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xr:revisionPtr revIDLastSave="0" documentId="13_ncr:1000001_{97D3767C-2DA5-044F-B258-457FB80B3B01}" xr6:coauthVersionLast="47" xr6:coauthVersionMax="47" xr10:uidLastSave="{00000000-0000-0000-0000-000000000000}"/>
  <bookViews>
    <workbookView xWindow="1065" yWindow="675" windowWidth="15600" windowHeight="5685" activeTab="2" xr2:uid="{00000000-000D-0000-FFFF-FFFF00000000}"/>
  </bookViews>
  <sheets>
    <sheet name="اندراج" sheetId="1" r:id="rId1"/>
    <sheet name="برائے طلباء" sheetId="2" r:id="rId2"/>
    <sheet name="اوقات نماز" sheetId="3" r:id="rId3"/>
    <sheet name="سمت قبلہ معلوم کرنے کے اوقات" sheetId="4" r:id="rId4"/>
    <sheet name="ہدایات" sheetId="5" r:id="rId5"/>
    <sheet name="A" sheetId="6" r:id="rId6"/>
    <sheet name="B" sheetId="7" r:id="rId7"/>
    <sheet name="C" sheetId="8" r:id="rId8"/>
    <sheet name="D" sheetId="9" r:id="rId9"/>
    <sheet name="XYZ" sheetId="10" r:id="rId10"/>
  </sheets>
  <definedNames>
    <definedName name="BAGVI" localSheetId="7">'C'!$C$9:$F$381</definedName>
    <definedName name="BAGVI" localSheetId="8">D!$EN$5:$EQ$269</definedName>
    <definedName name="OLE_LINK1" localSheetId="0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jvuXuUNPrNrWwrWBW6LhpSb3cTPA=="/>
    </ext>
  </extLst>
</workbook>
</file>

<file path=xl/calcChain.xml><?xml version="1.0" encoding="utf-8"?>
<calcChain xmlns="http://schemas.openxmlformats.org/spreadsheetml/2006/main">
  <c r="J37" i="10" l="1"/>
  <c r="R10" i="10"/>
  <c r="R9" i="10"/>
  <c r="GE36" i="9"/>
  <c r="R6" i="10"/>
  <c r="R7" i="10"/>
  <c r="GE31" i="9"/>
  <c r="GE23" i="9"/>
  <c r="GE15" i="9"/>
  <c r="GE8" i="9"/>
  <c r="FJ6" i="9"/>
  <c r="FI6" i="9"/>
  <c r="EQ4" i="9"/>
  <c r="CV515" i="7"/>
  <c r="CW515" i="7"/>
  <c r="CX515" i="7"/>
  <c r="CU515" i="7"/>
  <c r="CZ515" i="7"/>
  <c r="CS515" i="7"/>
  <c r="CL515" i="7"/>
  <c r="M515" i="7"/>
  <c r="CV514" i="7"/>
  <c r="CW514" i="7"/>
  <c r="CX514" i="7"/>
  <c r="CU514" i="7"/>
  <c r="CS514" i="7"/>
  <c r="CL514" i="7"/>
  <c r="M514" i="7"/>
  <c r="CV513" i="7"/>
  <c r="CW513" i="7"/>
  <c r="CX513" i="7"/>
  <c r="CU513" i="7"/>
  <c r="CS513" i="7"/>
  <c r="CL513" i="7"/>
  <c r="M513" i="7"/>
  <c r="CV512" i="7"/>
  <c r="CW512" i="7"/>
  <c r="CX512" i="7"/>
  <c r="CU512" i="7"/>
  <c r="CZ512" i="7"/>
  <c r="CS512" i="7"/>
  <c r="CL512" i="7"/>
  <c r="M512" i="7"/>
  <c r="CV511" i="7"/>
  <c r="CW511" i="7"/>
  <c r="CX511" i="7"/>
  <c r="CU511" i="7"/>
  <c r="CS511" i="7"/>
  <c r="CL511" i="7"/>
  <c r="M511" i="7"/>
  <c r="CV510" i="7"/>
  <c r="CW510" i="7"/>
  <c r="CX510" i="7"/>
  <c r="CU510" i="7"/>
  <c r="CS510" i="7"/>
  <c r="CL510" i="7"/>
  <c r="M510" i="7"/>
  <c r="CV509" i="7"/>
  <c r="CW509" i="7"/>
  <c r="CU509" i="7"/>
  <c r="CS509" i="7"/>
  <c r="CL509" i="7"/>
  <c r="M509" i="7"/>
  <c r="CV508" i="7"/>
  <c r="CW508" i="7"/>
  <c r="CU508" i="7"/>
  <c r="CS508" i="7"/>
  <c r="CL508" i="7"/>
  <c r="M508" i="7"/>
  <c r="CV507" i="7"/>
  <c r="CW507" i="7"/>
  <c r="CX507" i="7"/>
  <c r="CU507" i="7"/>
  <c r="CZ507" i="7"/>
  <c r="CS507" i="7"/>
  <c r="CL507" i="7"/>
  <c r="M507" i="7"/>
  <c r="CV506" i="7"/>
  <c r="CW506" i="7"/>
  <c r="CU506" i="7"/>
  <c r="CS506" i="7"/>
  <c r="CL506" i="7"/>
  <c r="M506" i="7"/>
  <c r="CV505" i="7"/>
  <c r="CW505" i="7"/>
  <c r="CU505" i="7"/>
  <c r="CS505" i="7"/>
  <c r="CL505" i="7"/>
  <c r="M505" i="7"/>
  <c r="CV504" i="7"/>
  <c r="CW504" i="7"/>
  <c r="CX504" i="7"/>
  <c r="CU504" i="7"/>
  <c r="CS504" i="7"/>
  <c r="CL504" i="7"/>
  <c r="M504" i="7"/>
  <c r="CV503" i="7"/>
  <c r="CW503" i="7"/>
  <c r="CX503" i="7"/>
  <c r="CU503" i="7"/>
  <c r="CZ503" i="7"/>
  <c r="CS503" i="7"/>
  <c r="CL503" i="7"/>
  <c r="M503" i="7"/>
  <c r="CV502" i="7"/>
  <c r="CW502" i="7"/>
  <c r="CU502" i="7"/>
  <c r="CS502" i="7"/>
  <c r="CL502" i="7"/>
  <c r="M502" i="7"/>
  <c r="CV501" i="7"/>
  <c r="CW501" i="7"/>
  <c r="CU501" i="7"/>
  <c r="CS501" i="7"/>
  <c r="CL501" i="7"/>
  <c r="M501" i="7"/>
  <c r="CV500" i="7"/>
  <c r="CW500" i="7"/>
  <c r="CU500" i="7"/>
  <c r="CS500" i="7"/>
  <c r="CL500" i="7"/>
  <c r="M500" i="7"/>
  <c r="CV499" i="7"/>
  <c r="CW499" i="7"/>
  <c r="CX499" i="7"/>
  <c r="CU499" i="7"/>
  <c r="CZ499" i="7"/>
  <c r="CS499" i="7"/>
  <c r="CL499" i="7"/>
  <c r="U499" i="7"/>
  <c r="M499" i="7"/>
  <c r="CV498" i="7"/>
  <c r="CW498" i="7"/>
  <c r="CU498" i="7"/>
  <c r="CS498" i="7"/>
  <c r="CL498" i="7"/>
  <c r="U498" i="7"/>
  <c r="M498" i="7"/>
  <c r="CV497" i="7"/>
  <c r="CW497" i="7"/>
  <c r="CX497" i="7"/>
  <c r="CU497" i="7"/>
  <c r="CS497" i="7"/>
  <c r="CL497" i="7"/>
  <c r="U497" i="7"/>
  <c r="M497" i="7"/>
  <c r="CV496" i="7"/>
  <c r="CW496" i="7"/>
  <c r="CX496" i="7"/>
  <c r="CU496" i="7"/>
  <c r="CS496" i="7"/>
  <c r="CL496" i="7"/>
  <c r="U496" i="7"/>
  <c r="M496" i="7"/>
  <c r="CV495" i="7"/>
  <c r="CW495" i="7"/>
  <c r="CX495" i="7"/>
  <c r="CU495" i="7"/>
  <c r="CS495" i="7"/>
  <c r="CL495" i="7"/>
  <c r="U495" i="7"/>
  <c r="M495" i="7"/>
  <c r="CV494" i="7"/>
  <c r="CW494" i="7"/>
  <c r="CX494" i="7"/>
  <c r="CU494" i="7"/>
  <c r="CS494" i="7"/>
  <c r="CL494" i="7"/>
  <c r="U494" i="7"/>
  <c r="M494" i="7"/>
  <c r="CV493" i="7"/>
  <c r="CW493" i="7"/>
  <c r="CX493" i="7"/>
  <c r="CU493" i="7"/>
  <c r="CS493" i="7"/>
  <c r="CL493" i="7"/>
  <c r="U493" i="7"/>
  <c r="M493" i="7"/>
  <c r="CV492" i="7"/>
  <c r="CW492" i="7"/>
  <c r="CX492" i="7"/>
  <c r="CU492" i="7"/>
  <c r="CS492" i="7"/>
  <c r="CL492" i="7"/>
  <c r="U492" i="7"/>
  <c r="M492" i="7"/>
  <c r="CV491" i="7"/>
  <c r="CW491" i="7"/>
  <c r="CX491" i="7"/>
  <c r="CU491" i="7"/>
  <c r="CZ491" i="7"/>
  <c r="CS491" i="7"/>
  <c r="CL491" i="7"/>
  <c r="U491" i="7"/>
  <c r="M491" i="7"/>
  <c r="CV490" i="7"/>
  <c r="CW490" i="7"/>
  <c r="CX490" i="7"/>
  <c r="CU490" i="7"/>
  <c r="CS490" i="7"/>
  <c r="CL490" i="7"/>
  <c r="U490" i="7"/>
  <c r="M490" i="7"/>
  <c r="CU489" i="7"/>
  <c r="CV489" i="7"/>
  <c r="CW489" i="7"/>
  <c r="CZ489" i="7"/>
  <c r="CX489" i="7"/>
  <c r="CS489" i="7"/>
  <c r="CL489" i="7"/>
  <c r="U489" i="7"/>
  <c r="M489" i="7"/>
  <c r="CV488" i="7"/>
  <c r="CW488" i="7"/>
  <c r="CX488" i="7"/>
  <c r="CU488" i="7"/>
  <c r="CZ488" i="7"/>
  <c r="CS488" i="7"/>
  <c r="CL488" i="7"/>
  <c r="U488" i="7"/>
  <c r="M488" i="7"/>
  <c r="CV487" i="7"/>
  <c r="CW487" i="7"/>
  <c r="CX487" i="7"/>
  <c r="CU487" i="7"/>
  <c r="CZ487" i="7"/>
  <c r="CS487" i="7"/>
  <c r="CL487" i="7"/>
  <c r="M487" i="7"/>
  <c r="CV486" i="7"/>
  <c r="CW486" i="7"/>
  <c r="CX486" i="7"/>
  <c r="CU486" i="7"/>
  <c r="CS486" i="7"/>
  <c r="CL486" i="7"/>
  <c r="M486" i="7"/>
  <c r="CU485" i="7"/>
  <c r="CV485" i="7"/>
  <c r="CW485" i="7"/>
  <c r="CZ485" i="7"/>
  <c r="CX485" i="7"/>
  <c r="CL485" i="7"/>
  <c r="M485" i="7"/>
  <c r="CN484" i="7"/>
  <c r="N483" i="7"/>
  <c r="K478" i="7"/>
  <c r="J478" i="7"/>
  <c r="K477" i="7"/>
  <c r="J477" i="7"/>
  <c r="G477" i="7"/>
  <c r="AE476" i="7"/>
  <c r="AA476" i="7"/>
  <c r="CV472" i="7"/>
  <c r="CW472" i="7"/>
  <c r="CU472" i="7"/>
  <c r="CS472" i="7"/>
  <c r="CL472" i="7"/>
  <c r="M472" i="7"/>
  <c r="CV471" i="7"/>
  <c r="CW471" i="7"/>
  <c r="CU471" i="7"/>
  <c r="CS471" i="7"/>
  <c r="CL471" i="7"/>
  <c r="M471" i="7"/>
  <c r="CV470" i="7"/>
  <c r="CW470" i="7"/>
  <c r="CU470" i="7"/>
  <c r="CS470" i="7"/>
  <c r="CL470" i="7"/>
  <c r="M470" i="7"/>
  <c r="CV469" i="7"/>
  <c r="CW469" i="7"/>
  <c r="CX469" i="7"/>
  <c r="CU469" i="7"/>
  <c r="CS469" i="7"/>
  <c r="CL469" i="7"/>
  <c r="M469" i="7"/>
  <c r="CV468" i="7"/>
  <c r="CW468" i="7"/>
  <c r="CX468" i="7"/>
  <c r="CU468" i="7"/>
  <c r="CS468" i="7"/>
  <c r="CL468" i="7"/>
  <c r="M468" i="7"/>
  <c r="CV467" i="7"/>
  <c r="CW467" i="7"/>
  <c r="CX467" i="7"/>
  <c r="CU467" i="7"/>
  <c r="CZ467" i="7"/>
  <c r="CS467" i="7"/>
  <c r="CL467" i="7"/>
  <c r="M467" i="7"/>
  <c r="CV466" i="7"/>
  <c r="CW466" i="7"/>
  <c r="CX466" i="7"/>
  <c r="CU466" i="7"/>
  <c r="CZ466" i="7"/>
  <c r="CS466" i="7"/>
  <c r="CL466" i="7"/>
  <c r="M466" i="7"/>
  <c r="CV465" i="7"/>
  <c r="CW465" i="7"/>
  <c r="CX465" i="7"/>
  <c r="CU465" i="7"/>
  <c r="CS465" i="7"/>
  <c r="CL465" i="7"/>
  <c r="M465" i="7"/>
  <c r="CV464" i="7"/>
  <c r="CW464" i="7"/>
  <c r="CX464" i="7"/>
  <c r="CU464" i="7"/>
  <c r="CZ464" i="7"/>
  <c r="CS464" i="7"/>
  <c r="CL464" i="7"/>
  <c r="M464" i="7"/>
  <c r="CV463" i="7"/>
  <c r="CW463" i="7"/>
  <c r="CX463" i="7"/>
  <c r="CU463" i="7"/>
  <c r="CZ463" i="7"/>
  <c r="CS463" i="7"/>
  <c r="CL463" i="7"/>
  <c r="M463" i="7"/>
  <c r="CV462" i="7"/>
  <c r="CW462" i="7"/>
  <c r="CX462" i="7"/>
  <c r="CU462" i="7"/>
  <c r="CZ462" i="7"/>
  <c r="CS462" i="7"/>
  <c r="CL462" i="7"/>
  <c r="M462" i="7"/>
  <c r="CV461" i="7"/>
  <c r="CW461" i="7"/>
  <c r="CX461" i="7"/>
  <c r="CU461" i="7"/>
  <c r="CS461" i="7"/>
  <c r="CL461" i="7"/>
  <c r="M461" i="7"/>
  <c r="CV460" i="7"/>
  <c r="CW460" i="7"/>
  <c r="CX460" i="7"/>
  <c r="CU460" i="7"/>
  <c r="CS460" i="7"/>
  <c r="CL460" i="7"/>
  <c r="M460" i="7"/>
  <c r="CV459" i="7"/>
  <c r="CW459" i="7"/>
  <c r="CX459" i="7"/>
  <c r="CU459" i="7"/>
  <c r="CZ459" i="7"/>
  <c r="CS459" i="7"/>
  <c r="CL459" i="7"/>
  <c r="M459" i="7"/>
  <c r="CV458" i="7"/>
  <c r="CW458" i="7"/>
  <c r="CU458" i="7"/>
  <c r="CS458" i="7"/>
  <c r="CL458" i="7"/>
  <c r="M458" i="7"/>
  <c r="CV457" i="7"/>
  <c r="CW457" i="7"/>
  <c r="CX457" i="7"/>
  <c r="CU457" i="7"/>
  <c r="CZ457" i="7"/>
  <c r="CS457" i="7"/>
  <c r="CL457" i="7"/>
  <c r="U457" i="7"/>
  <c r="M457" i="7"/>
  <c r="CV456" i="7"/>
  <c r="CW456" i="7"/>
  <c r="CU456" i="7"/>
  <c r="CS456" i="7"/>
  <c r="CL456" i="7"/>
  <c r="U456" i="7"/>
  <c r="M456" i="7"/>
  <c r="CV455" i="7"/>
  <c r="CW455" i="7"/>
  <c r="CU455" i="7"/>
  <c r="CS455" i="7"/>
  <c r="CL455" i="7"/>
  <c r="U455" i="7"/>
  <c r="M455" i="7"/>
  <c r="CV454" i="7"/>
  <c r="CW454" i="7"/>
  <c r="CX454" i="7"/>
  <c r="CU454" i="7"/>
  <c r="CS454" i="7"/>
  <c r="CL454" i="7"/>
  <c r="U454" i="7"/>
  <c r="M454" i="7"/>
  <c r="CV453" i="7"/>
  <c r="CW453" i="7"/>
  <c r="CX453" i="7"/>
  <c r="CU453" i="7"/>
  <c r="CZ453" i="7"/>
  <c r="CS453" i="7"/>
  <c r="CL453" i="7"/>
  <c r="U453" i="7"/>
  <c r="M453" i="7"/>
  <c r="CV452" i="7"/>
  <c r="CW452" i="7"/>
  <c r="CX452" i="7"/>
  <c r="CU452" i="7"/>
  <c r="CZ452" i="7"/>
  <c r="CS452" i="7"/>
  <c r="CL452" i="7"/>
  <c r="U452" i="7"/>
  <c r="M452" i="7"/>
  <c r="CV451" i="7"/>
  <c r="CW451" i="7"/>
  <c r="CX451" i="7"/>
  <c r="CU451" i="7"/>
  <c r="CS451" i="7"/>
  <c r="CL451" i="7"/>
  <c r="U451" i="7"/>
  <c r="M451" i="7"/>
  <c r="CU450" i="7"/>
  <c r="CV450" i="7"/>
  <c r="CW450" i="7"/>
  <c r="CZ450" i="7"/>
  <c r="CX450" i="7"/>
  <c r="CS450" i="7"/>
  <c r="CL450" i="7"/>
  <c r="U450" i="7"/>
  <c r="M450" i="7"/>
  <c r="CV449" i="7"/>
  <c r="CW449" i="7"/>
  <c r="CX449" i="7"/>
  <c r="CU449" i="7"/>
  <c r="CS449" i="7"/>
  <c r="CL449" i="7"/>
  <c r="U449" i="7"/>
  <c r="M449" i="7"/>
  <c r="CV448" i="7"/>
  <c r="CW448" i="7"/>
  <c r="CX448" i="7"/>
  <c r="CU448" i="7"/>
  <c r="CS448" i="7"/>
  <c r="CL448" i="7"/>
  <c r="U448" i="7"/>
  <c r="M448" i="7"/>
  <c r="CV447" i="7"/>
  <c r="CW447" i="7"/>
  <c r="CX447" i="7"/>
  <c r="CU447" i="7"/>
  <c r="CS447" i="7"/>
  <c r="CL447" i="7"/>
  <c r="U447" i="7"/>
  <c r="M447" i="7"/>
  <c r="CV446" i="7"/>
  <c r="CW446" i="7"/>
  <c r="CX446" i="7"/>
  <c r="CU446" i="7"/>
  <c r="CS446" i="7"/>
  <c r="CL446" i="7"/>
  <c r="U446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M446" i="7"/>
  <c r="CV445" i="7"/>
  <c r="CW445" i="7"/>
  <c r="CX445" i="7"/>
  <c r="CU445" i="7"/>
  <c r="CS445" i="7"/>
  <c r="CN445" i="7"/>
  <c r="CL445" i="7"/>
  <c r="M445" i="7"/>
  <c r="CV444" i="7"/>
  <c r="CW444" i="7"/>
  <c r="CX444" i="7"/>
  <c r="CU444" i="7"/>
  <c r="CZ444" i="7"/>
  <c r="CS444" i="7"/>
  <c r="CL444" i="7"/>
  <c r="M444" i="7"/>
  <c r="CV443" i="7"/>
  <c r="CW443" i="7"/>
  <c r="CX443" i="7"/>
  <c r="CU443" i="7"/>
  <c r="CS443" i="7"/>
  <c r="CL443" i="7"/>
  <c r="M443" i="7"/>
  <c r="N441" i="7"/>
  <c r="K436" i="7"/>
  <c r="J436" i="7"/>
  <c r="K435" i="7"/>
  <c r="J435" i="7"/>
  <c r="G435" i="7"/>
  <c r="AE434" i="7"/>
  <c r="AA434" i="7"/>
  <c r="CV430" i="7"/>
  <c r="CW430" i="7"/>
  <c r="CX430" i="7"/>
  <c r="CU430" i="7"/>
  <c r="CS430" i="7"/>
  <c r="CL430" i="7"/>
  <c r="M430" i="7"/>
  <c r="CV429" i="7"/>
  <c r="CW429" i="7"/>
  <c r="CX429" i="7"/>
  <c r="CU429" i="7"/>
  <c r="CZ429" i="7"/>
  <c r="CS429" i="7"/>
  <c r="CL429" i="7"/>
  <c r="M429" i="7"/>
  <c r="CV428" i="7"/>
  <c r="CW428" i="7"/>
  <c r="CX428" i="7"/>
  <c r="CU428" i="7"/>
  <c r="CS428" i="7"/>
  <c r="CL428" i="7"/>
  <c r="M428" i="7"/>
  <c r="CV427" i="7"/>
  <c r="CW427" i="7"/>
  <c r="CU427" i="7"/>
  <c r="CS427" i="7"/>
  <c r="CL427" i="7"/>
  <c r="M427" i="7"/>
  <c r="CV426" i="7"/>
  <c r="CW426" i="7"/>
  <c r="CU426" i="7"/>
  <c r="CS426" i="7"/>
  <c r="CL426" i="7"/>
  <c r="M426" i="7"/>
  <c r="CV425" i="7"/>
  <c r="CW425" i="7"/>
  <c r="CU425" i="7"/>
  <c r="CS425" i="7"/>
  <c r="CL425" i="7"/>
  <c r="M425" i="7"/>
  <c r="CV424" i="7"/>
  <c r="CW424" i="7"/>
  <c r="CU424" i="7"/>
  <c r="CS424" i="7"/>
  <c r="CL424" i="7"/>
  <c r="M424" i="7"/>
  <c r="CV423" i="7"/>
  <c r="CW423" i="7"/>
  <c r="CU423" i="7"/>
  <c r="CS423" i="7"/>
  <c r="CL423" i="7"/>
  <c r="M423" i="7"/>
  <c r="CV422" i="7"/>
  <c r="CW422" i="7"/>
  <c r="CU422" i="7"/>
  <c r="CS422" i="7"/>
  <c r="CL422" i="7"/>
  <c r="M422" i="7"/>
  <c r="CV421" i="7"/>
  <c r="CW421" i="7"/>
  <c r="CU421" i="7"/>
  <c r="CS421" i="7"/>
  <c r="CL421" i="7"/>
  <c r="M421" i="7"/>
  <c r="CV420" i="7"/>
  <c r="CW420" i="7"/>
  <c r="CU420" i="7"/>
  <c r="CS420" i="7"/>
  <c r="CL420" i="7"/>
  <c r="M420" i="7"/>
  <c r="CV419" i="7"/>
  <c r="CW419" i="7"/>
  <c r="CU419" i="7"/>
  <c r="CS419" i="7"/>
  <c r="CL419" i="7"/>
  <c r="M419" i="7"/>
  <c r="CV418" i="7"/>
  <c r="CW418" i="7"/>
  <c r="CU418" i="7"/>
  <c r="CS418" i="7"/>
  <c r="CL418" i="7"/>
  <c r="M418" i="7"/>
  <c r="CV417" i="7"/>
  <c r="CW417" i="7"/>
  <c r="CU417" i="7"/>
  <c r="CS417" i="7"/>
  <c r="CL417" i="7"/>
  <c r="M417" i="7"/>
  <c r="CV416" i="7"/>
  <c r="CW416" i="7"/>
  <c r="CU416" i="7"/>
  <c r="CS416" i="7"/>
  <c r="CL416" i="7"/>
  <c r="M416" i="7"/>
  <c r="CV415" i="7"/>
  <c r="CW415" i="7"/>
  <c r="CU415" i="7"/>
  <c r="CS415" i="7"/>
  <c r="CL415" i="7"/>
  <c r="M415" i="7"/>
  <c r="CV414" i="7"/>
  <c r="CW414" i="7"/>
  <c r="CX414" i="7"/>
  <c r="CU414" i="7"/>
  <c r="CZ414" i="7"/>
  <c r="CS414" i="7"/>
  <c r="CL414" i="7"/>
  <c r="U414" i="7"/>
  <c r="M414" i="7"/>
  <c r="CV413" i="7"/>
  <c r="CW413" i="7"/>
  <c r="CX413" i="7"/>
  <c r="CU413" i="7"/>
  <c r="CZ413" i="7"/>
  <c r="CS413" i="7"/>
  <c r="CL413" i="7"/>
  <c r="U413" i="7"/>
  <c r="M413" i="7"/>
  <c r="CV412" i="7"/>
  <c r="CW412" i="7"/>
  <c r="CX412" i="7"/>
  <c r="CU412" i="7"/>
  <c r="CZ412" i="7"/>
  <c r="CS412" i="7"/>
  <c r="CL412" i="7"/>
  <c r="U412" i="7"/>
  <c r="M412" i="7"/>
  <c r="CV411" i="7"/>
  <c r="CW411" i="7"/>
  <c r="CU411" i="7"/>
  <c r="CS411" i="7"/>
  <c r="CL411" i="7"/>
  <c r="U411" i="7"/>
  <c r="M411" i="7"/>
  <c r="CV410" i="7"/>
  <c r="CW410" i="7"/>
  <c r="CU410" i="7"/>
  <c r="CS410" i="7"/>
  <c r="CL410" i="7"/>
  <c r="U410" i="7"/>
  <c r="M410" i="7"/>
  <c r="CV409" i="7"/>
  <c r="CW409" i="7"/>
  <c r="CX409" i="7"/>
  <c r="CU409" i="7"/>
  <c r="CZ409" i="7"/>
  <c r="CS409" i="7"/>
  <c r="CL409" i="7"/>
  <c r="U409" i="7"/>
  <c r="M409" i="7"/>
  <c r="CV408" i="7"/>
  <c r="CW408" i="7"/>
  <c r="CX408" i="7"/>
  <c r="CU408" i="7"/>
  <c r="CS408" i="7"/>
  <c r="CL408" i="7"/>
  <c r="U408" i="7"/>
  <c r="M408" i="7"/>
  <c r="CV407" i="7"/>
  <c r="CW407" i="7"/>
  <c r="CX407" i="7"/>
  <c r="CU407" i="7"/>
  <c r="CS407" i="7"/>
  <c r="CL407" i="7"/>
  <c r="U407" i="7"/>
  <c r="M407" i="7"/>
  <c r="CV406" i="7"/>
  <c r="CW406" i="7"/>
  <c r="CU406" i="7"/>
  <c r="CS406" i="7"/>
  <c r="CL406" i="7"/>
  <c r="U406" i="7"/>
  <c r="M406" i="7"/>
  <c r="CV405" i="7"/>
  <c r="CW405" i="7"/>
  <c r="CX405" i="7"/>
  <c r="CU405" i="7"/>
  <c r="CZ405" i="7"/>
  <c r="CS405" i="7"/>
  <c r="CL405" i="7"/>
  <c r="U405" i="7"/>
  <c r="M405" i="7"/>
  <c r="CV404" i="7"/>
  <c r="CW404" i="7"/>
  <c r="CX404" i="7"/>
  <c r="CU404" i="7"/>
  <c r="CS404" i="7"/>
  <c r="CL404" i="7"/>
  <c r="U404" i="7"/>
  <c r="M404" i="7"/>
  <c r="CV403" i="7"/>
  <c r="CW403" i="7"/>
  <c r="CU403" i="7"/>
  <c r="CS403" i="7"/>
  <c r="CL403" i="7"/>
  <c r="U403" i="7"/>
  <c r="M403" i="7"/>
  <c r="CV402" i="7"/>
  <c r="CW402" i="7"/>
  <c r="CU402" i="7"/>
  <c r="CZ402" i="7"/>
  <c r="CS402" i="7"/>
  <c r="CN402" i="7"/>
  <c r="CL402" i="7"/>
  <c r="M402" i="7"/>
  <c r="CV401" i="7"/>
  <c r="CW401" i="7"/>
  <c r="CX401" i="7"/>
  <c r="CU401" i="7"/>
  <c r="CS401" i="7"/>
  <c r="CL401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M401" i="7"/>
  <c r="CV400" i="7"/>
  <c r="CW400" i="7"/>
  <c r="CX400" i="7"/>
  <c r="CU400" i="7"/>
  <c r="CS400" i="7"/>
  <c r="CL400" i="7"/>
  <c r="M400" i="7"/>
  <c r="N398" i="7"/>
  <c r="K393" i="7"/>
  <c r="J393" i="7"/>
  <c r="K392" i="7"/>
  <c r="J392" i="7"/>
  <c r="G392" i="7"/>
  <c r="AE391" i="7"/>
  <c r="AA391" i="7"/>
  <c r="CV387" i="7"/>
  <c r="CW387" i="7"/>
  <c r="CX387" i="7"/>
  <c r="CU387" i="7"/>
  <c r="CS387" i="7"/>
  <c r="CL387" i="7"/>
  <c r="M387" i="7"/>
  <c r="CV386" i="7"/>
  <c r="CW386" i="7"/>
  <c r="CX386" i="7"/>
  <c r="CU386" i="7"/>
  <c r="CS386" i="7"/>
  <c r="CL386" i="7"/>
  <c r="M386" i="7"/>
  <c r="CV385" i="7"/>
  <c r="CW385" i="7"/>
  <c r="CX385" i="7"/>
  <c r="CU385" i="7"/>
  <c r="CS385" i="7"/>
  <c r="CL385" i="7"/>
  <c r="M385" i="7"/>
  <c r="CV384" i="7"/>
  <c r="CW384" i="7"/>
  <c r="CX384" i="7"/>
  <c r="CU384" i="7"/>
  <c r="CS384" i="7"/>
  <c r="CL384" i="7"/>
  <c r="M384" i="7"/>
  <c r="CV383" i="7"/>
  <c r="CW383" i="7"/>
  <c r="CX383" i="7"/>
  <c r="CU383" i="7"/>
  <c r="CZ383" i="7"/>
  <c r="CS383" i="7"/>
  <c r="CL383" i="7"/>
  <c r="M383" i="7"/>
  <c r="CV382" i="7"/>
  <c r="CW382" i="7"/>
  <c r="CX382" i="7"/>
  <c r="CU382" i="7"/>
  <c r="CZ382" i="7"/>
  <c r="CS382" i="7"/>
  <c r="CL382" i="7"/>
  <c r="M382" i="7"/>
  <c r="CV381" i="7"/>
  <c r="CW381" i="7"/>
  <c r="CX381" i="7"/>
  <c r="CU381" i="7"/>
  <c r="CS381" i="7"/>
  <c r="CL381" i="7"/>
  <c r="M381" i="7"/>
  <c r="CV380" i="7"/>
  <c r="CW380" i="7"/>
  <c r="CX380" i="7"/>
  <c r="CU380" i="7"/>
  <c r="CS380" i="7"/>
  <c r="CL380" i="7"/>
  <c r="M380" i="7"/>
  <c r="CV379" i="7"/>
  <c r="CW379" i="7"/>
  <c r="CX379" i="7"/>
  <c r="CU379" i="7"/>
  <c r="CS379" i="7"/>
  <c r="CL379" i="7"/>
  <c r="M379" i="7"/>
  <c r="CV378" i="7"/>
  <c r="CW378" i="7"/>
  <c r="CX378" i="7"/>
  <c r="CU378" i="7"/>
  <c r="CS378" i="7"/>
  <c r="CL378" i="7"/>
  <c r="M378" i="7"/>
  <c r="CV377" i="7"/>
  <c r="CW377" i="7"/>
  <c r="CX377" i="7"/>
  <c r="CU377" i="7"/>
  <c r="CZ377" i="7"/>
  <c r="CS377" i="7"/>
  <c r="CL377" i="7"/>
  <c r="M377" i="7"/>
  <c r="CV376" i="7"/>
  <c r="CW376" i="7"/>
  <c r="CX376" i="7"/>
  <c r="CU376" i="7"/>
  <c r="CZ376" i="7"/>
  <c r="CS376" i="7"/>
  <c r="CL376" i="7"/>
  <c r="M376" i="7"/>
  <c r="CV375" i="7"/>
  <c r="CW375" i="7"/>
  <c r="CX375" i="7"/>
  <c r="CU375" i="7"/>
  <c r="CZ375" i="7"/>
  <c r="CS375" i="7"/>
  <c r="CL375" i="7"/>
  <c r="M375" i="7"/>
  <c r="CV374" i="7"/>
  <c r="CW374" i="7"/>
  <c r="CX374" i="7"/>
  <c r="CU374" i="7"/>
  <c r="CZ374" i="7"/>
  <c r="CS374" i="7"/>
  <c r="CL374" i="7"/>
  <c r="M374" i="7"/>
  <c r="CV373" i="7"/>
  <c r="CW373" i="7"/>
  <c r="CX373" i="7"/>
  <c r="CU373" i="7"/>
  <c r="CS373" i="7"/>
  <c r="CL373" i="7"/>
  <c r="M373" i="7"/>
  <c r="CV372" i="7"/>
  <c r="CW372" i="7"/>
  <c r="CX372" i="7"/>
  <c r="CU372" i="7"/>
  <c r="CS372" i="7"/>
  <c r="CL372" i="7"/>
  <c r="U372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M372" i="7"/>
  <c r="CV371" i="7"/>
  <c r="CW371" i="7"/>
  <c r="CX371" i="7"/>
  <c r="CU371" i="7"/>
  <c r="CS371" i="7"/>
  <c r="CL371" i="7"/>
  <c r="U371" i="7"/>
  <c r="M371" i="7"/>
  <c r="CV370" i="7"/>
  <c r="CW370" i="7"/>
  <c r="CX370" i="7"/>
  <c r="CU370" i="7"/>
  <c r="CS370" i="7"/>
  <c r="CL370" i="7"/>
  <c r="U370" i="7"/>
  <c r="M370" i="7"/>
  <c r="CV369" i="7"/>
  <c r="CW369" i="7"/>
  <c r="CX369" i="7"/>
  <c r="CU369" i="7"/>
  <c r="CS369" i="7"/>
  <c r="CL369" i="7"/>
  <c r="U369" i="7"/>
  <c r="M369" i="7"/>
  <c r="CV368" i="7"/>
  <c r="CW368" i="7"/>
  <c r="CX368" i="7"/>
  <c r="CU368" i="7"/>
  <c r="CS368" i="7"/>
  <c r="CL368" i="7"/>
  <c r="U368" i="7"/>
  <c r="M368" i="7"/>
  <c r="CV367" i="7"/>
  <c r="CW367" i="7"/>
  <c r="CX367" i="7"/>
  <c r="CU367" i="7"/>
  <c r="CZ367" i="7"/>
  <c r="CS367" i="7"/>
  <c r="CL367" i="7"/>
  <c r="U367" i="7"/>
  <c r="M367" i="7"/>
  <c r="CV366" i="7"/>
  <c r="CW366" i="7"/>
  <c r="CX366" i="7"/>
  <c r="CU366" i="7"/>
  <c r="CS366" i="7"/>
  <c r="CL366" i="7"/>
  <c r="U366" i="7"/>
  <c r="M366" i="7"/>
  <c r="CV365" i="7"/>
  <c r="CW365" i="7"/>
  <c r="CX365" i="7"/>
  <c r="CU365" i="7"/>
  <c r="CZ365" i="7"/>
  <c r="CS365" i="7"/>
  <c r="CL365" i="7"/>
  <c r="U365" i="7"/>
  <c r="M365" i="7"/>
  <c r="CV364" i="7"/>
  <c r="CW364" i="7"/>
  <c r="CX364" i="7"/>
  <c r="CU364" i="7"/>
  <c r="CS364" i="7"/>
  <c r="CL364" i="7"/>
  <c r="U364" i="7"/>
  <c r="M364" i="7"/>
  <c r="CV363" i="7"/>
  <c r="CW363" i="7"/>
  <c r="CX363" i="7"/>
  <c r="CU363" i="7"/>
  <c r="CZ363" i="7"/>
  <c r="CS363" i="7"/>
  <c r="CL363" i="7"/>
  <c r="U363" i="7"/>
  <c r="M363" i="7"/>
  <c r="CV362" i="7"/>
  <c r="CW362" i="7"/>
  <c r="CX362" i="7"/>
  <c r="CU362" i="7"/>
  <c r="CS362" i="7"/>
  <c r="CL362" i="7"/>
  <c r="U362" i="7"/>
  <c r="M362" i="7"/>
  <c r="CV361" i="7"/>
  <c r="CW361" i="7"/>
  <c r="CX361" i="7"/>
  <c r="CU361" i="7"/>
  <c r="CS361" i="7"/>
  <c r="CL361" i="7"/>
  <c r="U361" i="7"/>
  <c r="M361" i="7"/>
  <c r="CV360" i="7"/>
  <c r="CW360" i="7"/>
  <c r="CX360" i="7"/>
  <c r="CU360" i="7"/>
  <c r="CS360" i="7"/>
  <c r="CN360" i="7"/>
  <c r="CL360" i="7"/>
  <c r="M360" i="7"/>
  <c r="CV359" i="7"/>
  <c r="CW359" i="7"/>
  <c r="CX359" i="7"/>
  <c r="CU359" i="7"/>
  <c r="CZ359" i="7"/>
  <c r="CS359" i="7"/>
  <c r="CL359" i="7"/>
  <c r="M359" i="7"/>
  <c r="CV358" i="7"/>
  <c r="CW358" i="7"/>
  <c r="CX358" i="7"/>
  <c r="CU358" i="7"/>
  <c r="CS358" i="7"/>
  <c r="CL358" i="7"/>
  <c r="M358" i="7"/>
  <c r="N356" i="7"/>
  <c r="K351" i="7"/>
  <c r="J351" i="7"/>
  <c r="K350" i="7"/>
  <c r="J350" i="7"/>
  <c r="G350" i="7"/>
  <c r="AE349" i="7"/>
  <c r="AA349" i="7"/>
  <c r="CV345" i="7"/>
  <c r="CW345" i="7"/>
  <c r="CX345" i="7"/>
  <c r="CU345" i="7"/>
  <c r="CS345" i="7"/>
  <c r="CL345" i="7"/>
  <c r="M345" i="7"/>
  <c r="CV344" i="7"/>
  <c r="CW344" i="7"/>
  <c r="CX344" i="7"/>
  <c r="CU344" i="7"/>
  <c r="CS344" i="7"/>
  <c r="CL344" i="7"/>
  <c r="M344" i="7"/>
  <c r="CV343" i="7"/>
  <c r="CW343" i="7"/>
  <c r="CX343" i="7"/>
  <c r="CU343" i="7"/>
  <c r="CS343" i="7"/>
  <c r="CL343" i="7"/>
  <c r="M343" i="7"/>
  <c r="CV342" i="7"/>
  <c r="CW342" i="7"/>
  <c r="CX342" i="7"/>
  <c r="CU342" i="7"/>
  <c r="CS342" i="7"/>
  <c r="CL342" i="7"/>
  <c r="M342" i="7"/>
  <c r="CV341" i="7"/>
  <c r="CW341" i="7"/>
  <c r="CX341" i="7"/>
  <c r="CU341" i="7"/>
  <c r="CS341" i="7"/>
  <c r="CL341" i="7"/>
  <c r="M341" i="7"/>
  <c r="CV340" i="7"/>
  <c r="CW340" i="7"/>
  <c r="CX340" i="7"/>
  <c r="CU340" i="7"/>
  <c r="CS340" i="7"/>
  <c r="CL340" i="7"/>
  <c r="M340" i="7"/>
  <c r="CV339" i="7"/>
  <c r="CW339" i="7"/>
  <c r="CX339" i="7"/>
  <c r="CU339" i="7"/>
  <c r="CS339" i="7"/>
  <c r="CL339" i="7"/>
  <c r="M339" i="7"/>
  <c r="CV338" i="7"/>
  <c r="CW338" i="7"/>
  <c r="CX338" i="7"/>
  <c r="CU338" i="7"/>
  <c r="CS338" i="7"/>
  <c r="CL338" i="7"/>
  <c r="M338" i="7"/>
  <c r="CV337" i="7"/>
  <c r="CW337" i="7"/>
  <c r="CX337" i="7"/>
  <c r="CU337" i="7"/>
  <c r="CS337" i="7"/>
  <c r="CL337" i="7"/>
  <c r="M337" i="7"/>
  <c r="CV336" i="7"/>
  <c r="CW336" i="7"/>
  <c r="CX336" i="7"/>
  <c r="CU336" i="7"/>
  <c r="CS336" i="7"/>
  <c r="CL336" i="7"/>
  <c r="M336" i="7"/>
  <c r="CV335" i="7"/>
  <c r="CW335" i="7"/>
  <c r="CX335" i="7"/>
  <c r="CU335" i="7"/>
  <c r="CS335" i="7"/>
  <c r="CL335" i="7"/>
  <c r="M335" i="7"/>
  <c r="CV334" i="7"/>
  <c r="CW334" i="7"/>
  <c r="CX334" i="7"/>
  <c r="CU334" i="7"/>
  <c r="CS334" i="7"/>
  <c r="CL334" i="7"/>
  <c r="M334" i="7"/>
  <c r="CV333" i="7"/>
  <c r="CW333" i="7"/>
  <c r="CX333" i="7"/>
  <c r="CU333" i="7"/>
  <c r="CS333" i="7"/>
  <c r="CL333" i="7"/>
  <c r="M333" i="7"/>
  <c r="CV332" i="7"/>
  <c r="CW332" i="7"/>
  <c r="CX332" i="7"/>
  <c r="CU332" i="7"/>
  <c r="CS332" i="7"/>
  <c r="CL332" i="7"/>
  <c r="M332" i="7"/>
  <c r="CV331" i="7"/>
  <c r="CW331" i="7"/>
  <c r="CX331" i="7"/>
  <c r="CU331" i="7"/>
  <c r="CS331" i="7"/>
  <c r="CL331" i="7"/>
  <c r="M331" i="7"/>
  <c r="CV330" i="7"/>
  <c r="CW330" i="7"/>
  <c r="CX330" i="7"/>
  <c r="CU330" i="7"/>
  <c r="CS330" i="7"/>
  <c r="CL330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M330" i="7"/>
  <c r="CV329" i="7"/>
  <c r="CW329" i="7"/>
  <c r="CX329" i="7"/>
  <c r="CU329" i="7"/>
  <c r="CS329" i="7"/>
  <c r="CL329" i="7"/>
  <c r="U329" i="7"/>
  <c r="M329" i="7"/>
  <c r="CV328" i="7"/>
  <c r="CW328" i="7"/>
  <c r="CX328" i="7"/>
  <c r="CU328" i="7"/>
  <c r="CS328" i="7"/>
  <c r="CL328" i="7"/>
  <c r="U328" i="7"/>
  <c r="M328" i="7"/>
  <c r="CV327" i="7"/>
  <c r="CW327" i="7"/>
  <c r="CX327" i="7"/>
  <c r="CU327" i="7"/>
  <c r="CS327" i="7"/>
  <c r="CL327" i="7"/>
  <c r="U327" i="7"/>
  <c r="M327" i="7"/>
  <c r="CV326" i="7"/>
  <c r="CW326" i="7"/>
  <c r="CX326" i="7"/>
  <c r="CU326" i="7"/>
  <c r="CS326" i="7"/>
  <c r="CL326" i="7"/>
  <c r="U326" i="7"/>
  <c r="M326" i="7"/>
  <c r="CV325" i="7"/>
  <c r="CW325" i="7"/>
  <c r="CX325" i="7"/>
  <c r="CU325" i="7"/>
  <c r="CS325" i="7"/>
  <c r="CL325" i="7"/>
  <c r="U325" i="7"/>
  <c r="M325" i="7"/>
  <c r="CV324" i="7"/>
  <c r="CW324" i="7"/>
  <c r="CX324" i="7"/>
  <c r="CU324" i="7"/>
  <c r="CS324" i="7"/>
  <c r="CL324" i="7"/>
  <c r="U324" i="7"/>
  <c r="M324" i="7"/>
  <c r="CV323" i="7"/>
  <c r="CW323" i="7"/>
  <c r="CX323" i="7"/>
  <c r="CU323" i="7"/>
  <c r="CS323" i="7"/>
  <c r="CL323" i="7"/>
  <c r="U323" i="7"/>
  <c r="M323" i="7"/>
  <c r="CV322" i="7"/>
  <c r="CW322" i="7"/>
  <c r="CX322" i="7"/>
  <c r="CU322" i="7"/>
  <c r="CZ322" i="7"/>
  <c r="CS322" i="7"/>
  <c r="CL322" i="7"/>
  <c r="U322" i="7"/>
  <c r="M322" i="7"/>
  <c r="CV321" i="7"/>
  <c r="CW321" i="7"/>
  <c r="CX321" i="7"/>
  <c r="CU321" i="7"/>
  <c r="CZ321" i="7"/>
  <c r="CS321" i="7"/>
  <c r="CL321" i="7"/>
  <c r="U321" i="7"/>
  <c r="M321" i="7"/>
  <c r="CV320" i="7"/>
  <c r="CW320" i="7"/>
  <c r="CX320" i="7"/>
  <c r="CU320" i="7"/>
  <c r="CS320" i="7"/>
  <c r="CL320" i="7"/>
  <c r="U320" i="7"/>
  <c r="M320" i="7"/>
  <c r="CV319" i="7"/>
  <c r="CW319" i="7"/>
  <c r="CX319" i="7"/>
  <c r="CU319" i="7"/>
  <c r="CZ319" i="7"/>
  <c r="CS319" i="7"/>
  <c r="CL319" i="7"/>
  <c r="U319" i="7"/>
  <c r="M319" i="7"/>
  <c r="CV318" i="7"/>
  <c r="CW318" i="7"/>
  <c r="CX318" i="7"/>
  <c r="CU318" i="7"/>
  <c r="CS318" i="7"/>
  <c r="CL318" i="7"/>
  <c r="U318" i="7"/>
  <c r="M318" i="7"/>
  <c r="CV317" i="7"/>
  <c r="CW317" i="7"/>
  <c r="CX317" i="7"/>
  <c r="CU317" i="7"/>
  <c r="CS317" i="7"/>
  <c r="CL317" i="7"/>
  <c r="M317" i="7"/>
  <c r="CV316" i="7"/>
  <c r="CW316" i="7"/>
  <c r="CX316" i="7"/>
  <c r="CU316" i="7"/>
  <c r="CS316" i="7"/>
  <c r="CN316" i="7"/>
  <c r="CL316" i="7"/>
  <c r="M316" i="7"/>
  <c r="CV315" i="7"/>
  <c r="CW315" i="7"/>
  <c r="CU315" i="7"/>
  <c r="CS315" i="7"/>
  <c r="CL315" i="7"/>
  <c r="M315" i="7"/>
  <c r="AF313" i="7"/>
  <c r="N313" i="7"/>
  <c r="K308" i="7"/>
  <c r="J308" i="7"/>
  <c r="K307" i="7"/>
  <c r="J307" i="7"/>
  <c r="G307" i="7"/>
  <c r="AE306" i="7"/>
  <c r="AA306" i="7"/>
  <c r="CV302" i="7"/>
  <c r="CW302" i="7"/>
  <c r="CX302" i="7"/>
  <c r="CU302" i="7"/>
  <c r="CZ302" i="7"/>
  <c r="CS302" i="7"/>
  <c r="CL302" i="7"/>
  <c r="M302" i="7"/>
  <c r="CV301" i="7"/>
  <c r="CW301" i="7"/>
  <c r="CX301" i="7"/>
  <c r="CU301" i="7"/>
  <c r="CZ301" i="7"/>
  <c r="CS301" i="7"/>
  <c r="CL301" i="7"/>
  <c r="M301" i="7"/>
  <c r="CV300" i="7"/>
  <c r="CW300" i="7"/>
  <c r="CX300" i="7"/>
  <c r="CU300" i="7"/>
  <c r="CZ300" i="7"/>
  <c r="CS300" i="7"/>
  <c r="CL300" i="7"/>
  <c r="M300" i="7"/>
  <c r="CU299" i="7"/>
  <c r="CV299" i="7"/>
  <c r="CW299" i="7"/>
  <c r="CZ299" i="7"/>
  <c r="CX299" i="7"/>
  <c r="CS299" i="7"/>
  <c r="CL299" i="7"/>
  <c r="M299" i="7"/>
  <c r="CV298" i="7"/>
  <c r="CW298" i="7"/>
  <c r="CX298" i="7"/>
  <c r="CU298" i="7"/>
  <c r="CS298" i="7"/>
  <c r="CL298" i="7"/>
  <c r="M298" i="7"/>
  <c r="CV297" i="7"/>
  <c r="CW297" i="7"/>
  <c r="CX297" i="7"/>
  <c r="CU297" i="7"/>
  <c r="CS297" i="7"/>
  <c r="CL297" i="7"/>
  <c r="M297" i="7"/>
  <c r="CV296" i="7"/>
  <c r="CW296" i="7"/>
  <c r="CX296" i="7"/>
  <c r="CU296" i="7"/>
  <c r="CS296" i="7"/>
  <c r="CL296" i="7"/>
  <c r="M296" i="7"/>
  <c r="CV295" i="7"/>
  <c r="CW295" i="7"/>
  <c r="CX295" i="7"/>
  <c r="CU295" i="7"/>
  <c r="CS295" i="7"/>
  <c r="CL295" i="7"/>
  <c r="M295" i="7"/>
  <c r="CV294" i="7"/>
  <c r="CW294" i="7"/>
  <c r="CX294" i="7"/>
  <c r="CU294" i="7"/>
  <c r="CZ294" i="7"/>
  <c r="CS294" i="7"/>
  <c r="CL294" i="7"/>
  <c r="M294" i="7"/>
  <c r="CV293" i="7"/>
  <c r="CW293" i="7"/>
  <c r="CX293" i="7"/>
  <c r="CU293" i="7"/>
  <c r="CS293" i="7"/>
  <c r="CL293" i="7"/>
  <c r="M293" i="7"/>
  <c r="CV292" i="7"/>
  <c r="CW292" i="7"/>
  <c r="CX292" i="7"/>
  <c r="CU292" i="7"/>
  <c r="CS292" i="7"/>
  <c r="CL292" i="7"/>
  <c r="M292" i="7"/>
  <c r="CV291" i="7"/>
  <c r="CW291" i="7"/>
  <c r="CX291" i="7"/>
  <c r="CU291" i="7"/>
  <c r="CZ291" i="7"/>
  <c r="CS291" i="7"/>
  <c r="CL291" i="7"/>
  <c r="M291" i="7"/>
  <c r="CV290" i="7"/>
  <c r="CW290" i="7"/>
  <c r="CX290" i="7"/>
  <c r="CU290" i="7"/>
  <c r="CZ290" i="7"/>
  <c r="CS290" i="7"/>
  <c r="CL290" i="7"/>
  <c r="M290" i="7"/>
  <c r="CV289" i="7"/>
  <c r="CW289" i="7"/>
  <c r="CX289" i="7"/>
  <c r="CU289" i="7"/>
  <c r="CS289" i="7"/>
  <c r="CL289" i="7"/>
  <c r="M289" i="7"/>
  <c r="CV288" i="7"/>
  <c r="CW288" i="7"/>
  <c r="CX288" i="7"/>
  <c r="CU288" i="7"/>
  <c r="CZ288" i="7"/>
  <c r="CS288" i="7"/>
  <c r="CL288" i="7"/>
  <c r="M288" i="7"/>
  <c r="CV287" i="7"/>
  <c r="CW287" i="7"/>
  <c r="CX287" i="7"/>
  <c r="CU287" i="7"/>
  <c r="CZ287" i="7"/>
  <c r="CS287" i="7"/>
  <c r="CL287" i="7"/>
  <c r="M287" i="7"/>
  <c r="CV286" i="7"/>
  <c r="CW286" i="7"/>
  <c r="CU286" i="7"/>
  <c r="CS286" i="7"/>
  <c r="CL286" i="7"/>
  <c r="U286" i="7"/>
  <c r="M286" i="7"/>
  <c r="CV285" i="7"/>
  <c r="CW285" i="7"/>
  <c r="CX285" i="7"/>
  <c r="CU285" i="7"/>
  <c r="CS285" i="7"/>
  <c r="CL285" i="7"/>
  <c r="U285" i="7"/>
  <c r="M285" i="7"/>
  <c r="CV284" i="7"/>
  <c r="CW284" i="7"/>
  <c r="CU284" i="7"/>
  <c r="CS284" i="7"/>
  <c r="CL284" i="7"/>
  <c r="U284" i="7"/>
  <c r="M284" i="7"/>
  <c r="CV283" i="7"/>
  <c r="CW283" i="7"/>
  <c r="CX283" i="7"/>
  <c r="CU283" i="7"/>
  <c r="CZ283" i="7"/>
  <c r="CS283" i="7"/>
  <c r="CL283" i="7"/>
  <c r="U283" i="7"/>
  <c r="M283" i="7"/>
  <c r="CV282" i="7"/>
  <c r="CW282" i="7"/>
  <c r="CX282" i="7"/>
  <c r="CU282" i="7"/>
  <c r="CS282" i="7"/>
  <c r="CL282" i="7"/>
  <c r="U282" i="7"/>
  <c r="M282" i="7"/>
  <c r="CV281" i="7"/>
  <c r="CW281" i="7"/>
  <c r="CX281" i="7"/>
  <c r="CU281" i="7"/>
  <c r="CS281" i="7"/>
  <c r="CL281" i="7"/>
  <c r="U281" i="7"/>
  <c r="M281" i="7"/>
  <c r="CV280" i="7"/>
  <c r="CW280" i="7"/>
  <c r="CU280" i="7"/>
  <c r="CS280" i="7"/>
  <c r="CL280" i="7"/>
  <c r="U280" i="7"/>
  <c r="M280" i="7"/>
  <c r="CV279" i="7"/>
  <c r="CW279" i="7"/>
  <c r="CX279" i="7"/>
  <c r="CU279" i="7"/>
  <c r="CS279" i="7"/>
  <c r="CL279" i="7"/>
  <c r="U279" i="7"/>
  <c r="M279" i="7"/>
  <c r="CV278" i="7"/>
  <c r="CW278" i="7"/>
  <c r="CU278" i="7"/>
  <c r="CS278" i="7"/>
  <c r="CL278" i="7"/>
  <c r="U278" i="7"/>
  <c r="M278" i="7"/>
  <c r="CV277" i="7"/>
  <c r="CW277" i="7"/>
  <c r="CX277" i="7"/>
  <c r="CU277" i="7"/>
  <c r="CS277" i="7"/>
  <c r="CL277" i="7"/>
  <c r="U277" i="7"/>
  <c r="M277" i="7"/>
  <c r="CV276" i="7"/>
  <c r="CW276" i="7"/>
  <c r="CX276" i="7"/>
  <c r="CU276" i="7"/>
  <c r="CZ276" i="7"/>
  <c r="CS276" i="7"/>
  <c r="CL276" i="7"/>
  <c r="U276" i="7"/>
  <c r="M276" i="7"/>
  <c r="CV275" i="7"/>
  <c r="CW275" i="7"/>
  <c r="CX275" i="7"/>
  <c r="CU275" i="7"/>
  <c r="CS275" i="7"/>
  <c r="CL275" i="7"/>
  <c r="U275" i="7"/>
  <c r="M275" i="7"/>
  <c r="CV274" i="7"/>
  <c r="CW274" i="7"/>
  <c r="CX274" i="7"/>
  <c r="CU274" i="7"/>
  <c r="CS274" i="7"/>
  <c r="CL274" i="7"/>
  <c r="M274" i="7"/>
  <c r="CV273" i="7"/>
  <c r="CW273" i="7"/>
  <c r="CX273" i="7"/>
  <c r="CU273" i="7"/>
  <c r="CZ273" i="7"/>
  <c r="CS273" i="7"/>
  <c r="CL273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M273" i="7"/>
  <c r="CV272" i="7"/>
  <c r="CW272" i="7"/>
  <c r="CX272" i="7"/>
  <c r="CU272" i="7"/>
  <c r="CS272" i="7"/>
  <c r="CL272" i="7"/>
  <c r="M272" i="7"/>
  <c r="CN271" i="7"/>
  <c r="K265" i="7"/>
  <c r="J265" i="7"/>
  <c r="K264" i="7"/>
  <c r="J264" i="7"/>
  <c r="G264" i="7"/>
  <c r="AE263" i="7"/>
  <c r="AA263" i="7"/>
  <c r="CV259" i="7"/>
  <c r="CW259" i="7"/>
  <c r="CX259" i="7"/>
  <c r="CU259" i="7"/>
  <c r="CZ259" i="7"/>
  <c r="CS259" i="7"/>
  <c r="CL259" i="7"/>
  <c r="M259" i="7"/>
  <c r="CV258" i="7"/>
  <c r="CW258" i="7"/>
  <c r="CX258" i="7"/>
  <c r="CU258" i="7"/>
  <c r="CS258" i="7"/>
  <c r="CL258" i="7"/>
  <c r="M258" i="7"/>
  <c r="CV257" i="7"/>
  <c r="CW257" i="7"/>
  <c r="CX257" i="7"/>
  <c r="CU257" i="7"/>
  <c r="CS257" i="7"/>
  <c r="CL257" i="7"/>
  <c r="M257" i="7"/>
  <c r="CV256" i="7"/>
  <c r="CW256" i="7"/>
  <c r="CX256" i="7"/>
  <c r="CU256" i="7"/>
  <c r="CS256" i="7"/>
  <c r="CL256" i="7"/>
  <c r="M256" i="7"/>
  <c r="CV255" i="7"/>
  <c r="CW255" i="7"/>
  <c r="CX255" i="7"/>
  <c r="CU255" i="7"/>
  <c r="CS255" i="7"/>
  <c r="CL255" i="7"/>
  <c r="M255" i="7"/>
  <c r="CV254" i="7"/>
  <c r="CW254" i="7"/>
  <c r="CX254" i="7"/>
  <c r="CU254" i="7"/>
  <c r="CZ254" i="7"/>
  <c r="CS254" i="7"/>
  <c r="CL254" i="7"/>
  <c r="M254" i="7"/>
  <c r="CV253" i="7"/>
  <c r="CW253" i="7"/>
  <c r="CX253" i="7"/>
  <c r="CU253" i="7"/>
  <c r="CZ253" i="7"/>
  <c r="CS253" i="7"/>
  <c r="CL253" i="7"/>
  <c r="M253" i="7"/>
  <c r="CV252" i="7"/>
  <c r="CW252" i="7"/>
  <c r="CX252" i="7"/>
  <c r="CU252" i="7"/>
  <c r="CS252" i="7"/>
  <c r="CL252" i="7"/>
  <c r="M252" i="7"/>
  <c r="CV251" i="7"/>
  <c r="CW251" i="7"/>
  <c r="CX251" i="7"/>
  <c r="CU251" i="7"/>
  <c r="CZ251" i="7"/>
  <c r="CS251" i="7"/>
  <c r="CL251" i="7"/>
  <c r="M251" i="7"/>
  <c r="CV250" i="7"/>
  <c r="CW250" i="7"/>
  <c r="CX250" i="7"/>
  <c r="CU250" i="7"/>
  <c r="CS250" i="7"/>
  <c r="CL250" i="7"/>
  <c r="M250" i="7"/>
  <c r="CV249" i="7"/>
  <c r="CW249" i="7"/>
  <c r="CX249" i="7"/>
  <c r="CU249" i="7"/>
  <c r="CS249" i="7"/>
  <c r="CL249" i="7"/>
  <c r="M249" i="7"/>
  <c r="CV248" i="7"/>
  <c r="CW248" i="7"/>
  <c r="CX248" i="7"/>
  <c r="CU248" i="7"/>
  <c r="CS248" i="7"/>
  <c r="CL248" i="7"/>
  <c r="M248" i="7"/>
  <c r="CV247" i="7"/>
  <c r="CW247" i="7"/>
  <c r="CX247" i="7"/>
  <c r="CU247" i="7"/>
  <c r="CS247" i="7"/>
  <c r="CL247" i="7"/>
  <c r="M247" i="7"/>
  <c r="CV246" i="7"/>
  <c r="CW246" i="7"/>
  <c r="CX246" i="7"/>
  <c r="CU246" i="7"/>
  <c r="CZ246" i="7"/>
  <c r="CS246" i="7"/>
  <c r="CL246" i="7"/>
  <c r="M246" i="7"/>
  <c r="CV245" i="7"/>
  <c r="CW245" i="7"/>
  <c r="CX245" i="7"/>
  <c r="CU245" i="7"/>
  <c r="CZ245" i="7"/>
  <c r="CS245" i="7"/>
  <c r="CL245" i="7"/>
  <c r="M245" i="7"/>
  <c r="CV244" i="7"/>
  <c r="CW244" i="7"/>
  <c r="CU244" i="7"/>
  <c r="CS244" i="7"/>
  <c r="CL244" i="7"/>
  <c r="U244" i="7"/>
  <c r="M244" i="7"/>
  <c r="CV243" i="7"/>
  <c r="CW243" i="7"/>
  <c r="CX243" i="7"/>
  <c r="CU243" i="7"/>
  <c r="CZ243" i="7"/>
  <c r="CS243" i="7"/>
  <c r="CL243" i="7"/>
  <c r="U243" i="7"/>
  <c r="M243" i="7"/>
  <c r="CV242" i="7"/>
  <c r="CW242" i="7"/>
  <c r="CU242" i="7"/>
  <c r="CS242" i="7"/>
  <c r="CL242" i="7"/>
  <c r="U242" i="7"/>
  <c r="M242" i="7"/>
  <c r="CV241" i="7"/>
  <c r="CW241" i="7"/>
  <c r="CX241" i="7"/>
  <c r="CU241" i="7"/>
  <c r="CZ241" i="7"/>
  <c r="CS241" i="7"/>
  <c r="CL241" i="7"/>
  <c r="U241" i="7"/>
  <c r="M241" i="7"/>
  <c r="CV240" i="7"/>
  <c r="CW240" i="7"/>
  <c r="CX240" i="7"/>
  <c r="CU240" i="7"/>
  <c r="CS240" i="7"/>
  <c r="CL240" i="7"/>
  <c r="U240" i="7"/>
  <c r="M240" i="7"/>
  <c r="CV239" i="7"/>
  <c r="CW239" i="7"/>
  <c r="CX239" i="7"/>
  <c r="CU239" i="7"/>
  <c r="CZ239" i="7"/>
  <c r="CS239" i="7"/>
  <c r="CL239" i="7"/>
  <c r="U239" i="7"/>
  <c r="M239" i="7"/>
  <c r="CV238" i="7"/>
  <c r="CW238" i="7"/>
  <c r="CU238" i="7"/>
  <c r="CS238" i="7"/>
  <c r="CL238" i="7"/>
  <c r="U238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M238" i="7"/>
  <c r="CV237" i="7"/>
  <c r="CW237" i="7"/>
  <c r="CX237" i="7"/>
  <c r="CU237" i="7"/>
  <c r="CS237" i="7"/>
  <c r="CL237" i="7"/>
  <c r="U237" i="7"/>
  <c r="M237" i="7"/>
  <c r="CV236" i="7"/>
  <c r="CW236" i="7"/>
  <c r="CU236" i="7"/>
  <c r="CS236" i="7"/>
  <c r="CL236" i="7"/>
  <c r="U236" i="7"/>
  <c r="M236" i="7"/>
  <c r="CV235" i="7"/>
  <c r="CW235" i="7"/>
  <c r="CX235" i="7"/>
  <c r="CU235" i="7"/>
  <c r="CS235" i="7"/>
  <c r="CL235" i="7"/>
  <c r="U235" i="7"/>
  <c r="M235" i="7"/>
  <c r="CV234" i="7"/>
  <c r="CW234" i="7"/>
  <c r="CX234" i="7"/>
  <c r="CU234" i="7"/>
  <c r="CS234" i="7"/>
  <c r="CL234" i="7"/>
  <c r="U234" i="7"/>
  <c r="M234" i="7"/>
  <c r="CV233" i="7"/>
  <c r="CW233" i="7"/>
  <c r="CX233" i="7"/>
  <c r="CU233" i="7"/>
  <c r="CS233" i="7"/>
  <c r="CL233" i="7"/>
  <c r="U233" i="7"/>
  <c r="M233" i="7"/>
  <c r="CV232" i="7"/>
  <c r="CW232" i="7"/>
  <c r="CX232" i="7"/>
  <c r="CU232" i="7"/>
  <c r="CS232" i="7"/>
  <c r="CL232" i="7"/>
  <c r="M232" i="7"/>
  <c r="CV231" i="7"/>
  <c r="CW231" i="7"/>
  <c r="CX231" i="7"/>
  <c r="CU231" i="7"/>
  <c r="CZ231" i="7"/>
  <c r="CS231" i="7"/>
  <c r="CL231" i="7"/>
  <c r="M231" i="7"/>
  <c r="CV230" i="7"/>
  <c r="CW230" i="7"/>
  <c r="CX230" i="7"/>
  <c r="CU230" i="7"/>
  <c r="CZ230" i="7"/>
  <c r="CS230" i="7"/>
  <c r="CL230" i="7"/>
  <c r="M230" i="7"/>
  <c r="CN229" i="7"/>
  <c r="N228" i="7"/>
  <c r="K223" i="7"/>
  <c r="J223" i="7"/>
  <c r="K222" i="7"/>
  <c r="J222" i="7"/>
  <c r="G222" i="7"/>
  <c r="AE221" i="7"/>
  <c r="AA221" i="7"/>
  <c r="CV217" i="7"/>
  <c r="CW217" i="7"/>
  <c r="CX217" i="7"/>
  <c r="CU217" i="7"/>
  <c r="CS217" i="7"/>
  <c r="CL217" i="7"/>
  <c r="M217" i="7"/>
  <c r="CV216" i="7"/>
  <c r="CW216" i="7"/>
  <c r="CX216" i="7"/>
  <c r="CU216" i="7"/>
  <c r="CZ216" i="7"/>
  <c r="CS216" i="7"/>
  <c r="CL216" i="7"/>
  <c r="M216" i="7"/>
  <c r="CV215" i="7"/>
  <c r="CW215" i="7"/>
  <c r="CX215" i="7"/>
  <c r="CU215" i="7"/>
  <c r="CS215" i="7"/>
  <c r="CL215" i="7"/>
  <c r="M215" i="7"/>
  <c r="CV214" i="7"/>
  <c r="CW214" i="7"/>
  <c r="CX214" i="7"/>
  <c r="CU214" i="7"/>
  <c r="CS214" i="7"/>
  <c r="CL214" i="7"/>
  <c r="M214" i="7"/>
  <c r="CV213" i="7"/>
  <c r="CW213" i="7"/>
  <c r="CX213" i="7"/>
  <c r="CU213" i="7"/>
  <c r="CS213" i="7"/>
  <c r="CL213" i="7"/>
  <c r="M213" i="7"/>
  <c r="CV212" i="7"/>
  <c r="CW212" i="7"/>
  <c r="CX212" i="7"/>
  <c r="CU212" i="7"/>
  <c r="CS212" i="7"/>
  <c r="CL212" i="7"/>
  <c r="M212" i="7"/>
  <c r="CV211" i="7"/>
  <c r="CW211" i="7"/>
  <c r="CX211" i="7"/>
  <c r="CU211" i="7"/>
  <c r="CZ211" i="7"/>
  <c r="CS211" i="7"/>
  <c r="CL211" i="7"/>
  <c r="M211" i="7"/>
  <c r="CV210" i="7"/>
  <c r="CW210" i="7"/>
  <c r="CX210" i="7"/>
  <c r="CU210" i="7"/>
  <c r="CZ210" i="7"/>
  <c r="CS210" i="7"/>
  <c r="CL210" i="7"/>
  <c r="M210" i="7"/>
  <c r="CV209" i="7"/>
  <c r="CW209" i="7"/>
  <c r="CX209" i="7"/>
  <c r="CU209" i="7"/>
  <c r="CS209" i="7"/>
  <c r="CL209" i="7"/>
  <c r="M209" i="7"/>
  <c r="CV208" i="7"/>
  <c r="CW208" i="7"/>
  <c r="CX208" i="7"/>
  <c r="CU208" i="7"/>
  <c r="CZ208" i="7"/>
  <c r="CS208" i="7"/>
  <c r="CL208" i="7"/>
  <c r="M208" i="7"/>
  <c r="CV207" i="7"/>
  <c r="CW207" i="7"/>
  <c r="CX207" i="7"/>
  <c r="CU207" i="7"/>
  <c r="CS207" i="7"/>
  <c r="CL207" i="7"/>
  <c r="M207" i="7"/>
  <c r="CV206" i="7"/>
  <c r="CW206" i="7"/>
  <c r="CX206" i="7"/>
  <c r="CU206" i="7"/>
  <c r="CS206" i="7"/>
  <c r="CL206" i="7"/>
  <c r="M206" i="7"/>
  <c r="CV205" i="7"/>
  <c r="CW205" i="7"/>
  <c r="CX205" i="7"/>
  <c r="CU205" i="7"/>
  <c r="CS205" i="7"/>
  <c r="CL205" i="7"/>
  <c r="M205" i="7"/>
  <c r="CV204" i="7"/>
  <c r="CW204" i="7"/>
  <c r="CX204" i="7"/>
  <c r="CU204" i="7"/>
  <c r="CS204" i="7"/>
  <c r="CL204" i="7"/>
  <c r="M204" i="7"/>
  <c r="CV203" i="7"/>
  <c r="CW203" i="7"/>
  <c r="CX203" i="7"/>
  <c r="CU203" i="7"/>
  <c r="CZ203" i="7"/>
  <c r="CS203" i="7"/>
  <c r="CL203" i="7"/>
  <c r="M203" i="7"/>
  <c r="CV202" i="7"/>
  <c r="CW202" i="7"/>
  <c r="CX202" i="7"/>
  <c r="CU202" i="7"/>
  <c r="CZ202" i="7"/>
  <c r="CS202" i="7"/>
  <c r="CL202" i="7"/>
  <c r="M202" i="7"/>
  <c r="CV201" i="7"/>
  <c r="CW201" i="7"/>
  <c r="CU201" i="7"/>
  <c r="CS201" i="7"/>
  <c r="CL201" i="7"/>
  <c r="U201" i="7"/>
  <c r="M201" i="7"/>
  <c r="CV200" i="7"/>
  <c r="CW200" i="7"/>
  <c r="CX200" i="7"/>
  <c r="CU200" i="7"/>
  <c r="CS200" i="7"/>
  <c r="CL200" i="7"/>
  <c r="U200" i="7"/>
  <c r="M200" i="7"/>
  <c r="CV199" i="7"/>
  <c r="CW199" i="7"/>
  <c r="CU199" i="7"/>
  <c r="CS199" i="7"/>
  <c r="CL199" i="7"/>
  <c r="U199" i="7"/>
  <c r="M199" i="7"/>
  <c r="CV198" i="7"/>
  <c r="CW198" i="7"/>
  <c r="CX198" i="7"/>
  <c r="CU198" i="7"/>
  <c r="CS198" i="7"/>
  <c r="CL198" i="7"/>
  <c r="U198" i="7"/>
  <c r="M198" i="7"/>
  <c r="CV197" i="7"/>
  <c r="CW197" i="7"/>
  <c r="CX197" i="7"/>
  <c r="CU197" i="7"/>
  <c r="CZ197" i="7"/>
  <c r="CS197" i="7"/>
  <c r="CL197" i="7"/>
  <c r="U197" i="7"/>
  <c r="M197" i="7"/>
  <c r="CV196" i="7"/>
  <c r="CW196" i="7"/>
  <c r="CX196" i="7"/>
  <c r="CU196" i="7"/>
  <c r="CZ196" i="7"/>
  <c r="CS196" i="7"/>
  <c r="CL196" i="7"/>
  <c r="U196" i="7"/>
  <c r="M196" i="7"/>
  <c r="CV195" i="7"/>
  <c r="CW195" i="7"/>
  <c r="CU195" i="7"/>
  <c r="CS195" i="7"/>
  <c r="CL195" i="7"/>
  <c r="U195" i="7"/>
  <c r="M195" i="7"/>
  <c r="CV194" i="7"/>
  <c r="CW194" i="7"/>
  <c r="CX194" i="7"/>
  <c r="CU194" i="7"/>
  <c r="CS194" i="7"/>
  <c r="CL194" i="7"/>
  <c r="U194" i="7"/>
  <c r="M194" i="7"/>
  <c r="CV193" i="7"/>
  <c r="CW193" i="7"/>
  <c r="CU193" i="7"/>
  <c r="CS193" i="7"/>
  <c r="CL193" i="7"/>
  <c r="U193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M193" i="7"/>
  <c r="CV192" i="7"/>
  <c r="CW192" i="7"/>
  <c r="CX192" i="7"/>
  <c r="CU192" i="7"/>
  <c r="CZ192" i="7"/>
  <c r="CS192" i="7"/>
  <c r="CL192" i="7"/>
  <c r="U192" i="7"/>
  <c r="M192" i="7"/>
  <c r="CV191" i="7"/>
  <c r="CW191" i="7"/>
  <c r="CX191" i="7"/>
  <c r="CU191" i="7"/>
  <c r="CZ191" i="7"/>
  <c r="CS191" i="7"/>
  <c r="CL191" i="7"/>
  <c r="U191" i="7"/>
  <c r="M191" i="7"/>
  <c r="CV190" i="7"/>
  <c r="CW190" i="7"/>
  <c r="CX190" i="7"/>
  <c r="CU190" i="7"/>
  <c r="CS190" i="7"/>
  <c r="CL190" i="7"/>
  <c r="U190" i="7"/>
  <c r="M190" i="7"/>
  <c r="CV189" i="7"/>
  <c r="CW189" i="7"/>
  <c r="CX189" i="7"/>
  <c r="CU189" i="7"/>
  <c r="CS189" i="7"/>
  <c r="CL189" i="7"/>
  <c r="M189" i="7"/>
  <c r="CV188" i="7"/>
  <c r="CW188" i="7"/>
  <c r="CX188" i="7"/>
  <c r="CU188" i="7"/>
  <c r="CZ188" i="7"/>
  <c r="CS188" i="7"/>
  <c r="CL188" i="7"/>
  <c r="M188" i="7"/>
  <c r="CV187" i="7"/>
  <c r="CW187" i="7"/>
  <c r="CX187" i="7"/>
  <c r="CU187" i="7"/>
  <c r="CZ187" i="7"/>
  <c r="CS187" i="7"/>
  <c r="CL187" i="7"/>
  <c r="M187" i="7"/>
  <c r="CN186" i="7"/>
  <c r="N185" i="7"/>
  <c r="K180" i="7"/>
  <c r="J180" i="7"/>
  <c r="K179" i="7"/>
  <c r="J179" i="7"/>
  <c r="G179" i="7"/>
  <c r="AE178" i="7"/>
  <c r="AA178" i="7"/>
  <c r="CV174" i="7"/>
  <c r="CW174" i="7"/>
  <c r="CX174" i="7"/>
  <c r="CU174" i="7"/>
  <c r="CZ174" i="7"/>
  <c r="CS174" i="7"/>
  <c r="CL174" i="7"/>
  <c r="M174" i="7"/>
  <c r="CV173" i="7"/>
  <c r="CW173" i="7"/>
  <c r="CX173" i="7"/>
  <c r="CU173" i="7"/>
  <c r="CS173" i="7"/>
  <c r="CL173" i="7"/>
  <c r="M173" i="7"/>
  <c r="CV172" i="7"/>
  <c r="CW172" i="7"/>
  <c r="CX172" i="7"/>
  <c r="CU172" i="7"/>
  <c r="CZ172" i="7"/>
  <c r="CS172" i="7"/>
  <c r="CL172" i="7"/>
  <c r="M172" i="7"/>
  <c r="CV171" i="7"/>
  <c r="CW171" i="7"/>
  <c r="CX171" i="7"/>
  <c r="CU171" i="7"/>
  <c r="CS171" i="7"/>
  <c r="CL171" i="7"/>
  <c r="M171" i="7"/>
  <c r="CV170" i="7"/>
  <c r="CW170" i="7"/>
  <c r="CX170" i="7"/>
  <c r="CU170" i="7"/>
  <c r="CS170" i="7"/>
  <c r="CL170" i="7"/>
  <c r="M170" i="7"/>
  <c r="CV169" i="7"/>
  <c r="CW169" i="7"/>
  <c r="CX169" i="7"/>
  <c r="CU169" i="7"/>
  <c r="CZ169" i="7"/>
  <c r="CS169" i="7"/>
  <c r="CL169" i="7"/>
  <c r="M169" i="7"/>
  <c r="CV168" i="7"/>
  <c r="CW168" i="7"/>
  <c r="CX168" i="7"/>
  <c r="CU168" i="7"/>
  <c r="CS168" i="7"/>
  <c r="CL168" i="7"/>
  <c r="M168" i="7"/>
  <c r="CV167" i="7"/>
  <c r="CW167" i="7"/>
  <c r="CU167" i="7"/>
  <c r="CS167" i="7"/>
  <c r="CL167" i="7"/>
  <c r="M167" i="7"/>
  <c r="CV166" i="7"/>
  <c r="CW166" i="7"/>
  <c r="CX166" i="7"/>
  <c r="CU166" i="7"/>
  <c r="CS166" i="7"/>
  <c r="CL166" i="7"/>
  <c r="M166" i="7"/>
  <c r="CV165" i="7"/>
  <c r="CW165" i="7"/>
  <c r="CX165" i="7"/>
  <c r="CU165" i="7"/>
  <c r="CS165" i="7"/>
  <c r="CL165" i="7"/>
  <c r="M165" i="7"/>
  <c r="CV164" i="7"/>
  <c r="CW164" i="7"/>
  <c r="CX164" i="7"/>
  <c r="CU164" i="7"/>
  <c r="CS164" i="7"/>
  <c r="CL164" i="7"/>
  <c r="M164" i="7"/>
  <c r="CV163" i="7"/>
  <c r="CW163" i="7"/>
  <c r="CX163" i="7"/>
  <c r="CU163" i="7"/>
  <c r="CS163" i="7"/>
  <c r="CL163" i="7"/>
  <c r="M163" i="7"/>
  <c r="CV162" i="7"/>
  <c r="CW162" i="7"/>
  <c r="CX162" i="7"/>
  <c r="CU162" i="7"/>
  <c r="CS162" i="7"/>
  <c r="CL162" i="7"/>
  <c r="M162" i="7"/>
  <c r="CV161" i="7"/>
  <c r="CW161" i="7"/>
  <c r="CX161" i="7"/>
  <c r="CU161" i="7"/>
  <c r="CS161" i="7"/>
  <c r="CL161" i="7"/>
  <c r="M161" i="7"/>
  <c r="CV160" i="7"/>
  <c r="CW160" i="7"/>
  <c r="CX160" i="7"/>
  <c r="CU160" i="7"/>
  <c r="CZ160" i="7"/>
  <c r="CS160" i="7"/>
  <c r="CL160" i="7"/>
  <c r="M160" i="7"/>
  <c r="CV159" i="7"/>
  <c r="CW159" i="7"/>
  <c r="CX159" i="7"/>
  <c r="CU159" i="7"/>
  <c r="CZ159" i="7"/>
  <c r="CS159" i="7"/>
  <c r="CL159" i="7"/>
  <c r="U159" i="7"/>
  <c r="M159" i="7"/>
  <c r="CV158" i="7"/>
  <c r="CW158" i="7"/>
  <c r="CX158" i="7"/>
  <c r="CU158" i="7"/>
  <c r="CZ158" i="7"/>
  <c r="CS158" i="7"/>
  <c r="CL158" i="7"/>
  <c r="U158" i="7"/>
  <c r="M158" i="7"/>
  <c r="CV157" i="7"/>
  <c r="CW157" i="7"/>
  <c r="CX157" i="7"/>
  <c r="CU157" i="7"/>
  <c r="CS157" i="7"/>
  <c r="CL157" i="7"/>
  <c r="U157" i="7"/>
  <c r="M157" i="7"/>
  <c r="CV156" i="7"/>
  <c r="CW156" i="7"/>
  <c r="CX156" i="7"/>
  <c r="CU156" i="7"/>
  <c r="CZ156" i="7"/>
  <c r="CS156" i="7"/>
  <c r="CL156" i="7"/>
  <c r="U156" i="7"/>
  <c r="M156" i="7"/>
  <c r="CV155" i="7"/>
  <c r="CW155" i="7"/>
  <c r="CX155" i="7"/>
  <c r="CU155" i="7"/>
  <c r="CS155" i="7"/>
  <c r="CL155" i="7"/>
  <c r="U155" i="7"/>
  <c r="M155" i="7"/>
  <c r="CV154" i="7"/>
  <c r="CW154" i="7"/>
  <c r="CX154" i="7"/>
  <c r="CU154" i="7"/>
  <c r="CZ154" i="7"/>
  <c r="CS154" i="7"/>
  <c r="CL154" i="7"/>
  <c r="U154" i="7"/>
  <c r="M154" i="7"/>
  <c r="CV153" i="7"/>
  <c r="CW153" i="7"/>
  <c r="CX153" i="7"/>
  <c r="CU153" i="7"/>
  <c r="CS153" i="7"/>
  <c r="CL153" i="7"/>
  <c r="U153" i="7"/>
  <c r="M153" i="7"/>
  <c r="CV152" i="7"/>
  <c r="CW152" i="7"/>
  <c r="CX152" i="7"/>
  <c r="CU152" i="7"/>
  <c r="CS152" i="7"/>
  <c r="CL152" i="7"/>
  <c r="U152" i="7"/>
  <c r="M152" i="7"/>
  <c r="CV151" i="7"/>
  <c r="CW151" i="7"/>
  <c r="CX151" i="7"/>
  <c r="CU151" i="7"/>
  <c r="CS151" i="7"/>
  <c r="CL151" i="7"/>
  <c r="U151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M151" i="7"/>
  <c r="CV150" i="7"/>
  <c r="CW150" i="7"/>
  <c r="CX150" i="7"/>
  <c r="CU150" i="7"/>
  <c r="CS150" i="7"/>
  <c r="CL150" i="7"/>
  <c r="U150" i="7"/>
  <c r="M150" i="7"/>
  <c r="CV149" i="7"/>
  <c r="CW149" i="7"/>
  <c r="CU149" i="7"/>
  <c r="CS149" i="7"/>
  <c r="CL149" i="7"/>
  <c r="U149" i="7"/>
  <c r="M149" i="7"/>
  <c r="CV148" i="7"/>
  <c r="CW148" i="7"/>
  <c r="CX148" i="7"/>
  <c r="CU148" i="7"/>
  <c r="CZ148" i="7"/>
  <c r="CS148" i="7"/>
  <c r="CL148" i="7"/>
  <c r="U148" i="7"/>
  <c r="M148" i="7"/>
  <c r="CV147" i="7"/>
  <c r="CW147" i="7"/>
  <c r="CX147" i="7"/>
  <c r="CU147" i="7"/>
  <c r="CS147" i="7"/>
  <c r="CL147" i="7"/>
  <c r="M147" i="7"/>
  <c r="CV146" i="7"/>
  <c r="CW146" i="7"/>
  <c r="CX146" i="7"/>
  <c r="CU146" i="7"/>
  <c r="CZ146" i="7"/>
  <c r="CS146" i="7"/>
  <c r="CL146" i="7"/>
  <c r="M146" i="7"/>
  <c r="CV145" i="7"/>
  <c r="CW145" i="7"/>
  <c r="CU145" i="7"/>
  <c r="CS145" i="7"/>
  <c r="CL145" i="7"/>
  <c r="M145" i="7"/>
  <c r="CN144" i="7"/>
  <c r="N143" i="7"/>
  <c r="K138" i="7"/>
  <c r="J138" i="7"/>
  <c r="K137" i="7"/>
  <c r="J137" i="7"/>
  <c r="G137" i="7"/>
  <c r="AE136" i="7"/>
  <c r="AA136" i="7"/>
  <c r="CV132" i="7"/>
  <c r="CW132" i="7"/>
  <c r="CX132" i="7"/>
  <c r="CU132" i="7"/>
  <c r="CZ132" i="7"/>
  <c r="CS132" i="7"/>
  <c r="CL132" i="7"/>
  <c r="M132" i="7"/>
  <c r="CV131" i="7"/>
  <c r="CW131" i="7"/>
  <c r="CX131" i="7"/>
  <c r="CU131" i="7"/>
  <c r="CS131" i="7"/>
  <c r="CL131" i="7"/>
  <c r="M131" i="7"/>
  <c r="CV130" i="7"/>
  <c r="CW130" i="7"/>
  <c r="CU130" i="7"/>
  <c r="CS130" i="7"/>
  <c r="CL130" i="7"/>
  <c r="M130" i="7"/>
  <c r="CV129" i="7"/>
  <c r="CW129" i="7"/>
  <c r="CX129" i="7"/>
  <c r="CU129" i="7"/>
  <c r="CZ129" i="7"/>
  <c r="CS129" i="7"/>
  <c r="CL129" i="7"/>
  <c r="M129" i="7"/>
  <c r="CV128" i="7"/>
  <c r="CW128" i="7"/>
  <c r="CX128" i="7"/>
  <c r="CU128" i="7"/>
  <c r="CS128" i="7"/>
  <c r="CL128" i="7"/>
  <c r="M128" i="7"/>
  <c r="CV127" i="7"/>
  <c r="CW127" i="7"/>
  <c r="CX127" i="7"/>
  <c r="CU127" i="7"/>
  <c r="CS127" i="7"/>
  <c r="CL127" i="7"/>
  <c r="M127" i="7"/>
  <c r="CV126" i="7"/>
  <c r="CW126" i="7"/>
  <c r="CX126" i="7"/>
  <c r="CU126" i="7"/>
  <c r="CS126" i="7"/>
  <c r="CL126" i="7"/>
  <c r="M126" i="7"/>
  <c r="CV125" i="7"/>
  <c r="CW125" i="7"/>
  <c r="CX125" i="7"/>
  <c r="CU125" i="7"/>
  <c r="CS125" i="7"/>
  <c r="CL125" i="7"/>
  <c r="M125" i="7"/>
  <c r="CV124" i="7"/>
  <c r="CW124" i="7"/>
  <c r="CX124" i="7"/>
  <c r="CU124" i="7"/>
  <c r="CZ124" i="7"/>
  <c r="CS124" i="7"/>
  <c r="CL124" i="7"/>
  <c r="M124" i="7"/>
  <c r="CV123" i="7"/>
  <c r="CW123" i="7"/>
  <c r="CX123" i="7"/>
  <c r="CU123" i="7"/>
  <c r="CS123" i="7"/>
  <c r="CL123" i="7"/>
  <c r="M123" i="7"/>
  <c r="CV122" i="7"/>
  <c r="CW122" i="7"/>
  <c r="CU122" i="7"/>
  <c r="CS122" i="7"/>
  <c r="CL122" i="7"/>
  <c r="M122" i="7"/>
  <c r="CV121" i="7"/>
  <c r="CW121" i="7"/>
  <c r="CX121" i="7"/>
  <c r="CU121" i="7"/>
  <c r="CZ121" i="7"/>
  <c r="CS121" i="7"/>
  <c r="CL121" i="7"/>
  <c r="M121" i="7"/>
  <c r="CV120" i="7"/>
  <c r="CW120" i="7"/>
  <c r="CX120" i="7"/>
  <c r="CU120" i="7"/>
  <c r="CS120" i="7"/>
  <c r="CL120" i="7"/>
  <c r="M120" i="7"/>
  <c r="CV119" i="7"/>
  <c r="CW119" i="7"/>
  <c r="CX119" i="7"/>
  <c r="CU119" i="7"/>
  <c r="CS119" i="7"/>
  <c r="CL119" i="7"/>
  <c r="M119" i="7"/>
  <c r="CV118" i="7"/>
  <c r="CW118" i="7"/>
  <c r="CX118" i="7"/>
  <c r="CU118" i="7"/>
  <c r="CS118" i="7"/>
  <c r="CL118" i="7"/>
  <c r="M118" i="7"/>
  <c r="CV117" i="7"/>
  <c r="CW117" i="7"/>
  <c r="CX117" i="7"/>
  <c r="CU117" i="7"/>
  <c r="CS117" i="7"/>
  <c r="CL117" i="7"/>
  <c r="M117" i="7"/>
  <c r="CV116" i="7"/>
  <c r="CW116" i="7"/>
  <c r="CX116" i="7"/>
  <c r="CU116" i="7"/>
  <c r="CZ116" i="7"/>
  <c r="CS116" i="7"/>
  <c r="CL116" i="7"/>
  <c r="U116" i="7"/>
  <c r="M116" i="7"/>
  <c r="CV115" i="7"/>
  <c r="CW115" i="7"/>
  <c r="CX115" i="7"/>
  <c r="CU115" i="7"/>
  <c r="CS115" i="7"/>
  <c r="CL115" i="7"/>
  <c r="U115" i="7"/>
  <c r="M115" i="7"/>
  <c r="CV114" i="7"/>
  <c r="CW114" i="7"/>
  <c r="CX114" i="7"/>
  <c r="CU114" i="7"/>
  <c r="CS114" i="7"/>
  <c r="CL114" i="7"/>
  <c r="U114" i="7"/>
  <c r="M114" i="7"/>
  <c r="CV113" i="7"/>
  <c r="CW113" i="7"/>
  <c r="CX113" i="7"/>
  <c r="CU113" i="7"/>
  <c r="CZ113" i="7"/>
  <c r="CS113" i="7"/>
  <c r="CL113" i="7"/>
  <c r="U113" i="7"/>
  <c r="M113" i="7"/>
  <c r="CV112" i="7"/>
  <c r="CW112" i="7"/>
  <c r="CX112" i="7"/>
  <c r="CU112" i="7"/>
  <c r="CS112" i="7"/>
  <c r="CL112" i="7"/>
  <c r="U112" i="7"/>
  <c r="M112" i="7"/>
  <c r="CV111" i="7"/>
  <c r="CW111" i="7"/>
  <c r="CX111" i="7"/>
  <c r="CU111" i="7"/>
  <c r="CS111" i="7"/>
  <c r="CL111" i="7"/>
  <c r="U111" i="7"/>
  <c r="M111" i="7"/>
  <c r="CV110" i="7"/>
  <c r="CW110" i="7"/>
  <c r="CX110" i="7"/>
  <c r="CU110" i="7"/>
  <c r="CS110" i="7"/>
  <c r="CL110" i="7"/>
  <c r="U110" i="7"/>
  <c r="M110" i="7"/>
  <c r="CV109" i="7"/>
  <c r="CW109" i="7"/>
  <c r="CX109" i="7"/>
  <c r="CU109" i="7"/>
  <c r="CS109" i="7"/>
  <c r="CL109" i="7"/>
  <c r="U109" i="7"/>
  <c r="M109" i="7"/>
  <c r="CV108" i="7"/>
  <c r="CW108" i="7"/>
  <c r="CX108" i="7"/>
  <c r="CU108" i="7"/>
  <c r="CZ108" i="7"/>
  <c r="CS108" i="7"/>
  <c r="CL108" i="7"/>
  <c r="U108" i="7"/>
  <c r="M108" i="7"/>
  <c r="CV107" i="7"/>
  <c r="CW107" i="7"/>
  <c r="CX107" i="7"/>
  <c r="CU107" i="7"/>
  <c r="CS107" i="7"/>
  <c r="CL107" i="7"/>
  <c r="U107" i="7"/>
  <c r="M107" i="7"/>
  <c r="CV106" i="7"/>
  <c r="CW106" i="7"/>
  <c r="CX106" i="7"/>
  <c r="CU106" i="7"/>
  <c r="CS106" i="7"/>
  <c r="CL106" i="7"/>
  <c r="U106" i="7"/>
  <c r="M106" i="7"/>
  <c r="CV105" i="7"/>
  <c r="CW105" i="7"/>
  <c r="CX105" i="7"/>
  <c r="CU105" i="7"/>
  <c r="CZ105" i="7"/>
  <c r="CS105" i="7"/>
  <c r="CL105" i="7"/>
  <c r="U105" i="7"/>
  <c r="M105" i="7"/>
  <c r="CV104" i="7"/>
  <c r="CW104" i="7"/>
  <c r="CX104" i="7"/>
  <c r="CU104" i="7"/>
  <c r="CS104" i="7"/>
  <c r="CL104" i="7"/>
  <c r="U104" i="7"/>
  <c r="M104" i="7"/>
  <c r="CV103" i="7"/>
  <c r="CW103" i="7"/>
  <c r="CX103" i="7"/>
  <c r="CU103" i="7"/>
  <c r="CS103" i="7"/>
  <c r="CL103" i="7"/>
  <c r="U103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M103" i="7"/>
  <c r="CV102" i="7"/>
  <c r="CW102" i="7"/>
  <c r="CX102" i="7"/>
  <c r="CU102" i="7"/>
  <c r="CS102" i="7"/>
  <c r="CL102" i="7"/>
  <c r="M102" i="7"/>
  <c r="CN101" i="7"/>
  <c r="N100" i="7"/>
  <c r="K93" i="7"/>
  <c r="J93" i="7"/>
  <c r="K92" i="7"/>
  <c r="J92" i="7"/>
  <c r="G92" i="7"/>
  <c r="AE91" i="7"/>
  <c r="AA91" i="7"/>
  <c r="CV87" i="7"/>
  <c r="CW87" i="7"/>
  <c r="CU87" i="7"/>
  <c r="CS87" i="7"/>
  <c r="CL87" i="7"/>
  <c r="M87" i="7"/>
  <c r="CV86" i="7"/>
  <c r="CW86" i="7"/>
  <c r="CX86" i="7"/>
  <c r="CU86" i="7"/>
  <c r="CZ86" i="7"/>
  <c r="CS86" i="7"/>
  <c r="CL86" i="7"/>
  <c r="M86" i="7"/>
  <c r="CV85" i="7"/>
  <c r="CW85" i="7"/>
  <c r="CX85" i="7"/>
  <c r="CU85" i="7"/>
  <c r="CS85" i="7"/>
  <c r="CL85" i="7"/>
  <c r="M85" i="7"/>
  <c r="CV84" i="7"/>
  <c r="CW84" i="7"/>
  <c r="CU84" i="7"/>
  <c r="CS84" i="7"/>
  <c r="CL84" i="7"/>
  <c r="M84" i="7"/>
  <c r="CV83" i="7"/>
  <c r="CW83" i="7"/>
  <c r="CU83" i="7"/>
  <c r="CS83" i="7"/>
  <c r="CL83" i="7"/>
  <c r="M83" i="7"/>
  <c r="CV82" i="7"/>
  <c r="CW82" i="7"/>
  <c r="CX82" i="7"/>
  <c r="CU82" i="7"/>
  <c r="CS82" i="7"/>
  <c r="CL82" i="7"/>
  <c r="M82" i="7"/>
  <c r="CV81" i="7"/>
  <c r="CW81" i="7"/>
  <c r="CX81" i="7"/>
  <c r="CU81" i="7"/>
  <c r="CS81" i="7"/>
  <c r="CL81" i="7"/>
  <c r="M81" i="7"/>
  <c r="CV80" i="7"/>
  <c r="CW80" i="7"/>
  <c r="CU80" i="7"/>
  <c r="CS80" i="7"/>
  <c r="CL80" i="7"/>
  <c r="M80" i="7"/>
  <c r="CV79" i="7"/>
  <c r="CW79" i="7"/>
  <c r="CU79" i="7"/>
  <c r="CS79" i="7"/>
  <c r="CL79" i="7"/>
  <c r="M79" i="7"/>
  <c r="CV78" i="7"/>
  <c r="CW78" i="7"/>
  <c r="CX78" i="7"/>
  <c r="CU78" i="7"/>
  <c r="CS78" i="7"/>
  <c r="CL78" i="7"/>
  <c r="M78" i="7"/>
  <c r="CV77" i="7"/>
  <c r="CW77" i="7"/>
  <c r="CX77" i="7"/>
  <c r="CU77" i="7"/>
  <c r="CS77" i="7"/>
  <c r="CL77" i="7"/>
  <c r="M77" i="7"/>
  <c r="CV76" i="7"/>
  <c r="CW76" i="7"/>
  <c r="CU76" i="7"/>
  <c r="CS76" i="7"/>
  <c r="CL76" i="7"/>
  <c r="M76" i="7"/>
  <c r="CV75" i="7"/>
  <c r="CW75" i="7"/>
  <c r="CU75" i="7"/>
  <c r="CS75" i="7"/>
  <c r="CL75" i="7"/>
  <c r="M75" i="7"/>
  <c r="CV74" i="7"/>
  <c r="CW74" i="7"/>
  <c r="CU74" i="7"/>
  <c r="CS74" i="7"/>
  <c r="CL74" i="7"/>
  <c r="M74" i="7"/>
  <c r="CV73" i="7"/>
  <c r="CW73" i="7"/>
  <c r="CX73" i="7"/>
  <c r="CU73" i="7"/>
  <c r="CS73" i="7"/>
  <c r="CL73" i="7"/>
  <c r="M73" i="7"/>
  <c r="CV72" i="7"/>
  <c r="CW72" i="7"/>
  <c r="CU72" i="7"/>
  <c r="CS72" i="7"/>
  <c r="CL72" i="7"/>
  <c r="M72" i="7"/>
  <c r="CV71" i="7"/>
  <c r="CW71" i="7"/>
  <c r="CX71" i="7"/>
  <c r="CU71" i="7"/>
  <c r="CS71" i="7"/>
  <c r="CL71" i="7"/>
  <c r="M71" i="7"/>
  <c r="CV70" i="7"/>
  <c r="CW70" i="7"/>
  <c r="CU70" i="7"/>
  <c r="CS70" i="7"/>
  <c r="CL70" i="7"/>
  <c r="M70" i="7"/>
  <c r="CV69" i="7"/>
  <c r="CW69" i="7"/>
  <c r="CU69" i="7"/>
  <c r="CS69" i="7"/>
  <c r="CL69" i="7"/>
  <c r="M69" i="7"/>
  <c r="CV68" i="7"/>
  <c r="CW68" i="7"/>
  <c r="CU68" i="7"/>
  <c r="CS68" i="7"/>
  <c r="CL68" i="7"/>
  <c r="M68" i="7"/>
  <c r="CV67" i="7"/>
  <c r="CW67" i="7"/>
  <c r="CX67" i="7"/>
  <c r="CU67" i="7"/>
  <c r="CS67" i="7"/>
  <c r="CL67" i="7"/>
  <c r="M67" i="7"/>
  <c r="CV66" i="7"/>
  <c r="CW66" i="7"/>
  <c r="CU66" i="7"/>
  <c r="CS66" i="7"/>
  <c r="CL66" i="7"/>
  <c r="M66" i="7"/>
  <c r="CV65" i="7"/>
  <c r="CW65" i="7"/>
  <c r="CX65" i="7"/>
  <c r="CU65" i="7"/>
  <c r="CS65" i="7"/>
  <c r="CL65" i="7"/>
  <c r="M65" i="7"/>
  <c r="CV64" i="7"/>
  <c r="CW64" i="7"/>
  <c r="CU64" i="7"/>
  <c r="CS64" i="7"/>
  <c r="CL64" i="7"/>
  <c r="M64" i="7"/>
  <c r="CV63" i="7"/>
  <c r="CW63" i="7"/>
  <c r="CU63" i="7"/>
  <c r="CS63" i="7"/>
  <c r="CL63" i="7"/>
  <c r="M63" i="7"/>
  <c r="CV62" i="7"/>
  <c r="CW62" i="7"/>
  <c r="CU62" i="7"/>
  <c r="CS62" i="7"/>
  <c r="M62" i="7"/>
  <c r="K62" i="7"/>
  <c r="J62" i="7"/>
  <c r="L62" i="7"/>
  <c r="H62" i="7"/>
  <c r="G62" i="7"/>
  <c r="I62" i="7"/>
  <c r="E62" i="7"/>
  <c r="D62" i="7"/>
  <c r="B62" i="7"/>
  <c r="A62" i="7"/>
  <c r="CV61" i="7"/>
  <c r="CW61" i="7"/>
  <c r="CX61" i="7"/>
  <c r="CU61" i="7"/>
  <c r="CS61" i="7"/>
  <c r="CL61" i="7"/>
  <c r="M61" i="7"/>
  <c r="CV60" i="7"/>
  <c r="CW60" i="7"/>
  <c r="CU60" i="7"/>
  <c r="CS60" i="7"/>
  <c r="CL60" i="7"/>
  <c r="M60" i="7"/>
  <c r="CV59" i="7"/>
  <c r="CW59" i="7"/>
  <c r="CU59" i="7"/>
  <c r="CS59" i="7"/>
  <c r="CL59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M59" i="7"/>
  <c r="CV58" i="7"/>
  <c r="CW58" i="7"/>
  <c r="CX58" i="7"/>
  <c r="CU58" i="7"/>
  <c r="CS58" i="7"/>
  <c r="CL58" i="7"/>
  <c r="M58" i="7"/>
  <c r="N56" i="7"/>
  <c r="K51" i="7"/>
  <c r="J51" i="7"/>
  <c r="K50" i="7"/>
  <c r="J50" i="7"/>
  <c r="G50" i="7"/>
  <c r="AE49" i="7"/>
  <c r="AA49" i="7"/>
  <c r="CV45" i="7"/>
  <c r="CW45" i="7"/>
  <c r="CX45" i="7"/>
  <c r="CU45" i="7"/>
  <c r="CS45" i="7"/>
  <c r="CR45" i="7"/>
  <c r="CL45" i="7"/>
  <c r="M45" i="7"/>
  <c r="CV44" i="7"/>
  <c r="CW44" i="7"/>
  <c r="CU44" i="7"/>
  <c r="CS44" i="7"/>
  <c r="CR44" i="7"/>
  <c r="CL44" i="7"/>
  <c r="M44" i="7"/>
  <c r="CV43" i="7"/>
  <c r="CW43" i="7"/>
  <c r="CX43" i="7"/>
  <c r="CU43" i="7"/>
  <c r="CZ43" i="7"/>
  <c r="CS43" i="7"/>
  <c r="CR43" i="7"/>
  <c r="CL43" i="7"/>
  <c r="M43" i="7"/>
  <c r="CV42" i="7"/>
  <c r="CW42" i="7"/>
  <c r="CX42" i="7"/>
  <c r="CU42" i="7"/>
  <c r="CS42" i="7"/>
  <c r="CR42" i="7"/>
  <c r="CL42" i="7"/>
  <c r="M42" i="7"/>
  <c r="CV41" i="7"/>
  <c r="CW41" i="7"/>
  <c r="CU41" i="7"/>
  <c r="CS41" i="7"/>
  <c r="CR41" i="7"/>
  <c r="CL41" i="7"/>
  <c r="M41" i="7"/>
  <c r="CV40" i="7"/>
  <c r="CW40" i="7"/>
  <c r="CX40" i="7"/>
  <c r="CU40" i="7"/>
  <c r="CZ40" i="7"/>
  <c r="CS40" i="7"/>
  <c r="CR40" i="7"/>
  <c r="CL40" i="7"/>
  <c r="M40" i="7"/>
  <c r="CV39" i="7"/>
  <c r="CW39" i="7"/>
  <c r="CX39" i="7"/>
  <c r="CU39" i="7"/>
  <c r="CS39" i="7"/>
  <c r="CR39" i="7"/>
  <c r="CL39" i="7"/>
  <c r="M39" i="7"/>
  <c r="CV38" i="7"/>
  <c r="CW38" i="7"/>
  <c r="CX38" i="7"/>
  <c r="CU38" i="7"/>
  <c r="CS38" i="7"/>
  <c r="CR38" i="7"/>
  <c r="CL38" i="7"/>
  <c r="M38" i="7"/>
  <c r="CV37" i="7"/>
  <c r="CW37" i="7"/>
  <c r="CX37" i="7"/>
  <c r="CU37" i="7"/>
  <c r="CS37" i="7"/>
  <c r="CR37" i="7"/>
  <c r="CL37" i="7"/>
  <c r="M37" i="7"/>
  <c r="CV36" i="7"/>
  <c r="CW36" i="7"/>
  <c r="CU36" i="7"/>
  <c r="CS36" i="7"/>
  <c r="CR36" i="7"/>
  <c r="CL36" i="7"/>
  <c r="M36" i="7"/>
  <c r="CV35" i="7"/>
  <c r="CW35" i="7"/>
  <c r="CX35" i="7"/>
  <c r="CU35" i="7"/>
  <c r="CZ35" i="7"/>
  <c r="CS35" i="7"/>
  <c r="CR35" i="7"/>
  <c r="CL35" i="7"/>
  <c r="P35" i="7"/>
  <c r="O35" i="7"/>
  <c r="M35" i="7"/>
  <c r="CV34" i="7"/>
  <c r="CW34" i="7"/>
  <c r="CU34" i="7"/>
  <c r="CS34" i="7"/>
  <c r="CR34" i="7"/>
  <c r="CL34" i="7"/>
  <c r="M34" i="7"/>
  <c r="CV33" i="7"/>
  <c r="CW33" i="7"/>
  <c r="CX33" i="7"/>
  <c r="CU33" i="7"/>
  <c r="CS33" i="7"/>
  <c r="CR33" i="7"/>
  <c r="CL33" i="7"/>
  <c r="M33" i="7"/>
  <c r="CV32" i="7"/>
  <c r="CW32" i="7"/>
  <c r="CX32" i="7"/>
  <c r="CU32" i="7"/>
  <c r="CS32" i="7"/>
  <c r="CR32" i="7"/>
  <c r="CL32" i="7"/>
  <c r="M32" i="7"/>
  <c r="CV31" i="7"/>
  <c r="CW31" i="7"/>
  <c r="CX31" i="7"/>
  <c r="CU31" i="7"/>
  <c r="CS31" i="7"/>
  <c r="CR31" i="7"/>
  <c r="CL31" i="7"/>
  <c r="M31" i="7"/>
  <c r="CV30" i="7"/>
  <c r="CW30" i="7"/>
  <c r="CU30" i="7"/>
  <c r="CS30" i="7"/>
  <c r="CR30" i="7"/>
  <c r="CL30" i="7"/>
  <c r="M30" i="7"/>
  <c r="CV29" i="7"/>
  <c r="CW29" i="7"/>
  <c r="CX29" i="7"/>
  <c r="CU29" i="7"/>
  <c r="CZ29" i="7"/>
  <c r="CS29" i="7"/>
  <c r="CR29" i="7"/>
  <c r="CL29" i="7"/>
  <c r="M29" i="7"/>
  <c r="CV28" i="7"/>
  <c r="CW28" i="7"/>
  <c r="CX28" i="7"/>
  <c r="CU28" i="7"/>
  <c r="CS28" i="7"/>
  <c r="CR28" i="7"/>
  <c r="CL28" i="7"/>
  <c r="M28" i="7"/>
  <c r="CV27" i="7"/>
  <c r="CW27" i="7"/>
  <c r="CX27" i="7"/>
  <c r="CU27" i="7"/>
  <c r="CS27" i="7"/>
  <c r="CR27" i="7"/>
  <c r="CL27" i="7"/>
  <c r="M27" i="7"/>
  <c r="CV26" i="7"/>
  <c r="CW26" i="7"/>
  <c r="CX26" i="7"/>
  <c r="CU26" i="7"/>
  <c r="CS26" i="7"/>
  <c r="CR26" i="7"/>
  <c r="CL26" i="7"/>
  <c r="M26" i="7"/>
  <c r="CV25" i="7"/>
  <c r="CW25" i="7"/>
  <c r="CX25" i="7"/>
  <c r="CU25" i="7"/>
  <c r="CS25" i="7"/>
  <c r="CR25" i="7"/>
  <c r="CL25" i="7"/>
  <c r="M25" i="7"/>
  <c r="CV24" i="7"/>
  <c r="CW24" i="7"/>
  <c r="CX24" i="7"/>
  <c r="CU24" i="7"/>
  <c r="CZ24" i="7"/>
  <c r="CS24" i="7"/>
  <c r="CR24" i="7"/>
  <c r="CL24" i="7"/>
  <c r="M24" i="7"/>
  <c r="CV23" i="7"/>
  <c r="CW23" i="7"/>
  <c r="CX23" i="7"/>
  <c r="CU23" i="7"/>
  <c r="CS23" i="7"/>
  <c r="CR23" i="7"/>
  <c r="CL23" i="7"/>
  <c r="M23" i="7"/>
  <c r="CV22" i="7"/>
  <c r="CW22" i="7"/>
  <c r="CU22" i="7"/>
  <c r="CS22" i="7"/>
  <c r="CR22" i="7"/>
  <c r="CL22" i="7"/>
  <c r="M22" i="7"/>
  <c r="CV21" i="7"/>
  <c r="CW21" i="7"/>
  <c r="CX21" i="7"/>
  <c r="CU21" i="7"/>
  <c r="CZ21" i="7"/>
  <c r="CS21" i="7"/>
  <c r="CR21" i="7"/>
  <c r="CL21" i="7"/>
  <c r="M21" i="7"/>
  <c r="CV20" i="7"/>
  <c r="CW20" i="7"/>
  <c r="CX20" i="7"/>
  <c r="CU20" i="7"/>
  <c r="CS20" i="7"/>
  <c r="CR20" i="7"/>
  <c r="CL20" i="7"/>
  <c r="M20" i="7"/>
  <c r="CV19" i="7"/>
  <c r="CW19" i="7"/>
  <c r="CX19" i="7"/>
  <c r="CU19" i="7"/>
  <c r="CS19" i="7"/>
  <c r="CR19" i="7"/>
  <c r="CL19" i="7"/>
  <c r="M19" i="7"/>
  <c r="CV18" i="7"/>
  <c r="CW18" i="7"/>
  <c r="CX18" i="7"/>
  <c r="CU18" i="7"/>
  <c r="CZ18" i="7"/>
  <c r="CS18" i="7"/>
  <c r="CR18" i="7"/>
  <c r="CL18" i="7"/>
  <c r="M18" i="7"/>
  <c r="CV17" i="7"/>
  <c r="CW17" i="7"/>
  <c r="CX17" i="7"/>
  <c r="CU17" i="7"/>
  <c r="CZ17" i="7"/>
  <c r="CS17" i="7"/>
  <c r="CR17" i="7"/>
  <c r="CL17" i="7"/>
  <c r="M17" i="7"/>
  <c r="CV16" i="7"/>
  <c r="CW16" i="7"/>
  <c r="CX16" i="7"/>
  <c r="CU16" i="7"/>
  <c r="CZ16" i="7"/>
  <c r="CS16" i="7"/>
  <c r="CR16" i="7"/>
  <c r="CL16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M16" i="7"/>
  <c r="A16" i="7"/>
  <c r="CV15" i="7"/>
  <c r="CW15" i="7"/>
  <c r="CX15" i="7"/>
  <c r="CU15" i="7"/>
  <c r="CS15" i="7"/>
  <c r="CR15" i="7"/>
  <c r="CL15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M15" i="7"/>
  <c r="A15" i="7"/>
  <c r="P21" i="7"/>
  <c r="CN13" i="7"/>
  <c r="CS11" i="7"/>
  <c r="BE13" i="7"/>
  <c r="N13" i="7"/>
  <c r="AA10" i="7"/>
  <c r="AG9" i="7"/>
  <c r="AA9" i="7"/>
  <c r="AG284" i="7"/>
  <c r="Y9" i="7"/>
  <c r="AY8" i="7"/>
  <c r="AC8" i="7"/>
  <c r="AE8" i="7"/>
  <c r="AG8" i="7"/>
  <c r="BP7" i="7"/>
  <c r="BC7" i="7"/>
  <c r="Y7" i="7"/>
  <c r="Z6" i="7"/>
  <c r="Z4" i="7"/>
  <c r="BE3" i="7"/>
  <c r="K2" i="7"/>
  <c r="J2" i="7"/>
  <c r="K1" i="7"/>
  <c r="J1" i="7"/>
  <c r="G1" i="7"/>
  <c r="CR515" i="6"/>
  <c r="CS515" i="6"/>
  <c r="CT515" i="6"/>
  <c r="CQ515" i="6"/>
  <c r="CO515" i="6"/>
  <c r="CH515" i="6"/>
  <c r="CR514" i="6"/>
  <c r="CS514" i="6"/>
  <c r="CT514" i="6"/>
  <c r="CQ514" i="6"/>
  <c r="CV514" i="6"/>
  <c r="CO514" i="6"/>
  <c r="CH514" i="6"/>
  <c r="CR513" i="6"/>
  <c r="CS513" i="6"/>
  <c r="CT513" i="6"/>
  <c r="CQ513" i="6"/>
  <c r="CO513" i="6"/>
  <c r="CH513" i="6"/>
  <c r="CR512" i="6"/>
  <c r="CS512" i="6"/>
  <c r="CT512" i="6"/>
  <c r="CQ512" i="6"/>
  <c r="CO512" i="6"/>
  <c r="CH512" i="6"/>
  <c r="CR511" i="6"/>
  <c r="CS511" i="6"/>
  <c r="CT511" i="6"/>
  <c r="CQ511" i="6"/>
  <c r="CO511" i="6"/>
  <c r="CH511" i="6"/>
  <c r="CR510" i="6"/>
  <c r="CS510" i="6"/>
  <c r="CT510" i="6"/>
  <c r="CQ510" i="6"/>
  <c r="CV510" i="6"/>
  <c r="CO510" i="6"/>
  <c r="CH510" i="6"/>
  <c r="CR509" i="6"/>
  <c r="CS509" i="6"/>
  <c r="CT509" i="6"/>
  <c r="CQ509" i="6"/>
  <c r="CO509" i="6"/>
  <c r="CH509" i="6"/>
  <c r="CR508" i="6"/>
  <c r="CS508" i="6"/>
  <c r="CT508" i="6"/>
  <c r="CQ508" i="6"/>
  <c r="CO508" i="6"/>
  <c r="CH508" i="6"/>
  <c r="CR507" i="6"/>
  <c r="CS507" i="6"/>
  <c r="CT507" i="6"/>
  <c r="CQ507" i="6"/>
  <c r="CO507" i="6"/>
  <c r="CH507" i="6"/>
  <c r="CR506" i="6"/>
  <c r="CS506" i="6"/>
  <c r="CQ506" i="6"/>
  <c r="CO506" i="6"/>
  <c r="CH506" i="6"/>
  <c r="CR505" i="6"/>
  <c r="CS505" i="6"/>
  <c r="CT505" i="6"/>
  <c r="CQ505" i="6"/>
  <c r="CV505" i="6"/>
  <c r="CO505" i="6"/>
  <c r="CH505" i="6"/>
  <c r="CR504" i="6"/>
  <c r="CS504" i="6"/>
  <c r="CT504" i="6"/>
  <c r="CQ504" i="6"/>
  <c r="CO504" i="6"/>
  <c r="CH504" i="6"/>
  <c r="CR503" i="6"/>
  <c r="CS503" i="6"/>
  <c r="CT503" i="6"/>
  <c r="CQ503" i="6"/>
  <c r="CV503" i="6"/>
  <c r="CO503" i="6"/>
  <c r="CH503" i="6"/>
  <c r="CR502" i="6"/>
  <c r="CS502" i="6"/>
  <c r="CT502" i="6"/>
  <c r="CQ502" i="6"/>
  <c r="CO502" i="6"/>
  <c r="CH502" i="6"/>
  <c r="CR501" i="6"/>
  <c r="CS501" i="6"/>
  <c r="CT501" i="6"/>
  <c r="CQ501" i="6"/>
  <c r="CO501" i="6"/>
  <c r="CH501" i="6"/>
  <c r="CR500" i="6"/>
  <c r="CS500" i="6"/>
  <c r="CT500" i="6"/>
  <c r="CQ500" i="6"/>
  <c r="CV500" i="6"/>
  <c r="CO500" i="6"/>
  <c r="CL500" i="6"/>
  <c r="CH500" i="6"/>
  <c r="L500" i="6"/>
  <c r="CR499" i="6"/>
  <c r="CS499" i="6"/>
  <c r="CT499" i="6"/>
  <c r="CQ499" i="6"/>
  <c r="CO499" i="6"/>
  <c r="CL499" i="6"/>
  <c r="CH499" i="6"/>
  <c r="Q499" i="6"/>
  <c r="L499" i="6"/>
  <c r="CR498" i="6"/>
  <c r="CS498" i="6"/>
  <c r="CT498" i="6"/>
  <c r="CQ498" i="6"/>
  <c r="CO498" i="6"/>
  <c r="CL498" i="6"/>
  <c r="CH498" i="6"/>
  <c r="Q498" i="6"/>
  <c r="L498" i="6"/>
  <c r="CR497" i="6"/>
  <c r="CS497" i="6"/>
  <c r="CT497" i="6"/>
  <c r="CQ497" i="6"/>
  <c r="CV497" i="6"/>
  <c r="CO497" i="6"/>
  <c r="CL497" i="6"/>
  <c r="CH497" i="6"/>
  <c r="Q497" i="6"/>
  <c r="L497" i="6"/>
  <c r="CR496" i="6"/>
  <c r="CS496" i="6"/>
  <c r="CT496" i="6"/>
  <c r="CQ496" i="6"/>
  <c r="CO496" i="6"/>
  <c r="CH496" i="6"/>
  <c r="Q496" i="6"/>
  <c r="CR495" i="6"/>
  <c r="CS495" i="6"/>
  <c r="CT495" i="6"/>
  <c r="CQ495" i="6"/>
  <c r="CO495" i="6"/>
  <c r="CH495" i="6"/>
  <c r="Q495" i="6"/>
  <c r="CR494" i="6"/>
  <c r="CS494" i="6"/>
  <c r="CT494" i="6"/>
  <c r="CQ494" i="6"/>
  <c r="CV494" i="6"/>
  <c r="CO494" i="6"/>
  <c r="CL494" i="6"/>
  <c r="CH494" i="6"/>
  <c r="Q494" i="6"/>
  <c r="L494" i="6"/>
  <c r="CR493" i="6"/>
  <c r="CS493" i="6"/>
  <c r="CT493" i="6"/>
  <c r="CQ493" i="6"/>
  <c r="CV493" i="6"/>
  <c r="CO493" i="6"/>
  <c r="CL493" i="6"/>
  <c r="CH493" i="6"/>
  <c r="Q493" i="6"/>
  <c r="L493" i="6"/>
  <c r="CR492" i="6"/>
  <c r="CS492" i="6"/>
  <c r="CT492" i="6"/>
  <c r="CQ492" i="6"/>
  <c r="CO492" i="6"/>
  <c r="CL492" i="6"/>
  <c r="CH492" i="6"/>
  <c r="Q492" i="6"/>
  <c r="L492" i="6"/>
  <c r="CR491" i="6"/>
  <c r="CS491" i="6"/>
  <c r="CT491" i="6"/>
  <c r="CQ491" i="6"/>
  <c r="CO491" i="6"/>
  <c r="CL491" i="6"/>
  <c r="CH491" i="6"/>
  <c r="Q491" i="6"/>
  <c r="L491" i="6"/>
  <c r="CR490" i="6"/>
  <c r="CS490" i="6"/>
  <c r="CT490" i="6"/>
  <c r="CQ490" i="6"/>
  <c r="CV490" i="6"/>
  <c r="CO490" i="6"/>
  <c r="CH490" i="6"/>
  <c r="Q490" i="6"/>
  <c r="CR489" i="6"/>
  <c r="CS489" i="6"/>
  <c r="CT489" i="6"/>
  <c r="CQ489" i="6"/>
  <c r="CV489" i="6"/>
  <c r="CO489" i="6"/>
  <c r="CH489" i="6"/>
  <c r="Q489" i="6"/>
  <c r="CR488" i="6"/>
  <c r="CS488" i="6"/>
  <c r="CT488" i="6"/>
  <c r="CQ488" i="6"/>
  <c r="CO488" i="6"/>
  <c r="CH488" i="6"/>
  <c r="Q488" i="6"/>
  <c r="CR487" i="6"/>
  <c r="CS487" i="6"/>
  <c r="CT487" i="6"/>
  <c r="CQ487" i="6"/>
  <c r="CO487" i="6"/>
  <c r="CH487" i="6"/>
  <c r="CR486" i="6"/>
  <c r="CS486" i="6"/>
  <c r="CT486" i="6"/>
  <c r="CQ486" i="6"/>
  <c r="CO486" i="6"/>
  <c r="CH486" i="6"/>
  <c r="CR485" i="6"/>
  <c r="CS485" i="6"/>
  <c r="CT485" i="6"/>
  <c r="CQ485" i="6"/>
  <c r="CH485" i="6"/>
  <c r="CJ484" i="6"/>
  <c r="J483" i="6"/>
  <c r="H478" i="6"/>
  <c r="G478" i="6"/>
  <c r="H477" i="6"/>
  <c r="G477" i="6"/>
  <c r="E477" i="6"/>
  <c r="AA476" i="6"/>
  <c r="W476" i="6"/>
  <c r="CR472" i="6"/>
  <c r="CS472" i="6"/>
  <c r="CQ472" i="6"/>
  <c r="CV472" i="6"/>
  <c r="CO472" i="6"/>
  <c r="CH472" i="6"/>
  <c r="CR471" i="6"/>
  <c r="CS471" i="6"/>
  <c r="CT471" i="6"/>
  <c r="CQ471" i="6"/>
  <c r="CV471" i="6"/>
  <c r="CO471" i="6"/>
  <c r="CH471" i="6"/>
  <c r="CR470" i="6"/>
  <c r="CS470" i="6"/>
  <c r="CT470" i="6"/>
  <c r="CQ470" i="6"/>
  <c r="CO470" i="6"/>
  <c r="CH470" i="6"/>
  <c r="CR469" i="6"/>
  <c r="CS469" i="6"/>
  <c r="CT469" i="6"/>
  <c r="CQ469" i="6"/>
  <c r="CV469" i="6"/>
  <c r="CO469" i="6"/>
  <c r="CH469" i="6"/>
  <c r="CR468" i="6"/>
  <c r="CS468" i="6"/>
  <c r="CT468" i="6"/>
  <c r="CQ468" i="6"/>
  <c r="CO468" i="6"/>
  <c r="CH468" i="6"/>
  <c r="CR467" i="6"/>
  <c r="CS467" i="6"/>
  <c r="CT467" i="6"/>
  <c r="CQ467" i="6"/>
  <c r="CO467" i="6"/>
  <c r="CH467" i="6"/>
  <c r="CR466" i="6"/>
  <c r="CS466" i="6"/>
  <c r="CT466" i="6"/>
  <c r="CQ466" i="6"/>
  <c r="CO466" i="6"/>
  <c r="CH466" i="6"/>
  <c r="CR465" i="6"/>
  <c r="CS465" i="6"/>
  <c r="CT465" i="6"/>
  <c r="CQ465" i="6"/>
  <c r="CO465" i="6"/>
  <c r="CH465" i="6"/>
  <c r="CR464" i="6"/>
  <c r="CS464" i="6"/>
  <c r="CQ464" i="6"/>
  <c r="CO464" i="6"/>
  <c r="CH464" i="6"/>
  <c r="CR463" i="6"/>
  <c r="CS463" i="6"/>
  <c r="CT463" i="6"/>
  <c r="CQ463" i="6"/>
  <c r="CV463" i="6"/>
  <c r="CO463" i="6"/>
  <c r="CH463" i="6"/>
  <c r="CR462" i="6"/>
  <c r="CS462" i="6"/>
  <c r="CT462" i="6"/>
  <c r="CQ462" i="6"/>
  <c r="CV462" i="6"/>
  <c r="CO462" i="6"/>
  <c r="CH462" i="6"/>
  <c r="CR461" i="6"/>
  <c r="CS461" i="6"/>
  <c r="CT461" i="6"/>
  <c r="CQ461" i="6"/>
  <c r="CO461" i="6"/>
  <c r="CH461" i="6"/>
  <c r="CR460" i="6"/>
  <c r="CS460" i="6"/>
  <c r="CT460" i="6"/>
  <c r="CQ460" i="6"/>
  <c r="CO460" i="6"/>
  <c r="CH460" i="6"/>
  <c r="CR459" i="6"/>
  <c r="CS459" i="6"/>
  <c r="CT459" i="6"/>
  <c r="CQ459" i="6"/>
  <c r="CO459" i="6"/>
  <c r="CH459" i="6"/>
  <c r="CR458" i="6"/>
  <c r="CS458" i="6"/>
  <c r="CT458" i="6"/>
  <c r="CQ458" i="6"/>
  <c r="CO458" i="6"/>
  <c r="CL458" i="6"/>
  <c r="CH458" i="6"/>
  <c r="L458" i="6"/>
  <c r="CR457" i="6"/>
  <c r="CS457" i="6"/>
  <c r="CT457" i="6"/>
  <c r="CQ457" i="6"/>
  <c r="CO457" i="6"/>
  <c r="CL457" i="6"/>
  <c r="CH457" i="6"/>
  <c r="Q457" i="6"/>
  <c r="L457" i="6"/>
  <c r="CR456" i="6"/>
  <c r="CS456" i="6"/>
  <c r="CQ456" i="6"/>
  <c r="CO456" i="6"/>
  <c r="CL456" i="6"/>
  <c r="CH456" i="6"/>
  <c r="Q456" i="6"/>
  <c r="L456" i="6"/>
  <c r="CR455" i="6"/>
  <c r="CS455" i="6"/>
  <c r="CT455" i="6"/>
  <c r="CQ455" i="6"/>
  <c r="CO455" i="6"/>
  <c r="CL455" i="6"/>
  <c r="CH455" i="6"/>
  <c r="Q455" i="6"/>
  <c r="L455" i="6"/>
  <c r="CR454" i="6"/>
  <c r="CS454" i="6"/>
  <c r="CT454" i="6"/>
  <c r="CQ454" i="6"/>
  <c r="CO454" i="6"/>
  <c r="CH454" i="6"/>
  <c r="Q454" i="6"/>
  <c r="CR453" i="6"/>
  <c r="CS453" i="6"/>
  <c r="CT453" i="6"/>
  <c r="CQ453" i="6"/>
  <c r="CO453" i="6"/>
  <c r="CH453" i="6"/>
  <c r="Q453" i="6"/>
  <c r="CR452" i="6"/>
  <c r="CS452" i="6"/>
  <c r="CQ452" i="6"/>
  <c r="CO452" i="6"/>
  <c r="CL452" i="6"/>
  <c r="CH452" i="6"/>
  <c r="Q452" i="6"/>
  <c r="L452" i="6"/>
  <c r="CR451" i="6"/>
  <c r="CS451" i="6"/>
  <c r="CT451" i="6"/>
  <c r="CQ451" i="6"/>
  <c r="CO451" i="6"/>
  <c r="CL451" i="6"/>
  <c r="CH451" i="6"/>
  <c r="Q451" i="6"/>
  <c r="L451" i="6"/>
  <c r="CR450" i="6"/>
  <c r="CS450" i="6"/>
  <c r="CT450" i="6"/>
  <c r="CQ450" i="6"/>
  <c r="CO450" i="6"/>
  <c r="CL450" i="6"/>
  <c r="CH450" i="6"/>
  <c r="Q450" i="6"/>
  <c r="L450" i="6"/>
  <c r="CR449" i="6"/>
  <c r="CS449" i="6"/>
  <c r="CT449" i="6"/>
  <c r="CQ449" i="6"/>
  <c r="CO449" i="6"/>
  <c r="CL449" i="6"/>
  <c r="CH449" i="6"/>
  <c r="Q449" i="6"/>
  <c r="L449" i="6"/>
  <c r="CR448" i="6"/>
  <c r="CS448" i="6"/>
  <c r="CT448" i="6"/>
  <c r="CQ448" i="6"/>
  <c r="CO448" i="6"/>
  <c r="CH448" i="6"/>
  <c r="Q448" i="6"/>
  <c r="CR447" i="6"/>
  <c r="CS447" i="6"/>
  <c r="CT447" i="6"/>
  <c r="CQ447" i="6"/>
  <c r="CO447" i="6"/>
  <c r="CH447" i="6"/>
  <c r="Q447" i="6"/>
  <c r="CR446" i="6"/>
  <c r="CS446" i="6"/>
  <c r="CT446" i="6"/>
  <c r="CQ446" i="6"/>
  <c r="CV446" i="6"/>
  <c r="CO446" i="6"/>
  <c r="CH446" i="6"/>
  <c r="Q446" i="6"/>
  <c r="CR445" i="6"/>
  <c r="CS445" i="6"/>
  <c r="CT445" i="6"/>
  <c r="CQ445" i="6"/>
  <c r="CO445" i="6"/>
  <c r="CJ445" i="6"/>
  <c r="CH445" i="6"/>
  <c r="CR444" i="6"/>
  <c r="CS444" i="6"/>
  <c r="CT444" i="6"/>
  <c r="CQ444" i="6"/>
  <c r="CO444" i="6"/>
  <c r="CH444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CR443" i="6"/>
  <c r="CS443" i="6"/>
  <c r="CT443" i="6"/>
  <c r="CQ443" i="6"/>
  <c r="CO443" i="6"/>
  <c r="CH443" i="6"/>
  <c r="J441" i="6"/>
  <c r="H436" i="6"/>
  <c r="G436" i="6"/>
  <c r="H435" i="6"/>
  <c r="G435" i="6"/>
  <c r="E435" i="6"/>
  <c r="AA434" i="6"/>
  <c r="W434" i="6"/>
  <c r="CR430" i="6"/>
  <c r="CS430" i="6"/>
  <c r="CT430" i="6"/>
  <c r="CQ430" i="6"/>
  <c r="CO430" i="6"/>
  <c r="CH430" i="6"/>
  <c r="CR429" i="6"/>
  <c r="CS429" i="6"/>
  <c r="CT429" i="6"/>
  <c r="CQ429" i="6"/>
  <c r="CV429" i="6"/>
  <c r="CO429" i="6"/>
  <c r="CH429" i="6"/>
  <c r="CR428" i="6"/>
  <c r="CS428" i="6"/>
  <c r="CT428" i="6"/>
  <c r="CQ428" i="6"/>
  <c r="CO428" i="6"/>
  <c r="CH428" i="6"/>
  <c r="CR427" i="6"/>
  <c r="CS427" i="6"/>
  <c r="CT427" i="6"/>
  <c r="CQ427" i="6"/>
  <c r="CV427" i="6"/>
  <c r="CO427" i="6"/>
  <c r="CH427" i="6"/>
  <c r="CR426" i="6"/>
  <c r="CS426" i="6"/>
  <c r="CT426" i="6"/>
  <c r="CQ426" i="6"/>
  <c r="CV426" i="6"/>
  <c r="CO426" i="6"/>
  <c r="CH426" i="6"/>
  <c r="CR425" i="6"/>
  <c r="CS425" i="6"/>
  <c r="CT425" i="6"/>
  <c r="CQ425" i="6"/>
  <c r="CO425" i="6"/>
  <c r="CH425" i="6"/>
  <c r="CR424" i="6"/>
  <c r="CS424" i="6"/>
  <c r="CQ424" i="6"/>
  <c r="CO424" i="6"/>
  <c r="CH424" i="6"/>
  <c r="CR423" i="6"/>
  <c r="CS423" i="6"/>
  <c r="CT423" i="6"/>
  <c r="CQ423" i="6"/>
  <c r="CO423" i="6"/>
  <c r="CH423" i="6"/>
  <c r="CR422" i="6"/>
  <c r="CS422" i="6"/>
  <c r="CT422" i="6"/>
  <c r="CQ422" i="6"/>
  <c r="CO422" i="6"/>
  <c r="CH422" i="6"/>
  <c r="CR421" i="6"/>
  <c r="CS421" i="6"/>
  <c r="CT421" i="6"/>
  <c r="CQ421" i="6"/>
  <c r="CV421" i="6"/>
  <c r="CO421" i="6"/>
  <c r="CH421" i="6"/>
  <c r="CR420" i="6"/>
  <c r="CS420" i="6"/>
  <c r="CQ420" i="6"/>
  <c r="CO420" i="6"/>
  <c r="CH420" i="6"/>
  <c r="CR419" i="6"/>
  <c r="CS419" i="6"/>
  <c r="CT419" i="6"/>
  <c r="CQ419" i="6"/>
  <c r="CV419" i="6"/>
  <c r="CO419" i="6"/>
  <c r="CH419" i="6"/>
  <c r="CR418" i="6"/>
  <c r="CS418" i="6"/>
  <c r="CT418" i="6"/>
  <c r="CQ418" i="6"/>
  <c r="CV418" i="6"/>
  <c r="CO418" i="6"/>
  <c r="CH418" i="6"/>
  <c r="CR417" i="6"/>
  <c r="CS417" i="6"/>
  <c r="CT417" i="6"/>
  <c r="CQ417" i="6"/>
  <c r="CO417" i="6"/>
  <c r="CH417" i="6"/>
  <c r="CR416" i="6"/>
  <c r="CS416" i="6"/>
  <c r="CQ416" i="6"/>
  <c r="CO416" i="6"/>
  <c r="CH416" i="6"/>
  <c r="CR415" i="6"/>
  <c r="CS415" i="6"/>
  <c r="CT415" i="6"/>
  <c r="CQ415" i="6"/>
  <c r="CO415" i="6"/>
  <c r="CL415" i="6"/>
  <c r="CH415" i="6"/>
  <c r="L415" i="6"/>
  <c r="CR414" i="6"/>
  <c r="CS414" i="6"/>
  <c r="CQ414" i="6"/>
  <c r="CO414" i="6"/>
  <c r="CL414" i="6"/>
  <c r="CH414" i="6"/>
  <c r="Q414" i="6"/>
  <c r="L414" i="6"/>
  <c r="CR413" i="6"/>
  <c r="CS413" i="6"/>
  <c r="CT413" i="6"/>
  <c r="CQ413" i="6"/>
  <c r="CO413" i="6"/>
  <c r="CL413" i="6"/>
  <c r="CH413" i="6"/>
  <c r="Q413" i="6"/>
  <c r="L413" i="6"/>
  <c r="CR412" i="6"/>
  <c r="CS412" i="6"/>
  <c r="CT412" i="6"/>
  <c r="CQ412" i="6"/>
  <c r="CV412" i="6"/>
  <c r="CO412" i="6"/>
  <c r="CL412" i="6"/>
  <c r="CH412" i="6"/>
  <c r="Q412" i="6"/>
  <c r="L412" i="6"/>
  <c r="CR411" i="6"/>
  <c r="CS411" i="6"/>
  <c r="CT411" i="6"/>
  <c r="CQ411" i="6"/>
  <c r="CO411" i="6"/>
  <c r="CH411" i="6"/>
  <c r="Q411" i="6"/>
  <c r="CR410" i="6"/>
  <c r="CS410" i="6"/>
  <c r="CT410" i="6"/>
  <c r="CQ410" i="6"/>
  <c r="CV410" i="6"/>
  <c r="CO410" i="6"/>
  <c r="CH410" i="6"/>
  <c r="Q410" i="6"/>
  <c r="CR409" i="6"/>
  <c r="CS409" i="6"/>
  <c r="CQ409" i="6"/>
  <c r="CO409" i="6"/>
  <c r="CL409" i="6"/>
  <c r="CH409" i="6"/>
  <c r="Q409" i="6"/>
  <c r="L409" i="6"/>
  <c r="CR408" i="6"/>
  <c r="CS408" i="6"/>
  <c r="CT408" i="6"/>
  <c r="CQ408" i="6"/>
  <c r="CO408" i="6"/>
  <c r="CL408" i="6"/>
  <c r="CH408" i="6"/>
  <c r="Q408" i="6"/>
  <c r="L408" i="6"/>
  <c r="CR407" i="6"/>
  <c r="CS407" i="6"/>
  <c r="CT407" i="6"/>
  <c r="CQ407" i="6"/>
  <c r="CV407" i="6"/>
  <c r="CO407" i="6"/>
  <c r="CL407" i="6"/>
  <c r="CH407" i="6"/>
  <c r="Q407" i="6"/>
  <c r="L407" i="6"/>
  <c r="CR406" i="6"/>
  <c r="CS406" i="6"/>
  <c r="CT406" i="6"/>
  <c r="CQ406" i="6"/>
  <c r="CV406" i="6"/>
  <c r="CO406" i="6"/>
  <c r="CL406" i="6"/>
  <c r="CH406" i="6"/>
  <c r="Q406" i="6"/>
  <c r="L406" i="6"/>
  <c r="CR405" i="6"/>
  <c r="CS405" i="6"/>
  <c r="CT405" i="6"/>
  <c r="CQ405" i="6"/>
  <c r="CO405" i="6"/>
  <c r="CH405" i="6"/>
  <c r="Q405" i="6"/>
  <c r="CR404" i="6"/>
  <c r="CS404" i="6"/>
  <c r="CT404" i="6"/>
  <c r="CQ404" i="6"/>
  <c r="CO404" i="6"/>
  <c r="CH404" i="6"/>
  <c r="Q404" i="6"/>
  <c r="CR403" i="6"/>
  <c r="CS403" i="6"/>
  <c r="CT403" i="6"/>
  <c r="CQ403" i="6"/>
  <c r="CV403" i="6"/>
  <c r="CO403" i="6"/>
  <c r="CH403" i="6"/>
  <c r="Q403" i="6"/>
  <c r="CR402" i="6"/>
  <c r="CS402" i="6"/>
  <c r="CT402" i="6"/>
  <c r="CQ402" i="6"/>
  <c r="CO402" i="6"/>
  <c r="CJ402" i="6"/>
  <c r="CH402" i="6"/>
  <c r="CR401" i="6"/>
  <c r="CS401" i="6"/>
  <c r="CT401" i="6"/>
  <c r="CQ401" i="6"/>
  <c r="CV401" i="6"/>
  <c r="CO401" i="6"/>
  <c r="CH401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CR400" i="6"/>
  <c r="CS400" i="6"/>
  <c r="CT400" i="6"/>
  <c r="CQ400" i="6"/>
  <c r="CO400" i="6"/>
  <c r="CH400" i="6"/>
  <c r="J398" i="6"/>
  <c r="H393" i="6"/>
  <c r="G393" i="6"/>
  <c r="H392" i="6"/>
  <c r="G392" i="6"/>
  <c r="E392" i="6"/>
  <c r="AA391" i="6"/>
  <c r="W391" i="6"/>
  <c r="CR387" i="6"/>
  <c r="CS387" i="6"/>
  <c r="CT387" i="6"/>
  <c r="CQ387" i="6"/>
  <c r="CV387" i="6"/>
  <c r="CO387" i="6"/>
  <c r="CH387" i="6"/>
  <c r="CR386" i="6"/>
  <c r="CS386" i="6"/>
  <c r="CT386" i="6"/>
  <c r="CQ386" i="6"/>
  <c r="CV386" i="6"/>
  <c r="CO386" i="6"/>
  <c r="CH386" i="6"/>
  <c r="CR385" i="6"/>
  <c r="CS385" i="6"/>
  <c r="CT385" i="6"/>
  <c r="CQ385" i="6"/>
  <c r="CO385" i="6"/>
  <c r="CH385" i="6"/>
  <c r="CR384" i="6"/>
  <c r="CS384" i="6"/>
  <c r="CT384" i="6"/>
  <c r="CQ384" i="6"/>
  <c r="CO384" i="6"/>
  <c r="CH384" i="6"/>
  <c r="CR383" i="6"/>
  <c r="CS383" i="6"/>
  <c r="CQ383" i="6"/>
  <c r="CO383" i="6"/>
  <c r="CH383" i="6"/>
  <c r="CR382" i="6"/>
  <c r="CS382" i="6"/>
  <c r="CT382" i="6"/>
  <c r="CQ382" i="6"/>
  <c r="CO382" i="6"/>
  <c r="CH382" i="6"/>
  <c r="CR381" i="6"/>
  <c r="CS381" i="6"/>
  <c r="CT381" i="6"/>
  <c r="CQ381" i="6"/>
  <c r="CO381" i="6"/>
  <c r="CH381" i="6"/>
  <c r="CR380" i="6"/>
  <c r="CS380" i="6"/>
  <c r="CT380" i="6"/>
  <c r="CQ380" i="6"/>
  <c r="CV380" i="6"/>
  <c r="CO380" i="6"/>
  <c r="CH380" i="6"/>
  <c r="CR379" i="6"/>
  <c r="CS379" i="6"/>
  <c r="CT379" i="6"/>
  <c r="CQ379" i="6"/>
  <c r="CO379" i="6"/>
  <c r="CH379" i="6"/>
  <c r="CR378" i="6"/>
  <c r="CS378" i="6"/>
  <c r="CT378" i="6"/>
  <c r="CQ378" i="6"/>
  <c r="CO378" i="6"/>
  <c r="CH378" i="6"/>
  <c r="CR377" i="6"/>
  <c r="CS377" i="6"/>
  <c r="CT377" i="6"/>
  <c r="CQ377" i="6"/>
  <c r="CV377" i="6"/>
  <c r="CO377" i="6"/>
  <c r="CH377" i="6"/>
  <c r="CR376" i="6"/>
  <c r="CS376" i="6"/>
  <c r="CT376" i="6"/>
  <c r="CQ376" i="6"/>
  <c r="CO376" i="6"/>
  <c r="CH376" i="6"/>
  <c r="CR375" i="6"/>
  <c r="CS375" i="6"/>
  <c r="CT375" i="6"/>
  <c r="CQ375" i="6"/>
  <c r="CO375" i="6"/>
  <c r="CH375" i="6"/>
  <c r="CR374" i="6"/>
  <c r="CS374" i="6"/>
  <c r="CT374" i="6"/>
  <c r="CQ374" i="6"/>
  <c r="CO374" i="6"/>
  <c r="CH374" i="6"/>
  <c r="CR373" i="6"/>
  <c r="CS373" i="6"/>
  <c r="CT373" i="6"/>
  <c r="CQ373" i="6"/>
  <c r="CO373" i="6"/>
  <c r="CL373" i="6"/>
  <c r="CH373" i="6"/>
  <c r="L373" i="6"/>
  <c r="CR372" i="6"/>
  <c r="CS372" i="6"/>
  <c r="CT372" i="6"/>
  <c r="CQ372" i="6"/>
  <c r="CO372" i="6"/>
  <c r="CL372" i="6"/>
  <c r="CH372" i="6"/>
  <c r="Q372" i="6"/>
  <c r="L372" i="6"/>
  <c r="CR371" i="6"/>
  <c r="CS371" i="6"/>
  <c r="CT371" i="6"/>
  <c r="CQ371" i="6"/>
  <c r="CO371" i="6"/>
  <c r="CL371" i="6"/>
  <c r="CH371" i="6"/>
  <c r="Q371" i="6"/>
  <c r="L371" i="6"/>
  <c r="CR370" i="6"/>
  <c r="CS370" i="6"/>
  <c r="CT370" i="6"/>
  <c r="CQ370" i="6"/>
  <c r="CV370" i="6"/>
  <c r="CO370" i="6"/>
  <c r="CL370" i="6"/>
  <c r="CH370" i="6"/>
  <c r="Q370" i="6"/>
  <c r="L370" i="6"/>
  <c r="CR369" i="6"/>
  <c r="CS369" i="6"/>
  <c r="CT369" i="6"/>
  <c r="CQ369" i="6"/>
  <c r="CO369" i="6"/>
  <c r="CH369" i="6"/>
  <c r="Q369" i="6"/>
  <c r="CR368" i="6"/>
  <c r="CS368" i="6"/>
  <c r="CT368" i="6"/>
  <c r="CQ368" i="6"/>
  <c r="CO368" i="6"/>
  <c r="CH368" i="6"/>
  <c r="Q368" i="6"/>
  <c r="CR367" i="6"/>
  <c r="CS367" i="6"/>
  <c r="CQ367" i="6"/>
  <c r="CO367" i="6"/>
  <c r="CL367" i="6"/>
  <c r="CH367" i="6"/>
  <c r="Q367" i="6"/>
  <c r="L367" i="6"/>
  <c r="CR366" i="6"/>
  <c r="CS366" i="6"/>
  <c r="CT366" i="6"/>
  <c r="CQ366" i="6"/>
  <c r="CO366" i="6"/>
  <c r="CL366" i="6"/>
  <c r="CH366" i="6"/>
  <c r="Q366" i="6"/>
  <c r="L366" i="6"/>
  <c r="CR365" i="6"/>
  <c r="CS365" i="6"/>
  <c r="CT365" i="6"/>
  <c r="CQ365" i="6"/>
  <c r="CO365" i="6"/>
  <c r="CL365" i="6"/>
  <c r="CH365" i="6"/>
  <c r="Q365" i="6"/>
  <c r="L365" i="6"/>
  <c r="CR364" i="6"/>
  <c r="CS364" i="6"/>
  <c r="CT364" i="6"/>
  <c r="CQ364" i="6"/>
  <c r="CV364" i="6"/>
  <c r="CO364" i="6"/>
  <c r="CL364" i="6"/>
  <c r="CH364" i="6"/>
  <c r="Q364" i="6"/>
  <c r="L364" i="6"/>
  <c r="CR363" i="6"/>
  <c r="CS363" i="6"/>
  <c r="CT363" i="6"/>
  <c r="CQ363" i="6"/>
  <c r="CO363" i="6"/>
  <c r="CH363" i="6"/>
  <c r="Q363" i="6"/>
  <c r="CR362" i="6"/>
  <c r="CS362" i="6"/>
  <c r="CT362" i="6"/>
  <c r="CQ362" i="6"/>
  <c r="CO362" i="6"/>
  <c r="CH362" i="6"/>
  <c r="Q362" i="6"/>
  <c r="CR361" i="6"/>
  <c r="CS361" i="6"/>
  <c r="CT361" i="6"/>
  <c r="CQ361" i="6"/>
  <c r="CO361" i="6"/>
  <c r="CH361" i="6"/>
  <c r="Q361" i="6"/>
  <c r="CR360" i="6"/>
  <c r="CS360" i="6"/>
  <c r="CT360" i="6"/>
  <c r="CQ360" i="6"/>
  <c r="CV360" i="6"/>
  <c r="CO360" i="6"/>
  <c r="CJ360" i="6"/>
  <c r="CH360" i="6"/>
  <c r="CR359" i="6"/>
  <c r="CS359" i="6"/>
  <c r="CT359" i="6"/>
  <c r="CQ359" i="6"/>
  <c r="CO359" i="6"/>
  <c r="CH359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CR358" i="6"/>
  <c r="CS358" i="6"/>
  <c r="CQ358" i="6"/>
  <c r="CO358" i="6"/>
  <c r="CH358" i="6"/>
  <c r="J356" i="6"/>
  <c r="H351" i="6"/>
  <c r="G351" i="6"/>
  <c r="H350" i="6"/>
  <c r="G350" i="6"/>
  <c r="E350" i="6"/>
  <c r="AA349" i="6"/>
  <c r="W349" i="6"/>
  <c r="CR345" i="6"/>
  <c r="CS345" i="6"/>
  <c r="CT345" i="6"/>
  <c r="CQ345" i="6"/>
  <c r="CV345" i="6"/>
  <c r="CO345" i="6"/>
  <c r="CH345" i="6"/>
  <c r="CR344" i="6"/>
  <c r="CS344" i="6"/>
  <c r="CT344" i="6"/>
  <c r="CQ344" i="6"/>
  <c r="CO344" i="6"/>
  <c r="CH344" i="6"/>
  <c r="CR343" i="6"/>
  <c r="CS343" i="6"/>
  <c r="CT343" i="6"/>
  <c r="CQ343" i="6"/>
  <c r="CO343" i="6"/>
  <c r="CH343" i="6"/>
  <c r="CR342" i="6"/>
  <c r="CS342" i="6"/>
  <c r="CT342" i="6"/>
  <c r="CQ342" i="6"/>
  <c r="CO342" i="6"/>
  <c r="CH342" i="6"/>
  <c r="CR341" i="6"/>
  <c r="CS341" i="6"/>
  <c r="CT341" i="6"/>
  <c r="CQ341" i="6"/>
  <c r="CO341" i="6"/>
  <c r="CH341" i="6"/>
  <c r="CR340" i="6"/>
  <c r="CS340" i="6"/>
  <c r="CT340" i="6"/>
  <c r="CQ340" i="6"/>
  <c r="CO340" i="6"/>
  <c r="CH340" i="6"/>
  <c r="CR339" i="6"/>
  <c r="CS339" i="6"/>
  <c r="CT339" i="6"/>
  <c r="CQ339" i="6"/>
  <c r="CV339" i="6"/>
  <c r="CO339" i="6"/>
  <c r="CH339" i="6"/>
  <c r="CR338" i="6"/>
  <c r="CS338" i="6"/>
  <c r="CT338" i="6"/>
  <c r="CQ338" i="6"/>
  <c r="CV338" i="6"/>
  <c r="CO338" i="6"/>
  <c r="CH338" i="6"/>
  <c r="CR337" i="6"/>
  <c r="CS337" i="6"/>
  <c r="CT337" i="6"/>
  <c r="CQ337" i="6"/>
  <c r="CO337" i="6"/>
  <c r="CH337" i="6"/>
  <c r="CR336" i="6"/>
  <c r="CS336" i="6"/>
  <c r="CT336" i="6"/>
  <c r="CQ336" i="6"/>
  <c r="CO336" i="6"/>
  <c r="CH336" i="6"/>
  <c r="CR335" i="6"/>
  <c r="CS335" i="6"/>
  <c r="CQ335" i="6"/>
  <c r="CO335" i="6"/>
  <c r="CH335" i="6"/>
  <c r="CR334" i="6"/>
  <c r="CS334" i="6"/>
  <c r="CT334" i="6"/>
  <c r="CQ334" i="6"/>
  <c r="CO334" i="6"/>
  <c r="CH334" i="6"/>
  <c r="CR333" i="6"/>
  <c r="CS333" i="6"/>
  <c r="CT333" i="6"/>
  <c r="CQ333" i="6"/>
  <c r="CO333" i="6"/>
  <c r="CH333" i="6"/>
  <c r="CR332" i="6"/>
  <c r="CS332" i="6"/>
  <c r="CT332" i="6"/>
  <c r="CQ332" i="6"/>
  <c r="CV332" i="6"/>
  <c r="CO332" i="6"/>
  <c r="CH332" i="6"/>
  <c r="CR331" i="6"/>
  <c r="CS331" i="6"/>
  <c r="CT331" i="6"/>
  <c r="CQ331" i="6"/>
  <c r="CO331" i="6"/>
  <c r="CH331" i="6"/>
  <c r="CR330" i="6"/>
  <c r="CS330" i="6"/>
  <c r="CT330" i="6"/>
  <c r="CQ330" i="6"/>
  <c r="CO330" i="6"/>
  <c r="CL330" i="6"/>
  <c r="CH330" i="6"/>
  <c r="L330" i="6"/>
  <c r="CR329" i="6"/>
  <c r="CS329" i="6"/>
  <c r="CT329" i="6"/>
  <c r="CQ329" i="6"/>
  <c r="CO329" i="6"/>
  <c r="CL329" i="6"/>
  <c r="CH329" i="6"/>
  <c r="Q329" i="6"/>
  <c r="L329" i="6"/>
  <c r="CR328" i="6"/>
  <c r="CS328" i="6"/>
  <c r="CT328" i="6"/>
  <c r="CQ328" i="6"/>
  <c r="CV328" i="6"/>
  <c r="CO328" i="6"/>
  <c r="CL328" i="6"/>
  <c r="CH328" i="6"/>
  <c r="Q328" i="6"/>
  <c r="L328" i="6"/>
  <c r="CR327" i="6"/>
  <c r="CS327" i="6"/>
  <c r="CT327" i="6"/>
  <c r="CQ327" i="6"/>
  <c r="CO327" i="6"/>
  <c r="CL327" i="6"/>
  <c r="CH327" i="6"/>
  <c r="Q327" i="6"/>
  <c r="L327" i="6"/>
  <c r="CR326" i="6"/>
  <c r="CS326" i="6"/>
  <c r="CT326" i="6"/>
  <c r="CQ326" i="6"/>
  <c r="CV326" i="6"/>
  <c r="CO326" i="6"/>
  <c r="CH326" i="6"/>
  <c r="Q326" i="6"/>
  <c r="CR325" i="6"/>
  <c r="CS325" i="6"/>
  <c r="CT325" i="6"/>
  <c r="CQ325" i="6"/>
  <c r="CO325" i="6"/>
  <c r="CH325" i="6"/>
  <c r="Q325" i="6"/>
  <c r="CR324" i="6"/>
  <c r="CS324" i="6"/>
  <c r="CT324" i="6"/>
  <c r="CQ324" i="6"/>
  <c r="CO324" i="6"/>
  <c r="CL324" i="6"/>
  <c r="CH324" i="6"/>
  <c r="Q324" i="6"/>
  <c r="L324" i="6"/>
  <c r="CR323" i="6"/>
  <c r="CS323" i="6"/>
  <c r="CT323" i="6"/>
  <c r="CQ323" i="6"/>
  <c r="CO323" i="6"/>
  <c r="CL323" i="6"/>
  <c r="CH323" i="6"/>
  <c r="Q323" i="6"/>
  <c r="L323" i="6"/>
  <c r="CR322" i="6"/>
  <c r="CS322" i="6"/>
  <c r="CT322" i="6"/>
  <c r="CQ322" i="6"/>
  <c r="CV322" i="6"/>
  <c r="CO322" i="6"/>
  <c r="CL322" i="6"/>
  <c r="CH322" i="6"/>
  <c r="Q322" i="6"/>
  <c r="L322" i="6"/>
  <c r="CR321" i="6"/>
  <c r="CS321" i="6"/>
  <c r="CT321" i="6"/>
  <c r="CQ321" i="6"/>
  <c r="CO321" i="6"/>
  <c r="CL321" i="6"/>
  <c r="CH321" i="6"/>
  <c r="Q321" i="6"/>
  <c r="L321" i="6"/>
  <c r="CR320" i="6"/>
  <c r="CS320" i="6"/>
  <c r="CT320" i="6"/>
  <c r="CQ320" i="6"/>
  <c r="CO320" i="6"/>
  <c r="CH320" i="6"/>
  <c r="Q320" i="6"/>
  <c r="CR319" i="6"/>
  <c r="CS319" i="6"/>
  <c r="CQ319" i="6"/>
  <c r="CO319" i="6"/>
  <c r="CH319" i="6"/>
  <c r="Q319" i="6"/>
  <c r="CR318" i="6"/>
  <c r="CS318" i="6"/>
  <c r="CT318" i="6"/>
  <c r="CQ318" i="6"/>
  <c r="CO318" i="6"/>
  <c r="CH318" i="6"/>
  <c r="Q318" i="6"/>
  <c r="CR317" i="6"/>
  <c r="CS317" i="6"/>
  <c r="CT317" i="6"/>
  <c r="CQ317" i="6"/>
  <c r="CV317" i="6"/>
  <c r="CO317" i="6"/>
  <c r="CH317" i="6"/>
  <c r="CR316" i="6"/>
  <c r="CS316" i="6"/>
  <c r="CT316" i="6"/>
  <c r="CQ316" i="6"/>
  <c r="CO316" i="6"/>
  <c r="CJ316" i="6"/>
  <c r="CH316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CR315" i="6"/>
  <c r="CS315" i="6"/>
  <c r="CQ315" i="6"/>
  <c r="CO315" i="6"/>
  <c r="CH315" i="6"/>
  <c r="AB313" i="6"/>
  <c r="J313" i="6"/>
  <c r="H308" i="6"/>
  <c r="G308" i="6"/>
  <c r="H307" i="6"/>
  <c r="G307" i="6"/>
  <c r="E307" i="6"/>
  <c r="AA306" i="6"/>
  <c r="W306" i="6"/>
  <c r="CR302" i="6"/>
  <c r="CS302" i="6"/>
  <c r="CT302" i="6"/>
  <c r="CQ302" i="6"/>
  <c r="CV302" i="6"/>
  <c r="CO302" i="6"/>
  <c r="CH302" i="6"/>
  <c r="CR301" i="6"/>
  <c r="CS301" i="6"/>
  <c r="CT301" i="6"/>
  <c r="CQ301" i="6"/>
  <c r="CO301" i="6"/>
  <c r="CH301" i="6"/>
  <c r="CR300" i="6"/>
  <c r="CS300" i="6"/>
  <c r="CT300" i="6"/>
  <c r="CQ300" i="6"/>
  <c r="CO300" i="6"/>
  <c r="CH300" i="6"/>
  <c r="CR299" i="6"/>
  <c r="CS299" i="6"/>
  <c r="CT299" i="6"/>
  <c r="CQ299" i="6"/>
  <c r="CO299" i="6"/>
  <c r="CH299" i="6"/>
  <c r="CR298" i="6"/>
  <c r="CS298" i="6"/>
  <c r="CT298" i="6"/>
  <c r="CQ298" i="6"/>
  <c r="CO298" i="6"/>
  <c r="CH298" i="6"/>
  <c r="CR297" i="6"/>
  <c r="CS297" i="6"/>
  <c r="CT297" i="6"/>
  <c r="CQ297" i="6"/>
  <c r="CV297" i="6"/>
  <c r="CO297" i="6"/>
  <c r="CH297" i="6"/>
  <c r="CR296" i="6"/>
  <c r="CS296" i="6"/>
  <c r="CT296" i="6"/>
  <c r="CQ296" i="6"/>
  <c r="CO296" i="6"/>
  <c r="CH296" i="6"/>
  <c r="CR295" i="6"/>
  <c r="CS295" i="6"/>
  <c r="CT295" i="6"/>
  <c r="CQ295" i="6"/>
  <c r="CO295" i="6"/>
  <c r="CH295" i="6"/>
  <c r="CR294" i="6"/>
  <c r="CS294" i="6"/>
  <c r="CT294" i="6"/>
  <c r="CQ294" i="6"/>
  <c r="CV294" i="6"/>
  <c r="CO294" i="6"/>
  <c r="CH294" i="6"/>
  <c r="CR293" i="6"/>
  <c r="CS293" i="6"/>
  <c r="CT293" i="6"/>
  <c r="CQ293" i="6"/>
  <c r="CO293" i="6"/>
  <c r="CH293" i="6"/>
  <c r="CR292" i="6"/>
  <c r="CS292" i="6"/>
  <c r="CT292" i="6"/>
  <c r="CQ292" i="6"/>
  <c r="CO292" i="6"/>
  <c r="CH292" i="6"/>
  <c r="CR291" i="6"/>
  <c r="CS291" i="6"/>
  <c r="CT291" i="6"/>
  <c r="CQ291" i="6"/>
  <c r="CO291" i="6"/>
  <c r="CH291" i="6"/>
  <c r="CR290" i="6"/>
  <c r="CS290" i="6"/>
  <c r="CT290" i="6"/>
  <c r="CQ290" i="6"/>
  <c r="CO290" i="6"/>
  <c r="CH290" i="6"/>
  <c r="CR289" i="6"/>
  <c r="CS289" i="6"/>
  <c r="CT289" i="6"/>
  <c r="CQ289" i="6"/>
  <c r="CO289" i="6"/>
  <c r="CH289" i="6"/>
  <c r="CR288" i="6"/>
  <c r="CS288" i="6"/>
  <c r="CT288" i="6"/>
  <c r="CQ288" i="6"/>
  <c r="CO288" i="6"/>
  <c r="CH288" i="6"/>
  <c r="CR287" i="6"/>
  <c r="CS287" i="6"/>
  <c r="CT287" i="6"/>
  <c r="CQ287" i="6"/>
  <c r="CV287" i="6"/>
  <c r="CO287" i="6"/>
  <c r="CL287" i="6"/>
  <c r="CH287" i="6"/>
  <c r="L287" i="6"/>
  <c r="CR286" i="6"/>
  <c r="CS286" i="6"/>
  <c r="CT286" i="6"/>
  <c r="CQ286" i="6"/>
  <c r="CO286" i="6"/>
  <c r="CL286" i="6"/>
  <c r="CH286" i="6"/>
  <c r="Q286" i="6"/>
  <c r="L286" i="6"/>
  <c r="CR285" i="6"/>
  <c r="CS285" i="6"/>
  <c r="CT285" i="6"/>
  <c r="CQ285" i="6"/>
  <c r="CV285" i="6"/>
  <c r="CO285" i="6"/>
  <c r="CL285" i="6"/>
  <c r="CH285" i="6"/>
  <c r="Q285" i="6"/>
  <c r="L285" i="6"/>
  <c r="CR284" i="6"/>
  <c r="CS284" i="6"/>
  <c r="CT284" i="6"/>
  <c r="CQ284" i="6"/>
  <c r="CO284" i="6"/>
  <c r="CL284" i="6"/>
  <c r="CH284" i="6"/>
  <c r="Q284" i="6"/>
  <c r="L284" i="6"/>
  <c r="CR283" i="6"/>
  <c r="CS283" i="6"/>
  <c r="CT283" i="6"/>
  <c r="CQ283" i="6"/>
  <c r="CV283" i="6"/>
  <c r="CO283" i="6"/>
  <c r="CH283" i="6"/>
  <c r="Q283" i="6"/>
  <c r="CR282" i="6"/>
  <c r="CS282" i="6"/>
  <c r="CT282" i="6"/>
  <c r="CQ282" i="6"/>
  <c r="CO282" i="6"/>
  <c r="CH282" i="6"/>
  <c r="Q282" i="6"/>
  <c r="CR281" i="6"/>
  <c r="CS281" i="6"/>
  <c r="CQ281" i="6"/>
  <c r="CO281" i="6"/>
  <c r="CL281" i="6"/>
  <c r="CH281" i="6"/>
  <c r="Q281" i="6"/>
  <c r="L281" i="6"/>
  <c r="CR280" i="6"/>
  <c r="CS280" i="6"/>
  <c r="CT280" i="6"/>
  <c r="CQ280" i="6"/>
  <c r="CO280" i="6"/>
  <c r="CL280" i="6"/>
  <c r="CH280" i="6"/>
  <c r="Q280" i="6"/>
  <c r="L280" i="6"/>
  <c r="CR279" i="6"/>
  <c r="CS279" i="6"/>
  <c r="CT279" i="6"/>
  <c r="CQ279" i="6"/>
  <c r="CV279" i="6"/>
  <c r="CO279" i="6"/>
  <c r="CL279" i="6"/>
  <c r="CH279" i="6"/>
  <c r="Q279" i="6"/>
  <c r="L279" i="6"/>
  <c r="CR278" i="6"/>
  <c r="CS278" i="6"/>
  <c r="CT278" i="6"/>
  <c r="CQ278" i="6"/>
  <c r="CO278" i="6"/>
  <c r="CL278" i="6"/>
  <c r="CH278" i="6"/>
  <c r="Q278" i="6"/>
  <c r="L278" i="6"/>
  <c r="CR277" i="6"/>
  <c r="CS277" i="6"/>
  <c r="CT277" i="6"/>
  <c r="CQ277" i="6"/>
  <c r="CO277" i="6"/>
  <c r="CH277" i="6"/>
  <c r="Q277" i="6"/>
  <c r="CR276" i="6"/>
  <c r="CS276" i="6"/>
  <c r="CT276" i="6"/>
  <c r="CQ276" i="6"/>
  <c r="CV276" i="6"/>
  <c r="CO276" i="6"/>
  <c r="CH276" i="6"/>
  <c r="Q276" i="6"/>
  <c r="CR275" i="6"/>
  <c r="CS275" i="6"/>
  <c r="CT275" i="6"/>
  <c r="CQ275" i="6"/>
  <c r="CO275" i="6"/>
  <c r="CH275" i="6"/>
  <c r="Q275" i="6"/>
  <c r="CR274" i="6"/>
  <c r="CS274" i="6"/>
  <c r="CT274" i="6"/>
  <c r="CQ274" i="6"/>
  <c r="CV274" i="6"/>
  <c r="CO274" i="6"/>
  <c r="CH274" i="6"/>
  <c r="CR273" i="6"/>
  <c r="CS273" i="6"/>
  <c r="CT273" i="6"/>
  <c r="CQ273" i="6"/>
  <c r="CV273" i="6"/>
  <c r="CO273" i="6"/>
  <c r="CH273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CR272" i="6"/>
  <c r="CS272" i="6"/>
  <c r="CQ272" i="6"/>
  <c r="CO272" i="6"/>
  <c r="CH272" i="6"/>
  <c r="CJ271" i="6"/>
  <c r="H265" i="6"/>
  <c r="G265" i="6"/>
  <c r="H264" i="6"/>
  <c r="G264" i="6"/>
  <c r="E264" i="6"/>
  <c r="AA263" i="6"/>
  <c r="W263" i="6"/>
  <c r="CR259" i="6"/>
  <c r="CS259" i="6"/>
  <c r="CT259" i="6"/>
  <c r="CQ259" i="6"/>
  <c r="CO259" i="6"/>
  <c r="CH259" i="6"/>
  <c r="CR258" i="6"/>
  <c r="CS258" i="6"/>
  <c r="CT258" i="6"/>
  <c r="CQ258" i="6"/>
  <c r="CO258" i="6"/>
  <c r="CH258" i="6"/>
  <c r="CR257" i="6"/>
  <c r="CS257" i="6"/>
  <c r="CT257" i="6"/>
  <c r="CQ257" i="6"/>
  <c r="CV257" i="6"/>
  <c r="CO257" i="6"/>
  <c r="CH257" i="6"/>
  <c r="CR256" i="6"/>
  <c r="CS256" i="6"/>
  <c r="CT256" i="6"/>
  <c r="CQ256" i="6"/>
  <c r="CO256" i="6"/>
  <c r="CH256" i="6"/>
  <c r="CR255" i="6"/>
  <c r="CS255" i="6"/>
  <c r="CT255" i="6"/>
  <c r="CQ255" i="6"/>
  <c r="CO255" i="6"/>
  <c r="CH255" i="6"/>
  <c r="CR254" i="6"/>
  <c r="CS254" i="6"/>
  <c r="CT254" i="6"/>
  <c r="CQ254" i="6"/>
  <c r="CV254" i="6"/>
  <c r="CO254" i="6"/>
  <c r="CH254" i="6"/>
  <c r="CR253" i="6"/>
  <c r="CS253" i="6"/>
  <c r="CT253" i="6"/>
  <c r="CQ253" i="6"/>
  <c r="CO253" i="6"/>
  <c r="CH253" i="6"/>
  <c r="CR252" i="6"/>
  <c r="CS252" i="6"/>
  <c r="CT252" i="6"/>
  <c r="CQ252" i="6"/>
  <c r="CO252" i="6"/>
  <c r="CH252" i="6"/>
  <c r="CR251" i="6"/>
  <c r="CS251" i="6"/>
  <c r="CT251" i="6"/>
  <c r="CQ251" i="6"/>
  <c r="CO251" i="6"/>
  <c r="CH251" i="6"/>
  <c r="CR250" i="6"/>
  <c r="CS250" i="6"/>
  <c r="CT250" i="6"/>
  <c r="CQ250" i="6"/>
  <c r="CO250" i="6"/>
  <c r="CH250" i="6"/>
  <c r="CR249" i="6"/>
  <c r="CS249" i="6"/>
  <c r="CT249" i="6"/>
  <c r="CQ249" i="6"/>
  <c r="CO249" i="6"/>
  <c r="CH249" i="6"/>
  <c r="CR248" i="6"/>
  <c r="CS248" i="6"/>
  <c r="CT248" i="6"/>
  <c r="CQ248" i="6"/>
  <c r="CO248" i="6"/>
  <c r="CH248" i="6"/>
  <c r="CR247" i="6"/>
  <c r="CS247" i="6"/>
  <c r="CT247" i="6"/>
  <c r="CQ247" i="6"/>
  <c r="CV247" i="6"/>
  <c r="CO247" i="6"/>
  <c r="CH247" i="6"/>
  <c r="CR246" i="6"/>
  <c r="CS246" i="6"/>
  <c r="CT246" i="6"/>
  <c r="CQ246" i="6"/>
  <c r="CO246" i="6"/>
  <c r="CH246" i="6"/>
  <c r="CR245" i="6"/>
  <c r="CS245" i="6"/>
  <c r="CT245" i="6"/>
  <c r="CQ245" i="6"/>
  <c r="CO245" i="6"/>
  <c r="CL245" i="6"/>
  <c r="CH245" i="6"/>
  <c r="L245" i="6"/>
  <c r="CR244" i="6"/>
  <c r="CS244" i="6"/>
  <c r="CT244" i="6"/>
  <c r="CQ244" i="6"/>
  <c r="CO244" i="6"/>
  <c r="CL244" i="6"/>
  <c r="CH244" i="6"/>
  <c r="Q244" i="6"/>
  <c r="L244" i="6"/>
  <c r="CR243" i="6"/>
  <c r="CS243" i="6"/>
  <c r="CT243" i="6"/>
  <c r="CQ243" i="6"/>
  <c r="CV243" i="6"/>
  <c r="CO243" i="6"/>
  <c r="CL243" i="6"/>
  <c r="CH243" i="6"/>
  <c r="Q243" i="6"/>
  <c r="L243" i="6"/>
  <c r="CR242" i="6"/>
  <c r="CS242" i="6"/>
  <c r="CT242" i="6"/>
  <c r="CQ242" i="6"/>
  <c r="CO242" i="6"/>
  <c r="CL242" i="6"/>
  <c r="CH242" i="6"/>
  <c r="Q242" i="6"/>
  <c r="L242" i="6"/>
  <c r="CR241" i="6"/>
  <c r="CS241" i="6"/>
  <c r="CT241" i="6"/>
  <c r="CQ241" i="6"/>
  <c r="CO241" i="6"/>
  <c r="CH241" i="6"/>
  <c r="Q241" i="6"/>
  <c r="CR240" i="6"/>
  <c r="CS240" i="6"/>
  <c r="CQ240" i="6"/>
  <c r="CO240" i="6"/>
  <c r="CH240" i="6"/>
  <c r="Q240" i="6"/>
  <c r="CR239" i="6"/>
  <c r="CS239" i="6"/>
  <c r="CT239" i="6"/>
  <c r="CQ239" i="6"/>
  <c r="CO239" i="6"/>
  <c r="CL239" i="6"/>
  <c r="CH239" i="6"/>
  <c r="Q239" i="6"/>
  <c r="L239" i="6"/>
  <c r="CR238" i="6"/>
  <c r="CS238" i="6"/>
  <c r="CT238" i="6"/>
  <c r="CQ238" i="6"/>
  <c r="CO238" i="6"/>
  <c r="CL238" i="6"/>
  <c r="CH238" i="6"/>
  <c r="Q238" i="6"/>
  <c r="L238" i="6"/>
  <c r="CR237" i="6"/>
  <c r="CS237" i="6"/>
  <c r="CT237" i="6"/>
  <c r="CQ237" i="6"/>
  <c r="CV237" i="6"/>
  <c r="CO237" i="6"/>
  <c r="CL237" i="6"/>
  <c r="CH237" i="6"/>
  <c r="Q237" i="6"/>
  <c r="L237" i="6"/>
  <c r="CR236" i="6"/>
  <c r="CS236" i="6"/>
  <c r="CT236" i="6"/>
  <c r="CQ236" i="6"/>
  <c r="CO236" i="6"/>
  <c r="CL236" i="6"/>
  <c r="CH236" i="6"/>
  <c r="Q236" i="6"/>
  <c r="L236" i="6"/>
  <c r="CR235" i="6"/>
  <c r="CS235" i="6"/>
  <c r="CT235" i="6"/>
  <c r="CQ235" i="6"/>
  <c r="CO235" i="6"/>
  <c r="CH235" i="6"/>
  <c r="Q235" i="6"/>
  <c r="CR234" i="6"/>
  <c r="CS234" i="6"/>
  <c r="CT234" i="6"/>
  <c r="CQ234" i="6"/>
  <c r="CO234" i="6"/>
  <c r="CH234" i="6"/>
  <c r="Q234" i="6"/>
  <c r="CR233" i="6"/>
  <c r="CS233" i="6"/>
  <c r="CT233" i="6"/>
  <c r="CQ233" i="6"/>
  <c r="CV233" i="6"/>
  <c r="CO233" i="6"/>
  <c r="CH233" i="6"/>
  <c r="Q233" i="6"/>
  <c r="CR232" i="6"/>
  <c r="CS232" i="6"/>
  <c r="CT232" i="6"/>
  <c r="CQ232" i="6"/>
  <c r="CV232" i="6"/>
  <c r="CO232" i="6"/>
  <c r="CH232" i="6"/>
  <c r="CR231" i="6"/>
  <c r="CS231" i="6"/>
  <c r="CT231" i="6"/>
  <c r="CQ231" i="6"/>
  <c r="CV231" i="6"/>
  <c r="CO231" i="6"/>
  <c r="CH231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CR230" i="6"/>
  <c r="CS230" i="6"/>
  <c r="CT230" i="6"/>
  <c r="CQ230" i="6"/>
  <c r="CO230" i="6"/>
  <c r="CH230" i="6"/>
  <c r="CJ229" i="6"/>
  <c r="J228" i="6"/>
  <c r="H223" i="6"/>
  <c r="G223" i="6"/>
  <c r="H222" i="6"/>
  <c r="G222" i="6"/>
  <c r="E222" i="6"/>
  <c r="AA221" i="6"/>
  <c r="W221" i="6"/>
  <c r="CR217" i="6"/>
  <c r="CS217" i="6"/>
  <c r="CT217" i="6"/>
  <c r="CQ217" i="6"/>
  <c r="CO217" i="6"/>
  <c r="CH217" i="6"/>
  <c r="CR216" i="6"/>
  <c r="CS216" i="6"/>
  <c r="CT216" i="6"/>
  <c r="CQ216" i="6"/>
  <c r="CO216" i="6"/>
  <c r="CH216" i="6"/>
  <c r="CR215" i="6"/>
  <c r="CS215" i="6"/>
  <c r="CT215" i="6"/>
  <c r="CQ215" i="6"/>
  <c r="CO215" i="6"/>
  <c r="CH215" i="6"/>
  <c r="CR214" i="6"/>
  <c r="CS214" i="6"/>
  <c r="CT214" i="6"/>
  <c r="CQ214" i="6"/>
  <c r="CO214" i="6"/>
  <c r="CH214" i="6"/>
  <c r="CR213" i="6"/>
  <c r="CS213" i="6"/>
  <c r="CT213" i="6"/>
  <c r="CQ213" i="6"/>
  <c r="CV213" i="6"/>
  <c r="CO213" i="6"/>
  <c r="CH213" i="6"/>
  <c r="CR212" i="6"/>
  <c r="CS212" i="6"/>
  <c r="CQ212" i="6"/>
  <c r="CO212" i="6"/>
  <c r="CH212" i="6"/>
  <c r="CR211" i="6"/>
  <c r="CS211" i="6"/>
  <c r="CT211" i="6"/>
  <c r="CQ211" i="6"/>
  <c r="CV211" i="6"/>
  <c r="CO211" i="6"/>
  <c r="CH211" i="6"/>
  <c r="CR210" i="6"/>
  <c r="CS210" i="6"/>
  <c r="CT210" i="6"/>
  <c r="CQ210" i="6"/>
  <c r="CV210" i="6"/>
  <c r="CO210" i="6"/>
  <c r="CH210" i="6"/>
  <c r="CR209" i="6"/>
  <c r="CS209" i="6"/>
  <c r="CT209" i="6"/>
  <c r="CQ209" i="6"/>
  <c r="CO209" i="6"/>
  <c r="CH209" i="6"/>
  <c r="CR208" i="6"/>
  <c r="CS208" i="6"/>
  <c r="CQ208" i="6"/>
  <c r="CO208" i="6"/>
  <c r="CH208" i="6"/>
  <c r="CR207" i="6"/>
  <c r="CS207" i="6"/>
  <c r="CT207" i="6"/>
  <c r="CQ207" i="6"/>
  <c r="CO207" i="6"/>
  <c r="CH207" i="6"/>
  <c r="CR206" i="6"/>
  <c r="CS206" i="6"/>
  <c r="CT206" i="6"/>
  <c r="CQ206" i="6"/>
  <c r="CO206" i="6"/>
  <c r="CH206" i="6"/>
  <c r="CR205" i="6"/>
  <c r="CS205" i="6"/>
  <c r="CT205" i="6"/>
  <c r="CQ205" i="6"/>
  <c r="CV205" i="6"/>
  <c r="CO205" i="6"/>
  <c r="CH205" i="6"/>
  <c r="CR204" i="6"/>
  <c r="CS204" i="6"/>
  <c r="CQ204" i="6"/>
  <c r="CO204" i="6"/>
  <c r="CH204" i="6"/>
  <c r="CR203" i="6"/>
  <c r="CS203" i="6"/>
  <c r="CQ203" i="6"/>
  <c r="CO203" i="6"/>
  <c r="CH203" i="6"/>
  <c r="CR202" i="6"/>
  <c r="CS202" i="6"/>
  <c r="CT202" i="6"/>
  <c r="CQ202" i="6"/>
  <c r="CV202" i="6"/>
  <c r="CO202" i="6"/>
  <c r="CL202" i="6"/>
  <c r="CH202" i="6"/>
  <c r="L202" i="6"/>
  <c r="CR201" i="6"/>
  <c r="CS201" i="6"/>
  <c r="CT201" i="6"/>
  <c r="CQ201" i="6"/>
  <c r="CV201" i="6"/>
  <c r="CO201" i="6"/>
  <c r="CL201" i="6"/>
  <c r="CH201" i="6"/>
  <c r="Q201" i="6"/>
  <c r="L201" i="6"/>
  <c r="CR200" i="6"/>
  <c r="CS200" i="6"/>
  <c r="CQ200" i="6"/>
  <c r="CO200" i="6"/>
  <c r="CL200" i="6"/>
  <c r="CH200" i="6"/>
  <c r="Q200" i="6"/>
  <c r="L200" i="6"/>
  <c r="CR199" i="6"/>
  <c r="CS199" i="6"/>
  <c r="CT199" i="6"/>
  <c r="CQ199" i="6"/>
  <c r="CO199" i="6"/>
  <c r="CL199" i="6"/>
  <c r="CH199" i="6"/>
  <c r="Q199" i="6"/>
  <c r="L199" i="6"/>
  <c r="CR198" i="6"/>
  <c r="CS198" i="6"/>
  <c r="CT198" i="6"/>
  <c r="CQ198" i="6"/>
  <c r="CV198" i="6"/>
  <c r="CO198" i="6"/>
  <c r="CH198" i="6"/>
  <c r="Q198" i="6"/>
  <c r="CR197" i="6"/>
  <c r="CS197" i="6"/>
  <c r="CT197" i="6"/>
  <c r="CQ197" i="6"/>
  <c r="CO197" i="6"/>
  <c r="CH197" i="6"/>
  <c r="Q197" i="6"/>
  <c r="CR196" i="6"/>
  <c r="CS196" i="6"/>
  <c r="CQ196" i="6"/>
  <c r="CO196" i="6"/>
  <c r="CL196" i="6"/>
  <c r="CH196" i="6"/>
  <c r="Q196" i="6"/>
  <c r="L196" i="6"/>
  <c r="CR195" i="6"/>
  <c r="CS195" i="6"/>
  <c r="CT195" i="6"/>
  <c r="CQ195" i="6"/>
  <c r="CO195" i="6"/>
  <c r="CL195" i="6"/>
  <c r="CH195" i="6"/>
  <c r="Q195" i="6"/>
  <c r="L195" i="6"/>
  <c r="CR194" i="6"/>
  <c r="CS194" i="6"/>
  <c r="CT194" i="6"/>
  <c r="CQ194" i="6"/>
  <c r="CO194" i="6"/>
  <c r="CL194" i="6"/>
  <c r="CH194" i="6"/>
  <c r="Q194" i="6"/>
  <c r="L194" i="6"/>
  <c r="CR193" i="6"/>
  <c r="CS193" i="6"/>
  <c r="CT193" i="6"/>
  <c r="CQ193" i="6"/>
  <c r="CO193" i="6"/>
  <c r="CL193" i="6"/>
  <c r="CH193" i="6"/>
  <c r="Q193" i="6"/>
  <c r="L193" i="6"/>
  <c r="CR192" i="6"/>
  <c r="CS192" i="6"/>
  <c r="CQ192" i="6"/>
  <c r="CO192" i="6"/>
  <c r="CH192" i="6"/>
  <c r="Q192" i="6"/>
  <c r="CR191" i="6"/>
  <c r="CS191" i="6"/>
  <c r="CT191" i="6"/>
  <c r="CQ191" i="6"/>
  <c r="CO191" i="6"/>
  <c r="CH191" i="6"/>
  <c r="Q191" i="6"/>
  <c r="CR190" i="6"/>
  <c r="CS190" i="6"/>
  <c r="CT190" i="6"/>
  <c r="CQ190" i="6"/>
  <c r="CV190" i="6"/>
  <c r="CO190" i="6"/>
  <c r="CH190" i="6"/>
  <c r="Q190" i="6"/>
  <c r="CR189" i="6"/>
  <c r="CS189" i="6"/>
  <c r="CT189" i="6"/>
  <c r="CQ189" i="6"/>
  <c r="CO189" i="6"/>
  <c r="CH189" i="6"/>
  <c r="CR188" i="6"/>
  <c r="CS188" i="6"/>
  <c r="CT188" i="6"/>
  <c r="CQ188" i="6"/>
  <c r="CO188" i="6"/>
  <c r="CH188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CR187" i="6"/>
  <c r="CS187" i="6"/>
  <c r="CT187" i="6"/>
  <c r="CQ187" i="6"/>
  <c r="CV187" i="6"/>
  <c r="CO187" i="6"/>
  <c r="CH187" i="6"/>
  <c r="CJ186" i="6"/>
  <c r="J185" i="6"/>
  <c r="H180" i="6"/>
  <c r="G180" i="6"/>
  <c r="H179" i="6"/>
  <c r="G179" i="6"/>
  <c r="E179" i="6"/>
  <c r="AA178" i="6"/>
  <c r="W178" i="6"/>
  <c r="CR174" i="6"/>
  <c r="CS174" i="6"/>
  <c r="CT174" i="6"/>
  <c r="CQ174" i="6"/>
  <c r="CO174" i="6"/>
  <c r="CH174" i="6"/>
  <c r="CR173" i="6"/>
  <c r="CS173" i="6"/>
  <c r="CT173" i="6"/>
  <c r="CQ173" i="6"/>
  <c r="CO173" i="6"/>
  <c r="CH173" i="6"/>
  <c r="CR172" i="6"/>
  <c r="CS172" i="6"/>
  <c r="CT172" i="6"/>
  <c r="CQ172" i="6"/>
  <c r="CO172" i="6"/>
  <c r="CH172" i="6"/>
  <c r="CR171" i="6"/>
  <c r="CS171" i="6"/>
  <c r="CT171" i="6"/>
  <c r="CQ171" i="6"/>
  <c r="CO171" i="6"/>
  <c r="CH171" i="6"/>
  <c r="CR170" i="6"/>
  <c r="CS170" i="6"/>
  <c r="CT170" i="6"/>
  <c r="CQ170" i="6"/>
  <c r="CO170" i="6"/>
  <c r="CH170" i="6"/>
  <c r="CR169" i="6"/>
  <c r="CS169" i="6"/>
  <c r="CT169" i="6"/>
  <c r="CQ169" i="6"/>
  <c r="CV169" i="6"/>
  <c r="CO169" i="6"/>
  <c r="CH169" i="6"/>
  <c r="CR168" i="6"/>
  <c r="CS168" i="6"/>
  <c r="CT168" i="6"/>
  <c r="CQ168" i="6"/>
  <c r="CO168" i="6"/>
  <c r="CH168" i="6"/>
  <c r="CR167" i="6"/>
  <c r="CS167" i="6"/>
  <c r="CT167" i="6"/>
  <c r="CQ167" i="6"/>
  <c r="CV167" i="6"/>
  <c r="CO167" i="6"/>
  <c r="CH167" i="6"/>
  <c r="CR166" i="6"/>
  <c r="CS166" i="6"/>
  <c r="CT166" i="6"/>
  <c r="CQ166" i="6"/>
  <c r="CO166" i="6"/>
  <c r="CH166" i="6"/>
  <c r="CR165" i="6"/>
  <c r="CS165" i="6"/>
  <c r="CT165" i="6"/>
  <c r="CQ165" i="6"/>
  <c r="CV165" i="6"/>
  <c r="CO165" i="6"/>
  <c r="CH165" i="6"/>
  <c r="CR164" i="6"/>
  <c r="CS164" i="6"/>
  <c r="CT164" i="6"/>
  <c r="CQ164" i="6"/>
  <c r="CV164" i="6"/>
  <c r="CO164" i="6"/>
  <c r="CH164" i="6"/>
  <c r="CR163" i="6"/>
  <c r="CS163" i="6"/>
  <c r="CT163" i="6"/>
  <c r="CQ163" i="6"/>
  <c r="CO163" i="6"/>
  <c r="CH163" i="6"/>
  <c r="CR162" i="6"/>
  <c r="CS162" i="6"/>
  <c r="CT162" i="6"/>
  <c r="CQ162" i="6"/>
  <c r="CO162" i="6"/>
  <c r="CH162" i="6"/>
  <c r="CR161" i="6"/>
  <c r="CS161" i="6"/>
  <c r="CT161" i="6"/>
  <c r="CQ161" i="6"/>
  <c r="CO161" i="6"/>
  <c r="CH161" i="6"/>
  <c r="CR160" i="6"/>
  <c r="CS160" i="6"/>
  <c r="CT160" i="6"/>
  <c r="CQ160" i="6"/>
  <c r="CO160" i="6"/>
  <c r="CL160" i="6"/>
  <c r="CH160" i="6"/>
  <c r="L160" i="6"/>
  <c r="CR159" i="6"/>
  <c r="CS159" i="6"/>
  <c r="CT159" i="6"/>
  <c r="CQ159" i="6"/>
  <c r="CO159" i="6"/>
  <c r="CL159" i="6"/>
  <c r="CH159" i="6"/>
  <c r="Q159" i="6"/>
  <c r="L159" i="6"/>
  <c r="CR158" i="6"/>
  <c r="CS158" i="6"/>
  <c r="CT158" i="6"/>
  <c r="CQ158" i="6"/>
  <c r="CV158" i="6"/>
  <c r="CO158" i="6"/>
  <c r="CL158" i="6"/>
  <c r="CH158" i="6"/>
  <c r="Q158" i="6"/>
  <c r="L158" i="6"/>
  <c r="CR157" i="6"/>
  <c r="CS157" i="6"/>
  <c r="CT157" i="6"/>
  <c r="CQ157" i="6"/>
  <c r="CO157" i="6"/>
  <c r="CL157" i="6"/>
  <c r="CH157" i="6"/>
  <c r="Q157" i="6"/>
  <c r="L157" i="6"/>
  <c r="CR156" i="6"/>
  <c r="CS156" i="6"/>
  <c r="CT156" i="6"/>
  <c r="CQ156" i="6"/>
  <c r="CV156" i="6"/>
  <c r="CO156" i="6"/>
  <c r="CH156" i="6"/>
  <c r="Q156" i="6"/>
  <c r="CR155" i="6"/>
  <c r="CS155" i="6"/>
  <c r="CT155" i="6"/>
  <c r="CQ155" i="6"/>
  <c r="CV155" i="6"/>
  <c r="CO155" i="6"/>
  <c r="CH155" i="6"/>
  <c r="Q155" i="6"/>
  <c r="CR154" i="6"/>
  <c r="CS154" i="6"/>
  <c r="CT154" i="6"/>
  <c r="CQ154" i="6"/>
  <c r="CO154" i="6"/>
  <c r="CL154" i="6"/>
  <c r="CH154" i="6"/>
  <c r="Q154" i="6"/>
  <c r="L154" i="6"/>
  <c r="CR153" i="6"/>
  <c r="CS153" i="6"/>
  <c r="CT153" i="6"/>
  <c r="CQ153" i="6"/>
  <c r="CO153" i="6"/>
  <c r="CL153" i="6"/>
  <c r="CH153" i="6"/>
  <c r="Q153" i="6"/>
  <c r="L153" i="6"/>
  <c r="CR152" i="6"/>
  <c r="CS152" i="6"/>
  <c r="CT152" i="6"/>
  <c r="CQ152" i="6"/>
  <c r="CO152" i="6"/>
  <c r="CL152" i="6"/>
  <c r="CH152" i="6"/>
  <c r="Q152" i="6"/>
  <c r="L152" i="6"/>
  <c r="CR151" i="6"/>
  <c r="CS151" i="6"/>
  <c r="CT151" i="6"/>
  <c r="CQ151" i="6"/>
  <c r="CO151" i="6"/>
  <c r="CL151" i="6"/>
  <c r="CH151" i="6"/>
  <c r="Q151" i="6"/>
  <c r="L151" i="6"/>
  <c r="CR150" i="6"/>
  <c r="CS150" i="6"/>
  <c r="CT150" i="6"/>
  <c r="CQ150" i="6"/>
  <c r="CO150" i="6"/>
  <c r="CH150" i="6"/>
  <c r="Q150" i="6"/>
  <c r="CR149" i="6"/>
  <c r="CS149" i="6"/>
  <c r="CT149" i="6"/>
  <c r="CQ149" i="6"/>
  <c r="CO149" i="6"/>
  <c r="CH149" i="6"/>
  <c r="Q149" i="6"/>
  <c r="CR148" i="6"/>
  <c r="CS148" i="6"/>
  <c r="CT148" i="6"/>
  <c r="CQ148" i="6"/>
  <c r="CV148" i="6"/>
  <c r="CO148" i="6"/>
  <c r="CH148" i="6"/>
  <c r="Q148" i="6"/>
  <c r="CR147" i="6"/>
  <c r="CS147" i="6"/>
  <c r="CT147" i="6"/>
  <c r="CQ147" i="6"/>
  <c r="CO147" i="6"/>
  <c r="CH147" i="6"/>
  <c r="CR146" i="6"/>
  <c r="CS146" i="6"/>
  <c r="CT146" i="6"/>
  <c r="CQ146" i="6"/>
  <c r="CV146" i="6"/>
  <c r="CO146" i="6"/>
  <c r="CH146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CR145" i="6"/>
  <c r="CS145" i="6"/>
  <c r="CT145" i="6"/>
  <c r="CQ145" i="6"/>
  <c r="CV145" i="6"/>
  <c r="CO145" i="6"/>
  <c r="CH145" i="6"/>
  <c r="CJ144" i="6"/>
  <c r="J143" i="6"/>
  <c r="H138" i="6"/>
  <c r="G138" i="6"/>
  <c r="H137" i="6"/>
  <c r="G137" i="6"/>
  <c r="E137" i="6"/>
  <c r="AA136" i="6"/>
  <c r="W136" i="6"/>
  <c r="CR132" i="6"/>
  <c r="CS132" i="6"/>
  <c r="CT132" i="6"/>
  <c r="CQ132" i="6"/>
  <c r="CO132" i="6"/>
  <c r="CH132" i="6"/>
  <c r="CR131" i="6"/>
  <c r="CS131" i="6"/>
  <c r="CT131" i="6"/>
  <c r="CQ131" i="6"/>
  <c r="CO131" i="6"/>
  <c r="CH131" i="6"/>
  <c r="CR130" i="6"/>
  <c r="CS130" i="6"/>
  <c r="CT130" i="6"/>
  <c r="CQ130" i="6"/>
  <c r="CO130" i="6"/>
  <c r="CH130" i="6"/>
  <c r="CR129" i="6"/>
  <c r="CS129" i="6"/>
  <c r="CT129" i="6"/>
  <c r="CQ129" i="6"/>
  <c r="CO129" i="6"/>
  <c r="CH129" i="6"/>
  <c r="CR128" i="6"/>
  <c r="CS128" i="6"/>
  <c r="CT128" i="6"/>
  <c r="CQ128" i="6"/>
  <c r="CO128" i="6"/>
  <c r="CH128" i="6"/>
  <c r="CR127" i="6"/>
  <c r="CS127" i="6"/>
  <c r="CT127" i="6"/>
  <c r="CQ127" i="6"/>
  <c r="CV127" i="6"/>
  <c r="CO127" i="6"/>
  <c r="CH127" i="6"/>
  <c r="CR126" i="6"/>
  <c r="CS126" i="6"/>
  <c r="CT126" i="6"/>
  <c r="CQ126" i="6"/>
  <c r="CO126" i="6"/>
  <c r="CH126" i="6"/>
  <c r="CR125" i="6"/>
  <c r="CS125" i="6"/>
  <c r="CT125" i="6"/>
  <c r="CQ125" i="6"/>
  <c r="CV125" i="6"/>
  <c r="CO125" i="6"/>
  <c r="CH125" i="6"/>
  <c r="CR124" i="6"/>
  <c r="CS124" i="6"/>
  <c r="CT124" i="6"/>
  <c r="CQ124" i="6"/>
  <c r="CV124" i="6"/>
  <c r="CO124" i="6"/>
  <c r="CH124" i="6"/>
  <c r="CR123" i="6"/>
  <c r="CS123" i="6"/>
  <c r="CT123" i="6"/>
  <c r="CQ123" i="6"/>
  <c r="CO123" i="6"/>
  <c r="CH123" i="6"/>
  <c r="CR122" i="6"/>
  <c r="CS122" i="6"/>
  <c r="CT122" i="6"/>
  <c r="CQ122" i="6"/>
  <c r="CO122" i="6"/>
  <c r="CH122" i="6"/>
  <c r="CR121" i="6"/>
  <c r="CS121" i="6"/>
  <c r="CT121" i="6"/>
  <c r="CQ121" i="6"/>
  <c r="CO121" i="6"/>
  <c r="CH121" i="6"/>
  <c r="CR120" i="6"/>
  <c r="CS120" i="6"/>
  <c r="CT120" i="6"/>
  <c r="CQ120" i="6"/>
  <c r="CO120" i="6"/>
  <c r="CH120" i="6"/>
  <c r="CR119" i="6"/>
  <c r="CS119" i="6"/>
  <c r="CT119" i="6"/>
  <c r="CQ119" i="6"/>
  <c r="CO119" i="6"/>
  <c r="CH119" i="6"/>
  <c r="CR118" i="6"/>
  <c r="CS118" i="6"/>
  <c r="CT118" i="6"/>
  <c r="CQ118" i="6"/>
  <c r="CO118" i="6"/>
  <c r="CH118" i="6"/>
  <c r="CR117" i="6"/>
  <c r="CS117" i="6"/>
  <c r="CT117" i="6"/>
  <c r="CQ117" i="6"/>
  <c r="CV117" i="6"/>
  <c r="CO117" i="6"/>
  <c r="CL117" i="6"/>
  <c r="CH117" i="6"/>
  <c r="L117" i="6"/>
  <c r="CR116" i="6"/>
  <c r="CS116" i="6"/>
  <c r="CT116" i="6"/>
  <c r="CQ116" i="6"/>
  <c r="CO116" i="6"/>
  <c r="CL116" i="6"/>
  <c r="CH116" i="6"/>
  <c r="Q116" i="6"/>
  <c r="L116" i="6"/>
  <c r="CR115" i="6"/>
  <c r="CS115" i="6"/>
  <c r="CT115" i="6"/>
  <c r="CQ115" i="6"/>
  <c r="CV115" i="6"/>
  <c r="CO115" i="6"/>
  <c r="CL115" i="6"/>
  <c r="CH115" i="6"/>
  <c r="Q115" i="6"/>
  <c r="L115" i="6"/>
  <c r="CR114" i="6"/>
  <c r="CS114" i="6"/>
  <c r="CT114" i="6"/>
  <c r="CQ114" i="6"/>
  <c r="CV114" i="6"/>
  <c r="CO114" i="6"/>
  <c r="CL114" i="6"/>
  <c r="CH114" i="6"/>
  <c r="Q114" i="6"/>
  <c r="L114" i="6"/>
  <c r="CR113" i="6"/>
  <c r="CS113" i="6"/>
  <c r="CT113" i="6"/>
  <c r="CQ113" i="6"/>
  <c r="CO113" i="6"/>
  <c r="CH113" i="6"/>
  <c r="Q113" i="6"/>
  <c r="CR112" i="6"/>
  <c r="CS112" i="6"/>
  <c r="CT112" i="6"/>
  <c r="CQ112" i="6"/>
  <c r="CO112" i="6"/>
  <c r="CH112" i="6"/>
  <c r="Q112" i="6"/>
  <c r="CR111" i="6"/>
  <c r="CS111" i="6"/>
  <c r="CT111" i="6"/>
  <c r="CQ111" i="6"/>
  <c r="CV111" i="6"/>
  <c r="CO111" i="6"/>
  <c r="CL111" i="6"/>
  <c r="CH111" i="6"/>
  <c r="Q111" i="6"/>
  <c r="L111" i="6"/>
  <c r="CR110" i="6"/>
  <c r="CS110" i="6"/>
  <c r="CT110" i="6"/>
  <c r="CQ110" i="6"/>
  <c r="CO110" i="6"/>
  <c r="CL110" i="6"/>
  <c r="CH110" i="6"/>
  <c r="Q110" i="6"/>
  <c r="L110" i="6"/>
  <c r="CR109" i="6"/>
  <c r="CS109" i="6"/>
  <c r="CQ109" i="6"/>
  <c r="CO109" i="6"/>
  <c r="CL109" i="6"/>
  <c r="CH109" i="6"/>
  <c r="Q109" i="6"/>
  <c r="L109" i="6"/>
  <c r="CR108" i="6"/>
  <c r="CS108" i="6"/>
  <c r="CT108" i="6"/>
  <c r="CQ108" i="6"/>
  <c r="CV108" i="6"/>
  <c r="CO108" i="6"/>
  <c r="CL108" i="6"/>
  <c r="CH108" i="6"/>
  <c r="Q108" i="6"/>
  <c r="L108" i="6"/>
  <c r="CR107" i="6"/>
  <c r="CS107" i="6"/>
  <c r="CT107" i="6"/>
  <c r="CQ107" i="6"/>
  <c r="CO107" i="6"/>
  <c r="CH107" i="6"/>
  <c r="Q107" i="6"/>
  <c r="CR106" i="6"/>
  <c r="CS106" i="6"/>
  <c r="CT106" i="6"/>
  <c r="CQ106" i="6"/>
  <c r="CV106" i="6"/>
  <c r="CO106" i="6"/>
  <c r="CH106" i="6"/>
  <c r="Q106" i="6"/>
  <c r="CR105" i="6"/>
  <c r="CS105" i="6"/>
  <c r="CQ105" i="6"/>
  <c r="CO105" i="6"/>
  <c r="CH105" i="6"/>
  <c r="Q105" i="6"/>
  <c r="CR104" i="6"/>
  <c r="CS104" i="6"/>
  <c r="CT104" i="6"/>
  <c r="CQ104" i="6"/>
  <c r="CO104" i="6"/>
  <c r="CH104" i="6"/>
  <c r="Q104" i="6"/>
  <c r="CR103" i="6"/>
  <c r="CS103" i="6"/>
  <c r="CT103" i="6"/>
  <c r="CQ103" i="6"/>
  <c r="CV103" i="6"/>
  <c r="CO103" i="6"/>
  <c r="CH103" i="6"/>
  <c r="Q103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CR102" i="6"/>
  <c r="CS102" i="6"/>
  <c r="CT102" i="6"/>
  <c r="CQ102" i="6"/>
  <c r="CV102" i="6"/>
  <c r="CO102" i="6"/>
  <c r="CH102" i="6"/>
  <c r="CJ101" i="6"/>
  <c r="J100" i="6"/>
  <c r="H93" i="6"/>
  <c r="G93" i="6"/>
  <c r="H92" i="6"/>
  <c r="G92" i="6"/>
  <c r="E92" i="6"/>
  <c r="AA91" i="6"/>
  <c r="W91" i="6"/>
  <c r="CR87" i="6"/>
  <c r="CS87" i="6"/>
  <c r="CT87" i="6"/>
  <c r="CQ87" i="6"/>
  <c r="CO87" i="6"/>
  <c r="CH87" i="6"/>
  <c r="CR86" i="6"/>
  <c r="CS86" i="6"/>
  <c r="CT86" i="6"/>
  <c r="CQ86" i="6"/>
  <c r="CO86" i="6"/>
  <c r="CH86" i="6"/>
  <c r="CR85" i="6"/>
  <c r="CS85" i="6"/>
  <c r="CT85" i="6"/>
  <c r="CQ85" i="6"/>
  <c r="CO85" i="6"/>
  <c r="CH85" i="6"/>
  <c r="CR84" i="6"/>
  <c r="CS84" i="6"/>
  <c r="CQ84" i="6"/>
  <c r="CO84" i="6"/>
  <c r="CH84" i="6"/>
  <c r="CR83" i="6"/>
  <c r="CS83" i="6"/>
  <c r="CT83" i="6"/>
  <c r="CQ83" i="6"/>
  <c r="CO83" i="6"/>
  <c r="CH83" i="6"/>
  <c r="CR82" i="6"/>
  <c r="CS82" i="6"/>
  <c r="CT82" i="6"/>
  <c r="CQ82" i="6"/>
  <c r="CV82" i="6"/>
  <c r="CO82" i="6"/>
  <c r="CH82" i="6"/>
  <c r="CR81" i="6"/>
  <c r="CS81" i="6"/>
  <c r="CT81" i="6"/>
  <c r="CQ81" i="6"/>
  <c r="CV81" i="6"/>
  <c r="CO81" i="6"/>
  <c r="CH81" i="6"/>
  <c r="CR80" i="6"/>
  <c r="CS80" i="6"/>
  <c r="CQ80" i="6"/>
  <c r="CO80" i="6"/>
  <c r="CH80" i="6"/>
  <c r="CR79" i="6"/>
  <c r="CS79" i="6"/>
  <c r="CT79" i="6"/>
  <c r="CQ79" i="6"/>
  <c r="CO79" i="6"/>
  <c r="CH79" i="6"/>
  <c r="CR78" i="6"/>
  <c r="CS78" i="6"/>
  <c r="CT78" i="6"/>
  <c r="CQ78" i="6"/>
  <c r="CO78" i="6"/>
  <c r="CH78" i="6"/>
  <c r="CR77" i="6"/>
  <c r="CS77" i="6"/>
  <c r="CT77" i="6"/>
  <c r="CQ77" i="6"/>
  <c r="CO77" i="6"/>
  <c r="CH77" i="6"/>
  <c r="CR76" i="6"/>
  <c r="CS76" i="6"/>
  <c r="CQ76" i="6"/>
  <c r="CO76" i="6"/>
  <c r="CH76" i="6"/>
  <c r="CR75" i="6"/>
  <c r="CS75" i="6"/>
  <c r="CT75" i="6"/>
  <c r="CQ75" i="6"/>
  <c r="CO75" i="6"/>
  <c r="CH75" i="6"/>
  <c r="CR74" i="6"/>
  <c r="CS74" i="6"/>
  <c r="CT74" i="6"/>
  <c r="CQ74" i="6"/>
  <c r="CV74" i="6"/>
  <c r="CO74" i="6"/>
  <c r="CL74" i="6"/>
  <c r="CH74" i="6"/>
  <c r="L74" i="6"/>
  <c r="CR73" i="6"/>
  <c r="CS73" i="6"/>
  <c r="CT73" i="6"/>
  <c r="CQ73" i="6"/>
  <c r="CO73" i="6"/>
  <c r="CL73" i="6"/>
  <c r="CH73" i="6"/>
  <c r="L73" i="6"/>
  <c r="CR72" i="6"/>
  <c r="CS72" i="6"/>
  <c r="CQ72" i="6"/>
  <c r="CO72" i="6"/>
  <c r="CL72" i="6"/>
  <c r="CH72" i="6"/>
  <c r="L72" i="6"/>
  <c r="CR71" i="6"/>
  <c r="CS71" i="6"/>
  <c r="CT71" i="6"/>
  <c r="CQ71" i="6"/>
  <c r="CO71" i="6"/>
  <c r="CL71" i="6"/>
  <c r="CH71" i="6"/>
  <c r="L71" i="6"/>
  <c r="CR70" i="6"/>
  <c r="CS70" i="6"/>
  <c r="CT70" i="6"/>
  <c r="CQ70" i="6"/>
  <c r="CO70" i="6"/>
  <c r="CH70" i="6"/>
  <c r="CR69" i="6"/>
  <c r="CS69" i="6"/>
  <c r="CT69" i="6"/>
  <c r="CQ69" i="6"/>
  <c r="CO69" i="6"/>
  <c r="CH69" i="6"/>
  <c r="CR68" i="6"/>
  <c r="CS68" i="6"/>
  <c r="CQ68" i="6"/>
  <c r="CO68" i="6"/>
  <c r="CL68" i="6"/>
  <c r="CH68" i="6"/>
  <c r="L68" i="6"/>
  <c r="CR67" i="6"/>
  <c r="CS67" i="6"/>
  <c r="CT67" i="6"/>
  <c r="CQ67" i="6"/>
  <c r="CV67" i="6"/>
  <c r="CO67" i="6"/>
  <c r="CL67" i="6"/>
  <c r="CH67" i="6"/>
  <c r="L67" i="6"/>
  <c r="CR66" i="6"/>
  <c r="CS66" i="6"/>
  <c r="CT66" i="6"/>
  <c r="CQ66" i="6"/>
  <c r="CV66" i="6"/>
  <c r="CO66" i="6"/>
  <c r="CL66" i="6"/>
  <c r="CH66" i="6"/>
  <c r="L66" i="6"/>
  <c r="CR65" i="6"/>
  <c r="CS65" i="6"/>
  <c r="CT65" i="6"/>
  <c r="CQ65" i="6"/>
  <c r="CO65" i="6"/>
  <c r="CL65" i="6"/>
  <c r="CH65" i="6"/>
  <c r="L65" i="6"/>
  <c r="CR64" i="6"/>
  <c r="CS64" i="6"/>
  <c r="CQ64" i="6"/>
  <c r="CO64" i="6"/>
  <c r="CH64" i="6"/>
  <c r="CR63" i="6"/>
  <c r="CS63" i="6"/>
  <c r="CQ63" i="6"/>
  <c r="CO63" i="6"/>
  <c r="CH63" i="6"/>
  <c r="CR62" i="6"/>
  <c r="CS62" i="6"/>
  <c r="CQ62" i="6"/>
  <c r="CV62" i="6"/>
  <c r="CO62" i="6"/>
  <c r="CR61" i="6"/>
  <c r="CS61" i="6"/>
  <c r="CT61" i="6"/>
  <c r="CQ61" i="6"/>
  <c r="CV61" i="6"/>
  <c r="CO61" i="6"/>
  <c r="CH61" i="6"/>
  <c r="CR60" i="6"/>
  <c r="CS60" i="6"/>
  <c r="CQ60" i="6"/>
  <c r="CO60" i="6"/>
  <c r="CH60" i="6"/>
  <c r="CR59" i="6"/>
  <c r="CS59" i="6"/>
  <c r="CT59" i="6"/>
  <c r="CQ59" i="6"/>
  <c r="CO59" i="6"/>
  <c r="CH59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CR58" i="6"/>
  <c r="CS58" i="6"/>
  <c r="CT58" i="6"/>
  <c r="CQ58" i="6"/>
  <c r="CO58" i="6"/>
  <c r="CH58" i="6"/>
  <c r="J56" i="6"/>
  <c r="H51" i="6"/>
  <c r="G51" i="6"/>
  <c r="H50" i="6"/>
  <c r="G50" i="6"/>
  <c r="E50" i="6"/>
  <c r="AA49" i="6"/>
  <c r="W49" i="6"/>
  <c r="CR45" i="6"/>
  <c r="CS45" i="6"/>
  <c r="CQ45" i="6"/>
  <c r="CO45" i="6"/>
  <c r="CN45" i="6"/>
  <c r="CH45" i="6"/>
  <c r="CR44" i="6"/>
  <c r="CS44" i="6"/>
  <c r="CQ44" i="6"/>
  <c r="CV44" i="6"/>
  <c r="CO44" i="6"/>
  <c r="CN44" i="6"/>
  <c r="CH44" i="6"/>
  <c r="CR43" i="6"/>
  <c r="CS43" i="6"/>
  <c r="CQ43" i="6"/>
  <c r="CO43" i="6"/>
  <c r="CN43" i="6"/>
  <c r="CH43" i="6"/>
  <c r="CR42" i="6"/>
  <c r="CS42" i="6"/>
  <c r="CQ42" i="6"/>
  <c r="CV42" i="6"/>
  <c r="CO42" i="6"/>
  <c r="CN42" i="6"/>
  <c r="CH42" i="6"/>
  <c r="CR41" i="6"/>
  <c r="CS41" i="6"/>
  <c r="CQ41" i="6"/>
  <c r="CO41" i="6"/>
  <c r="CN41" i="6"/>
  <c r="CH41" i="6"/>
  <c r="CR40" i="6"/>
  <c r="CS40" i="6"/>
  <c r="CQ40" i="6"/>
  <c r="CV40" i="6"/>
  <c r="CO40" i="6"/>
  <c r="CN40" i="6"/>
  <c r="CH40" i="6"/>
  <c r="CR39" i="6"/>
  <c r="CS39" i="6"/>
  <c r="CQ39" i="6"/>
  <c r="CO39" i="6"/>
  <c r="CN39" i="6"/>
  <c r="CH39" i="6"/>
  <c r="CR38" i="6"/>
  <c r="CS38" i="6"/>
  <c r="CQ38" i="6"/>
  <c r="CV38" i="6"/>
  <c r="CO38" i="6"/>
  <c r="CN38" i="6"/>
  <c r="CH38" i="6"/>
  <c r="CR37" i="6"/>
  <c r="CS37" i="6"/>
  <c r="CQ37" i="6"/>
  <c r="CO37" i="6"/>
  <c r="CN37" i="6"/>
  <c r="CH37" i="6"/>
  <c r="CR36" i="6"/>
  <c r="CS36" i="6"/>
  <c r="CQ36" i="6"/>
  <c r="CV36" i="6"/>
  <c r="CO36" i="6"/>
  <c r="CN36" i="6"/>
  <c r="CH36" i="6"/>
  <c r="CR35" i="6"/>
  <c r="CS35" i="6"/>
  <c r="CQ35" i="6"/>
  <c r="CO35" i="6"/>
  <c r="CN35" i="6"/>
  <c r="CH35" i="6"/>
  <c r="L35" i="6"/>
  <c r="K35" i="6"/>
  <c r="CR34" i="6"/>
  <c r="CS34" i="6"/>
  <c r="CT34" i="6"/>
  <c r="CQ34" i="6"/>
  <c r="CV34" i="6"/>
  <c r="CO34" i="6"/>
  <c r="CN34" i="6"/>
  <c r="CH34" i="6"/>
  <c r="CR33" i="6"/>
  <c r="CS33" i="6"/>
  <c r="CT33" i="6"/>
  <c r="CQ33" i="6"/>
  <c r="CO33" i="6"/>
  <c r="CN33" i="6"/>
  <c r="CH33" i="6"/>
  <c r="CR32" i="6"/>
  <c r="CS32" i="6"/>
  <c r="CT32" i="6"/>
  <c r="CQ32" i="6"/>
  <c r="CV32" i="6"/>
  <c r="CO32" i="6"/>
  <c r="CN32" i="6"/>
  <c r="CH32" i="6"/>
  <c r="CR31" i="6"/>
  <c r="CS31" i="6"/>
  <c r="CT31" i="6"/>
  <c r="CQ31" i="6"/>
  <c r="CV31" i="6"/>
  <c r="CO31" i="6"/>
  <c r="CN31" i="6"/>
  <c r="CH31" i="6"/>
  <c r="CR30" i="6"/>
  <c r="CS30" i="6"/>
  <c r="CT30" i="6"/>
  <c r="CQ30" i="6"/>
  <c r="CO30" i="6"/>
  <c r="CN30" i="6"/>
  <c r="CL30" i="6"/>
  <c r="CH30" i="6"/>
  <c r="L30" i="6"/>
  <c r="CR29" i="6"/>
  <c r="CS29" i="6"/>
  <c r="CQ29" i="6"/>
  <c r="CO29" i="6"/>
  <c r="CN29" i="6"/>
  <c r="CL29" i="6"/>
  <c r="CH29" i="6"/>
  <c r="L29" i="6"/>
  <c r="CR28" i="6"/>
  <c r="CS28" i="6"/>
  <c r="CT28" i="6"/>
  <c r="CQ28" i="6"/>
  <c r="CV28" i="6"/>
  <c r="CO28" i="6"/>
  <c r="CN28" i="6"/>
  <c r="CL28" i="6"/>
  <c r="CH28" i="6"/>
  <c r="L28" i="6"/>
  <c r="CR27" i="6"/>
  <c r="CS27" i="6"/>
  <c r="CT27" i="6"/>
  <c r="CQ27" i="6"/>
  <c r="CO27" i="6"/>
  <c r="CN27" i="6"/>
  <c r="CL27" i="6"/>
  <c r="CH27" i="6"/>
  <c r="L27" i="6"/>
  <c r="CR26" i="6"/>
  <c r="CS26" i="6"/>
  <c r="CT26" i="6"/>
  <c r="CQ26" i="6"/>
  <c r="CV26" i="6"/>
  <c r="CO26" i="6"/>
  <c r="CN26" i="6"/>
  <c r="CH26" i="6"/>
  <c r="CR25" i="6"/>
  <c r="CS25" i="6"/>
  <c r="CT25" i="6"/>
  <c r="CQ25" i="6"/>
  <c r="CV25" i="6"/>
  <c r="CO25" i="6"/>
  <c r="CN25" i="6"/>
  <c r="CH25" i="6"/>
  <c r="CR24" i="6"/>
  <c r="CS24" i="6"/>
  <c r="CT24" i="6"/>
  <c r="CQ24" i="6"/>
  <c r="CO24" i="6"/>
  <c r="CN24" i="6"/>
  <c r="CL24" i="6"/>
  <c r="CH24" i="6"/>
  <c r="L24" i="6"/>
  <c r="CR23" i="6"/>
  <c r="CS23" i="6"/>
  <c r="CQ23" i="6"/>
  <c r="CV23" i="6"/>
  <c r="CO23" i="6"/>
  <c r="CN23" i="6"/>
  <c r="CL23" i="6"/>
  <c r="CH23" i="6"/>
  <c r="L23" i="6"/>
  <c r="CR22" i="6"/>
  <c r="CS22" i="6"/>
  <c r="CT22" i="6"/>
  <c r="CQ22" i="6"/>
  <c r="CV22" i="6"/>
  <c r="CO22" i="6"/>
  <c r="CN22" i="6"/>
  <c r="CL22" i="6"/>
  <c r="CH22" i="6"/>
  <c r="L22" i="6"/>
  <c r="CR21" i="6"/>
  <c r="CS21" i="6"/>
  <c r="CT21" i="6"/>
  <c r="CQ21" i="6"/>
  <c r="CO21" i="6"/>
  <c r="CN21" i="6"/>
  <c r="CL21" i="6"/>
  <c r="CH21" i="6"/>
  <c r="L21" i="6"/>
  <c r="CR20" i="6"/>
  <c r="CS20" i="6"/>
  <c r="CT20" i="6"/>
  <c r="CQ20" i="6"/>
  <c r="CO20" i="6"/>
  <c r="CN20" i="6"/>
  <c r="CH20" i="6"/>
  <c r="CR19" i="6"/>
  <c r="CS19" i="6"/>
  <c r="CT19" i="6"/>
  <c r="CQ19" i="6"/>
  <c r="CV19" i="6"/>
  <c r="CO19" i="6"/>
  <c r="CN19" i="6"/>
  <c r="CH19" i="6"/>
  <c r="CR18" i="6"/>
  <c r="CS18" i="6"/>
  <c r="CT18" i="6"/>
  <c r="CQ18" i="6"/>
  <c r="CV18" i="6"/>
  <c r="CO18" i="6"/>
  <c r="CN18" i="6"/>
  <c r="CH18" i="6"/>
  <c r="CR17" i="6"/>
  <c r="CS17" i="6"/>
  <c r="CT17" i="6"/>
  <c r="CQ17" i="6"/>
  <c r="CO17" i="6"/>
  <c r="CN17" i="6"/>
  <c r="CH17" i="6"/>
  <c r="CR16" i="6"/>
  <c r="CS16" i="6"/>
  <c r="CT16" i="6"/>
  <c r="CQ16" i="6"/>
  <c r="CV16" i="6"/>
  <c r="CO16" i="6"/>
  <c r="CN16" i="6"/>
  <c r="CH16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CR15" i="6"/>
  <c r="CS15" i="6"/>
  <c r="CT15" i="6"/>
  <c r="CQ15" i="6"/>
  <c r="CV15" i="6"/>
  <c r="CO15" i="6"/>
  <c r="CN15" i="6"/>
  <c r="CH15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CJ13" i="6"/>
  <c r="CO11" i="6"/>
  <c r="BA13" i="6"/>
  <c r="J13" i="6"/>
  <c r="W10" i="6"/>
  <c r="AC9" i="6"/>
  <c r="W9" i="6"/>
  <c r="AC413" i="6"/>
  <c r="U9" i="6"/>
  <c r="CP373" i="6"/>
  <c r="CU373" i="6"/>
  <c r="AU8" i="6"/>
  <c r="Y8" i="6"/>
  <c r="AA8" i="6"/>
  <c r="BL7" i="6"/>
  <c r="AY7" i="6"/>
  <c r="U7" i="6"/>
  <c r="V6" i="6"/>
  <c r="V4" i="6"/>
  <c r="BA3" i="6"/>
  <c r="H2" i="6"/>
  <c r="G2" i="6"/>
  <c r="H1" i="6"/>
  <c r="G1" i="6"/>
  <c r="E1" i="6"/>
  <c r="DD21" i="4"/>
  <c r="CL21" i="4"/>
  <c r="BT21" i="4"/>
  <c r="BB21" i="4"/>
  <c r="AS21" i="4"/>
  <c r="AA21" i="4"/>
  <c r="I21" i="4"/>
  <c r="DD20" i="4"/>
  <c r="CU20" i="4"/>
  <c r="CL20" i="4"/>
  <c r="CC20" i="4"/>
  <c r="BT20" i="4"/>
  <c r="BK20" i="4"/>
  <c r="BB20" i="4"/>
  <c r="AS20" i="4"/>
  <c r="AJ20" i="4"/>
  <c r="AA20" i="4"/>
  <c r="R20" i="4"/>
  <c r="I20" i="4"/>
  <c r="DD19" i="4"/>
  <c r="CU19" i="4"/>
  <c r="CL19" i="4"/>
  <c r="CC19" i="4"/>
  <c r="BT19" i="4"/>
  <c r="BK19" i="4"/>
  <c r="BB19" i="4"/>
  <c r="AS19" i="4"/>
  <c r="AJ19" i="4"/>
  <c r="AA19" i="4"/>
  <c r="R19" i="4"/>
  <c r="I19" i="4"/>
  <c r="DD18" i="4"/>
  <c r="CU18" i="4"/>
  <c r="CL18" i="4"/>
  <c r="CC18" i="4"/>
  <c r="BT18" i="4"/>
  <c r="BK18" i="4"/>
  <c r="BB18" i="4"/>
  <c r="AS18" i="4"/>
  <c r="AJ18" i="4"/>
  <c r="AA18" i="4"/>
  <c r="R18" i="4"/>
  <c r="I18" i="4"/>
  <c r="DD17" i="4"/>
  <c r="CU17" i="4"/>
  <c r="CL17" i="4"/>
  <c r="CC17" i="4"/>
  <c r="BT17" i="4"/>
  <c r="BK17" i="4"/>
  <c r="BB17" i="4"/>
  <c r="AS17" i="4"/>
  <c r="AJ17" i="4"/>
  <c r="AA17" i="4"/>
  <c r="R17" i="4"/>
  <c r="I17" i="4"/>
  <c r="DD16" i="4"/>
  <c r="CU16" i="4"/>
  <c r="CL16" i="4"/>
  <c r="CC16" i="4"/>
  <c r="BT16" i="4"/>
  <c r="BK16" i="4"/>
  <c r="BB16" i="4"/>
  <c r="AS16" i="4"/>
  <c r="AJ16" i="4"/>
  <c r="AA16" i="4"/>
  <c r="R16" i="4"/>
  <c r="I16" i="4"/>
  <c r="DD15" i="4"/>
  <c r="CU15" i="4"/>
  <c r="CL15" i="4"/>
  <c r="CC15" i="4"/>
  <c r="BT15" i="4"/>
  <c r="BK15" i="4"/>
  <c r="BB15" i="4"/>
  <c r="AS15" i="4"/>
  <c r="AJ15" i="4"/>
  <c r="AA15" i="4"/>
  <c r="R15" i="4"/>
  <c r="I15" i="4"/>
  <c r="DD14" i="4"/>
  <c r="CU14" i="4"/>
  <c r="CL14" i="4"/>
  <c r="CC14" i="4"/>
  <c r="BT14" i="4"/>
  <c r="BK14" i="4"/>
  <c r="BB14" i="4"/>
  <c r="AS14" i="4"/>
  <c r="AJ14" i="4"/>
  <c r="AA14" i="4"/>
  <c r="R14" i="4"/>
  <c r="I14" i="4"/>
  <c r="DD13" i="4"/>
  <c r="CU13" i="4"/>
  <c r="CL13" i="4"/>
  <c r="CC13" i="4"/>
  <c r="BT13" i="4"/>
  <c r="BK13" i="4"/>
  <c r="BB13" i="4"/>
  <c r="AS13" i="4"/>
  <c r="AJ13" i="4"/>
  <c r="AA13" i="4"/>
  <c r="R13" i="4"/>
  <c r="I13" i="4"/>
  <c r="DD12" i="4"/>
  <c r="CU12" i="4"/>
  <c r="CL12" i="4"/>
  <c r="CC12" i="4"/>
  <c r="BT12" i="4"/>
  <c r="BK12" i="4"/>
  <c r="BB12" i="4"/>
  <c r="AS12" i="4"/>
  <c r="AJ12" i="4"/>
  <c r="AA12" i="4"/>
  <c r="R12" i="4"/>
  <c r="I12" i="4"/>
  <c r="DD11" i="4"/>
  <c r="CU11" i="4"/>
  <c r="CL11" i="4"/>
  <c r="CC11" i="4"/>
  <c r="BT11" i="4"/>
  <c r="BK11" i="4"/>
  <c r="BB11" i="4"/>
  <c r="AS11" i="4"/>
  <c r="AJ11" i="4"/>
  <c r="AA11" i="4"/>
  <c r="R11" i="4"/>
  <c r="I11" i="4"/>
  <c r="DD10" i="4"/>
  <c r="CU10" i="4"/>
  <c r="CL10" i="4"/>
  <c r="CC10" i="4"/>
  <c r="BT10" i="4"/>
  <c r="BK10" i="4"/>
  <c r="BB10" i="4"/>
  <c r="AS10" i="4"/>
  <c r="AJ10" i="4"/>
  <c r="AA10" i="4"/>
  <c r="R10" i="4"/>
  <c r="I10" i="4"/>
  <c r="DD9" i="4"/>
  <c r="CU9" i="4"/>
  <c r="CL9" i="4"/>
  <c r="CC9" i="4"/>
  <c r="BT9" i="4"/>
  <c r="BK9" i="4"/>
  <c r="BB9" i="4"/>
  <c r="AS9" i="4"/>
  <c r="AJ9" i="4"/>
  <c r="AA9" i="4"/>
  <c r="R9" i="4"/>
  <c r="I9" i="4"/>
  <c r="DD8" i="4"/>
  <c r="CU8" i="4"/>
  <c r="CT8" i="4"/>
  <c r="CS8" i="4"/>
  <c r="CR8" i="4"/>
  <c r="CQ8" i="4"/>
  <c r="CP8" i="4"/>
  <c r="CN8" i="4"/>
  <c r="CM8" i="4"/>
  <c r="CL8" i="4"/>
  <c r="CC8" i="4"/>
  <c r="BT8" i="4"/>
  <c r="BK8" i="4"/>
  <c r="BB8" i="4"/>
  <c r="AS8" i="4"/>
  <c r="AJ8" i="4"/>
  <c r="AA8" i="4"/>
  <c r="R8" i="4"/>
  <c r="I8" i="4"/>
  <c r="DD7" i="4"/>
  <c r="CU7" i="4"/>
  <c r="CL7" i="4"/>
  <c r="CC7" i="4"/>
  <c r="BT7" i="4"/>
  <c r="BK7" i="4"/>
  <c r="BB7" i="4"/>
  <c r="AS7" i="4"/>
  <c r="AJ7" i="4"/>
  <c r="AA7" i="4"/>
  <c r="R7" i="4"/>
  <c r="I7" i="4"/>
  <c r="DD6" i="4"/>
  <c r="CU6" i="4"/>
  <c r="CL6" i="4"/>
  <c r="CC6" i="4"/>
  <c r="BT6" i="4"/>
  <c r="BK6" i="4"/>
  <c r="BB6" i="4"/>
  <c r="AS6" i="4"/>
  <c r="AJ6" i="4"/>
  <c r="AA6" i="4"/>
  <c r="R6" i="4"/>
  <c r="I6" i="4"/>
  <c r="CS1" i="4"/>
  <c r="CG1" i="4"/>
  <c r="BU1" i="4"/>
  <c r="BI1" i="4"/>
  <c r="AW1" i="4"/>
  <c r="AK1" i="4"/>
  <c r="Y1" i="4"/>
  <c r="M1" i="4"/>
  <c r="A1" i="4"/>
  <c r="CK1" i="3"/>
  <c r="CC1" i="3"/>
  <c r="BU1" i="3"/>
  <c r="BM1" i="3"/>
  <c r="BE1" i="3"/>
  <c r="AW1" i="3"/>
  <c r="AO1" i="3"/>
  <c r="AG1" i="3"/>
  <c r="Y1" i="3"/>
  <c r="Q1" i="3"/>
  <c r="I1" i="3"/>
  <c r="A1" i="3"/>
  <c r="AY35" i="2"/>
  <c r="EN1" i="2"/>
  <c r="EA1" i="2"/>
  <c r="DN1" i="2"/>
  <c r="DA1" i="2"/>
  <c r="CN1" i="2"/>
  <c r="CA1" i="2"/>
  <c r="BN1" i="2"/>
  <c r="BA1" i="2"/>
  <c r="AN1" i="2"/>
  <c r="AA1" i="2"/>
  <c r="N1" i="2"/>
  <c r="A1" i="2"/>
  <c r="H8" i="1"/>
  <c r="H7" i="1"/>
  <c r="GE7" i="9"/>
  <c r="GE13" i="9"/>
  <c r="GE21" i="9"/>
  <c r="GE29" i="9"/>
  <c r="GE9" i="9"/>
  <c r="GE17" i="9"/>
  <c r="GE25" i="9"/>
  <c r="GE33" i="9"/>
  <c r="GE6" i="9"/>
  <c r="FQ6" i="9"/>
  <c r="FP6" i="9"/>
  <c r="GE11" i="9"/>
  <c r="GE19" i="9"/>
  <c r="GE27" i="9"/>
  <c r="GE35" i="9"/>
  <c r="CV64" i="6"/>
  <c r="CT64" i="6"/>
  <c r="CT506" i="6"/>
  <c r="CV506" i="6"/>
  <c r="AV9" i="7"/>
  <c r="CX406" i="7"/>
  <c r="CZ406" i="7"/>
  <c r="CX471" i="7"/>
  <c r="CZ471" i="7"/>
  <c r="GF36" i="9"/>
  <c r="GF35" i="9"/>
  <c r="GF33" i="9"/>
  <c r="GF31" i="9"/>
  <c r="GF29" i="9"/>
  <c r="GF27" i="9"/>
  <c r="GF25" i="9"/>
  <c r="GF23" i="9"/>
  <c r="GF21" i="9"/>
  <c r="GF19" i="9"/>
  <c r="GF17" i="9"/>
  <c r="GF16" i="9"/>
  <c r="GF13" i="9"/>
  <c r="GF12" i="9"/>
  <c r="GF9" i="9"/>
  <c r="GF8" i="9"/>
  <c r="GF7" i="9"/>
  <c r="GF6" i="9"/>
  <c r="GD224" i="9"/>
  <c r="GF15" i="9"/>
  <c r="GF14" i="9"/>
  <c r="GF11" i="9"/>
  <c r="GF10" i="9"/>
  <c r="CV20" i="6"/>
  <c r="CV24" i="6"/>
  <c r="CV30" i="6"/>
  <c r="CV69" i="6"/>
  <c r="CV70" i="6"/>
  <c r="CV71" i="6"/>
  <c r="CV77" i="6"/>
  <c r="CV78" i="6"/>
  <c r="CV85" i="6"/>
  <c r="CV86" i="6"/>
  <c r="CV104" i="6"/>
  <c r="CV110" i="6"/>
  <c r="CV112" i="6"/>
  <c r="CV116" i="6"/>
  <c r="CV118" i="6"/>
  <c r="CV119" i="6"/>
  <c r="CV121" i="6"/>
  <c r="CV126" i="6"/>
  <c r="CV132" i="6"/>
  <c r="CV147" i="6"/>
  <c r="CV151" i="6"/>
  <c r="CV157" i="6"/>
  <c r="CV166" i="6"/>
  <c r="CV172" i="6"/>
  <c r="CV173" i="6"/>
  <c r="CV191" i="6"/>
  <c r="CV193" i="6"/>
  <c r="CV206" i="6"/>
  <c r="CV207" i="6"/>
  <c r="CV209" i="6"/>
  <c r="CV215" i="6"/>
  <c r="CV216" i="6"/>
  <c r="CV230" i="6"/>
  <c r="CV234" i="6"/>
  <c r="CV236" i="6"/>
  <c r="CV239" i="6"/>
  <c r="CV241" i="6"/>
  <c r="CV246" i="6"/>
  <c r="CV250" i="6"/>
  <c r="CV251" i="6"/>
  <c r="CV258" i="6"/>
  <c r="CV259" i="6"/>
  <c r="CV275" i="6"/>
  <c r="CV277" i="6"/>
  <c r="CV280" i="6"/>
  <c r="CV282" i="6"/>
  <c r="CV284" i="6"/>
  <c r="CV290" i="6"/>
  <c r="CV291" i="6"/>
  <c r="CV298" i="6"/>
  <c r="CV301" i="6"/>
  <c r="CV318" i="6"/>
  <c r="CV320" i="6"/>
  <c r="CV325" i="6"/>
  <c r="CV327" i="6"/>
  <c r="CV333" i="6"/>
  <c r="CV334" i="6"/>
  <c r="CV336" i="6"/>
  <c r="CV341" i="6"/>
  <c r="CV342" i="6"/>
  <c r="CV343" i="6"/>
  <c r="CV359" i="6"/>
  <c r="CV361" i="6"/>
  <c r="CV368" i="6"/>
  <c r="CV369" i="6"/>
  <c r="CV372" i="6"/>
  <c r="CV373" i="6"/>
  <c r="CV376" i="6"/>
  <c r="CV381" i="6"/>
  <c r="CV382" i="6"/>
  <c r="CV384" i="6"/>
  <c r="CV402" i="6"/>
  <c r="CV408" i="6"/>
  <c r="CV411" i="6"/>
  <c r="CV415" i="6"/>
  <c r="CV417" i="6"/>
  <c r="CV422" i="6"/>
  <c r="CV423" i="6"/>
  <c r="CV425" i="6"/>
  <c r="CV430" i="6"/>
  <c r="CV445" i="6"/>
  <c r="CV447" i="6"/>
  <c r="CV449" i="6"/>
  <c r="CV450" i="6"/>
  <c r="CV453" i="6"/>
  <c r="CV454" i="6"/>
  <c r="CV457" i="6"/>
  <c r="CV459" i="6"/>
  <c r="CV464" i="6"/>
  <c r="CV466" i="6"/>
  <c r="CV468" i="6"/>
  <c r="CV470" i="6"/>
  <c r="CV485" i="6"/>
  <c r="CV487" i="6"/>
  <c r="CV488" i="6"/>
  <c r="CV491" i="6"/>
  <c r="CV492" i="6"/>
  <c r="CV499" i="6"/>
  <c r="CV507" i="6"/>
  <c r="CV508" i="6"/>
  <c r="CV511" i="6"/>
  <c r="CV512" i="6"/>
  <c r="CV513" i="6"/>
  <c r="CV515" i="6"/>
  <c r="AE83" i="7"/>
  <c r="AF83" i="7"/>
  <c r="DA83" i="7"/>
  <c r="CZ19" i="7"/>
  <c r="CZ20" i="7"/>
  <c r="CP21" i="7"/>
  <c r="CZ23" i="7"/>
  <c r="CZ25" i="7"/>
  <c r="CZ26" i="7"/>
  <c r="CZ28" i="7"/>
  <c r="CZ161" i="7"/>
  <c r="CZ206" i="7"/>
  <c r="CZ214" i="7"/>
  <c r="CZ240" i="7"/>
  <c r="CZ249" i="7"/>
  <c r="CZ257" i="7"/>
  <c r="CZ275" i="7"/>
  <c r="CZ282" i="7"/>
  <c r="CZ292" i="7"/>
  <c r="CZ317" i="7"/>
  <c r="CZ324" i="7"/>
  <c r="CX455" i="7"/>
  <c r="CZ455" i="7"/>
  <c r="CZ506" i="7"/>
  <c r="CX506" i="7"/>
  <c r="CZ31" i="7"/>
  <c r="CZ37" i="7"/>
  <c r="CZ45" i="7"/>
  <c r="C62" i="7"/>
  <c r="F62" i="7"/>
  <c r="CZ65" i="7"/>
  <c r="CZ71" i="7"/>
  <c r="CZ106" i="7"/>
  <c r="CZ110" i="7"/>
  <c r="CZ114" i="7"/>
  <c r="CZ115" i="7"/>
  <c r="CZ118" i="7"/>
  <c r="CZ120" i="7"/>
  <c r="CZ126" i="7"/>
  <c r="CZ128" i="7"/>
  <c r="CZ157" i="7"/>
  <c r="CZ163" i="7"/>
  <c r="CZ164" i="7"/>
  <c r="CZ166" i="7"/>
  <c r="CZ171" i="7"/>
  <c r="CZ189" i="7"/>
  <c r="CZ190" i="7"/>
  <c r="CZ194" i="7"/>
  <c r="CZ198" i="7"/>
  <c r="CZ200" i="7"/>
  <c r="CZ204" i="7"/>
  <c r="CZ207" i="7"/>
  <c r="CZ212" i="7"/>
  <c r="CZ215" i="7"/>
  <c r="CZ232" i="7"/>
  <c r="CZ233" i="7"/>
  <c r="CZ234" i="7"/>
  <c r="CZ235" i="7"/>
  <c r="CZ237" i="7"/>
  <c r="CZ247" i="7"/>
  <c r="CZ250" i="7"/>
  <c r="CZ255" i="7"/>
  <c r="CZ258" i="7"/>
  <c r="CZ272" i="7"/>
  <c r="CZ274" i="7"/>
  <c r="CZ277" i="7"/>
  <c r="CZ279" i="7"/>
  <c r="CZ281" i="7"/>
  <c r="CZ285" i="7"/>
  <c r="CZ293" i="7"/>
  <c r="CZ295" i="7"/>
  <c r="CZ296" i="7"/>
  <c r="CZ297" i="7"/>
  <c r="CZ298" i="7"/>
  <c r="CZ316" i="7"/>
  <c r="CZ320" i="7"/>
  <c r="CZ323" i="7"/>
  <c r="CZ325" i="7"/>
  <c r="CZ328" i="7"/>
  <c r="CZ330" i="7"/>
  <c r="CZ332" i="7"/>
  <c r="CZ334" i="7"/>
  <c r="CZ336" i="7"/>
  <c r="CZ338" i="7"/>
  <c r="CZ340" i="7"/>
  <c r="CZ342" i="7"/>
  <c r="CZ344" i="7"/>
  <c r="CZ358" i="7"/>
  <c r="CZ360" i="7"/>
  <c r="CZ364" i="7"/>
  <c r="CZ366" i="7"/>
  <c r="CZ368" i="7"/>
  <c r="CZ456" i="7"/>
  <c r="CX456" i="7"/>
  <c r="CZ504" i="7"/>
  <c r="FO242" i="9"/>
  <c r="FN242" i="9"/>
  <c r="FY6" i="9"/>
  <c r="FX6" i="9"/>
  <c r="EZ6" i="9"/>
  <c r="EY6" i="9"/>
  <c r="CZ384" i="7"/>
  <c r="CZ385" i="7"/>
  <c r="CZ400" i="7"/>
  <c r="CZ404" i="7"/>
  <c r="CZ408" i="7"/>
  <c r="CZ430" i="7"/>
  <c r="CZ443" i="7"/>
  <c r="CZ445" i="7"/>
  <c r="CZ447" i="7"/>
  <c r="CZ448" i="7"/>
  <c r="CZ449" i="7"/>
  <c r="CZ460" i="7"/>
  <c r="CZ461" i="7"/>
  <c r="CZ468" i="7"/>
  <c r="CZ490" i="7"/>
  <c r="CZ492" i="7"/>
  <c r="CZ497" i="7"/>
  <c r="CZ511" i="7"/>
  <c r="CP21" i="6"/>
  <c r="CU21" i="6"/>
  <c r="AC42" i="6"/>
  <c r="CV21" i="6"/>
  <c r="CV29" i="6"/>
  <c r="CV35" i="6"/>
  <c r="CV37" i="6"/>
  <c r="CV39" i="6"/>
  <c r="CV41" i="6"/>
  <c r="CV43" i="6"/>
  <c r="CV45" i="6"/>
  <c r="CV60" i="6"/>
  <c r="CZ451" i="7"/>
  <c r="CZ469" i="7"/>
  <c r="CZ494" i="7"/>
  <c r="GF18" i="9"/>
  <c r="GF20" i="9"/>
  <c r="GF22" i="9"/>
  <c r="GF24" i="9"/>
  <c r="GF26" i="9"/>
  <c r="GF28" i="9"/>
  <c r="GF30" i="9"/>
  <c r="GF32" i="9"/>
  <c r="GF34" i="9"/>
  <c r="CV27" i="6"/>
  <c r="CZ446" i="7"/>
  <c r="CZ465" i="7"/>
  <c r="CZ510" i="7"/>
  <c r="GE10" i="9"/>
  <c r="GE12" i="9"/>
  <c r="GE14" i="9"/>
  <c r="GE16" i="9"/>
  <c r="GE18" i="9"/>
  <c r="GE20" i="9"/>
  <c r="GE22" i="9"/>
  <c r="GE24" i="9"/>
  <c r="GE26" i="9"/>
  <c r="GE28" i="9"/>
  <c r="GE30" i="9"/>
  <c r="GE32" i="9"/>
  <c r="GE34" i="9"/>
  <c r="CZ428" i="7"/>
  <c r="CZ454" i="7"/>
  <c r="FQ7" i="9"/>
  <c r="FP7" i="9"/>
  <c r="EX8" i="9"/>
  <c r="EW8" i="9"/>
  <c r="FY8" i="9"/>
  <c r="FX8" i="9"/>
  <c r="ES9" i="9"/>
  <c r="ER9" i="9"/>
  <c r="FT10" i="9"/>
  <c r="FS10" i="9"/>
  <c r="FB11" i="9"/>
  <c r="FA11" i="9"/>
  <c r="FF12" i="9"/>
  <c r="FE12" i="9"/>
  <c r="FB13" i="9"/>
  <c r="FA13" i="9"/>
  <c r="FF14" i="9"/>
  <c r="FE14" i="9"/>
  <c r="FQ15" i="9"/>
  <c r="FP15" i="9"/>
  <c r="EX16" i="9"/>
  <c r="EW16" i="9"/>
  <c r="FY16" i="9"/>
  <c r="FX16" i="9"/>
  <c r="ES17" i="9"/>
  <c r="ER17" i="9"/>
  <c r="FT18" i="9"/>
  <c r="FS18" i="9"/>
  <c r="FB19" i="9"/>
  <c r="FA19" i="9"/>
  <c r="FF20" i="9"/>
  <c r="FE20" i="9"/>
  <c r="FB21" i="9"/>
  <c r="FA21" i="9"/>
  <c r="FB27" i="9"/>
  <c r="FA27" i="9"/>
  <c r="ES28" i="9"/>
  <c r="ER28" i="9"/>
  <c r="FB29" i="9"/>
  <c r="FA29" i="9"/>
  <c r="ES30" i="9"/>
  <c r="ER30" i="9"/>
  <c r="ES31" i="9"/>
  <c r="ER31" i="9"/>
  <c r="EX32" i="9"/>
  <c r="EW32" i="9"/>
  <c r="ES33" i="9"/>
  <c r="ER33" i="9"/>
  <c r="FT34" i="9"/>
  <c r="FS34" i="9"/>
  <c r="EU53" i="9"/>
  <c r="ET53" i="9"/>
  <c r="FV55" i="9"/>
  <c r="FU55" i="9"/>
  <c r="FT58" i="9"/>
  <c r="FS58" i="9"/>
  <c r="EU61" i="9"/>
  <c r="ET61" i="9"/>
  <c r="FV63" i="9"/>
  <c r="FU63" i="9"/>
  <c r="FT66" i="9"/>
  <c r="FS66" i="9"/>
  <c r="EU69" i="9"/>
  <c r="ET69" i="9"/>
  <c r="FV71" i="9"/>
  <c r="FU71" i="9"/>
  <c r="FT74" i="9"/>
  <c r="FS74" i="9"/>
  <c r="EU77" i="9"/>
  <c r="ET77" i="9"/>
  <c r="FV79" i="9"/>
  <c r="FU79" i="9"/>
  <c r="EZ97" i="9"/>
  <c r="EY97" i="9"/>
  <c r="FD99" i="9"/>
  <c r="FC99" i="9"/>
  <c r="EZ101" i="9"/>
  <c r="EY101" i="9"/>
  <c r="FD103" i="9"/>
  <c r="FC103" i="9"/>
  <c r="EZ105" i="9"/>
  <c r="EY105" i="9"/>
  <c r="FD107" i="9"/>
  <c r="FC107" i="9"/>
  <c r="EZ109" i="9"/>
  <c r="EY109" i="9"/>
  <c r="FD111" i="9"/>
  <c r="FC111" i="9"/>
  <c r="FV114" i="9"/>
  <c r="FU114" i="9"/>
  <c r="EX120" i="9"/>
  <c r="EW120" i="9"/>
  <c r="EX124" i="9"/>
  <c r="EW124" i="9"/>
  <c r="EU139" i="9"/>
  <c r="ET139" i="9"/>
  <c r="EX144" i="9"/>
  <c r="EW144" i="9"/>
  <c r="FY148" i="9"/>
  <c r="FX148" i="9"/>
  <c r="ES158" i="9"/>
  <c r="ER158" i="9"/>
  <c r="FF167" i="9"/>
  <c r="FE167" i="9"/>
  <c r="FY186" i="9"/>
  <c r="FX186" i="9"/>
  <c r="GC196" i="9"/>
  <c r="GB196" i="9"/>
  <c r="EZ209" i="9"/>
  <c r="EY209" i="9"/>
  <c r="CP64" i="6"/>
  <c r="CU64" i="6"/>
  <c r="CP130" i="6"/>
  <c r="CU130" i="6"/>
  <c r="CP290" i="6"/>
  <c r="CU290" i="6"/>
  <c r="CP294" i="6"/>
  <c r="CU294" i="6"/>
  <c r="AE153" i="7"/>
  <c r="AF153" i="7"/>
  <c r="DA153" i="7"/>
  <c r="EX6" i="9"/>
  <c r="EW6" i="9"/>
  <c r="FF6" i="9"/>
  <c r="FE6" i="9"/>
  <c r="FV6" i="9"/>
  <c r="FU6" i="9"/>
  <c r="GC6" i="9"/>
  <c r="GB6" i="9"/>
  <c r="EX7" i="9"/>
  <c r="EW7" i="9"/>
  <c r="FQ8" i="9"/>
  <c r="FP8" i="9"/>
  <c r="FT9" i="9"/>
  <c r="FS9" i="9"/>
  <c r="FB10" i="9"/>
  <c r="FA10" i="9"/>
  <c r="GC11" i="9"/>
  <c r="GB11" i="9"/>
  <c r="GC13" i="9"/>
  <c r="GB13" i="9"/>
  <c r="EX14" i="9"/>
  <c r="EW14" i="9"/>
  <c r="GC14" i="9"/>
  <c r="GB14" i="9"/>
  <c r="EX15" i="9"/>
  <c r="EW15" i="9"/>
  <c r="FQ16" i="9"/>
  <c r="FP16" i="9"/>
  <c r="FT17" i="9"/>
  <c r="FS17" i="9"/>
  <c r="FB18" i="9"/>
  <c r="FA18" i="9"/>
  <c r="GC19" i="9"/>
  <c r="GB19" i="9"/>
  <c r="GA35" i="9"/>
  <c r="FZ35" i="9"/>
  <c r="FT52" i="9"/>
  <c r="FS52" i="9"/>
  <c r="FF54" i="9"/>
  <c r="FE54" i="9"/>
  <c r="EZ57" i="9"/>
  <c r="EY57" i="9"/>
  <c r="FT60" i="9"/>
  <c r="FS60" i="9"/>
  <c r="FF62" i="9"/>
  <c r="FE62" i="9"/>
  <c r="EZ65" i="9"/>
  <c r="EY65" i="9"/>
  <c r="FT68" i="9"/>
  <c r="FS68" i="9"/>
  <c r="FF70" i="9"/>
  <c r="FE70" i="9"/>
  <c r="EZ73" i="9"/>
  <c r="EY73" i="9"/>
  <c r="FT76" i="9"/>
  <c r="FS76" i="9"/>
  <c r="FF78" i="9"/>
  <c r="FE78" i="9"/>
  <c r="FV81" i="9"/>
  <c r="FU81" i="9"/>
  <c r="GC98" i="9"/>
  <c r="GB98" i="9"/>
  <c r="FV100" i="9"/>
  <c r="FU100" i="9"/>
  <c r="GC102" i="9"/>
  <c r="GB102" i="9"/>
  <c r="FV104" i="9"/>
  <c r="FU104" i="9"/>
  <c r="GC106" i="9"/>
  <c r="GB106" i="9"/>
  <c r="FV108" i="9"/>
  <c r="FU108" i="9"/>
  <c r="GC110" i="9"/>
  <c r="GB110" i="9"/>
  <c r="GA113" i="9"/>
  <c r="FZ113" i="9"/>
  <c r="FV118" i="9"/>
  <c r="FU118" i="9"/>
  <c r="FV122" i="9"/>
  <c r="FU122" i="9"/>
  <c r="FB138" i="9"/>
  <c r="FA138" i="9"/>
  <c r="FD143" i="9"/>
  <c r="FC143" i="9"/>
  <c r="EX148" i="9"/>
  <c r="EW148" i="9"/>
  <c r="EX155" i="9"/>
  <c r="EW155" i="9"/>
  <c r="GA164" i="9"/>
  <c r="FZ164" i="9"/>
  <c r="ES185" i="9"/>
  <c r="ER185" i="9"/>
  <c r="FF194" i="9"/>
  <c r="FE194" i="9"/>
  <c r="ES206" i="9"/>
  <c r="ER206" i="9"/>
  <c r="FY251" i="9"/>
  <c r="FX251" i="9"/>
  <c r="CP71" i="6"/>
  <c r="CU71" i="6"/>
  <c r="CP150" i="6"/>
  <c r="CU150" i="6"/>
  <c r="EU6" i="9"/>
  <c r="ET6" i="9"/>
  <c r="FD6" i="9"/>
  <c r="FC6" i="9"/>
  <c r="FO6" i="9"/>
  <c r="FN6" i="9"/>
  <c r="ES7" i="9"/>
  <c r="ER7" i="9"/>
  <c r="FQ9" i="9"/>
  <c r="FP9" i="9"/>
  <c r="FY11" i="9"/>
  <c r="FX11" i="9"/>
  <c r="ES12" i="9"/>
  <c r="ER12" i="9"/>
  <c r="FY13" i="9"/>
  <c r="FX13" i="9"/>
  <c r="ES14" i="9"/>
  <c r="ER14" i="9"/>
  <c r="ES15" i="9"/>
  <c r="ER15" i="9"/>
  <c r="FQ17" i="9"/>
  <c r="FP17" i="9"/>
  <c r="FY19" i="9"/>
  <c r="FX19" i="9"/>
  <c r="ES20" i="9"/>
  <c r="ER20" i="9"/>
  <c r="FY21" i="9"/>
  <c r="FX21" i="9"/>
  <c r="FF22" i="9"/>
  <c r="FE22" i="9"/>
  <c r="FQ23" i="9"/>
  <c r="FP23" i="9"/>
  <c r="FY24" i="9"/>
  <c r="FX24" i="9"/>
  <c r="FQ25" i="9"/>
  <c r="FP25" i="9"/>
  <c r="FV36" i="9"/>
  <c r="FU36" i="9"/>
  <c r="ES52" i="9"/>
  <c r="ER52" i="9"/>
  <c r="ES54" i="9"/>
  <c r="ER54" i="9"/>
  <c r="FY56" i="9"/>
  <c r="FX56" i="9"/>
  <c r="ES60" i="9"/>
  <c r="ER60" i="9"/>
  <c r="ES62" i="9"/>
  <c r="ER62" i="9"/>
  <c r="FY64" i="9"/>
  <c r="FX64" i="9"/>
  <c r="ES68" i="9"/>
  <c r="ER68" i="9"/>
  <c r="ES70" i="9"/>
  <c r="ER70" i="9"/>
  <c r="FY72" i="9"/>
  <c r="FX72" i="9"/>
  <c r="ES76" i="9"/>
  <c r="ER76" i="9"/>
  <c r="ES78" i="9"/>
  <c r="ER78" i="9"/>
  <c r="FY80" i="9"/>
  <c r="FX80" i="9"/>
  <c r="FF98" i="9"/>
  <c r="FE98" i="9"/>
  <c r="FB100" i="9"/>
  <c r="FA100" i="9"/>
  <c r="FF102" i="9"/>
  <c r="FE102" i="9"/>
  <c r="FB104" i="9"/>
  <c r="FA104" i="9"/>
  <c r="FF106" i="9"/>
  <c r="FE106" i="9"/>
  <c r="FB108" i="9"/>
  <c r="FA108" i="9"/>
  <c r="FF110" i="9"/>
  <c r="FE110" i="9"/>
  <c r="ES113" i="9"/>
  <c r="ER113" i="9"/>
  <c r="GA117" i="9"/>
  <c r="FZ117" i="9"/>
  <c r="GA121" i="9"/>
  <c r="FZ121" i="9"/>
  <c r="FV126" i="9"/>
  <c r="FU126" i="9"/>
  <c r="FB142" i="9"/>
  <c r="FA142" i="9"/>
  <c r="FD147" i="9"/>
  <c r="FC147" i="9"/>
  <c r="GC153" i="9"/>
  <c r="GB153" i="9"/>
  <c r="FT162" i="9"/>
  <c r="FS162" i="9"/>
  <c r="EX182" i="9"/>
  <c r="EW182" i="9"/>
  <c r="GA191" i="9"/>
  <c r="FZ191" i="9"/>
  <c r="FT202" i="9"/>
  <c r="FS202" i="9"/>
  <c r="GA240" i="9"/>
  <c r="FZ240" i="9"/>
  <c r="CT32" i="7"/>
  <c r="CY32" i="7"/>
  <c r="ES6" i="9"/>
  <c r="ER6" i="9"/>
  <c r="FB6" i="9"/>
  <c r="FA6" i="9"/>
  <c r="FT6" i="9"/>
  <c r="FS6" i="9"/>
  <c r="GA6" i="9"/>
  <c r="FZ6" i="9"/>
  <c r="FT7" i="9"/>
  <c r="FS7" i="9"/>
  <c r="FB8" i="9"/>
  <c r="FA8" i="9"/>
  <c r="GC8" i="9"/>
  <c r="GB8" i="9"/>
  <c r="EX9" i="9"/>
  <c r="EW9" i="9"/>
  <c r="FY10" i="9"/>
  <c r="FX10" i="9"/>
  <c r="FF11" i="9"/>
  <c r="FE11" i="9"/>
  <c r="FT12" i="9"/>
  <c r="FS12" i="9"/>
  <c r="FF13" i="9"/>
  <c r="FE13" i="9"/>
  <c r="FQ14" i="9"/>
  <c r="FP14" i="9"/>
  <c r="FT15" i="9"/>
  <c r="FS15" i="9"/>
  <c r="FB16" i="9"/>
  <c r="FA16" i="9"/>
  <c r="GC16" i="9"/>
  <c r="GB16" i="9"/>
  <c r="EX17" i="9"/>
  <c r="EW17" i="9"/>
  <c r="FY18" i="9"/>
  <c r="FX18" i="9"/>
  <c r="FF19" i="9"/>
  <c r="FE19" i="9"/>
  <c r="FT20" i="9"/>
  <c r="FS20" i="9"/>
  <c r="FF21" i="9"/>
  <c r="FE21" i="9"/>
  <c r="ES22" i="9"/>
  <c r="ER22" i="9"/>
  <c r="ES23" i="9"/>
  <c r="ER23" i="9"/>
  <c r="EX24" i="9"/>
  <c r="EW24" i="9"/>
  <c r="ES25" i="9"/>
  <c r="ER25" i="9"/>
  <c r="FT26" i="9"/>
  <c r="FS26" i="9"/>
  <c r="FY27" i="9"/>
  <c r="FX27" i="9"/>
  <c r="FT28" i="9"/>
  <c r="FS28" i="9"/>
  <c r="FY29" i="9"/>
  <c r="FX29" i="9"/>
  <c r="FF30" i="9"/>
  <c r="FE30" i="9"/>
  <c r="FQ31" i="9"/>
  <c r="FP31" i="9"/>
  <c r="FY32" i="9"/>
  <c r="FX32" i="9"/>
  <c r="FQ33" i="9"/>
  <c r="FP33" i="9"/>
  <c r="EU51" i="9"/>
  <c r="ET51" i="9"/>
  <c r="FO53" i="9"/>
  <c r="FN53" i="9"/>
  <c r="EX56" i="9"/>
  <c r="EW56" i="9"/>
  <c r="EU59" i="9"/>
  <c r="ET59" i="9"/>
  <c r="FO61" i="9"/>
  <c r="FN61" i="9"/>
  <c r="EX64" i="9"/>
  <c r="EW64" i="9"/>
  <c r="EU67" i="9"/>
  <c r="ET67" i="9"/>
  <c r="FO69" i="9"/>
  <c r="FN69" i="9"/>
  <c r="EX72" i="9"/>
  <c r="EW72" i="9"/>
  <c r="EU75" i="9"/>
  <c r="ET75" i="9"/>
  <c r="FO77" i="9"/>
  <c r="FN77" i="9"/>
  <c r="EX80" i="9"/>
  <c r="EW80" i="9"/>
  <c r="GA97" i="9"/>
  <c r="FZ97" i="9"/>
  <c r="GA99" i="9"/>
  <c r="FZ99" i="9"/>
  <c r="GA101" i="9"/>
  <c r="FZ101" i="9"/>
  <c r="GA103" i="9"/>
  <c r="FZ103" i="9"/>
  <c r="GA105" i="9"/>
  <c r="FZ105" i="9"/>
  <c r="GA107" i="9"/>
  <c r="FZ107" i="9"/>
  <c r="GA109" i="9"/>
  <c r="FZ109" i="9"/>
  <c r="EX112" i="9"/>
  <c r="EW112" i="9"/>
  <c r="EX116" i="9"/>
  <c r="EW116" i="9"/>
  <c r="ES121" i="9"/>
  <c r="ER121" i="9"/>
  <c r="GA125" i="9"/>
  <c r="FZ125" i="9"/>
  <c r="FV139" i="9"/>
  <c r="FU139" i="9"/>
  <c r="GA145" i="9"/>
  <c r="FZ145" i="9"/>
  <c r="FF151" i="9"/>
  <c r="FE151" i="9"/>
  <c r="FY159" i="9"/>
  <c r="FX159" i="9"/>
  <c r="GC180" i="9"/>
  <c r="GB180" i="9"/>
  <c r="FT189" i="9"/>
  <c r="FS189" i="9"/>
  <c r="EX198" i="9"/>
  <c r="EW198" i="9"/>
  <c r="EU226" i="9"/>
  <c r="ET226" i="9"/>
  <c r="CP69" i="6"/>
  <c r="CU69" i="6"/>
  <c r="CP77" i="6"/>
  <c r="CU77" i="6"/>
  <c r="CP81" i="6"/>
  <c r="CU81" i="6"/>
  <c r="CP85" i="6"/>
  <c r="CU85" i="6"/>
  <c r="CP162" i="6"/>
  <c r="CU162" i="6"/>
  <c r="CP230" i="6"/>
  <c r="CU230" i="6"/>
  <c r="FF7" i="9"/>
  <c r="FE7" i="9"/>
  <c r="GC7" i="9"/>
  <c r="GB7" i="9"/>
  <c r="FF8" i="9"/>
  <c r="FE8" i="9"/>
  <c r="FF9" i="9"/>
  <c r="FE9" i="9"/>
  <c r="GC9" i="9"/>
  <c r="GB9" i="9"/>
  <c r="EX10" i="9"/>
  <c r="EW10" i="9"/>
  <c r="FQ10" i="9"/>
  <c r="FP10" i="9"/>
  <c r="GC10" i="9"/>
  <c r="GB10" i="9"/>
  <c r="EX11" i="9"/>
  <c r="EW11" i="9"/>
  <c r="FT11" i="9"/>
  <c r="FS11" i="9"/>
  <c r="FB12" i="9"/>
  <c r="FA12" i="9"/>
  <c r="FQ12" i="9"/>
  <c r="FP12" i="9"/>
  <c r="GC12" i="9"/>
  <c r="GB12" i="9"/>
  <c r="EX13" i="9"/>
  <c r="EW13" i="9"/>
  <c r="FT13" i="9"/>
  <c r="FS13" i="9"/>
  <c r="FB14" i="9"/>
  <c r="FA14" i="9"/>
  <c r="FY14" i="9"/>
  <c r="FX14" i="9"/>
  <c r="FF15" i="9"/>
  <c r="FE15" i="9"/>
  <c r="GC15" i="9"/>
  <c r="GB15" i="9"/>
  <c r="FF16" i="9"/>
  <c r="FE16" i="9"/>
  <c r="FF17" i="9"/>
  <c r="FE17" i="9"/>
  <c r="GC17" i="9"/>
  <c r="GB17" i="9"/>
  <c r="EX18" i="9"/>
  <c r="EW18" i="9"/>
  <c r="FQ18" i="9"/>
  <c r="FP18" i="9"/>
  <c r="GC18" i="9"/>
  <c r="GB18" i="9"/>
  <c r="EX19" i="9"/>
  <c r="EW19" i="9"/>
  <c r="FT19" i="9"/>
  <c r="FS19" i="9"/>
  <c r="FB20" i="9"/>
  <c r="FA20" i="9"/>
  <c r="FQ20" i="9"/>
  <c r="FP20" i="9"/>
  <c r="GC20" i="9"/>
  <c r="GB20" i="9"/>
  <c r="EX21" i="9"/>
  <c r="EW21" i="9"/>
  <c r="FT21" i="9"/>
  <c r="FS21" i="9"/>
  <c r="FB22" i="9"/>
  <c r="FA22" i="9"/>
  <c r="FY22" i="9"/>
  <c r="FX22" i="9"/>
  <c r="FF23" i="9"/>
  <c r="FE23" i="9"/>
  <c r="GC23" i="9"/>
  <c r="GB23" i="9"/>
  <c r="FF24" i="9"/>
  <c r="FE24" i="9"/>
  <c r="FF25" i="9"/>
  <c r="FE25" i="9"/>
  <c r="GC25" i="9"/>
  <c r="GB25" i="9"/>
  <c r="EX26" i="9"/>
  <c r="EW26" i="9"/>
  <c r="FQ26" i="9"/>
  <c r="FP26" i="9"/>
  <c r="GC26" i="9"/>
  <c r="GB26" i="9"/>
  <c r="EX27" i="9"/>
  <c r="EW27" i="9"/>
  <c r="FT27" i="9"/>
  <c r="FS27" i="9"/>
  <c r="FB28" i="9"/>
  <c r="FA28" i="9"/>
  <c r="FQ28" i="9"/>
  <c r="FP28" i="9"/>
  <c r="GC28" i="9"/>
  <c r="GB28" i="9"/>
  <c r="EX29" i="9"/>
  <c r="EW29" i="9"/>
  <c r="FT29" i="9"/>
  <c r="FS29" i="9"/>
  <c r="FB30" i="9"/>
  <c r="FA30" i="9"/>
  <c r="FY30" i="9"/>
  <c r="FX30" i="9"/>
  <c r="FF31" i="9"/>
  <c r="FE31" i="9"/>
  <c r="GC31" i="9"/>
  <c r="GB31" i="9"/>
  <c r="FF32" i="9"/>
  <c r="FE32" i="9"/>
  <c r="FF33" i="9"/>
  <c r="FE33" i="9"/>
  <c r="GC33" i="9"/>
  <c r="GB33" i="9"/>
  <c r="EX34" i="9"/>
  <c r="EW34" i="9"/>
  <c r="FQ34" i="9"/>
  <c r="FP34" i="9"/>
  <c r="GC34" i="9"/>
  <c r="GB34" i="9"/>
  <c r="FT35" i="9"/>
  <c r="FS35" i="9"/>
  <c r="FO36" i="9"/>
  <c r="FN36" i="9"/>
  <c r="FD51" i="9"/>
  <c r="FC51" i="9"/>
  <c r="GA51" i="9"/>
  <c r="FZ51" i="9"/>
  <c r="FB52" i="9"/>
  <c r="FA52" i="9"/>
  <c r="FQ52" i="9"/>
  <c r="FP52" i="9"/>
  <c r="GC52" i="9"/>
  <c r="GB52" i="9"/>
  <c r="FD53" i="9"/>
  <c r="FC53" i="9"/>
  <c r="GA53" i="9"/>
  <c r="FZ53" i="9"/>
  <c r="FB54" i="9"/>
  <c r="FA54" i="9"/>
  <c r="FY54" i="9"/>
  <c r="FX54" i="9"/>
  <c r="EZ55" i="9"/>
  <c r="EY55" i="9"/>
  <c r="FO55" i="9"/>
  <c r="FN55" i="9"/>
  <c r="FF56" i="9"/>
  <c r="FE56" i="9"/>
  <c r="FV57" i="9"/>
  <c r="FU57" i="9"/>
  <c r="EX58" i="9"/>
  <c r="EW58" i="9"/>
  <c r="FQ58" i="9"/>
  <c r="FP58" i="9"/>
  <c r="GC58" i="9"/>
  <c r="GB58" i="9"/>
  <c r="FD59" i="9"/>
  <c r="FC59" i="9"/>
  <c r="GA59" i="9"/>
  <c r="FZ59" i="9"/>
  <c r="FB60" i="9"/>
  <c r="FA60" i="9"/>
  <c r="FQ60" i="9"/>
  <c r="FP60" i="9"/>
  <c r="GC60" i="9"/>
  <c r="GB60" i="9"/>
  <c r="FD61" i="9"/>
  <c r="FC61" i="9"/>
  <c r="GA61" i="9"/>
  <c r="FZ61" i="9"/>
  <c r="FB62" i="9"/>
  <c r="FA62" i="9"/>
  <c r="FY62" i="9"/>
  <c r="FX62" i="9"/>
  <c r="EZ63" i="9"/>
  <c r="EY63" i="9"/>
  <c r="FO63" i="9"/>
  <c r="FN63" i="9"/>
  <c r="FF64" i="9"/>
  <c r="FE64" i="9"/>
  <c r="FV65" i="9"/>
  <c r="FU65" i="9"/>
  <c r="EX66" i="9"/>
  <c r="EW66" i="9"/>
  <c r="FQ66" i="9"/>
  <c r="FP66" i="9"/>
  <c r="GC66" i="9"/>
  <c r="GB66" i="9"/>
  <c r="FD67" i="9"/>
  <c r="FC67" i="9"/>
  <c r="GA67" i="9"/>
  <c r="FZ67" i="9"/>
  <c r="FB68" i="9"/>
  <c r="FA68" i="9"/>
  <c r="FQ68" i="9"/>
  <c r="FP68" i="9"/>
  <c r="GC68" i="9"/>
  <c r="GB68" i="9"/>
  <c r="FD69" i="9"/>
  <c r="FC69" i="9"/>
  <c r="GA69" i="9"/>
  <c r="FZ69" i="9"/>
  <c r="FB70" i="9"/>
  <c r="FA70" i="9"/>
  <c r="FY70" i="9"/>
  <c r="FX70" i="9"/>
  <c r="EZ71" i="9"/>
  <c r="EY71" i="9"/>
  <c r="FO71" i="9"/>
  <c r="FN71" i="9"/>
  <c r="FF72" i="9"/>
  <c r="FE72" i="9"/>
  <c r="FV73" i="9"/>
  <c r="FU73" i="9"/>
  <c r="EX74" i="9"/>
  <c r="EW74" i="9"/>
  <c r="FQ74" i="9"/>
  <c r="FP74" i="9"/>
  <c r="GC74" i="9"/>
  <c r="GB74" i="9"/>
  <c r="FD75" i="9"/>
  <c r="FC75" i="9"/>
  <c r="GA75" i="9"/>
  <c r="FZ75" i="9"/>
  <c r="FB76" i="9"/>
  <c r="FA76" i="9"/>
  <c r="FQ76" i="9"/>
  <c r="FP76" i="9"/>
  <c r="GC76" i="9"/>
  <c r="GB76" i="9"/>
  <c r="FD77" i="9"/>
  <c r="FC77" i="9"/>
  <c r="GA77" i="9"/>
  <c r="FZ77" i="9"/>
  <c r="FB78" i="9"/>
  <c r="FA78" i="9"/>
  <c r="FY78" i="9"/>
  <c r="FX78" i="9"/>
  <c r="EZ79" i="9"/>
  <c r="EY79" i="9"/>
  <c r="FO79" i="9"/>
  <c r="FN79" i="9"/>
  <c r="FF80" i="9"/>
  <c r="FE80" i="9"/>
  <c r="ES97" i="9"/>
  <c r="ER97" i="9"/>
  <c r="FT97" i="9"/>
  <c r="FS97" i="9"/>
  <c r="FB98" i="9"/>
  <c r="FA98" i="9"/>
  <c r="FY98" i="9"/>
  <c r="FX98" i="9"/>
  <c r="EZ99" i="9"/>
  <c r="EY99" i="9"/>
  <c r="FT99" i="9"/>
  <c r="FS99" i="9"/>
  <c r="EX100" i="9"/>
  <c r="EW100" i="9"/>
  <c r="ES101" i="9"/>
  <c r="ER101" i="9"/>
  <c r="FT101" i="9"/>
  <c r="FS101" i="9"/>
  <c r="FB102" i="9"/>
  <c r="FA102" i="9"/>
  <c r="FY102" i="9"/>
  <c r="FX102" i="9"/>
  <c r="EZ103" i="9"/>
  <c r="EY103" i="9"/>
  <c r="FT103" i="9"/>
  <c r="FS103" i="9"/>
  <c r="EX104" i="9"/>
  <c r="EW104" i="9"/>
  <c r="ES105" i="9"/>
  <c r="ER105" i="9"/>
  <c r="FT105" i="9"/>
  <c r="FS105" i="9"/>
  <c r="FB106" i="9"/>
  <c r="FA106" i="9"/>
  <c r="FY106" i="9"/>
  <c r="FX106" i="9"/>
  <c r="EZ107" i="9"/>
  <c r="EY107" i="9"/>
  <c r="FT107" i="9"/>
  <c r="FS107" i="9"/>
  <c r="EX108" i="9"/>
  <c r="EW108" i="9"/>
  <c r="ES109" i="9"/>
  <c r="ER109" i="9"/>
  <c r="FT109" i="9"/>
  <c r="FS109" i="9"/>
  <c r="FB110" i="9"/>
  <c r="FA110" i="9"/>
  <c r="FY110" i="9"/>
  <c r="FX110" i="9"/>
  <c r="EZ111" i="9"/>
  <c r="EY111" i="9"/>
  <c r="FT111" i="9"/>
  <c r="FS111" i="9"/>
  <c r="FY112" i="9"/>
  <c r="FX112" i="9"/>
  <c r="FT113" i="9"/>
  <c r="FS113" i="9"/>
  <c r="FB114" i="9"/>
  <c r="FA114" i="9"/>
  <c r="FO115" i="9"/>
  <c r="FN115" i="9"/>
  <c r="FY116" i="9"/>
  <c r="FX116" i="9"/>
  <c r="FT117" i="9"/>
  <c r="FS117" i="9"/>
  <c r="FO119" i="9"/>
  <c r="FN119" i="9"/>
  <c r="FY120" i="9"/>
  <c r="FX120" i="9"/>
  <c r="FT121" i="9"/>
  <c r="FS121" i="9"/>
  <c r="FB122" i="9"/>
  <c r="FA122" i="9"/>
  <c r="FO123" i="9"/>
  <c r="FN123" i="9"/>
  <c r="FY124" i="9"/>
  <c r="FX124" i="9"/>
  <c r="FT125" i="9"/>
  <c r="FS125" i="9"/>
  <c r="ES138" i="9"/>
  <c r="ER138" i="9"/>
  <c r="GC138" i="9"/>
  <c r="GB138" i="9"/>
  <c r="FO139" i="9"/>
  <c r="FN139" i="9"/>
  <c r="FF140" i="9"/>
  <c r="FE140" i="9"/>
  <c r="EZ141" i="9"/>
  <c r="EY141" i="9"/>
  <c r="EU143" i="9"/>
  <c r="ET143" i="9"/>
  <c r="FV143" i="9"/>
  <c r="FU143" i="9"/>
  <c r="FQ144" i="9"/>
  <c r="FP144" i="9"/>
  <c r="EZ145" i="9"/>
  <c r="EY145" i="9"/>
  <c r="FT146" i="9"/>
  <c r="FS146" i="9"/>
  <c r="FQ148" i="9"/>
  <c r="FP148" i="9"/>
  <c r="FO150" i="9"/>
  <c r="FN150" i="9"/>
  <c r="EZ152" i="9"/>
  <c r="EY152" i="9"/>
  <c r="EU155" i="9"/>
  <c r="ET155" i="9"/>
  <c r="FB157" i="9"/>
  <c r="FA157" i="9"/>
  <c r="FV159" i="9"/>
  <c r="FU159" i="9"/>
  <c r="FD162" i="9"/>
  <c r="FC162" i="9"/>
  <c r="FQ163" i="9"/>
  <c r="FP163" i="9"/>
  <c r="FO166" i="9"/>
  <c r="FN166" i="9"/>
  <c r="EZ168" i="9"/>
  <c r="EY168" i="9"/>
  <c r="EU182" i="9"/>
  <c r="ET182" i="9"/>
  <c r="FB184" i="9"/>
  <c r="FA184" i="9"/>
  <c r="FV186" i="9"/>
  <c r="FU186" i="9"/>
  <c r="FD189" i="9"/>
  <c r="FC189" i="9"/>
  <c r="FQ190" i="9"/>
  <c r="FP190" i="9"/>
  <c r="FO193" i="9"/>
  <c r="FN193" i="9"/>
  <c r="EZ195" i="9"/>
  <c r="EY195" i="9"/>
  <c r="EU198" i="9"/>
  <c r="ET198" i="9"/>
  <c r="FY200" i="9"/>
  <c r="FX200" i="9"/>
  <c r="GA205" i="9"/>
  <c r="FZ205" i="9"/>
  <c r="FF208" i="9"/>
  <c r="FE208" i="9"/>
  <c r="FB224" i="9"/>
  <c r="FA224" i="9"/>
  <c r="EX239" i="9"/>
  <c r="EW239" i="9"/>
  <c r="ES246" i="9"/>
  <c r="ER246" i="9"/>
  <c r="BC7" i="6"/>
  <c r="CP108" i="6"/>
  <c r="CU108" i="6"/>
  <c r="CP236" i="6"/>
  <c r="CU236" i="6"/>
  <c r="AE59" i="7"/>
  <c r="AF59" i="7"/>
  <c r="DA59" i="7"/>
  <c r="FB7" i="9"/>
  <c r="FA7" i="9"/>
  <c r="FY7" i="9"/>
  <c r="FX7" i="9"/>
  <c r="ES8" i="9"/>
  <c r="ER8" i="9"/>
  <c r="FT8" i="9"/>
  <c r="FS8" i="9"/>
  <c r="FB9" i="9"/>
  <c r="FA9" i="9"/>
  <c r="FY9" i="9"/>
  <c r="FX9" i="9"/>
  <c r="ES10" i="9"/>
  <c r="ER10" i="9"/>
  <c r="FF10" i="9"/>
  <c r="FE10" i="9"/>
  <c r="ES11" i="9"/>
  <c r="ER11" i="9"/>
  <c r="FQ11" i="9"/>
  <c r="FP11" i="9"/>
  <c r="EX12" i="9"/>
  <c r="EW12" i="9"/>
  <c r="FY12" i="9"/>
  <c r="FX12" i="9"/>
  <c r="ES13" i="9"/>
  <c r="ER13" i="9"/>
  <c r="FQ13" i="9"/>
  <c r="FP13" i="9"/>
  <c r="FT14" i="9"/>
  <c r="FS14" i="9"/>
  <c r="FB15" i="9"/>
  <c r="FA15" i="9"/>
  <c r="FY15" i="9"/>
  <c r="FX15" i="9"/>
  <c r="ES16" i="9"/>
  <c r="ER16" i="9"/>
  <c r="FT16" i="9"/>
  <c r="FS16" i="9"/>
  <c r="FB17" i="9"/>
  <c r="FA17" i="9"/>
  <c r="FY17" i="9"/>
  <c r="FX17" i="9"/>
  <c r="ES18" i="9"/>
  <c r="ER18" i="9"/>
  <c r="FF18" i="9"/>
  <c r="FE18" i="9"/>
  <c r="ES19" i="9"/>
  <c r="ER19" i="9"/>
  <c r="FQ19" i="9"/>
  <c r="FP19" i="9"/>
  <c r="EX20" i="9"/>
  <c r="EW20" i="9"/>
  <c r="FY20" i="9"/>
  <c r="FX20" i="9"/>
  <c r="ES21" i="9"/>
  <c r="ER21" i="9"/>
  <c r="FQ21" i="9"/>
  <c r="FP21" i="9"/>
  <c r="FT22" i="9"/>
  <c r="FS22" i="9"/>
  <c r="FB23" i="9"/>
  <c r="FA23" i="9"/>
  <c r="FY23" i="9"/>
  <c r="FX23" i="9"/>
  <c r="ES24" i="9"/>
  <c r="ER24" i="9"/>
  <c r="FT24" i="9"/>
  <c r="FS24" i="9"/>
  <c r="FB25" i="9"/>
  <c r="FA25" i="9"/>
  <c r="FY25" i="9"/>
  <c r="FX25" i="9"/>
  <c r="ES26" i="9"/>
  <c r="ER26" i="9"/>
  <c r="FF26" i="9"/>
  <c r="FE26" i="9"/>
  <c r="ES27" i="9"/>
  <c r="ER27" i="9"/>
  <c r="FQ27" i="9"/>
  <c r="FP27" i="9"/>
  <c r="EX28" i="9"/>
  <c r="EW28" i="9"/>
  <c r="FY28" i="9"/>
  <c r="FX28" i="9"/>
  <c r="ES29" i="9"/>
  <c r="ER29" i="9"/>
  <c r="FQ29" i="9"/>
  <c r="FP29" i="9"/>
  <c r="FT30" i="9"/>
  <c r="FS30" i="9"/>
  <c r="FB31" i="9"/>
  <c r="FA31" i="9"/>
  <c r="FY31" i="9"/>
  <c r="FX31" i="9"/>
  <c r="ES32" i="9"/>
  <c r="ER32" i="9"/>
  <c r="FT32" i="9"/>
  <c r="FS32" i="9"/>
  <c r="FB33" i="9"/>
  <c r="FA33" i="9"/>
  <c r="FY33" i="9"/>
  <c r="FX33" i="9"/>
  <c r="ES34" i="9"/>
  <c r="ER34" i="9"/>
  <c r="FF34" i="9"/>
  <c r="FE34" i="9"/>
  <c r="FO35" i="9"/>
  <c r="FN35" i="9"/>
  <c r="FV51" i="9"/>
  <c r="FU51" i="9"/>
  <c r="EX52" i="9"/>
  <c r="EW52" i="9"/>
  <c r="FY52" i="9"/>
  <c r="FX52" i="9"/>
  <c r="EZ53" i="9"/>
  <c r="EY53" i="9"/>
  <c r="FT54" i="9"/>
  <c r="FS54" i="9"/>
  <c r="EU55" i="9"/>
  <c r="ET55" i="9"/>
  <c r="ES56" i="9"/>
  <c r="ER56" i="9"/>
  <c r="FT56" i="9"/>
  <c r="FS56" i="9"/>
  <c r="EU57" i="9"/>
  <c r="ET57" i="9"/>
  <c r="FO57" i="9"/>
  <c r="FN57" i="9"/>
  <c r="ES58" i="9"/>
  <c r="ER58" i="9"/>
  <c r="FF58" i="9"/>
  <c r="FE58" i="9"/>
  <c r="FV59" i="9"/>
  <c r="FU59" i="9"/>
  <c r="EX60" i="9"/>
  <c r="EW60" i="9"/>
  <c r="FY60" i="9"/>
  <c r="FX60" i="9"/>
  <c r="EZ61" i="9"/>
  <c r="EY61" i="9"/>
  <c r="FT62" i="9"/>
  <c r="FS62" i="9"/>
  <c r="EU63" i="9"/>
  <c r="ET63" i="9"/>
  <c r="ES64" i="9"/>
  <c r="ER64" i="9"/>
  <c r="FT64" i="9"/>
  <c r="FS64" i="9"/>
  <c r="EU65" i="9"/>
  <c r="ET65" i="9"/>
  <c r="FO65" i="9"/>
  <c r="FN65" i="9"/>
  <c r="ES66" i="9"/>
  <c r="ER66" i="9"/>
  <c r="FF66" i="9"/>
  <c r="FE66" i="9"/>
  <c r="FV67" i="9"/>
  <c r="FU67" i="9"/>
  <c r="EX68" i="9"/>
  <c r="EW68" i="9"/>
  <c r="FY68" i="9"/>
  <c r="FX68" i="9"/>
  <c r="EZ69" i="9"/>
  <c r="EY69" i="9"/>
  <c r="FT70" i="9"/>
  <c r="FS70" i="9"/>
  <c r="EU71" i="9"/>
  <c r="ET71" i="9"/>
  <c r="ES72" i="9"/>
  <c r="ER72" i="9"/>
  <c r="FT72" i="9"/>
  <c r="FS72" i="9"/>
  <c r="EU73" i="9"/>
  <c r="ET73" i="9"/>
  <c r="FO73" i="9"/>
  <c r="FN73" i="9"/>
  <c r="ES74" i="9"/>
  <c r="ER74" i="9"/>
  <c r="FF74" i="9"/>
  <c r="FE74" i="9"/>
  <c r="FV75" i="9"/>
  <c r="FU75" i="9"/>
  <c r="EX76" i="9"/>
  <c r="EW76" i="9"/>
  <c r="FY76" i="9"/>
  <c r="FX76" i="9"/>
  <c r="EZ77" i="9"/>
  <c r="EY77" i="9"/>
  <c r="FT78" i="9"/>
  <c r="FS78" i="9"/>
  <c r="EU79" i="9"/>
  <c r="ET79" i="9"/>
  <c r="ES80" i="9"/>
  <c r="ER80" i="9"/>
  <c r="FT80" i="9"/>
  <c r="FS80" i="9"/>
  <c r="FQ81" i="9"/>
  <c r="FP81" i="9"/>
  <c r="GC81" i="9"/>
  <c r="GB81" i="9"/>
  <c r="FO97" i="9"/>
  <c r="FN97" i="9"/>
  <c r="EX98" i="9"/>
  <c r="EW98" i="9"/>
  <c r="FV98" i="9"/>
  <c r="FU98" i="9"/>
  <c r="ES99" i="9"/>
  <c r="ER99" i="9"/>
  <c r="EU100" i="9"/>
  <c r="ET100" i="9"/>
  <c r="FQ100" i="9"/>
  <c r="FP100" i="9"/>
  <c r="GC100" i="9"/>
  <c r="GB100" i="9"/>
  <c r="FO101" i="9"/>
  <c r="FN101" i="9"/>
  <c r="EX102" i="9"/>
  <c r="EW102" i="9"/>
  <c r="FV102" i="9"/>
  <c r="FU102" i="9"/>
  <c r="ES103" i="9"/>
  <c r="ER103" i="9"/>
  <c r="EU104" i="9"/>
  <c r="ET104" i="9"/>
  <c r="FQ104" i="9"/>
  <c r="FP104" i="9"/>
  <c r="GC104" i="9"/>
  <c r="GB104" i="9"/>
  <c r="FO105" i="9"/>
  <c r="FN105" i="9"/>
  <c r="EX106" i="9"/>
  <c r="EW106" i="9"/>
  <c r="FV106" i="9"/>
  <c r="FU106" i="9"/>
  <c r="ES107" i="9"/>
  <c r="ER107" i="9"/>
  <c r="EU108" i="9"/>
  <c r="ET108" i="9"/>
  <c r="FQ108" i="9"/>
  <c r="FP108" i="9"/>
  <c r="GC108" i="9"/>
  <c r="GB108" i="9"/>
  <c r="FO109" i="9"/>
  <c r="FN109" i="9"/>
  <c r="EX110" i="9"/>
  <c r="EW110" i="9"/>
  <c r="FV110" i="9"/>
  <c r="FU110" i="9"/>
  <c r="ES111" i="9"/>
  <c r="ER111" i="9"/>
  <c r="FQ112" i="9"/>
  <c r="FP112" i="9"/>
  <c r="EU114" i="9"/>
  <c r="ET114" i="9"/>
  <c r="FD115" i="9"/>
  <c r="FC115" i="9"/>
  <c r="FQ116" i="9"/>
  <c r="FP116" i="9"/>
  <c r="EZ117" i="9"/>
  <c r="EY117" i="9"/>
  <c r="FB118" i="9"/>
  <c r="FA118" i="9"/>
  <c r="FD119" i="9"/>
  <c r="FC119" i="9"/>
  <c r="FQ120" i="9"/>
  <c r="FP120" i="9"/>
  <c r="EU122" i="9"/>
  <c r="ET122" i="9"/>
  <c r="FD123" i="9"/>
  <c r="FC123" i="9"/>
  <c r="FQ124" i="9"/>
  <c r="FP124" i="9"/>
  <c r="EZ125" i="9"/>
  <c r="EY125" i="9"/>
  <c r="FB126" i="9"/>
  <c r="FA126" i="9"/>
  <c r="GA127" i="9"/>
  <c r="FZ127" i="9"/>
  <c r="FD139" i="9"/>
  <c r="FC139" i="9"/>
  <c r="EX140" i="9"/>
  <c r="EW140" i="9"/>
  <c r="FY140" i="9"/>
  <c r="FX140" i="9"/>
  <c r="ES142" i="9"/>
  <c r="ER142" i="9"/>
  <c r="GC142" i="9"/>
  <c r="GB142" i="9"/>
  <c r="FO143" i="9"/>
  <c r="FN143" i="9"/>
  <c r="FF144" i="9"/>
  <c r="FE144" i="9"/>
  <c r="FB146" i="9"/>
  <c r="FA146" i="9"/>
  <c r="EU147" i="9"/>
  <c r="ET147" i="9"/>
  <c r="FV147" i="9"/>
  <c r="FU147" i="9"/>
  <c r="ES150" i="9"/>
  <c r="ER150" i="9"/>
  <c r="FY151" i="9"/>
  <c r="FX151" i="9"/>
  <c r="FT154" i="9"/>
  <c r="FS154" i="9"/>
  <c r="GA156" i="9"/>
  <c r="FZ156" i="9"/>
  <c r="FF159" i="9"/>
  <c r="FE159" i="9"/>
  <c r="GC161" i="9"/>
  <c r="GB161" i="9"/>
  <c r="EX163" i="9"/>
  <c r="EW163" i="9"/>
  <c r="ES166" i="9"/>
  <c r="ER166" i="9"/>
  <c r="FY167" i="9"/>
  <c r="FX167" i="9"/>
  <c r="FT181" i="9"/>
  <c r="FS181" i="9"/>
  <c r="GA183" i="9"/>
  <c r="FZ183" i="9"/>
  <c r="FF186" i="9"/>
  <c r="FE186" i="9"/>
  <c r="GC188" i="9"/>
  <c r="GB188" i="9"/>
  <c r="EX190" i="9"/>
  <c r="EW190" i="9"/>
  <c r="ES193" i="9"/>
  <c r="ER193" i="9"/>
  <c r="FY194" i="9"/>
  <c r="FX194" i="9"/>
  <c r="FT197" i="9"/>
  <c r="FS197" i="9"/>
  <c r="GA199" i="9"/>
  <c r="FZ199" i="9"/>
  <c r="EX204" i="9"/>
  <c r="EW204" i="9"/>
  <c r="FV207" i="9"/>
  <c r="FU207" i="9"/>
  <c r="EU224" i="9"/>
  <c r="ET224" i="9"/>
  <c r="FY235" i="9"/>
  <c r="FX235" i="9"/>
  <c r="EZ244" i="9"/>
  <c r="EY244" i="9"/>
  <c r="AE19" i="7"/>
  <c r="AF19" i="7"/>
  <c r="DA19" i="7"/>
  <c r="GC21" i="9"/>
  <c r="GB21" i="9"/>
  <c r="EX22" i="9"/>
  <c r="EW22" i="9"/>
  <c r="FQ22" i="9"/>
  <c r="FP22" i="9"/>
  <c r="GC22" i="9"/>
  <c r="GB22" i="9"/>
  <c r="EX23" i="9"/>
  <c r="EW23" i="9"/>
  <c r="FT23" i="9"/>
  <c r="FS23" i="9"/>
  <c r="FB24" i="9"/>
  <c r="FA24" i="9"/>
  <c r="FQ24" i="9"/>
  <c r="FP24" i="9"/>
  <c r="GC24" i="9"/>
  <c r="GB24" i="9"/>
  <c r="EX25" i="9"/>
  <c r="EW25" i="9"/>
  <c r="FT25" i="9"/>
  <c r="FS25" i="9"/>
  <c r="FB26" i="9"/>
  <c r="FA26" i="9"/>
  <c r="FY26" i="9"/>
  <c r="FX26" i="9"/>
  <c r="FF27" i="9"/>
  <c r="FE27" i="9"/>
  <c r="GC27" i="9"/>
  <c r="GB27" i="9"/>
  <c r="FF28" i="9"/>
  <c r="FE28" i="9"/>
  <c r="FF29" i="9"/>
  <c r="FE29" i="9"/>
  <c r="GC29" i="9"/>
  <c r="GB29" i="9"/>
  <c r="EX30" i="9"/>
  <c r="EW30" i="9"/>
  <c r="FQ30" i="9"/>
  <c r="FP30" i="9"/>
  <c r="GC30" i="9"/>
  <c r="GB30" i="9"/>
  <c r="EX31" i="9"/>
  <c r="EW31" i="9"/>
  <c r="FT31" i="9"/>
  <c r="FS31" i="9"/>
  <c r="FB32" i="9"/>
  <c r="FA32" i="9"/>
  <c r="FQ32" i="9"/>
  <c r="FP32" i="9"/>
  <c r="GC32" i="9"/>
  <c r="GB32" i="9"/>
  <c r="EX33" i="9"/>
  <c r="EW33" i="9"/>
  <c r="FT33" i="9"/>
  <c r="FS33" i="9"/>
  <c r="FB34" i="9"/>
  <c r="FA34" i="9"/>
  <c r="FY34" i="9"/>
  <c r="FX34" i="9"/>
  <c r="GA36" i="9"/>
  <c r="FZ36" i="9"/>
  <c r="EZ51" i="9"/>
  <c r="EY51" i="9"/>
  <c r="FO51" i="9"/>
  <c r="FN51" i="9"/>
  <c r="FF52" i="9"/>
  <c r="FE52" i="9"/>
  <c r="FV53" i="9"/>
  <c r="FU53" i="9"/>
  <c r="EX54" i="9"/>
  <c r="EW54" i="9"/>
  <c r="FQ54" i="9"/>
  <c r="FP54" i="9"/>
  <c r="GC54" i="9"/>
  <c r="GB54" i="9"/>
  <c r="FD55" i="9"/>
  <c r="FC55" i="9"/>
  <c r="GA55" i="9"/>
  <c r="FZ55" i="9"/>
  <c r="FB56" i="9"/>
  <c r="FA56" i="9"/>
  <c r="FQ56" i="9"/>
  <c r="FP56" i="9"/>
  <c r="GC56" i="9"/>
  <c r="GB56" i="9"/>
  <c r="FD57" i="9"/>
  <c r="FC57" i="9"/>
  <c r="GA57" i="9"/>
  <c r="FZ57" i="9"/>
  <c r="FB58" i="9"/>
  <c r="FA58" i="9"/>
  <c r="FY58" i="9"/>
  <c r="FX58" i="9"/>
  <c r="EZ59" i="9"/>
  <c r="EY59" i="9"/>
  <c r="FO59" i="9"/>
  <c r="FN59" i="9"/>
  <c r="FF60" i="9"/>
  <c r="FE60" i="9"/>
  <c r="FV61" i="9"/>
  <c r="FU61" i="9"/>
  <c r="EX62" i="9"/>
  <c r="EW62" i="9"/>
  <c r="FQ62" i="9"/>
  <c r="FP62" i="9"/>
  <c r="GC62" i="9"/>
  <c r="GB62" i="9"/>
  <c r="FD63" i="9"/>
  <c r="FC63" i="9"/>
  <c r="GA63" i="9"/>
  <c r="FZ63" i="9"/>
  <c r="FB64" i="9"/>
  <c r="FA64" i="9"/>
  <c r="FQ64" i="9"/>
  <c r="FP64" i="9"/>
  <c r="GC64" i="9"/>
  <c r="GB64" i="9"/>
  <c r="FD65" i="9"/>
  <c r="FC65" i="9"/>
  <c r="GA65" i="9"/>
  <c r="FZ65" i="9"/>
  <c r="FB66" i="9"/>
  <c r="FA66" i="9"/>
  <c r="FY66" i="9"/>
  <c r="FX66" i="9"/>
  <c r="EZ67" i="9"/>
  <c r="EY67" i="9"/>
  <c r="FO67" i="9"/>
  <c r="FN67" i="9"/>
  <c r="FF68" i="9"/>
  <c r="FE68" i="9"/>
  <c r="FV69" i="9"/>
  <c r="FU69" i="9"/>
  <c r="EX70" i="9"/>
  <c r="EW70" i="9"/>
  <c r="FQ70" i="9"/>
  <c r="FP70" i="9"/>
  <c r="GC70" i="9"/>
  <c r="GB70" i="9"/>
  <c r="FD71" i="9"/>
  <c r="FC71" i="9"/>
  <c r="GA71" i="9"/>
  <c r="FZ71" i="9"/>
  <c r="FB72" i="9"/>
  <c r="FA72" i="9"/>
  <c r="FQ72" i="9"/>
  <c r="FP72" i="9"/>
  <c r="GC72" i="9"/>
  <c r="GB72" i="9"/>
  <c r="FD73" i="9"/>
  <c r="FC73" i="9"/>
  <c r="GA73" i="9"/>
  <c r="FZ73" i="9"/>
  <c r="FB74" i="9"/>
  <c r="FA74" i="9"/>
  <c r="FY74" i="9"/>
  <c r="FX74" i="9"/>
  <c r="EZ75" i="9"/>
  <c r="EY75" i="9"/>
  <c r="FO75" i="9"/>
  <c r="FN75" i="9"/>
  <c r="FF76" i="9"/>
  <c r="FE76" i="9"/>
  <c r="FV77" i="9"/>
  <c r="FU77" i="9"/>
  <c r="EX78" i="9"/>
  <c r="EW78" i="9"/>
  <c r="FQ78" i="9"/>
  <c r="FP78" i="9"/>
  <c r="GC78" i="9"/>
  <c r="GB78" i="9"/>
  <c r="FD79" i="9"/>
  <c r="FC79" i="9"/>
  <c r="GA79" i="9"/>
  <c r="FZ79" i="9"/>
  <c r="FB80" i="9"/>
  <c r="FA80" i="9"/>
  <c r="FQ80" i="9"/>
  <c r="FP80" i="9"/>
  <c r="GC80" i="9"/>
  <c r="GB80" i="9"/>
  <c r="FY81" i="9"/>
  <c r="FX81" i="9"/>
  <c r="FD97" i="9"/>
  <c r="FC97" i="9"/>
  <c r="EU98" i="9"/>
  <c r="ET98" i="9"/>
  <c r="FQ98" i="9"/>
  <c r="FP98" i="9"/>
  <c r="FO99" i="9"/>
  <c r="FN99" i="9"/>
  <c r="FF100" i="9"/>
  <c r="FE100" i="9"/>
  <c r="FY100" i="9"/>
  <c r="FX100" i="9"/>
  <c r="FD101" i="9"/>
  <c r="FC101" i="9"/>
  <c r="EU102" i="9"/>
  <c r="ET102" i="9"/>
  <c r="FQ102" i="9"/>
  <c r="FP102" i="9"/>
  <c r="FO103" i="9"/>
  <c r="FN103" i="9"/>
  <c r="FF104" i="9"/>
  <c r="FE104" i="9"/>
  <c r="FY104" i="9"/>
  <c r="FX104" i="9"/>
  <c r="FD105" i="9"/>
  <c r="FC105" i="9"/>
  <c r="EU106" i="9"/>
  <c r="ET106" i="9"/>
  <c r="FQ106" i="9"/>
  <c r="FP106" i="9"/>
  <c r="FO107" i="9"/>
  <c r="FN107" i="9"/>
  <c r="FF108" i="9"/>
  <c r="FE108" i="9"/>
  <c r="FY108" i="9"/>
  <c r="FX108" i="9"/>
  <c r="FD109" i="9"/>
  <c r="FC109" i="9"/>
  <c r="EU110" i="9"/>
  <c r="ET110" i="9"/>
  <c r="FQ110" i="9"/>
  <c r="FP110" i="9"/>
  <c r="FO111" i="9"/>
  <c r="FN111" i="9"/>
  <c r="FF112" i="9"/>
  <c r="FE112" i="9"/>
  <c r="EZ113" i="9"/>
  <c r="EY113" i="9"/>
  <c r="GC114" i="9"/>
  <c r="GB114" i="9"/>
  <c r="FF116" i="9"/>
  <c r="FE116" i="9"/>
  <c r="ES117" i="9"/>
  <c r="ER117" i="9"/>
  <c r="EU118" i="9"/>
  <c r="ET118" i="9"/>
  <c r="GC118" i="9"/>
  <c r="GB118" i="9"/>
  <c r="FF120" i="9"/>
  <c r="FE120" i="9"/>
  <c r="EZ121" i="9"/>
  <c r="EY121" i="9"/>
  <c r="GC122" i="9"/>
  <c r="GB122" i="9"/>
  <c r="FF124" i="9"/>
  <c r="FE124" i="9"/>
  <c r="ES125" i="9"/>
  <c r="ER125" i="9"/>
  <c r="EU126" i="9"/>
  <c r="ET126" i="9"/>
  <c r="GC126" i="9"/>
  <c r="GB126" i="9"/>
  <c r="FT138" i="9"/>
  <c r="FS138" i="9"/>
  <c r="FQ140" i="9"/>
  <c r="FP140" i="9"/>
  <c r="GA141" i="9"/>
  <c r="FZ141" i="9"/>
  <c r="FT142" i="9"/>
  <c r="FS142" i="9"/>
  <c r="FY144" i="9"/>
  <c r="FX144" i="9"/>
  <c r="ES146" i="9"/>
  <c r="ER146" i="9"/>
  <c r="GC146" i="9"/>
  <c r="GB146" i="9"/>
  <c r="FO147" i="9"/>
  <c r="FN147" i="9"/>
  <c r="FF148" i="9"/>
  <c r="FE148" i="9"/>
  <c r="FB149" i="9"/>
  <c r="FA149" i="9"/>
  <c r="FV151" i="9"/>
  <c r="FU151" i="9"/>
  <c r="FD154" i="9"/>
  <c r="FC154" i="9"/>
  <c r="FG154" i="9"/>
  <c r="FH154" i="9"/>
  <c r="FQ155" i="9"/>
  <c r="FP155" i="9"/>
  <c r="FO158" i="9"/>
  <c r="FN158" i="9"/>
  <c r="EZ160" i="9"/>
  <c r="EY160" i="9"/>
  <c r="EU163" i="9"/>
  <c r="ET163" i="9"/>
  <c r="FB165" i="9"/>
  <c r="FA165" i="9"/>
  <c r="FV167" i="9"/>
  <c r="FU167" i="9"/>
  <c r="FD181" i="9"/>
  <c r="FC181" i="9"/>
  <c r="FQ182" i="9"/>
  <c r="FP182" i="9"/>
  <c r="FO185" i="9"/>
  <c r="FN185" i="9"/>
  <c r="EZ187" i="9"/>
  <c r="EY187" i="9"/>
  <c r="EU190" i="9"/>
  <c r="ET190" i="9"/>
  <c r="FB192" i="9"/>
  <c r="FA192" i="9"/>
  <c r="FV194" i="9"/>
  <c r="FU194" i="9"/>
  <c r="FD197" i="9"/>
  <c r="FC197" i="9"/>
  <c r="FQ198" i="9"/>
  <c r="FP198" i="9"/>
  <c r="FD203" i="9"/>
  <c r="FC203" i="9"/>
  <c r="FO207" i="9"/>
  <c r="FN207" i="9"/>
  <c r="FQ222" i="9"/>
  <c r="FP222" i="9"/>
  <c r="FF227" i="9"/>
  <c r="FE227" i="9"/>
  <c r="AC61" i="6"/>
  <c r="AG19" i="7"/>
  <c r="AG193" i="7"/>
  <c r="AC40" i="6"/>
  <c r="AG66" i="7"/>
  <c r="AC106" i="6"/>
  <c r="AG15" i="7"/>
  <c r="AC38" i="6"/>
  <c r="AC118" i="6"/>
  <c r="AC122" i="6"/>
  <c r="AC170" i="6"/>
  <c r="AC418" i="6"/>
  <c r="AC422" i="6"/>
  <c r="AG103" i="7"/>
  <c r="AG280" i="7"/>
  <c r="AC36" i="6"/>
  <c r="AC44" i="6"/>
  <c r="AC60" i="6"/>
  <c r="AC65" i="6"/>
  <c r="AC102" i="6"/>
  <c r="AG17" i="7"/>
  <c r="AG25" i="7"/>
  <c r="AG43" i="7"/>
  <c r="AG72" i="7"/>
  <c r="AG107" i="7"/>
  <c r="AG21" i="7"/>
  <c r="AG30" i="7"/>
  <c r="AG35" i="7"/>
  <c r="AG238" i="7"/>
  <c r="CT63" i="6"/>
  <c r="CV63" i="6"/>
  <c r="AA515" i="6"/>
  <c r="AA513" i="6"/>
  <c r="AA511" i="6"/>
  <c r="AA509" i="6"/>
  <c r="AC8" i="6"/>
  <c r="AB509" i="6"/>
  <c r="CW509" i="6"/>
  <c r="AA507" i="6"/>
  <c r="AA505" i="6"/>
  <c r="AA503" i="6"/>
  <c r="AA501" i="6"/>
  <c r="AB501" i="6"/>
  <c r="CW501" i="6"/>
  <c r="AA495" i="6"/>
  <c r="AA489" i="6"/>
  <c r="AA487" i="6"/>
  <c r="AA469" i="6"/>
  <c r="AB469" i="6"/>
  <c r="CW469" i="6"/>
  <c r="AA465" i="6"/>
  <c r="AA461" i="6"/>
  <c r="AA456" i="6"/>
  <c r="AA453" i="6"/>
  <c r="AB453" i="6"/>
  <c r="CW453" i="6"/>
  <c r="AA452" i="6"/>
  <c r="AA512" i="6"/>
  <c r="AA504" i="6"/>
  <c r="AA499" i="6"/>
  <c r="AB499" i="6"/>
  <c r="CW499" i="6"/>
  <c r="AA491" i="6"/>
  <c r="AA490" i="6"/>
  <c r="AA486" i="6"/>
  <c r="AA485" i="6"/>
  <c r="AB485" i="6"/>
  <c r="CW485" i="6"/>
  <c r="AA470" i="6"/>
  <c r="AA468" i="6"/>
  <c r="AA514" i="6"/>
  <c r="AA506" i="6"/>
  <c r="AB506" i="6"/>
  <c r="CW506" i="6"/>
  <c r="AA500" i="6"/>
  <c r="AA508" i="6"/>
  <c r="AA497" i="6"/>
  <c r="AA496" i="6"/>
  <c r="AB496" i="6"/>
  <c r="CW496" i="6"/>
  <c r="AA493" i="6"/>
  <c r="AA488" i="6"/>
  <c r="AA510" i="6"/>
  <c r="AA471" i="6"/>
  <c r="AB471" i="6"/>
  <c r="CW471" i="6"/>
  <c r="AA462" i="6"/>
  <c r="AA460" i="6"/>
  <c r="AA459" i="6"/>
  <c r="AA457" i="6"/>
  <c r="AB457" i="6"/>
  <c r="CW457" i="6"/>
  <c r="AA448" i="6"/>
  <c r="AA447" i="6"/>
  <c r="AA427" i="6"/>
  <c r="AA423" i="6"/>
  <c r="AB423" i="6"/>
  <c r="CW423" i="6"/>
  <c r="AA419" i="6"/>
  <c r="AA412" i="6"/>
  <c r="AA411" i="6"/>
  <c r="AA408" i="6"/>
  <c r="AB408" i="6"/>
  <c r="CW408" i="6"/>
  <c r="AA403" i="6"/>
  <c r="AA402" i="6"/>
  <c r="AA386" i="6"/>
  <c r="AA382" i="6"/>
  <c r="AB382" i="6"/>
  <c r="CW382" i="6"/>
  <c r="AA378" i="6"/>
  <c r="AA374" i="6"/>
  <c r="AA373" i="6"/>
  <c r="AA365" i="6"/>
  <c r="AB365" i="6"/>
  <c r="CW365" i="6"/>
  <c r="AA362" i="6"/>
  <c r="AA342" i="6"/>
  <c r="AA338" i="6"/>
  <c r="AA334" i="6"/>
  <c r="AB334" i="6"/>
  <c r="CW334" i="6"/>
  <c r="AA327" i="6"/>
  <c r="AA326" i="6"/>
  <c r="AA323" i="6"/>
  <c r="AA318" i="6"/>
  <c r="AB318" i="6"/>
  <c r="CW318" i="6"/>
  <c r="AA299" i="6"/>
  <c r="AA295" i="6"/>
  <c r="AA291" i="6"/>
  <c r="AA284" i="6"/>
  <c r="AB284" i="6"/>
  <c r="CW284" i="6"/>
  <c r="AA283" i="6"/>
  <c r="AA280" i="6"/>
  <c r="AA275" i="6"/>
  <c r="AA259" i="6"/>
  <c r="AB259" i="6"/>
  <c r="CW259" i="6"/>
  <c r="AA255" i="6"/>
  <c r="AA251" i="6"/>
  <c r="AA247" i="6"/>
  <c r="AA244" i="6"/>
  <c r="AB244" i="6"/>
  <c r="CW244" i="6"/>
  <c r="AA236" i="6"/>
  <c r="AA235" i="6"/>
  <c r="AA231" i="6"/>
  <c r="AA215" i="6"/>
  <c r="AB215" i="6"/>
  <c r="CW215" i="6"/>
  <c r="AA211" i="6"/>
  <c r="AA207" i="6"/>
  <c r="AA498" i="6"/>
  <c r="AA466" i="6"/>
  <c r="AB466" i="6"/>
  <c r="CW466" i="6"/>
  <c r="AA464" i="6"/>
  <c r="AA463" i="6"/>
  <c r="AA455" i="6"/>
  <c r="AA451" i="6"/>
  <c r="AB451" i="6"/>
  <c r="CW451" i="6"/>
  <c r="AA450" i="6"/>
  <c r="AA446" i="6"/>
  <c r="AA445" i="6"/>
  <c r="AA430" i="6"/>
  <c r="AB430" i="6"/>
  <c r="CW430" i="6"/>
  <c r="AA426" i="6"/>
  <c r="AA422" i="6"/>
  <c r="AA418" i="6"/>
  <c r="AA413" i="6"/>
  <c r="AB413" i="6"/>
  <c r="CW413" i="6"/>
  <c r="AA410" i="6"/>
  <c r="AA409" i="6"/>
  <c r="AA401" i="6"/>
  <c r="AA385" i="6"/>
  <c r="AB385" i="6"/>
  <c r="CW385" i="6"/>
  <c r="AA381" i="6"/>
  <c r="AA377" i="6"/>
  <c r="AA370" i="6"/>
  <c r="AA369" i="6"/>
  <c r="AB369" i="6"/>
  <c r="CW369" i="6"/>
  <c r="AA366" i="6"/>
  <c r="AA361" i="6"/>
  <c r="AA360" i="6"/>
  <c r="AA345" i="6"/>
  <c r="AB345" i="6"/>
  <c r="CW345" i="6"/>
  <c r="AA341" i="6"/>
  <c r="AA337" i="6"/>
  <c r="AA333" i="6"/>
  <c r="AA328" i="6"/>
  <c r="AB328" i="6"/>
  <c r="CW328" i="6"/>
  <c r="AA325" i="6"/>
  <c r="AA324" i="6"/>
  <c r="AA317" i="6"/>
  <c r="AA316" i="6"/>
  <c r="AB316" i="6"/>
  <c r="CW316" i="6"/>
  <c r="AA302" i="6"/>
  <c r="AA298" i="6"/>
  <c r="AA294" i="6"/>
  <c r="AA290" i="6"/>
  <c r="AB290" i="6"/>
  <c r="CW290" i="6"/>
  <c r="CX290" i="6"/>
  <c r="CY290" i="6"/>
  <c r="AA285" i="6"/>
  <c r="AA282" i="6"/>
  <c r="AA281" i="6"/>
  <c r="AA274" i="6"/>
  <c r="AB274" i="6"/>
  <c r="CW274" i="6"/>
  <c r="AA258" i="6"/>
  <c r="AA254" i="6"/>
  <c r="AA250" i="6"/>
  <c r="AA246" i="6"/>
  <c r="AB246" i="6"/>
  <c r="CW246" i="6"/>
  <c r="AA245" i="6"/>
  <c r="AA237" i="6"/>
  <c r="AA234" i="6"/>
  <c r="AA230" i="6"/>
  <c r="AB230" i="6"/>
  <c r="CW230" i="6"/>
  <c r="AA214" i="6"/>
  <c r="AA210" i="6"/>
  <c r="AA206" i="6"/>
  <c r="AA199" i="6"/>
  <c r="AB199" i="6"/>
  <c r="CW199" i="6"/>
  <c r="AA198" i="6"/>
  <c r="AA195" i="6"/>
  <c r="AA190" i="6"/>
  <c r="AA502" i="6"/>
  <c r="AB502" i="6"/>
  <c r="CW502" i="6"/>
  <c r="AA494" i="6"/>
  <c r="AA492" i="6"/>
  <c r="AA472" i="6"/>
  <c r="AA467" i="6"/>
  <c r="AB467" i="6"/>
  <c r="CW467" i="6"/>
  <c r="AA458" i="6"/>
  <c r="AA454" i="6"/>
  <c r="AA449" i="6"/>
  <c r="AA444" i="6"/>
  <c r="AB444" i="6"/>
  <c r="CW444" i="6"/>
  <c r="AA429" i="6"/>
  <c r="AA425" i="6"/>
  <c r="AA421" i="6"/>
  <c r="AA417" i="6"/>
  <c r="AB417" i="6"/>
  <c r="CW417" i="6"/>
  <c r="AA414" i="6"/>
  <c r="AA406" i="6"/>
  <c r="AA405" i="6"/>
  <c r="AA400" i="6"/>
  <c r="AB400" i="6"/>
  <c r="CW400" i="6"/>
  <c r="AA384" i="6"/>
  <c r="AA380" i="6"/>
  <c r="AA376" i="6"/>
  <c r="AA371" i="6"/>
  <c r="AB371" i="6"/>
  <c r="CW371" i="6"/>
  <c r="AA368" i="6"/>
  <c r="AA367" i="6"/>
  <c r="AA359" i="6"/>
  <c r="AA344" i="6"/>
  <c r="AB344" i="6"/>
  <c r="CW344" i="6"/>
  <c r="AA340" i="6"/>
  <c r="AA336" i="6"/>
  <c r="AA332" i="6"/>
  <c r="AA329" i="6"/>
  <c r="AB329" i="6"/>
  <c r="CW329" i="6"/>
  <c r="AA321" i="6"/>
  <c r="AA320" i="6"/>
  <c r="AA315" i="6"/>
  <c r="AA301" i="6"/>
  <c r="AB301" i="6"/>
  <c r="CW301" i="6"/>
  <c r="AA297" i="6"/>
  <c r="AA293" i="6"/>
  <c r="AA289" i="6"/>
  <c r="AA286" i="6"/>
  <c r="AB286" i="6"/>
  <c r="CW286" i="6"/>
  <c r="AA278" i="6"/>
  <c r="AA277" i="6"/>
  <c r="AA273" i="6"/>
  <c r="AA257" i="6"/>
  <c r="AB257" i="6"/>
  <c r="CW257" i="6"/>
  <c r="AA253" i="6"/>
  <c r="AA249" i="6"/>
  <c r="AA242" i="6"/>
  <c r="AA241" i="6"/>
  <c r="AB241" i="6"/>
  <c r="CW241" i="6"/>
  <c r="AA238" i="6"/>
  <c r="AA233" i="6"/>
  <c r="AA217" i="6"/>
  <c r="AA213" i="6"/>
  <c r="AB213" i="6"/>
  <c r="CW213" i="6"/>
  <c r="AA209" i="6"/>
  <c r="AA205" i="6"/>
  <c r="AA200" i="6"/>
  <c r="AA197" i="6"/>
  <c r="AB197" i="6"/>
  <c r="CW197" i="6"/>
  <c r="AA196" i="6"/>
  <c r="AA428" i="6"/>
  <c r="AA424" i="6"/>
  <c r="AA420" i="6"/>
  <c r="AB420" i="6"/>
  <c r="CW420" i="6"/>
  <c r="AA416" i="6"/>
  <c r="AA383" i="6"/>
  <c r="AA372" i="6"/>
  <c r="AA358" i="6"/>
  <c r="AB358" i="6"/>
  <c r="CW358" i="6"/>
  <c r="AA335" i="6"/>
  <c r="AA319" i="6"/>
  <c r="AA287" i="6"/>
  <c r="AA279" i="6"/>
  <c r="AB279" i="6"/>
  <c r="CW279" i="6"/>
  <c r="AA272" i="6"/>
  <c r="AA240" i="6"/>
  <c r="AA212" i="6"/>
  <c r="AA208" i="6"/>
  <c r="AB208" i="6"/>
  <c r="CW208" i="6"/>
  <c r="AA203" i="6"/>
  <c r="AA193" i="6"/>
  <c r="AA192" i="6"/>
  <c r="AA188" i="6"/>
  <c r="AB188" i="6"/>
  <c r="CW188" i="6"/>
  <c r="AA171" i="6"/>
  <c r="AA167" i="6"/>
  <c r="AA163" i="6"/>
  <c r="AA158" i="6"/>
  <c r="AB158" i="6"/>
  <c r="CW158" i="6"/>
  <c r="AA155" i="6"/>
  <c r="AA154" i="6"/>
  <c r="AA147" i="6"/>
  <c r="AA131" i="6"/>
  <c r="AB131" i="6"/>
  <c r="CW131" i="6"/>
  <c r="AA127" i="6"/>
  <c r="AA123" i="6"/>
  <c r="AA119" i="6"/>
  <c r="AA116" i="6"/>
  <c r="AB116" i="6"/>
  <c r="CW116" i="6"/>
  <c r="AA108" i="6"/>
  <c r="AA107" i="6"/>
  <c r="AA103" i="6"/>
  <c r="AA86" i="6"/>
  <c r="AB86" i="6"/>
  <c r="CW86" i="6"/>
  <c r="AA82" i="6"/>
  <c r="AA78" i="6"/>
  <c r="AA71" i="6"/>
  <c r="AA70" i="6"/>
  <c r="AB70" i="6"/>
  <c r="CW70" i="6"/>
  <c r="AA443" i="6"/>
  <c r="AA404" i="6"/>
  <c r="AA379" i="6"/>
  <c r="AA375" i="6"/>
  <c r="AB375" i="6"/>
  <c r="CW375" i="6"/>
  <c r="AA364" i="6"/>
  <c r="AA331" i="6"/>
  <c r="AA322" i="6"/>
  <c r="AA300" i="6"/>
  <c r="AB300" i="6"/>
  <c r="CW300" i="6"/>
  <c r="AA296" i="6"/>
  <c r="AA256" i="6"/>
  <c r="AA243" i="6"/>
  <c r="AA239" i="6"/>
  <c r="AB239" i="6"/>
  <c r="CW239" i="6"/>
  <c r="AA201" i="6"/>
  <c r="AA191" i="6"/>
  <c r="AA187" i="6"/>
  <c r="AA174" i="6"/>
  <c r="AB174" i="6"/>
  <c r="CW174" i="6"/>
  <c r="AA170" i="6"/>
  <c r="AA166" i="6"/>
  <c r="AA162" i="6"/>
  <c r="AA159" i="6"/>
  <c r="AB159" i="6"/>
  <c r="CW159" i="6"/>
  <c r="AA151" i="6"/>
  <c r="AA150" i="6"/>
  <c r="AA146" i="6"/>
  <c r="AA130" i="6"/>
  <c r="AB130" i="6"/>
  <c r="CW130" i="6"/>
  <c r="AA126" i="6"/>
  <c r="AA122" i="6"/>
  <c r="AA118" i="6"/>
  <c r="AA117" i="6"/>
  <c r="AB117" i="6"/>
  <c r="CW117" i="6"/>
  <c r="CP117" i="6"/>
  <c r="CU117" i="6"/>
  <c r="CX117" i="6"/>
  <c r="CY117" i="6"/>
  <c r="AA109" i="6"/>
  <c r="AA106" i="6"/>
  <c r="AA102" i="6"/>
  <c r="AA85" i="6"/>
  <c r="AB85" i="6"/>
  <c r="CW85" i="6"/>
  <c r="CX85" i="6"/>
  <c r="CY85" i="6"/>
  <c r="AA81" i="6"/>
  <c r="AA77" i="6"/>
  <c r="AA72" i="6"/>
  <c r="AA69" i="6"/>
  <c r="AB69" i="6"/>
  <c r="CW69" i="6"/>
  <c r="AA68" i="6"/>
  <c r="AA61" i="6"/>
  <c r="AA45" i="6"/>
  <c r="AA44" i="6"/>
  <c r="AB44" i="6"/>
  <c r="CW44" i="6"/>
  <c r="AA43" i="6"/>
  <c r="AA42" i="6"/>
  <c r="AA41" i="6"/>
  <c r="AA40" i="6"/>
  <c r="AB40" i="6"/>
  <c r="CW40" i="6"/>
  <c r="AA39" i="6"/>
  <c r="AA38" i="6"/>
  <c r="AA37" i="6"/>
  <c r="AA36" i="6"/>
  <c r="AB36" i="6"/>
  <c r="CW36" i="6"/>
  <c r="AA35" i="6"/>
  <c r="Y16" i="6"/>
  <c r="Y15" i="6"/>
  <c r="AR9" i="6"/>
  <c r="AA415" i="6"/>
  <c r="AA407" i="6"/>
  <c r="AA363" i="6"/>
  <c r="AA292" i="6"/>
  <c r="AB292" i="6"/>
  <c r="CW292" i="6"/>
  <c r="AA288" i="6"/>
  <c r="AA252" i="6"/>
  <c r="AA248" i="6"/>
  <c r="AA204" i="6"/>
  <c r="AB204" i="6"/>
  <c r="CW204" i="6"/>
  <c r="AA202" i="6"/>
  <c r="AA194" i="6"/>
  <c r="AA173" i="6"/>
  <c r="AA169" i="6"/>
  <c r="AB169" i="6"/>
  <c r="CW169" i="6"/>
  <c r="AA165" i="6"/>
  <c r="AA161" i="6"/>
  <c r="AA160" i="6"/>
  <c r="AA152" i="6"/>
  <c r="AB152" i="6"/>
  <c r="CW152" i="6"/>
  <c r="AA149" i="6"/>
  <c r="AA145" i="6"/>
  <c r="AA129" i="6"/>
  <c r="AA125" i="6"/>
  <c r="AB125" i="6"/>
  <c r="CW125" i="6"/>
  <c r="AA121" i="6"/>
  <c r="AA114" i="6"/>
  <c r="AA113" i="6"/>
  <c r="AA110" i="6"/>
  <c r="AB110" i="6"/>
  <c r="CW110" i="6"/>
  <c r="AA105" i="6"/>
  <c r="AA84" i="6"/>
  <c r="AA80" i="6"/>
  <c r="AA76" i="6"/>
  <c r="AB76" i="6"/>
  <c r="CW76" i="6"/>
  <c r="AA73" i="6"/>
  <c r="AA65" i="6"/>
  <c r="AA64" i="6"/>
  <c r="AA60" i="6"/>
  <c r="AB60" i="6"/>
  <c r="CW60" i="6"/>
  <c r="AA30" i="6"/>
  <c r="AA28" i="6"/>
  <c r="AA24" i="6"/>
  <c r="AA22" i="6"/>
  <c r="AB22" i="6"/>
  <c r="CW22" i="6"/>
  <c r="Z16" i="6"/>
  <c r="Z15" i="6"/>
  <c r="CT68" i="6"/>
  <c r="CV68" i="6"/>
  <c r="CP514" i="6"/>
  <c r="CU514" i="6"/>
  <c r="CP512" i="6"/>
  <c r="CU512" i="6"/>
  <c r="CP510" i="6"/>
  <c r="CU510" i="6"/>
  <c r="CP508" i="6"/>
  <c r="CU508" i="6"/>
  <c r="CP506" i="6"/>
  <c r="CU506" i="6"/>
  <c r="CP504" i="6"/>
  <c r="CU504" i="6"/>
  <c r="CP502" i="6"/>
  <c r="CU502" i="6"/>
  <c r="CP500" i="6"/>
  <c r="CU500" i="6"/>
  <c r="CP499" i="6"/>
  <c r="CU499" i="6"/>
  <c r="CP498" i="6"/>
  <c r="CU498" i="6"/>
  <c r="CP497" i="6"/>
  <c r="CU497" i="6"/>
  <c r="CP496" i="6"/>
  <c r="CU496" i="6"/>
  <c r="CP494" i="6"/>
  <c r="CU494" i="6"/>
  <c r="CP493" i="6"/>
  <c r="CU493" i="6"/>
  <c r="CP492" i="6"/>
  <c r="CU492" i="6"/>
  <c r="CP491" i="6"/>
  <c r="CU491" i="6"/>
  <c r="CP490" i="6"/>
  <c r="CU490" i="6"/>
  <c r="CP488" i="6"/>
  <c r="CU488" i="6"/>
  <c r="CP486" i="6"/>
  <c r="CU486" i="6"/>
  <c r="CP471" i="6"/>
  <c r="CU471" i="6"/>
  <c r="CP467" i="6"/>
  <c r="CU467" i="6"/>
  <c r="CP463" i="6"/>
  <c r="CU463" i="6"/>
  <c r="CP459" i="6"/>
  <c r="CU459" i="6"/>
  <c r="CP457" i="6"/>
  <c r="CU457" i="6"/>
  <c r="CP449" i="6"/>
  <c r="CU449" i="6"/>
  <c r="CP447" i="6"/>
  <c r="CU447" i="6"/>
  <c r="CP509" i="6"/>
  <c r="CU509" i="6"/>
  <c r="CP501" i="6"/>
  <c r="CU501" i="6"/>
  <c r="CP489" i="6"/>
  <c r="CU489" i="6"/>
  <c r="CP469" i="6"/>
  <c r="CU469" i="6"/>
  <c r="CP511" i="6"/>
  <c r="CU511" i="6"/>
  <c r="CP503" i="6"/>
  <c r="CU503" i="6"/>
  <c r="CP513" i="6"/>
  <c r="CU513" i="6"/>
  <c r="CP505" i="6"/>
  <c r="CU505" i="6"/>
  <c r="CP495" i="6"/>
  <c r="CU495" i="6"/>
  <c r="CP487" i="6"/>
  <c r="CU487" i="6"/>
  <c r="CP470" i="6"/>
  <c r="CU470" i="6"/>
  <c r="CP468" i="6"/>
  <c r="CU468" i="6"/>
  <c r="CP515" i="6"/>
  <c r="CU515" i="6"/>
  <c r="CP461" i="6"/>
  <c r="CU461" i="6"/>
  <c r="CP456" i="6"/>
  <c r="CU456" i="6"/>
  <c r="CP455" i="6"/>
  <c r="CU455" i="6"/>
  <c r="CP454" i="6"/>
  <c r="CU454" i="6"/>
  <c r="CP452" i="6"/>
  <c r="CU452" i="6"/>
  <c r="CP451" i="6"/>
  <c r="CU451" i="6"/>
  <c r="CP450" i="6"/>
  <c r="CU450" i="6"/>
  <c r="CP445" i="6"/>
  <c r="CU445" i="6"/>
  <c r="CP444" i="6"/>
  <c r="CU444" i="6"/>
  <c r="CP429" i="6"/>
  <c r="CU429" i="6"/>
  <c r="CP425" i="6"/>
  <c r="CU425" i="6"/>
  <c r="CP421" i="6"/>
  <c r="CU421" i="6"/>
  <c r="CP417" i="6"/>
  <c r="CU417" i="6"/>
  <c r="CP413" i="6"/>
  <c r="CU413" i="6"/>
  <c r="CP409" i="6"/>
  <c r="CU409" i="6"/>
  <c r="CP405" i="6"/>
  <c r="CU405" i="6"/>
  <c r="CP400" i="6"/>
  <c r="CU400" i="6"/>
  <c r="CP384" i="6"/>
  <c r="CU384" i="6"/>
  <c r="CP380" i="6"/>
  <c r="CU380" i="6"/>
  <c r="CP376" i="6"/>
  <c r="CU376" i="6"/>
  <c r="CP370" i="6"/>
  <c r="CU370" i="6"/>
  <c r="CP368" i="6"/>
  <c r="CU368" i="6"/>
  <c r="CP366" i="6"/>
  <c r="CU366" i="6"/>
  <c r="CP360" i="6"/>
  <c r="CU360" i="6"/>
  <c r="CP359" i="6"/>
  <c r="CU359" i="6"/>
  <c r="CP344" i="6"/>
  <c r="CU344" i="6"/>
  <c r="CP340" i="6"/>
  <c r="CU340" i="6"/>
  <c r="CP336" i="6"/>
  <c r="CU336" i="6"/>
  <c r="CP332" i="6"/>
  <c r="CU332" i="6"/>
  <c r="CP328" i="6"/>
  <c r="CU328" i="6"/>
  <c r="CP324" i="6"/>
  <c r="CU324" i="6"/>
  <c r="CP320" i="6"/>
  <c r="CU320" i="6"/>
  <c r="CP316" i="6"/>
  <c r="CU316" i="6"/>
  <c r="CP315" i="6"/>
  <c r="CU315" i="6"/>
  <c r="CP301" i="6"/>
  <c r="CU301" i="6"/>
  <c r="CP297" i="6"/>
  <c r="CU297" i="6"/>
  <c r="CP293" i="6"/>
  <c r="CU293" i="6"/>
  <c r="CP289" i="6"/>
  <c r="CU289" i="6"/>
  <c r="CP285" i="6"/>
  <c r="CU285" i="6"/>
  <c r="CP281" i="6"/>
  <c r="CU281" i="6"/>
  <c r="CP277" i="6"/>
  <c r="CU277" i="6"/>
  <c r="CP273" i="6"/>
  <c r="CU273" i="6"/>
  <c r="CP257" i="6"/>
  <c r="CU257" i="6"/>
  <c r="CP253" i="6"/>
  <c r="CU253" i="6"/>
  <c r="CP249" i="6"/>
  <c r="CU249" i="6"/>
  <c r="CP245" i="6"/>
  <c r="CU245" i="6"/>
  <c r="CP241" i="6"/>
  <c r="CU241" i="6"/>
  <c r="CP237" i="6"/>
  <c r="CU237" i="6"/>
  <c r="CP233" i="6"/>
  <c r="CU233" i="6"/>
  <c r="CP217" i="6"/>
  <c r="CU217" i="6"/>
  <c r="CP213" i="6"/>
  <c r="CU213" i="6"/>
  <c r="CP209" i="6"/>
  <c r="CU209" i="6"/>
  <c r="CP205" i="6"/>
  <c r="CU205" i="6"/>
  <c r="CP465" i="6"/>
  <c r="CU465" i="6"/>
  <c r="CP458" i="6"/>
  <c r="CU458" i="6"/>
  <c r="CP443" i="6"/>
  <c r="CU443" i="6"/>
  <c r="CP428" i="6"/>
  <c r="CU428" i="6"/>
  <c r="CP424" i="6"/>
  <c r="CU424" i="6"/>
  <c r="CP420" i="6"/>
  <c r="CU420" i="6"/>
  <c r="CP416" i="6"/>
  <c r="CU416" i="6"/>
  <c r="CP414" i="6"/>
  <c r="CU414" i="6"/>
  <c r="CP406" i="6"/>
  <c r="CU406" i="6"/>
  <c r="CP404" i="6"/>
  <c r="CU404" i="6"/>
  <c r="CP387" i="6"/>
  <c r="CU387" i="6"/>
  <c r="CP383" i="6"/>
  <c r="CU383" i="6"/>
  <c r="CP379" i="6"/>
  <c r="CU379" i="6"/>
  <c r="CP375" i="6"/>
  <c r="CU375" i="6"/>
  <c r="CP371" i="6"/>
  <c r="CU371" i="6"/>
  <c r="CP367" i="6"/>
  <c r="CU367" i="6"/>
  <c r="CP363" i="6"/>
  <c r="CU363" i="6"/>
  <c r="CP358" i="6"/>
  <c r="CU358" i="6"/>
  <c r="CP343" i="6"/>
  <c r="CU343" i="6"/>
  <c r="CP339" i="6"/>
  <c r="CU339" i="6"/>
  <c r="CP335" i="6"/>
  <c r="CU335" i="6"/>
  <c r="CP331" i="6"/>
  <c r="CU331" i="6"/>
  <c r="CP329" i="6"/>
  <c r="CU329" i="6"/>
  <c r="CP321" i="6"/>
  <c r="CU321" i="6"/>
  <c r="CP319" i="6"/>
  <c r="CU319" i="6"/>
  <c r="AA313" i="6"/>
  <c r="CP300" i="6"/>
  <c r="CU300" i="6"/>
  <c r="CP296" i="6"/>
  <c r="CU296" i="6"/>
  <c r="CP292" i="6"/>
  <c r="CU292" i="6"/>
  <c r="CP288" i="6"/>
  <c r="CU288" i="6"/>
  <c r="CP286" i="6"/>
  <c r="CU286" i="6"/>
  <c r="CP278" i="6"/>
  <c r="CU278" i="6"/>
  <c r="CP276" i="6"/>
  <c r="CU276" i="6"/>
  <c r="CP272" i="6"/>
  <c r="CU272" i="6"/>
  <c r="CP256" i="6"/>
  <c r="CU256" i="6"/>
  <c r="CP252" i="6"/>
  <c r="CU252" i="6"/>
  <c r="CP248" i="6"/>
  <c r="CU248" i="6"/>
  <c r="CP242" i="6"/>
  <c r="CU242" i="6"/>
  <c r="CP240" i="6"/>
  <c r="CU240" i="6"/>
  <c r="CP238" i="6"/>
  <c r="CU238" i="6"/>
  <c r="CP232" i="6"/>
  <c r="CU232" i="6"/>
  <c r="CP216" i="6"/>
  <c r="CU216" i="6"/>
  <c r="CP212" i="6"/>
  <c r="CU212" i="6"/>
  <c r="CP208" i="6"/>
  <c r="CU208" i="6"/>
  <c r="CP204" i="6"/>
  <c r="CU204" i="6"/>
  <c r="CP200" i="6"/>
  <c r="CU200" i="6"/>
  <c r="CP196" i="6"/>
  <c r="CU196" i="6"/>
  <c r="CP192" i="6"/>
  <c r="CU192" i="6"/>
  <c r="CP507" i="6"/>
  <c r="CU507" i="6"/>
  <c r="CP485" i="6"/>
  <c r="CU485" i="6"/>
  <c r="CP472" i="6"/>
  <c r="CU472" i="6"/>
  <c r="CP462" i="6"/>
  <c r="CU462" i="6"/>
  <c r="CP460" i="6"/>
  <c r="CU460" i="6"/>
  <c r="CP453" i="6"/>
  <c r="CU453" i="6"/>
  <c r="CP448" i="6"/>
  <c r="CU448" i="6"/>
  <c r="CP427" i="6"/>
  <c r="CU427" i="6"/>
  <c r="CP423" i="6"/>
  <c r="CU423" i="6"/>
  <c r="CP419" i="6"/>
  <c r="CU419" i="6"/>
  <c r="CP415" i="6"/>
  <c r="CU415" i="6"/>
  <c r="CP411" i="6"/>
  <c r="CU411" i="6"/>
  <c r="CP407" i="6"/>
  <c r="CU407" i="6"/>
  <c r="CP403" i="6"/>
  <c r="CU403" i="6"/>
  <c r="CP386" i="6"/>
  <c r="CU386" i="6"/>
  <c r="CP382" i="6"/>
  <c r="CU382" i="6"/>
  <c r="CP378" i="6"/>
  <c r="CU378" i="6"/>
  <c r="CP374" i="6"/>
  <c r="CU374" i="6"/>
  <c r="CP372" i="6"/>
  <c r="CU372" i="6"/>
  <c r="CP364" i="6"/>
  <c r="CU364" i="6"/>
  <c r="CP362" i="6"/>
  <c r="CU362" i="6"/>
  <c r="CP342" i="6"/>
  <c r="CU342" i="6"/>
  <c r="CP338" i="6"/>
  <c r="CU338" i="6"/>
  <c r="CP334" i="6"/>
  <c r="CU334" i="6"/>
  <c r="CP330" i="6"/>
  <c r="CU330" i="6"/>
  <c r="CP326" i="6"/>
  <c r="CU326" i="6"/>
  <c r="CP322" i="6"/>
  <c r="CU322" i="6"/>
  <c r="CP318" i="6"/>
  <c r="CU318" i="6"/>
  <c r="CP299" i="6"/>
  <c r="CU299" i="6"/>
  <c r="CP295" i="6"/>
  <c r="CU295" i="6"/>
  <c r="CP291" i="6"/>
  <c r="CU291" i="6"/>
  <c r="CP287" i="6"/>
  <c r="CU287" i="6"/>
  <c r="CP283" i="6"/>
  <c r="CU283" i="6"/>
  <c r="CP279" i="6"/>
  <c r="CU279" i="6"/>
  <c r="CP275" i="6"/>
  <c r="CU275" i="6"/>
  <c r="CP259" i="6"/>
  <c r="CU259" i="6"/>
  <c r="CP255" i="6"/>
  <c r="CU255" i="6"/>
  <c r="CP251" i="6"/>
  <c r="CU251" i="6"/>
  <c r="CP247" i="6"/>
  <c r="CU247" i="6"/>
  <c r="CP243" i="6"/>
  <c r="CU243" i="6"/>
  <c r="CP239" i="6"/>
  <c r="CU239" i="6"/>
  <c r="CP235" i="6"/>
  <c r="CU235" i="6"/>
  <c r="CP231" i="6"/>
  <c r="CU231" i="6"/>
  <c r="CP215" i="6"/>
  <c r="CU215" i="6"/>
  <c r="CP211" i="6"/>
  <c r="CU211" i="6"/>
  <c r="CP207" i="6"/>
  <c r="CU207" i="6"/>
  <c r="CP203" i="6"/>
  <c r="CU203" i="6"/>
  <c r="CP201" i="6"/>
  <c r="CU201" i="6"/>
  <c r="CP193" i="6"/>
  <c r="CU193" i="6"/>
  <c r="CP191" i="6"/>
  <c r="CU191" i="6"/>
  <c r="CP412" i="6"/>
  <c r="CU412" i="6"/>
  <c r="CP402" i="6"/>
  <c r="CU402" i="6"/>
  <c r="CP345" i="6"/>
  <c r="CU345" i="6"/>
  <c r="CP341" i="6"/>
  <c r="CU341" i="6"/>
  <c r="CP325" i="6"/>
  <c r="CU325" i="6"/>
  <c r="CP282" i="6"/>
  <c r="CU282" i="6"/>
  <c r="CP280" i="6"/>
  <c r="CU280" i="6"/>
  <c r="CP246" i="6"/>
  <c r="CU246" i="6"/>
  <c r="CP195" i="6"/>
  <c r="CU195" i="6"/>
  <c r="CP173" i="6"/>
  <c r="CU173" i="6"/>
  <c r="CP169" i="6"/>
  <c r="CU169" i="6"/>
  <c r="CP165" i="6"/>
  <c r="CU165" i="6"/>
  <c r="CP161" i="6"/>
  <c r="CU161" i="6"/>
  <c r="CP159" i="6"/>
  <c r="CU159" i="6"/>
  <c r="CP151" i="6"/>
  <c r="CU151" i="6"/>
  <c r="CP149" i="6"/>
  <c r="CU149" i="6"/>
  <c r="CP145" i="6"/>
  <c r="CU145" i="6"/>
  <c r="CP129" i="6"/>
  <c r="CU129" i="6"/>
  <c r="CP125" i="6"/>
  <c r="CU125" i="6"/>
  <c r="CP121" i="6"/>
  <c r="CU121" i="6"/>
  <c r="CP113" i="6"/>
  <c r="CU113" i="6"/>
  <c r="CP109" i="6"/>
  <c r="CU109" i="6"/>
  <c r="CP105" i="6"/>
  <c r="CU105" i="6"/>
  <c r="CP84" i="6"/>
  <c r="CU84" i="6"/>
  <c r="CP80" i="6"/>
  <c r="CU80" i="6"/>
  <c r="CP76" i="6"/>
  <c r="CU76" i="6"/>
  <c r="CP72" i="6"/>
  <c r="CU72" i="6"/>
  <c r="CP68" i="6"/>
  <c r="CU68" i="6"/>
  <c r="CP466" i="6"/>
  <c r="CU466" i="6"/>
  <c r="CP464" i="6"/>
  <c r="CU464" i="6"/>
  <c r="CP430" i="6"/>
  <c r="CU430" i="6"/>
  <c r="CP426" i="6"/>
  <c r="CU426" i="6"/>
  <c r="CP422" i="6"/>
  <c r="CU422" i="6"/>
  <c r="CP418" i="6"/>
  <c r="CU418" i="6"/>
  <c r="CP385" i="6"/>
  <c r="CU385" i="6"/>
  <c r="CP365" i="6"/>
  <c r="CU365" i="6"/>
  <c r="CP361" i="6"/>
  <c r="CU361" i="6"/>
  <c r="CP337" i="6"/>
  <c r="CU337" i="6"/>
  <c r="CP323" i="6"/>
  <c r="CU323" i="6"/>
  <c r="CP244" i="6"/>
  <c r="CU244" i="6"/>
  <c r="CP234" i="6"/>
  <c r="CU234" i="6"/>
  <c r="CP214" i="6"/>
  <c r="CU214" i="6"/>
  <c r="CP210" i="6"/>
  <c r="CU210" i="6"/>
  <c r="CP206" i="6"/>
  <c r="CU206" i="6"/>
  <c r="CP202" i="6"/>
  <c r="CU202" i="6"/>
  <c r="CP199" i="6"/>
  <c r="CU199" i="6"/>
  <c r="CP197" i="6"/>
  <c r="CU197" i="6"/>
  <c r="CP194" i="6"/>
  <c r="CU194" i="6"/>
  <c r="CP189" i="6"/>
  <c r="CU189" i="6"/>
  <c r="CP172" i="6"/>
  <c r="CU172" i="6"/>
  <c r="CP168" i="6"/>
  <c r="CU168" i="6"/>
  <c r="CP164" i="6"/>
  <c r="CU164" i="6"/>
  <c r="CP160" i="6"/>
  <c r="CU160" i="6"/>
  <c r="CP156" i="6"/>
  <c r="CU156" i="6"/>
  <c r="CP152" i="6"/>
  <c r="CU152" i="6"/>
  <c r="CP148" i="6"/>
  <c r="CU148" i="6"/>
  <c r="CP132" i="6"/>
  <c r="CU132" i="6"/>
  <c r="CP128" i="6"/>
  <c r="CU128" i="6"/>
  <c r="CP124" i="6"/>
  <c r="CU124" i="6"/>
  <c r="CP120" i="6"/>
  <c r="CU120" i="6"/>
  <c r="CP114" i="6"/>
  <c r="CU114" i="6"/>
  <c r="CP112" i="6"/>
  <c r="CU112" i="6"/>
  <c r="CP110" i="6"/>
  <c r="CU110" i="6"/>
  <c r="CP104" i="6"/>
  <c r="CU104" i="6"/>
  <c r="CP87" i="6"/>
  <c r="CU87" i="6"/>
  <c r="CP83" i="6"/>
  <c r="CU83" i="6"/>
  <c r="CP79" i="6"/>
  <c r="CU79" i="6"/>
  <c r="CP75" i="6"/>
  <c r="CU75" i="6"/>
  <c r="CP73" i="6"/>
  <c r="CU73" i="6"/>
  <c r="CP65" i="6"/>
  <c r="CU65" i="6"/>
  <c r="CP63" i="6"/>
  <c r="CU63" i="6"/>
  <c r="CP59" i="6"/>
  <c r="CU59" i="6"/>
  <c r="AR8" i="6"/>
  <c r="CP446" i="6"/>
  <c r="CU446" i="6"/>
  <c r="CP410" i="6"/>
  <c r="CU410" i="6"/>
  <c r="CP408" i="6"/>
  <c r="CU408" i="6"/>
  <c r="CP381" i="6"/>
  <c r="CU381" i="6"/>
  <c r="CP377" i="6"/>
  <c r="CU377" i="6"/>
  <c r="CP369" i="6"/>
  <c r="CU369" i="6"/>
  <c r="CP333" i="6"/>
  <c r="CU333" i="6"/>
  <c r="CP327" i="6"/>
  <c r="CU327" i="6"/>
  <c r="CP302" i="6"/>
  <c r="CU302" i="6"/>
  <c r="CP298" i="6"/>
  <c r="CU298" i="6"/>
  <c r="CP284" i="6"/>
  <c r="CU284" i="6"/>
  <c r="CP274" i="6"/>
  <c r="CU274" i="6"/>
  <c r="CP258" i="6"/>
  <c r="CU258" i="6"/>
  <c r="CP198" i="6"/>
  <c r="CU198" i="6"/>
  <c r="CP190" i="6"/>
  <c r="CU190" i="6"/>
  <c r="CP188" i="6"/>
  <c r="CU188" i="6"/>
  <c r="CP171" i="6"/>
  <c r="CU171" i="6"/>
  <c r="CP167" i="6"/>
  <c r="CU167" i="6"/>
  <c r="CP163" i="6"/>
  <c r="CU163" i="6"/>
  <c r="CP157" i="6"/>
  <c r="CU157" i="6"/>
  <c r="CP155" i="6"/>
  <c r="CU155" i="6"/>
  <c r="CP153" i="6"/>
  <c r="CU153" i="6"/>
  <c r="CP147" i="6"/>
  <c r="CU147" i="6"/>
  <c r="CP131" i="6"/>
  <c r="CU131" i="6"/>
  <c r="CP127" i="6"/>
  <c r="CU127" i="6"/>
  <c r="CP123" i="6"/>
  <c r="CU123" i="6"/>
  <c r="CP119" i="6"/>
  <c r="CU119" i="6"/>
  <c r="CP115" i="6"/>
  <c r="CU115" i="6"/>
  <c r="CP111" i="6"/>
  <c r="CU111" i="6"/>
  <c r="CP107" i="6"/>
  <c r="CU107" i="6"/>
  <c r="CP103" i="6"/>
  <c r="CU103" i="6"/>
  <c r="CP86" i="6"/>
  <c r="CU86" i="6"/>
  <c r="CP82" i="6"/>
  <c r="CU82" i="6"/>
  <c r="CP78" i="6"/>
  <c r="CU78" i="6"/>
  <c r="CP74" i="6"/>
  <c r="CU74" i="6"/>
  <c r="CP70" i="6"/>
  <c r="CU70" i="6"/>
  <c r="CP66" i="6"/>
  <c r="CU66" i="6"/>
  <c r="CP62" i="6"/>
  <c r="CU62" i="6"/>
  <c r="CP58" i="6"/>
  <c r="CU58" i="6"/>
  <c r="CP34" i="6"/>
  <c r="CU34" i="6"/>
  <c r="CP33" i="6"/>
  <c r="CU33" i="6"/>
  <c r="CP32" i="6"/>
  <c r="CU32" i="6"/>
  <c r="CP31" i="6"/>
  <c r="CU31" i="6"/>
  <c r="CP30" i="6"/>
  <c r="CU30" i="6"/>
  <c r="CP28" i="6"/>
  <c r="CU28" i="6"/>
  <c r="CP26" i="6"/>
  <c r="CU26" i="6"/>
  <c r="CP25" i="6"/>
  <c r="CU25" i="6"/>
  <c r="CP24" i="6"/>
  <c r="CU24" i="6"/>
  <c r="CP22" i="6"/>
  <c r="CU22" i="6"/>
  <c r="CP20" i="6"/>
  <c r="CU20" i="6"/>
  <c r="CP19" i="6"/>
  <c r="CU19" i="6"/>
  <c r="CP18" i="6"/>
  <c r="CU18" i="6"/>
  <c r="CP17" i="6"/>
  <c r="CU17" i="6"/>
  <c r="CP16" i="6"/>
  <c r="CU16" i="6"/>
  <c r="CP15" i="6"/>
  <c r="CU15" i="6"/>
  <c r="CT192" i="6"/>
  <c r="CV192" i="6"/>
  <c r="CT383" i="6"/>
  <c r="CV383" i="6"/>
  <c r="AA59" i="6"/>
  <c r="AA67" i="6"/>
  <c r="AA104" i="6"/>
  <c r="AB104" i="6"/>
  <c r="CW104" i="6"/>
  <c r="CX104" i="6"/>
  <c r="CY104" i="6"/>
  <c r="AA18" i="6"/>
  <c r="AA23" i="6"/>
  <c r="CP23" i="6"/>
  <c r="CU23" i="6"/>
  <c r="CT23" i="6"/>
  <c r="AC24" i="6"/>
  <c r="AA29" i="6"/>
  <c r="CP29" i="6"/>
  <c r="CU29" i="6"/>
  <c r="CT29" i="6"/>
  <c r="AC30" i="6"/>
  <c r="AA34" i="6"/>
  <c r="AB34" i="6"/>
  <c r="CW34" i="6"/>
  <c r="CX34" i="6"/>
  <c r="CY34" i="6"/>
  <c r="CP36" i="6"/>
  <c r="CU36" i="6"/>
  <c r="CT36" i="6"/>
  <c r="CP38" i="6"/>
  <c r="CU38" i="6"/>
  <c r="CT38" i="6"/>
  <c r="CP40" i="6"/>
  <c r="CU40" i="6"/>
  <c r="CT40" i="6"/>
  <c r="CP42" i="6"/>
  <c r="CU42" i="6"/>
  <c r="CT42" i="6"/>
  <c r="CP44" i="6"/>
  <c r="CU44" i="6"/>
  <c r="CT44" i="6"/>
  <c r="AA63" i="6"/>
  <c r="AC64" i="6"/>
  <c r="AA66" i="6"/>
  <c r="CP67" i="6"/>
  <c r="CU67" i="6"/>
  <c r="AC68" i="6"/>
  <c r="AC72" i="6"/>
  <c r="CV73" i="6"/>
  <c r="AA75" i="6"/>
  <c r="AB75" i="6"/>
  <c r="CW75" i="6"/>
  <c r="CV75" i="6"/>
  <c r="CX75" i="6"/>
  <c r="CY75" i="6"/>
  <c r="AA79" i="6"/>
  <c r="CV79" i="6"/>
  <c r="AA83" i="6"/>
  <c r="CV83" i="6"/>
  <c r="AA87" i="6"/>
  <c r="CV87" i="6"/>
  <c r="CV107" i="6"/>
  <c r="AC109" i="6"/>
  <c r="AA111" i="6"/>
  <c r="AB111" i="6"/>
  <c r="CW111" i="6"/>
  <c r="AA115" i="6"/>
  <c r="CP116" i="6"/>
  <c r="CU116" i="6"/>
  <c r="CV122" i="6"/>
  <c r="AC126" i="6"/>
  <c r="AA128" i="6"/>
  <c r="CV128" i="6"/>
  <c r="CV131" i="6"/>
  <c r="CP146" i="6"/>
  <c r="CU146" i="6"/>
  <c r="CV152" i="6"/>
  <c r="CV154" i="6"/>
  <c r="AC159" i="6"/>
  <c r="CV160" i="6"/>
  <c r="CV163" i="6"/>
  <c r="CP166" i="6"/>
  <c r="CU166" i="6"/>
  <c r="CV170" i="6"/>
  <c r="AC174" i="6"/>
  <c r="CP187" i="6"/>
  <c r="CU187" i="6"/>
  <c r="CV188" i="6"/>
  <c r="AA189" i="6"/>
  <c r="AC206" i="6"/>
  <c r="AC210" i="6"/>
  <c r="AC214" i="6"/>
  <c r="AA216" i="6"/>
  <c r="AA232" i="6"/>
  <c r="AC234" i="6"/>
  <c r="AC366" i="6"/>
  <c r="CT72" i="6"/>
  <c r="CV72" i="6"/>
  <c r="CT76" i="6"/>
  <c r="CV76" i="6"/>
  <c r="CT109" i="6"/>
  <c r="CV109" i="6"/>
  <c r="CT196" i="6"/>
  <c r="CV196" i="6"/>
  <c r="CT200" i="6"/>
  <c r="CV200" i="6"/>
  <c r="CT204" i="6"/>
  <c r="CV204" i="6"/>
  <c r="CT208" i="6"/>
  <c r="CV208" i="6"/>
  <c r="CT212" i="6"/>
  <c r="CV212" i="6"/>
  <c r="CT358" i="6"/>
  <c r="CV358" i="6"/>
  <c r="AC514" i="6"/>
  <c r="AC512" i="6"/>
  <c r="AC510" i="6"/>
  <c r="AC508" i="6"/>
  <c r="AC506" i="6"/>
  <c r="AC504" i="6"/>
  <c r="AC502" i="6"/>
  <c r="AC496" i="6"/>
  <c r="AC490" i="6"/>
  <c r="AC488" i="6"/>
  <c r="AC486" i="6"/>
  <c r="AC471" i="6"/>
  <c r="AC467" i="6"/>
  <c r="AC463" i="6"/>
  <c r="AC459" i="6"/>
  <c r="AC458" i="6"/>
  <c r="AC450" i="6"/>
  <c r="AC447" i="6"/>
  <c r="AC511" i="6"/>
  <c r="AC503" i="6"/>
  <c r="AC497" i="6"/>
  <c r="AC493" i="6"/>
  <c r="AC513" i="6"/>
  <c r="AC505" i="6"/>
  <c r="AC515" i="6"/>
  <c r="AC507" i="6"/>
  <c r="AC499" i="6"/>
  <c r="AC491" i="6"/>
  <c r="AC485" i="6"/>
  <c r="AC468" i="6"/>
  <c r="AC487" i="6"/>
  <c r="AC465" i="6"/>
  <c r="AC449" i="6"/>
  <c r="AC444" i="6"/>
  <c r="AC429" i="6"/>
  <c r="AC425" i="6"/>
  <c r="AC421" i="6"/>
  <c r="AC417" i="6"/>
  <c r="AC414" i="6"/>
  <c r="AC406" i="6"/>
  <c r="AC405" i="6"/>
  <c r="AC400" i="6"/>
  <c r="AC384" i="6"/>
  <c r="AC380" i="6"/>
  <c r="AC376" i="6"/>
  <c r="AC371" i="6"/>
  <c r="AC368" i="6"/>
  <c r="AC367" i="6"/>
  <c r="AC359" i="6"/>
  <c r="AC344" i="6"/>
  <c r="AC340" i="6"/>
  <c r="AC336" i="6"/>
  <c r="AC332" i="6"/>
  <c r="AC329" i="6"/>
  <c r="AC321" i="6"/>
  <c r="AC320" i="6"/>
  <c r="AC315" i="6"/>
  <c r="AC301" i="6"/>
  <c r="AC297" i="6"/>
  <c r="AC293" i="6"/>
  <c r="AC289" i="6"/>
  <c r="AC286" i="6"/>
  <c r="AC278" i="6"/>
  <c r="AC277" i="6"/>
  <c r="AC273" i="6"/>
  <c r="AC257" i="6"/>
  <c r="AC253" i="6"/>
  <c r="AC249" i="6"/>
  <c r="AC242" i="6"/>
  <c r="AC241" i="6"/>
  <c r="AC238" i="6"/>
  <c r="AC233" i="6"/>
  <c r="AC217" i="6"/>
  <c r="AC213" i="6"/>
  <c r="AC209" i="6"/>
  <c r="AC205" i="6"/>
  <c r="AC501" i="6"/>
  <c r="AC462" i="6"/>
  <c r="AC453" i="6"/>
  <c r="AC443" i="6"/>
  <c r="AC428" i="6"/>
  <c r="AC424" i="6"/>
  <c r="AC420" i="6"/>
  <c r="AC416" i="6"/>
  <c r="AC415" i="6"/>
  <c r="AC407" i="6"/>
  <c r="AC404" i="6"/>
  <c r="AC387" i="6"/>
  <c r="AC383" i="6"/>
  <c r="AC379" i="6"/>
  <c r="AC375" i="6"/>
  <c r="AC372" i="6"/>
  <c r="AC364" i="6"/>
  <c r="AC363" i="6"/>
  <c r="AC358" i="6"/>
  <c r="AC343" i="6"/>
  <c r="AC339" i="6"/>
  <c r="AC335" i="6"/>
  <c r="AC331" i="6"/>
  <c r="AC330" i="6"/>
  <c r="AC322" i="6"/>
  <c r="AC319" i="6"/>
  <c r="AC300" i="6"/>
  <c r="AC296" i="6"/>
  <c r="AC292" i="6"/>
  <c r="AC288" i="6"/>
  <c r="AC287" i="6"/>
  <c r="AC279" i="6"/>
  <c r="AC276" i="6"/>
  <c r="AC272" i="6"/>
  <c r="AC256" i="6"/>
  <c r="AC252" i="6"/>
  <c r="AC248" i="6"/>
  <c r="AC243" i="6"/>
  <c r="AC240" i="6"/>
  <c r="AC239" i="6"/>
  <c r="AC232" i="6"/>
  <c r="AC216" i="6"/>
  <c r="AC212" i="6"/>
  <c r="AC208" i="6"/>
  <c r="AC204" i="6"/>
  <c r="AC201" i="6"/>
  <c r="AC193" i="6"/>
  <c r="AC192" i="6"/>
  <c r="AC498" i="6"/>
  <c r="AC495" i="6"/>
  <c r="AC470" i="6"/>
  <c r="AC466" i="6"/>
  <c r="AC460" i="6"/>
  <c r="AC457" i="6"/>
  <c r="AC456" i="6"/>
  <c r="AC455" i="6"/>
  <c r="AC452" i="6"/>
  <c r="AC451" i="6"/>
  <c r="AC448" i="6"/>
  <c r="AC427" i="6"/>
  <c r="AC423" i="6"/>
  <c r="AC419" i="6"/>
  <c r="AC412" i="6"/>
  <c r="AC411" i="6"/>
  <c r="AC408" i="6"/>
  <c r="AC403" i="6"/>
  <c r="AC402" i="6"/>
  <c r="AC386" i="6"/>
  <c r="AC382" i="6"/>
  <c r="AC378" i="6"/>
  <c r="AC374" i="6"/>
  <c r="AC373" i="6"/>
  <c r="AC365" i="6"/>
  <c r="AC362" i="6"/>
  <c r="AC342" i="6"/>
  <c r="AC338" i="6"/>
  <c r="AC334" i="6"/>
  <c r="AC327" i="6"/>
  <c r="AC326" i="6"/>
  <c r="AC323" i="6"/>
  <c r="AC318" i="6"/>
  <c r="AC299" i="6"/>
  <c r="AC295" i="6"/>
  <c r="AC291" i="6"/>
  <c r="AC284" i="6"/>
  <c r="AC283" i="6"/>
  <c r="AC280" i="6"/>
  <c r="AC275" i="6"/>
  <c r="AC259" i="6"/>
  <c r="AC255" i="6"/>
  <c r="AC251" i="6"/>
  <c r="AC247" i="6"/>
  <c r="AC244" i="6"/>
  <c r="AC236" i="6"/>
  <c r="AC235" i="6"/>
  <c r="AC231" i="6"/>
  <c r="AC215" i="6"/>
  <c r="AC211" i="6"/>
  <c r="AC207" i="6"/>
  <c r="AC203" i="6"/>
  <c r="AC202" i="6"/>
  <c r="AC194" i="6"/>
  <c r="AC191" i="6"/>
  <c r="AC509" i="6"/>
  <c r="AC494" i="6"/>
  <c r="AC472" i="6"/>
  <c r="AC446" i="6"/>
  <c r="AC410" i="6"/>
  <c r="AC381" i="6"/>
  <c r="AC377" i="6"/>
  <c r="AC370" i="6"/>
  <c r="AC369" i="6"/>
  <c r="AC360" i="6"/>
  <c r="AC333" i="6"/>
  <c r="AC328" i="6"/>
  <c r="AC302" i="6"/>
  <c r="AC298" i="6"/>
  <c r="AC274" i="6"/>
  <c r="AC258" i="6"/>
  <c r="AC198" i="6"/>
  <c r="AC197" i="6"/>
  <c r="AC196" i="6"/>
  <c r="AC190" i="6"/>
  <c r="AC173" i="6"/>
  <c r="AC169" i="6"/>
  <c r="AC165" i="6"/>
  <c r="AC161" i="6"/>
  <c r="AC160" i="6"/>
  <c r="AC152" i="6"/>
  <c r="AC149" i="6"/>
  <c r="AC145" i="6"/>
  <c r="AC129" i="6"/>
  <c r="AC125" i="6"/>
  <c r="AC121" i="6"/>
  <c r="AC114" i="6"/>
  <c r="AC113" i="6"/>
  <c r="AC110" i="6"/>
  <c r="AC105" i="6"/>
  <c r="AC84" i="6"/>
  <c r="AC80" i="6"/>
  <c r="AC76" i="6"/>
  <c r="AC73" i="6"/>
  <c r="AC500" i="6"/>
  <c r="AC469" i="6"/>
  <c r="AC445" i="6"/>
  <c r="AC409" i="6"/>
  <c r="AC401" i="6"/>
  <c r="AC317" i="6"/>
  <c r="AC294" i="6"/>
  <c r="AC290" i="6"/>
  <c r="AC285" i="6"/>
  <c r="AC254" i="6"/>
  <c r="AC250" i="6"/>
  <c r="AC237" i="6"/>
  <c r="AC230" i="6"/>
  <c r="AC200" i="6"/>
  <c r="AC195" i="6"/>
  <c r="AC189" i="6"/>
  <c r="AC172" i="6"/>
  <c r="AC168" i="6"/>
  <c r="AC164" i="6"/>
  <c r="AC157" i="6"/>
  <c r="AC156" i="6"/>
  <c r="AC153" i="6"/>
  <c r="AC148" i="6"/>
  <c r="AC132" i="6"/>
  <c r="AC128" i="6"/>
  <c r="AC124" i="6"/>
  <c r="AC120" i="6"/>
  <c r="AC115" i="6"/>
  <c r="AC112" i="6"/>
  <c r="AC111" i="6"/>
  <c r="AC104" i="6"/>
  <c r="AC87" i="6"/>
  <c r="AC83" i="6"/>
  <c r="AC79" i="6"/>
  <c r="AC75" i="6"/>
  <c r="AC74" i="6"/>
  <c r="AC66" i="6"/>
  <c r="AC63" i="6"/>
  <c r="AC59" i="6"/>
  <c r="AC34" i="6"/>
  <c r="AC33" i="6"/>
  <c r="AC32" i="6"/>
  <c r="AC31" i="6"/>
  <c r="AC26" i="6"/>
  <c r="AC25" i="6"/>
  <c r="AC20" i="6"/>
  <c r="AC19" i="6"/>
  <c r="AC18" i="6"/>
  <c r="AC17" i="6"/>
  <c r="AC16" i="6"/>
  <c r="AC15" i="6"/>
  <c r="AC489" i="6"/>
  <c r="AC464" i="6"/>
  <c r="AC461" i="6"/>
  <c r="AC454" i="6"/>
  <c r="AC345" i="6"/>
  <c r="AC341" i="6"/>
  <c r="AC325" i="6"/>
  <c r="AC316" i="6"/>
  <c r="AC282" i="6"/>
  <c r="AC246" i="6"/>
  <c r="AC199" i="6"/>
  <c r="AC188" i="6"/>
  <c r="AC171" i="6"/>
  <c r="AC167" i="6"/>
  <c r="AC163" i="6"/>
  <c r="AC158" i="6"/>
  <c r="AC155" i="6"/>
  <c r="AC154" i="6"/>
  <c r="AC147" i="6"/>
  <c r="AC131" i="6"/>
  <c r="AC127" i="6"/>
  <c r="AC123" i="6"/>
  <c r="AC119" i="6"/>
  <c r="AC116" i="6"/>
  <c r="AC108" i="6"/>
  <c r="AC107" i="6"/>
  <c r="AC103" i="6"/>
  <c r="AC86" i="6"/>
  <c r="AC82" i="6"/>
  <c r="AC78" i="6"/>
  <c r="AC71" i="6"/>
  <c r="AC70" i="6"/>
  <c r="AC67" i="6"/>
  <c r="AC58" i="6"/>
  <c r="AC29" i="6"/>
  <c r="AC27" i="6"/>
  <c r="AC23" i="6"/>
  <c r="AC21" i="6"/>
  <c r="AC492" i="6"/>
  <c r="AC430" i="6"/>
  <c r="AC426" i="6"/>
  <c r="CT105" i="6"/>
  <c r="CV105" i="6"/>
  <c r="CT203" i="6"/>
  <c r="CV203" i="6"/>
  <c r="CT272" i="6"/>
  <c r="CV272" i="6"/>
  <c r="CT335" i="6"/>
  <c r="CV335" i="6"/>
  <c r="CT367" i="6"/>
  <c r="CV367" i="6"/>
  <c r="CT414" i="6"/>
  <c r="CV414" i="6"/>
  <c r="AA172" i="6"/>
  <c r="AA330" i="6"/>
  <c r="CV17" i="6"/>
  <c r="AA19" i="6"/>
  <c r="AB19" i="6"/>
  <c r="CW19" i="6"/>
  <c r="CX19" i="6"/>
  <c r="CY19" i="6"/>
  <c r="AA21" i="6"/>
  <c r="AC22" i="6"/>
  <c r="AA25" i="6"/>
  <c r="AA27" i="6"/>
  <c r="AB27" i="6"/>
  <c r="CW27" i="6"/>
  <c r="CP27" i="6"/>
  <c r="CU27" i="6"/>
  <c r="CX27" i="6"/>
  <c r="CY27" i="6"/>
  <c r="AC28" i="6"/>
  <c r="AA31" i="6"/>
  <c r="CV33" i="6"/>
  <c r="AC35" i="6"/>
  <c r="AC37" i="6"/>
  <c r="AC39" i="6"/>
  <c r="AC41" i="6"/>
  <c r="AC43" i="6"/>
  <c r="AC45" i="6"/>
  <c r="CV58" i="6"/>
  <c r="CP61" i="6"/>
  <c r="CU61" i="6"/>
  <c r="AC69" i="6"/>
  <c r="AC77" i="6"/>
  <c r="AC81" i="6"/>
  <c r="AC85" i="6"/>
  <c r="CP102" i="6"/>
  <c r="CU102" i="6"/>
  <c r="CP106" i="6"/>
  <c r="CU106" i="6"/>
  <c r="AA112" i="6"/>
  <c r="CV113" i="6"/>
  <c r="CP118" i="6"/>
  <c r="CU118" i="6"/>
  <c r="CP122" i="6"/>
  <c r="CU122" i="6"/>
  <c r="CV129" i="6"/>
  <c r="AC130" i="6"/>
  <c r="AA132" i="6"/>
  <c r="AA148" i="6"/>
  <c r="CV149" i="6"/>
  <c r="AC150" i="6"/>
  <c r="AC151" i="6"/>
  <c r="AA153" i="6"/>
  <c r="CP154" i="6"/>
  <c r="CU154" i="6"/>
  <c r="AA156" i="6"/>
  <c r="CV159" i="6"/>
  <c r="CV161" i="6"/>
  <c r="AC162" i="6"/>
  <c r="AA164" i="6"/>
  <c r="CP170" i="6"/>
  <c r="CU170" i="6"/>
  <c r="CV174" i="6"/>
  <c r="CP250" i="6"/>
  <c r="CU250" i="6"/>
  <c r="CP254" i="6"/>
  <c r="CU254" i="6"/>
  <c r="CP317" i="6"/>
  <c r="CU317" i="6"/>
  <c r="AC324" i="6"/>
  <c r="AC385" i="6"/>
  <c r="AA387" i="6"/>
  <c r="AB387" i="6"/>
  <c r="CW387" i="6"/>
  <c r="CX387" i="6"/>
  <c r="CY387" i="6"/>
  <c r="CP401" i="6"/>
  <c r="CU401" i="6"/>
  <c r="CW62" i="6"/>
  <c r="CT62" i="6"/>
  <c r="CT80" i="6"/>
  <c r="CV80" i="6"/>
  <c r="CT84" i="6"/>
  <c r="CV84" i="6"/>
  <c r="CT240" i="6"/>
  <c r="CV240" i="6"/>
  <c r="CT319" i="6"/>
  <c r="CV319" i="6"/>
  <c r="CT416" i="6"/>
  <c r="CV416" i="6"/>
  <c r="CT420" i="6"/>
  <c r="CV420" i="6"/>
  <c r="CT424" i="6"/>
  <c r="CV424" i="6"/>
  <c r="AA17" i="6"/>
  <c r="AB17" i="6"/>
  <c r="CW17" i="6"/>
  <c r="AA33" i="6"/>
  <c r="AA124" i="6"/>
  <c r="AA15" i="6"/>
  <c r="AA16" i="6"/>
  <c r="AB16" i="6"/>
  <c r="CW16" i="6"/>
  <c r="AA20" i="6"/>
  <c r="AA26" i="6"/>
  <c r="AA32" i="6"/>
  <c r="AB32" i="6"/>
  <c r="CW32" i="6"/>
  <c r="CP35" i="6"/>
  <c r="CU35" i="6"/>
  <c r="CT35" i="6"/>
  <c r="CP37" i="6"/>
  <c r="CU37" i="6"/>
  <c r="CT37" i="6"/>
  <c r="CP39" i="6"/>
  <c r="CU39" i="6"/>
  <c r="CT39" i="6"/>
  <c r="CP41" i="6"/>
  <c r="CU41" i="6"/>
  <c r="CT41" i="6"/>
  <c r="CP43" i="6"/>
  <c r="CU43" i="6"/>
  <c r="CT43" i="6"/>
  <c r="CP45" i="6"/>
  <c r="CU45" i="6"/>
  <c r="CT45" i="6"/>
  <c r="AA58" i="6"/>
  <c r="AB58" i="6"/>
  <c r="CW58" i="6"/>
  <c r="CV59" i="6"/>
  <c r="CP60" i="6"/>
  <c r="CU60" i="6"/>
  <c r="CT60" i="6"/>
  <c r="CV65" i="6"/>
  <c r="AA74" i="6"/>
  <c r="AC117" i="6"/>
  <c r="AA120" i="6"/>
  <c r="AB120" i="6"/>
  <c r="CW120" i="6"/>
  <c r="CV120" i="6"/>
  <c r="CV123" i="6"/>
  <c r="CP126" i="6"/>
  <c r="CU126" i="6"/>
  <c r="CV130" i="6"/>
  <c r="AC146" i="6"/>
  <c r="CV150" i="6"/>
  <c r="CV153" i="6"/>
  <c r="AA157" i="6"/>
  <c r="AB157" i="6"/>
  <c r="CW157" i="6"/>
  <c r="CX157" i="6"/>
  <c r="CY157" i="6"/>
  <c r="CP158" i="6"/>
  <c r="CU158" i="6"/>
  <c r="CV162" i="6"/>
  <c r="AC166" i="6"/>
  <c r="AA168" i="6"/>
  <c r="AB168" i="6"/>
  <c r="CW168" i="6"/>
  <c r="CV168" i="6"/>
  <c r="CV171" i="6"/>
  <c r="CP174" i="6"/>
  <c r="CU174" i="6"/>
  <c r="AC187" i="6"/>
  <c r="AC245" i="6"/>
  <c r="AA276" i="6"/>
  <c r="AB276" i="6"/>
  <c r="CW276" i="6"/>
  <c r="AC281" i="6"/>
  <c r="AC337" i="6"/>
  <c r="AA339" i="6"/>
  <c r="AB339" i="6"/>
  <c r="CW339" i="6"/>
  <c r="AA343" i="6"/>
  <c r="AB343" i="6"/>
  <c r="CW343" i="6"/>
  <c r="CX343" i="6"/>
  <c r="CY343" i="6"/>
  <c r="AC361" i="6"/>
  <c r="CT409" i="6"/>
  <c r="CV409" i="6"/>
  <c r="CX22" i="7"/>
  <c r="CZ22" i="7"/>
  <c r="CX68" i="7"/>
  <c r="CZ68" i="7"/>
  <c r="CX74" i="7"/>
  <c r="CZ74" i="7"/>
  <c r="CV189" i="6"/>
  <c r="CV194" i="6"/>
  <c r="CV197" i="6"/>
  <c r="CV199" i="6"/>
  <c r="CV214" i="6"/>
  <c r="CV217" i="6"/>
  <c r="CV235" i="6"/>
  <c r="CV238" i="6"/>
  <c r="CV242" i="6"/>
  <c r="CV244" i="6"/>
  <c r="CV245" i="6"/>
  <c r="CV248" i="6"/>
  <c r="CV252" i="6"/>
  <c r="CV255" i="6"/>
  <c r="CV286" i="6"/>
  <c r="CV288" i="6"/>
  <c r="CV292" i="6"/>
  <c r="CV295" i="6"/>
  <c r="CV299" i="6"/>
  <c r="CV321" i="6"/>
  <c r="CV323" i="6"/>
  <c r="CV324" i="6"/>
  <c r="CV330" i="6"/>
  <c r="CV337" i="6"/>
  <c r="CV340" i="6"/>
  <c r="CV344" i="6"/>
  <c r="CV362" i="6"/>
  <c r="CV363" i="6"/>
  <c r="CV365" i="6"/>
  <c r="CV366" i="6"/>
  <c r="CV374" i="6"/>
  <c r="CV378" i="6"/>
  <c r="CV385" i="6"/>
  <c r="CV413" i="6"/>
  <c r="CV458" i="6"/>
  <c r="CV460" i="6"/>
  <c r="CT452" i="6"/>
  <c r="CV452" i="6"/>
  <c r="CT456" i="6"/>
  <c r="CV456" i="6"/>
  <c r="CX62" i="7"/>
  <c r="DA62" i="7"/>
  <c r="CZ62" i="7"/>
  <c r="CX69" i="7"/>
  <c r="CZ69" i="7"/>
  <c r="CX75" i="7"/>
  <c r="CZ75" i="7"/>
  <c r="CX80" i="7"/>
  <c r="CZ80" i="7"/>
  <c r="CV195" i="6"/>
  <c r="CV249" i="6"/>
  <c r="CV253" i="6"/>
  <c r="CV256" i="6"/>
  <c r="CV278" i="6"/>
  <c r="CV289" i="6"/>
  <c r="CV293" i="6"/>
  <c r="CV296" i="6"/>
  <c r="CV300" i="6"/>
  <c r="CV316" i="6"/>
  <c r="CV329" i="6"/>
  <c r="CV331" i="6"/>
  <c r="CV371" i="6"/>
  <c r="CV375" i="6"/>
  <c r="CV379" i="6"/>
  <c r="CV400" i="6"/>
  <c r="CV404" i="6"/>
  <c r="CV405" i="6"/>
  <c r="CV443" i="6"/>
  <c r="CV444" i="6"/>
  <c r="CT281" i="6"/>
  <c r="CV281" i="6"/>
  <c r="CT315" i="6"/>
  <c r="CV315" i="6"/>
  <c r="CX30" i="7"/>
  <c r="CZ30" i="7"/>
  <c r="CX34" i="7"/>
  <c r="CZ34" i="7"/>
  <c r="CX63" i="7"/>
  <c r="CZ63" i="7"/>
  <c r="CX66" i="7"/>
  <c r="CZ66" i="7"/>
  <c r="CX72" i="7"/>
  <c r="CZ72" i="7"/>
  <c r="CX195" i="7"/>
  <c r="CZ195" i="7"/>
  <c r="CV428" i="6"/>
  <c r="CV448" i="6"/>
  <c r="CT464" i="6"/>
  <c r="CX36" i="7"/>
  <c r="CZ36" i="7"/>
  <c r="CX41" i="7"/>
  <c r="CZ41" i="7"/>
  <c r="CX44" i="7"/>
  <c r="CZ44" i="7"/>
  <c r="CX64" i="7"/>
  <c r="CZ64" i="7"/>
  <c r="CX70" i="7"/>
  <c r="CZ70" i="7"/>
  <c r="CX76" i="7"/>
  <c r="CZ76" i="7"/>
  <c r="CX87" i="7"/>
  <c r="CZ87" i="7"/>
  <c r="CX130" i="7"/>
  <c r="CZ130" i="7"/>
  <c r="CX242" i="7"/>
  <c r="CZ242" i="7"/>
  <c r="CX244" i="7"/>
  <c r="CZ244" i="7"/>
  <c r="CV465" i="6"/>
  <c r="CV467" i="6"/>
  <c r="CV486" i="6"/>
  <c r="CV495" i="6"/>
  <c r="CV496" i="6"/>
  <c r="CV498" i="6"/>
  <c r="CT38" i="7"/>
  <c r="CY38" i="7"/>
  <c r="AE79" i="7"/>
  <c r="AF79" i="7"/>
  <c r="DA79" i="7"/>
  <c r="CZ82" i="7"/>
  <c r="AE121" i="7"/>
  <c r="AF121" i="7"/>
  <c r="DA121" i="7"/>
  <c r="AE152" i="7"/>
  <c r="AF152" i="7"/>
  <c r="DA152" i="7"/>
  <c r="CT279" i="7"/>
  <c r="CY279" i="7"/>
  <c r="AE313" i="7"/>
  <c r="AE365" i="7"/>
  <c r="AF365" i="7"/>
  <c r="DA365" i="7"/>
  <c r="CX59" i="7"/>
  <c r="CZ59" i="7"/>
  <c r="CX83" i="7"/>
  <c r="CZ83" i="7"/>
  <c r="CX145" i="7"/>
  <c r="CZ145" i="7"/>
  <c r="CX149" i="7"/>
  <c r="CZ149" i="7"/>
  <c r="CX278" i="7"/>
  <c r="CZ278" i="7"/>
  <c r="CV451" i="6"/>
  <c r="CV455" i="6"/>
  <c r="CV461" i="6"/>
  <c r="CT472" i="6"/>
  <c r="CV502" i="6"/>
  <c r="CV504" i="6"/>
  <c r="CZ15" i="7"/>
  <c r="AE63" i="7"/>
  <c r="AF63" i="7"/>
  <c r="DA63" i="7"/>
  <c r="CT67" i="7"/>
  <c r="CY67" i="7"/>
  <c r="AE69" i="7"/>
  <c r="AF69" i="7"/>
  <c r="DA69" i="7"/>
  <c r="CT73" i="7"/>
  <c r="CY73" i="7"/>
  <c r="AE75" i="7"/>
  <c r="AF75" i="7"/>
  <c r="DA75" i="7"/>
  <c r="CZ78" i="7"/>
  <c r="CT104" i="7"/>
  <c r="CY104" i="7"/>
  <c r="CT189" i="7"/>
  <c r="CY189" i="7"/>
  <c r="CT237" i="7"/>
  <c r="CY237" i="7"/>
  <c r="AE315" i="7"/>
  <c r="AF315" i="7"/>
  <c r="CT514" i="7"/>
  <c r="CY514" i="7"/>
  <c r="CT513" i="7"/>
  <c r="CY513" i="7"/>
  <c r="CT509" i="7"/>
  <c r="CY509" i="7"/>
  <c r="CT505" i="7"/>
  <c r="CY505" i="7"/>
  <c r="CT501" i="7"/>
  <c r="CY501" i="7"/>
  <c r="CT499" i="7"/>
  <c r="CY499" i="7"/>
  <c r="CT512" i="7"/>
  <c r="CY512" i="7"/>
  <c r="CT508" i="7"/>
  <c r="CY508" i="7"/>
  <c r="CT504" i="7"/>
  <c r="CY504" i="7"/>
  <c r="CT500" i="7"/>
  <c r="CY500" i="7"/>
  <c r="CT511" i="7"/>
  <c r="CY511" i="7"/>
  <c r="CT507" i="7"/>
  <c r="CY507" i="7"/>
  <c r="CT503" i="7"/>
  <c r="CY503" i="7"/>
  <c r="CT510" i="7"/>
  <c r="CY510" i="7"/>
  <c r="CT502" i="7"/>
  <c r="CY502" i="7"/>
  <c r="CT498" i="7"/>
  <c r="CY498" i="7"/>
  <c r="CT488" i="7"/>
  <c r="CY488" i="7"/>
  <c r="CT495" i="7"/>
  <c r="CY495" i="7"/>
  <c r="CT493" i="7"/>
  <c r="CY493" i="7"/>
  <c r="CT492" i="7"/>
  <c r="CY492" i="7"/>
  <c r="CT490" i="7"/>
  <c r="CY490" i="7"/>
  <c r="CT486" i="7"/>
  <c r="CY486" i="7"/>
  <c r="CT444" i="7"/>
  <c r="CY444" i="7"/>
  <c r="CT443" i="7"/>
  <c r="CY443" i="7"/>
  <c r="CT494" i="7"/>
  <c r="CY494" i="7"/>
  <c r="CT469" i="7"/>
  <c r="CY469" i="7"/>
  <c r="CT465" i="7"/>
  <c r="CY465" i="7"/>
  <c r="CT461" i="7"/>
  <c r="CY461" i="7"/>
  <c r="CT456" i="7"/>
  <c r="CY456" i="7"/>
  <c r="CT454" i="7"/>
  <c r="CY454" i="7"/>
  <c r="CT451" i="7"/>
  <c r="CY451" i="7"/>
  <c r="CT449" i="7"/>
  <c r="CY449" i="7"/>
  <c r="CT446" i="7"/>
  <c r="CY446" i="7"/>
  <c r="CT428" i="7"/>
  <c r="CY428" i="7"/>
  <c r="CT425" i="7"/>
  <c r="CY425" i="7"/>
  <c r="CT421" i="7"/>
  <c r="CY421" i="7"/>
  <c r="CT417" i="7"/>
  <c r="CY417" i="7"/>
  <c r="CT414" i="7"/>
  <c r="CY414" i="7"/>
  <c r="CT412" i="7"/>
  <c r="CY412" i="7"/>
  <c r="CT409" i="7"/>
  <c r="CY409" i="7"/>
  <c r="CT401" i="7"/>
  <c r="CY401" i="7"/>
  <c r="CT400" i="7"/>
  <c r="CY400" i="7"/>
  <c r="CT387" i="7"/>
  <c r="CY387" i="7"/>
  <c r="CT386" i="7"/>
  <c r="CY386" i="7"/>
  <c r="CT385" i="7"/>
  <c r="CY385" i="7"/>
  <c r="CT384" i="7"/>
  <c r="CY384" i="7"/>
  <c r="CT383" i="7"/>
  <c r="CY383" i="7"/>
  <c r="CT382" i="7"/>
  <c r="CY382" i="7"/>
  <c r="CT381" i="7"/>
  <c r="CY381" i="7"/>
  <c r="CT380" i="7"/>
  <c r="CY380" i="7"/>
  <c r="CT379" i="7"/>
  <c r="CY379" i="7"/>
  <c r="CT378" i="7"/>
  <c r="CY378" i="7"/>
  <c r="CT377" i="7"/>
  <c r="CY377" i="7"/>
  <c r="CT376" i="7"/>
  <c r="CY376" i="7"/>
  <c r="CT375" i="7"/>
  <c r="CY375" i="7"/>
  <c r="CT374" i="7"/>
  <c r="CY374" i="7"/>
  <c r="CT373" i="7"/>
  <c r="CY373" i="7"/>
  <c r="CT371" i="7"/>
  <c r="CY371" i="7"/>
  <c r="CT369" i="7"/>
  <c r="CY369" i="7"/>
  <c r="CT368" i="7"/>
  <c r="CY368" i="7"/>
  <c r="CT367" i="7"/>
  <c r="CY367" i="7"/>
  <c r="CT365" i="7"/>
  <c r="CY365" i="7"/>
  <c r="CT363" i="7"/>
  <c r="CY363" i="7"/>
  <c r="CT362" i="7"/>
  <c r="CY362" i="7"/>
  <c r="CT361" i="7"/>
  <c r="CY361" i="7"/>
  <c r="CT360" i="7"/>
  <c r="CY360" i="7"/>
  <c r="CT345" i="7"/>
  <c r="CY345" i="7"/>
  <c r="CT344" i="7"/>
  <c r="CY344" i="7"/>
  <c r="CT343" i="7"/>
  <c r="CY343" i="7"/>
  <c r="CT342" i="7"/>
  <c r="CY342" i="7"/>
  <c r="CT341" i="7"/>
  <c r="CY341" i="7"/>
  <c r="CT340" i="7"/>
  <c r="CY340" i="7"/>
  <c r="CT339" i="7"/>
  <c r="CY339" i="7"/>
  <c r="CT338" i="7"/>
  <c r="CY338" i="7"/>
  <c r="CT337" i="7"/>
  <c r="CY337" i="7"/>
  <c r="CT336" i="7"/>
  <c r="CY336" i="7"/>
  <c r="CT335" i="7"/>
  <c r="CY335" i="7"/>
  <c r="CT334" i="7"/>
  <c r="CY334" i="7"/>
  <c r="CT333" i="7"/>
  <c r="CY333" i="7"/>
  <c r="CT332" i="7"/>
  <c r="CY332" i="7"/>
  <c r="CT331" i="7"/>
  <c r="CY331" i="7"/>
  <c r="CT330" i="7"/>
  <c r="CY330" i="7"/>
  <c r="CT496" i="7"/>
  <c r="CY496" i="7"/>
  <c r="CT515" i="7"/>
  <c r="CY515" i="7"/>
  <c r="CT506" i="7"/>
  <c r="CY506" i="7"/>
  <c r="CT497" i="7"/>
  <c r="CY497" i="7"/>
  <c r="CT487" i="7"/>
  <c r="CY487" i="7"/>
  <c r="CT485" i="7"/>
  <c r="CY485" i="7"/>
  <c r="CT471" i="7"/>
  <c r="CY471" i="7"/>
  <c r="CT467" i="7"/>
  <c r="CY467" i="7"/>
  <c r="CT463" i="7"/>
  <c r="CY463" i="7"/>
  <c r="CT459" i="7"/>
  <c r="CY459" i="7"/>
  <c r="CT457" i="7"/>
  <c r="CY457" i="7"/>
  <c r="CT455" i="7"/>
  <c r="CY455" i="7"/>
  <c r="CT452" i="7"/>
  <c r="CY452" i="7"/>
  <c r="CT450" i="7"/>
  <c r="CY450" i="7"/>
  <c r="CT448" i="7"/>
  <c r="CY448" i="7"/>
  <c r="CT430" i="7"/>
  <c r="CY430" i="7"/>
  <c r="CT427" i="7"/>
  <c r="CY427" i="7"/>
  <c r="CT423" i="7"/>
  <c r="CY423" i="7"/>
  <c r="CT419" i="7"/>
  <c r="CY419" i="7"/>
  <c r="CT415" i="7"/>
  <c r="CY415" i="7"/>
  <c r="CT413" i="7"/>
  <c r="CY413" i="7"/>
  <c r="CT411" i="7"/>
  <c r="CY411" i="7"/>
  <c r="CT408" i="7"/>
  <c r="CY408" i="7"/>
  <c r="CT372" i="7"/>
  <c r="CY372" i="7"/>
  <c r="CT370" i="7"/>
  <c r="CY370" i="7"/>
  <c r="CT366" i="7"/>
  <c r="CY366" i="7"/>
  <c r="CT364" i="7"/>
  <c r="CY364" i="7"/>
  <c r="CT329" i="7"/>
  <c r="CY329" i="7"/>
  <c r="CT470" i="7"/>
  <c r="CY470" i="7"/>
  <c r="CT468" i="7"/>
  <c r="CY468" i="7"/>
  <c r="CT429" i="7"/>
  <c r="CY429" i="7"/>
  <c r="CT402" i="7"/>
  <c r="CY402" i="7"/>
  <c r="CT328" i="7"/>
  <c r="CY328" i="7"/>
  <c r="CT326" i="7"/>
  <c r="CY326" i="7"/>
  <c r="CT325" i="7"/>
  <c r="CY325" i="7"/>
  <c r="CT324" i="7"/>
  <c r="CY324" i="7"/>
  <c r="CT322" i="7"/>
  <c r="CY322" i="7"/>
  <c r="CT320" i="7"/>
  <c r="CY320" i="7"/>
  <c r="CT319" i="7"/>
  <c r="CY319" i="7"/>
  <c r="CT318" i="7"/>
  <c r="CY318" i="7"/>
  <c r="CT317" i="7"/>
  <c r="CY317" i="7"/>
  <c r="CT316" i="7"/>
  <c r="CY316" i="7"/>
  <c r="CT174" i="7"/>
  <c r="CY174" i="7"/>
  <c r="CT173" i="7"/>
  <c r="CY173" i="7"/>
  <c r="CT172" i="7"/>
  <c r="CY172" i="7"/>
  <c r="CT171" i="7"/>
  <c r="CY171" i="7"/>
  <c r="CT170" i="7"/>
  <c r="CY170" i="7"/>
  <c r="CT169" i="7"/>
  <c r="CY169" i="7"/>
  <c r="CT168" i="7"/>
  <c r="CY168" i="7"/>
  <c r="CT167" i="7"/>
  <c r="CY167" i="7"/>
  <c r="CT166" i="7"/>
  <c r="CY166" i="7"/>
  <c r="CT165" i="7"/>
  <c r="CY165" i="7"/>
  <c r="CT164" i="7"/>
  <c r="CY164" i="7"/>
  <c r="CT163" i="7"/>
  <c r="CY163" i="7"/>
  <c r="CT162" i="7"/>
  <c r="CY162" i="7"/>
  <c r="CT161" i="7"/>
  <c r="CY161" i="7"/>
  <c r="CT160" i="7"/>
  <c r="CY160" i="7"/>
  <c r="CT158" i="7"/>
  <c r="CY158" i="7"/>
  <c r="CT156" i="7"/>
  <c r="CY156" i="7"/>
  <c r="CT155" i="7"/>
  <c r="CY155" i="7"/>
  <c r="CT154" i="7"/>
  <c r="CY154" i="7"/>
  <c r="CT152" i="7"/>
  <c r="CY152" i="7"/>
  <c r="CT150" i="7"/>
  <c r="CY150" i="7"/>
  <c r="CT149" i="7"/>
  <c r="CY149" i="7"/>
  <c r="CT148" i="7"/>
  <c r="CY148" i="7"/>
  <c r="CT147" i="7"/>
  <c r="CY147" i="7"/>
  <c r="CT146" i="7"/>
  <c r="CY146" i="7"/>
  <c r="CT145" i="7"/>
  <c r="CY145" i="7"/>
  <c r="CT132" i="7"/>
  <c r="CY132" i="7"/>
  <c r="CT131" i="7"/>
  <c r="CY131" i="7"/>
  <c r="CT130" i="7"/>
  <c r="CY130" i="7"/>
  <c r="CT129" i="7"/>
  <c r="CY129" i="7"/>
  <c r="CT128" i="7"/>
  <c r="CY128" i="7"/>
  <c r="CT127" i="7"/>
  <c r="CY127" i="7"/>
  <c r="CT126" i="7"/>
  <c r="CY126" i="7"/>
  <c r="CT125" i="7"/>
  <c r="CY125" i="7"/>
  <c r="CT124" i="7"/>
  <c r="CY124" i="7"/>
  <c r="CT123" i="7"/>
  <c r="CY123" i="7"/>
  <c r="CT122" i="7"/>
  <c r="CY122" i="7"/>
  <c r="CT121" i="7"/>
  <c r="CY121" i="7"/>
  <c r="CT120" i="7"/>
  <c r="CY120" i="7"/>
  <c r="CT119" i="7"/>
  <c r="CY119" i="7"/>
  <c r="CT118" i="7"/>
  <c r="CY118" i="7"/>
  <c r="CT117" i="7"/>
  <c r="CY117" i="7"/>
  <c r="CT472" i="7"/>
  <c r="CY472" i="7"/>
  <c r="CT458" i="7"/>
  <c r="CY458" i="7"/>
  <c r="CT491" i="7"/>
  <c r="CY491" i="7"/>
  <c r="CT453" i="7"/>
  <c r="CY453" i="7"/>
  <c r="CT407" i="7"/>
  <c r="CY407" i="7"/>
  <c r="CT405" i="7"/>
  <c r="CY405" i="7"/>
  <c r="CT327" i="7"/>
  <c r="CY327" i="7"/>
  <c r="CT315" i="7"/>
  <c r="CY315" i="7"/>
  <c r="CT489" i="7"/>
  <c r="CY489" i="7"/>
  <c r="CT464" i="7"/>
  <c r="CY464" i="7"/>
  <c r="CT447" i="7"/>
  <c r="CY447" i="7"/>
  <c r="CT426" i="7"/>
  <c r="CY426" i="7"/>
  <c r="CT424" i="7"/>
  <c r="CY424" i="7"/>
  <c r="CT422" i="7"/>
  <c r="CY422" i="7"/>
  <c r="CT420" i="7"/>
  <c r="CY420" i="7"/>
  <c r="CT418" i="7"/>
  <c r="CY418" i="7"/>
  <c r="CT416" i="7"/>
  <c r="CY416" i="7"/>
  <c r="CT403" i="7"/>
  <c r="CY403" i="7"/>
  <c r="CT359" i="7"/>
  <c r="CY359" i="7"/>
  <c r="CT462" i="7"/>
  <c r="CY462" i="7"/>
  <c r="CT300" i="7"/>
  <c r="CY300" i="7"/>
  <c r="CT296" i="7"/>
  <c r="CY296" i="7"/>
  <c r="CT286" i="7"/>
  <c r="CY286" i="7"/>
  <c r="CT284" i="7"/>
  <c r="CY284" i="7"/>
  <c r="CT280" i="7"/>
  <c r="CY280" i="7"/>
  <c r="CT278" i="7"/>
  <c r="CY278" i="7"/>
  <c r="CT244" i="7"/>
  <c r="CY244" i="7"/>
  <c r="CT242" i="7"/>
  <c r="CY242" i="7"/>
  <c r="CT238" i="7"/>
  <c r="CY238" i="7"/>
  <c r="CT236" i="7"/>
  <c r="CY236" i="7"/>
  <c r="CT201" i="7"/>
  <c r="CY201" i="7"/>
  <c r="CT199" i="7"/>
  <c r="CY199" i="7"/>
  <c r="CT195" i="7"/>
  <c r="CY195" i="7"/>
  <c r="CT193" i="7"/>
  <c r="CY193" i="7"/>
  <c r="CT159" i="7"/>
  <c r="CY159" i="7"/>
  <c r="CT157" i="7"/>
  <c r="CY157" i="7"/>
  <c r="CT466" i="7"/>
  <c r="CY466" i="7"/>
  <c r="CT410" i="7"/>
  <c r="CY410" i="7"/>
  <c r="CT406" i="7"/>
  <c r="CY406" i="7"/>
  <c r="CT404" i="7"/>
  <c r="CY404" i="7"/>
  <c r="CT299" i="7"/>
  <c r="CY299" i="7"/>
  <c r="CT295" i="7"/>
  <c r="CY295" i="7"/>
  <c r="CT293" i="7"/>
  <c r="CY293" i="7"/>
  <c r="CT291" i="7"/>
  <c r="CY291" i="7"/>
  <c r="CT290" i="7"/>
  <c r="CY290" i="7"/>
  <c r="CT289" i="7"/>
  <c r="CY289" i="7"/>
  <c r="CT288" i="7"/>
  <c r="CY288" i="7"/>
  <c r="CT287" i="7"/>
  <c r="CY287" i="7"/>
  <c r="CT259" i="7"/>
  <c r="CY259" i="7"/>
  <c r="CT258" i="7"/>
  <c r="CY258" i="7"/>
  <c r="CT257" i="7"/>
  <c r="CY257" i="7"/>
  <c r="CT256" i="7"/>
  <c r="CY256" i="7"/>
  <c r="CT255" i="7"/>
  <c r="CY255" i="7"/>
  <c r="CT254" i="7"/>
  <c r="CY254" i="7"/>
  <c r="CT253" i="7"/>
  <c r="CY253" i="7"/>
  <c r="CT252" i="7"/>
  <c r="CY252" i="7"/>
  <c r="CT251" i="7"/>
  <c r="CY251" i="7"/>
  <c r="CT250" i="7"/>
  <c r="CY250" i="7"/>
  <c r="CT249" i="7"/>
  <c r="CY249" i="7"/>
  <c r="CT248" i="7"/>
  <c r="CY248" i="7"/>
  <c r="CT247" i="7"/>
  <c r="CY247" i="7"/>
  <c r="CT246" i="7"/>
  <c r="CY246" i="7"/>
  <c r="CT245" i="7"/>
  <c r="CY245" i="7"/>
  <c r="CT217" i="7"/>
  <c r="CY217" i="7"/>
  <c r="CT216" i="7"/>
  <c r="CY216" i="7"/>
  <c r="CT215" i="7"/>
  <c r="CY215" i="7"/>
  <c r="CT214" i="7"/>
  <c r="CY214" i="7"/>
  <c r="CT213" i="7"/>
  <c r="CY213" i="7"/>
  <c r="CT212" i="7"/>
  <c r="CY212" i="7"/>
  <c r="CT211" i="7"/>
  <c r="CY211" i="7"/>
  <c r="CT210" i="7"/>
  <c r="CY210" i="7"/>
  <c r="CT209" i="7"/>
  <c r="CY209" i="7"/>
  <c r="CT208" i="7"/>
  <c r="CY208" i="7"/>
  <c r="CT207" i="7"/>
  <c r="CY207" i="7"/>
  <c r="CT206" i="7"/>
  <c r="CY206" i="7"/>
  <c r="CT205" i="7"/>
  <c r="CY205" i="7"/>
  <c r="CT204" i="7"/>
  <c r="CY204" i="7"/>
  <c r="CT203" i="7"/>
  <c r="CY203" i="7"/>
  <c r="CT202" i="7"/>
  <c r="CY202" i="7"/>
  <c r="CT323" i="7"/>
  <c r="CY323" i="7"/>
  <c r="CT298" i="7"/>
  <c r="CY298" i="7"/>
  <c r="CT292" i="7"/>
  <c r="CY292" i="7"/>
  <c r="CT281" i="7"/>
  <c r="CY281" i="7"/>
  <c r="CT275" i="7"/>
  <c r="CY275" i="7"/>
  <c r="CT272" i="7"/>
  <c r="CY272" i="7"/>
  <c r="CT233" i="7"/>
  <c r="CY233" i="7"/>
  <c r="CT230" i="7"/>
  <c r="CY230" i="7"/>
  <c r="CT200" i="7"/>
  <c r="CY200" i="7"/>
  <c r="CT197" i="7"/>
  <c r="CY197" i="7"/>
  <c r="CT194" i="7"/>
  <c r="CY194" i="7"/>
  <c r="CT191" i="7"/>
  <c r="CY191" i="7"/>
  <c r="CT188" i="7"/>
  <c r="CY188" i="7"/>
  <c r="CT153" i="7"/>
  <c r="CY153" i="7"/>
  <c r="CT151" i="7"/>
  <c r="CY151" i="7"/>
  <c r="CT87" i="7"/>
  <c r="CY87" i="7"/>
  <c r="CT86" i="7"/>
  <c r="CY86" i="7"/>
  <c r="CT85" i="7"/>
  <c r="CY85" i="7"/>
  <c r="CT84" i="7"/>
  <c r="CY84" i="7"/>
  <c r="CT83" i="7"/>
  <c r="CY83" i="7"/>
  <c r="CT82" i="7"/>
  <c r="CY82" i="7"/>
  <c r="CT81" i="7"/>
  <c r="CY81" i="7"/>
  <c r="CT80" i="7"/>
  <c r="CY80" i="7"/>
  <c r="CT79" i="7"/>
  <c r="CY79" i="7"/>
  <c r="CT78" i="7"/>
  <c r="CY78" i="7"/>
  <c r="CT77" i="7"/>
  <c r="CY77" i="7"/>
  <c r="CT76" i="7"/>
  <c r="CY76" i="7"/>
  <c r="CT75" i="7"/>
  <c r="CY75" i="7"/>
  <c r="CT74" i="7"/>
  <c r="CY74" i="7"/>
  <c r="CT72" i="7"/>
  <c r="CY72" i="7"/>
  <c r="CT70" i="7"/>
  <c r="CY70" i="7"/>
  <c r="CT69" i="7"/>
  <c r="CY69" i="7"/>
  <c r="CT68" i="7"/>
  <c r="CY68" i="7"/>
  <c r="CT66" i="7"/>
  <c r="CY66" i="7"/>
  <c r="CT64" i="7"/>
  <c r="CY64" i="7"/>
  <c r="CT63" i="7"/>
  <c r="CY63" i="7"/>
  <c r="CT62" i="7"/>
  <c r="CY62" i="7"/>
  <c r="CT61" i="7"/>
  <c r="CY61" i="7"/>
  <c r="CT60" i="7"/>
  <c r="CY60" i="7"/>
  <c r="CT59" i="7"/>
  <c r="CY59" i="7"/>
  <c r="CT58" i="7"/>
  <c r="CY58" i="7"/>
  <c r="CT44" i="7"/>
  <c r="CY44" i="7"/>
  <c r="CT40" i="7"/>
  <c r="CY40" i="7"/>
  <c r="CT36" i="7"/>
  <c r="CY36" i="7"/>
  <c r="CT34" i="7"/>
  <c r="CY34" i="7"/>
  <c r="CT30" i="7"/>
  <c r="CY30" i="7"/>
  <c r="CT321" i="7"/>
  <c r="CY321" i="7"/>
  <c r="CT297" i="7"/>
  <c r="CY297" i="7"/>
  <c r="CT274" i="7"/>
  <c r="CY274" i="7"/>
  <c r="CT243" i="7"/>
  <c r="CY243" i="7"/>
  <c r="CT241" i="7"/>
  <c r="CY241" i="7"/>
  <c r="CT232" i="7"/>
  <c r="CY232" i="7"/>
  <c r="CT196" i="7"/>
  <c r="CY196" i="7"/>
  <c r="CT190" i="7"/>
  <c r="CY190" i="7"/>
  <c r="CT187" i="7"/>
  <c r="CY187" i="7"/>
  <c r="CT116" i="7"/>
  <c r="CY116" i="7"/>
  <c r="CT114" i="7"/>
  <c r="CY114" i="7"/>
  <c r="CT110" i="7"/>
  <c r="CY110" i="7"/>
  <c r="CT108" i="7"/>
  <c r="CY108" i="7"/>
  <c r="CT45" i="7"/>
  <c r="CY45" i="7"/>
  <c r="CT41" i="7"/>
  <c r="CY41" i="7"/>
  <c r="CT37" i="7"/>
  <c r="CY37" i="7"/>
  <c r="CT31" i="7"/>
  <c r="CY31" i="7"/>
  <c r="CT29" i="7"/>
  <c r="CY29" i="7"/>
  <c r="CT21" i="7"/>
  <c r="CY21" i="7"/>
  <c r="CT19" i="7"/>
  <c r="CY19" i="7"/>
  <c r="CT15" i="7"/>
  <c r="CY15" i="7"/>
  <c r="CT445" i="7"/>
  <c r="CY445" i="7"/>
  <c r="CT294" i="7"/>
  <c r="CY294" i="7"/>
  <c r="CT285" i="7"/>
  <c r="CY285" i="7"/>
  <c r="CT273" i="7"/>
  <c r="CY273" i="7"/>
  <c r="CT240" i="7"/>
  <c r="CY240" i="7"/>
  <c r="CT239" i="7"/>
  <c r="CY239" i="7"/>
  <c r="CT231" i="7"/>
  <c r="CY231" i="7"/>
  <c r="CT198" i="7"/>
  <c r="CY198" i="7"/>
  <c r="CT111" i="7"/>
  <c r="CY111" i="7"/>
  <c r="CT109" i="7"/>
  <c r="CY109" i="7"/>
  <c r="CT107" i="7"/>
  <c r="CY107" i="7"/>
  <c r="CT103" i="7"/>
  <c r="CY103" i="7"/>
  <c r="CT71" i="7"/>
  <c r="CY71" i="7"/>
  <c r="CT65" i="7"/>
  <c r="CY65" i="7"/>
  <c r="CT39" i="7"/>
  <c r="CY39" i="7"/>
  <c r="CT33" i="7"/>
  <c r="CY33" i="7"/>
  <c r="CT27" i="7"/>
  <c r="CY27" i="7"/>
  <c r="CT24" i="7"/>
  <c r="CY24" i="7"/>
  <c r="CT22" i="7"/>
  <c r="CY22" i="7"/>
  <c r="CT16" i="7"/>
  <c r="CY16" i="7"/>
  <c r="AV8" i="7"/>
  <c r="BG7" i="7"/>
  <c r="CT302" i="7"/>
  <c r="CY302" i="7"/>
  <c r="CT277" i="7"/>
  <c r="CY277" i="7"/>
  <c r="CT276" i="7"/>
  <c r="CY276" i="7"/>
  <c r="CT235" i="7"/>
  <c r="CY235" i="7"/>
  <c r="CT234" i="7"/>
  <c r="CY234" i="7"/>
  <c r="CT106" i="7"/>
  <c r="CY106" i="7"/>
  <c r="CT102" i="7"/>
  <c r="CY102" i="7"/>
  <c r="CT42" i="7"/>
  <c r="CY42" i="7"/>
  <c r="CT25" i="7"/>
  <c r="CY25" i="7"/>
  <c r="AE22" i="7"/>
  <c r="AF22" i="7"/>
  <c r="DA22" i="7"/>
  <c r="DB22" i="7"/>
  <c r="DC22" i="7"/>
  <c r="CT20" i="7"/>
  <c r="CY20" i="7"/>
  <c r="CT17" i="7"/>
  <c r="CY17" i="7"/>
  <c r="AE16" i="7"/>
  <c r="AF16" i="7"/>
  <c r="DA16" i="7"/>
  <c r="AE15" i="7"/>
  <c r="AF15" i="7"/>
  <c r="DA15" i="7"/>
  <c r="CT460" i="7"/>
  <c r="CY460" i="7"/>
  <c r="CT358" i="7"/>
  <c r="CY358" i="7"/>
  <c r="CT301" i="7"/>
  <c r="CY301" i="7"/>
  <c r="CT283" i="7"/>
  <c r="CY283" i="7"/>
  <c r="CT282" i="7"/>
  <c r="CY282" i="7"/>
  <c r="CT192" i="7"/>
  <c r="CY192" i="7"/>
  <c r="CT115" i="7"/>
  <c r="CY115" i="7"/>
  <c r="CT113" i="7"/>
  <c r="CY113" i="7"/>
  <c r="CT105" i="7"/>
  <c r="CY105" i="7"/>
  <c r="CT43" i="7"/>
  <c r="CY43" i="7"/>
  <c r="CT35" i="7"/>
  <c r="CY35" i="7"/>
  <c r="CT28" i="7"/>
  <c r="CY28" i="7"/>
  <c r="CT26" i="7"/>
  <c r="CY26" i="7"/>
  <c r="CT23" i="7"/>
  <c r="CY23" i="7"/>
  <c r="CT18" i="7"/>
  <c r="CY18" i="7"/>
  <c r="CX60" i="7"/>
  <c r="CZ60" i="7"/>
  <c r="CX79" i="7"/>
  <c r="CZ79" i="7"/>
  <c r="CX84" i="7"/>
  <c r="CZ84" i="7"/>
  <c r="CX122" i="7"/>
  <c r="CZ122" i="7"/>
  <c r="CX201" i="7"/>
  <c r="CZ201" i="7"/>
  <c r="CX236" i="7"/>
  <c r="CZ236" i="7"/>
  <c r="AE41" i="7"/>
  <c r="AF41" i="7"/>
  <c r="DA41" i="7"/>
  <c r="AE87" i="7"/>
  <c r="AF87" i="7"/>
  <c r="DA87" i="7"/>
  <c r="CT112" i="7"/>
  <c r="CY112" i="7"/>
  <c r="AE129" i="7"/>
  <c r="AF129" i="7"/>
  <c r="DA129" i="7"/>
  <c r="AE174" i="7"/>
  <c r="AF174" i="7"/>
  <c r="DA174" i="7"/>
  <c r="AE515" i="7"/>
  <c r="AF515" i="7"/>
  <c r="DA515" i="7"/>
  <c r="AE514" i="7"/>
  <c r="AF514" i="7"/>
  <c r="DA514" i="7"/>
  <c r="AE511" i="7"/>
  <c r="AF511" i="7"/>
  <c r="DA511" i="7"/>
  <c r="DB511" i="7"/>
  <c r="DC511" i="7"/>
  <c r="AE507" i="7"/>
  <c r="AF507" i="7"/>
  <c r="DA507" i="7"/>
  <c r="AE503" i="7"/>
  <c r="AF503" i="7"/>
  <c r="DA503" i="7"/>
  <c r="DB503" i="7"/>
  <c r="DC503" i="7"/>
  <c r="AE498" i="7"/>
  <c r="AF498" i="7"/>
  <c r="DA498" i="7"/>
  <c r="AE495" i="7"/>
  <c r="AF495" i="7"/>
  <c r="DA495" i="7"/>
  <c r="AE494" i="7"/>
  <c r="AF494" i="7"/>
  <c r="DA494" i="7"/>
  <c r="AE510" i="7"/>
  <c r="AF510" i="7"/>
  <c r="DA510" i="7"/>
  <c r="AE506" i="7"/>
  <c r="AF506" i="7"/>
  <c r="DA506" i="7"/>
  <c r="AE502" i="7"/>
  <c r="AF502" i="7"/>
  <c r="DA502" i="7"/>
  <c r="AE499" i="7"/>
  <c r="AF499" i="7"/>
  <c r="DA499" i="7"/>
  <c r="AE513" i="7"/>
  <c r="AF513" i="7"/>
  <c r="DA513" i="7"/>
  <c r="AE509" i="7"/>
  <c r="AF509" i="7"/>
  <c r="DA509" i="7"/>
  <c r="AE505" i="7"/>
  <c r="AF505" i="7"/>
  <c r="DA505" i="7"/>
  <c r="AE508" i="7"/>
  <c r="AF508" i="7"/>
  <c r="DA508" i="7"/>
  <c r="AE493" i="7"/>
  <c r="AF493" i="7"/>
  <c r="DA493" i="7"/>
  <c r="AE491" i="7"/>
  <c r="AF491" i="7"/>
  <c r="DA491" i="7"/>
  <c r="AE490" i="7"/>
  <c r="AF490" i="7"/>
  <c r="DA490" i="7"/>
  <c r="AE486" i="7"/>
  <c r="AF486" i="7"/>
  <c r="DA486" i="7"/>
  <c r="AE458" i="7"/>
  <c r="AF458" i="7"/>
  <c r="DA458" i="7"/>
  <c r="AE456" i="7"/>
  <c r="AF456" i="7"/>
  <c r="DA456" i="7"/>
  <c r="AE452" i="7"/>
  <c r="AF452" i="7"/>
  <c r="DA452" i="7"/>
  <c r="DB452" i="7"/>
  <c r="DC452" i="7"/>
  <c r="AE450" i="7"/>
  <c r="AF450" i="7"/>
  <c r="DA450" i="7"/>
  <c r="AE445" i="7"/>
  <c r="AF445" i="7"/>
  <c r="DA445" i="7"/>
  <c r="DB445" i="7"/>
  <c r="DC445" i="7"/>
  <c r="AE444" i="7"/>
  <c r="AF444" i="7"/>
  <c r="DA444" i="7"/>
  <c r="DB444" i="7"/>
  <c r="DC444" i="7"/>
  <c r="AE443" i="7"/>
  <c r="AF443" i="7"/>
  <c r="DA443" i="7"/>
  <c r="AE415" i="7"/>
  <c r="AF415" i="7"/>
  <c r="DA415" i="7"/>
  <c r="AE413" i="7"/>
  <c r="AF413" i="7"/>
  <c r="DA413" i="7"/>
  <c r="DB413" i="7"/>
  <c r="DC413" i="7"/>
  <c r="AE409" i="7"/>
  <c r="AF409" i="7"/>
  <c r="DA409" i="7"/>
  <c r="AE488" i="7"/>
  <c r="AF488" i="7"/>
  <c r="DA488" i="7"/>
  <c r="AE485" i="7"/>
  <c r="AF485" i="7"/>
  <c r="DA485" i="7"/>
  <c r="DB485" i="7"/>
  <c r="DC485" i="7"/>
  <c r="AE457" i="7"/>
  <c r="AF457" i="7"/>
  <c r="DA457" i="7"/>
  <c r="AE455" i="7"/>
  <c r="AF455" i="7"/>
  <c r="DA455" i="7"/>
  <c r="AE451" i="7"/>
  <c r="AF451" i="7"/>
  <c r="DA451" i="7"/>
  <c r="DB451" i="7"/>
  <c r="DC451" i="7"/>
  <c r="AE449" i="7"/>
  <c r="AF449" i="7"/>
  <c r="DA449" i="7"/>
  <c r="DB449" i="7"/>
  <c r="DC449" i="7"/>
  <c r="AE500" i="7"/>
  <c r="AF500" i="7"/>
  <c r="DA500" i="7"/>
  <c r="AE497" i="7"/>
  <c r="AF497" i="7"/>
  <c r="DA497" i="7"/>
  <c r="DB497" i="7"/>
  <c r="DC497" i="7"/>
  <c r="AE487" i="7"/>
  <c r="AF487" i="7"/>
  <c r="DA487" i="7"/>
  <c r="DB487" i="7"/>
  <c r="DC487" i="7"/>
  <c r="AE471" i="7"/>
  <c r="AF471" i="7"/>
  <c r="DA471" i="7"/>
  <c r="AE467" i="7"/>
  <c r="AF467" i="7"/>
  <c r="DA467" i="7"/>
  <c r="AE463" i="7"/>
  <c r="AF463" i="7"/>
  <c r="DA463" i="7"/>
  <c r="DB463" i="7"/>
  <c r="DC463" i="7"/>
  <c r="AE459" i="7"/>
  <c r="AF459" i="7"/>
  <c r="DA459" i="7"/>
  <c r="AE448" i="7"/>
  <c r="AF448" i="7"/>
  <c r="DA448" i="7"/>
  <c r="AE430" i="7"/>
  <c r="AF430" i="7"/>
  <c r="DA430" i="7"/>
  <c r="AE427" i="7"/>
  <c r="AF427" i="7"/>
  <c r="DA427" i="7"/>
  <c r="AE423" i="7"/>
  <c r="AF423" i="7"/>
  <c r="DA423" i="7"/>
  <c r="AE419" i="7"/>
  <c r="AF419" i="7"/>
  <c r="DA419" i="7"/>
  <c r="AE411" i="7"/>
  <c r="AF411" i="7"/>
  <c r="DA411" i="7"/>
  <c r="AE406" i="7"/>
  <c r="AF406" i="7"/>
  <c r="DA406" i="7"/>
  <c r="AE512" i="7"/>
  <c r="AF512" i="7"/>
  <c r="DA512" i="7"/>
  <c r="DB512" i="7"/>
  <c r="DC512" i="7"/>
  <c r="AE501" i="7"/>
  <c r="AF501" i="7"/>
  <c r="DA501" i="7"/>
  <c r="AE496" i="7"/>
  <c r="AF496" i="7"/>
  <c r="DA496" i="7"/>
  <c r="AE489" i="7"/>
  <c r="AF489" i="7"/>
  <c r="DA489" i="7"/>
  <c r="DB489" i="7"/>
  <c r="DC489" i="7"/>
  <c r="AE469" i="7"/>
  <c r="AF469" i="7"/>
  <c r="DA469" i="7"/>
  <c r="AE465" i="7"/>
  <c r="AF465" i="7"/>
  <c r="DA465" i="7"/>
  <c r="DB465" i="7"/>
  <c r="DC465" i="7"/>
  <c r="AE461" i="7"/>
  <c r="AF461" i="7"/>
  <c r="DA461" i="7"/>
  <c r="AE454" i="7"/>
  <c r="AF454" i="7"/>
  <c r="DA454" i="7"/>
  <c r="DB454" i="7"/>
  <c r="DC454" i="7"/>
  <c r="AE446" i="7"/>
  <c r="AF446" i="7"/>
  <c r="DA446" i="7"/>
  <c r="AE425" i="7"/>
  <c r="AF425" i="7"/>
  <c r="DA425" i="7"/>
  <c r="AE421" i="7"/>
  <c r="AF421" i="7"/>
  <c r="DA421" i="7"/>
  <c r="AE417" i="7"/>
  <c r="AF417" i="7"/>
  <c r="DA417" i="7"/>
  <c r="AE407" i="7"/>
  <c r="AF407" i="7"/>
  <c r="DA407" i="7"/>
  <c r="AE402" i="7"/>
  <c r="AF402" i="7"/>
  <c r="DA402" i="7"/>
  <c r="AE401" i="7"/>
  <c r="AF401" i="7"/>
  <c r="DA401" i="7"/>
  <c r="AE400" i="7"/>
  <c r="AF400" i="7"/>
  <c r="DA400" i="7"/>
  <c r="DB400" i="7"/>
  <c r="DC400" i="7"/>
  <c r="AE387" i="7"/>
  <c r="AF387" i="7"/>
  <c r="DA387" i="7"/>
  <c r="AE386" i="7"/>
  <c r="AF386" i="7"/>
  <c r="DA386" i="7"/>
  <c r="AE385" i="7"/>
  <c r="AF385" i="7"/>
  <c r="DA385" i="7"/>
  <c r="DB385" i="7"/>
  <c r="DC385" i="7"/>
  <c r="AE384" i="7"/>
  <c r="AF384" i="7"/>
  <c r="DA384" i="7"/>
  <c r="DB384" i="7"/>
  <c r="DC384" i="7"/>
  <c r="AE383" i="7"/>
  <c r="AF383" i="7"/>
  <c r="DA383" i="7"/>
  <c r="AE382" i="7"/>
  <c r="AF382" i="7"/>
  <c r="DA382" i="7"/>
  <c r="DB382" i="7"/>
  <c r="DC382" i="7"/>
  <c r="AE381" i="7"/>
  <c r="AF381" i="7"/>
  <c r="DA381" i="7"/>
  <c r="AE380" i="7"/>
  <c r="AF380" i="7"/>
  <c r="DA380" i="7"/>
  <c r="AE379" i="7"/>
  <c r="AF379" i="7"/>
  <c r="DA379" i="7"/>
  <c r="AE378" i="7"/>
  <c r="AF378" i="7"/>
  <c r="DA378" i="7"/>
  <c r="AE377" i="7"/>
  <c r="AF377" i="7"/>
  <c r="DA377" i="7"/>
  <c r="DB377" i="7"/>
  <c r="DC377" i="7"/>
  <c r="AE376" i="7"/>
  <c r="AF376" i="7"/>
  <c r="DA376" i="7"/>
  <c r="DB376" i="7"/>
  <c r="DC376" i="7"/>
  <c r="AE375" i="7"/>
  <c r="AF375" i="7"/>
  <c r="DA375" i="7"/>
  <c r="AE374" i="7"/>
  <c r="AF374" i="7"/>
  <c r="DA374" i="7"/>
  <c r="DB374" i="7"/>
  <c r="DC374" i="7"/>
  <c r="AE369" i="7"/>
  <c r="AF369" i="7"/>
  <c r="DA369" i="7"/>
  <c r="AE368" i="7"/>
  <c r="AF368" i="7"/>
  <c r="DA368" i="7"/>
  <c r="AE363" i="7"/>
  <c r="AF363" i="7"/>
  <c r="DA363" i="7"/>
  <c r="DB363" i="7"/>
  <c r="DC363" i="7"/>
  <c r="AE362" i="7"/>
  <c r="AF362" i="7"/>
  <c r="DA362" i="7"/>
  <c r="AE361" i="7"/>
  <c r="AF361" i="7"/>
  <c r="DA361" i="7"/>
  <c r="AE345" i="7"/>
  <c r="AF345" i="7"/>
  <c r="DA345" i="7"/>
  <c r="AE344" i="7"/>
  <c r="AF344" i="7"/>
  <c r="DA344" i="7"/>
  <c r="AE343" i="7"/>
  <c r="AF343" i="7"/>
  <c r="DA343" i="7"/>
  <c r="AE342" i="7"/>
  <c r="AF342" i="7"/>
  <c r="DA342" i="7"/>
  <c r="AE341" i="7"/>
  <c r="AF341" i="7"/>
  <c r="DA341" i="7"/>
  <c r="AE340" i="7"/>
  <c r="AF340" i="7"/>
  <c r="DA340" i="7"/>
  <c r="AE339" i="7"/>
  <c r="AF339" i="7"/>
  <c r="DA339" i="7"/>
  <c r="AE338" i="7"/>
  <c r="AF338" i="7"/>
  <c r="DA338" i="7"/>
  <c r="AE337" i="7"/>
  <c r="AF337" i="7"/>
  <c r="DA337" i="7"/>
  <c r="AE336" i="7"/>
  <c r="AF336" i="7"/>
  <c r="DA336" i="7"/>
  <c r="AE335" i="7"/>
  <c r="AF335" i="7"/>
  <c r="DA335" i="7"/>
  <c r="AE334" i="7"/>
  <c r="AF334" i="7"/>
  <c r="DA334" i="7"/>
  <c r="AE333" i="7"/>
  <c r="AF333" i="7"/>
  <c r="DA333" i="7"/>
  <c r="AE332" i="7"/>
  <c r="AF332" i="7"/>
  <c r="DA332" i="7"/>
  <c r="AE331" i="7"/>
  <c r="AF331" i="7"/>
  <c r="DA331" i="7"/>
  <c r="AE462" i="7"/>
  <c r="AF462" i="7"/>
  <c r="DA462" i="7"/>
  <c r="AE460" i="7"/>
  <c r="AF460" i="7"/>
  <c r="DA460" i="7"/>
  <c r="AE414" i="7"/>
  <c r="AF414" i="7"/>
  <c r="DA414" i="7"/>
  <c r="AE404" i="7"/>
  <c r="AF404" i="7"/>
  <c r="DA404" i="7"/>
  <c r="AE359" i="7"/>
  <c r="AF359" i="7"/>
  <c r="DA359" i="7"/>
  <c r="DB359" i="7"/>
  <c r="DC359" i="7"/>
  <c r="AE330" i="7"/>
  <c r="AF330" i="7"/>
  <c r="DA330" i="7"/>
  <c r="AE286" i="7"/>
  <c r="AF286" i="7"/>
  <c r="DA286" i="7"/>
  <c r="AE284" i="7"/>
  <c r="AF284" i="7"/>
  <c r="DA284" i="7"/>
  <c r="AE280" i="7"/>
  <c r="AF280" i="7"/>
  <c r="DA280" i="7"/>
  <c r="AE278" i="7"/>
  <c r="AF278" i="7"/>
  <c r="DA278" i="7"/>
  <c r="AE244" i="7"/>
  <c r="AF244" i="7"/>
  <c r="DA244" i="7"/>
  <c r="AE242" i="7"/>
  <c r="AF242" i="7"/>
  <c r="DA242" i="7"/>
  <c r="AE238" i="7"/>
  <c r="AF238" i="7"/>
  <c r="DA238" i="7"/>
  <c r="AE236" i="7"/>
  <c r="AF236" i="7"/>
  <c r="DA236" i="7"/>
  <c r="AE201" i="7"/>
  <c r="AF201" i="7"/>
  <c r="DA201" i="7"/>
  <c r="AE199" i="7"/>
  <c r="AF199" i="7"/>
  <c r="DA199" i="7"/>
  <c r="AE195" i="7"/>
  <c r="AF195" i="7"/>
  <c r="DA195" i="7"/>
  <c r="AE193" i="7"/>
  <c r="AF193" i="7"/>
  <c r="DA193" i="7"/>
  <c r="AE466" i="7"/>
  <c r="AF466" i="7"/>
  <c r="DA466" i="7"/>
  <c r="DB466" i="7"/>
  <c r="DC466" i="7"/>
  <c r="AE464" i="7"/>
  <c r="AF464" i="7"/>
  <c r="DA464" i="7"/>
  <c r="AE453" i="7"/>
  <c r="AF453" i="7"/>
  <c r="DA453" i="7"/>
  <c r="AE447" i="7"/>
  <c r="AF447" i="7"/>
  <c r="DA447" i="7"/>
  <c r="AE428" i="7"/>
  <c r="AF428" i="7"/>
  <c r="DA428" i="7"/>
  <c r="AE504" i="7"/>
  <c r="AF504" i="7"/>
  <c r="DA504" i="7"/>
  <c r="AE492" i="7"/>
  <c r="AF492" i="7"/>
  <c r="DA492" i="7"/>
  <c r="AE412" i="7"/>
  <c r="AF412" i="7"/>
  <c r="DA412" i="7"/>
  <c r="DB412" i="7"/>
  <c r="DC412" i="7"/>
  <c r="AE405" i="7"/>
  <c r="AF405" i="7"/>
  <c r="DA405" i="7"/>
  <c r="AE373" i="7"/>
  <c r="AF373" i="7"/>
  <c r="DA373" i="7"/>
  <c r="AE372" i="7"/>
  <c r="AF372" i="7"/>
  <c r="DA372" i="7"/>
  <c r="AE371" i="7"/>
  <c r="AF371" i="7"/>
  <c r="DA371" i="7"/>
  <c r="AE370" i="7"/>
  <c r="AF370" i="7"/>
  <c r="DA370" i="7"/>
  <c r="AE325" i="7"/>
  <c r="AF325" i="7"/>
  <c r="DA325" i="7"/>
  <c r="AE324" i="7"/>
  <c r="AF324" i="7"/>
  <c r="DA324" i="7"/>
  <c r="AE323" i="7"/>
  <c r="AF323" i="7"/>
  <c r="DA323" i="7"/>
  <c r="AE322" i="7"/>
  <c r="AF322" i="7"/>
  <c r="DA322" i="7"/>
  <c r="DB322" i="7"/>
  <c r="DC322" i="7"/>
  <c r="AE321" i="7"/>
  <c r="AF321" i="7"/>
  <c r="DA321" i="7"/>
  <c r="DB321" i="7"/>
  <c r="DC321" i="7"/>
  <c r="AE317" i="7"/>
  <c r="AF317" i="7"/>
  <c r="DA317" i="7"/>
  <c r="DB317" i="7"/>
  <c r="DC317" i="7"/>
  <c r="AE302" i="7"/>
  <c r="AF302" i="7"/>
  <c r="DA302" i="7"/>
  <c r="DB302" i="7"/>
  <c r="DC302" i="7"/>
  <c r="AE301" i="7"/>
  <c r="AF301" i="7"/>
  <c r="DA301" i="7"/>
  <c r="DB301" i="7"/>
  <c r="DC301" i="7"/>
  <c r="AE300" i="7"/>
  <c r="AF300" i="7"/>
  <c r="DA300" i="7"/>
  <c r="DB300" i="7"/>
  <c r="DC300" i="7"/>
  <c r="AE299" i="7"/>
  <c r="AF299" i="7"/>
  <c r="DA299" i="7"/>
  <c r="DB299" i="7"/>
  <c r="DC299" i="7"/>
  <c r="AE298" i="7"/>
  <c r="AF298" i="7"/>
  <c r="DA298" i="7"/>
  <c r="AE297" i="7"/>
  <c r="AF297" i="7"/>
  <c r="DA297" i="7"/>
  <c r="AE296" i="7"/>
  <c r="AF296" i="7"/>
  <c r="DA296" i="7"/>
  <c r="DB296" i="7"/>
  <c r="DC296" i="7"/>
  <c r="AE295" i="7"/>
  <c r="AF295" i="7"/>
  <c r="DA295" i="7"/>
  <c r="AE294" i="7"/>
  <c r="AF294" i="7"/>
  <c r="DA294" i="7"/>
  <c r="DB294" i="7"/>
  <c r="DC294" i="7"/>
  <c r="AE293" i="7"/>
  <c r="AF293" i="7"/>
  <c r="DA293" i="7"/>
  <c r="AE292" i="7"/>
  <c r="AF292" i="7"/>
  <c r="DA292" i="7"/>
  <c r="AE426" i="7"/>
  <c r="AF426" i="7"/>
  <c r="DA426" i="7"/>
  <c r="AE424" i="7"/>
  <c r="AF424" i="7"/>
  <c r="DA424" i="7"/>
  <c r="AE422" i="7"/>
  <c r="AF422" i="7"/>
  <c r="DA422" i="7"/>
  <c r="AE420" i="7"/>
  <c r="AF420" i="7"/>
  <c r="DA420" i="7"/>
  <c r="AE418" i="7"/>
  <c r="AF418" i="7"/>
  <c r="DA418" i="7"/>
  <c r="AE416" i="7"/>
  <c r="AF416" i="7"/>
  <c r="DA416" i="7"/>
  <c r="AE408" i="7"/>
  <c r="AF408" i="7"/>
  <c r="DA408" i="7"/>
  <c r="AE403" i="7"/>
  <c r="AF403" i="7"/>
  <c r="DA403" i="7"/>
  <c r="AE320" i="7"/>
  <c r="AF320" i="7"/>
  <c r="DA320" i="7"/>
  <c r="AE316" i="7"/>
  <c r="AF316" i="7"/>
  <c r="DA316" i="7"/>
  <c r="AE470" i="7"/>
  <c r="AF470" i="7"/>
  <c r="DA470" i="7"/>
  <c r="AE410" i="7"/>
  <c r="AF410" i="7"/>
  <c r="DA410" i="7"/>
  <c r="AE366" i="7"/>
  <c r="AF366" i="7"/>
  <c r="DA366" i="7"/>
  <c r="AE360" i="7"/>
  <c r="AF360" i="7"/>
  <c r="DA360" i="7"/>
  <c r="DB360" i="7"/>
  <c r="DC360" i="7"/>
  <c r="AE358" i="7"/>
  <c r="AF358" i="7"/>
  <c r="DA358" i="7"/>
  <c r="AE326" i="7"/>
  <c r="AF326" i="7"/>
  <c r="DA326" i="7"/>
  <c r="AE283" i="7"/>
  <c r="AF283" i="7"/>
  <c r="DA283" i="7"/>
  <c r="AE282" i="7"/>
  <c r="AF282" i="7"/>
  <c r="DA282" i="7"/>
  <c r="AE277" i="7"/>
  <c r="AF277" i="7"/>
  <c r="DA277" i="7"/>
  <c r="AE276" i="7"/>
  <c r="AF276" i="7"/>
  <c r="DA276" i="7"/>
  <c r="AE275" i="7"/>
  <c r="AF275" i="7"/>
  <c r="DA275" i="7"/>
  <c r="AE274" i="7"/>
  <c r="AF274" i="7"/>
  <c r="DA274" i="7"/>
  <c r="AE273" i="7"/>
  <c r="AF273" i="7"/>
  <c r="DA273" i="7"/>
  <c r="AE272" i="7"/>
  <c r="AF272" i="7"/>
  <c r="DA272" i="7"/>
  <c r="AE241" i="7"/>
  <c r="AF241" i="7"/>
  <c r="DA241" i="7"/>
  <c r="AE240" i="7"/>
  <c r="AF240" i="7"/>
  <c r="DA240" i="7"/>
  <c r="AE235" i="7"/>
  <c r="AF235" i="7"/>
  <c r="DA235" i="7"/>
  <c r="AE234" i="7"/>
  <c r="AF234" i="7"/>
  <c r="DA234" i="7"/>
  <c r="DB234" i="7"/>
  <c r="DC234" i="7"/>
  <c r="AE233" i="7"/>
  <c r="AF233" i="7"/>
  <c r="DA233" i="7"/>
  <c r="AE232" i="7"/>
  <c r="AF232" i="7"/>
  <c r="DA232" i="7"/>
  <c r="AE231" i="7"/>
  <c r="AF231" i="7"/>
  <c r="DA231" i="7"/>
  <c r="DB231" i="7"/>
  <c r="DC231" i="7"/>
  <c r="AE230" i="7"/>
  <c r="AF230" i="7"/>
  <c r="DA230" i="7"/>
  <c r="AE198" i="7"/>
  <c r="AF198" i="7"/>
  <c r="DA198" i="7"/>
  <c r="AE197" i="7"/>
  <c r="AF197" i="7"/>
  <c r="DA197" i="7"/>
  <c r="DB197" i="7"/>
  <c r="DC197" i="7"/>
  <c r="AE192" i="7"/>
  <c r="AF192" i="7"/>
  <c r="DA192" i="7"/>
  <c r="AE191" i="7"/>
  <c r="AF191" i="7"/>
  <c r="DA191" i="7"/>
  <c r="AE190" i="7"/>
  <c r="AF190" i="7"/>
  <c r="DA190" i="7"/>
  <c r="DB190" i="7"/>
  <c r="DC190" i="7"/>
  <c r="AE189" i="7"/>
  <c r="AF189" i="7"/>
  <c r="DA189" i="7"/>
  <c r="DB189" i="7"/>
  <c r="DC189" i="7"/>
  <c r="AE188" i="7"/>
  <c r="AF188" i="7"/>
  <c r="DA188" i="7"/>
  <c r="AE187" i="7"/>
  <c r="AF187" i="7"/>
  <c r="DA187" i="7"/>
  <c r="AE468" i="7"/>
  <c r="AF468" i="7"/>
  <c r="DA468" i="7"/>
  <c r="AE367" i="7"/>
  <c r="AF367" i="7"/>
  <c r="DA367" i="7"/>
  <c r="AE364" i="7"/>
  <c r="AF364" i="7"/>
  <c r="DA364" i="7"/>
  <c r="AE173" i="7"/>
  <c r="AF173" i="7"/>
  <c r="DA173" i="7"/>
  <c r="AE171" i="7"/>
  <c r="AF171" i="7"/>
  <c r="DA171" i="7"/>
  <c r="AE169" i="7"/>
  <c r="AF169" i="7"/>
  <c r="DA169" i="7"/>
  <c r="AE167" i="7"/>
  <c r="AF167" i="7"/>
  <c r="DA167" i="7"/>
  <c r="AE165" i="7"/>
  <c r="AF165" i="7"/>
  <c r="DA165" i="7"/>
  <c r="AE163" i="7"/>
  <c r="AF163" i="7"/>
  <c r="DA163" i="7"/>
  <c r="AE161" i="7"/>
  <c r="AF161" i="7"/>
  <c r="DA161" i="7"/>
  <c r="AE328" i="7"/>
  <c r="AF328" i="7"/>
  <c r="DA328" i="7"/>
  <c r="DB328" i="7"/>
  <c r="DC328" i="7"/>
  <c r="AE291" i="7"/>
  <c r="AF291" i="7"/>
  <c r="DA291" i="7"/>
  <c r="AE281" i="7"/>
  <c r="AF281" i="7"/>
  <c r="DA281" i="7"/>
  <c r="AE258" i="7"/>
  <c r="AF258" i="7"/>
  <c r="DA258" i="7"/>
  <c r="DB258" i="7"/>
  <c r="DC258" i="7"/>
  <c r="AE254" i="7"/>
  <c r="AF254" i="7"/>
  <c r="DA254" i="7"/>
  <c r="AE250" i="7"/>
  <c r="AF250" i="7"/>
  <c r="DA250" i="7"/>
  <c r="DB250" i="7"/>
  <c r="DC250" i="7"/>
  <c r="AE246" i="7"/>
  <c r="AF246" i="7"/>
  <c r="DA246" i="7"/>
  <c r="AE245" i="7"/>
  <c r="AF245" i="7"/>
  <c r="DA245" i="7"/>
  <c r="AE215" i="7"/>
  <c r="AF215" i="7"/>
  <c r="DA215" i="7"/>
  <c r="AE211" i="7"/>
  <c r="AF211" i="7"/>
  <c r="DA211" i="7"/>
  <c r="DB211" i="7"/>
  <c r="DC211" i="7"/>
  <c r="AE207" i="7"/>
  <c r="AF207" i="7"/>
  <c r="DA207" i="7"/>
  <c r="AE203" i="7"/>
  <c r="AF203" i="7"/>
  <c r="DA203" i="7"/>
  <c r="DB203" i="7"/>
  <c r="DC203" i="7"/>
  <c r="AE202" i="7"/>
  <c r="AF202" i="7"/>
  <c r="DA202" i="7"/>
  <c r="AE200" i="7"/>
  <c r="AF200" i="7"/>
  <c r="DA200" i="7"/>
  <c r="AE194" i="7"/>
  <c r="AF194" i="7"/>
  <c r="DA194" i="7"/>
  <c r="AE170" i="7"/>
  <c r="AF170" i="7"/>
  <c r="DA170" i="7"/>
  <c r="AE160" i="7"/>
  <c r="AF160" i="7"/>
  <c r="DA160" i="7"/>
  <c r="DB160" i="7"/>
  <c r="DC160" i="7"/>
  <c r="AE149" i="7"/>
  <c r="AF149" i="7"/>
  <c r="DA149" i="7"/>
  <c r="AE146" i="7"/>
  <c r="AF146" i="7"/>
  <c r="DA146" i="7"/>
  <c r="DB146" i="7"/>
  <c r="DC146" i="7"/>
  <c r="AE117" i="7"/>
  <c r="AF117" i="7"/>
  <c r="DA117" i="7"/>
  <c r="AE115" i="7"/>
  <c r="AF115" i="7"/>
  <c r="DA115" i="7"/>
  <c r="DB115" i="7"/>
  <c r="DC115" i="7"/>
  <c r="AE111" i="7"/>
  <c r="AF111" i="7"/>
  <c r="DA111" i="7"/>
  <c r="AE109" i="7"/>
  <c r="AF109" i="7"/>
  <c r="DA109" i="7"/>
  <c r="AE43" i="7"/>
  <c r="AF43" i="7"/>
  <c r="DA43" i="7"/>
  <c r="AE39" i="7"/>
  <c r="AF39" i="7"/>
  <c r="DA39" i="7"/>
  <c r="AE35" i="7"/>
  <c r="AF35" i="7"/>
  <c r="DA35" i="7"/>
  <c r="DB35" i="7"/>
  <c r="DC35" i="7"/>
  <c r="AE33" i="7"/>
  <c r="AF33" i="7"/>
  <c r="DA33" i="7"/>
  <c r="AE30" i="7"/>
  <c r="AF30" i="7"/>
  <c r="DA30" i="7"/>
  <c r="AE472" i="7"/>
  <c r="AF472" i="7"/>
  <c r="DA472" i="7"/>
  <c r="AE319" i="7"/>
  <c r="AF319" i="7"/>
  <c r="DA319" i="7"/>
  <c r="AE318" i="7"/>
  <c r="AF318" i="7"/>
  <c r="DA318" i="7"/>
  <c r="AE290" i="7"/>
  <c r="AF290" i="7"/>
  <c r="DA290" i="7"/>
  <c r="DB290" i="7"/>
  <c r="DC290" i="7"/>
  <c r="AE257" i="7"/>
  <c r="AF257" i="7"/>
  <c r="DA257" i="7"/>
  <c r="AE253" i="7"/>
  <c r="AF253" i="7"/>
  <c r="DA253" i="7"/>
  <c r="AE249" i="7"/>
  <c r="AF249" i="7"/>
  <c r="DA249" i="7"/>
  <c r="DB249" i="7"/>
  <c r="DC249" i="7"/>
  <c r="AE243" i="7"/>
  <c r="AF243" i="7"/>
  <c r="DA243" i="7"/>
  <c r="DB243" i="7"/>
  <c r="DC243" i="7"/>
  <c r="AE214" i="7"/>
  <c r="AF214" i="7"/>
  <c r="DA214" i="7"/>
  <c r="AE210" i="7"/>
  <c r="AF210" i="7"/>
  <c r="DA210" i="7"/>
  <c r="AE206" i="7"/>
  <c r="AF206" i="7"/>
  <c r="DA206" i="7"/>
  <c r="AE196" i="7"/>
  <c r="AF196" i="7"/>
  <c r="DA196" i="7"/>
  <c r="AE168" i="7"/>
  <c r="AF168" i="7"/>
  <c r="DA168" i="7"/>
  <c r="AE159" i="7"/>
  <c r="AF159" i="7"/>
  <c r="DA159" i="7"/>
  <c r="AE158" i="7"/>
  <c r="AF158" i="7"/>
  <c r="DA158" i="7"/>
  <c r="AE156" i="7"/>
  <c r="AF156" i="7"/>
  <c r="DA156" i="7"/>
  <c r="AE148" i="7"/>
  <c r="AF148" i="7"/>
  <c r="DA148" i="7"/>
  <c r="DB148" i="7"/>
  <c r="DC148" i="7"/>
  <c r="AE145" i="7"/>
  <c r="AF145" i="7"/>
  <c r="DA145" i="7"/>
  <c r="AE132" i="7"/>
  <c r="AF132" i="7"/>
  <c r="DA132" i="7"/>
  <c r="DB132" i="7"/>
  <c r="DC132" i="7"/>
  <c r="AE130" i="7"/>
  <c r="AF130" i="7"/>
  <c r="DA130" i="7"/>
  <c r="AE128" i="7"/>
  <c r="AF128" i="7"/>
  <c r="DA128" i="7"/>
  <c r="DB128" i="7"/>
  <c r="DC128" i="7"/>
  <c r="AE126" i="7"/>
  <c r="AF126" i="7"/>
  <c r="DA126" i="7"/>
  <c r="AE124" i="7"/>
  <c r="AF124" i="7"/>
  <c r="DA124" i="7"/>
  <c r="DB124" i="7"/>
  <c r="DC124" i="7"/>
  <c r="AE122" i="7"/>
  <c r="AF122" i="7"/>
  <c r="DA122" i="7"/>
  <c r="AE120" i="7"/>
  <c r="AF120" i="7"/>
  <c r="DA120" i="7"/>
  <c r="DB120" i="7"/>
  <c r="DC120" i="7"/>
  <c r="AE118" i="7"/>
  <c r="AF118" i="7"/>
  <c r="DA118" i="7"/>
  <c r="AE113" i="7"/>
  <c r="AF113" i="7"/>
  <c r="DA113" i="7"/>
  <c r="AE112" i="7"/>
  <c r="AF112" i="7"/>
  <c r="DA112" i="7"/>
  <c r="AE107" i="7"/>
  <c r="AF107" i="7"/>
  <c r="DA107" i="7"/>
  <c r="AE106" i="7"/>
  <c r="AF106" i="7"/>
  <c r="DA106" i="7"/>
  <c r="DB106" i="7"/>
  <c r="DC106" i="7"/>
  <c r="AE105" i="7"/>
  <c r="AF105" i="7"/>
  <c r="DA105" i="7"/>
  <c r="DB105" i="7"/>
  <c r="DC105" i="7"/>
  <c r="AE104" i="7"/>
  <c r="AF104" i="7"/>
  <c r="DA104" i="7"/>
  <c r="AE103" i="7"/>
  <c r="AF103" i="7"/>
  <c r="DA103" i="7"/>
  <c r="AE102" i="7"/>
  <c r="AF102" i="7"/>
  <c r="DA102" i="7"/>
  <c r="AE74" i="7"/>
  <c r="AF74" i="7"/>
  <c r="DA74" i="7"/>
  <c r="AE72" i="7"/>
  <c r="AF72" i="7"/>
  <c r="DA72" i="7"/>
  <c r="AE68" i="7"/>
  <c r="AF68" i="7"/>
  <c r="DA68" i="7"/>
  <c r="AE66" i="7"/>
  <c r="AF66" i="7"/>
  <c r="DA66" i="7"/>
  <c r="AE44" i="7"/>
  <c r="AF44" i="7"/>
  <c r="DA44" i="7"/>
  <c r="AE40" i="7"/>
  <c r="AF40" i="7"/>
  <c r="DA40" i="7"/>
  <c r="AE36" i="7"/>
  <c r="AF36" i="7"/>
  <c r="DA36" i="7"/>
  <c r="AE34" i="7"/>
  <c r="AF34" i="7"/>
  <c r="DA34" i="7"/>
  <c r="AE29" i="7"/>
  <c r="AF29" i="7"/>
  <c r="DA29" i="7"/>
  <c r="AE26" i="7"/>
  <c r="AF26" i="7"/>
  <c r="DA26" i="7"/>
  <c r="AE21" i="7"/>
  <c r="AF21" i="7"/>
  <c r="DA21" i="7"/>
  <c r="AE18" i="7"/>
  <c r="AF18" i="7"/>
  <c r="DA18" i="7"/>
  <c r="AC16" i="7"/>
  <c r="AD15" i="7"/>
  <c r="AK15" i="7"/>
  <c r="AL15" i="7"/>
  <c r="AE429" i="7"/>
  <c r="AF429" i="7"/>
  <c r="DA429" i="7"/>
  <c r="AG513" i="7"/>
  <c r="AG509" i="7"/>
  <c r="AG505" i="7"/>
  <c r="AG501" i="7"/>
  <c r="AG500" i="7"/>
  <c r="AG492" i="7"/>
  <c r="AG515" i="7"/>
  <c r="AG512" i="7"/>
  <c r="AG508" i="7"/>
  <c r="AG504" i="7"/>
  <c r="AG497" i="7"/>
  <c r="AG511" i="7"/>
  <c r="AG507" i="7"/>
  <c r="AG496" i="7"/>
  <c r="AG488" i="7"/>
  <c r="AG485" i="7"/>
  <c r="AG457" i="7"/>
  <c r="AG455" i="7"/>
  <c r="AG451" i="7"/>
  <c r="AG449" i="7"/>
  <c r="AG414" i="7"/>
  <c r="AG412" i="7"/>
  <c r="AG408" i="7"/>
  <c r="AG510" i="7"/>
  <c r="AG499" i="7"/>
  <c r="AG498" i="7"/>
  <c r="AG491" i="7"/>
  <c r="AG490" i="7"/>
  <c r="AG486" i="7"/>
  <c r="AG458" i="7"/>
  <c r="AG456" i="7"/>
  <c r="AG452" i="7"/>
  <c r="AG450" i="7"/>
  <c r="AG445" i="7"/>
  <c r="AG444" i="7"/>
  <c r="AG443" i="7"/>
  <c r="AG472" i="7"/>
  <c r="AG468" i="7"/>
  <c r="AG464" i="7"/>
  <c r="AG460" i="7"/>
  <c r="AG453" i="7"/>
  <c r="AG425" i="7"/>
  <c r="AG421" i="7"/>
  <c r="AG417" i="7"/>
  <c r="AG415" i="7"/>
  <c r="AG413" i="7"/>
  <c r="AG407" i="7"/>
  <c r="AG402" i="7"/>
  <c r="AG401" i="7"/>
  <c r="AG400" i="7"/>
  <c r="AG387" i="7"/>
  <c r="AG386" i="7"/>
  <c r="AG385" i="7"/>
  <c r="AG384" i="7"/>
  <c r="AG383" i="7"/>
  <c r="AG382" i="7"/>
  <c r="AG381" i="7"/>
  <c r="AG380" i="7"/>
  <c r="AG379" i="7"/>
  <c r="AG378" i="7"/>
  <c r="AG377" i="7"/>
  <c r="AG376" i="7"/>
  <c r="AG375" i="7"/>
  <c r="AG374" i="7"/>
  <c r="AG369" i="7"/>
  <c r="AG368" i="7"/>
  <c r="AG363" i="7"/>
  <c r="AG362" i="7"/>
  <c r="AG361" i="7"/>
  <c r="AG345" i="7"/>
  <c r="AG344" i="7"/>
  <c r="AG343" i="7"/>
  <c r="AG342" i="7"/>
  <c r="AG341" i="7"/>
  <c r="AG340" i="7"/>
  <c r="AG339" i="7"/>
  <c r="AG338" i="7"/>
  <c r="AG337" i="7"/>
  <c r="AG336" i="7"/>
  <c r="AG335" i="7"/>
  <c r="AG334" i="7"/>
  <c r="AG333" i="7"/>
  <c r="AG332" i="7"/>
  <c r="AG331" i="7"/>
  <c r="AG495" i="7"/>
  <c r="AG493" i="7"/>
  <c r="AG514" i="7"/>
  <c r="AG506" i="7"/>
  <c r="AG502" i="7"/>
  <c r="AG489" i="7"/>
  <c r="AG470" i="7"/>
  <c r="AG466" i="7"/>
  <c r="AG462" i="7"/>
  <c r="AG447" i="7"/>
  <c r="AG429" i="7"/>
  <c r="AG427" i="7"/>
  <c r="AG423" i="7"/>
  <c r="AG419" i="7"/>
  <c r="AG411" i="7"/>
  <c r="AG409" i="7"/>
  <c r="AG406" i="7"/>
  <c r="AG494" i="7"/>
  <c r="AG487" i="7"/>
  <c r="AG467" i="7"/>
  <c r="AG465" i="7"/>
  <c r="AG454" i="7"/>
  <c r="AG448" i="7"/>
  <c r="AG405" i="7"/>
  <c r="AG373" i="7"/>
  <c r="AG371" i="7"/>
  <c r="AG366" i="7"/>
  <c r="AG364" i="7"/>
  <c r="AG360" i="7"/>
  <c r="AG326" i="7"/>
  <c r="AG325" i="7"/>
  <c r="AG320" i="7"/>
  <c r="AG319" i="7"/>
  <c r="AG318" i="7"/>
  <c r="AG317" i="7"/>
  <c r="AG287" i="7"/>
  <c r="AG285" i="7"/>
  <c r="AG281" i="7"/>
  <c r="AG279" i="7"/>
  <c r="AG245" i="7"/>
  <c r="AG243" i="7"/>
  <c r="AG239" i="7"/>
  <c r="AG237" i="7"/>
  <c r="AG202" i="7"/>
  <c r="AG200" i="7"/>
  <c r="AG196" i="7"/>
  <c r="AG194" i="7"/>
  <c r="AG174" i="7"/>
  <c r="AG173" i="7"/>
  <c r="AG172" i="7"/>
  <c r="AG171" i="7"/>
  <c r="AG170" i="7"/>
  <c r="AG169" i="7"/>
  <c r="AG168" i="7"/>
  <c r="AG167" i="7"/>
  <c r="AG166" i="7"/>
  <c r="AG165" i="7"/>
  <c r="AG164" i="7"/>
  <c r="AG163" i="7"/>
  <c r="AG162" i="7"/>
  <c r="AG161" i="7"/>
  <c r="AG156" i="7"/>
  <c r="AG155" i="7"/>
  <c r="AG150" i="7"/>
  <c r="AG149" i="7"/>
  <c r="AG148" i="7"/>
  <c r="AG147" i="7"/>
  <c r="AG146" i="7"/>
  <c r="AG145" i="7"/>
  <c r="AG132" i="7"/>
  <c r="AG131" i="7"/>
  <c r="AG130" i="7"/>
  <c r="AG129" i="7"/>
  <c r="AG128" i="7"/>
  <c r="AG127" i="7"/>
  <c r="AG126" i="7"/>
  <c r="AG125" i="7"/>
  <c r="AG124" i="7"/>
  <c r="AG123" i="7"/>
  <c r="AG122" i="7"/>
  <c r="AG121" i="7"/>
  <c r="AG120" i="7"/>
  <c r="AG119" i="7"/>
  <c r="AG118" i="7"/>
  <c r="AG471" i="7"/>
  <c r="AG469" i="7"/>
  <c r="AG430" i="7"/>
  <c r="AG503" i="7"/>
  <c r="AG463" i="7"/>
  <c r="AG410" i="7"/>
  <c r="AG358" i="7"/>
  <c r="AG328" i="7"/>
  <c r="AG315" i="7"/>
  <c r="AG459" i="7"/>
  <c r="AG446" i="7"/>
  <c r="AG372" i="7"/>
  <c r="AG370" i="7"/>
  <c r="AG359" i="7"/>
  <c r="AG330" i="7"/>
  <c r="AG323" i="7"/>
  <c r="AG321" i="7"/>
  <c r="AG302" i="7"/>
  <c r="AG301" i="7"/>
  <c r="AG300" i="7"/>
  <c r="AG299" i="7"/>
  <c r="AG298" i="7"/>
  <c r="AG297" i="7"/>
  <c r="AG296" i="7"/>
  <c r="AG295" i="7"/>
  <c r="AG294" i="7"/>
  <c r="AG293" i="7"/>
  <c r="AG292" i="7"/>
  <c r="AG420" i="7"/>
  <c r="AG327" i="7"/>
  <c r="AG291" i="7"/>
  <c r="AG290" i="7"/>
  <c r="AG289" i="7"/>
  <c r="AG288" i="7"/>
  <c r="AG259" i="7"/>
  <c r="AG258" i="7"/>
  <c r="AG257" i="7"/>
  <c r="AG256" i="7"/>
  <c r="AG255" i="7"/>
  <c r="AG254" i="7"/>
  <c r="AG253" i="7"/>
  <c r="AG252" i="7"/>
  <c r="AG251" i="7"/>
  <c r="AG250" i="7"/>
  <c r="AG249" i="7"/>
  <c r="AG248" i="7"/>
  <c r="AG247" i="7"/>
  <c r="AG246" i="7"/>
  <c r="AG217" i="7"/>
  <c r="AG216" i="7"/>
  <c r="AG215" i="7"/>
  <c r="AG214" i="7"/>
  <c r="AG213" i="7"/>
  <c r="AG212" i="7"/>
  <c r="AG211" i="7"/>
  <c r="AG210" i="7"/>
  <c r="AG209" i="7"/>
  <c r="AG208" i="7"/>
  <c r="AG207" i="7"/>
  <c r="AG206" i="7"/>
  <c r="AG205" i="7"/>
  <c r="AG204" i="7"/>
  <c r="AG203" i="7"/>
  <c r="AG160" i="7"/>
  <c r="AG158" i="7"/>
  <c r="AG422" i="7"/>
  <c r="AG403" i="7"/>
  <c r="AG283" i="7"/>
  <c r="AG282" i="7"/>
  <c r="AG277" i="7"/>
  <c r="AG276" i="7"/>
  <c r="AG275" i="7"/>
  <c r="AG274" i="7"/>
  <c r="AG273" i="7"/>
  <c r="AG272" i="7"/>
  <c r="AG241" i="7"/>
  <c r="AG240" i="7"/>
  <c r="AG235" i="7"/>
  <c r="AG234" i="7"/>
  <c r="AG233" i="7"/>
  <c r="AG232" i="7"/>
  <c r="AG231" i="7"/>
  <c r="AG230" i="7"/>
  <c r="AG198" i="7"/>
  <c r="AG197" i="7"/>
  <c r="AG192" i="7"/>
  <c r="AG191" i="7"/>
  <c r="AG190" i="7"/>
  <c r="AG189" i="7"/>
  <c r="AG188" i="7"/>
  <c r="AG187" i="7"/>
  <c r="AG244" i="7"/>
  <c r="AG242" i="7"/>
  <c r="AG201" i="7"/>
  <c r="AG195" i="7"/>
  <c r="AG154" i="7"/>
  <c r="AG152" i="7"/>
  <c r="AG116" i="7"/>
  <c r="AG114" i="7"/>
  <c r="AG110" i="7"/>
  <c r="AG108" i="7"/>
  <c r="AG87" i="7"/>
  <c r="AG86" i="7"/>
  <c r="AG85" i="7"/>
  <c r="AG84" i="7"/>
  <c r="AG83" i="7"/>
  <c r="AG82" i="7"/>
  <c r="AG81" i="7"/>
  <c r="AG80" i="7"/>
  <c r="AG79" i="7"/>
  <c r="AG78" i="7"/>
  <c r="AG77" i="7"/>
  <c r="AG76" i="7"/>
  <c r="AG75" i="7"/>
  <c r="AG70" i="7"/>
  <c r="AG69" i="7"/>
  <c r="AG64" i="7"/>
  <c r="AG63" i="7"/>
  <c r="AG61" i="7"/>
  <c r="AG60" i="7"/>
  <c r="AG59" i="7"/>
  <c r="AG58" i="7"/>
  <c r="AG45" i="7"/>
  <c r="AG41" i="7"/>
  <c r="AG37" i="7"/>
  <c r="AG31" i="7"/>
  <c r="AG428" i="7"/>
  <c r="AG426" i="7"/>
  <c r="AG418" i="7"/>
  <c r="AG324" i="7"/>
  <c r="AG322" i="7"/>
  <c r="AG316" i="7"/>
  <c r="AG73" i="7"/>
  <c r="AG71" i="7"/>
  <c r="AG67" i="7"/>
  <c r="AG65" i="7"/>
  <c r="AG42" i="7"/>
  <c r="AG38" i="7"/>
  <c r="AG32" i="7"/>
  <c r="AG27" i="7"/>
  <c r="AG23" i="7"/>
  <c r="AG20" i="7"/>
  <c r="AG16" i="7"/>
  <c r="AG461" i="7"/>
  <c r="AG424" i="7"/>
  <c r="AG416" i="7"/>
  <c r="AG404" i="7"/>
  <c r="CX199" i="7"/>
  <c r="CZ199" i="7"/>
  <c r="CX286" i="7"/>
  <c r="CZ286" i="7"/>
  <c r="CX458" i="7"/>
  <c r="CZ458" i="7"/>
  <c r="AE17" i="7"/>
  <c r="AF17" i="7"/>
  <c r="DA17" i="7"/>
  <c r="AE20" i="7"/>
  <c r="AF20" i="7"/>
  <c r="DA20" i="7"/>
  <c r="AG22" i="7"/>
  <c r="AE23" i="7"/>
  <c r="AF23" i="7"/>
  <c r="DA23" i="7"/>
  <c r="AG24" i="7"/>
  <c r="AE25" i="7"/>
  <c r="AF25" i="7"/>
  <c r="DA25" i="7"/>
  <c r="DB25" i="7"/>
  <c r="DC25" i="7"/>
  <c r="AE28" i="7"/>
  <c r="AF28" i="7"/>
  <c r="DA28" i="7"/>
  <c r="AG29" i="7"/>
  <c r="AG34" i="7"/>
  <c r="AG40" i="7"/>
  <c r="AE42" i="7"/>
  <c r="AF42" i="7"/>
  <c r="DA42" i="7"/>
  <c r="CZ42" i="7"/>
  <c r="CZ58" i="7"/>
  <c r="CZ61" i="7"/>
  <c r="AE65" i="7"/>
  <c r="AF65" i="7"/>
  <c r="DA65" i="7"/>
  <c r="AG68" i="7"/>
  <c r="AE71" i="7"/>
  <c r="AF71" i="7"/>
  <c r="DA71" i="7"/>
  <c r="DB71" i="7"/>
  <c r="DC71" i="7"/>
  <c r="AG74" i="7"/>
  <c r="CZ77" i="7"/>
  <c r="AE78" i="7"/>
  <c r="AF78" i="7"/>
  <c r="DA78" i="7"/>
  <c r="CZ81" i="7"/>
  <c r="AE82" i="7"/>
  <c r="AF82" i="7"/>
  <c r="DA82" i="7"/>
  <c r="DB82" i="7"/>
  <c r="DC82" i="7"/>
  <c r="CZ85" i="7"/>
  <c r="AE86" i="7"/>
  <c r="AF86" i="7"/>
  <c r="DA86" i="7"/>
  <c r="CZ102" i="7"/>
  <c r="AG104" i="7"/>
  <c r="AE108" i="7"/>
  <c r="AF108" i="7"/>
  <c r="DA108" i="7"/>
  <c r="AG109" i="7"/>
  <c r="AE110" i="7"/>
  <c r="AF110" i="7"/>
  <c r="DA110" i="7"/>
  <c r="DB110" i="7"/>
  <c r="DC110" i="7"/>
  <c r="AG111" i="7"/>
  <c r="AG112" i="7"/>
  <c r="AE123" i="7"/>
  <c r="AF123" i="7"/>
  <c r="DA123" i="7"/>
  <c r="CZ123" i="7"/>
  <c r="DB123" i="7"/>
  <c r="DC123" i="7"/>
  <c r="AE131" i="7"/>
  <c r="AF131" i="7"/>
  <c r="DA131" i="7"/>
  <c r="CZ131" i="7"/>
  <c r="AE147" i="7"/>
  <c r="AF147" i="7"/>
  <c r="DA147" i="7"/>
  <c r="CZ147" i="7"/>
  <c r="DB147" i="7"/>
  <c r="DC147" i="7"/>
  <c r="AE154" i="7"/>
  <c r="AF154" i="7"/>
  <c r="DA154" i="7"/>
  <c r="DB154" i="7"/>
  <c r="DC154" i="7"/>
  <c r="AE155" i="7"/>
  <c r="AF155" i="7"/>
  <c r="DA155" i="7"/>
  <c r="CZ155" i="7"/>
  <c r="AE172" i="7"/>
  <c r="AF172" i="7"/>
  <c r="DA172" i="7"/>
  <c r="DB172" i="7"/>
  <c r="DC172" i="7"/>
  <c r="CZ173" i="7"/>
  <c r="AE204" i="7"/>
  <c r="AF204" i="7"/>
  <c r="DA204" i="7"/>
  <c r="DB204" i="7"/>
  <c r="DC204" i="7"/>
  <c r="AE205" i="7"/>
  <c r="AF205" i="7"/>
  <c r="DA205" i="7"/>
  <c r="CZ205" i="7"/>
  <c r="AE208" i="7"/>
  <c r="AF208" i="7"/>
  <c r="DA208" i="7"/>
  <c r="AE209" i="7"/>
  <c r="AF209" i="7"/>
  <c r="DA209" i="7"/>
  <c r="CZ209" i="7"/>
  <c r="AE212" i="7"/>
  <c r="AF212" i="7"/>
  <c r="DA212" i="7"/>
  <c r="AE213" i="7"/>
  <c r="AF213" i="7"/>
  <c r="DA213" i="7"/>
  <c r="CZ213" i="7"/>
  <c r="AE216" i="7"/>
  <c r="AF216" i="7"/>
  <c r="DA216" i="7"/>
  <c r="AE217" i="7"/>
  <c r="AF217" i="7"/>
  <c r="DA217" i="7"/>
  <c r="CZ217" i="7"/>
  <c r="AG236" i="7"/>
  <c r="AE247" i="7"/>
  <c r="AF247" i="7"/>
  <c r="DA247" i="7"/>
  <c r="DB247" i="7"/>
  <c r="DC247" i="7"/>
  <c r="AE248" i="7"/>
  <c r="AF248" i="7"/>
  <c r="DA248" i="7"/>
  <c r="CZ248" i="7"/>
  <c r="AE251" i="7"/>
  <c r="AF251" i="7"/>
  <c r="DA251" i="7"/>
  <c r="DB251" i="7"/>
  <c r="DC251" i="7"/>
  <c r="AE252" i="7"/>
  <c r="AF252" i="7"/>
  <c r="DA252" i="7"/>
  <c r="CZ252" i="7"/>
  <c r="AE255" i="7"/>
  <c r="AF255" i="7"/>
  <c r="DA255" i="7"/>
  <c r="DB255" i="7"/>
  <c r="DC255" i="7"/>
  <c r="AE256" i="7"/>
  <c r="AF256" i="7"/>
  <c r="DA256" i="7"/>
  <c r="CZ256" i="7"/>
  <c r="AE259" i="7"/>
  <c r="AF259" i="7"/>
  <c r="DA259" i="7"/>
  <c r="DB259" i="7"/>
  <c r="DC259" i="7"/>
  <c r="AG278" i="7"/>
  <c r="AE287" i="7"/>
  <c r="AF287" i="7"/>
  <c r="DA287" i="7"/>
  <c r="AG329" i="7"/>
  <c r="CX167" i="7"/>
  <c r="CZ167" i="7"/>
  <c r="CX193" i="7"/>
  <c r="CZ193" i="7"/>
  <c r="CX280" i="7"/>
  <c r="CZ280" i="7"/>
  <c r="CV501" i="6"/>
  <c r="CV509" i="6"/>
  <c r="CZ27" i="7"/>
  <c r="AE31" i="7"/>
  <c r="AF31" i="7"/>
  <c r="DA31" i="7"/>
  <c r="AG33" i="7"/>
  <c r="CZ33" i="7"/>
  <c r="AE37" i="7"/>
  <c r="AF37" i="7"/>
  <c r="DA37" i="7"/>
  <c r="DB37" i="7"/>
  <c r="DC37" i="7"/>
  <c r="AG39" i="7"/>
  <c r="CZ39" i="7"/>
  <c r="AE45" i="7"/>
  <c r="AF45" i="7"/>
  <c r="DA45" i="7"/>
  <c r="AE58" i="7"/>
  <c r="AF58" i="7"/>
  <c r="DA58" i="7"/>
  <c r="AE61" i="7"/>
  <c r="AF61" i="7"/>
  <c r="DA61" i="7"/>
  <c r="DB61" i="7"/>
  <c r="DC61" i="7"/>
  <c r="AE67" i="7"/>
  <c r="AF67" i="7"/>
  <c r="DA67" i="7"/>
  <c r="AE73" i="7"/>
  <c r="AF73" i="7"/>
  <c r="DA73" i="7"/>
  <c r="AE77" i="7"/>
  <c r="AF77" i="7"/>
  <c r="DA77" i="7"/>
  <c r="AE81" i="7"/>
  <c r="AF81" i="7"/>
  <c r="DA81" i="7"/>
  <c r="DB81" i="7"/>
  <c r="DC81" i="7"/>
  <c r="AE85" i="7"/>
  <c r="AF85" i="7"/>
  <c r="DA85" i="7"/>
  <c r="DB85" i="7"/>
  <c r="DC85" i="7"/>
  <c r="CZ103" i="7"/>
  <c r="AG105" i="7"/>
  <c r="CZ107" i="7"/>
  <c r="CZ109" i="7"/>
  <c r="CZ111" i="7"/>
  <c r="AG113" i="7"/>
  <c r="CZ117" i="7"/>
  <c r="AE125" i="7"/>
  <c r="AF125" i="7"/>
  <c r="DA125" i="7"/>
  <c r="CZ125" i="7"/>
  <c r="AE150" i="7"/>
  <c r="AF150" i="7"/>
  <c r="DA150" i="7"/>
  <c r="CZ150" i="7"/>
  <c r="AG151" i="7"/>
  <c r="AG157" i="7"/>
  <c r="AE162" i="7"/>
  <c r="AF162" i="7"/>
  <c r="DA162" i="7"/>
  <c r="AE166" i="7"/>
  <c r="AF166" i="7"/>
  <c r="DA166" i="7"/>
  <c r="AE239" i="7"/>
  <c r="AF239" i="7"/>
  <c r="DA239" i="7"/>
  <c r="AE285" i="7"/>
  <c r="AF285" i="7"/>
  <c r="DA285" i="7"/>
  <c r="DB285" i="7"/>
  <c r="DC285" i="7"/>
  <c r="AE327" i="7"/>
  <c r="AF327" i="7"/>
  <c r="DA327" i="7"/>
  <c r="AE329" i="7"/>
  <c r="AF329" i="7"/>
  <c r="DA329" i="7"/>
  <c r="AG367" i="7"/>
  <c r="CX238" i="7"/>
  <c r="CZ238" i="7"/>
  <c r="CX284" i="7"/>
  <c r="CZ284" i="7"/>
  <c r="CX419" i="7"/>
  <c r="CZ419" i="7"/>
  <c r="AC15" i="7"/>
  <c r="AH15" i="7"/>
  <c r="AI15" i="7"/>
  <c r="AD16" i="7"/>
  <c r="AG18" i="7"/>
  <c r="AE24" i="7"/>
  <c r="AF24" i="7"/>
  <c r="DA24" i="7"/>
  <c r="AG26" i="7"/>
  <c r="AE27" i="7"/>
  <c r="AF27" i="7"/>
  <c r="DA27" i="7"/>
  <c r="AG28" i="7"/>
  <c r="AE32" i="7"/>
  <c r="AF32" i="7"/>
  <c r="DA32" i="7"/>
  <c r="CZ32" i="7"/>
  <c r="AG36" i="7"/>
  <c r="AE38" i="7"/>
  <c r="AF38" i="7"/>
  <c r="DA38" i="7"/>
  <c r="CZ38" i="7"/>
  <c r="AG44" i="7"/>
  <c r="AE60" i="7"/>
  <c r="AF60" i="7"/>
  <c r="DA60" i="7"/>
  <c r="AE64" i="7"/>
  <c r="AF64" i="7"/>
  <c r="DA64" i="7"/>
  <c r="DB64" i="7"/>
  <c r="DC64" i="7"/>
  <c r="CZ67" i="7"/>
  <c r="AE70" i="7"/>
  <c r="AF70" i="7"/>
  <c r="DA70" i="7"/>
  <c r="CZ73" i="7"/>
  <c r="AE76" i="7"/>
  <c r="AF76" i="7"/>
  <c r="DA76" i="7"/>
  <c r="DB76" i="7"/>
  <c r="DC76" i="7"/>
  <c r="AE80" i="7"/>
  <c r="AF80" i="7"/>
  <c r="DA80" i="7"/>
  <c r="AE84" i="7"/>
  <c r="AF84" i="7"/>
  <c r="DA84" i="7"/>
  <c r="AG102" i="7"/>
  <c r="CZ104" i="7"/>
  <c r="AG106" i="7"/>
  <c r="CZ112" i="7"/>
  <c r="AE114" i="7"/>
  <c r="AF114" i="7"/>
  <c r="DA114" i="7"/>
  <c r="AG115" i="7"/>
  <c r="AE116" i="7"/>
  <c r="AF116" i="7"/>
  <c r="DA116" i="7"/>
  <c r="DB116" i="7"/>
  <c r="DC116" i="7"/>
  <c r="AG117" i="7"/>
  <c r="AE119" i="7"/>
  <c r="AF119" i="7"/>
  <c r="DA119" i="7"/>
  <c r="CZ119" i="7"/>
  <c r="AE127" i="7"/>
  <c r="AF127" i="7"/>
  <c r="DA127" i="7"/>
  <c r="CZ127" i="7"/>
  <c r="AE151" i="7"/>
  <c r="AF151" i="7"/>
  <c r="DA151" i="7"/>
  <c r="CZ152" i="7"/>
  <c r="AG153" i="7"/>
  <c r="AE157" i="7"/>
  <c r="AF157" i="7"/>
  <c r="DA157" i="7"/>
  <c r="DB157" i="7"/>
  <c r="DC157" i="7"/>
  <c r="AG159" i="7"/>
  <c r="CZ162" i="7"/>
  <c r="AE164" i="7"/>
  <c r="AF164" i="7"/>
  <c r="DA164" i="7"/>
  <c r="DB164" i="7"/>
  <c r="DC164" i="7"/>
  <c r="CZ165" i="7"/>
  <c r="AG199" i="7"/>
  <c r="AE237" i="7"/>
  <c r="AF237" i="7"/>
  <c r="DA237" i="7"/>
  <c r="AE279" i="7"/>
  <c r="AF279" i="7"/>
  <c r="DA279" i="7"/>
  <c r="DB279" i="7"/>
  <c r="DC279" i="7"/>
  <c r="AG286" i="7"/>
  <c r="AE288" i="7"/>
  <c r="AF288" i="7"/>
  <c r="DA288" i="7"/>
  <c r="AE289" i="7"/>
  <c r="AF289" i="7"/>
  <c r="DA289" i="7"/>
  <c r="CZ289" i="7"/>
  <c r="DB289" i="7"/>
  <c r="DC289" i="7"/>
  <c r="AG365" i="7"/>
  <c r="CZ420" i="7"/>
  <c r="CX420" i="7"/>
  <c r="CX421" i="7"/>
  <c r="CZ421" i="7"/>
  <c r="CX470" i="7"/>
  <c r="CZ470" i="7"/>
  <c r="CX472" i="7"/>
  <c r="CZ472" i="7"/>
  <c r="CZ151" i="7"/>
  <c r="CZ153" i="7"/>
  <c r="CZ168" i="7"/>
  <c r="CZ407" i="7"/>
  <c r="CZ422" i="7"/>
  <c r="CX422" i="7"/>
  <c r="CZ170" i="7"/>
  <c r="CZ318" i="7"/>
  <c r="CX315" i="7"/>
  <c r="CZ315" i="7"/>
  <c r="CX403" i="7"/>
  <c r="CZ403" i="7"/>
  <c r="CX417" i="7"/>
  <c r="CZ417" i="7"/>
  <c r="CZ418" i="7"/>
  <c r="CX418" i="7"/>
  <c r="CX425" i="7"/>
  <c r="CZ425" i="7"/>
  <c r="CZ426" i="7"/>
  <c r="CX426" i="7"/>
  <c r="CX402" i="7"/>
  <c r="CX415" i="7"/>
  <c r="CZ415" i="7"/>
  <c r="CZ416" i="7"/>
  <c r="CX416" i="7"/>
  <c r="CX423" i="7"/>
  <c r="CZ423" i="7"/>
  <c r="CZ424" i="7"/>
  <c r="CX424" i="7"/>
  <c r="CX427" i="7"/>
  <c r="CZ427" i="7"/>
  <c r="CZ326" i="7"/>
  <c r="CZ410" i="7"/>
  <c r="CX410" i="7"/>
  <c r="CX411" i="7"/>
  <c r="CZ411" i="7"/>
  <c r="CZ327" i="7"/>
  <c r="CZ378" i="7"/>
  <c r="CZ379" i="7"/>
  <c r="CZ386" i="7"/>
  <c r="CZ387" i="7"/>
  <c r="CZ401" i="7"/>
  <c r="CX500" i="7"/>
  <c r="CZ500" i="7"/>
  <c r="CZ361" i="7"/>
  <c r="CZ369" i="7"/>
  <c r="CZ370" i="7"/>
  <c r="CZ371" i="7"/>
  <c r="CZ372" i="7"/>
  <c r="CZ373" i="7"/>
  <c r="CZ380" i="7"/>
  <c r="CZ381" i="7"/>
  <c r="CZ486" i="7"/>
  <c r="CX508" i="7"/>
  <c r="CZ508" i="7"/>
  <c r="CZ329" i="7"/>
  <c r="CZ331" i="7"/>
  <c r="CZ333" i="7"/>
  <c r="CZ335" i="7"/>
  <c r="CZ337" i="7"/>
  <c r="CZ339" i="7"/>
  <c r="CZ341" i="7"/>
  <c r="CZ343" i="7"/>
  <c r="CZ345" i="7"/>
  <c r="CZ362" i="7"/>
  <c r="CZ502" i="7"/>
  <c r="CX502" i="7"/>
  <c r="CX509" i="7"/>
  <c r="CZ509" i="7"/>
  <c r="CZ496" i="7"/>
  <c r="CZ498" i="7"/>
  <c r="CX498" i="7"/>
  <c r="CX501" i="7"/>
  <c r="CZ501" i="7"/>
  <c r="CZ493" i="7"/>
  <c r="CZ495" i="7"/>
  <c r="CX505" i="7"/>
  <c r="CZ505" i="7"/>
  <c r="CZ513" i="7"/>
  <c r="GD51" i="9"/>
  <c r="FG53" i="9"/>
  <c r="GD55" i="9"/>
  <c r="FG57" i="9"/>
  <c r="GD59" i="9"/>
  <c r="FG61" i="9"/>
  <c r="GD63" i="9"/>
  <c r="FG65" i="9"/>
  <c r="GD67" i="9"/>
  <c r="FG69" i="9"/>
  <c r="GD71" i="9"/>
  <c r="FG73" i="9"/>
  <c r="GD75" i="9"/>
  <c r="FG77" i="9"/>
  <c r="GD79" i="9"/>
  <c r="FG141" i="9"/>
  <c r="GD143" i="9"/>
  <c r="FG161" i="9"/>
  <c r="GD163" i="9"/>
  <c r="FG188" i="9"/>
  <c r="GD190" i="9"/>
  <c r="GD251" i="9"/>
  <c r="FG251" i="9"/>
  <c r="GD249" i="9"/>
  <c r="FG249" i="9"/>
  <c r="GD247" i="9"/>
  <c r="FG247" i="9"/>
  <c r="FG252" i="9"/>
  <c r="GD250" i="9"/>
  <c r="FG250" i="9"/>
  <c r="GD248" i="9"/>
  <c r="FG248" i="9"/>
  <c r="GD246" i="9"/>
  <c r="GD245" i="9"/>
  <c r="FG245" i="9"/>
  <c r="GD243" i="9"/>
  <c r="FG243" i="9"/>
  <c r="GD241" i="9"/>
  <c r="FG241" i="9"/>
  <c r="GD239" i="9"/>
  <c r="FG239" i="9"/>
  <c r="GD237" i="9"/>
  <c r="FG237" i="9"/>
  <c r="GD235" i="9"/>
  <c r="FG235" i="9"/>
  <c r="GD233" i="9"/>
  <c r="FG233" i="9"/>
  <c r="GD231" i="9"/>
  <c r="FG231" i="9"/>
  <c r="GD229" i="9"/>
  <c r="FG229" i="9"/>
  <c r="GD227" i="9"/>
  <c r="FG227" i="9"/>
  <c r="GD225" i="9"/>
  <c r="FG246" i="9"/>
  <c r="GD244" i="9"/>
  <c r="FG242" i="9"/>
  <c r="GD240" i="9"/>
  <c r="FG238" i="9"/>
  <c r="GD236" i="9"/>
  <c r="FG234" i="9"/>
  <c r="GD232" i="9"/>
  <c r="FG230" i="9"/>
  <c r="GD228" i="9"/>
  <c r="FG226" i="9"/>
  <c r="FG210" i="9"/>
  <c r="GD208" i="9"/>
  <c r="FG208" i="9"/>
  <c r="GD206" i="9"/>
  <c r="FG206" i="9"/>
  <c r="GD204" i="9"/>
  <c r="FG204" i="9"/>
  <c r="GD202" i="9"/>
  <c r="FG202" i="9"/>
  <c r="GD200" i="9"/>
  <c r="FG200" i="9"/>
  <c r="FG225" i="9"/>
  <c r="GD223" i="9"/>
  <c r="FG223" i="9"/>
  <c r="FG244" i="9"/>
  <c r="GD238" i="9"/>
  <c r="FG236" i="9"/>
  <c r="GD230" i="9"/>
  <c r="FG228" i="9"/>
  <c r="GD209" i="9"/>
  <c r="FG207" i="9"/>
  <c r="GD205" i="9"/>
  <c r="FG203" i="9"/>
  <c r="GD201" i="9"/>
  <c r="FG224" i="9"/>
  <c r="GD222" i="9"/>
  <c r="GD199" i="9"/>
  <c r="FG199" i="9"/>
  <c r="GD197" i="9"/>
  <c r="FG197" i="9"/>
  <c r="GD195" i="9"/>
  <c r="FG195" i="9"/>
  <c r="GD193" i="9"/>
  <c r="FG193" i="9"/>
  <c r="GD191" i="9"/>
  <c r="FG191" i="9"/>
  <c r="GD189" i="9"/>
  <c r="FG189" i="9"/>
  <c r="GD187" i="9"/>
  <c r="FG187" i="9"/>
  <c r="GD185" i="9"/>
  <c r="FG185" i="9"/>
  <c r="GD183" i="9"/>
  <c r="FG183" i="9"/>
  <c r="GD181" i="9"/>
  <c r="FG181" i="9"/>
  <c r="GD168" i="9"/>
  <c r="FG168" i="9"/>
  <c r="GD166" i="9"/>
  <c r="FG166" i="9"/>
  <c r="GD164" i="9"/>
  <c r="FG164" i="9"/>
  <c r="GD162" i="9"/>
  <c r="FG162" i="9"/>
  <c r="GD160" i="9"/>
  <c r="FG160" i="9"/>
  <c r="GD158" i="9"/>
  <c r="FG158" i="9"/>
  <c r="GD156" i="9"/>
  <c r="FG156" i="9"/>
  <c r="GD154" i="9"/>
  <c r="GD152" i="9"/>
  <c r="FG152" i="9"/>
  <c r="GD150" i="9"/>
  <c r="FG150" i="9"/>
  <c r="FG198" i="9"/>
  <c r="GD196" i="9"/>
  <c r="FG194" i="9"/>
  <c r="GD192" i="9"/>
  <c r="FG190" i="9"/>
  <c r="GD188" i="9"/>
  <c r="FG186" i="9"/>
  <c r="GD184" i="9"/>
  <c r="FG182" i="9"/>
  <c r="GD180" i="9"/>
  <c r="FG167" i="9"/>
  <c r="GD165" i="9"/>
  <c r="FG163" i="9"/>
  <c r="GD161" i="9"/>
  <c r="FG159" i="9"/>
  <c r="GD157" i="9"/>
  <c r="FG155" i="9"/>
  <c r="GD153" i="9"/>
  <c r="FG151" i="9"/>
  <c r="GD149" i="9"/>
  <c r="GD148" i="9"/>
  <c r="FG148" i="9"/>
  <c r="GD146" i="9"/>
  <c r="FG146" i="9"/>
  <c r="GD144" i="9"/>
  <c r="FG144" i="9"/>
  <c r="GD142" i="9"/>
  <c r="FG142" i="9"/>
  <c r="GD140" i="9"/>
  <c r="FG140" i="9"/>
  <c r="GD138" i="9"/>
  <c r="FG138" i="9"/>
  <c r="GD234" i="9"/>
  <c r="FG232" i="9"/>
  <c r="GD207" i="9"/>
  <c r="FG205" i="9"/>
  <c r="GD125" i="9"/>
  <c r="FG125" i="9"/>
  <c r="GD123" i="9"/>
  <c r="FG123" i="9"/>
  <c r="GD121" i="9"/>
  <c r="FG121" i="9"/>
  <c r="GD119" i="9"/>
  <c r="FG119" i="9"/>
  <c r="GD117" i="9"/>
  <c r="FG117" i="9"/>
  <c r="GD115" i="9"/>
  <c r="FG115" i="9"/>
  <c r="GD113" i="9"/>
  <c r="FG113" i="9"/>
  <c r="GD111" i="9"/>
  <c r="GD194" i="9"/>
  <c r="FG192" i="9"/>
  <c r="GD186" i="9"/>
  <c r="FG184" i="9"/>
  <c r="GD167" i="9"/>
  <c r="FG165" i="9"/>
  <c r="GD159" i="9"/>
  <c r="FG157" i="9"/>
  <c r="GD151" i="9"/>
  <c r="FG149" i="9"/>
  <c r="FG147" i="9"/>
  <c r="GD145" i="9"/>
  <c r="FG143" i="9"/>
  <c r="GD141" i="9"/>
  <c r="FG139" i="9"/>
  <c r="GD127" i="9"/>
  <c r="GD80" i="9"/>
  <c r="FG80" i="9"/>
  <c r="GD78" i="9"/>
  <c r="FG78" i="9"/>
  <c r="GD76" i="9"/>
  <c r="FG76" i="9"/>
  <c r="GD74" i="9"/>
  <c r="FG74" i="9"/>
  <c r="GD72" i="9"/>
  <c r="FG72" i="9"/>
  <c r="GD70" i="9"/>
  <c r="FG70" i="9"/>
  <c r="GD68" i="9"/>
  <c r="FG68" i="9"/>
  <c r="GD66" i="9"/>
  <c r="FG66" i="9"/>
  <c r="GD64" i="9"/>
  <c r="FG64" i="9"/>
  <c r="GD62" i="9"/>
  <c r="FG62" i="9"/>
  <c r="GD60" i="9"/>
  <c r="FG60" i="9"/>
  <c r="GD58" i="9"/>
  <c r="FG58" i="9"/>
  <c r="GD56" i="9"/>
  <c r="FG56" i="9"/>
  <c r="GD54" i="9"/>
  <c r="FG54" i="9"/>
  <c r="GD52" i="9"/>
  <c r="FG52" i="9"/>
  <c r="GD34" i="9"/>
  <c r="FG34" i="9"/>
  <c r="GD33" i="9"/>
  <c r="FG33" i="9"/>
  <c r="GD32" i="9"/>
  <c r="FG32" i="9"/>
  <c r="GD31" i="9"/>
  <c r="FG31" i="9"/>
  <c r="GD30" i="9"/>
  <c r="FG30" i="9"/>
  <c r="GD29" i="9"/>
  <c r="FG29" i="9"/>
  <c r="GD28" i="9"/>
  <c r="FG28" i="9"/>
  <c r="GD27" i="9"/>
  <c r="FG27" i="9"/>
  <c r="GD26" i="9"/>
  <c r="FG26" i="9"/>
  <c r="GD25" i="9"/>
  <c r="FG25" i="9"/>
  <c r="GD24" i="9"/>
  <c r="FG24" i="9"/>
  <c r="GD23" i="9"/>
  <c r="FG23" i="9"/>
  <c r="GD22" i="9"/>
  <c r="FG22" i="9"/>
  <c r="GD21" i="9"/>
  <c r="FG21" i="9"/>
  <c r="GD20" i="9"/>
  <c r="FG20" i="9"/>
  <c r="GD19" i="9"/>
  <c r="FG19" i="9"/>
  <c r="GD18" i="9"/>
  <c r="FG18" i="9"/>
  <c r="GD17" i="9"/>
  <c r="FG17" i="9"/>
  <c r="GD16" i="9"/>
  <c r="FG16" i="9"/>
  <c r="GD15" i="9"/>
  <c r="FG15" i="9"/>
  <c r="GD14" i="9"/>
  <c r="FG14" i="9"/>
  <c r="GD13" i="9"/>
  <c r="FG13" i="9"/>
  <c r="GD12" i="9"/>
  <c r="FG12" i="9"/>
  <c r="GD11" i="9"/>
  <c r="FG11" i="9"/>
  <c r="GD10" i="9"/>
  <c r="FG10" i="9"/>
  <c r="GD9" i="9"/>
  <c r="FG9" i="9"/>
  <c r="GD8" i="9"/>
  <c r="FG8" i="9"/>
  <c r="GD7" i="9"/>
  <c r="FG7" i="9"/>
  <c r="GD6" i="9"/>
  <c r="FG240" i="9"/>
  <c r="GD226" i="9"/>
  <c r="GD203" i="9"/>
  <c r="FG201" i="9"/>
  <c r="FG126" i="9"/>
  <c r="GD124" i="9"/>
  <c r="FG122" i="9"/>
  <c r="GD120" i="9"/>
  <c r="FG118" i="9"/>
  <c r="GD116" i="9"/>
  <c r="FG114" i="9"/>
  <c r="GD112" i="9"/>
  <c r="FG111" i="9"/>
  <c r="GD109" i="9"/>
  <c r="FG109" i="9"/>
  <c r="GD107" i="9"/>
  <c r="FG107" i="9"/>
  <c r="GD105" i="9"/>
  <c r="FG105" i="9"/>
  <c r="GD103" i="9"/>
  <c r="FG103" i="9"/>
  <c r="GD101" i="9"/>
  <c r="FG101" i="9"/>
  <c r="GD99" i="9"/>
  <c r="FG99" i="9"/>
  <c r="GD97" i="9"/>
  <c r="FG97" i="9"/>
  <c r="GD35" i="9"/>
  <c r="GD242" i="9"/>
  <c r="GD36" i="9"/>
  <c r="GD98" i="9"/>
  <c r="FG100" i="9"/>
  <c r="GD102" i="9"/>
  <c r="FG104" i="9"/>
  <c r="GD106" i="9"/>
  <c r="FG108" i="9"/>
  <c r="GD110" i="9"/>
  <c r="FG116" i="9"/>
  <c r="GD118" i="9"/>
  <c r="FG124" i="9"/>
  <c r="GD126" i="9"/>
  <c r="FW199" i="9"/>
  <c r="FG209" i="9"/>
  <c r="CZ514" i="7"/>
  <c r="FG51" i="9"/>
  <c r="GD53" i="9"/>
  <c r="FG55" i="9"/>
  <c r="GD57" i="9"/>
  <c r="FG59" i="9"/>
  <c r="GD61" i="9"/>
  <c r="FG63" i="9"/>
  <c r="GD65" i="9"/>
  <c r="FG67" i="9"/>
  <c r="GD69" i="9"/>
  <c r="FG71" i="9"/>
  <c r="GD73" i="9"/>
  <c r="FG75" i="9"/>
  <c r="GD77" i="9"/>
  <c r="FG79" i="9"/>
  <c r="GD139" i="9"/>
  <c r="FG145" i="9"/>
  <c r="GD147" i="9"/>
  <c r="FG153" i="9"/>
  <c r="GD155" i="9"/>
  <c r="FG180" i="9"/>
  <c r="GD182" i="9"/>
  <c r="FG196" i="9"/>
  <c r="GD198" i="9"/>
  <c r="FG222" i="9"/>
  <c r="FG6" i="9"/>
  <c r="GD81" i="9"/>
  <c r="FG98" i="9"/>
  <c r="GD100" i="9"/>
  <c r="FG102" i="9"/>
  <c r="GD104" i="9"/>
  <c r="FG106" i="9"/>
  <c r="GD108" i="9"/>
  <c r="FG110" i="9"/>
  <c r="FG112" i="9"/>
  <c r="GD114" i="9"/>
  <c r="FG120" i="9"/>
  <c r="GD122" i="9"/>
  <c r="EQ168" i="9"/>
  <c r="ES252" i="9"/>
  <c r="ER252" i="9"/>
  <c r="FV251" i="9"/>
  <c r="FU251" i="9"/>
  <c r="EU251" i="9"/>
  <c r="ET251" i="9"/>
  <c r="FT250" i="9"/>
  <c r="FS250" i="9"/>
  <c r="ES250" i="9"/>
  <c r="ER250" i="9"/>
  <c r="FV249" i="9"/>
  <c r="FU249" i="9"/>
  <c r="EU249" i="9"/>
  <c r="ET249" i="9"/>
  <c r="FT248" i="9"/>
  <c r="FS248" i="9"/>
  <c r="ES248" i="9"/>
  <c r="ER248" i="9"/>
  <c r="FV247" i="9"/>
  <c r="FU247" i="9"/>
  <c r="EU247" i="9"/>
  <c r="ET247" i="9"/>
  <c r="FT246" i="9"/>
  <c r="FS246" i="9"/>
  <c r="FF252" i="9"/>
  <c r="FE252" i="9"/>
  <c r="FB252" i="9"/>
  <c r="FA252" i="9"/>
  <c r="EX252" i="9"/>
  <c r="EW252" i="9"/>
  <c r="GA251" i="9"/>
  <c r="FZ251" i="9"/>
  <c r="FO251" i="9"/>
  <c r="FN251" i="9"/>
  <c r="FD251" i="9"/>
  <c r="FC251" i="9"/>
  <c r="EZ251" i="9"/>
  <c r="EY251" i="9"/>
  <c r="GC250" i="9"/>
  <c r="GB250" i="9"/>
  <c r="FY250" i="9"/>
  <c r="FX250" i="9"/>
  <c r="FQ250" i="9"/>
  <c r="FP250" i="9"/>
  <c r="FF250" i="9"/>
  <c r="FE250" i="9"/>
  <c r="FB250" i="9"/>
  <c r="FA250" i="9"/>
  <c r="EX250" i="9"/>
  <c r="EW250" i="9"/>
  <c r="GA249" i="9"/>
  <c r="FZ249" i="9"/>
  <c r="FO249" i="9"/>
  <c r="FN249" i="9"/>
  <c r="FD249" i="9"/>
  <c r="FC249" i="9"/>
  <c r="EZ249" i="9"/>
  <c r="EY249" i="9"/>
  <c r="GC248" i="9"/>
  <c r="GB248" i="9"/>
  <c r="FY248" i="9"/>
  <c r="FX248" i="9"/>
  <c r="FQ248" i="9"/>
  <c r="FP248" i="9"/>
  <c r="FF248" i="9"/>
  <c r="FE248" i="9"/>
  <c r="FB248" i="9"/>
  <c r="FA248" i="9"/>
  <c r="EX248" i="9"/>
  <c r="EW248" i="9"/>
  <c r="GA247" i="9"/>
  <c r="FZ247" i="9"/>
  <c r="FO247" i="9"/>
  <c r="FN247" i="9"/>
  <c r="FD247" i="9"/>
  <c r="FC247" i="9"/>
  <c r="EZ247" i="9"/>
  <c r="EY247" i="9"/>
  <c r="GC246" i="9"/>
  <c r="GB246" i="9"/>
  <c r="FY246" i="9"/>
  <c r="FX246" i="9"/>
  <c r="FQ246" i="9"/>
  <c r="FP246" i="9"/>
  <c r="FF246" i="9"/>
  <c r="FE246" i="9"/>
  <c r="FB246" i="9"/>
  <c r="FA246" i="9"/>
  <c r="EX246" i="9"/>
  <c r="EW246" i="9"/>
  <c r="GA245" i="9"/>
  <c r="FZ245" i="9"/>
  <c r="FO245" i="9"/>
  <c r="FN245" i="9"/>
  <c r="EU252" i="9"/>
  <c r="ET252" i="9"/>
  <c r="FT251" i="9"/>
  <c r="FS251" i="9"/>
  <c r="ES251" i="9"/>
  <c r="ER251" i="9"/>
  <c r="FV250" i="9"/>
  <c r="FU250" i="9"/>
  <c r="EU250" i="9"/>
  <c r="ET250" i="9"/>
  <c r="FT249" i="9"/>
  <c r="FS249" i="9"/>
  <c r="ES249" i="9"/>
  <c r="ER249" i="9"/>
  <c r="FV248" i="9"/>
  <c r="FU248" i="9"/>
  <c r="EU248" i="9"/>
  <c r="ET248" i="9"/>
  <c r="FT247" i="9"/>
  <c r="FS247" i="9"/>
  <c r="ES247" i="9"/>
  <c r="ER247" i="9"/>
  <c r="FV246" i="9"/>
  <c r="FU246" i="9"/>
  <c r="FD252" i="9"/>
  <c r="FC252" i="9"/>
  <c r="GC251" i="9"/>
  <c r="GB251" i="9"/>
  <c r="EZ250" i="9"/>
  <c r="EY250" i="9"/>
  <c r="FY249" i="9"/>
  <c r="FX249" i="9"/>
  <c r="FF249" i="9"/>
  <c r="FE249" i="9"/>
  <c r="FO248" i="9"/>
  <c r="FN248" i="9"/>
  <c r="FB247" i="9"/>
  <c r="FA247" i="9"/>
  <c r="GA246" i="9"/>
  <c r="FZ246" i="9"/>
  <c r="FO246" i="9"/>
  <c r="FN246" i="9"/>
  <c r="EZ246" i="9"/>
  <c r="EY246" i="9"/>
  <c r="EU246" i="9"/>
  <c r="ET246" i="9"/>
  <c r="FY245" i="9"/>
  <c r="FX245" i="9"/>
  <c r="FT245" i="9"/>
  <c r="FS245" i="9"/>
  <c r="EU245" i="9"/>
  <c r="ET245" i="9"/>
  <c r="FT244" i="9"/>
  <c r="FS244" i="9"/>
  <c r="ES244" i="9"/>
  <c r="ER244" i="9"/>
  <c r="FV243" i="9"/>
  <c r="FU243" i="9"/>
  <c r="EU243" i="9"/>
  <c r="ET243" i="9"/>
  <c r="FT242" i="9"/>
  <c r="FS242" i="9"/>
  <c r="ES242" i="9"/>
  <c r="ER242" i="9"/>
  <c r="FV241" i="9"/>
  <c r="FU241" i="9"/>
  <c r="EU241" i="9"/>
  <c r="ET241" i="9"/>
  <c r="FT240" i="9"/>
  <c r="FS240" i="9"/>
  <c r="ES240" i="9"/>
  <c r="ER240" i="9"/>
  <c r="FV239" i="9"/>
  <c r="FU239" i="9"/>
  <c r="EU239" i="9"/>
  <c r="ET239" i="9"/>
  <c r="FT238" i="9"/>
  <c r="FS238" i="9"/>
  <c r="ES238" i="9"/>
  <c r="ER238" i="9"/>
  <c r="FV237" i="9"/>
  <c r="FU237" i="9"/>
  <c r="EU237" i="9"/>
  <c r="ET237" i="9"/>
  <c r="FT236" i="9"/>
  <c r="FS236" i="9"/>
  <c r="ES236" i="9"/>
  <c r="ER236" i="9"/>
  <c r="FV235" i="9"/>
  <c r="FU235" i="9"/>
  <c r="EU235" i="9"/>
  <c r="ET235" i="9"/>
  <c r="FT234" i="9"/>
  <c r="FS234" i="9"/>
  <c r="ES234" i="9"/>
  <c r="ER234" i="9"/>
  <c r="FV233" i="9"/>
  <c r="FU233" i="9"/>
  <c r="EU233" i="9"/>
  <c r="ET233" i="9"/>
  <c r="FT232" i="9"/>
  <c r="FS232" i="9"/>
  <c r="ES232" i="9"/>
  <c r="ER232" i="9"/>
  <c r="FV231" i="9"/>
  <c r="FU231" i="9"/>
  <c r="EU231" i="9"/>
  <c r="ET231" i="9"/>
  <c r="FT230" i="9"/>
  <c r="FS230" i="9"/>
  <c r="ES230" i="9"/>
  <c r="ER230" i="9"/>
  <c r="FV229" i="9"/>
  <c r="FU229" i="9"/>
  <c r="EU229" i="9"/>
  <c r="ET229" i="9"/>
  <c r="FT228" i="9"/>
  <c r="FS228" i="9"/>
  <c r="ES228" i="9"/>
  <c r="ER228" i="9"/>
  <c r="FV227" i="9"/>
  <c r="FU227" i="9"/>
  <c r="EU227" i="9"/>
  <c r="ET227" i="9"/>
  <c r="FT226" i="9"/>
  <c r="FS226" i="9"/>
  <c r="ES226" i="9"/>
  <c r="ER226" i="9"/>
  <c r="FQ251" i="9"/>
  <c r="FP251" i="9"/>
  <c r="EX251" i="9"/>
  <c r="EW251" i="9"/>
  <c r="FD250" i="9"/>
  <c r="FC250" i="9"/>
  <c r="GC249" i="9"/>
  <c r="GB249" i="9"/>
  <c r="EZ248" i="9"/>
  <c r="EY248" i="9"/>
  <c r="FY247" i="9"/>
  <c r="FX247" i="9"/>
  <c r="FF247" i="9"/>
  <c r="FE247" i="9"/>
  <c r="FD245" i="9"/>
  <c r="FC245" i="9"/>
  <c r="EZ245" i="9"/>
  <c r="EY245" i="9"/>
  <c r="GC244" i="9"/>
  <c r="GB244" i="9"/>
  <c r="FY244" i="9"/>
  <c r="FX244" i="9"/>
  <c r="FQ244" i="9"/>
  <c r="FP244" i="9"/>
  <c r="FF244" i="9"/>
  <c r="FE244" i="9"/>
  <c r="FB244" i="9"/>
  <c r="FA244" i="9"/>
  <c r="EX244" i="9"/>
  <c r="EW244" i="9"/>
  <c r="GA243" i="9"/>
  <c r="FZ243" i="9"/>
  <c r="FO243" i="9"/>
  <c r="FN243" i="9"/>
  <c r="FD243" i="9"/>
  <c r="FC243" i="9"/>
  <c r="EZ243" i="9"/>
  <c r="EY243" i="9"/>
  <c r="GC242" i="9"/>
  <c r="GB242" i="9"/>
  <c r="FY242" i="9"/>
  <c r="FX242" i="9"/>
  <c r="FQ242" i="9"/>
  <c r="FP242" i="9"/>
  <c r="FF242" i="9"/>
  <c r="FE242" i="9"/>
  <c r="FB242" i="9"/>
  <c r="FA242" i="9"/>
  <c r="EX242" i="9"/>
  <c r="EW242" i="9"/>
  <c r="GA241" i="9"/>
  <c r="FZ241" i="9"/>
  <c r="FO241" i="9"/>
  <c r="FN241" i="9"/>
  <c r="FD241" i="9"/>
  <c r="FC241" i="9"/>
  <c r="EZ241" i="9"/>
  <c r="EY241" i="9"/>
  <c r="GC240" i="9"/>
  <c r="GB240" i="9"/>
  <c r="FY240" i="9"/>
  <c r="FX240" i="9"/>
  <c r="FQ240" i="9"/>
  <c r="FP240" i="9"/>
  <c r="FF240" i="9"/>
  <c r="FE240" i="9"/>
  <c r="FB240" i="9"/>
  <c r="FA240" i="9"/>
  <c r="EX240" i="9"/>
  <c r="EW240" i="9"/>
  <c r="GA239" i="9"/>
  <c r="FZ239" i="9"/>
  <c r="FO239" i="9"/>
  <c r="FN239" i="9"/>
  <c r="FD239" i="9"/>
  <c r="FC239" i="9"/>
  <c r="EZ239" i="9"/>
  <c r="EY239" i="9"/>
  <c r="GC238" i="9"/>
  <c r="GB238" i="9"/>
  <c r="FY238" i="9"/>
  <c r="FX238" i="9"/>
  <c r="FQ238" i="9"/>
  <c r="FP238" i="9"/>
  <c r="FF238" i="9"/>
  <c r="FE238" i="9"/>
  <c r="FB238" i="9"/>
  <c r="FA238" i="9"/>
  <c r="EX238" i="9"/>
  <c r="EW238" i="9"/>
  <c r="GA237" i="9"/>
  <c r="FZ237" i="9"/>
  <c r="FO237" i="9"/>
  <c r="FN237" i="9"/>
  <c r="FD237" i="9"/>
  <c r="FC237" i="9"/>
  <c r="EZ237" i="9"/>
  <c r="EY237" i="9"/>
  <c r="GC236" i="9"/>
  <c r="GB236" i="9"/>
  <c r="FY236" i="9"/>
  <c r="FX236" i="9"/>
  <c r="FQ236" i="9"/>
  <c r="FP236" i="9"/>
  <c r="FF236" i="9"/>
  <c r="FE236" i="9"/>
  <c r="FB236" i="9"/>
  <c r="FA236" i="9"/>
  <c r="EX236" i="9"/>
  <c r="EW236" i="9"/>
  <c r="GA235" i="9"/>
  <c r="FZ235" i="9"/>
  <c r="FO235" i="9"/>
  <c r="FN235" i="9"/>
  <c r="FD235" i="9"/>
  <c r="FC235" i="9"/>
  <c r="EZ235" i="9"/>
  <c r="EY235" i="9"/>
  <c r="GC234" i="9"/>
  <c r="GB234" i="9"/>
  <c r="FY234" i="9"/>
  <c r="FX234" i="9"/>
  <c r="FQ234" i="9"/>
  <c r="FP234" i="9"/>
  <c r="FF234" i="9"/>
  <c r="FE234" i="9"/>
  <c r="FB234" i="9"/>
  <c r="FA234" i="9"/>
  <c r="EX234" i="9"/>
  <c r="EW234" i="9"/>
  <c r="GA233" i="9"/>
  <c r="FZ233" i="9"/>
  <c r="FO233" i="9"/>
  <c r="FN233" i="9"/>
  <c r="FD233" i="9"/>
  <c r="FC233" i="9"/>
  <c r="EZ233" i="9"/>
  <c r="EY233" i="9"/>
  <c r="GC232" i="9"/>
  <c r="GB232" i="9"/>
  <c r="FY232" i="9"/>
  <c r="FX232" i="9"/>
  <c r="FQ232" i="9"/>
  <c r="FP232" i="9"/>
  <c r="FF232" i="9"/>
  <c r="FE232" i="9"/>
  <c r="FB232" i="9"/>
  <c r="FA232" i="9"/>
  <c r="EX232" i="9"/>
  <c r="EW232" i="9"/>
  <c r="GA231" i="9"/>
  <c r="FZ231" i="9"/>
  <c r="FO231" i="9"/>
  <c r="FN231" i="9"/>
  <c r="FD231" i="9"/>
  <c r="FC231" i="9"/>
  <c r="EZ231" i="9"/>
  <c r="EY231" i="9"/>
  <c r="GC230" i="9"/>
  <c r="GB230" i="9"/>
  <c r="FY230" i="9"/>
  <c r="FX230" i="9"/>
  <c r="FQ230" i="9"/>
  <c r="FP230" i="9"/>
  <c r="FF230" i="9"/>
  <c r="FE230" i="9"/>
  <c r="FB230" i="9"/>
  <c r="FA230" i="9"/>
  <c r="EX230" i="9"/>
  <c r="EW230" i="9"/>
  <c r="GA229" i="9"/>
  <c r="FZ229" i="9"/>
  <c r="FO229" i="9"/>
  <c r="FN229" i="9"/>
  <c r="FD229" i="9"/>
  <c r="FC229" i="9"/>
  <c r="EZ229" i="9"/>
  <c r="EY229" i="9"/>
  <c r="GC228" i="9"/>
  <c r="GB228" i="9"/>
  <c r="FY228" i="9"/>
  <c r="FX228" i="9"/>
  <c r="FQ228" i="9"/>
  <c r="FP228" i="9"/>
  <c r="FF228" i="9"/>
  <c r="FE228" i="9"/>
  <c r="FB228" i="9"/>
  <c r="FA228" i="9"/>
  <c r="EX228" i="9"/>
  <c r="EW228" i="9"/>
  <c r="GA227" i="9"/>
  <c r="FZ227" i="9"/>
  <c r="FO227" i="9"/>
  <c r="FN227" i="9"/>
  <c r="FD227" i="9"/>
  <c r="FC227" i="9"/>
  <c r="EZ227" i="9"/>
  <c r="EY227" i="9"/>
  <c r="GC226" i="9"/>
  <c r="GB226" i="9"/>
  <c r="FY226" i="9"/>
  <c r="FX226" i="9"/>
  <c r="FQ226" i="9"/>
  <c r="FP226" i="9"/>
  <c r="FF226" i="9"/>
  <c r="FE226" i="9"/>
  <c r="FB226" i="9"/>
  <c r="FA226" i="9"/>
  <c r="EX226" i="9"/>
  <c r="EW226" i="9"/>
  <c r="FB251" i="9"/>
  <c r="FA251" i="9"/>
  <c r="FQ249" i="9"/>
  <c r="FP249" i="9"/>
  <c r="GC247" i="9"/>
  <c r="GB247" i="9"/>
  <c r="FQ245" i="9"/>
  <c r="FP245" i="9"/>
  <c r="FV244" i="9"/>
  <c r="FU244" i="9"/>
  <c r="EU244" i="9"/>
  <c r="ET244" i="9"/>
  <c r="FT243" i="9"/>
  <c r="FS243" i="9"/>
  <c r="ES243" i="9"/>
  <c r="ER243" i="9"/>
  <c r="FV240" i="9"/>
  <c r="FU240" i="9"/>
  <c r="EU240" i="9"/>
  <c r="ET240" i="9"/>
  <c r="FT239" i="9"/>
  <c r="FS239" i="9"/>
  <c r="ES239" i="9"/>
  <c r="ER239" i="9"/>
  <c r="FV236" i="9"/>
  <c r="FU236" i="9"/>
  <c r="EU236" i="9"/>
  <c r="ET236" i="9"/>
  <c r="FT235" i="9"/>
  <c r="FS235" i="9"/>
  <c r="ES235" i="9"/>
  <c r="ER235" i="9"/>
  <c r="FV232" i="9"/>
  <c r="FU232" i="9"/>
  <c r="EU232" i="9"/>
  <c r="ET232" i="9"/>
  <c r="FT231" i="9"/>
  <c r="FS231" i="9"/>
  <c r="ES231" i="9"/>
  <c r="ER231" i="9"/>
  <c r="FV228" i="9"/>
  <c r="FU228" i="9"/>
  <c r="EU228" i="9"/>
  <c r="ET228" i="9"/>
  <c r="FT227" i="9"/>
  <c r="FS227" i="9"/>
  <c r="ES227" i="9"/>
  <c r="ER227" i="9"/>
  <c r="FY225" i="9"/>
  <c r="FX225" i="9"/>
  <c r="FQ225" i="9"/>
  <c r="FP225" i="9"/>
  <c r="FF225" i="9"/>
  <c r="FE225" i="9"/>
  <c r="FB225" i="9"/>
  <c r="FA225" i="9"/>
  <c r="EX225" i="9"/>
  <c r="EW225" i="9"/>
  <c r="GA224" i="9"/>
  <c r="FZ224" i="9"/>
  <c r="FO224" i="9"/>
  <c r="FN224" i="9"/>
  <c r="FD224" i="9"/>
  <c r="FC224" i="9"/>
  <c r="EZ224" i="9"/>
  <c r="EY224" i="9"/>
  <c r="GC223" i="9"/>
  <c r="GB223" i="9"/>
  <c r="FY223" i="9"/>
  <c r="FX223" i="9"/>
  <c r="FQ223" i="9"/>
  <c r="FP223" i="9"/>
  <c r="FF223" i="9"/>
  <c r="FE223" i="9"/>
  <c r="FB223" i="9"/>
  <c r="FA223" i="9"/>
  <c r="EX223" i="9"/>
  <c r="EW223" i="9"/>
  <c r="GA222" i="9"/>
  <c r="FZ222" i="9"/>
  <c r="FO222" i="9"/>
  <c r="FN222" i="9"/>
  <c r="FD222" i="9"/>
  <c r="FC222" i="9"/>
  <c r="EZ222" i="9"/>
  <c r="EY222" i="9"/>
  <c r="EU210" i="9"/>
  <c r="ET210" i="9"/>
  <c r="FT209" i="9"/>
  <c r="FS209" i="9"/>
  <c r="ES209" i="9"/>
  <c r="ER209" i="9"/>
  <c r="FV208" i="9"/>
  <c r="FU208" i="9"/>
  <c r="EU208" i="9"/>
  <c r="ET208" i="9"/>
  <c r="FT207" i="9"/>
  <c r="FS207" i="9"/>
  <c r="ES207" i="9"/>
  <c r="ER207" i="9"/>
  <c r="FV206" i="9"/>
  <c r="FU206" i="9"/>
  <c r="EU206" i="9"/>
  <c r="ET206" i="9"/>
  <c r="FT205" i="9"/>
  <c r="FS205" i="9"/>
  <c r="ES205" i="9"/>
  <c r="ER205" i="9"/>
  <c r="FV204" i="9"/>
  <c r="FU204" i="9"/>
  <c r="EU204" i="9"/>
  <c r="ET204" i="9"/>
  <c r="FT203" i="9"/>
  <c r="FS203" i="9"/>
  <c r="ES203" i="9"/>
  <c r="ER203" i="9"/>
  <c r="FV202" i="9"/>
  <c r="FU202" i="9"/>
  <c r="EU202" i="9"/>
  <c r="ET202" i="9"/>
  <c r="FT201" i="9"/>
  <c r="FS201" i="9"/>
  <c r="ES201" i="9"/>
  <c r="ER201" i="9"/>
  <c r="FV200" i="9"/>
  <c r="FU200" i="9"/>
  <c r="EU200" i="9"/>
  <c r="ET200" i="9"/>
  <c r="EZ252" i="9"/>
  <c r="EY252" i="9"/>
  <c r="FF251" i="9"/>
  <c r="FE251" i="9"/>
  <c r="FO250" i="9"/>
  <c r="FN250" i="9"/>
  <c r="GA248" i="9"/>
  <c r="FZ248" i="9"/>
  <c r="EX247" i="9"/>
  <c r="EW247" i="9"/>
  <c r="GC245" i="9"/>
  <c r="GB245" i="9"/>
  <c r="FF245" i="9"/>
  <c r="FE245" i="9"/>
  <c r="EX245" i="9"/>
  <c r="EW245" i="9"/>
  <c r="FO244" i="9"/>
  <c r="FN244" i="9"/>
  <c r="FD244" i="9"/>
  <c r="FC244" i="9"/>
  <c r="GC243" i="9"/>
  <c r="GB243" i="9"/>
  <c r="FB243" i="9"/>
  <c r="FA243" i="9"/>
  <c r="GA242" i="9"/>
  <c r="FZ242" i="9"/>
  <c r="EZ242" i="9"/>
  <c r="EY242" i="9"/>
  <c r="FY241" i="9"/>
  <c r="FX241" i="9"/>
  <c r="FQ241" i="9"/>
  <c r="FP241" i="9"/>
  <c r="FF241" i="9"/>
  <c r="FE241" i="9"/>
  <c r="EX241" i="9"/>
  <c r="EW241" i="9"/>
  <c r="FO240" i="9"/>
  <c r="FN240" i="9"/>
  <c r="FD240" i="9"/>
  <c r="FC240" i="9"/>
  <c r="GC239" i="9"/>
  <c r="GB239" i="9"/>
  <c r="FB239" i="9"/>
  <c r="FA239" i="9"/>
  <c r="GA238" i="9"/>
  <c r="FZ238" i="9"/>
  <c r="EZ238" i="9"/>
  <c r="EY238" i="9"/>
  <c r="FY237" i="9"/>
  <c r="FX237" i="9"/>
  <c r="FQ237" i="9"/>
  <c r="FP237" i="9"/>
  <c r="FF237" i="9"/>
  <c r="FE237" i="9"/>
  <c r="EX237" i="9"/>
  <c r="EW237" i="9"/>
  <c r="FO236" i="9"/>
  <c r="FN236" i="9"/>
  <c r="FD236" i="9"/>
  <c r="FC236" i="9"/>
  <c r="GC235" i="9"/>
  <c r="GB235" i="9"/>
  <c r="FB235" i="9"/>
  <c r="FA235" i="9"/>
  <c r="GA234" i="9"/>
  <c r="FZ234" i="9"/>
  <c r="EZ234" i="9"/>
  <c r="EY234" i="9"/>
  <c r="FY233" i="9"/>
  <c r="FX233" i="9"/>
  <c r="FQ233" i="9"/>
  <c r="FP233" i="9"/>
  <c r="FF233" i="9"/>
  <c r="FE233" i="9"/>
  <c r="EX233" i="9"/>
  <c r="EW233" i="9"/>
  <c r="FO232" i="9"/>
  <c r="FN232" i="9"/>
  <c r="FD232" i="9"/>
  <c r="FC232" i="9"/>
  <c r="GC231" i="9"/>
  <c r="GB231" i="9"/>
  <c r="FB231" i="9"/>
  <c r="FA231" i="9"/>
  <c r="GA230" i="9"/>
  <c r="FZ230" i="9"/>
  <c r="EZ230" i="9"/>
  <c r="EY230" i="9"/>
  <c r="FY229" i="9"/>
  <c r="FX229" i="9"/>
  <c r="FQ229" i="9"/>
  <c r="FP229" i="9"/>
  <c r="FF229" i="9"/>
  <c r="FE229" i="9"/>
  <c r="EX229" i="9"/>
  <c r="EW229" i="9"/>
  <c r="FO228" i="9"/>
  <c r="FN228" i="9"/>
  <c r="FD228" i="9"/>
  <c r="FC228" i="9"/>
  <c r="GC227" i="9"/>
  <c r="GB227" i="9"/>
  <c r="FB227" i="9"/>
  <c r="FA227" i="9"/>
  <c r="GA226" i="9"/>
  <c r="FZ226" i="9"/>
  <c r="EZ226" i="9"/>
  <c r="EY226" i="9"/>
  <c r="GA225" i="9"/>
  <c r="FZ225" i="9"/>
  <c r="FV225" i="9"/>
  <c r="FU225" i="9"/>
  <c r="EU225" i="9"/>
  <c r="ET225" i="9"/>
  <c r="FT224" i="9"/>
  <c r="FS224" i="9"/>
  <c r="ES224" i="9"/>
  <c r="ER224" i="9"/>
  <c r="FV223" i="9"/>
  <c r="FU223" i="9"/>
  <c r="EU223" i="9"/>
  <c r="ET223" i="9"/>
  <c r="FT222" i="9"/>
  <c r="FS222" i="9"/>
  <c r="ES222" i="9"/>
  <c r="ER222" i="9"/>
  <c r="FD210" i="9"/>
  <c r="FC210" i="9"/>
  <c r="EZ210" i="9"/>
  <c r="EY210" i="9"/>
  <c r="GC209" i="9"/>
  <c r="GB209" i="9"/>
  <c r="FY209" i="9"/>
  <c r="FX209" i="9"/>
  <c r="FQ209" i="9"/>
  <c r="FP209" i="9"/>
  <c r="FF209" i="9"/>
  <c r="FE209" i="9"/>
  <c r="FB209" i="9"/>
  <c r="FA209" i="9"/>
  <c r="EX209" i="9"/>
  <c r="EW209" i="9"/>
  <c r="GA208" i="9"/>
  <c r="FZ208" i="9"/>
  <c r="FO208" i="9"/>
  <c r="FN208" i="9"/>
  <c r="FD208" i="9"/>
  <c r="FC208" i="9"/>
  <c r="EZ208" i="9"/>
  <c r="EY208" i="9"/>
  <c r="GC207" i="9"/>
  <c r="GB207" i="9"/>
  <c r="FY207" i="9"/>
  <c r="FX207" i="9"/>
  <c r="FQ207" i="9"/>
  <c r="FP207" i="9"/>
  <c r="FF207" i="9"/>
  <c r="FE207" i="9"/>
  <c r="FB207" i="9"/>
  <c r="FA207" i="9"/>
  <c r="EX207" i="9"/>
  <c r="EW207" i="9"/>
  <c r="GA206" i="9"/>
  <c r="FZ206" i="9"/>
  <c r="FO206" i="9"/>
  <c r="FN206" i="9"/>
  <c r="FD206" i="9"/>
  <c r="FC206" i="9"/>
  <c r="EZ206" i="9"/>
  <c r="EY206" i="9"/>
  <c r="GC205" i="9"/>
  <c r="GB205" i="9"/>
  <c r="FY205" i="9"/>
  <c r="FX205" i="9"/>
  <c r="FQ205" i="9"/>
  <c r="FP205" i="9"/>
  <c r="FF205" i="9"/>
  <c r="FE205" i="9"/>
  <c r="FB205" i="9"/>
  <c r="FA205" i="9"/>
  <c r="EX205" i="9"/>
  <c r="EW205" i="9"/>
  <c r="GA204" i="9"/>
  <c r="FZ204" i="9"/>
  <c r="FO204" i="9"/>
  <c r="FN204" i="9"/>
  <c r="FD204" i="9"/>
  <c r="FC204" i="9"/>
  <c r="EZ204" i="9"/>
  <c r="EY204" i="9"/>
  <c r="GC203" i="9"/>
  <c r="GB203" i="9"/>
  <c r="FY203" i="9"/>
  <c r="FX203" i="9"/>
  <c r="FQ203" i="9"/>
  <c r="FP203" i="9"/>
  <c r="FF203" i="9"/>
  <c r="FE203" i="9"/>
  <c r="FB203" i="9"/>
  <c r="FA203" i="9"/>
  <c r="EX203" i="9"/>
  <c r="EW203" i="9"/>
  <c r="GA202" i="9"/>
  <c r="FZ202" i="9"/>
  <c r="FO202" i="9"/>
  <c r="FN202" i="9"/>
  <c r="FD202" i="9"/>
  <c r="FC202" i="9"/>
  <c r="EZ202" i="9"/>
  <c r="EY202" i="9"/>
  <c r="GC201" i="9"/>
  <c r="GB201" i="9"/>
  <c r="FY201" i="9"/>
  <c r="FX201" i="9"/>
  <c r="FQ201" i="9"/>
  <c r="FP201" i="9"/>
  <c r="FF201" i="9"/>
  <c r="FE201" i="9"/>
  <c r="FB201" i="9"/>
  <c r="FA201" i="9"/>
  <c r="EX201" i="9"/>
  <c r="EW201" i="9"/>
  <c r="GA200" i="9"/>
  <c r="FZ200" i="9"/>
  <c r="GA250" i="9"/>
  <c r="FZ250" i="9"/>
  <c r="EX249" i="9"/>
  <c r="EW249" i="9"/>
  <c r="FV245" i="9"/>
  <c r="FU245" i="9"/>
  <c r="FV242" i="9"/>
  <c r="FU242" i="9"/>
  <c r="ES241" i="9"/>
  <c r="ER241" i="9"/>
  <c r="EU238" i="9"/>
  <c r="ET238" i="9"/>
  <c r="FT237" i="9"/>
  <c r="FS237" i="9"/>
  <c r="FV234" i="9"/>
  <c r="FU234" i="9"/>
  <c r="ES233" i="9"/>
  <c r="ER233" i="9"/>
  <c r="EU230" i="9"/>
  <c r="ET230" i="9"/>
  <c r="FT229" i="9"/>
  <c r="FS229" i="9"/>
  <c r="FV226" i="9"/>
  <c r="FU226" i="9"/>
  <c r="EZ225" i="9"/>
  <c r="EY225" i="9"/>
  <c r="FY224" i="9"/>
  <c r="FX224" i="9"/>
  <c r="FQ224" i="9"/>
  <c r="FP224" i="9"/>
  <c r="FF224" i="9"/>
  <c r="FE224" i="9"/>
  <c r="EX224" i="9"/>
  <c r="EW224" i="9"/>
  <c r="FO223" i="9"/>
  <c r="FN223" i="9"/>
  <c r="FD223" i="9"/>
  <c r="FC223" i="9"/>
  <c r="GC222" i="9"/>
  <c r="GB222" i="9"/>
  <c r="FB222" i="9"/>
  <c r="FA222" i="9"/>
  <c r="FV209" i="9"/>
  <c r="FU209" i="9"/>
  <c r="EU209" i="9"/>
  <c r="ET209" i="9"/>
  <c r="FT208" i="9"/>
  <c r="FS208" i="9"/>
  <c r="ES208" i="9"/>
  <c r="ER208" i="9"/>
  <c r="FV205" i="9"/>
  <c r="FU205" i="9"/>
  <c r="EU205" i="9"/>
  <c r="ET205" i="9"/>
  <c r="FT204" i="9"/>
  <c r="FS204" i="9"/>
  <c r="ES204" i="9"/>
  <c r="ER204" i="9"/>
  <c r="FV201" i="9"/>
  <c r="FU201" i="9"/>
  <c r="EU201" i="9"/>
  <c r="ET201" i="9"/>
  <c r="FB200" i="9"/>
  <c r="FA200" i="9"/>
  <c r="GC199" i="9"/>
  <c r="GB199" i="9"/>
  <c r="FY199" i="9"/>
  <c r="FX199" i="9"/>
  <c r="FQ199" i="9"/>
  <c r="FP199" i="9"/>
  <c r="FF199" i="9"/>
  <c r="FE199" i="9"/>
  <c r="FB199" i="9"/>
  <c r="FA199" i="9"/>
  <c r="EX199" i="9"/>
  <c r="EW199" i="9"/>
  <c r="GA198" i="9"/>
  <c r="FZ198" i="9"/>
  <c r="FO198" i="9"/>
  <c r="FN198" i="9"/>
  <c r="FD198" i="9"/>
  <c r="FC198" i="9"/>
  <c r="EZ198" i="9"/>
  <c r="EY198" i="9"/>
  <c r="GC197" i="9"/>
  <c r="GB197" i="9"/>
  <c r="FY197" i="9"/>
  <c r="FX197" i="9"/>
  <c r="FQ197" i="9"/>
  <c r="FP197" i="9"/>
  <c r="FF197" i="9"/>
  <c r="FE197" i="9"/>
  <c r="FB197" i="9"/>
  <c r="FA197" i="9"/>
  <c r="EX197" i="9"/>
  <c r="EW197" i="9"/>
  <c r="GA196" i="9"/>
  <c r="FZ196" i="9"/>
  <c r="FO196" i="9"/>
  <c r="FN196" i="9"/>
  <c r="FD196" i="9"/>
  <c r="FC196" i="9"/>
  <c r="EZ196" i="9"/>
  <c r="EY196" i="9"/>
  <c r="GC195" i="9"/>
  <c r="GB195" i="9"/>
  <c r="FY195" i="9"/>
  <c r="FX195" i="9"/>
  <c r="FQ195" i="9"/>
  <c r="FP195" i="9"/>
  <c r="FF195" i="9"/>
  <c r="FE195" i="9"/>
  <c r="FB195" i="9"/>
  <c r="FA195" i="9"/>
  <c r="EX195" i="9"/>
  <c r="EW195" i="9"/>
  <c r="GA194" i="9"/>
  <c r="FZ194" i="9"/>
  <c r="FO194" i="9"/>
  <c r="FN194" i="9"/>
  <c r="FD194" i="9"/>
  <c r="FC194" i="9"/>
  <c r="EZ194" i="9"/>
  <c r="EY194" i="9"/>
  <c r="GC193" i="9"/>
  <c r="GB193" i="9"/>
  <c r="FY193" i="9"/>
  <c r="FX193" i="9"/>
  <c r="FQ193" i="9"/>
  <c r="FP193" i="9"/>
  <c r="FF193" i="9"/>
  <c r="FE193" i="9"/>
  <c r="FB193" i="9"/>
  <c r="FA193" i="9"/>
  <c r="EX193" i="9"/>
  <c r="EW193" i="9"/>
  <c r="GA192" i="9"/>
  <c r="FZ192" i="9"/>
  <c r="FO192" i="9"/>
  <c r="FN192" i="9"/>
  <c r="FD192" i="9"/>
  <c r="FC192" i="9"/>
  <c r="EZ192" i="9"/>
  <c r="EY192" i="9"/>
  <c r="GC191" i="9"/>
  <c r="GB191" i="9"/>
  <c r="FY191" i="9"/>
  <c r="FX191" i="9"/>
  <c r="FQ191" i="9"/>
  <c r="FP191" i="9"/>
  <c r="FF191" i="9"/>
  <c r="FE191" i="9"/>
  <c r="FB191" i="9"/>
  <c r="FA191" i="9"/>
  <c r="EX191" i="9"/>
  <c r="EW191" i="9"/>
  <c r="GA190" i="9"/>
  <c r="FZ190" i="9"/>
  <c r="FO190" i="9"/>
  <c r="FN190" i="9"/>
  <c r="FD190" i="9"/>
  <c r="FC190" i="9"/>
  <c r="EZ190" i="9"/>
  <c r="EY190" i="9"/>
  <c r="GC189" i="9"/>
  <c r="GB189" i="9"/>
  <c r="FY189" i="9"/>
  <c r="FX189" i="9"/>
  <c r="FQ189" i="9"/>
  <c r="FP189" i="9"/>
  <c r="FF189" i="9"/>
  <c r="FE189" i="9"/>
  <c r="FB189" i="9"/>
  <c r="FA189" i="9"/>
  <c r="EX189" i="9"/>
  <c r="EW189" i="9"/>
  <c r="GA188" i="9"/>
  <c r="FZ188" i="9"/>
  <c r="FO188" i="9"/>
  <c r="FN188" i="9"/>
  <c r="FD188" i="9"/>
  <c r="FC188" i="9"/>
  <c r="EZ188" i="9"/>
  <c r="EY188" i="9"/>
  <c r="GC187" i="9"/>
  <c r="GB187" i="9"/>
  <c r="FY187" i="9"/>
  <c r="FX187" i="9"/>
  <c r="FQ187" i="9"/>
  <c r="FP187" i="9"/>
  <c r="FF187" i="9"/>
  <c r="FE187" i="9"/>
  <c r="FB187" i="9"/>
  <c r="FA187" i="9"/>
  <c r="EX187" i="9"/>
  <c r="EW187" i="9"/>
  <c r="GA186" i="9"/>
  <c r="FZ186" i="9"/>
  <c r="FO186" i="9"/>
  <c r="FN186" i="9"/>
  <c r="FD186" i="9"/>
  <c r="FC186" i="9"/>
  <c r="EZ186" i="9"/>
  <c r="EY186" i="9"/>
  <c r="GC185" i="9"/>
  <c r="GB185" i="9"/>
  <c r="FY185" i="9"/>
  <c r="FX185" i="9"/>
  <c r="FQ185" i="9"/>
  <c r="FP185" i="9"/>
  <c r="FF185" i="9"/>
  <c r="FE185" i="9"/>
  <c r="FB185" i="9"/>
  <c r="FA185" i="9"/>
  <c r="EX185" i="9"/>
  <c r="EW185" i="9"/>
  <c r="GA184" i="9"/>
  <c r="FZ184" i="9"/>
  <c r="FO184" i="9"/>
  <c r="FN184" i="9"/>
  <c r="FD184" i="9"/>
  <c r="FC184" i="9"/>
  <c r="EZ184" i="9"/>
  <c r="EY184" i="9"/>
  <c r="GC183" i="9"/>
  <c r="GB183" i="9"/>
  <c r="FY183" i="9"/>
  <c r="FX183" i="9"/>
  <c r="FQ183" i="9"/>
  <c r="FP183" i="9"/>
  <c r="FF183" i="9"/>
  <c r="FE183" i="9"/>
  <c r="FB183" i="9"/>
  <c r="FA183" i="9"/>
  <c r="EX183" i="9"/>
  <c r="EW183" i="9"/>
  <c r="GA182" i="9"/>
  <c r="FZ182" i="9"/>
  <c r="FO182" i="9"/>
  <c r="FN182" i="9"/>
  <c r="FD182" i="9"/>
  <c r="FC182" i="9"/>
  <c r="EZ182" i="9"/>
  <c r="EY182" i="9"/>
  <c r="GC181" i="9"/>
  <c r="GB181" i="9"/>
  <c r="FY181" i="9"/>
  <c r="FX181" i="9"/>
  <c r="FQ181" i="9"/>
  <c r="FP181" i="9"/>
  <c r="FF181" i="9"/>
  <c r="FE181" i="9"/>
  <c r="FB181" i="9"/>
  <c r="FA181" i="9"/>
  <c r="EX181" i="9"/>
  <c r="EW181" i="9"/>
  <c r="GA180" i="9"/>
  <c r="FZ180" i="9"/>
  <c r="FO180" i="9"/>
  <c r="FN180" i="9"/>
  <c r="FD180" i="9"/>
  <c r="FC180" i="9"/>
  <c r="EZ180" i="9"/>
  <c r="EY180" i="9"/>
  <c r="GC168" i="9"/>
  <c r="GB168" i="9"/>
  <c r="FY168" i="9"/>
  <c r="FX168" i="9"/>
  <c r="FQ168" i="9"/>
  <c r="FP168" i="9"/>
  <c r="FF168" i="9"/>
  <c r="FE168" i="9"/>
  <c r="FB168" i="9"/>
  <c r="FA168" i="9"/>
  <c r="EX168" i="9"/>
  <c r="EW168" i="9"/>
  <c r="GA167" i="9"/>
  <c r="FZ167" i="9"/>
  <c r="FO167" i="9"/>
  <c r="FN167" i="9"/>
  <c r="FD167" i="9"/>
  <c r="FC167" i="9"/>
  <c r="EZ167" i="9"/>
  <c r="EY167" i="9"/>
  <c r="GC166" i="9"/>
  <c r="GB166" i="9"/>
  <c r="FY166" i="9"/>
  <c r="FX166" i="9"/>
  <c r="FQ166" i="9"/>
  <c r="FP166" i="9"/>
  <c r="FF166" i="9"/>
  <c r="FE166" i="9"/>
  <c r="FB166" i="9"/>
  <c r="FA166" i="9"/>
  <c r="EX166" i="9"/>
  <c r="EW166" i="9"/>
  <c r="GA165" i="9"/>
  <c r="FZ165" i="9"/>
  <c r="FO165" i="9"/>
  <c r="FN165" i="9"/>
  <c r="FD165" i="9"/>
  <c r="FC165" i="9"/>
  <c r="EZ165" i="9"/>
  <c r="EY165" i="9"/>
  <c r="GC164" i="9"/>
  <c r="GB164" i="9"/>
  <c r="FY164" i="9"/>
  <c r="FX164" i="9"/>
  <c r="FQ164" i="9"/>
  <c r="FP164" i="9"/>
  <c r="FF164" i="9"/>
  <c r="FE164" i="9"/>
  <c r="FB164" i="9"/>
  <c r="FA164" i="9"/>
  <c r="EX164" i="9"/>
  <c r="EW164" i="9"/>
  <c r="GA163" i="9"/>
  <c r="FZ163" i="9"/>
  <c r="FO163" i="9"/>
  <c r="FN163" i="9"/>
  <c r="FD163" i="9"/>
  <c r="FC163" i="9"/>
  <c r="EZ163" i="9"/>
  <c r="EY163" i="9"/>
  <c r="GC162" i="9"/>
  <c r="GB162" i="9"/>
  <c r="FY162" i="9"/>
  <c r="FX162" i="9"/>
  <c r="FQ162" i="9"/>
  <c r="FP162" i="9"/>
  <c r="FF162" i="9"/>
  <c r="FE162" i="9"/>
  <c r="FB162" i="9"/>
  <c r="FA162" i="9"/>
  <c r="EX162" i="9"/>
  <c r="EW162" i="9"/>
  <c r="GA161" i="9"/>
  <c r="FZ161" i="9"/>
  <c r="FO161" i="9"/>
  <c r="FN161" i="9"/>
  <c r="FD161" i="9"/>
  <c r="FC161" i="9"/>
  <c r="EZ161" i="9"/>
  <c r="EY161" i="9"/>
  <c r="GC160" i="9"/>
  <c r="GB160" i="9"/>
  <c r="FY160" i="9"/>
  <c r="FX160" i="9"/>
  <c r="FQ160" i="9"/>
  <c r="FP160" i="9"/>
  <c r="FF160" i="9"/>
  <c r="FE160" i="9"/>
  <c r="FB160" i="9"/>
  <c r="FA160" i="9"/>
  <c r="EX160" i="9"/>
  <c r="EW160" i="9"/>
  <c r="GA159" i="9"/>
  <c r="FZ159" i="9"/>
  <c r="FO159" i="9"/>
  <c r="FN159" i="9"/>
  <c r="FD159" i="9"/>
  <c r="FC159" i="9"/>
  <c r="EZ159" i="9"/>
  <c r="EY159" i="9"/>
  <c r="GC158" i="9"/>
  <c r="GB158" i="9"/>
  <c r="FY158" i="9"/>
  <c r="FX158" i="9"/>
  <c r="FQ158" i="9"/>
  <c r="FP158" i="9"/>
  <c r="FF158" i="9"/>
  <c r="FE158" i="9"/>
  <c r="FB158" i="9"/>
  <c r="FA158" i="9"/>
  <c r="EX158" i="9"/>
  <c r="EW158" i="9"/>
  <c r="GA157" i="9"/>
  <c r="FZ157" i="9"/>
  <c r="FO157" i="9"/>
  <c r="FN157" i="9"/>
  <c r="FD157" i="9"/>
  <c r="FC157" i="9"/>
  <c r="EZ157" i="9"/>
  <c r="EY157" i="9"/>
  <c r="GC156" i="9"/>
  <c r="GB156" i="9"/>
  <c r="FY156" i="9"/>
  <c r="FX156" i="9"/>
  <c r="FQ156" i="9"/>
  <c r="FP156" i="9"/>
  <c r="FF156" i="9"/>
  <c r="FE156" i="9"/>
  <c r="FB156" i="9"/>
  <c r="FA156" i="9"/>
  <c r="EX156" i="9"/>
  <c r="EW156" i="9"/>
  <c r="GA155" i="9"/>
  <c r="FZ155" i="9"/>
  <c r="FO155" i="9"/>
  <c r="FN155" i="9"/>
  <c r="FD155" i="9"/>
  <c r="FC155" i="9"/>
  <c r="EZ155" i="9"/>
  <c r="EY155" i="9"/>
  <c r="GC154" i="9"/>
  <c r="GB154" i="9"/>
  <c r="FY154" i="9"/>
  <c r="FX154" i="9"/>
  <c r="FQ154" i="9"/>
  <c r="FP154" i="9"/>
  <c r="FF154" i="9"/>
  <c r="FE154" i="9"/>
  <c r="FB154" i="9"/>
  <c r="FA154" i="9"/>
  <c r="EX154" i="9"/>
  <c r="EW154" i="9"/>
  <c r="GA153" i="9"/>
  <c r="FZ153" i="9"/>
  <c r="FO153" i="9"/>
  <c r="FN153" i="9"/>
  <c r="FD153" i="9"/>
  <c r="FC153" i="9"/>
  <c r="EZ153" i="9"/>
  <c r="EY153" i="9"/>
  <c r="GC152" i="9"/>
  <c r="GB152" i="9"/>
  <c r="FY152" i="9"/>
  <c r="FX152" i="9"/>
  <c r="FQ152" i="9"/>
  <c r="FP152" i="9"/>
  <c r="FF152" i="9"/>
  <c r="FE152" i="9"/>
  <c r="FB152" i="9"/>
  <c r="FA152" i="9"/>
  <c r="EX152" i="9"/>
  <c r="EW152" i="9"/>
  <c r="GA151" i="9"/>
  <c r="FZ151" i="9"/>
  <c r="FO151" i="9"/>
  <c r="FN151" i="9"/>
  <c r="FD151" i="9"/>
  <c r="FC151" i="9"/>
  <c r="EZ151" i="9"/>
  <c r="EY151" i="9"/>
  <c r="GC150" i="9"/>
  <c r="GB150" i="9"/>
  <c r="FY150" i="9"/>
  <c r="FX150" i="9"/>
  <c r="FQ150" i="9"/>
  <c r="FP150" i="9"/>
  <c r="FF150" i="9"/>
  <c r="FE150" i="9"/>
  <c r="FB150" i="9"/>
  <c r="FA150" i="9"/>
  <c r="EX150" i="9"/>
  <c r="EW150" i="9"/>
  <c r="GA149" i="9"/>
  <c r="FZ149" i="9"/>
  <c r="FO149" i="9"/>
  <c r="FN149" i="9"/>
  <c r="FD149" i="9"/>
  <c r="FC149" i="9"/>
  <c r="EZ149" i="9"/>
  <c r="EY149" i="9"/>
  <c r="FB249" i="9"/>
  <c r="FA249" i="9"/>
  <c r="FQ247" i="9"/>
  <c r="FP247" i="9"/>
  <c r="FD246" i="9"/>
  <c r="FC246" i="9"/>
  <c r="FB245" i="9"/>
  <c r="FA245" i="9"/>
  <c r="GA244" i="9"/>
  <c r="FZ244" i="9"/>
  <c r="FQ243" i="9"/>
  <c r="FP243" i="9"/>
  <c r="EX243" i="9"/>
  <c r="EW243" i="9"/>
  <c r="FD242" i="9"/>
  <c r="FC242" i="9"/>
  <c r="GC241" i="9"/>
  <c r="GB241" i="9"/>
  <c r="EZ240" i="9"/>
  <c r="EY240" i="9"/>
  <c r="FY239" i="9"/>
  <c r="FX239" i="9"/>
  <c r="FF239" i="9"/>
  <c r="FE239" i="9"/>
  <c r="FO238" i="9"/>
  <c r="FN238" i="9"/>
  <c r="FB237" i="9"/>
  <c r="FA237" i="9"/>
  <c r="GA236" i="9"/>
  <c r="FZ236" i="9"/>
  <c r="FQ235" i="9"/>
  <c r="FP235" i="9"/>
  <c r="EX235" i="9"/>
  <c r="EW235" i="9"/>
  <c r="FD234" i="9"/>
  <c r="FC234" i="9"/>
  <c r="GC233" i="9"/>
  <c r="GB233" i="9"/>
  <c r="EZ232" i="9"/>
  <c r="EY232" i="9"/>
  <c r="FY231" i="9"/>
  <c r="FX231" i="9"/>
  <c r="FF231" i="9"/>
  <c r="FE231" i="9"/>
  <c r="FO230" i="9"/>
  <c r="FN230" i="9"/>
  <c r="FB229" i="9"/>
  <c r="FA229" i="9"/>
  <c r="GA228" i="9"/>
  <c r="FZ228" i="9"/>
  <c r="FQ227" i="9"/>
  <c r="FP227" i="9"/>
  <c r="EX227" i="9"/>
  <c r="EW227" i="9"/>
  <c r="FD226" i="9"/>
  <c r="FC226" i="9"/>
  <c r="GC225" i="9"/>
  <c r="GB225" i="9"/>
  <c r="FT225" i="9"/>
  <c r="FS225" i="9"/>
  <c r="ES225" i="9"/>
  <c r="ER225" i="9"/>
  <c r="FV222" i="9"/>
  <c r="FU222" i="9"/>
  <c r="EU222" i="9"/>
  <c r="ET222" i="9"/>
  <c r="FF210" i="9"/>
  <c r="FE210" i="9"/>
  <c r="EX210" i="9"/>
  <c r="EW210" i="9"/>
  <c r="FO209" i="9"/>
  <c r="FN209" i="9"/>
  <c r="FD209" i="9"/>
  <c r="FC209" i="9"/>
  <c r="GC208" i="9"/>
  <c r="GB208" i="9"/>
  <c r="FB208" i="9"/>
  <c r="FA208" i="9"/>
  <c r="GA207" i="9"/>
  <c r="FZ207" i="9"/>
  <c r="EZ207" i="9"/>
  <c r="EY207" i="9"/>
  <c r="FY206" i="9"/>
  <c r="FX206" i="9"/>
  <c r="FQ206" i="9"/>
  <c r="FP206" i="9"/>
  <c r="FF206" i="9"/>
  <c r="FE206" i="9"/>
  <c r="EX206" i="9"/>
  <c r="EW206" i="9"/>
  <c r="FO205" i="9"/>
  <c r="FN205" i="9"/>
  <c r="FD205" i="9"/>
  <c r="FC205" i="9"/>
  <c r="GC204" i="9"/>
  <c r="GB204" i="9"/>
  <c r="FB204" i="9"/>
  <c r="FA204" i="9"/>
  <c r="GA203" i="9"/>
  <c r="FZ203" i="9"/>
  <c r="EZ203" i="9"/>
  <c r="EY203" i="9"/>
  <c r="FY202" i="9"/>
  <c r="FX202" i="9"/>
  <c r="FQ202" i="9"/>
  <c r="FP202" i="9"/>
  <c r="FF202" i="9"/>
  <c r="FE202" i="9"/>
  <c r="EX202" i="9"/>
  <c r="EW202" i="9"/>
  <c r="FO201" i="9"/>
  <c r="FN201" i="9"/>
  <c r="FD201" i="9"/>
  <c r="FC201" i="9"/>
  <c r="GC200" i="9"/>
  <c r="GB200" i="9"/>
  <c r="FQ200" i="9"/>
  <c r="FP200" i="9"/>
  <c r="FD200" i="9"/>
  <c r="FC200" i="9"/>
  <c r="EX200" i="9"/>
  <c r="EW200" i="9"/>
  <c r="ES200" i="9"/>
  <c r="ER200" i="9"/>
  <c r="FV199" i="9"/>
  <c r="FU199" i="9"/>
  <c r="EU199" i="9"/>
  <c r="ET199" i="9"/>
  <c r="FT198" i="9"/>
  <c r="FS198" i="9"/>
  <c r="ES198" i="9"/>
  <c r="ER198" i="9"/>
  <c r="FV197" i="9"/>
  <c r="FU197" i="9"/>
  <c r="EU197" i="9"/>
  <c r="ET197" i="9"/>
  <c r="FT196" i="9"/>
  <c r="FS196" i="9"/>
  <c r="ES196" i="9"/>
  <c r="ER196" i="9"/>
  <c r="FV195" i="9"/>
  <c r="FU195" i="9"/>
  <c r="EU195" i="9"/>
  <c r="ET195" i="9"/>
  <c r="FT194" i="9"/>
  <c r="FS194" i="9"/>
  <c r="ES194" i="9"/>
  <c r="ER194" i="9"/>
  <c r="FV193" i="9"/>
  <c r="FU193" i="9"/>
  <c r="EU193" i="9"/>
  <c r="ET193" i="9"/>
  <c r="FT192" i="9"/>
  <c r="FS192" i="9"/>
  <c r="ES192" i="9"/>
  <c r="ER192" i="9"/>
  <c r="FV191" i="9"/>
  <c r="FU191" i="9"/>
  <c r="EU191" i="9"/>
  <c r="ET191" i="9"/>
  <c r="FT190" i="9"/>
  <c r="FS190" i="9"/>
  <c r="ES190" i="9"/>
  <c r="ER190" i="9"/>
  <c r="FV189" i="9"/>
  <c r="FU189" i="9"/>
  <c r="EU189" i="9"/>
  <c r="ET189" i="9"/>
  <c r="FT188" i="9"/>
  <c r="FS188" i="9"/>
  <c r="ES188" i="9"/>
  <c r="ER188" i="9"/>
  <c r="FV187" i="9"/>
  <c r="FU187" i="9"/>
  <c r="EU187" i="9"/>
  <c r="ET187" i="9"/>
  <c r="FT186" i="9"/>
  <c r="FS186" i="9"/>
  <c r="ES186" i="9"/>
  <c r="ER186" i="9"/>
  <c r="FV185" i="9"/>
  <c r="FU185" i="9"/>
  <c r="EU185" i="9"/>
  <c r="ET185" i="9"/>
  <c r="FT184" i="9"/>
  <c r="FS184" i="9"/>
  <c r="ES184" i="9"/>
  <c r="ER184" i="9"/>
  <c r="FV183" i="9"/>
  <c r="FU183" i="9"/>
  <c r="EU183" i="9"/>
  <c r="ET183" i="9"/>
  <c r="FT182" i="9"/>
  <c r="FS182" i="9"/>
  <c r="ES182" i="9"/>
  <c r="ER182" i="9"/>
  <c r="FV181" i="9"/>
  <c r="FU181" i="9"/>
  <c r="EU181" i="9"/>
  <c r="ET181" i="9"/>
  <c r="FT180" i="9"/>
  <c r="FS180" i="9"/>
  <c r="ES180" i="9"/>
  <c r="ER180" i="9"/>
  <c r="FV168" i="9"/>
  <c r="FU168" i="9"/>
  <c r="EU168" i="9"/>
  <c r="ET168" i="9"/>
  <c r="FT167" i="9"/>
  <c r="FS167" i="9"/>
  <c r="ES167" i="9"/>
  <c r="ER167" i="9"/>
  <c r="FV166" i="9"/>
  <c r="FU166" i="9"/>
  <c r="EU166" i="9"/>
  <c r="ET166" i="9"/>
  <c r="FT165" i="9"/>
  <c r="FS165" i="9"/>
  <c r="ES165" i="9"/>
  <c r="ER165" i="9"/>
  <c r="FV164" i="9"/>
  <c r="FU164" i="9"/>
  <c r="EU164" i="9"/>
  <c r="ET164" i="9"/>
  <c r="FT163" i="9"/>
  <c r="FS163" i="9"/>
  <c r="ES163" i="9"/>
  <c r="ER163" i="9"/>
  <c r="FV162" i="9"/>
  <c r="FU162" i="9"/>
  <c r="EU162" i="9"/>
  <c r="ET162" i="9"/>
  <c r="FT161" i="9"/>
  <c r="FS161" i="9"/>
  <c r="ES161" i="9"/>
  <c r="ER161" i="9"/>
  <c r="FV160" i="9"/>
  <c r="FU160" i="9"/>
  <c r="EU160" i="9"/>
  <c r="ET160" i="9"/>
  <c r="FT159" i="9"/>
  <c r="FS159" i="9"/>
  <c r="ES159" i="9"/>
  <c r="ER159" i="9"/>
  <c r="FV158" i="9"/>
  <c r="FU158" i="9"/>
  <c r="EU158" i="9"/>
  <c r="ET158" i="9"/>
  <c r="FT157" i="9"/>
  <c r="FS157" i="9"/>
  <c r="ES157" i="9"/>
  <c r="ER157" i="9"/>
  <c r="FV156" i="9"/>
  <c r="FU156" i="9"/>
  <c r="EU156" i="9"/>
  <c r="ET156" i="9"/>
  <c r="FT155" i="9"/>
  <c r="FS155" i="9"/>
  <c r="ES155" i="9"/>
  <c r="ER155" i="9"/>
  <c r="FV154" i="9"/>
  <c r="FU154" i="9"/>
  <c r="EU154" i="9"/>
  <c r="ET154" i="9"/>
  <c r="FT153" i="9"/>
  <c r="FS153" i="9"/>
  <c r="ES153" i="9"/>
  <c r="ER153" i="9"/>
  <c r="FV152" i="9"/>
  <c r="FU152" i="9"/>
  <c r="EU152" i="9"/>
  <c r="ET152" i="9"/>
  <c r="FT151" i="9"/>
  <c r="FS151" i="9"/>
  <c r="ES151" i="9"/>
  <c r="ER151" i="9"/>
  <c r="FV150" i="9"/>
  <c r="FU150" i="9"/>
  <c r="EU150" i="9"/>
  <c r="ET150" i="9"/>
  <c r="FT149" i="9"/>
  <c r="FS149" i="9"/>
  <c r="FY243" i="9"/>
  <c r="FX243" i="9"/>
  <c r="FB241" i="9"/>
  <c r="FA241" i="9"/>
  <c r="FQ239" i="9"/>
  <c r="FP239" i="9"/>
  <c r="GC237" i="9"/>
  <c r="GB237" i="9"/>
  <c r="EZ236" i="9"/>
  <c r="EY236" i="9"/>
  <c r="FF235" i="9"/>
  <c r="FE235" i="9"/>
  <c r="FO234" i="9"/>
  <c r="FN234" i="9"/>
  <c r="GA232" i="9"/>
  <c r="FZ232" i="9"/>
  <c r="EX231" i="9"/>
  <c r="EW231" i="9"/>
  <c r="FD230" i="9"/>
  <c r="FC230" i="9"/>
  <c r="FY227" i="9"/>
  <c r="FX227" i="9"/>
  <c r="FV224" i="9"/>
  <c r="FU224" i="9"/>
  <c r="ES223" i="9"/>
  <c r="ER223" i="9"/>
  <c r="FB210" i="9"/>
  <c r="FA210" i="9"/>
  <c r="GA209" i="9"/>
  <c r="FZ209" i="9"/>
  <c r="FQ208" i="9"/>
  <c r="FP208" i="9"/>
  <c r="EX208" i="9"/>
  <c r="EW208" i="9"/>
  <c r="FD207" i="9"/>
  <c r="FC207" i="9"/>
  <c r="GC206" i="9"/>
  <c r="GB206" i="9"/>
  <c r="EZ205" i="9"/>
  <c r="EY205" i="9"/>
  <c r="FY204" i="9"/>
  <c r="FX204" i="9"/>
  <c r="FF204" i="9"/>
  <c r="FE204" i="9"/>
  <c r="FO203" i="9"/>
  <c r="FN203" i="9"/>
  <c r="FB202" i="9"/>
  <c r="FA202" i="9"/>
  <c r="GA201" i="9"/>
  <c r="FZ201" i="9"/>
  <c r="FT200" i="9"/>
  <c r="FS200" i="9"/>
  <c r="FF200" i="9"/>
  <c r="FE200" i="9"/>
  <c r="FT199" i="9"/>
  <c r="FS199" i="9"/>
  <c r="ES199" i="9"/>
  <c r="ER199" i="9"/>
  <c r="FV196" i="9"/>
  <c r="FU196" i="9"/>
  <c r="EU196" i="9"/>
  <c r="ET196" i="9"/>
  <c r="FT195" i="9"/>
  <c r="FS195" i="9"/>
  <c r="ES195" i="9"/>
  <c r="ER195" i="9"/>
  <c r="FV192" i="9"/>
  <c r="FU192" i="9"/>
  <c r="EU192" i="9"/>
  <c r="ET192" i="9"/>
  <c r="FT191" i="9"/>
  <c r="FS191" i="9"/>
  <c r="ES191" i="9"/>
  <c r="ER191" i="9"/>
  <c r="FV188" i="9"/>
  <c r="FU188" i="9"/>
  <c r="EU188" i="9"/>
  <c r="ET188" i="9"/>
  <c r="FT187" i="9"/>
  <c r="FS187" i="9"/>
  <c r="ES187" i="9"/>
  <c r="ER187" i="9"/>
  <c r="FV184" i="9"/>
  <c r="FU184" i="9"/>
  <c r="EU184" i="9"/>
  <c r="ET184" i="9"/>
  <c r="FT183" i="9"/>
  <c r="FS183" i="9"/>
  <c r="ES183" i="9"/>
  <c r="ER183" i="9"/>
  <c r="FV180" i="9"/>
  <c r="FU180" i="9"/>
  <c r="EU180" i="9"/>
  <c r="ET180" i="9"/>
  <c r="FT168" i="9"/>
  <c r="FS168" i="9"/>
  <c r="ES168" i="9"/>
  <c r="ER168" i="9"/>
  <c r="FV165" i="9"/>
  <c r="FU165" i="9"/>
  <c r="EU165" i="9"/>
  <c r="ET165" i="9"/>
  <c r="FT164" i="9"/>
  <c r="FS164" i="9"/>
  <c r="ES164" i="9"/>
  <c r="ER164" i="9"/>
  <c r="FV161" i="9"/>
  <c r="FU161" i="9"/>
  <c r="EU161" i="9"/>
  <c r="ET161" i="9"/>
  <c r="FT160" i="9"/>
  <c r="FS160" i="9"/>
  <c r="ES160" i="9"/>
  <c r="ER160" i="9"/>
  <c r="FV157" i="9"/>
  <c r="FU157" i="9"/>
  <c r="EU157" i="9"/>
  <c r="ET157" i="9"/>
  <c r="FT156" i="9"/>
  <c r="FS156" i="9"/>
  <c r="ES156" i="9"/>
  <c r="ER156" i="9"/>
  <c r="FV153" i="9"/>
  <c r="FU153" i="9"/>
  <c r="EU153" i="9"/>
  <c r="ET153" i="9"/>
  <c r="FT152" i="9"/>
  <c r="FS152" i="9"/>
  <c r="ES152" i="9"/>
  <c r="ER152" i="9"/>
  <c r="FV149" i="9"/>
  <c r="FU149" i="9"/>
  <c r="ES149" i="9"/>
  <c r="ER149" i="9"/>
  <c r="FV148" i="9"/>
  <c r="FU148" i="9"/>
  <c r="EU148" i="9"/>
  <c r="ET148" i="9"/>
  <c r="FT147" i="9"/>
  <c r="FS147" i="9"/>
  <c r="ES147" i="9"/>
  <c r="ER147" i="9"/>
  <c r="FV146" i="9"/>
  <c r="FU146" i="9"/>
  <c r="EU146" i="9"/>
  <c r="ET146" i="9"/>
  <c r="FT145" i="9"/>
  <c r="FS145" i="9"/>
  <c r="ES145" i="9"/>
  <c r="ER145" i="9"/>
  <c r="FV144" i="9"/>
  <c r="FU144" i="9"/>
  <c r="EU144" i="9"/>
  <c r="ET144" i="9"/>
  <c r="FT143" i="9"/>
  <c r="FS143" i="9"/>
  <c r="ES143" i="9"/>
  <c r="ER143" i="9"/>
  <c r="FV142" i="9"/>
  <c r="FU142" i="9"/>
  <c r="EU142" i="9"/>
  <c r="ET142" i="9"/>
  <c r="FT141" i="9"/>
  <c r="FS141" i="9"/>
  <c r="ES141" i="9"/>
  <c r="ER141" i="9"/>
  <c r="FV140" i="9"/>
  <c r="FU140" i="9"/>
  <c r="EU140" i="9"/>
  <c r="ET140" i="9"/>
  <c r="FT139" i="9"/>
  <c r="FS139" i="9"/>
  <c r="ES139" i="9"/>
  <c r="ER139" i="9"/>
  <c r="FV138" i="9"/>
  <c r="FU138" i="9"/>
  <c r="EU138" i="9"/>
  <c r="ET138" i="9"/>
  <c r="FT127" i="9"/>
  <c r="FS127" i="9"/>
  <c r="GA126" i="9"/>
  <c r="FZ126" i="9"/>
  <c r="FO126" i="9"/>
  <c r="FN126" i="9"/>
  <c r="FD126" i="9"/>
  <c r="FC126" i="9"/>
  <c r="EZ126" i="9"/>
  <c r="EY126" i="9"/>
  <c r="GC125" i="9"/>
  <c r="GB125" i="9"/>
  <c r="FY125" i="9"/>
  <c r="FX125" i="9"/>
  <c r="FQ125" i="9"/>
  <c r="FP125" i="9"/>
  <c r="FF125" i="9"/>
  <c r="FE125" i="9"/>
  <c r="FB125" i="9"/>
  <c r="FA125" i="9"/>
  <c r="EX125" i="9"/>
  <c r="EW125" i="9"/>
  <c r="GA124" i="9"/>
  <c r="FZ124" i="9"/>
  <c r="FO124" i="9"/>
  <c r="FN124" i="9"/>
  <c r="FD124" i="9"/>
  <c r="FC124" i="9"/>
  <c r="EZ124" i="9"/>
  <c r="EY124" i="9"/>
  <c r="GC123" i="9"/>
  <c r="GB123" i="9"/>
  <c r="FY123" i="9"/>
  <c r="FX123" i="9"/>
  <c r="FQ123" i="9"/>
  <c r="FP123" i="9"/>
  <c r="FF123" i="9"/>
  <c r="FE123" i="9"/>
  <c r="FB123" i="9"/>
  <c r="FA123" i="9"/>
  <c r="EX123" i="9"/>
  <c r="EW123" i="9"/>
  <c r="GA122" i="9"/>
  <c r="FZ122" i="9"/>
  <c r="FO122" i="9"/>
  <c r="FN122" i="9"/>
  <c r="FD122" i="9"/>
  <c r="FC122" i="9"/>
  <c r="EZ122" i="9"/>
  <c r="EY122" i="9"/>
  <c r="GC121" i="9"/>
  <c r="GB121" i="9"/>
  <c r="FY121" i="9"/>
  <c r="FX121" i="9"/>
  <c r="FQ121" i="9"/>
  <c r="FP121" i="9"/>
  <c r="FF121" i="9"/>
  <c r="FE121" i="9"/>
  <c r="FB121" i="9"/>
  <c r="FA121" i="9"/>
  <c r="EX121" i="9"/>
  <c r="EW121" i="9"/>
  <c r="GA120" i="9"/>
  <c r="FZ120" i="9"/>
  <c r="FO120" i="9"/>
  <c r="FN120" i="9"/>
  <c r="FD120" i="9"/>
  <c r="FC120" i="9"/>
  <c r="EZ120" i="9"/>
  <c r="EY120" i="9"/>
  <c r="GC119" i="9"/>
  <c r="GB119" i="9"/>
  <c r="FY119" i="9"/>
  <c r="FX119" i="9"/>
  <c r="FQ119" i="9"/>
  <c r="FP119" i="9"/>
  <c r="FF119" i="9"/>
  <c r="FE119" i="9"/>
  <c r="FB119" i="9"/>
  <c r="FA119" i="9"/>
  <c r="EX119" i="9"/>
  <c r="EW119" i="9"/>
  <c r="GA118" i="9"/>
  <c r="FZ118" i="9"/>
  <c r="FO118" i="9"/>
  <c r="FN118" i="9"/>
  <c r="FD118" i="9"/>
  <c r="FC118" i="9"/>
  <c r="EZ118" i="9"/>
  <c r="EY118" i="9"/>
  <c r="GC117" i="9"/>
  <c r="GB117" i="9"/>
  <c r="FY117" i="9"/>
  <c r="FX117" i="9"/>
  <c r="FQ117" i="9"/>
  <c r="FP117" i="9"/>
  <c r="FF117" i="9"/>
  <c r="FE117" i="9"/>
  <c r="FB117" i="9"/>
  <c r="FA117" i="9"/>
  <c r="EX117" i="9"/>
  <c r="EW117" i="9"/>
  <c r="GA116" i="9"/>
  <c r="FZ116" i="9"/>
  <c r="FO116" i="9"/>
  <c r="FN116" i="9"/>
  <c r="FD116" i="9"/>
  <c r="FC116" i="9"/>
  <c r="EZ116" i="9"/>
  <c r="EY116" i="9"/>
  <c r="GC115" i="9"/>
  <c r="GB115" i="9"/>
  <c r="FY115" i="9"/>
  <c r="FX115" i="9"/>
  <c r="FQ115" i="9"/>
  <c r="FP115" i="9"/>
  <c r="FF115" i="9"/>
  <c r="FE115" i="9"/>
  <c r="FB115" i="9"/>
  <c r="FA115" i="9"/>
  <c r="EX115" i="9"/>
  <c r="EW115" i="9"/>
  <c r="GA114" i="9"/>
  <c r="FZ114" i="9"/>
  <c r="FO114" i="9"/>
  <c r="FN114" i="9"/>
  <c r="FD114" i="9"/>
  <c r="FC114" i="9"/>
  <c r="EZ114" i="9"/>
  <c r="EY114" i="9"/>
  <c r="GC113" i="9"/>
  <c r="GB113" i="9"/>
  <c r="FY113" i="9"/>
  <c r="FX113" i="9"/>
  <c r="FQ113" i="9"/>
  <c r="FP113" i="9"/>
  <c r="FF113" i="9"/>
  <c r="FE113" i="9"/>
  <c r="FB113" i="9"/>
  <c r="FA113" i="9"/>
  <c r="EX113" i="9"/>
  <c r="EW113" i="9"/>
  <c r="GA112" i="9"/>
  <c r="FZ112" i="9"/>
  <c r="FO112" i="9"/>
  <c r="FN112" i="9"/>
  <c r="FD112" i="9"/>
  <c r="FC112" i="9"/>
  <c r="EZ112" i="9"/>
  <c r="EY112" i="9"/>
  <c r="GC111" i="9"/>
  <c r="GB111" i="9"/>
  <c r="FY111" i="9"/>
  <c r="FX111" i="9"/>
  <c r="FD248" i="9"/>
  <c r="FC248" i="9"/>
  <c r="ES245" i="9"/>
  <c r="ER245" i="9"/>
  <c r="FT241" i="9"/>
  <c r="FS241" i="9"/>
  <c r="EU234" i="9"/>
  <c r="ET234" i="9"/>
  <c r="FV230" i="9"/>
  <c r="FU230" i="9"/>
  <c r="ES229" i="9"/>
  <c r="ER229" i="9"/>
  <c r="FD225" i="9"/>
  <c r="FC225" i="9"/>
  <c r="GC224" i="9"/>
  <c r="GB224" i="9"/>
  <c r="EZ223" i="9"/>
  <c r="EY223" i="9"/>
  <c r="FY222" i="9"/>
  <c r="FX222" i="9"/>
  <c r="FF222" i="9"/>
  <c r="FE222" i="9"/>
  <c r="ES210" i="9"/>
  <c r="ER210" i="9"/>
  <c r="EU207" i="9"/>
  <c r="ET207" i="9"/>
  <c r="FT206" i="9"/>
  <c r="FS206" i="9"/>
  <c r="FV203" i="9"/>
  <c r="FU203" i="9"/>
  <c r="ES202" i="9"/>
  <c r="ER202" i="9"/>
  <c r="EZ200" i="9"/>
  <c r="EY200" i="9"/>
  <c r="FO199" i="9"/>
  <c r="FN199" i="9"/>
  <c r="FD199" i="9"/>
  <c r="FC199" i="9"/>
  <c r="GC198" i="9"/>
  <c r="GB198" i="9"/>
  <c r="FB198" i="9"/>
  <c r="FA198" i="9"/>
  <c r="GA197" i="9"/>
  <c r="FZ197" i="9"/>
  <c r="EZ197" i="9"/>
  <c r="EY197" i="9"/>
  <c r="FY196" i="9"/>
  <c r="FX196" i="9"/>
  <c r="FQ196" i="9"/>
  <c r="FP196" i="9"/>
  <c r="FF196" i="9"/>
  <c r="FE196" i="9"/>
  <c r="EX196" i="9"/>
  <c r="EW196" i="9"/>
  <c r="FO195" i="9"/>
  <c r="FN195" i="9"/>
  <c r="FD195" i="9"/>
  <c r="FC195" i="9"/>
  <c r="GC194" i="9"/>
  <c r="GB194" i="9"/>
  <c r="FB194" i="9"/>
  <c r="FA194" i="9"/>
  <c r="GA193" i="9"/>
  <c r="FZ193" i="9"/>
  <c r="EZ193" i="9"/>
  <c r="EY193" i="9"/>
  <c r="FY192" i="9"/>
  <c r="FX192" i="9"/>
  <c r="FQ192" i="9"/>
  <c r="FP192" i="9"/>
  <c r="FF192" i="9"/>
  <c r="FE192" i="9"/>
  <c r="EX192" i="9"/>
  <c r="EW192" i="9"/>
  <c r="FO191" i="9"/>
  <c r="FN191" i="9"/>
  <c r="FD191" i="9"/>
  <c r="FC191" i="9"/>
  <c r="GC190" i="9"/>
  <c r="GB190" i="9"/>
  <c r="FB190" i="9"/>
  <c r="FA190" i="9"/>
  <c r="GA189" i="9"/>
  <c r="FZ189" i="9"/>
  <c r="EZ189" i="9"/>
  <c r="EY189" i="9"/>
  <c r="FY188" i="9"/>
  <c r="FX188" i="9"/>
  <c r="FQ188" i="9"/>
  <c r="FP188" i="9"/>
  <c r="FF188" i="9"/>
  <c r="FE188" i="9"/>
  <c r="EX188" i="9"/>
  <c r="EW188" i="9"/>
  <c r="FO187" i="9"/>
  <c r="FN187" i="9"/>
  <c r="FD187" i="9"/>
  <c r="FC187" i="9"/>
  <c r="GC186" i="9"/>
  <c r="GB186" i="9"/>
  <c r="FB186" i="9"/>
  <c r="FA186" i="9"/>
  <c r="GA185" i="9"/>
  <c r="FZ185" i="9"/>
  <c r="EZ185" i="9"/>
  <c r="EY185" i="9"/>
  <c r="FY184" i="9"/>
  <c r="FX184" i="9"/>
  <c r="FQ184" i="9"/>
  <c r="FP184" i="9"/>
  <c r="FF184" i="9"/>
  <c r="FE184" i="9"/>
  <c r="EX184" i="9"/>
  <c r="EW184" i="9"/>
  <c r="FO183" i="9"/>
  <c r="FN183" i="9"/>
  <c r="FD183" i="9"/>
  <c r="FC183" i="9"/>
  <c r="GC182" i="9"/>
  <c r="GB182" i="9"/>
  <c r="FB182" i="9"/>
  <c r="FA182" i="9"/>
  <c r="GA181" i="9"/>
  <c r="FZ181" i="9"/>
  <c r="EZ181" i="9"/>
  <c r="EY181" i="9"/>
  <c r="FY180" i="9"/>
  <c r="FX180" i="9"/>
  <c r="FQ180" i="9"/>
  <c r="FP180" i="9"/>
  <c r="FF180" i="9"/>
  <c r="FE180" i="9"/>
  <c r="EX180" i="9"/>
  <c r="EW180" i="9"/>
  <c r="FO168" i="9"/>
  <c r="FN168" i="9"/>
  <c r="FD168" i="9"/>
  <c r="FC168" i="9"/>
  <c r="GC167" i="9"/>
  <c r="GB167" i="9"/>
  <c r="FB167" i="9"/>
  <c r="FA167" i="9"/>
  <c r="GA166" i="9"/>
  <c r="FZ166" i="9"/>
  <c r="EZ166" i="9"/>
  <c r="EY166" i="9"/>
  <c r="FY165" i="9"/>
  <c r="FX165" i="9"/>
  <c r="FQ165" i="9"/>
  <c r="FP165" i="9"/>
  <c r="FF165" i="9"/>
  <c r="FE165" i="9"/>
  <c r="EX165" i="9"/>
  <c r="EW165" i="9"/>
  <c r="FO164" i="9"/>
  <c r="FN164" i="9"/>
  <c r="FD164" i="9"/>
  <c r="FC164" i="9"/>
  <c r="GC163" i="9"/>
  <c r="GB163" i="9"/>
  <c r="FB163" i="9"/>
  <c r="FA163" i="9"/>
  <c r="GA162" i="9"/>
  <c r="FZ162" i="9"/>
  <c r="EZ162" i="9"/>
  <c r="EY162" i="9"/>
  <c r="FY161" i="9"/>
  <c r="FX161" i="9"/>
  <c r="FQ161" i="9"/>
  <c r="FP161" i="9"/>
  <c r="FF161" i="9"/>
  <c r="FE161" i="9"/>
  <c r="EX161" i="9"/>
  <c r="EW161" i="9"/>
  <c r="FO160" i="9"/>
  <c r="FN160" i="9"/>
  <c r="FD160" i="9"/>
  <c r="FC160" i="9"/>
  <c r="GC159" i="9"/>
  <c r="GB159" i="9"/>
  <c r="FB159" i="9"/>
  <c r="FA159" i="9"/>
  <c r="GA158" i="9"/>
  <c r="FZ158" i="9"/>
  <c r="EZ158" i="9"/>
  <c r="EY158" i="9"/>
  <c r="FY157" i="9"/>
  <c r="FX157" i="9"/>
  <c r="FQ157" i="9"/>
  <c r="FP157" i="9"/>
  <c r="FF157" i="9"/>
  <c r="FE157" i="9"/>
  <c r="EX157" i="9"/>
  <c r="EW157" i="9"/>
  <c r="FO156" i="9"/>
  <c r="FN156" i="9"/>
  <c r="FD156" i="9"/>
  <c r="FC156" i="9"/>
  <c r="GC155" i="9"/>
  <c r="GB155" i="9"/>
  <c r="FB155" i="9"/>
  <c r="FA155" i="9"/>
  <c r="GA154" i="9"/>
  <c r="FZ154" i="9"/>
  <c r="EZ154" i="9"/>
  <c r="EY154" i="9"/>
  <c r="FY153" i="9"/>
  <c r="FX153" i="9"/>
  <c r="FQ153" i="9"/>
  <c r="FP153" i="9"/>
  <c r="FF153" i="9"/>
  <c r="FE153" i="9"/>
  <c r="EX153" i="9"/>
  <c r="EW153" i="9"/>
  <c r="FO152" i="9"/>
  <c r="FN152" i="9"/>
  <c r="FD152" i="9"/>
  <c r="FC152" i="9"/>
  <c r="GC151" i="9"/>
  <c r="GB151" i="9"/>
  <c r="FB151" i="9"/>
  <c r="FA151" i="9"/>
  <c r="GA150" i="9"/>
  <c r="FZ150" i="9"/>
  <c r="EZ150" i="9"/>
  <c r="EY150" i="9"/>
  <c r="FY149" i="9"/>
  <c r="FX149" i="9"/>
  <c r="FQ149" i="9"/>
  <c r="FP149" i="9"/>
  <c r="FF149" i="9"/>
  <c r="FE149" i="9"/>
  <c r="EX149" i="9"/>
  <c r="EW149" i="9"/>
  <c r="GA148" i="9"/>
  <c r="FZ148" i="9"/>
  <c r="FO148" i="9"/>
  <c r="FN148" i="9"/>
  <c r="FD148" i="9"/>
  <c r="FC148" i="9"/>
  <c r="EZ148" i="9"/>
  <c r="EY148" i="9"/>
  <c r="GC147" i="9"/>
  <c r="GB147" i="9"/>
  <c r="FY147" i="9"/>
  <c r="FX147" i="9"/>
  <c r="FQ147" i="9"/>
  <c r="FP147" i="9"/>
  <c r="FF147" i="9"/>
  <c r="FE147" i="9"/>
  <c r="FB147" i="9"/>
  <c r="FA147" i="9"/>
  <c r="EX147" i="9"/>
  <c r="EW147" i="9"/>
  <c r="GA146" i="9"/>
  <c r="FZ146" i="9"/>
  <c r="FO146" i="9"/>
  <c r="FN146" i="9"/>
  <c r="FD146" i="9"/>
  <c r="FC146" i="9"/>
  <c r="EZ146" i="9"/>
  <c r="EY146" i="9"/>
  <c r="GC145" i="9"/>
  <c r="GB145" i="9"/>
  <c r="FY145" i="9"/>
  <c r="FX145" i="9"/>
  <c r="FQ145" i="9"/>
  <c r="FP145" i="9"/>
  <c r="FF145" i="9"/>
  <c r="FE145" i="9"/>
  <c r="FB145" i="9"/>
  <c r="FA145" i="9"/>
  <c r="EX145" i="9"/>
  <c r="EW145" i="9"/>
  <c r="GA144" i="9"/>
  <c r="FZ144" i="9"/>
  <c r="FO144" i="9"/>
  <c r="FN144" i="9"/>
  <c r="FD144" i="9"/>
  <c r="FC144" i="9"/>
  <c r="EZ144" i="9"/>
  <c r="EY144" i="9"/>
  <c r="GC143" i="9"/>
  <c r="GB143" i="9"/>
  <c r="FY143" i="9"/>
  <c r="FX143" i="9"/>
  <c r="FQ143" i="9"/>
  <c r="FP143" i="9"/>
  <c r="FF143" i="9"/>
  <c r="FE143" i="9"/>
  <c r="FB143" i="9"/>
  <c r="FA143" i="9"/>
  <c r="EX143" i="9"/>
  <c r="EW143" i="9"/>
  <c r="GA142" i="9"/>
  <c r="FZ142" i="9"/>
  <c r="FO142" i="9"/>
  <c r="FN142" i="9"/>
  <c r="FD142" i="9"/>
  <c r="FC142" i="9"/>
  <c r="EZ142" i="9"/>
  <c r="EY142" i="9"/>
  <c r="GC141" i="9"/>
  <c r="GB141" i="9"/>
  <c r="FY141" i="9"/>
  <c r="FX141" i="9"/>
  <c r="FQ141" i="9"/>
  <c r="FP141" i="9"/>
  <c r="FF141" i="9"/>
  <c r="FE141" i="9"/>
  <c r="FB141" i="9"/>
  <c r="FA141" i="9"/>
  <c r="EX141" i="9"/>
  <c r="EW141" i="9"/>
  <c r="GA140" i="9"/>
  <c r="FZ140" i="9"/>
  <c r="FO140" i="9"/>
  <c r="FN140" i="9"/>
  <c r="FD140" i="9"/>
  <c r="FC140" i="9"/>
  <c r="EZ140" i="9"/>
  <c r="EY140" i="9"/>
  <c r="GC139" i="9"/>
  <c r="GB139" i="9"/>
  <c r="FY139" i="9"/>
  <c r="FX139" i="9"/>
  <c r="FQ139" i="9"/>
  <c r="FP139" i="9"/>
  <c r="FF139" i="9"/>
  <c r="FE139" i="9"/>
  <c r="FB139" i="9"/>
  <c r="FA139" i="9"/>
  <c r="EX139" i="9"/>
  <c r="EW139" i="9"/>
  <c r="GA138" i="9"/>
  <c r="FZ138" i="9"/>
  <c r="FO138" i="9"/>
  <c r="FN138" i="9"/>
  <c r="FD138" i="9"/>
  <c r="FC138" i="9"/>
  <c r="EZ138" i="9"/>
  <c r="EY138" i="9"/>
  <c r="GC127" i="9"/>
  <c r="GB127" i="9"/>
  <c r="FY127" i="9"/>
  <c r="FX127" i="9"/>
  <c r="FQ127" i="9"/>
  <c r="FP127" i="9"/>
  <c r="FT126" i="9"/>
  <c r="FS126" i="9"/>
  <c r="ES126" i="9"/>
  <c r="ER126" i="9"/>
  <c r="FV125" i="9"/>
  <c r="FU125" i="9"/>
  <c r="EU125" i="9"/>
  <c r="ET125" i="9"/>
  <c r="FT124" i="9"/>
  <c r="FS124" i="9"/>
  <c r="ES124" i="9"/>
  <c r="ER124" i="9"/>
  <c r="FV123" i="9"/>
  <c r="FU123" i="9"/>
  <c r="EU123" i="9"/>
  <c r="ET123" i="9"/>
  <c r="FT122" i="9"/>
  <c r="FS122" i="9"/>
  <c r="ES122" i="9"/>
  <c r="ER122" i="9"/>
  <c r="FV121" i="9"/>
  <c r="FU121" i="9"/>
  <c r="EU121" i="9"/>
  <c r="ET121" i="9"/>
  <c r="FT120" i="9"/>
  <c r="FS120" i="9"/>
  <c r="ES120" i="9"/>
  <c r="ER120" i="9"/>
  <c r="FV119" i="9"/>
  <c r="FU119" i="9"/>
  <c r="EU119" i="9"/>
  <c r="ET119" i="9"/>
  <c r="FT118" i="9"/>
  <c r="FS118" i="9"/>
  <c r="ES118" i="9"/>
  <c r="ER118" i="9"/>
  <c r="FV117" i="9"/>
  <c r="FU117" i="9"/>
  <c r="EU117" i="9"/>
  <c r="ET117" i="9"/>
  <c r="FT116" i="9"/>
  <c r="FS116" i="9"/>
  <c r="ES116" i="9"/>
  <c r="ER116" i="9"/>
  <c r="FV115" i="9"/>
  <c r="FU115" i="9"/>
  <c r="EU115" i="9"/>
  <c r="ET115" i="9"/>
  <c r="FT114" i="9"/>
  <c r="FS114" i="9"/>
  <c r="ES114" i="9"/>
  <c r="ER114" i="9"/>
  <c r="FV113" i="9"/>
  <c r="FU113" i="9"/>
  <c r="EU113" i="9"/>
  <c r="ET113" i="9"/>
  <c r="FT112" i="9"/>
  <c r="FS112" i="9"/>
  <c r="ES112" i="9"/>
  <c r="ER112" i="9"/>
  <c r="EZ7" i="9"/>
  <c r="EY7" i="9"/>
  <c r="FD7" i="9"/>
  <c r="FC7" i="9"/>
  <c r="FO7" i="9"/>
  <c r="FN7" i="9"/>
  <c r="GA7" i="9"/>
  <c r="FZ7" i="9"/>
  <c r="EZ8" i="9"/>
  <c r="EY8" i="9"/>
  <c r="FD8" i="9"/>
  <c r="FC8" i="9"/>
  <c r="FO8" i="9"/>
  <c r="FN8" i="9"/>
  <c r="GA8" i="9"/>
  <c r="FZ8" i="9"/>
  <c r="EZ9" i="9"/>
  <c r="EY9" i="9"/>
  <c r="FD9" i="9"/>
  <c r="FC9" i="9"/>
  <c r="FO9" i="9"/>
  <c r="FN9" i="9"/>
  <c r="GA9" i="9"/>
  <c r="FZ9" i="9"/>
  <c r="EZ10" i="9"/>
  <c r="EY10" i="9"/>
  <c r="FD10" i="9"/>
  <c r="FC10" i="9"/>
  <c r="FO10" i="9"/>
  <c r="FN10" i="9"/>
  <c r="GA10" i="9"/>
  <c r="FZ10" i="9"/>
  <c r="EZ11" i="9"/>
  <c r="EY11" i="9"/>
  <c r="FD11" i="9"/>
  <c r="FC11" i="9"/>
  <c r="FO11" i="9"/>
  <c r="FN11" i="9"/>
  <c r="GA11" i="9"/>
  <c r="FZ11" i="9"/>
  <c r="EZ12" i="9"/>
  <c r="EY12" i="9"/>
  <c r="FD12" i="9"/>
  <c r="FC12" i="9"/>
  <c r="FO12" i="9"/>
  <c r="FN12" i="9"/>
  <c r="GA12" i="9"/>
  <c r="FZ12" i="9"/>
  <c r="EZ13" i="9"/>
  <c r="EY13" i="9"/>
  <c r="FD13" i="9"/>
  <c r="FC13" i="9"/>
  <c r="FO13" i="9"/>
  <c r="FN13" i="9"/>
  <c r="GA13" i="9"/>
  <c r="FZ13" i="9"/>
  <c r="EZ14" i="9"/>
  <c r="EY14" i="9"/>
  <c r="FD14" i="9"/>
  <c r="FC14" i="9"/>
  <c r="FO14" i="9"/>
  <c r="FN14" i="9"/>
  <c r="GA14" i="9"/>
  <c r="FZ14" i="9"/>
  <c r="EZ15" i="9"/>
  <c r="EY15" i="9"/>
  <c r="FD15" i="9"/>
  <c r="FC15" i="9"/>
  <c r="FO15" i="9"/>
  <c r="FN15" i="9"/>
  <c r="GA15" i="9"/>
  <c r="FZ15" i="9"/>
  <c r="EZ16" i="9"/>
  <c r="EY16" i="9"/>
  <c r="FD16" i="9"/>
  <c r="FC16" i="9"/>
  <c r="FO16" i="9"/>
  <c r="FN16" i="9"/>
  <c r="GA16" i="9"/>
  <c r="FZ16" i="9"/>
  <c r="EZ17" i="9"/>
  <c r="EY17" i="9"/>
  <c r="FD17" i="9"/>
  <c r="FC17" i="9"/>
  <c r="FO17" i="9"/>
  <c r="FN17" i="9"/>
  <c r="GA17" i="9"/>
  <c r="FZ17" i="9"/>
  <c r="EZ18" i="9"/>
  <c r="EY18" i="9"/>
  <c r="FD18" i="9"/>
  <c r="FC18" i="9"/>
  <c r="FO18" i="9"/>
  <c r="FN18" i="9"/>
  <c r="GA18" i="9"/>
  <c r="FZ18" i="9"/>
  <c r="EZ19" i="9"/>
  <c r="EY19" i="9"/>
  <c r="FD19" i="9"/>
  <c r="FC19" i="9"/>
  <c r="FO19" i="9"/>
  <c r="FN19" i="9"/>
  <c r="GA19" i="9"/>
  <c r="FZ19" i="9"/>
  <c r="EZ20" i="9"/>
  <c r="EY20" i="9"/>
  <c r="FD20" i="9"/>
  <c r="FC20" i="9"/>
  <c r="FO20" i="9"/>
  <c r="FN20" i="9"/>
  <c r="GA20" i="9"/>
  <c r="FZ20" i="9"/>
  <c r="EZ21" i="9"/>
  <c r="EY21" i="9"/>
  <c r="FD21" i="9"/>
  <c r="FC21" i="9"/>
  <c r="FO21" i="9"/>
  <c r="FN21" i="9"/>
  <c r="GA21" i="9"/>
  <c r="FZ21" i="9"/>
  <c r="EZ22" i="9"/>
  <c r="EY22" i="9"/>
  <c r="FD22" i="9"/>
  <c r="FC22" i="9"/>
  <c r="FO22" i="9"/>
  <c r="FN22" i="9"/>
  <c r="GA22" i="9"/>
  <c r="FZ22" i="9"/>
  <c r="EZ23" i="9"/>
  <c r="EY23" i="9"/>
  <c r="FD23" i="9"/>
  <c r="FC23" i="9"/>
  <c r="FO23" i="9"/>
  <c r="FN23" i="9"/>
  <c r="GA23" i="9"/>
  <c r="FZ23" i="9"/>
  <c r="EZ24" i="9"/>
  <c r="EY24" i="9"/>
  <c r="FD24" i="9"/>
  <c r="FC24" i="9"/>
  <c r="FO24" i="9"/>
  <c r="FN24" i="9"/>
  <c r="GA24" i="9"/>
  <c r="FZ24" i="9"/>
  <c r="EZ25" i="9"/>
  <c r="EY25" i="9"/>
  <c r="FD25" i="9"/>
  <c r="FC25" i="9"/>
  <c r="FO25" i="9"/>
  <c r="FN25" i="9"/>
  <c r="GA25" i="9"/>
  <c r="FZ25" i="9"/>
  <c r="EZ26" i="9"/>
  <c r="EY26" i="9"/>
  <c r="FD26" i="9"/>
  <c r="FC26" i="9"/>
  <c r="FO26" i="9"/>
  <c r="FN26" i="9"/>
  <c r="GA26" i="9"/>
  <c r="FZ26" i="9"/>
  <c r="EZ27" i="9"/>
  <c r="EY27" i="9"/>
  <c r="FD27" i="9"/>
  <c r="FC27" i="9"/>
  <c r="FO27" i="9"/>
  <c r="FN27" i="9"/>
  <c r="GA27" i="9"/>
  <c r="FZ27" i="9"/>
  <c r="EZ28" i="9"/>
  <c r="EY28" i="9"/>
  <c r="FD28" i="9"/>
  <c r="FC28" i="9"/>
  <c r="FO28" i="9"/>
  <c r="FN28" i="9"/>
  <c r="GA28" i="9"/>
  <c r="FZ28" i="9"/>
  <c r="EZ29" i="9"/>
  <c r="EY29" i="9"/>
  <c r="FD29" i="9"/>
  <c r="FC29" i="9"/>
  <c r="FO29" i="9"/>
  <c r="FN29" i="9"/>
  <c r="GA29" i="9"/>
  <c r="FZ29" i="9"/>
  <c r="EZ30" i="9"/>
  <c r="EY30" i="9"/>
  <c r="FD30" i="9"/>
  <c r="FC30" i="9"/>
  <c r="FO30" i="9"/>
  <c r="FN30" i="9"/>
  <c r="GA30" i="9"/>
  <c r="FZ30" i="9"/>
  <c r="EZ31" i="9"/>
  <c r="EY31" i="9"/>
  <c r="FD31" i="9"/>
  <c r="FC31" i="9"/>
  <c r="FO31" i="9"/>
  <c r="FN31" i="9"/>
  <c r="GA31" i="9"/>
  <c r="FZ31" i="9"/>
  <c r="EZ32" i="9"/>
  <c r="EY32" i="9"/>
  <c r="FD32" i="9"/>
  <c r="FC32" i="9"/>
  <c r="FO32" i="9"/>
  <c r="FN32" i="9"/>
  <c r="GA32" i="9"/>
  <c r="FZ32" i="9"/>
  <c r="EZ33" i="9"/>
  <c r="EY33" i="9"/>
  <c r="FD33" i="9"/>
  <c r="FC33" i="9"/>
  <c r="FO33" i="9"/>
  <c r="FN33" i="9"/>
  <c r="GA33" i="9"/>
  <c r="FZ33" i="9"/>
  <c r="EZ34" i="9"/>
  <c r="EY34" i="9"/>
  <c r="FD34" i="9"/>
  <c r="FC34" i="9"/>
  <c r="FO34" i="9"/>
  <c r="FN34" i="9"/>
  <c r="GA34" i="9"/>
  <c r="FZ34" i="9"/>
  <c r="FV35" i="9"/>
  <c r="FU35" i="9"/>
  <c r="FQ36" i="9"/>
  <c r="FP36" i="9"/>
  <c r="FY36" i="9"/>
  <c r="FX36" i="9"/>
  <c r="GC36" i="9"/>
  <c r="GB36" i="9"/>
  <c r="EX51" i="9"/>
  <c r="EW51" i="9"/>
  <c r="FB51" i="9"/>
  <c r="FA51" i="9"/>
  <c r="FF51" i="9"/>
  <c r="FE51" i="9"/>
  <c r="FQ51" i="9"/>
  <c r="FP51" i="9"/>
  <c r="FY51" i="9"/>
  <c r="FX51" i="9"/>
  <c r="GC51" i="9"/>
  <c r="GB51" i="9"/>
  <c r="EZ52" i="9"/>
  <c r="EY52" i="9"/>
  <c r="FD52" i="9"/>
  <c r="FC52" i="9"/>
  <c r="FO52" i="9"/>
  <c r="FN52" i="9"/>
  <c r="GA52" i="9"/>
  <c r="FZ52" i="9"/>
  <c r="EX53" i="9"/>
  <c r="EW53" i="9"/>
  <c r="FB53" i="9"/>
  <c r="FA53" i="9"/>
  <c r="FF53" i="9"/>
  <c r="FE53" i="9"/>
  <c r="FQ53" i="9"/>
  <c r="FP53" i="9"/>
  <c r="FY53" i="9"/>
  <c r="FX53" i="9"/>
  <c r="GC53" i="9"/>
  <c r="GB53" i="9"/>
  <c r="EZ54" i="9"/>
  <c r="EY54" i="9"/>
  <c r="FD54" i="9"/>
  <c r="FC54" i="9"/>
  <c r="FO54" i="9"/>
  <c r="FN54" i="9"/>
  <c r="GA54" i="9"/>
  <c r="FZ54" i="9"/>
  <c r="EX55" i="9"/>
  <c r="EW55" i="9"/>
  <c r="FB55" i="9"/>
  <c r="FA55" i="9"/>
  <c r="FF55" i="9"/>
  <c r="FE55" i="9"/>
  <c r="FQ55" i="9"/>
  <c r="FP55" i="9"/>
  <c r="FY55" i="9"/>
  <c r="FX55" i="9"/>
  <c r="GC55" i="9"/>
  <c r="GB55" i="9"/>
  <c r="EZ56" i="9"/>
  <c r="EY56" i="9"/>
  <c r="FD56" i="9"/>
  <c r="FC56" i="9"/>
  <c r="FO56" i="9"/>
  <c r="FN56" i="9"/>
  <c r="GA56" i="9"/>
  <c r="FZ56" i="9"/>
  <c r="EX57" i="9"/>
  <c r="EW57" i="9"/>
  <c r="FB57" i="9"/>
  <c r="FA57" i="9"/>
  <c r="FF57" i="9"/>
  <c r="FE57" i="9"/>
  <c r="FQ57" i="9"/>
  <c r="FP57" i="9"/>
  <c r="FY57" i="9"/>
  <c r="FX57" i="9"/>
  <c r="GC57" i="9"/>
  <c r="GB57" i="9"/>
  <c r="EZ58" i="9"/>
  <c r="EY58" i="9"/>
  <c r="FD58" i="9"/>
  <c r="FC58" i="9"/>
  <c r="FO58" i="9"/>
  <c r="FN58" i="9"/>
  <c r="GA58" i="9"/>
  <c r="FZ58" i="9"/>
  <c r="EX59" i="9"/>
  <c r="EW59" i="9"/>
  <c r="FB59" i="9"/>
  <c r="FA59" i="9"/>
  <c r="FF59" i="9"/>
  <c r="FE59" i="9"/>
  <c r="FQ59" i="9"/>
  <c r="FP59" i="9"/>
  <c r="FY59" i="9"/>
  <c r="FX59" i="9"/>
  <c r="GC59" i="9"/>
  <c r="GB59" i="9"/>
  <c r="EZ60" i="9"/>
  <c r="EY60" i="9"/>
  <c r="FD60" i="9"/>
  <c r="FC60" i="9"/>
  <c r="FO60" i="9"/>
  <c r="FN60" i="9"/>
  <c r="GA60" i="9"/>
  <c r="FZ60" i="9"/>
  <c r="EX61" i="9"/>
  <c r="EW61" i="9"/>
  <c r="FB61" i="9"/>
  <c r="FA61" i="9"/>
  <c r="FF61" i="9"/>
  <c r="FE61" i="9"/>
  <c r="FQ61" i="9"/>
  <c r="FP61" i="9"/>
  <c r="FY61" i="9"/>
  <c r="FX61" i="9"/>
  <c r="GC61" i="9"/>
  <c r="GB61" i="9"/>
  <c r="EZ62" i="9"/>
  <c r="EY62" i="9"/>
  <c r="FD62" i="9"/>
  <c r="FC62" i="9"/>
  <c r="FO62" i="9"/>
  <c r="FN62" i="9"/>
  <c r="GA62" i="9"/>
  <c r="FZ62" i="9"/>
  <c r="EX63" i="9"/>
  <c r="EW63" i="9"/>
  <c r="FB63" i="9"/>
  <c r="FA63" i="9"/>
  <c r="FF63" i="9"/>
  <c r="FE63" i="9"/>
  <c r="FQ63" i="9"/>
  <c r="FP63" i="9"/>
  <c r="FY63" i="9"/>
  <c r="FX63" i="9"/>
  <c r="GC63" i="9"/>
  <c r="GB63" i="9"/>
  <c r="EZ64" i="9"/>
  <c r="EY64" i="9"/>
  <c r="FD64" i="9"/>
  <c r="FC64" i="9"/>
  <c r="FO64" i="9"/>
  <c r="FN64" i="9"/>
  <c r="GA64" i="9"/>
  <c r="FZ64" i="9"/>
  <c r="EX65" i="9"/>
  <c r="EW65" i="9"/>
  <c r="FB65" i="9"/>
  <c r="FA65" i="9"/>
  <c r="FF65" i="9"/>
  <c r="FE65" i="9"/>
  <c r="FQ65" i="9"/>
  <c r="FP65" i="9"/>
  <c r="FY65" i="9"/>
  <c r="FX65" i="9"/>
  <c r="GC65" i="9"/>
  <c r="GB65" i="9"/>
  <c r="EZ66" i="9"/>
  <c r="EY66" i="9"/>
  <c r="FD66" i="9"/>
  <c r="FC66" i="9"/>
  <c r="FO66" i="9"/>
  <c r="FN66" i="9"/>
  <c r="GA66" i="9"/>
  <c r="FZ66" i="9"/>
  <c r="EX67" i="9"/>
  <c r="EW67" i="9"/>
  <c r="FB67" i="9"/>
  <c r="FA67" i="9"/>
  <c r="FF67" i="9"/>
  <c r="FE67" i="9"/>
  <c r="FQ67" i="9"/>
  <c r="FP67" i="9"/>
  <c r="FY67" i="9"/>
  <c r="FX67" i="9"/>
  <c r="GC67" i="9"/>
  <c r="GB67" i="9"/>
  <c r="EZ68" i="9"/>
  <c r="EY68" i="9"/>
  <c r="FD68" i="9"/>
  <c r="FC68" i="9"/>
  <c r="FO68" i="9"/>
  <c r="FN68" i="9"/>
  <c r="GA68" i="9"/>
  <c r="FZ68" i="9"/>
  <c r="EX69" i="9"/>
  <c r="EW69" i="9"/>
  <c r="FB69" i="9"/>
  <c r="FA69" i="9"/>
  <c r="FF69" i="9"/>
  <c r="FE69" i="9"/>
  <c r="FQ69" i="9"/>
  <c r="FP69" i="9"/>
  <c r="FY69" i="9"/>
  <c r="FX69" i="9"/>
  <c r="GC69" i="9"/>
  <c r="GB69" i="9"/>
  <c r="EZ70" i="9"/>
  <c r="EY70" i="9"/>
  <c r="FD70" i="9"/>
  <c r="FC70" i="9"/>
  <c r="FO70" i="9"/>
  <c r="FN70" i="9"/>
  <c r="GA70" i="9"/>
  <c r="FZ70" i="9"/>
  <c r="EX71" i="9"/>
  <c r="EW71" i="9"/>
  <c r="FB71" i="9"/>
  <c r="FA71" i="9"/>
  <c r="FF71" i="9"/>
  <c r="FE71" i="9"/>
  <c r="FQ71" i="9"/>
  <c r="FP71" i="9"/>
  <c r="FY71" i="9"/>
  <c r="FX71" i="9"/>
  <c r="GC71" i="9"/>
  <c r="GB71" i="9"/>
  <c r="EZ72" i="9"/>
  <c r="EY72" i="9"/>
  <c r="FD72" i="9"/>
  <c r="FC72" i="9"/>
  <c r="FO72" i="9"/>
  <c r="FN72" i="9"/>
  <c r="GA72" i="9"/>
  <c r="FZ72" i="9"/>
  <c r="EX73" i="9"/>
  <c r="EW73" i="9"/>
  <c r="FB73" i="9"/>
  <c r="FA73" i="9"/>
  <c r="FF73" i="9"/>
  <c r="FE73" i="9"/>
  <c r="FQ73" i="9"/>
  <c r="FP73" i="9"/>
  <c r="FY73" i="9"/>
  <c r="FX73" i="9"/>
  <c r="GC73" i="9"/>
  <c r="GB73" i="9"/>
  <c r="EZ74" i="9"/>
  <c r="EY74" i="9"/>
  <c r="FD74" i="9"/>
  <c r="FC74" i="9"/>
  <c r="FO74" i="9"/>
  <c r="FN74" i="9"/>
  <c r="GA74" i="9"/>
  <c r="FZ74" i="9"/>
  <c r="EX75" i="9"/>
  <c r="EW75" i="9"/>
  <c r="FB75" i="9"/>
  <c r="FA75" i="9"/>
  <c r="FF75" i="9"/>
  <c r="FE75" i="9"/>
  <c r="FQ75" i="9"/>
  <c r="FP75" i="9"/>
  <c r="FY75" i="9"/>
  <c r="FX75" i="9"/>
  <c r="GC75" i="9"/>
  <c r="GB75" i="9"/>
  <c r="EZ76" i="9"/>
  <c r="EY76" i="9"/>
  <c r="FD76" i="9"/>
  <c r="FC76" i="9"/>
  <c r="FO76" i="9"/>
  <c r="FN76" i="9"/>
  <c r="GA76" i="9"/>
  <c r="FZ76" i="9"/>
  <c r="EX77" i="9"/>
  <c r="EW77" i="9"/>
  <c r="FB77" i="9"/>
  <c r="FA77" i="9"/>
  <c r="FF77" i="9"/>
  <c r="FE77" i="9"/>
  <c r="FQ77" i="9"/>
  <c r="FP77" i="9"/>
  <c r="FY77" i="9"/>
  <c r="FX77" i="9"/>
  <c r="GC77" i="9"/>
  <c r="GB77" i="9"/>
  <c r="EZ78" i="9"/>
  <c r="EY78" i="9"/>
  <c r="FD78" i="9"/>
  <c r="FC78" i="9"/>
  <c r="FO78" i="9"/>
  <c r="FN78" i="9"/>
  <c r="GA78" i="9"/>
  <c r="FZ78" i="9"/>
  <c r="EX79" i="9"/>
  <c r="EW79" i="9"/>
  <c r="FB79" i="9"/>
  <c r="FA79" i="9"/>
  <c r="FF79" i="9"/>
  <c r="FE79" i="9"/>
  <c r="FQ79" i="9"/>
  <c r="FP79" i="9"/>
  <c r="FY79" i="9"/>
  <c r="FX79" i="9"/>
  <c r="GC79" i="9"/>
  <c r="GB79" i="9"/>
  <c r="EZ80" i="9"/>
  <c r="EY80" i="9"/>
  <c r="FD80" i="9"/>
  <c r="FC80" i="9"/>
  <c r="FO80" i="9"/>
  <c r="FN80" i="9"/>
  <c r="GA80" i="9"/>
  <c r="FZ80" i="9"/>
  <c r="FT81" i="9"/>
  <c r="FS81" i="9"/>
  <c r="EU97" i="9"/>
  <c r="ET97" i="9"/>
  <c r="FV97" i="9"/>
  <c r="FU97" i="9"/>
  <c r="ES98" i="9"/>
  <c r="ER98" i="9"/>
  <c r="FT98" i="9"/>
  <c r="FS98" i="9"/>
  <c r="EU99" i="9"/>
  <c r="ET99" i="9"/>
  <c r="FV99" i="9"/>
  <c r="FU99" i="9"/>
  <c r="ES100" i="9"/>
  <c r="ER100" i="9"/>
  <c r="FT100" i="9"/>
  <c r="FS100" i="9"/>
  <c r="EU101" i="9"/>
  <c r="ET101" i="9"/>
  <c r="FV101" i="9"/>
  <c r="FU101" i="9"/>
  <c r="ES102" i="9"/>
  <c r="ER102" i="9"/>
  <c r="FT102" i="9"/>
  <c r="FS102" i="9"/>
  <c r="EU103" i="9"/>
  <c r="ET103" i="9"/>
  <c r="FV103" i="9"/>
  <c r="FU103" i="9"/>
  <c r="ES104" i="9"/>
  <c r="ER104" i="9"/>
  <c r="FT104" i="9"/>
  <c r="FS104" i="9"/>
  <c r="EU105" i="9"/>
  <c r="ET105" i="9"/>
  <c r="FV105" i="9"/>
  <c r="FU105" i="9"/>
  <c r="ES106" i="9"/>
  <c r="ER106" i="9"/>
  <c r="FT106" i="9"/>
  <c r="FS106" i="9"/>
  <c r="EU107" i="9"/>
  <c r="ET107" i="9"/>
  <c r="FV107" i="9"/>
  <c r="FU107" i="9"/>
  <c r="ES108" i="9"/>
  <c r="ER108" i="9"/>
  <c r="FT108" i="9"/>
  <c r="FS108" i="9"/>
  <c r="EU109" i="9"/>
  <c r="ET109" i="9"/>
  <c r="FV109" i="9"/>
  <c r="FU109" i="9"/>
  <c r="ES110" i="9"/>
  <c r="ER110" i="9"/>
  <c r="FT110" i="9"/>
  <c r="FS110" i="9"/>
  <c r="EU111" i="9"/>
  <c r="ET111" i="9"/>
  <c r="FV111" i="9"/>
  <c r="FU111" i="9"/>
  <c r="EU112" i="9"/>
  <c r="ET112" i="9"/>
  <c r="FV112" i="9"/>
  <c r="FU112" i="9"/>
  <c r="ES115" i="9"/>
  <c r="ER115" i="9"/>
  <c r="FT115" i="9"/>
  <c r="FS115" i="9"/>
  <c r="EU116" i="9"/>
  <c r="ET116" i="9"/>
  <c r="FV116" i="9"/>
  <c r="FU116" i="9"/>
  <c r="ES119" i="9"/>
  <c r="ER119" i="9"/>
  <c r="FT119" i="9"/>
  <c r="FS119" i="9"/>
  <c r="EU120" i="9"/>
  <c r="ET120" i="9"/>
  <c r="FV120" i="9"/>
  <c r="FU120" i="9"/>
  <c r="ES123" i="9"/>
  <c r="ER123" i="9"/>
  <c r="FT123" i="9"/>
  <c r="FS123" i="9"/>
  <c r="EU124" i="9"/>
  <c r="ET124" i="9"/>
  <c r="FV124" i="9"/>
  <c r="FU124" i="9"/>
  <c r="FO127" i="9"/>
  <c r="FN127" i="9"/>
  <c r="EX138" i="9"/>
  <c r="EW138" i="9"/>
  <c r="FF138" i="9"/>
  <c r="FE138" i="9"/>
  <c r="FQ138" i="9"/>
  <c r="FP138" i="9"/>
  <c r="FY138" i="9"/>
  <c r="FX138" i="9"/>
  <c r="EZ139" i="9"/>
  <c r="EY139" i="9"/>
  <c r="GA139" i="9"/>
  <c r="FZ139" i="9"/>
  <c r="FB140" i="9"/>
  <c r="FA140" i="9"/>
  <c r="GC140" i="9"/>
  <c r="GB140" i="9"/>
  <c r="FD141" i="9"/>
  <c r="FC141" i="9"/>
  <c r="FO141" i="9"/>
  <c r="FN141" i="9"/>
  <c r="EX142" i="9"/>
  <c r="EW142" i="9"/>
  <c r="FF142" i="9"/>
  <c r="FE142" i="9"/>
  <c r="FQ142" i="9"/>
  <c r="FP142" i="9"/>
  <c r="FY142" i="9"/>
  <c r="FX142" i="9"/>
  <c r="EZ143" i="9"/>
  <c r="EY143" i="9"/>
  <c r="GA143" i="9"/>
  <c r="FZ143" i="9"/>
  <c r="FB144" i="9"/>
  <c r="FA144" i="9"/>
  <c r="GC144" i="9"/>
  <c r="GB144" i="9"/>
  <c r="FD145" i="9"/>
  <c r="FC145" i="9"/>
  <c r="FO145" i="9"/>
  <c r="FN145" i="9"/>
  <c r="EX146" i="9"/>
  <c r="EW146" i="9"/>
  <c r="FF146" i="9"/>
  <c r="FE146" i="9"/>
  <c r="FQ146" i="9"/>
  <c r="FP146" i="9"/>
  <c r="FY146" i="9"/>
  <c r="FX146" i="9"/>
  <c r="EZ147" i="9"/>
  <c r="EY147" i="9"/>
  <c r="GA147" i="9"/>
  <c r="FZ147" i="9"/>
  <c r="FB148" i="9"/>
  <c r="FA148" i="9"/>
  <c r="GC148" i="9"/>
  <c r="GB148" i="9"/>
  <c r="GC149" i="9"/>
  <c r="GB149" i="9"/>
  <c r="FD150" i="9"/>
  <c r="FC150" i="9"/>
  <c r="EX151" i="9"/>
  <c r="EW151" i="9"/>
  <c r="FQ151" i="9"/>
  <c r="FP151" i="9"/>
  <c r="GA152" i="9"/>
  <c r="FZ152" i="9"/>
  <c r="FB153" i="9"/>
  <c r="FA153" i="9"/>
  <c r="FO154" i="9"/>
  <c r="FN154" i="9"/>
  <c r="FF155" i="9"/>
  <c r="FE155" i="9"/>
  <c r="FY155" i="9"/>
  <c r="FX155" i="9"/>
  <c r="EZ156" i="9"/>
  <c r="EY156" i="9"/>
  <c r="GC157" i="9"/>
  <c r="GB157" i="9"/>
  <c r="FD158" i="9"/>
  <c r="FC158" i="9"/>
  <c r="EX159" i="9"/>
  <c r="EW159" i="9"/>
  <c r="FQ159" i="9"/>
  <c r="FP159" i="9"/>
  <c r="GA160" i="9"/>
  <c r="FZ160" i="9"/>
  <c r="FB161" i="9"/>
  <c r="FA161" i="9"/>
  <c r="FO162" i="9"/>
  <c r="FN162" i="9"/>
  <c r="FF163" i="9"/>
  <c r="FE163" i="9"/>
  <c r="FY163" i="9"/>
  <c r="FX163" i="9"/>
  <c r="EZ164" i="9"/>
  <c r="EY164" i="9"/>
  <c r="GC165" i="9"/>
  <c r="GB165" i="9"/>
  <c r="FD166" i="9"/>
  <c r="FC166" i="9"/>
  <c r="EX167" i="9"/>
  <c r="EW167" i="9"/>
  <c r="FQ167" i="9"/>
  <c r="FP167" i="9"/>
  <c r="GA168" i="9"/>
  <c r="FZ168" i="9"/>
  <c r="FB180" i="9"/>
  <c r="FA180" i="9"/>
  <c r="FO181" i="9"/>
  <c r="FN181" i="9"/>
  <c r="FF182" i="9"/>
  <c r="FE182" i="9"/>
  <c r="FY182" i="9"/>
  <c r="FX182" i="9"/>
  <c r="EZ183" i="9"/>
  <c r="EY183" i="9"/>
  <c r="GC184" i="9"/>
  <c r="GB184" i="9"/>
  <c r="FD185" i="9"/>
  <c r="FC185" i="9"/>
  <c r="EX186" i="9"/>
  <c r="EW186" i="9"/>
  <c r="FQ186" i="9"/>
  <c r="FP186" i="9"/>
  <c r="GA187" i="9"/>
  <c r="FZ187" i="9"/>
  <c r="FB188" i="9"/>
  <c r="FA188" i="9"/>
  <c r="FO189" i="9"/>
  <c r="FN189" i="9"/>
  <c r="FF190" i="9"/>
  <c r="FE190" i="9"/>
  <c r="FY190" i="9"/>
  <c r="FX190" i="9"/>
  <c r="EZ191" i="9"/>
  <c r="EY191" i="9"/>
  <c r="GC192" i="9"/>
  <c r="GB192" i="9"/>
  <c r="FD193" i="9"/>
  <c r="FC193" i="9"/>
  <c r="EX194" i="9"/>
  <c r="EW194" i="9"/>
  <c r="FQ194" i="9"/>
  <c r="FP194" i="9"/>
  <c r="GA195" i="9"/>
  <c r="FZ195" i="9"/>
  <c r="FB196" i="9"/>
  <c r="FA196" i="9"/>
  <c r="FO197" i="9"/>
  <c r="FN197" i="9"/>
  <c r="FF198" i="9"/>
  <c r="FE198" i="9"/>
  <c r="FY198" i="9"/>
  <c r="FX198" i="9"/>
  <c r="EZ199" i="9"/>
  <c r="EY199" i="9"/>
  <c r="EU203" i="9"/>
  <c r="ET203" i="9"/>
  <c r="EX222" i="9"/>
  <c r="EW222" i="9"/>
  <c r="GA223" i="9"/>
  <c r="FZ223" i="9"/>
  <c r="FO225" i="9"/>
  <c r="FN225" i="9"/>
  <c r="FT233" i="9"/>
  <c r="FS233" i="9"/>
  <c r="ES237" i="9"/>
  <c r="ER237" i="9"/>
  <c r="FV238" i="9"/>
  <c r="FU238" i="9"/>
  <c r="EU242" i="9"/>
  <c r="ET242" i="9"/>
  <c r="EU7" i="9"/>
  <c r="ET7" i="9"/>
  <c r="FV7" i="9"/>
  <c r="FU7" i="9"/>
  <c r="EU8" i="9"/>
  <c r="ET8" i="9"/>
  <c r="FV8" i="9"/>
  <c r="FU8" i="9"/>
  <c r="EU9" i="9"/>
  <c r="ET9" i="9"/>
  <c r="FV9" i="9"/>
  <c r="FU9" i="9"/>
  <c r="EU10" i="9"/>
  <c r="ET10" i="9"/>
  <c r="FV10" i="9"/>
  <c r="FU10" i="9"/>
  <c r="EU11" i="9"/>
  <c r="ET11" i="9"/>
  <c r="FV11" i="9"/>
  <c r="FU11" i="9"/>
  <c r="EU12" i="9"/>
  <c r="ET12" i="9"/>
  <c r="FV12" i="9"/>
  <c r="FU12" i="9"/>
  <c r="EU13" i="9"/>
  <c r="ET13" i="9"/>
  <c r="FV13" i="9"/>
  <c r="FU13" i="9"/>
  <c r="EU14" i="9"/>
  <c r="ET14" i="9"/>
  <c r="FV14" i="9"/>
  <c r="FU14" i="9"/>
  <c r="EU15" i="9"/>
  <c r="ET15" i="9"/>
  <c r="FV15" i="9"/>
  <c r="FU15" i="9"/>
  <c r="EU16" i="9"/>
  <c r="ET16" i="9"/>
  <c r="FV16" i="9"/>
  <c r="FU16" i="9"/>
  <c r="EU17" i="9"/>
  <c r="ET17" i="9"/>
  <c r="FV17" i="9"/>
  <c r="FU17" i="9"/>
  <c r="EU18" i="9"/>
  <c r="ET18" i="9"/>
  <c r="FV18" i="9"/>
  <c r="FU18" i="9"/>
  <c r="EU19" i="9"/>
  <c r="ET19" i="9"/>
  <c r="FV19" i="9"/>
  <c r="FU19" i="9"/>
  <c r="EU20" i="9"/>
  <c r="ET20" i="9"/>
  <c r="FV20" i="9"/>
  <c r="FU20" i="9"/>
  <c r="EU21" i="9"/>
  <c r="ET21" i="9"/>
  <c r="FV21" i="9"/>
  <c r="FU21" i="9"/>
  <c r="EU22" i="9"/>
  <c r="ET22" i="9"/>
  <c r="FV22" i="9"/>
  <c r="FU22" i="9"/>
  <c r="EU23" i="9"/>
  <c r="ET23" i="9"/>
  <c r="FV23" i="9"/>
  <c r="FU23" i="9"/>
  <c r="EU24" i="9"/>
  <c r="ET24" i="9"/>
  <c r="FV24" i="9"/>
  <c r="FU24" i="9"/>
  <c r="EU25" i="9"/>
  <c r="ET25" i="9"/>
  <c r="FV25" i="9"/>
  <c r="FU25" i="9"/>
  <c r="EU26" i="9"/>
  <c r="ET26" i="9"/>
  <c r="FV26" i="9"/>
  <c r="FU26" i="9"/>
  <c r="EU27" i="9"/>
  <c r="ET27" i="9"/>
  <c r="FV27" i="9"/>
  <c r="FU27" i="9"/>
  <c r="EU28" i="9"/>
  <c r="ET28" i="9"/>
  <c r="FV28" i="9"/>
  <c r="FU28" i="9"/>
  <c r="EU29" i="9"/>
  <c r="ET29" i="9"/>
  <c r="FV29" i="9"/>
  <c r="FU29" i="9"/>
  <c r="EU30" i="9"/>
  <c r="ET30" i="9"/>
  <c r="FV30" i="9"/>
  <c r="FU30" i="9"/>
  <c r="EU31" i="9"/>
  <c r="ET31" i="9"/>
  <c r="FV31" i="9"/>
  <c r="FU31" i="9"/>
  <c r="EU32" i="9"/>
  <c r="ET32" i="9"/>
  <c r="FV32" i="9"/>
  <c r="FU32" i="9"/>
  <c r="EU33" i="9"/>
  <c r="ET33" i="9"/>
  <c r="FV33" i="9"/>
  <c r="FU33" i="9"/>
  <c r="EU34" i="9"/>
  <c r="ET34" i="9"/>
  <c r="FV34" i="9"/>
  <c r="FU34" i="9"/>
  <c r="FQ35" i="9"/>
  <c r="FP35" i="9"/>
  <c r="FY35" i="9"/>
  <c r="FX35" i="9"/>
  <c r="GC35" i="9"/>
  <c r="GB35" i="9"/>
  <c r="FT36" i="9"/>
  <c r="FS36" i="9"/>
  <c r="ES51" i="9"/>
  <c r="ER51" i="9"/>
  <c r="FT51" i="9"/>
  <c r="FS51" i="9"/>
  <c r="EU52" i="9"/>
  <c r="ET52" i="9"/>
  <c r="FV52" i="9"/>
  <c r="FU52" i="9"/>
  <c r="ES53" i="9"/>
  <c r="ER53" i="9"/>
  <c r="FT53" i="9"/>
  <c r="FS53" i="9"/>
  <c r="EU54" i="9"/>
  <c r="ET54" i="9"/>
  <c r="FV54" i="9"/>
  <c r="FU54" i="9"/>
  <c r="ES55" i="9"/>
  <c r="ER55" i="9"/>
  <c r="FT55" i="9"/>
  <c r="FS55" i="9"/>
  <c r="EU56" i="9"/>
  <c r="ET56" i="9"/>
  <c r="FV56" i="9"/>
  <c r="FU56" i="9"/>
  <c r="ES57" i="9"/>
  <c r="ER57" i="9"/>
  <c r="FT57" i="9"/>
  <c r="FS57" i="9"/>
  <c r="EU58" i="9"/>
  <c r="ET58" i="9"/>
  <c r="FV58" i="9"/>
  <c r="FU58" i="9"/>
  <c r="ES59" i="9"/>
  <c r="ER59" i="9"/>
  <c r="FT59" i="9"/>
  <c r="FS59" i="9"/>
  <c r="EU60" i="9"/>
  <c r="ET60" i="9"/>
  <c r="FV60" i="9"/>
  <c r="FU60" i="9"/>
  <c r="ES61" i="9"/>
  <c r="ER61" i="9"/>
  <c r="FT61" i="9"/>
  <c r="FS61" i="9"/>
  <c r="EU62" i="9"/>
  <c r="ET62" i="9"/>
  <c r="FV62" i="9"/>
  <c r="FU62" i="9"/>
  <c r="ES63" i="9"/>
  <c r="ER63" i="9"/>
  <c r="FT63" i="9"/>
  <c r="FS63" i="9"/>
  <c r="EU64" i="9"/>
  <c r="ET64" i="9"/>
  <c r="FV64" i="9"/>
  <c r="FU64" i="9"/>
  <c r="ES65" i="9"/>
  <c r="ER65" i="9"/>
  <c r="FT65" i="9"/>
  <c r="FS65" i="9"/>
  <c r="EU66" i="9"/>
  <c r="ET66" i="9"/>
  <c r="FV66" i="9"/>
  <c r="FU66" i="9"/>
  <c r="ES67" i="9"/>
  <c r="ER67" i="9"/>
  <c r="FT67" i="9"/>
  <c r="FS67" i="9"/>
  <c r="EU68" i="9"/>
  <c r="ET68" i="9"/>
  <c r="FV68" i="9"/>
  <c r="FU68" i="9"/>
  <c r="ES69" i="9"/>
  <c r="ER69" i="9"/>
  <c r="FT69" i="9"/>
  <c r="FS69" i="9"/>
  <c r="EU70" i="9"/>
  <c r="ET70" i="9"/>
  <c r="FV70" i="9"/>
  <c r="FU70" i="9"/>
  <c r="ES71" i="9"/>
  <c r="ER71" i="9"/>
  <c r="FT71" i="9"/>
  <c r="FS71" i="9"/>
  <c r="EU72" i="9"/>
  <c r="ET72" i="9"/>
  <c r="FV72" i="9"/>
  <c r="FU72" i="9"/>
  <c r="ES73" i="9"/>
  <c r="ER73" i="9"/>
  <c r="FT73" i="9"/>
  <c r="FS73" i="9"/>
  <c r="EU74" i="9"/>
  <c r="ET74" i="9"/>
  <c r="FV74" i="9"/>
  <c r="FU74" i="9"/>
  <c r="ES75" i="9"/>
  <c r="ER75" i="9"/>
  <c r="FT75" i="9"/>
  <c r="FS75" i="9"/>
  <c r="EU76" i="9"/>
  <c r="ET76" i="9"/>
  <c r="FV76" i="9"/>
  <c r="FU76" i="9"/>
  <c r="ES77" i="9"/>
  <c r="ER77" i="9"/>
  <c r="FT77" i="9"/>
  <c r="FS77" i="9"/>
  <c r="EU78" i="9"/>
  <c r="ET78" i="9"/>
  <c r="FV78" i="9"/>
  <c r="FU78" i="9"/>
  <c r="ES79" i="9"/>
  <c r="ER79" i="9"/>
  <c r="FT79" i="9"/>
  <c r="FS79" i="9"/>
  <c r="EU80" i="9"/>
  <c r="ET80" i="9"/>
  <c r="FV80" i="9"/>
  <c r="FU80" i="9"/>
  <c r="FO81" i="9"/>
  <c r="FN81" i="9"/>
  <c r="GA81" i="9"/>
  <c r="FZ81" i="9"/>
  <c r="EX97" i="9"/>
  <c r="EW97" i="9"/>
  <c r="FB97" i="9"/>
  <c r="FA97" i="9"/>
  <c r="FF97" i="9"/>
  <c r="FE97" i="9"/>
  <c r="FQ97" i="9"/>
  <c r="FP97" i="9"/>
  <c r="FY97" i="9"/>
  <c r="FX97" i="9"/>
  <c r="GC97" i="9"/>
  <c r="GB97" i="9"/>
  <c r="EZ98" i="9"/>
  <c r="EY98" i="9"/>
  <c r="FD98" i="9"/>
  <c r="FC98" i="9"/>
  <c r="FO98" i="9"/>
  <c r="FN98" i="9"/>
  <c r="GA98" i="9"/>
  <c r="FZ98" i="9"/>
  <c r="EX99" i="9"/>
  <c r="EW99" i="9"/>
  <c r="FB99" i="9"/>
  <c r="FA99" i="9"/>
  <c r="FF99" i="9"/>
  <c r="FE99" i="9"/>
  <c r="FQ99" i="9"/>
  <c r="FP99" i="9"/>
  <c r="FY99" i="9"/>
  <c r="FX99" i="9"/>
  <c r="GC99" i="9"/>
  <c r="GB99" i="9"/>
  <c r="EZ100" i="9"/>
  <c r="EY100" i="9"/>
  <c r="FD100" i="9"/>
  <c r="FC100" i="9"/>
  <c r="FO100" i="9"/>
  <c r="FN100" i="9"/>
  <c r="GA100" i="9"/>
  <c r="FZ100" i="9"/>
  <c r="EX101" i="9"/>
  <c r="EW101" i="9"/>
  <c r="FB101" i="9"/>
  <c r="FA101" i="9"/>
  <c r="FF101" i="9"/>
  <c r="FE101" i="9"/>
  <c r="FQ101" i="9"/>
  <c r="FP101" i="9"/>
  <c r="FY101" i="9"/>
  <c r="FX101" i="9"/>
  <c r="GC101" i="9"/>
  <c r="GB101" i="9"/>
  <c r="EZ102" i="9"/>
  <c r="EY102" i="9"/>
  <c r="FD102" i="9"/>
  <c r="FC102" i="9"/>
  <c r="FO102" i="9"/>
  <c r="FN102" i="9"/>
  <c r="GA102" i="9"/>
  <c r="FZ102" i="9"/>
  <c r="EX103" i="9"/>
  <c r="EW103" i="9"/>
  <c r="FB103" i="9"/>
  <c r="FA103" i="9"/>
  <c r="FF103" i="9"/>
  <c r="FE103" i="9"/>
  <c r="FQ103" i="9"/>
  <c r="FP103" i="9"/>
  <c r="FY103" i="9"/>
  <c r="FX103" i="9"/>
  <c r="GC103" i="9"/>
  <c r="GB103" i="9"/>
  <c r="EZ104" i="9"/>
  <c r="EY104" i="9"/>
  <c r="FD104" i="9"/>
  <c r="FC104" i="9"/>
  <c r="FO104" i="9"/>
  <c r="FN104" i="9"/>
  <c r="GA104" i="9"/>
  <c r="FZ104" i="9"/>
  <c r="EX105" i="9"/>
  <c r="EW105" i="9"/>
  <c r="FB105" i="9"/>
  <c r="FA105" i="9"/>
  <c r="FF105" i="9"/>
  <c r="FE105" i="9"/>
  <c r="FQ105" i="9"/>
  <c r="FP105" i="9"/>
  <c r="FY105" i="9"/>
  <c r="FX105" i="9"/>
  <c r="GC105" i="9"/>
  <c r="GB105" i="9"/>
  <c r="EZ106" i="9"/>
  <c r="EY106" i="9"/>
  <c r="FD106" i="9"/>
  <c r="FC106" i="9"/>
  <c r="FO106" i="9"/>
  <c r="FN106" i="9"/>
  <c r="GA106" i="9"/>
  <c r="FZ106" i="9"/>
  <c r="EX107" i="9"/>
  <c r="EW107" i="9"/>
  <c r="FB107" i="9"/>
  <c r="FA107" i="9"/>
  <c r="FF107" i="9"/>
  <c r="FE107" i="9"/>
  <c r="FQ107" i="9"/>
  <c r="FP107" i="9"/>
  <c r="FY107" i="9"/>
  <c r="FX107" i="9"/>
  <c r="GC107" i="9"/>
  <c r="GB107" i="9"/>
  <c r="EZ108" i="9"/>
  <c r="EY108" i="9"/>
  <c r="FD108" i="9"/>
  <c r="FC108" i="9"/>
  <c r="FO108" i="9"/>
  <c r="FN108" i="9"/>
  <c r="GA108" i="9"/>
  <c r="FZ108" i="9"/>
  <c r="EX109" i="9"/>
  <c r="EW109" i="9"/>
  <c r="FB109" i="9"/>
  <c r="FA109" i="9"/>
  <c r="FF109" i="9"/>
  <c r="FE109" i="9"/>
  <c r="FQ109" i="9"/>
  <c r="FP109" i="9"/>
  <c r="FY109" i="9"/>
  <c r="FX109" i="9"/>
  <c r="GC109" i="9"/>
  <c r="GB109" i="9"/>
  <c r="EZ110" i="9"/>
  <c r="EY110" i="9"/>
  <c r="FD110" i="9"/>
  <c r="FC110" i="9"/>
  <c r="FO110" i="9"/>
  <c r="FN110" i="9"/>
  <c r="GA110" i="9"/>
  <c r="FZ110" i="9"/>
  <c r="EX111" i="9"/>
  <c r="EW111" i="9"/>
  <c r="FB111" i="9"/>
  <c r="FA111" i="9"/>
  <c r="FF111" i="9"/>
  <c r="FE111" i="9"/>
  <c r="FQ111" i="9"/>
  <c r="FP111" i="9"/>
  <c r="GA111" i="9"/>
  <c r="FZ111" i="9"/>
  <c r="FB112" i="9"/>
  <c r="FA112" i="9"/>
  <c r="GC112" i="9"/>
  <c r="GB112" i="9"/>
  <c r="FD113" i="9"/>
  <c r="FC113" i="9"/>
  <c r="FO113" i="9"/>
  <c r="FN113" i="9"/>
  <c r="EX114" i="9"/>
  <c r="EW114" i="9"/>
  <c r="FF114" i="9"/>
  <c r="FE114" i="9"/>
  <c r="FQ114" i="9"/>
  <c r="FP114" i="9"/>
  <c r="FY114" i="9"/>
  <c r="FX114" i="9"/>
  <c r="EZ115" i="9"/>
  <c r="EY115" i="9"/>
  <c r="GA115" i="9"/>
  <c r="FZ115" i="9"/>
  <c r="FB116" i="9"/>
  <c r="FA116" i="9"/>
  <c r="GC116" i="9"/>
  <c r="GB116" i="9"/>
  <c r="FD117" i="9"/>
  <c r="FC117" i="9"/>
  <c r="FO117" i="9"/>
  <c r="FN117" i="9"/>
  <c r="EX118" i="9"/>
  <c r="EW118" i="9"/>
  <c r="FF118" i="9"/>
  <c r="FE118" i="9"/>
  <c r="FQ118" i="9"/>
  <c r="FP118" i="9"/>
  <c r="FY118" i="9"/>
  <c r="FX118" i="9"/>
  <c r="EZ119" i="9"/>
  <c r="EY119" i="9"/>
  <c r="GA119" i="9"/>
  <c r="FZ119" i="9"/>
  <c r="FB120" i="9"/>
  <c r="FA120" i="9"/>
  <c r="GC120" i="9"/>
  <c r="GB120" i="9"/>
  <c r="FD121" i="9"/>
  <c r="FC121" i="9"/>
  <c r="FO121" i="9"/>
  <c r="FN121" i="9"/>
  <c r="EX122" i="9"/>
  <c r="EW122" i="9"/>
  <c r="FF122" i="9"/>
  <c r="FE122" i="9"/>
  <c r="FQ122" i="9"/>
  <c r="FP122" i="9"/>
  <c r="FY122" i="9"/>
  <c r="FX122" i="9"/>
  <c r="EZ123" i="9"/>
  <c r="EY123" i="9"/>
  <c r="GA123" i="9"/>
  <c r="FZ123" i="9"/>
  <c r="FB124" i="9"/>
  <c r="FA124" i="9"/>
  <c r="GC124" i="9"/>
  <c r="GB124" i="9"/>
  <c r="FD125" i="9"/>
  <c r="FC125" i="9"/>
  <c r="FO125" i="9"/>
  <c r="FN125" i="9"/>
  <c r="EX126" i="9"/>
  <c r="EW126" i="9"/>
  <c r="FF126" i="9"/>
  <c r="FE126" i="9"/>
  <c r="FQ126" i="9"/>
  <c r="FP126" i="9"/>
  <c r="FY126" i="9"/>
  <c r="FX126" i="9"/>
  <c r="FV127" i="9"/>
  <c r="FU127" i="9"/>
  <c r="ES140" i="9"/>
  <c r="ER140" i="9"/>
  <c r="FT140" i="9"/>
  <c r="FS140" i="9"/>
  <c r="EU141" i="9"/>
  <c r="ET141" i="9"/>
  <c r="FV141" i="9"/>
  <c r="FU141" i="9"/>
  <c r="ES144" i="9"/>
  <c r="ER144" i="9"/>
  <c r="FT144" i="9"/>
  <c r="FS144" i="9"/>
  <c r="EU145" i="9"/>
  <c r="ET145" i="9"/>
  <c r="FV145" i="9"/>
  <c r="FU145" i="9"/>
  <c r="ES148" i="9"/>
  <c r="ER148" i="9"/>
  <c r="FT148" i="9"/>
  <c r="FS148" i="9"/>
  <c r="EU149" i="9"/>
  <c r="ET149" i="9"/>
  <c r="FT150" i="9"/>
  <c r="FS150" i="9"/>
  <c r="EU151" i="9"/>
  <c r="ET151" i="9"/>
  <c r="ES154" i="9"/>
  <c r="ER154" i="9"/>
  <c r="FV155" i="9"/>
  <c r="FU155" i="9"/>
  <c r="FT158" i="9"/>
  <c r="FS158" i="9"/>
  <c r="EU159" i="9"/>
  <c r="ET159" i="9"/>
  <c r="ES162" i="9"/>
  <c r="ER162" i="9"/>
  <c r="FV163" i="9"/>
  <c r="FU163" i="9"/>
  <c r="FT166" i="9"/>
  <c r="FS166" i="9"/>
  <c r="EU167" i="9"/>
  <c r="ET167" i="9"/>
  <c r="ES181" i="9"/>
  <c r="ER181" i="9"/>
  <c r="FV182" i="9"/>
  <c r="FU182" i="9"/>
  <c r="FT185" i="9"/>
  <c r="FS185" i="9"/>
  <c r="EU186" i="9"/>
  <c r="ET186" i="9"/>
  <c r="ES189" i="9"/>
  <c r="ER189" i="9"/>
  <c r="FV190" i="9"/>
  <c r="FU190" i="9"/>
  <c r="FT193" i="9"/>
  <c r="FS193" i="9"/>
  <c r="EU194" i="9"/>
  <c r="ET194" i="9"/>
  <c r="ES197" i="9"/>
  <c r="ER197" i="9"/>
  <c r="FV198" i="9"/>
  <c r="FU198" i="9"/>
  <c r="FO200" i="9"/>
  <c r="FN200" i="9"/>
  <c r="EZ201" i="9"/>
  <c r="EY201" i="9"/>
  <c r="GC202" i="9"/>
  <c r="GB202" i="9"/>
  <c r="FQ204" i="9"/>
  <c r="FP204" i="9"/>
  <c r="FB206" i="9"/>
  <c r="FA206" i="9"/>
  <c r="FY208" i="9"/>
  <c r="FX208" i="9"/>
  <c r="FT223" i="9"/>
  <c r="FS223" i="9"/>
  <c r="FO226" i="9"/>
  <c r="FN226" i="9"/>
  <c r="EZ228" i="9"/>
  <c r="EY228" i="9"/>
  <c r="GC229" i="9"/>
  <c r="GB229" i="9"/>
  <c r="FQ231" i="9"/>
  <c r="FP231" i="9"/>
  <c r="FB233" i="9"/>
  <c r="FA233" i="9"/>
  <c r="FD238" i="9"/>
  <c r="FC238" i="9"/>
  <c r="FF243" i="9"/>
  <c r="FE243" i="9"/>
  <c r="R8" i="10"/>
  <c r="S4" i="10"/>
  <c r="R16" i="10"/>
  <c r="S5" i="10"/>
  <c r="T16" i="10"/>
  <c r="R11" i="10"/>
  <c r="R15" i="10"/>
  <c r="R12" i="10"/>
  <c r="T15" i="10"/>
  <c r="DB38" i="7"/>
  <c r="DC38" i="7"/>
  <c r="DB252" i="7"/>
  <c r="DC252" i="7"/>
  <c r="DB205" i="7"/>
  <c r="DC205" i="7"/>
  <c r="DB86" i="7"/>
  <c r="DC86" i="7"/>
  <c r="S86" i="7"/>
  <c r="DB23" i="7"/>
  <c r="DC23" i="7"/>
  <c r="DB34" i="7"/>
  <c r="DC34" i="7"/>
  <c r="DB200" i="7"/>
  <c r="DC200" i="7"/>
  <c r="CX230" i="6"/>
  <c r="CY230" i="6"/>
  <c r="O230" i="6"/>
  <c r="BC14" i="3"/>
  <c r="AW14" i="3"/>
  <c r="CA14" i="2"/>
  <c r="CK14" i="2"/>
  <c r="AO22" i="3"/>
  <c r="AU22" i="3"/>
  <c r="BN22" i="2"/>
  <c r="BX22" i="2"/>
  <c r="CA27" i="3"/>
  <c r="BU27" i="3"/>
  <c r="DX27" i="2"/>
  <c r="DN27" i="2"/>
  <c r="BK34" i="3"/>
  <c r="BE34" i="3"/>
  <c r="CN34" i="2"/>
  <c r="I25" i="3"/>
  <c r="O25" i="3"/>
  <c r="N25" i="2"/>
  <c r="X25" i="2"/>
  <c r="Y25" i="2"/>
  <c r="AW11" i="3"/>
  <c r="BC11" i="3"/>
  <c r="CK11" i="2"/>
  <c r="CA11" i="2"/>
  <c r="BC26" i="3"/>
  <c r="AW26" i="3"/>
  <c r="CA26" i="2"/>
  <c r="CK26" i="2"/>
  <c r="G23" i="3"/>
  <c r="A23" i="3"/>
  <c r="A23" i="2"/>
  <c r="K23" i="2"/>
  <c r="L23" i="2"/>
  <c r="CC11" i="3"/>
  <c r="CI11" i="3"/>
  <c r="EA11" i="2"/>
  <c r="EK11" i="2"/>
  <c r="CC15" i="3"/>
  <c r="CI15" i="3"/>
  <c r="EA15" i="2"/>
  <c r="EK15" i="2"/>
  <c r="CC19" i="3"/>
  <c r="CI19" i="3"/>
  <c r="EA19" i="2"/>
  <c r="EK19" i="2"/>
  <c r="CC25" i="3"/>
  <c r="CI25" i="3"/>
  <c r="EA25" i="2"/>
  <c r="EK25" i="2"/>
  <c r="CC29" i="3"/>
  <c r="CI29" i="3"/>
  <c r="EA29" i="2"/>
  <c r="EK29" i="2"/>
  <c r="BS8" i="3"/>
  <c r="BM8" i="3"/>
  <c r="DK8" i="2"/>
  <c r="BS16" i="3"/>
  <c r="BM16" i="3"/>
  <c r="DK16" i="2"/>
  <c r="BS28" i="3"/>
  <c r="BM28" i="3"/>
  <c r="DK28" i="2"/>
  <c r="AO12" i="3"/>
  <c r="AU12" i="3"/>
  <c r="BX12" i="2"/>
  <c r="BN12" i="2"/>
  <c r="W9" i="3"/>
  <c r="Q9" i="3"/>
  <c r="AK9" i="2"/>
  <c r="AA9" i="2"/>
  <c r="BE27" i="3"/>
  <c r="BK27" i="3"/>
  <c r="CN27" i="2"/>
  <c r="FM207" i="9"/>
  <c r="AE32" i="3"/>
  <c r="Y32" i="3"/>
  <c r="AN32" i="2"/>
  <c r="AX32" i="2"/>
  <c r="AO13" i="3"/>
  <c r="AU13" i="3"/>
  <c r="BX13" i="2"/>
  <c r="BN13" i="2"/>
  <c r="AG34" i="3"/>
  <c r="AM34" i="3"/>
  <c r="BK34" i="2"/>
  <c r="BA34" i="2"/>
  <c r="W19" i="3"/>
  <c r="Q19" i="3"/>
  <c r="AK19" i="2"/>
  <c r="AA19" i="2"/>
  <c r="AO25" i="3"/>
  <c r="AU25" i="3"/>
  <c r="BX25" i="2"/>
  <c r="BN25" i="2"/>
  <c r="Y10" i="3"/>
  <c r="AE10" i="3"/>
  <c r="AX10" i="2"/>
  <c r="AN10" i="2"/>
  <c r="Y22" i="3"/>
  <c r="AE22" i="3"/>
  <c r="AX22" i="2"/>
  <c r="AN22" i="2"/>
  <c r="G7" i="3"/>
  <c r="A7" i="3"/>
  <c r="A7" i="2"/>
  <c r="K7" i="2"/>
  <c r="L7" i="2"/>
  <c r="W27" i="3"/>
  <c r="Q27" i="3"/>
  <c r="AK27" i="2"/>
  <c r="AA27" i="2"/>
  <c r="W35" i="3"/>
  <c r="Q35" i="3"/>
  <c r="AK35" i="2"/>
  <c r="AA35" i="2"/>
  <c r="I8" i="3"/>
  <c r="O8" i="3"/>
  <c r="N8" i="2"/>
  <c r="X8" i="2"/>
  <c r="Y8" i="2"/>
  <c r="I12" i="3"/>
  <c r="O12" i="3"/>
  <c r="X12" i="2"/>
  <c r="Y12" i="2"/>
  <c r="N12" i="2"/>
  <c r="I24" i="3"/>
  <c r="O24" i="3"/>
  <c r="N24" i="2"/>
  <c r="X24" i="2"/>
  <c r="Y24" i="2"/>
  <c r="O30" i="3"/>
  <c r="I30" i="3"/>
  <c r="X30" i="2"/>
  <c r="Y30" i="2"/>
  <c r="N30" i="2"/>
  <c r="AM28" i="3"/>
  <c r="AG28" i="3"/>
  <c r="BA28" i="2"/>
  <c r="BK28" i="2"/>
  <c r="BS15" i="3"/>
  <c r="BM15" i="3"/>
  <c r="DK15" i="2"/>
  <c r="AW20" i="3"/>
  <c r="BC20" i="3"/>
  <c r="CA20" i="2"/>
  <c r="CK20" i="2"/>
  <c r="BK12" i="3"/>
  <c r="BE12" i="3"/>
  <c r="CN12" i="2"/>
  <c r="CA35" i="3"/>
  <c r="BU35" i="3"/>
  <c r="DX35" i="2"/>
  <c r="DN35" i="2"/>
  <c r="W21" i="3"/>
  <c r="Q21" i="3"/>
  <c r="AK21" i="2"/>
  <c r="AA21" i="2"/>
  <c r="AM20" i="3"/>
  <c r="AG20" i="3"/>
  <c r="BA20" i="2"/>
  <c r="BK20" i="2"/>
  <c r="BM33" i="3"/>
  <c r="BS33" i="3"/>
  <c r="DK33" i="2"/>
  <c r="BM25" i="3"/>
  <c r="BS25" i="3"/>
  <c r="DK25" i="2"/>
  <c r="BM17" i="3"/>
  <c r="BS17" i="3"/>
  <c r="DK17" i="2"/>
  <c r="BM9" i="3"/>
  <c r="BS9" i="3"/>
  <c r="DK9" i="2"/>
  <c r="W34" i="3"/>
  <c r="Q34" i="3"/>
  <c r="AA34" i="2"/>
  <c r="AK34" i="2"/>
  <c r="AW32" i="3"/>
  <c r="BC32" i="3"/>
  <c r="CA32" i="2"/>
  <c r="CK32" i="2"/>
  <c r="AW16" i="3"/>
  <c r="BC16" i="3"/>
  <c r="CA16" i="2"/>
  <c r="CK16" i="2"/>
  <c r="AW8" i="3"/>
  <c r="BC8" i="3"/>
  <c r="CA8" i="2"/>
  <c r="CK8" i="2"/>
  <c r="CQ34" i="3"/>
  <c r="CK34" i="3"/>
  <c r="EX34" i="2"/>
  <c r="EY34" i="2"/>
  <c r="EN34" i="2"/>
  <c r="BE7" i="3"/>
  <c r="BK7" i="3"/>
  <c r="CN7" i="2"/>
  <c r="BE11" i="3"/>
  <c r="BK11" i="3"/>
  <c r="CN11" i="2"/>
  <c r="BE15" i="3"/>
  <c r="BK15" i="3"/>
  <c r="CN15" i="2"/>
  <c r="BK20" i="3"/>
  <c r="BE20" i="3"/>
  <c r="CN20" i="2"/>
  <c r="BK28" i="3"/>
  <c r="BE28" i="3"/>
  <c r="CN28" i="2"/>
  <c r="W26" i="3"/>
  <c r="Q26" i="3"/>
  <c r="AA26" i="2"/>
  <c r="AK26" i="2"/>
  <c r="CK5" i="3"/>
  <c r="CQ5" i="3"/>
  <c r="EX5" i="2"/>
  <c r="EY5" i="2"/>
  <c r="EN5" i="2"/>
  <c r="CK7" i="3"/>
  <c r="CQ7" i="3"/>
  <c r="EX7" i="2"/>
  <c r="EY7" i="2"/>
  <c r="EN7" i="2"/>
  <c r="CK9" i="3"/>
  <c r="CQ9" i="3"/>
  <c r="EN9" i="2"/>
  <c r="EX9" i="2"/>
  <c r="EY9" i="2"/>
  <c r="CQ11" i="3"/>
  <c r="CK11" i="3"/>
  <c r="EX11" i="2"/>
  <c r="EY11" i="2"/>
  <c r="EN11" i="2"/>
  <c r="CK13" i="3"/>
  <c r="CQ13" i="3"/>
  <c r="EN13" i="2"/>
  <c r="EX13" i="2"/>
  <c r="EY13" i="2"/>
  <c r="CQ15" i="3"/>
  <c r="CK15" i="3"/>
  <c r="EX15" i="2"/>
  <c r="EY15" i="2"/>
  <c r="EN15" i="2"/>
  <c r="CQ17" i="3"/>
  <c r="CK17" i="3"/>
  <c r="EN17" i="2"/>
  <c r="EX17" i="2"/>
  <c r="EY17" i="2"/>
  <c r="CK19" i="3"/>
  <c r="CQ19" i="3"/>
  <c r="EN19" i="2"/>
  <c r="EX19" i="2"/>
  <c r="EY19" i="2"/>
  <c r="CK21" i="3"/>
  <c r="CQ21" i="3"/>
  <c r="EN21" i="2"/>
  <c r="EX21" i="2"/>
  <c r="EY21" i="2"/>
  <c r="CQ23" i="3"/>
  <c r="CK23" i="3"/>
  <c r="EN23" i="2"/>
  <c r="EX23" i="2"/>
  <c r="EY23" i="2"/>
  <c r="CK25" i="3"/>
  <c r="CQ25" i="3"/>
  <c r="EN25" i="2"/>
  <c r="EX25" i="2"/>
  <c r="EY25" i="2"/>
  <c r="CQ27" i="3"/>
  <c r="CK27" i="3"/>
  <c r="EN27" i="2"/>
  <c r="EX27" i="2"/>
  <c r="EY27" i="2"/>
  <c r="CQ29" i="3"/>
  <c r="CK29" i="3"/>
  <c r="EN29" i="2"/>
  <c r="EX29" i="2"/>
  <c r="EY29" i="2"/>
  <c r="CQ31" i="3"/>
  <c r="CK31" i="3"/>
  <c r="EN31" i="2"/>
  <c r="EX31" i="2"/>
  <c r="EY31" i="2"/>
  <c r="CK33" i="3"/>
  <c r="CQ33" i="3"/>
  <c r="EN33" i="2"/>
  <c r="EX33" i="2"/>
  <c r="EY33" i="2"/>
  <c r="CA8" i="3"/>
  <c r="BU8" i="3"/>
  <c r="DX8" i="2"/>
  <c r="DN8" i="2"/>
  <c r="CA12" i="3"/>
  <c r="BU12" i="3"/>
  <c r="DX12" i="2"/>
  <c r="DN12" i="2"/>
  <c r="CA16" i="3"/>
  <c r="BU16" i="3"/>
  <c r="DX16" i="2"/>
  <c r="DN16" i="2"/>
  <c r="CA20" i="3"/>
  <c r="BU20" i="3"/>
  <c r="DX20" i="2"/>
  <c r="DN20" i="2"/>
  <c r="CA24" i="3"/>
  <c r="BU24" i="3"/>
  <c r="DX24" i="2"/>
  <c r="DN24" i="2"/>
  <c r="CA28" i="3"/>
  <c r="BU28" i="3"/>
  <c r="DX28" i="2"/>
  <c r="DN28" i="2"/>
  <c r="CA32" i="3"/>
  <c r="BU32" i="3"/>
  <c r="DX32" i="2"/>
  <c r="DN32" i="2"/>
  <c r="AG6" i="3"/>
  <c r="AM6" i="3"/>
  <c r="BK6" i="2"/>
  <c r="BA6" i="2"/>
  <c r="AG14" i="3"/>
  <c r="AM14" i="3"/>
  <c r="BK14" i="2"/>
  <c r="BA14" i="2"/>
  <c r="AO26" i="3"/>
  <c r="AU26" i="3"/>
  <c r="BN26" i="2"/>
  <c r="BX26" i="2"/>
  <c r="Y11" i="3"/>
  <c r="AE11" i="3"/>
  <c r="AX11" i="2"/>
  <c r="AN11" i="2"/>
  <c r="BC21" i="3"/>
  <c r="AW21" i="3"/>
  <c r="CA21" i="2"/>
  <c r="CK21" i="2"/>
  <c r="EQ117" i="9"/>
  <c r="BC25" i="3"/>
  <c r="AW25" i="3"/>
  <c r="CA25" i="2"/>
  <c r="CK25" i="2"/>
  <c r="BC29" i="3"/>
  <c r="AW29" i="3"/>
  <c r="CA29" i="2"/>
  <c r="CK29" i="2"/>
  <c r="BC33" i="3"/>
  <c r="AW33" i="3"/>
  <c r="CA33" i="2"/>
  <c r="CK33" i="2"/>
  <c r="G15" i="3"/>
  <c r="A15" i="3"/>
  <c r="K15" i="2"/>
  <c r="L15" i="2"/>
  <c r="A15" i="2"/>
  <c r="AM7" i="3"/>
  <c r="AG7" i="3"/>
  <c r="BK7" i="2"/>
  <c r="BA7" i="2"/>
  <c r="AM11" i="3"/>
  <c r="AG11" i="3"/>
  <c r="BK11" i="2"/>
  <c r="BA11" i="2"/>
  <c r="AM15" i="3"/>
  <c r="AG15" i="3"/>
  <c r="BK15" i="2"/>
  <c r="BA15" i="2"/>
  <c r="AO20" i="3"/>
  <c r="AU20" i="3"/>
  <c r="BX20" i="2"/>
  <c r="BN20" i="2"/>
  <c r="AO28" i="3"/>
  <c r="AU28" i="3"/>
  <c r="BX28" i="2"/>
  <c r="BN28" i="2"/>
  <c r="Y5" i="3"/>
  <c r="AE5" i="3"/>
  <c r="AX5" i="2"/>
  <c r="AN5" i="2"/>
  <c r="AE13" i="3"/>
  <c r="Y13" i="3"/>
  <c r="AN13" i="2"/>
  <c r="AX13" i="2"/>
  <c r="AE21" i="3"/>
  <c r="Y21" i="3"/>
  <c r="AN21" i="2"/>
  <c r="AX21" i="2"/>
  <c r="AM19" i="3"/>
  <c r="AG19" i="3"/>
  <c r="BK19" i="2"/>
  <c r="BA19" i="2"/>
  <c r="AM23" i="3"/>
  <c r="AG23" i="3"/>
  <c r="BK23" i="2"/>
  <c r="BA23" i="2"/>
  <c r="AM27" i="3"/>
  <c r="AG27" i="3"/>
  <c r="BK27" i="2"/>
  <c r="BA27" i="2"/>
  <c r="AM31" i="3"/>
  <c r="AG31" i="3"/>
  <c r="BK31" i="2"/>
  <c r="BA31" i="2"/>
  <c r="AM35" i="3"/>
  <c r="AG35" i="3"/>
  <c r="BK35" i="2"/>
  <c r="BA35" i="2"/>
  <c r="Q8" i="3"/>
  <c r="W8" i="3"/>
  <c r="AK8" i="2"/>
  <c r="AA8" i="2"/>
  <c r="Q12" i="3"/>
  <c r="W12" i="3"/>
  <c r="AK12" i="2"/>
  <c r="AA12" i="2"/>
  <c r="Q16" i="3"/>
  <c r="W16" i="3"/>
  <c r="AK16" i="2"/>
  <c r="AA16" i="2"/>
  <c r="Q20" i="3"/>
  <c r="W20" i="3"/>
  <c r="AK20" i="2"/>
  <c r="AA20" i="2"/>
  <c r="Q24" i="3"/>
  <c r="W24" i="3"/>
  <c r="AK24" i="2"/>
  <c r="AA24" i="2"/>
  <c r="Y26" i="3"/>
  <c r="AE26" i="3"/>
  <c r="AX26" i="2"/>
  <c r="AN26" i="2"/>
  <c r="Y34" i="3"/>
  <c r="AE34" i="3"/>
  <c r="AX34" i="2"/>
  <c r="AN34" i="2"/>
  <c r="I21" i="3"/>
  <c r="O21" i="3"/>
  <c r="X21" i="2"/>
  <c r="Y21" i="2"/>
  <c r="N21" i="2"/>
  <c r="G8" i="3"/>
  <c r="A8" i="3"/>
  <c r="K8" i="2"/>
  <c r="L8" i="2"/>
  <c r="A8" i="2"/>
  <c r="Y27" i="3"/>
  <c r="AE27" i="3"/>
  <c r="AX27" i="2"/>
  <c r="AN27" i="2"/>
  <c r="Y31" i="3"/>
  <c r="AE31" i="3"/>
  <c r="AX31" i="2"/>
  <c r="AN31" i="2"/>
  <c r="G9" i="3"/>
  <c r="A9" i="3"/>
  <c r="K9" i="2"/>
  <c r="L9" i="2"/>
  <c r="A9" i="2"/>
  <c r="G17" i="3"/>
  <c r="A17" i="3"/>
  <c r="A17" i="2"/>
  <c r="K17" i="2"/>
  <c r="L17" i="2"/>
  <c r="G25" i="3"/>
  <c r="A25" i="3"/>
  <c r="K25" i="2"/>
  <c r="L25" i="2"/>
  <c r="A25" i="2"/>
  <c r="A10" i="3"/>
  <c r="G10" i="3"/>
  <c r="A10" i="2"/>
  <c r="K10" i="2"/>
  <c r="L10" i="2"/>
  <c r="A14" i="3"/>
  <c r="G14" i="3"/>
  <c r="A14" i="2"/>
  <c r="K14" i="2"/>
  <c r="L14" i="2"/>
  <c r="A18" i="3"/>
  <c r="G18" i="3"/>
  <c r="A18" i="2"/>
  <c r="K18" i="2"/>
  <c r="L18" i="2"/>
  <c r="A22" i="3"/>
  <c r="G22" i="3"/>
  <c r="A22" i="2"/>
  <c r="K22" i="2"/>
  <c r="L22" i="2"/>
  <c r="A26" i="3"/>
  <c r="G26" i="3"/>
  <c r="A26" i="2"/>
  <c r="K26" i="2"/>
  <c r="L26" i="2"/>
  <c r="I29" i="3"/>
  <c r="O29" i="3"/>
  <c r="N29" i="2"/>
  <c r="X29" i="2"/>
  <c r="Y29" i="2"/>
  <c r="I33" i="3"/>
  <c r="O33" i="3"/>
  <c r="X33" i="2"/>
  <c r="Y33" i="2"/>
  <c r="N33" i="2"/>
  <c r="G32" i="3"/>
  <c r="A32" i="3"/>
  <c r="K32" i="2"/>
  <c r="L32" i="2"/>
  <c r="A32" i="2"/>
  <c r="Y15" i="3"/>
  <c r="AE15" i="3"/>
  <c r="AX15" i="2"/>
  <c r="AN15" i="2"/>
  <c r="AO10" i="3"/>
  <c r="AU10" i="3"/>
  <c r="BN10" i="2"/>
  <c r="BX10" i="2"/>
  <c r="BU29" i="3"/>
  <c r="CA29" i="3"/>
  <c r="DN29" i="2"/>
  <c r="DX29" i="2"/>
  <c r="BU21" i="3"/>
  <c r="CA21" i="3"/>
  <c r="DN21" i="2"/>
  <c r="DX21" i="2"/>
  <c r="BU13" i="3"/>
  <c r="CA13" i="3"/>
  <c r="DN13" i="2"/>
  <c r="DX13" i="2"/>
  <c r="CA5" i="3"/>
  <c r="BU5" i="3"/>
  <c r="DX5" i="2"/>
  <c r="DN5" i="2"/>
  <c r="FR224" i="9"/>
  <c r="O7" i="3"/>
  <c r="I7" i="3"/>
  <c r="X7" i="2"/>
  <c r="Y7" i="2"/>
  <c r="N7" i="2"/>
  <c r="Y23" i="3"/>
  <c r="AE23" i="3"/>
  <c r="AX23" i="2"/>
  <c r="AN23" i="2"/>
  <c r="CA19" i="3"/>
  <c r="BU19" i="3"/>
  <c r="DX19" i="2"/>
  <c r="DN19" i="2"/>
  <c r="BK10" i="3"/>
  <c r="BE10" i="3"/>
  <c r="CN10" i="2"/>
  <c r="AW19" i="3"/>
  <c r="BC19" i="3"/>
  <c r="CK19" i="2"/>
  <c r="CA19" i="2"/>
  <c r="CC9" i="3"/>
  <c r="CI9" i="3"/>
  <c r="EA9" i="2"/>
  <c r="EK9" i="2"/>
  <c r="CC17" i="3"/>
  <c r="CI17" i="3"/>
  <c r="EA17" i="2"/>
  <c r="EK17" i="2"/>
  <c r="CC23" i="3"/>
  <c r="CI23" i="3"/>
  <c r="EA23" i="2"/>
  <c r="EK23" i="2"/>
  <c r="CC33" i="3"/>
  <c r="CI33" i="3"/>
  <c r="EA33" i="2"/>
  <c r="EK33" i="2"/>
  <c r="BS20" i="3"/>
  <c r="BM20" i="3"/>
  <c r="DK20" i="2"/>
  <c r="BE35" i="3"/>
  <c r="BK35" i="3"/>
  <c r="CN35" i="2"/>
  <c r="BE23" i="3"/>
  <c r="BK23" i="3"/>
  <c r="CN23" i="2"/>
  <c r="AO5" i="3"/>
  <c r="AU5" i="3"/>
  <c r="BX5" i="2"/>
  <c r="BN5" i="2"/>
  <c r="AG26" i="3"/>
  <c r="AM26" i="3"/>
  <c r="BK26" i="2"/>
  <c r="BA26" i="2"/>
  <c r="AO21" i="3"/>
  <c r="AU21" i="3"/>
  <c r="BX21" i="2"/>
  <c r="BN21" i="2"/>
  <c r="AO33" i="3"/>
  <c r="AU33" i="3"/>
  <c r="BX33" i="2"/>
  <c r="BN33" i="2"/>
  <c r="Y14" i="3"/>
  <c r="AE14" i="3"/>
  <c r="AX14" i="2"/>
  <c r="AN14" i="2"/>
  <c r="G19" i="3"/>
  <c r="A19" i="3"/>
  <c r="A19" i="2"/>
  <c r="K19" i="2"/>
  <c r="L19" i="2"/>
  <c r="O15" i="3"/>
  <c r="I15" i="3"/>
  <c r="X15" i="2"/>
  <c r="Y15" i="2"/>
  <c r="N15" i="2"/>
  <c r="I20" i="3"/>
  <c r="O20" i="3"/>
  <c r="X20" i="2"/>
  <c r="Y20" i="2"/>
  <c r="N20" i="2"/>
  <c r="G33" i="3"/>
  <c r="A33" i="3"/>
  <c r="K33" i="2"/>
  <c r="L33" i="2"/>
  <c r="A33" i="2"/>
  <c r="BS23" i="3"/>
  <c r="BM23" i="3"/>
  <c r="DK23" i="2"/>
  <c r="BK30" i="3"/>
  <c r="BE30" i="3"/>
  <c r="CN30" i="2"/>
  <c r="BC18" i="3"/>
  <c r="AW18" i="3"/>
  <c r="CA18" i="2"/>
  <c r="CK18" i="2"/>
  <c r="BC10" i="3"/>
  <c r="AW10" i="3"/>
  <c r="CA10" i="2"/>
  <c r="CK10" i="2"/>
  <c r="CI5" i="3"/>
  <c r="CC5" i="3"/>
  <c r="EK5" i="2"/>
  <c r="EA5" i="2"/>
  <c r="Y7" i="3"/>
  <c r="AE7" i="3"/>
  <c r="AX7" i="2"/>
  <c r="AN7" i="2"/>
  <c r="AO14" i="3"/>
  <c r="AU14" i="3"/>
  <c r="BN14" i="2"/>
  <c r="BX14" i="2"/>
  <c r="CA31" i="3"/>
  <c r="BU31" i="3"/>
  <c r="DX31" i="2"/>
  <c r="DN31" i="2"/>
  <c r="CA23" i="3"/>
  <c r="BU23" i="3"/>
  <c r="DX23" i="2"/>
  <c r="DN23" i="2"/>
  <c r="CA15" i="3"/>
  <c r="BU15" i="3"/>
  <c r="DX15" i="2"/>
  <c r="DN15" i="2"/>
  <c r="CA7" i="3"/>
  <c r="BU7" i="3"/>
  <c r="DX7" i="2"/>
  <c r="DN7" i="2"/>
  <c r="BK26" i="3"/>
  <c r="BE26" i="3"/>
  <c r="CN26" i="2"/>
  <c r="BK14" i="3"/>
  <c r="BE14" i="3"/>
  <c r="CN14" i="2"/>
  <c r="BK6" i="3"/>
  <c r="BE6" i="3"/>
  <c r="CN6" i="2"/>
  <c r="AW5" i="3"/>
  <c r="BC5" i="3"/>
  <c r="CK5" i="2"/>
  <c r="CA5" i="2"/>
  <c r="BC9" i="3"/>
  <c r="AW9" i="3"/>
  <c r="CA9" i="2"/>
  <c r="CK9" i="2"/>
  <c r="BC13" i="3"/>
  <c r="AW13" i="3"/>
  <c r="CA13" i="2"/>
  <c r="CK13" i="2"/>
  <c r="BC17" i="3"/>
  <c r="AW17" i="3"/>
  <c r="CA17" i="2"/>
  <c r="CK17" i="2"/>
  <c r="BC22" i="3"/>
  <c r="AW22" i="3"/>
  <c r="CA22" i="2"/>
  <c r="CK22" i="2"/>
  <c r="BC30" i="3"/>
  <c r="AW30" i="3"/>
  <c r="CA30" i="2"/>
  <c r="CK30" i="2"/>
  <c r="AE28" i="3"/>
  <c r="Y28" i="3"/>
  <c r="AN28" i="2"/>
  <c r="AX28" i="2"/>
  <c r="CI6" i="3"/>
  <c r="CC6" i="3"/>
  <c r="EK6" i="2"/>
  <c r="EA6" i="2"/>
  <c r="CI8" i="3"/>
  <c r="CC8" i="3"/>
  <c r="EA8" i="2"/>
  <c r="EK8" i="2"/>
  <c r="CI10" i="3"/>
  <c r="CC10" i="3"/>
  <c r="EK10" i="2"/>
  <c r="EA10" i="2"/>
  <c r="CI12" i="3"/>
  <c r="CC12" i="3"/>
  <c r="EA12" i="2"/>
  <c r="EK12" i="2"/>
  <c r="CI14" i="3"/>
  <c r="CC14" i="3"/>
  <c r="EK14" i="2"/>
  <c r="EA14" i="2"/>
  <c r="CI16" i="3"/>
  <c r="CC16" i="3"/>
  <c r="EA16" i="2"/>
  <c r="EK16" i="2"/>
  <c r="CI18" i="3"/>
  <c r="CC18" i="3"/>
  <c r="EK18" i="2"/>
  <c r="EA18" i="2"/>
  <c r="CI20" i="3"/>
  <c r="CC20" i="3"/>
  <c r="EA20" i="2"/>
  <c r="EK20" i="2"/>
  <c r="CI22" i="3"/>
  <c r="CC22" i="3"/>
  <c r="EK22" i="2"/>
  <c r="EA22" i="2"/>
  <c r="CI24" i="3"/>
  <c r="CC24" i="3"/>
  <c r="EA24" i="2"/>
  <c r="EK24" i="2"/>
  <c r="CI26" i="3"/>
  <c r="CC26" i="3"/>
  <c r="EK26" i="2"/>
  <c r="EA26" i="2"/>
  <c r="CI28" i="3"/>
  <c r="CC28" i="3"/>
  <c r="EA28" i="2"/>
  <c r="EK28" i="2"/>
  <c r="CI30" i="3"/>
  <c r="CC30" i="3"/>
  <c r="EK30" i="2"/>
  <c r="EA30" i="2"/>
  <c r="CI32" i="3"/>
  <c r="CC32" i="3"/>
  <c r="EA32" i="2"/>
  <c r="EK32" i="2"/>
  <c r="BM6" i="3"/>
  <c r="BS6" i="3"/>
  <c r="DK6" i="2"/>
  <c r="BM10" i="3"/>
  <c r="BS10" i="3"/>
  <c r="DK10" i="2"/>
  <c r="BM14" i="3"/>
  <c r="BS14" i="3"/>
  <c r="DK14" i="2"/>
  <c r="BM18" i="3"/>
  <c r="BS18" i="3"/>
  <c r="DK18" i="2"/>
  <c r="BM22" i="3"/>
  <c r="BS22" i="3"/>
  <c r="DK22" i="2"/>
  <c r="BM26" i="3"/>
  <c r="BS26" i="3"/>
  <c r="DK26" i="2"/>
  <c r="BM30" i="3"/>
  <c r="BS30" i="3"/>
  <c r="DK30" i="2"/>
  <c r="BM34" i="3"/>
  <c r="BS34" i="3"/>
  <c r="DK34" i="2"/>
  <c r="AO8" i="3"/>
  <c r="AU8" i="3"/>
  <c r="BX8" i="2"/>
  <c r="BN8" i="2"/>
  <c r="AM16" i="3"/>
  <c r="AG16" i="3"/>
  <c r="BA16" i="2"/>
  <c r="BK16" i="2"/>
  <c r="AM32" i="3"/>
  <c r="AG32" i="3"/>
  <c r="BA32" i="2"/>
  <c r="BK32" i="2"/>
  <c r="W17" i="3"/>
  <c r="Q17" i="3"/>
  <c r="AK17" i="2"/>
  <c r="AA17" i="2"/>
  <c r="BK21" i="3"/>
  <c r="BE21" i="3"/>
  <c r="CN21" i="2"/>
  <c r="BK25" i="3"/>
  <c r="BE25" i="3"/>
  <c r="CN25" i="2"/>
  <c r="BK29" i="3"/>
  <c r="BE29" i="3"/>
  <c r="CN29" i="2"/>
  <c r="BK33" i="3"/>
  <c r="BE33" i="3"/>
  <c r="CN33" i="2"/>
  <c r="I17" i="3"/>
  <c r="O17" i="3"/>
  <c r="X17" i="2"/>
  <c r="Y17" i="2"/>
  <c r="N17" i="2"/>
  <c r="AO7" i="3"/>
  <c r="AU7" i="3"/>
  <c r="BX7" i="2"/>
  <c r="BN7" i="2"/>
  <c r="AO11" i="3"/>
  <c r="AU11" i="3"/>
  <c r="BX11" i="2"/>
  <c r="BN11" i="2"/>
  <c r="AO15" i="3"/>
  <c r="AU15" i="3"/>
  <c r="BX15" i="2"/>
  <c r="BN15" i="2"/>
  <c r="AG22" i="3"/>
  <c r="AM22" i="3"/>
  <c r="BK22" i="2"/>
  <c r="BA22" i="2"/>
  <c r="AG30" i="3"/>
  <c r="AM30" i="3"/>
  <c r="BK30" i="2"/>
  <c r="BA30" i="2"/>
  <c r="W7" i="3"/>
  <c r="Q7" i="3"/>
  <c r="AK7" i="2"/>
  <c r="AA7" i="2"/>
  <c r="W15" i="3"/>
  <c r="Q15" i="3"/>
  <c r="AK15" i="2"/>
  <c r="AA15" i="2"/>
  <c r="W23" i="3"/>
  <c r="Q23" i="3"/>
  <c r="AK23" i="2"/>
  <c r="AA23" i="2"/>
  <c r="AO19" i="3"/>
  <c r="AU19" i="3"/>
  <c r="BX19" i="2"/>
  <c r="BN19" i="2"/>
  <c r="AO23" i="3"/>
  <c r="AU23" i="3"/>
  <c r="BX23" i="2"/>
  <c r="BN23" i="2"/>
  <c r="AO27" i="3"/>
  <c r="AU27" i="3"/>
  <c r="BX27" i="2"/>
  <c r="BN27" i="2"/>
  <c r="AO31" i="3"/>
  <c r="AU31" i="3"/>
  <c r="BX31" i="2"/>
  <c r="BN31" i="2"/>
  <c r="AO35" i="3"/>
  <c r="AU35" i="3"/>
  <c r="BX35" i="2"/>
  <c r="BN35" i="2"/>
  <c r="AE8" i="3"/>
  <c r="Y8" i="3"/>
  <c r="AN8" i="2"/>
  <c r="AX8" i="2"/>
  <c r="AE12" i="3"/>
  <c r="Y12" i="3"/>
  <c r="AN12" i="2"/>
  <c r="AX12" i="2"/>
  <c r="AE16" i="3"/>
  <c r="Y16" i="3"/>
  <c r="AN16" i="2"/>
  <c r="AX16" i="2"/>
  <c r="AE20" i="3"/>
  <c r="Y20" i="3"/>
  <c r="AN20" i="2"/>
  <c r="AX20" i="2"/>
  <c r="AE24" i="3"/>
  <c r="Y24" i="3"/>
  <c r="AN24" i="2"/>
  <c r="AX24" i="2"/>
  <c r="Q28" i="3"/>
  <c r="W28" i="3"/>
  <c r="AK28" i="2"/>
  <c r="AA28" i="2"/>
  <c r="G11" i="3"/>
  <c r="A11" i="3"/>
  <c r="A11" i="2"/>
  <c r="K11" i="2"/>
  <c r="L11" i="2"/>
  <c r="G27" i="3"/>
  <c r="A27" i="3"/>
  <c r="K27" i="2"/>
  <c r="L27" i="2"/>
  <c r="A27" i="2"/>
  <c r="W25" i="3"/>
  <c r="Q25" i="3"/>
  <c r="AK25" i="2"/>
  <c r="AA25" i="2"/>
  <c r="W29" i="3"/>
  <c r="Q29" i="3"/>
  <c r="AK29" i="2"/>
  <c r="AA29" i="2"/>
  <c r="W33" i="3"/>
  <c r="Q33" i="3"/>
  <c r="AK33" i="2"/>
  <c r="AA33" i="2"/>
  <c r="O11" i="3"/>
  <c r="I11" i="3"/>
  <c r="X11" i="2"/>
  <c r="Y11" i="2"/>
  <c r="N11" i="2"/>
  <c r="O19" i="3"/>
  <c r="I19" i="3"/>
  <c r="X19" i="2"/>
  <c r="Y19" i="2"/>
  <c r="N19" i="2"/>
  <c r="O27" i="3"/>
  <c r="I27" i="3"/>
  <c r="X27" i="2"/>
  <c r="Y27" i="2"/>
  <c r="N27" i="2"/>
  <c r="O10" i="3"/>
  <c r="I10" i="3"/>
  <c r="X10" i="2"/>
  <c r="Y10" i="2"/>
  <c r="N10" i="2"/>
  <c r="O14" i="3"/>
  <c r="I14" i="3"/>
  <c r="X14" i="2"/>
  <c r="Y14" i="2"/>
  <c r="N14" i="2"/>
  <c r="O18" i="3"/>
  <c r="I18" i="3"/>
  <c r="X18" i="2"/>
  <c r="Y18" i="2"/>
  <c r="N18" i="2"/>
  <c r="O22" i="3"/>
  <c r="I22" i="3"/>
  <c r="X22" i="2"/>
  <c r="Y22" i="2"/>
  <c r="N22" i="2"/>
  <c r="O26" i="3"/>
  <c r="I26" i="3"/>
  <c r="X26" i="2"/>
  <c r="Y26" i="2"/>
  <c r="N26" i="2"/>
  <c r="G31" i="3"/>
  <c r="A31" i="3"/>
  <c r="A31" i="2"/>
  <c r="K31" i="2"/>
  <c r="L31" i="2"/>
  <c r="G35" i="3"/>
  <c r="A35" i="3"/>
  <c r="K35" i="2"/>
  <c r="L35" i="2"/>
  <c r="I32" i="3"/>
  <c r="O32" i="3"/>
  <c r="N32" i="2"/>
  <c r="X32" i="2"/>
  <c r="Y32" i="2"/>
  <c r="W13" i="3"/>
  <c r="Q13" i="3"/>
  <c r="AK13" i="2"/>
  <c r="AA13" i="2"/>
  <c r="AM8" i="3"/>
  <c r="AG8" i="3"/>
  <c r="BA8" i="2"/>
  <c r="BK8" i="2"/>
  <c r="BS27" i="3"/>
  <c r="BM27" i="3"/>
  <c r="DK27" i="2"/>
  <c r="BS19" i="3"/>
  <c r="BM19" i="3"/>
  <c r="DK19" i="2"/>
  <c r="BS11" i="3"/>
  <c r="BM11" i="3"/>
  <c r="DK11" i="2"/>
  <c r="BK22" i="3"/>
  <c r="BE22" i="3"/>
  <c r="CN22" i="2"/>
  <c r="BC6" i="3"/>
  <c r="AW6" i="3"/>
  <c r="CA6" i="2"/>
  <c r="CK6" i="2"/>
  <c r="AO6" i="3"/>
  <c r="AU6" i="3"/>
  <c r="BN6" i="2"/>
  <c r="BX6" i="2"/>
  <c r="CA11" i="3"/>
  <c r="BU11" i="3"/>
  <c r="DX11" i="2"/>
  <c r="DN11" i="2"/>
  <c r="BK18" i="3"/>
  <c r="BE18" i="3"/>
  <c r="CN18" i="2"/>
  <c r="AW7" i="3"/>
  <c r="BC7" i="3"/>
  <c r="CK7" i="2"/>
  <c r="CA7" i="2"/>
  <c r="AW15" i="3"/>
  <c r="BC15" i="3"/>
  <c r="CK15" i="2"/>
  <c r="CA15" i="2"/>
  <c r="BC34" i="3"/>
  <c r="AW34" i="3"/>
  <c r="CA34" i="2"/>
  <c r="CK34" i="2"/>
  <c r="CC7" i="3"/>
  <c r="CI7" i="3"/>
  <c r="EA7" i="2"/>
  <c r="EK7" i="2"/>
  <c r="CC13" i="3"/>
  <c r="CI13" i="3"/>
  <c r="EA13" i="2"/>
  <c r="EK13" i="2"/>
  <c r="CC21" i="3"/>
  <c r="CI21" i="3"/>
  <c r="EA21" i="2"/>
  <c r="EK21" i="2"/>
  <c r="CC27" i="3"/>
  <c r="CI27" i="3"/>
  <c r="EA27" i="2"/>
  <c r="EK27" i="2"/>
  <c r="CC31" i="3"/>
  <c r="CI31" i="3"/>
  <c r="EA31" i="2"/>
  <c r="EK31" i="2"/>
  <c r="BS12" i="3"/>
  <c r="BM12" i="3"/>
  <c r="DK12" i="2"/>
  <c r="BS24" i="3"/>
  <c r="BM24" i="3"/>
  <c r="DK24" i="2"/>
  <c r="BS32" i="3"/>
  <c r="BM32" i="3"/>
  <c r="DK32" i="2"/>
  <c r="AM24" i="3"/>
  <c r="AG24" i="3"/>
  <c r="BA24" i="2"/>
  <c r="BK24" i="2"/>
  <c r="BE19" i="3"/>
  <c r="BK19" i="3"/>
  <c r="CN19" i="2"/>
  <c r="BE31" i="3"/>
  <c r="BK31" i="3"/>
  <c r="CN31" i="2"/>
  <c r="AO9" i="3"/>
  <c r="AU9" i="3"/>
  <c r="BX9" i="2"/>
  <c r="BN9" i="2"/>
  <c r="AG18" i="3"/>
  <c r="AM18" i="3"/>
  <c r="BK18" i="2"/>
  <c r="BA18" i="2"/>
  <c r="W11" i="3"/>
  <c r="Q11" i="3"/>
  <c r="AK11" i="2"/>
  <c r="AA11" i="2"/>
  <c r="AO17" i="3"/>
  <c r="AU17" i="3"/>
  <c r="BX17" i="2"/>
  <c r="BN17" i="2"/>
  <c r="AO29" i="3"/>
  <c r="AU29" i="3"/>
  <c r="BX29" i="2"/>
  <c r="BN29" i="2"/>
  <c r="Y6" i="3"/>
  <c r="AE6" i="3"/>
  <c r="AX6" i="2"/>
  <c r="AN6" i="2"/>
  <c r="Y18" i="3"/>
  <c r="AE18" i="3"/>
  <c r="AX18" i="2"/>
  <c r="AN18" i="2"/>
  <c r="Q32" i="3"/>
  <c r="W32" i="3"/>
  <c r="AK32" i="2"/>
  <c r="AA32" i="2"/>
  <c r="O6" i="3"/>
  <c r="I6" i="3"/>
  <c r="X6" i="2"/>
  <c r="Y6" i="2"/>
  <c r="N6" i="2"/>
  <c r="W31" i="3"/>
  <c r="Q31" i="3"/>
  <c r="AK31" i="2"/>
  <c r="AA31" i="2"/>
  <c r="O23" i="3"/>
  <c r="I23" i="3"/>
  <c r="X23" i="2"/>
  <c r="Y23" i="2"/>
  <c r="N23" i="2"/>
  <c r="I16" i="3"/>
  <c r="O16" i="3"/>
  <c r="N16" i="2"/>
  <c r="X16" i="2"/>
  <c r="Y16" i="2"/>
  <c r="I28" i="3"/>
  <c r="O28" i="3"/>
  <c r="N28" i="2"/>
  <c r="X28" i="2"/>
  <c r="Y28" i="2"/>
  <c r="O34" i="3"/>
  <c r="I34" i="3"/>
  <c r="X34" i="2"/>
  <c r="Y34" i="2"/>
  <c r="N34" i="2"/>
  <c r="BS31" i="3"/>
  <c r="BM31" i="3"/>
  <c r="DK31" i="2"/>
  <c r="BS7" i="3"/>
  <c r="BM7" i="3"/>
  <c r="DK7" i="2"/>
  <c r="AW28" i="3"/>
  <c r="BC28" i="3"/>
  <c r="CK28" i="2"/>
  <c r="CA28" i="2"/>
  <c r="BK16" i="3"/>
  <c r="BE16" i="3"/>
  <c r="CN16" i="2"/>
  <c r="BK8" i="3"/>
  <c r="BE8" i="3"/>
  <c r="CN8" i="2"/>
  <c r="G5" i="3"/>
  <c r="A5" i="3"/>
  <c r="K5" i="2"/>
  <c r="L5" i="2"/>
  <c r="A5" i="2"/>
  <c r="Q5" i="3"/>
  <c r="W5" i="3"/>
  <c r="AK5" i="2"/>
  <c r="AA5" i="2"/>
  <c r="AM12" i="3"/>
  <c r="AG12" i="3"/>
  <c r="BA12" i="2"/>
  <c r="BK12" i="2"/>
  <c r="BM29" i="3"/>
  <c r="BS29" i="3"/>
  <c r="DK29" i="2"/>
  <c r="BM21" i="3"/>
  <c r="BS21" i="3"/>
  <c r="DK21" i="2"/>
  <c r="BM13" i="3"/>
  <c r="BS13" i="3"/>
  <c r="DK13" i="2"/>
  <c r="EQ59" i="9"/>
  <c r="FK59" i="9"/>
  <c r="BS5" i="3"/>
  <c r="BM5" i="3"/>
  <c r="DK5" i="2"/>
  <c r="AW24" i="3"/>
  <c r="BC24" i="3"/>
  <c r="CA24" i="2"/>
  <c r="CK24" i="2"/>
  <c r="AW12" i="3"/>
  <c r="BC12" i="3"/>
  <c r="CA12" i="2"/>
  <c r="CK12" i="2"/>
  <c r="CQ35" i="3"/>
  <c r="CK35" i="3"/>
  <c r="EN35" i="2"/>
  <c r="EX35" i="2"/>
  <c r="EY35" i="2"/>
  <c r="BK5" i="3"/>
  <c r="BE5" i="3"/>
  <c r="CN5" i="2"/>
  <c r="BK9" i="3"/>
  <c r="BE9" i="3"/>
  <c r="CN9" i="2"/>
  <c r="BK13" i="3"/>
  <c r="BE13" i="3"/>
  <c r="CN13" i="2"/>
  <c r="BK17" i="3"/>
  <c r="BE17" i="3"/>
  <c r="CN17" i="2"/>
  <c r="BK24" i="3"/>
  <c r="BE24" i="3"/>
  <c r="CN24" i="2"/>
  <c r="BK32" i="3"/>
  <c r="BE32" i="3"/>
  <c r="CN32" i="2"/>
  <c r="I9" i="3"/>
  <c r="O9" i="3"/>
  <c r="X9" i="2"/>
  <c r="Y9" i="2"/>
  <c r="N9" i="2"/>
  <c r="CK6" i="3"/>
  <c r="CQ6" i="3"/>
  <c r="EX6" i="2"/>
  <c r="EY6" i="2"/>
  <c r="EN6" i="2"/>
  <c r="CK8" i="3"/>
  <c r="CQ8" i="3"/>
  <c r="EX8" i="2"/>
  <c r="EY8" i="2"/>
  <c r="EN8" i="2"/>
  <c r="CQ10" i="3"/>
  <c r="CK10" i="3"/>
  <c r="EX10" i="2"/>
  <c r="EY10" i="2"/>
  <c r="EN10" i="2"/>
  <c r="CK12" i="3"/>
  <c r="CQ12" i="3"/>
  <c r="EX12" i="2"/>
  <c r="EY12" i="2"/>
  <c r="EN12" i="2"/>
  <c r="CQ14" i="3"/>
  <c r="CK14" i="3"/>
  <c r="EX14" i="2"/>
  <c r="EY14" i="2"/>
  <c r="EN14" i="2"/>
  <c r="CK16" i="3"/>
  <c r="CQ16" i="3"/>
  <c r="EX16" i="2"/>
  <c r="EY16" i="2"/>
  <c r="EN16" i="2"/>
  <c r="CQ18" i="3"/>
  <c r="CK18" i="3"/>
  <c r="EX18" i="2"/>
  <c r="EY18" i="2"/>
  <c r="EN18" i="2"/>
  <c r="CK20" i="3"/>
  <c r="CQ20" i="3"/>
  <c r="EX20" i="2"/>
  <c r="EY20" i="2"/>
  <c r="EN20" i="2"/>
  <c r="CQ22" i="3"/>
  <c r="CK22" i="3"/>
  <c r="EX22" i="2"/>
  <c r="EY22" i="2"/>
  <c r="EN22" i="2"/>
  <c r="CK24" i="3"/>
  <c r="CQ24" i="3"/>
  <c r="EX24" i="2"/>
  <c r="EY24" i="2"/>
  <c r="EN24" i="2"/>
  <c r="CQ26" i="3"/>
  <c r="CK26" i="3"/>
  <c r="EX26" i="2"/>
  <c r="EY26" i="2"/>
  <c r="EN26" i="2"/>
  <c r="CK28" i="3"/>
  <c r="CQ28" i="3"/>
  <c r="EX28" i="2"/>
  <c r="EY28" i="2"/>
  <c r="EN28" i="2"/>
  <c r="CQ30" i="3"/>
  <c r="CK30" i="3"/>
  <c r="EX30" i="2"/>
  <c r="EY30" i="2"/>
  <c r="EN30" i="2"/>
  <c r="CK32" i="3"/>
  <c r="CQ32" i="3"/>
  <c r="EX32" i="2"/>
  <c r="EY32" i="2"/>
  <c r="EN32" i="2"/>
  <c r="CA6" i="3"/>
  <c r="BU6" i="3"/>
  <c r="DX6" i="2"/>
  <c r="DN6" i="2"/>
  <c r="CA10" i="3"/>
  <c r="BU10" i="3"/>
  <c r="DX10" i="2"/>
  <c r="DN10" i="2"/>
  <c r="CA14" i="3"/>
  <c r="BU14" i="3"/>
  <c r="DX14" i="2"/>
  <c r="DN14" i="2"/>
  <c r="CA18" i="3"/>
  <c r="BU18" i="3"/>
  <c r="DX18" i="2"/>
  <c r="DN18" i="2"/>
  <c r="CA22" i="3"/>
  <c r="BU22" i="3"/>
  <c r="DX22" i="2"/>
  <c r="DN22" i="2"/>
  <c r="CA26" i="3"/>
  <c r="BU26" i="3"/>
  <c r="DX26" i="2"/>
  <c r="DN26" i="2"/>
  <c r="CA30" i="3"/>
  <c r="BU30" i="3"/>
  <c r="DX30" i="2"/>
  <c r="DN30" i="2"/>
  <c r="CA34" i="3"/>
  <c r="BU34" i="3"/>
  <c r="DX34" i="2"/>
  <c r="DN34" i="2"/>
  <c r="AG10" i="3"/>
  <c r="AM10" i="3"/>
  <c r="BK10" i="2"/>
  <c r="BA10" i="2"/>
  <c r="AO18" i="3"/>
  <c r="AU18" i="3"/>
  <c r="BN18" i="2"/>
  <c r="BX18" i="2"/>
  <c r="AO34" i="3"/>
  <c r="AU34" i="3"/>
  <c r="BN34" i="2"/>
  <c r="BX34" i="2"/>
  <c r="Y19" i="3"/>
  <c r="AE19" i="3"/>
  <c r="AX19" i="2"/>
  <c r="FM194" i="9"/>
  <c r="GG194" i="9"/>
  <c r="AN19" i="2"/>
  <c r="AW23" i="3"/>
  <c r="BC23" i="3"/>
  <c r="CK23" i="2"/>
  <c r="CA23" i="2"/>
  <c r="AW27" i="3"/>
  <c r="BC27" i="3"/>
  <c r="CK27" i="2"/>
  <c r="CA27" i="2"/>
  <c r="AW31" i="3"/>
  <c r="BC31" i="3"/>
  <c r="CK31" i="2"/>
  <c r="CA31" i="2"/>
  <c r="W30" i="3"/>
  <c r="Q30" i="3"/>
  <c r="AA30" i="2"/>
  <c r="AK30" i="2"/>
  <c r="AM5" i="3"/>
  <c r="AG5" i="3"/>
  <c r="BA5" i="2"/>
  <c r="BK5" i="2"/>
  <c r="AM9" i="3"/>
  <c r="AG9" i="3"/>
  <c r="BK9" i="2"/>
  <c r="BA9" i="2"/>
  <c r="AM13" i="3"/>
  <c r="AG13" i="3"/>
  <c r="BK13" i="2"/>
  <c r="BA13" i="2"/>
  <c r="AO16" i="3"/>
  <c r="AU16" i="3"/>
  <c r="BX16" i="2"/>
  <c r="BN16" i="2"/>
  <c r="AO24" i="3"/>
  <c r="AU24" i="3"/>
  <c r="BX24" i="2"/>
  <c r="BN24" i="2"/>
  <c r="AO32" i="3"/>
  <c r="AU32" i="3"/>
  <c r="BX32" i="2"/>
  <c r="BN32" i="2"/>
  <c r="AE9" i="3"/>
  <c r="Y9" i="3"/>
  <c r="AN9" i="2"/>
  <c r="AX9" i="2"/>
  <c r="AE17" i="3"/>
  <c r="Y17" i="3"/>
  <c r="AN17" i="2"/>
  <c r="AX17" i="2"/>
  <c r="AM17" i="3"/>
  <c r="AG17" i="3"/>
  <c r="BK17" i="2"/>
  <c r="BA17" i="2"/>
  <c r="AM21" i="3"/>
  <c r="AG21" i="3"/>
  <c r="BK21" i="2"/>
  <c r="BA21" i="2"/>
  <c r="AM25" i="3"/>
  <c r="AG25" i="3"/>
  <c r="BK25" i="2"/>
  <c r="BA25" i="2"/>
  <c r="AM29" i="3"/>
  <c r="AG29" i="3"/>
  <c r="BK29" i="2"/>
  <c r="BA29" i="2"/>
  <c r="AM33" i="3"/>
  <c r="AG33" i="3"/>
  <c r="BK33" i="2"/>
  <c r="BA33" i="2"/>
  <c r="W6" i="3"/>
  <c r="Q6" i="3"/>
  <c r="AA6" i="2"/>
  <c r="AK6" i="2"/>
  <c r="W10" i="3"/>
  <c r="Q10" i="3"/>
  <c r="AA10" i="2"/>
  <c r="AK10" i="2"/>
  <c r="W14" i="3"/>
  <c r="Q14" i="3"/>
  <c r="AA14" i="2"/>
  <c r="AK14" i="2"/>
  <c r="W18" i="3"/>
  <c r="Q18" i="3"/>
  <c r="AA18" i="2"/>
  <c r="AK18" i="2"/>
  <c r="W22" i="3"/>
  <c r="Q22" i="3"/>
  <c r="AA22" i="2"/>
  <c r="AK22" i="2"/>
  <c r="O5" i="3"/>
  <c r="I5" i="3"/>
  <c r="N5" i="2"/>
  <c r="X5" i="2"/>
  <c r="Y5" i="2"/>
  <c r="Y30" i="3"/>
  <c r="AE30" i="3"/>
  <c r="AX30" i="2"/>
  <c r="AN30" i="2"/>
  <c r="I13" i="3"/>
  <c r="O13" i="3"/>
  <c r="X13" i="2"/>
  <c r="Y13" i="2"/>
  <c r="N13" i="2"/>
  <c r="A6" i="3"/>
  <c r="G6" i="3"/>
  <c r="A6" i="2"/>
  <c r="K6" i="2"/>
  <c r="L6" i="2"/>
  <c r="AE25" i="3"/>
  <c r="Y25" i="3"/>
  <c r="AN25" i="2"/>
  <c r="AX25" i="2"/>
  <c r="AE29" i="3"/>
  <c r="Y29" i="3"/>
  <c r="AN29" i="2"/>
  <c r="AX29" i="2"/>
  <c r="AE33" i="3"/>
  <c r="Y33" i="3"/>
  <c r="AN33" i="2"/>
  <c r="AX33" i="2"/>
  <c r="G13" i="3"/>
  <c r="A13" i="3"/>
  <c r="K13" i="2"/>
  <c r="L13" i="2"/>
  <c r="A13" i="2"/>
  <c r="G21" i="3"/>
  <c r="A21" i="3"/>
  <c r="K21" i="2"/>
  <c r="L21" i="2"/>
  <c r="A21" i="2"/>
  <c r="G29" i="3"/>
  <c r="A29" i="3"/>
  <c r="A29" i="2"/>
  <c r="K29" i="2"/>
  <c r="L29" i="2"/>
  <c r="G12" i="3"/>
  <c r="A12" i="3"/>
  <c r="K12" i="2"/>
  <c r="L12" i="2"/>
  <c r="A12" i="2"/>
  <c r="G16" i="3"/>
  <c r="A16" i="3"/>
  <c r="K16" i="2"/>
  <c r="L16" i="2"/>
  <c r="A16" i="2"/>
  <c r="G20" i="3"/>
  <c r="A20" i="3"/>
  <c r="K20" i="2"/>
  <c r="L20" i="2"/>
  <c r="A20" i="2"/>
  <c r="G24" i="3"/>
  <c r="A24" i="3"/>
  <c r="K24" i="2"/>
  <c r="L24" i="2"/>
  <c r="A24" i="2"/>
  <c r="G28" i="3"/>
  <c r="A28" i="3"/>
  <c r="K28" i="2"/>
  <c r="L28" i="2"/>
  <c r="A28" i="2"/>
  <c r="O31" i="3"/>
  <c r="I31" i="3"/>
  <c r="X31" i="2"/>
  <c r="Y31" i="2"/>
  <c r="N31" i="2"/>
  <c r="A30" i="3"/>
  <c r="G30" i="3"/>
  <c r="A30" i="2"/>
  <c r="K30" i="2"/>
  <c r="L30" i="2"/>
  <c r="A34" i="3"/>
  <c r="G34" i="3"/>
  <c r="A34" i="2"/>
  <c r="K34" i="2"/>
  <c r="L34" i="2"/>
  <c r="AU30" i="3"/>
  <c r="AO30" i="3"/>
  <c r="BN30" i="2"/>
  <c r="BX30" i="2"/>
  <c r="BU33" i="3"/>
  <c r="CA33" i="3"/>
  <c r="DN33" i="2"/>
  <c r="DX33" i="2"/>
  <c r="FW71" i="9"/>
  <c r="BU25" i="3"/>
  <c r="CA25" i="3"/>
  <c r="DN25" i="2"/>
  <c r="DX25" i="2"/>
  <c r="BU17" i="3"/>
  <c r="CA17" i="3"/>
  <c r="DN17" i="2"/>
  <c r="DX17" i="2"/>
  <c r="BU9" i="3"/>
  <c r="CA9" i="3"/>
  <c r="DN9" i="2"/>
  <c r="DX9" i="2"/>
  <c r="DB127" i="7"/>
  <c r="DC127" i="7"/>
  <c r="DB114" i="7"/>
  <c r="DC114" i="7"/>
  <c r="DD114" i="7"/>
  <c r="V114" i="7"/>
  <c r="DB32" i="7"/>
  <c r="DC32" i="7"/>
  <c r="DB24" i="7"/>
  <c r="DC24" i="7"/>
  <c r="AK16" i="7"/>
  <c r="AL16" i="7"/>
  <c r="DB58" i="7"/>
  <c r="DC58" i="7"/>
  <c r="S58" i="7"/>
  <c r="DB287" i="7"/>
  <c r="DC287" i="7"/>
  <c r="DB108" i="7"/>
  <c r="DC108" i="7"/>
  <c r="DB28" i="7"/>
  <c r="DC28" i="7"/>
  <c r="DB17" i="7"/>
  <c r="DC17" i="7"/>
  <c r="S17" i="7"/>
  <c r="DB113" i="7"/>
  <c r="DC113" i="7"/>
  <c r="DB158" i="7"/>
  <c r="DC158" i="7"/>
  <c r="DB194" i="7"/>
  <c r="DC194" i="7"/>
  <c r="DB207" i="7"/>
  <c r="DC207" i="7"/>
  <c r="DD207" i="7"/>
  <c r="V207" i="7"/>
  <c r="DB215" i="7"/>
  <c r="DC215" i="7"/>
  <c r="DB246" i="7"/>
  <c r="DC246" i="7"/>
  <c r="DB254" i="7"/>
  <c r="DC254" i="7"/>
  <c r="DB163" i="7"/>
  <c r="DC163" i="7"/>
  <c r="S163" i="7"/>
  <c r="DB171" i="7"/>
  <c r="DC171" i="7"/>
  <c r="DB468" i="7"/>
  <c r="DC468" i="7"/>
  <c r="DB233" i="7"/>
  <c r="DC233" i="7"/>
  <c r="DB241" i="7"/>
  <c r="DC241" i="7"/>
  <c r="DD241" i="7"/>
  <c r="V241" i="7"/>
  <c r="DB275" i="7"/>
  <c r="DC275" i="7"/>
  <c r="DB277" i="7"/>
  <c r="DC277" i="7"/>
  <c r="DB283" i="7"/>
  <c r="DC283" i="7"/>
  <c r="DB453" i="7"/>
  <c r="DC453" i="7"/>
  <c r="S453" i="7"/>
  <c r="DB462" i="7"/>
  <c r="DC462" i="7"/>
  <c r="DB430" i="7"/>
  <c r="DC430" i="7"/>
  <c r="DB510" i="7"/>
  <c r="DC510" i="7"/>
  <c r="DB19" i="7"/>
  <c r="DC19" i="7"/>
  <c r="DD19" i="7"/>
  <c r="V19" i="7"/>
  <c r="DB59" i="7"/>
  <c r="DC59" i="7"/>
  <c r="CX16" i="6"/>
  <c r="CY16" i="6"/>
  <c r="AB33" i="6"/>
  <c r="CW33" i="6"/>
  <c r="CX33" i="6"/>
  <c r="CY33" i="6"/>
  <c r="AB25" i="6"/>
  <c r="CW25" i="6"/>
  <c r="CX25" i="6"/>
  <c r="CY25" i="6"/>
  <c r="CZ25" i="6"/>
  <c r="R25" i="6"/>
  <c r="AB115" i="6"/>
  <c r="CW115" i="6"/>
  <c r="AB66" i="6"/>
  <c r="CW66" i="6"/>
  <c r="CX66" i="6"/>
  <c r="CY66" i="6"/>
  <c r="AB18" i="6"/>
  <c r="CW18" i="6"/>
  <c r="DB329" i="7"/>
  <c r="DC329" i="7"/>
  <c r="DD329" i="7"/>
  <c r="V329" i="7"/>
  <c r="T7" i="2"/>
  <c r="AD104" i="10"/>
  <c r="L7" i="3"/>
  <c r="DB125" i="7"/>
  <c r="DC125" i="7"/>
  <c r="DB256" i="7"/>
  <c r="DC256" i="7"/>
  <c r="S256" i="7"/>
  <c r="DB209" i="7"/>
  <c r="DC209" i="7"/>
  <c r="DB155" i="7"/>
  <c r="DC155" i="7"/>
  <c r="DB103" i="7"/>
  <c r="DC103" i="7"/>
  <c r="DB107" i="7"/>
  <c r="DC107" i="7"/>
  <c r="DD107" i="7"/>
  <c r="V107" i="7"/>
  <c r="DB168" i="7"/>
  <c r="DC168" i="7"/>
  <c r="DB472" i="7"/>
  <c r="DC472" i="7"/>
  <c r="DB167" i="7"/>
  <c r="DC167" i="7"/>
  <c r="DB470" i="7"/>
  <c r="DC470" i="7"/>
  <c r="DD470" i="7"/>
  <c r="V470" i="7"/>
  <c r="DB422" i="7"/>
  <c r="DC422" i="7"/>
  <c r="DB370" i="7"/>
  <c r="DC370" i="7"/>
  <c r="DB407" i="7"/>
  <c r="DC407" i="7"/>
  <c r="DB502" i="7"/>
  <c r="DC502" i="7"/>
  <c r="DD502" i="7"/>
  <c r="V502" i="7"/>
  <c r="DB153" i="7"/>
  <c r="DC153" i="7"/>
  <c r="CX130" i="6"/>
  <c r="CY130" i="6"/>
  <c r="CX300" i="6"/>
  <c r="CY300" i="6"/>
  <c r="CX371" i="6"/>
  <c r="CY371" i="6"/>
  <c r="O371" i="6"/>
  <c r="BF8" i="2"/>
  <c r="CO17" i="2"/>
  <c r="CO13" i="2"/>
  <c r="CO9" i="2"/>
  <c r="CO5" i="2"/>
  <c r="DF32" i="2"/>
  <c r="DF28" i="2"/>
  <c r="DF24" i="2"/>
  <c r="BF12" i="2"/>
  <c r="CO34" i="2"/>
  <c r="CO26" i="2"/>
  <c r="AB31" i="2"/>
  <c r="CS22" i="2"/>
  <c r="CS19" i="2"/>
  <c r="AS29" i="2"/>
  <c r="AO33" i="2"/>
  <c r="AF19" i="2"/>
  <c r="BF34" i="2"/>
  <c r="BF18" i="2"/>
  <c r="CO22" i="2"/>
  <c r="CO15" i="2"/>
  <c r="CO11" i="2"/>
  <c r="CO7" i="2"/>
  <c r="B16" i="2"/>
  <c r="AF11" i="2"/>
  <c r="BF26" i="2"/>
  <c r="S14" i="2"/>
  <c r="CS34" i="2"/>
  <c r="CB28" i="2"/>
  <c r="CS26" i="2"/>
  <c r="CB19" i="2"/>
  <c r="DF20" i="2"/>
  <c r="DF16" i="2"/>
  <c r="DF12" i="2"/>
  <c r="DF8" i="2"/>
  <c r="EF33" i="2"/>
  <c r="EF31" i="2"/>
  <c r="EF29" i="2"/>
  <c r="EF27" i="2"/>
  <c r="EF25" i="2"/>
  <c r="EF23" i="2"/>
  <c r="EF21" i="2"/>
  <c r="EF19" i="2"/>
  <c r="EF17" i="2"/>
  <c r="EF15" i="2"/>
  <c r="EF13" i="2"/>
  <c r="EF11" i="2"/>
  <c r="EF9" i="2"/>
  <c r="EF7" i="2"/>
  <c r="AO23" i="2"/>
  <c r="BO22" i="2"/>
  <c r="BS9" i="2"/>
  <c r="DO33" i="2"/>
  <c r="DO29" i="2"/>
  <c r="DO25" i="2"/>
  <c r="DO21" i="2"/>
  <c r="DO13" i="2"/>
  <c r="DO5" i="2"/>
  <c r="CO35" i="2"/>
  <c r="BO12" i="2"/>
  <c r="AF32" i="2"/>
  <c r="CS23" i="2"/>
  <c r="CS27" i="2"/>
  <c r="CS31" i="2"/>
  <c r="BF24" i="2"/>
  <c r="BF28" i="2"/>
  <c r="AF9" i="2"/>
  <c r="AF13" i="2"/>
  <c r="AF21" i="2"/>
  <c r="BF17" i="2"/>
  <c r="BF21" i="2"/>
  <c r="BF25" i="2"/>
  <c r="BF29" i="2"/>
  <c r="BF33" i="2"/>
  <c r="AF6" i="2"/>
  <c r="AF10" i="2"/>
  <c r="AF14" i="2"/>
  <c r="AF18" i="2"/>
  <c r="AF22" i="2"/>
  <c r="B12" i="2"/>
  <c r="B28" i="2"/>
  <c r="BO17" i="2"/>
  <c r="BO21" i="2"/>
  <c r="BO25" i="2"/>
  <c r="BO29" i="2"/>
  <c r="BO33" i="2"/>
  <c r="AO6" i="2"/>
  <c r="AO10" i="2"/>
  <c r="AO14" i="2"/>
  <c r="AO18" i="2"/>
  <c r="AO22" i="2"/>
  <c r="AS30" i="2"/>
  <c r="AB32" i="2"/>
  <c r="S16" i="2"/>
  <c r="S24" i="2"/>
  <c r="AF27" i="2"/>
  <c r="AF31" i="2"/>
  <c r="AF35" i="2"/>
  <c r="S6" i="2"/>
  <c r="AB21" i="2"/>
  <c r="BO9" i="2"/>
  <c r="CF28" i="2"/>
  <c r="DB33" i="2"/>
  <c r="DS31" i="2"/>
  <c r="DS27" i="2"/>
  <c r="DB25" i="2"/>
  <c r="DS23" i="2"/>
  <c r="DS19" i="2"/>
  <c r="DB17" i="2"/>
  <c r="DS15" i="2"/>
  <c r="DS11" i="2"/>
  <c r="DB9" i="2"/>
  <c r="DS7" i="2"/>
  <c r="CF23" i="2"/>
  <c r="CF27" i="2"/>
  <c r="CF31" i="2"/>
  <c r="CS35" i="2"/>
  <c r="BB10" i="2"/>
  <c r="BS12" i="2"/>
  <c r="BO16" i="2"/>
  <c r="BO24" i="2"/>
  <c r="BO32" i="2"/>
  <c r="AO9" i="2"/>
  <c r="AO17" i="2"/>
  <c r="O5" i="2"/>
  <c r="AB27" i="2"/>
  <c r="AS33" i="2"/>
  <c r="F5" i="2"/>
  <c r="BS17" i="2"/>
  <c r="BS21" i="2"/>
  <c r="BS25" i="2"/>
  <c r="BS29" i="2"/>
  <c r="BS33" i="2"/>
  <c r="AS6" i="2"/>
  <c r="AS10" i="2"/>
  <c r="AS14" i="2"/>
  <c r="AS18" i="2"/>
  <c r="AS22" i="2"/>
  <c r="AO32" i="2"/>
  <c r="F6" i="2"/>
  <c r="ES34" i="2"/>
  <c r="BO30" i="2"/>
  <c r="BB15" i="2"/>
  <c r="BS13" i="2"/>
  <c r="BB7" i="2"/>
  <c r="BS5" i="2"/>
  <c r="DO31" i="2"/>
  <c r="DO27" i="2"/>
  <c r="DO23" i="2"/>
  <c r="DO19" i="2"/>
  <c r="DO15" i="2"/>
  <c r="DO11" i="2"/>
  <c r="DO7" i="2"/>
  <c r="BO6" i="2"/>
  <c r="BO10" i="2"/>
  <c r="BO14" i="2"/>
  <c r="BS16" i="2"/>
  <c r="BB18" i="2"/>
  <c r="BS24" i="2"/>
  <c r="BB26" i="2"/>
  <c r="BS32" i="2"/>
  <c r="BB34" i="2"/>
  <c r="AS9" i="2"/>
  <c r="AB11" i="2"/>
  <c r="AS17" i="2"/>
  <c r="AB19" i="2"/>
  <c r="CB23" i="2"/>
  <c r="CB27" i="2"/>
  <c r="CB31" i="2"/>
  <c r="BF5" i="2"/>
  <c r="BF7" i="2"/>
  <c r="BF9" i="2"/>
  <c r="BF11" i="2"/>
  <c r="BF13" i="2"/>
  <c r="BF15" i="2"/>
  <c r="AO29" i="2"/>
  <c r="B20" i="2"/>
  <c r="S30" i="2"/>
  <c r="O7" i="2"/>
  <c r="F13" i="2"/>
  <c r="F21" i="2"/>
  <c r="AB30" i="2"/>
  <c r="AS32" i="2"/>
  <c r="AB34" i="2"/>
  <c r="CS17" i="2"/>
  <c r="CB15" i="2"/>
  <c r="CS13" i="2"/>
  <c r="CB11" i="2"/>
  <c r="CS9" i="2"/>
  <c r="CB7" i="2"/>
  <c r="CS5" i="2"/>
  <c r="AS19" i="2"/>
  <c r="AB13" i="2"/>
  <c r="BS34" i="2"/>
  <c r="BB28" i="2"/>
  <c r="BS18" i="2"/>
  <c r="BO13" i="2"/>
  <c r="BO5" i="2"/>
  <c r="CF19" i="2"/>
  <c r="CF17" i="2"/>
  <c r="CF15" i="2"/>
  <c r="CF13" i="2"/>
  <c r="CF11" i="2"/>
  <c r="CF9" i="2"/>
  <c r="CF7" i="2"/>
  <c r="CF5" i="2"/>
  <c r="DS33" i="2"/>
  <c r="DB31" i="2"/>
  <c r="DS29" i="2"/>
  <c r="DS25" i="2"/>
  <c r="DS21" i="2"/>
  <c r="DS17" i="2"/>
  <c r="DB15" i="2"/>
  <c r="DS13" i="2"/>
  <c r="DS9" i="2"/>
  <c r="DB7" i="2"/>
  <c r="DS5" i="2"/>
  <c r="BS10" i="2"/>
  <c r="BB12" i="2"/>
  <c r="CO19" i="2"/>
  <c r="CO23" i="2"/>
  <c r="CO27" i="2"/>
  <c r="CO31" i="2"/>
  <c r="AB35" i="2"/>
  <c r="B24" i="2"/>
  <c r="AS25" i="2"/>
  <c r="BB17" i="2"/>
  <c r="BB21" i="2"/>
  <c r="BB25" i="2"/>
  <c r="BB29" i="2"/>
  <c r="BB33" i="2"/>
  <c r="AB6" i="2"/>
  <c r="AB10" i="2"/>
  <c r="AB14" i="2"/>
  <c r="AB18" i="2"/>
  <c r="AB22" i="2"/>
  <c r="AF30" i="2"/>
  <c r="S7" i="2"/>
  <c r="AO30" i="2"/>
  <c r="O16" i="2"/>
  <c r="O24" i="2"/>
  <c r="O6" i="2"/>
  <c r="B13" i="2"/>
  <c r="S15" i="2"/>
  <c r="B21" i="2"/>
  <c r="S23" i="2"/>
  <c r="O28" i="2"/>
  <c r="FM147" i="9"/>
  <c r="GG147" i="9"/>
  <c r="EQ75" i="9"/>
  <c r="FM118" i="9"/>
  <c r="EQ101" i="9"/>
  <c r="FK101" i="9"/>
  <c r="EB28" i="2"/>
  <c r="FW164" i="9"/>
  <c r="FW183" i="9"/>
  <c r="EQ244" i="9"/>
  <c r="FH73" i="9"/>
  <c r="FM106" i="9"/>
  <c r="S28" i="2"/>
  <c r="O9" i="2"/>
  <c r="O13" i="2"/>
  <c r="O25" i="2"/>
  <c r="S34" i="2"/>
  <c r="F33" i="2"/>
  <c r="B29" i="2"/>
  <c r="S31" i="2"/>
  <c r="B33" i="2"/>
  <c r="FW107" i="9"/>
  <c r="EQ113" i="9"/>
  <c r="FK113" i="9"/>
  <c r="EQ195" i="9"/>
  <c r="FM67" i="9"/>
  <c r="FM51" i="9"/>
  <c r="CX174" i="6"/>
  <c r="CY174" i="6"/>
  <c r="O12" i="2"/>
  <c r="O20" i="2"/>
  <c r="O8" i="2"/>
  <c r="B34" i="2"/>
  <c r="S13" i="2"/>
  <c r="B19" i="2"/>
  <c r="B23" i="2"/>
  <c r="S25" i="2"/>
  <c r="O30" i="2"/>
  <c r="F12" i="2"/>
  <c r="F16" i="2"/>
  <c r="F20" i="2"/>
  <c r="F24" i="2"/>
  <c r="F28" i="2"/>
  <c r="FM114" i="9"/>
  <c r="EQ209" i="9"/>
  <c r="EQ99" i="9"/>
  <c r="FW145" i="9"/>
  <c r="FW240" i="9"/>
  <c r="FW205" i="9"/>
  <c r="EQ111" i="9"/>
  <c r="EQ79" i="9"/>
  <c r="FM143" i="9"/>
  <c r="DB461" i="7"/>
  <c r="DC461" i="7"/>
  <c r="DB515" i="7"/>
  <c r="DC515" i="7"/>
  <c r="CX115" i="6"/>
  <c r="CY115" i="6"/>
  <c r="S12" i="2"/>
  <c r="S20" i="2"/>
  <c r="B6" i="2"/>
  <c r="S8" i="2"/>
  <c r="F19" i="2"/>
  <c r="F23" i="2"/>
  <c r="O15" i="2"/>
  <c r="O23" i="2"/>
  <c r="F29" i="2"/>
  <c r="B30" i="2"/>
  <c r="FW73" i="9"/>
  <c r="FM65" i="9"/>
  <c r="FW57" i="9"/>
  <c r="FM36" i="9"/>
  <c r="ES30" i="2"/>
  <c r="ES32" i="2"/>
  <c r="FM167" i="9"/>
  <c r="GG167" i="9"/>
  <c r="FH123" i="9"/>
  <c r="FH162" i="9"/>
  <c r="FH189" i="9"/>
  <c r="FH197" i="9"/>
  <c r="FW55" i="9"/>
  <c r="EQ105" i="9"/>
  <c r="DB278" i="7"/>
  <c r="DC278" i="7"/>
  <c r="S278" i="7"/>
  <c r="DB368" i="7"/>
  <c r="DC368" i="7"/>
  <c r="DB409" i="7"/>
  <c r="DC409" i="7"/>
  <c r="FM53" i="9"/>
  <c r="EQ121" i="9"/>
  <c r="FK121" i="9"/>
  <c r="FH77" i="9"/>
  <c r="FH61" i="9"/>
  <c r="DB166" i="7"/>
  <c r="DC166" i="7"/>
  <c r="DB20" i="7"/>
  <c r="DC20" i="7"/>
  <c r="DD20" i="7"/>
  <c r="V20" i="7"/>
  <c r="DB130" i="7"/>
  <c r="DC130" i="7"/>
  <c r="DB156" i="7"/>
  <c r="DC156" i="7"/>
  <c r="DB245" i="7"/>
  <c r="DC245" i="7"/>
  <c r="DB232" i="7"/>
  <c r="DC232" i="7"/>
  <c r="S232" i="7"/>
  <c r="DB240" i="7"/>
  <c r="DC240" i="7"/>
  <c r="DB282" i="7"/>
  <c r="DC282" i="7"/>
  <c r="DB447" i="7"/>
  <c r="DC447" i="7"/>
  <c r="DB460" i="7"/>
  <c r="DC460" i="7"/>
  <c r="S460" i="7"/>
  <c r="DB406" i="7"/>
  <c r="DC406" i="7"/>
  <c r="DB456" i="7"/>
  <c r="DC456" i="7"/>
  <c r="DB491" i="7"/>
  <c r="DC491" i="7"/>
  <c r="DB506" i="7"/>
  <c r="DC506" i="7"/>
  <c r="DD506" i="7"/>
  <c r="V506" i="7"/>
  <c r="CX276" i="6"/>
  <c r="CY276" i="6"/>
  <c r="EQ63" i="9"/>
  <c r="FM71" i="9"/>
  <c r="DB288" i="7"/>
  <c r="DC288" i="7"/>
  <c r="DD288" i="7"/>
  <c r="V288" i="7"/>
  <c r="DB27" i="7"/>
  <c r="DC27" i="7"/>
  <c r="DB65" i="7"/>
  <c r="DC65" i="7"/>
  <c r="DB42" i="7"/>
  <c r="DC42" i="7"/>
  <c r="S42" i="7"/>
  <c r="DB429" i="7"/>
  <c r="DC429" i="7"/>
  <c r="S429" i="7"/>
  <c r="DB21" i="7"/>
  <c r="DC21" i="7"/>
  <c r="DB36" i="7"/>
  <c r="DC36" i="7"/>
  <c r="DB68" i="7"/>
  <c r="DC68" i="7"/>
  <c r="DD68" i="7"/>
  <c r="V68" i="7"/>
  <c r="DB214" i="7"/>
  <c r="DC214" i="7"/>
  <c r="DD214" i="7"/>
  <c r="V214" i="7"/>
  <c r="DB257" i="7"/>
  <c r="DC257" i="7"/>
  <c r="DB202" i="7"/>
  <c r="DC202" i="7"/>
  <c r="DB364" i="7"/>
  <c r="DC364" i="7"/>
  <c r="S364" i="7"/>
  <c r="DB188" i="7"/>
  <c r="DC188" i="7"/>
  <c r="DD188" i="7"/>
  <c r="V188" i="7"/>
  <c r="DB192" i="7"/>
  <c r="DC192" i="7"/>
  <c r="DB235" i="7"/>
  <c r="DC235" i="7"/>
  <c r="DB358" i="7"/>
  <c r="DC358" i="7"/>
  <c r="S358" i="7"/>
  <c r="DB408" i="7"/>
  <c r="DC408" i="7"/>
  <c r="S408" i="7"/>
  <c r="DB293" i="7"/>
  <c r="DC293" i="7"/>
  <c r="DB297" i="7"/>
  <c r="DC297" i="7"/>
  <c r="DB405" i="7"/>
  <c r="DC405" i="7"/>
  <c r="S405" i="7"/>
  <c r="DB428" i="7"/>
  <c r="DC428" i="7"/>
  <c r="DD428" i="7"/>
  <c r="V428" i="7"/>
  <c r="DB201" i="7"/>
  <c r="DC201" i="7"/>
  <c r="DB244" i="7"/>
  <c r="DC244" i="7"/>
  <c r="DB286" i="7"/>
  <c r="DC286" i="7"/>
  <c r="DD286" i="7"/>
  <c r="V286" i="7"/>
  <c r="DB414" i="7"/>
  <c r="DC414" i="7"/>
  <c r="DD414" i="7"/>
  <c r="V414" i="7"/>
  <c r="DB332" i="7"/>
  <c r="DC332" i="7"/>
  <c r="DB336" i="7"/>
  <c r="DC336" i="7"/>
  <c r="DB340" i="7"/>
  <c r="DC340" i="7"/>
  <c r="S340" i="7"/>
  <c r="DB344" i="7"/>
  <c r="DC344" i="7"/>
  <c r="S344" i="7"/>
  <c r="DB446" i="7"/>
  <c r="DC446" i="7"/>
  <c r="DB469" i="7"/>
  <c r="DC469" i="7"/>
  <c r="DB423" i="7"/>
  <c r="DC423" i="7"/>
  <c r="S423" i="7"/>
  <c r="DB459" i="7"/>
  <c r="DC459" i="7"/>
  <c r="DD459" i="7"/>
  <c r="V459" i="7"/>
  <c r="DB488" i="7"/>
  <c r="DC488" i="7"/>
  <c r="DB443" i="7"/>
  <c r="DC443" i="7"/>
  <c r="DB490" i="7"/>
  <c r="DC490" i="7"/>
  <c r="S490" i="7"/>
  <c r="DB495" i="7"/>
  <c r="DC495" i="7"/>
  <c r="DD495" i="7"/>
  <c r="V495" i="7"/>
  <c r="DB16" i="7"/>
  <c r="DC16" i="7"/>
  <c r="CX18" i="6"/>
  <c r="CY18" i="6"/>
  <c r="FM151" i="9"/>
  <c r="FH115" i="9"/>
  <c r="FH119" i="9"/>
  <c r="FH181" i="9"/>
  <c r="DB118" i="7"/>
  <c r="DC118" i="7"/>
  <c r="DD118" i="7"/>
  <c r="V118" i="7"/>
  <c r="DB126" i="7"/>
  <c r="DC126" i="7"/>
  <c r="S126" i="7"/>
  <c r="DB159" i="7"/>
  <c r="DC159" i="7"/>
  <c r="DB253" i="7"/>
  <c r="DC253" i="7"/>
  <c r="DB319" i="7"/>
  <c r="DC319" i="7"/>
  <c r="DD319" i="7"/>
  <c r="V319" i="7"/>
  <c r="DB276" i="7"/>
  <c r="DC276" i="7"/>
  <c r="DD276" i="7"/>
  <c r="V276" i="7"/>
  <c r="DB325" i="7"/>
  <c r="DC325" i="7"/>
  <c r="DB504" i="7"/>
  <c r="DC504" i="7"/>
  <c r="DB404" i="7"/>
  <c r="DC404" i="7"/>
  <c r="S404" i="7"/>
  <c r="DB471" i="7"/>
  <c r="DC471" i="7"/>
  <c r="S471" i="7"/>
  <c r="DB499" i="7"/>
  <c r="DC499" i="7"/>
  <c r="DB494" i="7"/>
  <c r="DC494" i="7"/>
  <c r="DB174" i="7"/>
  <c r="DC174" i="7"/>
  <c r="DD174" i="7"/>
  <c r="V174" i="7"/>
  <c r="DB41" i="7"/>
  <c r="DC41" i="7"/>
  <c r="S41" i="7"/>
  <c r="CX168" i="6"/>
  <c r="CY168" i="6"/>
  <c r="CX32" i="6"/>
  <c r="CY32" i="6"/>
  <c r="CX17" i="6"/>
  <c r="CY17" i="6"/>
  <c r="CZ17" i="6"/>
  <c r="R17" i="6"/>
  <c r="CX111" i="6"/>
  <c r="CY111" i="6"/>
  <c r="CZ111" i="6"/>
  <c r="R111" i="6"/>
  <c r="CX22" i="6"/>
  <c r="CY22" i="6"/>
  <c r="CX76" i="6"/>
  <c r="CY76" i="6"/>
  <c r="CX110" i="6"/>
  <c r="CY110" i="6"/>
  <c r="CZ110" i="6"/>
  <c r="R110" i="6"/>
  <c r="CX125" i="6"/>
  <c r="CY125" i="6"/>
  <c r="CZ125" i="6"/>
  <c r="R125" i="6"/>
  <c r="CX152" i="6"/>
  <c r="CY152" i="6"/>
  <c r="CX169" i="6"/>
  <c r="CY169" i="6"/>
  <c r="CX204" i="6"/>
  <c r="CY204" i="6"/>
  <c r="CZ204" i="6"/>
  <c r="R204" i="6"/>
  <c r="CX292" i="6"/>
  <c r="CY292" i="6"/>
  <c r="CZ292" i="6"/>
  <c r="R292" i="6"/>
  <c r="CX36" i="6"/>
  <c r="CY36" i="6"/>
  <c r="CX40" i="6"/>
  <c r="CY40" i="6"/>
  <c r="CX69" i="6"/>
  <c r="CY69" i="6"/>
  <c r="O69" i="6"/>
  <c r="CX159" i="6"/>
  <c r="CY159" i="6"/>
  <c r="O159" i="6"/>
  <c r="CX239" i="6"/>
  <c r="CY239" i="6"/>
  <c r="CX375" i="6"/>
  <c r="CY375" i="6"/>
  <c r="CX70" i="6"/>
  <c r="CY70" i="6"/>
  <c r="O70" i="6"/>
  <c r="CX86" i="6"/>
  <c r="CY86" i="6"/>
  <c r="O86" i="6"/>
  <c r="CX116" i="6"/>
  <c r="CY116" i="6"/>
  <c r="CX158" i="6"/>
  <c r="CY158" i="6"/>
  <c r="CX208" i="6"/>
  <c r="CY208" i="6"/>
  <c r="O208" i="6"/>
  <c r="CX279" i="6"/>
  <c r="CY279" i="6"/>
  <c r="CZ279" i="6"/>
  <c r="R279" i="6"/>
  <c r="CX358" i="6"/>
  <c r="CY358" i="6"/>
  <c r="CX197" i="6"/>
  <c r="CY197" i="6"/>
  <c r="CX213" i="6"/>
  <c r="CY213" i="6"/>
  <c r="O213" i="6"/>
  <c r="CX241" i="6"/>
  <c r="CY241" i="6"/>
  <c r="O241" i="6"/>
  <c r="CX257" i="6"/>
  <c r="CY257" i="6"/>
  <c r="CX301" i="6"/>
  <c r="CY301" i="6"/>
  <c r="CX400" i="6"/>
  <c r="CY400" i="6"/>
  <c r="O400" i="6"/>
  <c r="CX417" i="6"/>
  <c r="CY417" i="6"/>
  <c r="CZ417" i="6"/>
  <c r="R417" i="6"/>
  <c r="CX444" i="6"/>
  <c r="CY444" i="6"/>
  <c r="CX467" i="6"/>
  <c r="CY467" i="6"/>
  <c r="CX199" i="6"/>
  <c r="CY199" i="6"/>
  <c r="CZ199" i="6"/>
  <c r="R199" i="6"/>
  <c r="CX246" i="6"/>
  <c r="CY246" i="6"/>
  <c r="CZ246" i="6"/>
  <c r="R246" i="6"/>
  <c r="CX274" i="6"/>
  <c r="CY274" i="6"/>
  <c r="CX328" i="6"/>
  <c r="CY328" i="6"/>
  <c r="CX345" i="6"/>
  <c r="CY345" i="6"/>
  <c r="O345" i="6"/>
  <c r="CX369" i="6"/>
  <c r="CY369" i="6"/>
  <c r="CZ369" i="6"/>
  <c r="R369" i="6"/>
  <c r="CX385" i="6"/>
  <c r="CY385" i="6"/>
  <c r="CX430" i="6"/>
  <c r="CY430" i="6"/>
  <c r="CX466" i="6"/>
  <c r="CY466" i="6"/>
  <c r="CZ466" i="6"/>
  <c r="R466" i="6"/>
  <c r="CX215" i="6"/>
  <c r="CY215" i="6"/>
  <c r="CZ215" i="6"/>
  <c r="R215" i="6"/>
  <c r="CX259" i="6"/>
  <c r="CY259" i="6"/>
  <c r="CX365" i="6"/>
  <c r="CY365" i="6"/>
  <c r="CX408" i="6"/>
  <c r="CY408" i="6"/>
  <c r="CZ408" i="6"/>
  <c r="R408" i="6"/>
  <c r="CX423" i="6"/>
  <c r="CY423" i="6"/>
  <c r="CZ423" i="6"/>
  <c r="R423" i="6"/>
  <c r="CX457" i="6"/>
  <c r="CY457" i="6"/>
  <c r="CX471" i="6"/>
  <c r="CY471" i="6"/>
  <c r="CX506" i="6"/>
  <c r="CY506" i="6"/>
  <c r="CZ506" i="6"/>
  <c r="R506" i="6"/>
  <c r="CX485" i="6"/>
  <c r="CY485" i="6"/>
  <c r="O485" i="6"/>
  <c r="CX453" i="6"/>
  <c r="CY453" i="6"/>
  <c r="CB20" i="2"/>
  <c r="EO34" i="2"/>
  <c r="DB27" i="2"/>
  <c r="DB19" i="2"/>
  <c r="BS14" i="2"/>
  <c r="AF34" i="2"/>
  <c r="O31" i="2"/>
  <c r="F30" i="2"/>
  <c r="F34" i="2"/>
  <c r="BB11" i="2"/>
  <c r="BS28" i="2"/>
  <c r="AS13" i="2"/>
  <c r="AS21" i="2"/>
  <c r="CB21" i="2"/>
  <c r="CB25" i="2"/>
  <c r="CB29" i="2"/>
  <c r="CB33" i="2"/>
  <c r="AF5" i="2"/>
  <c r="BF19" i="2"/>
  <c r="BF23" i="2"/>
  <c r="BF27" i="2"/>
  <c r="BF31" i="2"/>
  <c r="BF35" i="2"/>
  <c r="AF8" i="2"/>
  <c r="AF12" i="2"/>
  <c r="AF16" i="2"/>
  <c r="AF20" i="2"/>
  <c r="AF24" i="2"/>
  <c r="AO27" i="2"/>
  <c r="AS26" i="2"/>
  <c r="AS34" i="2"/>
  <c r="B10" i="2"/>
  <c r="B18" i="2"/>
  <c r="B26" i="2"/>
  <c r="B8" i="2"/>
  <c r="O21" i="2"/>
  <c r="BS20" i="2"/>
  <c r="AS5" i="2"/>
  <c r="CB32" i="2"/>
  <c r="CS15" i="2"/>
  <c r="CS11" i="2"/>
  <c r="CS7" i="2"/>
  <c r="F25" i="2"/>
  <c r="AS11" i="2"/>
  <c r="AB5" i="2"/>
  <c r="BS26" i="2"/>
  <c r="CF32" i="2"/>
  <c r="CF20" i="2"/>
  <c r="CF21" i="2"/>
  <c r="CF25" i="2"/>
  <c r="CF29" i="2"/>
  <c r="CF33" i="2"/>
  <c r="BB6" i="2"/>
  <c r="BB14" i="2"/>
  <c r="AS27" i="2"/>
  <c r="B32" i="2"/>
  <c r="BB19" i="2"/>
  <c r="BB23" i="2"/>
  <c r="BB27" i="2"/>
  <c r="BB31" i="2"/>
  <c r="BB35" i="2"/>
  <c r="AB8" i="2"/>
  <c r="AB12" i="2"/>
  <c r="B5" i="2"/>
  <c r="S9" i="2"/>
  <c r="DF34" i="2"/>
  <c r="DF30" i="2"/>
  <c r="DF26" i="2"/>
  <c r="DF22" i="2"/>
  <c r="DF18" i="2"/>
  <c r="DF14" i="2"/>
  <c r="DF10" i="2"/>
  <c r="DF6" i="2"/>
  <c r="AO7" i="2"/>
  <c r="DO17" i="2"/>
  <c r="DO9" i="2"/>
  <c r="BO8" i="2"/>
  <c r="BB22" i="2"/>
  <c r="BB30" i="2"/>
  <c r="AB7" i="2"/>
  <c r="AB15" i="2"/>
  <c r="AB23" i="2"/>
  <c r="BF20" i="2"/>
  <c r="BF32" i="2"/>
  <c r="AF17" i="2"/>
  <c r="O10" i="2"/>
  <c r="S22" i="2"/>
  <c r="S18" i="2"/>
  <c r="AB25" i="2"/>
  <c r="AB28" i="2"/>
  <c r="AF25" i="2"/>
  <c r="AF29" i="2"/>
  <c r="AF33" i="2"/>
  <c r="O17" i="2"/>
  <c r="F31" i="2"/>
  <c r="F35" i="2"/>
  <c r="FH101" i="9"/>
  <c r="FW51" i="9"/>
  <c r="FM55" i="9"/>
  <c r="BF16" i="2"/>
  <c r="CS30" i="2"/>
  <c r="CB24" i="2"/>
  <c r="CB17" i="2"/>
  <c r="CB13" i="2"/>
  <c r="CB9" i="2"/>
  <c r="CB5" i="2"/>
  <c r="BB20" i="2"/>
  <c r="CF24" i="2"/>
  <c r="DB29" i="2"/>
  <c r="DB21" i="2"/>
  <c r="DB13" i="2"/>
  <c r="DB5" i="2"/>
  <c r="ES35" i="2"/>
  <c r="BS8" i="2"/>
  <c r="CO21" i="2"/>
  <c r="CO25" i="2"/>
  <c r="CO29" i="2"/>
  <c r="CO33" i="2"/>
  <c r="AB29" i="2"/>
  <c r="O14" i="2"/>
  <c r="AO28" i="2"/>
  <c r="B11" i="2"/>
  <c r="S17" i="2"/>
  <c r="B27" i="2"/>
  <c r="CO30" i="2"/>
  <c r="EF32" i="2"/>
  <c r="EF30" i="2"/>
  <c r="EF28" i="2"/>
  <c r="EF26" i="2"/>
  <c r="EF24" i="2"/>
  <c r="EF22" i="2"/>
  <c r="EF20" i="2"/>
  <c r="EF18" i="2"/>
  <c r="EF16" i="2"/>
  <c r="EF14" i="2"/>
  <c r="EF12" i="2"/>
  <c r="EF10" i="2"/>
  <c r="EF8" i="2"/>
  <c r="EF6" i="2"/>
  <c r="AF28" i="2"/>
  <c r="AO15" i="2"/>
  <c r="EO35" i="2"/>
  <c r="CS21" i="2"/>
  <c r="CS25" i="2"/>
  <c r="CS29" i="2"/>
  <c r="CS33" i="2"/>
  <c r="FW67" i="9"/>
  <c r="FM198" i="9"/>
  <c r="AW23" i="2"/>
  <c r="AD23" i="3"/>
  <c r="AQ23" i="2"/>
  <c r="Z23" i="3"/>
  <c r="FM163" i="9"/>
  <c r="AT30" i="3"/>
  <c r="AP30" i="3"/>
  <c r="BW30" i="2"/>
  <c r="BQ30" i="2"/>
  <c r="FM155" i="9"/>
  <c r="AT22" i="3"/>
  <c r="AP22" i="3"/>
  <c r="BW22" i="2"/>
  <c r="BQ22" i="2"/>
  <c r="FW123" i="9"/>
  <c r="CX31" i="2"/>
  <c r="FW115" i="9"/>
  <c r="CX23" i="2"/>
  <c r="CI13" i="2"/>
  <c r="BA13" i="3"/>
  <c r="CI9" i="2"/>
  <c r="BA9" i="3"/>
  <c r="BG6" i="3"/>
  <c r="CR6" i="2"/>
  <c r="FM238" i="9"/>
  <c r="N21" i="3"/>
  <c r="J21" i="3"/>
  <c r="W21" i="2"/>
  <c r="Q21" i="2"/>
  <c r="FW195" i="9"/>
  <c r="BR29" i="2"/>
  <c r="AQ29" i="3"/>
  <c r="EQ147" i="9"/>
  <c r="BJ14" i="2"/>
  <c r="AL14" i="3"/>
  <c r="BD14" i="2"/>
  <c r="AH14" i="3"/>
  <c r="AK5" i="3"/>
  <c r="BI5" i="2"/>
  <c r="FM111" i="9"/>
  <c r="CW19" i="2"/>
  <c r="BF19" i="3"/>
  <c r="CQ19" i="2"/>
  <c r="BJ19" i="3"/>
  <c r="FH238" i="9"/>
  <c r="AV18" i="2"/>
  <c r="AC18" i="3"/>
  <c r="AS33" i="3"/>
  <c r="BV33" i="2"/>
  <c r="AS17" i="3"/>
  <c r="BV17" i="2"/>
  <c r="FM141" i="9"/>
  <c r="AT8" i="3"/>
  <c r="AP8" i="3"/>
  <c r="BQ8" i="2"/>
  <c r="BW8" i="2"/>
  <c r="BA34" i="3"/>
  <c r="CI34" i="2"/>
  <c r="EQ119" i="9"/>
  <c r="BB27" i="3"/>
  <c r="AX27" i="3"/>
  <c r="CJ27" i="2"/>
  <c r="CD27" i="2"/>
  <c r="FH113" i="9"/>
  <c r="FW110" i="9"/>
  <c r="CX18" i="2"/>
  <c r="FH104" i="9"/>
  <c r="FW102" i="9"/>
  <c r="CX10" i="2"/>
  <c r="FH100" i="9"/>
  <c r="FW98" i="9"/>
  <c r="CX6" i="2"/>
  <c r="BZ32" i="3"/>
  <c r="DW32" i="2"/>
  <c r="BZ28" i="3"/>
  <c r="DW28" i="2"/>
  <c r="BZ24" i="3"/>
  <c r="DW24" i="2"/>
  <c r="BZ20" i="3"/>
  <c r="DW20" i="2"/>
  <c r="BZ16" i="3"/>
  <c r="DW16" i="2"/>
  <c r="BZ12" i="3"/>
  <c r="DW12" i="2"/>
  <c r="BZ8" i="3"/>
  <c r="DW8" i="2"/>
  <c r="CO35" i="3"/>
  <c r="EV35" i="2"/>
  <c r="FM32" i="9"/>
  <c r="EW31" i="2"/>
  <c r="CP31" i="3"/>
  <c r="EQ31" i="2"/>
  <c r="CL31" i="3"/>
  <c r="FM28" i="9"/>
  <c r="EW27" i="2"/>
  <c r="CP27" i="3"/>
  <c r="EQ27" i="2"/>
  <c r="CL27" i="3"/>
  <c r="FM24" i="9"/>
  <c r="EW23" i="2"/>
  <c r="CP23" i="3"/>
  <c r="EQ23" i="2"/>
  <c r="CL23" i="3"/>
  <c r="FM20" i="9"/>
  <c r="EW19" i="2"/>
  <c r="CP19" i="3"/>
  <c r="EQ19" i="2"/>
  <c r="CL19" i="3"/>
  <c r="FM16" i="9"/>
  <c r="EW15" i="2"/>
  <c r="CP15" i="3"/>
  <c r="EQ15" i="2"/>
  <c r="CL15" i="3"/>
  <c r="FM12" i="9"/>
  <c r="EW11" i="2"/>
  <c r="CP11" i="3"/>
  <c r="EQ11" i="2"/>
  <c r="CL11" i="3"/>
  <c r="FM8" i="9"/>
  <c r="CP7" i="3"/>
  <c r="EQ7" i="2"/>
  <c r="CL7" i="3"/>
  <c r="EW7" i="2"/>
  <c r="K8" i="3"/>
  <c r="R8" i="2"/>
  <c r="EQ183" i="9"/>
  <c r="V8" i="3"/>
  <c r="R8" i="3"/>
  <c r="AD8" i="2"/>
  <c r="AJ8" i="2"/>
  <c r="FH166" i="9"/>
  <c r="EQ156" i="9"/>
  <c r="BJ23" i="2"/>
  <c r="AL23" i="3"/>
  <c r="AH23" i="3"/>
  <c r="BD23" i="2"/>
  <c r="FH150" i="9"/>
  <c r="FW139" i="9"/>
  <c r="AY18" i="3"/>
  <c r="CE18" i="2"/>
  <c r="AY14" i="3"/>
  <c r="CE14" i="2"/>
  <c r="AY10" i="3"/>
  <c r="CE10" i="2"/>
  <c r="AY6" i="3"/>
  <c r="CE6" i="2"/>
  <c r="FH78" i="9"/>
  <c r="DA32" i="2"/>
  <c r="FW76" i="9"/>
  <c r="FH70" i="9"/>
  <c r="DA24" i="2"/>
  <c r="FW68" i="9"/>
  <c r="FH62" i="9"/>
  <c r="DA16" i="2"/>
  <c r="FW60" i="9"/>
  <c r="FH33" i="9"/>
  <c r="FH31" i="9"/>
  <c r="FH29" i="9"/>
  <c r="FH27" i="9"/>
  <c r="FH25" i="9"/>
  <c r="FH23" i="9"/>
  <c r="FH21" i="9"/>
  <c r="FH19" i="9"/>
  <c r="FH17" i="9"/>
  <c r="FH15" i="9"/>
  <c r="FH13" i="9"/>
  <c r="FH11" i="9"/>
  <c r="FH9" i="9"/>
  <c r="FH7" i="9"/>
  <c r="FW140" i="9"/>
  <c r="FH142" i="9"/>
  <c r="AQ23" i="3"/>
  <c r="BR23" i="2"/>
  <c r="FW162" i="9"/>
  <c r="AA8" i="3"/>
  <c r="AR8" i="2"/>
  <c r="FW189" i="9"/>
  <c r="FW197" i="9"/>
  <c r="C28" i="3"/>
  <c r="E28" i="2"/>
  <c r="CI21" i="2"/>
  <c r="BA21" i="3"/>
  <c r="BG22" i="3"/>
  <c r="CR22" i="2"/>
  <c r="EQ116" i="9"/>
  <c r="BB24" i="3"/>
  <c r="AX24" i="3"/>
  <c r="CJ24" i="2"/>
  <c r="CD24" i="2"/>
  <c r="CI29" i="2"/>
  <c r="BA29" i="3"/>
  <c r="BG30" i="3"/>
  <c r="CR30" i="2"/>
  <c r="EQ124" i="9"/>
  <c r="BB32" i="3"/>
  <c r="AX32" i="3"/>
  <c r="CJ32" i="2"/>
  <c r="CD32" i="2"/>
  <c r="FM138" i="9"/>
  <c r="AT5" i="3"/>
  <c r="AP5" i="3"/>
  <c r="BQ5" i="2"/>
  <c r="BW5" i="2"/>
  <c r="FM142" i="9"/>
  <c r="AT9" i="3"/>
  <c r="AP9" i="3"/>
  <c r="BW9" i="2"/>
  <c r="BQ9" i="2"/>
  <c r="FM146" i="9"/>
  <c r="AT13" i="3"/>
  <c r="AP13" i="3"/>
  <c r="BW13" i="2"/>
  <c r="BQ13" i="2"/>
  <c r="AS19" i="3"/>
  <c r="BV19" i="2"/>
  <c r="AS27" i="3"/>
  <c r="BV27" i="2"/>
  <c r="BV35" i="2"/>
  <c r="AS35" i="3"/>
  <c r="AV12" i="2"/>
  <c r="AC12" i="3"/>
  <c r="AV20" i="2"/>
  <c r="AC20" i="3"/>
  <c r="FW232" i="9"/>
  <c r="AS16" i="3"/>
  <c r="BV16" i="2"/>
  <c r="AS20" i="3"/>
  <c r="BV20" i="2"/>
  <c r="AS24" i="3"/>
  <c r="BV24" i="2"/>
  <c r="AS28" i="3"/>
  <c r="BV28" i="2"/>
  <c r="AS32" i="3"/>
  <c r="BV32" i="2"/>
  <c r="AV7" i="2"/>
  <c r="AC7" i="3"/>
  <c r="AV11" i="2"/>
  <c r="AC11" i="3"/>
  <c r="AV13" i="2"/>
  <c r="AC13" i="3"/>
  <c r="AV19" i="2"/>
  <c r="AC19" i="3"/>
  <c r="EV141" i="9"/>
  <c r="AJ8" i="3"/>
  <c r="BD8" i="2"/>
  <c r="AL8" i="3"/>
  <c r="BJ8" i="2"/>
  <c r="AH8" i="3"/>
  <c r="BG8" i="2"/>
  <c r="AC72" i="10"/>
  <c r="EQ141" i="9"/>
  <c r="CZ157" i="6"/>
  <c r="R157" i="6"/>
  <c r="O157" i="6"/>
  <c r="O34" i="6"/>
  <c r="CZ34" i="6"/>
  <c r="R34" i="6"/>
  <c r="EQ201" i="9"/>
  <c r="V26" i="3"/>
  <c r="R26" i="3"/>
  <c r="AJ26" i="2"/>
  <c r="AD26" i="2"/>
  <c r="AI15" i="3"/>
  <c r="BE15" i="2"/>
  <c r="BE7" i="2"/>
  <c r="AI7" i="3"/>
  <c r="BG29" i="3"/>
  <c r="CR29" i="2"/>
  <c r="FW111" i="9"/>
  <c r="CX19" i="2"/>
  <c r="EQ110" i="9"/>
  <c r="BB18" i="3"/>
  <c r="AX18" i="3"/>
  <c r="CJ18" i="2"/>
  <c r="CD18" i="2"/>
  <c r="BG16" i="3"/>
  <c r="CR16" i="2"/>
  <c r="BA15" i="3"/>
  <c r="CI15" i="2"/>
  <c r="EQ102" i="9"/>
  <c r="BB10" i="3"/>
  <c r="AX10" i="3"/>
  <c r="CJ10" i="2"/>
  <c r="CD10" i="2"/>
  <c r="BG8" i="3"/>
  <c r="CR8" i="2"/>
  <c r="CI7" i="2"/>
  <c r="BA7" i="3"/>
  <c r="DR35" i="2"/>
  <c r="BW35" i="3"/>
  <c r="BO31" i="3"/>
  <c r="DE31" i="2"/>
  <c r="BO27" i="3"/>
  <c r="DE27" i="2"/>
  <c r="BO23" i="3"/>
  <c r="DE23" i="2"/>
  <c r="BO19" i="3"/>
  <c r="DE19" i="2"/>
  <c r="BO15" i="3"/>
  <c r="DE15" i="2"/>
  <c r="BO11" i="3"/>
  <c r="DE11" i="2"/>
  <c r="BO7" i="3"/>
  <c r="DE7" i="2"/>
  <c r="U19" i="3"/>
  <c r="AI19" i="2"/>
  <c r="FW187" i="9"/>
  <c r="AK34" i="3"/>
  <c r="BI34" i="2"/>
  <c r="FW160" i="9"/>
  <c r="BR21" i="2"/>
  <c r="AQ21" i="3"/>
  <c r="FH145" i="9"/>
  <c r="AK9" i="3"/>
  <c r="BI9" i="2"/>
  <c r="FM120" i="9"/>
  <c r="CW28" i="2"/>
  <c r="BJ28" i="3"/>
  <c r="CQ28" i="2"/>
  <c r="BF28" i="3"/>
  <c r="FM112" i="9"/>
  <c r="CW20" i="2"/>
  <c r="BJ20" i="3"/>
  <c r="CQ20" i="2"/>
  <c r="BF20" i="3"/>
  <c r="CV16" i="2"/>
  <c r="BI16" i="3"/>
  <c r="CV10" i="2"/>
  <c r="BI10" i="3"/>
  <c r="CV8" i="2"/>
  <c r="BI8" i="3"/>
  <c r="BY35" i="3"/>
  <c r="DV35" i="2"/>
  <c r="EQ76" i="9"/>
  <c r="FM76" i="9"/>
  <c r="BV30" i="3"/>
  <c r="DJ30" i="2"/>
  <c r="BN30" i="3"/>
  <c r="DD30" i="2"/>
  <c r="BR30" i="3"/>
  <c r="DQ30" i="2"/>
  <c r="DR28" i="2"/>
  <c r="BW28" i="3"/>
  <c r="BQ27" i="3"/>
  <c r="DI27" i="2"/>
  <c r="EQ68" i="9"/>
  <c r="FM68" i="9"/>
  <c r="BV22" i="3"/>
  <c r="DJ22" i="2"/>
  <c r="BR22" i="3"/>
  <c r="BN22" i="3"/>
  <c r="DD22" i="2"/>
  <c r="DQ22" i="2"/>
  <c r="BW20" i="3"/>
  <c r="DR20" i="2"/>
  <c r="BQ19" i="3"/>
  <c r="DI19" i="2"/>
  <c r="BW16" i="3"/>
  <c r="DR16" i="2"/>
  <c r="BQ15" i="3"/>
  <c r="DI15" i="2"/>
  <c r="EQ56" i="9"/>
  <c r="FM56" i="9"/>
  <c r="BV10" i="3"/>
  <c r="DJ10" i="2"/>
  <c r="BN10" i="3"/>
  <c r="DD10" i="2"/>
  <c r="DQ10" i="2"/>
  <c r="BR10" i="3"/>
  <c r="EQ52" i="9"/>
  <c r="FM52" i="9"/>
  <c r="BV6" i="3"/>
  <c r="DQ6" i="2"/>
  <c r="DD6" i="2"/>
  <c r="BN6" i="3"/>
  <c r="BR6" i="3"/>
  <c r="DJ6" i="2"/>
  <c r="CM33" i="3"/>
  <c r="ER33" i="2"/>
  <c r="CM32" i="3"/>
  <c r="ER32" i="2"/>
  <c r="CM30" i="3"/>
  <c r="ER30" i="2"/>
  <c r="CM28" i="3"/>
  <c r="ER28" i="2"/>
  <c r="CM26" i="3"/>
  <c r="ER26" i="2"/>
  <c r="CM24" i="3"/>
  <c r="ER24" i="2"/>
  <c r="CM22" i="3"/>
  <c r="ER22" i="2"/>
  <c r="CM20" i="3"/>
  <c r="ER20" i="2"/>
  <c r="CM18" i="3"/>
  <c r="ER18" i="2"/>
  <c r="CM16" i="3"/>
  <c r="ER16" i="2"/>
  <c r="CM14" i="3"/>
  <c r="ER14" i="2"/>
  <c r="CM12" i="3"/>
  <c r="ER12" i="2"/>
  <c r="CM11" i="3"/>
  <c r="ER11" i="2"/>
  <c r="CM9" i="3"/>
  <c r="ER9" i="2"/>
  <c r="CM8" i="3"/>
  <c r="ER8" i="2"/>
  <c r="CM7" i="3"/>
  <c r="ER7" i="2"/>
  <c r="CM6" i="3"/>
  <c r="ER6" i="2"/>
  <c r="CV20" i="2"/>
  <c r="BI20" i="3"/>
  <c r="CV22" i="2"/>
  <c r="BI22" i="3"/>
  <c r="CV24" i="2"/>
  <c r="BI24" i="3"/>
  <c r="CV26" i="2"/>
  <c r="BI26" i="3"/>
  <c r="CV28" i="2"/>
  <c r="BI28" i="3"/>
  <c r="CV30" i="2"/>
  <c r="BI30" i="3"/>
  <c r="CV32" i="2"/>
  <c r="BI32" i="3"/>
  <c r="CV34" i="2"/>
  <c r="BI34" i="3"/>
  <c r="EQ138" i="9"/>
  <c r="BD5" i="2"/>
  <c r="AH5" i="3"/>
  <c r="BJ5" i="2"/>
  <c r="AL5" i="3"/>
  <c r="AK6" i="3"/>
  <c r="BI6" i="2"/>
  <c r="AQ7" i="3"/>
  <c r="BR7" i="2"/>
  <c r="EQ142" i="9"/>
  <c r="BJ9" i="2"/>
  <c r="AH9" i="3"/>
  <c r="BD9" i="2"/>
  <c r="AL9" i="3"/>
  <c r="AK10" i="3"/>
  <c r="BI10" i="2"/>
  <c r="AQ11" i="3"/>
  <c r="BR11" i="2"/>
  <c r="EQ146" i="9"/>
  <c r="BJ13" i="2"/>
  <c r="AH13" i="3"/>
  <c r="BD13" i="2"/>
  <c r="AL13" i="3"/>
  <c r="AK14" i="3"/>
  <c r="BI14" i="2"/>
  <c r="AQ15" i="3"/>
  <c r="BR15" i="2"/>
  <c r="AK20" i="3"/>
  <c r="BI20" i="2"/>
  <c r="EQ154" i="9"/>
  <c r="BJ21" i="2"/>
  <c r="AH21" i="3"/>
  <c r="BD21" i="2"/>
  <c r="AL21" i="3"/>
  <c r="FH156" i="9"/>
  <c r="AK28" i="3"/>
  <c r="BI28" i="2"/>
  <c r="EQ162" i="9"/>
  <c r="BJ29" i="2"/>
  <c r="AH29" i="3"/>
  <c r="BD29" i="2"/>
  <c r="AL29" i="3"/>
  <c r="FH164" i="9"/>
  <c r="U5" i="3"/>
  <c r="AI5" i="2"/>
  <c r="EQ181" i="9"/>
  <c r="V6" i="3"/>
  <c r="R6" i="3"/>
  <c r="AD6" i="2"/>
  <c r="AJ6" i="2"/>
  <c r="FH183" i="9"/>
  <c r="U13" i="3"/>
  <c r="AI13" i="2"/>
  <c r="EQ189" i="9"/>
  <c r="V14" i="3"/>
  <c r="R14" i="3"/>
  <c r="AJ14" i="2"/>
  <c r="AD14" i="2"/>
  <c r="FH191" i="9"/>
  <c r="U21" i="3"/>
  <c r="AI21" i="2"/>
  <c r="EQ197" i="9"/>
  <c r="V22" i="3"/>
  <c r="R22" i="3"/>
  <c r="AJ22" i="2"/>
  <c r="AD22" i="2"/>
  <c r="FH199" i="9"/>
  <c r="FM203" i="9"/>
  <c r="AW28" i="2"/>
  <c r="Z28" i="3"/>
  <c r="AQ28" i="2"/>
  <c r="AD28" i="3"/>
  <c r="FH225" i="9"/>
  <c r="M24" i="3"/>
  <c r="V24" i="2"/>
  <c r="FW112" i="9"/>
  <c r="CX20" i="2"/>
  <c r="FH114" i="9"/>
  <c r="FW116" i="9"/>
  <c r="CX24" i="2"/>
  <c r="FH118" i="9"/>
  <c r="FW120" i="9"/>
  <c r="CX28" i="2"/>
  <c r="FH122" i="9"/>
  <c r="FW124" i="9"/>
  <c r="CX32" i="2"/>
  <c r="FH126" i="9"/>
  <c r="AI19" i="3"/>
  <c r="BE19" i="2"/>
  <c r="AI23" i="3"/>
  <c r="BE23" i="2"/>
  <c r="AI27" i="3"/>
  <c r="BE27" i="2"/>
  <c r="AI31" i="3"/>
  <c r="BE31" i="2"/>
  <c r="BE35" i="2"/>
  <c r="AI35" i="3"/>
  <c r="S8" i="3"/>
  <c r="AE8" i="2"/>
  <c r="S12" i="3"/>
  <c r="AE12" i="2"/>
  <c r="S16" i="3"/>
  <c r="AE16" i="2"/>
  <c r="S20" i="3"/>
  <c r="AE20" i="2"/>
  <c r="S24" i="3"/>
  <c r="AE24" i="2"/>
  <c r="FW201" i="9"/>
  <c r="EV120" i="9"/>
  <c r="BA28" i="3"/>
  <c r="CG28" i="2"/>
  <c r="AE92" i="10"/>
  <c r="CI28" i="2"/>
  <c r="AZ28" i="3"/>
  <c r="FR108" i="9"/>
  <c r="FM108" i="9"/>
  <c r="BH16" i="3"/>
  <c r="CW16" i="2"/>
  <c r="CS16" i="2"/>
  <c r="CO16" i="2"/>
  <c r="BJ16" i="3"/>
  <c r="CQ16" i="2"/>
  <c r="BF16" i="3"/>
  <c r="CT16" i="2"/>
  <c r="AF80" i="10"/>
  <c r="FR100" i="9"/>
  <c r="FM100" i="9"/>
  <c r="BH8" i="3"/>
  <c r="BJ8" i="3"/>
  <c r="CQ8" i="2"/>
  <c r="CT8" i="2"/>
  <c r="AF72" i="10"/>
  <c r="BF8" i="3"/>
  <c r="CW8" i="2"/>
  <c r="CS8" i="2"/>
  <c r="CO8" i="2"/>
  <c r="FR198" i="9"/>
  <c r="AB23" i="3"/>
  <c r="AS23" i="2"/>
  <c r="AT23" i="2"/>
  <c r="AF120" i="10"/>
  <c r="EV180" i="9"/>
  <c r="T5" i="3"/>
  <c r="AG5" i="2"/>
  <c r="AE102" i="10"/>
  <c r="FR139" i="9"/>
  <c r="AT6" i="3"/>
  <c r="AP6" i="3"/>
  <c r="AR6" i="3"/>
  <c r="BQ6" i="2"/>
  <c r="BT6" i="2"/>
  <c r="AD70" i="10"/>
  <c r="BR6" i="2"/>
  <c r="AQ6" i="3"/>
  <c r="BW6" i="2"/>
  <c r="FM139" i="9"/>
  <c r="GG139" i="9"/>
  <c r="FR126" i="9"/>
  <c r="BH34" i="3"/>
  <c r="CW34" i="2"/>
  <c r="BJ34" i="3"/>
  <c r="CQ34" i="2"/>
  <c r="BF34" i="3"/>
  <c r="CT34" i="2"/>
  <c r="AF98" i="10"/>
  <c r="FM126" i="9"/>
  <c r="FR110" i="9"/>
  <c r="BH18" i="3"/>
  <c r="CW18" i="2"/>
  <c r="CS18" i="2"/>
  <c r="CO18" i="2"/>
  <c r="BJ18" i="3"/>
  <c r="CQ18" i="2"/>
  <c r="BF18" i="3"/>
  <c r="CT18" i="2"/>
  <c r="AF82" i="10"/>
  <c r="FM110" i="9"/>
  <c r="FR102" i="9"/>
  <c r="BH10" i="3"/>
  <c r="CW10" i="2"/>
  <c r="CS10" i="2"/>
  <c r="CO10" i="2"/>
  <c r="BJ10" i="3"/>
  <c r="CQ10" i="2"/>
  <c r="BF10" i="3"/>
  <c r="CT10" i="2"/>
  <c r="AF74" i="10"/>
  <c r="FM102" i="9"/>
  <c r="FM182" i="9"/>
  <c r="AD7" i="3"/>
  <c r="AQ7" i="2"/>
  <c r="Z7" i="3"/>
  <c r="AW7" i="2"/>
  <c r="BG18" i="3"/>
  <c r="CR18" i="2"/>
  <c r="EQ108" i="9"/>
  <c r="BB16" i="3"/>
  <c r="AX16" i="3"/>
  <c r="CJ16" i="2"/>
  <c r="CD16" i="2"/>
  <c r="BG14" i="3"/>
  <c r="CR14" i="2"/>
  <c r="EQ104" i="9"/>
  <c r="BB12" i="3"/>
  <c r="AX12" i="3"/>
  <c r="CJ12" i="2"/>
  <c r="CD12" i="2"/>
  <c r="EQ100" i="9"/>
  <c r="BB8" i="3"/>
  <c r="AX8" i="3"/>
  <c r="CD8" i="2"/>
  <c r="CJ8" i="2"/>
  <c r="FW223" i="9"/>
  <c r="U11" i="3"/>
  <c r="AI11" i="2"/>
  <c r="FW168" i="9"/>
  <c r="AK26" i="3"/>
  <c r="BI26" i="2"/>
  <c r="FH141" i="9"/>
  <c r="CV31" i="2"/>
  <c r="BI31" i="3"/>
  <c r="FM109" i="9"/>
  <c r="CW17" i="2"/>
  <c r="BF17" i="3"/>
  <c r="CQ17" i="2"/>
  <c r="BJ17" i="3"/>
  <c r="EQ228" i="9"/>
  <c r="J11" i="2"/>
  <c r="F11" i="3"/>
  <c r="D11" i="2"/>
  <c r="B11" i="3"/>
  <c r="AA25" i="3"/>
  <c r="AR25" i="2"/>
  <c r="AV10" i="2"/>
  <c r="AC10" i="3"/>
  <c r="AS25" i="3"/>
  <c r="BV25" i="2"/>
  <c r="FM145" i="9"/>
  <c r="AT12" i="3"/>
  <c r="AP12" i="3"/>
  <c r="BW12" i="2"/>
  <c r="BQ12" i="2"/>
  <c r="FM127" i="9"/>
  <c r="CQ35" i="2"/>
  <c r="BJ35" i="3"/>
  <c r="CW35" i="2"/>
  <c r="BF35" i="3"/>
  <c r="FH121" i="9"/>
  <c r="BA26" i="3"/>
  <c r="CI26" i="2"/>
  <c r="FH108" i="9"/>
  <c r="FW106" i="9"/>
  <c r="CX14" i="2"/>
  <c r="GG106" i="9"/>
  <c r="BZ34" i="3"/>
  <c r="DW34" i="2"/>
  <c r="BZ30" i="3"/>
  <c r="DW30" i="2"/>
  <c r="BZ26" i="3"/>
  <c r="DW26" i="2"/>
  <c r="BZ22" i="3"/>
  <c r="DW22" i="2"/>
  <c r="BZ18" i="3"/>
  <c r="DW18" i="2"/>
  <c r="BZ14" i="3"/>
  <c r="DW14" i="2"/>
  <c r="BZ10" i="3"/>
  <c r="DW10" i="2"/>
  <c r="BZ6" i="3"/>
  <c r="DW6" i="2"/>
  <c r="FM34" i="9"/>
  <c r="EW33" i="2"/>
  <c r="CP33" i="3"/>
  <c r="EQ33" i="2"/>
  <c r="CL33" i="3"/>
  <c r="FM30" i="9"/>
  <c r="EW29" i="2"/>
  <c r="CP29" i="3"/>
  <c r="EQ29" i="2"/>
  <c r="CL29" i="3"/>
  <c r="FM26" i="9"/>
  <c r="EW25" i="2"/>
  <c r="CP25" i="3"/>
  <c r="EQ25" i="2"/>
  <c r="CL25" i="3"/>
  <c r="FM22" i="9"/>
  <c r="EW21" i="2"/>
  <c r="CP21" i="3"/>
  <c r="EQ21" i="2"/>
  <c r="CL21" i="3"/>
  <c r="FM18" i="9"/>
  <c r="EW17" i="2"/>
  <c r="CP17" i="3"/>
  <c r="EQ17" i="2"/>
  <c r="CL17" i="3"/>
  <c r="FM14" i="9"/>
  <c r="EW13" i="2"/>
  <c r="CP13" i="3"/>
  <c r="EQ13" i="2"/>
  <c r="CL13" i="3"/>
  <c r="FM10" i="9"/>
  <c r="EW9" i="2"/>
  <c r="CP9" i="3"/>
  <c r="EQ9" i="2"/>
  <c r="CL9" i="3"/>
  <c r="EQ199" i="9"/>
  <c r="V24" i="3"/>
  <c r="R24" i="3"/>
  <c r="AJ24" i="2"/>
  <c r="AD24" i="2"/>
  <c r="FH193" i="9"/>
  <c r="FW147" i="9"/>
  <c r="AQ8" i="3"/>
  <c r="BR8" i="2"/>
  <c r="AY16" i="3"/>
  <c r="CE16" i="2"/>
  <c r="AY12" i="3"/>
  <c r="CE12" i="2"/>
  <c r="AY8" i="3"/>
  <c r="CE8" i="2"/>
  <c r="FW80" i="9"/>
  <c r="FH74" i="9"/>
  <c r="DA28" i="2"/>
  <c r="FW72" i="9"/>
  <c r="FH66" i="9"/>
  <c r="DA20" i="2"/>
  <c r="FW64" i="9"/>
  <c r="FH58" i="9"/>
  <c r="DA12" i="2"/>
  <c r="FW56" i="9"/>
  <c r="FH54" i="9"/>
  <c r="DA8" i="2"/>
  <c r="FW52" i="9"/>
  <c r="FH34" i="9"/>
  <c r="FH32" i="9"/>
  <c r="FH30" i="9"/>
  <c r="FH28" i="9"/>
  <c r="FH26" i="9"/>
  <c r="FH24" i="9"/>
  <c r="FH22" i="9"/>
  <c r="FH20" i="9"/>
  <c r="FH18" i="9"/>
  <c r="FH16" i="9"/>
  <c r="FH14" i="9"/>
  <c r="FH12" i="9"/>
  <c r="FH10" i="9"/>
  <c r="FH8" i="9"/>
  <c r="FH138" i="9"/>
  <c r="FW144" i="9"/>
  <c r="FH146" i="9"/>
  <c r="FW148" i="9"/>
  <c r="FW154" i="9"/>
  <c r="AQ31" i="3"/>
  <c r="BR31" i="2"/>
  <c r="FW181" i="9"/>
  <c r="AA16" i="3"/>
  <c r="AR16" i="2"/>
  <c r="AA24" i="3"/>
  <c r="AR24" i="2"/>
  <c r="AV31" i="2"/>
  <c r="AC31" i="3"/>
  <c r="C12" i="3"/>
  <c r="E12" i="2"/>
  <c r="EQ112" i="9"/>
  <c r="BB20" i="3"/>
  <c r="AX20" i="3"/>
  <c r="CJ20" i="2"/>
  <c r="CD20" i="2"/>
  <c r="CI25" i="2"/>
  <c r="BA25" i="3"/>
  <c r="BG26" i="3"/>
  <c r="CR26" i="2"/>
  <c r="EQ120" i="9"/>
  <c r="BB28" i="3"/>
  <c r="AX28" i="3"/>
  <c r="CJ28" i="2"/>
  <c r="CD28" i="2"/>
  <c r="BA33" i="3"/>
  <c r="CI33" i="2"/>
  <c r="BG34" i="3"/>
  <c r="CR34" i="2"/>
  <c r="FM140" i="9"/>
  <c r="AT7" i="3"/>
  <c r="AP7" i="3"/>
  <c r="BQ7" i="2"/>
  <c r="BW7" i="2"/>
  <c r="FM144" i="9"/>
  <c r="AT11" i="3"/>
  <c r="AP11" i="3"/>
  <c r="BW11" i="2"/>
  <c r="BQ11" i="2"/>
  <c r="FM148" i="9"/>
  <c r="AT15" i="3"/>
  <c r="AP15" i="3"/>
  <c r="BW15" i="2"/>
  <c r="BQ15" i="2"/>
  <c r="AS23" i="3"/>
  <c r="BV23" i="2"/>
  <c r="AS31" i="3"/>
  <c r="BV31" i="2"/>
  <c r="AC8" i="3"/>
  <c r="AV8" i="2"/>
  <c r="AV16" i="2"/>
  <c r="AC16" i="3"/>
  <c r="AV24" i="2"/>
  <c r="AC24" i="3"/>
  <c r="EQ205" i="9"/>
  <c r="V30" i="3"/>
  <c r="R30" i="3"/>
  <c r="AJ30" i="2"/>
  <c r="AD30" i="2"/>
  <c r="FM224" i="9"/>
  <c r="N7" i="3"/>
  <c r="J7" i="3"/>
  <c r="Q7" i="2"/>
  <c r="W7" i="2"/>
  <c r="AS18" i="3"/>
  <c r="BV18" i="2"/>
  <c r="AS22" i="3"/>
  <c r="BV22" i="2"/>
  <c r="AS26" i="3"/>
  <c r="BV26" i="2"/>
  <c r="AS30" i="3"/>
  <c r="BV30" i="2"/>
  <c r="AS34" i="3"/>
  <c r="BV34" i="2"/>
  <c r="AV5" i="2"/>
  <c r="AC5" i="3"/>
  <c r="AV9" i="2"/>
  <c r="AC9" i="3"/>
  <c r="AV15" i="2"/>
  <c r="AC15" i="3"/>
  <c r="AV17" i="2"/>
  <c r="AC17" i="3"/>
  <c r="O19" i="6"/>
  <c r="CZ19" i="6"/>
  <c r="R19" i="6"/>
  <c r="AI11" i="3"/>
  <c r="BE11" i="2"/>
  <c r="FW119" i="9"/>
  <c r="CX27" i="2"/>
  <c r="BG21" i="3"/>
  <c r="CR21" i="2"/>
  <c r="CI19" i="2"/>
  <c r="BA19" i="3"/>
  <c r="EQ106" i="9"/>
  <c r="BB14" i="3"/>
  <c r="AX14" i="3"/>
  <c r="CJ14" i="2"/>
  <c r="CD14" i="2"/>
  <c r="BG12" i="3"/>
  <c r="CR12" i="2"/>
  <c r="BA11" i="3"/>
  <c r="CI11" i="2"/>
  <c r="EQ98" i="9"/>
  <c r="BB6" i="3"/>
  <c r="AX6" i="3"/>
  <c r="CD6" i="2"/>
  <c r="CJ6" i="2"/>
  <c r="BO33" i="3"/>
  <c r="DE33" i="2"/>
  <c r="BO29" i="3"/>
  <c r="DE29" i="2"/>
  <c r="BO25" i="3"/>
  <c r="DE25" i="2"/>
  <c r="BO21" i="3"/>
  <c r="DE21" i="2"/>
  <c r="BO17" i="3"/>
  <c r="DE17" i="2"/>
  <c r="BO13" i="3"/>
  <c r="DE13" i="2"/>
  <c r="BO9" i="3"/>
  <c r="DE9" i="2"/>
  <c r="BO5" i="3"/>
  <c r="DE5" i="2"/>
  <c r="M16" i="3"/>
  <c r="V16" i="2"/>
  <c r="AA22" i="3"/>
  <c r="AR22" i="2"/>
  <c r="AA6" i="3"/>
  <c r="AR6" i="2"/>
  <c r="AK18" i="3"/>
  <c r="BI18" i="2"/>
  <c r="EQ143" i="9"/>
  <c r="BJ10" i="2"/>
  <c r="AH10" i="3"/>
  <c r="AL10" i="3"/>
  <c r="BD10" i="2"/>
  <c r="FM124" i="9"/>
  <c r="CW32" i="2"/>
  <c r="BJ32" i="3"/>
  <c r="CQ32" i="2"/>
  <c r="BF32" i="3"/>
  <c r="FM116" i="9"/>
  <c r="CW24" i="2"/>
  <c r="BJ24" i="3"/>
  <c r="CQ24" i="2"/>
  <c r="BF24" i="3"/>
  <c r="CV18" i="2"/>
  <c r="BI18" i="3"/>
  <c r="CV14" i="2"/>
  <c r="BI14" i="3"/>
  <c r="CV12" i="2"/>
  <c r="BI12" i="3"/>
  <c r="CV6" i="2"/>
  <c r="BI6" i="3"/>
  <c r="EQ80" i="9"/>
  <c r="FM80" i="9"/>
  <c r="BV34" i="3"/>
  <c r="DJ34" i="2"/>
  <c r="BN34" i="3"/>
  <c r="DD34" i="2"/>
  <c r="DQ34" i="2"/>
  <c r="BR34" i="3"/>
  <c r="DR32" i="2"/>
  <c r="BW32" i="3"/>
  <c r="BQ31" i="3"/>
  <c r="DI31" i="2"/>
  <c r="EQ72" i="9"/>
  <c r="FM72" i="9"/>
  <c r="BV26" i="3"/>
  <c r="DJ26" i="2"/>
  <c r="BN26" i="3"/>
  <c r="DD26" i="2"/>
  <c r="DQ26" i="2"/>
  <c r="BR26" i="3"/>
  <c r="BW24" i="3"/>
  <c r="DR24" i="2"/>
  <c r="BQ23" i="3"/>
  <c r="DI23" i="2"/>
  <c r="EQ64" i="9"/>
  <c r="FM64" i="9"/>
  <c r="BV18" i="3"/>
  <c r="DJ18" i="2"/>
  <c r="BN18" i="3"/>
  <c r="DD18" i="2"/>
  <c r="BR18" i="3"/>
  <c r="DQ18" i="2"/>
  <c r="EQ60" i="9"/>
  <c r="FM60" i="9"/>
  <c r="BV14" i="3"/>
  <c r="DJ14" i="2"/>
  <c r="BR14" i="3"/>
  <c r="BN14" i="3"/>
  <c r="DD14" i="2"/>
  <c r="DQ14" i="2"/>
  <c r="BW12" i="3"/>
  <c r="DR12" i="2"/>
  <c r="BQ11" i="3"/>
  <c r="DI11" i="2"/>
  <c r="BW8" i="3"/>
  <c r="DR8" i="2"/>
  <c r="BQ7" i="3"/>
  <c r="DI7" i="2"/>
  <c r="CM31" i="3"/>
  <c r="ER31" i="2"/>
  <c r="CM29" i="3"/>
  <c r="ER29" i="2"/>
  <c r="CM27" i="3"/>
  <c r="ER27" i="2"/>
  <c r="CM25" i="3"/>
  <c r="ER25" i="2"/>
  <c r="CM23" i="3"/>
  <c r="ER23" i="2"/>
  <c r="CM21" i="3"/>
  <c r="ER21" i="2"/>
  <c r="CM19" i="3"/>
  <c r="ER19" i="2"/>
  <c r="CM17" i="3"/>
  <c r="ER17" i="2"/>
  <c r="CM15" i="3"/>
  <c r="ER15" i="2"/>
  <c r="CM13" i="3"/>
  <c r="ER13" i="2"/>
  <c r="CM10" i="3"/>
  <c r="ER10" i="2"/>
  <c r="M6" i="3"/>
  <c r="V6" i="2"/>
  <c r="S22" i="3"/>
  <c r="AE22" i="2"/>
  <c r="S14" i="3"/>
  <c r="AE14" i="2"/>
  <c r="S6" i="3"/>
  <c r="AE6" i="2"/>
  <c r="AI29" i="3"/>
  <c r="BE29" i="2"/>
  <c r="AI21" i="3"/>
  <c r="BE21" i="2"/>
  <c r="AS15" i="3"/>
  <c r="BV15" i="2"/>
  <c r="AS11" i="3"/>
  <c r="BV11" i="2"/>
  <c r="AS7" i="3"/>
  <c r="BV7" i="2"/>
  <c r="FH125" i="9"/>
  <c r="EQ123" i="9"/>
  <c r="BB31" i="3"/>
  <c r="AX31" i="3"/>
  <c r="CJ31" i="2"/>
  <c r="CD31" i="2"/>
  <c r="BA30" i="3"/>
  <c r="CI30" i="2"/>
  <c r="FH117" i="9"/>
  <c r="FK117" i="9"/>
  <c r="EQ115" i="9"/>
  <c r="BB23" i="3"/>
  <c r="AX23" i="3"/>
  <c r="CJ23" i="2"/>
  <c r="CD23" i="2"/>
  <c r="BA22" i="3"/>
  <c r="CI22" i="2"/>
  <c r="FH110" i="9"/>
  <c r="FW108" i="9"/>
  <c r="CX16" i="2"/>
  <c r="FH106" i="9"/>
  <c r="FW104" i="9"/>
  <c r="CX12" i="2"/>
  <c r="FH102" i="9"/>
  <c r="FW100" i="9"/>
  <c r="CX8" i="2"/>
  <c r="FH98" i="9"/>
  <c r="FW81" i="9"/>
  <c r="BY33" i="3"/>
  <c r="DV33" i="2"/>
  <c r="BY31" i="3"/>
  <c r="DV31" i="2"/>
  <c r="BY29" i="3"/>
  <c r="DV29" i="2"/>
  <c r="BY27" i="3"/>
  <c r="DV27" i="2"/>
  <c r="BY25" i="3"/>
  <c r="DV25" i="2"/>
  <c r="BY23" i="3"/>
  <c r="DV23" i="2"/>
  <c r="BY21" i="3"/>
  <c r="DV21" i="2"/>
  <c r="BY19" i="3"/>
  <c r="DV19" i="2"/>
  <c r="BY17" i="3"/>
  <c r="DV17" i="2"/>
  <c r="BY15" i="3"/>
  <c r="DV15" i="2"/>
  <c r="BY13" i="3"/>
  <c r="DV13" i="2"/>
  <c r="BY11" i="3"/>
  <c r="DV11" i="2"/>
  <c r="BY9" i="3"/>
  <c r="DV9" i="2"/>
  <c r="BY7" i="3"/>
  <c r="DV7" i="2"/>
  <c r="BY5" i="3"/>
  <c r="DV5" i="2"/>
  <c r="FM33" i="9"/>
  <c r="EW32" i="2"/>
  <c r="CL32" i="3"/>
  <c r="EQ32" i="2"/>
  <c r="CP32" i="3"/>
  <c r="FM31" i="9"/>
  <c r="EW30" i="2"/>
  <c r="CL30" i="3"/>
  <c r="EQ30" i="2"/>
  <c r="CP30" i="3"/>
  <c r="FM29" i="9"/>
  <c r="EW28" i="2"/>
  <c r="CL28" i="3"/>
  <c r="EQ28" i="2"/>
  <c r="CP28" i="3"/>
  <c r="FM27" i="9"/>
  <c r="EW26" i="2"/>
  <c r="CL26" i="3"/>
  <c r="EQ26" i="2"/>
  <c r="CP26" i="3"/>
  <c r="FM25" i="9"/>
  <c r="EW24" i="2"/>
  <c r="CL24" i="3"/>
  <c r="EQ24" i="2"/>
  <c r="CP24" i="3"/>
  <c r="FM23" i="9"/>
  <c r="EW22" i="2"/>
  <c r="CL22" i="3"/>
  <c r="EQ22" i="2"/>
  <c r="CP22" i="3"/>
  <c r="FM21" i="9"/>
  <c r="EW20" i="2"/>
  <c r="CL20" i="3"/>
  <c r="EQ20" i="2"/>
  <c r="CP20" i="3"/>
  <c r="FM19" i="9"/>
  <c r="EW18" i="2"/>
  <c r="CL18" i="3"/>
  <c r="EQ18" i="2"/>
  <c r="CP18" i="3"/>
  <c r="FM17" i="9"/>
  <c r="EW16" i="2"/>
  <c r="CL16" i="3"/>
  <c r="EQ16" i="2"/>
  <c r="CP16" i="3"/>
  <c r="FM15" i="9"/>
  <c r="EW14" i="2"/>
  <c r="CL14" i="3"/>
  <c r="EQ14" i="2"/>
  <c r="CP14" i="3"/>
  <c r="FM13" i="9"/>
  <c r="EW12" i="2"/>
  <c r="CL12" i="3"/>
  <c r="EQ12" i="2"/>
  <c r="CP12" i="3"/>
  <c r="FM11" i="9"/>
  <c r="EW10" i="2"/>
  <c r="CL10" i="3"/>
  <c r="EQ10" i="2"/>
  <c r="CP10" i="3"/>
  <c r="FM9" i="9"/>
  <c r="CL8" i="3"/>
  <c r="EQ8" i="2"/>
  <c r="CP8" i="3"/>
  <c r="EW8" i="2"/>
  <c r="FM7" i="9"/>
  <c r="CL6" i="3"/>
  <c r="EQ6" i="2"/>
  <c r="CP6" i="3"/>
  <c r="EW6" i="2"/>
  <c r="C20" i="3"/>
  <c r="E20" i="2"/>
  <c r="E5" i="3"/>
  <c r="I5" i="2"/>
  <c r="EQ191" i="9"/>
  <c r="FK191" i="9"/>
  <c r="V16" i="3"/>
  <c r="R16" i="3"/>
  <c r="AJ16" i="2"/>
  <c r="AD16" i="2"/>
  <c r="EV69" i="9"/>
  <c r="EQ69" i="9"/>
  <c r="BP23" i="3"/>
  <c r="DJ23" i="2"/>
  <c r="DF23" i="2"/>
  <c r="DA23" i="2"/>
  <c r="BR23" i="3"/>
  <c r="DD23" i="2"/>
  <c r="BN23" i="3"/>
  <c r="DG23" i="2"/>
  <c r="AC54" i="10"/>
  <c r="FH69" i="9"/>
  <c r="BP313" i="7"/>
  <c r="DA315" i="7"/>
  <c r="DB315" i="7"/>
  <c r="DC315" i="7"/>
  <c r="CZ32" i="6"/>
  <c r="R32" i="6"/>
  <c r="O32" i="6"/>
  <c r="CZ16" i="6"/>
  <c r="R16" i="6"/>
  <c r="O16" i="6"/>
  <c r="Q17" i="10"/>
  <c r="Q18" i="10"/>
  <c r="R18" i="10"/>
  <c r="S18" i="10"/>
  <c r="R9" i="2"/>
  <c r="K9" i="3"/>
  <c r="FM190" i="9"/>
  <c r="AW15" i="2"/>
  <c r="AD15" i="3"/>
  <c r="AQ15" i="2"/>
  <c r="Z15" i="3"/>
  <c r="BG33" i="3"/>
  <c r="CR33" i="2"/>
  <c r="BG25" i="3"/>
  <c r="CR25" i="2"/>
  <c r="CI17" i="2"/>
  <c r="BA17" i="3"/>
  <c r="BG10" i="3"/>
  <c r="CR10" i="2"/>
  <c r="CI5" i="2"/>
  <c r="BA5" i="3"/>
  <c r="AA14" i="3"/>
  <c r="AR14" i="2"/>
  <c r="FW152" i="9"/>
  <c r="AK13" i="3"/>
  <c r="BI13" i="2"/>
  <c r="EQ139" i="9"/>
  <c r="BD6" i="2"/>
  <c r="AH6" i="3"/>
  <c r="AL6" i="3"/>
  <c r="BJ6" i="2"/>
  <c r="CV27" i="2"/>
  <c r="BI27" i="3"/>
  <c r="CV23" i="2"/>
  <c r="BI23" i="3"/>
  <c r="FM107" i="9"/>
  <c r="CW15" i="2"/>
  <c r="BF15" i="3"/>
  <c r="CQ15" i="2"/>
  <c r="BJ15" i="3"/>
  <c r="FM105" i="9"/>
  <c r="CW13" i="2"/>
  <c r="BF13" i="3"/>
  <c r="CQ13" i="2"/>
  <c r="BJ13" i="3"/>
  <c r="FM103" i="9"/>
  <c r="CW11" i="2"/>
  <c r="BF11" i="3"/>
  <c r="CQ11" i="2"/>
  <c r="BJ11" i="3"/>
  <c r="FM101" i="9"/>
  <c r="CW9" i="2"/>
  <c r="BF9" i="3"/>
  <c r="CQ9" i="2"/>
  <c r="BJ9" i="3"/>
  <c r="FM99" i="9"/>
  <c r="BF7" i="3"/>
  <c r="CQ7" i="2"/>
  <c r="BJ7" i="3"/>
  <c r="CW7" i="2"/>
  <c r="FM97" i="9"/>
  <c r="BF5" i="3"/>
  <c r="CQ5" i="2"/>
  <c r="BJ5" i="3"/>
  <c r="CW5" i="2"/>
  <c r="BW34" i="3"/>
  <c r="DR34" i="2"/>
  <c r="BQ33" i="3"/>
  <c r="DI33" i="2"/>
  <c r="EQ78" i="9"/>
  <c r="FK78" i="9"/>
  <c r="FM78" i="9"/>
  <c r="BV32" i="3"/>
  <c r="DJ32" i="2"/>
  <c r="BN32" i="3"/>
  <c r="DD32" i="2"/>
  <c r="DQ32" i="2"/>
  <c r="BR32" i="3"/>
  <c r="BW30" i="3"/>
  <c r="DR30" i="2"/>
  <c r="BQ29" i="3"/>
  <c r="DI29" i="2"/>
  <c r="EQ74" i="9"/>
  <c r="FM74" i="9"/>
  <c r="BV28" i="3"/>
  <c r="DJ28" i="2"/>
  <c r="BN28" i="3"/>
  <c r="DD28" i="2"/>
  <c r="BR28" i="3"/>
  <c r="DQ28" i="2"/>
  <c r="BW26" i="3"/>
  <c r="DR26" i="2"/>
  <c r="BQ25" i="3"/>
  <c r="DI25" i="2"/>
  <c r="EQ70" i="9"/>
  <c r="FK70" i="9"/>
  <c r="FM70" i="9"/>
  <c r="BV24" i="3"/>
  <c r="DJ24" i="2"/>
  <c r="BR24" i="3"/>
  <c r="BN24" i="3"/>
  <c r="DD24" i="2"/>
  <c r="DQ24" i="2"/>
  <c r="DR22" i="2"/>
  <c r="BW22" i="3"/>
  <c r="BQ21" i="3"/>
  <c r="DI21" i="2"/>
  <c r="EQ66" i="9"/>
  <c r="FM66" i="9"/>
  <c r="BV20" i="3"/>
  <c r="DJ20" i="2"/>
  <c r="BN20" i="3"/>
  <c r="DD20" i="2"/>
  <c r="DQ20" i="2"/>
  <c r="BR20" i="3"/>
  <c r="BW18" i="3"/>
  <c r="DR18" i="2"/>
  <c r="BQ17" i="3"/>
  <c r="DI17" i="2"/>
  <c r="EQ62" i="9"/>
  <c r="FM62" i="9"/>
  <c r="BV16" i="3"/>
  <c r="DJ16" i="2"/>
  <c r="BN16" i="3"/>
  <c r="DD16" i="2"/>
  <c r="DQ16" i="2"/>
  <c r="BR16" i="3"/>
  <c r="BW14" i="3"/>
  <c r="DR14" i="2"/>
  <c r="BQ13" i="3"/>
  <c r="DI13" i="2"/>
  <c r="EQ58" i="9"/>
  <c r="FK58" i="9"/>
  <c r="FM58" i="9"/>
  <c r="BV12" i="3"/>
  <c r="DJ12" i="2"/>
  <c r="BN12" i="3"/>
  <c r="DD12" i="2"/>
  <c r="DQ12" i="2"/>
  <c r="BR12" i="3"/>
  <c r="BW10" i="3"/>
  <c r="DR10" i="2"/>
  <c r="BQ9" i="3"/>
  <c r="DI9" i="2"/>
  <c r="EQ54" i="9"/>
  <c r="FM54" i="9"/>
  <c r="BV8" i="3"/>
  <c r="DQ8" i="2"/>
  <c r="DD8" i="2"/>
  <c r="BR8" i="3"/>
  <c r="BN8" i="3"/>
  <c r="DJ8" i="2"/>
  <c r="DR6" i="2"/>
  <c r="BW6" i="3"/>
  <c r="BQ5" i="3"/>
  <c r="DI5" i="2"/>
  <c r="FM35" i="9"/>
  <c r="CP34" i="3"/>
  <c r="CL34" i="3"/>
  <c r="EW34" i="2"/>
  <c r="EQ34" i="2"/>
  <c r="EQ34" i="9"/>
  <c r="CH33" i="3"/>
  <c r="CD33" i="3"/>
  <c r="EJ33" i="2"/>
  <c r="ED33" i="2"/>
  <c r="EQ33" i="9"/>
  <c r="FK33" i="9"/>
  <c r="CH32" i="3"/>
  <c r="CD32" i="3"/>
  <c r="EJ32" i="2"/>
  <c r="ED32" i="2"/>
  <c r="EQ32" i="9"/>
  <c r="CH31" i="3"/>
  <c r="CD31" i="3"/>
  <c r="EJ31" i="2"/>
  <c r="ED31" i="2"/>
  <c r="EQ31" i="9"/>
  <c r="CH30" i="3"/>
  <c r="CD30" i="3"/>
  <c r="EJ30" i="2"/>
  <c r="ED30" i="2"/>
  <c r="EQ30" i="9"/>
  <c r="CH29" i="3"/>
  <c r="CD29" i="3"/>
  <c r="EJ29" i="2"/>
  <c r="ED29" i="2"/>
  <c r="EQ29" i="9"/>
  <c r="CH28" i="3"/>
  <c r="CD28" i="3"/>
  <c r="EJ28" i="2"/>
  <c r="ED28" i="2"/>
  <c r="EQ28" i="9"/>
  <c r="CH27" i="3"/>
  <c r="CD27" i="3"/>
  <c r="EJ27" i="2"/>
  <c r="ED27" i="2"/>
  <c r="EQ27" i="9"/>
  <c r="CH26" i="3"/>
  <c r="CD26" i="3"/>
  <c r="EJ26" i="2"/>
  <c r="ED26" i="2"/>
  <c r="EQ26" i="9"/>
  <c r="CH25" i="3"/>
  <c r="CD25" i="3"/>
  <c r="EJ25" i="2"/>
  <c r="ED25" i="2"/>
  <c r="EQ25" i="9"/>
  <c r="FK25" i="9"/>
  <c r="CH24" i="3"/>
  <c r="CD24" i="3"/>
  <c r="EJ24" i="2"/>
  <c r="ED24" i="2"/>
  <c r="EQ24" i="9"/>
  <c r="CH23" i="3"/>
  <c r="CD23" i="3"/>
  <c r="EJ23" i="2"/>
  <c r="ED23" i="2"/>
  <c r="EQ23" i="9"/>
  <c r="CH22" i="3"/>
  <c r="CD22" i="3"/>
  <c r="EJ22" i="2"/>
  <c r="ED22" i="2"/>
  <c r="EQ22" i="9"/>
  <c r="CH21" i="3"/>
  <c r="CD21" i="3"/>
  <c r="EJ21" i="2"/>
  <c r="ED21" i="2"/>
  <c r="EQ21" i="9"/>
  <c r="CH20" i="3"/>
  <c r="CD20" i="3"/>
  <c r="EJ20" i="2"/>
  <c r="ED20" i="2"/>
  <c r="EQ20" i="9"/>
  <c r="CH19" i="3"/>
  <c r="CD19" i="3"/>
  <c r="EJ19" i="2"/>
  <c r="ED19" i="2"/>
  <c r="EQ19" i="9"/>
  <c r="CH18" i="3"/>
  <c r="CD18" i="3"/>
  <c r="EJ18" i="2"/>
  <c r="ED18" i="2"/>
  <c r="EQ18" i="9"/>
  <c r="CH17" i="3"/>
  <c r="CD17" i="3"/>
  <c r="EJ17" i="2"/>
  <c r="ED17" i="2"/>
  <c r="EQ17" i="9"/>
  <c r="FK17" i="9"/>
  <c r="CH16" i="3"/>
  <c r="CD16" i="3"/>
  <c r="EJ16" i="2"/>
  <c r="ED16" i="2"/>
  <c r="EQ16" i="9"/>
  <c r="CH15" i="3"/>
  <c r="CD15" i="3"/>
  <c r="EJ15" i="2"/>
  <c r="ED15" i="2"/>
  <c r="EQ15" i="9"/>
  <c r="CH14" i="3"/>
  <c r="CD14" i="3"/>
  <c r="EJ14" i="2"/>
  <c r="ED14" i="2"/>
  <c r="EQ14" i="9"/>
  <c r="CH13" i="3"/>
  <c r="CD13" i="3"/>
  <c r="EJ13" i="2"/>
  <c r="ED13" i="2"/>
  <c r="EQ13" i="9"/>
  <c r="CH12" i="3"/>
  <c r="CD12" i="3"/>
  <c r="EJ12" i="2"/>
  <c r="ED12" i="2"/>
  <c r="EQ12" i="9"/>
  <c r="CH11" i="3"/>
  <c r="CD11" i="3"/>
  <c r="EJ11" i="2"/>
  <c r="ED11" i="2"/>
  <c r="EQ11" i="9"/>
  <c r="CH10" i="3"/>
  <c r="CD10" i="3"/>
  <c r="EJ10" i="2"/>
  <c r="ED10" i="2"/>
  <c r="EQ10" i="9"/>
  <c r="CH9" i="3"/>
  <c r="CD9" i="3"/>
  <c r="EJ9" i="2"/>
  <c r="ED9" i="2"/>
  <c r="EQ9" i="9"/>
  <c r="CH8" i="3"/>
  <c r="CD8" i="3"/>
  <c r="ED8" i="2"/>
  <c r="EJ8" i="2"/>
  <c r="EQ8" i="9"/>
  <c r="CH7" i="3"/>
  <c r="CD7" i="3"/>
  <c r="ED7" i="2"/>
  <c r="EJ7" i="2"/>
  <c r="EQ7" i="9"/>
  <c r="FK7" i="9"/>
  <c r="CH6" i="3"/>
  <c r="CD6" i="3"/>
  <c r="ED6" i="2"/>
  <c r="EJ6" i="2"/>
  <c r="FM113" i="9"/>
  <c r="CW21" i="2"/>
  <c r="BF21" i="3"/>
  <c r="CQ21" i="2"/>
  <c r="BJ21" i="3"/>
  <c r="FM115" i="9"/>
  <c r="CW23" i="2"/>
  <c r="BF23" i="3"/>
  <c r="CQ23" i="2"/>
  <c r="BJ23" i="3"/>
  <c r="FM117" i="9"/>
  <c r="CW25" i="2"/>
  <c r="BF25" i="3"/>
  <c r="CQ25" i="2"/>
  <c r="BJ25" i="3"/>
  <c r="FM119" i="9"/>
  <c r="CW27" i="2"/>
  <c r="BF27" i="3"/>
  <c r="CQ27" i="2"/>
  <c r="BJ27" i="3"/>
  <c r="FM121" i="9"/>
  <c r="CW29" i="2"/>
  <c r="BF29" i="3"/>
  <c r="CQ29" i="2"/>
  <c r="BJ29" i="3"/>
  <c r="FM123" i="9"/>
  <c r="CW31" i="2"/>
  <c r="BF31" i="3"/>
  <c r="CQ31" i="2"/>
  <c r="BJ31" i="3"/>
  <c r="FM125" i="9"/>
  <c r="CW33" i="2"/>
  <c r="BF33" i="3"/>
  <c r="CQ33" i="2"/>
  <c r="BJ33" i="3"/>
  <c r="BR5" i="2"/>
  <c r="AQ5" i="3"/>
  <c r="EQ140" i="9"/>
  <c r="BD7" i="2"/>
  <c r="AL7" i="3"/>
  <c r="AH7" i="3"/>
  <c r="BJ7" i="2"/>
  <c r="AK8" i="3"/>
  <c r="BI8" i="2"/>
  <c r="AQ9" i="3"/>
  <c r="BR9" i="2"/>
  <c r="EQ144" i="9"/>
  <c r="BJ11" i="2"/>
  <c r="AL11" i="3"/>
  <c r="AH11" i="3"/>
  <c r="BD11" i="2"/>
  <c r="AK12" i="3"/>
  <c r="BI12" i="2"/>
  <c r="AQ13" i="3"/>
  <c r="BR13" i="2"/>
  <c r="EQ148" i="9"/>
  <c r="BJ15" i="2"/>
  <c r="AH15" i="3"/>
  <c r="BD15" i="2"/>
  <c r="AL15" i="3"/>
  <c r="AK16" i="3"/>
  <c r="BI16" i="2"/>
  <c r="EQ150" i="9"/>
  <c r="BJ17" i="2"/>
  <c r="AH17" i="3"/>
  <c r="BD17" i="2"/>
  <c r="AL17" i="3"/>
  <c r="FH152" i="9"/>
  <c r="AK24" i="3"/>
  <c r="BI24" i="2"/>
  <c r="EQ158" i="9"/>
  <c r="BJ25" i="2"/>
  <c r="AL25" i="3"/>
  <c r="AH25" i="3"/>
  <c r="BD25" i="2"/>
  <c r="FH160" i="9"/>
  <c r="AK32" i="3"/>
  <c r="BI32" i="2"/>
  <c r="EQ166" i="9"/>
  <c r="BJ33" i="2"/>
  <c r="AH33" i="3"/>
  <c r="BD33" i="2"/>
  <c r="AL33" i="3"/>
  <c r="FH168" i="9"/>
  <c r="FK168" i="9"/>
  <c r="U9" i="3"/>
  <c r="AI9" i="2"/>
  <c r="EQ185" i="9"/>
  <c r="V10" i="3"/>
  <c r="R10" i="3"/>
  <c r="AJ10" i="2"/>
  <c r="AD10" i="2"/>
  <c r="FH187" i="9"/>
  <c r="U17" i="3"/>
  <c r="AI17" i="2"/>
  <c r="EQ193" i="9"/>
  <c r="V18" i="3"/>
  <c r="R18" i="3"/>
  <c r="AJ18" i="2"/>
  <c r="AD18" i="2"/>
  <c r="FH195" i="9"/>
  <c r="FK195" i="9"/>
  <c r="EQ200" i="9"/>
  <c r="V25" i="3"/>
  <c r="R25" i="3"/>
  <c r="AJ25" i="2"/>
  <c r="AD25" i="2"/>
  <c r="EQ223" i="9"/>
  <c r="D6" i="2"/>
  <c r="B6" i="3"/>
  <c r="J6" i="2"/>
  <c r="F6" i="3"/>
  <c r="FM230" i="9"/>
  <c r="N13" i="3"/>
  <c r="J13" i="3"/>
  <c r="W13" i="2"/>
  <c r="Q13" i="2"/>
  <c r="FH248" i="9"/>
  <c r="FH112" i="9"/>
  <c r="FW114" i="9"/>
  <c r="CX22" i="2"/>
  <c r="FH116" i="9"/>
  <c r="FW118" i="9"/>
  <c r="CX26" i="2"/>
  <c r="GG118" i="9"/>
  <c r="FH120" i="9"/>
  <c r="FW122" i="9"/>
  <c r="CX30" i="2"/>
  <c r="FH124" i="9"/>
  <c r="FW126" i="9"/>
  <c r="CX34" i="2"/>
  <c r="AI6" i="3"/>
  <c r="BE6" i="2"/>
  <c r="AI8" i="3"/>
  <c r="BE8" i="2"/>
  <c r="AI10" i="3"/>
  <c r="BE10" i="2"/>
  <c r="AI12" i="3"/>
  <c r="BE12" i="2"/>
  <c r="AI14" i="3"/>
  <c r="BE14" i="2"/>
  <c r="AI16" i="3"/>
  <c r="BE16" i="2"/>
  <c r="AA28" i="3"/>
  <c r="AR28" i="2"/>
  <c r="FW209" i="9"/>
  <c r="K17" i="3"/>
  <c r="R17" i="2"/>
  <c r="FH200" i="9"/>
  <c r="AA26" i="3"/>
  <c r="AR26" i="2"/>
  <c r="FW207" i="9"/>
  <c r="AA34" i="3"/>
  <c r="AR34" i="2"/>
  <c r="FM222" i="9"/>
  <c r="N5" i="3"/>
  <c r="J5" i="3"/>
  <c r="Q5" i="2"/>
  <c r="W5" i="2"/>
  <c r="FH226" i="9"/>
  <c r="EQ232" i="9"/>
  <c r="J15" i="2"/>
  <c r="F15" i="3"/>
  <c r="D15" i="2"/>
  <c r="B15" i="3"/>
  <c r="FH242" i="9"/>
  <c r="EQ149" i="9"/>
  <c r="BJ16" i="2"/>
  <c r="AL16" i="3"/>
  <c r="BD16" i="2"/>
  <c r="AH16" i="3"/>
  <c r="AK17" i="3"/>
  <c r="BI17" i="2"/>
  <c r="AQ18" i="3"/>
  <c r="BR18" i="2"/>
  <c r="EQ153" i="9"/>
  <c r="BJ20" i="2"/>
  <c r="AH20" i="3"/>
  <c r="AL20" i="3"/>
  <c r="BD20" i="2"/>
  <c r="AK21" i="3"/>
  <c r="BI21" i="2"/>
  <c r="AQ22" i="3"/>
  <c r="BR22" i="2"/>
  <c r="EQ157" i="9"/>
  <c r="BJ24" i="2"/>
  <c r="AL24" i="3"/>
  <c r="BD24" i="2"/>
  <c r="AH24" i="3"/>
  <c r="AK25" i="3"/>
  <c r="BI25" i="2"/>
  <c r="AQ26" i="3"/>
  <c r="BR26" i="2"/>
  <c r="EQ161" i="9"/>
  <c r="BJ28" i="2"/>
  <c r="AH28" i="3"/>
  <c r="AL28" i="3"/>
  <c r="BD28" i="2"/>
  <c r="AK29" i="3"/>
  <c r="BI29" i="2"/>
  <c r="BR30" i="2"/>
  <c r="AQ30" i="3"/>
  <c r="EQ165" i="9"/>
  <c r="BJ32" i="2"/>
  <c r="AL32" i="3"/>
  <c r="BD32" i="2"/>
  <c r="AH32" i="3"/>
  <c r="AK33" i="3"/>
  <c r="BI33" i="2"/>
  <c r="AQ34" i="3"/>
  <c r="BR34" i="2"/>
  <c r="EQ180" i="9"/>
  <c r="V5" i="3"/>
  <c r="R5" i="3"/>
  <c r="AD5" i="2"/>
  <c r="AJ5" i="2"/>
  <c r="AI6" i="2"/>
  <c r="U6" i="3"/>
  <c r="AA7" i="3"/>
  <c r="AR7" i="2"/>
  <c r="EQ184" i="9"/>
  <c r="V9" i="3"/>
  <c r="R9" i="3"/>
  <c r="AJ9" i="2"/>
  <c r="AD9" i="2"/>
  <c r="U10" i="3"/>
  <c r="AI10" i="2"/>
  <c r="AA11" i="3"/>
  <c r="AR11" i="2"/>
  <c r="EQ188" i="9"/>
  <c r="V13" i="3"/>
  <c r="R13" i="3"/>
  <c r="AJ13" i="2"/>
  <c r="AD13" i="2"/>
  <c r="AI14" i="2"/>
  <c r="U14" i="3"/>
  <c r="AA15" i="3"/>
  <c r="AR15" i="2"/>
  <c r="EQ192" i="9"/>
  <c r="V17" i="3"/>
  <c r="R17" i="3"/>
  <c r="AJ17" i="2"/>
  <c r="AD17" i="2"/>
  <c r="C15" i="10"/>
  <c r="U18" i="3"/>
  <c r="AI18" i="2"/>
  <c r="AA19" i="3"/>
  <c r="AR19" i="2"/>
  <c r="EQ196" i="9"/>
  <c r="V21" i="3"/>
  <c r="R21" i="3"/>
  <c r="AJ21" i="2"/>
  <c r="AD21" i="2"/>
  <c r="AI22" i="2"/>
  <c r="U22" i="3"/>
  <c r="AA23" i="3"/>
  <c r="AR23" i="2"/>
  <c r="AV29" i="2"/>
  <c r="AC29" i="3"/>
  <c r="AV33" i="2"/>
  <c r="AC33" i="3"/>
  <c r="FM226" i="9"/>
  <c r="N9" i="3"/>
  <c r="J9" i="3"/>
  <c r="W9" i="2"/>
  <c r="Q9" i="2"/>
  <c r="FM234" i="9"/>
  <c r="N17" i="3"/>
  <c r="J17" i="3"/>
  <c r="W17" i="2"/>
  <c r="Q17" i="2"/>
  <c r="FM242" i="9"/>
  <c r="N25" i="3"/>
  <c r="J25" i="3"/>
  <c r="W25" i="2"/>
  <c r="Q25" i="2"/>
  <c r="FW200" i="9"/>
  <c r="FH202" i="9"/>
  <c r="FW204" i="9"/>
  <c r="FH206" i="9"/>
  <c r="FW208" i="9"/>
  <c r="FH210" i="9"/>
  <c r="FM223" i="9"/>
  <c r="N6" i="3"/>
  <c r="J6" i="3"/>
  <c r="Q6" i="2"/>
  <c r="W6" i="2"/>
  <c r="FM225" i="9"/>
  <c r="N8" i="3"/>
  <c r="J8" i="3"/>
  <c r="Q8" i="2"/>
  <c r="W8" i="2"/>
  <c r="E12" i="3"/>
  <c r="I12" i="2"/>
  <c r="EQ230" i="9"/>
  <c r="J13" i="2"/>
  <c r="F13" i="3"/>
  <c r="D13" i="2"/>
  <c r="B13" i="3"/>
  <c r="FH232" i="9"/>
  <c r="E20" i="3"/>
  <c r="I20" i="2"/>
  <c r="EQ238" i="9"/>
  <c r="J21" i="2"/>
  <c r="B21" i="3"/>
  <c r="F21" i="3"/>
  <c r="D21" i="2"/>
  <c r="FH240" i="9"/>
  <c r="E28" i="3"/>
  <c r="I28" i="2"/>
  <c r="FW248" i="9"/>
  <c r="EV57" i="9"/>
  <c r="EQ57" i="9"/>
  <c r="BP11" i="3"/>
  <c r="DJ11" i="2"/>
  <c r="DF11" i="2"/>
  <c r="DG11" i="2"/>
  <c r="AC42" i="10"/>
  <c r="BR11" i="3"/>
  <c r="DD11" i="2"/>
  <c r="BN11" i="3"/>
  <c r="DA11" i="2"/>
  <c r="FH57" i="9"/>
  <c r="O66" i="6"/>
  <c r="CZ66" i="6"/>
  <c r="R66" i="6"/>
  <c r="FH185" i="9"/>
  <c r="EQ164" i="9"/>
  <c r="FK164" i="9"/>
  <c r="BJ31" i="2"/>
  <c r="AH31" i="3"/>
  <c r="BD31" i="2"/>
  <c r="AL31" i="3"/>
  <c r="FH158" i="9"/>
  <c r="AQ12" i="3"/>
  <c r="BR12" i="2"/>
  <c r="FW143" i="9"/>
  <c r="BG35" i="3"/>
  <c r="CR35" i="2"/>
  <c r="AY31" i="3"/>
  <c r="CE31" i="2"/>
  <c r="AY27" i="3"/>
  <c r="CE27" i="2"/>
  <c r="AY23" i="3"/>
  <c r="CE23" i="2"/>
  <c r="FH80" i="9"/>
  <c r="DA34" i="2"/>
  <c r="FW78" i="9"/>
  <c r="FH76" i="9"/>
  <c r="DA30" i="2"/>
  <c r="FW74" i="9"/>
  <c r="FH72" i="9"/>
  <c r="DA26" i="2"/>
  <c r="FW70" i="9"/>
  <c r="FH68" i="9"/>
  <c r="DA22" i="2"/>
  <c r="FW66" i="9"/>
  <c r="FH64" i="9"/>
  <c r="DA18" i="2"/>
  <c r="FW62" i="9"/>
  <c r="FH60" i="9"/>
  <c r="DA14" i="2"/>
  <c r="FW58" i="9"/>
  <c r="FH56" i="9"/>
  <c r="DA10" i="2"/>
  <c r="FW54" i="9"/>
  <c r="FH52" i="9"/>
  <c r="DA6" i="2"/>
  <c r="FW34" i="9"/>
  <c r="FW33" i="9"/>
  <c r="FW32" i="9"/>
  <c r="FW31" i="9"/>
  <c r="FW30" i="9"/>
  <c r="FW29" i="9"/>
  <c r="FW28" i="9"/>
  <c r="FW27" i="9"/>
  <c r="FW26" i="9"/>
  <c r="FW25" i="9"/>
  <c r="FW24" i="9"/>
  <c r="FW23" i="9"/>
  <c r="FW22" i="9"/>
  <c r="FW21" i="9"/>
  <c r="FW20" i="9"/>
  <c r="FW19" i="9"/>
  <c r="FW18" i="9"/>
  <c r="FW17" i="9"/>
  <c r="FW16" i="9"/>
  <c r="FW15" i="9"/>
  <c r="FW14" i="9"/>
  <c r="FW13" i="9"/>
  <c r="FW12" i="9"/>
  <c r="FW11" i="9"/>
  <c r="FW10" i="9"/>
  <c r="FW9" i="9"/>
  <c r="FW8" i="9"/>
  <c r="FW7" i="9"/>
  <c r="AY20" i="3"/>
  <c r="CE20" i="2"/>
  <c r="AY22" i="3"/>
  <c r="CE22" i="2"/>
  <c r="AY24" i="3"/>
  <c r="CE24" i="2"/>
  <c r="AY26" i="3"/>
  <c r="CE26" i="2"/>
  <c r="AY28" i="3"/>
  <c r="CE28" i="2"/>
  <c r="AY30" i="3"/>
  <c r="CE30" i="2"/>
  <c r="AY32" i="3"/>
  <c r="CE32" i="2"/>
  <c r="AY34" i="3"/>
  <c r="CE34" i="2"/>
  <c r="FW138" i="9"/>
  <c r="FH140" i="9"/>
  <c r="FW142" i="9"/>
  <c r="FH144" i="9"/>
  <c r="FW146" i="9"/>
  <c r="FH148" i="9"/>
  <c r="FW150" i="9"/>
  <c r="BR19" i="2"/>
  <c r="AQ19" i="3"/>
  <c r="FW158" i="9"/>
  <c r="BR27" i="2"/>
  <c r="AQ27" i="3"/>
  <c r="FW166" i="9"/>
  <c r="AQ35" i="3"/>
  <c r="BR35" i="2"/>
  <c r="FW185" i="9"/>
  <c r="AA12" i="3"/>
  <c r="AR12" i="2"/>
  <c r="FW193" i="9"/>
  <c r="AA20" i="3"/>
  <c r="AR20" i="2"/>
  <c r="S27" i="3"/>
  <c r="AE27" i="2"/>
  <c r="S35" i="3"/>
  <c r="AE35" i="2"/>
  <c r="BG20" i="3"/>
  <c r="CR20" i="2"/>
  <c r="EQ114" i="9"/>
  <c r="BB22" i="3"/>
  <c r="AX22" i="3"/>
  <c r="CJ22" i="2"/>
  <c r="CD22" i="2"/>
  <c r="BA23" i="3"/>
  <c r="CI23" i="2"/>
  <c r="BG24" i="3"/>
  <c r="CR24" i="2"/>
  <c r="EQ118" i="9"/>
  <c r="FK118" i="9"/>
  <c r="BB26" i="3"/>
  <c r="AX26" i="3"/>
  <c r="CJ26" i="2"/>
  <c r="CD26" i="2"/>
  <c r="BA27" i="3"/>
  <c r="CI27" i="2"/>
  <c r="BG28" i="3"/>
  <c r="CR28" i="2"/>
  <c r="EQ122" i="9"/>
  <c r="BB30" i="3"/>
  <c r="AX30" i="3"/>
  <c r="CJ30" i="2"/>
  <c r="CD30" i="2"/>
  <c r="CI31" i="2"/>
  <c r="BA31" i="3"/>
  <c r="BG32" i="3"/>
  <c r="CR32" i="2"/>
  <c r="EQ126" i="9"/>
  <c r="BB34" i="3"/>
  <c r="AX34" i="3"/>
  <c r="CJ34" i="2"/>
  <c r="CD34" i="2"/>
  <c r="CV35" i="2"/>
  <c r="BI35" i="3"/>
  <c r="AS6" i="3"/>
  <c r="BV6" i="2"/>
  <c r="AS8" i="3"/>
  <c r="BV8" i="2"/>
  <c r="AS10" i="3"/>
  <c r="BV10" i="2"/>
  <c r="AS12" i="3"/>
  <c r="BV12" i="2"/>
  <c r="AS14" i="3"/>
  <c r="BV14" i="2"/>
  <c r="FM149" i="9"/>
  <c r="AT16" i="3"/>
  <c r="AP16" i="3"/>
  <c r="BW16" i="2"/>
  <c r="BQ16" i="2"/>
  <c r="FM153" i="9"/>
  <c r="AT20" i="3"/>
  <c r="AP20" i="3"/>
  <c r="BW20" i="2"/>
  <c r="BQ20" i="2"/>
  <c r="FM157" i="9"/>
  <c r="AT24" i="3"/>
  <c r="AP24" i="3"/>
  <c r="BW24" i="2"/>
  <c r="BQ24" i="2"/>
  <c r="FM161" i="9"/>
  <c r="AT28" i="3"/>
  <c r="AP28" i="3"/>
  <c r="BW28" i="2"/>
  <c r="BQ28" i="2"/>
  <c r="FM165" i="9"/>
  <c r="AT32" i="3"/>
  <c r="AP32" i="3"/>
  <c r="BW32" i="2"/>
  <c r="BQ32" i="2"/>
  <c r="FM180" i="9"/>
  <c r="AD5" i="3"/>
  <c r="AQ5" i="2"/>
  <c r="Z5" i="3"/>
  <c r="AW5" i="2"/>
  <c r="FM184" i="9"/>
  <c r="AW9" i="2"/>
  <c r="AD9" i="3"/>
  <c r="AQ9" i="2"/>
  <c r="Z9" i="3"/>
  <c r="FM188" i="9"/>
  <c r="AW13" i="2"/>
  <c r="AD13" i="3"/>
  <c r="AQ13" i="2"/>
  <c r="Z13" i="3"/>
  <c r="FM192" i="9"/>
  <c r="AW17" i="2"/>
  <c r="AD17" i="3"/>
  <c r="AQ17" i="2"/>
  <c r="Z17" i="3"/>
  <c r="FM196" i="9"/>
  <c r="AW21" i="2"/>
  <c r="AD21" i="3"/>
  <c r="AQ21" i="2"/>
  <c r="Z21" i="3"/>
  <c r="AV25" i="2"/>
  <c r="AC25" i="3"/>
  <c r="FH207" i="9"/>
  <c r="FH230" i="9"/>
  <c r="FR122" i="9"/>
  <c r="BH30" i="3"/>
  <c r="BJ30" i="3"/>
  <c r="CQ30" i="2"/>
  <c r="BF30" i="3"/>
  <c r="CT30" i="2"/>
  <c r="AF94" i="10"/>
  <c r="FM122" i="9"/>
  <c r="CW30" i="2"/>
  <c r="EV110" i="9"/>
  <c r="CF18" i="2"/>
  <c r="CB18" i="2"/>
  <c r="BA18" i="3"/>
  <c r="CG18" i="2"/>
  <c r="AE82" i="10"/>
  <c r="CI18" i="2"/>
  <c r="AZ18" i="3"/>
  <c r="EV102" i="9"/>
  <c r="CF10" i="2"/>
  <c r="CB10" i="2"/>
  <c r="BA10" i="3"/>
  <c r="AZ10" i="3"/>
  <c r="CG10" i="2"/>
  <c r="AE74" i="10"/>
  <c r="CI10" i="2"/>
  <c r="EV6" i="9"/>
  <c r="CH5" i="3"/>
  <c r="CD5" i="3"/>
  <c r="CE5" i="3"/>
  <c r="CG5" i="3"/>
  <c r="ED5" i="2"/>
  <c r="EE5" i="2"/>
  <c r="EI5" i="2"/>
  <c r="EG5" i="2"/>
  <c r="AE36" i="10"/>
  <c r="EJ5" i="2"/>
  <c r="EF5" i="2"/>
  <c r="EB5" i="2"/>
  <c r="CF5" i="3"/>
  <c r="EQ6" i="9"/>
  <c r="FH6" i="9"/>
  <c r="FR182" i="9"/>
  <c r="AB7" i="3"/>
  <c r="AT7" i="2"/>
  <c r="AF104" i="10"/>
  <c r="AS7" i="2"/>
  <c r="EV153" i="9"/>
  <c r="AJ20" i="3"/>
  <c r="BG20" i="2"/>
  <c r="AC84" i="10"/>
  <c r="EV75" i="9"/>
  <c r="BP29" i="3"/>
  <c r="DJ29" i="2"/>
  <c r="DF29" i="2"/>
  <c r="DA29" i="2"/>
  <c r="BR29" i="3"/>
  <c r="DD29" i="2"/>
  <c r="BN29" i="3"/>
  <c r="DG29" i="2"/>
  <c r="AC60" i="10"/>
  <c r="FK75" i="9"/>
  <c r="FH75" i="9"/>
  <c r="EV67" i="9"/>
  <c r="BP21" i="3"/>
  <c r="DJ21" i="2"/>
  <c r="DF21" i="2"/>
  <c r="DG21" i="2"/>
  <c r="AC52" i="10"/>
  <c r="BR21" i="3"/>
  <c r="DD21" i="2"/>
  <c r="DA21" i="2"/>
  <c r="BN21" i="3"/>
  <c r="EQ67" i="9"/>
  <c r="FH67" i="9"/>
  <c r="EV59" i="9"/>
  <c r="BP13" i="3"/>
  <c r="DJ13" i="2"/>
  <c r="DF13" i="2"/>
  <c r="DG13" i="2"/>
  <c r="AC44" i="10"/>
  <c r="BR13" i="3"/>
  <c r="DD13" i="2"/>
  <c r="BN13" i="3"/>
  <c r="DA13" i="2"/>
  <c r="FH59" i="9"/>
  <c r="EV51" i="9"/>
  <c r="BP5" i="3"/>
  <c r="DD5" i="2"/>
  <c r="DA5" i="2"/>
  <c r="DG5" i="2"/>
  <c r="AC36" i="10"/>
  <c r="BR5" i="3"/>
  <c r="DJ5" i="2"/>
  <c r="DF5" i="2"/>
  <c r="BN5" i="3"/>
  <c r="EQ51" i="9"/>
  <c r="FH51" i="9"/>
  <c r="EV116" i="9"/>
  <c r="BA24" i="3"/>
  <c r="AZ24" i="3"/>
  <c r="CI24" i="2"/>
  <c r="CG24" i="2"/>
  <c r="AE88" i="10"/>
  <c r="EV104" i="9"/>
  <c r="CF12" i="2"/>
  <c r="CB12" i="2"/>
  <c r="BA12" i="3"/>
  <c r="AZ12" i="3"/>
  <c r="CI12" i="2"/>
  <c r="CG12" i="2"/>
  <c r="AE76" i="10"/>
  <c r="FR36" i="9"/>
  <c r="EQ35" i="2"/>
  <c r="CP35" i="3"/>
  <c r="CL35" i="3"/>
  <c r="ER35" i="2"/>
  <c r="ET35" i="2"/>
  <c r="AF66" i="10"/>
  <c r="CM35" i="3"/>
  <c r="EW35" i="2"/>
  <c r="CN35" i="3"/>
  <c r="GG36" i="9"/>
  <c r="FW36" i="9"/>
  <c r="EV97" i="9"/>
  <c r="BB5" i="3"/>
  <c r="AX5" i="3"/>
  <c r="AY5" i="3"/>
  <c r="CD5" i="2"/>
  <c r="AZ5" i="3"/>
  <c r="CE5" i="2"/>
  <c r="CJ5" i="2"/>
  <c r="CG5" i="2"/>
  <c r="AE69" i="10"/>
  <c r="FH97" i="9"/>
  <c r="EQ97" i="9"/>
  <c r="FK97" i="9"/>
  <c r="EV101" i="9"/>
  <c r="BB9" i="3"/>
  <c r="AX9" i="3"/>
  <c r="AY9" i="3"/>
  <c r="CJ9" i="2"/>
  <c r="CE9" i="2"/>
  <c r="AZ9" i="3"/>
  <c r="CG9" i="2"/>
  <c r="AE73" i="10"/>
  <c r="CD9" i="2"/>
  <c r="EV105" i="9"/>
  <c r="BB13" i="3"/>
  <c r="AX13" i="3"/>
  <c r="AY13" i="3"/>
  <c r="CJ13" i="2"/>
  <c r="CE13" i="2"/>
  <c r="AZ13" i="3"/>
  <c r="CG13" i="2"/>
  <c r="AE77" i="10"/>
  <c r="CD13" i="2"/>
  <c r="EV109" i="9"/>
  <c r="BB17" i="3"/>
  <c r="AX17" i="3"/>
  <c r="AY17" i="3"/>
  <c r="CJ17" i="2"/>
  <c r="CE17" i="2"/>
  <c r="CD17" i="2"/>
  <c r="AZ17" i="3"/>
  <c r="CG17" i="2"/>
  <c r="AE81" i="10"/>
  <c r="FH109" i="9"/>
  <c r="EQ109" i="9"/>
  <c r="FK109" i="9"/>
  <c r="EV114" i="9"/>
  <c r="CF22" i="2"/>
  <c r="CB22" i="2"/>
  <c r="CG22" i="2"/>
  <c r="AE86" i="10"/>
  <c r="AZ22" i="3"/>
  <c r="EV122" i="9"/>
  <c r="CF30" i="2"/>
  <c r="CB30" i="2"/>
  <c r="AZ30" i="3"/>
  <c r="CG30" i="2"/>
  <c r="AE94" i="10"/>
  <c r="FR203" i="9"/>
  <c r="AB28" i="3"/>
  <c r="AT28" i="2"/>
  <c r="AF125" i="10"/>
  <c r="EV7" i="9"/>
  <c r="CE6" i="3"/>
  <c r="EI6" i="2"/>
  <c r="CF6" i="3"/>
  <c r="EE6" i="2"/>
  <c r="CG6" i="3"/>
  <c r="EB6" i="2"/>
  <c r="EG6" i="2"/>
  <c r="AE37" i="10"/>
  <c r="EV9" i="9"/>
  <c r="CE8" i="3"/>
  <c r="EG8" i="2"/>
  <c r="AE39" i="10"/>
  <c r="CF8" i="3"/>
  <c r="EI8" i="2"/>
  <c r="EE8" i="2"/>
  <c r="CG8" i="3"/>
  <c r="EB8" i="2"/>
  <c r="EV11" i="9"/>
  <c r="CE10" i="3"/>
  <c r="EB10" i="2"/>
  <c r="EE10" i="2"/>
  <c r="CF10" i="3"/>
  <c r="EG10" i="2"/>
  <c r="AE41" i="10"/>
  <c r="EI10" i="2"/>
  <c r="CG10" i="3"/>
  <c r="EV13" i="9"/>
  <c r="CE12" i="3"/>
  <c r="EB12" i="2"/>
  <c r="EE12" i="2"/>
  <c r="EI12" i="2"/>
  <c r="CF12" i="3"/>
  <c r="EG12" i="2"/>
  <c r="AE43" i="10"/>
  <c r="CG12" i="3"/>
  <c r="EV15" i="9"/>
  <c r="CE14" i="3"/>
  <c r="EB14" i="2"/>
  <c r="EE14" i="2"/>
  <c r="CF14" i="3"/>
  <c r="EG14" i="2"/>
  <c r="AE45" i="10"/>
  <c r="CG14" i="3"/>
  <c r="EI14" i="2"/>
  <c r="EV17" i="9"/>
  <c r="CE16" i="3"/>
  <c r="EB16" i="2"/>
  <c r="EE16" i="2"/>
  <c r="CF16" i="3"/>
  <c r="EG16" i="2"/>
  <c r="AE47" i="10"/>
  <c r="EI16" i="2"/>
  <c r="CG16" i="3"/>
  <c r="EV19" i="9"/>
  <c r="CE18" i="3"/>
  <c r="EB18" i="2"/>
  <c r="EE18" i="2"/>
  <c r="EI18" i="2"/>
  <c r="CF18" i="3"/>
  <c r="EG18" i="2"/>
  <c r="AE49" i="10"/>
  <c r="CG18" i="3"/>
  <c r="EV21" i="9"/>
  <c r="CE20" i="3"/>
  <c r="EB20" i="2"/>
  <c r="EE20" i="2"/>
  <c r="CF20" i="3"/>
  <c r="EG20" i="2"/>
  <c r="AE51" i="10"/>
  <c r="CG20" i="3"/>
  <c r="EI20" i="2"/>
  <c r="EV23" i="9"/>
  <c r="CE22" i="3"/>
  <c r="EB22" i="2"/>
  <c r="EE22" i="2"/>
  <c r="CF22" i="3"/>
  <c r="EG22" i="2"/>
  <c r="AE53" i="10"/>
  <c r="EI22" i="2"/>
  <c r="CG22" i="3"/>
  <c r="EV25" i="9"/>
  <c r="CE24" i="3"/>
  <c r="EB24" i="2"/>
  <c r="EE24" i="2"/>
  <c r="EI24" i="2"/>
  <c r="CF24" i="3"/>
  <c r="EG24" i="2"/>
  <c r="AE55" i="10"/>
  <c r="CG24" i="3"/>
  <c r="EV27" i="9"/>
  <c r="CE26" i="3"/>
  <c r="EE26" i="2"/>
  <c r="EI26" i="2"/>
  <c r="CF26" i="3"/>
  <c r="EG26" i="2"/>
  <c r="AE57" i="10"/>
  <c r="CG26" i="3"/>
  <c r="EB26" i="2"/>
  <c r="EV29" i="9"/>
  <c r="CE28" i="3"/>
  <c r="EE28" i="2"/>
  <c r="CF28" i="3"/>
  <c r="EG28" i="2"/>
  <c r="AE59" i="10"/>
  <c r="CG28" i="3"/>
  <c r="EI28" i="2"/>
  <c r="EV31" i="9"/>
  <c r="CE30" i="3"/>
  <c r="EB30" i="2"/>
  <c r="EE30" i="2"/>
  <c r="EI30" i="2"/>
  <c r="CF30" i="3"/>
  <c r="EG30" i="2"/>
  <c r="AE61" i="10"/>
  <c r="CG30" i="3"/>
  <c r="EV33" i="9"/>
  <c r="CE32" i="3"/>
  <c r="EB32" i="2"/>
  <c r="EE32" i="2"/>
  <c r="CF32" i="3"/>
  <c r="EG32" i="2"/>
  <c r="AE63" i="10"/>
  <c r="CG32" i="3"/>
  <c r="EI32" i="2"/>
  <c r="EV52" i="9"/>
  <c r="BP6" i="3"/>
  <c r="BQ6" i="3"/>
  <c r="DI6" i="2"/>
  <c r="DE6" i="2"/>
  <c r="DG6" i="2"/>
  <c r="AC37" i="10"/>
  <c r="BO6" i="3"/>
  <c r="DB6" i="2"/>
  <c r="EV56" i="9"/>
  <c r="BP10" i="3"/>
  <c r="BQ10" i="3"/>
  <c r="DB10" i="2"/>
  <c r="DI10" i="2"/>
  <c r="BO10" i="3"/>
  <c r="DE10" i="2"/>
  <c r="DG10" i="2"/>
  <c r="AC41" i="10"/>
  <c r="EV60" i="9"/>
  <c r="BP14" i="3"/>
  <c r="BQ14" i="3"/>
  <c r="DB14" i="2"/>
  <c r="DI14" i="2"/>
  <c r="BO14" i="3"/>
  <c r="DE14" i="2"/>
  <c r="DG14" i="2"/>
  <c r="AC45" i="10"/>
  <c r="EV64" i="9"/>
  <c r="BP18" i="3"/>
  <c r="BQ18" i="3"/>
  <c r="DB18" i="2"/>
  <c r="DG18" i="2"/>
  <c r="AC49" i="10"/>
  <c r="DI18" i="2"/>
  <c r="BO18" i="3"/>
  <c r="DE18" i="2"/>
  <c r="EV68" i="9"/>
  <c r="BP22" i="3"/>
  <c r="BQ22" i="3"/>
  <c r="DB22" i="2"/>
  <c r="DG22" i="2"/>
  <c r="AC53" i="10"/>
  <c r="DI22" i="2"/>
  <c r="BO22" i="3"/>
  <c r="DE22" i="2"/>
  <c r="EV72" i="9"/>
  <c r="BP26" i="3"/>
  <c r="BQ26" i="3"/>
  <c r="DB26" i="2"/>
  <c r="DI26" i="2"/>
  <c r="BO26" i="3"/>
  <c r="DE26" i="2"/>
  <c r="DG26" i="2"/>
  <c r="AC57" i="10"/>
  <c r="EV76" i="9"/>
  <c r="BP30" i="3"/>
  <c r="BQ30" i="3"/>
  <c r="DB30" i="2"/>
  <c r="DG30" i="2"/>
  <c r="AC61" i="10"/>
  <c r="DI30" i="2"/>
  <c r="BO30" i="3"/>
  <c r="DE30" i="2"/>
  <c r="EV80" i="9"/>
  <c r="BP34" i="3"/>
  <c r="BQ34" i="3"/>
  <c r="DB34" i="2"/>
  <c r="DI34" i="2"/>
  <c r="BO34" i="3"/>
  <c r="DE34" i="2"/>
  <c r="DG34" i="2"/>
  <c r="AC65" i="10"/>
  <c r="FR141" i="9"/>
  <c r="AR8" i="3"/>
  <c r="BT8" i="2"/>
  <c r="AD72" i="10"/>
  <c r="FW141" i="9"/>
  <c r="EV149" i="9"/>
  <c r="AJ16" i="3"/>
  <c r="BB16" i="2"/>
  <c r="BG16" i="2"/>
  <c r="AC80" i="10"/>
  <c r="EV165" i="9"/>
  <c r="AJ32" i="3"/>
  <c r="BB32" i="2"/>
  <c r="BG32" i="2"/>
  <c r="AC96" i="10"/>
  <c r="EV192" i="9"/>
  <c r="AB17" i="2"/>
  <c r="AG17" i="2"/>
  <c r="AE114" i="10"/>
  <c r="T17" i="3"/>
  <c r="FR113" i="9"/>
  <c r="BH21" i="3"/>
  <c r="CV21" i="2"/>
  <c r="BI21" i="3"/>
  <c r="CX21" i="2"/>
  <c r="CT21" i="2"/>
  <c r="AF85" i="10"/>
  <c r="FW113" i="9"/>
  <c r="FR117" i="9"/>
  <c r="BH25" i="3"/>
  <c r="CV25" i="2"/>
  <c r="BI25" i="3"/>
  <c r="CX25" i="2"/>
  <c r="CT25" i="2"/>
  <c r="AF89" i="10"/>
  <c r="FW117" i="9"/>
  <c r="FR121" i="9"/>
  <c r="BH29" i="3"/>
  <c r="CV29" i="2"/>
  <c r="BI29" i="3"/>
  <c r="CX29" i="2"/>
  <c r="CT29" i="2"/>
  <c r="AF93" i="10"/>
  <c r="FW121" i="9"/>
  <c r="FR125" i="9"/>
  <c r="BH33" i="3"/>
  <c r="CV33" i="2"/>
  <c r="BI33" i="3"/>
  <c r="CX33" i="2"/>
  <c r="CT33" i="2"/>
  <c r="AF97" i="10"/>
  <c r="FW125" i="9"/>
  <c r="FR234" i="9"/>
  <c r="L17" i="3"/>
  <c r="T17" i="2"/>
  <c r="AD114" i="10"/>
  <c r="FR140" i="9"/>
  <c r="BT7" i="2"/>
  <c r="AD71" i="10"/>
  <c r="AR7" i="3"/>
  <c r="BS7" i="2"/>
  <c r="BO7" i="2"/>
  <c r="FR144" i="9"/>
  <c r="BS11" i="2"/>
  <c r="BO11" i="2"/>
  <c r="BT11" i="2"/>
  <c r="AD75" i="10"/>
  <c r="AR11" i="3"/>
  <c r="FR148" i="9"/>
  <c r="BS15" i="2"/>
  <c r="BO15" i="2"/>
  <c r="BT15" i="2"/>
  <c r="AD79" i="10"/>
  <c r="AR15" i="3"/>
  <c r="EV155" i="9"/>
  <c r="AJ22" i="3"/>
  <c r="AK22" i="3"/>
  <c r="BF22" i="2"/>
  <c r="BG22" i="2"/>
  <c r="AC86" i="10"/>
  <c r="BI22" i="2"/>
  <c r="EV163" i="9"/>
  <c r="AJ30" i="3"/>
  <c r="AK30" i="3"/>
  <c r="BF30" i="2"/>
  <c r="BG30" i="2"/>
  <c r="AC94" i="10"/>
  <c r="BI30" i="2"/>
  <c r="EV182" i="9"/>
  <c r="U7" i="3"/>
  <c r="AI7" i="2"/>
  <c r="T7" i="3"/>
  <c r="AF7" i="2"/>
  <c r="AG7" i="2"/>
  <c r="AE104" i="10"/>
  <c r="EV190" i="9"/>
  <c r="AF15" i="2"/>
  <c r="U15" i="3"/>
  <c r="AG15" i="2"/>
  <c r="AE112" i="10"/>
  <c r="AI15" i="2"/>
  <c r="T15" i="3"/>
  <c r="EV198" i="9"/>
  <c r="AF23" i="2"/>
  <c r="U23" i="3"/>
  <c r="T23" i="3"/>
  <c r="AG23" i="2"/>
  <c r="AE120" i="10"/>
  <c r="AI23" i="2"/>
  <c r="FR152" i="9"/>
  <c r="BT19" i="2"/>
  <c r="AD83" i="10"/>
  <c r="AR19" i="3"/>
  <c r="FR156" i="9"/>
  <c r="BT23" i="2"/>
  <c r="AD87" i="10"/>
  <c r="AR23" i="3"/>
  <c r="FW156" i="9"/>
  <c r="FR160" i="9"/>
  <c r="BT27" i="2"/>
  <c r="AD91" i="10"/>
  <c r="AR27" i="3"/>
  <c r="FR164" i="9"/>
  <c r="BT31" i="2"/>
  <c r="AD95" i="10"/>
  <c r="AR31" i="3"/>
  <c r="FR168" i="9"/>
  <c r="AR35" i="3"/>
  <c r="BT35" i="2"/>
  <c r="AD99" i="10"/>
  <c r="FR183" i="9"/>
  <c r="AB8" i="3"/>
  <c r="AT8" i="2"/>
  <c r="AF105" i="10"/>
  <c r="FR187" i="9"/>
  <c r="AB12" i="3"/>
  <c r="AT12" i="2"/>
  <c r="AF109" i="10"/>
  <c r="FR191" i="9"/>
  <c r="AB16" i="3"/>
  <c r="AT16" i="2"/>
  <c r="AF113" i="10"/>
  <c r="FW191" i="9"/>
  <c r="FR195" i="9"/>
  <c r="AB20" i="3"/>
  <c r="AT20" i="2"/>
  <c r="AF117" i="10"/>
  <c r="FR199" i="9"/>
  <c r="AB24" i="3"/>
  <c r="AT24" i="2"/>
  <c r="AF121" i="10"/>
  <c r="EV203" i="9"/>
  <c r="T28" i="3"/>
  <c r="AG28" i="2"/>
  <c r="AE125" i="10"/>
  <c r="EV228" i="9"/>
  <c r="D11" i="3"/>
  <c r="G11" i="2"/>
  <c r="AC108" i="10"/>
  <c r="EV244" i="9"/>
  <c r="D27" i="3"/>
  <c r="J27" i="2"/>
  <c r="B27" i="3"/>
  <c r="F27" i="3"/>
  <c r="D27" i="2"/>
  <c r="G27" i="2"/>
  <c r="AC124" i="10"/>
  <c r="EV200" i="9"/>
  <c r="T25" i="3"/>
  <c r="AG25" i="2"/>
  <c r="AE122" i="10"/>
  <c r="EV204" i="9"/>
  <c r="U29" i="3"/>
  <c r="T29" i="3"/>
  <c r="AG29" i="2"/>
  <c r="AE126" i="10"/>
  <c r="AI29" i="2"/>
  <c r="EV208" i="9"/>
  <c r="AG33" i="2"/>
  <c r="AE130" i="10"/>
  <c r="T33" i="3"/>
  <c r="FR228" i="9"/>
  <c r="L11" i="3"/>
  <c r="T11" i="2"/>
  <c r="AD108" i="10"/>
  <c r="FR236" i="9"/>
  <c r="L19" i="3"/>
  <c r="T19" i="2"/>
  <c r="AD116" i="10"/>
  <c r="FR244" i="9"/>
  <c r="L27" i="3"/>
  <c r="T27" i="2"/>
  <c r="AD124" i="10"/>
  <c r="FR227" i="9"/>
  <c r="T10" i="2"/>
  <c r="AD107" i="10"/>
  <c r="L10" i="3"/>
  <c r="FR231" i="9"/>
  <c r="T14" i="2"/>
  <c r="AD111" i="10"/>
  <c r="L14" i="3"/>
  <c r="FR235" i="9"/>
  <c r="O18" i="2"/>
  <c r="T18" i="2"/>
  <c r="AD115" i="10"/>
  <c r="L18" i="3"/>
  <c r="FR239" i="9"/>
  <c r="T22" i="2"/>
  <c r="AD119" i="10"/>
  <c r="L22" i="3"/>
  <c r="FR243" i="9"/>
  <c r="T26" i="2"/>
  <c r="AD123" i="10"/>
  <c r="L26" i="3"/>
  <c r="EV248" i="9"/>
  <c r="D31" i="3"/>
  <c r="G31" i="2"/>
  <c r="AC128" i="10"/>
  <c r="EV252" i="9"/>
  <c r="D35" i="3"/>
  <c r="G35" i="2"/>
  <c r="AC132" i="10"/>
  <c r="FR249" i="9"/>
  <c r="T32" i="2"/>
  <c r="AD129" i="10"/>
  <c r="L32" i="3"/>
  <c r="FR163" i="9"/>
  <c r="BS30" i="2"/>
  <c r="AR30" i="3"/>
  <c r="BT30" i="2"/>
  <c r="AD94" i="10"/>
  <c r="FR79" i="9"/>
  <c r="BZ33" i="3"/>
  <c r="BV33" i="3"/>
  <c r="DW33" i="2"/>
  <c r="BX33" i="3"/>
  <c r="DT33" i="2"/>
  <c r="AD64" i="10"/>
  <c r="BW33" i="3"/>
  <c r="DQ33" i="2"/>
  <c r="DR33" i="2"/>
  <c r="FM79" i="9"/>
  <c r="GG79" i="9"/>
  <c r="FW79" i="9"/>
  <c r="FR59" i="9"/>
  <c r="BZ13" i="3"/>
  <c r="BV13" i="3"/>
  <c r="DW13" i="2"/>
  <c r="BX13" i="3"/>
  <c r="DT13" i="2"/>
  <c r="AD44" i="10"/>
  <c r="DR13" i="2"/>
  <c r="DQ13" i="2"/>
  <c r="BW13" i="3"/>
  <c r="FW59" i="9"/>
  <c r="O17" i="6"/>
  <c r="O25" i="6"/>
  <c r="CZ115" i="6"/>
  <c r="R115" i="6"/>
  <c r="O115" i="6"/>
  <c r="CZ75" i="6"/>
  <c r="R75" i="6"/>
  <c r="O75" i="6"/>
  <c r="DB23" i="2"/>
  <c r="DB11" i="2"/>
  <c r="BS6" i="2"/>
  <c r="BB8" i="2"/>
  <c r="BO20" i="2"/>
  <c r="BO28" i="2"/>
  <c r="AO5" i="2"/>
  <c r="AO13" i="2"/>
  <c r="AO21" i="2"/>
  <c r="F17" i="2"/>
  <c r="GG143" i="9"/>
  <c r="FH203" i="9"/>
  <c r="FM59" i="9"/>
  <c r="DB83" i="7"/>
  <c r="DC83" i="7"/>
  <c r="DB79" i="7"/>
  <c r="DC79" i="7"/>
  <c r="FW222" i="9"/>
  <c r="FH224" i="9"/>
  <c r="C10" i="3"/>
  <c r="E10" i="2"/>
  <c r="C14" i="3"/>
  <c r="E14" i="2"/>
  <c r="C18" i="3"/>
  <c r="E18" i="2"/>
  <c r="C22" i="3"/>
  <c r="E22" i="2"/>
  <c r="C26" i="3"/>
  <c r="E26" i="2"/>
  <c r="E9" i="3"/>
  <c r="I9" i="2"/>
  <c r="K10" i="3"/>
  <c r="R10" i="2"/>
  <c r="EQ229" i="9"/>
  <c r="J12" i="2"/>
  <c r="F12" i="3"/>
  <c r="B12" i="3"/>
  <c r="D12" i="2"/>
  <c r="E13" i="3"/>
  <c r="I13" i="2"/>
  <c r="K14" i="3"/>
  <c r="R14" i="2"/>
  <c r="EQ233" i="9"/>
  <c r="J16" i="2"/>
  <c r="B16" i="3"/>
  <c r="D16" i="2"/>
  <c r="F16" i="3"/>
  <c r="E17" i="3"/>
  <c r="I17" i="2"/>
  <c r="K18" i="3"/>
  <c r="R18" i="2"/>
  <c r="EQ237" i="9"/>
  <c r="J20" i="2"/>
  <c r="F20" i="3"/>
  <c r="B20" i="3"/>
  <c r="D20" i="2"/>
  <c r="E21" i="3"/>
  <c r="I21" i="2"/>
  <c r="K22" i="3"/>
  <c r="R22" i="2"/>
  <c r="EQ241" i="9"/>
  <c r="J24" i="2"/>
  <c r="B24" i="3"/>
  <c r="D24" i="2"/>
  <c r="F24" i="3"/>
  <c r="E25" i="3"/>
  <c r="I25" i="2"/>
  <c r="R26" i="2"/>
  <c r="K26" i="3"/>
  <c r="EQ245" i="9"/>
  <c r="J28" i="2"/>
  <c r="F28" i="3"/>
  <c r="B28" i="3"/>
  <c r="D28" i="2"/>
  <c r="EQ248" i="9"/>
  <c r="FK248" i="9"/>
  <c r="J31" i="2"/>
  <c r="F31" i="3"/>
  <c r="D31" i="2"/>
  <c r="B31" i="3"/>
  <c r="FM227" i="9"/>
  <c r="N10" i="3"/>
  <c r="J10" i="3"/>
  <c r="W10" i="2"/>
  <c r="Q10" i="2"/>
  <c r="FM229" i="9"/>
  <c r="N12" i="3"/>
  <c r="J12" i="3"/>
  <c r="W12" i="2"/>
  <c r="Q12" i="2"/>
  <c r="FM231" i="9"/>
  <c r="N14" i="3"/>
  <c r="J14" i="3"/>
  <c r="W14" i="2"/>
  <c r="Q14" i="2"/>
  <c r="FM233" i="9"/>
  <c r="N16" i="3"/>
  <c r="J16" i="3"/>
  <c r="W16" i="2"/>
  <c r="Q16" i="2"/>
  <c r="FM235" i="9"/>
  <c r="N18" i="3"/>
  <c r="J18" i="3"/>
  <c r="W18" i="2"/>
  <c r="Q18" i="2"/>
  <c r="FM237" i="9"/>
  <c r="N20" i="3"/>
  <c r="J20" i="3"/>
  <c r="W20" i="2"/>
  <c r="Q20" i="2"/>
  <c r="FM239" i="9"/>
  <c r="N22" i="3"/>
  <c r="J22" i="3"/>
  <c r="W22" i="2"/>
  <c r="Q22" i="2"/>
  <c r="FM241" i="9"/>
  <c r="N24" i="3"/>
  <c r="J24" i="3"/>
  <c r="W24" i="2"/>
  <c r="Q24" i="2"/>
  <c r="FM243" i="9"/>
  <c r="N26" i="3"/>
  <c r="J26" i="3"/>
  <c r="W26" i="2"/>
  <c r="Q26" i="2"/>
  <c r="M28" i="3"/>
  <c r="V28" i="2"/>
  <c r="K29" i="3"/>
  <c r="R29" i="2"/>
  <c r="FH252" i="9"/>
  <c r="A35" i="2"/>
  <c r="FW247" i="9"/>
  <c r="FH249" i="9"/>
  <c r="FW251" i="9"/>
  <c r="M29" i="3"/>
  <c r="V29" i="2"/>
  <c r="M31" i="3"/>
  <c r="V31" i="2"/>
  <c r="M33" i="3"/>
  <c r="V33" i="2"/>
  <c r="FR77" i="9"/>
  <c r="BZ31" i="3"/>
  <c r="BV31" i="3"/>
  <c r="DW31" i="2"/>
  <c r="BX31" i="3"/>
  <c r="DT31" i="2"/>
  <c r="AD62" i="10"/>
  <c r="BW31" i="3"/>
  <c r="DR31" i="2"/>
  <c r="DQ31" i="2"/>
  <c r="FM77" i="9"/>
  <c r="FR69" i="9"/>
  <c r="BZ23" i="3"/>
  <c r="BV23" i="3"/>
  <c r="DW23" i="2"/>
  <c r="BX23" i="3"/>
  <c r="DT23" i="2"/>
  <c r="AD54" i="10"/>
  <c r="BW23" i="3"/>
  <c r="DQ23" i="2"/>
  <c r="DR23" i="2"/>
  <c r="FW69" i="9"/>
  <c r="FR61" i="9"/>
  <c r="BZ15" i="3"/>
  <c r="BV15" i="3"/>
  <c r="DW15" i="2"/>
  <c r="BX15" i="3"/>
  <c r="DT15" i="2"/>
  <c r="AD46" i="10"/>
  <c r="BW15" i="3"/>
  <c r="DR15" i="2"/>
  <c r="DQ15" i="2"/>
  <c r="FM61" i="9"/>
  <c r="FR53" i="9"/>
  <c r="BZ7" i="3"/>
  <c r="BV7" i="3"/>
  <c r="BX7" i="3"/>
  <c r="DQ7" i="2"/>
  <c r="DT7" i="2"/>
  <c r="AD38" i="10"/>
  <c r="DR7" i="2"/>
  <c r="BW7" i="3"/>
  <c r="DW7" i="2"/>
  <c r="FW53" i="9"/>
  <c r="FR35" i="9"/>
  <c r="CM34" i="3"/>
  <c r="ER34" i="2"/>
  <c r="CN34" i="3"/>
  <c r="ET34" i="2"/>
  <c r="AF65" i="10"/>
  <c r="EV34" i="2"/>
  <c r="CO34" i="3"/>
  <c r="FW35" i="9"/>
  <c r="FR99" i="9"/>
  <c r="BG7" i="3"/>
  <c r="BH7" i="3"/>
  <c r="CR7" i="2"/>
  <c r="BI7" i="3"/>
  <c r="CV7" i="2"/>
  <c r="CT7" i="2"/>
  <c r="AF71" i="10"/>
  <c r="CX7" i="2"/>
  <c r="FW99" i="9"/>
  <c r="FR103" i="9"/>
  <c r="BG11" i="3"/>
  <c r="BH11" i="3"/>
  <c r="CV11" i="2"/>
  <c r="BI11" i="3"/>
  <c r="CX11" i="2"/>
  <c r="CR11" i="2"/>
  <c r="CT11" i="2"/>
  <c r="AF75" i="10"/>
  <c r="FW103" i="9"/>
  <c r="FR107" i="9"/>
  <c r="BG15" i="3"/>
  <c r="BH15" i="3"/>
  <c r="CV15" i="2"/>
  <c r="BI15" i="3"/>
  <c r="CX15" i="2"/>
  <c r="CR15" i="2"/>
  <c r="CT15" i="2"/>
  <c r="AF79" i="10"/>
  <c r="FR112" i="9"/>
  <c r="BH20" i="3"/>
  <c r="CS20" i="2"/>
  <c r="CO20" i="2"/>
  <c r="CT20" i="2"/>
  <c r="AF84" i="10"/>
  <c r="FR120" i="9"/>
  <c r="BH28" i="3"/>
  <c r="CS28" i="2"/>
  <c r="CO28" i="2"/>
  <c r="CT28" i="2"/>
  <c r="AF92" i="10"/>
  <c r="EV201" i="9"/>
  <c r="T26" i="3"/>
  <c r="AG26" i="2"/>
  <c r="AE123" i="10"/>
  <c r="FR6" i="9"/>
  <c r="CM5" i="3"/>
  <c r="CN5" i="3"/>
  <c r="CP5" i="3"/>
  <c r="EQ5" i="2"/>
  <c r="EV5" i="2"/>
  <c r="CO5" i="3"/>
  <c r="ER5" i="2"/>
  <c r="CL5" i="3"/>
  <c r="EW5" i="2"/>
  <c r="ES5" i="2"/>
  <c r="EO5" i="2"/>
  <c r="ET5" i="2"/>
  <c r="AF36" i="10"/>
  <c r="FM6" i="9"/>
  <c r="FW6" i="9"/>
  <c r="FR8" i="9"/>
  <c r="CN7" i="3"/>
  <c r="EV7" i="2"/>
  <c r="ES7" i="2"/>
  <c r="EO7" i="2"/>
  <c r="CO7" i="3"/>
  <c r="ET7" i="2"/>
  <c r="AF38" i="10"/>
  <c r="FR10" i="9"/>
  <c r="CN9" i="3"/>
  <c r="ES9" i="2"/>
  <c r="EO9" i="2"/>
  <c r="EV9" i="2"/>
  <c r="CO9" i="3"/>
  <c r="ET9" i="2"/>
  <c r="AF40" i="10"/>
  <c r="FR12" i="9"/>
  <c r="CN11" i="3"/>
  <c r="ES11" i="2"/>
  <c r="EO11" i="2"/>
  <c r="EV11" i="2"/>
  <c r="ET11" i="2"/>
  <c r="AF42" i="10"/>
  <c r="CO11" i="3"/>
  <c r="FR14" i="9"/>
  <c r="CN13" i="3"/>
  <c r="ES13" i="2"/>
  <c r="EO13" i="2"/>
  <c r="EV13" i="2"/>
  <c r="CO13" i="3"/>
  <c r="ET13" i="2"/>
  <c r="AF44" i="10"/>
  <c r="FR16" i="9"/>
  <c r="CN15" i="3"/>
  <c r="ES15" i="2"/>
  <c r="EO15" i="2"/>
  <c r="EV15" i="2"/>
  <c r="ET15" i="2"/>
  <c r="AF46" i="10"/>
  <c r="CO15" i="3"/>
  <c r="FR18" i="9"/>
  <c r="CN17" i="3"/>
  <c r="ES17" i="2"/>
  <c r="EO17" i="2"/>
  <c r="EV17" i="2"/>
  <c r="ET17" i="2"/>
  <c r="AF48" i="10"/>
  <c r="CO17" i="3"/>
  <c r="FR20" i="9"/>
  <c r="CN19" i="3"/>
  <c r="ES19" i="2"/>
  <c r="EO19" i="2"/>
  <c r="EV19" i="2"/>
  <c r="ET19" i="2"/>
  <c r="AF50" i="10"/>
  <c r="CO19" i="3"/>
  <c r="FR22" i="9"/>
  <c r="CN21" i="3"/>
  <c r="ES21" i="2"/>
  <c r="EO21" i="2"/>
  <c r="EV21" i="2"/>
  <c r="CO21" i="3"/>
  <c r="ET21" i="2"/>
  <c r="AF52" i="10"/>
  <c r="FR24" i="9"/>
  <c r="CN23" i="3"/>
  <c r="ES23" i="2"/>
  <c r="EO23" i="2"/>
  <c r="EV23" i="2"/>
  <c r="ET23" i="2"/>
  <c r="AF54" i="10"/>
  <c r="CO23" i="3"/>
  <c r="FR26" i="9"/>
  <c r="CN25" i="3"/>
  <c r="ES25" i="2"/>
  <c r="EO25" i="2"/>
  <c r="EV25" i="2"/>
  <c r="CO25" i="3"/>
  <c r="ET25" i="2"/>
  <c r="AF56" i="10"/>
  <c r="FR28" i="9"/>
  <c r="CN27" i="3"/>
  <c r="ES27" i="2"/>
  <c r="EO27" i="2"/>
  <c r="EV27" i="2"/>
  <c r="ET27" i="2"/>
  <c r="AF58" i="10"/>
  <c r="CO27" i="3"/>
  <c r="FR30" i="9"/>
  <c r="CN29" i="3"/>
  <c r="ES29" i="2"/>
  <c r="EO29" i="2"/>
  <c r="EV29" i="2"/>
  <c r="CO29" i="3"/>
  <c r="ET29" i="2"/>
  <c r="AF60" i="10"/>
  <c r="FR32" i="9"/>
  <c r="CN31" i="3"/>
  <c r="ES31" i="2"/>
  <c r="EO31" i="2"/>
  <c r="EV31" i="2"/>
  <c r="CO31" i="3"/>
  <c r="ET31" i="2"/>
  <c r="AF62" i="10"/>
  <c r="FR34" i="9"/>
  <c r="CN33" i="3"/>
  <c r="ES33" i="2"/>
  <c r="EO33" i="2"/>
  <c r="EV33" i="2"/>
  <c r="CO33" i="3"/>
  <c r="ET33" i="2"/>
  <c r="AF64" i="10"/>
  <c r="FR54" i="9"/>
  <c r="BY8" i="3"/>
  <c r="DT8" i="2"/>
  <c r="AD39" i="10"/>
  <c r="DV8" i="2"/>
  <c r="BX8" i="3"/>
  <c r="DS8" i="2"/>
  <c r="DO8" i="2"/>
  <c r="FR58" i="9"/>
  <c r="BY12" i="3"/>
  <c r="DS12" i="2"/>
  <c r="DO12" i="2"/>
  <c r="DT12" i="2"/>
  <c r="AD43" i="10"/>
  <c r="BX12" i="3"/>
  <c r="DV12" i="2"/>
  <c r="FR62" i="9"/>
  <c r="BY16" i="3"/>
  <c r="DS16" i="2"/>
  <c r="DO16" i="2"/>
  <c r="DT16" i="2"/>
  <c r="AD47" i="10"/>
  <c r="BX16" i="3"/>
  <c r="DV16" i="2"/>
  <c r="FR66" i="9"/>
  <c r="BY20" i="3"/>
  <c r="DS20" i="2"/>
  <c r="DO20" i="2"/>
  <c r="DT20" i="2"/>
  <c r="AD51" i="10"/>
  <c r="BX20" i="3"/>
  <c r="DV20" i="2"/>
  <c r="FR70" i="9"/>
  <c r="BY24" i="3"/>
  <c r="DS24" i="2"/>
  <c r="DO24" i="2"/>
  <c r="DT24" i="2"/>
  <c r="AD55" i="10"/>
  <c r="BX24" i="3"/>
  <c r="DV24" i="2"/>
  <c r="FR74" i="9"/>
  <c r="BY28" i="3"/>
  <c r="DS28" i="2"/>
  <c r="DO28" i="2"/>
  <c r="DT28" i="2"/>
  <c r="AD59" i="10"/>
  <c r="BX28" i="3"/>
  <c r="DV28" i="2"/>
  <c r="FR78" i="9"/>
  <c r="BY32" i="3"/>
  <c r="DS32" i="2"/>
  <c r="DO32" i="2"/>
  <c r="DT32" i="2"/>
  <c r="AD63" i="10"/>
  <c r="BX32" i="3"/>
  <c r="DV32" i="2"/>
  <c r="EV139" i="9"/>
  <c r="AJ6" i="3"/>
  <c r="BG6" i="2"/>
  <c r="AC70" i="10"/>
  <c r="BF6" i="2"/>
  <c r="FH139" i="9"/>
  <c r="EV147" i="9"/>
  <c r="AJ14" i="3"/>
  <c r="BF14" i="2"/>
  <c r="BG14" i="2"/>
  <c r="AC78" i="10"/>
  <c r="FR159" i="9"/>
  <c r="AT26" i="3"/>
  <c r="AP26" i="3"/>
  <c r="BW26" i="2"/>
  <c r="BO26" i="2"/>
  <c r="AR26" i="3"/>
  <c r="BT26" i="2"/>
  <c r="AD90" i="10"/>
  <c r="BQ26" i="2"/>
  <c r="FM159" i="9"/>
  <c r="FR186" i="9"/>
  <c r="AB11" i="3"/>
  <c r="AW11" i="2"/>
  <c r="AO11" i="2"/>
  <c r="AD11" i="3"/>
  <c r="AQ11" i="2"/>
  <c r="Z11" i="3"/>
  <c r="AT11" i="2"/>
  <c r="AF108" i="10"/>
  <c r="EV113" i="9"/>
  <c r="BB21" i="3"/>
  <c r="AX21" i="3"/>
  <c r="CJ21" i="2"/>
  <c r="CE21" i="2"/>
  <c r="AZ21" i="3"/>
  <c r="CG21" i="2"/>
  <c r="AE85" i="10"/>
  <c r="CD21" i="2"/>
  <c r="AY21" i="3"/>
  <c r="EV117" i="9"/>
  <c r="BB25" i="3"/>
  <c r="AX25" i="3"/>
  <c r="AY25" i="3"/>
  <c r="CJ25" i="2"/>
  <c r="CE25" i="2"/>
  <c r="AZ25" i="3"/>
  <c r="CG25" i="2"/>
  <c r="AE89" i="10"/>
  <c r="CD25" i="2"/>
  <c r="EV121" i="9"/>
  <c r="BB29" i="3"/>
  <c r="AX29" i="3"/>
  <c r="CJ29" i="2"/>
  <c r="CE29" i="2"/>
  <c r="AZ29" i="3"/>
  <c r="CG29" i="2"/>
  <c r="AE93" i="10"/>
  <c r="CD29" i="2"/>
  <c r="AY29" i="3"/>
  <c r="EV125" i="9"/>
  <c r="BB33" i="3"/>
  <c r="AX33" i="3"/>
  <c r="AY33" i="3"/>
  <c r="CJ33" i="2"/>
  <c r="CE33" i="2"/>
  <c r="AZ33" i="3"/>
  <c r="CG33" i="2"/>
  <c r="AE97" i="10"/>
  <c r="CD33" i="2"/>
  <c r="EQ125" i="9"/>
  <c r="EV232" i="9"/>
  <c r="D15" i="3"/>
  <c r="G15" i="2"/>
  <c r="AC112" i="10"/>
  <c r="EV140" i="9"/>
  <c r="AJ7" i="3"/>
  <c r="AK7" i="3"/>
  <c r="BG7" i="2"/>
  <c r="AC71" i="10"/>
  <c r="BI7" i="2"/>
  <c r="EV144" i="9"/>
  <c r="AJ11" i="3"/>
  <c r="BI11" i="2"/>
  <c r="BG11" i="2"/>
  <c r="AC75" i="10"/>
  <c r="AK11" i="3"/>
  <c r="EV148" i="9"/>
  <c r="AJ15" i="3"/>
  <c r="AK15" i="3"/>
  <c r="BI15" i="2"/>
  <c r="BG15" i="2"/>
  <c r="AC79" i="10"/>
  <c r="FR153" i="9"/>
  <c r="AR20" i="3"/>
  <c r="BT20" i="2"/>
  <c r="AD84" i="10"/>
  <c r="FR161" i="9"/>
  <c r="AR28" i="3"/>
  <c r="BT28" i="2"/>
  <c r="AD92" i="10"/>
  <c r="FR180" i="9"/>
  <c r="AB5" i="3"/>
  <c r="AT5" i="2"/>
  <c r="AF102" i="10"/>
  <c r="FR188" i="9"/>
  <c r="AB13" i="3"/>
  <c r="AT13" i="2"/>
  <c r="AF110" i="10"/>
  <c r="FR196" i="9"/>
  <c r="AB21" i="3"/>
  <c r="AT21" i="2"/>
  <c r="AF118" i="10"/>
  <c r="EV152" i="9"/>
  <c r="AJ19" i="3"/>
  <c r="BJ19" i="2"/>
  <c r="AL19" i="3"/>
  <c r="BG19" i="2"/>
  <c r="AC83" i="10"/>
  <c r="AH19" i="3"/>
  <c r="BD19" i="2"/>
  <c r="EQ152" i="9"/>
  <c r="EV156" i="9"/>
  <c r="AJ23" i="3"/>
  <c r="BG23" i="2"/>
  <c r="AC87" i="10"/>
  <c r="EV160" i="9"/>
  <c r="AJ27" i="3"/>
  <c r="BJ27" i="2"/>
  <c r="AH27" i="3"/>
  <c r="BD27" i="2"/>
  <c r="AL27" i="3"/>
  <c r="BG27" i="2"/>
  <c r="AC91" i="10"/>
  <c r="EQ160" i="9"/>
  <c r="FK160" i="9"/>
  <c r="EV164" i="9"/>
  <c r="AJ31" i="3"/>
  <c r="BG31" i="2"/>
  <c r="AC95" i="10"/>
  <c r="EV168" i="9"/>
  <c r="BD35" i="2"/>
  <c r="AL35" i="3"/>
  <c r="AH35" i="3"/>
  <c r="AJ35" i="3"/>
  <c r="BG35" i="2"/>
  <c r="AC99" i="10"/>
  <c r="BJ35" i="2"/>
  <c r="EV183" i="9"/>
  <c r="AG8" i="2"/>
  <c r="AE105" i="10"/>
  <c r="T8" i="3"/>
  <c r="EV187" i="9"/>
  <c r="V12" i="3"/>
  <c r="R12" i="3"/>
  <c r="AJ12" i="2"/>
  <c r="AD12" i="2"/>
  <c r="T12" i="3"/>
  <c r="AG12" i="2"/>
  <c r="AE109" i="10"/>
  <c r="EQ187" i="9"/>
  <c r="EV191" i="9"/>
  <c r="T16" i="3"/>
  <c r="AG16" i="2"/>
  <c r="AE113" i="10"/>
  <c r="EV195" i="9"/>
  <c r="V20" i="3"/>
  <c r="R20" i="3"/>
  <c r="AJ20" i="2"/>
  <c r="T20" i="3"/>
  <c r="AG20" i="2"/>
  <c r="AE117" i="10"/>
  <c r="AD20" i="2"/>
  <c r="EV199" i="9"/>
  <c r="T24" i="3"/>
  <c r="AG24" i="2"/>
  <c r="AE121" i="10"/>
  <c r="FR201" i="9"/>
  <c r="AB26" i="3"/>
  <c r="AT26" i="2"/>
  <c r="AF123" i="10"/>
  <c r="FR209" i="9"/>
  <c r="AB34" i="3"/>
  <c r="AT34" i="2"/>
  <c r="AF131" i="10"/>
  <c r="FR238" i="9"/>
  <c r="L21" i="3"/>
  <c r="T21" i="2"/>
  <c r="AD118" i="10"/>
  <c r="EV225" i="9"/>
  <c r="D8" i="3"/>
  <c r="G8" i="2"/>
  <c r="AC105" i="10"/>
  <c r="FR202" i="9"/>
  <c r="AB27" i="3"/>
  <c r="AV27" i="2"/>
  <c r="AC27" i="3"/>
  <c r="AT27" i="2"/>
  <c r="AF124" i="10"/>
  <c r="FR206" i="9"/>
  <c r="AB31" i="3"/>
  <c r="AT31" i="2"/>
  <c r="AF128" i="10"/>
  <c r="EV226" i="9"/>
  <c r="D9" i="3"/>
  <c r="F9" i="2"/>
  <c r="G9" i="2"/>
  <c r="AC106" i="10"/>
  <c r="EV234" i="9"/>
  <c r="D17" i="3"/>
  <c r="G17" i="2"/>
  <c r="AC114" i="10"/>
  <c r="EV242" i="9"/>
  <c r="D25" i="3"/>
  <c r="G25" i="2"/>
  <c r="AC122" i="10"/>
  <c r="EV227" i="9"/>
  <c r="D10" i="3"/>
  <c r="G10" i="2"/>
  <c r="AC107" i="10"/>
  <c r="EV231" i="9"/>
  <c r="D14" i="3"/>
  <c r="G14" i="2"/>
  <c r="AC111" i="10"/>
  <c r="EV235" i="9"/>
  <c r="D18" i="3"/>
  <c r="G18" i="2"/>
  <c r="AC115" i="10"/>
  <c r="EV239" i="9"/>
  <c r="D22" i="3"/>
  <c r="E22" i="3"/>
  <c r="I22" i="2"/>
  <c r="G22" i="2"/>
  <c r="AC119" i="10"/>
  <c r="EV243" i="9"/>
  <c r="D26" i="3"/>
  <c r="G26" i="2"/>
  <c r="AC123" i="10"/>
  <c r="FR246" i="9"/>
  <c r="L29" i="3"/>
  <c r="T29" i="2"/>
  <c r="AD126" i="10"/>
  <c r="FR250" i="9"/>
  <c r="L33" i="3"/>
  <c r="T33" i="2"/>
  <c r="AD130" i="10"/>
  <c r="EV249" i="9"/>
  <c r="D32" i="3"/>
  <c r="G32" i="2"/>
  <c r="AC129" i="10"/>
  <c r="EV73" i="9"/>
  <c r="EQ73" i="9"/>
  <c r="BP27" i="3"/>
  <c r="DJ27" i="2"/>
  <c r="DF27" i="2"/>
  <c r="BN27" i="3"/>
  <c r="DA27" i="2"/>
  <c r="BR27" i="3"/>
  <c r="DD27" i="2"/>
  <c r="DG27" i="2"/>
  <c r="AC58" i="10"/>
  <c r="EV53" i="9"/>
  <c r="EQ53" i="9"/>
  <c r="BP7" i="3"/>
  <c r="DD7" i="2"/>
  <c r="DA7" i="2"/>
  <c r="BN7" i="3"/>
  <c r="BR7" i="3"/>
  <c r="DG7" i="2"/>
  <c r="AC38" i="10"/>
  <c r="DJ7" i="2"/>
  <c r="DF7" i="2"/>
  <c r="FH53" i="9"/>
  <c r="DD125" i="7"/>
  <c r="V125" i="7"/>
  <c r="S125" i="7"/>
  <c r="DD85" i="7"/>
  <c r="V85" i="7"/>
  <c r="S85" i="7"/>
  <c r="DD287" i="7"/>
  <c r="V287" i="7"/>
  <c r="S287" i="7"/>
  <c r="DD256" i="7"/>
  <c r="V256" i="7"/>
  <c r="DD251" i="7"/>
  <c r="V251" i="7"/>
  <c r="S251" i="7"/>
  <c r="DD209" i="7"/>
  <c r="V209" i="7"/>
  <c r="S209" i="7"/>
  <c r="DD204" i="7"/>
  <c r="V204" i="7"/>
  <c r="S204" i="7"/>
  <c r="S155" i="7"/>
  <c r="DD155" i="7"/>
  <c r="V155" i="7"/>
  <c r="DD108" i="7"/>
  <c r="V108" i="7"/>
  <c r="S108" i="7"/>
  <c r="DD65" i="7"/>
  <c r="V65" i="7"/>
  <c r="S65" i="7"/>
  <c r="S28" i="7"/>
  <c r="DD28" i="7"/>
  <c r="V28" i="7"/>
  <c r="DD429" i="7"/>
  <c r="V429" i="7"/>
  <c r="S21" i="7"/>
  <c r="DD21" i="7"/>
  <c r="V21" i="7"/>
  <c r="S36" i="7"/>
  <c r="DD36" i="7"/>
  <c r="V36" i="7"/>
  <c r="S68" i="7"/>
  <c r="DD103" i="7"/>
  <c r="V103" i="7"/>
  <c r="S103" i="7"/>
  <c r="S120" i="7"/>
  <c r="DD120" i="7"/>
  <c r="V120" i="7"/>
  <c r="S128" i="7"/>
  <c r="DD128" i="7"/>
  <c r="V128" i="7"/>
  <c r="DD148" i="7"/>
  <c r="V148" i="7"/>
  <c r="S148" i="7"/>
  <c r="DD168" i="7"/>
  <c r="V168" i="7"/>
  <c r="S168" i="7"/>
  <c r="S214" i="7"/>
  <c r="DD257" i="7"/>
  <c r="V257" i="7"/>
  <c r="S257" i="7"/>
  <c r="S472" i="7"/>
  <c r="DD472" i="7"/>
  <c r="V472" i="7"/>
  <c r="S115" i="7"/>
  <c r="DD115" i="7"/>
  <c r="V115" i="7"/>
  <c r="DD160" i="7"/>
  <c r="V160" i="7"/>
  <c r="S160" i="7"/>
  <c r="DD202" i="7"/>
  <c r="V202" i="7"/>
  <c r="S202" i="7"/>
  <c r="DD215" i="7"/>
  <c r="V215" i="7"/>
  <c r="S215" i="7"/>
  <c r="DD254" i="7"/>
  <c r="V254" i="7"/>
  <c r="S254" i="7"/>
  <c r="DD328" i="7"/>
  <c r="V328" i="7"/>
  <c r="S328" i="7"/>
  <c r="S167" i="7"/>
  <c r="DD167" i="7"/>
  <c r="V167" i="7"/>
  <c r="S188" i="7"/>
  <c r="DD192" i="7"/>
  <c r="V192" i="7"/>
  <c r="S192" i="7"/>
  <c r="DD231" i="7"/>
  <c r="V231" i="7"/>
  <c r="S231" i="7"/>
  <c r="DD235" i="7"/>
  <c r="V235" i="7"/>
  <c r="S235" i="7"/>
  <c r="DD277" i="7"/>
  <c r="V277" i="7"/>
  <c r="S277" i="7"/>
  <c r="DD408" i="7"/>
  <c r="V408" i="7"/>
  <c r="S422" i="7"/>
  <c r="DD422" i="7"/>
  <c r="V422" i="7"/>
  <c r="S293" i="7"/>
  <c r="DD293" i="7"/>
  <c r="V293" i="7"/>
  <c r="DD297" i="7"/>
  <c r="V297" i="7"/>
  <c r="S297" i="7"/>
  <c r="DD301" i="7"/>
  <c r="V301" i="7"/>
  <c r="S301" i="7"/>
  <c r="DD322" i="7"/>
  <c r="V322" i="7"/>
  <c r="S322" i="7"/>
  <c r="DD370" i="7"/>
  <c r="V370" i="7"/>
  <c r="S370" i="7"/>
  <c r="DD405" i="7"/>
  <c r="V405" i="7"/>
  <c r="S466" i="7"/>
  <c r="DD466" i="7"/>
  <c r="V466" i="7"/>
  <c r="S201" i="7"/>
  <c r="DD201" i="7"/>
  <c r="V201" i="7"/>
  <c r="S244" i="7"/>
  <c r="DD244" i="7"/>
  <c r="V244" i="7"/>
  <c r="DD332" i="7"/>
  <c r="V332" i="7"/>
  <c r="S332" i="7"/>
  <c r="DD336" i="7"/>
  <c r="V336" i="7"/>
  <c r="S336" i="7"/>
  <c r="DD344" i="7"/>
  <c r="V344" i="7"/>
  <c r="DD363" i="7"/>
  <c r="V363" i="7"/>
  <c r="S363" i="7"/>
  <c r="S407" i="7"/>
  <c r="DD407" i="7"/>
  <c r="V407" i="7"/>
  <c r="S446" i="7"/>
  <c r="DD446" i="7"/>
  <c r="V446" i="7"/>
  <c r="S469" i="7"/>
  <c r="DD469" i="7"/>
  <c r="V469" i="7"/>
  <c r="DD512" i="7"/>
  <c r="V512" i="7"/>
  <c r="S512" i="7"/>
  <c r="DD423" i="7"/>
  <c r="V423" i="7"/>
  <c r="DD487" i="7"/>
  <c r="V487" i="7"/>
  <c r="S487" i="7"/>
  <c r="S451" i="7"/>
  <c r="DD451" i="7"/>
  <c r="V451" i="7"/>
  <c r="DD488" i="7"/>
  <c r="V488" i="7"/>
  <c r="S488" i="7"/>
  <c r="DD443" i="7"/>
  <c r="V443" i="7"/>
  <c r="S443" i="7"/>
  <c r="S452" i="7"/>
  <c r="DD452" i="7"/>
  <c r="V452" i="7"/>
  <c r="S495" i="7"/>
  <c r="DD511" i="7"/>
  <c r="V511" i="7"/>
  <c r="S511" i="7"/>
  <c r="S59" i="7"/>
  <c r="DD59" i="7"/>
  <c r="V59" i="7"/>
  <c r="DD153" i="7"/>
  <c r="V153" i="7"/>
  <c r="S153" i="7"/>
  <c r="O33" i="6"/>
  <c r="CZ33" i="6"/>
  <c r="R33" i="6"/>
  <c r="CZ27" i="6"/>
  <c r="R27" i="6"/>
  <c r="O27" i="6"/>
  <c r="O18" i="6"/>
  <c r="CZ18" i="6"/>
  <c r="R18" i="6"/>
  <c r="O22" i="6"/>
  <c r="CZ22" i="6"/>
  <c r="R22" i="6"/>
  <c r="CZ76" i="6"/>
  <c r="R76" i="6"/>
  <c r="O76" i="6"/>
  <c r="O110" i="6"/>
  <c r="O152" i="6"/>
  <c r="CZ152" i="6"/>
  <c r="R152" i="6"/>
  <c r="CZ169" i="6"/>
  <c r="R169" i="6"/>
  <c r="O169" i="6"/>
  <c r="O204" i="6"/>
  <c r="O36" i="6"/>
  <c r="CZ36" i="6"/>
  <c r="R36" i="6"/>
  <c r="O40" i="6"/>
  <c r="CZ40" i="6"/>
  <c r="R40" i="6"/>
  <c r="CZ69" i="6"/>
  <c r="R69" i="6"/>
  <c r="CZ85" i="6"/>
  <c r="R85" i="6"/>
  <c r="O85" i="6"/>
  <c r="O117" i="6"/>
  <c r="CZ117" i="6"/>
  <c r="R117" i="6"/>
  <c r="CZ130" i="6"/>
  <c r="R130" i="6"/>
  <c r="O130" i="6"/>
  <c r="CZ174" i="6"/>
  <c r="R174" i="6"/>
  <c r="O174" i="6"/>
  <c r="CZ239" i="6"/>
  <c r="R239" i="6"/>
  <c r="O239" i="6"/>
  <c r="CZ300" i="6"/>
  <c r="R300" i="6"/>
  <c r="O300" i="6"/>
  <c r="CZ375" i="6"/>
  <c r="R375" i="6"/>
  <c r="O375" i="6"/>
  <c r="CZ86" i="6"/>
  <c r="R86" i="6"/>
  <c r="O116" i="6"/>
  <c r="CZ116" i="6"/>
  <c r="R116" i="6"/>
  <c r="O158" i="6"/>
  <c r="CZ158" i="6"/>
  <c r="R158" i="6"/>
  <c r="CZ358" i="6"/>
  <c r="R358" i="6"/>
  <c r="O358" i="6"/>
  <c r="CZ197" i="6"/>
  <c r="R197" i="6"/>
  <c r="O197" i="6"/>
  <c r="CZ241" i="6"/>
  <c r="R241" i="6"/>
  <c r="CZ257" i="6"/>
  <c r="R257" i="6"/>
  <c r="O257" i="6"/>
  <c r="CZ301" i="6"/>
  <c r="R301" i="6"/>
  <c r="O301" i="6"/>
  <c r="CZ400" i="6"/>
  <c r="R400" i="6"/>
  <c r="CZ444" i="6"/>
  <c r="R444" i="6"/>
  <c r="O444" i="6"/>
  <c r="O467" i="6"/>
  <c r="CZ467" i="6"/>
  <c r="R467" i="6"/>
  <c r="O199" i="6"/>
  <c r="CZ230" i="6"/>
  <c r="R230" i="6"/>
  <c r="CZ274" i="6"/>
  <c r="R274" i="6"/>
  <c r="O274" i="6"/>
  <c r="CZ290" i="6"/>
  <c r="R290" i="6"/>
  <c r="O290" i="6"/>
  <c r="O328" i="6"/>
  <c r="CZ328" i="6"/>
  <c r="R328" i="6"/>
  <c r="CZ345" i="6"/>
  <c r="R345" i="6"/>
  <c r="O369" i="6"/>
  <c r="CZ385" i="6"/>
  <c r="R385" i="6"/>
  <c r="O385" i="6"/>
  <c r="CZ430" i="6"/>
  <c r="R430" i="6"/>
  <c r="O430" i="6"/>
  <c r="O466" i="6"/>
  <c r="CZ259" i="6"/>
  <c r="R259" i="6"/>
  <c r="O259" i="6"/>
  <c r="O365" i="6"/>
  <c r="CZ365" i="6"/>
  <c r="R365" i="6"/>
  <c r="O408" i="6"/>
  <c r="CZ457" i="6"/>
  <c r="R457" i="6"/>
  <c r="O457" i="6"/>
  <c r="O471" i="6"/>
  <c r="CZ471" i="6"/>
  <c r="R471" i="6"/>
  <c r="O506" i="6"/>
  <c r="CZ485" i="6"/>
  <c r="R485" i="6"/>
  <c r="CZ453" i="6"/>
  <c r="R453" i="6"/>
  <c r="O453" i="6"/>
  <c r="FM186" i="9"/>
  <c r="FH147" i="9"/>
  <c r="FW61" i="9"/>
  <c r="DB239" i="7"/>
  <c r="DC239" i="7"/>
  <c r="DB67" i="7"/>
  <c r="DC67" i="7"/>
  <c r="DB39" i="7"/>
  <c r="DC39" i="7"/>
  <c r="DB273" i="7"/>
  <c r="DC273" i="7"/>
  <c r="DB375" i="7"/>
  <c r="DC375" i="7"/>
  <c r="DB379" i="7"/>
  <c r="DC379" i="7"/>
  <c r="DB383" i="7"/>
  <c r="DC383" i="7"/>
  <c r="DB387" i="7"/>
  <c r="DC387" i="7"/>
  <c r="DB505" i="7"/>
  <c r="DC505" i="7"/>
  <c r="CX60" i="6"/>
  <c r="CY60" i="6"/>
  <c r="CX44" i="6"/>
  <c r="CY44" i="6"/>
  <c r="CX131" i="6"/>
  <c r="CY131" i="6"/>
  <c r="CX188" i="6"/>
  <c r="CY188" i="6"/>
  <c r="CX420" i="6"/>
  <c r="CY420" i="6"/>
  <c r="CX286" i="6"/>
  <c r="CY286" i="6"/>
  <c r="CX329" i="6"/>
  <c r="CY329" i="6"/>
  <c r="CX344" i="6"/>
  <c r="CY344" i="6"/>
  <c r="CX502" i="6"/>
  <c r="CY502" i="6"/>
  <c r="CX316" i="6"/>
  <c r="CY316" i="6"/>
  <c r="CX413" i="6"/>
  <c r="CY413" i="6"/>
  <c r="CX451" i="6"/>
  <c r="CY451" i="6"/>
  <c r="CX244" i="6"/>
  <c r="CY244" i="6"/>
  <c r="CX284" i="6"/>
  <c r="CY284" i="6"/>
  <c r="CX318" i="6"/>
  <c r="CY318" i="6"/>
  <c r="CX334" i="6"/>
  <c r="CY334" i="6"/>
  <c r="CX382" i="6"/>
  <c r="CY382" i="6"/>
  <c r="CX496" i="6"/>
  <c r="CY496" i="6"/>
  <c r="CX499" i="6"/>
  <c r="CY499" i="6"/>
  <c r="CX469" i="6"/>
  <c r="CY469" i="6"/>
  <c r="CX501" i="6"/>
  <c r="CY501" i="6"/>
  <c r="CX509" i="6"/>
  <c r="CY509" i="6"/>
  <c r="AV21" i="2"/>
  <c r="AC21" i="3"/>
  <c r="AV23" i="2"/>
  <c r="AC23" i="3"/>
  <c r="U25" i="3"/>
  <c r="AI25" i="2"/>
  <c r="FH201" i="9"/>
  <c r="U31" i="3"/>
  <c r="AI31" i="2"/>
  <c r="EQ207" i="9"/>
  <c r="V32" i="3"/>
  <c r="R32" i="3"/>
  <c r="AJ32" i="2"/>
  <c r="AD32" i="2"/>
  <c r="FH209" i="9"/>
  <c r="FW228" i="9"/>
  <c r="E18" i="3"/>
  <c r="I18" i="2"/>
  <c r="K21" i="3"/>
  <c r="R21" i="2"/>
  <c r="FW244" i="9"/>
  <c r="FW149" i="9"/>
  <c r="FH151" i="9"/>
  <c r="FW153" i="9"/>
  <c r="FH155" i="9"/>
  <c r="FW157" i="9"/>
  <c r="FH159" i="9"/>
  <c r="FW161" i="9"/>
  <c r="FH163" i="9"/>
  <c r="FW165" i="9"/>
  <c r="FH167" i="9"/>
  <c r="FW180" i="9"/>
  <c r="FH182" i="9"/>
  <c r="FW184" i="9"/>
  <c r="FH186" i="9"/>
  <c r="FW188" i="9"/>
  <c r="FH190" i="9"/>
  <c r="FW192" i="9"/>
  <c r="FH194" i="9"/>
  <c r="FW196" i="9"/>
  <c r="FH198" i="9"/>
  <c r="S29" i="3"/>
  <c r="AE29" i="2"/>
  <c r="S33" i="3"/>
  <c r="AE33" i="2"/>
  <c r="E7" i="3"/>
  <c r="I7" i="2"/>
  <c r="EQ225" i="9"/>
  <c r="FK225" i="9"/>
  <c r="D8" i="2"/>
  <c r="B8" i="3"/>
  <c r="F8" i="3"/>
  <c r="J8" i="2"/>
  <c r="C16" i="3"/>
  <c r="E16" i="2"/>
  <c r="C24" i="3"/>
  <c r="E24" i="2"/>
  <c r="FW250" i="9"/>
  <c r="EQ202" i="9"/>
  <c r="V27" i="3"/>
  <c r="R27" i="3"/>
  <c r="AJ27" i="2"/>
  <c r="AD27" i="2"/>
  <c r="U28" i="3"/>
  <c r="AI28" i="2"/>
  <c r="AA29" i="3"/>
  <c r="AR29" i="2"/>
  <c r="EQ206" i="9"/>
  <c r="FK206" i="9"/>
  <c r="V31" i="3"/>
  <c r="R31" i="3"/>
  <c r="AJ31" i="2"/>
  <c r="AD31" i="2"/>
  <c r="U32" i="3"/>
  <c r="AI32" i="2"/>
  <c r="AA33" i="3"/>
  <c r="AR33" i="2"/>
  <c r="EQ210" i="9"/>
  <c r="FK210" i="9"/>
  <c r="AJ35" i="2"/>
  <c r="R35" i="3"/>
  <c r="V35" i="3"/>
  <c r="AD35" i="2"/>
  <c r="FW226" i="9"/>
  <c r="K11" i="3"/>
  <c r="R11" i="2"/>
  <c r="FW234" i="9"/>
  <c r="R19" i="2"/>
  <c r="K19" i="3"/>
  <c r="FW242" i="9"/>
  <c r="K27" i="3"/>
  <c r="R27" i="2"/>
  <c r="E30" i="3"/>
  <c r="I30" i="2"/>
  <c r="EQ252" i="9"/>
  <c r="J35" i="2"/>
  <c r="B35" i="3"/>
  <c r="D35" i="2"/>
  <c r="F35" i="3"/>
  <c r="AV26" i="2"/>
  <c r="AC26" i="3"/>
  <c r="AV28" i="2"/>
  <c r="AC28" i="3"/>
  <c r="AV30" i="2"/>
  <c r="AC30" i="3"/>
  <c r="AV32" i="2"/>
  <c r="AC32" i="3"/>
  <c r="AV34" i="2"/>
  <c r="AC34" i="3"/>
  <c r="R5" i="2"/>
  <c r="K5" i="3"/>
  <c r="EQ224" i="9"/>
  <c r="D7" i="2"/>
  <c r="F7" i="3"/>
  <c r="B7" i="3"/>
  <c r="J7" i="2"/>
  <c r="E8" i="3"/>
  <c r="I8" i="2"/>
  <c r="FM228" i="9"/>
  <c r="GG228" i="9"/>
  <c r="N11" i="3"/>
  <c r="J11" i="3"/>
  <c r="W11" i="2"/>
  <c r="Q11" i="2"/>
  <c r="FM232" i="9"/>
  <c r="N15" i="3"/>
  <c r="J15" i="3"/>
  <c r="W15" i="2"/>
  <c r="Q15" i="2"/>
  <c r="FM236" i="9"/>
  <c r="N19" i="3"/>
  <c r="J19" i="3"/>
  <c r="W19" i="2"/>
  <c r="Q19" i="2"/>
  <c r="FM240" i="9"/>
  <c r="N23" i="3"/>
  <c r="J23" i="3"/>
  <c r="W23" i="2"/>
  <c r="Q23" i="2"/>
  <c r="FM244" i="9"/>
  <c r="GG244" i="9"/>
  <c r="N27" i="3"/>
  <c r="J27" i="3"/>
  <c r="W27" i="2"/>
  <c r="Q27" i="2"/>
  <c r="FH227" i="9"/>
  <c r="FW229" i="9"/>
  <c r="FH231" i="9"/>
  <c r="FW233" i="9"/>
  <c r="FH235" i="9"/>
  <c r="FW237" i="9"/>
  <c r="FH239" i="9"/>
  <c r="FW241" i="9"/>
  <c r="FH243" i="9"/>
  <c r="E34" i="3"/>
  <c r="I34" i="2"/>
  <c r="EQ246" i="9"/>
  <c r="J29" i="2"/>
  <c r="F29" i="3"/>
  <c r="D29" i="2"/>
  <c r="B29" i="3"/>
  <c r="K31" i="3"/>
  <c r="R31" i="2"/>
  <c r="M30" i="3"/>
  <c r="V30" i="2"/>
  <c r="M32" i="3"/>
  <c r="V32" i="2"/>
  <c r="M34" i="3"/>
  <c r="V34" i="2"/>
  <c r="E29" i="3"/>
  <c r="I29" i="2"/>
  <c r="R30" i="2"/>
  <c r="K30" i="3"/>
  <c r="EQ249" i="9"/>
  <c r="J32" i="2"/>
  <c r="F32" i="3"/>
  <c r="B32" i="3"/>
  <c r="D32" i="2"/>
  <c r="E33" i="3"/>
  <c r="I33" i="2"/>
  <c r="R34" i="2"/>
  <c r="K34" i="3"/>
  <c r="C31" i="3"/>
  <c r="E31" i="2"/>
  <c r="C33" i="3"/>
  <c r="E33" i="2"/>
  <c r="C35" i="3"/>
  <c r="E35" i="2"/>
  <c r="FR75" i="9"/>
  <c r="BZ29" i="3"/>
  <c r="BV29" i="3"/>
  <c r="DW29" i="2"/>
  <c r="BX29" i="3"/>
  <c r="DT29" i="2"/>
  <c r="AD60" i="10"/>
  <c r="DR29" i="2"/>
  <c r="DQ29" i="2"/>
  <c r="BW29" i="3"/>
  <c r="FW75" i="9"/>
  <c r="FR63" i="9"/>
  <c r="BZ17" i="3"/>
  <c r="BV17" i="3"/>
  <c r="DW17" i="2"/>
  <c r="BX17" i="3"/>
  <c r="DT17" i="2"/>
  <c r="AD48" i="10"/>
  <c r="BW17" i="3"/>
  <c r="DQ17" i="2"/>
  <c r="DR17" i="2"/>
  <c r="FM63" i="9"/>
  <c r="GG63" i="9"/>
  <c r="FW63" i="9"/>
  <c r="DD289" i="7"/>
  <c r="V289" i="7"/>
  <c r="S289" i="7"/>
  <c r="S76" i="7"/>
  <c r="DD76" i="7"/>
  <c r="V76" i="7"/>
  <c r="S64" i="7"/>
  <c r="DD64" i="7"/>
  <c r="V64" i="7"/>
  <c r="DD38" i="7"/>
  <c r="V38" i="7"/>
  <c r="S38" i="7"/>
  <c r="DD22" i="7"/>
  <c r="V22" i="7"/>
  <c r="S22" i="7"/>
  <c r="CZ387" i="6"/>
  <c r="R387" i="6"/>
  <c r="O387" i="6"/>
  <c r="CZ104" i="6"/>
  <c r="R104" i="6"/>
  <c r="O104" i="6"/>
  <c r="AB16" i="2"/>
  <c r="AB20" i="2"/>
  <c r="AB24" i="2"/>
  <c r="F8" i="2"/>
  <c r="B15" i="2"/>
  <c r="S21" i="2"/>
  <c r="F10" i="2"/>
  <c r="F14" i="2"/>
  <c r="F18" i="2"/>
  <c r="F22" i="2"/>
  <c r="F26" i="2"/>
  <c r="O29" i="2"/>
  <c r="O33" i="2"/>
  <c r="FM69" i="9"/>
  <c r="FH105" i="9"/>
  <c r="FM75" i="9"/>
  <c r="FW77" i="9"/>
  <c r="DB237" i="7"/>
  <c r="DC237" i="7"/>
  <c r="DB87" i="7"/>
  <c r="DC87" i="7"/>
  <c r="U33" i="3"/>
  <c r="AI33" i="2"/>
  <c r="E6" i="2"/>
  <c r="C6" i="3"/>
  <c r="E14" i="3"/>
  <c r="I14" i="2"/>
  <c r="EQ236" i="9"/>
  <c r="J19" i="2"/>
  <c r="F19" i="3"/>
  <c r="D19" i="2"/>
  <c r="B19" i="3"/>
  <c r="AI18" i="3"/>
  <c r="BE18" i="2"/>
  <c r="AI20" i="3"/>
  <c r="BE20" i="2"/>
  <c r="AI22" i="3"/>
  <c r="BE22" i="2"/>
  <c r="AI24" i="3"/>
  <c r="BE24" i="2"/>
  <c r="AI26" i="3"/>
  <c r="BE26" i="2"/>
  <c r="AI28" i="3"/>
  <c r="BE28" i="2"/>
  <c r="AI30" i="3"/>
  <c r="BE30" i="2"/>
  <c r="AI32" i="3"/>
  <c r="BE32" i="2"/>
  <c r="AI34" i="3"/>
  <c r="BE34" i="2"/>
  <c r="S5" i="3"/>
  <c r="AE5" i="2"/>
  <c r="S7" i="3"/>
  <c r="AE7" i="2"/>
  <c r="S9" i="3"/>
  <c r="AE9" i="2"/>
  <c r="S11" i="3"/>
  <c r="AE11" i="2"/>
  <c r="S13" i="3"/>
  <c r="AE13" i="2"/>
  <c r="S15" i="3"/>
  <c r="AE15" i="2"/>
  <c r="S17" i="3"/>
  <c r="AE17" i="2"/>
  <c r="S19" i="3"/>
  <c r="AE19" i="2"/>
  <c r="S21" i="3"/>
  <c r="AE21" i="2"/>
  <c r="S23" i="3"/>
  <c r="AE23" i="2"/>
  <c r="S25" i="3"/>
  <c r="AE25" i="2"/>
  <c r="FW203" i="9"/>
  <c r="AA30" i="3"/>
  <c r="AR30" i="2"/>
  <c r="M8" i="3"/>
  <c r="V8" i="2"/>
  <c r="FH234" i="9"/>
  <c r="EQ240" i="9"/>
  <c r="FK240" i="9"/>
  <c r="J23" i="2"/>
  <c r="F23" i="3"/>
  <c r="D23" i="2"/>
  <c r="B23" i="3"/>
  <c r="AQ16" i="3"/>
  <c r="BR16" i="2"/>
  <c r="EQ151" i="9"/>
  <c r="BJ18" i="2"/>
  <c r="AL18" i="3"/>
  <c r="BD18" i="2"/>
  <c r="AH18" i="3"/>
  <c r="AK19" i="3"/>
  <c r="BI19" i="2"/>
  <c r="BR20" i="2"/>
  <c r="AQ20" i="3"/>
  <c r="EQ155" i="9"/>
  <c r="BJ22" i="2"/>
  <c r="AL22" i="3"/>
  <c r="BD22" i="2"/>
  <c r="AH22" i="3"/>
  <c r="AK23" i="3"/>
  <c r="BI23" i="2"/>
  <c r="AQ24" i="3"/>
  <c r="BR24" i="2"/>
  <c r="EQ159" i="9"/>
  <c r="BJ26" i="2"/>
  <c r="AL26" i="3"/>
  <c r="BD26" i="2"/>
  <c r="AH26" i="3"/>
  <c r="AK27" i="3"/>
  <c r="BI27" i="2"/>
  <c r="AQ28" i="3"/>
  <c r="BR28" i="2"/>
  <c r="EQ163" i="9"/>
  <c r="BJ30" i="2"/>
  <c r="AH30" i="3"/>
  <c r="AL30" i="3"/>
  <c r="BD30" i="2"/>
  <c r="AK31" i="3"/>
  <c r="BI31" i="2"/>
  <c r="BR32" i="2"/>
  <c r="AQ32" i="3"/>
  <c r="EQ167" i="9"/>
  <c r="BJ34" i="2"/>
  <c r="AH34" i="3"/>
  <c r="AL34" i="3"/>
  <c r="BD34" i="2"/>
  <c r="AK35" i="3"/>
  <c r="BI35" i="2"/>
  <c r="AA5" i="3"/>
  <c r="AR5" i="2"/>
  <c r="EQ182" i="9"/>
  <c r="V7" i="3"/>
  <c r="R7" i="3"/>
  <c r="AD7" i="2"/>
  <c r="AJ7" i="2"/>
  <c r="AI8" i="2"/>
  <c r="U8" i="3"/>
  <c r="AA9" i="3"/>
  <c r="AR9" i="2"/>
  <c r="EQ186" i="9"/>
  <c r="V11" i="3"/>
  <c r="R11" i="3"/>
  <c r="AJ11" i="2"/>
  <c r="AD11" i="2"/>
  <c r="U12" i="3"/>
  <c r="AI12" i="2"/>
  <c r="AA13" i="3"/>
  <c r="AR13" i="2"/>
  <c r="EQ190" i="9"/>
  <c r="V15" i="3"/>
  <c r="R15" i="3"/>
  <c r="AJ15" i="2"/>
  <c r="AD15" i="2"/>
  <c r="U16" i="3"/>
  <c r="AI16" i="2"/>
  <c r="AA17" i="3"/>
  <c r="AR17" i="2"/>
  <c r="EQ194" i="9"/>
  <c r="V19" i="3"/>
  <c r="R19" i="3"/>
  <c r="AJ19" i="2"/>
  <c r="AD19" i="2"/>
  <c r="U20" i="3"/>
  <c r="AI20" i="2"/>
  <c r="AA21" i="3"/>
  <c r="AR21" i="2"/>
  <c r="EQ198" i="9"/>
  <c r="V23" i="3"/>
  <c r="R23" i="3"/>
  <c r="AJ23" i="2"/>
  <c r="AD23" i="2"/>
  <c r="U24" i="3"/>
  <c r="AI24" i="2"/>
  <c r="FM201" i="9"/>
  <c r="AW26" i="2"/>
  <c r="Z26" i="3"/>
  <c r="AQ26" i="2"/>
  <c r="AD26" i="3"/>
  <c r="FM205" i="9"/>
  <c r="AW30" i="2"/>
  <c r="Z30" i="3"/>
  <c r="AQ30" i="2"/>
  <c r="AD30" i="3"/>
  <c r="FM209" i="9"/>
  <c r="GG209" i="9"/>
  <c r="AW34" i="2"/>
  <c r="Z34" i="3"/>
  <c r="AQ34" i="2"/>
  <c r="AD34" i="3"/>
  <c r="R6" i="2"/>
  <c r="K6" i="3"/>
  <c r="E32" i="3"/>
  <c r="I32" i="2"/>
  <c r="FW202" i="9"/>
  <c r="FH204" i="9"/>
  <c r="FW206" i="9"/>
  <c r="FH208" i="9"/>
  <c r="M5" i="3"/>
  <c r="V5" i="2"/>
  <c r="M7" i="3"/>
  <c r="V7" i="2"/>
  <c r="EQ226" i="9"/>
  <c r="J9" i="2"/>
  <c r="D9" i="2"/>
  <c r="F9" i="3"/>
  <c r="B9" i="3"/>
  <c r="FH228" i="9"/>
  <c r="E16" i="3"/>
  <c r="I16" i="2"/>
  <c r="EQ234" i="9"/>
  <c r="FK234" i="9"/>
  <c r="J17" i="2"/>
  <c r="F17" i="3"/>
  <c r="D17" i="2"/>
  <c r="B17" i="3"/>
  <c r="FH236" i="9"/>
  <c r="E24" i="3"/>
  <c r="I24" i="2"/>
  <c r="EQ242" i="9"/>
  <c r="FK242" i="9"/>
  <c r="J25" i="2"/>
  <c r="F25" i="3"/>
  <c r="D25" i="2"/>
  <c r="B25" i="3"/>
  <c r="FH244" i="9"/>
  <c r="S26" i="3"/>
  <c r="AE26" i="2"/>
  <c r="S28" i="3"/>
  <c r="AE28" i="2"/>
  <c r="S30" i="3"/>
  <c r="AE30" i="2"/>
  <c r="S32" i="3"/>
  <c r="AE32" i="2"/>
  <c r="S34" i="3"/>
  <c r="AE34" i="2"/>
  <c r="FH222" i="9"/>
  <c r="FW224" i="9"/>
  <c r="EQ227" i="9"/>
  <c r="J10" i="2"/>
  <c r="B10" i="3"/>
  <c r="D10" i="2"/>
  <c r="F10" i="3"/>
  <c r="E11" i="3"/>
  <c r="I11" i="2"/>
  <c r="K12" i="3"/>
  <c r="R12" i="2"/>
  <c r="EQ231" i="9"/>
  <c r="J14" i="2"/>
  <c r="B14" i="3"/>
  <c r="D14" i="2"/>
  <c r="F14" i="3"/>
  <c r="E15" i="3"/>
  <c r="I15" i="2"/>
  <c r="K16" i="3"/>
  <c r="R16" i="2"/>
  <c r="EQ235" i="9"/>
  <c r="J18" i="2"/>
  <c r="F18" i="3"/>
  <c r="B18" i="3"/>
  <c r="D18" i="2"/>
  <c r="E19" i="3"/>
  <c r="I19" i="2"/>
  <c r="K20" i="3"/>
  <c r="R20" i="2"/>
  <c r="EQ239" i="9"/>
  <c r="J22" i="2"/>
  <c r="B22" i="3"/>
  <c r="D22" i="2"/>
  <c r="F22" i="3"/>
  <c r="E23" i="3"/>
  <c r="I23" i="2"/>
  <c r="K24" i="3"/>
  <c r="R24" i="2"/>
  <c r="EQ243" i="9"/>
  <c r="J26" i="2"/>
  <c r="F26" i="3"/>
  <c r="B26" i="3"/>
  <c r="D26" i="2"/>
  <c r="E27" i="3"/>
  <c r="I27" i="2"/>
  <c r="FH250" i="9"/>
  <c r="M9" i="3"/>
  <c r="V9" i="2"/>
  <c r="M11" i="3"/>
  <c r="V11" i="2"/>
  <c r="M13" i="3"/>
  <c r="V13" i="2"/>
  <c r="M15" i="3"/>
  <c r="V15" i="2"/>
  <c r="M17" i="3"/>
  <c r="V17" i="2"/>
  <c r="M19" i="3"/>
  <c r="V19" i="2"/>
  <c r="M21" i="3"/>
  <c r="V21" i="2"/>
  <c r="M23" i="3"/>
  <c r="V23" i="2"/>
  <c r="M25" i="3"/>
  <c r="V25" i="2"/>
  <c r="M27" i="3"/>
  <c r="V27" i="2"/>
  <c r="EQ250" i="9"/>
  <c r="J33" i="2"/>
  <c r="F33" i="3"/>
  <c r="D33" i="2"/>
  <c r="B33" i="3"/>
  <c r="C30" i="3"/>
  <c r="E30" i="2"/>
  <c r="C32" i="3"/>
  <c r="E32" i="2"/>
  <c r="C34" i="3"/>
  <c r="E34" i="2"/>
  <c r="FW245" i="9"/>
  <c r="FH247" i="9"/>
  <c r="FW249" i="9"/>
  <c r="FH251" i="9"/>
  <c r="FM247" i="9"/>
  <c r="GG247" i="9"/>
  <c r="N30" i="3"/>
  <c r="J30" i="3"/>
  <c r="W30" i="2"/>
  <c r="Q30" i="2"/>
  <c r="FM249" i="9"/>
  <c r="N32" i="3"/>
  <c r="J32" i="3"/>
  <c r="W32" i="2"/>
  <c r="Q32" i="2"/>
  <c r="FM251" i="9"/>
  <c r="N34" i="3"/>
  <c r="J34" i="3"/>
  <c r="W34" i="2"/>
  <c r="Q34" i="2"/>
  <c r="EV112" i="9"/>
  <c r="BA20" i="3"/>
  <c r="CG20" i="2"/>
  <c r="AE84" i="10"/>
  <c r="AZ20" i="3"/>
  <c r="CI20" i="2"/>
  <c r="FR104" i="9"/>
  <c r="FM104" i="9"/>
  <c r="BH12" i="3"/>
  <c r="CW12" i="2"/>
  <c r="CS12" i="2"/>
  <c r="CO12" i="2"/>
  <c r="BJ12" i="3"/>
  <c r="CQ12" i="2"/>
  <c r="BF12" i="3"/>
  <c r="CT12" i="2"/>
  <c r="AF76" i="10"/>
  <c r="FR81" i="9"/>
  <c r="FM81" i="9"/>
  <c r="BX35" i="3"/>
  <c r="DQ35" i="2"/>
  <c r="BV35" i="3"/>
  <c r="DS35" i="2"/>
  <c r="BZ35" i="3"/>
  <c r="DO35" i="2"/>
  <c r="DT35" i="2"/>
  <c r="AD66" i="10"/>
  <c r="DW35" i="2"/>
  <c r="FR155" i="9"/>
  <c r="BS22" i="2"/>
  <c r="AR22" i="3"/>
  <c r="BT22" i="2"/>
  <c r="AD86" i="10"/>
  <c r="EV145" i="9"/>
  <c r="AJ12" i="3"/>
  <c r="BJ12" i="2"/>
  <c r="BG12" i="2"/>
  <c r="AC76" i="10"/>
  <c r="AL12" i="3"/>
  <c r="BD12" i="2"/>
  <c r="AH12" i="3"/>
  <c r="EV79" i="9"/>
  <c r="BP33" i="3"/>
  <c r="DJ33" i="2"/>
  <c r="DF33" i="2"/>
  <c r="DG33" i="2"/>
  <c r="AC64" i="10"/>
  <c r="DA33" i="2"/>
  <c r="BR33" i="3"/>
  <c r="DD33" i="2"/>
  <c r="BN33" i="3"/>
  <c r="EV71" i="9"/>
  <c r="BP25" i="3"/>
  <c r="DJ25" i="2"/>
  <c r="DF25" i="2"/>
  <c r="BR25" i="3"/>
  <c r="DD25" i="2"/>
  <c r="DA25" i="2"/>
  <c r="BN25" i="3"/>
  <c r="DG25" i="2"/>
  <c r="AC56" i="10"/>
  <c r="EV63" i="9"/>
  <c r="BP17" i="3"/>
  <c r="DJ17" i="2"/>
  <c r="DF17" i="2"/>
  <c r="BR17" i="3"/>
  <c r="DD17" i="2"/>
  <c r="BN17" i="3"/>
  <c r="DG17" i="2"/>
  <c r="AC48" i="10"/>
  <c r="FK63" i="9"/>
  <c r="DA17" i="2"/>
  <c r="EV55" i="9"/>
  <c r="BP9" i="3"/>
  <c r="DJ9" i="2"/>
  <c r="DF9" i="2"/>
  <c r="DG9" i="2"/>
  <c r="AC40" i="10"/>
  <c r="BR9" i="3"/>
  <c r="DD9" i="2"/>
  <c r="DA9" i="2"/>
  <c r="BN9" i="3"/>
  <c r="EV209" i="9"/>
  <c r="V34" i="3"/>
  <c r="R34" i="3"/>
  <c r="AJ34" i="2"/>
  <c r="T34" i="3"/>
  <c r="AG34" i="2"/>
  <c r="AE131" i="10"/>
  <c r="AD34" i="2"/>
  <c r="FR118" i="9"/>
  <c r="BH26" i="3"/>
  <c r="CW26" i="2"/>
  <c r="BJ26" i="3"/>
  <c r="CQ26" i="2"/>
  <c r="BF26" i="3"/>
  <c r="CT26" i="2"/>
  <c r="AF90" i="10"/>
  <c r="FR106" i="9"/>
  <c r="BH14" i="3"/>
  <c r="CW14" i="2"/>
  <c r="CS14" i="2"/>
  <c r="CO14" i="2"/>
  <c r="BJ14" i="3"/>
  <c r="CQ14" i="2"/>
  <c r="BF14" i="3"/>
  <c r="CT14" i="2"/>
  <c r="AF78" i="10"/>
  <c r="FR98" i="9"/>
  <c r="BH6" i="3"/>
  <c r="BJ6" i="3"/>
  <c r="CQ6" i="2"/>
  <c r="CT6" i="2"/>
  <c r="AF70" i="10"/>
  <c r="BF6" i="3"/>
  <c r="CW6" i="2"/>
  <c r="CS6" i="2"/>
  <c r="CO6" i="2"/>
  <c r="FR242" i="9"/>
  <c r="L25" i="3"/>
  <c r="T25" i="2"/>
  <c r="AD122" i="10"/>
  <c r="R25" i="2"/>
  <c r="K25" i="3"/>
  <c r="EV99" i="9"/>
  <c r="FH99" i="9"/>
  <c r="BB7" i="3"/>
  <c r="AX7" i="3"/>
  <c r="AY7" i="3"/>
  <c r="CD7" i="2"/>
  <c r="CG7" i="2"/>
  <c r="AE71" i="10"/>
  <c r="AZ7" i="3"/>
  <c r="CE7" i="2"/>
  <c r="CJ7" i="2"/>
  <c r="EV103" i="9"/>
  <c r="FH103" i="9"/>
  <c r="BB11" i="3"/>
  <c r="AX11" i="3"/>
  <c r="AY11" i="3"/>
  <c r="CJ11" i="2"/>
  <c r="CE11" i="2"/>
  <c r="CD11" i="2"/>
  <c r="AZ11" i="3"/>
  <c r="CG11" i="2"/>
  <c r="AE75" i="10"/>
  <c r="EV107" i="9"/>
  <c r="FH107" i="9"/>
  <c r="BB15" i="3"/>
  <c r="AX15" i="3"/>
  <c r="AY15" i="3"/>
  <c r="CJ15" i="2"/>
  <c r="CE15" i="2"/>
  <c r="CD15" i="2"/>
  <c r="AZ15" i="3"/>
  <c r="CG15" i="2"/>
  <c r="AE79" i="10"/>
  <c r="EV111" i="9"/>
  <c r="FH111" i="9"/>
  <c r="BB19" i="3"/>
  <c r="AX19" i="3"/>
  <c r="AY19" i="3"/>
  <c r="CJ19" i="2"/>
  <c r="FK111" i="9"/>
  <c r="CE19" i="2"/>
  <c r="AZ19" i="3"/>
  <c r="CG19" i="2"/>
  <c r="AE83" i="10"/>
  <c r="CD19" i="2"/>
  <c r="EV118" i="9"/>
  <c r="CF26" i="2"/>
  <c r="CB26" i="2"/>
  <c r="CG26" i="2"/>
  <c r="AE90" i="10"/>
  <c r="AZ26" i="3"/>
  <c r="EV126" i="9"/>
  <c r="CF34" i="2"/>
  <c r="CB34" i="2"/>
  <c r="CG34" i="2"/>
  <c r="AE98" i="10"/>
  <c r="AZ34" i="3"/>
  <c r="EV240" i="9"/>
  <c r="D23" i="3"/>
  <c r="G23" i="2"/>
  <c r="AC120" i="10"/>
  <c r="EV8" i="9"/>
  <c r="CE7" i="3"/>
  <c r="CG7" i="3"/>
  <c r="EE7" i="2"/>
  <c r="CF7" i="3"/>
  <c r="EG7" i="2"/>
  <c r="AE38" i="10"/>
  <c r="EI7" i="2"/>
  <c r="EB7" i="2"/>
  <c r="EV10" i="9"/>
  <c r="CE9" i="3"/>
  <c r="EB9" i="2"/>
  <c r="CG9" i="3"/>
  <c r="EE9" i="2"/>
  <c r="EI9" i="2"/>
  <c r="EG9" i="2"/>
  <c r="AE40" i="10"/>
  <c r="CF9" i="3"/>
  <c r="EV12" i="9"/>
  <c r="CE11" i="3"/>
  <c r="EB11" i="2"/>
  <c r="CG11" i="3"/>
  <c r="EE11" i="2"/>
  <c r="CF11" i="3"/>
  <c r="EG11" i="2"/>
  <c r="AE42" i="10"/>
  <c r="EI11" i="2"/>
  <c r="EV14" i="9"/>
  <c r="CE13" i="3"/>
  <c r="EB13" i="2"/>
  <c r="CG13" i="3"/>
  <c r="EE13" i="2"/>
  <c r="EG13" i="2"/>
  <c r="AE44" i="10"/>
  <c r="CF13" i="3"/>
  <c r="EI13" i="2"/>
  <c r="EV16" i="9"/>
  <c r="CE15" i="3"/>
  <c r="EB15" i="2"/>
  <c r="CG15" i="3"/>
  <c r="EE15" i="2"/>
  <c r="EI15" i="2"/>
  <c r="EG15" i="2"/>
  <c r="AE46" i="10"/>
  <c r="CF15" i="3"/>
  <c r="EV18" i="9"/>
  <c r="CE17" i="3"/>
  <c r="EB17" i="2"/>
  <c r="CG17" i="3"/>
  <c r="EE17" i="2"/>
  <c r="EG17" i="2"/>
  <c r="AE48" i="10"/>
  <c r="CF17" i="3"/>
  <c r="EI17" i="2"/>
  <c r="EV20" i="9"/>
  <c r="CE19" i="3"/>
  <c r="EB19" i="2"/>
  <c r="CG19" i="3"/>
  <c r="EE19" i="2"/>
  <c r="CF19" i="3"/>
  <c r="EI19" i="2"/>
  <c r="EG19" i="2"/>
  <c r="AE50" i="10"/>
  <c r="EV22" i="9"/>
  <c r="CE21" i="3"/>
  <c r="EB21" i="2"/>
  <c r="CG21" i="3"/>
  <c r="EE21" i="2"/>
  <c r="EI21" i="2"/>
  <c r="EG21" i="2"/>
  <c r="AE52" i="10"/>
  <c r="CF21" i="3"/>
  <c r="EV24" i="9"/>
  <c r="CE23" i="3"/>
  <c r="EB23" i="2"/>
  <c r="CG23" i="3"/>
  <c r="EE23" i="2"/>
  <c r="EI23" i="2"/>
  <c r="EG23" i="2"/>
  <c r="AE54" i="10"/>
  <c r="CF23" i="3"/>
  <c r="EV26" i="9"/>
  <c r="CE25" i="3"/>
  <c r="EB25" i="2"/>
  <c r="CG25" i="3"/>
  <c r="EE25" i="2"/>
  <c r="EG25" i="2"/>
  <c r="AE56" i="10"/>
  <c r="CF25" i="3"/>
  <c r="EI25" i="2"/>
  <c r="EV28" i="9"/>
  <c r="CE27" i="3"/>
  <c r="EB27" i="2"/>
  <c r="CG27" i="3"/>
  <c r="EE27" i="2"/>
  <c r="CF27" i="3"/>
  <c r="EI27" i="2"/>
  <c r="EG27" i="2"/>
  <c r="AE58" i="10"/>
  <c r="EV30" i="9"/>
  <c r="CE29" i="3"/>
  <c r="EB29" i="2"/>
  <c r="CG29" i="3"/>
  <c r="EE29" i="2"/>
  <c r="EG29" i="2"/>
  <c r="AE60" i="10"/>
  <c r="CF29" i="3"/>
  <c r="EI29" i="2"/>
  <c r="EV32" i="9"/>
  <c r="CE31" i="3"/>
  <c r="EB31" i="2"/>
  <c r="CG31" i="3"/>
  <c r="EE31" i="2"/>
  <c r="EG31" i="2"/>
  <c r="AE62" i="10"/>
  <c r="EI31" i="2"/>
  <c r="CF31" i="3"/>
  <c r="EV34" i="9"/>
  <c r="CE33" i="3"/>
  <c r="EB33" i="2"/>
  <c r="CG33" i="3"/>
  <c r="EE33" i="2"/>
  <c r="EG33" i="2"/>
  <c r="AE64" i="10"/>
  <c r="EI33" i="2"/>
  <c r="CF33" i="3"/>
  <c r="EV54" i="9"/>
  <c r="BP8" i="3"/>
  <c r="BQ8" i="3"/>
  <c r="DI8" i="2"/>
  <c r="DE8" i="2"/>
  <c r="DG8" i="2"/>
  <c r="AC39" i="10"/>
  <c r="BO8" i="3"/>
  <c r="DB8" i="2"/>
  <c r="EV58" i="9"/>
  <c r="BP12" i="3"/>
  <c r="BQ12" i="3"/>
  <c r="DB12" i="2"/>
  <c r="DG12" i="2"/>
  <c r="AC43" i="10"/>
  <c r="DI12" i="2"/>
  <c r="BO12" i="3"/>
  <c r="DE12" i="2"/>
  <c r="EV62" i="9"/>
  <c r="BP16" i="3"/>
  <c r="BQ16" i="3"/>
  <c r="DB16" i="2"/>
  <c r="DI16" i="2"/>
  <c r="BO16" i="3"/>
  <c r="DE16" i="2"/>
  <c r="DG16" i="2"/>
  <c r="AC47" i="10"/>
  <c r="EV66" i="9"/>
  <c r="BP20" i="3"/>
  <c r="BQ20" i="3"/>
  <c r="DB20" i="2"/>
  <c r="DI20" i="2"/>
  <c r="DG20" i="2"/>
  <c r="AC51" i="10"/>
  <c r="BO20" i="3"/>
  <c r="DE20" i="2"/>
  <c r="EV70" i="9"/>
  <c r="BP24" i="3"/>
  <c r="BQ24" i="3"/>
  <c r="DB24" i="2"/>
  <c r="DG24" i="2"/>
  <c r="AC55" i="10"/>
  <c r="DI24" i="2"/>
  <c r="BO24" i="3"/>
  <c r="DE24" i="2"/>
  <c r="EV74" i="9"/>
  <c r="BP28" i="3"/>
  <c r="BQ28" i="3"/>
  <c r="DB28" i="2"/>
  <c r="DG28" i="2"/>
  <c r="AC59" i="10"/>
  <c r="DI28" i="2"/>
  <c r="BO28" i="3"/>
  <c r="DE28" i="2"/>
  <c r="EV78" i="9"/>
  <c r="BP32" i="3"/>
  <c r="BQ32" i="3"/>
  <c r="DB32" i="2"/>
  <c r="DG32" i="2"/>
  <c r="AC63" i="10"/>
  <c r="DI32" i="2"/>
  <c r="BO32" i="3"/>
  <c r="DE32" i="2"/>
  <c r="FR127" i="9"/>
  <c r="BH35" i="3"/>
  <c r="CT35" i="2"/>
  <c r="AF99" i="10"/>
  <c r="CX35" i="2"/>
  <c r="FR145" i="9"/>
  <c r="AR12" i="3"/>
  <c r="BT12" i="2"/>
  <c r="AD76" i="10"/>
  <c r="EV157" i="9"/>
  <c r="AJ24" i="3"/>
  <c r="BB24" i="2"/>
  <c r="BG24" i="2"/>
  <c r="AC88" i="10"/>
  <c r="EV184" i="9"/>
  <c r="AB9" i="2"/>
  <c r="T9" i="3"/>
  <c r="AG9" i="2"/>
  <c r="AE106" i="10"/>
  <c r="FR111" i="9"/>
  <c r="BG19" i="3"/>
  <c r="BH19" i="3"/>
  <c r="CV19" i="2"/>
  <c r="BI19" i="3"/>
  <c r="CR19" i="2"/>
  <c r="CT19" i="2"/>
  <c r="AF83" i="10"/>
  <c r="FR115" i="9"/>
  <c r="BG23" i="3"/>
  <c r="BH23" i="3"/>
  <c r="CR23" i="2"/>
  <c r="CT23" i="2"/>
  <c r="AF87" i="10"/>
  <c r="FR119" i="9"/>
  <c r="BG27" i="3"/>
  <c r="BH27" i="3"/>
  <c r="CR27" i="2"/>
  <c r="CT27" i="2"/>
  <c r="AF91" i="10"/>
  <c r="FR123" i="9"/>
  <c r="BG31" i="3"/>
  <c r="BH31" i="3"/>
  <c r="CR31" i="2"/>
  <c r="CT31" i="2"/>
  <c r="AF95" i="10"/>
  <c r="FR207" i="9"/>
  <c r="AA32" i="3"/>
  <c r="AB32" i="3"/>
  <c r="AW32" i="2"/>
  <c r="Z32" i="3"/>
  <c r="AQ32" i="2"/>
  <c r="AR32" i="2"/>
  <c r="AD32" i="3"/>
  <c r="AT32" i="2"/>
  <c r="AF129" i="10"/>
  <c r="FR138" i="9"/>
  <c r="AS5" i="3"/>
  <c r="BT5" i="2"/>
  <c r="AD69" i="10"/>
  <c r="BV5" i="2"/>
  <c r="AR5" i="3"/>
  <c r="FR142" i="9"/>
  <c r="AS9" i="3"/>
  <c r="BT9" i="2"/>
  <c r="AD73" i="10"/>
  <c r="AR9" i="3"/>
  <c r="BV9" i="2"/>
  <c r="FR146" i="9"/>
  <c r="AS13" i="3"/>
  <c r="BT13" i="2"/>
  <c r="AD77" i="10"/>
  <c r="AR13" i="3"/>
  <c r="BV13" i="2"/>
  <c r="EV151" i="9"/>
  <c r="AJ18" i="3"/>
  <c r="BG18" i="2"/>
  <c r="AC82" i="10"/>
  <c r="EV159" i="9"/>
  <c r="AJ26" i="3"/>
  <c r="BG26" i="2"/>
  <c r="AC90" i="10"/>
  <c r="EV167" i="9"/>
  <c r="AJ34" i="3"/>
  <c r="BG34" i="2"/>
  <c r="AC98" i="10"/>
  <c r="EV186" i="9"/>
  <c r="AG11" i="2"/>
  <c r="AE108" i="10"/>
  <c r="T11" i="3"/>
  <c r="EV194" i="9"/>
  <c r="AG19" i="2"/>
  <c r="AE116" i="10"/>
  <c r="T19" i="3"/>
  <c r="FR150" i="9"/>
  <c r="BT17" i="2"/>
  <c r="AD81" i="10"/>
  <c r="AQ17" i="3"/>
  <c r="AR17" i="3"/>
  <c r="BR17" i="2"/>
  <c r="FR154" i="9"/>
  <c r="AS21" i="3"/>
  <c r="BT21" i="2"/>
  <c r="AD85" i="10"/>
  <c r="AR21" i="3"/>
  <c r="BV21" i="2"/>
  <c r="FR158" i="9"/>
  <c r="BT25" i="2"/>
  <c r="AD89" i="10"/>
  <c r="AQ25" i="3"/>
  <c r="BR25" i="2"/>
  <c r="AR25" i="3"/>
  <c r="FR162" i="9"/>
  <c r="AS29" i="3"/>
  <c r="BT29" i="2"/>
  <c r="AD93" i="10"/>
  <c r="AR29" i="3"/>
  <c r="BV29" i="2"/>
  <c r="FR166" i="9"/>
  <c r="BT33" i="2"/>
  <c r="AD97" i="10"/>
  <c r="AQ33" i="3"/>
  <c r="AR33" i="3"/>
  <c r="BR33" i="2"/>
  <c r="FR181" i="9"/>
  <c r="AB6" i="3"/>
  <c r="AC6" i="3"/>
  <c r="AV6" i="2"/>
  <c r="AT6" i="2"/>
  <c r="AF103" i="10"/>
  <c r="FR185" i="9"/>
  <c r="AA10" i="3"/>
  <c r="AB10" i="3"/>
  <c r="AR10" i="2"/>
  <c r="AT10" i="2"/>
  <c r="AF107" i="10"/>
  <c r="FR189" i="9"/>
  <c r="AB14" i="3"/>
  <c r="AV14" i="2"/>
  <c r="AC14" i="3"/>
  <c r="AT14" i="2"/>
  <c r="AF111" i="10"/>
  <c r="FR193" i="9"/>
  <c r="AA18" i="3"/>
  <c r="AB18" i="3"/>
  <c r="AR18" i="2"/>
  <c r="AT18" i="2"/>
  <c r="AF115" i="10"/>
  <c r="FR197" i="9"/>
  <c r="AB22" i="3"/>
  <c r="AV22" i="2"/>
  <c r="AC22" i="3"/>
  <c r="AT22" i="2"/>
  <c r="AF119" i="10"/>
  <c r="EV224" i="9"/>
  <c r="D7" i="3"/>
  <c r="G7" i="2"/>
  <c r="AC104" i="10"/>
  <c r="F7" i="2"/>
  <c r="B7" i="2"/>
  <c r="EV207" i="9"/>
  <c r="T32" i="3"/>
  <c r="AG32" i="2"/>
  <c r="AE129" i="10"/>
  <c r="EV236" i="9"/>
  <c r="D19" i="3"/>
  <c r="G19" i="2"/>
  <c r="AC116" i="10"/>
  <c r="FR223" i="9"/>
  <c r="T6" i="2"/>
  <c r="AD103" i="10"/>
  <c r="L6" i="3"/>
  <c r="EV202" i="9"/>
  <c r="AG27" i="2"/>
  <c r="AE124" i="10"/>
  <c r="T27" i="3"/>
  <c r="EV206" i="9"/>
  <c r="S31" i="3"/>
  <c r="AE31" i="2"/>
  <c r="AG31" i="2"/>
  <c r="AE128" i="10"/>
  <c r="T31" i="3"/>
  <c r="EV210" i="9"/>
  <c r="T35" i="3"/>
  <c r="AG35" i="2"/>
  <c r="AE132" i="10"/>
  <c r="FR232" i="9"/>
  <c r="L15" i="3"/>
  <c r="T15" i="2"/>
  <c r="AD112" i="10"/>
  <c r="FR240" i="9"/>
  <c r="L23" i="3"/>
  <c r="T23" i="2"/>
  <c r="AD120" i="10"/>
  <c r="FR225" i="9"/>
  <c r="T8" i="2"/>
  <c r="AD105" i="10"/>
  <c r="L8" i="3"/>
  <c r="FR229" i="9"/>
  <c r="T12" i="2"/>
  <c r="AD109" i="10"/>
  <c r="L12" i="3"/>
  <c r="FR233" i="9"/>
  <c r="T16" i="2"/>
  <c r="AD113" i="10"/>
  <c r="L16" i="3"/>
  <c r="FR237" i="9"/>
  <c r="T20" i="2"/>
  <c r="AD117" i="10"/>
  <c r="L20" i="3"/>
  <c r="FR241" i="9"/>
  <c r="T24" i="2"/>
  <c r="AD121" i="10"/>
  <c r="L24" i="3"/>
  <c r="FR245" i="9"/>
  <c r="T28" i="2"/>
  <c r="AD125" i="10"/>
  <c r="L28" i="3"/>
  <c r="EV250" i="9"/>
  <c r="D33" i="3"/>
  <c r="G33" i="2"/>
  <c r="AC130" i="10"/>
  <c r="FR247" i="9"/>
  <c r="T30" i="2"/>
  <c r="AD127" i="10"/>
  <c r="L30" i="3"/>
  <c r="FR251" i="9"/>
  <c r="O34" i="2"/>
  <c r="T34" i="2"/>
  <c r="AD131" i="10"/>
  <c r="L34" i="3"/>
  <c r="EV188" i="9"/>
  <c r="AG13" i="2"/>
  <c r="AE110" i="10"/>
  <c r="T13" i="3"/>
  <c r="FR71" i="9"/>
  <c r="BZ25" i="3"/>
  <c r="BV25" i="3"/>
  <c r="DW25" i="2"/>
  <c r="BX25" i="3"/>
  <c r="DT25" i="2"/>
  <c r="AD56" i="10"/>
  <c r="BW25" i="3"/>
  <c r="DR25" i="2"/>
  <c r="DQ25" i="2"/>
  <c r="EV65" i="9"/>
  <c r="EQ65" i="9"/>
  <c r="BP19" i="3"/>
  <c r="DJ19" i="2"/>
  <c r="DF19" i="2"/>
  <c r="BN19" i="3"/>
  <c r="DA19" i="2"/>
  <c r="BR19" i="3"/>
  <c r="DD19" i="2"/>
  <c r="DG19" i="2"/>
  <c r="AC50" i="10"/>
  <c r="FR55" i="9"/>
  <c r="BZ9" i="3"/>
  <c r="BV9" i="3"/>
  <c r="DW9" i="2"/>
  <c r="BX9" i="3"/>
  <c r="DT9" i="2"/>
  <c r="AD40" i="10"/>
  <c r="BW9" i="3"/>
  <c r="DQ9" i="2"/>
  <c r="DR9" i="2"/>
  <c r="S279" i="7"/>
  <c r="DD279" i="7"/>
  <c r="V279" i="7"/>
  <c r="DD164" i="7"/>
  <c r="V164" i="7"/>
  <c r="S164" i="7"/>
  <c r="DD127" i="7"/>
  <c r="V127" i="7"/>
  <c r="S127" i="7"/>
  <c r="DD116" i="7"/>
  <c r="V116" i="7"/>
  <c r="S116" i="7"/>
  <c r="DD32" i="7"/>
  <c r="V32" i="7"/>
  <c r="S32" i="7"/>
  <c r="DD24" i="7"/>
  <c r="V24" i="7"/>
  <c r="S24" i="7"/>
  <c r="S285" i="7"/>
  <c r="DD285" i="7"/>
  <c r="V285" i="7"/>
  <c r="DD252" i="7"/>
  <c r="V252" i="7"/>
  <c r="S252" i="7"/>
  <c r="DD247" i="7"/>
  <c r="V247" i="7"/>
  <c r="S247" i="7"/>
  <c r="DD205" i="7"/>
  <c r="V205" i="7"/>
  <c r="S205" i="7"/>
  <c r="S147" i="7"/>
  <c r="DD147" i="7"/>
  <c r="V147" i="7"/>
  <c r="DD123" i="7"/>
  <c r="V123" i="7"/>
  <c r="S123" i="7"/>
  <c r="DD23" i="7"/>
  <c r="V23" i="7"/>
  <c r="S23" i="7"/>
  <c r="S34" i="7"/>
  <c r="DD34" i="7"/>
  <c r="V34" i="7"/>
  <c r="DD106" i="7"/>
  <c r="V106" i="7"/>
  <c r="S106" i="7"/>
  <c r="DD159" i="7"/>
  <c r="V159" i="7"/>
  <c r="S159" i="7"/>
  <c r="DD253" i="7"/>
  <c r="V253" i="7"/>
  <c r="S253" i="7"/>
  <c r="S35" i="7"/>
  <c r="DD35" i="7"/>
  <c r="V35" i="7"/>
  <c r="S200" i="7"/>
  <c r="DD200" i="7"/>
  <c r="V200" i="7"/>
  <c r="DD211" i="7"/>
  <c r="V211" i="7"/>
  <c r="S211" i="7"/>
  <c r="DD250" i="7"/>
  <c r="V250" i="7"/>
  <c r="S250" i="7"/>
  <c r="DD234" i="7"/>
  <c r="V234" i="7"/>
  <c r="S234" i="7"/>
  <c r="S296" i="7"/>
  <c r="DD296" i="7"/>
  <c r="V296" i="7"/>
  <c r="DD300" i="7"/>
  <c r="V300" i="7"/>
  <c r="S300" i="7"/>
  <c r="DD321" i="7"/>
  <c r="V321" i="7"/>
  <c r="S321" i="7"/>
  <c r="DD325" i="7"/>
  <c r="V325" i="7"/>
  <c r="S325" i="7"/>
  <c r="DD504" i="7"/>
  <c r="V504" i="7"/>
  <c r="S504" i="7"/>
  <c r="DD374" i="7"/>
  <c r="V374" i="7"/>
  <c r="S374" i="7"/>
  <c r="DD382" i="7"/>
  <c r="V382" i="7"/>
  <c r="S382" i="7"/>
  <c r="S465" i="7"/>
  <c r="DD465" i="7"/>
  <c r="V465" i="7"/>
  <c r="DD471" i="7"/>
  <c r="V471" i="7"/>
  <c r="S449" i="7"/>
  <c r="DD449" i="7"/>
  <c r="V449" i="7"/>
  <c r="S485" i="7"/>
  <c r="DD485" i="7"/>
  <c r="V485" i="7"/>
  <c r="S499" i="7"/>
  <c r="DD499" i="7"/>
  <c r="V499" i="7"/>
  <c r="S494" i="7"/>
  <c r="DD494" i="7"/>
  <c r="V494" i="7"/>
  <c r="S174" i="7"/>
  <c r="CZ276" i="6"/>
  <c r="R276" i="6"/>
  <c r="O276" i="6"/>
  <c r="CZ168" i="6"/>
  <c r="R168" i="6"/>
  <c r="O168" i="6"/>
  <c r="O26" i="2"/>
  <c r="AO31" i="2"/>
  <c r="S10" i="2"/>
  <c r="S26" i="2"/>
  <c r="BO19" i="2"/>
  <c r="BO23" i="2"/>
  <c r="BO27" i="2"/>
  <c r="BO31" i="2"/>
  <c r="BO35" i="2"/>
  <c r="AO8" i="2"/>
  <c r="AO12" i="2"/>
  <c r="AO16" i="2"/>
  <c r="AO20" i="2"/>
  <c r="AO24" i="2"/>
  <c r="AB26" i="2"/>
  <c r="AS28" i="2"/>
  <c r="B14" i="2"/>
  <c r="B22" i="2"/>
  <c r="F11" i="2"/>
  <c r="F15" i="2"/>
  <c r="F27" i="2"/>
  <c r="S32" i="2"/>
  <c r="O11" i="2"/>
  <c r="O19" i="2"/>
  <c r="O27" i="2"/>
  <c r="S29" i="2"/>
  <c r="B31" i="2"/>
  <c r="S33" i="2"/>
  <c r="B35" i="2"/>
  <c r="EQ103" i="9"/>
  <c r="EQ71" i="9"/>
  <c r="EQ55" i="9"/>
  <c r="FK55" i="9"/>
  <c r="FW127" i="9"/>
  <c r="FM98" i="9"/>
  <c r="DB80" i="7"/>
  <c r="DC80" i="7"/>
  <c r="DB73" i="7"/>
  <c r="DC73" i="7"/>
  <c r="DB45" i="7"/>
  <c r="DC45" i="7"/>
  <c r="DB216" i="7"/>
  <c r="DC216" i="7"/>
  <c r="DB78" i="7"/>
  <c r="DC78" i="7"/>
  <c r="DB18" i="7"/>
  <c r="DC18" i="7"/>
  <c r="DB66" i="7"/>
  <c r="DC66" i="7"/>
  <c r="DB102" i="7"/>
  <c r="DC102" i="7"/>
  <c r="DB145" i="7"/>
  <c r="DC145" i="7"/>
  <c r="DB210" i="7"/>
  <c r="DC210" i="7"/>
  <c r="DB111" i="7"/>
  <c r="DC111" i="7"/>
  <c r="DB149" i="7"/>
  <c r="DC149" i="7"/>
  <c r="DB291" i="7"/>
  <c r="DC291" i="7"/>
  <c r="DB165" i="7"/>
  <c r="DC165" i="7"/>
  <c r="DB173" i="7"/>
  <c r="DC173" i="7"/>
  <c r="DB187" i="7"/>
  <c r="DC187" i="7"/>
  <c r="DB191" i="7"/>
  <c r="DC191" i="7"/>
  <c r="DB230" i="7"/>
  <c r="DC230" i="7"/>
  <c r="DB272" i="7"/>
  <c r="DC272" i="7"/>
  <c r="DB326" i="7"/>
  <c r="DC326" i="7"/>
  <c r="DB410" i="7"/>
  <c r="DC410" i="7"/>
  <c r="DB403" i="7"/>
  <c r="DC403" i="7"/>
  <c r="DB420" i="7"/>
  <c r="DC420" i="7"/>
  <c r="DB292" i="7"/>
  <c r="DC292" i="7"/>
  <c r="DB373" i="7"/>
  <c r="DC373" i="7"/>
  <c r="DB464" i="7"/>
  <c r="DC464" i="7"/>
  <c r="DB199" i="7"/>
  <c r="DC199" i="7"/>
  <c r="DB242" i="7"/>
  <c r="DC242" i="7"/>
  <c r="DB284" i="7"/>
  <c r="DC284" i="7"/>
  <c r="DB331" i="7"/>
  <c r="DC331" i="7"/>
  <c r="DB335" i="7"/>
  <c r="DC335" i="7"/>
  <c r="DB339" i="7"/>
  <c r="DC339" i="7"/>
  <c r="DB343" i="7"/>
  <c r="DC343" i="7"/>
  <c r="DB362" i="7"/>
  <c r="DC362" i="7"/>
  <c r="DB378" i="7"/>
  <c r="DC378" i="7"/>
  <c r="DB386" i="7"/>
  <c r="DC386" i="7"/>
  <c r="DB402" i="7"/>
  <c r="DC402" i="7"/>
  <c r="DB425" i="7"/>
  <c r="DC425" i="7"/>
  <c r="DB501" i="7"/>
  <c r="DC501" i="7"/>
  <c r="DB419" i="7"/>
  <c r="DC419" i="7"/>
  <c r="DB448" i="7"/>
  <c r="DC448" i="7"/>
  <c r="DB415" i="7"/>
  <c r="DC415" i="7"/>
  <c r="DB450" i="7"/>
  <c r="DC450" i="7"/>
  <c r="DB486" i="7"/>
  <c r="DC486" i="7"/>
  <c r="DB508" i="7"/>
  <c r="DC508" i="7"/>
  <c r="DB507" i="7"/>
  <c r="DC507" i="7"/>
  <c r="DB129" i="7"/>
  <c r="DC129" i="7"/>
  <c r="DB63" i="7"/>
  <c r="DC63" i="7"/>
  <c r="DB152" i="7"/>
  <c r="DC152" i="7"/>
  <c r="DB62" i="7"/>
  <c r="DC62" i="7"/>
  <c r="FH79" i="9"/>
  <c r="FH63" i="9"/>
  <c r="CX339" i="6"/>
  <c r="CY339" i="6"/>
  <c r="AB74" i="6"/>
  <c r="CW74" i="6"/>
  <c r="CX74" i="6"/>
  <c r="CY74" i="6"/>
  <c r="AB26" i="6"/>
  <c r="CW26" i="6"/>
  <c r="CX26" i="6"/>
  <c r="CY26" i="6"/>
  <c r="AB124" i="6"/>
  <c r="CW124" i="6"/>
  <c r="CX124" i="6"/>
  <c r="CY124" i="6"/>
  <c r="AB148" i="6"/>
  <c r="CW148" i="6"/>
  <c r="CX148" i="6"/>
  <c r="CY148" i="6"/>
  <c r="AB132" i="6"/>
  <c r="CW132" i="6"/>
  <c r="CX132" i="6"/>
  <c r="CY132" i="6"/>
  <c r="AB112" i="6"/>
  <c r="CW112" i="6"/>
  <c r="CX112" i="6"/>
  <c r="CY112" i="6"/>
  <c r="AB189" i="6"/>
  <c r="CW189" i="6"/>
  <c r="CX189" i="6"/>
  <c r="CY189" i="6"/>
  <c r="AB87" i="6"/>
  <c r="CW87" i="6"/>
  <c r="CX87" i="6"/>
  <c r="CY87" i="6"/>
  <c r="AB67" i="6"/>
  <c r="CW67" i="6"/>
  <c r="CX67" i="6"/>
  <c r="CY67" i="6"/>
  <c r="AG16" i="6"/>
  <c r="AH16" i="6"/>
  <c r="AK16" i="6"/>
  <c r="AB30" i="6"/>
  <c r="CW30" i="6"/>
  <c r="CX30" i="6"/>
  <c r="CY30" i="6"/>
  <c r="AB73" i="6"/>
  <c r="CW73" i="6"/>
  <c r="CX73" i="6"/>
  <c r="CY73" i="6"/>
  <c r="AB105" i="6"/>
  <c r="CW105" i="6"/>
  <c r="CX105" i="6"/>
  <c r="CY105" i="6"/>
  <c r="AB121" i="6"/>
  <c r="CW121" i="6"/>
  <c r="CX121" i="6"/>
  <c r="CY121" i="6"/>
  <c r="AB149" i="6"/>
  <c r="CW149" i="6"/>
  <c r="CX149" i="6"/>
  <c r="CY149" i="6"/>
  <c r="AB165" i="6"/>
  <c r="CW165" i="6"/>
  <c r="CX165" i="6"/>
  <c r="CY165" i="6"/>
  <c r="AB202" i="6"/>
  <c r="CW202" i="6"/>
  <c r="CX202" i="6"/>
  <c r="CY202" i="6"/>
  <c r="AB288" i="6"/>
  <c r="CW288" i="6"/>
  <c r="CX288" i="6"/>
  <c r="CY288" i="6"/>
  <c r="AB415" i="6"/>
  <c r="CW415" i="6"/>
  <c r="CX415" i="6"/>
  <c r="CY415" i="6"/>
  <c r="AB35" i="6"/>
  <c r="CW35" i="6"/>
  <c r="CX35" i="6"/>
  <c r="CY35" i="6"/>
  <c r="AB39" i="6"/>
  <c r="CW39" i="6"/>
  <c r="CX39" i="6"/>
  <c r="CY39" i="6"/>
  <c r="AB43" i="6"/>
  <c r="CW43" i="6"/>
  <c r="CX43" i="6"/>
  <c r="CY43" i="6"/>
  <c r="AB68" i="6"/>
  <c r="CW68" i="6"/>
  <c r="CX68" i="6"/>
  <c r="CY68" i="6"/>
  <c r="AB81" i="6"/>
  <c r="CW81" i="6"/>
  <c r="CX81" i="6"/>
  <c r="CY81" i="6"/>
  <c r="AB109" i="6"/>
  <c r="CW109" i="6"/>
  <c r="CX109" i="6"/>
  <c r="CY109" i="6"/>
  <c r="AB126" i="6"/>
  <c r="CW126" i="6"/>
  <c r="CX126" i="6"/>
  <c r="CY126" i="6"/>
  <c r="AB151" i="6"/>
  <c r="CW151" i="6"/>
  <c r="CX151" i="6"/>
  <c r="CY151" i="6"/>
  <c r="AB170" i="6"/>
  <c r="CW170" i="6"/>
  <c r="CX170" i="6"/>
  <c r="CY170" i="6"/>
  <c r="AB201" i="6"/>
  <c r="CW201" i="6"/>
  <c r="CX201" i="6"/>
  <c r="CY201" i="6"/>
  <c r="AB296" i="6"/>
  <c r="CW296" i="6"/>
  <c r="CX296" i="6"/>
  <c r="CY296" i="6"/>
  <c r="AB364" i="6"/>
  <c r="CW364" i="6"/>
  <c r="CX364" i="6"/>
  <c r="CY364" i="6"/>
  <c r="AB443" i="6"/>
  <c r="CW443" i="6"/>
  <c r="CX443" i="6"/>
  <c r="CY443" i="6"/>
  <c r="AB82" i="6"/>
  <c r="CW82" i="6"/>
  <c r="CX82" i="6"/>
  <c r="CY82" i="6"/>
  <c r="AB108" i="6"/>
  <c r="CW108" i="6"/>
  <c r="CX108" i="6"/>
  <c r="CY108" i="6"/>
  <c r="AB127" i="6"/>
  <c r="CW127" i="6"/>
  <c r="CX127" i="6"/>
  <c r="CY127" i="6"/>
  <c r="AB155" i="6"/>
  <c r="CW155" i="6"/>
  <c r="CX155" i="6"/>
  <c r="CY155" i="6"/>
  <c r="AB171" i="6"/>
  <c r="CW171" i="6"/>
  <c r="CX171" i="6"/>
  <c r="CY171" i="6"/>
  <c r="AB203" i="6"/>
  <c r="CW203" i="6"/>
  <c r="CX203" i="6"/>
  <c r="CY203" i="6"/>
  <c r="AB272" i="6"/>
  <c r="CW272" i="6"/>
  <c r="CX272" i="6"/>
  <c r="CY272" i="6"/>
  <c r="AB335" i="6"/>
  <c r="CW335" i="6"/>
  <c r="CX335" i="6"/>
  <c r="CY335" i="6"/>
  <c r="AB416" i="6"/>
  <c r="CW416" i="6"/>
  <c r="CX416" i="6"/>
  <c r="CY416" i="6"/>
  <c r="AB196" i="6"/>
  <c r="CW196" i="6"/>
  <c r="CX196" i="6"/>
  <c r="CY196" i="6"/>
  <c r="AB209" i="6"/>
  <c r="CW209" i="6"/>
  <c r="CX209" i="6"/>
  <c r="CY209" i="6"/>
  <c r="AB238" i="6"/>
  <c r="CW238" i="6"/>
  <c r="CX238" i="6"/>
  <c r="CY238" i="6"/>
  <c r="AB253" i="6"/>
  <c r="CW253" i="6"/>
  <c r="CX253" i="6"/>
  <c r="CY253" i="6"/>
  <c r="AB278" i="6"/>
  <c r="CW278" i="6"/>
  <c r="CX278" i="6"/>
  <c r="CY278" i="6"/>
  <c r="AB297" i="6"/>
  <c r="CW297" i="6"/>
  <c r="CX297" i="6"/>
  <c r="CY297" i="6"/>
  <c r="AB321" i="6"/>
  <c r="CW321" i="6"/>
  <c r="CX321" i="6"/>
  <c r="CY321" i="6"/>
  <c r="AB340" i="6"/>
  <c r="CW340" i="6"/>
  <c r="CX340" i="6"/>
  <c r="CY340" i="6"/>
  <c r="AB368" i="6"/>
  <c r="CW368" i="6"/>
  <c r="CX368" i="6"/>
  <c r="CY368" i="6"/>
  <c r="AB384" i="6"/>
  <c r="CW384" i="6"/>
  <c r="CX384" i="6"/>
  <c r="CY384" i="6"/>
  <c r="AB414" i="6"/>
  <c r="CW414" i="6"/>
  <c r="CX414" i="6"/>
  <c r="CY414" i="6"/>
  <c r="AB429" i="6"/>
  <c r="CW429" i="6"/>
  <c r="CX429" i="6"/>
  <c r="CY429" i="6"/>
  <c r="AB458" i="6"/>
  <c r="CW458" i="6"/>
  <c r="CX458" i="6"/>
  <c r="CY458" i="6"/>
  <c r="AB494" i="6"/>
  <c r="CW494" i="6"/>
  <c r="CX494" i="6"/>
  <c r="CY494" i="6"/>
  <c r="AB198" i="6"/>
  <c r="CW198" i="6"/>
  <c r="CX198" i="6"/>
  <c r="CY198" i="6"/>
  <c r="AB214" i="6"/>
  <c r="CW214" i="6"/>
  <c r="CX214" i="6"/>
  <c r="CY214" i="6"/>
  <c r="AB245" i="6"/>
  <c r="CW245" i="6"/>
  <c r="CX245" i="6"/>
  <c r="CY245" i="6"/>
  <c r="AB258" i="6"/>
  <c r="CW258" i="6"/>
  <c r="CX258" i="6"/>
  <c r="CY258" i="6"/>
  <c r="AB285" i="6"/>
  <c r="CW285" i="6"/>
  <c r="CX285" i="6"/>
  <c r="CY285" i="6"/>
  <c r="AB302" i="6"/>
  <c r="CW302" i="6"/>
  <c r="CX302" i="6"/>
  <c r="CY302" i="6"/>
  <c r="AB325" i="6"/>
  <c r="CW325" i="6"/>
  <c r="CX325" i="6"/>
  <c r="CY325" i="6"/>
  <c r="AB341" i="6"/>
  <c r="CW341" i="6"/>
  <c r="CX341" i="6"/>
  <c r="CY341" i="6"/>
  <c r="AB366" i="6"/>
  <c r="CW366" i="6"/>
  <c r="CX366" i="6"/>
  <c r="CY366" i="6"/>
  <c r="AB381" i="6"/>
  <c r="CW381" i="6"/>
  <c r="CX381" i="6"/>
  <c r="CY381" i="6"/>
  <c r="AB410" i="6"/>
  <c r="CW410" i="6"/>
  <c r="CX410" i="6"/>
  <c r="CY410" i="6"/>
  <c r="AB426" i="6"/>
  <c r="CW426" i="6"/>
  <c r="CX426" i="6"/>
  <c r="CY426" i="6"/>
  <c r="AB450" i="6"/>
  <c r="CW450" i="6"/>
  <c r="CX450" i="6"/>
  <c r="CY450" i="6"/>
  <c r="AB464" i="6"/>
  <c r="CW464" i="6"/>
  <c r="CX464" i="6"/>
  <c r="CY464" i="6"/>
  <c r="AB211" i="6"/>
  <c r="CW211" i="6"/>
  <c r="CX211" i="6"/>
  <c r="CY211" i="6"/>
  <c r="AB236" i="6"/>
  <c r="CW236" i="6"/>
  <c r="CX236" i="6"/>
  <c r="CY236" i="6"/>
  <c r="AB255" i="6"/>
  <c r="CW255" i="6"/>
  <c r="CX255" i="6"/>
  <c r="CY255" i="6"/>
  <c r="AB283" i="6"/>
  <c r="CW283" i="6"/>
  <c r="CX283" i="6"/>
  <c r="CY283" i="6"/>
  <c r="AB299" i="6"/>
  <c r="CW299" i="6"/>
  <c r="CX299" i="6"/>
  <c r="CY299" i="6"/>
  <c r="AB327" i="6"/>
  <c r="CW327" i="6"/>
  <c r="CX327" i="6"/>
  <c r="CY327" i="6"/>
  <c r="AB362" i="6"/>
  <c r="CW362" i="6"/>
  <c r="CX362" i="6"/>
  <c r="CY362" i="6"/>
  <c r="AB378" i="6"/>
  <c r="CW378" i="6"/>
  <c r="CX378" i="6"/>
  <c r="CY378" i="6"/>
  <c r="AB403" i="6"/>
  <c r="CW403" i="6"/>
  <c r="CX403" i="6"/>
  <c r="CY403" i="6"/>
  <c r="AB419" i="6"/>
  <c r="CW419" i="6"/>
  <c r="CX419" i="6"/>
  <c r="CY419" i="6"/>
  <c r="AB448" i="6"/>
  <c r="CW448" i="6"/>
  <c r="CX448" i="6"/>
  <c r="CY448" i="6"/>
  <c r="AB462" i="6"/>
  <c r="CW462" i="6"/>
  <c r="CX462" i="6"/>
  <c r="CY462" i="6"/>
  <c r="AB493" i="6"/>
  <c r="CW493" i="6"/>
  <c r="CX493" i="6"/>
  <c r="CY493" i="6"/>
  <c r="AB500" i="6"/>
  <c r="CW500" i="6"/>
  <c r="CX500" i="6"/>
  <c r="CY500" i="6"/>
  <c r="AB470" i="6"/>
  <c r="CW470" i="6"/>
  <c r="CX470" i="6"/>
  <c r="CY470" i="6"/>
  <c r="AB491" i="6"/>
  <c r="CW491" i="6"/>
  <c r="CX491" i="6"/>
  <c r="CY491" i="6"/>
  <c r="AB452" i="6"/>
  <c r="CW452" i="6"/>
  <c r="CX452" i="6"/>
  <c r="CY452" i="6"/>
  <c r="AB465" i="6"/>
  <c r="CW465" i="6"/>
  <c r="CX465" i="6"/>
  <c r="CY465" i="6"/>
  <c r="AB495" i="6"/>
  <c r="CW495" i="6"/>
  <c r="CX495" i="6"/>
  <c r="CY495" i="6"/>
  <c r="AB507" i="6"/>
  <c r="CW507" i="6"/>
  <c r="CX507" i="6"/>
  <c r="CY507" i="6"/>
  <c r="AB515" i="6"/>
  <c r="CW515" i="6"/>
  <c r="CX515" i="6"/>
  <c r="CY515" i="6"/>
  <c r="FM150" i="9"/>
  <c r="AT17" i="3"/>
  <c r="AP17" i="3"/>
  <c r="BW17" i="2"/>
  <c r="BQ17" i="2"/>
  <c r="FM152" i="9"/>
  <c r="AT19" i="3"/>
  <c r="AP19" i="3"/>
  <c r="BW19" i="2"/>
  <c r="BQ19" i="2"/>
  <c r="FM154" i="9"/>
  <c r="AT21" i="3"/>
  <c r="AP21" i="3"/>
  <c r="BW21" i="2"/>
  <c r="BQ21" i="2"/>
  <c r="FM156" i="9"/>
  <c r="AT23" i="3"/>
  <c r="AP23" i="3"/>
  <c r="BW23" i="2"/>
  <c r="BQ23" i="2"/>
  <c r="FM158" i="9"/>
  <c r="GG158" i="9"/>
  <c r="AT25" i="3"/>
  <c r="AP25" i="3"/>
  <c r="BW25" i="2"/>
  <c r="BQ25" i="2"/>
  <c r="FM160" i="9"/>
  <c r="AT27" i="3"/>
  <c r="AP27" i="3"/>
  <c r="BW27" i="2"/>
  <c r="BQ27" i="2"/>
  <c r="FM162" i="9"/>
  <c r="AT29" i="3"/>
  <c r="AP29" i="3"/>
  <c r="BW29" i="2"/>
  <c r="BQ29" i="2"/>
  <c r="FM164" i="9"/>
  <c r="AT31" i="3"/>
  <c r="AP31" i="3"/>
  <c r="BW31" i="2"/>
  <c r="BQ31" i="2"/>
  <c r="FM166" i="9"/>
  <c r="AT33" i="3"/>
  <c r="AP33" i="3"/>
  <c r="BW33" i="2"/>
  <c r="BQ33" i="2"/>
  <c r="FM168" i="9"/>
  <c r="AT35" i="3"/>
  <c r="AP35" i="3"/>
  <c r="BQ35" i="2"/>
  <c r="BW35" i="2"/>
  <c r="FM181" i="9"/>
  <c r="GG181" i="9"/>
  <c r="Z6" i="3"/>
  <c r="AQ6" i="2"/>
  <c r="AD6" i="3"/>
  <c r="AW6" i="2"/>
  <c r="FM183" i="9"/>
  <c r="GG183" i="9"/>
  <c r="Z8" i="3"/>
  <c r="AQ8" i="2"/>
  <c r="AD8" i="3"/>
  <c r="AW8" i="2"/>
  <c r="FM185" i="9"/>
  <c r="GG185" i="9"/>
  <c r="AW10" i="2"/>
  <c r="Z10" i="3"/>
  <c r="AQ10" i="2"/>
  <c r="AD10" i="3"/>
  <c r="FM187" i="9"/>
  <c r="AW12" i="2"/>
  <c r="Z12" i="3"/>
  <c r="AQ12" i="2"/>
  <c r="AD12" i="3"/>
  <c r="FM189" i="9"/>
  <c r="GG189" i="9"/>
  <c r="AW14" i="2"/>
  <c r="Z14" i="3"/>
  <c r="AQ14" i="2"/>
  <c r="AD14" i="3"/>
  <c r="FM191" i="9"/>
  <c r="GG191" i="9"/>
  <c r="AW16" i="2"/>
  <c r="Z16" i="3"/>
  <c r="AQ16" i="2"/>
  <c r="AD16" i="3"/>
  <c r="FM193" i="9"/>
  <c r="GG193" i="9"/>
  <c r="AW18" i="2"/>
  <c r="Z18" i="3"/>
  <c r="AQ18" i="2"/>
  <c r="AD18" i="3"/>
  <c r="FM195" i="9"/>
  <c r="AW20" i="2"/>
  <c r="Z20" i="3"/>
  <c r="AQ20" i="2"/>
  <c r="AD20" i="3"/>
  <c r="FM197" i="9"/>
  <c r="AW22" i="2"/>
  <c r="Z22" i="3"/>
  <c r="AQ22" i="2"/>
  <c r="AD22" i="3"/>
  <c r="FM199" i="9"/>
  <c r="AW24" i="2"/>
  <c r="Z24" i="3"/>
  <c r="AQ24" i="2"/>
  <c r="AD24" i="3"/>
  <c r="U27" i="3"/>
  <c r="AI27" i="2"/>
  <c r="EQ203" i="9"/>
  <c r="V28" i="3"/>
  <c r="R28" i="3"/>
  <c r="AJ28" i="2"/>
  <c r="AD28" i="2"/>
  <c r="FH205" i="9"/>
  <c r="U35" i="3"/>
  <c r="AI35" i="2"/>
  <c r="E8" i="2"/>
  <c r="C8" i="3"/>
  <c r="E10" i="3"/>
  <c r="I10" i="2"/>
  <c r="K13" i="3"/>
  <c r="R13" i="2"/>
  <c r="FW236" i="9"/>
  <c r="E26" i="3"/>
  <c r="I26" i="2"/>
  <c r="FH246" i="9"/>
  <c r="FH149" i="9"/>
  <c r="FW151" i="9"/>
  <c r="FH153" i="9"/>
  <c r="FW155" i="9"/>
  <c r="FH157" i="9"/>
  <c r="FW159" i="9"/>
  <c r="FH161" i="9"/>
  <c r="FW163" i="9"/>
  <c r="FH165" i="9"/>
  <c r="FW167" i="9"/>
  <c r="FH180" i="9"/>
  <c r="FW182" i="9"/>
  <c r="FH184" i="9"/>
  <c r="FW186" i="9"/>
  <c r="FH188" i="9"/>
  <c r="FW190" i="9"/>
  <c r="FH192" i="9"/>
  <c r="FW194" i="9"/>
  <c r="FH196" i="9"/>
  <c r="FW198" i="9"/>
  <c r="FH223" i="9"/>
  <c r="M12" i="3"/>
  <c r="V12" i="2"/>
  <c r="M20" i="3"/>
  <c r="V20" i="2"/>
  <c r="FM245" i="9"/>
  <c r="GG245" i="9"/>
  <c r="N28" i="3"/>
  <c r="J28" i="3"/>
  <c r="W28" i="2"/>
  <c r="Q28" i="2"/>
  <c r="U26" i="3"/>
  <c r="AI26" i="2"/>
  <c r="AA27" i="3"/>
  <c r="AR27" i="2"/>
  <c r="EQ204" i="9"/>
  <c r="V29" i="3"/>
  <c r="R29" i="3"/>
  <c r="AJ29" i="2"/>
  <c r="AD29" i="2"/>
  <c r="AI30" i="2"/>
  <c r="U30" i="3"/>
  <c r="AA31" i="3"/>
  <c r="AR31" i="2"/>
  <c r="EQ208" i="9"/>
  <c r="FK208" i="9"/>
  <c r="V33" i="3"/>
  <c r="R33" i="3"/>
  <c r="AJ33" i="2"/>
  <c r="AD33" i="2"/>
  <c r="AI34" i="2"/>
  <c r="U34" i="3"/>
  <c r="C5" i="3"/>
  <c r="E5" i="2"/>
  <c r="C7" i="3"/>
  <c r="E7" i="2"/>
  <c r="FW225" i="9"/>
  <c r="FW230" i="9"/>
  <c r="K15" i="3"/>
  <c r="R15" i="2"/>
  <c r="FW238" i="9"/>
  <c r="R23" i="2"/>
  <c r="K23" i="3"/>
  <c r="K33" i="3"/>
  <c r="R33" i="2"/>
  <c r="FM200" i="9"/>
  <c r="GG200" i="9"/>
  <c r="AW25" i="2"/>
  <c r="AD25" i="3"/>
  <c r="AQ25" i="2"/>
  <c r="Z25" i="3"/>
  <c r="FM202" i="9"/>
  <c r="AW27" i="2"/>
  <c r="AD27" i="3"/>
  <c r="AQ27" i="2"/>
  <c r="Z27" i="3"/>
  <c r="FM204" i="9"/>
  <c r="GG204" i="9"/>
  <c r="AW29" i="2"/>
  <c r="AD29" i="3"/>
  <c r="AQ29" i="2"/>
  <c r="Z29" i="3"/>
  <c r="FM206" i="9"/>
  <c r="AW31" i="2"/>
  <c r="AD31" i="3"/>
  <c r="AQ31" i="2"/>
  <c r="Z31" i="3"/>
  <c r="FM208" i="9"/>
  <c r="GG208" i="9"/>
  <c r="AW33" i="2"/>
  <c r="AD33" i="3"/>
  <c r="AQ33" i="2"/>
  <c r="Z33" i="3"/>
  <c r="EQ222" i="9"/>
  <c r="D5" i="2"/>
  <c r="F5" i="3"/>
  <c r="B5" i="3"/>
  <c r="J5" i="2"/>
  <c r="E6" i="3"/>
  <c r="I6" i="2"/>
  <c r="R7" i="2"/>
  <c r="K7" i="3"/>
  <c r="M10" i="3"/>
  <c r="V10" i="2"/>
  <c r="M14" i="3"/>
  <c r="V14" i="2"/>
  <c r="M18" i="3"/>
  <c r="V18" i="2"/>
  <c r="M22" i="3"/>
  <c r="V22" i="2"/>
  <c r="M26" i="3"/>
  <c r="V26" i="2"/>
  <c r="FW227" i="9"/>
  <c r="FH229" i="9"/>
  <c r="FW231" i="9"/>
  <c r="FH233" i="9"/>
  <c r="FW235" i="9"/>
  <c r="FH237" i="9"/>
  <c r="FW239" i="9"/>
  <c r="FH241" i="9"/>
  <c r="FW243" i="9"/>
  <c r="FH245" i="9"/>
  <c r="C9" i="3"/>
  <c r="E9" i="2"/>
  <c r="C11" i="3"/>
  <c r="E11" i="2"/>
  <c r="C13" i="3"/>
  <c r="E13" i="2"/>
  <c r="C15" i="3"/>
  <c r="E15" i="2"/>
  <c r="C17" i="3"/>
  <c r="E17" i="2"/>
  <c r="C19" i="3"/>
  <c r="E19" i="2"/>
  <c r="C21" i="3"/>
  <c r="E21" i="2"/>
  <c r="C23" i="3"/>
  <c r="E23" i="2"/>
  <c r="C25" i="3"/>
  <c r="E25" i="2"/>
  <c r="C27" i="3"/>
  <c r="E27" i="2"/>
  <c r="FW246" i="9"/>
  <c r="FM246" i="9"/>
  <c r="N29" i="3"/>
  <c r="J29" i="3"/>
  <c r="W29" i="2"/>
  <c r="Q29" i="2"/>
  <c r="FM248" i="9"/>
  <c r="N31" i="3"/>
  <c r="J31" i="3"/>
  <c r="W31" i="2"/>
  <c r="Q31" i="2"/>
  <c r="FM250" i="9"/>
  <c r="GG250" i="9"/>
  <c r="N33" i="3"/>
  <c r="J33" i="3"/>
  <c r="W33" i="2"/>
  <c r="Q33" i="2"/>
  <c r="K28" i="3"/>
  <c r="R28" i="2"/>
  <c r="EQ247" i="9"/>
  <c r="J30" i="2"/>
  <c r="B30" i="3"/>
  <c r="D30" i="2"/>
  <c r="F30" i="3"/>
  <c r="E31" i="3"/>
  <c r="I31" i="2"/>
  <c r="K32" i="3"/>
  <c r="R32" i="2"/>
  <c r="EQ251" i="9"/>
  <c r="J34" i="2"/>
  <c r="F34" i="3"/>
  <c r="B34" i="3"/>
  <c r="D34" i="2"/>
  <c r="I35" i="2"/>
  <c r="E35" i="3"/>
  <c r="FR114" i="9"/>
  <c r="BH22" i="3"/>
  <c r="CW22" i="2"/>
  <c r="BJ22" i="3"/>
  <c r="CQ22" i="2"/>
  <c r="BF22" i="3"/>
  <c r="CT22" i="2"/>
  <c r="AF86" i="10"/>
  <c r="EV106" i="9"/>
  <c r="CF14" i="2"/>
  <c r="CB14" i="2"/>
  <c r="BA14" i="3"/>
  <c r="CI14" i="2"/>
  <c r="CG14" i="2"/>
  <c r="AE78" i="10"/>
  <c r="AZ14" i="3"/>
  <c r="EV98" i="9"/>
  <c r="BA6" i="3"/>
  <c r="CI6" i="2"/>
  <c r="CG6" i="2"/>
  <c r="AE70" i="10"/>
  <c r="CF6" i="2"/>
  <c r="CB6" i="2"/>
  <c r="AZ6" i="3"/>
  <c r="EV222" i="9"/>
  <c r="D5" i="3"/>
  <c r="G5" i="2"/>
  <c r="AC102" i="10"/>
  <c r="EV196" i="9"/>
  <c r="AG21" i="2"/>
  <c r="AE118" i="10"/>
  <c r="T21" i="3"/>
  <c r="FR147" i="9"/>
  <c r="AT14" i="3"/>
  <c r="AP14" i="3"/>
  <c r="BW14" i="2"/>
  <c r="AR14" i="3"/>
  <c r="BT14" i="2"/>
  <c r="AD78" i="10"/>
  <c r="AQ14" i="3"/>
  <c r="BR14" i="2"/>
  <c r="BQ14" i="2"/>
  <c r="FR73" i="9"/>
  <c r="BZ27" i="3"/>
  <c r="BV27" i="3"/>
  <c r="DW27" i="2"/>
  <c r="BX27" i="3"/>
  <c r="DT27" i="2"/>
  <c r="AD58" i="10"/>
  <c r="BW27" i="3"/>
  <c r="DR27" i="2"/>
  <c r="DQ27" i="2"/>
  <c r="FR65" i="9"/>
  <c r="BZ19" i="3"/>
  <c r="BV19" i="3"/>
  <c r="DW19" i="2"/>
  <c r="BX19" i="3"/>
  <c r="DT19" i="2"/>
  <c r="AD50" i="10"/>
  <c r="BW19" i="3"/>
  <c r="DR19" i="2"/>
  <c r="DQ19" i="2"/>
  <c r="FR57" i="9"/>
  <c r="BZ11" i="3"/>
  <c r="BV11" i="3"/>
  <c r="DW11" i="2"/>
  <c r="BX11" i="3"/>
  <c r="DT11" i="2"/>
  <c r="AD42" i="10"/>
  <c r="BW11" i="3"/>
  <c r="DR11" i="2"/>
  <c r="DQ11" i="2"/>
  <c r="EV124" i="9"/>
  <c r="BA32" i="3"/>
  <c r="CG32" i="2"/>
  <c r="AE96" i="10"/>
  <c r="AZ32" i="3"/>
  <c r="CI32" i="2"/>
  <c r="EV108" i="9"/>
  <c r="CF16" i="2"/>
  <c r="CB16" i="2"/>
  <c r="BA16" i="3"/>
  <c r="AZ16" i="3"/>
  <c r="CG16" i="2"/>
  <c r="AE80" i="10"/>
  <c r="CI16" i="2"/>
  <c r="EV100" i="9"/>
  <c r="BA8" i="3"/>
  <c r="CG8" i="2"/>
  <c r="AE72" i="10"/>
  <c r="CI8" i="2"/>
  <c r="AZ8" i="3"/>
  <c r="CF8" i="2"/>
  <c r="CB8" i="2"/>
  <c r="FR97" i="9"/>
  <c r="FW97" i="9"/>
  <c r="BG5" i="3"/>
  <c r="BH5" i="3"/>
  <c r="CR5" i="2"/>
  <c r="CX5" i="2"/>
  <c r="BI5" i="3"/>
  <c r="CV5" i="2"/>
  <c r="CT5" i="2"/>
  <c r="AF69" i="10"/>
  <c r="FR101" i="9"/>
  <c r="FW101" i="9"/>
  <c r="BG9" i="3"/>
  <c r="BH9" i="3"/>
  <c r="CV9" i="2"/>
  <c r="BI9" i="3"/>
  <c r="CX9" i="2"/>
  <c r="CR9" i="2"/>
  <c r="CT9" i="2"/>
  <c r="AF73" i="10"/>
  <c r="FR105" i="9"/>
  <c r="FW105" i="9"/>
  <c r="BG13" i="3"/>
  <c r="BH13" i="3"/>
  <c r="CV13" i="2"/>
  <c r="BI13" i="3"/>
  <c r="CX13" i="2"/>
  <c r="CR13" i="2"/>
  <c r="CT13" i="2"/>
  <c r="AF77" i="10"/>
  <c r="FR109" i="9"/>
  <c r="FW109" i="9"/>
  <c r="BG17" i="3"/>
  <c r="BH17" i="3"/>
  <c r="CV17" i="2"/>
  <c r="BI17" i="3"/>
  <c r="CX17" i="2"/>
  <c r="CR17" i="2"/>
  <c r="CT17" i="2"/>
  <c r="AF81" i="10"/>
  <c r="FR116" i="9"/>
  <c r="BH24" i="3"/>
  <c r="CS24" i="2"/>
  <c r="CO24" i="2"/>
  <c r="CT24" i="2"/>
  <c r="AF88" i="10"/>
  <c r="FR124" i="9"/>
  <c r="BH32" i="3"/>
  <c r="CS32" i="2"/>
  <c r="CO32" i="2"/>
  <c r="CT32" i="2"/>
  <c r="AF96" i="10"/>
  <c r="FR226" i="9"/>
  <c r="L9" i="3"/>
  <c r="T9" i="2"/>
  <c r="AD106" i="10"/>
  <c r="FR7" i="9"/>
  <c r="CN6" i="3"/>
  <c r="EV6" i="2"/>
  <c r="CO6" i="3"/>
  <c r="ES6" i="2"/>
  <c r="EO6" i="2"/>
  <c r="ET6" i="2"/>
  <c r="AF37" i="10"/>
  <c r="FR9" i="9"/>
  <c r="CN8" i="3"/>
  <c r="CO8" i="3"/>
  <c r="EV8" i="2"/>
  <c r="ES8" i="2"/>
  <c r="EO8" i="2"/>
  <c r="ET8" i="2"/>
  <c r="AF39" i="10"/>
  <c r="FR11" i="9"/>
  <c r="CN10" i="3"/>
  <c r="ES10" i="2"/>
  <c r="EO10" i="2"/>
  <c r="EV10" i="2"/>
  <c r="CO10" i="3"/>
  <c r="ET10" i="2"/>
  <c r="AF41" i="10"/>
  <c r="FR13" i="9"/>
  <c r="CN12" i="3"/>
  <c r="ES12" i="2"/>
  <c r="EO12" i="2"/>
  <c r="EV12" i="2"/>
  <c r="CO12" i="3"/>
  <c r="ET12" i="2"/>
  <c r="AF43" i="10"/>
  <c r="FR15" i="9"/>
  <c r="CN14" i="3"/>
  <c r="ES14" i="2"/>
  <c r="EO14" i="2"/>
  <c r="EV14" i="2"/>
  <c r="CO14" i="3"/>
  <c r="ET14" i="2"/>
  <c r="AF45" i="10"/>
  <c r="FR17" i="9"/>
  <c r="CN16" i="3"/>
  <c r="ES16" i="2"/>
  <c r="EO16" i="2"/>
  <c r="EV16" i="2"/>
  <c r="CO16" i="3"/>
  <c r="ET16" i="2"/>
  <c r="AF47" i="10"/>
  <c r="FR19" i="9"/>
  <c r="CN18" i="3"/>
  <c r="ES18" i="2"/>
  <c r="EO18" i="2"/>
  <c r="EV18" i="2"/>
  <c r="CO18" i="3"/>
  <c r="ET18" i="2"/>
  <c r="AF49" i="10"/>
  <c r="FR21" i="9"/>
  <c r="CN20" i="3"/>
  <c r="ES20" i="2"/>
  <c r="EO20" i="2"/>
  <c r="EV20" i="2"/>
  <c r="CO20" i="3"/>
  <c r="ET20" i="2"/>
  <c r="AF51" i="10"/>
  <c r="FR23" i="9"/>
  <c r="CN22" i="3"/>
  <c r="ES22" i="2"/>
  <c r="EO22" i="2"/>
  <c r="EV22" i="2"/>
  <c r="CO22" i="3"/>
  <c r="ET22" i="2"/>
  <c r="AF53" i="10"/>
  <c r="FR25" i="9"/>
  <c r="CN24" i="3"/>
  <c r="ES24" i="2"/>
  <c r="EO24" i="2"/>
  <c r="EV24" i="2"/>
  <c r="CO24" i="3"/>
  <c r="ET24" i="2"/>
  <c r="AF55" i="10"/>
  <c r="FR27" i="9"/>
  <c r="CN26" i="3"/>
  <c r="ES26" i="2"/>
  <c r="EV26" i="2"/>
  <c r="CO26" i="3"/>
  <c r="ET26" i="2"/>
  <c r="AF57" i="10"/>
  <c r="FR29" i="9"/>
  <c r="CN28" i="3"/>
  <c r="ES28" i="2"/>
  <c r="EV28" i="2"/>
  <c r="CO28" i="3"/>
  <c r="ET28" i="2"/>
  <c r="AF59" i="10"/>
  <c r="FR31" i="9"/>
  <c r="CN30" i="3"/>
  <c r="EO30" i="2"/>
  <c r="EV30" i="2"/>
  <c r="CO30" i="3"/>
  <c r="ET30" i="2"/>
  <c r="AF61" i="10"/>
  <c r="FR33" i="9"/>
  <c r="CN32" i="3"/>
  <c r="EO32" i="2"/>
  <c r="EV32" i="2"/>
  <c r="CO32" i="3"/>
  <c r="ET32" i="2"/>
  <c r="AF63" i="10"/>
  <c r="FR52" i="9"/>
  <c r="BY6" i="3"/>
  <c r="DV6" i="2"/>
  <c r="BX6" i="3"/>
  <c r="DS6" i="2"/>
  <c r="DO6" i="2"/>
  <c r="DT6" i="2"/>
  <c r="AD37" i="10"/>
  <c r="FR56" i="9"/>
  <c r="BY10" i="3"/>
  <c r="DS10" i="2"/>
  <c r="DO10" i="2"/>
  <c r="DT10" i="2"/>
  <c r="AD41" i="10"/>
  <c r="BX10" i="3"/>
  <c r="DV10" i="2"/>
  <c r="FR60" i="9"/>
  <c r="BY14" i="3"/>
  <c r="DS14" i="2"/>
  <c r="DO14" i="2"/>
  <c r="DT14" i="2"/>
  <c r="AD45" i="10"/>
  <c r="BX14" i="3"/>
  <c r="DV14" i="2"/>
  <c r="FR64" i="9"/>
  <c r="BY18" i="3"/>
  <c r="DS18" i="2"/>
  <c r="DO18" i="2"/>
  <c r="DT18" i="2"/>
  <c r="AD49" i="10"/>
  <c r="BX18" i="3"/>
  <c r="DV18" i="2"/>
  <c r="FR68" i="9"/>
  <c r="BY22" i="3"/>
  <c r="DS22" i="2"/>
  <c r="DO22" i="2"/>
  <c r="DT22" i="2"/>
  <c r="AD53" i="10"/>
  <c r="BX22" i="3"/>
  <c r="DV22" i="2"/>
  <c r="FR72" i="9"/>
  <c r="BY26" i="3"/>
  <c r="DS26" i="2"/>
  <c r="DO26" i="2"/>
  <c r="DT26" i="2"/>
  <c r="AD57" i="10"/>
  <c r="BX26" i="3"/>
  <c r="DV26" i="2"/>
  <c r="FR76" i="9"/>
  <c r="BY30" i="3"/>
  <c r="DS30" i="2"/>
  <c r="DO30" i="2"/>
  <c r="DT30" i="2"/>
  <c r="AD61" i="10"/>
  <c r="BX30" i="3"/>
  <c r="DV30" i="2"/>
  <c r="FR80" i="9"/>
  <c r="BY34" i="3"/>
  <c r="DS34" i="2"/>
  <c r="DO34" i="2"/>
  <c r="DT34" i="2"/>
  <c r="AD65" i="10"/>
  <c r="BX34" i="3"/>
  <c r="DV34" i="2"/>
  <c r="EV143" i="9"/>
  <c r="AJ10" i="3"/>
  <c r="BF10" i="2"/>
  <c r="BG10" i="2"/>
  <c r="AC74" i="10"/>
  <c r="FR151" i="9"/>
  <c r="AT18" i="3"/>
  <c r="AP18" i="3"/>
  <c r="BW18" i="2"/>
  <c r="BO18" i="2"/>
  <c r="AR18" i="3"/>
  <c r="BT18" i="2"/>
  <c r="AD82" i="10"/>
  <c r="BQ18" i="2"/>
  <c r="FR167" i="9"/>
  <c r="AT34" i="3"/>
  <c r="AP34" i="3"/>
  <c r="BW34" i="2"/>
  <c r="BO34" i="2"/>
  <c r="AR34" i="3"/>
  <c r="BT34" i="2"/>
  <c r="AD98" i="10"/>
  <c r="BQ34" i="2"/>
  <c r="FR194" i="9"/>
  <c r="AB19" i="3"/>
  <c r="AW19" i="2"/>
  <c r="AO19" i="2"/>
  <c r="AD19" i="3"/>
  <c r="AQ19" i="2"/>
  <c r="Z19" i="3"/>
  <c r="AT19" i="2"/>
  <c r="AF116" i="10"/>
  <c r="EV115" i="9"/>
  <c r="AZ23" i="3"/>
  <c r="CG23" i="2"/>
  <c r="AE87" i="10"/>
  <c r="EV119" i="9"/>
  <c r="AZ27" i="3"/>
  <c r="CG27" i="2"/>
  <c r="AE91" i="10"/>
  <c r="EV123" i="9"/>
  <c r="AZ31" i="3"/>
  <c r="CG31" i="2"/>
  <c r="AE95" i="10"/>
  <c r="EV205" i="9"/>
  <c r="T30" i="3"/>
  <c r="AG30" i="2"/>
  <c r="AE127" i="10"/>
  <c r="EV138" i="9"/>
  <c r="AJ5" i="3"/>
  <c r="BE5" i="2"/>
  <c r="BG5" i="2"/>
  <c r="AC69" i="10"/>
  <c r="AI5" i="3"/>
  <c r="BB5" i="2"/>
  <c r="EV142" i="9"/>
  <c r="AJ9" i="3"/>
  <c r="BB9" i="2"/>
  <c r="BG9" i="2"/>
  <c r="AC73" i="10"/>
  <c r="AI9" i="3"/>
  <c r="BE9" i="2"/>
  <c r="EV146" i="9"/>
  <c r="AJ13" i="3"/>
  <c r="BB13" i="2"/>
  <c r="BG13" i="2"/>
  <c r="AC77" i="10"/>
  <c r="AI13" i="3"/>
  <c r="BE13" i="2"/>
  <c r="FR149" i="9"/>
  <c r="AR16" i="3"/>
  <c r="BT16" i="2"/>
  <c r="AD80" i="10"/>
  <c r="FR157" i="9"/>
  <c r="AR24" i="3"/>
  <c r="BT24" i="2"/>
  <c r="AD88" i="10"/>
  <c r="FR165" i="9"/>
  <c r="AR32" i="3"/>
  <c r="BT32" i="2"/>
  <c r="AD96" i="10"/>
  <c r="FR184" i="9"/>
  <c r="AB9" i="3"/>
  <c r="AT9" i="2"/>
  <c r="AF106" i="10"/>
  <c r="FR192" i="9"/>
  <c r="AB17" i="3"/>
  <c r="AT17" i="2"/>
  <c r="AF114" i="10"/>
  <c r="EV150" i="9"/>
  <c r="AJ17" i="3"/>
  <c r="BG17" i="2"/>
  <c r="AC81" i="10"/>
  <c r="AI17" i="3"/>
  <c r="BE17" i="2"/>
  <c r="EV154" i="9"/>
  <c r="AJ21" i="3"/>
  <c r="BG21" i="2"/>
  <c r="AC85" i="10"/>
  <c r="EV158" i="9"/>
  <c r="AJ25" i="3"/>
  <c r="BG25" i="2"/>
  <c r="AC89" i="10"/>
  <c r="AI25" i="3"/>
  <c r="BE25" i="2"/>
  <c r="EV162" i="9"/>
  <c r="AJ29" i="3"/>
  <c r="BG29" i="2"/>
  <c r="AC93" i="10"/>
  <c r="EV166" i="9"/>
  <c r="AJ33" i="3"/>
  <c r="BG33" i="2"/>
  <c r="AC97" i="10"/>
  <c r="AI33" i="3"/>
  <c r="BE33" i="2"/>
  <c r="EV181" i="9"/>
  <c r="T6" i="3"/>
  <c r="AG6" i="2"/>
  <c r="AE103" i="10"/>
  <c r="EV185" i="9"/>
  <c r="S10" i="3"/>
  <c r="AE10" i="2"/>
  <c r="T10" i="3"/>
  <c r="AG10" i="2"/>
  <c r="AE107" i="10"/>
  <c r="EV189" i="9"/>
  <c r="T14" i="3"/>
  <c r="AG14" i="2"/>
  <c r="AE111" i="10"/>
  <c r="EV193" i="9"/>
  <c r="S18" i="3"/>
  <c r="AE18" i="2"/>
  <c r="T18" i="3"/>
  <c r="AG18" i="2"/>
  <c r="AE115" i="10"/>
  <c r="EV197" i="9"/>
  <c r="T22" i="3"/>
  <c r="AG22" i="2"/>
  <c r="AE119" i="10"/>
  <c r="FR222" i="9"/>
  <c r="L5" i="3"/>
  <c r="S5" i="2"/>
  <c r="T5" i="2"/>
  <c r="AD102" i="10"/>
  <c r="FR205" i="9"/>
  <c r="AB30" i="3"/>
  <c r="AT30" i="2"/>
  <c r="AF127" i="10"/>
  <c r="FR230" i="9"/>
  <c r="L13" i="3"/>
  <c r="T13" i="2"/>
  <c r="AD110" i="10"/>
  <c r="EV223" i="9"/>
  <c r="D6" i="3"/>
  <c r="G6" i="2"/>
  <c r="AC103" i="10"/>
  <c r="FR200" i="9"/>
  <c r="AB25" i="3"/>
  <c r="AO25" i="2"/>
  <c r="AT25" i="2"/>
  <c r="AF122" i="10"/>
  <c r="FR204" i="9"/>
  <c r="AB29" i="3"/>
  <c r="AT29" i="2"/>
  <c r="AF126" i="10"/>
  <c r="FR208" i="9"/>
  <c r="AB33" i="3"/>
  <c r="AT33" i="2"/>
  <c r="AF130" i="10"/>
  <c r="EV230" i="9"/>
  <c r="D13" i="3"/>
  <c r="G13" i="2"/>
  <c r="AC110" i="10"/>
  <c r="EV238" i="9"/>
  <c r="D21" i="3"/>
  <c r="G21" i="2"/>
  <c r="AC118" i="10"/>
  <c r="EV246" i="9"/>
  <c r="D29" i="3"/>
  <c r="C29" i="3"/>
  <c r="G29" i="2"/>
  <c r="AC126" i="10"/>
  <c r="E29" i="2"/>
  <c r="EV229" i="9"/>
  <c r="D12" i="3"/>
  <c r="G12" i="2"/>
  <c r="AC109" i="10"/>
  <c r="EV233" i="9"/>
  <c r="D16" i="3"/>
  <c r="G16" i="2"/>
  <c r="AC113" i="10"/>
  <c r="EV237" i="9"/>
  <c r="D20" i="3"/>
  <c r="G20" i="2"/>
  <c r="AC117" i="10"/>
  <c r="EV241" i="9"/>
  <c r="D24" i="3"/>
  <c r="G24" i="2"/>
  <c r="AC121" i="10"/>
  <c r="EV245" i="9"/>
  <c r="D28" i="3"/>
  <c r="G28" i="2"/>
  <c r="AC125" i="10"/>
  <c r="FR248" i="9"/>
  <c r="L31" i="3"/>
  <c r="T31" i="2"/>
  <c r="AD128" i="10"/>
  <c r="EV247" i="9"/>
  <c r="D30" i="3"/>
  <c r="G30" i="2"/>
  <c r="AC127" i="10"/>
  <c r="EV251" i="9"/>
  <c r="D34" i="3"/>
  <c r="G34" i="2"/>
  <c r="AC131" i="10"/>
  <c r="FR190" i="9"/>
  <c r="AB15" i="3"/>
  <c r="AS15" i="2"/>
  <c r="AT15" i="2"/>
  <c r="AF112" i="10"/>
  <c r="EV161" i="9"/>
  <c r="AJ28" i="3"/>
  <c r="BG28" i="2"/>
  <c r="AC92" i="10"/>
  <c r="FR143" i="9"/>
  <c r="AT10" i="3"/>
  <c r="AP10" i="3"/>
  <c r="BW10" i="2"/>
  <c r="AR10" i="3"/>
  <c r="BT10" i="2"/>
  <c r="AD74" i="10"/>
  <c r="BQ10" i="2"/>
  <c r="AQ10" i="3"/>
  <c r="BR10" i="2"/>
  <c r="EV77" i="9"/>
  <c r="EQ77" i="9"/>
  <c r="BP31" i="3"/>
  <c r="DJ31" i="2"/>
  <c r="DF31" i="2"/>
  <c r="DA31" i="2"/>
  <c r="BR31" i="3"/>
  <c r="DD31" i="2"/>
  <c r="BN31" i="3"/>
  <c r="DG31" i="2"/>
  <c r="AC62" i="10"/>
  <c r="FR67" i="9"/>
  <c r="BZ21" i="3"/>
  <c r="BV21" i="3"/>
  <c r="DW21" i="2"/>
  <c r="BX21" i="3"/>
  <c r="DT21" i="2"/>
  <c r="AD52" i="10"/>
  <c r="BW21" i="3"/>
  <c r="DQ21" i="2"/>
  <c r="DR21" i="2"/>
  <c r="EV61" i="9"/>
  <c r="EQ61" i="9"/>
  <c r="BP15" i="3"/>
  <c r="DJ15" i="2"/>
  <c r="DF15" i="2"/>
  <c r="DA15" i="2"/>
  <c r="BR15" i="3"/>
  <c r="DD15" i="2"/>
  <c r="BN15" i="3"/>
  <c r="DG15" i="2"/>
  <c r="AC46" i="10"/>
  <c r="FR51" i="9"/>
  <c r="BZ5" i="3"/>
  <c r="BV5" i="3"/>
  <c r="BX5" i="3"/>
  <c r="DQ5" i="2"/>
  <c r="DR5" i="2"/>
  <c r="BW5" i="3"/>
  <c r="DW5" i="2"/>
  <c r="DT5" i="2"/>
  <c r="AD36" i="10"/>
  <c r="DD157" i="7"/>
  <c r="V157" i="7"/>
  <c r="S157" i="7"/>
  <c r="DD58" i="7"/>
  <c r="V58" i="7"/>
  <c r="DD37" i="7"/>
  <c r="V37" i="7"/>
  <c r="S37" i="7"/>
  <c r="DD259" i="7"/>
  <c r="V259" i="7"/>
  <c r="S259" i="7"/>
  <c r="DD172" i="7"/>
  <c r="V172" i="7"/>
  <c r="S172" i="7"/>
  <c r="DD110" i="7"/>
  <c r="V110" i="7"/>
  <c r="S110" i="7"/>
  <c r="DD71" i="7"/>
  <c r="V71" i="7"/>
  <c r="S71" i="7"/>
  <c r="DD17" i="7"/>
  <c r="V17" i="7"/>
  <c r="DD105" i="7"/>
  <c r="V105" i="7"/>
  <c r="S105" i="7"/>
  <c r="DD113" i="7"/>
  <c r="V113" i="7"/>
  <c r="S113" i="7"/>
  <c r="S124" i="7"/>
  <c r="DD124" i="7"/>
  <c r="V124" i="7"/>
  <c r="S132" i="7"/>
  <c r="DD132" i="7"/>
  <c r="V132" i="7"/>
  <c r="DD158" i="7"/>
  <c r="V158" i="7"/>
  <c r="S158" i="7"/>
  <c r="DD249" i="7"/>
  <c r="V249" i="7"/>
  <c r="S249" i="7"/>
  <c r="DD146" i="7"/>
  <c r="V146" i="7"/>
  <c r="S146" i="7"/>
  <c r="S194" i="7"/>
  <c r="DD194" i="7"/>
  <c r="V194" i="7"/>
  <c r="DD246" i="7"/>
  <c r="V246" i="7"/>
  <c r="S246" i="7"/>
  <c r="S171" i="7"/>
  <c r="DD171" i="7"/>
  <c r="V171" i="7"/>
  <c r="DD468" i="7"/>
  <c r="V468" i="7"/>
  <c r="S468" i="7"/>
  <c r="S190" i="7"/>
  <c r="DD190" i="7"/>
  <c r="V190" i="7"/>
  <c r="DD233" i="7"/>
  <c r="V233" i="7"/>
  <c r="S233" i="7"/>
  <c r="S241" i="7"/>
  <c r="DD275" i="7"/>
  <c r="V275" i="7"/>
  <c r="S275" i="7"/>
  <c r="DD283" i="7"/>
  <c r="V283" i="7"/>
  <c r="S283" i="7"/>
  <c r="S299" i="7"/>
  <c r="DD299" i="7"/>
  <c r="V299" i="7"/>
  <c r="DD317" i="7"/>
  <c r="V317" i="7"/>
  <c r="S317" i="7"/>
  <c r="DD359" i="7"/>
  <c r="V359" i="7"/>
  <c r="S359" i="7"/>
  <c r="S462" i="7"/>
  <c r="DD462" i="7"/>
  <c r="V462" i="7"/>
  <c r="DD377" i="7"/>
  <c r="V377" i="7"/>
  <c r="S377" i="7"/>
  <c r="DD385" i="7"/>
  <c r="V385" i="7"/>
  <c r="S385" i="7"/>
  <c r="S461" i="7"/>
  <c r="DD461" i="7"/>
  <c r="V461" i="7"/>
  <c r="DD430" i="7"/>
  <c r="V430" i="7"/>
  <c r="S430" i="7"/>
  <c r="S413" i="7"/>
  <c r="DD413" i="7"/>
  <c r="V413" i="7"/>
  <c r="S445" i="7"/>
  <c r="DD445" i="7"/>
  <c r="V445" i="7"/>
  <c r="DD510" i="7"/>
  <c r="V510" i="7"/>
  <c r="S510" i="7"/>
  <c r="DD503" i="7"/>
  <c r="V503" i="7"/>
  <c r="S503" i="7"/>
  <c r="DD515" i="7"/>
  <c r="V515" i="7"/>
  <c r="S515" i="7"/>
  <c r="AS31" i="2"/>
  <c r="AB33" i="2"/>
  <c r="O22" i="2"/>
  <c r="BS19" i="2"/>
  <c r="BS23" i="2"/>
  <c r="BS27" i="2"/>
  <c r="BS31" i="2"/>
  <c r="BS35" i="2"/>
  <c r="AS8" i="2"/>
  <c r="AS12" i="2"/>
  <c r="AS16" i="2"/>
  <c r="AS20" i="2"/>
  <c r="AS24" i="2"/>
  <c r="AF26" i="2"/>
  <c r="AO26" i="2"/>
  <c r="AO34" i="2"/>
  <c r="B9" i="2"/>
  <c r="S11" i="2"/>
  <c r="B17" i="2"/>
  <c r="S19" i="2"/>
  <c r="B25" i="2"/>
  <c r="S27" i="2"/>
  <c r="O32" i="2"/>
  <c r="F32" i="2"/>
  <c r="EQ107" i="9"/>
  <c r="FK107" i="9"/>
  <c r="FM73" i="9"/>
  <c r="FM57" i="9"/>
  <c r="FH65" i="9"/>
  <c r="EQ145" i="9"/>
  <c r="DB84" i="7"/>
  <c r="DC84" i="7"/>
  <c r="DB70" i="7"/>
  <c r="DC70" i="7"/>
  <c r="DB327" i="7"/>
  <c r="DC327" i="7"/>
  <c r="DB162" i="7"/>
  <c r="DC162" i="7"/>
  <c r="DB150" i="7"/>
  <c r="DC150" i="7"/>
  <c r="DB77" i="7"/>
  <c r="DC77" i="7"/>
  <c r="DB248" i="7"/>
  <c r="DC248" i="7"/>
  <c r="DB217" i="7"/>
  <c r="DC217" i="7"/>
  <c r="DB212" i="7"/>
  <c r="DC212" i="7"/>
  <c r="AH16" i="7"/>
  <c r="AI16" i="7"/>
  <c r="AJ16" i="7"/>
  <c r="DB29" i="7"/>
  <c r="DC29" i="7"/>
  <c r="DB44" i="7"/>
  <c r="DC44" i="7"/>
  <c r="DB74" i="7"/>
  <c r="DC74" i="7"/>
  <c r="DB206" i="7"/>
  <c r="DC206" i="7"/>
  <c r="DB318" i="7"/>
  <c r="DC318" i="7"/>
  <c r="DB33" i="7"/>
  <c r="DC33" i="7"/>
  <c r="DB109" i="7"/>
  <c r="DC109" i="7"/>
  <c r="DB281" i="7"/>
  <c r="DC281" i="7"/>
  <c r="DB198" i="7"/>
  <c r="DC198" i="7"/>
  <c r="DB366" i="7"/>
  <c r="DC366" i="7"/>
  <c r="DB320" i="7"/>
  <c r="DC320" i="7"/>
  <c r="DB418" i="7"/>
  <c r="DC418" i="7"/>
  <c r="DB426" i="7"/>
  <c r="DC426" i="7"/>
  <c r="DB295" i="7"/>
  <c r="DC295" i="7"/>
  <c r="DB324" i="7"/>
  <c r="DC324" i="7"/>
  <c r="DB372" i="7"/>
  <c r="DC372" i="7"/>
  <c r="DB492" i="7"/>
  <c r="DC492" i="7"/>
  <c r="DB195" i="7"/>
  <c r="DC195" i="7"/>
  <c r="DB238" i="7"/>
  <c r="DC238" i="7"/>
  <c r="DB280" i="7"/>
  <c r="DC280" i="7"/>
  <c r="DB334" i="7"/>
  <c r="DC334" i="7"/>
  <c r="DB338" i="7"/>
  <c r="DC338" i="7"/>
  <c r="DB342" i="7"/>
  <c r="DC342" i="7"/>
  <c r="DB361" i="7"/>
  <c r="DC361" i="7"/>
  <c r="DB369" i="7"/>
  <c r="DC369" i="7"/>
  <c r="DB381" i="7"/>
  <c r="DC381" i="7"/>
  <c r="DB401" i="7"/>
  <c r="DC401" i="7"/>
  <c r="DB421" i="7"/>
  <c r="DC421" i="7"/>
  <c r="DB496" i="7"/>
  <c r="DC496" i="7"/>
  <c r="DB411" i="7"/>
  <c r="DC411" i="7"/>
  <c r="DB467" i="7"/>
  <c r="DC467" i="7"/>
  <c r="DB500" i="7"/>
  <c r="DC500" i="7"/>
  <c r="DB457" i="7"/>
  <c r="DC457" i="7"/>
  <c r="DB458" i="7"/>
  <c r="DC458" i="7"/>
  <c r="DB493" i="7"/>
  <c r="DC493" i="7"/>
  <c r="DB513" i="7"/>
  <c r="DC513" i="7"/>
  <c r="DB69" i="7"/>
  <c r="DC69" i="7"/>
  <c r="DB121" i="7"/>
  <c r="DC121" i="7"/>
  <c r="FW65" i="9"/>
  <c r="AB20" i="6"/>
  <c r="CW20" i="6"/>
  <c r="CX20" i="6"/>
  <c r="CY20" i="6"/>
  <c r="AB15" i="6"/>
  <c r="CW15" i="6"/>
  <c r="CX15" i="6"/>
  <c r="CY15" i="6"/>
  <c r="EO28" i="2"/>
  <c r="AB330" i="6"/>
  <c r="CW330" i="6"/>
  <c r="CX330" i="6"/>
  <c r="CY330" i="6"/>
  <c r="AB172" i="6"/>
  <c r="CW172" i="6"/>
  <c r="CX172" i="6"/>
  <c r="CY172" i="6"/>
  <c r="AB232" i="6"/>
  <c r="CW232" i="6"/>
  <c r="CX232" i="6"/>
  <c r="CY232" i="6"/>
  <c r="AB128" i="6"/>
  <c r="CW128" i="6"/>
  <c r="CX128" i="6"/>
  <c r="CY128" i="6"/>
  <c r="AB83" i="6"/>
  <c r="CW83" i="6"/>
  <c r="CX83" i="6"/>
  <c r="CY83" i="6"/>
  <c r="AB63" i="6"/>
  <c r="CW63" i="6"/>
  <c r="CX63" i="6"/>
  <c r="CY63" i="6"/>
  <c r="AB29" i="6"/>
  <c r="CW29" i="6"/>
  <c r="CX29" i="6"/>
  <c r="CY29" i="6"/>
  <c r="AB59" i="6"/>
  <c r="CW59" i="6"/>
  <c r="CX59" i="6"/>
  <c r="CY59" i="6"/>
  <c r="AB28" i="6"/>
  <c r="CW28" i="6"/>
  <c r="CX28" i="6"/>
  <c r="CY28" i="6"/>
  <c r="AB65" i="6"/>
  <c r="CW65" i="6"/>
  <c r="CX65" i="6"/>
  <c r="CY65" i="6"/>
  <c r="AB84" i="6"/>
  <c r="CW84" i="6"/>
  <c r="CX84" i="6"/>
  <c r="CY84" i="6"/>
  <c r="AB114" i="6"/>
  <c r="CW114" i="6"/>
  <c r="CX114" i="6"/>
  <c r="CY114" i="6"/>
  <c r="AB145" i="6"/>
  <c r="CW145" i="6"/>
  <c r="CX145" i="6"/>
  <c r="CY145" i="6"/>
  <c r="AB161" i="6"/>
  <c r="CW161" i="6"/>
  <c r="CX161" i="6"/>
  <c r="CY161" i="6"/>
  <c r="AB194" i="6"/>
  <c r="CW194" i="6"/>
  <c r="CX194" i="6"/>
  <c r="CY194" i="6"/>
  <c r="AB252" i="6"/>
  <c r="CW252" i="6"/>
  <c r="CX252" i="6"/>
  <c r="CY252" i="6"/>
  <c r="AB407" i="6"/>
  <c r="CW407" i="6"/>
  <c r="CX407" i="6"/>
  <c r="CY407" i="6"/>
  <c r="AD16" i="6"/>
  <c r="AE16" i="6"/>
  <c r="AF16" i="6"/>
  <c r="AB38" i="6"/>
  <c r="CW38" i="6"/>
  <c r="CX38" i="6"/>
  <c r="CY38" i="6"/>
  <c r="AB42" i="6"/>
  <c r="CW42" i="6"/>
  <c r="CX42" i="6"/>
  <c r="CY42" i="6"/>
  <c r="AB61" i="6"/>
  <c r="CW61" i="6"/>
  <c r="CX61" i="6"/>
  <c r="CY61" i="6"/>
  <c r="AB77" i="6"/>
  <c r="CW77" i="6"/>
  <c r="CX77" i="6"/>
  <c r="CY77" i="6"/>
  <c r="AB106" i="6"/>
  <c r="CW106" i="6"/>
  <c r="CX106" i="6"/>
  <c r="CY106" i="6"/>
  <c r="AB122" i="6"/>
  <c r="CW122" i="6"/>
  <c r="CX122" i="6"/>
  <c r="CY122" i="6"/>
  <c r="AB150" i="6"/>
  <c r="CW150" i="6"/>
  <c r="CX150" i="6"/>
  <c r="CY150" i="6"/>
  <c r="AB166" i="6"/>
  <c r="CW166" i="6"/>
  <c r="CX166" i="6"/>
  <c r="CY166" i="6"/>
  <c r="AB191" i="6"/>
  <c r="CW191" i="6"/>
  <c r="CX191" i="6"/>
  <c r="CY191" i="6"/>
  <c r="AB256" i="6"/>
  <c r="CW256" i="6"/>
  <c r="CX256" i="6"/>
  <c r="CY256" i="6"/>
  <c r="AB331" i="6"/>
  <c r="CW331" i="6"/>
  <c r="CX331" i="6"/>
  <c r="CY331" i="6"/>
  <c r="AB404" i="6"/>
  <c r="CW404" i="6"/>
  <c r="CX404" i="6"/>
  <c r="CY404" i="6"/>
  <c r="AB78" i="6"/>
  <c r="CW78" i="6"/>
  <c r="CX78" i="6"/>
  <c r="CY78" i="6"/>
  <c r="AB107" i="6"/>
  <c r="CW107" i="6"/>
  <c r="CX107" i="6"/>
  <c r="CY107" i="6"/>
  <c r="AB123" i="6"/>
  <c r="CW123" i="6"/>
  <c r="CX123" i="6"/>
  <c r="CY123" i="6"/>
  <c r="AB154" i="6"/>
  <c r="CW154" i="6"/>
  <c r="CX154" i="6"/>
  <c r="CY154" i="6"/>
  <c r="AB167" i="6"/>
  <c r="CW167" i="6"/>
  <c r="CX167" i="6"/>
  <c r="CY167" i="6"/>
  <c r="AB193" i="6"/>
  <c r="CW193" i="6"/>
  <c r="CX193" i="6"/>
  <c r="CY193" i="6"/>
  <c r="AB240" i="6"/>
  <c r="CW240" i="6"/>
  <c r="CX240" i="6"/>
  <c r="CY240" i="6"/>
  <c r="AB319" i="6"/>
  <c r="CW319" i="6"/>
  <c r="CX319" i="6"/>
  <c r="CY319" i="6"/>
  <c r="AB383" i="6"/>
  <c r="CW383" i="6"/>
  <c r="CX383" i="6"/>
  <c r="CY383" i="6"/>
  <c r="AB428" i="6"/>
  <c r="CW428" i="6"/>
  <c r="CX428" i="6"/>
  <c r="CY428" i="6"/>
  <c r="AB205" i="6"/>
  <c r="CW205" i="6"/>
  <c r="CX205" i="6"/>
  <c r="CY205" i="6"/>
  <c r="AB233" i="6"/>
  <c r="CW233" i="6"/>
  <c r="CX233" i="6"/>
  <c r="CY233" i="6"/>
  <c r="AB249" i="6"/>
  <c r="CW249" i="6"/>
  <c r="CX249" i="6"/>
  <c r="CY249" i="6"/>
  <c r="AB277" i="6"/>
  <c r="CW277" i="6"/>
  <c r="CX277" i="6"/>
  <c r="CY277" i="6"/>
  <c r="AB293" i="6"/>
  <c r="CW293" i="6"/>
  <c r="CX293" i="6"/>
  <c r="CY293" i="6"/>
  <c r="AB320" i="6"/>
  <c r="CW320" i="6"/>
  <c r="CX320" i="6"/>
  <c r="CY320" i="6"/>
  <c r="AB336" i="6"/>
  <c r="CW336" i="6"/>
  <c r="CX336" i="6"/>
  <c r="CY336" i="6"/>
  <c r="AB367" i="6"/>
  <c r="CW367" i="6"/>
  <c r="CX367" i="6"/>
  <c r="CY367" i="6"/>
  <c r="AB380" i="6"/>
  <c r="CW380" i="6"/>
  <c r="CX380" i="6"/>
  <c r="CY380" i="6"/>
  <c r="AB406" i="6"/>
  <c r="CW406" i="6"/>
  <c r="CX406" i="6"/>
  <c r="CY406" i="6"/>
  <c r="AB425" i="6"/>
  <c r="CW425" i="6"/>
  <c r="CX425" i="6"/>
  <c r="CY425" i="6"/>
  <c r="AB454" i="6"/>
  <c r="CW454" i="6"/>
  <c r="CX454" i="6"/>
  <c r="CY454" i="6"/>
  <c r="AB492" i="6"/>
  <c r="CW492" i="6"/>
  <c r="CX492" i="6"/>
  <c r="CY492" i="6"/>
  <c r="AB195" i="6"/>
  <c r="CW195" i="6"/>
  <c r="CX195" i="6"/>
  <c r="CY195" i="6"/>
  <c r="AB210" i="6"/>
  <c r="CW210" i="6"/>
  <c r="CX210" i="6"/>
  <c r="CY210" i="6"/>
  <c r="AB237" i="6"/>
  <c r="CW237" i="6"/>
  <c r="CX237" i="6"/>
  <c r="CY237" i="6"/>
  <c r="AB254" i="6"/>
  <c r="CW254" i="6"/>
  <c r="CX254" i="6"/>
  <c r="CY254" i="6"/>
  <c r="AB282" i="6"/>
  <c r="CW282" i="6"/>
  <c r="CX282" i="6"/>
  <c r="CY282" i="6"/>
  <c r="AB298" i="6"/>
  <c r="CW298" i="6"/>
  <c r="CX298" i="6"/>
  <c r="CY298" i="6"/>
  <c r="AB324" i="6"/>
  <c r="CW324" i="6"/>
  <c r="CX324" i="6"/>
  <c r="CY324" i="6"/>
  <c r="AB337" i="6"/>
  <c r="CW337" i="6"/>
  <c r="CX337" i="6"/>
  <c r="CY337" i="6"/>
  <c r="AB361" i="6"/>
  <c r="CW361" i="6"/>
  <c r="CX361" i="6"/>
  <c r="CY361" i="6"/>
  <c r="AB377" i="6"/>
  <c r="CW377" i="6"/>
  <c r="CX377" i="6"/>
  <c r="CY377" i="6"/>
  <c r="AB409" i="6"/>
  <c r="CW409" i="6"/>
  <c r="CX409" i="6"/>
  <c r="CY409" i="6"/>
  <c r="AB422" i="6"/>
  <c r="CW422" i="6"/>
  <c r="CX422" i="6"/>
  <c r="CY422" i="6"/>
  <c r="AB446" i="6"/>
  <c r="CW446" i="6"/>
  <c r="CX446" i="6"/>
  <c r="CY446" i="6"/>
  <c r="AB463" i="6"/>
  <c r="CW463" i="6"/>
  <c r="CX463" i="6"/>
  <c r="CY463" i="6"/>
  <c r="AB207" i="6"/>
  <c r="CW207" i="6"/>
  <c r="CX207" i="6"/>
  <c r="CY207" i="6"/>
  <c r="AB235" i="6"/>
  <c r="CW235" i="6"/>
  <c r="CX235" i="6"/>
  <c r="CY235" i="6"/>
  <c r="AB251" i="6"/>
  <c r="CW251" i="6"/>
  <c r="CX251" i="6"/>
  <c r="CY251" i="6"/>
  <c r="AB280" i="6"/>
  <c r="CW280" i="6"/>
  <c r="CX280" i="6"/>
  <c r="CY280" i="6"/>
  <c r="AB295" i="6"/>
  <c r="CW295" i="6"/>
  <c r="CX295" i="6"/>
  <c r="CY295" i="6"/>
  <c r="AB326" i="6"/>
  <c r="CW326" i="6"/>
  <c r="CX326" i="6"/>
  <c r="CY326" i="6"/>
  <c r="AB342" i="6"/>
  <c r="CW342" i="6"/>
  <c r="CX342" i="6"/>
  <c r="CY342" i="6"/>
  <c r="AB374" i="6"/>
  <c r="CW374" i="6"/>
  <c r="CX374" i="6"/>
  <c r="CY374" i="6"/>
  <c r="AB402" i="6"/>
  <c r="CW402" i="6"/>
  <c r="CX402" i="6"/>
  <c r="CY402" i="6"/>
  <c r="AB412" i="6"/>
  <c r="CW412" i="6"/>
  <c r="CX412" i="6"/>
  <c r="CY412" i="6"/>
  <c r="AB447" i="6"/>
  <c r="CW447" i="6"/>
  <c r="CX447" i="6"/>
  <c r="CY447" i="6"/>
  <c r="AB460" i="6"/>
  <c r="CW460" i="6"/>
  <c r="CX460" i="6"/>
  <c r="CY460" i="6"/>
  <c r="AB488" i="6"/>
  <c r="CW488" i="6"/>
  <c r="CX488" i="6"/>
  <c r="CY488" i="6"/>
  <c r="AB508" i="6"/>
  <c r="CW508" i="6"/>
  <c r="CX508" i="6"/>
  <c r="CY508" i="6"/>
  <c r="AB468" i="6"/>
  <c r="CW468" i="6"/>
  <c r="CX468" i="6"/>
  <c r="CY468" i="6"/>
  <c r="AB490" i="6"/>
  <c r="CW490" i="6"/>
  <c r="CX490" i="6"/>
  <c r="CY490" i="6"/>
  <c r="AB512" i="6"/>
  <c r="CW512" i="6"/>
  <c r="CX512" i="6"/>
  <c r="CY512" i="6"/>
  <c r="AB461" i="6"/>
  <c r="CW461" i="6"/>
  <c r="CX461" i="6"/>
  <c r="CY461" i="6"/>
  <c r="AB489" i="6"/>
  <c r="CW489" i="6"/>
  <c r="CX489" i="6"/>
  <c r="CY489" i="6"/>
  <c r="AB505" i="6"/>
  <c r="CW505" i="6"/>
  <c r="CX505" i="6"/>
  <c r="CY505" i="6"/>
  <c r="AB513" i="6"/>
  <c r="CW513" i="6"/>
  <c r="CX513" i="6"/>
  <c r="CY513" i="6"/>
  <c r="S288" i="7"/>
  <c r="DD27" i="7"/>
  <c r="V27" i="7"/>
  <c r="S27" i="7"/>
  <c r="DD166" i="7"/>
  <c r="V166" i="7"/>
  <c r="S166" i="7"/>
  <c r="DD81" i="7"/>
  <c r="V81" i="7"/>
  <c r="S81" i="7"/>
  <c r="DD61" i="7"/>
  <c r="V61" i="7"/>
  <c r="S61" i="7"/>
  <c r="DD255" i="7"/>
  <c r="V255" i="7"/>
  <c r="S255" i="7"/>
  <c r="DD154" i="7"/>
  <c r="V154" i="7"/>
  <c r="S154" i="7"/>
  <c r="S82" i="7"/>
  <c r="DD82" i="7"/>
  <c r="V82" i="7"/>
  <c r="DD25" i="7"/>
  <c r="V25" i="7"/>
  <c r="S25" i="7"/>
  <c r="S130" i="7"/>
  <c r="DD130" i="7"/>
  <c r="V130" i="7"/>
  <c r="DD156" i="7"/>
  <c r="V156" i="7"/>
  <c r="S156" i="7"/>
  <c r="S243" i="7"/>
  <c r="DD243" i="7"/>
  <c r="V243" i="7"/>
  <c r="DD290" i="7"/>
  <c r="V290" i="7"/>
  <c r="S290" i="7"/>
  <c r="DD203" i="7"/>
  <c r="V203" i="7"/>
  <c r="S203" i="7"/>
  <c r="DD245" i="7"/>
  <c r="V245" i="7"/>
  <c r="S245" i="7"/>
  <c r="DD258" i="7"/>
  <c r="V258" i="7"/>
  <c r="S258" i="7"/>
  <c r="S189" i="7"/>
  <c r="DD189" i="7"/>
  <c r="V189" i="7"/>
  <c r="DD197" i="7"/>
  <c r="V197" i="7"/>
  <c r="S197" i="7"/>
  <c r="S240" i="7"/>
  <c r="DD240" i="7"/>
  <c r="V240" i="7"/>
  <c r="DD282" i="7"/>
  <c r="V282" i="7"/>
  <c r="S282" i="7"/>
  <c r="DD360" i="7"/>
  <c r="V360" i="7"/>
  <c r="S360" i="7"/>
  <c r="DD294" i="7"/>
  <c r="V294" i="7"/>
  <c r="S294" i="7"/>
  <c r="DD302" i="7"/>
  <c r="V302" i="7"/>
  <c r="S302" i="7"/>
  <c r="DD412" i="7"/>
  <c r="V412" i="7"/>
  <c r="S412" i="7"/>
  <c r="S447" i="7"/>
  <c r="DD447" i="7"/>
  <c r="V447" i="7"/>
  <c r="DD460" i="7"/>
  <c r="V460" i="7"/>
  <c r="DD368" i="7"/>
  <c r="V368" i="7"/>
  <c r="S368" i="7"/>
  <c r="DD376" i="7"/>
  <c r="V376" i="7"/>
  <c r="S376" i="7"/>
  <c r="DD384" i="7"/>
  <c r="V384" i="7"/>
  <c r="S384" i="7"/>
  <c r="DD400" i="7"/>
  <c r="V400" i="7"/>
  <c r="S400" i="7"/>
  <c r="S454" i="7"/>
  <c r="DD454" i="7"/>
  <c r="V454" i="7"/>
  <c r="DD489" i="7"/>
  <c r="V489" i="7"/>
  <c r="S489" i="7"/>
  <c r="S406" i="7"/>
  <c r="DD406" i="7"/>
  <c r="V406" i="7"/>
  <c r="DD463" i="7"/>
  <c r="V463" i="7"/>
  <c r="S463" i="7"/>
  <c r="DD497" i="7"/>
  <c r="V497" i="7"/>
  <c r="S497" i="7"/>
  <c r="S409" i="7"/>
  <c r="DD409" i="7"/>
  <c r="V409" i="7"/>
  <c r="DD444" i="7"/>
  <c r="V444" i="7"/>
  <c r="S444" i="7"/>
  <c r="S456" i="7"/>
  <c r="DD456" i="7"/>
  <c r="V456" i="7"/>
  <c r="S491" i="7"/>
  <c r="DD491" i="7"/>
  <c r="V491" i="7"/>
  <c r="S506" i="7"/>
  <c r="DD16" i="7"/>
  <c r="V16" i="7"/>
  <c r="S16" i="7"/>
  <c r="AJ15" i="7"/>
  <c r="AO16" i="7"/>
  <c r="AO15" i="7"/>
  <c r="CZ343" i="6"/>
  <c r="R343" i="6"/>
  <c r="O343" i="6"/>
  <c r="FK79" i="9"/>
  <c r="DB151" i="7"/>
  <c r="DC151" i="7"/>
  <c r="DB119" i="7"/>
  <c r="DC119" i="7"/>
  <c r="DB60" i="7"/>
  <c r="DC60" i="7"/>
  <c r="DB31" i="7"/>
  <c r="DC31" i="7"/>
  <c r="DB213" i="7"/>
  <c r="DC213" i="7"/>
  <c r="DB208" i="7"/>
  <c r="DC208" i="7"/>
  <c r="DB131" i="7"/>
  <c r="DC131" i="7"/>
  <c r="DB26" i="7"/>
  <c r="DC26" i="7"/>
  <c r="DB40" i="7"/>
  <c r="DC40" i="7"/>
  <c r="DB72" i="7"/>
  <c r="DC72" i="7"/>
  <c r="DB104" i="7"/>
  <c r="DC104" i="7"/>
  <c r="DB112" i="7"/>
  <c r="DC112" i="7"/>
  <c r="DB122" i="7"/>
  <c r="DC122" i="7"/>
  <c r="DB196" i="7"/>
  <c r="DC196" i="7"/>
  <c r="DB30" i="7"/>
  <c r="DC30" i="7"/>
  <c r="DB43" i="7"/>
  <c r="DC43" i="7"/>
  <c r="DB117" i="7"/>
  <c r="DC117" i="7"/>
  <c r="DB170" i="7"/>
  <c r="DC170" i="7"/>
  <c r="DB161" i="7"/>
  <c r="DC161" i="7"/>
  <c r="DB169" i="7"/>
  <c r="DC169" i="7"/>
  <c r="DB367" i="7"/>
  <c r="DC367" i="7"/>
  <c r="DB274" i="7"/>
  <c r="DC274" i="7"/>
  <c r="DB316" i="7"/>
  <c r="DC316" i="7"/>
  <c r="DB416" i="7"/>
  <c r="DC416" i="7"/>
  <c r="DB424" i="7"/>
  <c r="DC424" i="7"/>
  <c r="DB298" i="7"/>
  <c r="DC298" i="7"/>
  <c r="DB323" i="7"/>
  <c r="DC323" i="7"/>
  <c r="DB371" i="7"/>
  <c r="DC371" i="7"/>
  <c r="DB193" i="7"/>
  <c r="DC193" i="7"/>
  <c r="DB236" i="7"/>
  <c r="DC236" i="7"/>
  <c r="DB330" i="7"/>
  <c r="DC330" i="7"/>
  <c r="DB333" i="7"/>
  <c r="DC333" i="7"/>
  <c r="DB337" i="7"/>
  <c r="DC337" i="7"/>
  <c r="DB341" i="7"/>
  <c r="DC341" i="7"/>
  <c r="DB345" i="7"/>
  <c r="DC345" i="7"/>
  <c r="DB380" i="7"/>
  <c r="DC380" i="7"/>
  <c r="DB417" i="7"/>
  <c r="DC417" i="7"/>
  <c r="DB427" i="7"/>
  <c r="DC427" i="7"/>
  <c r="DB455" i="7"/>
  <c r="DC455" i="7"/>
  <c r="DB509" i="7"/>
  <c r="DC509" i="7"/>
  <c r="DB498" i="7"/>
  <c r="DC498" i="7"/>
  <c r="DB514" i="7"/>
  <c r="DC514" i="7"/>
  <c r="DB15" i="7"/>
  <c r="DC15" i="7"/>
  <c r="DB75" i="7"/>
  <c r="DC75" i="7"/>
  <c r="DB365" i="7"/>
  <c r="DC365" i="7"/>
  <c r="FH143" i="9"/>
  <c r="FH71" i="9"/>
  <c r="FH55" i="9"/>
  <c r="CX120" i="6"/>
  <c r="CY120" i="6"/>
  <c r="CX58" i="6"/>
  <c r="CY58" i="6"/>
  <c r="CX62" i="6"/>
  <c r="CY62" i="6"/>
  <c r="AB164" i="6"/>
  <c r="CW164" i="6"/>
  <c r="CX164" i="6"/>
  <c r="CY164" i="6"/>
  <c r="AB156" i="6"/>
  <c r="CW156" i="6"/>
  <c r="CX156" i="6"/>
  <c r="CY156" i="6"/>
  <c r="AB153" i="6"/>
  <c r="CW153" i="6"/>
  <c r="CX153" i="6"/>
  <c r="CY153" i="6"/>
  <c r="AB31" i="6"/>
  <c r="CW31" i="6"/>
  <c r="CX31" i="6"/>
  <c r="CY31" i="6"/>
  <c r="AB21" i="6"/>
  <c r="CW21" i="6"/>
  <c r="CX21" i="6"/>
  <c r="CY21" i="6"/>
  <c r="AB216" i="6"/>
  <c r="CW216" i="6"/>
  <c r="CX216" i="6"/>
  <c r="CY216" i="6"/>
  <c r="AB79" i="6"/>
  <c r="CW79" i="6"/>
  <c r="CX79" i="6"/>
  <c r="CY79" i="6"/>
  <c r="AB23" i="6"/>
  <c r="CW23" i="6"/>
  <c r="CX23" i="6"/>
  <c r="CY23" i="6"/>
  <c r="EO26" i="2"/>
  <c r="AB24" i="6"/>
  <c r="CW24" i="6"/>
  <c r="CX24" i="6"/>
  <c r="CY24" i="6"/>
  <c r="AB64" i="6"/>
  <c r="CW64" i="6"/>
  <c r="CX64" i="6"/>
  <c r="CY64" i="6"/>
  <c r="AB80" i="6"/>
  <c r="CW80" i="6"/>
  <c r="CX80" i="6"/>
  <c r="CY80" i="6"/>
  <c r="AB113" i="6"/>
  <c r="CW113" i="6"/>
  <c r="CX113" i="6"/>
  <c r="CY113" i="6"/>
  <c r="AB129" i="6"/>
  <c r="CW129" i="6"/>
  <c r="CX129" i="6"/>
  <c r="CY129" i="6"/>
  <c r="AB160" i="6"/>
  <c r="CW160" i="6"/>
  <c r="CX160" i="6"/>
  <c r="CY160" i="6"/>
  <c r="AB173" i="6"/>
  <c r="CW173" i="6"/>
  <c r="CX173" i="6"/>
  <c r="CY173" i="6"/>
  <c r="AB248" i="6"/>
  <c r="CW248" i="6"/>
  <c r="CX248" i="6"/>
  <c r="CY248" i="6"/>
  <c r="AB363" i="6"/>
  <c r="CW363" i="6"/>
  <c r="CX363" i="6"/>
  <c r="CY363" i="6"/>
  <c r="AB37" i="6"/>
  <c r="CW37" i="6"/>
  <c r="CX37" i="6"/>
  <c r="CY37" i="6"/>
  <c r="AB41" i="6"/>
  <c r="CW41" i="6"/>
  <c r="CX41" i="6"/>
  <c r="CY41" i="6"/>
  <c r="AB45" i="6"/>
  <c r="CW45" i="6"/>
  <c r="CX45" i="6"/>
  <c r="CY45" i="6"/>
  <c r="AB72" i="6"/>
  <c r="CW72" i="6"/>
  <c r="CX72" i="6"/>
  <c r="CY72" i="6"/>
  <c r="AB102" i="6"/>
  <c r="CW102" i="6"/>
  <c r="CX102" i="6"/>
  <c r="CY102" i="6"/>
  <c r="AB118" i="6"/>
  <c r="CW118" i="6"/>
  <c r="CX118" i="6"/>
  <c r="CY118" i="6"/>
  <c r="AB146" i="6"/>
  <c r="CW146" i="6"/>
  <c r="CX146" i="6"/>
  <c r="CY146" i="6"/>
  <c r="AB162" i="6"/>
  <c r="CW162" i="6"/>
  <c r="CX162" i="6"/>
  <c r="CY162" i="6"/>
  <c r="AB187" i="6"/>
  <c r="CW187" i="6"/>
  <c r="CX187" i="6"/>
  <c r="CY187" i="6"/>
  <c r="AB243" i="6"/>
  <c r="CW243" i="6"/>
  <c r="CX243" i="6"/>
  <c r="CY243" i="6"/>
  <c r="AB322" i="6"/>
  <c r="CW322" i="6"/>
  <c r="CX322" i="6"/>
  <c r="CY322" i="6"/>
  <c r="AB379" i="6"/>
  <c r="CW379" i="6"/>
  <c r="CX379" i="6"/>
  <c r="CY379" i="6"/>
  <c r="AB71" i="6"/>
  <c r="CW71" i="6"/>
  <c r="CX71" i="6"/>
  <c r="CY71" i="6"/>
  <c r="AB103" i="6"/>
  <c r="CW103" i="6"/>
  <c r="CX103" i="6"/>
  <c r="CY103" i="6"/>
  <c r="AB119" i="6"/>
  <c r="CW119" i="6"/>
  <c r="CX119" i="6"/>
  <c r="CY119" i="6"/>
  <c r="AB147" i="6"/>
  <c r="CW147" i="6"/>
  <c r="CX147" i="6"/>
  <c r="CY147" i="6"/>
  <c r="AB163" i="6"/>
  <c r="CW163" i="6"/>
  <c r="CX163" i="6"/>
  <c r="CY163" i="6"/>
  <c r="AB192" i="6"/>
  <c r="CW192" i="6"/>
  <c r="CX192" i="6"/>
  <c r="CY192" i="6"/>
  <c r="AB212" i="6"/>
  <c r="CW212" i="6"/>
  <c r="CX212" i="6"/>
  <c r="CY212" i="6"/>
  <c r="AB287" i="6"/>
  <c r="CW287" i="6"/>
  <c r="CX287" i="6"/>
  <c r="CY287" i="6"/>
  <c r="AB372" i="6"/>
  <c r="CW372" i="6"/>
  <c r="CX372" i="6"/>
  <c r="CY372" i="6"/>
  <c r="AB424" i="6"/>
  <c r="CW424" i="6"/>
  <c r="CX424" i="6"/>
  <c r="CY424" i="6"/>
  <c r="AB200" i="6"/>
  <c r="CW200" i="6"/>
  <c r="CX200" i="6"/>
  <c r="CY200" i="6"/>
  <c r="AB217" i="6"/>
  <c r="CW217" i="6"/>
  <c r="CX217" i="6"/>
  <c r="CY217" i="6"/>
  <c r="AB242" i="6"/>
  <c r="CW242" i="6"/>
  <c r="CX242" i="6"/>
  <c r="CY242" i="6"/>
  <c r="AB273" i="6"/>
  <c r="CW273" i="6"/>
  <c r="CX273" i="6"/>
  <c r="CY273" i="6"/>
  <c r="AB289" i="6"/>
  <c r="CW289" i="6"/>
  <c r="CX289" i="6"/>
  <c r="CY289" i="6"/>
  <c r="AB315" i="6"/>
  <c r="AB332" i="6"/>
  <c r="CW332" i="6"/>
  <c r="CX332" i="6"/>
  <c r="CY332" i="6"/>
  <c r="AB359" i="6"/>
  <c r="CW359" i="6"/>
  <c r="CX359" i="6"/>
  <c r="CY359" i="6"/>
  <c r="AB376" i="6"/>
  <c r="CW376" i="6"/>
  <c r="CX376" i="6"/>
  <c r="CY376" i="6"/>
  <c r="AB405" i="6"/>
  <c r="CW405" i="6"/>
  <c r="CX405" i="6"/>
  <c r="CY405" i="6"/>
  <c r="AB421" i="6"/>
  <c r="CW421" i="6"/>
  <c r="CX421" i="6"/>
  <c r="CY421" i="6"/>
  <c r="AB449" i="6"/>
  <c r="CW449" i="6"/>
  <c r="CX449" i="6"/>
  <c r="CY449" i="6"/>
  <c r="AB472" i="6"/>
  <c r="CW472" i="6"/>
  <c r="CX472" i="6"/>
  <c r="CY472" i="6"/>
  <c r="AB190" i="6"/>
  <c r="CW190" i="6"/>
  <c r="CX190" i="6"/>
  <c r="CY190" i="6"/>
  <c r="AB206" i="6"/>
  <c r="CW206" i="6"/>
  <c r="CX206" i="6"/>
  <c r="CY206" i="6"/>
  <c r="AB234" i="6"/>
  <c r="CW234" i="6"/>
  <c r="CX234" i="6"/>
  <c r="CY234" i="6"/>
  <c r="AB250" i="6"/>
  <c r="CW250" i="6"/>
  <c r="CX250" i="6"/>
  <c r="CY250" i="6"/>
  <c r="AB281" i="6"/>
  <c r="CW281" i="6"/>
  <c r="CX281" i="6"/>
  <c r="CY281" i="6"/>
  <c r="AB294" i="6"/>
  <c r="CW294" i="6"/>
  <c r="CX294" i="6"/>
  <c r="CY294" i="6"/>
  <c r="AB317" i="6"/>
  <c r="CW317" i="6"/>
  <c r="CX317" i="6"/>
  <c r="CY317" i="6"/>
  <c r="AB333" i="6"/>
  <c r="CW333" i="6"/>
  <c r="CX333" i="6"/>
  <c r="CY333" i="6"/>
  <c r="AB360" i="6"/>
  <c r="CW360" i="6"/>
  <c r="CX360" i="6"/>
  <c r="CY360" i="6"/>
  <c r="AB370" i="6"/>
  <c r="CW370" i="6"/>
  <c r="CX370" i="6"/>
  <c r="CY370" i="6"/>
  <c r="AB401" i="6"/>
  <c r="CW401" i="6"/>
  <c r="CX401" i="6"/>
  <c r="CY401" i="6"/>
  <c r="AB418" i="6"/>
  <c r="CW418" i="6"/>
  <c r="CX418" i="6"/>
  <c r="CY418" i="6"/>
  <c r="AB445" i="6"/>
  <c r="CW445" i="6"/>
  <c r="CX445" i="6"/>
  <c r="CY445" i="6"/>
  <c r="AB455" i="6"/>
  <c r="CW455" i="6"/>
  <c r="CX455" i="6"/>
  <c r="CY455" i="6"/>
  <c r="AB498" i="6"/>
  <c r="CW498" i="6"/>
  <c r="CX498" i="6"/>
  <c r="CY498" i="6"/>
  <c r="AB231" i="6"/>
  <c r="CW231" i="6"/>
  <c r="CX231" i="6"/>
  <c r="CY231" i="6"/>
  <c r="AB247" i="6"/>
  <c r="CW247" i="6"/>
  <c r="CX247" i="6"/>
  <c r="CY247" i="6"/>
  <c r="AB275" i="6"/>
  <c r="CW275" i="6"/>
  <c r="CX275" i="6"/>
  <c r="CY275" i="6"/>
  <c r="AB291" i="6"/>
  <c r="CW291" i="6"/>
  <c r="CX291" i="6"/>
  <c r="CY291" i="6"/>
  <c r="AB323" i="6"/>
  <c r="CW323" i="6"/>
  <c r="CX323" i="6"/>
  <c r="CY323" i="6"/>
  <c r="AB338" i="6"/>
  <c r="CW338" i="6"/>
  <c r="CX338" i="6"/>
  <c r="CY338" i="6"/>
  <c r="AB373" i="6"/>
  <c r="CW373" i="6"/>
  <c r="CX373" i="6"/>
  <c r="CY373" i="6"/>
  <c r="AB386" i="6"/>
  <c r="CW386" i="6"/>
  <c r="CX386" i="6"/>
  <c r="CY386" i="6"/>
  <c r="AB411" i="6"/>
  <c r="CW411" i="6"/>
  <c r="CX411" i="6"/>
  <c r="CY411" i="6"/>
  <c r="AB427" i="6"/>
  <c r="CW427" i="6"/>
  <c r="CX427" i="6"/>
  <c r="CY427" i="6"/>
  <c r="AB459" i="6"/>
  <c r="CW459" i="6"/>
  <c r="CX459" i="6"/>
  <c r="CY459" i="6"/>
  <c r="AB510" i="6"/>
  <c r="CW510" i="6"/>
  <c r="CX510" i="6"/>
  <c r="CY510" i="6"/>
  <c r="AB497" i="6"/>
  <c r="CW497" i="6"/>
  <c r="CX497" i="6"/>
  <c r="CY497" i="6"/>
  <c r="AB514" i="6"/>
  <c r="CW514" i="6"/>
  <c r="CX514" i="6"/>
  <c r="CY514" i="6"/>
  <c r="AB486" i="6"/>
  <c r="CW486" i="6"/>
  <c r="CX486" i="6"/>
  <c r="CY486" i="6"/>
  <c r="AB504" i="6"/>
  <c r="CW504" i="6"/>
  <c r="CX504" i="6"/>
  <c r="CY504" i="6"/>
  <c r="AB456" i="6"/>
  <c r="CW456" i="6"/>
  <c r="CX456" i="6"/>
  <c r="CY456" i="6"/>
  <c r="AB487" i="6"/>
  <c r="CW487" i="6"/>
  <c r="CX487" i="6"/>
  <c r="CY487" i="6"/>
  <c r="AB503" i="6"/>
  <c r="CW503" i="6"/>
  <c r="CX503" i="6"/>
  <c r="CY503" i="6"/>
  <c r="AB511" i="6"/>
  <c r="CW511" i="6"/>
  <c r="CX511" i="6"/>
  <c r="CY511" i="6"/>
  <c r="GG207" i="9"/>
  <c r="DD453" i="7"/>
  <c r="V453" i="7"/>
  <c r="DD163" i="7"/>
  <c r="V163" i="7"/>
  <c r="S207" i="7"/>
  <c r="S276" i="7"/>
  <c r="DD126" i="7"/>
  <c r="V126" i="7"/>
  <c r="DD86" i="7"/>
  <c r="V86" i="7"/>
  <c r="O215" i="6"/>
  <c r="O246" i="6"/>
  <c r="CZ371" i="6"/>
  <c r="R371" i="6"/>
  <c r="O279" i="6"/>
  <c r="CZ159" i="6"/>
  <c r="R159" i="6"/>
  <c r="O125" i="6"/>
  <c r="S414" i="7"/>
  <c r="S428" i="7"/>
  <c r="DD41" i="7"/>
  <c r="V41" i="7"/>
  <c r="DD232" i="7"/>
  <c r="V232" i="7"/>
  <c r="S20" i="7"/>
  <c r="S329" i="7"/>
  <c r="S114" i="7"/>
  <c r="O423" i="6"/>
  <c r="O417" i="6"/>
  <c r="O292" i="6"/>
  <c r="S502" i="7"/>
  <c r="S459" i="7"/>
  <c r="S470" i="7"/>
  <c r="S107" i="7"/>
  <c r="S19" i="7"/>
  <c r="O111" i="6"/>
  <c r="DD278" i="7"/>
  <c r="V278" i="7"/>
  <c r="FK224" i="9"/>
  <c r="FK74" i="9"/>
  <c r="DH28" i="2"/>
  <c r="GG104" i="9"/>
  <c r="GG98" i="9"/>
  <c r="CU6" i="2"/>
  <c r="GG206" i="9"/>
  <c r="FK71" i="9"/>
  <c r="FK190" i="9"/>
  <c r="GG6" i="9"/>
  <c r="EU5" i="2"/>
  <c r="GG59" i="9"/>
  <c r="GG202" i="9"/>
  <c r="AU27" i="2"/>
  <c r="GG249" i="9"/>
  <c r="GG75" i="9"/>
  <c r="DU29" i="2"/>
  <c r="FK10" i="9"/>
  <c r="EH9" i="2"/>
  <c r="FK14" i="9"/>
  <c r="EH13" i="2"/>
  <c r="FK18" i="9"/>
  <c r="FK22" i="9"/>
  <c r="EH21" i="2"/>
  <c r="FK26" i="9"/>
  <c r="FK30" i="9"/>
  <c r="EH29" i="2"/>
  <c r="FK34" i="9"/>
  <c r="GG54" i="9"/>
  <c r="DU8" i="2"/>
  <c r="GG58" i="9"/>
  <c r="GG66" i="9"/>
  <c r="DU20" i="2"/>
  <c r="FK53" i="9"/>
  <c r="FK77" i="9"/>
  <c r="DH31" i="2"/>
  <c r="DD404" i="7"/>
  <c r="V404" i="7"/>
  <c r="S319" i="7"/>
  <c r="S118" i="7"/>
  <c r="FK239" i="9"/>
  <c r="H22" i="2"/>
  <c r="FK151" i="9"/>
  <c r="FK187" i="9"/>
  <c r="FK152" i="9"/>
  <c r="FK114" i="9"/>
  <c r="CH22" i="2"/>
  <c r="GG248" i="9"/>
  <c r="GG199" i="9"/>
  <c r="AU24" i="2"/>
  <c r="FK103" i="9"/>
  <c r="FK250" i="9"/>
  <c r="FK243" i="9"/>
  <c r="FK227" i="9"/>
  <c r="FK198" i="9"/>
  <c r="FK182" i="9"/>
  <c r="AH7" i="2"/>
  <c r="FK155" i="9"/>
  <c r="FK249" i="9"/>
  <c r="H32" i="2"/>
  <c r="CZ213" i="6"/>
  <c r="R213" i="6"/>
  <c r="CZ208" i="6"/>
  <c r="R208" i="6"/>
  <c r="CZ70" i="6"/>
  <c r="R70" i="6"/>
  <c r="DD490" i="7"/>
  <c r="V490" i="7"/>
  <c r="DD340" i="7"/>
  <c r="V340" i="7"/>
  <c r="S286" i="7"/>
  <c r="DD358" i="7"/>
  <c r="V358" i="7"/>
  <c r="DD364" i="7"/>
  <c r="V364" i="7"/>
  <c r="DD42" i="7"/>
  <c r="V42" i="7"/>
  <c r="GG62" i="9"/>
  <c r="DU16" i="2"/>
  <c r="GG74" i="9"/>
  <c r="GG78" i="9"/>
  <c r="DU32" i="2"/>
  <c r="AD15" i="6"/>
  <c r="AE15" i="6"/>
  <c r="AF15" i="6"/>
  <c r="AG15" i="6"/>
  <c r="AH15" i="6"/>
  <c r="AK15" i="6"/>
  <c r="FK251" i="9"/>
  <c r="FK222" i="9"/>
  <c r="H5" i="2"/>
  <c r="GG151" i="9"/>
  <c r="GG186" i="9"/>
  <c r="AU11" i="2"/>
  <c r="GG61" i="9"/>
  <c r="DU15" i="2"/>
  <c r="GG77" i="9"/>
  <c r="DU31" i="2"/>
  <c r="GG243" i="9"/>
  <c r="GG235" i="9"/>
  <c r="U18" i="2"/>
  <c r="FK237" i="9"/>
  <c r="H20" i="2"/>
  <c r="FK57" i="9"/>
  <c r="FK196" i="9"/>
  <c r="FK200" i="9"/>
  <c r="GG113" i="9"/>
  <c r="CU21" i="2"/>
  <c r="GG70" i="9"/>
  <c r="DU24" i="2"/>
  <c r="GG190" i="9"/>
  <c r="GG148" i="9"/>
  <c r="BU15" i="2"/>
  <c r="FK199" i="9"/>
  <c r="AH24" i="2"/>
  <c r="FK100" i="9"/>
  <c r="GG251" i="9"/>
  <c r="FK202" i="9"/>
  <c r="AH27" i="2"/>
  <c r="FK207" i="9"/>
  <c r="GG168" i="9"/>
  <c r="BU35" i="2"/>
  <c r="GG123" i="9"/>
  <c r="FK13" i="9"/>
  <c r="EH12" i="2"/>
  <c r="FK21" i="9"/>
  <c r="EH20" i="2"/>
  <c r="FK29" i="9"/>
  <c r="GG150" i="9"/>
  <c r="BU17" i="2"/>
  <c r="GG69" i="9"/>
  <c r="FK204" i="9"/>
  <c r="AH29" i="2"/>
  <c r="GG162" i="9"/>
  <c r="BU29" i="2"/>
  <c r="GG201" i="9"/>
  <c r="FK252" i="9"/>
  <c r="H35" i="2"/>
  <c r="FK8" i="9"/>
  <c r="FK12" i="9"/>
  <c r="FK20" i="9"/>
  <c r="FK28" i="9"/>
  <c r="EH27" i="2"/>
  <c r="GG73" i="9"/>
  <c r="DU27" i="2"/>
  <c r="GG166" i="9"/>
  <c r="BU33" i="2"/>
  <c r="FK186" i="9"/>
  <c r="GG236" i="9"/>
  <c r="U19" i="2"/>
  <c r="FK6" i="9"/>
  <c r="EH5" i="2"/>
  <c r="GG196" i="9"/>
  <c r="AU21" i="2"/>
  <c r="GG180" i="9"/>
  <c r="GG153" i="9"/>
  <c r="BU20" i="2"/>
  <c r="GG115" i="9"/>
  <c r="CU23" i="2"/>
  <c r="FK69" i="9"/>
  <c r="DH23" i="2"/>
  <c r="GG9" i="9"/>
  <c r="GG17" i="9"/>
  <c r="GG33" i="9"/>
  <c r="EU32" i="2"/>
  <c r="FK60" i="9"/>
  <c r="DH14" i="2"/>
  <c r="FK64" i="9"/>
  <c r="FK80" i="9"/>
  <c r="DH34" i="2"/>
  <c r="FK98" i="9"/>
  <c r="CH6" i="2"/>
  <c r="FK120" i="9"/>
  <c r="CH28" i="2"/>
  <c r="GG18" i="9"/>
  <c r="GG34" i="9"/>
  <c r="EU33" i="2"/>
  <c r="GG182" i="9"/>
  <c r="AU7" i="2"/>
  <c r="GG110" i="9"/>
  <c r="GG205" i="9"/>
  <c r="GG227" i="9"/>
  <c r="U10" i="2"/>
  <c r="GG121" i="9"/>
  <c r="CU29" i="2"/>
  <c r="GG57" i="9"/>
  <c r="DU11" i="2"/>
  <c r="FK61" i="9"/>
  <c r="GG195" i="9"/>
  <c r="AU20" i="2"/>
  <c r="GG187" i="9"/>
  <c r="AU12" i="2"/>
  <c r="GG160" i="9"/>
  <c r="BU27" i="2"/>
  <c r="GG152" i="9"/>
  <c r="FK235" i="9"/>
  <c r="H18" i="2"/>
  <c r="FK163" i="9"/>
  <c r="BH30" i="2"/>
  <c r="FK122" i="9"/>
  <c r="CH30" i="2"/>
  <c r="FK238" i="9"/>
  <c r="FK193" i="9"/>
  <c r="AH18" i="2"/>
  <c r="FK166" i="9"/>
  <c r="BH33" i="2"/>
  <c r="GG140" i="9"/>
  <c r="BU7" i="2"/>
  <c r="GG100" i="9"/>
  <c r="FK138" i="9"/>
  <c r="BH5" i="2"/>
  <c r="GG120" i="9"/>
  <c r="CU28" i="2"/>
  <c r="FK102" i="9"/>
  <c r="CH10" i="2"/>
  <c r="GG142" i="9"/>
  <c r="BU9" i="2"/>
  <c r="GG16" i="9"/>
  <c r="EU15" i="2"/>
  <c r="GG32" i="9"/>
  <c r="EU31" i="2"/>
  <c r="GG198" i="9"/>
  <c r="AU23" i="2"/>
  <c r="GG154" i="9"/>
  <c r="FK194" i="9"/>
  <c r="AH19" i="2"/>
  <c r="FK125" i="9"/>
  <c r="CH33" i="2"/>
  <c r="FK11" i="9"/>
  <c r="EH10" i="2"/>
  <c r="FK19" i="9"/>
  <c r="FK27" i="9"/>
  <c r="EH26" i="2"/>
  <c r="FK104" i="9"/>
  <c r="CH12" i="2"/>
  <c r="FK142" i="9"/>
  <c r="CZ503" i="6"/>
  <c r="R503" i="6"/>
  <c r="O503" i="6"/>
  <c r="CZ275" i="6"/>
  <c r="R275" i="6"/>
  <c r="O275" i="6"/>
  <c r="CZ294" i="6"/>
  <c r="R294" i="6"/>
  <c r="O294" i="6"/>
  <c r="CZ332" i="6"/>
  <c r="R332" i="6"/>
  <c r="O332" i="6"/>
  <c r="CZ163" i="6"/>
  <c r="R163" i="6"/>
  <c r="O163" i="6"/>
  <c r="CZ173" i="6"/>
  <c r="R173" i="6"/>
  <c r="O173" i="6"/>
  <c r="CZ31" i="6"/>
  <c r="R31" i="6"/>
  <c r="O31" i="6"/>
  <c r="DD345" i="7"/>
  <c r="V345" i="7"/>
  <c r="S345" i="7"/>
  <c r="S161" i="7"/>
  <c r="DD161" i="7"/>
  <c r="V161" i="7"/>
  <c r="S60" i="7"/>
  <c r="DD60" i="7"/>
  <c r="V60" i="7"/>
  <c r="O447" i="6"/>
  <c r="CZ447" i="6"/>
  <c r="R447" i="6"/>
  <c r="J27" i="10"/>
  <c r="DP29" i="2"/>
  <c r="AL34" i="2"/>
  <c r="C30" i="10"/>
  <c r="AC32" i="2"/>
  <c r="CZ451" i="6"/>
  <c r="R451" i="6"/>
  <c r="O451" i="6"/>
  <c r="DD505" i="7"/>
  <c r="V505" i="7"/>
  <c r="S505" i="7"/>
  <c r="DY33" i="2"/>
  <c r="DU33" i="2"/>
  <c r="AL28" i="2"/>
  <c r="BY23" i="2"/>
  <c r="G7" i="10"/>
  <c r="CC9" i="2"/>
  <c r="DL5" i="2"/>
  <c r="D7" i="10"/>
  <c r="AP9" i="2"/>
  <c r="F18" i="10"/>
  <c r="BP20" i="2"/>
  <c r="DY14" i="2"/>
  <c r="DL26" i="2"/>
  <c r="DY30" i="2"/>
  <c r="AL10" i="2"/>
  <c r="H16" i="10"/>
  <c r="CP18" i="2"/>
  <c r="F4" i="10"/>
  <c r="BP6" i="2"/>
  <c r="H14" i="10"/>
  <c r="CP16" i="2"/>
  <c r="CL34" i="2"/>
  <c r="CY32" i="2"/>
  <c r="CL26" i="2"/>
  <c r="CH26" i="2"/>
  <c r="CY24" i="2"/>
  <c r="C4" i="10"/>
  <c r="AC6" i="2"/>
  <c r="E27" i="10"/>
  <c r="BC29" i="2"/>
  <c r="E19" i="10"/>
  <c r="BC21" i="2"/>
  <c r="E7" i="10"/>
  <c r="BC9" i="2"/>
  <c r="J8" i="10"/>
  <c r="DP10" i="2"/>
  <c r="I20" i="10"/>
  <c r="DC22" i="2"/>
  <c r="H18" i="10"/>
  <c r="CP20" i="2"/>
  <c r="BL12" i="2"/>
  <c r="G8" i="10"/>
  <c r="CC10" i="2"/>
  <c r="CY19" i="2"/>
  <c r="F7" i="10"/>
  <c r="BP9" i="2"/>
  <c r="AY22" i="2"/>
  <c r="EL8" i="2"/>
  <c r="EL14" i="2"/>
  <c r="EL22" i="2"/>
  <c r="EL30" i="2"/>
  <c r="DL16" i="2"/>
  <c r="BL17" i="2"/>
  <c r="C6" i="10"/>
  <c r="AC8" i="2"/>
  <c r="L5" i="10"/>
  <c r="EP7" i="2"/>
  <c r="L9" i="10"/>
  <c r="EP11" i="2"/>
  <c r="L25" i="10"/>
  <c r="EP27" i="2"/>
  <c r="CY10" i="2"/>
  <c r="CZ511" i="6"/>
  <c r="R511" i="6"/>
  <c r="O511" i="6"/>
  <c r="CZ504" i="6"/>
  <c r="R504" i="6"/>
  <c r="O504" i="6"/>
  <c r="CZ510" i="6"/>
  <c r="R510" i="6"/>
  <c r="O510" i="6"/>
  <c r="CZ386" i="6"/>
  <c r="R386" i="6"/>
  <c r="O386" i="6"/>
  <c r="CZ291" i="6"/>
  <c r="R291" i="6"/>
  <c r="O291" i="6"/>
  <c r="O498" i="6"/>
  <c r="CZ498" i="6"/>
  <c r="R498" i="6"/>
  <c r="CZ401" i="6"/>
  <c r="R401" i="6"/>
  <c r="O401" i="6"/>
  <c r="CZ317" i="6"/>
  <c r="R317" i="6"/>
  <c r="O317" i="6"/>
  <c r="CZ234" i="6"/>
  <c r="R234" i="6"/>
  <c r="O234" i="6"/>
  <c r="CZ449" i="6"/>
  <c r="R449" i="6"/>
  <c r="O449" i="6"/>
  <c r="CZ359" i="6"/>
  <c r="R359" i="6"/>
  <c r="O359" i="6"/>
  <c r="CZ273" i="6"/>
  <c r="R273" i="6"/>
  <c r="O273" i="6"/>
  <c r="CZ424" i="6"/>
  <c r="R424" i="6"/>
  <c r="O424" i="6"/>
  <c r="O192" i="6"/>
  <c r="CZ192" i="6"/>
  <c r="R192" i="6"/>
  <c r="CZ103" i="6"/>
  <c r="R103" i="6"/>
  <c r="O103" i="6"/>
  <c r="CZ243" i="6"/>
  <c r="R243" i="6"/>
  <c r="O243" i="6"/>
  <c r="CZ118" i="6"/>
  <c r="R118" i="6"/>
  <c r="O118" i="6"/>
  <c r="O41" i="6"/>
  <c r="CZ41" i="6"/>
  <c r="R41" i="6"/>
  <c r="CZ248" i="6"/>
  <c r="R248" i="6"/>
  <c r="O248" i="6"/>
  <c r="CZ113" i="6"/>
  <c r="R113" i="6"/>
  <c r="O113" i="6"/>
  <c r="CZ21" i="6"/>
  <c r="R21" i="6"/>
  <c r="O21" i="6"/>
  <c r="CZ164" i="6"/>
  <c r="R164" i="6"/>
  <c r="O164" i="6"/>
  <c r="S75" i="7"/>
  <c r="DD75" i="7"/>
  <c r="V75" i="7"/>
  <c r="DD509" i="7"/>
  <c r="V509" i="7"/>
  <c r="S509" i="7"/>
  <c r="DD380" i="7"/>
  <c r="V380" i="7"/>
  <c r="S380" i="7"/>
  <c r="DD333" i="7"/>
  <c r="V333" i="7"/>
  <c r="S333" i="7"/>
  <c r="DD371" i="7"/>
  <c r="V371" i="7"/>
  <c r="S371" i="7"/>
  <c r="S416" i="7"/>
  <c r="DD416" i="7"/>
  <c r="V416" i="7"/>
  <c r="S169" i="7"/>
  <c r="DD169" i="7"/>
  <c r="V169" i="7"/>
  <c r="S43" i="7"/>
  <c r="DD43" i="7"/>
  <c r="V43" i="7"/>
  <c r="DD112" i="7"/>
  <c r="V112" i="7"/>
  <c r="S112" i="7"/>
  <c r="S26" i="7"/>
  <c r="DD26" i="7"/>
  <c r="V26" i="7"/>
  <c r="DD31" i="7"/>
  <c r="V31" i="7"/>
  <c r="S31" i="7"/>
  <c r="CZ505" i="6"/>
  <c r="R505" i="6"/>
  <c r="O505" i="6"/>
  <c r="O490" i="6"/>
  <c r="CZ490" i="6"/>
  <c r="R490" i="6"/>
  <c r="CZ460" i="6"/>
  <c r="R460" i="6"/>
  <c r="O460" i="6"/>
  <c r="CZ374" i="6"/>
  <c r="R374" i="6"/>
  <c r="O374" i="6"/>
  <c r="O280" i="6"/>
  <c r="CZ280" i="6"/>
  <c r="R280" i="6"/>
  <c r="O486" i="6"/>
  <c r="CZ486" i="6"/>
  <c r="R486" i="6"/>
  <c r="O373" i="6"/>
  <c r="CZ373" i="6"/>
  <c r="R373" i="6"/>
  <c r="O370" i="6"/>
  <c r="CZ370" i="6"/>
  <c r="R370" i="6"/>
  <c r="CZ421" i="6"/>
  <c r="R421" i="6"/>
  <c r="O421" i="6"/>
  <c r="CZ372" i="6"/>
  <c r="R372" i="6"/>
  <c r="O372" i="6"/>
  <c r="O71" i="6"/>
  <c r="CZ71" i="6"/>
  <c r="R71" i="6"/>
  <c r="CZ102" i="6"/>
  <c r="R102" i="6"/>
  <c r="O102" i="6"/>
  <c r="CZ80" i="6"/>
  <c r="R80" i="6"/>
  <c r="O80" i="6"/>
  <c r="CZ62" i="6"/>
  <c r="R62" i="6"/>
  <c r="O62" i="6"/>
  <c r="S455" i="7"/>
  <c r="DD455" i="7"/>
  <c r="V455" i="7"/>
  <c r="DD323" i="7"/>
  <c r="V323" i="7"/>
  <c r="S323" i="7"/>
  <c r="S30" i="7"/>
  <c r="DD30" i="7"/>
  <c r="V30" i="7"/>
  <c r="DD104" i="7"/>
  <c r="V104" i="7"/>
  <c r="S104" i="7"/>
  <c r="CZ489" i="6"/>
  <c r="R489" i="6"/>
  <c r="O489" i="6"/>
  <c r="CZ342" i="6"/>
  <c r="R342" i="6"/>
  <c r="O342" i="6"/>
  <c r="B17" i="10"/>
  <c r="P19" i="2"/>
  <c r="C25" i="10"/>
  <c r="AC27" i="2"/>
  <c r="BL26" i="2"/>
  <c r="CZ469" i="6"/>
  <c r="R469" i="6"/>
  <c r="O469" i="6"/>
  <c r="CZ344" i="6"/>
  <c r="R344" i="6"/>
  <c r="O344" i="6"/>
  <c r="S239" i="7"/>
  <c r="DD239" i="7"/>
  <c r="V239" i="7"/>
  <c r="CL13" i="2"/>
  <c r="FK105" i="9"/>
  <c r="CH13" i="2"/>
  <c r="I3" i="10"/>
  <c r="DC5" i="2"/>
  <c r="DL21" i="2"/>
  <c r="DH29" i="2"/>
  <c r="DL29" i="2"/>
  <c r="H28" i="10"/>
  <c r="CP30" i="2"/>
  <c r="O456" i="6"/>
  <c r="CZ456" i="6"/>
  <c r="R456" i="6"/>
  <c r="CZ497" i="6"/>
  <c r="R497" i="6"/>
  <c r="O497" i="6"/>
  <c r="CZ411" i="6"/>
  <c r="R411" i="6"/>
  <c r="O411" i="6"/>
  <c r="O323" i="6"/>
  <c r="CZ323" i="6"/>
  <c r="R323" i="6"/>
  <c r="CZ231" i="6"/>
  <c r="R231" i="6"/>
  <c r="O231" i="6"/>
  <c r="CZ418" i="6"/>
  <c r="R418" i="6"/>
  <c r="O418" i="6"/>
  <c r="CZ333" i="6"/>
  <c r="R333" i="6"/>
  <c r="O333" i="6"/>
  <c r="CZ250" i="6"/>
  <c r="R250" i="6"/>
  <c r="O250" i="6"/>
  <c r="O472" i="6"/>
  <c r="CZ472" i="6"/>
  <c r="R472" i="6"/>
  <c r="CZ376" i="6"/>
  <c r="R376" i="6"/>
  <c r="O376" i="6"/>
  <c r="CZ289" i="6"/>
  <c r="R289" i="6"/>
  <c r="O289" i="6"/>
  <c r="O200" i="6"/>
  <c r="CZ200" i="6"/>
  <c r="R200" i="6"/>
  <c r="CZ212" i="6"/>
  <c r="R212" i="6"/>
  <c r="O212" i="6"/>
  <c r="CZ119" i="6"/>
  <c r="R119" i="6"/>
  <c r="O119" i="6"/>
  <c r="CZ322" i="6"/>
  <c r="R322" i="6"/>
  <c r="O322" i="6"/>
  <c r="CZ146" i="6"/>
  <c r="R146" i="6"/>
  <c r="O146" i="6"/>
  <c r="O45" i="6"/>
  <c r="CZ45" i="6"/>
  <c r="R45" i="6"/>
  <c r="O363" i="6"/>
  <c r="CZ363" i="6"/>
  <c r="R363" i="6"/>
  <c r="CZ129" i="6"/>
  <c r="R129" i="6"/>
  <c r="O129" i="6"/>
  <c r="O24" i="6"/>
  <c r="CZ24" i="6"/>
  <c r="R24" i="6"/>
  <c r="CZ216" i="6"/>
  <c r="R216" i="6"/>
  <c r="O216" i="6"/>
  <c r="O156" i="6"/>
  <c r="CZ156" i="6"/>
  <c r="R156" i="6"/>
  <c r="CZ120" i="6"/>
  <c r="R120" i="6"/>
  <c r="O120" i="6"/>
  <c r="DD365" i="7"/>
  <c r="V365" i="7"/>
  <c r="S365" i="7"/>
  <c r="S498" i="7"/>
  <c r="DD498" i="7"/>
  <c r="V498" i="7"/>
  <c r="DD417" i="7"/>
  <c r="V417" i="7"/>
  <c r="S417" i="7"/>
  <c r="DD337" i="7"/>
  <c r="V337" i="7"/>
  <c r="S337" i="7"/>
  <c r="S193" i="7"/>
  <c r="DD193" i="7"/>
  <c r="V193" i="7"/>
  <c r="S424" i="7"/>
  <c r="DD424" i="7"/>
  <c r="V424" i="7"/>
  <c r="DD367" i="7"/>
  <c r="V367" i="7"/>
  <c r="S367" i="7"/>
  <c r="DD117" i="7"/>
  <c r="V117" i="7"/>
  <c r="S117" i="7"/>
  <c r="S122" i="7"/>
  <c r="DD122" i="7"/>
  <c r="V122" i="7"/>
  <c r="S40" i="7"/>
  <c r="DD40" i="7"/>
  <c r="V40" i="7"/>
  <c r="DD213" i="7"/>
  <c r="V213" i="7"/>
  <c r="S213" i="7"/>
  <c r="DD151" i="7"/>
  <c r="V151" i="7"/>
  <c r="S151" i="7"/>
  <c r="CZ513" i="6"/>
  <c r="R513" i="6"/>
  <c r="O513" i="6"/>
  <c r="CZ512" i="6"/>
  <c r="R512" i="6"/>
  <c r="O512" i="6"/>
  <c r="O488" i="6"/>
  <c r="CZ488" i="6"/>
  <c r="R488" i="6"/>
  <c r="O402" i="6"/>
  <c r="CZ402" i="6"/>
  <c r="R402" i="6"/>
  <c r="CZ295" i="6"/>
  <c r="R295" i="6"/>
  <c r="O295" i="6"/>
  <c r="CZ207" i="6"/>
  <c r="R207" i="6"/>
  <c r="O207" i="6"/>
  <c r="O409" i="6"/>
  <c r="CZ409" i="6"/>
  <c r="R409" i="6"/>
  <c r="O324" i="6"/>
  <c r="CZ324" i="6"/>
  <c r="R324" i="6"/>
  <c r="O237" i="6"/>
  <c r="CZ237" i="6"/>
  <c r="R237" i="6"/>
  <c r="CZ454" i="6"/>
  <c r="R454" i="6"/>
  <c r="O454" i="6"/>
  <c r="O367" i="6"/>
  <c r="CZ367" i="6"/>
  <c r="R367" i="6"/>
  <c r="CZ277" i="6"/>
  <c r="R277" i="6"/>
  <c r="O277" i="6"/>
  <c r="CZ428" i="6"/>
  <c r="R428" i="6"/>
  <c r="O428" i="6"/>
  <c r="CZ193" i="6"/>
  <c r="R193" i="6"/>
  <c r="O193" i="6"/>
  <c r="CZ107" i="6"/>
  <c r="R107" i="6"/>
  <c r="O107" i="6"/>
  <c r="CZ256" i="6"/>
  <c r="R256" i="6"/>
  <c r="O256" i="6"/>
  <c r="CZ122" i="6"/>
  <c r="R122" i="6"/>
  <c r="O122" i="6"/>
  <c r="O42" i="6"/>
  <c r="CZ42" i="6"/>
  <c r="R42" i="6"/>
  <c r="CZ252" i="6"/>
  <c r="R252" i="6"/>
  <c r="O252" i="6"/>
  <c r="O114" i="6"/>
  <c r="CZ114" i="6"/>
  <c r="R114" i="6"/>
  <c r="CZ83" i="6"/>
  <c r="R83" i="6"/>
  <c r="O83" i="6"/>
  <c r="CZ330" i="6"/>
  <c r="R330" i="6"/>
  <c r="O330" i="6"/>
  <c r="DD513" i="7"/>
  <c r="V513" i="7"/>
  <c r="S513" i="7"/>
  <c r="DD500" i="7"/>
  <c r="V500" i="7"/>
  <c r="S500" i="7"/>
  <c r="DD421" i="7"/>
  <c r="V421" i="7"/>
  <c r="S421" i="7"/>
  <c r="DD361" i="7"/>
  <c r="V361" i="7"/>
  <c r="S361" i="7"/>
  <c r="S280" i="7"/>
  <c r="DD280" i="7"/>
  <c r="V280" i="7"/>
  <c r="DD372" i="7"/>
  <c r="V372" i="7"/>
  <c r="S372" i="7"/>
  <c r="S418" i="7"/>
  <c r="DD418" i="7"/>
  <c r="V418" i="7"/>
  <c r="S281" i="7"/>
  <c r="DD281" i="7"/>
  <c r="V281" i="7"/>
  <c r="DD206" i="7"/>
  <c r="V206" i="7"/>
  <c r="S206" i="7"/>
  <c r="DD77" i="7"/>
  <c r="V77" i="7"/>
  <c r="S77" i="7"/>
  <c r="S70" i="7"/>
  <c r="DD70" i="7"/>
  <c r="V70" i="7"/>
  <c r="DY21" i="2"/>
  <c r="GG67" i="9"/>
  <c r="DU21" i="2"/>
  <c r="CL27" i="2"/>
  <c r="CY13" i="2"/>
  <c r="CY9" i="2"/>
  <c r="J9" i="10"/>
  <c r="DP11" i="2"/>
  <c r="A3" i="10"/>
  <c r="C5" i="2"/>
  <c r="D29" i="10"/>
  <c r="AP31" i="2"/>
  <c r="B26" i="10"/>
  <c r="P28" i="2"/>
  <c r="AL5" i="2"/>
  <c r="BY26" i="2"/>
  <c r="BL20" i="2"/>
  <c r="D20" i="10"/>
  <c r="AP22" i="2"/>
  <c r="D12" i="10"/>
  <c r="AP14" i="2"/>
  <c r="D6" i="10"/>
  <c r="AP8" i="2"/>
  <c r="F25" i="10"/>
  <c r="BP27" i="2"/>
  <c r="F17" i="10"/>
  <c r="BP19" i="2"/>
  <c r="CZ495" i="6"/>
  <c r="R495" i="6"/>
  <c r="O495" i="6"/>
  <c r="CZ470" i="6"/>
  <c r="R470" i="6"/>
  <c r="O470" i="6"/>
  <c r="CZ448" i="6"/>
  <c r="R448" i="6"/>
  <c r="O448" i="6"/>
  <c r="CZ362" i="6"/>
  <c r="R362" i="6"/>
  <c r="O362" i="6"/>
  <c r="CZ255" i="6"/>
  <c r="R255" i="6"/>
  <c r="O255" i="6"/>
  <c r="CZ450" i="6"/>
  <c r="R450" i="6"/>
  <c r="O450" i="6"/>
  <c r="O366" i="6"/>
  <c r="CZ366" i="6"/>
  <c r="R366" i="6"/>
  <c r="O285" i="6"/>
  <c r="CZ285" i="6"/>
  <c r="R285" i="6"/>
  <c r="CZ198" i="6"/>
  <c r="R198" i="6"/>
  <c r="O198" i="6"/>
  <c r="O414" i="6"/>
  <c r="CZ414" i="6"/>
  <c r="R414" i="6"/>
  <c r="O321" i="6"/>
  <c r="CZ321" i="6"/>
  <c r="R321" i="6"/>
  <c r="O238" i="6"/>
  <c r="CZ238" i="6"/>
  <c r="R238" i="6"/>
  <c r="CZ335" i="6"/>
  <c r="R335" i="6"/>
  <c r="O335" i="6"/>
  <c r="CZ155" i="6"/>
  <c r="R155" i="6"/>
  <c r="O155" i="6"/>
  <c r="CZ443" i="6"/>
  <c r="R443" i="6"/>
  <c r="O443" i="6"/>
  <c r="CZ170" i="6"/>
  <c r="R170" i="6"/>
  <c r="O170" i="6"/>
  <c r="CZ81" i="6"/>
  <c r="R81" i="6"/>
  <c r="O81" i="6"/>
  <c r="O35" i="6"/>
  <c r="CZ35" i="6"/>
  <c r="R35" i="6"/>
  <c r="CZ165" i="6"/>
  <c r="R165" i="6"/>
  <c r="O165" i="6"/>
  <c r="O73" i="6"/>
  <c r="CZ73" i="6"/>
  <c r="R73" i="6"/>
  <c r="CZ87" i="6"/>
  <c r="R87" i="6"/>
  <c r="O87" i="6"/>
  <c r="O148" i="6"/>
  <c r="CZ148" i="6"/>
  <c r="R148" i="6"/>
  <c r="CZ339" i="6"/>
  <c r="R339" i="6"/>
  <c r="O339" i="6"/>
  <c r="DD507" i="7"/>
  <c r="V507" i="7"/>
  <c r="S507" i="7"/>
  <c r="S415" i="7"/>
  <c r="DD415" i="7"/>
  <c r="V415" i="7"/>
  <c r="DD425" i="7"/>
  <c r="V425" i="7"/>
  <c r="S425" i="7"/>
  <c r="DD362" i="7"/>
  <c r="V362" i="7"/>
  <c r="S362" i="7"/>
  <c r="DD331" i="7"/>
  <c r="V331" i="7"/>
  <c r="S331" i="7"/>
  <c r="DD464" i="7"/>
  <c r="V464" i="7"/>
  <c r="S464" i="7"/>
  <c r="S403" i="7"/>
  <c r="DD403" i="7"/>
  <c r="V403" i="7"/>
  <c r="DD230" i="7"/>
  <c r="V230" i="7"/>
  <c r="S230" i="7"/>
  <c r="S165" i="7"/>
  <c r="DD165" i="7"/>
  <c r="V165" i="7"/>
  <c r="DD210" i="7"/>
  <c r="V210" i="7"/>
  <c r="S210" i="7"/>
  <c r="S18" i="7"/>
  <c r="DD18" i="7"/>
  <c r="V18" i="7"/>
  <c r="DD73" i="7"/>
  <c r="V73" i="7"/>
  <c r="S73" i="7"/>
  <c r="C19" i="10"/>
  <c r="AC21" i="2"/>
  <c r="E22" i="10"/>
  <c r="BC24" i="2"/>
  <c r="E18" i="10"/>
  <c r="BC20" i="2"/>
  <c r="A13" i="10"/>
  <c r="C15" i="2"/>
  <c r="CL32" i="2"/>
  <c r="CY30" i="2"/>
  <c r="CL24" i="2"/>
  <c r="CY22" i="2"/>
  <c r="GG114" i="9"/>
  <c r="CU22" i="2"/>
  <c r="C23" i="10"/>
  <c r="AC25" i="2"/>
  <c r="H29" i="10"/>
  <c r="CP31" i="2"/>
  <c r="H21" i="10"/>
  <c r="CP23" i="2"/>
  <c r="K6" i="10"/>
  <c r="EC8" i="2"/>
  <c r="K7" i="10"/>
  <c r="EC9" i="2"/>
  <c r="K11" i="10"/>
  <c r="EC13" i="2"/>
  <c r="K15" i="10"/>
  <c r="EC17" i="2"/>
  <c r="K19" i="10"/>
  <c r="EC21" i="2"/>
  <c r="K23" i="10"/>
  <c r="EC25" i="2"/>
  <c r="K27" i="10"/>
  <c r="EC29" i="2"/>
  <c r="K31" i="10"/>
  <c r="EC33" i="2"/>
  <c r="I10" i="10"/>
  <c r="DC12" i="2"/>
  <c r="I14" i="10"/>
  <c r="DC16" i="2"/>
  <c r="I18" i="10"/>
  <c r="DC20" i="2"/>
  <c r="I26" i="10"/>
  <c r="DC28" i="2"/>
  <c r="I30" i="10"/>
  <c r="DC32" i="2"/>
  <c r="H3" i="10"/>
  <c r="CP5" i="2"/>
  <c r="H13" i="10"/>
  <c r="CP15" i="2"/>
  <c r="BY19" i="2"/>
  <c r="Y10" i="7"/>
  <c r="U10" i="6"/>
  <c r="FK180" i="9"/>
  <c r="AH5" i="2"/>
  <c r="FK153" i="9"/>
  <c r="BH20" i="2"/>
  <c r="GG101" i="9"/>
  <c r="CU9" i="2"/>
  <c r="FK139" i="9"/>
  <c r="CZ459" i="6"/>
  <c r="R459" i="6"/>
  <c r="O459" i="6"/>
  <c r="CZ455" i="6"/>
  <c r="R455" i="6"/>
  <c r="O455" i="6"/>
  <c r="CZ206" i="6"/>
  <c r="R206" i="6"/>
  <c r="O206" i="6"/>
  <c r="O242" i="6"/>
  <c r="CZ242" i="6"/>
  <c r="R242" i="6"/>
  <c r="CZ187" i="6"/>
  <c r="R187" i="6"/>
  <c r="O187" i="6"/>
  <c r="O37" i="6"/>
  <c r="CZ37" i="6"/>
  <c r="R37" i="6"/>
  <c r="CZ23" i="6"/>
  <c r="R23" i="6"/>
  <c r="O23" i="6"/>
  <c r="S15" i="7"/>
  <c r="DD15" i="7"/>
  <c r="V15" i="7"/>
  <c r="DD330" i="7"/>
  <c r="V330" i="7"/>
  <c r="S330" i="7"/>
  <c r="S316" i="7"/>
  <c r="DD316" i="7"/>
  <c r="V316" i="7"/>
  <c r="DD131" i="7"/>
  <c r="V131" i="7"/>
  <c r="S131" i="7"/>
  <c r="CZ468" i="6"/>
  <c r="R468" i="6"/>
  <c r="O468" i="6"/>
  <c r="CZ251" i="6"/>
  <c r="R251" i="6"/>
  <c r="O251" i="6"/>
  <c r="A5" i="10"/>
  <c r="C7" i="2"/>
  <c r="BL34" i="2"/>
  <c r="BY24" i="2"/>
  <c r="AL26" i="2"/>
  <c r="CZ334" i="6"/>
  <c r="R334" i="6"/>
  <c r="O334" i="6"/>
  <c r="CZ188" i="6"/>
  <c r="R188" i="6"/>
  <c r="O188" i="6"/>
  <c r="DD375" i="7"/>
  <c r="V375" i="7"/>
  <c r="S375" i="7"/>
  <c r="A25" i="10"/>
  <c r="C27" i="2"/>
  <c r="BY31" i="2"/>
  <c r="CY25" i="2"/>
  <c r="I27" i="10"/>
  <c r="DC29" i="2"/>
  <c r="G24" i="10"/>
  <c r="CC26" i="2"/>
  <c r="BY5" i="2"/>
  <c r="CZ487" i="6"/>
  <c r="R487" i="6"/>
  <c r="O487" i="6"/>
  <c r="O514" i="6"/>
  <c r="CZ514" i="6"/>
  <c r="R514" i="6"/>
  <c r="CZ427" i="6"/>
  <c r="R427" i="6"/>
  <c r="O427" i="6"/>
  <c r="CZ338" i="6"/>
  <c r="R338" i="6"/>
  <c r="O338" i="6"/>
  <c r="CZ247" i="6"/>
  <c r="R247" i="6"/>
  <c r="O247" i="6"/>
  <c r="O445" i="6"/>
  <c r="CZ445" i="6"/>
  <c r="R445" i="6"/>
  <c r="O360" i="6"/>
  <c r="CZ360" i="6"/>
  <c r="R360" i="6"/>
  <c r="O281" i="6"/>
  <c r="CZ281" i="6"/>
  <c r="R281" i="6"/>
  <c r="CZ190" i="6"/>
  <c r="R190" i="6"/>
  <c r="O190" i="6"/>
  <c r="CZ405" i="6"/>
  <c r="R405" i="6"/>
  <c r="O405" i="6"/>
  <c r="BL313" i="6"/>
  <c r="CW315" i="6"/>
  <c r="CX315" i="6"/>
  <c r="CY315" i="6"/>
  <c r="CZ217" i="6"/>
  <c r="R217" i="6"/>
  <c r="O217" i="6"/>
  <c r="CZ287" i="6"/>
  <c r="R287" i="6"/>
  <c r="O287" i="6"/>
  <c r="CZ147" i="6"/>
  <c r="R147" i="6"/>
  <c r="O147" i="6"/>
  <c r="CZ379" i="6"/>
  <c r="R379" i="6"/>
  <c r="O379" i="6"/>
  <c r="CZ162" i="6"/>
  <c r="R162" i="6"/>
  <c r="O162" i="6"/>
  <c r="O72" i="6"/>
  <c r="CZ72" i="6"/>
  <c r="R72" i="6"/>
  <c r="O160" i="6"/>
  <c r="CZ160" i="6"/>
  <c r="R160" i="6"/>
  <c r="CZ64" i="6"/>
  <c r="R64" i="6"/>
  <c r="O64" i="6"/>
  <c r="O79" i="6"/>
  <c r="CZ79" i="6"/>
  <c r="R79" i="6"/>
  <c r="CZ153" i="6"/>
  <c r="R153" i="6"/>
  <c r="O153" i="6"/>
  <c r="O58" i="6"/>
  <c r="CZ58" i="6"/>
  <c r="R58" i="6"/>
  <c r="DD514" i="7"/>
  <c r="V514" i="7"/>
  <c r="S514" i="7"/>
  <c r="DD427" i="7"/>
  <c r="V427" i="7"/>
  <c r="S427" i="7"/>
  <c r="DD341" i="7"/>
  <c r="V341" i="7"/>
  <c r="S341" i="7"/>
  <c r="S236" i="7"/>
  <c r="DD236" i="7"/>
  <c r="V236" i="7"/>
  <c r="DD298" i="7"/>
  <c r="V298" i="7"/>
  <c r="S298" i="7"/>
  <c r="S274" i="7"/>
  <c r="DD274" i="7"/>
  <c r="V274" i="7"/>
  <c r="DD170" i="7"/>
  <c r="V170" i="7"/>
  <c r="S170" i="7"/>
  <c r="S196" i="7"/>
  <c r="DD196" i="7"/>
  <c r="V196" i="7"/>
  <c r="S72" i="7"/>
  <c r="DD72" i="7"/>
  <c r="V72" i="7"/>
  <c r="DD208" i="7"/>
  <c r="V208" i="7"/>
  <c r="S208" i="7"/>
  <c r="DD119" i="7"/>
  <c r="V119" i="7"/>
  <c r="S119" i="7"/>
  <c r="CZ461" i="6"/>
  <c r="R461" i="6"/>
  <c r="O461" i="6"/>
  <c r="O508" i="6"/>
  <c r="CZ508" i="6"/>
  <c r="R508" i="6"/>
  <c r="O412" i="6"/>
  <c r="CZ412" i="6"/>
  <c r="R412" i="6"/>
  <c r="CZ326" i="6"/>
  <c r="R326" i="6"/>
  <c r="O326" i="6"/>
  <c r="CZ235" i="6"/>
  <c r="R235" i="6"/>
  <c r="O235" i="6"/>
  <c r="DY9" i="2"/>
  <c r="GG55" i="9"/>
  <c r="DL19" i="2"/>
  <c r="J23" i="10"/>
  <c r="DP25" i="2"/>
  <c r="CY35" i="2"/>
  <c r="G17" i="10"/>
  <c r="CC19" i="2"/>
  <c r="G5" i="10"/>
  <c r="CC7" i="2"/>
  <c r="H12" i="10"/>
  <c r="CP14" i="2"/>
  <c r="I31" i="10"/>
  <c r="DC33" i="2"/>
  <c r="J33" i="10"/>
  <c r="DP35" i="2"/>
  <c r="B30" i="10"/>
  <c r="P32" i="2"/>
  <c r="U32" i="2"/>
  <c r="A24" i="10"/>
  <c r="C26" i="2"/>
  <c r="A12" i="10"/>
  <c r="C14" i="2"/>
  <c r="A7" i="10"/>
  <c r="C9" i="2"/>
  <c r="D32" i="10"/>
  <c r="AP34" i="2"/>
  <c r="C21" i="10"/>
  <c r="AC23" i="2"/>
  <c r="E24" i="10"/>
  <c r="BC26" i="2"/>
  <c r="AY28" i="2"/>
  <c r="A17" i="10"/>
  <c r="C19" i="2"/>
  <c r="E33" i="10"/>
  <c r="BC35" i="2"/>
  <c r="E25" i="10"/>
  <c r="BC27" i="2"/>
  <c r="G27" i="10"/>
  <c r="CC29" i="2"/>
  <c r="G23" i="10"/>
  <c r="CC25" i="2"/>
  <c r="D9" i="10"/>
  <c r="AP11" i="2"/>
  <c r="BL14" i="2"/>
  <c r="BL6" i="2"/>
  <c r="BH6" i="2"/>
  <c r="L3" i="10"/>
  <c r="EP5" i="2"/>
  <c r="J21" i="10"/>
  <c r="DP23" i="2"/>
  <c r="B24" i="10"/>
  <c r="P26" i="2"/>
  <c r="B16" i="10"/>
  <c r="P18" i="2"/>
  <c r="B8" i="10"/>
  <c r="P10" i="2"/>
  <c r="A22" i="10"/>
  <c r="C24" i="2"/>
  <c r="A18" i="10"/>
  <c r="C20" i="2"/>
  <c r="S83" i="7"/>
  <c r="DD83" i="7"/>
  <c r="V83" i="7"/>
  <c r="L12" i="10"/>
  <c r="EP14" i="2"/>
  <c r="L20" i="10"/>
  <c r="EP22" i="2"/>
  <c r="L28" i="10"/>
  <c r="EP30" i="2"/>
  <c r="CL14" i="2"/>
  <c r="CY16" i="2"/>
  <c r="CY27" i="2"/>
  <c r="F5" i="10"/>
  <c r="BP7" i="2"/>
  <c r="G26" i="10"/>
  <c r="CC28" i="2"/>
  <c r="BY11" i="2"/>
  <c r="EL15" i="2"/>
  <c r="EL23" i="2"/>
  <c r="EL31" i="2"/>
  <c r="DL8" i="2"/>
  <c r="DL20" i="2"/>
  <c r="DY28" i="2"/>
  <c r="DU28" i="2"/>
  <c r="L11" i="10"/>
  <c r="EP13" i="2"/>
  <c r="L27" i="10"/>
  <c r="EP29" i="2"/>
  <c r="CL16" i="2"/>
  <c r="H15" i="10"/>
  <c r="CP17" i="2"/>
  <c r="BL8" i="2"/>
  <c r="FK209" i="9"/>
  <c r="AH34" i="2"/>
  <c r="GG25" i="9"/>
  <c r="EU24" i="2"/>
  <c r="FK72" i="9"/>
  <c r="DH26" i="2"/>
  <c r="CZ422" i="6"/>
  <c r="R422" i="6"/>
  <c r="O422" i="6"/>
  <c r="CZ337" i="6"/>
  <c r="R337" i="6"/>
  <c r="O337" i="6"/>
  <c r="CZ254" i="6"/>
  <c r="R254" i="6"/>
  <c r="O254" i="6"/>
  <c r="O492" i="6"/>
  <c r="CZ492" i="6"/>
  <c r="R492" i="6"/>
  <c r="CZ380" i="6"/>
  <c r="R380" i="6"/>
  <c r="O380" i="6"/>
  <c r="CZ293" i="6"/>
  <c r="R293" i="6"/>
  <c r="O293" i="6"/>
  <c r="CZ205" i="6"/>
  <c r="R205" i="6"/>
  <c r="O205" i="6"/>
  <c r="O240" i="6"/>
  <c r="CZ240" i="6"/>
  <c r="R240" i="6"/>
  <c r="CZ123" i="6"/>
  <c r="R123" i="6"/>
  <c r="O123" i="6"/>
  <c r="CZ331" i="6"/>
  <c r="R331" i="6"/>
  <c r="O331" i="6"/>
  <c r="CZ150" i="6"/>
  <c r="R150" i="6"/>
  <c r="O150" i="6"/>
  <c r="CZ61" i="6"/>
  <c r="R61" i="6"/>
  <c r="O61" i="6"/>
  <c r="CZ407" i="6"/>
  <c r="R407" i="6"/>
  <c r="O407" i="6"/>
  <c r="CZ145" i="6"/>
  <c r="R145" i="6"/>
  <c r="O145" i="6"/>
  <c r="O28" i="6"/>
  <c r="CZ28" i="6"/>
  <c r="R28" i="6"/>
  <c r="O63" i="6"/>
  <c r="CZ63" i="6"/>
  <c r="R63" i="6"/>
  <c r="CZ172" i="6"/>
  <c r="R172" i="6"/>
  <c r="O172" i="6"/>
  <c r="CZ20" i="6"/>
  <c r="R20" i="6"/>
  <c r="O20" i="6"/>
  <c r="S69" i="7"/>
  <c r="DD69" i="7"/>
  <c r="V69" i="7"/>
  <c r="S457" i="7"/>
  <c r="DD457" i="7"/>
  <c r="V457" i="7"/>
  <c r="S496" i="7"/>
  <c r="DD496" i="7"/>
  <c r="V496" i="7"/>
  <c r="DD369" i="7"/>
  <c r="V369" i="7"/>
  <c r="S369" i="7"/>
  <c r="DD334" i="7"/>
  <c r="V334" i="7"/>
  <c r="S334" i="7"/>
  <c r="DD492" i="7"/>
  <c r="V492" i="7"/>
  <c r="S492" i="7"/>
  <c r="S426" i="7"/>
  <c r="DD426" i="7"/>
  <c r="V426" i="7"/>
  <c r="DD198" i="7"/>
  <c r="V198" i="7"/>
  <c r="S198" i="7"/>
  <c r="DD318" i="7"/>
  <c r="V318" i="7"/>
  <c r="S318" i="7"/>
  <c r="S29" i="7"/>
  <c r="DD29" i="7"/>
  <c r="V29" i="7"/>
  <c r="DD248" i="7"/>
  <c r="V248" i="7"/>
  <c r="S248" i="7"/>
  <c r="DD327" i="7"/>
  <c r="V327" i="7"/>
  <c r="S327" i="7"/>
  <c r="J3" i="10"/>
  <c r="DP5" i="2"/>
  <c r="J19" i="10"/>
  <c r="DP21" i="2"/>
  <c r="I29" i="10"/>
  <c r="DC31" i="2"/>
  <c r="BL21" i="2"/>
  <c r="CL23" i="2"/>
  <c r="F32" i="10"/>
  <c r="BP34" i="2"/>
  <c r="F16" i="10"/>
  <c r="BP18" i="2"/>
  <c r="BL10" i="2"/>
  <c r="DY11" i="2"/>
  <c r="J25" i="10"/>
  <c r="DP27" i="2"/>
  <c r="F12" i="10"/>
  <c r="BP14" i="2"/>
  <c r="A28" i="10"/>
  <c r="C30" i="2"/>
  <c r="B27" i="10"/>
  <c r="P29" i="2"/>
  <c r="D31" i="10"/>
  <c r="AP33" i="2"/>
  <c r="D23" i="10"/>
  <c r="AP25" i="2"/>
  <c r="C27" i="10"/>
  <c r="AC29" i="2"/>
  <c r="AY23" i="2"/>
  <c r="AL17" i="2"/>
  <c r="AU15" i="2"/>
  <c r="AY15" i="2"/>
  <c r="AL9" i="2"/>
  <c r="AY7" i="2"/>
  <c r="BL28" i="2"/>
  <c r="AL30" i="2"/>
  <c r="C26" i="10"/>
  <c r="AC28" i="2"/>
  <c r="D22" i="10"/>
  <c r="AP24" i="2"/>
  <c r="D14" i="10"/>
  <c r="AP16" i="2"/>
  <c r="F27" i="10"/>
  <c r="BP29" i="2"/>
  <c r="F19" i="10"/>
  <c r="BP21" i="2"/>
  <c r="CZ507" i="6"/>
  <c r="R507" i="6"/>
  <c r="O507" i="6"/>
  <c r="CZ491" i="6"/>
  <c r="R491" i="6"/>
  <c r="O491" i="6"/>
  <c r="CZ462" i="6"/>
  <c r="R462" i="6"/>
  <c r="O462" i="6"/>
  <c r="CZ378" i="6"/>
  <c r="R378" i="6"/>
  <c r="O378" i="6"/>
  <c r="CZ283" i="6"/>
  <c r="R283" i="6"/>
  <c r="O283" i="6"/>
  <c r="O464" i="6"/>
  <c r="CZ464" i="6"/>
  <c r="R464" i="6"/>
  <c r="CZ381" i="6"/>
  <c r="R381" i="6"/>
  <c r="O381" i="6"/>
  <c r="CZ302" i="6"/>
  <c r="R302" i="6"/>
  <c r="O302" i="6"/>
  <c r="CZ214" i="6"/>
  <c r="R214" i="6"/>
  <c r="O214" i="6"/>
  <c r="CZ429" i="6"/>
  <c r="R429" i="6"/>
  <c r="O429" i="6"/>
  <c r="CZ340" i="6"/>
  <c r="R340" i="6"/>
  <c r="O340" i="6"/>
  <c r="CZ253" i="6"/>
  <c r="R253" i="6"/>
  <c r="O253" i="6"/>
  <c r="CZ416" i="6"/>
  <c r="R416" i="6"/>
  <c r="O416" i="6"/>
  <c r="CZ171" i="6"/>
  <c r="R171" i="6"/>
  <c r="O171" i="6"/>
  <c r="CZ82" i="6"/>
  <c r="R82" i="6"/>
  <c r="O82" i="6"/>
  <c r="CZ201" i="6"/>
  <c r="R201" i="6"/>
  <c r="O201" i="6"/>
  <c r="O109" i="6"/>
  <c r="CZ109" i="6"/>
  <c r="R109" i="6"/>
  <c r="O39" i="6"/>
  <c r="CZ39" i="6"/>
  <c r="R39" i="6"/>
  <c r="CZ202" i="6"/>
  <c r="R202" i="6"/>
  <c r="O202" i="6"/>
  <c r="CZ105" i="6"/>
  <c r="R105" i="6"/>
  <c r="O105" i="6"/>
  <c r="CZ67" i="6"/>
  <c r="R67" i="6"/>
  <c r="O67" i="6"/>
  <c r="CZ132" i="6"/>
  <c r="R132" i="6"/>
  <c r="O132" i="6"/>
  <c r="CZ74" i="6"/>
  <c r="R74" i="6"/>
  <c r="O74" i="6"/>
  <c r="S62" i="7"/>
  <c r="DD62" i="7"/>
  <c r="V62" i="7"/>
  <c r="DD129" i="7"/>
  <c r="V129" i="7"/>
  <c r="S129" i="7"/>
  <c r="S450" i="7"/>
  <c r="DD450" i="7"/>
  <c r="V450" i="7"/>
  <c r="DD501" i="7"/>
  <c r="V501" i="7"/>
  <c r="S501" i="7"/>
  <c r="DD378" i="7"/>
  <c r="V378" i="7"/>
  <c r="S378" i="7"/>
  <c r="DD335" i="7"/>
  <c r="V335" i="7"/>
  <c r="S335" i="7"/>
  <c r="S199" i="7"/>
  <c r="DD199" i="7"/>
  <c r="V199" i="7"/>
  <c r="S420" i="7"/>
  <c r="DD420" i="7"/>
  <c r="V420" i="7"/>
  <c r="DD272" i="7"/>
  <c r="V272" i="7"/>
  <c r="S272" i="7"/>
  <c r="S173" i="7"/>
  <c r="DD173" i="7"/>
  <c r="V173" i="7"/>
  <c r="S111" i="7"/>
  <c r="DD111" i="7"/>
  <c r="V111" i="7"/>
  <c r="S66" i="7"/>
  <c r="DD66" i="7"/>
  <c r="V66" i="7"/>
  <c r="DD45" i="7"/>
  <c r="V45" i="7"/>
  <c r="S45" i="7"/>
  <c r="J7" i="10"/>
  <c r="DP9" i="2"/>
  <c r="CL15" i="2"/>
  <c r="CH15" i="2"/>
  <c r="G9" i="10"/>
  <c r="CC11" i="2"/>
  <c r="CL7" i="2"/>
  <c r="DH25" i="2"/>
  <c r="DL25" i="2"/>
  <c r="B32" i="10"/>
  <c r="P34" i="2"/>
  <c r="A23" i="10"/>
  <c r="C25" i="2"/>
  <c r="A15" i="10"/>
  <c r="C17" i="2"/>
  <c r="AL29" i="2"/>
  <c r="AY27" i="2"/>
  <c r="C9" i="10"/>
  <c r="AC11" i="2"/>
  <c r="S237" i="7"/>
  <c r="DD237" i="7"/>
  <c r="V237" i="7"/>
  <c r="DY17" i="2"/>
  <c r="DU17" i="2"/>
  <c r="A27" i="10"/>
  <c r="C29" i="2"/>
  <c r="B21" i="10"/>
  <c r="P23" i="2"/>
  <c r="A33" i="10"/>
  <c r="C35" i="2"/>
  <c r="C29" i="10"/>
  <c r="AC31" i="2"/>
  <c r="AL23" i="2"/>
  <c r="AH23" i="2"/>
  <c r="AY21" i="2"/>
  <c r="AL15" i="2"/>
  <c r="AH15" i="2"/>
  <c r="AY13" i="2"/>
  <c r="AY5" i="2"/>
  <c r="BH18" i="2"/>
  <c r="BL18" i="2"/>
  <c r="CZ501" i="6"/>
  <c r="R501" i="6"/>
  <c r="O501" i="6"/>
  <c r="CZ382" i="6"/>
  <c r="R382" i="6"/>
  <c r="O382" i="6"/>
  <c r="O244" i="6"/>
  <c r="CZ244" i="6"/>
  <c r="R244" i="6"/>
  <c r="CZ502" i="6"/>
  <c r="R502" i="6"/>
  <c r="O502" i="6"/>
  <c r="CZ420" i="6"/>
  <c r="R420" i="6"/>
  <c r="O420" i="6"/>
  <c r="CZ60" i="6"/>
  <c r="R60" i="6"/>
  <c r="O60" i="6"/>
  <c r="DD379" i="7"/>
  <c r="V379" i="7"/>
  <c r="S379" i="7"/>
  <c r="DD67" i="7"/>
  <c r="V67" i="7"/>
  <c r="S67" i="7"/>
  <c r="DL27" i="2"/>
  <c r="C10" i="10"/>
  <c r="AC12" i="2"/>
  <c r="F24" i="10"/>
  <c r="BP26" i="2"/>
  <c r="CY15" i="2"/>
  <c r="CY11" i="2"/>
  <c r="CY7" i="2"/>
  <c r="DY7" i="2"/>
  <c r="B18" i="10"/>
  <c r="P20" i="2"/>
  <c r="B10" i="10"/>
  <c r="P12" i="2"/>
  <c r="S79" i="7"/>
  <c r="DD79" i="7"/>
  <c r="V79" i="7"/>
  <c r="J11" i="10"/>
  <c r="DP13" i="2"/>
  <c r="CY33" i="2"/>
  <c r="CL17" i="2"/>
  <c r="CH17" i="2"/>
  <c r="G11" i="10"/>
  <c r="CC13" i="2"/>
  <c r="L33" i="10"/>
  <c r="EP35" i="2"/>
  <c r="I19" i="10"/>
  <c r="DC21" i="2"/>
  <c r="K3" i="10"/>
  <c r="EC5" i="2"/>
  <c r="D11" i="10"/>
  <c r="AP13" i="2"/>
  <c r="F22" i="10"/>
  <c r="BP24" i="2"/>
  <c r="G28" i="10"/>
  <c r="CC30" i="2"/>
  <c r="AU18" i="2"/>
  <c r="AY18" i="2"/>
  <c r="AY10" i="2"/>
  <c r="AU10" i="2"/>
  <c r="BY25" i="2"/>
  <c r="BU25" i="2"/>
  <c r="BL15" i="2"/>
  <c r="BY9" i="2"/>
  <c r="BL7" i="2"/>
  <c r="DY6" i="2"/>
  <c r="DL10" i="2"/>
  <c r="DY18" i="2"/>
  <c r="DL22" i="2"/>
  <c r="DY26" i="2"/>
  <c r="DL30" i="2"/>
  <c r="DL34" i="2"/>
  <c r="BY10" i="2"/>
  <c r="BU10" i="2"/>
  <c r="E29" i="10"/>
  <c r="BC31" i="2"/>
  <c r="A11" i="10"/>
  <c r="C13" i="2"/>
  <c r="B4" i="10"/>
  <c r="P6" i="2"/>
  <c r="AH35" i="2"/>
  <c r="AL35" i="2"/>
  <c r="AL31" i="2"/>
  <c r="AH31" i="2"/>
  <c r="AY29" i="2"/>
  <c r="AU29" i="2"/>
  <c r="B7" i="10"/>
  <c r="P9" i="2"/>
  <c r="C7" i="10"/>
  <c r="AC9" i="2"/>
  <c r="H25" i="2"/>
  <c r="AY34" i="2"/>
  <c r="AU34" i="2"/>
  <c r="E31" i="10"/>
  <c r="BC33" i="2"/>
  <c r="E15" i="10"/>
  <c r="BC17" i="2"/>
  <c r="H31" i="10"/>
  <c r="CP33" i="2"/>
  <c r="H23" i="10"/>
  <c r="CP25" i="2"/>
  <c r="K5" i="10"/>
  <c r="EC7" i="2"/>
  <c r="K10" i="10"/>
  <c r="EC12" i="2"/>
  <c r="K14" i="10"/>
  <c r="EC16" i="2"/>
  <c r="K18" i="10"/>
  <c r="EC20" i="2"/>
  <c r="K22" i="10"/>
  <c r="EC24" i="2"/>
  <c r="K26" i="10"/>
  <c r="EC28" i="2"/>
  <c r="K30" i="10"/>
  <c r="EC32" i="2"/>
  <c r="J10" i="10"/>
  <c r="DP12" i="2"/>
  <c r="J14" i="10"/>
  <c r="DP16" i="2"/>
  <c r="J18" i="10"/>
  <c r="DP20" i="2"/>
  <c r="I22" i="10"/>
  <c r="DC24" i="2"/>
  <c r="J30" i="10"/>
  <c r="DP32" i="2"/>
  <c r="H11" i="10"/>
  <c r="CP13" i="2"/>
  <c r="E4" i="10"/>
  <c r="BC6" i="2"/>
  <c r="L10" i="10"/>
  <c r="EP12" i="2"/>
  <c r="L18" i="10"/>
  <c r="EP20" i="2"/>
  <c r="L26" i="10"/>
  <c r="EP28" i="2"/>
  <c r="G21" i="10"/>
  <c r="CC23" i="2"/>
  <c r="G29" i="10"/>
  <c r="CC31" i="2"/>
  <c r="I16" i="10"/>
  <c r="DC18" i="2"/>
  <c r="I24" i="10"/>
  <c r="DC26" i="2"/>
  <c r="I32" i="10"/>
  <c r="DC34" i="2"/>
  <c r="H30" i="10"/>
  <c r="CP32" i="2"/>
  <c r="E8" i="10"/>
  <c r="BC10" i="2"/>
  <c r="AY6" i="2"/>
  <c r="AU6" i="2"/>
  <c r="BL13" i="2"/>
  <c r="EL13" i="2"/>
  <c r="EL21" i="2"/>
  <c r="EL29" i="2"/>
  <c r="DY12" i="2"/>
  <c r="BY14" i="2"/>
  <c r="BU14" i="2"/>
  <c r="L7" i="10"/>
  <c r="EP9" i="2"/>
  <c r="L23" i="10"/>
  <c r="EP25" i="2"/>
  <c r="F10" i="10"/>
  <c r="BP12" i="2"/>
  <c r="A9" i="10"/>
  <c r="C11" i="2"/>
  <c r="AU26" i="2"/>
  <c r="AY26" i="2"/>
  <c r="AL24" i="2"/>
  <c r="C20" i="10"/>
  <c r="AC22" i="2"/>
  <c r="AL16" i="2"/>
  <c r="AH16" i="2"/>
  <c r="C12" i="10"/>
  <c r="AC14" i="2"/>
  <c r="AL8" i="2"/>
  <c r="BH31" i="2"/>
  <c r="BL31" i="2"/>
  <c r="E11" i="10"/>
  <c r="BC13" i="2"/>
  <c r="E3" i="10"/>
  <c r="BC5" i="2"/>
  <c r="J4" i="10"/>
  <c r="DP6" i="2"/>
  <c r="J20" i="10"/>
  <c r="DP22" i="2"/>
  <c r="J28" i="10"/>
  <c r="DP30" i="2"/>
  <c r="E6" i="10"/>
  <c r="BC8" i="2"/>
  <c r="F11" i="10"/>
  <c r="BP13" i="2"/>
  <c r="G22" i="10"/>
  <c r="CC24" i="2"/>
  <c r="BY29" i="2"/>
  <c r="EL6" i="2"/>
  <c r="EH6" i="2"/>
  <c r="EL12" i="2"/>
  <c r="EL20" i="2"/>
  <c r="EL28" i="2"/>
  <c r="EH28" i="2"/>
  <c r="DY24" i="2"/>
  <c r="BY6" i="2"/>
  <c r="BU6" i="2"/>
  <c r="L21" i="10"/>
  <c r="EP23" i="2"/>
  <c r="CL8" i="2"/>
  <c r="CH8" i="2"/>
  <c r="CL21" i="2"/>
  <c r="CH21" i="2"/>
  <c r="G25" i="10"/>
  <c r="CC27" i="2"/>
  <c r="F6" i="10"/>
  <c r="BP8" i="2"/>
  <c r="H17" i="10"/>
  <c r="CP19" i="2"/>
  <c r="CY31" i="2"/>
  <c r="F28" i="10"/>
  <c r="BP30" i="2"/>
  <c r="GG246" i="9"/>
  <c r="U29" i="2"/>
  <c r="FK203" i="9"/>
  <c r="AH28" i="2"/>
  <c r="GG197" i="9"/>
  <c r="AU22" i="2"/>
  <c r="FK231" i="9"/>
  <c r="H14" i="2"/>
  <c r="FK159" i="9"/>
  <c r="BH26" i="2"/>
  <c r="FK236" i="9"/>
  <c r="H19" i="2"/>
  <c r="GG240" i="9"/>
  <c r="U23" i="2"/>
  <c r="GG237" i="9"/>
  <c r="GG229" i="9"/>
  <c r="U12" i="2"/>
  <c r="FK241" i="9"/>
  <c r="H24" i="2"/>
  <c r="FK51" i="9"/>
  <c r="DH5" i="2"/>
  <c r="GG184" i="9"/>
  <c r="GG157" i="9"/>
  <c r="BU24" i="2"/>
  <c r="GG53" i="9"/>
  <c r="DU7" i="2"/>
  <c r="GG226" i="9"/>
  <c r="U9" i="2"/>
  <c r="FK184" i="9"/>
  <c r="AH9" i="2"/>
  <c r="FK157" i="9"/>
  <c r="BH24" i="2"/>
  <c r="FK232" i="9"/>
  <c r="FK223" i="9"/>
  <c r="H6" i="2"/>
  <c r="FK140" i="9"/>
  <c r="BH7" i="2"/>
  <c r="FK9" i="9"/>
  <c r="EH8" i="2"/>
  <c r="GG99" i="9"/>
  <c r="CU7" i="2"/>
  <c r="GG107" i="9"/>
  <c r="CU15" i="2"/>
  <c r="GG7" i="9"/>
  <c r="GG15" i="9"/>
  <c r="EU14" i="2"/>
  <c r="GG23" i="9"/>
  <c r="EU22" i="2"/>
  <c r="GG31" i="9"/>
  <c r="EU30" i="2"/>
  <c r="FK115" i="9"/>
  <c r="CH23" i="2"/>
  <c r="FK123" i="9"/>
  <c r="CH31" i="2"/>
  <c r="GG60" i="9"/>
  <c r="DU14" i="2"/>
  <c r="GG64" i="9"/>
  <c r="DU18" i="2"/>
  <c r="GG72" i="9"/>
  <c r="DU26" i="2"/>
  <c r="GG80" i="9"/>
  <c r="DU34" i="2"/>
  <c r="FK143" i="9"/>
  <c r="BH10" i="2"/>
  <c r="GG14" i="9"/>
  <c r="EU13" i="2"/>
  <c r="GG30" i="9"/>
  <c r="GG145" i="9"/>
  <c r="BU12" i="2"/>
  <c r="GG109" i="9"/>
  <c r="GG102" i="9"/>
  <c r="CU10" i="2"/>
  <c r="GG126" i="9"/>
  <c r="FK197" i="9"/>
  <c r="AH22" i="2"/>
  <c r="FK189" i="9"/>
  <c r="FK181" i="9"/>
  <c r="AH6" i="2"/>
  <c r="FK162" i="9"/>
  <c r="BH29" i="2"/>
  <c r="FK154" i="9"/>
  <c r="BH21" i="2"/>
  <c r="GG112" i="9"/>
  <c r="GG146" i="9"/>
  <c r="BU13" i="2"/>
  <c r="FK116" i="9"/>
  <c r="CH24" i="2"/>
  <c r="FK183" i="9"/>
  <c r="AH8" i="2"/>
  <c r="GG12" i="9"/>
  <c r="EU11" i="2"/>
  <c r="GG28" i="9"/>
  <c r="EU27" i="2"/>
  <c r="FK119" i="9"/>
  <c r="CH27" i="2"/>
  <c r="GG163" i="9"/>
  <c r="BU30" i="2"/>
  <c r="CZ446" i="6"/>
  <c r="R446" i="6"/>
  <c r="O446" i="6"/>
  <c r="CZ361" i="6"/>
  <c r="R361" i="6"/>
  <c r="O361" i="6"/>
  <c r="CZ282" i="6"/>
  <c r="R282" i="6"/>
  <c r="O282" i="6"/>
  <c r="O195" i="6"/>
  <c r="CZ195" i="6"/>
  <c r="R195" i="6"/>
  <c r="O406" i="6"/>
  <c r="CZ406" i="6"/>
  <c r="R406" i="6"/>
  <c r="CZ320" i="6"/>
  <c r="R320" i="6"/>
  <c r="O320" i="6"/>
  <c r="CZ233" i="6"/>
  <c r="R233" i="6"/>
  <c r="O233" i="6"/>
  <c r="O319" i="6"/>
  <c r="CZ319" i="6"/>
  <c r="R319" i="6"/>
  <c r="O154" i="6"/>
  <c r="CZ154" i="6"/>
  <c r="R154" i="6"/>
  <c r="O404" i="6"/>
  <c r="CZ404" i="6"/>
  <c r="R404" i="6"/>
  <c r="CZ166" i="6"/>
  <c r="R166" i="6"/>
  <c r="O166" i="6"/>
  <c r="CZ77" i="6"/>
  <c r="R77" i="6"/>
  <c r="O77" i="6"/>
  <c r="CZ161" i="6"/>
  <c r="R161" i="6"/>
  <c r="O161" i="6"/>
  <c r="O65" i="6"/>
  <c r="CZ65" i="6"/>
  <c r="R65" i="6"/>
  <c r="CZ29" i="6"/>
  <c r="R29" i="6"/>
  <c r="O29" i="6"/>
  <c r="CZ232" i="6"/>
  <c r="R232" i="6"/>
  <c r="O232" i="6"/>
  <c r="CZ15" i="6"/>
  <c r="R15" i="6"/>
  <c r="O15" i="6"/>
  <c r="DD121" i="7"/>
  <c r="V121" i="7"/>
  <c r="S121" i="7"/>
  <c r="S458" i="7"/>
  <c r="DD458" i="7"/>
  <c r="V458" i="7"/>
  <c r="DD411" i="7"/>
  <c r="V411" i="7"/>
  <c r="S411" i="7"/>
  <c r="DD381" i="7"/>
  <c r="V381" i="7"/>
  <c r="S381" i="7"/>
  <c r="DD338" i="7"/>
  <c r="V338" i="7"/>
  <c r="S338" i="7"/>
  <c r="S195" i="7"/>
  <c r="DD195" i="7"/>
  <c r="V195" i="7"/>
  <c r="S295" i="7"/>
  <c r="DD295" i="7"/>
  <c r="V295" i="7"/>
  <c r="DD366" i="7"/>
  <c r="V366" i="7"/>
  <c r="S366" i="7"/>
  <c r="S33" i="7"/>
  <c r="DD33" i="7"/>
  <c r="V33" i="7"/>
  <c r="S44" i="7"/>
  <c r="DD44" i="7"/>
  <c r="V44" i="7"/>
  <c r="DD217" i="7"/>
  <c r="V217" i="7"/>
  <c r="S217" i="7"/>
  <c r="DD162" i="7"/>
  <c r="V162" i="7"/>
  <c r="S162" i="7"/>
  <c r="DY5" i="2"/>
  <c r="DL15" i="2"/>
  <c r="F8" i="10"/>
  <c r="BP10" i="2"/>
  <c r="AY30" i="2"/>
  <c r="AL6" i="2"/>
  <c r="BL29" i="2"/>
  <c r="J17" i="10"/>
  <c r="DP19" i="2"/>
  <c r="DY27" i="2"/>
  <c r="H20" i="10"/>
  <c r="CP22" i="2"/>
  <c r="B29" i="10"/>
  <c r="P31" i="2"/>
  <c r="D25" i="10"/>
  <c r="AP27" i="2"/>
  <c r="C31" i="10"/>
  <c r="AC33" i="2"/>
  <c r="BY30" i="2"/>
  <c r="BL24" i="2"/>
  <c r="BY22" i="2"/>
  <c r="D16" i="10"/>
  <c r="AP18" i="2"/>
  <c r="D8" i="10"/>
  <c r="AP10" i="2"/>
  <c r="F29" i="10"/>
  <c r="BP31" i="2"/>
  <c r="F21" i="10"/>
  <c r="BP23" i="2"/>
  <c r="CZ515" i="6"/>
  <c r="R515" i="6"/>
  <c r="O515" i="6"/>
  <c r="O452" i="6"/>
  <c r="CZ452" i="6"/>
  <c r="R452" i="6"/>
  <c r="CZ493" i="6"/>
  <c r="R493" i="6"/>
  <c r="O493" i="6"/>
  <c r="CZ403" i="6"/>
  <c r="R403" i="6"/>
  <c r="O403" i="6"/>
  <c r="CZ299" i="6"/>
  <c r="R299" i="6"/>
  <c r="O299" i="6"/>
  <c r="CZ211" i="6"/>
  <c r="R211" i="6"/>
  <c r="O211" i="6"/>
  <c r="CZ410" i="6"/>
  <c r="R410" i="6"/>
  <c r="O410" i="6"/>
  <c r="CZ325" i="6"/>
  <c r="R325" i="6"/>
  <c r="O325" i="6"/>
  <c r="O245" i="6"/>
  <c r="CZ245" i="6"/>
  <c r="R245" i="6"/>
  <c r="CZ458" i="6"/>
  <c r="R458" i="6"/>
  <c r="O458" i="6"/>
  <c r="CZ368" i="6"/>
  <c r="R368" i="6"/>
  <c r="O368" i="6"/>
  <c r="O278" i="6"/>
  <c r="CZ278" i="6"/>
  <c r="R278" i="6"/>
  <c r="O196" i="6"/>
  <c r="CZ196" i="6"/>
  <c r="R196" i="6"/>
  <c r="O203" i="6"/>
  <c r="CZ203" i="6"/>
  <c r="R203" i="6"/>
  <c r="O108" i="6"/>
  <c r="CZ108" i="6"/>
  <c r="R108" i="6"/>
  <c r="CZ296" i="6"/>
  <c r="R296" i="6"/>
  <c r="O296" i="6"/>
  <c r="CZ126" i="6"/>
  <c r="R126" i="6"/>
  <c r="O126" i="6"/>
  <c r="O43" i="6"/>
  <c r="CZ43" i="6"/>
  <c r="R43" i="6"/>
  <c r="CZ288" i="6"/>
  <c r="R288" i="6"/>
  <c r="O288" i="6"/>
  <c r="CZ121" i="6"/>
  <c r="R121" i="6"/>
  <c r="O121" i="6"/>
  <c r="O112" i="6"/>
  <c r="CZ112" i="6"/>
  <c r="R112" i="6"/>
  <c r="CZ26" i="6"/>
  <c r="R26" i="6"/>
  <c r="O26" i="6"/>
  <c r="S63" i="7"/>
  <c r="DD63" i="7"/>
  <c r="V63" i="7"/>
  <c r="DD486" i="7"/>
  <c r="V486" i="7"/>
  <c r="S486" i="7"/>
  <c r="DD419" i="7"/>
  <c r="V419" i="7"/>
  <c r="S419" i="7"/>
  <c r="DD386" i="7"/>
  <c r="V386" i="7"/>
  <c r="S386" i="7"/>
  <c r="DD339" i="7"/>
  <c r="V339" i="7"/>
  <c r="S339" i="7"/>
  <c r="S242" i="7"/>
  <c r="DD242" i="7"/>
  <c r="V242" i="7"/>
  <c r="DD292" i="7"/>
  <c r="V292" i="7"/>
  <c r="S292" i="7"/>
  <c r="DD326" i="7"/>
  <c r="V326" i="7"/>
  <c r="S326" i="7"/>
  <c r="S187" i="7"/>
  <c r="DD187" i="7"/>
  <c r="V187" i="7"/>
  <c r="DD149" i="7"/>
  <c r="V149" i="7"/>
  <c r="S149" i="7"/>
  <c r="DD102" i="7"/>
  <c r="V102" i="7"/>
  <c r="S102" i="7"/>
  <c r="DD216" i="7"/>
  <c r="V216" i="7"/>
  <c r="S216" i="7"/>
  <c r="I17" i="10"/>
  <c r="DC19" i="2"/>
  <c r="D30" i="10"/>
  <c r="AP32" i="2"/>
  <c r="BY12" i="2"/>
  <c r="H4" i="10"/>
  <c r="CP6" i="2"/>
  <c r="C32" i="10"/>
  <c r="AC34" i="2"/>
  <c r="DH9" i="2"/>
  <c r="DL9" i="2"/>
  <c r="DH17" i="2"/>
  <c r="DL17" i="2"/>
  <c r="I15" i="10"/>
  <c r="DC17" i="2"/>
  <c r="I23" i="10"/>
  <c r="DC25" i="2"/>
  <c r="DH33" i="2"/>
  <c r="DL33" i="2"/>
  <c r="E10" i="10"/>
  <c r="BC12" i="2"/>
  <c r="DY35" i="2"/>
  <c r="H10" i="10"/>
  <c r="CP12" i="2"/>
  <c r="H34" i="2"/>
  <c r="H33" i="2"/>
  <c r="A20" i="10"/>
  <c r="C22" i="2"/>
  <c r="A16" i="10"/>
  <c r="C18" i="2"/>
  <c r="D24" i="10"/>
  <c r="AP26" i="2"/>
  <c r="C13" i="10"/>
  <c r="AC15" i="2"/>
  <c r="E28" i="10"/>
  <c r="BC30" i="2"/>
  <c r="E16" i="10"/>
  <c r="BC18" i="2"/>
  <c r="H17" i="2"/>
  <c r="S87" i="7"/>
  <c r="DD87" i="7"/>
  <c r="V87" i="7"/>
  <c r="DY29" i="2"/>
  <c r="H26" i="2"/>
  <c r="H10" i="2"/>
  <c r="B25" i="10"/>
  <c r="P27" i="2"/>
  <c r="B9" i="10"/>
  <c r="P11" i="2"/>
  <c r="C33" i="10"/>
  <c r="AC35" i="2"/>
  <c r="U33" i="2"/>
  <c r="AL7" i="2"/>
  <c r="BL30" i="2"/>
  <c r="BY28" i="2"/>
  <c r="BH22" i="2"/>
  <c r="BL22" i="2"/>
  <c r="BY20" i="2"/>
  <c r="U27" i="2"/>
  <c r="U11" i="2"/>
  <c r="CZ509" i="6"/>
  <c r="R509" i="6"/>
  <c r="O509" i="6"/>
  <c r="O496" i="6"/>
  <c r="CZ496" i="6"/>
  <c r="R496" i="6"/>
  <c r="O284" i="6"/>
  <c r="CZ284" i="6"/>
  <c r="R284" i="6"/>
  <c r="O316" i="6"/>
  <c r="CZ316" i="6"/>
  <c r="R316" i="6"/>
  <c r="O286" i="6"/>
  <c r="CZ286" i="6"/>
  <c r="R286" i="6"/>
  <c r="O44" i="6"/>
  <c r="CZ44" i="6"/>
  <c r="R44" i="6"/>
  <c r="DD383" i="7"/>
  <c r="V383" i="7"/>
  <c r="S383" i="7"/>
  <c r="S39" i="7"/>
  <c r="DD39" i="7"/>
  <c r="V39" i="7"/>
  <c r="DL7" i="2"/>
  <c r="DH7" i="2"/>
  <c r="C18" i="10"/>
  <c r="AC20" i="2"/>
  <c r="G31" i="10"/>
  <c r="CC33" i="2"/>
  <c r="G19" i="10"/>
  <c r="CC21" i="2"/>
  <c r="J5" i="10"/>
  <c r="DP7" i="2"/>
  <c r="J13" i="10"/>
  <c r="DP15" i="2"/>
  <c r="J29" i="10"/>
  <c r="DP31" i="2"/>
  <c r="U30" i="2"/>
  <c r="B20" i="10"/>
  <c r="P22" i="2"/>
  <c r="B12" i="10"/>
  <c r="P14" i="2"/>
  <c r="A29" i="10"/>
  <c r="C31" i="2"/>
  <c r="A26" i="10"/>
  <c r="C28" i="2"/>
  <c r="A14" i="10"/>
  <c r="C16" i="2"/>
  <c r="A10" i="10"/>
  <c r="C12" i="2"/>
  <c r="H7" i="2"/>
  <c r="DY13" i="2"/>
  <c r="J31" i="10"/>
  <c r="DP33" i="2"/>
  <c r="AY24" i="2"/>
  <c r="CY21" i="2"/>
  <c r="DH13" i="2"/>
  <c r="DL13" i="2"/>
  <c r="AL32" i="2"/>
  <c r="AH32" i="2"/>
  <c r="D15" i="10"/>
  <c r="AP17" i="2"/>
  <c r="D3" i="10"/>
  <c r="AP5" i="2"/>
  <c r="F26" i="10"/>
  <c r="BP28" i="2"/>
  <c r="G32" i="10"/>
  <c r="CC34" i="2"/>
  <c r="BY17" i="2"/>
  <c r="DL14" i="2"/>
  <c r="DY22" i="2"/>
  <c r="BL25" i="2"/>
  <c r="U31" i="2"/>
  <c r="A19" i="10"/>
  <c r="C21" i="2"/>
  <c r="B6" i="10"/>
  <c r="P8" i="2"/>
  <c r="B15" i="10"/>
  <c r="P17" i="2"/>
  <c r="C11" i="10"/>
  <c r="AC13" i="2"/>
  <c r="E30" i="10"/>
  <c r="BC32" i="2"/>
  <c r="E26" i="10"/>
  <c r="BC28" i="2"/>
  <c r="E14" i="10"/>
  <c r="BC16" i="2"/>
  <c r="B3" i="10"/>
  <c r="P5" i="2"/>
  <c r="CY34" i="2"/>
  <c r="CL28" i="2"/>
  <c r="CU26" i="2"/>
  <c r="CY26" i="2"/>
  <c r="CL20" i="2"/>
  <c r="H31" i="2"/>
  <c r="B11" i="10"/>
  <c r="P13" i="2"/>
  <c r="A4" i="10"/>
  <c r="C6" i="2"/>
  <c r="AL20" i="2"/>
  <c r="AH20" i="2"/>
  <c r="C16" i="10"/>
  <c r="AC18" i="2"/>
  <c r="AL12" i="2"/>
  <c r="AH12" i="2"/>
  <c r="C8" i="10"/>
  <c r="AC10" i="2"/>
  <c r="E23" i="10"/>
  <c r="BC25" i="2"/>
  <c r="BL19" i="2"/>
  <c r="E13" i="10"/>
  <c r="BC15" i="2"/>
  <c r="E9" i="10"/>
  <c r="BC11" i="2"/>
  <c r="E5" i="10"/>
  <c r="BC7" i="2"/>
  <c r="H25" i="10"/>
  <c r="CP27" i="2"/>
  <c r="K4" i="10"/>
  <c r="EC6" i="2"/>
  <c r="K9" i="10"/>
  <c r="EC11" i="2"/>
  <c r="K13" i="10"/>
  <c r="EC15" i="2"/>
  <c r="K17" i="10"/>
  <c r="EC19" i="2"/>
  <c r="K21" i="10"/>
  <c r="EC23" i="2"/>
  <c r="K25" i="10"/>
  <c r="EC27" i="2"/>
  <c r="K29" i="10"/>
  <c r="EC31" i="2"/>
  <c r="J6" i="10"/>
  <c r="DP8" i="2"/>
  <c r="J22" i="10"/>
  <c r="DP24" i="2"/>
  <c r="J26" i="10"/>
  <c r="DP28" i="2"/>
  <c r="H9" i="10"/>
  <c r="CP11" i="2"/>
  <c r="DD315" i="7"/>
  <c r="V315" i="7"/>
  <c r="S315" i="7"/>
  <c r="C14" i="10"/>
  <c r="AC16" i="2"/>
  <c r="L6" i="10"/>
  <c r="EP8" i="2"/>
  <c r="L8" i="10"/>
  <c r="EP10" i="2"/>
  <c r="L16" i="10"/>
  <c r="EP18" i="2"/>
  <c r="L24" i="10"/>
  <c r="EP26" i="2"/>
  <c r="CL6" i="2"/>
  <c r="CL10" i="2"/>
  <c r="CU12" i="2"/>
  <c r="CY12" i="2"/>
  <c r="CL18" i="2"/>
  <c r="I12" i="10"/>
  <c r="DC14" i="2"/>
  <c r="J24" i="10"/>
  <c r="DP26" i="2"/>
  <c r="J32" i="10"/>
  <c r="DP34" i="2"/>
  <c r="H22" i="10"/>
  <c r="CP24" i="2"/>
  <c r="B5" i="10"/>
  <c r="P7" i="2"/>
  <c r="C28" i="10"/>
  <c r="AC30" i="2"/>
  <c r="F9" i="10"/>
  <c r="BP11" i="2"/>
  <c r="BY15" i="2"/>
  <c r="EL7" i="2"/>
  <c r="EH7" i="2"/>
  <c r="EL11" i="2"/>
  <c r="EH11" i="2"/>
  <c r="EL19" i="2"/>
  <c r="EH19" i="2"/>
  <c r="EL27" i="2"/>
  <c r="DH12" i="2"/>
  <c r="DL12" i="2"/>
  <c r="DL28" i="2"/>
  <c r="L19" i="10"/>
  <c r="EP21" i="2"/>
  <c r="CU14" i="2"/>
  <c r="CY14" i="2"/>
  <c r="CL29" i="2"/>
  <c r="CH29" i="2"/>
  <c r="BY35" i="2"/>
  <c r="G6" i="10"/>
  <c r="CC8" i="2"/>
  <c r="G10" i="10"/>
  <c r="CC12" i="2"/>
  <c r="D5" i="10"/>
  <c r="AP7" i="2"/>
  <c r="H8" i="10"/>
  <c r="CP10" i="2"/>
  <c r="H32" i="10"/>
  <c r="CP34" i="2"/>
  <c r="CL30" i="2"/>
  <c r="CY28" i="2"/>
  <c r="CL22" i="2"/>
  <c r="CU20" i="2"/>
  <c r="CY20" i="2"/>
  <c r="D26" i="10"/>
  <c r="AP28" i="2"/>
  <c r="BL23" i="2"/>
  <c r="I4" i="10"/>
  <c r="DC6" i="2"/>
  <c r="BY27" i="2"/>
  <c r="AY12" i="2"/>
  <c r="F3" i="10"/>
  <c r="BP5" i="2"/>
  <c r="G30" i="10"/>
  <c r="CC32" i="2"/>
  <c r="BH9" i="2"/>
  <c r="BL9" i="2"/>
  <c r="BY7" i="2"/>
  <c r="EL10" i="2"/>
  <c r="EL18" i="2"/>
  <c r="EL26" i="2"/>
  <c r="DY16" i="2"/>
  <c r="DY32" i="2"/>
  <c r="BL33" i="2"/>
  <c r="L17" i="10"/>
  <c r="EP19" i="2"/>
  <c r="CL12" i="2"/>
  <c r="CY18" i="2"/>
  <c r="CU18" i="2"/>
  <c r="H21" i="2"/>
  <c r="E12" i="10"/>
  <c r="BC14" i="2"/>
  <c r="AY20" i="2"/>
  <c r="CY23" i="2"/>
  <c r="F20" i="10"/>
  <c r="BP22" i="2"/>
  <c r="FK145" i="9"/>
  <c r="BH12" i="2"/>
  <c r="FK247" i="9"/>
  <c r="H30" i="2"/>
  <c r="GG164" i="9"/>
  <c r="BU31" i="2"/>
  <c r="GG156" i="9"/>
  <c r="BU23" i="2"/>
  <c r="FK65" i="9"/>
  <c r="DH19" i="2"/>
  <c r="GG81" i="9"/>
  <c r="DU35" i="2"/>
  <c r="FK226" i="9"/>
  <c r="H9" i="2"/>
  <c r="FK246" i="9"/>
  <c r="H29" i="2"/>
  <c r="FK99" i="9"/>
  <c r="CH7" i="2"/>
  <c r="GG159" i="9"/>
  <c r="BU26" i="2"/>
  <c r="GG239" i="9"/>
  <c r="U22" i="2"/>
  <c r="GG231" i="9"/>
  <c r="U14" i="2"/>
  <c r="FK245" i="9"/>
  <c r="H28" i="2"/>
  <c r="FK229" i="9"/>
  <c r="H12" i="2"/>
  <c r="FK67" i="9"/>
  <c r="DH21" i="2"/>
  <c r="GG188" i="9"/>
  <c r="AU13" i="2"/>
  <c r="GG161" i="9"/>
  <c r="BU28" i="2"/>
  <c r="FK126" i="9"/>
  <c r="CH34" i="2"/>
  <c r="FK230" i="9"/>
  <c r="H13" i="2"/>
  <c r="GG223" i="9"/>
  <c r="U6" i="2"/>
  <c r="GG234" i="9"/>
  <c r="U17" i="2"/>
  <c r="FK188" i="9"/>
  <c r="AH13" i="2"/>
  <c r="FK161" i="9"/>
  <c r="BH28" i="2"/>
  <c r="GG230" i="9"/>
  <c r="U13" i="2"/>
  <c r="FK185" i="9"/>
  <c r="AH10" i="2"/>
  <c r="FK158" i="9"/>
  <c r="BH25" i="2"/>
  <c r="FK150" i="9"/>
  <c r="BH17" i="2"/>
  <c r="FK144" i="9"/>
  <c r="BH11" i="2"/>
  <c r="GG125" i="9"/>
  <c r="CU33" i="2"/>
  <c r="GG117" i="9"/>
  <c r="CU25" i="2"/>
  <c r="FK16" i="9"/>
  <c r="EH15" i="2"/>
  <c r="FK24" i="9"/>
  <c r="EH23" i="2"/>
  <c r="FK32" i="9"/>
  <c r="EH31" i="2"/>
  <c r="GG97" i="9"/>
  <c r="GG105" i="9"/>
  <c r="CU13" i="2"/>
  <c r="GG13" i="9"/>
  <c r="EU12" i="2"/>
  <c r="GG21" i="9"/>
  <c r="EU20" i="2"/>
  <c r="GG29" i="9"/>
  <c r="EU28" i="2"/>
  <c r="GG124" i="9"/>
  <c r="CU32" i="2"/>
  <c r="FK205" i="9"/>
  <c r="AH30" i="2"/>
  <c r="GG144" i="9"/>
  <c r="BU11" i="2"/>
  <c r="GG10" i="9"/>
  <c r="EU9" i="2"/>
  <c r="GG26" i="9"/>
  <c r="EU25" i="2"/>
  <c r="GG127" i="9"/>
  <c r="CU35" i="2"/>
  <c r="FK228" i="9"/>
  <c r="H11" i="2"/>
  <c r="GG108" i="9"/>
  <c r="CU16" i="2"/>
  <c r="FK146" i="9"/>
  <c r="BH13" i="2"/>
  <c r="FK52" i="9"/>
  <c r="DH6" i="2"/>
  <c r="FK56" i="9"/>
  <c r="DH10" i="2"/>
  <c r="FK68" i="9"/>
  <c r="DH22" i="2"/>
  <c r="FK76" i="9"/>
  <c r="DH30" i="2"/>
  <c r="FK141" i="9"/>
  <c r="BH8" i="2"/>
  <c r="FK124" i="9"/>
  <c r="CH32" i="2"/>
  <c r="GG8" i="9"/>
  <c r="EU7" i="2"/>
  <c r="GG24" i="9"/>
  <c r="EU23" i="2"/>
  <c r="GG141" i="9"/>
  <c r="BU8" i="2"/>
  <c r="GG111" i="9"/>
  <c r="CU19" i="2"/>
  <c r="GG155" i="9"/>
  <c r="BU22" i="2"/>
  <c r="O463" i="6"/>
  <c r="CZ463" i="6"/>
  <c r="R463" i="6"/>
  <c r="CZ377" i="6"/>
  <c r="R377" i="6"/>
  <c r="O377" i="6"/>
  <c r="CZ298" i="6"/>
  <c r="R298" i="6"/>
  <c r="O298" i="6"/>
  <c r="CZ210" i="6"/>
  <c r="R210" i="6"/>
  <c r="O210" i="6"/>
  <c r="CZ425" i="6"/>
  <c r="R425" i="6"/>
  <c r="O425" i="6"/>
  <c r="CZ336" i="6"/>
  <c r="R336" i="6"/>
  <c r="O336" i="6"/>
  <c r="CZ249" i="6"/>
  <c r="R249" i="6"/>
  <c r="O249" i="6"/>
  <c r="CZ383" i="6"/>
  <c r="R383" i="6"/>
  <c r="O383" i="6"/>
  <c r="CZ167" i="6"/>
  <c r="R167" i="6"/>
  <c r="O167" i="6"/>
  <c r="CZ78" i="6"/>
  <c r="R78" i="6"/>
  <c r="O78" i="6"/>
  <c r="CZ191" i="6"/>
  <c r="R191" i="6"/>
  <c r="O191" i="6"/>
  <c r="CZ106" i="6"/>
  <c r="R106" i="6"/>
  <c r="O106" i="6"/>
  <c r="O38" i="6"/>
  <c r="CZ38" i="6"/>
  <c r="R38" i="6"/>
  <c r="CZ194" i="6"/>
  <c r="R194" i="6"/>
  <c r="O194" i="6"/>
  <c r="CZ84" i="6"/>
  <c r="R84" i="6"/>
  <c r="O84" i="6"/>
  <c r="O59" i="6"/>
  <c r="CZ59" i="6"/>
  <c r="R59" i="6"/>
  <c r="O128" i="6"/>
  <c r="CZ128" i="6"/>
  <c r="R128" i="6"/>
  <c r="DD493" i="7"/>
  <c r="V493" i="7"/>
  <c r="S493" i="7"/>
  <c r="DD467" i="7"/>
  <c r="V467" i="7"/>
  <c r="S467" i="7"/>
  <c r="DD401" i="7"/>
  <c r="V401" i="7"/>
  <c r="S401" i="7"/>
  <c r="DD342" i="7"/>
  <c r="V342" i="7"/>
  <c r="S342" i="7"/>
  <c r="S238" i="7"/>
  <c r="DD238" i="7"/>
  <c r="V238" i="7"/>
  <c r="S324" i="7"/>
  <c r="DD324" i="7"/>
  <c r="V324" i="7"/>
  <c r="DD320" i="7"/>
  <c r="V320" i="7"/>
  <c r="S320" i="7"/>
  <c r="S109" i="7"/>
  <c r="DD109" i="7"/>
  <c r="V109" i="7"/>
  <c r="S74" i="7"/>
  <c r="DD74" i="7"/>
  <c r="V74" i="7"/>
  <c r="DD212" i="7"/>
  <c r="V212" i="7"/>
  <c r="S212" i="7"/>
  <c r="DD150" i="7"/>
  <c r="V150" i="7"/>
  <c r="S150" i="7"/>
  <c r="S84" i="7"/>
  <c r="DD84" i="7"/>
  <c r="V84" i="7"/>
  <c r="I13" i="10"/>
  <c r="DC15" i="2"/>
  <c r="DL31" i="2"/>
  <c r="AL22" i="2"/>
  <c r="AL14" i="2"/>
  <c r="AH14" i="2"/>
  <c r="CL31" i="2"/>
  <c r="D17" i="10"/>
  <c r="AP19" i="2"/>
  <c r="CU17" i="2"/>
  <c r="CY17" i="2"/>
  <c r="CY5" i="2"/>
  <c r="CU5" i="2"/>
  <c r="DY19" i="2"/>
  <c r="A32" i="10"/>
  <c r="C34" i="2"/>
  <c r="B31" i="10"/>
  <c r="P33" i="2"/>
  <c r="D27" i="10"/>
  <c r="AP29" i="2"/>
  <c r="AL21" i="2"/>
  <c r="AH21" i="2"/>
  <c r="AU19" i="2"/>
  <c r="AY19" i="2"/>
  <c r="AL13" i="2"/>
  <c r="AY11" i="2"/>
  <c r="BY34" i="2"/>
  <c r="BU34" i="2"/>
  <c r="BL32" i="2"/>
  <c r="BY18" i="2"/>
  <c r="BL16" i="2"/>
  <c r="D18" i="10"/>
  <c r="AP20" i="2"/>
  <c r="D10" i="10"/>
  <c r="AP12" i="2"/>
  <c r="D4" i="10"/>
  <c r="AP6" i="2"/>
  <c r="F33" i="10"/>
  <c r="BP35" i="2"/>
  <c r="F31" i="10"/>
  <c r="BP33" i="2"/>
  <c r="F23" i="10"/>
  <c r="BP25" i="2"/>
  <c r="F15" i="10"/>
  <c r="BP17" i="2"/>
  <c r="CZ465" i="6"/>
  <c r="R465" i="6"/>
  <c r="O465" i="6"/>
  <c r="O500" i="6"/>
  <c r="CZ500" i="6"/>
  <c r="R500" i="6"/>
  <c r="CZ419" i="6"/>
  <c r="R419" i="6"/>
  <c r="O419" i="6"/>
  <c r="O327" i="6"/>
  <c r="CZ327" i="6"/>
  <c r="R327" i="6"/>
  <c r="O236" i="6"/>
  <c r="CZ236" i="6"/>
  <c r="R236" i="6"/>
  <c r="CZ426" i="6"/>
  <c r="R426" i="6"/>
  <c r="O426" i="6"/>
  <c r="CZ341" i="6"/>
  <c r="R341" i="6"/>
  <c r="O341" i="6"/>
  <c r="CZ258" i="6"/>
  <c r="R258" i="6"/>
  <c r="O258" i="6"/>
  <c r="O494" i="6"/>
  <c r="CZ494" i="6"/>
  <c r="R494" i="6"/>
  <c r="CZ384" i="6"/>
  <c r="R384" i="6"/>
  <c r="O384" i="6"/>
  <c r="CZ297" i="6"/>
  <c r="R297" i="6"/>
  <c r="O297" i="6"/>
  <c r="CZ209" i="6"/>
  <c r="R209" i="6"/>
  <c r="O209" i="6"/>
  <c r="CZ272" i="6"/>
  <c r="R272" i="6"/>
  <c r="O272" i="6"/>
  <c r="CZ127" i="6"/>
  <c r="R127" i="6"/>
  <c r="O127" i="6"/>
  <c r="CZ364" i="6"/>
  <c r="R364" i="6"/>
  <c r="O364" i="6"/>
  <c r="O151" i="6"/>
  <c r="CZ151" i="6"/>
  <c r="R151" i="6"/>
  <c r="O68" i="6"/>
  <c r="CZ68" i="6"/>
  <c r="R68" i="6"/>
  <c r="CZ415" i="6"/>
  <c r="R415" i="6"/>
  <c r="O415" i="6"/>
  <c r="CZ149" i="6"/>
  <c r="R149" i="6"/>
  <c r="O149" i="6"/>
  <c r="O30" i="6"/>
  <c r="CZ30" i="6"/>
  <c r="R30" i="6"/>
  <c r="CZ189" i="6"/>
  <c r="R189" i="6"/>
  <c r="O189" i="6"/>
  <c r="CZ124" i="6"/>
  <c r="R124" i="6"/>
  <c r="O124" i="6"/>
  <c r="DD152" i="7"/>
  <c r="V152" i="7"/>
  <c r="S152" i="7"/>
  <c r="DD508" i="7"/>
  <c r="V508" i="7"/>
  <c r="S508" i="7"/>
  <c r="DD448" i="7"/>
  <c r="V448" i="7"/>
  <c r="S448" i="7"/>
  <c r="S402" i="7"/>
  <c r="DD402" i="7"/>
  <c r="V402" i="7"/>
  <c r="DD343" i="7"/>
  <c r="V343" i="7"/>
  <c r="S343" i="7"/>
  <c r="S284" i="7"/>
  <c r="DD284" i="7"/>
  <c r="V284" i="7"/>
  <c r="DD373" i="7"/>
  <c r="V373" i="7"/>
  <c r="S373" i="7"/>
  <c r="S410" i="7"/>
  <c r="DD410" i="7"/>
  <c r="V410" i="7"/>
  <c r="DD191" i="7"/>
  <c r="V191" i="7"/>
  <c r="S191" i="7"/>
  <c r="DD291" i="7"/>
  <c r="V291" i="7"/>
  <c r="S291" i="7"/>
  <c r="S145" i="7"/>
  <c r="DD145" i="7"/>
  <c r="V145" i="7"/>
  <c r="S78" i="7"/>
  <c r="DD78" i="7"/>
  <c r="V78" i="7"/>
  <c r="S80" i="7"/>
  <c r="DD80" i="7"/>
  <c r="V80" i="7"/>
  <c r="DY25" i="2"/>
  <c r="CL19" i="2"/>
  <c r="CH19" i="2"/>
  <c r="G13" i="10"/>
  <c r="CC15" i="2"/>
  <c r="CL11" i="2"/>
  <c r="CH11" i="2"/>
  <c r="H24" i="10"/>
  <c r="CP26" i="2"/>
  <c r="I7" i="10"/>
  <c r="DC9" i="2"/>
  <c r="B28" i="10"/>
  <c r="P30" i="2"/>
  <c r="U28" i="2"/>
  <c r="A31" i="10"/>
  <c r="C33" i="2"/>
  <c r="A8" i="10"/>
  <c r="C10" i="2"/>
  <c r="AL33" i="2"/>
  <c r="AH33" i="2"/>
  <c r="AY31" i="2"/>
  <c r="D28" i="10"/>
  <c r="AP30" i="2"/>
  <c r="C17" i="10"/>
  <c r="AC19" i="2"/>
  <c r="C5" i="10"/>
  <c r="AC7" i="2"/>
  <c r="E32" i="10"/>
  <c r="BC34" i="2"/>
  <c r="E20" i="10"/>
  <c r="BC22" i="2"/>
  <c r="A21" i="10"/>
  <c r="C23" i="2"/>
  <c r="J15" i="10"/>
  <c r="DP17" i="2"/>
  <c r="A30" i="10"/>
  <c r="C32" i="2"/>
  <c r="U20" i="2"/>
  <c r="B13" i="10"/>
  <c r="P15" i="2"/>
  <c r="A6" i="10"/>
  <c r="C8" i="2"/>
  <c r="AL19" i="2"/>
  <c r="AY17" i="2"/>
  <c r="AL11" i="2"/>
  <c r="AH11" i="2"/>
  <c r="AY9" i="2"/>
  <c r="BY32" i="2"/>
  <c r="BY16" i="2"/>
  <c r="CZ499" i="6"/>
  <c r="R499" i="6"/>
  <c r="O499" i="6"/>
  <c r="CZ318" i="6"/>
  <c r="R318" i="6"/>
  <c r="O318" i="6"/>
  <c r="O413" i="6"/>
  <c r="CZ413" i="6"/>
  <c r="R413" i="6"/>
  <c r="O329" i="6"/>
  <c r="CZ329" i="6"/>
  <c r="R329" i="6"/>
  <c r="CZ131" i="6"/>
  <c r="R131" i="6"/>
  <c r="O131" i="6"/>
  <c r="DD387" i="7"/>
  <c r="V387" i="7"/>
  <c r="S387" i="7"/>
  <c r="DD273" i="7"/>
  <c r="V273" i="7"/>
  <c r="S273" i="7"/>
  <c r="I5" i="10"/>
  <c r="DC7" i="2"/>
  <c r="I25" i="10"/>
  <c r="DC27" i="2"/>
  <c r="E17" i="10"/>
  <c r="BC19" i="2"/>
  <c r="DY15" i="2"/>
  <c r="DY23" i="2"/>
  <c r="DU23" i="2"/>
  <c r="DY31" i="2"/>
  <c r="U34" i="2"/>
  <c r="B22" i="10"/>
  <c r="P24" i="2"/>
  <c r="B14" i="10"/>
  <c r="P16" i="2"/>
  <c r="AY16" i="2"/>
  <c r="AU16" i="2"/>
  <c r="AY8" i="2"/>
  <c r="AU8" i="2"/>
  <c r="CY29" i="2"/>
  <c r="BY8" i="2"/>
  <c r="G15" i="10"/>
  <c r="CC17" i="2"/>
  <c r="CL9" i="2"/>
  <c r="CH9" i="2"/>
  <c r="CL5" i="2"/>
  <c r="CH5" i="2"/>
  <c r="G3" i="10"/>
  <c r="CC5" i="2"/>
  <c r="EU35" i="2"/>
  <c r="I11" i="10"/>
  <c r="DC13" i="2"/>
  <c r="EL5" i="2"/>
  <c r="D19" i="10"/>
  <c r="AP21" i="2"/>
  <c r="F30" i="10"/>
  <c r="BP32" i="2"/>
  <c r="F14" i="10"/>
  <c r="BP16" i="2"/>
  <c r="G20" i="10"/>
  <c r="CC22" i="2"/>
  <c r="BY33" i="2"/>
  <c r="BY13" i="2"/>
  <c r="BL11" i="2"/>
  <c r="EU16" i="2"/>
  <c r="DL6" i="2"/>
  <c r="DY10" i="2"/>
  <c r="DL18" i="2"/>
  <c r="DY34" i="2"/>
  <c r="DH11" i="2"/>
  <c r="DL11" i="2"/>
  <c r="I9" i="10"/>
  <c r="DC11" i="2"/>
  <c r="H23" i="2"/>
  <c r="H15" i="2"/>
  <c r="AU33" i="2"/>
  <c r="AY33" i="2"/>
  <c r="AL27" i="2"/>
  <c r="AU25" i="2"/>
  <c r="AY25" i="2"/>
  <c r="B23" i="10"/>
  <c r="P25" i="2"/>
  <c r="AC17" i="2"/>
  <c r="C3" i="10"/>
  <c r="AC5" i="2"/>
  <c r="AU32" i="2"/>
  <c r="AY32" i="2"/>
  <c r="AL25" i="2"/>
  <c r="AH25" i="2"/>
  <c r="BL35" i="2"/>
  <c r="BH35" i="2"/>
  <c r="BH27" i="2"/>
  <c r="BL27" i="2"/>
  <c r="H27" i="10"/>
  <c r="CP29" i="2"/>
  <c r="H19" i="10"/>
  <c r="CP21" i="2"/>
  <c r="K8" i="10"/>
  <c r="EC10" i="2"/>
  <c r="K12" i="10"/>
  <c r="EC14" i="2"/>
  <c r="K16" i="10"/>
  <c r="EC18" i="2"/>
  <c r="K20" i="10"/>
  <c r="EC22" i="2"/>
  <c r="K24" i="10"/>
  <c r="EC26" i="2"/>
  <c r="K28" i="10"/>
  <c r="EC30" i="2"/>
  <c r="L32" i="10"/>
  <c r="EP34" i="2"/>
  <c r="I6" i="10"/>
  <c r="DC8" i="2"/>
  <c r="H5" i="10"/>
  <c r="CP7" i="2"/>
  <c r="H7" i="10"/>
  <c r="CP9" i="2"/>
  <c r="D13" i="10"/>
  <c r="AP15" i="2"/>
  <c r="DL23" i="2"/>
  <c r="I21" i="10"/>
  <c r="DC23" i="2"/>
  <c r="L4" i="10"/>
  <c r="EP6" i="2"/>
  <c r="L14" i="10"/>
  <c r="EP16" i="2"/>
  <c r="L22" i="10"/>
  <c r="EP24" i="2"/>
  <c r="L30" i="10"/>
  <c r="EP32" i="2"/>
  <c r="CY8" i="2"/>
  <c r="CU8" i="2"/>
  <c r="CL25" i="2"/>
  <c r="CH25" i="2"/>
  <c r="CL33" i="2"/>
  <c r="J12" i="10"/>
  <c r="DP14" i="2"/>
  <c r="J16" i="10"/>
  <c r="DP18" i="2"/>
  <c r="G4" i="10"/>
  <c r="CC6" i="2"/>
  <c r="G12" i="10"/>
  <c r="CC14" i="2"/>
  <c r="F13" i="10"/>
  <c r="BP15" i="2"/>
  <c r="G18" i="10"/>
  <c r="CC20" i="2"/>
  <c r="BY21" i="2"/>
  <c r="BL5" i="2"/>
  <c r="EL9" i="2"/>
  <c r="EL17" i="2"/>
  <c r="EH17" i="2"/>
  <c r="EL25" i="2"/>
  <c r="EL33" i="2"/>
  <c r="EH33" i="2"/>
  <c r="DY8" i="2"/>
  <c r="DY20" i="2"/>
  <c r="AL18" i="2"/>
  <c r="C22" i="10"/>
  <c r="AC24" i="2"/>
  <c r="L15" i="10"/>
  <c r="EP17" i="2"/>
  <c r="L31" i="10"/>
  <c r="EP33" i="2"/>
  <c r="H33" i="10"/>
  <c r="CP35" i="2"/>
  <c r="G14" i="10"/>
  <c r="CC16" i="2"/>
  <c r="H6" i="10"/>
  <c r="CP8" i="2"/>
  <c r="H8" i="2"/>
  <c r="I8" i="10"/>
  <c r="DC10" i="2"/>
  <c r="I28" i="10"/>
  <c r="DC30" i="2"/>
  <c r="H26" i="10"/>
  <c r="CP28" i="2"/>
  <c r="G16" i="10"/>
  <c r="CC18" i="2"/>
  <c r="C24" i="10"/>
  <c r="AC26" i="2"/>
  <c r="AU14" i="2"/>
  <c r="AY14" i="2"/>
  <c r="EL16" i="2"/>
  <c r="EH16" i="2"/>
  <c r="EL24" i="2"/>
  <c r="EH24" i="2"/>
  <c r="EL32" i="2"/>
  <c r="EH32" i="2"/>
  <c r="DH24" i="2"/>
  <c r="DL24" i="2"/>
  <c r="DH32" i="2"/>
  <c r="DL32" i="2"/>
  <c r="E21" i="10"/>
  <c r="BC23" i="2"/>
  <c r="L13" i="10"/>
  <c r="EP15" i="2"/>
  <c r="L29" i="10"/>
  <c r="EP31" i="2"/>
  <c r="CY6" i="2"/>
  <c r="B19" i="10"/>
  <c r="P21" i="2"/>
  <c r="D21" i="10"/>
  <c r="AP23" i="2"/>
  <c r="FK167" i="9"/>
  <c r="BH34" i="2"/>
  <c r="GG232" i="9"/>
  <c r="U15" i="2"/>
  <c r="FK73" i="9"/>
  <c r="DH27" i="2"/>
  <c r="GG241" i="9"/>
  <c r="U24" i="2"/>
  <c r="GG233" i="9"/>
  <c r="U16" i="2"/>
  <c r="FK233" i="9"/>
  <c r="H16" i="2"/>
  <c r="GG122" i="9"/>
  <c r="CU30" i="2"/>
  <c r="GG192" i="9"/>
  <c r="AU17" i="2"/>
  <c r="GG165" i="9"/>
  <c r="BU32" i="2"/>
  <c r="GG149" i="9"/>
  <c r="BU16" i="2"/>
  <c r="GG65" i="9"/>
  <c r="DU19" i="2"/>
  <c r="GG225" i="9"/>
  <c r="U8" i="2"/>
  <c r="GG242" i="9"/>
  <c r="U25" i="2"/>
  <c r="FK192" i="9"/>
  <c r="AH17" i="2"/>
  <c r="FK165" i="9"/>
  <c r="BH32" i="2"/>
  <c r="FK149" i="9"/>
  <c r="BH16" i="2"/>
  <c r="GG222" i="9"/>
  <c r="U5" i="2"/>
  <c r="FK148" i="9"/>
  <c r="BH15" i="2"/>
  <c r="GG119" i="9"/>
  <c r="CU27" i="2"/>
  <c r="FK15" i="9"/>
  <c r="EH14" i="2"/>
  <c r="FK23" i="9"/>
  <c r="EH22" i="2"/>
  <c r="FK31" i="9"/>
  <c r="EH30" i="2"/>
  <c r="GG35" i="9"/>
  <c r="EU34" i="2"/>
  <c r="FK54" i="9"/>
  <c r="DH8" i="2"/>
  <c r="FK62" i="9"/>
  <c r="DH16" i="2"/>
  <c r="FK66" i="9"/>
  <c r="DH20" i="2"/>
  <c r="GG103" i="9"/>
  <c r="CU11" i="2"/>
  <c r="GG51" i="9"/>
  <c r="DU5" i="2"/>
  <c r="GG11" i="9"/>
  <c r="EU10" i="2"/>
  <c r="GG19" i="9"/>
  <c r="EU18" i="2"/>
  <c r="GG27" i="9"/>
  <c r="EU26" i="2"/>
  <c r="GG116" i="9"/>
  <c r="CU24" i="2"/>
  <c r="FK106" i="9"/>
  <c r="CH14" i="2"/>
  <c r="GG224" i="9"/>
  <c r="U7" i="2"/>
  <c r="FK112" i="9"/>
  <c r="CH20" i="2"/>
  <c r="GG22" i="9"/>
  <c r="EU21" i="2"/>
  <c r="FK108" i="9"/>
  <c r="CH16" i="2"/>
  <c r="GG71" i="9"/>
  <c r="DU25" i="2"/>
  <c r="FK244" i="9"/>
  <c r="H27" i="2"/>
  <c r="GG203" i="9"/>
  <c r="AU28" i="2"/>
  <c r="GG52" i="9"/>
  <c r="DU6" i="2"/>
  <c r="GG56" i="9"/>
  <c r="DU10" i="2"/>
  <c r="GG68" i="9"/>
  <c r="DU22" i="2"/>
  <c r="GG76" i="9"/>
  <c r="DU30" i="2"/>
  <c r="FK110" i="9"/>
  <c r="CH18" i="2"/>
  <c r="FK201" i="9"/>
  <c r="AH26" i="2"/>
  <c r="GG138" i="9"/>
  <c r="BU5" i="2"/>
  <c r="FK156" i="9"/>
  <c r="BH23" i="2"/>
  <c r="GG20" i="9"/>
  <c r="EU19" i="2"/>
  <c r="FK147" i="9"/>
  <c r="BH14" i="2"/>
  <c r="GG238" i="9"/>
  <c r="U21" i="2"/>
  <c r="EH25" i="2"/>
  <c r="BU21" i="2"/>
  <c r="AU9" i="2"/>
  <c r="AU31" i="2"/>
  <c r="BH19" i="2"/>
  <c r="DU13" i="2"/>
  <c r="AU30" i="2"/>
  <c r="DH15" i="2"/>
  <c r="CU31" i="2"/>
  <c r="DU12" i="2"/>
  <c r="U26" i="2"/>
  <c r="BU19" i="2"/>
  <c r="DH18" i="2"/>
  <c r="EU17" i="2"/>
  <c r="BU18" i="2"/>
  <c r="CU34" i="2"/>
  <c r="EU6" i="2"/>
  <c r="EU29" i="2"/>
  <c r="EH18" i="2"/>
  <c r="EU8" i="2"/>
  <c r="AU5" i="2"/>
  <c r="DU9" i="2"/>
  <c r="CZ315" i="6"/>
  <c r="R315" i="6"/>
  <c r="O315" i="6"/>
  <c r="AD6" i="7"/>
  <c r="AD7" i="7"/>
  <c r="AC9" i="7"/>
  <c r="AE9" i="7"/>
  <c r="AA11" i="7"/>
  <c r="AE11" i="7"/>
  <c r="Z6" i="6"/>
  <c r="Z7" i="6"/>
  <c r="Y9" i="6"/>
  <c r="W11" i="6"/>
  <c r="AA11" i="6"/>
  <c r="AA9" i="6"/>
  <c r="Y10" i="6"/>
  <c r="AM301" i="6"/>
  <c r="AN301" i="6"/>
  <c r="AM509" i="6"/>
  <c r="AN509" i="6"/>
  <c r="AP416" i="6"/>
  <c r="AL330" i="6"/>
  <c r="AL256" i="6"/>
  <c r="AP514" i="6"/>
  <c r="AL423" i="6"/>
  <c r="AP373" i="6"/>
  <c r="AL299" i="6"/>
  <c r="AP251" i="6"/>
  <c r="AP191" i="6"/>
  <c r="AM412" i="6"/>
  <c r="AN412" i="6"/>
  <c r="AP360" i="6"/>
  <c r="AM295" i="6"/>
  <c r="AN295" i="6"/>
  <c r="AM235" i="6"/>
  <c r="AN235" i="6"/>
  <c r="AP429" i="6"/>
  <c r="AM196" i="6"/>
  <c r="AN196" i="6"/>
  <c r="AM145" i="6"/>
  <c r="AN145" i="6"/>
  <c r="AP75" i="6"/>
  <c r="AM337" i="6"/>
  <c r="AN337" i="6"/>
  <c r="AM214" i="6"/>
  <c r="AN214" i="6"/>
  <c r="AP154" i="6"/>
  <c r="AM79" i="6"/>
  <c r="AN79" i="6"/>
  <c r="AM32" i="6"/>
  <c r="AN32" i="6"/>
  <c r="AM16" i="6"/>
  <c r="AN16" i="6"/>
  <c r="AM333" i="6"/>
  <c r="AN333" i="6"/>
  <c r="AM147" i="6"/>
  <c r="AN147" i="6"/>
  <c r="AL81" i="6"/>
  <c r="AP30" i="6"/>
  <c r="AM146" i="6"/>
  <c r="AN146" i="6"/>
  <c r="AM22" i="6"/>
  <c r="AN22" i="6"/>
  <c r="AL205" i="6"/>
  <c r="AM254" i="6"/>
  <c r="AN254" i="6"/>
  <c r="AL462" i="6"/>
  <c r="AM500" i="6"/>
  <c r="AN500" i="6"/>
  <c r="AM448" i="6"/>
  <c r="AN448" i="6"/>
  <c r="AL383" i="6"/>
  <c r="AP330" i="6"/>
  <c r="AL272" i="6"/>
  <c r="AP212" i="6"/>
  <c r="AP453" i="6"/>
  <c r="AM387" i="6"/>
  <c r="AN387" i="6"/>
  <c r="AM331" i="6"/>
  <c r="AN331" i="6"/>
  <c r="AM279" i="6"/>
  <c r="AN279" i="6"/>
  <c r="AP211" i="6"/>
  <c r="AM513" i="6"/>
  <c r="AN513" i="6"/>
  <c r="AL453" i="6"/>
  <c r="AL430" i="6"/>
  <c r="AP410" i="6"/>
  <c r="AL385" i="6"/>
  <c r="AL370" i="6"/>
  <c r="AP333" i="6"/>
  <c r="AP316" i="6"/>
  <c r="AM283" i="6"/>
  <c r="AN283" i="6"/>
  <c r="AL250" i="6"/>
  <c r="AL234" i="6"/>
  <c r="AL195" i="6"/>
  <c r="AL456" i="6"/>
  <c r="AL320" i="6"/>
  <c r="AP189" i="6"/>
  <c r="AP156" i="6"/>
  <c r="AP128" i="6"/>
  <c r="AP111" i="6"/>
  <c r="AL459" i="6"/>
  <c r="AP376" i="6"/>
  <c r="AL289" i="6"/>
  <c r="AM195" i="6"/>
  <c r="AN195" i="6"/>
  <c r="AP158" i="6"/>
  <c r="AL119" i="6"/>
  <c r="AL67" i="6"/>
  <c r="AP469" i="6"/>
  <c r="AM369" i="6"/>
  <c r="AN369" i="6"/>
  <c r="AM274" i="6"/>
  <c r="AN274" i="6"/>
  <c r="AP187" i="6"/>
  <c r="AL146" i="6"/>
  <c r="AO146" i="6"/>
  <c r="AL117" i="6"/>
  <c r="AP81" i="6"/>
  <c r="AM58" i="6"/>
  <c r="AN58" i="6"/>
  <c r="AP450" i="6"/>
  <c r="AM151" i="6"/>
  <c r="AN151" i="6"/>
  <c r="AL31" i="6"/>
  <c r="AP129" i="6"/>
  <c r="AM230" i="6"/>
  <c r="AN230" i="6"/>
  <c r="AP64" i="6"/>
  <c r="AM41" i="6"/>
  <c r="AN41" i="6"/>
  <c r="AL286" i="6"/>
  <c r="AM69" i="6"/>
  <c r="AN69" i="6"/>
  <c r="AM72" i="6"/>
  <c r="AN72" i="6"/>
  <c r="AM250" i="6"/>
  <c r="AN250" i="6"/>
  <c r="AM401" i="6"/>
  <c r="AN401" i="6"/>
  <c r="AL498" i="6"/>
  <c r="AL386" i="6"/>
  <c r="AL485" i="6"/>
  <c r="AM378" i="6"/>
  <c r="AN378" i="6"/>
  <c r="AL281" i="6"/>
  <c r="AM316" i="6"/>
  <c r="AN316" i="6"/>
  <c r="AP494" i="6"/>
  <c r="AL107" i="6"/>
  <c r="AL201" i="6"/>
  <c r="AL43" i="6"/>
  <c r="AM445" i="6"/>
  <c r="AN445" i="6"/>
  <c r="AP34" i="6"/>
  <c r="AM130" i="6"/>
  <c r="AN130" i="6"/>
  <c r="AM499" i="6"/>
  <c r="AN499" i="6"/>
  <c r="AP372" i="6"/>
  <c r="AP319" i="6"/>
  <c r="AM375" i="6"/>
  <c r="AN375" i="6"/>
  <c r="AL280" i="6"/>
  <c r="AM423" i="6"/>
  <c r="AN423" i="6"/>
  <c r="AL254" i="6"/>
  <c r="AO254" i="6"/>
  <c r="AL210" i="6"/>
  <c r="AM246" i="6"/>
  <c r="AN246" i="6"/>
  <c r="AP197" i="6"/>
  <c r="AP147" i="6"/>
  <c r="AL108" i="6"/>
  <c r="AM328" i="6"/>
  <c r="AN328" i="6"/>
  <c r="AL150" i="6"/>
  <c r="AL106" i="6"/>
  <c r="AP69" i="6"/>
  <c r="AL504" i="6"/>
  <c r="AL173" i="6"/>
  <c r="AP63" i="6"/>
  <c r="AM109" i="6"/>
  <c r="AN109" i="6"/>
  <c r="AP462" i="6"/>
  <c r="AP458" i="6"/>
  <c r="AP407" i="6"/>
  <c r="AM344" i="6"/>
  <c r="AN344" i="6"/>
  <c r="AP272" i="6"/>
  <c r="AP216" i="6"/>
  <c r="AP427" i="6"/>
  <c r="AM335" i="6"/>
  <c r="AN335" i="6"/>
  <c r="AL275" i="6"/>
  <c r="AP215" i="6"/>
  <c r="AP445" i="6"/>
  <c r="AM215" i="6"/>
  <c r="AN215" i="6"/>
  <c r="AP233" i="6"/>
  <c r="AL400" i="6"/>
  <c r="AM172" i="6"/>
  <c r="AN172" i="6"/>
  <c r="AM128" i="6"/>
  <c r="AN128" i="6"/>
  <c r="AL29" i="6"/>
  <c r="AM298" i="6"/>
  <c r="AN298" i="6"/>
  <c r="AP162" i="6"/>
  <c r="AL151" i="6"/>
  <c r="AM78" i="6"/>
  <c r="AN78" i="6"/>
  <c r="AL41" i="6"/>
  <c r="AO41" i="6"/>
  <c r="AP463" i="6"/>
  <c r="AM294" i="6"/>
  <c r="AN294" i="6"/>
  <c r="AP315" i="6"/>
  <c r="AL161" i="6"/>
  <c r="AL489" i="6"/>
  <c r="AM376" i="6"/>
  <c r="AN376" i="6"/>
  <c r="AM296" i="6"/>
  <c r="AN296" i="6"/>
  <c r="AL341" i="6"/>
  <c r="AL367" i="6"/>
  <c r="AP28" i="6"/>
  <c r="AP487" i="6"/>
  <c r="AM209" i="6"/>
  <c r="AN209" i="6"/>
  <c r="AM208" i="6"/>
  <c r="AN208" i="6"/>
  <c r="AL148" i="6"/>
  <c r="AL104" i="6"/>
  <c r="AP380" i="6"/>
  <c r="AM158" i="6"/>
  <c r="AN158" i="6"/>
  <c r="AM297" i="6"/>
  <c r="AN297" i="6"/>
  <c r="AM515" i="6"/>
  <c r="AN515" i="6"/>
  <c r="AP500" i="6"/>
  <c r="AM192" i="6"/>
  <c r="AN192" i="6"/>
  <c r="AP369" i="6"/>
  <c r="AP67" i="6"/>
  <c r="AM171" i="6"/>
  <c r="AN171" i="6"/>
  <c r="AP412" i="6"/>
  <c r="AM362" i="6"/>
  <c r="AN362" i="6"/>
  <c r="AP132" i="6"/>
  <c r="AM26" i="6"/>
  <c r="AN26" i="6"/>
  <c r="AL76" i="6"/>
  <c r="AC10" i="7"/>
  <c r="N500" i="6"/>
  <c r="P500" i="6"/>
  <c r="Q515" i="6"/>
  <c r="N499" i="6"/>
  <c r="P499" i="6"/>
  <c r="Q514" i="6"/>
  <c r="N498" i="6"/>
  <c r="P498" i="6"/>
  <c r="Q513" i="6"/>
  <c r="N497" i="6"/>
  <c r="P497" i="6"/>
  <c r="Q512" i="6"/>
  <c r="N494" i="6"/>
  <c r="P494" i="6"/>
  <c r="Q509" i="6"/>
  <c r="N493" i="6"/>
  <c r="P493" i="6"/>
  <c r="Q508" i="6"/>
  <c r="N492" i="6"/>
  <c r="P492" i="6"/>
  <c r="Q507" i="6"/>
  <c r="N491" i="6"/>
  <c r="P491" i="6"/>
  <c r="Q506" i="6"/>
  <c r="N485" i="6"/>
  <c r="P485" i="6"/>
  <c r="Q500" i="6"/>
  <c r="N472" i="6"/>
  <c r="P472" i="6"/>
  <c r="Q487" i="6"/>
  <c r="N468" i="6"/>
  <c r="P468" i="6"/>
  <c r="N464" i="6"/>
  <c r="P464" i="6"/>
  <c r="N460" i="6"/>
  <c r="P460" i="6"/>
  <c r="N457" i="6"/>
  <c r="P457" i="6"/>
  <c r="Q472" i="6"/>
  <c r="N449" i="6"/>
  <c r="P449" i="6"/>
  <c r="Q464" i="6"/>
  <c r="N448" i="6"/>
  <c r="P448" i="6"/>
  <c r="Q463" i="6"/>
  <c r="N509" i="6"/>
  <c r="P509" i="6"/>
  <c r="N508" i="6"/>
  <c r="P508" i="6"/>
  <c r="N501" i="6"/>
  <c r="P501" i="6"/>
  <c r="N489" i="6"/>
  <c r="P489" i="6"/>
  <c r="Q504" i="6"/>
  <c r="N469" i="6"/>
  <c r="P469" i="6"/>
  <c r="N511" i="6"/>
  <c r="P511" i="6"/>
  <c r="N510" i="6"/>
  <c r="P510" i="6"/>
  <c r="N503" i="6"/>
  <c r="P503" i="6"/>
  <c r="N502" i="6"/>
  <c r="P502" i="6"/>
  <c r="N513" i="6"/>
  <c r="P513" i="6"/>
  <c r="N512" i="6"/>
  <c r="P512" i="6"/>
  <c r="N505" i="6"/>
  <c r="P505" i="6"/>
  <c r="N504" i="6"/>
  <c r="P504" i="6"/>
  <c r="N495" i="6"/>
  <c r="P495" i="6"/>
  <c r="Q510" i="6"/>
  <c r="N487" i="6"/>
  <c r="P487" i="6"/>
  <c r="Q502" i="6"/>
  <c r="N486" i="6"/>
  <c r="P486" i="6"/>
  <c r="Q501" i="6"/>
  <c r="N470" i="6"/>
  <c r="P470" i="6"/>
  <c r="Q485" i="6"/>
  <c r="N514" i="6"/>
  <c r="P514" i="6"/>
  <c r="N507" i="6"/>
  <c r="P507" i="6"/>
  <c r="N490" i="6"/>
  <c r="P490" i="6"/>
  <c r="Q505" i="6"/>
  <c r="N467" i="6"/>
  <c r="P467" i="6"/>
  <c r="N461" i="6"/>
  <c r="P461" i="6"/>
  <c r="N458" i="6"/>
  <c r="P458" i="6"/>
  <c r="N454" i="6"/>
  <c r="P454" i="6"/>
  <c r="Q469" i="6"/>
  <c r="N446" i="6"/>
  <c r="P446" i="6"/>
  <c r="Q461" i="6"/>
  <c r="N445" i="6"/>
  <c r="P445" i="6"/>
  <c r="Q460" i="6"/>
  <c r="N430" i="6"/>
  <c r="P430" i="6"/>
  <c r="Q445" i="6"/>
  <c r="N426" i="6"/>
  <c r="P426" i="6"/>
  <c r="N422" i="6"/>
  <c r="P422" i="6"/>
  <c r="N418" i="6"/>
  <c r="P418" i="6"/>
  <c r="N413" i="6"/>
  <c r="P413" i="6"/>
  <c r="Q428" i="6"/>
  <c r="N410" i="6"/>
  <c r="P410" i="6"/>
  <c r="Q425" i="6"/>
  <c r="N409" i="6"/>
  <c r="P409" i="6"/>
  <c r="Q424" i="6"/>
  <c r="N401" i="6"/>
  <c r="P401" i="6"/>
  <c r="Q416" i="6"/>
  <c r="N385" i="6"/>
  <c r="P385" i="6"/>
  <c r="Q400" i="6"/>
  <c r="N381" i="6"/>
  <c r="P381" i="6"/>
  <c r="N377" i="6"/>
  <c r="P377" i="6"/>
  <c r="N370" i="6"/>
  <c r="P370" i="6"/>
  <c r="Q385" i="6"/>
  <c r="N369" i="6"/>
  <c r="P369" i="6"/>
  <c r="Q384" i="6"/>
  <c r="N366" i="6"/>
  <c r="P366" i="6"/>
  <c r="Q381" i="6"/>
  <c r="N361" i="6"/>
  <c r="P361" i="6"/>
  <c r="Q376" i="6"/>
  <c r="N360" i="6"/>
  <c r="P360" i="6"/>
  <c r="Q375" i="6"/>
  <c r="N345" i="6"/>
  <c r="P345" i="6"/>
  <c r="Q360" i="6"/>
  <c r="N341" i="6"/>
  <c r="P341" i="6"/>
  <c r="N337" i="6"/>
  <c r="P337" i="6"/>
  <c r="N333" i="6"/>
  <c r="P333" i="6"/>
  <c r="N328" i="6"/>
  <c r="P328" i="6"/>
  <c r="Q343" i="6"/>
  <c r="N325" i="6"/>
  <c r="P325" i="6"/>
  <c r="Q340" i="6"/>
  <c r="N324" i="6"/>
  <c r="P324" i="6"/>
  <c r="Q339" i="6"/>
  <c r="N317" i="6"/>
  <c r="P317" i="6"/>
  <c r="Q332" i="6"/>
  <c r="N316" i="6"/>
  <c r="P316" i="6"/>
  <c r="Q331" i="6"/>
  <c r="N302" i="6"/>
  <c r="P302" i="6"/>
  <c r="Q317" i="6"/>
  <c r="N298" i="6"/>
  <c r="P298" i="6"/>
  <c r="N294" i="6"/>
  <c r="P294" i="6"/>
  <c r="N290" i="6"/>
  <c r="P290" i="6"/>
  <c r="N285" i="6"/>
  <c r="P285" i="6"/>
  <c r="Q300" i="6"/>
  <c r="N282" i="6"/>
  <c r="P282" i="6"/>
  <c r="Q297" i="6"/>
  <c r="N281" i="6"/>
  <c r="P281" i="6"/>
  <c r="Q296" i="6"/>
  <c r="N274" i="6"/>
  <c r="P274" i="6"/>
  <c r="Q289" i="6"/>
  <c r="N258" i="6"/>
  <c r="P258" i="6"/>
  <c r="Q273" i="6"/>
  <c r="N254" i="6"/>
  <c r="P254" i="6"/>
  <c r="N250" i="6"/>
  <c r="P250" i="6"/>
  <c r="N246" i="6"/>
  <c r="P246" i="6"/>
  <c r="N245" i="6"/>
  <c r="P245" i="6"/>
  <c r="N237" i="6"/>
  <c r="P237" i="6"/>
  <c r="Q252" i="6"/>
  <c r="N234" i="6"/>
  <c r="P234" i="6"/>
  <c r="Q249" i="6"/>
  <c r="N230" i="6"/>
  <c r="P230" i="6"/>
  <c r="Q245" i="6"/>
  <c r="N214" i="6"/>
  <c r="P214" i="6"/>
  <c r="N210" i="6"/>
  <c r="P210" i="6"/>
  <c r="N206" i="6"/>
  <c r="P206" i="6"/>
  <c r="N488" i="6"/>
  <c r="P488" i="6"/>
  <c r="Q503" i="6"/>
  <c r="N465" i="6"/>
  <c r="P465" i="6"/>
  <c r="N444" i="6"/>
  <c r="P444" i="6"/>
  <c r="Q459" i="6"/>
  <c r="N429" i="6"/>
  <c r="P429" i="6"/>
  <c r="Q444" i="6"/>
  <c r="N425" i="6"/>
  <c r="P425" i="6"/>
  <c r="N421" i="6"/>
  <c r="P421" i="6"/>
  <c r="N417" i="6"/>
  <c r="P417" i="6"/>
  <c r="N414" i="6"/>
  <c r="P414" i="6"/>
  <c r="Q429" i="6"/>
  <c r="N406" i="6"/>
  <c r="P406" i="6"/>
  <c r="Q421" i="6"/>
  <c r="N405" i="6"/>
  <c r="P405" i="6"/>
  <c r="Q420" i="6"/>
  <c r="N400" i="6"/>
  <c r="P400" i="6"/>
  <c r="Q415" i="6"/>
  <c r="N384" i="6"/>
  <c r="P384" i="6"/>
  <c r="N380" i="6"/>
  <c r="P380" i="6"/>
  <c r="N376" i="6"/>
  <c r="P376" i="6"/>
  <c r="N371" i="6"/>
  <c r="P371" i="6"/>
  <c r="Q386" i="6"/>
  <c r="N368" i="6"/>
  <c r="P368" i="6"/>
  <c r="Q383" i="6"/>
  <c r="N367" i="6"/>
  <c r="P367" i="6"/>
  <c r="Q382" i="6"/>
  <c r="N359" i="6"/>
  <c r="P359" i="6"/>
  <c r="Q374" i="6"/>
  <c r="N344" i="6"/>
  <c r="P344" i="6"/>
  <c r="Q359" i="6"/>
  <c r="N340" i="6"/>
  <c r="P340" i="6"/>
  <c r="N336" i="6"/>
  <c r="P336" i="6"/>
  <c r="N332" i="6"/>
  <c r="P332" i="6"/>
  <c r="N329" i="6"/>
  <c r="P329" i="6"/>
  <c r="Q344" i="6"/>
  <c r="N321" i="6"/>
  <c r="P321" i="6"/>
  <c r="Q336" i="6"/>
  <c r="N320" i="6"/>
  <c r="P320" i="6"/>
  <c r="Q335" i="6"/>
  <c r="N315" i="6"/>
  <c r="P315" i="6"/>
  <c r="Q330" i="6"/>
  <c r="N301" i="6"/>
  <c r="P301" i="6"/>
  <c r="Q316" i="6"/>
  <c r="N297" i="6"/>
  <c r="P297" i="6"/>
  <c r="N293" i="6"/>
  <c r="P293" i="6"/>
  <c r="N289" i="6"/>
  <c r="P289" i="6"/>
  <c r="N286" i="6"/>
  <c r="P286" i="6"/>
  <c r="Q301" i="6"/>
  <c r="N278" i="6"/>
  <c r="P278" i="6"/>
  <c r="Q293" i="6"/>
  <c r="N277" i="6"/>
  <c r="P277" i="6"/>
  <c r="Q292" i="6"/>
  <c r="N273" i="6"/>
  <c r="P273" i="6"/>
  <c r="Q288" i="6"/>
  <c r="N257" i="6"/>
  <c r="P257" i="6"/>
  <c r="Q272" i="6"/>
  <c r="N253" i="6"/>
  <c r="P253" i="6"/>
  <c r="N249" i="6"/>
  <c r="P249" i="6"/>
  <c r="N242" i="6"/>
  <c r="P242" i="6"/>
  <c r="Q257" i="6"/>
  <c r="N241" i="6"/>
  <c r="P241" i="6"/>
  <c r="Q256" i="6"/>
  <c r="N238" i="6"/>
  <c r="P238" i="6"/>
  <c r="Q253" i="6"/>
  <c r="N233" i="6"/>
  <c r="P233" i="6"/>
  <c r="Q248" i="6"/>
  <c r="N217" i="6"/>
  <c r="P217" i="6"/>
  <c r="Q232" i="6"/>
  <c r="N213" i="6"/>
  <c r="P213" i="6"/>
  <c r="N209" i="6"/>
  <c r="P209" i="6"/>
  <c r="N205" i="6"/>
  <c r="P205" i="6"/>
  <c r="N200" i="6"/>
  <c r="P200" i="6"/>
  <c r="Q215" i="6"/>
  <c r="N197" i="6"/>
  <c r="P197" i="6"/>
  <c r="Q212" i="6"/>
  <c r="N196" i="6"/>
  <c r="P196" i="6"/>
  <c r="Q211" i="6"/>
  <c r="N515" i="6"/>
  <c r="P515" i="6"/>
  <c r="N506" i="6"/>
  <c r="P506" i="6"/>
  <c r="N462" i="6"/>
  <c r="P462" i="6"/>
  <c r="N459" i="6"/>
  <c r="P459" i="6"/>
  <c r="N453" i="6"/>
  <c r="P453" i="6"/>
  <c r="Q468" i="6"/>
  <c r="N450" i="6"/>
  <c r="P450" i="6"/>
  <c r="Q465" i="6"/>
  <c r="N443" i="6"/>
  <c r="P443" i="6"/>
  <c r="Q458" i="6"/>
  <c r="N428" i="6"/>
  <c r="P428" i="6"/>
  <c r="Q443" i="6"/>
  <c r="N424" i="6"/>
  <c r="P424" i="6"/>
  <c r="N420" i="6"/>
  <c r="P420" i="6"/>
  <c r="N416" i="6"/>
  <c r="P416" i="6"/>
  <c r="N415" i="6"/>
  <c r="P415" i="6"/>
  <c r="Q430" i="6"/>
  <c r="N407" i="6"/>
  <c r="P407" i="6"/>
  <c r="Q422" i="6"/>
  <c r="N404" i="6"/>
  <c r="P404" i="6"/>
  <c r="Q419" i="6"/>
  <c r="N387" i="6"/>
  <c r="P387" i="6"/>
  <c r="Q402" i="6"/>
  <c r="N383" i="6"/>
  <c r="P383" i="6"/>
  <c r="N379" i="6"/>
  <c r="P379" i="6"/>
  <c r="N375" i="6"/>
  <c r="P375" i="6"/>
  <c r="N372" i="6"/>
  <c r="P372" i="6"/>
  <c r="Q387" i="6"/>
  <c r="N364" i="6"/>
  <c r="P364" i="6"/>
  <c r="Q379" i="6"/>
  <c r="N363" i="6"/>
  <c r="P363" i="6"/>
  <c r="Q378" i="6"/>
  <c r="N358" i="6"/>
  <c r="P358" i="6"/>
  <c r="Q373" i="6"/>
  <c r="N343" i="6"/>
  <c r="P343" i="6"/>
  <c r="Q358" i="6"/>
  <c r="N339" i="6"/>
  <c r="P339" i="6"/>
  <c r="N335" i="6"/>
  <c r="P335" i="6"/>
  <c r="N331" i="6"/>
  <c r="P331" i="6"/>
  <c r="N330" i="6"/>
  <c r="P330" i="6"/>
  <c r="Q345" i="6"/>
  <c r="N322" i="6"/>
  <c r="P322" i="6"/>
  <c r="Q337" i="6"/>
  <c r="N319" i="6"/>
  <c r="P319" i="6"/>
  <c r="Q334" i="6"/>
  <c r="N300" i="6"/>
  <c r="P300" i="6"/>
  <c r="Q315" i="6"/>
  <c r="N296" i="6"/>
  <c r="P296" i="6"/>
  <c r="N292" i="6"/>
  <c r="P292" i="6"/>
  <c r="N288" i="6"/>
  <c r="P288" i="6"/>
  <c r="N287" i="6"/>
  <c r="P287" i="6"/>
  <c r="Q302" i="6"/>
  <c r="N279" i="6"/>
  <c r="P279" i="6"/>
  <c r="Q294" i="6"/>
  <c r="N276" i="6"/>
  <c r="P276" i="6"/>
  <c r="Q291" i="6"/>
  <c r="N272" i="6"/>
  <c r="P272" i="6"/>
  <c r="Q287" i="6"/>
  <c r="N256" i="6"/>
  <c r="P256" i="6"/>
  <c r="N252" i="6"/>
  <c r="P252" i="6"/>
  <c r="N248" i="6"/>
  <c r="P248" i="6"/>
  <c r="N243" i="6"/>
  <c r="P243" i="6"/>
  <c r="Q258" i="6"/>
  <c r="N240" i="6"/>
  <c r="P240" i="6"/>
  <c r="Q255" i="6"/>
  <c r="N239" i="6"/>
  <c r="P239" i="6"/>
  <c r="Q254" i="6"/>
  <c r="N232" i="6"/>
  <c r="P232" i="6"/>
  <c r="Q247" i="6"/>
  <c r="N216" i="6"/>
  <c r="P216" i="6"/>
  <c r="Q231" i="6"/>
  <c r="N212" i="6"/>
  <c r="P212" i="6"/>
  <c r="N208" i="6"/>
  <c r="P208" i="6"/>
  <c r="N204" i="6"/>
  <c r="P204" i="6"/>
  <c r="N201" i="6"/>
  <c r="P201" i="6"/>
  <c r="Q216" i="6"/>
  <c r="N193" i="6"/>
  <c r="P193" i="6"/>
  <c r="Q208" i="6"/>
  <c r="N192" i="6"/>
  <c r="P192" i="6"/>
  <c r="Q207" i="6"/>
  <c r="N447" i="6"/>
  <c r="P447" i="6"/>
  <c r="Q462" i="6"/>
  <c r="N412" i="6"/>
  <c r="P412" i="6"/>
  <c r="Q427" i="6"/>
  <c r="N411" i="6"/>
  <c r="P411" i="6"/>
  <c r="Q426" i="6"/>
  <c r="N378" i="6"/>
  <c r="P378" i="6"/>
  <c r="N374" i="6"/>
  <c r="P374" i="6"/>
  <c r="N373" i="6"/>
  <c r="P373" i="6"/>
  <c r="N299" i="6"/>
  <c r="P299" i="6"/>
  <c r="N295" i="6"/>
  <c r="P295" i="6"/>
  <c r="N280" i="6"/>
  <c r="P280" i="6"/>
  <c r="Q295" i="6"/>
  <c r="N275" i="6"/>
  <c r="P275" i="6"/>
  <c r="Q290" i="6"/>
  <c r="N255" i="6"/>
  <c r="P255" i="6"/>
  <c r="N187" i="6"/>
  <c r="P187" i="6"/>
  <c r="Q202" i="6"/>
  <c r="N174" i="6"/>
  <c r="P174" i="6"/>
  <c r="Q189" i="6"/>
  <c r="N170" i="6"/>
  <c r="P170" i="6"/>
  <c r="N166" i="6"/>
  <c r="P166" i="6"/>
  <c r="N162" i="6"/>
  <c r="P162" i="6"/>
  <c r="N159" i="6"/>
  <c r="P159" i="6"/>
  <c r="Q174" i="6"/>
  <c r="N151" i="6"/>
  <c r="P151" i="6"/>
  <c r="Q166" i="6"/>
  <c r="N150" i="6"/>
  <c r="P150" i="6"/>
  <c r="Q165" i="6"/>
  <c r="N146" i="6"/>
  <c r="P146" i="6"/>
  <c r="Q161" i="6"/>
  <c r="N130" i="6"/>
  <c r="P130" i="6"/>
  <c r="Q145" i="6"/>
  <c r="N126" i="6"/>
  <c r="P126" i="6"/>
  <c r="N122" i="6"/>
  <c r="P122" i="6"/>
  <c r="N118" i="6"/>
  <c r="P118" i="6"/>
  <c r="N117" i="6"/>
  <c r="P117" i="6"/>
  <c r="Q132" i="6"/>
  <c r="N109" i="6"/>
  <c r="P109" i="6"/>
  <c r="Q124" i="6"/>
  <c r="N106" i="6"/>
  <c r="P106" i="6"/>
  <c r="Q121" i="6"/>
  <c r="N102" i="6"/>
  <c r="P102" i="6"/>
  <c r="Q117" i="6"/>
  <c r="N85" i="6"/>
  <c r="P85" i="6"/>
  <c r="Q85" i="6"/>
  <c r="N81" i="6"/>
  <c r="P81" i="6"/>
  <c r="Q81" i="6"/>
  <c r="N77" i="6"/>
  <c r="P77" i="6"/>
  <c r="Q77" i="6"/>
  <c r="N72" i="6"/>
  <c r="P72" i="6"/>
  <c r="Q72" i="6"/>
  <c r="N69" i="6"/>
  <c r="P69" i="6"/>
  <c r="Q69" i="6"/>
  <c r="N68" i="6"/>
  <c r="P68" i="6"/>
  <c r="Q68" i="6"/>
  <c r="N402" i="6"/>
  <c r="P402" i="6"/>
  <c r="Q417" i="6"/>
  <c r="N365" i="6"/>
  <c r="P365" i="6"/>
  <c r="Q380" i="6"/>
  <c r="N323" i="6"/>
  <c r="P323" i="6"/>
  <c r="Q338" i="6"/>
  <c r="N318" i="6"/>
  <c r="P318" i="6"/>
  <c r="Q333" i="6"/>
  <c r="N291" i="6"/>
  <c r="P291" i="6"/>
  <c r="N251" i="6"/>
  <c r="P251" i="6"/>
  <c r="N247" i="6"/>
  <c r="P247" i="6"/>
  <c r="N244" i="6"/>
  <c r="P244" i="6"/>
  <c r="Q259" i="6"/>
  <c r="N203" i="6"/>
  <c r="P203" i="6"/>
  <c r="N198" i="6"/>
  <c r="P198" i="6"/>
  <c r="Q213" i="6"/>
  <c r="N191" i="6"/>
  <c r="P191" i="6"/>
  <c r="Q206" i="6"/>
  <c r="N190" i="6"/>
  <c r="P190" i="6"/>
  <c r="Q205" i="6"/>
  <c r="N173" i="6"/>
  <c r="P173" i="6"/>
  <c r="Q188" i="6"/>
  <c r="N169" i="6"/>
  <c r="P169" i="6"/>
  <c r="N165" i="6"/>
  <c r="P165" i="6"/>
  <c r="N161" i="6"/>
  <c r="P161" i="6"/>
  <c r="N160" i="6"/>
  <c r="P160" i="6"/>
  <c r="N152" i="6"/>
  <c r="P152" i="6"/>
  <c r="Q167" i="6"/>
  <c r="N149" i="6"/>
  <c r="P149" i="6"/>
  <c r="Q164" i="6"/>
  <c r="N145" i="6"/>
  <c r="P145" i="6"/>
  <c r="Q160" i="6"/>
  <c r="N129" i="6"/>
  <c r="P129" i="6"/>
  <c r="N125" i="6"/>
  <c r="P125" i="6"/>
  <c r="N121" i="6"/>
  <c r="P121" i="6"/>
  <c r="N114" i="6"/>
  <c r="P114" i="6"/>
  <c r="Q129" i="6"/>
  <c r="N113" i="6"/>
  <c r="P113" i="6"/>
  <c r="Q128" i="6"/>
  <c r="N110" i="6"/>
  <c r="P110" i="6"/>
  <c r="Q125" i="6"/>
  <c r="N105" i="6"/>
  <c r="P105" i="6"/>
  <c r="Q120" i="6"/>
  <c r="N84" i="6"/>
  <c r="P84" i="6"/>
  <c r="Q84" i="6"/>
  <c r="N80" i="6"/>
  <c r="P80" i="6"/>
  <c r="Q80" i="6"/>
  <c r="N76" i="6"/>
  <c r="P76" i="6"/>
  <c r="Q76" i="6"/>
  <c r="N73" i="6"/>
  <c r="P73" i="6"/>
  <c r="Q73" i="6"/>
  <c r="N65" i="6"/>
  <c r="P65" i="6"/>
  <c r="Q65" i="6"/>
  <c r="N64" i="6"/>
  <c r="P64" i="6"/>
  <c r="Q64" i="6"/>
  <c r="N60" i="6"/>
  <c r="P60" i="6"/>
  <c r="Q60" i="6"/>
  <c r="N30" i="6"/>
  <c r="P30" i="6"/>
  <c r="Q30" i="6"/>
  <c r="N28" i="6"/>
  <c r="P28" i="6"/>
  <c r="Q28" i="6"/>
  <c r="N24" i="6"/>
  <c r="P24" i="6"/>
  <c r="Q24" i="6"/>
  <c r="N22" i="6"/>
  <c r="P22" i="6"/>
  <c r="Q22" i="6"/>
  <c r="N463" i="6"/>
  <c r="P463" i="6"/>
  <c r="N455" i="6"/>
  <c r="P455" i="6"/>
  <c r="Q470" i="6"/>
  <c r="N451" i="6"/>
  <c r="P451" i="6"/>
  <c r="Q466" i="6"/>
  <c r="N408" i="6"/>
  <c r="P408" i="6"/>
  <c r="Q423" i="6"/>
  <c r="N403" i="6"/>
  <c r="P403" i="6"/>
  <c r="Q418" i="6"/>
  <c r="N386" i="6"/>
  <c r="P386" i="6"/>
  <c r="Q401" i="6"/>
  <c r="N342" i="6"/>
  <c r="P342" i="6"/>
  <c r="N338" i="6"/>
  <c r="P338" i="6"/>
  <c r="N327" i="6"/>
  <c r="P327" i="6"/>
  <c r="Q342" i="6"/>
  <c r="N326" i="6"/>
  <c r="P326" i="6"/>
  <c r="Q341" i="6"/>
  <c r="N284" i="6"/>
  <c r="P284" i="6"/>
  <c r="Q299" i="6"/>
  <c r="N283" i="6"/>
  <c r="P283" i="6"/>
  <c r="Q298" i="6"/>
  <c r="N231" i="6"/>
  <c r="P231" i="6"/>
  <c r="Q246" i="6"/>
  <c r="N215" i="6"/>
  <c r="P215" i="6"/>
  <c r="Q230" i="6"/>
  <c r="N195" i="6"/>
  <c r="P195" i="6"/>
  <c r="Q210" i="6"/>
  <c r="N194" i="6"/>
  <c r="P194" i="6"/>
  <c r="Q209" i="6"/>
  <c r="N189" i="6"/>
  <c r="P189" i="6"/>
  <c r="Q204" i="6"/>
  <c r="N172" i="6"/>
  <c r="P172" i="6"/>
  <c r="Q187" i="6"/>
  <c r="N168" i="6"/>
  <c r="P168" i="6"/>
  <c r="N164" i="6"/>
  <c r="P164" i="6"/>
  <c r="N157" i="6"/>
  <c r="P157" i="6"/>
  <c r="Q172" i="6"/>
  <c r="N156" i="6"/>
  <c r="P156" i="6"/>
  <c r="Q171" i="6"/>
  <c r="N153" i="6"/>
  <c r="P153" i="6"/>
  <c r="Q168" i="6"/>
  <c r="N148" i="6"/>
  <c r="P148" i="6"/>
  <c r="Q163" i="6"/>
  <c r="N132" i="6"/>
  <c r="P132" i="6"/>
  <c r="Q147" i="6"/>
  <c r="N128" i="6"/>
  <c r="P128" i="6"/>
  <c r="N124" i="6"/>
  <c r="P124" i="6"/>
  <c r="N120" i="6"/>
  <c r="P120" i="6"/>
  <c r="N115" i="6"/>
  <c r="P115" i="6"/>
  <c r="Q130" i="6"/>
  <c r="N112" i="6"/>
  <c r="P112" i="6"/>
  <c r="Q127" i="6"/>
  <c r="N111" i="6"/>
  <c r="P111" i="6"/>
  <c r="Q126" i="6"/>
  <c r="N104" i="6"/>
  <c r="P104" i="6"/>
  <c r="Q119" i="6"/>
  <c r="N87" i="6"/>
  <c r="P87" i="6"/>
  <c r="N83" i="6"/>
  <c r="P83" i="6"/>
  <c r="Q83" i="6"/>
  <c r="N79" i="6"/>
  <c r="P79" i="6"/>
  <c r="Q79" i="6"/>
  <c r="N75" i="6"/>
  <c r="P75" i="6"/>
  <c r="Q75" i="6"/>
  <c r="N74" i="6"/>
  <c r="P74" i="6"/>
  <c r="Q74" i="6"/>
  <c r="N66" i="6"/>
  <c r="P66" i="6"/>
  <c r="Q66" i="6"/>
  <c r="N63" i="6"/>
  <c r="P63" i="6"/>
  <c r="Q63" i="6"/>
  <c r="N59" i="6"/>
  <c r="P59" i="6"/>
  <c r="Q59" i="6"/>
  <c r="N34" i="6"/>
  <c r="P34" i="6"/>
  <c r="Q34" i="6"/>
  <c r="N33" i="6"/>
  <c r="P33" i="6"/>
  <c r="Q33" i="6"/>
  <c r="N32" i="6"/>
  <c r="P32" i="6"/>
  <c r="Q32" i="6"/>
  <c r="N31" i="6"/>
  <c r="P31" i="6"/>
  <c r="Q31" i="6"/>
  <c r="N26" i="6"/>
  <c r="P26" i="6"/>
  <c r="Q26" i="6"/>
  <c r="N25" i="6"/>
  <c r="P25" i="6"/>
  <c r="Q25" i="6"/>
  <c r="N20" i="6"/>
  <c r="P20" i="6"/>
  <c r="Q20" i="6"/>
  <c r="N19" i="6"/>
  <c r="P19" i="6"/>
  <c r="Q19" i="6"/>
  <c r="N18" i="6"/>
  <c r="P18" i="6"/>
  <c r="Q18" i="6"/>
  <c r="N17" i="6"/>
  <c r="P17" i="6"/>
  <c r="Q17" i="6"/>
  <c r="N16" i="6"/>
  <c r="P16" i="6"/>
  <c r="Q16" i="6"/>
  <c r="N15" i="6"/>
  <c r="P15" i="6"/>
  <c r="Q15" i="6"/>
  <c r="BD9" i="6"/>
  <c r="AT8" i="6"/>
  <c r="N496" i="6"/>
  <c r="P496" i="6"/>
  <c r="Q511" i="6"/>
  <c r="N471" i="6"/>
  <c r="P471" i="6"/>
  <c r="Q486" i="6"/>
  <c r="N466" i="6"/>
  <c r="P466" i="6"/>
  <c r="N456" i="6"/>
  <c r="P456" i="6"/>
  <c r="Q471" i="6"/>
  <c r="N452" i="6"/>
  <c r="P452" i="6"/>
  <c r="Q467" i="6"/>
  <c r="N427" i="6"/>
  <c r="P427" i="6"/>
  <c r="N423" i="6"/>
  <c r="P423" i="6"/>
  <c r="N419" i="6"/>
  <c r="P419" i="6"/>
  <c r="N188" i="6"/>
  <c r="P188" i="6"/>
  <c r="Q203" i="6"/>
  <c r="N163" i="6"/>
  <c r="P163" i="6"/>
  <c r="N158" i="6"/>
  <c r="P158" i="6"/>
  <c r="Q173" i="6"/>
  <c r="N131" i="6"/>
  <c r="P131" i="6"/>
  <c r="Q146" i="6"/>
  <c r="N103" i="6"/>
  <c r="P103" i="6"/>
  <c r="Q118" i="6"/>
  <c r="N71" i="6"/>
  <c r="P71" i="6"/>
  <c r="Q71" i="6"/>
  <c r="N67" i="6"/>
  <c r="P67" i="6"/>
  <c r="Q67" i="6"/>
  <c r="N61" i="6"/>
  <c r="P61" i="6"/>
  <c r="Q61" i="6"/>
  <c r="N44" i="6"/>
  <c r="P44" i="6"/>
  <c r="Q44" i="6"/>
  <c r="N42" i="6"/>
  <c r="P42" i="6"/>
  <c r="Q42" i="6"/>
  <c r="N40" i="6"/>
  <c r="P40" i="6"/>
  <c r="Q40" i="6"/>
  <c r="N38" i="6"/>
  <c r="P38" i="6"/>
  <c r="Q38" i="6"/>
  <c r="N36" i="6"/>
  <c r="P36" i="6"/>
  <c r="Q36" i="6"/>
  <c r="N167" i="6"/>
  <c r="P167" i="6"/>
  <c r="N119" i="6"/>
  <c r="P119" i="6"/>
  <c r="N108" i="6"/>
  <c r="P108" i="6"/>
  <c r="Q123" i="6"/>
  <c r="N23" i="6"/>
  <c r="P23" i="6"/>
  <c r="Q23" i="6"/>
  <c r="N362" i="6"/>
  <c r="P362" i="6"/>
  <c r="Q377" i="6"/>
  <c r="N334" i="6"/>
  <c r="P334" i="6"/>
  <c r="N154" i="6"/>
  <c r="P154" i="6"/>
  <c r="Q169" i="6"/>
  <c r="N127" i="6"/>
  <c r="P127" i="6"/>
  <c r="N86" i="6"/>
  <c r="P86" i="6"/>
  <c r="Q86" i="6"/>
  <c r="N82" i="6"/>
  <c r="P82" i="6"/>
  <c r="Q82" i="6"/>
  <c r="N78" i="6"/>
  <c r="P78" i="6"/>
  <c r="Q78" i="6"/>
  <c r="N70" i="6"/>
  <c r="P70" i="6"/>
  <c r="Q70" i="6"/>
  <c r="N62" i="6"/>
  <c r="P62" i="6"/>
  <c r="Q62" i="6"/>
  <c r="N58" i="6"/>
  <c r="P58" i="6"/>
  <c r="Q58" i="6"/>
  <c r="N259" i="6"/>
  <c r="P259" i="6"/>
  <c r="Q274" i="6"/>
  <c r="N235" i="6"/>
  <c r="P235" i="6"/>
  <c r="Q250" i="6"/>
  <c r="N211" i="6"/>
  <c r="P211" i="6"/>
  <c r="N382" i="6"/>
  <c r="P382" i="6"/>
  <c r="N236" i="6"/>
  <c r="P236" i="6"/>
  <c r="Q251" i="6"/>
  <c r="N202" i="6"/>
  <c r="P202" i="6"/>
  <c r="Q217" i="6"/>
  <c r="N199" i="6"/>
  <c r="P199" i="6"/>
  <c r="Q214" i="6"/>
  <c r="N171" i="6"/>
  <c r="P171" i="6"/>
  <c r="N155" i="6"/>
  <c r="P155" i="6"/>
  <c r="Q170" i="6"/>
  <c r="N123" i="6"/>
  <c r="P123" i="6"/>
  <c r="N116" i="6"/>
  <c r="P116" i="6"/>
  <c r="Q131" i="6"/>
  <c r="N45" i="6"/>
  <c r="P45" i="6"/>
  <c r="Q45" i="6"/>
  <c r="N43" i="6"/>
  <c r="P43" i="6"/>
  <c r="Q43" i="6"/>
  <c r="N41" i="6"/>
  <c r="P41" i="6"/>
  <c r="Q41" i="6"/>
  <c r="N39" i="6"/>
  <c r="P39" i="6"/>
  <c r="Q39" i="6"/>
  <c r="N37" i="6"/>
  <c r="P37" i="6"/>
  <c r="Q37" i="6"/>
  <c r="N35" i="6"/>
  <c r="P35" i="6"/>
  <c r="Q35" i="6"/>
  <c r="N27" i="6"/>
  <c r="P27" i="6"/>
  <c r="Q27" i="6"/>
  <c r="N21" i="6"/>
  <c r="P21" i="6"/>
  <c r="Q21" i="6"/>
  <c r="N207" i="6"/>
  <c r="P207" i="6"/>
  <c r="N147" i="6"/>
  <c r="P147" i="6"/>
  <c r="Q162" i="6"/>
  <c r="N107" i="6"/>
  <c r="P107" i="6"/>
  <c r="Q122" i="6"/>
  <c r="N29" i="6"/>
  <c r="P29" i="6"/>
  <c r="Q29" i="6"/>
  <c r="BF514" i="6"/>
  <c r="BF510" i="6"/>
  <c r="BF506" i="6"/>
  <c r="BF502" i="6"/>
  <c r="BC500" i="6"/>
  <c r="BD500" i="6"/>
  <c r="BC499" i="6"/>
  <c r="BD499" i="6"/>
  <c r="BC498" i="6"/>
  <c r="BD498" i="6"/>
  <c r="BC497" i="6"/>
  <c r="BD497" i="6"/>
  <c r="BF490" i="6"/>
  <c r="BF486" i="6"/>
  <c r="BB471" i="6"/>
  <c r="BF467" i="6"/>
  <c r="BC460" i="6"/>
  <c r="BD460" i="6"/>
  <c r="BC449" i="6"/>
  <c r="BD449" i="6"/>
  <c r="BF515" i="6"/>
  <c r="BC511" i="6"/>
  <c r="BD511" i="6"/>
  <c r="BC510" i="6"/>
  <c r="BD510" i="6"/>
  <c r="BF507" i="6"/>
  <c r="BC503" i="6"/>
  <c r="BD503" i="6"/>
  <c r="BC502" i="6"/>
  <c r="BD502" i="6"/>
  <c r="BF499" i="6"/>
  <c r="BF491" i="6"/>
  <c r="BB470" i="6"/>
  <c r="BB515" i="6"/>
  <c r="BB507" i="6"/>
  <c r="BB499" i="6"/>
  <c r="BE499" i="6"/>
  <c r="BB509" i="6"/>
  <c r="BB501" i="6"/>
  <c r="BB492" i="6"/>
  <c r="BB472" i="6"/>
  <c r="BC487" i="6"/>
  <c r="BD487" i="6"/>
  <c r="BF469" i="6"/>
  <c r="BB462" i="6"/>
  <c r="BF455" i="6"/>
  <c r="BF451" i="6"/>
  <c r="BF444" i="6"/>
  <c r="BF429" i="6"/>
  <c r="BC422" i="6"/>
  <c r="BD422" i="6"/>
  <c r="BB417" i="6"/>
  <c r="BB414" i="6"/>
  <c r="BF400" i="6"/>
  <c r="BC381" i="6"/>
  <c r="BD381" i="6"/>
  <c r="BB376" i="6"/>
  <c r="BC370" i="6"/>
  <c r="BD370" i="6"/>
  <c r="BC366" i="6"/>
  <c r="BD366" i="6"/>
  <c r="BB359" i="6"/>
  <c r="BB344" i="6"/>
  <c r="BF340" i="6"/>
  <c r="BC333" i="6"/>
  <c r="BD333" i="6"/>
  <c r="BF321" i="6"/>
  <c r="BC317" i="6"/>
  <c r="BD317" i="6"/>
  <c r="BC316" i="6"/>
  <c r="BD316" i="6"/>
  <c r="BC302" i="6"/>
  <c r="BD302" i="6"/>
  <c r="BB297" i="6"/>
  <c r="BF293" i="6"/>
  <c r="BC285" i="6"/>
  <c r="BD285" i="6"/>
  <c r="BB278" i="6"/>
  <c r="BF277" i="6"/>
  <c r="BC258" i="6"/>
  <c r="BD258" i="6"/>
  <c r="BB253" i="6"/>
  <c r="BF249" i="6"/>
  <c r="BF233" i="6"/>
  <c r="BC214" i="6"/>
  <c r="BD214" i="6"/>
  <c r="BB209" i="6"/>
  <c r="BF205" i="6"/>
  <c r="BF513" i="6"/>
  <c r="BC501" i="6"/>
  <c r="BD501" i="6"/>
  <c r="BB497" i="6"/>
  <c r="BE497" i="6"/>
  <c r="BF487" i="6"/>
  <c r="BC459" i="6"/>
  <c r="BD459" i="6"/>
  <c r="BB452" i="6"/>
  <c r="BF443" i="6"/>
  <c r="BC425" i="6"/>
  <c r="BD425" i="6"/>
  <c r="BB420" i="6"/>
  <c r="BF416" i="6"/>
  <c r="BF415" i="6"/>
  <c r="BB407" i="6"/>
  <c r="BB404" i="6"/>
  <c r="BF387" i="6"/>
  <c r="BC380" i="6"/>
  <c r="BD380" i="6"/>
  <c r="BB375" i="6"/>
  <c r="BB372" i="6"/>
  <c r="BF358" i="6"/>
  <c r="BC340" i="6"/>
  <c r="BD340" i="6"/>
  <c r="BB335" i="6"/>
  <c r="BF331" i="6"/>
  <c r="BF330" i="6"/>
  <c r="BB322" i="6"/>
  <c r="BB319" i="6"/>
  <c r="BC301" i="6"/>
  <c r="BD301" i="6"/>
  <c r="BB296" i="6"/>
  <c r="BF292" i="6"/>
  <c r="BC286" i="6"/>
  <c r="BD286" i="6"/>
  <c r="BF279" i="6"/>
  <c r="BF276" i="6"/>
  <c r="BC257" i="6"/>
  <c r="BD257" i="6"/>
  <c r="BB252" i="6"/>
  <c r="BF248" i="6"/>
  <c r="BC241" i="6"/>
  <c r="BD241" i="6"/>
  <c r="BF232" i="6"/>
  <c r="BC213" i="6"/>
  <c r="BD213" i="6"/>
  <c r="BB208" i="6"/>
  <c r="BF204" i="6"/>
  <c r="BF201" i="6"/>
  <c r="BC197" i="6"/>
  <c r="BD197" i="6"/>
  <c r="BC196" i="6"/>
  <c r="BD196" i="6"/>
  <c r="BB192" i="6"/>
  <c r="BC495" i="6"/>
  <c r="BD495" i="6"/>
  <c r="BC470" i="6"/>
  <c r="BD470" i="6"/>
  <c r="BF465" i="6"/>
  <c r="BB461" i="6"/>
  <c r="BF449" i="6"/>
  <c r="BC443" i="6"/>
  <c r="BD443" i="6"/>
  <c r="BC428" i="6"/>
  <c r="BD428" i="6"/>
  <c r="BB423" i="6"/>
  <c r="BF419" i="6"/>
  <c r="BF403" i="6"/>
  <c r="BF402" i="6"/>
  <c r="BC383" i="6"/>
  <c r="BD383" i="6"/>
  <c r="BB378" i="6"/>
  <c r="BF374" i="6"/>
  <c r="BF373" i="6"/>
  <c r="BB365" i="6"/>
  <c r="BB362" i="6"/>
  <c r="BF342" i="6"/>
  <c r="BC335" i="6"/>
  <c r="BD335" i="6"/>
  <c r="BB327" i="6"/>
  <c r="BF326" i="6"/>
  <c r="BF323" i="6"/>
  <c r="BC319" i="6"/>
  <c r="BD319" i="6"/>
  <c r="BF299" i="6"/>
  <c r="BC292" i="6"/>
  <c r="BD292" i="6"/>
  <c r="BB284" i="6"/>
  <c r="BF283" i="6"/>
  <c r="BF280" i="6"/>
  <c r="BC276" i="6"/>
  <c r="BD276" i="6"/>
  <c r="BB259" i="6"/>
  <c r="BF255" i="6"/>
  <c r="BC248" i="6"/>
  <c r="BD248" i="6"/>
  <c r="BF236" i="6"/>
  <c r="BC232" i="6"/>
  <c r="BD232" i="6"/>
  <c r="BB215" i="6"/>
  <c r="BF211" i="6"/>
  <c r="BC204" i="6"/>
  <c r="BD204" i="6"/>
  <c r="BC193" i="6"/>
  <c r="BD193" i="6"/>
  <c r="BF462" i="6"/>
  <c r="BB449" i="6"/>
  <c r="BB422" i="6"/>
  <c r="BE422" i="6"/>
  <c r="BC419" i="6"/>
  <c r="BD419" i="6"/>
  <c r="BB413" i="6"/>
  <c r="BB366" i="6"/>
  <c r="BE366" i="6"/>
  <c r="BC327" i="6"/>
  <c r="BD327" i="6"/>
  <c r="BF325" i="6"/>
  <c r="BF316" i="6"/>
  <c r="BC284" i="6"/>
  <c r="BD284" i="6"/>
  <c r="BF282" i="6"/>
  <c r="BF246" i="6"/>
  <c r="BB234" i="6"/>
  <c r="BF198" i="6"/>
  <c r="BC174" i="6"/>
  <c r="BD174" i="6"/>
  <c r="BB169" i="6"/>
  <c r="BF165" i="6"/>
  <c r="BC159" i="6"/>
  <c r="BD159" i="6"/>
  <c r="BF152" i="6"/>
  <c r="BF149" i="6"/>
  <c r="BC130" i="6"/>
  <c r="BD130" i="6"/>
  <c r="BB125" i="6"/>
  <c r="BF121" i="6"/>
  <c r="BF105" i="6"/>
  <c r="BC81" i="6"/>
  <c r="BD81" i="6"/>
  <c r="BB76" i="6"/>
  <c r="BB73" i="6"/>
  <c r="BF418" i="6"/>
  <c r="BF385" i="6"/>
  <c r="BB381" i="6"/>
  <c r="BC378" i="6"/>
  <c r="BD378" i="6"/>
  <c r="BC362" i="6"/>
  <c r="BD362" i="6"/>
  <c r="BC235" i="6"/>
  <c r="BD235" i="6"/>
  <c r="BF206" i="6"/>
  <c r="BC202" i="6"/>
  <c r="BD202" i="6"/>
  <c r="BB172" i="6"/>
  <c r="BF168" i="6"/>
  <c r="BC161" i="6"/>
  <c r="BD161" i="6"/>
  <c r="BC160" i="6"/>
  <c r="BD160" i="6"/>
  <c r="BB156" i="6"/>
  <c r="BB153" i="6"/>
  <c r="BC145" i="6"/>
  <c r="BD145" i="6"/>
  <c r="BB128" i="6"/>
  <c r="BF124" i="6"/>
  <c r="BB115" i="6"/>
  <c r="BB112" i="6"/>
  <c r="BB111" i="6"/>
  <c r="BB87" i="6"/>
  <c r="BF83" i="6"/>
  <c r="BC76" i="6"/>
  <c r="BD76" i="6"/>
  <c r="BC65" i="6"/>
  <c r="BD65" i="6"/>
  <c r="BC60" i="6"/>
  <c r="BD60" i="6"/>
  <c r="BB26" i="6"/>
  <c r="BB25" i="6"/>
  <c r="BC22" i="6"/>
  <c r="BD22" i="6"/>
  <c r="BB445" i="6"/>
  <c r="BC402" i="6"/>
  <c r="BD402" i="6"/>
  <c r="BF360" i="6"/>
  <c r="BF328" i="6"/>
  <c r="BF298" i="6"/>
  <c r="BB294" i="6"/>
  <c r="BC291" i="6"/>
  <c r="BD291" i="6"/>
  <c r="BB285" i="6"/>
  <c r="BE285" i="6"/>
  <c r="BB230" i="6"/>
  <c r="BC189" i="6"/>
  <c r="BD189" i="6"/>
  <c r="BB171" i="6"/>
  <c r="BF167" i="6"/>
  <c r="BB158" i="6"/>
  <c r="BB155" i="6"/>
  <c r="BB154" i="6"/>
  <c r="BC132" i="6"/>
  <c r="BD132" i="6"/>
  <c r="BB127" i="6"/>
  <c r="BF123" i="6"/>
  <c r="BC115" i="6"/>
  <c r="BD115" i="6"/>
  <c r="BB108" i="6"/>
  <c r="BF107" i="6"/>
  <c r="BC83" i="6"/>
  <c r="BD83" i="6"/>
  <c r="BB78" i="6"/>
  <c r="BF71" i="6"/>
  <c r="BC66" i="6"/>
  <c r="BD66" i="6"/>
  <c r="BF58" i="6"/>
  <c r="BF27" i="6"/>
  <c r="BF21" i="6"/>
  <c r="BC15" i="6"/>
  <c r="BD15" i="6"/>
  <c r="BF505" i="6"/>
  <c r="BF453" i="6"/>
  <c r="BF445" i="6"/>
  <c r="BB37" i="6"/>
  <c r="BB43" i="6"/>
  <c r="BF130" i="6"/>
  <c r="BF24" i="6"/>
  <c r="BC36" i="6"/>
  <c r="BD36" i="6"/>
  <c r="BC44" i="6"/>
  <c r="BD44" i="6"/>
  <c r="BC70" i="6"/>
  <c r="BD70" i="6"/>
  <c r="BB81" i="6"/>
  <c r="BE81" i="6"/>
  <c r="BC86" i="6"/>
  <c r="BD86" i="6"/>
  <c r="BC103" i="6"/>
  <c r="BD103" i="6"/>
  <c r="BF146" i="6"/>
  <c r="BB151" i="6"/>
  <c r="BC386" i="6"/>
  <c r="BD386" i="6"/>
  <c r="BF65" i="6"/>
  <c r="BC244" i="6"/>
  <c r="BD244" i="6"/>
  <c r="BF22" i="6"/>
  <c r="BF28" i="6"/>
  <c r="BB38" i="6"/>
  <c r="BF41" i="6"/>
  <c r="BB60" i="6"/>
  <c r="BE60" i="6"/>
  <c r="BC71" i="6"/>
  <c r="BD71" i="6"/>
  <c r="BF118" i="6"/>
  <c r="BC131" i="6"/>
  <c r="BD131" i="6"/>
  <c r="BC188" i="6"/>
  <c r="BD188" i="6"/>
  <c r="BB28" i="6"/>
  <c r="BF38" i="6"/>
  <c r="BF85" i="6"/>
  <c r="BC215" i="6"/>
  <c r="BD215" i="6"/>
  <c r="BC27" i="6"/>
  <c r="BD27" i="6"/>
  <c r="BB30" i="6"/>
  <c r="BC41" i="6"/>
  <c r="BD41" i="6"/>
  <c r="BC116" i="6"/>
  <c r="BD116" i="6"/>
  <c r="BB122" i="6"/>
  <c r="BC147" i="6"/>
  <c r="BD147" i="6"/>
  <c r="BC167" i="6"/>
  <c r="BD167" i="6"/>
  <c r="BB512" i="6"/>
  <c r="BB508" i="6"/>
  <c r="BB504" i="6"/>
  <c r="BB496" i="6"/>
  <c r="BB488" i="6"/>
  <c r="BF471" i="6"/>
  <c r="BC464" i="6"/>
  <c r="BD464" i="6"/>
  <c r="BB459" i="6"/>
  <c r="BB458" i="6"/>
  <c r="BC448" i="6"/>
  <c r="BD448" i="6"/>
  <c r="BB498" i="6"/>
  <c r="BF485" i="6"/>
  <c r="BF497" i="6"/>
  <c r="BF494" i="6"/>
  <c r="BC488" i="6"/>
  <c r="BD488" i="6"/>
  <c r="BF466" i="6"/>
  <c r="BC465" i="6"/>
  <c r="BD465" i="6"/>
  <c r="BF457" i="6"/>
  <c r="BF456" i="6"/>
  <c r="BF452" i="6"/>
  <c r="BC426" i="6"/>
  <c r="BD426" i="6"/>
  <c r="BB421" i="6"/>
  <c r="BF417" i="6"/>
  <c r="BF414" i="6"/>
  <c r="BC410" i="6"/>
  <c r="BD410" i="6"/>
  <c r="BC409" i="6"/>
  <c r="BD409" i="6"/>
  <c r="BB405" i="6"/>
  <c r="BC385" i="6"/>
  <c r="BD385" i="6"/>
  <c r="BB380" i="6"/>
  <c r="BE380" i="6"/>
  <c r="BF376" i="6"/>
  <c r="BC369" i="6"/>
  <c r="BD369" i="6"/>
  <c r="BF359" i="6"/>
  <c r="BF344" i="6"/>
  <c r="BC337" i="6"/>
  <c r="BD337" i="6"/>
  <c r="BB332" i="6"/>
  <c r="BB329" i="6"/>
  <c r="BB315" i="6"/>
  <c r="BB301" i="6"/>
  <c r="BF297" i="6"/>
  <c r="BC290" i="6"/>
  <c r="BD290" i="6"/>
  <c r="BF278" i="6"/>
  <c r="BC274" i="6"/>
  <c r="BD274" i="6"/>
  <c r="BB257" i="6"/>
  <c r="BF253" i="6"/>
  <c r="BC246" i="6"/>
  <c r="BD246" i="6"/>
  <c r="BC245" i="6"/>
  <c r="BD245" i="6"/>
  <c r="BB241" i="6"/>
  <c r="BB238" i="6"/>
  <c r="BC230" i="6"/>
  <c r="BD230" i="6"/>
  <c r="BB213" i="6"/>
  <c r="BE213" i="6"/>
  <c r="BF209" i="6"/>
  <c r="BF461" i="6"/>
  <c r="BB455" i="6"/>
  <c r="BC447" i="6"/>
  <c r="BD447" i="6"/>
  <c r="BC429" i="6"/>
  <c r="BD429" i="6"/>
  <c r="BB424" i="6"/>
  <c r="BF420" i="6"/>
  <c r="BC414" i="6"/>
  <c r="BD414" i="6"/>
  <c r="BF407" i="6"/>
  <c r="BF404" i="6"/>
  <c r="BC384" i="6"/>
  <c r="BD384" i="6"/>
  <c r="BB379" i="6"/>
  <c r="BF375" i="6"/>
  <c r="BF372" i="6"/>
  <c r="BC368" i="6"/>
  <c r="BD368" i="6"/>
  <c r="BC367" i="6"/>
  <c r="BD367" i="6"/>
  <c r="BB363" i="6"/>
  <c r="BC344" i="6"/>
  <c r="BD344" i="6"/>
  <c r="BB339" i="6"/>
  <c r="BF335" i="6"/>
  <c r="BC329" i="6"/>
  <c r="BD329" i="6"/>
  <c r="BF322" i="6"/>
  <c r="BF319" i="6"/>
  <c r="BC315" i="6"/>
  <c r="BD315" i="6"/>
  <c r="BB300" i="6"/>
  <c r="BF296" i="6"/>
  <c r="BC289" i="6"/>
  <c r="BD289" i="6"/>
  <c r="BC278" i="6"/>
  <c r="BD278" i="6"/>
  <c r="BC273" i="6"/>
  <c r="BD273" i="6"/>
  <c r="BB256" i="6"/>
  <c r="BF252" i="6"/>
  <c r="BB243" i="6"/>
  <c r="BB240" i="6"/>
  <c r="BB239" i="6"/>
  <c r="BC217" i="6"/>
  <c r="BD217" i="6"/>
  <c r="BB212" i="6"/>
  <c r="BF208" i="6"/>
  <c r="BC200" i="6"/>
  <c r="BD200" i="6"/>
  <c r="BB193" i="6"/>
  <c r="BE193" i="6"/>
  <c r="BF192" i="6"/>
  <c r="BC508" i="6"/>
  <c r="BD508" i="6"/>
  <c r="BC496" i="6"/>
  <c r="BD496" i="6"/>
  <c r="BB493" i="6"/>
  <c r="BC486" i="6"/>
  <c r="BD486" i="6"/>
  <c r="BC466" i="6"/>
  <c r="BD466" i="6"/>
  <c r="BB464" i="6"/>
  <c r="BB454" i="6"/>
  <c r="BC450" i="6"/>
  <c r="BD450" i="6"/>
  <c r="BB427" i="6"/>
  <c r="BF423" i="6"/>
  <c r="BC416" i="6"/>
  <c r="BD416" i="6"/>
  <c r="BC415" i="6"/>
  <c r="BD415" i="6"/>
  <c r="BB411" i="6"/>
  <c r="BB408" i="6"/>
  <c r="BC387" i="6"/>
  <c r="BD387" i="6"/>
  <c r="BB382" i="6"/>
  <c r="BF378" i="6"/>
  <c r="BC372" i="6"/>
  <c r="BD372" i="6"/>
  <c r="BF365" i="6"/>
  <c r="BF362" i="6"/>
  <c r="BC339" i="6"/>
  <c r="BD339" i="6"/>
  <c r="BB334" i="6"/>
  <c r="BF327" i="6"/>
  <c r="BC322" i="6"/>
  <c r="BD322" i="6"/>
  <c r="BB318" i="6"/>
  <c r="BC296" i="6"/>
  <c r="BD296" i="6"/>
  <c r="BB291" i="6"/>
  <c r="BF284" i="6"/>
  <c r="BC279" i="6"/>
  <c r="BD279" i="6"/>
  <c r="BB275" i="6"/>
  <c r="BF259" i="6"/>
  <c r="BC252" i="6"/>
  <c r="BD252" i="6"/>
  <c r="BB247" i="6"/>
  <c r="BB244" i="6"/>
  <c r="BE244" i="6"/>
  <c r="BB231" i="6"/>
  <c r="BF215" i="6"/>
  <c r="BC208" i="6"/>
  <c r="BD208" i="6"/>
  <c r="BB203" i="6"/>
  <c r="BB202" i="6"/>
  <c r="BE202" i="6"/>
  <c r="BC192" i="6"/>
  <c r="BD192" i="6"/>
  <c r="BC489" i="6"/>
  <c r="BD489" i="6"/>
  <c r="BC467" i="6"/>
  <c r="BD467" i="6"/>
  <c r="BB426" i="6"/>
  <c r="BE426" i="6"/>
  <c r="BC423" i="6"/>
  <c r="BD423" i="6"/>
  <c r="BC408" i="6"/>
  <c r="BD408" i="6"/>
  <c r="BC403" i="6"/>
  <c r="BD403" i="6"/>
  <c r="BF341" i="6"/>
  <c r="BB337" i="6"/>
  <c r="BE337" i="6"/>
  <c r="BC334" i="6"/>
  <c r="BD334" i="6"/>
  <c r="BB324" i="6"/>
  <c r="BB281" i="6"/>
  <c r="BC259" i="6"/>
  <c r="BD259" i="6"/>
  <c r="BB245" i="6"/>
  <c r="BE245" i="6"/>
  <c r="BB206" i="6"/>
  <c r="BB199" i="6"/>
  <c r="BF197" i="6"/>
  <c r="BC195" i="6"/>
  <c r="BD195" i="6"/>
  <c r="BF190" i="6"/>
  <c r="BB173" i="6"/>
  <c r="BF169" i="6"/>
  <c r="BC162" i="6"/>
  <c r="BD162" i="6"/>
  <c r="BC151" i="6"/>
  <c r="BD151" i="6"/>
  <c r="BC146" i="6"/>
  <c r="BD146" i="6"/>
  <c r="BB129" i="6"/>
  <c r="BF125" i="6"/>
  <c r="BC118" i="6"/>
  <c r="BD118" i="6"/>
  <c r="BC117" i="6"/>
  <c r="BD117" i="6"/>
  <c r="BB113" i="6"/>
  <c r="BB110" i="6"/>
  <c r="BC102" i="6"/>
  <c r="BD102" i="6"/>
  <c r="BC85" i="6"/>
  <c r="BD85" i="6"/>
  <c r="BB80" i="6"/>
  <c r="BF76" i="6"/>
  <c r="BF73" i="6"/>
  <c r="BC69" i="6"/>
  <c r="BD69" i="6"/>
  <c r="BC68" i="6"/>
  <c r="BD68" i="6"/>
  <c r="BF422" i="6"/>
  <c r="BB410" i="6"/>
  <c r="BC373" i="6"/>
  <c r="BD373" i="6"/>
  <c r="BF366" i="6"/>
  <c r="BB274" i="6"/>
  <c r="BE274" i="6"/>
  <c r="BB258" i="6"/>
  <c r="BE258" i="6"/>
  <c r="BC255" i="6"/>
  <c r="BD255" i="6"/>
  <c r="BF210" i="6"/>
  <c r="BF172" i="6"/>
  <c r="BC165" i="6"/>
  <c r="BD165" i="6"/>
  <c r="BB157" i="6"/>
  <c r="BF156" i="6"/>
  <c r="BF153" i="6"/>
  <c r="BC149" i="6"/>
  <c r="BD149" i="6"/>
  <c r="BB132" i="6"/>
  <c r="BE132" i="6"/>
  <c r="BF128" i="6"/>
  <c r="BC121" i="6"/>
  <c r="BD121" i="6"/>
  <c r="BF115" i="6"/>
  <c r="BF112" i="6"/>
  <c r="BF111" i="6"/>
  <c r="BC105" i="6"/>
  <c r="BD105" i="6"/>
  <c r="BF87" i="6"/>
  <c r="BC80" i="6"/>
  <c r="BD80" i="6"/>
  <c r="BB75" i="6"/>
  <c r="BB74" i="6"/>
  <c r="BC64" i="6"/>
  <c r="BD64" i="6"/>
  <c r="BB59" i="6"/>
  <c r="BC30" i="6"/>
  <c r="BD30" i="6"/>
  <c r="BF26" i="6"/>
  <c r="BF25" i="6"/>
  <c r="BC461" i="6"/>
  <c r="BD461" i="6"/>
  <c r="BC458" i="6"/>
  <c r="BD458" i="6"/>
  <c r="BC412" i="6"/>
  <c r="BD412" i="6"/>
  <c r="BF410" i="6"/>
  <c r="BF377" i="6"/>
  <c r="BB317" i="6"/>
  <c r="BF302" i="6"/>
  <c r="BC280" i="6"/>
  <c r="BD280" i="6"/>
  <c r="BC275" i="6"/>
  <c r="BD275" i="6"/>
  <c r="BB196" i="6"/>
  <c r="BB188" i="6"/>
  <c r="BF171" i="6"/>
  <c r="BC164" i="6"/>
  <c r="BD164" i="6"/>
  <c r="BF158" i="6"/>
  <c r="BF155" i="6"/>
  <c r="BF154" i="6"/>
  <c r="BC148" i="6"/>
  <c r="BD148" i="6"/>
  <c r="BB131" i="6"/>
  <c r="BF127" i="6"/>
  <c r="BC120" i="6"/>
  <c r="BD120" i="6"/>
  <c r="BF108" i="6"/>
  <c r="BC104" i="6"/>
  <c r="BD104" i="6"/>
  <c r="BC87" i="6"/>
  <c r="BD87" i="6"/>
  <c r="BB82" i="6"/>
  <c r="BF78" i="6"/>
  <c r="BC34" i="6"/>
  <c r="BD34" i="6"/>
  <c r="BC33" i="6"/>
  <c r="BD33" i="6"/>
  <c r="BC32" i="6"/>
  <c r="BD32" i="6"/>
  <c r="BC31" i="6"/>
  <c r="BD31" i="6"/>
  <c r="BB29" i="6"/>
  <c r="BC26" i="6"/>
  <c r="BD26" i="6"/>
  <c r="BC25" i="6"/>
  <c r="BD25" i="6"/>
  <c r="BB23" i="6"/>
  <c r="BC20" i="6"/>
  <c r="BD20" i="6"/>
  <c r="BC19" i="6"/>
  <c r="BD19" i="6"/>
  <c r="BC18" i="6"/>
  <c r="BD18" i="6"/>
  <c r="BC17" i="6"/>
  <c r="BD17" i="6"/>
  <c r="BC16" i="6"/>
  <c r="BD16" i="6"/>
  <c r="BC469" i="6"/>
  <c r="BD469" i="6"/>
  <c r="BF36" i="6"/>
  <c r="BF69" i="6"/>
  <c r="BF30" i="6"/>
  <c r="BC38" i="6"/>
  <c r="BD38" i="6"/>
  <c r="BC61" i="6"/>
  <c r="BD61" i="6"/>
  <c r="BC67" i="6"/>
  <c r="BD67" i="6"/>
  <c r="BB69" i="6"/>
  <c r="BB85" i="6"/>
  <c r="BF117" i="6"/>
  <c r="BB130" i="6"/>
  <c r="BE130" i="6"/>
  <c r="BB150" i="6"/>
  <c r="BC158" i="6"/>
  <c r="BD158" i="6"/>
  <c r="BF187" i="6"/>
  <c r="BB41" i="6"/>
  <c r="BF60" i="6"/>
  <c r="BF150" i="6"/>
  <c r="BF230" i="6"/>
  <c r="BB282" i="6"/>
  <c r="BF35" i="6"/>
  <c r="BB40" i="6"/>
  <c r="BF43" i="6"/>
  <c r="BF102" i="6"/>
  <c r="BC107" i="6"/>
  <c r="BD107" i="6"/>
  <c r="BB166" i="6"/>
  <c r="BF170" i="6"/>
  <c r="BB187" i="6"/>
  <c r="BC190" i="6"/>
  <c r="BD190" i="6"/>
  <c r="BF250" i="6"/>
  <c r="BC318" i="6"/>
  <c r="BD318" i="6"/>
  <c r="BC338" i="6"/>
  <c r="BD338" i="6"/>
  <c r="BF40" i="6"/>
  <c r="BB72" i="6"/>
  <c r="BC154" i="6"/>
  <c r="BD154" i="6"/>
  <c r="BB174" i="6"/>
  <c r="BE174" i="6"/>
  <c r="BB200" i="6"/>
  <c r="BF237" i="6"/>
  <c r="BF290" i="6"/>
  <c r="BC35" i="6"/>
  <c r="BD35" i="6"/>
  <c r="BC43" i="6"/>
  <c r="BD43" i="6"/>
  <c r="BF72" i="6"/>
  <c r="BB102" i="6"/>
  <c r="BE102" i="6"/>
  <c r="BF159" i="6"/>
  <c r="BF174" i="6"/>
  <c r="BC365" i="6"/>
  <c r="BD365" i="6"/>
  <c r="BF409" i="6"/>
  <c r="BF512" i="6"/>
  <c r="BF508" i="6"/>
  <c r="BF504" i="6"/>
  <c r="BF496" i="6"/>
  <c r="BC494" i="6"/>
  <c r="BD494" i="6"/>
  <c r="BC493" i="6"/>
  <c r="BD493" i="6"/>
  <c r="BC492" i="6"/>
  <c r="BD492" i="6"/>
  <c r="BC491" i="6"/>
  <c r="BD491" i="6"/>
  <c r="BF488" i="6"/>
  <c r="BC485" i="6"/>
  <c r="BD485" i="6"/>
  <c r="BC468" i="6"/>
  <c r="BD468" i="6"/>
  <c r="BB463" i="6"/>
  <c r="BF459" i="6"/>
  <c r="BF458" i="6"/>
  <c r="BB450" i="6"/>
  <c r="BB447" i="6"/>
  <c r="BE447" i="6"/>
  <c r="BB513" i="6"/>
  <c r="BB505" i="6"/>
  <c r="BB494" i="6"/>
  <c r="BB487" i="6"/>
  <c r="BE487" i="6"/>
  <c r="BC513" i="6"/>
  <c r="BD513" i="6"/>
  <c r="BC512" i="6"/>
  <c r="BD512" i="6"/>
  <c r="BF509" i="6"/>
  <c r="BC505" i="6"/>
  <c r="BD505" i="6"/>
  <c r="BC504" i="6"/>
  <c r="BD504" i="6"/>
  <c r="BF501" i="6"/>
  <c r="BC515" i="6"/>
  <c r="BD515" i="6"/>
  <c r="BC514" i="6"/>
  <c r="BD514" i="6"/>
  <c r="BF511" i="6"/>
  <c r="BC507" i="6"/>
  <c r="BD507" i="6"/>
  <c r="BC506" i="6"/>
  <c r="BD506" i="6"/>
  <c r="BF503" i="6"/>
  <c r="BB489" i="6"/>
  <c r="BE489" i="6"/>
  <c r="BC471" i="6"/>
  <c r="BD471" i="6"/>
  <c r="BB468" i="6"/>
  <c r="BE468" i="6"/>
  <c r="BC446" i="6"/>
  <c r="BD446" i="6"/>
  <c r="BC445" i="6"/>
  <c r="BD445" i="6"/>
  <c r="BC430" i="6"/>
  <c r="BD430" i="6"/>
  <c r="BB425" i="6"/>
  <c r="BE425" i="6"/>
  <c r="BF421" i="6"/>
  <c r="BC413" i="6"/>
  <c r="BD413" i="6"/>
  <c r="BB406" i="6"/>
  <c r="BF405" i="6"/>
  <c r="BC401" i="6"/>
  <c r="BD401" i="6"/>
  <c r="BB384" i="6"/>
  <c r="BE384" i="6"/>
  <c r="BF380" i="6"/>
  <c r="BB371" i="6"/>
  <c r="BB368" i="6"/>
  <c r="BB367" i="6"/>
  <c r="BE367" i="6"/>
  <c r="BC341" i="6"/>
  <c r="BD341" i="6"/>
  <c r="BB336" i="6"/>
  <c r="BF332" i="6"/>
  <c r="BF329" i="6"/>
  <c r="BC325" i="6"/>
  <c r="BD325" i="6"/>
  <c r="BC324" i="6"/>
  <c r="BD324" i="6"/>
  <c r="BB320" i="6"/>
  <c r="BF315" i="6"/>
  <c r="BF301" i="6"/>
  <c r="BC294" i="6"/>
  <c r="BD294" i="6"/>
  <c r="BB289" i="6"/>
  <c r="BB286" i="6"/>
  <c r="BE286" i="6"/>
  <c r="BB273" i="6"/>
  <c r="BF257" i="6"/>
  <c r="BC250" i="6"/>
  <c r="BD250" i="6"/>
  <c r="BB242" i="6"/>
  <c r="BF241" i="6"/>
  <c r="BF238" i="6"/>
  <c r="BC234" i="6"/>
  <c r="BD234" i="6"/>
  <c r="BB217" i="6"/>
  <c r="BE217" i="6"/>
  <c r="BF213" i="6"/>
  <c r="BC206" i="6"/>
  <c r="BD206" i="6"/>
  <c r="BB511" i="6"/>
  <c r="BF464" i="6"/>
  <c r="BC462" i="6"/>
  <c r="BD462" i="6"/>
  <c r="BB460" i="6"/>
  <c r="BE460" i="6"/>
  <c r="BB456" i="6"/>
  <c r="BC444" i="6"/>
  <c r="BD444" i="6"/>
  <c r="BB428" i="6"/>
  <c r="BE428" i="6"/>
  <c r="BF424" i="6"/>
  <c r="BC417" i="6"/>
  <c r="BD417" i="6"/>
  <c r="BC406" i="6"/>
  <c r="BD406" i="6"/>
  <c r="BC400" i="6"/>
  <c r="BD400" i="6"/>
  <c r="BB383" i="6"/>
  <c r="BF379" i="6"/>
  <c r="BC371" i="6"/>
  <c r="BD371" i="6"/>
  <c r="BB364" i="6"/>
  <c r="BF363" i="6"/>
  <c r="BC359" i="6"/>
  <c r="BD359" i="6"/>
  <c r="BB343" i="6"/>
  <c r="BF339" i="6"/>
  <c r="BC332" i="6"/>
  <c r="BD332" i="6"/>
  <c r="BC321" i="6"/>
  <c r="BD321" i="6"/>
  <c r="BF300" i="6"/>
  <c r="BC293" i="6"/>
  <c r="BD293" i="6"/>
  <c r="BB288" i="6"/>
  <c r="BB287" i="6"/>
  <c r="BC277" i="6"/>
  <c r="BD277" i="6"/>
  <c r="BB272" i="6"/>
  <c r="BF256" i="6"/>
  <c r="BC249" i="6"/>
  <c r="BD249" i="6"/>
  <c r="BF243" i="6"/>
  <c r="BF240" i="6"/>
  <c r="BF239" i="6"/>
  <c r="BC233" i="6"/>
  <c r="BD233" i="6"/>
  <c r="BB216" i="6"/>
  <c r="BF212" i="6"/>
  <c r="BC205" i="6"/>
  <c r="BD205" i="6"/>
  <c r="BF193" i="6"/>
  <c r="BC456" i="6"/>
  <c r="BD456" i="6"/>
  <c r="BC455" i="6"/>
  <c r="BD455" i="6"/>
  <c r="BF427" i="6"/>
  <c r="BC420" i="6"/>
  <c r="BD420" i="6"/>
  <c r="BB412" i="6"/>
  <c r="BE412" i="6"/>
  <c r="BF411" i="6"/>
  <c r="BF408" i="6"/>
  <c r="BC404" i="6"/>
  <c r="BD404" i="6"/>
  <c r="BB386" i="6"/>
  <c r="BE386" i="6"/>
  <c r="BF382" i="6"/>
  <c r="BC375" i="6"/>
  <c r="BD375" i="6"/>
  <c r="BC364" i="6"/>
  <c r="BD364" i="6"/>
  <c r="BC358" i="6"/>
  <c r="BD358" i="6"/>
  <c r="BC343" i="6"/>
  <c r="BD343" i="6"/>
  <c r="BB338" i="6"/>
  <c r="BF334" i="6"/>
  <c r="BF318" i="6"/>
  <c r="BC300" i="6"/>
  <c r="BD300" i="6"/>
  <c r="BB295" i="6"/>
  <c r="BF291" i="6"/>
  <c r="BF275" i="6"/>
  <c r="BC256" i="6"/>
  <c r="BD256" i="6"/>
  <c r="BB251" i="6"/>
  <c r="BF247" i="6"/>
  <c r="BF244" i="6"/>
  <c r="BC240" i="6"/>
  <c r="BD240" i="6"/>
  <c r="BC239" i="6"/>
  <c r="BD239" i="6"/>
  <c r="BB235" i="6"/>
  <c r="BE235" i="6"/>
  <c r="BF231" i="6"/>
  <c r="BC212" i="6"/>
  <c r="BD212" i="6"/>
  <c r="BB207" i="6"/>
  <c r="BF203" i="6"/>
  <c r="BF202" i="6"/>
  <c r="BB194" i="6"/>
  <c r="BB191" i="6"/>
  <c r="BB430" i="6"/>
  <c r="BE430" i="6"/>
  <c r="BC427" i="6"/>
  <c r="BD427" i="6"/>
  <c r="BB385" i="6"/>
  <c r="BC382" i="6"/>
  <c r="BD382" i="6"/>
  <c r="BB361" i="6"/>
  <c r="BF345" i="6"/>
  <c r="BC326" i="6"/>
  <c r="BD326" i="6"/>
  <c r="BC283" i="6"/>
  <c r="BD283" i="6"/>
  <c r="BB210" i="6"/>
  <c r="BC207" i="6"/>
  <c r="BD207" i="6"/>
  <c r="BF196" i="6"/>
  <c r="BC191" i="6"/>
  <c r="BD191" i="6"/>
  <c r="BF173" i="6"/>
  <c r="BC166" i="6"/>
  <c r="BD166" i="6"/>
  <c r="BB161" i="6"/>
  <c r="BB160" i="6"/>
  <c r="BC150" i="6"/>
  <c r="BD150" i="6"/>
  <c r="BB145" i="6"/>
  <c r="BF129" i="6"/>
  <c r="BC122" i="6"/>
  <c r="BD122" i="6"/>
  <c r="BB114" i="6"/>
  <c r="BF113" i="6"/>
  <c r="BF110" i="6"/>
  <c r="BC106" i="6"/>
  <c r="BD106" i="6"/>
  <c r="BB84" i="6"/>
  <c r="BF80" i="6"/>
  <c r="BC72" i="6"/>
  <c r="BD72" i="6"/>
  <c r="BF498" i="6"/>
  <c r="BC490" i="6"/>
  <c r="BD490" i="6"/>
  <c r="BF426" i="6"/>
  <c r="BF413" i="6"/>
  <c r="BB369" i="6"/>
  <c r="BE369" i="6"/>
  <c r="BF361" i="6"/>
  <c r="BF337" i="6"/>
  <c r="BB333" i="6"/>
  <c r="BE333" i="6"/>
  <c r="BF324" i="6"/>
  <c r="BB298" i="6"/>
  <c r="BC295" i="6"/>
  <c r="BD295" i="6"/>
  <c r="BF245" i="6"/>
  <c r="BC236" i="6"/>
  <c r="BD236" i="6"/>
  <c r="BF234" i="6"/>
  <c r="BF214" i="6"/>
  <c r="BC199" i="6"/>
  <c r="BD199" i="6"/>
  <c r="BC194" i="6"/>
  <c r="BD194" i="6"/>
  <c r="BB189" i="6"/>
  <c r="BE189" i="6"/>
  <c r="BC169" i="6"/>
  <c r="BD169" i="6"/>
  <c r="BB164" i="6"/>
  <c r="BF157" i="6"/>
  <c r="BC152" i="6"/>
  <c r="BD152" i="6"/>
  <c r="BB148" i="6"/>
  <c r="BE148" i="6"/>
  <c r="BF132" i="6"/>
  <c r="BC125" i="6"/>
  <c r="BD125" i="6"/>
  <c r="BB120" i="6"/>
  <c r="BE120" i="6"/>
  <c r="BC114" i="6"/>
  <c r="BD114" i="6"/>
  <c r="BC110" i="6"/>
  <c r="BD110" i="6"/>
  <c r="BB104" i="6"/>
  <c r="BC84" i="6"/>
  <c r="BD84" i="6"/>
  <c r="BB79" i="6"/>
  <c r="BF75" i="6"/>
  <c r="BF74" i="6"/>
  <c r="BB66" i="6"/>
  <c r="BE66" i="6"/>
  <c r="BB63" i="6"/>
  <c r="BF59" i="6"/>
  <c r="BB34" i="6"/>
  <c r="BB33" i="6"/>
  <c r="BB32" i="6"/>
  <c r="BB31" i="6"/>
  <c r="BC28" i="6"/>
  <c r="BD28" i="6"/>
  <c r="BB20" i="6"/>
  <c r="BE20" i="6"/>
  <c r="BB19" i="6"/>
  <c r="BE19" i="6"/>
  <c r="BB18" i="6"/>
  <c r="BB17" i="6"/>
  <c r="BB16" i="6"/>
  <c r="BE16" i="6"/>
  <c r="BB15" i="6"/>
  <c r="BE15" i="6"/>
  <c r="BB503" i="6"/>
  <c r="BC454" i="6"/>
  <c r="BD454" i="6"/>
  <c r="BB409" i="6"/>
  <c r="BE409" i="6"/>
  <c r="BF381" i="6"/>
  <c r="BF333" i="6"/>
  <c r="BB250" i="6"/>
  <c r="BC247" i="6"/>
  <c r="BD247" i="6"/>
  <c r="BB237" i="6"/>
  <c r="BB197" i="6"/>
  <c r="BE197" i="6"/>
  <c r="BF188" i="6"/>
  <c r="BC168" i="6"/>
  <c r="BD168" i="6"/>
  <c r="BB163" i="6"/>
  <c r="BC157" i="6"/>
  <c r="BD157" i="6"/>
  <c r="BC153" i="6"/>
  <c r="BD153" i="6"/>
  <c r="BB147" i="6"/>
  <c r="BE147" i="6"/>
  <c r="BF131" i="6"/>
  <c r="BC124" i="6"/>
  <c r="BD124" i="6"/>
  <c r="BB119" i="6"/>
  <c r="BB116" i="6"/>
  <c r="BB103" i="6"/>
  <c r="BE103" i="6"/>
  <c r="BB86" i="6"/>
  <c r="BE86" i="6"/>
  <c r="BF82" i="6"/>
  <c r="BC75" i="6"/>
  <c r="BD75" i="6"/>
  <c r="BC74" i="6"/>
  <c r="BD74" i="6"/>
  <c r="BB70" i="6"/>
  <c r="BB67" i="6"/>
  <c r="BC59" i="6"/>
  <c r="BD59" i="6"/>
  <c r="BF29" i="6"/>
  <c r="BF23" i="6"/>
  <c r="BF495" i="6"/>
  <c r="BF470" i="6"/>
  <c r="BB22" i="6"/>
  <c r="BE22" i="6"/>
  <c r="BF44" i="6"/>
  <c r="BF77" i="6"/>
  <c r="BC40" i="6"/>
  <c r="BD40" i="6"/>
  <c r="BC78" i="6"/>
  <c r="BD78" i="6"/>
  <c r="BF166" i="6"/>
  <c r="BC203" i="6"/>
  <c r="BD203" i="6"/>
  <c r="BB316" i="6"/>
  <c r="BB126" i="6"/>
  <c r="BC171" i="6"/>
  <c r="BD171" i="6"/>
  <c r="BC323" i="6"/>
  <c r="BD323" i="6"/>
  <c r="BC29" i="6"/>
  <c r="BD29" i="6"/>
  <c r="BF37" i="6"/>
  <c r="BB42" i="6"/>
  <c r="BF45" i="6"/>
  <c r="BC163" i="6"/>
  <c r="BD163" i="6"/>
  <c r="BF254" i="6"/>
  <c r="BF401" i="6"/>
  <c r="BC58" i="6"/>
  <c r="BD58" i="6"/>
  <c r="BF81" i="6"/>
  <c r="BF162" i="6"/>
  <c r="BB345" i="6"/>
  <c r="BC37" i="6"/>
  <c r="BD37" i="6"/>
  <c r="BC45" i="6"/>
  <c r="BD45" i="6"/>
  <c r="BB64" i="6"/>
  <c r="BF109" i="6"/>
  <c r="BC119" i="6"/>
  <c r="BD119" i="6"/>
  <c r="BC155" i="6"/>
  <c r="BD155" i="6"/>
  <c r="BB170" i="6"/>
  <c r="BB195" i="6"/>
  <c r="BE195" i="6"/>
  <c r="BC457" i="6"/>
  <c r="BD457" i="6"/>
  <c r="BF450" i="6"/>
  <c r="BF447" i="6"/>
  <c r="BF493" i="6"/>
  <c r="BB469" i="6"/>
  <c r="BE469" i="6"/>
  <c r="BF489" i="6"/>
  <c r="BF448" i="6"/>
  <c r="BF371" i="6"/>
  <c r="BF368" i="6"/>
  <c r="BC360" i="6"/>
  <c r="BD360" i="6"/>
  <c r="BC345" i="6"/>
  <c r="BD345" i="6"/>
  <c r="BB321" i="6"/>
  <c r="BF286" i="6"/>
  <c r="BB466" i="6"/>
  <c r="BE466" i="6"/>
  <c r="BC453" i="6"/>
  <c r="BD453" i="6"/>
  <c r="BC405" i="6"/>
  <c r="BD405" i="6"/>
  <c r="BC336" i="6"/>
  <c r="BD336" i="6"/>
  <c r="BB279" i="6"/>
  <c r="BE279" i="6"/>
  <c r="BC238" i="6"/>
  <c r="BD238" i="6"/>
  <c r="BB201" i="6"/>
  <c r="BC463" i="6"/>
  <c r="BD463" i="6"/>
  <c r="BC452" i="6"/>
  <c r="BD452" i="6"/>
  <c r="BC407" i="6"/>
  <c r="BD407" i="6"/>
  <c r="BB402" i="6"/>
  <c r="BE402" i="6"/>
  <c r="BF386" i="6"/>
  <c r="BB374" i="6"/>
  <c r="BB342" i="6"/>
  <c r="BF338" i="6"/>
  <c r="BC330" i="6"/>
  <c r="BD330" i="6"/>
  <c r="BB326" i="6"/>
  <c r="BE326" i="6"/>
  <c r="BC288" i="6"/>
  <c r="BD288" i="6"/>
  <c r="BC272" i="6"/>
  <c r="BD272" i="6"/>
  <c r="BB236" i="6"/>
  <c r="BE236" i="6"/>
  <c r="BC216" i="6"/>
  <c r="BD216" i="6"/>
  <c r="BC211" i="6"/>
  <c r="BD211" i="6"/>
  <c r="BB165" i="6"/>
  <c r="BF161" i="6"/>
  <c r="BB149" i="6"/>
  <c r="BE149" i="6"/>
  <c r="BF145" i="6"/>
  <c r="BB121" i="6"/>
  <c r="BE121" i="6"/>
  <c r="BB105" i="6"/>
  <c r="BE105" i="6"/>
  <c r="BC77" i="6"/>
  <c r="BD77" i="6"/>
  <c r="BF430" i="6"/>
  <c r="BB370" i="6"/>
  <c r="BB328" i="6"/>
  <c r="BF195" i="6"/>
  <c r="BC173" i="6"/>
  <c r="BD173" i="6"/>
  <c r="BC129" i="6"/>
  <c r="BD129" i="6"/>
  <c r="BF31" i="6"/>
  <c r="BF18" i="6"/>
  <c r="BB290" i="6"/>
  <c r="BF274" i="6"/>
  <c r="BC251" i="6"/>
  <c r="BD251" i="6"/>
  <c r="BC156" i="6"/>
  <c r="BD156" i="6"/>
  <c r="BC128" i="6"/>
  <c r="BD128" i="6"/>
  <c r="BC112" i="6"/>
  <c r="BD112" i="6"/>
  <c r="BC79" i="6"/>
  <c r="BD79" i="6"/>
  <c r="BB71" i="6"/>
  <c r="BE71" i="6"/>
  <c r="BC63" i="6"/>
  <c r="BD63" i="6"/>
  <c r="BC42" i="6"/>
  <c r="BD42" i="6"/>
  <c r="BF64" i="6"/>
  <c r="BB77" i="6"/>
  <c r="BE77" i="6"/>
  <c r="BF39" i="6"/>
  <c r="BB65" i="6"/>
  <c r="BF317" i="6"/>
  <c r="BC342" i="6"/>
  <c r="BD342" i="6"/>
  <c r="BB39" i="6"/>
  <c r="BB341" i="6"/>
  <c r="BE341" i="6"/>
  <c r="BB118" i="6"/>
  <c r="BF126" i="6"/>
  <c r="BB325" i="6"/>
  <c r="BC472" i="6"/>
  <c r="BD472" i="6"/>
  <c r="BB500" i="6"/>
  <c r="BE500" i="6"/>
  <c r="BF492" i="6"/>
  <c r="BC418" i="6"/>
  <c r="BD418" i="6"/>
  <c r="BF406" i="6"/>
  <c r="BC377" i="6"/>
  <c r="BD377" i="6"/>
  <c r="BC328" i="6"/>
  <c r="BD328" i="6"/>
  <c r="BC298" i="6"/>
  <c r="BD298" i="6"/>
  <c r="BC282" i="6"/>
  <c r="BD282" i="6"/>
  <c r="BC254" i="6"/>
  <c r="BD254" i="6"/>
  <c r="BF242" i="6"/>
  <c r="BC210" i="6"/>
  <c r="BD210" i="6"/>
  <c r="BF454" i="6"/>
  <c r="BC421" i="6"/>
  <c r="BD421" i="6"/>
  <c r="BB387" i="6"/>
  <c r="BF383" i="6"/>
  <c r="BB358" i="6"/>
  <c r="BB330" i="6"/>
  <c r="BE330" i="6"/>
  <c r="BC297" i="6"/>
  <c r="BD297" i="6"/>
  <c r="BC253" i="6"/>
  <c r="BD253" i="6"/>
  <c r="BC242" i="6"/>
  <c r="BD242" i="6"/>
  <c r="BC209" i="6"/>
  <c r="BD209" i="6"/>
  <c r="BB419" i="6"/>
  <c r="BE419" i="6"/>
  <c r="BB403" i="6"/>
  <c r="BC363" i="6"/>
  <c r="BD363" i="6"/>
  <c r="BB323" i="6"/>
  <c r="BE323" i="6"/>
  <c r="BC243" i="6"/>
  <c r="BD243" i="6"/>
  <c r="BB214" i="6"/>
  <c r="BB152" i="6"/>
  <c r="BC509" i="6"/>
  <c r="BD509" i="6"/>
  <c r="BC374" i="6"/>
  <c r="BD374" i="6"/>
  <c r="BC299" i="6"/>
  <c r="BD299" i="6"/>
  <c r="BF200" i="6"/>
  <c r="BF104" i="6"/>
  <c r="BB83" i="6"/>
  <c r="BE83" i="6"/>
  <c r="BF79" i="6"/>
  <c r="BF32" i="6"/>
  <c r="BC24" i="6"/>
  <c r="BD24" i="6"/>
  <c r="BF19" i="6"/>
  <c r="BF15" i="6"/>
  <c r="BF370" i="6"/>
  <c r="BB254" i="6"/>
  <c r="BE254" i="6"/>
  <c r="BB198" i="6"/>
  <c r="BC172" i="6"/>
  <c r="BD172" i="6"/>
  <c r="BB159" i="6"/>
  <c r="BC82" i="6"/>
  <c r="BD82" i="6"/>
  <c r="BB36" i="6"/>
  <c r="BE36" i="6"/>
  <c r="BF106" i="6"/>
  <c r="BF122" i="6"/>
  <c r="BB146" i="6"/>
  <c r="BB68" i="6"/>
  <c r="BE68" i="6"/>
  <c r="BF294" i="6"/>
  <c r="BB24" i="6"/>
  <c r="BF468" i="6"/>
  <c r="BF500" i="6"/>
  <c r="BF472" i="6"/>
  <c r="BC361" i="6"/>
  <c r="BD361" i="6"/>
  <c r="BB340" i="6"/>
  <c r="BF336" i="6"/>
  <c r="BF320" i="6"/>
  <c r="BC237" i="6"/>
  <c r="BD237" i="6"/>
  <c r="BB457" i="6"/>
  <c r="BE457" i="6"/>
  <c r="BB448" i="6"/>
  <c r="BE448" i="6"/>
  <c r="BB443" i="6"/>
  <c r="BE443" i="6"/>
  <c r="BB415" i="6"/>
  <c r="BE415" i="6"/>
  <c r="BF343" i="6"/>
  <c r="BB331" i="6"/>
  <c r="BF287" i="6"/>
  <c r="BC379" i="6"/>
  <c r="BD379" i="6"/>
  <c r="BC331" i="6"/>
  <c r="BD331" i="6"/>
  <c r="BB299" i="6"/>
  <c r="BF295" i="6"/>
  <c r="BC287" i="6"/>
  <c r="BD287" i="6"/>
  <c r="BB283" i="6"/>
  <c r="BE283" i="6"/>
  <c r="BB255" i="6"/>
  <c r="BF251" i="6"/>
  <c r="BF235" i="6"/>
  <c r="BB211" i="6"/>
  <c r="BF207" i="6"/>
  <c r="BB465" i="6"/>
  <c r="BE465" i="6"/>
  <c r="BC187" i="6"/>
  <c r="BD187" i="6"/>
  <c r="BC170" i="6"/>
  <c r="BD170" i="6"/>
  <c r="BC126" i="6"/>
  <c r="BD126" i="6"/>
  <c r="BF114" i="6"/>
  <c r="BF84" i="6"/>
  <c r="BB446" i="6"/>
  <c r="BB377" i="6"/>
  <c r="BB302" i="6"/>
  <c r="BE302" i="6"/>
  <c r="BF281" i="6"/>
  <c r="BB168" i="6"/>
  <c r="BF164" i="6"/>
  <c r="BF148" i="6"/>
  <c r="BB124" i="6"/>
  <c r="BE124" i="6"/>
  <c r="BF120" i="6"/>
  <c r="BC73" i="6"/>
  <c r="BD73" i="6"/>
  <c r="BF66" i="6"/>
  <c r="BF63" i="6"/>
  <c r="BF33" i="6"/>
  <c r="BF20" i="6"/>
  <c r="BF16" i="6"/>
  <c r="BF446" i="6"/>
  <c r="BB401" i="6"/>
  <c r="BF258" i="6"/>
  <c r="BB190" i="6"/>
  <c r="BF147" i="6"/>
  <c r="BB123" i="6"/>
  <c r="BF119" i="6"/>
  <c r="BC111" i="6"/>
  <c r="BD111" i="6"/>
  <c r="BB107" i="6"/>
  <c r="BE107" i="6"/>
  <c r="BF103" i="6"/>
  <c r="BF86" i="6"/>
  <c r="BF70" i="6"/>
  <c r="BB21" i="6"/>
  <c r="BF285" i="6"/>
  <c r="BF61" i="6"/>
  <c r="BB246" i="6"/>
  <c r="BE246" i="6"/>
  <c r="BC39" i="6"/>
  <c r="BD39" i="6"/>
  <c r="BB106" i="6"/>
  <c r="BE106" i="6"/>
  <c r="BC198" i="6"/>
  <c r="BD198" i="6"/>
  <c r="BB514" i="6"/>
  <c r="BF384" i="6"/>
  <c r="BC281" i="6"/>
  <c r="BD281" i="6"/>
  <c r="BF273" i="6"/>
  <c r="BF288" i="6"/>
  <c r="BB491" i="6"/>
  <c r="BC424" i="6"/>
  <c r="BD424" i="6"/>
  <c r="BB373" i="6"/>
  <c r="BF194" i="6"/>
  <c r="BC113" i="6"/>
  <c r="BD113" i="6"/>
  <c r="BF199" i="6"/>
  <c r="BB167" i="6"/>
  <c r="BE167" i="6"/>
  <c r="BB27" i="6"/>
  <c r="BE27" i="6"/>
  <c r="BC23" i="6"/>
  <c r="BD23" i="6"/>
  <c r="BC108" i="6"/>
  <c r="BD108" i="6"/>
  <c r="BB510" i="6"/>
  <c r="BE510" i="6"/>
  <c r="BF463" i="6"/>
  <c r="BB453" i="6"/>
  <c r="BB444" i="6"/>
  <c r="BF425" i="6"/>
  <c r="BF367" i="6"/>
  <c r="BB293" i="6"/>
  <c r="BE293" i="6"/>
  <c r="BF217" i="6"/>
  <c r="BB416" i="6"/>
  <c r="BC376" i="6"/>
  <c r="BD376" i="6"/>
  <c r="BF272" i="6"/>
  <c r="BF216" i="6"/>
  <c r="BC451" i="6"/>
  <c r="BD451" i="6"/>
  <c r="BC201" i="6"/>
  <c r="BD201" i="6"/>
  <c r="BF191" i="6"/>
  <c r="BB360" i="6"/>
  <c r="BF34" i="6"/>
  <c r="BF17" i="6"/>
  <c r="BC411" i="6"/>
  <c r="BD411" i="6"/>
  <c r="BF67" i="6"/>
  <c r="BB58" i="6"/>
  <c r="BC123" i="6"/>
  <c r="BD123" i="6"/>
  <c r="BB109" i="6"/>
  <c r="BB117" i="6"/>
  <c r="BB45" i="6"/>
  <c r="BE45" i="6"/>
  <c r="BC231" i="6"/>
  <c r="BD231" i="6"/>
  <c r="BF68" i="6"/>
  <c r="BB502" i="6"/>
  <c r="BB486" i="6"/>
  <c r="BE486" i="6"/>
  <c r="BB429" i="6"/>
  <c r="BE429" i="6"/>
  <c r="BB233" i="6"/>
  <c r="BB205" i="6"/>
  <c r="BE205" i="6"/>
  <c r="BF428" i="6"/>
  <c r="BC320" i="6"/>
  <c r="BD320" i="6"/>
  <c r="BC109" i="6"/>
  <c r="BD109" i="6"/>
  <c r="BB485" i="6"/>
  <c r="BB162" i="6"/>
  <c r="BE162" i="6"/>
  <c r="BC21" i="6"/>
  <c r="BD21" i="6"/>
  <c r="BB506" i="6"/>
  <c r="BE506" i="6"/>
  <c r="BB490" i="6"/>
  <c r="BB495" i="6"/>
  <c r="BF460" i="6"/>
  <c r="BB400" i="6"/>
  <c r="BE400" i="6"/>
  <c r="BB277" i="6"/>
  <c r="BB249" i="6"/>
  <c r="BE249" i="6"/>
  <c r="BB451" i="6"/>
  <c r="BB292" i="6"/>
  <c r="BF412" i="6"/>
  <c r="BB280" i="6"/>
  <c r="BE280" i="6"/>
  <c r="BB418" i="6"/>
  <c r="BE418" i="6"/>
  <c r="BF369" i="6"/>
  <c r="BF163" i="6"/>
  <c r="BB35" i="6"/>
  <c r="BC127" i="6"/>
  <c r="BD127" i="6"/>
  <c r="BF42" i="6"/>
  <c r="BB44" i="6"/>
  <c r="BE44" i="6"/>
  <c r="BF151" i="6"/>
  <c r="BB467" i="6"/>
  <c r="BF289" i="6"/>
  <c r="BF364" i="6"/>
  <c r="BB276" i="6"/>
  <c r="BB248" i="6"/>
  <c r="BB232" i="6"/>
  <c r="BE232" i="6"/>
  <c r="BB204" i="6"/>
  <c r="BF160" i="6"/>
  <c r="BF189" i="6"/>
  <c r="BF116" i="6"/>
  <c r="BB61" i="6"/>
  <c r="Y72" i="7"/>
  <c r="Z72" i="7"/>
  <c r="Y66" i="7"/>
  <c r="Z66" i="7"/>
  <c r="X44" i="7"/>
  <c r="Y35" i="7"/>
  <c r="Z35" i="7"/>
  <c r="AB118" i="7"/>
  <c r="AB112" i="7"/>
  <c r="Y103" i="7"/>
  <c r="Z103" i="7"/>
  <c r="Y43" i="7"/>
  <c r="Z43" i="7"/>
  <c r="X36" i="7"/>
  <c r="Y21" i="7"/>
  <c r="Z21" i="7"/>
  <c r="X82" i="7"/>
  <c r="AB40" i="7"/>
  <c r="Y19" i="7"/>
  <c r="Z19" i="7"/>
  <c r="X29" i="7"/>
  <c r="X78" i="7"/>
  <c r="X131" i="7"/>
  <c r="AB156" i="7"/>
  <c r="AB116" i="7"/>
  <c r="AB126" i="7"/>
  <c r="X515" i="7"/>
  <c r="Y509" i="7"/>
  <c r="Z509" i="7"/>
  <c r="X508" i="7"/>
  <c r="AB504" i="7"/>
  <c r="AB493" i="7"/>
  <c r="Y515" i="7"/>
  <c r="Z515" i="7"/>
  <c r="AB511" i="7"/>
  <c r="X498" i="7"/>
  <c r="Y497" i="7"/>
  <c r="Z497" i="7"/>
  <c r="Y511" i="7"/>
  <c r="Z511" i="7"/>
  <c r="X510" i="7"/>
  <c r="AB506" i="7"/>
  <c r="Y485" i="7"/>
  <c r="Z485" i="7"/>
  <c r="Y455" i="7"/>
  <c r="Z455" i="7"/>
  <c r="Y449" i="7"/>
  <c r="Z449" i="7"/>
  <c r="X502" i="7"/>
  <c r="AB500" i="7"/>
  <c r="X492" i="7"/>
  <c r="Y491" i="7"/>
  <c r="Z491" i="7"/>
  <c r="AB489" i="7"/>
  <c r="Y456" i="7"/>
  <c r="Z456" i="7"/>
  <c r="AB454" i="7"/>
  <c r="AB453" i="7"/>
  <c r="Y444" i="7"/>
  <c r="Z444" i="7"/>
  <c r="AB430" i="7"/>
  <c r="AB429" i="7"/>
  <c r="Y502" i="7"/>
  <c r="Z502" i="7"/>
  <c r="Y494" i="7"/>
  <c r="Z494" i="7"/>
  <c r="Y472" i="7"/>
  <c r="Z472" i="7"/>
  <c r="Y464" i="7"/>
  <c r="Z464" i="7"/>
  <c r="X458" i="7"/>
  <c r="AB425" i="7"/>
  <c r="Y423" i="7"/>
  <c r="Z423" i="7"/>
  <c r="AB417" i="7"/>
  <c r="Y411" i="7"/>
  <c r="Z411" i="7"/>
  <c r="Y400" i="7"/>
  <c r="Z400" i="7"/>
  <c r="Y384" i="7"/>
  <c r="Z384" i="7"/>
  <c r="Y380" i="7"/>
  <c r="Z380" i="7"/>
  <c r="Y376" i="7"/>
  <c r="Z376" i="7"/>
  <c r="Y368" i="7"/>
  <c r="Z368" i="7"/>
  <c r="X366" i="7"/>
  <c r="X364" i="7"/>
  <c r="Y343" i="7"/>
  <c r="Z343" i="7"/>
  <c r="Y339" i="7"/>
  <c r="Z339" i="7"/>
  <c r="Y335" i="7"/>
  <c r="Z335" i="7"/>
  <c r="Y331" i="7"/>
  <c r="Z331" i="7"/>
  <c r="X329" i="7"/>
  <c r="Y506" i="7"/>
  <c r="Z506" i="7"/>
  <c r="AB499" i="7"/>
  <c r="AB458" i="7"/>
  <c r="AB427" i="7"/>
  <c r="Y425" i="7"/>
  <c r="Z425" i="7"/>
  <c r="AB419" i="7"/>
  <c r="Y417" i="7"/>
  <c r="Z417" i="7"/>
  <c r="Y406" i="7"/>
  <c r="Z406" i="7"/>
  <c r="X367" i="7"/>
  <c r="X365" i="7"/>
  <c r="AB490" i="7"/>
  <c r="AB410" i="7"/>
  <c r="X408" i="7"/>
  <c r="X406" i="7"/>
  <c r="Y325" i="7"/>
  <c r="Z325" i="7"/>
  <c r="X323" i="7"/>
  <c r="X321" i="7"/>
  <c r="Y317" i="7"/>
  <c r="Z317" i="7"/>
  <c r="Y285" i="7"/>
  <c r="Z285" i="7"/>
  <c r="AB283" i="7"/>
  <c r="AB282" i="7"/>
  <c r="Y243" i="7"/>
  <c r="Z243" i="7"/>
  <c r="AB241" i="7"/>
  <c r="AB240" i="7"/>
  <c r="Y200" i="7"/>
  <c r="Z200" i="7"/>
  <c r="AB198" i="7"/>
  <c r="AB197" i="7"/>
  <c r="Y174" i="7"/>
  <c r="Z174" i="7"/>
  <c r="Y170" i="7"/>
  <c r="Z170" i="7"/>
  <c r="Y166" i="7"/>
  <c r="Z166" i="7"/>
  <c r="Y162" i="7"/>
  <c r="Z162" i="7"/>
  <c r="AB159" i="7"/>
  <c r="AB157" i="7"/>
  <c r="Y150" i="7"/>
  <c r="Z150" i="7"/>
  <c r="Y146" i="7"/>
  <c r="Z146" i="7"/>
  <c r="Y130" i="7"/>
  <c r="Z130" i="7"/>
  <c r="Y126" i="7"/>
  <c r="Z126" i="7"/>
  <c r="Y122" i="7"/>
  <c r="Z122" i="7"/>
  <c r="Y118" i="7"/>
  <c r="Z118" i="7"/>
  <c r="X449" i="7"/>
  <c r="AA449" i="7"/>
  <c r="Y446" i="7"/>
  <c r="Z446" i="7"/>
  <c r="Y465" i="7"/>
  <c r="Z465" i="7"/>
  <c r="X409" i="7"/>
  <c r="X407" i="7"/>
  <c r="AB385" i="7"/>
  <c r="X382" i="7"/>
  <c r="X375" i="7"/>
  <c r="Y367" i="7"/>
  <c r="Z367" i="7"/>
  <c r="AB340" i="7"/>
  <c r="Y467" i="7"/>
  <c r="Z467" i="7"/>
  <c r="X381" i="7"/>
  <c r="AB376" i="7"/>
  <c r="Y358" i="7"/>
  <c r="Z358" i="7"/>
  <c r="X337" i="7"/>
  <c r="AB326" i="7"/>
  <c r="X415" i="7"/>
  <c r="X384" i="7"/>
  <c r="X379" i="7"/>
  <c r="X377" i="7"/>
  <c r="X331" i="7"/>
  <c r="Y329" i="7"/>
  <c r="Z329" i="7"/>
  <c r="Y284" i="7"/>
  <c r="Z284" i="7"/>
  <c r="Y280" i="7"/>
  <c r="Z280" i="7"/>
  <c r="Y199" i="7"/>
  <c r="Z199" i="7"/>
  <c r="Y195" i="7"/>
  <c r="Z195" i="7"/>
  <c r="X167" i="7"/>
  <c r="X456" i="7"/>
  <c r="X425" i="7"/>
  <c r="X341" i="7"/>
  <c r="AB316" i="7"/>
  <c r="Y296" i="7"/>
  <c r="Z296" i="7"/>
  <c r="X287" i="7"/>
  <c r="AB285" i="7"/>
  <c r="AB281" i="7"/>
  <c r="AB279" i="7"/>
  <c r="X202" i="7"/>
  <c r="AB200" i="7"/>
  <c r="AB196" i="7"/>
  <c r="AB194" i="7"/>
  <c r="AB174" i="7"/>
  <c r="AB166" i="7"/>
  <c r="AB400" i="7"/>
  <c r="X324" i="7"/>
  <c r="Y295" i="7"/>
  <c r="Z295" i="7"/>
  <c r="Y282" i="7"/>
  <c r="Z282" i="7"/>
  <c r="Y273" i="7"/>
  <c r="Z273" i="7"/>
  <c r="Y247" i="7"/>
  <c r="Z247" i="7"/>
  <c r="Y231" i="7"/>
  <c r="Z231" i="7"/>
  <c r="Y204" i="7"/>
  <c r="Z204" i="7"/>
  <c r="Y192" i="7"/>
  <c r="Z192" i="7"/>
  <c r="X162" i="7"/>
  <c r="AA162" i="7"/>
  <c r="AB155" i="7"/>
  <c r="AB147" i="7"/>
  <c r="X128" i="7"/>
  <c r="X120" i="7"/>
  <c r="Y85" i="7"/>
  <c r="Z85" i="7"/>
  <c r="Y81" i="7"/>
  <c r="Z81" i="7"/>
  <c r="Y77" i="7"/>
  <c r="Z77" i="7"/>
  <c r="Y69" i="7"/>
  <c r="Z69" i="7"/>
  <c r="X67" i="7"/>
  <c r="X65" i="7"/>
  <c r="Y61" i="7"/>
  <c r="Z61" i="7"/>
  <c r="X42" i="7"/>
  <c r="Y41" i="7"/>
  <c r="Z41" i="7"/>
  <c r="AB38" i="7"/>
  <c r="X387" i="7"/>
  <c r="X376" i="7"/>
  <c r="AB325" i="7"/>
  <c r="Y302" i="7"/>
  <c r="Z302" i="7"/>
  <c r="Y275" i="7"/>
  <c r="Z275" i="7"/>
  <c r="Y258" i="7"/>
  <c r="Z258" i="7"/>
  <c r="Y211" i="7"/>
  <c r="Z211" i="7"/>
  <c r="Y197" i="7"/>
  <c r="Z197" i="7"/>
  <c r="Y188" i="7"/>
  <c r="Z188" i="7"/>
  <c r="AB173" i="7"/>
  <c r="AB165" i="7"/>
  <c r="Y160" i="7"/>
  <c r="Z160" i="7"/>
  <c r="X155" i="7"/>
  <c r="AB125" i="7"/>
  <c r="AB117" i="7"/>
  <c r="AB115" i="7"/>
  <c r="AB43" i="7"/>
  <c r="X33" i="7"/>
  <c r="Y32" i="7"/>
  <c r="Z32" i="7"/>
  <c r="X30" i="7"/>
  <c r="AB22" i="7"/>
  <c r="X17" i="7"/>
  <c r="Y16" i="7"/>
  <c r="X427" i="7"/>
  <c r="X333" i="7"/>
  <c r="Y257" i="7"/>
  <c r="Z257" i="7"/>
  <c r="Y249" i="7"/>
  <c r="Z249" i="7"/>
  <c r="Y235" i="7"/>
  <c r="Z235" i="7"/>
  <c r="AB169" i="7"/>
  <c r="Y117" i="7"/>
  <c r="Z117" i="7"/>
  <c r="X105" i="7"/>
  <c r="AB103" i="7"/>
  <c r="AB85" i="7"/>
  <c r="X75" i="7"/>
  <c r="AB61" i="7"/>
  <c r="AB58" i="7"/>
  <c r="AB26" i="7"/>
  <c r="AB23" i="7"/>
  <c r="Y298" i="7"/>
  <c r="Z298" i="7"/>
  <c r="Y256" i="7"/>
  <c r="Z256" i="7"/>
  <c r="Y248" i="7"/>
  <c r="Z248" i="7"/>
  <c r="Y113" i="7"/>
  <c r="Z113" i="7"/>
  <c r="X84" i="7"/>
  <c r="AB78" i="7"/>
  <c r="AB44" i="7"/>
  <c r="X34" i="7"/>
  <c r="X243" i="7"/>
  <c r="AA243" i="7"/>
  <c r="X238" i="7"/>
  <c r="X125" i="7"/>
  <c r="Y111" i="7"/>
  <c r="Z111" i="7"/>
  <c r="Y104" i="7"/>
  <c r="Z104" i="7"/>
  <c r="X81" i="7"/>
  <c r="AA81" i="7"/>
  <c r="AB75" i="7"/>
  <c r="Y68" i="7"/>
  <c r="Z68" i="7"/>
  <c r="X61" i="7"/>
  <c r="Y40" i="7"/>
  <c r="Z40" i="7"/>
  <c r="X37" i="7"/>
  <c r="AB27" i="7"/>
  <c r="Y26" i="7"/>
  <c r="Z26" i="7"/>
  <c r="X19" i="7"/>
  <c r="Y18" i="7"/>
  <c r="Z18" i="7"/>
  <c r="AA16" i="7"/>
  <c r="AB16" i="7"/>
  <c r="X27" i="7"/>
  <c r="AB64" i="7"/>
  <c r="AB76" i="7"/>
  <c r="X86" i="7"/>
  <c r="Y107" i="7"/>
  <c r="Z107" i="7"/>
  <c r="AB60" i="7"/>
  <c r="AB84" i="7"/>
  <c r="X106" i="7"/>
  <c r="AB74" i="7"/>
  <c r="AB114" i="7"/>
  <c r="AB195" i="7"/>
  <c r="AB515" i="7"/>
  <c r="Y513" i="7"/>
  <c r="Z513" i="7"/>
  <c r="X512" i="7"/>
  <c r="AB508" i="7"/>
  <c r="X497" i="7"/>
  <c r="AA497" i="7"/>
  <c r="X496" i="7"/>
  <c r="Y504" i="7"/>
  <c r="Z504" i="7"/>
  <c r="X503" i="7"/>
  <c r="AB498" i="7"/>
  <c r="X514" i="7"/>
  <c r="AB510" i="7"/>
  <c r="AB509" i="7"/>
  <c r="AB501" i="7"/>
  <c r="Y488" i="7"/>
  <c r="Z488" i="7"/>
  <c r="X487" i="7"/>
  <c r="Y457" i="7"/>
  <c r="Z457" i="7"/>
  <c r="Y451" i="7"/>
  <c r="Z451" i="7"/>
  <c r="Y412" i="7"/>
  <c r="Z412" i="7"/>
  <c r="Y514" i="7"/>
  <c r="Z514" i="7"/>
  <c r="Y499" i="7"/>
  <c r="Z499" i="7"/>
  <c r="Y496" i="7"/>
  <c r="Z496" i="7"/>
  <c r="X495" i="7"/>
  <c r="X472" i="7"/>
  <c r="AA472" i="7"/>
  <c r="X471" i="7"/>
  <c r="X470" i="7"/>
  <c r="X469" i="7"/>
  <c r="X468" i="7"/>
  <c r="X467" i="7"/>
  <c r="X466" i="7"/>
  <c r="X465" i="7"/>
  <c r="X464" i="7"/>
  <c r="X463" i="7"/>
  <c r="X462" i="7"/>
  <c r="X461" i="7"/>
  <c r="X460" i="7"/>
  <c r="X459" i="7"/>
  <c r="Y458" i="7"/>
  <c r="Z458" i="7"/>
  <c r="X448" i="7"/>
  <c r="X447" i="7"/>
  <c r="X446" i="7"/>
  <c r="AA446" i="7"/>
  <c r="Y445" i="7"/>
  <c r="Z445" i="7"/>
  <c r="AB445" i="7"/>
  <c r="X422" i="7"/>
  <c r="X410" i="7"/>
  <c r="Y409" i="7"/>
  <c r="Z409" i="7"/>
  <c r="Y401" i="7"/>
  <c r="Z401" i="7"/>
  <c r="Y385" i="7"/>
  <c r="Z385" i="7"/>
  <c r="Y381" i="7"/>
  <c r="Z381" i="7"/>
  <c r="Y377" i="7"/>
  <c r="Z377" i="7"/>
  <c r="Y369" i="7"/>
  <c r="Z369" i="7"/>
  <c r="AB366" i="7"/>
  <c r="AB364" i="7"/>
  <c r="Y361" i="7"/>
  <c r="Z361" i="7"/>
  <c r="Y344" i="7"/>
  <c r="Z344" i="7"/>
  <c r="Y340" i="7"/>
  <c r="Z340" i="7"/>
  <c r="Y336" i="7"/>
  <c r="Z336" i="7"/>
  <c r="Y332" i="7"/>
  <c r="Z332" i="7"/>
  <c r="AB329" i="7"/>
  <c r="Y503" i="7"/>
  <c r="Z503" i="7"/>
  <c r="AB492" i="7"/>
  <c r="AB488" i="7"/>
  <c r="Y470" i="7"/>
  <c r="Z470" i="7"/>
  <c r="Y462" i="7"/>
  <c r="Z462" i="7"/>
  <c r="X445" i="7"/>
  <c r="Y429" i="7"/>
  <c r="Z429" i="7"/>
  <c r="X424" i="7"/>
  <c r="X416" i="7"/>
  <c r="Y415" i="7"/>
  <c r="Z415" i="7"/>
  <c r="AB409" i="7"/>
  <c r="Y408" i="7"/>
  <c r="Z408" i="7"/>
  <c r="AB367" i="7"/>
  <c r="AB365" i="7"/>
  <c r="X360" i="7"/>
  <c r="X359" i="7"/>
  <c r="X358" i="7"/>
  <c r="X485" i="7"/>
  <c r="AA485" i="7"/>
  <c r="Y459" i="7"/>
  <c r="Z459" i="7"/>
  <c r="X455" i="7"/>
  <c r="AB450" i="7"/>
  <c r="AB428" i="7"/>
  <c r="AB424" i="7"/>
  <c r="AB420" i="7"/>
  <c r="AB416" i="7"/>
  <c r="Y405" i="7"/>
  <c r="Z405" i="7"/>
  <c r="X344" i="7"/>
  <c r="X342" i="7"/>
  <c r="X340" i="7"/>
  <c r="AA340" i="7"/>
  <c r="X338" i="7"/>
  <c r="X336" i="7"/>
  <c r="X334" i="7"/>
  <c r="X332" i="7"/>
  <c r="Y326" i="7"/>
  <c r="Z326" i="7"/>
  <c r="AB323" i="7"/>
  <c r="AB321" i="7"/>
  <c r="Y318" i="7"/>
  <c r="Z318" i="7"/>
  <c r="X302" i="7"/>
  <c r="AA302" i="7"/>
  <c r="X301" i="7"/>
  <c r="X300" i="7"/>
  <c r="X299" i="7"/>
  <c r="X298" i="7"/>
  <c r="X297" i="7"/>
  <c r="X296" i="7"/>
  <c r="X295" i="7"/>
  <c r="X294" i="7"/>
  <c r="X293" i="7"/>
  <c r="X292" i="7"/>
  <c r="X291" i="7"/>
  <c r="X290" i="7"/>
  <c r="X289" i="7"/>
  <c r="X288" i="7"/>
  <c r="Y287" i="7"/>
  <c r="Z287" i="7"/>
  <c r="X277" i="7"/>
  <c r="X276" i="7"/>
  <c r="X275" i="7"/>
  <c r="X274" i="7"/>
  <c r="X273" i="7"/>
  <c r="X272" i="7"/>
  <c r="X259" i="7"/>
  <c r="X258" i="7"/>
  <c r="X257" i="7"/>
  <c r="AA257" i="7"/>
  <c r="X256" i="7"/>
  <c r="X255" i="7"/>
  <c r="X254" i="7"/>
  <c r="X253" i="7"/>
  <c r="X252" i="7"/>
  <c r="X251" i="7"/>
  <c r="X250" i="7"/>
  <c r="X249" i="7"/>
  <c r="X248" i="7"/>
  <c r="AA248" i="7"/>
  <c r="X247" i="7"/>
  <c r="X246" i="7"/>
  <c r="Y245" i="7"/>
  <c r="Z245" i="7"/>
  <c r="X235" i="7"/>
  <c r="X234" i="7"/>
  <c r="X233" i="7"/>
  <c r="X232" i="7"/>
  <c r="X231" i="7"/>
  <c r="AA231" i="7"/>
  <c r="X230" i="7"/>
  <c r="X217" i="7"/>
  <c r="X216" i="7"/>
  <c r="X215" i="7"/>
  <c r="X214" i="7"/>
  <c r="X213" i="7"/>
  <c r="X212" i="7"/>
  <c r="X211" i="7"/>
  <c r="AA211" i="7"/>
  <c r="X210" i="7"/>
  <c r="X209" i="7"/>
  <c r="X208" i="7"/>
  <c r="X207" i="7"/>
  <c r="X206" i="7"/>
  <c r="X205" i="7"/>
  <c r="X204" i="7"/>
  <c r="AA204" i="7"/>
  <c r="X203" i="7"/>
  <c r="Y202" i="7"/>
  <c r="Z202" i="7"/>
  <c r="X192" i="7"/>
  <c r="AA192" i="7"/>
  <c r="X191" i="7"/>
  <c r="X190" i="7"/>
  <c r="X189" i="7"/>
  <c r="X188" i="7"/>
  <c r="AA188" i="7"/>
  <c r="X187" i="7"/>
  <c r="Y171" i="7"/>
  <c r="Z171" i="7"/>
  <c r="Y167" i="7"/>
  <c r="Z167" i="7"/>
  <c r="Y163" i="7"/>
  <c r="Z163" i="7"/>
  <c r="Y155" i="7"/>
  <c r="Z155" i="7"/>
  <c r="X153" i="7"/>
  <c r="X151" i="7"/>
  <c r="Y147" i="7"/>
  <c r="Z147" i="7"/>
  <c r="Y131" i="7"/>
  <c r="Z131" i="7"/>
  <c r="Y127" i="7"/>
  <c r="Z127" i="7"/>
  <c r="Y123" i="7"/>
  <c r="Z123" i="7"/>
  <c r="Y119" i="7"/>
  <c r="Z119" i="7"/>
  <c r="AB485" i="7"/>
  <c r="AB455" i="7"/>
  <c r="Y487" i="7"/>
  <c r="Z487" i="7"/>
  <c r="X443" i="7"/>
  <c r="Y424" i="7"/>
  <c r="Z424" i="7"/>
  <c r="Y420" i="7"/>
  <c r="Z420" i="7"/>
  <c r="Y416" i="7"/>
  <c r="Z416" i="7"/>
  <c r="Y404" i="7"/>
  <c r="Z404" i="7"/>
  <c r="AB377" i="7"/>
  <c r="X374" i="7"/>
  <c r="Y365" i="7"/>
  <c r="Z365" i="7"/>
  <c r="X335" i="7"/>
  <c r="AA335" i="7"/>
  <c r="AB328" i="7"/>
  <c r="AB486" i="7"/>
  <c r="Y448" i="7"/>
  <c r="Z448" i="7"/>
  <c r="Y428" i="7"/>
  <c r="Z428" i="7"/>
  <c r="AB383" i="7"/>
  <c r="X380" i="7"/>
  <c r="AB368" i="7"/>
  <c r="X361" i="7"/>
  <c r="AB334" i="7"/>
  <c r="X319" i="7"/>
  <c r="Y316" i="7"/>
  <c r="Z316" i="7"/>
  <c r="AB381" i="7"/>
  <c r="X378" i="7"/>
  <c r="X322" i="7"/>
  <c r="Y301" i="7"/>
  <c r="Z301" i="7"/>
  <c r="Y294" i="7"/>
  <c r="Z294" i="7"/>
  <c r="Y292" i="7"/>
  <c r="Z292" i="7"/>
  <c r="AB245" i="7"/>
  <c r="Y244" i="7"/>
  <c r="Z244" i="7"/>
  <c r="Y236" i="7"/>
  <c r="Z236" i="7"/>
  <c r="X169" i="7"/>
  <c r="X161" i="7"/>
  <c r="X417" i="7"/>
  <c r="AB380" i="7"/>
  <c r="X317" i="7"/>
  <c r="AA317" i="7"/>
  <c r="AB172" i="7"/>
  <c r="AB164" i="7"/>
  <c r="AB320" i="7"/>
  <c r="X285" i="7"/>
  <c r="AA285" i="7"/>
  <c r="X280" i="7"/>
  <c r="AB278" i="7"/>
  <c r="Y251" i="7"/>
  <c r="Z251" i="7"/>
  <c r="AB238" i="7"/>
  <c r="AB236" i="7"/>
  <c r="Y208" i="7"/>
  <c r="Z208" i="7"/>
  <c r="X160" i="7"/>
  <c r="X145" i="7"/>
  <c r="X130" i="7"/>
  <c r="AA130" i="7"/>
  <c r="X122" i="7"/>
  <c r="AA122" i="7"/>
  <c r="Y114" i="7"/>
  <c r="Z114" i="7"/>
  <c r="Y108" i="7"/>
  <c r="Z108" i="7"/>
  <c r="Y86" i="7"/>
  <c r="Z86" i="7"/>
  <c r="Y82" i="7"/>
  <c r="Z82" i="7"/>
  <c r="Y78" i="7"/>
  <c r="Z78" i="7"/>
  <c r="Y70" i="7"/>
  <c r="Z70" i="7"/>
  <c r="AB67" i="7"/>
  <c r="AB65" i="7"/>
  <c r="Y58" i="7"/>
  <c r="Z58" i="7"/>
  <c r="Y45" i="7"/>
  <c r="Z45" i="7"/>
  <c r="AB42" i="7"/>
  <c r="X32" i="7"/>
  <c r="Y31" i="7"/>
  <c r="Z31" i="7"/>
  <c r="Y372" i="7"/>
  <c r="Z372" i="7"/>
  <c r="AB280" i="7"/>
  <c r="Y246" i="7"/>
  <c r="Z246" i="7"/>
  <c r="Y230" i="7"/>
  <c r="Z230" i="7"/>
  <c r="Y215" i="7"/>
  <c r="Z215" i="7"/>
  <c r="X200" i="7"/>
  <c r="X195" i="7"/>
  <c r="AA195" i="7"/>
  <c r="AB193" i="7"/>
  <c r="X170" i="7"/>
  <c r="AA170" i="7"/>
  <c r="Y159" i="7"/>
  <c r="Z159" i="7"/>
  <c r="X154" i="7"/>
  <c r="Y153" i="7"/>
  <c r="Z153" i="7"/>
  <c r="AB131" i="7"/>
  <c r="AB123" i="7"/>
  <c r="X111" i="7"/>
  <c r="X109" i="7"/>
  <c r="X35" i="7"/>
  <c r="AA35" i="7"/>
  <c r="AB33" i="7"/>
  <c r="AB30" i="7"/>
  <c r="Y20" i="7"/>
  <c r="Z20" i="7"/>
  <c r="AB17" i="7"/>
  <c r="Y430" i="7"/>
  <c r="Z430" i="7"/>
  <c r="AB402" i="7"/>
  <c r="AB374" i="7"/>
  <c r="Y277" i="7"/>
  <c r="Z277" i="7"/>
  <c r="Y210" i="7"/>
  <c r="Z210" i="7"/>
  <c r="AB201" i="7"/>
  <c r="X196" i="7"/>
  <c r="AB171" i="7"/>
  <c r="X166" i="7"/>
  <c r="AA166" i="7"/>
  <c r="AB132" i="7"/>
  <c r="AB124" i="7"/>
  <c r="Y115" i="7"/>
  <c r="Z115" i="7"/>
  <c r="AB107" i="7"/>
  <c r="Y102" i="7"/>
  <c r="Z102" i="7"/>
  <c r="X79" i="7"/>
  <c r="AB37" i="7"/>
  <c r="AB28" i="7"/>
  <c r="X16" i="7"/>
  <c r="X363" i="7"/>
  <c r="AB242" i="7"/>
  <c r="Y217" i="7"/>
  <c r="Z217" i="7"/>
  <c r="Y209" i="7"/>
  <c r="Z209" i="7"/>
  <c r="Y152" i="7"/>
  <c r="Z152" i="7"/>
  <c r="AB145" i="7"/>
  <c r="X104" i="7"/>
  <c r="AA104" i="7"/>
  <c r="AB102" i="7"/>
  <c r="AB82" i="7"/>
  <c r="X40" i="7"/>
  <c r="AA40" i="7"/>
  <c r="Y33" i="7"/>
  <c r="Z33" i="7"/>
  <c r="Y25" i="7"/>
  <c r="Z25" i="7"/>
  <c r="X23" i="7"/>
  <c r="AB19" i="7"/>
  <c r="Y17" i="7"/>
  <c r="Z17" i="7"/>
  <c r="Y189" i="7"/>
  <c r="Z189" i="7"/>
  <c r="X174" i="7"/>
  <c r="X150" i="7"/>
  <c r="AA150" i="7"/>
  <c r="AB146" i="7"/>
  <c r="Y109" i="7"/>
  <c r="Z109" i="7"/>
  <c r="X85" i="7"/>
  <c r="AB79" i="7"/>
  <c r="Y74" i="7"/>
  <c r="Z74" i="7"/>
  <c r="X66" i="7"/>
  <c r="AB59" i="7"/>
  <c r="X45" i="7"/>
  <c r="AA45" i="7"/>
  <c r="Y34" i="7"/>
  <c r="Z34" i="7"/>
  <c r="X31" i="7"/>
  <c r="AB24" i="7"/>
  <c r="AB15" i="7"/>
  <c r="Y30" i="7"/>
  <c r="Z30" i="7"/>
  <c r="X110" i="7"/>
  <c r="X123" i="7"/>
  <c r="Y241" i="7"/>
  <c r="Z241" i="7"/>
  <c r="Y289" i="7"/>
  <c r="Z289" i="7"/>
  <c r="X24" i="7"/>
  <c r="AB68" i="7"/>
  <c r="AB80" i="7"/>
  <c r="AB514" i="7"/>
  <c r="AB512" i="7"/>
  <c r="Y501" i="7"/>
  <c r="Z501" i="7"/>
  <c r="Y500" i="7"/>
  <c r="Z500" i="7"/>
  <c r="AB497" i="7"/>
  <c r="AB496" i="7"/>
  <c r="Y508" i="7"/>
  <c r="Z508" i="7"/>
  <c r="X507" i="7"/>
  <c r="AB503" i="7"/>
  <c r="AB487" i="7"/>
  <c r="Y414" i="7"/>
  <c r="Z414" i="7"/>
  <c r="X505" i="7"/>
  <c r="X501" i="7"/>
  <c r="Y498" i="7"/>
  <c r="Z498" i="7"/>
  <c r="X494" i="7"/>
  <c r="Y486" i="7"/>
  <c r="Z486" i="7"/>
  <c r="AB472" i="7"/>
  <c r="AB471" i="7"/>
  <c r="AB470" i="7"/>
  <c r="AB469" i="7"/>
  <c r="AB468" i="7"/>
  <c r="AB467" i="7"/>
  <c r="AB466" i="7"/>
  <c r="AB465" i="7"/>
  <c r="AB464" i="7"/>
  <c r="AB463" i="7"/>
  <c r="AB462" i="7"/>
  <c r="AB461" i="7"/>
  <c r="AB460" i="7"/>
  <c r="AB459" i="7"/>
  <c r="Y450" i="7"/>
  <c r="Z450" i="7"/>
  <c r="AB448" i="7"/>
  <c r="AB447" i="7"/>
  <c r="AB446" i="7"/>
  <c r="AB513" i="7"/>
  <c r="X488" i="7"/>
  <c r="AA488" i="7"/>
  <c r="Y468" i="7"/>
  <c r="Z468" i="7"/>
  <c r="Y460" i="7"/>
  <c r="Z460" i="7"/>
  <c r="Y453" i="7"/>
  <c r="Z453" i="7"/>
  <c r="Y427" i="7"/>
  <c r="Z427" i="7"/>
  <c r="AB421" i="7"/>
  <c r="Y419" i="7"/>
  <c r="Z419" i="7"/>
  <c r="X405" i="7"/>
  <c r="X404" i="7"/>
  <c r="AA404" i="7"/>
  <c r="X403" i="7"/>
  <c r="Y402" i="7"/>
  <c r="Z402" i="7"/>
  <c r="Y386" i="7"/>
  <c r="Z386" i="7"/>
  <c r="Y382" i="7"/>
  <c r="Z382" i="7"/>
  <c r="Y378" i="7"/>
  <c r="Z378" i="7"/>
  <c r="Y374" i="7"/>
  <c r="Z374" i="7"/>
  <c r="X372" i="7"/>
  <c r="X370" i="7"/>
  <c r="Y362" i="7"/>
  <c r="Z362" i="7"/>
  <c r="Y345" i="7"/>
  <c r="Z345" i="7"/>
  <c r="Y341" i="7"/>
  <c r="Z341" i="7"/>
  <c r="Y337" i="7"/>
  <c r="Z337" i="7"/>
  <c r="Y333" i="7"/>
  <c r="Z333" i="7"/>
  <c r="X499" i="7"/>
  <c r="AB494" i="7"/>
  <c r="X490" i="7"/>
  <c r="Y495" i="7"/>
  <c r="Z495" i="7"/>
  <c r="Y493" i="7"/>
  <c r="Z493" i="7"/>
  <c r="AB423" i="7"/>
  <c r="Y421" i="7"/>
  <c r="Z421" i="7"/>
  <c r="AB411" i="7"/>
  <c r="X373" i="7"/>
  <c r="X371" i="7"/>
  <c r="AB360" i="7"/>
  <c r="AB359" i="7"/>
  <c r="AB358" i="7"/>
  <c r="X330" i="7"/>
  <c r="X413" i="7"/>
  <c r="AB407" i="7"/>
  <c r="X400" i="7"/>
  <c r="AA400" i="7"/>
  <c r="Y373" i="7"/>
  <c r="Z373" i="7"/>
  <c r="Y371" i="7"/>
  <c r="Z371" i="7"/>
  <c r="X368" i="7"/>
  <c r="Y366" i="7"/>
  <c r="Z366" i="7"/>
  <c r="Y364" i="7"/>
  <c r="Z364" i="7"/>
  <c r="AB362" i="7"/>
  <c r="Y360" i="7"/>
  <c r="Z360" i="7"/>
  <c r="X327" i="7"/>
  <c r="Y319" i="7"/>
  <c r="Z319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Y279" i="7"/>
  <c r="Z279" i="7"/>
  <c r="AB277" i="7"/>
  <c r="AB276" i="7"/>
  <c r="AB275" i="7"/>
  <c r="AB274" i="7"/>
  <c r="AB273" i="7"/>
  <c r="AB272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Y237" i="7"/>
  <c r="Z237" i="7"/>
  <c r="AB235" i="7"/>
  <c r="AB234" i="7"/>
  <c r="AB233" i="7"/>
  <c r="AB232" i="7"/>
  <c r="AB231" i="7"/>
  <c r="AB230" i="7"/>
  <c r="AB217" i="7"/>
  <c r="AB216" i="7"/>
  <c r="AB215" i="7"/>
  <c r="AB214" i="7"/>
  <c r="AB213" i="7"/>
  <c r="AB212" i="7"/>
  <c r="AB211" i="7"/>
  <c r="AB210" i="7"/>
  <c r="AB209" i="7"/>
  <c r="AB208" i="7"/>
  <c r="AB207" i="7"/>
  <c r="AB206" i="7"/>
  <c r="AB205" i="7"/>
  <c r="AB204" i="7"/>
  <c r="AB203" i="7"/>
  <c r="Y194" i="7"/>
  <c r="Z194" i="7"/>
  <c r="AB192" i="7"/>
  <c r="AB191" i="7"/>
  <c r="AB190" i="7"/>
  <c r="AB189" i="7"/>
  <c r="AB188" i="7"/>
  <c r="AB187" i="7"/>
  <c r="Y172" i="7"/>
  <c r="Z172" i="7"/>
  <c r="Y168" i="7"/>
  <c r="Z168" i="7"/>
  <c r="Y164" i="7"/>
  <c r="Z164" i="7"/>
  <c r="Y156" i="7"/>
  <c r="Z156" i="7"/>
  <c r="AB153" i="7"/>
  <c r="AB151" i="7"/>
  <c r="Y148" i="7"/>
  <c r="Z148" i="7"/>
  <c r="Y132" i="7"/>
  <c r="Z132" i="7"/>
  <c r="Y128" i="7"/>
  <c r="Z128" i="7"/>
  <c r="Y124" i="7"/>
  <c r="Z124" i="7"/>
  <c r="Y120" i="7"/>
  <c r="Z120" i="7"/>
  <c r="AB452" i="7"/>
  <c r="AB495" i="7"/>
  <c r="AB449" i="7"/>
  <c r="AB406" i="7"/>
  <c r="AB386" i="7"/>
  <c r="AB332" i="7"/>
  <c r="Y324" i="7"/>
  <c r="Z324" i="7"/>
  <c r="Y322" i="7"/>
  <c r="Z322" i="7"/>
  <c r="X320" i="7"/>
  <c r="X316" i="7"/>
  <c r="X411" i="7"/>
  <c r="X402" i="7"/>
  <c r="AB375" i="7"/>
  <c r="X345" i="7"/>
  <c r="AB318" i="7"/>
  <c r="X315" i="7"/>
  <c r="Y469" i="7"/>
  <c r="Z469" i="7"/>
  <c r="AB412" i="7"/>
  <c r="Y359" i="7"/>
  <c r="Z359" i="7"/>
  <c r="Y330" i="7"/>
  <c r="Z330" i="7"/>
  <c r="Y328" i="7"/>
  <c r="Z328" i="7"/>
  <c r="Y321" i="7"/>
  <c r="Z321" i="7"/>
  <c r="AB287" i="7"/>
  <c r="Y286" i="7"/>
  <c r="Z286" i="7"/>
  <c r="Y278" i="7"/>
  <c r="Z278" i="7"/>
  <c r="AB202" i="7"/>
  <c r="Y201" i="7"/>
  <c r="Z201" i="7"/>
  <c r="Y193" i="7"/>
  <c r="Z193" i="7"/>
  <c r="X171" i="7"/>
  <c r="X163" i="7"/>
  <c r="AA163" i="7"/>
  <c r="AB382" i="7"/>
  <c r="AB369" i="7"/>
  <c r="AB322" i="7"/>
  <c r="Y315" i="7"/>
  <c r="Z315" i="7"/>
  <c r="Y300" i="7"/>
  <c r="Z300" i="7"/>
  <c r="AB170" i="7"/>
  <c r="AB162" i="7"/>
  <c r="AB401" i="7"/>
  <c r="AB336" i="7"/>
  <c r="X325" i="7"/>
  <c r="Y288" i="7"/>
  <c r="Z288" i="7"/>
  <c r="Y276" i="7"/>
  <c r="Z276" i="7"/>
  <c r="Y255" i="7"/>
  <c r="Z255" i="7"/>
  <c r="Y234" i="7"/>
  <c r="Z234" i="7"/>
  <c r="Y212" i="7"/>
  <c r="Z212" i="7"/>
  <c r="X199" i="7"/>
  <c r="AA199" i="7"/>
  <c r="AB167" i="7"/>
  <c r="AB154" i="7"/>
  <c r="AB152" i="7"/>
  <c r="X132" i="7"/>
  <c r="X124" i="7"/>
  <c r="AA124" i="7"/>
  <c r="Y116" i="7"/>
  <c r="Z116" i="7"/>
  <c r="Y110" i="7"/>
  <c r="Z110" i="7"/>
  <c r="Y87" i="7"/>
  <c r="Z87" i="7"/>
  <c r="Y83" i="7"/>
  <c r="Z83" i="7"/>
  <c r="Y79" i="7"/>
  <c r="Z79" i="7"/>
  <c r="Y75" i="7"/>
  <c r="Z75" i="7"/>
  <c r="X73" i="7"/>
  <c r="X71" i="7"/>
  <c r="Y63" i="7"/>
  <c r="Z63" i="7"/>
  <c r="Y59" i="7"/>
  <c r="Z59" i="7"/>
  <c r="AB32" i="7"/>
  <c r="Y410" i="7"/>
  <c r="Z410" i="7"/>
  <c r="X385" i="7"/>
  <c r="AA385" i="7"/>
  <c r="AB338" i="7"/>
  <c r="Y293" i="7"/>
  <c r="Z293" i="7"/>
  <c r="Y250" i="7"/>
  <c r="Z250" i="7"/>
  <c r="X244" i="7"/>
  <c r="Y233" i="7"/>
  <c r="Z233" i="7"/>
  <c r="Y203" i="7"/>
  <c r="Z203" i="7"/>
  <c r="Y191" i="7"/>
  <c r="Z191" i="7"/>
  <c r="AB161" i="7"/>
  <c r="X152" i="7"/>
  <c r="AA152" i="7"/>
  <c r="Y151" i="7"/>
  <c r="Z151" i="7"/>
  <c r="X147" i="7"/>
  <c r="AA147" i="7"/>
  <c r="AB129" i="7"/>
  <c r="AB121" i="7"/>
  <c r="AB111" i="7"/>
  <c r="AB109" i="7"/>
  <c r="Y71" i="7"/>
  <c r="Z71" i="7"/>
  <c r="Y65" i="7"/>
  <c r="Z65" i="7"/>
  <c r="X39" i="7"/>
  <c r="Y38" i="7"/>
  <c r="Z38" i="7"/>
  <c r="AB35" i="7"/>
  <c r="X25" i="7"/>
  <c r="AA25" i="7"/>
  <c r="X509" i="7"/>
  <c r="Y253" i="7"/>
  <c r="Z253" i="7"/>
  <c r="AB244" i="7"/>
  <c r="AB149" i="7"/>
  <c r="X129" i="7"/>
  <c r="X121" i="7"/>
  <c r="Y106" i="7"/>
  <c r="Z106" i="7"/>
  <c r="X83" i="7"/>
  <c r="AB77" i="7"/>
  <c r="AB66" i="7"/>
  <c r="X63" i="7"/>
  <c r="AA63" i="7"/>
  <c r="X59" i="7"/>
  <c r="AA59" i="7"/>
  <c r="AB45" i="7"/>
  <c r="Y36" i="7"/>
  <c r="Z36" i="7"/>
  <c r="AB18" i="7"/>
  <c r="X15" i="7"/>
  <c r="X386" i="7"/>
  <c r="AA386" i="7"/>
  <c r="X278" i="7"/>
  <c r="Y274" i="7"/>
  <c r="Z274" i="7"/>
  <c r="Y252" i="7"/>
  <c r="Z252" i="7"/>
  <c r="Y158" i="7"/>
  <c r="Z158" i="7"/>
  <c r="X146" i="7"/>
  <c r="AB130" i="7"/>
  <c r="AB122" i="7"/>
  <c r="X116" i="7"/>
  <c r="AA116" i="7"/>
  <c r="X112" i="7"/>
  <c r="AB110" i="7"/>
  <c r="AB108" i="7"/>
  <c r="AB106" i="7"/>
  <c r="AB86" i="7"/>
  <c r="X76" i="7"/>
  <c r="X70" i="7"/>
  <c r="AA70" i="7"/>
  <c r="X64" i="7"/>
  <c r="Y39" i="7"/>
  <c r="Z39" i="7"/>
  <c r="X26" i="7"/>
  <c r="X18" i="7"/>
  <c r="AA18" i="7"/>
  <c r="X401" i="7"/>
  <c r="AB361" i="7"/>
  <c r="Y323" i="7"/>
  <c r="Z323" i="7"/>
  <c r="Y290" i="7"/>
  <c r="Z290" i="7"/>
  <c r="X284" i="7"/>
  <c r="AA284" i="7"/>
  <c r="Y157" i="7"/>
  <c r="Z157" i="7"/>
  <c r="AB113" i="7"/>
  <c r="X103" i="7"/>
  <c r="AA103" i="7"/>
  <c r="AB83" i="7"/>
  <c r="X72" i="7"/>
  <c r="AB63" i="7"/>
  <c r="AA15" i="7"/>
  <c r="AB34" i="7"/>
  <c r="AB70" i="7"/>
  <c r="AB104" i="7"/>
  <c r="Y240" i="7"/>
  <c r="Z240" i="7"/>
  <c r="X419" i="7"/>
  <c r="AB148" i="7"/>
  <c r="Y505" i="7"/>
  <c r="Z505" i="7"/>
  <c r="Y492" i="7"/>
  <c r="Z492" i="7"/>
  <c r="X511" i="7"/>
  <c r="AB507" i="7"/>
  <c r="X489" i="7"/>
  <c r="Y443" i="7"/>
  <c r="Z443" i="7"/>
  <c r="X426" i="7"/>
  <c r="X414" i="7"/>
  <c r="AA414" i="7"/>
  <c r="Y407" i="7"/>
  <c r="Z407" i="7"/>
  <c r="Y363" i="7"/>
  <c r="Z363" i="7"/>
  <c r="Y342" i="7"/>
  <c r="Z342" i="7"/>
  <c r="Y338" i="7"/>
  <c r="Z338" i="7"/>
  <c r="Y334" i="7"/>
  <c r="Z334" i="7"/>
  <c r="Y489" i="7"/>
  <c r="Z489" i="7"/>
  <c r="Y466" i="7"/>
  <c r="Z466" i="7"/>
  <c r="X420" i="7"/>
  <c r="Y413" i="7"/>
  <c r="Z413" i="7"/>
  <c r="AB330" i="7"/>
  <c r="X452" i="7"/>
  <c r="AB426" i="7"/>
  <c r="AB339" i="7"/>
  <c r="AB331" i="7"/>
  <c r="X283" i="7"/>
  <c r="X240" i="7"/>
  <c r="X197" i="7"/>
  <c r="Y173" i="7"/>
  <c r="Z173" i="7"/>
  <c r="Y169" i="7"/>
  <c r="Z169" i="7"/>
  <c r="Y165" i="7"/>
  <c r="Z165" i="7"/>
  <c r="Y161" i="7"/>
  <c r="Z161" i="7"/>
  <c r="Y149" i="7"/>
  <c r="Z149" i="7"/>
  <c r="Y145" i="7"/>
  <c r="Z145" i="7"/>
  <c r="Y129" i="7"/>
  <c r="Z129" i="7"/>
  <c r="Y125" i="7"/>
  <c r="Z125" i="7"/>
  <c r="Y121" i="7"/>
  <c r="Z121" i="7"/>
  <c r="Y463" i="7"/>
  <c r="Z463" i="7"/>
  <c r="Y454" i="7"/>
  <c r="Z454" i="7"/>
  <c r="Y426" i="7"/>
  <c r="Z426" i="7"/>
  <c r="AB408" i="7"/>
  <c r="X343" i="7"/>
  <c r="AA343" i="7"/>
  <c r="X451" i="7"/>
  <c r="Y327" i="7"/>
  <c r="Z327" i="7"/>
  <c r="Y238" i="7"/>
  <c r="Z238" i="7"/>
  <c r="X165" i="7"/>
  <c r="AB379" i="7"/>
  <c r="AB239" i="7"/>
  <c r="X279" i="7"/>
  <c r="AA279" i="7"/>
  <c r="X237" i="7"/>
  <c r="Y198" i="7"/>
  <c r="Z198" i="7"/>
  <c r="X193" i="7"/>
  <c r="AA193" i="7"/>
  <c r="X172" i="7"/>
  <c r="AB457" i="7"/>
  <c r="Y291" i="7"/>
  <c r="Z291" i="7"/>
  <c r="X242" i="7"/>
  <c r="AB199" i="7"/>
  <c r="AB150" i="7"/>
  <c r="AB127" i="7"/>
  <c r="X117" i="7"/>
  <c r="Y73" i="7"/>
  <c r="Z73" i="7"/>
  <c r="Y67" i="7"/>
  <c r="Z67" i="7"/>
  <c r="X43" i="7"/>
  <c r="AA43" i="7"/>
  <c r="AB39" i="7"/>
  <c r="AB25" i="7"/>
  <c r="Y214" i="7"/>
  <c r="Z214" i="7"/>
  <c r="X87" i="7"/>
  <c r="Y29" i="7"/>
  <c r="Z29" i="7"/>
  <c r="AB20" i="7"/>
  <c r="Y232" i="7"/>
  <c r="Z232" i="7"/>
  <c r="AB36" i="7"/>
  <c r="Z16" i="7"/>
  <c r="Y187" i="7"/>
  <c r="Z187" i="7"/>
  <c r="Y28" i="7"/>
  <c r="Z28" i="7"/>
  <c r="X339" i="7"/>
  <c r="AA339" i="7"/>
  <c r="X102" i="7"/>
  <c r="X493" i="7"/>
  <c r="AA493" i="7"/>
  <c r="Y512" i="7"/>
  <c r="Z512" i="7"/>
  <c r="Y510" i="7"/>
  <c r="Z510" i="7"/>
  <c r="X500" i="7"/>
  <c r="Y490" i="7"/>
  <c r="Z490" i="7"/>
  <c r="Y452" i="7"/>
  <c r="Z452" i="7"/>
  <c r="X491" i="7"/>
  <c r="X418" i="7"/>
  <c r="X412" i="7"/>
  <c r="AA412" i="7"/>
  <c r="AB403" i="7"/>
  <c r="AB372" i="7"/>
  <c r="AB491" i="7"/>
  <c r="AB456" i="7"/>
  <c r="AB341" i="7"/>
  <c r="AB333" i="7"/>
  <c r="AB327" i="7"/>
  <c r="X241" i="7"/>
  <c r="AA241" i="7"/>
  <c r="X198" i="7"/>
  <c r="X159" i="7"/>
  <c r="X457" i="7"/>
  <c r="AB414" i="7"/>
  <c r="X383" i="7"/>
  <c r="AB363" i="7"/>
  <c r="AB342" i="7"/>
  <c r="X328" i="7"/>
  <c r="AA328" i="7"/>
  <c r="X423" i="7"/>
  <c r="AA423" i="7"/>
  <c r="AB344" i="7"/>
  <c r="AB324" i="7"/>
  <c r="X173" i="7"/>
  <c r="AA173" i="7"/>
  <c r="AB160" i="7"/>
  <c r="AB168" i="7"/>
  <c r="X239" i="7"/>
  <c r="X148" i="7"/>
  <c r="AA148" i="7"/>
  <c r="Y64" i="7"/>
  <c r="Z64" i="7"/>
  <c r="Y37" i="7"/>
  <c r="Z37" i="7"/>
  <c r="Y254" i="7"/>
  <c r="Z254" i="7"/>
  <c r="X201" i="7"/>
  <c r="AA201" i="7"/>
  <c r="X158" i="7"/>
  <c r="AA158" i="7"/>
  <c r="AB119" i="7"/>
  <c r="X115" i="7"/>
  <c r="Y27" i="7"/>
  <c r="Z27" i="7"/>
  <c r="X22" i="7"/>
  <c r="Z15" i="7"/>
  <c r="AB387" i="7"/>
  <c r="Y154" i="7"/>
  <c r="Z154" i="7"/>
  <c r="X113" i="7"/>
  <c r="X69" i="7"/>
  <c r="AB31" i="7"/>
  <c r="Y22" i="7"/>
  <c r="Z22" i="7"/>
  <c r="X127" i="7"/>
  <c r="AA127" i="7"/>
  <c r="X114" i="7"/>
  <c r="AA114" i="7"/>
  <c r="X74" i="7"/>
  <c r="X60" i="7"/>
  <c r="X28" i="7"/>
  <c r="AA28" i="7"/>
  <c r="X20" i="7"/>
  <c r="AA20" i="7"/>
  <c r="Y299" i="7"/>
  <c r="Z299" i="7"/>
  <c r="Y190" i="7"/>
  <c r="Z190" i="7"/>
  <c r="AB128" i="7"/>
  <c r="X107" i="7"/>
  <c r="AA107" i="7"/>
  <c r="AB87" i="7"/>
  <c r="AB41" i="7"/>
  <c r="X168" i="7"/>
  <c r="X506" i="7"/>
  <c r="AA506" i="7"/>
  <c r="AB502" i="7"/>
  <c r="X453" i="7"/>
  <c r="AA453" i="7"/>
  <c r="X429" i="7"/>
  <c r="AA429" i="7"/>
  <c r="AB415" i="7"/>
  <c r="AB404" i="7"/>
  <c r="Y387" i="7"/>
  <c r="Z387" i="7"/>
  <c r="Y383" i="7"/>
  <c r="Z383" i="7"/>
  <c r="Y379" i="7"/>
  <c r="Z379" i="7"/>
  <c r="Y375" i="7"/>
  <c r="Z375" i="7"/>
  <c r="AB370" i="7"/>
  <c r="AB505" i="7"/>
  <c r="AB444" i="7"/>
  <c r="AB373" i="7"/>
  <c r="AB443" i="7"/>
  <c r="AB418" i="7"/>
  <c r="AB343" i="7"/>
  <c r="AB335" i="7"/>
  <c r="Y281" i="7"/>
  <c r="Z281" i="7"/>
  <c r="X157" i="7"/>
  <c r="X450" i="7"/>
  <c r="AA450" i="7"/>
  <c r="Y418" i="7"/>
  <c r="Z418" i="7"/>
  <c r="AB319" i="7"/>
  <c r="Y471" i="7"/>
  <c r="Z471" i="7"/>
  <c r="AB384" i="7"/>
  <c r="X369" i="7"/>
  <c r="AB451" i="7"/>
  <c r="X362" i="7"/>
  <c r="AA362" i="7"/>
  <c r="AB243" i="7"/>
  <c r="AB284" i="7"/>
  <c r="X164" i="7"/>
  <c r="AA164" i="7"/>
  <c r="X118" i="7"/>
  <c r="AB73" i="7"/>
  <c r="Y60" i="7"/>
  <c r="Z60" i="7"/>
  <c r="X38" i="7"/>
  <c r="AA38" i="7"/>
  <c r="X281" i="7"/>
  <c r="X194" i="7"/>
  <c r="AA194" i="7"/>
  <c r="Y23" i="7"/>
  <c r="Z23" i="7"/>
  <c r="X421" i="7"/>
  <c r="AA421" i="7"/>
  <c r="AB81" i="7"/>
  <c r="X41" i="7"/>
  <c r="Y205" i="7"/>
  <c r="Z205" i="7"/>
  <c r="Y15" i="7"/>
  <c r="X77" i="7"/>
  <c r="AA77" i="7"/>
  <c r="AB29" i="7"/>
  <c r="X149" i="7"/>
  <c r="X108" i="7"/>
  <c r="AA108" i="7"/>
  <c r="AB337" i="7"/>
  <c r="X282" i="7"/>
  <c r="AA282" i="7"/>
  <c r="X486" i="7"/>
  <c r="Y422" i="7"/>
  <c r="Z422" i="7"/>
  <c r="AB378" i="7"/>
  <c r="Y297" i="7"/>
  <c r="Z297" i="7"/>
  <c r="X245" i="7"/>
  <c r="Y259" i="7"/>
  <c r="Z259" i="7"/>
  <c r="AB71" i="7"/>
  <c r="Y44" i="7"/>
  <c r="Z44" i="7"/>
  <c r="AB317" i="7"/>
  <c r="X119" i="7"/>
  <c r="AA119" i="7"/>
  <c r="Y507" i="7"/>
  <c r="Z507" i="7"/>
  <c r="Y447" i="7"/>
  <c r="Z447" i="7"/>
  <c r="AB345" i="7"/>
  <c r="Y239" i="7"/>
  <c r="Z239" i="7"/>
  <c r="Y403" i="7"/>
  <c r="Z403" i="7"/>
  <c r="X326" i="7"/>
  <c r="X286" i="7"/>
  <c r="AA286" i="7"/>
  <c r="Y84" i="7"/>
  <c r="Z84" i="7"/>
  <c r="Y76" i="7"/>
  <c r="Z76" i="7"/>
  <c r="Y272" i="7"/>
  <c r="Z272" i="7"/>
  <c r="Y42" i="7"/>
  <c r="Z42" i="7"/>
  <c r="Y105" i="7"/>
  <c r="Z105" i="7"/>
  <c r="AB21" i="7"/>
  <c r="AB105" i="7"/>
  <c r="AB405" i="7"/>
  <c r="Y320" i="7"/>
  <c r="Z320" i="7"/>
  <c r="AB237" i="7"/>
  <c r="Y216" i="7"/>
  <c r="Z216" i="7"/>
  <c r="X126" i="7"/>
  <c r="Y80" i="7"/>
  <c r="Z80" i="7"/>
  <c r="AB286" i="7"/>
  <c r="AB72" i="7"/>
  <c r="AB69" i="7"/>
  <c r="X504" i="7"/>
  <c r="AA504" i="7"/>
  <c r="X454" i="7"/>
  <c r="X430" i="7"/>
  <c r="X444" i="7"/>
  <c r="AB413" i="7"/>
  <c r="AB371" i="7"/>
  <c r="Y196" i="7"/>
  <c r="Z196" i="7"/>
  <c r="Y461" i="7"/>
  <c r="Z461" i="7"/>
  <c r="AB315" i="7"/>
  <c r="X318" i="7"/>
  <c r="AA318" i="7"/>
  <c r="AB158" i="7"/>
  <c r="AB163" i="7"/>
  <c r="Y24" i="7"/>
  <c r="Z24" i="7"/>
  <c r="Y283" i="7"/>
  <c r="Z283" i="7"/>
  <c r="X236" i="7"/>
  <c r="AA236" i="7"/>
  <c r="X68" i="7"/>
  <c r="AB120" i="7"/>
  <c r="X58" i="7"/>
  <c r="AA58" i="7"/>
  <c r="X21" i="7"/>
  <c r="X513" i="7"/>
  <c r="X428" i="7"/>
  <c r="AA428" i="7"/>
  <c r="AB422" i="7"/>
  <c r="Y242" i="7"/>
  <c r="Z242" i="7"/>
  <c r="X156" i="7"/>
  <c r="Y370" i="7"/>
  <c r="Z370" i="7"/>
  <c r="Y207" i="7"/>
  <c r="Z207" i="7"/>
  <c r="Y206" i="7"/>
  <c r="Z206" i="7"/>
  <c r="Y213" i="7"/>
  <c r="Z213" i="7"/>
  <c r="X80" i="7"/>
  <c r="AA80" i="7"/>
  <c r="Y112" i="7"/>
  <c r="Z112" i="7"/>
  <c r="U463" i="6"/>
  <c r="V463" i="6"/>
  <c r="T462" i="6"/>
  <c r="T451" i="6"/>
  <c r="U450" i="6"/>
  <c r="V450" i="6"/>
  <c r="T509" i="6"/>
  <c r="T501" i="6"/>
  <c r="X496" i="6"/>
  <c r="X493" i="6"/>
  <c r="T472" i="6"/>
  <c r="T469" i="6"/>
  <c r="X513" i="6"/>
  <c r="U509" i="6"/>
  <c r="V509" i="6"/>
  <c r="X505" i="6"/>
  <c r="U501" i="6"/>
  <c r="V501" i="6"/>
  <c r="X515" i="6"/>
  <c r="U511" i="6"/>
  <c r="V511" i="6"/>
  <c r="X507" i="6"/>
  <c r="U503" i="6"/>
  <c r="V503" i="6"/>
  <c r="T494" i="6"/>
  <c r="X468" i="6"/>
  <c r="X506" i="6"/>
  <c r="U494" i="6"/>
  <c r="V494" i="6"/>
  <c r="T490" i="6"/>
  <c r="T485" i="6"/>
  <c r="T464" i="6"/>
  <c r="T461" i="6"/>
  <c r="X449" i="6"/>
  <c r="U425" i="6"/>
  <c r="V425" i="6"/>
  <c r="T424" i="6"/>
  <c r="X420" i="6"/>
  <c r="T407" i="6"/>
  <c r="U406" i="6"/>
  <c r="V406" i="6"/>
  <c r="X404" i="6"/>
  <c r="U384" i="6"/>
  <c r="V384" i="6"/>
  <c r="T383" i="6"/>
  <c r="X379" i="6"/>
  <c r="T372" i="6"/>
  <c r="U371" i="6"/>
  <c r="V371" i="6"/>
  <c r="U368" i="6"/>
  <c r="V368" i="6"/>
  <c r="U367" i="6"/>
  <c r="V367" i="6"/>
  <c r="X364" i="6"/>
  <c r="X363" i="6"/>
  <c r="U336" i="6"/>
  <c r="V336" i="6"/>
  <c r="T335" i="6"/>
  <c r="X331" i="6"/>
  <c r="X330" i="6"/>
  <c r="U320" i="6"/>
  <c r="V320" i="6"/>
  <c r="T319" i="6"/>
  <c r="X300" i="6"/>
  <c r="U289" i="6"/>
  <c r="V289" i="6"/>
  <c r="T288" i="6"/>
  <c r="T287" i="6"/>
  <c r="U286" i="6"/>
  <c r="V286" i="6"/>
  <c r="U273" i="6"/>
  <c r="V273" i="6"/>
  <c r="T272" i="6"/>
  <c r="X256" i="6"/>
  <c r="T243" i="6"/>
  <c r="U242" i="6"/>
  <c r="V242" i="6"/>
  <c r="X240" i="6"/>
  <c r="X239" i="6"/>
  <c r="U217" i="6"/>
  <c r="V217" i="6"/>
  <c r="T216" i="6"/>
  <c r="X212" i="6"/>
  <c r="X469" i="6"/>
  <c r="T467" i="6"/>
  <c r="U464" i="6"/>
  <c r="V464" i="6"/>
  <c r="T458" i="6"/>
  <c r="T449" i="6"/>
  <c r="X447" i="6"/>
  <c r="U428" i="6"/>
  <c r="V428" i="6"/>
  <c r="T427" i="6"/>
  <c r="X423" i="6"/>
  <c r="T412" i="6"/>
  <c r="T411" i="6"/>
  <c r="U383" i="6"/>
  <c r="V383" i="6"/>
  <c r="T382" i="6"/>
  <c r="X378" i="6"/>
  <c r="T365" i="6"/>
  <c r="U364" i="6"/>
  <c r="V364" i="6"/>
  <c r="X362" i="6"/>
  <c r="U343" i="6"/>
  <c r="V343" i="6"/>
  <c r="T342" i="6"/>
  <c r="X338" i="6"/>
  <c r="T327" i="6"/>
  <c r="T326" i="6"/>
  <c r="X299" i="6"/>
  <c r="U288" i="6"/>
  <c r="V288" i="6"/>
  <c r="U287" i="6"/>
  <c r="V287" i="6"/>
  <c r="X284" i="6"/>
  <c r="X283" i="6"/>
  <c r="U272" i="6"/>
  <c r="V272" i="6"/>
  <c r="T259" i="6"/>
  <c r="X255" i="6"/>
  <c r="X244" i="6"/>
  <c r="U216" i="6"/>
  <c r="V216" i="6"/>
  <c r="T215" i="6"/>
  <c r="X211" i="6"/>
  <c r="X194" i="6"/>
  <c r="T512" i="6"/>
  <c r="X457" i="6"/>
  <c r="X456" i="6"/>
  <c r="U447" i="6"/>
  <c r="V447" i="6"/>
  <c r="T446" i="6"/>
  <c r="T445" i="6"/>
  <c r="T430" i="6"/>
  <c r="X426" i="6"/>
  <c r="T413" i="6"/>
  <c r="U412" i="6"/>
  <c r="V412" i="6"/>
  <c r="X410" i="6"/>
  <c r="X409" i="6"/>
  <c r="U386" i="6"/>
  <c r="V386" i="6"/>
  <c r="T385" i="6"/>
  <c r="X381" i="6"/>
  <c r="T370" i="6"/>
  <c r="T369" i="6"/>
  <c r="U338" i="6"/>
  <c r="V338" i="6"/>
  <c r="T337" i="6"/>
  <c r="X333" i="6"/>
  <c r="X317" i="6"/>
  <c r="X316" i="6"/>
  <c r="U295" i="6"/>
  <c r="V295" i="6"/>
  <c r="T294" i="6"/>
  <c r="X290" i="6"/>
  <c r="X274" i="6"/>
  <c r="U251" i="6"/>
  <c r="V251" i="6"/>
  <c r="T250" i="6"/>
  <c r="X246" i="6"/>
  <c r="X245" i="6"/>
  <c r="U235" i="6"/>
  <c r="V235" i="6"/>
  <c r="T234" i="6"/>
  <c r="X230" i="6"/>
  <c r="U207" i="6"/>
  <c r="V207" i="6"/>
  <c r="T206" i="6"/>
  <c r="T195" i="6"/>
  <c r="U194" i="6"/>
  <c r="V194" i="6"/>
  <c r="U191" i="6"/>
  <c r="V191" i="6"/>
  <c r="T190" i="6"/>
  <c r="X471" i="6"/>
  <c r="X429" i="6"/>
  <c r="X384" i="6"/>
  <c r="T380" i="6"/>
  <c r="T359" i="6"/>
  <c r="U345" i="6"/>
  <c r="V345" i="6"/>
  <c r="T301" i="6"/>
  <c r="X209" i="6"/>
  <c r="X201" i="6"/>
  <c r="U196" i="6"/>
  <c r="V196" i="6"/>
  <c r="X189" i="6"/>
  <c r="X172" i="6"/>
  <c r="U161" i="6"/>
  <c r="V161" i="6"/>
  <c r="U160" i="6"/>
  <c r="V160" i="6"/>
  <c r="X157" i="6"/>
  <c r="X156" i="6"/>
  <c r="U145" i="6"/>
  <c r="V145" i="6"/>
  <c r="T132" i="6"/>
  <c r="X128" i="6"/>
  <c r="T115" i="6"/>
  <c r="U114" i="6"/>
  <c r="V114" i="6"/>
  <c r="X112" i="6"/>
  <c r="X111" i="6"/>
  <c r="U84" i="6"/>
  <c r="V84" i="6"/>
  <c r="T83" i="6"/>
  <c r="X79" i="6"/>
  <c r="T515" i="6"/>
  <c r="T496" i="6"/>
  <c r="U453" i="6"/>
  <c r="V453" i="6"/>
  <c r="T448" i="6"/>
  <c r="U426" i="6"/>
  <c r="V426" i="6"/>
  <c r="U413" i="6"/>
  <c r="V413" i="6"/>
  <c r="X368" i="6"/>
  <c r="U361" i="6"/>
  <c r="V361" i="6"/>
  <c r="U337" i="6"/>
  <c r="V337" i="6"/>
  <c r="X332" i="6"/>
  <c r="U324" i="6"/>
  <c r="V324" i="6"/>
  <c r="X297" i="6"/>
  <c r="T293" i="6"/>
  <c r="T249" i="6"/>
  <c r="U245" i="6"/>
  <c r="V245" i="6"/>
  <c r="U234" i="6"/>
  <c r="V234" i="6"/>
  <c r="U214" i="6"/>
  <c r="V214" i="6"/>
  <c r="X204" i="6"/>
  <c r="X196" i="6"/>
  <c r="T193" i="6"/>
  <c r="U189" i="6"/>
  <c r="V189" i="6"/>
  <c r="T188" i="6"/>
  <c r="U164" i="6"/>
  <c r="V164" i="6"/>
  <c r="T163" i="6"/>
  <c r="X158" i="6"/>
  <c r="U148" i="6"/>
  <c r="V148" i="6"/>
  <c r="T147" i="6"/>
  <c r="X131" i="6"/>
  <c r="U120" i="6"/>
  <c r="V120" i="6"/>
  <c r="T119" i="6"/>
  <c r="U104" i="6"/>
  <c r="V104" i="6"/>
  <c r="T103" i="6"/>
  <c r="U79" i="6"/>
  <c r="V79" i="6"/>
  <c r="T78" i="6"/>
  <c r="T67" i="6"/>
  <c r="U66" i="6"/>
  <c r="V66" i="6"/>
  <c r="U63" i="6"/>
  <c r="V63" i="6"/>
  <c r="X58" i="6"/>
  <c r="U34" i="6"/>
  <c r="V34" i="6"/>
  <c r="U33" i="6"/>
  <c r="V33" i="6"/>
  <c r="U32" i="6"/>
  <c r="V32" i="6"/>
  <c r="U31" i="6"/>
  <c r="V31" i="6"/>
  <c r="X23" i="6"/>
  <c r="T21" i="6"/>
  <c r="U20" i="6"/>
  <c r="V20" i="6"/>
  <c r="U19" i="6"/>
  <c r="V19" i="6"/>
  <c r="U18" i="6"/>
  <c r="V18" i="6"/>
  <c r="U17" i="6"/>
  <c r="V17" i="6"/>
  <c r="U16" i="6"/>
  <c r="U15" i="6"/>
  <c r="U498" i="6"/>
  <c r="V498" i="6"/>
  <c r="U381" i="6"/>
  <c r="V381" i="6"/>
  <c r="T371" i="6"/>
  <c r="W371" i="6"/>
  <c r="T344" i="6"/>
  <c r="U333" i="6"/>
  <c r="V333" i="6"/>
  <c r="X249" i="6"/>
  <c r="X200" i="6"/>
  <c r="X187" i="6"/>
  <c r="X174" i="6"/>
  <c r="U163" i="6"/>
  <c r="V163" i="6"/>
  <c r="T162" i="6"/>
  <c r="U147" i="6"/>
  <c r="V147" i="6"/>
  <c r="T146" i="6"/>
  <c r="X130" i="6"/>
  <c r="U119" i="6"/>
  <c r="V119" i="6"/>
  <c r="T118" i="6"/>
  <c r="T117" i="6"/>
  <c r="U116" i="6"/>
  <c r="V116" i="6"/>
  <c r="U103" i="6"/>
  <c r="V103" i="6"/>
  <c r="T102" i="6"/>
  <c r="U86" i="6"/>
  <c r="V86" i="6"/>
  <c r="T85" i="6"/>
  <c r="X81" i="6"/>
  <c r="U70" i="6"/>
  <c r="V70" i="6"/>
  <c r="T69" i="6"/>
  <c r="T68" i="6"/>
  <c r="U67" i="6"/>
  <c r="V67" i="6"/>
  <c r="V16" i="6"/>
  <c r="T491" i="6"/>
  <c r="T429" i="6"/>
  <c r="U60" i="6"/>
  <c r="V60" i="6"/>
  <c r="X22" i="6"/>
  <c r="U24" i="6"/>
  <c r="V24" i="6"/>
  <c r="T125" i="6"/>
  <c r="U166" i="6"/>
  <c r="V166" i="6"/>
  <c r="T173" i="6"/>
  <c r="X24" i="6"/>
  <c r="X32" i="6"/>
  <c r="T63" i="6"/>
  <c r="W63" i="6"/>
  <c r="T152" i="6"/>
  <c r="X173" i="6"/>
  <c r="U285" i="6"/>
  <c r="V285" i="6"/>
  <c r="U28" i="6"/>
  <c r="V28" i="6"/>
  <c r="U41" i="6"/>
  <c r="V41" i="6"/>
  <c r="T76" i="6"/>
  <c r="T161" i="6"/>
  <c r="W161" i="6"/>
  <c r="T242" i="6"/>
  <c r="W242" i="6"/>
  <c r="U294" i="6"/>
  <c r="V294" i="6"/>
  <c r="T321" i="6"/>
  <c r="T417" i="6"/>
  <c r="U44" i="6"/>
  <c r="V44" i="6"/>
  <c r="T66" i="6"/>
  <c r="T73" i="6"/>
  <c r="T121" i="6"/>
  <c r="U151" i="6"/>
  <c r="V151" i="6"/>
  <c r="T160" i="6"/>
  <c r="T384" i="6"/>
  <c r="W384" i="6"/>
  <c r="T28" i="6"/>
  <c r="X73" i="6"/>
  <c r="U109" i="6"/>
  <c r="V109" i="6"/>
  <c r="X160" i="6"/>
  <c r="X169" i="6"/>
  <c r="X192" i="6"/>
  <c r="T205" i="6"/>
  <c r="T213" i="6"/>
  <c r="U514" i="6"/>
  <c r="V514" i="6"/>
  <c r="U510" i="6"/>
  <c r="V510" i="6"/>
  <c r="U506" i="6"/>
  <c r="V506" i="6"/>
  <c r="U502" i="6"/>
  <c r="V502" i="6"/>
  <c r="U490" i="6"/>
  <c r="V490" i="6"/>
  <c r="U486" i="6"/>
  <c r="V486" i="6"/>
  <c r="U467" i="6"/>
  <c r="V467" i="6"/>
  <c r="T466" i="6"/>
  <c r="X462" i="6"/>
  <c r="X451" i="6"/>
  <c r="X508" i="6"/>
  <c r="T500" i="6"/>
  <c r="T492" i="6"/>
  <c r="T471" i="6"/>
  <c r="U468" i="6"/>
  <c r="V468" i="6"/>
  <c r="T508" i="6"/>
  <c r="U500" i="6"/>
  <c r="V500" i="6"/>
  <c r="T510" i="6"/>
  <c r="W510" i="6"/>
  <c r="T502" i="6"/>
  <c r="W502" i="6"/>
  <c r="X499" i="6"/>
  <c r="U493" i="6"/>
  <c r="V493" i="6"/>
  <c r="X485" i="6"/>
  <c r="T504" i="6"/>
  <c r="T463" i="6"/>
  <c r="U460" i="6"/>
  <c r="V460" i="6"/>
  <c r="U448" i="6"/>
  <c r="V448" i="6"/>
  <c r="U444" i="6"/>
  <c r="V444" i="6"/>
  <c r="T443" i="6"/>
  <c r="U429" i="6"/>
  <c r="V429" i="6"/>
  <c r="T428" i="6"/>
  <c r="W428" i="6"/>
  <c r="X424" i="6"/>
  <c r="X407" i="6"/>
  <c r="U400" i="6"/>
  <c r="V400" i="6"/>
  <c r="T387" i="6"/>
  <c r="X383" i="6"/>
  <c r="X372" i="6"/>
  <c r="U340" i="6"/>
  <c r="V340" i="6"/>
  <c r="T339" i="6"/>
  <c r="X335" i="6"/>
  <c r="T322" i="6"/>
  <c r="U321" i="6"/>
  <c r="V321" i="6"/>
  <c r="X319" i="6"/>
  <c r="U293" i="6"/>
  <c r="V293" i="6"/>
  <c r="T292" i="6"/>
  <c r="X288" i="6"/>
  <c r="X287" i="6"/>
  <c r="U277" i="6"/>
  <c r="V277" i="6"/>
  <c r="T276" i="6"/>
  <c r="X272" i="6"/>
  <c r="U249" i="6"/>
  <c r="V249" i="6"/>
  <c r="T248" i="6"/>
  <c r="X243" i="6"/>
  <c r="U233" i="6"/>
  <c r="V233" i="6"/>
  <c r="T232" i="6"/>
  <c r="X216" i="6"/>
  <c r="U205" i="6"/>
  <c r="V205" i="6"/>
  <c r="U505" i="6"/>
  <c r="V505" i="6"/>
  <c r="X494" i="6"/>
  <c r="T488" i="6"/>
  <c r="X472" i="6"/>
  <c r="U454" i="6"/>
  <c r="V454" i="6"/>
  <c r="X453" i="6"/>
  <c r="U443" i="6"/>
  <c r="V443" i="6"/>
  <c r="X427" i="6"/>
  <c r="U416" i="6"/>
  <c r="V416" i="6"/>
  <c r="U415" i="6"/>
  <c r="V415" i="6"/>
  <c r="X412" i="6"/>
  <c r="X411" i="6"/>
  <c r="U387" i="6"/>
  <c r="V387" i="6"/>
  <c r="T386" i="6"/>
  <c r="X382" i="6"/>
  <c r="X365" i="6"/>
  <c r="U358" i="6"/>
  <c r="V358" i="6"/>
  <c r="X342" i="6"/>
  <c r="U331" i="6"/>
  <c r="V331" i="6"/>
  <c r="U330" i="6"/>
  <c r="V330" i="6"/>
  <c r="X327" i="6"/>
  <c r="X326" i="6"/>
  <c r="U292" i="6"/>
  <c r="V292" i="6"/>
  <c r="T291" i="6"/>
  <c r="T280" i="6"/>
  <c r="U279" i="6"/>
  <c r="V279" i="6"/>
  <c r="U276" i="6"/>
  <c r="V276" i="6"/>
  <c r="T275" i="6"/>
  <c r="X259" i="6"/>
  <c r="U248" i="6"/>
  <c r="V248" i="6"/>
  <c r="T247" i="6"/>
  <c r="U232" i="6"/>
  <c r="V232" i="6"/>
  <c r="T231" i="6"/>
  <c r="X215" i="6"/>
  <c r="U204" i="6"/>
  <c r="V204" i="6"/>
  <c r="T203" i="6"/>
  <c r="T202" i="6"/>
  <c r="U201" i="6"/>
  <c r="V201" i="6"/>
  <c r="T499" i="6"/>
  <c r="X460" i="6"/>
  <c r="T453" i="6"/>
  <c r="W453" i="6"/>
  <c r="X452" i="6"/>
  <c r="X446" i="6"/>
  <c r="X445" i="6"/>
  <c r="X430" i="6"/>
  <c r="U419" i="6"/>
  <c r="V419" i="6"/>
  <c r="T418" i="6"/>
  <c r="X413" i="6"/>
  <c r="U403" i="6"/>
  <c r="V403" i="6"/>
  <c r="U402" i="6"/>
  <c r="V402" i="6"/>
  <c r="T401" i="6"/>
  <c r="X385" i="6"/>
  <c r="U374" i="6"/>
  <c r="V374" i="6"/>
  <c r="U373" i="6"/>
  <c r="V373" i="6"/>
  <c r="X370" i="6"/>
  <c r="X369" i="6"/>
  <c r="U342" i="6"/>
  <c r="V342" i="6"/>
  <c r="T341" i="6"/>
  <c r="X337" i="6"/>
  <c r="U326" i="6"/>
  <c r="V326" i="6"/>
  <c r="T325" i="6"/>
  <c r="T324" i="6"/>
  <c r="W324" i="6"/>
  <c r="U323" i="6"/>
  <c r="V323" i="6"/>
  <c r="U299" i="6"/>
  <c r="V299" i="6"/>
  <c r="T298" i="6"/>
  <c r="X294" i="6"/>
  <c r="U283" i="6"/>
  <c r="V283" i="6"/>
  <c r="T282" i="6"/>
  <c r="T281" i="6"/>
  <c r="U280" i="6"/>
  <c r="V280" i="6"/>
  <c r="U255" i="6"/>
  <c r="V255" i="6"/>
  <c r="T254" i="6"/>
  <c r="X250" i="6"/>
  <c r="T237" i="6"/>
  <c r="U236" i="6"/>
  <c r="V236" i="6"/>
  <c r="X234" i="6"/>
  <c r="U211" i="6"/>
  <c r="V211" i="6"/>
  <c r="T210" i="6"/>
  <c r="X206" i="6"/>
  <c r="X195" i="6"/>
  <c r="X190" i="6"/>
  <c r="U495" i="6"/>
  <c r="V495" i="6"/>
  <c r="X463" i="6"/>
  <c r="X450" i="6"/>
  <c r="X417" i="6"/>
  <c r="T376" i="6"/>
  <c r="T368" i="6"/>
  <c r="T320" i="6"/>
  <c r="T297" i="6"/>
  <c r="T241" i="6"/>
  <c r="X213" i="6"/>
  <c r="U165" i="6"/>
  <c r="V165" i="6"/>
  <c r="T164" i="6"/>
  <c r="W164" i="6"/>
  <c r="T153" i="6"/>
  <c r="U152" i="6"/>
  <c r="V152" i="6"/>
  <c r="U149" i="6"/>
  <c r="V149" i="6"/>
  <c r="T148" i="6"/>
  <c r="W148" i="6"/>
  <c r="X132" i="6"/>
  <c r="U121" i="6"/>
  <c r="V121" i="6"/>
  <c r="T120" i="6"/>
  <c r="X115" i="6"/>
  <c r="U105" i="6"/>
  <c r="V105" i="6"/>
  <c r="T104" i="6"/>
  <c r="W104" i="6"/>
  <c r="T87" i="6"/>
  <c r="X83" i="6"/>
  <c r="T444" i="6"/>
  <c r="U430" i="6"/>
  <c r="V430" i="6"/>
  <c r="T405" i="6"/>
  <c r="X376" i="6"/>
  <c r="X359" i="6"/>
  <c r="X320" i="6"/>
  <c r="X301" i="6"/>
  <c r="T289" i="6"/>
  <c r="W289" i="6"/>
  <c r="U281" i="6"/>
  <c r="V281" i="6"/>
  <c r="X241" i="6"/>
  <c r="U200" i="6"/>
  <c r="V200" i="6"/>
  <c r="U195" i="6"/>
  <c r="V195" i="6"/>
  <c r="X188" i="6"/>
  <c r="U168" i="6"/>
  <c r="V168" i="6"/>
  <c r="T167" i="6"/>
  <c r="X163" i="6"/>
  <c r="X147" i="6"/>
  <c r="U124" i="6"/>
  <c r="V124" i="6"/>
  <c r="T123" i="6"/>
  <c r="X119" i="6"/>
  <c r="T108" i="6"/>
  <c r="T107" i="6"/>
  <c r="X103" i="6"/>
  <c r="U83" i="6"/>
  <c r="V83" i="6"/>
  <c r="T82" i="6"/>
  <c r="X78" i="6"/>
  <c r="X67" i="6"/>
  <c r="T29" i="6"/>
  <c r="X21" i="6"/>
  <c r="U446" i="6"/>
  <c r="V446" i="6"/>
  <c r="X400" i="6"/>
  <c r="U370" i="6"/>
  <c r="V370" i="6"/>
  <c r="U369" i="6"/>
  <c r="V369" i="6"/>
  <c r="T340" i="6"/>
  <c r="T329" i="6"/>
  <c r="X289" i="6"/>
  <c r="U274" i="6"/>
  <c r="V274" i="6"/>
  <c r="U258" i="6"/>
  <c r="V258" i="6"/>
  <c r="X253" i="6"/>
  <c r="U199" i="6"/>
  <c r="V199" i="6"/>
  <c r="U167" i="6"/>
  <c r="V167" i="6"/>
  <c r="T166" i="6"/>
  <c r="X162" i="6"/>
  <c r="T151" i="6"/>
  <c r="T150" i="6"/>
  <c r="X146" i="6"/>
  <c r="U123" i="6"/>
  <c r="V123" i="6"/>
  <c r="T122" i="6"/>
  <c r="X118" i="6"/>
  <c r="X117" i="6"/>
  <c r="U107" i="6"/>
  <c r="V107" i="6"/>
  <c r="T106" i="6"/>
  <c r="X102" i="6"/>
  <c r="X85" i="6"/>
  <c r="T72" i="6"/>
  <c r="U71" i="6"/>
  <c r="V71" i="6"/>
  <c r="X69" i="6"/>
  <c r="X68" i="6"/>
  <c r="U58" i="6"/>
  <c r="V58" i="6"/>
  <c r="T45" i="6"/>
  <c r="T44" i="6"/>
  <c r="W44" i="6"/>
  <c r="T43" i="6"/>
  <c r="T42" i="6"/>
  <c r="T41" i="6"/>
  <c r="W41" i="6"/>
  <c r="T40" i="6"/>
  <c r="T39" i="6"/>
  <c r="T38" i="6"/>
  <c r="T37" i="6"/>
  <c r="T36" i="6"/>
  <c r="T35" i="6"/>
  <c r="U27" i="6"/>
  <c r="V27" i="6"/>
  <c r="U21" i="6"/>
  <c r="V21" i="6"/>
  <c r="T460" i="6"/>
  <c r="X16" i="6"/>
  <c r="X20" i="6"/>
  <c r="X26" i="6"/>
  <c r="U42" i="6"/>
  <c r="V42" i="6"/>
  <c r="U81" i="6"/>
  <c r="V81" i="6"/>
  <c r="U130" i="6"/>
  <c r="V130" i="6"/>
  <c r="W15" i="6"/>
  <c r="T19" i="6"/>
  <c r="X28" i="6"/>
  <c r="U30" i="6"/>
  <c r="V30" i="6"/>
  <c r="T65" i="6"/>
  <c r="X76" i="6"/>
  <c r="X113" i="6"/>
  <c r="X161" i="6"/>
  <c r="T197" i="6"/>
  <c r="T238" i="6"/>
  <c r="T16" i="6"/>
  <c r="X18" i="6"/>
  <c r="T24" i="6"/>
  <c r="W24" i="6"/>
  <c r="T26" i="6"/>
  <c r="X34" i="6"/>
  <c r="U35" i="6"/>
  <c r="V35" i="6"/>
  <c r="U43" i="6"/>
  <c r="V43" i="6"/>
  <c r="X63" i="6"/>
  <c r="T64" i="6"/>
  <c r="T80" i="6"/>
  <c r="U106" i="6"/>
  <c r="V106" i="6"/>
  <c r="X110" i="6"/>
  <c r="T113" i="6"/>
  <c r="U122" i="6"/>
  <c r="V122" i="6"/>
  <c r="X145" i="6"/>
  <c r="T149" i="6"/>
  <c r="W149" i="6"/>
  <c r="U237" i="6"/>
  <c r="V237" i="6"/>
  <c r="U290" i="6"/>
  <c r="V290" i="6"/>
  <c r="X329" i="6"/>
  <c r="T425" i="6"/>
  <c r="W425" i="6"/>
  <c r="U36" i="6"/>
  <c r="V36" i="6"/>
  <c r="U65" i="6"/>
  <c r="V65" i="6"/>
  <c r="X125" i="6"/>
  <c r="T169" i="6"/>
  <c r="X371" i="6"/>
  <c r="T17" i="6"/>
  <c r="X19" i="6"/>
  <c r="T33" i="6"/>
  <c r="X65" i="6"/>
  <c r="U68" i="6"/>
  <c r="V68" i="6"/>
  <c r="X105" i="6"/>
  <c r="T110" i="6"/>
  <c r="U126" i="6"/>
  <c r="V126" i="6"/>
  <c r="T145" i="6"/>
  <c r="W145" i="6"/>
  <c r="T165" i="6"/>
  <c r="W165" i="6"/>
  <c r="T196" i="6"/>
  <c r="X278" i="6"/>
  <c r="T286" i="6"/>
  <c r="X340" i="6"/>
  <c r="U471" i="6"/>
  <c r="V471" i="6"/>
  <c r="T470" i="6"/>
  <c r="X466" i="6"/>
  <c r="T455" i="6"/>
  <c r="T454" i="6"/>
  <c r="U515" i="6"/>
  <c r="V515" i="6"/>
  <c r="X511" i="6"/>
  <c r="U507" i="6"/>
  <c r="V507" i="6"/>
  <c r="X503" i="6"/>
  <c r="U499" i="6"/>
  <c r="V499" i="6"/>
  <c r="U491" i="6"/>
  <c r="V491" i="6"/>
  <c r="T489" i="6"/>
  <c r="T511" i="6"/>
  <c r="W511" i="6"/>
  <c r="T503" i="6"/>
  <c r="W503" i="6"/>
  <c r="T513" i="6"/>
  <c r="T505" i="6"/>
  <c r="W505" i="6"/>
  <c r="T498" i="6"/>
  <c r="W498" i="6"/>
  <c r="X491" i="6"/>
  <c r="T487" i="6"/>
  <c r="X498" i="6"/>
  <c r="X495" i="6"/>
  <c r="U492" i="6"/>
  <c r="V492" i="6"/>
  <c r="U489" i="6"/>
  <c r="V489" i="6"/>
  <c r="U472" i="6"/>
  <c r="V472" i="6"/>
  <c r="X458" i="6"/>
  <c r="U455" i="6"/>
  <c r="V455" i="6"/>
  <c r="U451" i="6"/>
  <c r="V451" i="6"/>
  <c r="T450" i="6"/>
  <c r="X443" i="6"/>
  <c r="X428" i="6"/>
  <c r="U417" i="6"/>
  <c r="V417" i="6"/>
  <c r="T416" i="6"/>
  <c r="W416" i="6"/>
  <c r="T415" i="6"/>
  <c r="W415" i="6"/>
  <c r="U414" i="6"/>
  <c r="V414" i="6"/>
  <c r="X387" i="6"/>
  <c r="U376" i="6"/>
  <c r="V376" i="6"/>
  <c r="T375" i="6"/>
  <c r="U359" i="6"/>
  <c r="V359" i="6"/>
  <c r="T358" i="6"/>
  <c r="U344" i="6"/>
  <c r="V344" i="6"/>
  <c r="T343" i="6"/>
  <c r="X339" i="6"/>
  <c r="X322" i="6"/>
  <c r="U297" i="6"/>
  <c r="V297" i="6"/>
  <c r="T296" i="6"/>
  <c r="X292" i="6"/>
  <c r="T279" i="6"/>
  <c r="U278" i="6"/>
  <c r="V278" i="6"/>
  <c r="X276" i="6"/>
  <c r="U253" i="6"/>
  <c r="V253" i="6"/>
  <c r="T252" i="6"/>
  <c r="X248" i="6"/>
  <c r="X232" i="6"/>
  <c r="U209" i="6"/>
  <c r="V209" i="6"/>
  <c r="T208" i="6"/>
  <c r="T507" i="6"/>
  <c r="W507" i="6"/>
  <c r="T468" i="6"/>
  <c r="U420" i="6"/>
  <c r="V420" i="6"/>
  <c r="T419" i="6"/>
  <c r="T408" i="6"/>
  <c r="U407" i="6"/>
  <c r="V407" i="6"/>
  <c r="U404" i="6"/>
  <c r="V404" i="6"/>
  <c r="T403" i="6"/>
  <c r="T402" i="6"/>
  <c r="X386" i="6"/>
  <c r="U375" i="6"/>
  <c r="V375" i="6"/>
  <c r="T374" i="6"/>
  <c r="T373" i="6"/>
  <c r="U372" i="6"/>
  <c r="V372" i="6"/>
  <c r="U335" i="6"/>
  <c r="V335" i="6"/>
  <c r="T334" i="6"/>
  <c r="T323" i="6"/>
  <c r="W323" i="6"/>
  <c r="U322" i="6"/>
  <c r="V322" i="6"/>
  <c r="U319" i="6"/>
  <c r="V319" i="6"/>
  <c r="T318" i="6"/>
  <c r="U296" i="6"/>
  <c r="V296" i="6"/>
  <c r="T295" i="6"/>
  <c r="X291" i="6"/>
  <c r="X280" i="6"/>
  <c r="X275" i="6"/>
  <c r="U252" i="6"/>
  <c r="V252" i="6"/>
  <c r="T251" i="6"/>
  <c r="W251" i="6"/>
  <c r="X247" i="6"/>
  <c r="T236" i="6"/>
  <c r="W236" i="6"/>
  <c r="T235" i="6"/>
  <c r="X231" i="6"/>
  <c r="U208" i="6"/>
  <c r="V208" i="6"/>
  <c r="T207" i="6"/>
  <c r="X203" i="6"/>
  <c r="X202" i="6"/>
  <c r="U192" i="6"/>
  <c r="V192" i="6"/>
  <c r="T191" i="6"/>
  <c r="X509" i="6"/>
  <c r="T497" i="6"/>
  <c r="X487" i="6"/>
  <c r="U465" i="6"/>
  <c r="V465" i="6"/>
  <c r="X459" i="6"/>
  <c r="U449" i="6"/>
  <c r="V449" i="6"/>
  <c r="U423" i="6"/>
  <c r="V423" i="6"/>
  <c r="T422" i="6"/>
  <c r="X418" i="6"/>
  <c r="X401" i="6"/>
  <c r="U378" i="6"/>
  <c r="V378" i="6"/>
  <c r="T377" i="6"/>
  <c r="T366" i="6"/>
  <c r="U365" i="6"/>
  <c r="V365" i="6"/>
  <c r="U362" i="6"/>
  <c r="V362" i="6"/>
  <c r="T361" i="6"/>
  <c r="W361" i="6"/>
  <c r="T360" i="6"/>
  <c r="T345" i="6"/>
  <c r="X341" i="6"/>
  <c r="T328" i="6"/>
  <c r="U327" i="6"/>
  <c r="V327" i="6"/>
  <c r="X325" i="6"/>
  <c r="X324" i="6"/>
  <c r="T302" i="6"/>
  <c r="X298" i="6"/>
  <c r="T285" i="6"/>
  <c r="U284" i="6"/>
  <c r="V284" i="6"/>
  <c r="X282" i="6"/>
  <c r="X281" i="6"/>
  <c r="U259" i="6"/>
  <c r="V259" i="6"/>
  <c r="T258" i="6"/>
  <c r="X254" i="6"/>
  <c r="X237" i="6"/>
  <c r="U215" i="6"/>
  <c r="V215" i="6"/>
  <c r="T214" i="6"/>
  <c r="X210" i="6"/>
  <c r="T199" i="6"/>
  <c r="T198" i="6"/>
  <c r="U470" i="6"/>
  <c r="V470" i="6"/>
  <c r="X421" i="6"/>
  <c r="U325" i="6"/>
  <c r="V325" i="6"/>
  <c r="U316" i="6"/>
  <c r="V316" i="6"/>
  <c r="X286" i="6"/>
  <c r="U282" i="6"/>
  <c r="V282" i="6"/>
  <c r="X277" i="6"/>
  <c r="U246" i="6"/>
  <c r="V246" i="6"/>
  <c r="X233" i="6"/>
  <c r="T200" i="6"/>
  <c r="W200" i="6"/>
  <c r="U198" i="6"/>
  <c r="V198" i="6"/>
  <c r="U169" i="6"/>
  <c r="V169" i="6"/>
  <c r="T168" i="6"/>
  <c r="X164" i="6"/>
  <c r="X153" i="6"/>
  <c r="X148" i="6"/>
  <c r="U125" i="6"/>
  <c r="V125" i="6"/>
  <c r="T124" i="6"/>
  <c r="W124" i="6"/>
  <c r="X120" i="6"/>
  <c r="X104" i="6"/>
  <c r="X87" i="6"/>
  <c r="U76" i="6"/>
  <c r="V76" i="6"/>
  <c r="T75" i="6"/>
  <c r="T74" i="6"/>
  <c r="U73" i="6"/>
  <c r="V73" i="6"/>
  <c r="X464" i="6"/>
  <c r="T456" i="6"/>
  <c r="T452" i="6"/>
  <c r="U418" i="6"/>
  <c r="V418" i="6"/>
  <c r="T400" i="6"/>
  <c r="W400" i="6"/>
  <c r="U385" i="6"/>
  <c r="V385" i="6"/>
  <c r="X380" i="6"/>
  <c r="T367" i="6"/>
  <c r="U206" i="6"/>
  <c r="V206" i="6"/>
  <c r="X197" i="6"/>
  <c r="T192" i="6"/>
  <c r="W192" i="6"/>
  <c r="U172" i="6"/>
  <c r="V172" i="6"/>
  <c r="T171" i="6"/>
  <c r="X167" i="6"/>
  <c r="U156" i="6"/>
  <c r="V156" i="6"/>
  <c r="T155" i="6"/>
  <c r="T154" i="6"/>
  <c r="U153" i="6"/>
  <c r="V153" i="6"/>
  <c r="U128" i="6"/>
  <c r="V128" i="6"/>
  <c r="T127" i="6"/>
  <c r="X123" i="6"/>
  <c r="T116" i="6"/>
  <c r="U115" i="6"/>
  <c r="V115" i="6"/>
  <c r="U112" i="6"/>
  <c r="V112" i="6"/>
  <c r="U111" i="6"/>
  <c r="V111" i="6"/>
  <c r="X108" i="6"/>
  <c r="X107" i="6"/>
  <c r="U87" i="6"/>
  <c r="V87" i="6"/>
  <c r="T86" i="6"/>
  <c r="W86" i="6"/>
  <c r="X82" i="6"/>
  <c r="T71" i="6"/>
  <c r="T70" i="6"/>
  <c r="X29" i="6"/>
  <c r="T27" i="6"/>
  <c r="W27" i="6"/>
  <c r="U26" i="6"/>
  <c r="V26" i="6"/>
  <c r="U25" i="6"/>
  <c r="V25" i="6"/>
  <c r="U462" i="6"/>
  <c r="V462" i="6"/>
  <c r="T459" i="6"/>
  <c r="X444" i="6"/>
  <c r="U360" i="6"/>
  <c r="V360" i="6"/>
  <c r="U328" i="6"/>
  <c r="V328" i="6"/>
  <c r="U298" i="6"/>
  <c r="V298" i="6"/>
  <c r="X293" i="6"/>
  <c r="T217" i="6"/>
  <c r="T201" i="6"/>
  <c r="U171" i="6"/>
  <c r="V171" i="6"/>
  <c r="T170" i="6"/>
  <c r="X166" i="6"/>
  <c r="T159" i="6"/>
  <c r="U158" i="6"/>
  <c r="V158" i="6"/>
  <c r="U155" i="6"/>
  <c r="V155" i="6"/>
  <c r="U154" i="6"/>
  <c r="V154" i="6"/>
  <c r="X151" i="6"/>
  <c r="X150" i="6"/>
  <c r="U127" i="6"/>
  <c r="V127" i="6"/>
  <c r="T126" i="6"/>
  <c r="X122" i="6"/>
  <c r="T109" i="6"/>
  <c r="U108" i="6"/>
  <c r="V108" i="6"/>
  <c r="X106" i="6"/>
  <c r="U78" i="6"/>
  <c r="V78" i="6"/>
  <c r="T77" i="6"/>
  <c r="X72" i="6"/>
  <c r="T61" i="6"/>
  <c r="X45" i="6"/>
  <c r="X44" i="6"/>
  <c r="X43" i="6"/>
  <c r="X42" i="6"/>
  <c r="X41" i="6"/>
  <c r="X40" i="6"/>
  <c r="X39" i="6"/>
  <c r="X38" i="6"/>
  <c r="X37" i="6"/>
  <c r="X36" i="6"/>
  <c r="X35" i="6"/>
  <c r="U445" i="6"/>
  <c r="V445" i="6"/>
  <c r="X30" i="6"/>
  <c r="U40" i="6"/>
  <c r="V40" i="6"/>
  <c r="W16" i="6"/>
  <c r="T25" i="6"/>
  <c r="W25" i="6"/>
  <c r="X80" i="6"/>
  <c r="U146" i="6"/>
  <c r="V146" i="6"/>
  <c r="X15" i="6"/>
  <c r="U69" i="6"/>
  <c r="V69" i="6"/>
  <c r="U85" i="6"/>
  <c r="V85" i="6"/>
  <c r="U254" i="6"/>
  <c r="V254" i="6"/>
  <c r="T20" i="6"/>
  <c r="T30" i="6"/>
  <c r="W30" i="6"/>
  <c r="T32" i="6"/>
  <c r="U37" i="6"/>
  <c r="V37" i="6"/>
  <c r="U45" i="6"/>
  <c r="V45" i="6"/>
  <c r="X66" i="6"/>
  <c r="T84" i="6"/>
  <c r="W84" i="6"/>
  <c r="X114" i="6"/>
  <c r="U118" i="6"/>
  <c r="V118" i="6"/>
  <c r="T129" i="6"/>
  <c r="U230" i="6"/>
  <c r="V230" i="6"/>
  <c r="T277" i="6"/>
  <c r="T421" i="6"/>
  <c r="T34" i="6"/>
  <c r="W34" i="6"/>
  <c r="T233" i="6"/>
  <c r="W233" i="6"/>
  <c r="U317" i="6"/>
  <c r="V317" i="6"/>
  <c r="X25" i="6"/>
  <c r="T59" i="6"/>
  <c r="X121" i="6"/>
  <c r="X152" i="6"/>
  <c r="T209" i="6"/>
  <c r="W209" i="6"/>
  <c r="X497" i="6"/>
  <c r="X467" i="6"/>
  <c r="T364" i="6"/>
  <c r="T330" i="6"/>
  <c r="W330" i="6"/>
  <c r="U238" i="6"/>
  <c r="V238" i="6"/>
  <c r="X489" i="6"/>
  <c r="U461" i="6"/>
  <c r="V461" i="6"/>
  <c r="X408" i="6"/>
  <c r="X402" i="6"/>
  <c r="T378" i="6"/>
  <c r="W378" i="6"/>
  <c r="X374" i="6"/>
  <c r="T362" i="6"/>
  <c r="W362" i="6"/>
  <c r="X318" i="6"/>
  <c r="T244" i="6"/>
  <c r="X448" i="6"/>
  <c r="T426" i="6"/>
  <c r="X422" i="6"/>
  <c r="T410" i="6"/>
  <c r="U382" i="6"/>
  <c r="V382" i="6"/>
  <c r="U334" i="6"/>
  <c r="V334" i="6"/>
  <c r="U318" i="6"/>
  <c r="V318" i="6"/>
  <c r="T245" i="6"/>
  <c r="W245" i="6"/>
  <c r="T493" i="6"/>
  <c r="T273" i="6"/>
  <c r="W273" i="6"/>
  <c r="X242" i="6"/>
  <c r="U190" i="6"/>
  <c r="V190" i="6"/>
  <c r="U173" i="6"/>
  <c r="V173" i="6"/>
  <c r="T157" i="6"/>
  <c r="U129" i="6"/>
  <c r="V129" i="6"/>
  <c r="U113" i="6"/>
  <c r="V113" i="6"/>
  <c r="X74" i="6"/>
  <c r="U422" i="6"/>
  <c r="V422" i="6"/>
  <c r="X273" i="6"/>
  <c r="U157" i="6"/>
  <c r="V157" i="6"/>
  <c r="X154" i="6"/>
  <c r="X86" i="6"/>
  <c r="U74" i="6"/>
  <c r="V74" i="6"/>
  <c r="X70" i="6"/>
  <c r="X27" i="6"/>
  <c r="T23" i="6"/>
  <c r="T457" i="6"/>
  <c r="X414" i="6"/>
  <c r="U302" i="6"/>
  <c r="V302" i="6"/>
  <c r="U188" i="6"/>
  <c r="V188" i="6"/>
  <c r="X159" i="6"/>
  <c r="U23" i="6"/>
  <c r="V23" i="6"/>
  <c r="X33" i="6"/>
  <c r="U117" i="6"/>
  <c r="V117" i="6"/>
  <c r="X129" i="6"/>
  <c r="X149" i="6"/>
  <c r="T204" i="6"/>
  <c r="U401" i="6"/>
  <c r="V401" i="6"/>
  <c r="U102" i="6"/>
  <c r="V102" i="6"/>
  <c r="U170" i="6"/>
  <c r="V170" i="6"/>
  <c r="X31" i="6"/>
  <c r="X344" i="6"/>
  <c r="U512" i="6"/>
  <c r="V512" i="6"/>
  <c r="U508" i="6"/>
  <c r="V508" i="6"/>
  <c r="U504" i="6"/>
  <c r="V504" i="6"/>
  <c r="U496" i="6"/>
  <c r="V496" i="6"/>
  <c r="U488" i="6"/>
  <c r="V488" i="6"/>
  <c r="T506" i="6"/>
  <c r="W506" i="6"/>
  <c r="U485" i="6"/>
  <c r="V485" i="6"/>
  <c r="X510" i="6"/>
  <c r="X512" i="6"/>
  <c r="T495" i="6"/>
  <c r="U469" i="6"/>
  <c r="V469" i="6"/>
  <c r="U457" i="6"/>
  <c r="V457" i="6"/>
  <c r="U452" i="6"/>
  <c r="V452" i="6"/>
  <c r="X415" i="6"/>
  <c r="X358" i="6"/>
  <c r="X343" i="6"/>
  <c r="T331" i="6"/>
  <c r="U315" i="6"/>
  <c r="V315" i="6"/>
  <c r="T239" i="6"/>
  <c r="X492" i="6"/>
  <c r="T447" i="6"/>
  <c r="W447" i="6"/>
  <c r="X403" i="6"/>
  <c r="U379" i="6"/>
  <c r="V379" i="6"/>
  <c r="U363" i="6"/>
  <c r="V363" i="6"/>
  <c r="T338" i="6"/>
  <c r="X334" i="6"/>
  <c r="U193" i="6"/>
  <c r="V193" i="6"/>
  <c r="X514" i="6"/>
  <c r="U427" i="6"/>
  <c r="V427" i="6"/>
  <c r="U411" i="6"/>
  <c r="V411" i="6"/>
  <c r="X366" i="6"/>
  <c r="X360" i="6"/>
  <c r="X302" i="6"/>
  <c r="T290" i="6"/>
  <c r="W290" i="6"/>
  <c r="X285" i="6"/>
  <c r="T274" i="6"/>
  <c r="X258" i="6"/>
  <c r="T246" i="6"/>
  <c r="W246" i="6"/>
  <c r="T230" i="6"/>
  <c r="X214" i="6"/>
  <c r="U202" i="6"/>
  <c r="V202" i="6"/>
  <c r="X198" i="6"/>
  <c r="U513" i="6"/>
  <c r="V513" i="6"/>
  <c r="X425" i="6"/>
  <c r="T406" i="6"/>
  <c r="T332" i="6"/>
  <c r="X321" i="6"/>
  <c r="U110" i="6"/>
  <c r="V110" i="6"/>
  <c r="T79" i="6"/>
  <c r="X75" i="6"/>
  <c r="X461" i="6"/>
  <c r="T414" i="6"/>
  <c r="W414" i="6"/>
  <c r="X171" i="6"/>
  <c r="T158" i="6"/>
  <c r="X155" i="6"/>
  <c r="T131" i="6"/>
  <c r="X127" i="6"/>
  <c r="U75" i="6"/>
  <c r="V75" i="6"/>
  <c r="X71" i="6"/>
  <c r="U410" i="6"/>
  <c r="V410" i="6"/>
  <c r="T130" i="6"/>
  <c r="W130" i="6"/>
  <c r="X126" i="6"/>
  <c r="X109" i="6"/>
  <c r="T81" i="6"/>
  <c r="W81" i="6"/>
  <c r="X77" i="6"/>
  <c r="U29" i="6"/>
  <c r="V29" i="6"/>
  <c r="U77" i="6"/>
  <c r="V77" i="6"/>
  <c r="T31" i="6"/>
  <c r="W31" i="6"/>
  <c r="T60" i="6"/>
  <c r="X217" i="6"/>
  <c r="X315" i="6"/>
  <c r="U22" i="6"/>
  <c r="V22" i="6"/>
  <c r="X165" i="6"/>
  <c r="U159" i="6"/>
  <c r="V159" i="6"/>
  <c r="X470" i="6"/>
  <c r="U458" i="6"/>
  <c r="V458" i="6"/>
  <c r="X454" i="6"/>
  <c r="T514" i="6"/>
  <c r="W514" i="6"/>
  <c r="X488" i="6"/>
  <c r="X490" i="6"/>
  <c r="X465" i="6"/>
  <c r="T420" i="6"/>
  <c r="W420" i="6"/>
  <c r="X416" i="6"/>
  <c r="T404" i="6"/>
  <c r="W404" i="6"/>
  <c r="T379" i="6"/>
  <c r="X375" i="6"/>
  <c r="U332" i="6"/>
  <c r="V332" i="6"/>
  <c r="T300" i="6"/>
  <c r="X296" i="6"/>
  <c r="X279" i="6"/>
  <c r="T256" i="6"/>
  <c r="X252" i="6"/>
  <c r="T240" i="6"/>
  <c r="T212" i="6"/>
  <c r="X208" i="6"/>
  <c r="T465" i="6"/>
  <c r="T423" i="6"/>
  <c r="W423" i="6"/>
  <c r="X419" i="6"/>
  <c r="U339" i="6"/>
  <c r="V339" i="6"/>
  <c r="T299" i="6"/>
  <c r="W299" i="6"/>
  <c r="X295" i="6"/>
  <c r="T283" i="6"/>
  <c r="W283" i="6"/>
  <c r="T255" i="6"/>
  <c r="X251" i="6"/>
  <c r="U239" i="6"/>
  <c r="V239" i="6"/>
  <c r="X235" i="6"/>
  <c r="T211" i="6"/>
  <c r="X207" i="6"/>
  <c r="T194" i="6"/>
  <c r="X191" i="6"/>
  <c r="X500" i="6"/>
  <c r="U408" i="6"/>
  <c r="V408" i="6"/>
  <c r="X361" i="6"/>
  <c r="T316" i="6"/>
  <c r="W316" i="6"/>
  <c r="U291" i="6"/>
  <c r="V291" i="6"/>
  <c r="U275" i="6"/>
  <c r="V275" i="6"/>
  <c r="U247" i="6"/>
  <c r="V247" i="6"/>
  <c r="U231" i="6"/>
  <c r="V231" i="6"/>
  <c r="U203" i="6"/>
  <c r="V203" i="6"/>
  <c r="X199" i="6"/>
  <c r="X336" i="6"/>
  <c r="X205" i="6"/>
  <c r="T111" i="6"/>
  <c r="U80" i="6"/>
  <c r="V80" i="6"/>
  <c r="U366" i="6"/>
  <c r="V366" i="6"/>
  <c r="T253" i="6"/>
  <c r="W253" i="6"/>
  <c r="U210" i="6"/>
  <c r="V210" i="6"/>
  <c r="U132" i="6"/>
  <c r="V132" i="6"/>
  <c r="T58" i="6"/>
  <c r="W58" i="6"/>
  <c r="U377" i="6"/>
  <c r="V377" i="6"/>
  <c r="X367" i="6"/>
  <c r="T315" i="6"/>
  <c r="T278" i="6"/>
  <c r="T174" i="6"/>
  <c r="X170" i="6"/>
  <c r="U131" i="6"/>
  <c r="V131" i="6"/>
  <c r="U82" i="6"/>
  <c r="V82" i="6"/>
  <c r="X61" i="6"/>
  <c r="V15" i="6"/>
  <c r="T18" i="6"/>
  <c r="W18" i="6"/>
  <c r="U38" i="6"/>
  <c r="V38" i="6"/>
  <c r="U150" i="6"/>
  <c r="V150" i="6"/>
  <c r="X17" i="6"/>
  <c r="X59" i="6"/>
  <c r="U64" i="6"/>
  <c r="V64" i="6"/>
  <c r="X84" i="6"/>
  <c r="X64" i="6"/>
  <c r="T15" i="6"/>
  <c r="U39" i="6"/>
  <c r="V39" i="6"/>
  <c r="U162" i="6"/>
  <c r="V162" i="6"/>
  <c r="T22" i="6"/>
  <c r="X60" i="6"/>
  <c r="U72" i="6"/>
  <c r="V72" i="6"/>
  <c r="U466" i="6"/>
  <c r="V466" i="6"/>
  <c r="U456" i="6"/>
  <c r="V456" i="6"/>
  <c r="U405" i="6"/>
  <c r="V405" i="6"/>
  <c r="U329" i="6"/>
  <c r="V329" i="6"/>
  <c r="T409" i="6"/>
  <c r="T381" i="6"/>
  <c r="T333" i="6"/>
  <c r="W333" i="6"/>
  <c r="T317" i="6"/>
  <c r="T187" i="6"/>
  <c r="T486" i="6"/>
  <c r="W486" i="6"/>
  <c r="U61" i="6"/>
  <c r="V61" i="6"/>
  <c r="T105" i="6"/>
  <c r="U174" i="6"/>
  <c r="V174" i="6"/>
  <c r="X455" i="6"/>
  <c r="U301" i="6"/>
  <c r="V301" i="6"/>
  <c r="U487" i="6"/>
  <c r="V487" i="6"/>
  <c r="U424" i="6"/>
  <c r="V424" i="6"/>
  <c r="X323" i="6"/>
  <c r="X236" i="6"/>
  <c r="T257" i="6"/>
  <c r="U197" i="6"/>
  <c r="V197" i="6"/>
  <c r="T172" i="6"/>
  <c r="W172" i="6"/>
  <c r="T156" i="6"/>
  <c r="W156" i="6"/>
  <c r="T128" i="6"/>
  <c r="T112" i="6"/>
  <c r="W112" i="6"/>
  <c r="X257" i="6"/>
  <c r="U187" i="6"/>
  <c r="V187" i="6"/>
  <c r="X193" i="6"/>
  <c r="T336" i="6"/>
  <c r="W336" i="6"/>
  <c r="T114" i="6"/>
  <c r="W114" i="6"/>
  <c r="U459" i="6"/>
  <c r="V459" i="6"/>
  <c r="X502" i="6"/>
  <c r="X373" i="6"/>
  <c r="U256" i="6"/>
  <c r="V256" i="6"/>
  <c r="U240" i="6"/>
  <c r="V240" i="6"/>
  <c r="U212" i="6"/>
  <c r="V212" i="6"/>
  <c r="T189" i="6"/>
  <c r="W189" i="6"/>
  <c r="X168" i="6"/>
  <c r="X124" i="6"/>
  <c r="U409" i="6"/>
  <c r="V409" i="6"/>
  <c r="U497" i="6"/>
  <c r="V497" i="6"/>
  <c r="X486" i="6"/>
  <c r="X501" i="6"/>
  <c r="U380" i="6"/>
  <c r="V380" i="6"/>
  <c r="U257" i="6"/>
  <c r="V257" i="6"/>
  <c r="U241" i="6"/>
  <c r="V241" i="6"/>
  <c r="U300" i="6"/>
  <c r="V300" i="6"/>
  <c r="T284" i="6"/>
  <c r="W284" i="6"/>
  <c r="U243" i="6"/>
  <c r="V243" i="6"/>
  <c r="X377" i="6"/>
  <c r="X345" i="6"/>
  <c r="X328" i="6"/>
  <c r="X116" i="6"/>
  <c r="U59" i="6"/>
  <c r="V59" i="6"/>
  <c r="X405" i="6"/>
  <c r="X504" i="6"/>
  <c r="U421" i="6"/>
  <c r="V421" i="6"/>
  <c r="T363" i="6"/>
  <c r="U213" i="6"/>
  <c r="V213" i="6"/>
  <c r="U244" i="6"/>
  <c r="V244" i="6"/>
  <c r="U341" i="6"/>
  <c r="V341" i="6"/>
  <c r="X238" i="6"/>
  <c r="X406" i="6"/>
  <c r="U250" i="6"/>
  <c r="V250" i="6"/>
  <c r="R514" i="7"/>
  <c r="T514" i="7"/>
  <c r="R510" i="7"/>
  <c r="T510" i="7"/>
  <c r="R506" i="7"/>
  <c r="T506" i="7"/>
  <c r="R502" i="7"/>
  <c r="T502" i="7"/>
  <c r="R499" i="7"/>
  <c r="T499" i="7"/>
  <c r="U514" i="7"/>
  <c r="R513" i="7"/>
  <c r="T513" i="7"/>
  <c r="R509" i="7"/>
  <c r="T509" i="7"/>
  <c r="R505" i="7"/>
  <c r="T505" i="7"/>
  <c r="R501" i="7"/>
  <c r="T501" i="7"/>
  <c r="R500" i="7"/>
  <c r="T500" i="7"/>
  <c r="U515" i="7"/>
  <c r="R515" i="7"/>
  <c r="T515" i="7"/>
  <c r="R512" i="7"/>
  <c r="T512" i="7"/>
  <c r="R508" i="7"/>
  <c r="T508" i="7"/>
  <c r="R504" i="7"/>
  <c r="T504" i="7"/>
  <c r="R492" i="7"/>
  <c r="T492" i="7"/>
  <c r="U507" i="7"/>
  <c r="R489" i="7"/>
  <c r="T489" i="7"/>
  <c r="U504" i="7"/>
  <c r="R472" i="7"/>
  <c r="T472" i="7"/>
  <c r="U487" i="7"/>
  <c r="R471" i="7"/>
  <c r="T471" i="7"/>
  <c r="U486" i="7"/>
  <c r="R470" i="7"/>
  <c r="T470" i="7"/>
  <c r="U485" i="7"/>
  <c r="R469" i="7"/>
  <c r="T469" i="7"/>
  <c r="R468" i="7"/>
  <c r="T468" i="7"/>
  <c r="R467" i="7"/>
  <c r="T467" i="7"/>
  <c r="R466" i="7"/>
  <c r="T466" i="7"/>
  <c r="R465" i="7"/>
  <c r="T465" i="7"/>
  <c r="R464" i="7"/>
  <c r="T464" i="7"/>
  <c r="R463" i="7"/>
  <c r="T463" i="7"/>
  <c r="R462" i="7"/>
  <c r="T462" i="7"/>
  <c r="R461" i="7"/>
  <c r="T461" i="7"/>
  <c r="R460" i="7"/>
  <c r="T460" i="7"/>
  <c r="R459" i="7"/>
  <c r="T459" i="7"/>
  <c r="R454" i="7"/>
  <c r="T454" i="7"/>
  <c r="U469" i="7"/>
  <c r="R453" i="7"/>
  <c r="T453" i="7"/>
  <c r="U468" i="7"/>
  <c r="R448" i="7"/>
  <c r="T448" i="7"/>
  <c r="U463" i="7"/>
  <c r="R447" i="7"/>
  <c r="T447" i="7"/>
  <c r="U462" i="7"/>
  <c r="R446" i="7"/>
  <c r="T446" i="7"/>
  <c r="U461" i="7"/>
  <c r="R430" i="7"/>
  <c r="T430" i="7"/>
  <c r="U445" i="7"/>
  <c r="R429" i="7"/>
  <c r="T429" i="7"/>
  <c r="U444" i="7"/>
  <c r="R428" i="7"/>
  <c r="T428" i="7"/>
  <c r="U443" i="7"/>
  <c r="R427" i="7"/>
  <c r="T427" i="7"/>
  <c r="R426" i="7"/>
  <c r="T426" i="7"/>
  <c r="R425" i="7"/>
  <c r="T425" i="7"/>
  <c r="R424" i="7"/>
  <c r="T424" i="7"/>
  <c r="R423" i="7"/>
  <c r="T423" i="7"/>
  <c r="R422" i="7"/>
  <c r="T422" i="7"/>
  <c r="R421" i="7"/>
  <c r="T421" i="7"/>
  <c r="R420" i="7"/>
  <c r="T420" i="7"/>
  <c r="R419" i="7"/>
  <c r="T419" i="7"/>
  <c r="R418" i="7"/>
  <c r="T418" i="7"/>
  <c r="R417" i="7"/>
  <c r="T417" i="7"/>
  <c r="R416" i="7"/>
  <c r="T416" i="7"/>
  <c r="R411" i="7"/>
  <c r="T411" i="7"/>
  <c r="U426" i="7"/>
  <c r="R410" i="7"/>
  <c r="T410" i="7"/>
  <c r="U425" i="7"/>
  <c r="R511" i="7"/>
  <c r="T511" i="7"/>
  <c r="R503" i="7"/>
  <c r="T503" i="7"/>
  <c r="R495" i="7"/>
  <c r="T495" i="7"/>
  <c r="U510" i="7"/>
  <c r="R494" i="7"/>
  <c r="T494" i="7"/>
  <c r="U509" i="7"/>
  <c r="R493" i="7"/>
  <c r="T493" i="7"/>
  <c r="U508" i="7"/>
  <c r="R487" i="7"/>
  <c r="T487" i="7"/>
  <c r="U502" i="7"/>
  <c r="R498" i="7"/>
  <c r="T498" i="7"/>
  <c r="U513" i="7"/>
  <c r="R497" i="7"/>
  <c r="T497" i="7"/>
  <c r="U512" i="7"/>
  <c r="R496" i="7"/>
  <c r="T496" i="7"/>
  <c r="U511" i="7"/>
  <c r="R491" i="7"/>
  <c r="T491" i="7"/>
  <c r="U506" i="7"/>
  <c r="R488" i="7"/>
  <c r="T488" i="7"/>
  <c r="U503" i="7"/>
  <c r="R486" i="7"/>
  <c r="T486" i="7"/>
  <c r="U501" i="7"/>
  <c r="R373" i="7"/>
  <c r="T373" i="7"/>
  <c r="R371" i="7"/>
  <c r="T371" i="7"/>
  <c r="U386" i="7"/>
  <c r="R367" i="7"/>
  <c r="T367" i="7"/>
  <c r="U382" i="7"/>
  <c r="R365" i="7"/>
  <c r="T365" i="7"/>
  <c r="U380" i="7"/>
  <c r="R360" i="7"/>
  <c r="T360" i="7"/>
  <c r="U375" i="7"/>
  <c r="R359" i="7"/>
  <c r="T359" i="7"/>
  <c r="U374" i="7"/>
  <c r="R358" i="7"/>
  <c r="T358" i="7"/>
  <c r="U373" i="7"/>
  <c r="R330" i="7"/>
  <c r="T330" i="7"/>
  <c r="U345" i="7"/>
  <c r="R490" i="7"/>
  <c r="T490" i="7"/>
  <c r="U505" i="7"/>
  <c r="R507" i="7"/>
  <c r="T507" i="7"/>
  <c r="R485" i="7"/>
  <c r="T485" i="7"/>
  <c r="U500" i="7"/>
  <c r="R443" i="7"/>
  <c r="T443" i="7"/>
  <c r="U458" i="7"/>
  <c r="R414" i="7"/>
  <c r="T414" i="7"/>
  <c r="U429" i="7"/>
  <c r="R412" i="7"/>
  <c r="T412" i="7"/>
  <c r="U427" i="7"/>
  <c r="R405" i="7"/>
  <c r="T405" i="7"/>
  <c r="U420" i="7"/>
  <c r="R404" i="7"/>
  <c r="T404" i="7"/>
  <c r="U419" i="7"/>
  <c r="R403" i="7"/>
  <c r="T403" i="7"/>
  <c r="U418" i="7"/>
  <c r="R372" i="7"/>
  <c r="T372" i="7"/>
  <c r="U387" i="7"/>
  <c r="R370" i="7"/>
  <c r="T370" i="7"/>
  <c r="U385" i="7"/>
  <c r="R366" i="7"/>
  <c r="T366" i="7"/>
  <c r="U381" i="7"/>
  <c r="R364" i="7"/>
  <c r="T364" i="7"/>
  <c r="U379" i="7"/>
  <c r="R451" i="7"/>
  <c r="T451" i="7"/>
  <c r="U466" i="7"/>
  <c r="R444" i="7"/>
  <c r="T444" i="7"/>
  <c r="U459" i="7"/>
  <c r="R415" i="7"/>
  <c r="T415" i="7"/>
  <c r="U430" i="7"/>
  <c r="R408" i="7"/>
  <c r="T408" i="7"/>
  <c r="U423" i="7"/>
  <c r="R406" i="7"/>
  <c r="T406" i="7"/>
  <c r="U421" i="7"/>
  <c r="R401" i="7"/>
  <c r="T401" i="7"/>
  <c r="U416" i="7"/>
  <c r="R387" i="7"/>
  <c r="T387" i="7"/>
  <c r="U402" i="7"/>
  <c r="R385" i="7"/>
  <c r="T385" i="7"/>
  <c r="U400" i="7"/>
  <c r="R383" i="7"/>
  <c r="T383" i="7"/>
  <c r="R381" i="7"/>
  <c r="T381" i="7"/>
  <c r="R379" i="7"/>
  <c r="T379" i="7"/>
  <c r="R377" i="7"/>
  <c r="T377" i="7"/>
  <c r="R375" i="7"/>
  <c r="T375" i="7"/>
  <c r="R368" i="7"/>
  <c r="T368" i="7"/>
  <c r="U383" i="7"/>
  <c r="R329" i="7"/>
  <c r="T329" i="7"/>
  <c r="U344" i="7"/>
  <c r="R328" i="7"/>
  <c r="T328" i="7"/>
  <c r="U343" i="7"/>
  <c r="R324" i="7"/>
  <c r="T324" i="7"/>
  <c r="U339" i="7"/>
  <c r="R322" i="7"/>
  <c r="T322" i="7"/>
  <c r="U337" i="7"/>
  <c r="R316" i="7"/>
  <c r="T316" i="7"/>
  <c r="U331" i="7"/>
  <c r="R315" i="7"/>
  <c r="T315" i="7"/>
  <c r="U330" i="7"/>
  <c r="R160" i="7"/>
  <c r="T160" i="7"/>
  <c r="R158" i="7"/>
  <c r="T158" i="7"/>
  <c r="U173" i="7"/>
  <c r="R154" i="7"/>
  <c r="T154" i="7"/>
  <c r="U169" i="7"/>
  <c r="R152" i="7"/>
  <c r="T152" i="7"/>
  <c r="U167" i="7"/>
  <c r="R456" i="7"/>
  <c r="T456" i="7"/>
  <c r="U471" i="7"/>
  <c r="R450" i="7"/>
  <c r="T450" i="7"/>
  <c r="U465" i="7"/>
  <c r="R455" i="7"/>
  <c r="T455" i="7"/>
  <c r="U470" i="7"/>
  <c r="R445" i="7"/>
  <c r="T445" i="7"/>
  <c r="U460" i="7"/>
  <c r="R407" i="7"/>
  <c r="T407" i="7"/>
  <c r="U422" i="7"/>
  <c r="R386" i="7"/>
  <c r="T386" i="7"/>
  <c r="U401" i="7"/>
  <c r="R378" i="7"/>
  <c r="T378" i="7"/>
  <c r="R363" i="7"/>
  <c r="T363" i="7"/>
  <c r="U378" i="7"/>
  <c r="R340" i="7"/>
  <c r="T340" i="7"/>
  <c r="R339" i="7"/>
  <c r="T339" i="7"/>
  <c r="R332" i="7"/>
  <c r="T332" i="7"/>
  <c r="R331" i="7"/>
  <c r="T331" i="7"/>
  <c r="R327" i="7"/>
  <c r="T327" i="7"/>
  <c r="U342" i="7"/>
  <c r="R326" i="7"/>
  <c r="T326" i="7"/>
  <c r="U341" i="7"/>
  <c r="R318" i="7"/>
  <c r="T318" i="7"/>
  <c r="U333" i="7"/>
  <c r="R457" i="7"/>
  <c r="T457" i="7"/>
  <c r="U472" i="7"/>
  <c r="R452" i="7"/>
  <c r="T452" i="7"/>
  <c r="U467" i="7"/>
  <c r="R384" i="7"/>
  <c r="T384" i="7"/>
  <c r="R376" i="7"/>
  <c r="T376" i="7"/>
  <c r="R342" i="7"/>
  <c r="T342" i="7"/>
  <c r="R341" i="7"/>
  <c r="T341" i="7"/>
  <c r="R334" i="7"/>
  <c r="T334" i="7"/>
  <c r="R333" i="7"/>
  <c r="T333" i="7"/>
  <c r="R325" i="7"/>
  <c r="T325" i="7"/>
  <c r="U340" i="7"/>
  <c r="R458" i="7"/>
  <c r="T458" i="7"/>
  <c r="R449" i="7"/>
  <c r="T449" i="7"/>
  <c r="U464" i="7"/>
  <c r="R400" i="7"/>
  <c r="T400" i="7"/>
  <c r="U415" i="7"/>
  <c r="R343" i="7"/>
  <c r="T343" i="7"/>
  <c r="U358" i="7"/>
  <c r="R336" i="7"/>
  <c r="T336" i="7"/>
  <c r="R321" i="7"/>
  <c r="T321" i="7"/>
  <c r="U336" i="7"/>
  <c r="R302" i="7"/>
  <c r="T302" i="7"/>
  <c r="U317" i="7"/>
  <c r="R298" i="7"/>
  <c r="T298" i="7"/>
  <c r="R287" i="7"/>
  <c r="T287" i="7"/>
  <c r="U302" i="7"/>
  <c r="R285" i="7"/>
  <c r="T285" i="7"/>
  <c r="U300" i="7"/>
  <c r="R281" i="7"/>
  <c r="T281" i="7"/>
  <c r="U296" i="7"/>
  <c r="R279" i="7"/>
  <c r="T279" i="7"/>
  <c r="U294" i="7"/>
  <c r="R245" i="7"/>
  <c r="T245" i="7"/>
  <c r="R243" i="7"/>
  <c r="T243" i="7"/>
  <c r="U258" i="7"/>
  <c r="R239" i="7"/>
  <c r="T239" i="7"/>
  <c r="U254" i="7"/>
  <c r="R237" i="7"/>
  <c r="T237" i="7"/>
  <c r="U252" i="7"/>
  <c r="R202" i="7"/>
  <c r="T202" i="7"/>
  <c r="U217" i="7"/>
  <c r="R200" i="7"/>
  <c r="T200" i="7"/>
  <c r="U215" i="7"/>
  <c r="R196" i="7"/>
  <c r="T196" i="7"/>
  <c r="U211" i="7"/>
  <c r="R194" i="7"/>
  <c r="T194" i="7"/>
  <c r="U209" i="7"/>
  <c r="R159" i="7"/>
  <c r="T159" i="7"/>
  <c r="U174" i="7"/>
  <c r="R413" i="7"/>
  <c r="T413" i="7"/>
  <c r="U428" i="7"/>
  <c r="R402" i="7"/>
  <c r="T402" i="7"/>
  <c r="U417" i="7"/>
  <c r="R374" i="7"/>
  <c r="T374" i="7"/>
  <c r="R361" i="7"/>
  <c r="T361" i="7"/>
  <c r="U376" i="7"/>
  <c r="R338" i="7"/>
  <c r="T338" i="7"/>
  <c r="R337" i="7"/>
  <c r="T337" i="7"/>
  <c r="R320" i="7"/>
  <c r="T320" i="7"/>
  <c r="U335" i="7"/>
  <c r="R319" i="7"/>
  <c r="T319" i="7"/>
  <c r="U334" i="7"/>
  <c r="R301" i="7"/>
  <c r="T301" i="7"/>
  <c r="U316" i="7"/>
  <c r="R297" i="7"/>
  <c r="T297" i="7"/>
  <c r="R294" i="7"/>
  <c r="T294" i="7"/>
  <c r="R292" i="7"/>
  <c r="T292" i="7"/>
  <c r="R291" i="7"/>
  <c r="T291" i="7"/>
  <c r="R290" i="7"/>
  <c r="T290" i="7"/>
  <c r="R289" i="7"/>
  <c r="T289" i="7"/>
  <c r="R288" i="7"/>
  <c r="T288" i="7"/>
  <c r="R259" i="7"/>
  <c r="T259" i="7"/>
  <c r="U274" i="7"/>
  <c r="R258" i="7"/>
  <c r="T258" i="7"/>
  <c r="U273" i="7"/>
  <c r="R257" i="7"/>
  <c r="T257" i="7"/>
  <c r="U272" i="7"/>
  <c r="R256" i="7"/>
  <c r="T256" i="7"/>
  <c r="R255" i="7"/>
  <c r="T255" i="7"/>
  <c r="R254" i="7"/>
  <c r="T254" i="7"/>
  <c r="R253" i="7"/>
  <c r="T253" i="7"/>
  <c r="R252" i="7"/>
  <c r="T252" i="7"/>
  <c r="R251" i="7"/>
  <c r="T251" i="7"/>
  <c r="R250" i="7"/>
  <c r="T250" i="7"/>
  <c r="R249" i="7"/>
  <c r="T249" i="7"/>
  <c r="R248" i="7"/>
  <c r="T248" i="7"/>
  <c r="R247" i="7"/>
  <c r="T247" i="7"/>
  <c r="R246" i="7"/>
  <c r="T246" i="7"/>
  <c r="R217" i="7"/>
  <c r="T217" i="7"/>
  <c r="U232" i="7"/>
  <c r="R216" i="7"/>
  <c r="T216" i="7"/>
  <c r="U231" i="7"/>
  <c r="R215" i="7"/>
  <c r="T215" i="7"/>
  <c r="U230" i="7"/>
  <c r="R214" i="7"/>
  <c r="T214" i="7"/>
  <c r="R213" i="7"/>
  <c r="T213" i="7"/>
  <c r="R212" i="7"/>
  <c r="T212" i="7"/>
  <c r="R211" i="7"/>
  <c r="T211" i="7"/>
  <c r="R210" i="7"/>
  <c r="T210" i="7"/>
  <c r="R209" i="7"/>
  <c r="T209" i="7"/>
  <c r="R208" i="7"/>
  <c r="T208" i="7"/>
  <c r="R207" i="7"/>
  <c r="T207" i="7"/>
  <c r="R206" i="7"/>
  <c r="T206" i="7"/>
  <c r="R205" i="7"/>
  <c r="T205" i="7"/>
  <c r="R204" i="7"/>
  <c r="T204" i="7"/>
  <c r="R203" i="7"/>
  <c r="T203" i="7"/>
  <c r="R174" i="7"/>
  <c r="T174" i="7"/>
  <c r="U189" i="7"/>
  <c r="R172" i="7"/>
  <c r="T172" i="7"/>
  <c r="U187" i="7"/>
  <c r="R170" i="7"/>
  <c r="T170" i="7"/>
  <c r="R168" i="7"/>
  <c r="T168" i="7"/>
  <c r="R166" i="7"/>
  <c r="T166" i="7"/>
  <c r="R164" i="7"/>
  <c r="T164" i="7"/>
  <c r="R162" i="7"/>
  <c r="T162" i="7"/>
  <c r="R362" i="7"/>
  <c r="T362" i="7"/>
  <c r="U377" i="7"/>
  <c r="R344" i="7"/>
  <c r="T344" i="7"/>
  <c r="U359" i="7"/>
  <c r="R323" i="7"/>
  <c r="T323" i="7"/>
  <c r="U338" i="7"/>
  <c r="R293" i="7"/>
  <c r="T293" i="7"/>
  <c r="R284" i="7"/>
  <c r="T284" i="7"/>
  <c r="U299" i="7"/>
  <c r="R282" i="7"/>
  <c r="T282" i="7"/>
  <c r="U297" i="7"/>
  <c r="R278" i="7"/>
  <c r="T278" i="7"/>
  <c r="U293" i="7"/>
  <c r="R276" i="7"/>
  <c r="T276" i="7"/>
  <c r="U291" i="7"/>
  <c r="R238" i="7"/>
  <c r="T238" i="7"/>
  <c r="U253" i="7"/>
  <c r="R236" i="7"/>
  <c r="T236" i="7"/>
  <c r="U251" i="7"/>
  <c r="R234" i="7"/>
  <c r="T234" i="7"/>
  <c r="U249" i="7"/>
  <c r="R198" i="7"/>
  <c r="T198" i="7"/>
  <c r="U213" i="7"/>
  <c r="R192" i="7"/>
  <c r="T192" i="7"/>
  <c r="U207" i="7"/>
  <c r="R189" i="7"/>
  <c r="T189" i="7"/>
  <c r="U204" i="7"/>
  <c r="R167" i="7"/>
  <c r="T167" i="7"/>
  <c r="R153" i="7"/>
  <c r="T153" i="7"/>
  <c r="U168" i="7"/>
  <c r="R151" i="7"/>
  <c r="T151" i="7"/>
  <c r="U166" i="7"/>
  <c r="R150" i="7"/>
  <c r="T150" i="7"/>
  <c r="U165" i="7"/>
  <c r="R147" i="7"/>
  <c r="T147" i="7"/>
  <c r="U162" i="7"/>
  <c r="R113" i="7"/>
  <c r="T113" i="7"/>
  <c r="U128" i="7"/>
  <c r="R112" i="7"/>
  <c r="T112" i="7"/>
  <c r="U127" i="7"/>
  <c r="R107" i="7"/>
  <c r="T107" i="7"/>
  <c r="U122" i="7"/>
  <c r="R106" i="7"/>
  <c r="T106" i="7"/>
  <c r="U121" i="7"/>
  <c r="R105" i="7"/>
  <c r="T105" i="7"/>
  <c r="U120" i="7"/>
  <c r="R104" i="7"/>
  <c r="T104" i="7"/>
  <c r="U119" i="7"/>
  <c r="R103" i="7"/>
  <c r="T103" i="7"/>
  <c r="U118" i="7"/>
  <c r="R102" i="7"/>
  <c r="T102" i="7"/>
  <c r="U117" i="7"/>
  <c r="R74" i="7"/>
  <c r="T74" i="7"/>
  <c r="U74" i="7"/>
  <c r="R72" i="7"/>
  <c r="T72" i="7"/>
  <c r="U72" i="7"/>
  <c r="R68" i="7"/>
  <c r="T68" i="7"/>
  <c r="U68" i="7"/>
  <c r="R66" i="7"/>
  <c r="T66" i="7"/>
  <c r="U66" i="7"/>
  <c r="R44" i="7"/>
  <c r="T44" i="7"/>
  <c r="U44" i="7"/>
  <c r="R40" i="7"/>
  <c r="T40" i="7"/>
  <c r="U40" i="7"/>
  <c r="R36" i="7"/>
  <c r="T36" i="7"/>
  <c r="U36" i="7"/>
  <c r="R34" i="7"/>
  <c r="T34" i="7"/>
  <c r="U34" i="7"/>
  <c r="R409" i="7"/>
  <c r="T409" i="7"/>
  <c r="U424" i="7"/>
  <c r="R345" i="7"/>
  <c r="T345" i="7"/>
  <c r="U360" i="7"/>
  <c r="R317" i="7"/>
  <c r="T317" i="7"/>
  <c r="U332" i="7"/>
  <c r="R299" i="7"/>
  <c r="T299" i="7"/>
  <c r="R296" i="7"/>
  <c r="T296" i="7"/>
  <c r="R286" i="7"/>
  <c r="T286" i="7"/>
  <c r="U301" i="7"/>
  <c r="R280" i="7"/>
  <c r="T280" i="7"/>
  <c r="U295" i="7"/>
  <c r="R275" i="7"/>
  <c r="T275" i="7"/>
  <c r="U290" i="7"/>
  <c r="R273" i="7"/>
  <c r="T273" i="7"/>
  <c r="U288" i="7"/>
  <c r="R233" i="7"/>
  <c r="T233" i="7"/>
  <c r="U248" i="7"/>
  <c r="R231" i="7"/>
  <c r="T231" i="7"/>
  <c r="U246" i="7"/>
  <c r="R199" i="7"/>
  <c r="T199" i="7"/>
  <c r="U214" i="7"/>
  <c r="R197" i="7"/>
  <c r="T197" i="7"/>
  <c r="U212" i="7"/>
  <c r="R193" i="7"/>
  <c r="T193" i="7"/>
  <c r="U208" i="7"/>
  <c r="R191" i="7"/>
  <c r="T191" i="7"/>
  <c r="U206" i="7"/>
  <c r="R173" i="7"/>
  <c r="T173" i="7"/>
  <c r="U188" i="7"/>
  <c r="R165" i="7"/>
  <c r="T165" i="7"/>
  <c r="R163" i="7"/>
  <c r="T163" i="7"/>
  <c r="R161" i="7"/>
  <c r="T161" i="7"/>
  <c r="R149" i="7"/>
  <c r="T149" i="7"/>
  <c r="U164" i="7"/>
  <c r="R131" i="7"/>
  <c r="T131" i="7"/>
  <c r="U146" i="7"/>
  <c r="R129" i="7"/>
  <c r="T129" i="7"/>
  <c r="R127" i="7"/>
  <c r="T127" i="7"/>
  <c r="R125" i="7"/>
  <c r="T125" i="7"/>
  <c r="R123" i="7"/>
  <c r="T123" i="7"/>
  <c r="R121" i="7"/>
  <c r="T121" i="7"/>
  <c r="R119" i="7"/>
  <c r="T119" i="7"/>
  <c r="R116" i="7"/>
  <c r="T116" i="7"/>
  <c r="U131" i="7"/>
  <c r="R114" i="7"/>
  <c r="T114" i="7"/>
  <c r="U129" i="7"/>
  <c r="R110" i="7"/>
  <c r="T110" i="7"/>
  <c r="U125" i="7"/>
  <c r="R108" i="7"/>
  <c r="T108" i="7"/>
  <c r="U123" i="7"/>
  <c r="R87" i="7"/>
  <c r="T87" i="7"/>
  <c r="R86" i="7"/>
  <c r="T86" i="7"/>
  <c r="U86" i="7"/>
  <c r="R85" i="7"/>
  <c r="T85" i="7"/>
  <c r="U85" i="7"/>
  <c r="R84" i="7"/>
  <c r="T84" i="7"/>
  <c r="U84" i="7"/>
  <c r="R83" i="7"/>
  <c r="T83" i="7"/>
  <c r="U83" i="7"/>
  <c r="R82" i="7"/>
  <c r="T82" i="7"/>
  <c r="U82" i="7"/>
  <c r="R81" i="7"/>
  <c r="T81" i="7"/>
  <c r="U81" i="7"/>
  <c r="R80" i="7"/>
  <c r="T80" i="7"/>
  <c r="U80" i="7"/>
  <c r="R79" i="7"/>
  <c r="T79" i="7"/>
  <c r="U79" i="7"/>
  <c r="R78" i="7"/>
  <c r="T78" i="7"/>
  <c r="U78" i="7"/>
  <c r="R77" i="7"/>
  <c r="T77" i="7"/>
  <c r="U77" i="7"/>
  <c r="R76" i="7"/>
  <c r="T76" i="7"/>
  <c r="U76" i="7"/>
  <c r="R75" i="7"/>
  <c r="T75" i="7"/>
  <c r="U75" i="7"/>
  <c r="R70" i="7"/>
  <c r="T70" i="7"/>
  <c r="U70" i="7"/>
  <c r="R69" i="7"/>
  <c r="T69" i="7"/>
  <c r="U69" i="7"/>
  <c r="R64" i="7"/>
  <c r="T64" i="7"/>
  <c r="U64" i="7"/>
  <c r="R63" i="7"/>
  <c r="T63" i="7"/>
  <c r="U63" i="7"/>
  <c r="R62" i="7"/>
  <c r="T62" i="7"/>
  <c r="U62" i="7"/>
  <c r="R61" i="7"/>
  <c r="T61" i="7"/>
  <c r="U61" i="7"/>
  <c r="R60" i="7"/>
  <c r="T60" i="7"/>
  <c r="U60" i="7"/>
  <c r="R59" i="7"/>
  <c r="T59" i="7"/>
  <c r="U59" i="7"/>
  <c r="R58" i="7"/>
  <c r="T58" i="7"/>
  <c r="U58" i="7"/>
  <c r="R45" i="7"/>
  <c r="T45" i="7"/>
  <c r="U45" i="7"/>
  <c r="R41" i="7"/>
  <c r="T41" i="7"/>
  <c r="U41" i="7"/>
  <c r="R37" i="7"/>
  <c r="T37" i="7"/>
  <c r="U37" i="7"/>
  <c r="R31" i="7"/>
  <c r="T31" i="7"/>
  <c r="U31" i="7"/>
  <c r="R28" i="7"/>
  <c r="T28" i="7"/>
  <c r="U28" i="7"/>
  <c r="R24" i="7"/>
  <c r="T24" i="7"/>
  <c r="U24" i="7"/>
  <c r="R19" i="7"/>
  <c r="T19" i="7"/>
  <c r="U19" i="7"/>
  <c r="R15" i="7"/>
  <c r="T15" i="7"/>
  <c r="U15" i="7"/>
  <c r="R369" i="7"/>
  <c r="T369" i="7"/>
  <c r="U384" i="7"/>
  <c r="R300" i="7"/>
  <c r="T300" i="7"/>
  <c r="U315" i="7"/>
  <c r="R274" i="7"/>
  <c r="T274" i="7"/>
  <c r="U289" i="7"/>
  <c r="R241" i="7"/>
  <c r="T241" i="7"/>
  <c r="U256" i="7"/>
  <c r="R240" i="7"/>
  <c r="T240" i="7"/>
  <c r="U255" i="7"/>
  <c r="R232" i="7"/>
  <c r="T232" i="7"/>
  <c r="U247" i="7"/>
  <c r="R132" i="7"/>
  <c r="T132" i="7"/>
  <c r="U147" i="7"/>
  <c r="R124" i="7"/>
  <c r="T124" i="7"/>
  <c r="R43" i="7"/>
  <c r="T43" i="7"/>
  <c r="U43" i="7"/>
  <c r="R35" i="7"/>
  <c r="T35" i="7"/>
  <c r="U35" i="7"/>
  <c r="R30" i="7"/>
  <c r="T30" i="7"/>
  <c r="U30" i="7"/>
  <c r="R25" i="7"/>
  <c r="T25" i="7"/>
  <c r="U25" i="7"/>
  <c r="R23" i="7"/>
  <c r="T23" i="7"/>
  <c r="U23" i="7"/>
  <c r="R20" i="7"/>
  <c r="T20" i="7"/>
  <c r="U20" i="7"/>
  <c r="R17" i="7"/>
  <c r="T17" i="7"/>
  <c r="U17" i="7"/>
  <c r="BH9" i="7"/>
  <c r="R382" i="7"/>
  <c r="T382" i="7"/>
  <c r="R380" i="7"/>
  <c r="T380" i="7"/>
  <c r="R277" i="7"/>
  <c r="T277" i="7"/>
  <c r="U292" i="7"/>
  <c r="R235" i="7"/>
  <c r="T235" i="7"/>
  <c r="U250" i="7"/>
  <c r="R195" i="7"/>
  <c r="T195" i="7"/>
  <c r="U210" i="7"/>
  <c r="R187" i="7"/>
  <c r="T187" i="7"/>
  <c r="U202" i="7"/>
  <c r="R156" i="7"/>
  <c r="T156" i="7"/>
  <c r="U171" i="7"/>
  <c r="R155" i="7"/>
  <c r="T155" i="7"/>
  <c r="U170" i="7"/>
  <c r="R148" i="7"/>
  <c r="T148" i="7"/>
  <c r="U163" i="7"/>
  <c r="R145" i="7"/>
  <c r="T145" i="7"/>
  <c r="U160" i="7"/>
  <c r="R130" i="7"/>
  <c r="T130" i="7"/>
  <c r="U145" i="7"/>
  <c r="R122" i="7"/>
  <c r="T122" i="7"/>
  <c r="R117" i="7"/>
  <c r="T117" i="7"/>
  <c r="U132" i="7"/>
  <c r="R115" i="7"/>
  <c r="T115" i="7"/>
  <c r="U130" i="7"/>
  <c r="R38" i="7"/>
  <c r="T38" i="7"/>
  <c r="U38" i="7"/>
  <c r="R32" i="7"/>
  <c r="T32" i="7"/>
  <c r="U32" i="7"/>
  <c r="R26" i="7"/>
  <c r="T26" i="7"/>
  <c r="U26" i="7"/>
  <c r="R18" i="7"/>
  <c r="T18" i="7"/>
  <c r="U18" i="7"/>
  <c r="AX8" i="7"/>
  <c r="R295" i="7"/>
  <c r="T295" i="7"/>
  <c r="R283" i="7"/>
  <c r="T283" i="7"/>
  <c r="U298" i="7"/>
  <c r="R244" i="7"/>
  <c r="T244" i="7"/>
  <c r="U259" i="7"/>
  <c r="R201" i="7"/>
  <c r="T201" i="7"/>
  <c r="U216" i="7"/>
  <c r="R171" i="7"/>
  <c r="T171" i="7"/>
  <c r="R169" i="7"/>
  <c r="T169" i="7"/>
  <c r="R146" i="7"/>
  <c r="T146" i="7"/>
  <c r="U161" i="7"/>
  <c r="R128" i="7"/>
  <c r="T128" i="7"/>
  <c r="R120" i="7"/>
  <c r="T120" i="7"/>
  <c r="R73" i="7"/>
  <c r="T73" i="7"/>
  <c r="U73" i="7"/>
  <c r="R67" i="7"/>
  <c r="T67" i="7"/>
  <c r="U67" i="7"/>
  <c r="R39" i="7"/>
  <c r="T39" i="7"/>
  <c r="U39" i="7"/>
  <c r="R33" i="7"/>
  <c r="T33" i="7"/>
  <c r="U33" i="7"/>
  <c r="R27" i="7"/>
  <c r="T27" i="7"/>
  <c r="U27" i="7"/>
  <c r="R21" i="7"/>
  <c r="T21" i="7"/>
  <c r="U21" i="7"/>
  <c r="R335" i="7"/>
  <c r="T335" i="7"/>
  <c r="R126" i="7"/>
  <c r="T126" i="7"/>
  <c r="R111" i="7"/>
  <c r="T111" i="7"/>
  <c r="U126" i="7"/>
  <c r="R230" i="7"/>
  <c r="T230" i="7"/>
  <c r="U245" i="7"/>
  <c r="R188" i="7"/>
  <c r="T188" i="7"/>
  <c r="U203" i="7"/>
  <c r="R109" i="7"/>
  <c r="T109" i="7"/>
  <c r="U124" i="7"/>
  <c r="R29" i="7"/>
  <c r="T29" i="7"/>
  <c r="U29" i="7"/>
  <c r="R272" i="7"/>
  <c r="T272" i="7"/>
  <c r="U287" i="7"/>
  <c r="R190" i="7"/>
  <c r="T190" i="7"/>
  <c r="U205" i="7"/>
  <c r="R157" i="7"/>
  <c r="T157" i="7"/>
  <c r="U172" i="7"/>
  <c r="R118" i="7"/>
  <c r="T118" i="7"/>
  <c r="R71" i="7"/>
  <c r="T71" i="7"/>
  <c r="U71" i="7"/>
  <c r="R65" i="7"/>
  <c r="T65" i="7"/>
  <c r="U65" i="7"/>
  <c r="R42" i="7"/>
  <c r="T42" i="7"/>
  <c r="U42" i="7"/>
  <c r="R22" i="7"/>
  <c r="T22" i="7"/>
  <c r="U22" i="7"/>
  <c r="R16" i="7"/>
  <c r="T16" i="7"/>
  <c r="U16" i="7"/>
  <c r="BJ103" i="7"/>
  <c r="BJ43" i="7"/>
  <c r="BF26" i="7"/>
  <c r="BJ159" i="7"/>
  <c r="BG120" i="7"/>
  <c r="BH120" i="7"/>
  <c r="BG38" i="7"/>
  <c r="BH38" i="7"/>
  <c r="BG23" i="7"/>
  <c r="BH23" i="7"/>
  <c r="R242" i="7"/>
  <c r="T242" i="7"/>
  <c r="U257" i="7"/>
  <c r="BJ209" i="7"/>
  <c r="BG117" i="7"/>
  <c r="BH117" i="7"/>
  <c r="BJ72" i="7"/>
  <c r="BJ66" i="7"/>
  <c r="BJ35" i="7"/>
  <c r="BG17" i="7"/>
  <c r="BH17" i="7"/>
  <c r="BF154" i="7"/>
  <c r="BF33" i="7"/>
  <c r="BG147" i="7"/>
  <c r="BH147" i="7"/>
  <c r="BJ283" i="7"/>
  <c r="BF18" i="7"/>
  <c r="BG25" i="7"/>
  <c r="BH25" i="7"/>
  <c r="BF105" i="7"/>
  <c r="BJ217" i="7"/>
  <c r="BJ252" i="7"/>
  <c r="BG514" i="7"/>
  <c r="BH514" i="7"/>
  <c r="BJ513" i="7"/>
  <c r="BG506" i="7"/>
  <c r="BH506" i="7"/>
  <c r="BF501" i="7"/>
  <c r="BF500" i="7"/>
  <c r="BG513" i="7"/>
  <c r="BH513" i="7"/>
  <c r="BF508" i="7"/>
  <c r="BJ504" i="7"/>
  <c r="BG508" i="7"/>
  <c r="BH508" i="7"/>
  <c r="BF498" i="7"/>
  <c r="BG496" i="7"/>
  <c r="BH496" i="7"/>
  <c r="BJ488" i="7"/>
  <c r="BG469" i="7"/>
  <c r="BH469" i="7"/>
  <c r="BG465" i="7"/>
  <c r="BH465" i="7"/>
  <c r="BG461" i="7"/>
  <c r="BH461" i="7"/>
  <c r="BJ457" i="7"/>
  <c r="BJ451" i="7"/>
  <c r="BG427" i="7"/>
  <c r="BH427" i="7"/>
  <c r="BG423" i="7"/>
  <c r="BH423" i="7"/>
  <c r="BG419" i="7"/>
  <c r="BH419" i="7"/>
  <c r="BF414" i="7"/>
  <c r="BJ412" i="7"/>
  <c r="BF408" i="7"/>
  <c r="BF506" i="7"/>
  <c r="BJ498" i="7"/>
  <c r="BF486" i="7"/>
  <c r="BJ458" i="7"/>
  <c r="BF450" i="7"/>
  <c r="BJ445" i="7"/>
  <c r="BF489" i="7"/>
  <c r="BJ468" i="7"/>
  <c r="BJ460" i="7"/>
  <c r="BG456" i="7"/>
  <c r="BH456" i="7"/>
  <c r="BJ453" i="7"/>
  <c r="BF429" i="7"/>
  <c r="BJ427" i="7"/>
  <c r="BJ419" i="7"/>
  <c r="BF402" i="7"/>
  <c r="BJ401" i="7"/>
  <c r="BF386" i="7"/>
  <c r="BJ385" i="7"/>
  <c r="BF382" i="7"/>
  <c r="BJ381" i="7"/>
  <c r="BF378" i="7"/>
  <c r="BJ377" i="7"/>
  <c r="BF374" i="7"/>
  <c r="BJ369" i="7"/>
  <c r="BG367" i="7"/>
  <c r="BH367" i="7"/>
  <c r="BG365" i="7"/>
  <c r="BH365" i="7"/>
  <c r="BF362" i="7"/>
  <c r="BJ361" i="7"/>
  <c r="BF345" i="7"/>
  <c r="BJ344" i="7"/>
  <c r="BF341" i="7"/>
  <c r="BJ340" i="7"/>
  <c r="BF337" i="7"/>
  <c r="BJ336" i="7"/>
  <c r="BF333" i="7"/>
  <c r="BJ332" i="7"/>
  <c r="BG330" i="7"/>
  <c r="BH330" i="7"/>
  <c r="BF515" i="7"/>
  <c r="BF468" i="7"/>
  <c r="BF460" i="7"/>
  <c r="BF453" i="7"/>
  <c r="BJ421" i="7"/>
  <c r="BG366" i="7"/>
  <c r="BH366" i="7"/>
  <c r="BG364" i="7"/>
  <c r="BH364" i="7"/>
  <c r="BF461" i="7"/>
  <c r="BF446" i="7"/>
  <c r="BF403" i="7"/>
  <c r="BG384" i="7"/>
  <c r="BH384" i="7"/>
  <c r="BG376" i="7"/>
  <c r="BH376" i="7"/>
  <c r="BJ373" i="7"/>
  <c r="BJ371" i="7"/>
  <c r="BJ366" i="7"/>
  <c r="BJ364" i="7"/>
  <c r="BG363" i="7"/>
  <c r="BH363" i="7"/>
  <c r="BJ360" i="7"/>
  <c r="BJ326" i="7"/>
  <c r="BG324" i="7"/>
  <c r="BH324" i="7"/>
  <c r="BG322" i="7"/>
  <c r="BH322" i="7"/>
  <c r="BF319" i="7"/>
  <c r="BJ318" i="7"/>
  <c r="BG316" i="7"/>
  <c r="BH316" i="7"/>
  <c r="BJ287" i="7"/>
  <c r="BF279" i="7"/>
  <c r="BJ245" i="7"/>
  <c r="BF237" i="7"/>
  <c r="BJ202" i="7"/>
  <c r="BF194" i="7"/>
  <c r="BF172" i="7"/>
  <c r="BJ171" i="7"/>
  <c r="BF168" i="7"/>
  <c r="BJ167" i="7"/>
  <c r="BF164" i="7"/>
  <c r="BJ163" i="7"/>
  <c r="BF156" i="7"/>
  <c r="BJ155" i="7"/>
  <c r="BF148" i="7"/>
  <c r="BJ147" i="7"/>
  <c r="BF132" i="7"/>
  <c r="BJ131" i="7"/>
  <c r="BF128" i="7"/>
  <c r="BJ127" i="7"/>
  <c r="BF124" i="7"/>
  <c r="BJ123" i="7"/>
  <c r="BF120" i="7"/>
  <c r="BJ119" i="7"/>
  <c r="BF454" i="7"/>
  <c r="BF427" i="7"/>
  <c r="BI427" i="7"/>
  <c r="BF471" i="7"/>
  <c r="BJ454" i="7"/>
  <c r="BF405" i="7"/>
  <c r="BF373" i="7"/>
  <c r="BG369" i="7"/>
  <c r="BH369" i="7"/>
  <c r="BG345" i="7"/>
  <c r="BH345" i="7"/>
  <c r="BG336" i="7"/>
  <c r="BH336" i="7"/>
  <c r="BJ324" i="7"/>
  <c r="BJ322" i="7"/>
  <c r="BF300" i="7"/>
  <c r="BF296" i="7"/>
  <c r="BF292" i="7"/>
  <c r="BJ471" i="7"/>
  <c r="BJ424" i="7"/>
  <c r="BJ416" i="7"/>
  <c r="BG379" i="7"/>
  <c r="BH379" i="7"/>
  <c r="BG321" i="7"/>
  <c r="BH321" i="7"/>
  <c r="BG317" i="7"/>
  <c r="BH317" i="7"/>
  <c r="BG302" i="7"/>
  <c r="BH302" i="7"/>
  <c r="BG300" i="7"/>
  <c r="BH300" i="7"/>
  <c r="BG298" i="7"/>
  <c r="BH298" i="7"/>
  <c r="BG296" i="7"/>
  <c r="BH296" i="7"/>
  <c r="BG294" i="7"/>
  <c r="BH294" i="7"/>
  <c r="BG292" i="7"/>
  <c r="BH292" i="7"/>
  <c r="BF423" i="7"/>
  <c r="BI423" i="7"/>
  <c r="BG368" i="7"/>
  <c r="BH368" i="7"/>
  <c r="BF360" i="7"/>
  <c r="BG333" i="7"/>
  <c r="BH333" i="7"/>
  <c r="BF315" i="7"/>
  <c r="BJ297" i="7"/>
  <c r="BJ286" i="7"/>
  <c r="BG285" i="7"/>
  <c r="BH285" i="7"/>
  <c r="BG281" i="7"/>
  <c r="BH281" i="7"/>
  <c r="BJ278" i="7"/>
  <c r="BF276" i="7"/>
  <c r="BF272" i="7"/>
  <c r="BG258" i="7"/>
  <c r="BH258" i="7"/>
  <c r="BG256" i="7"/>
  <c r="BH256" i="7"/>
  <c r="BG254" i="7"/>
  <c r="BH254" i="7"/>
  <c r="BG252" i="7"/>
  <c r="BH252" i="7"/>
  <c r="BG250" i="7"/>
  <c r="BH250" i="7"/>
  <c r="BG248" i="7"/>
  <c r="BH248" i="7"/>
  <c r="BG246" i="7"/>
  <c r="BH246" i="7"/>
  <c r="BF235" i="7"/>
  <c r="BF231" i="7"/>
  <c r="BJ201" i="7"/>
  <c r="BG200" i="7"/>
  <c r="BH200" i="7"/>
  <c r="BG196" i="7"/>
  <c r="BH196" i="7"/>
  <c r="BJ193" i="7"/>
  <c r="BF191" i="7"/>
  <c r="BF187" i="7"/>
  <c r="BG170" i="7"/>
  <c r="BH170" i="7"/>
  <c r="BG162" i="7"/>
  <c r="BH162" i="7"/>
  <c r="BG494" i="7"/>
  <c r="BH494" i="7"/>
  <c r="BJ370" i="7"/>
  <c r="BG241" i="7"/>
  <c r="BH241" i="7"/>
  <c r="BG235" i="7"/>
  <c r="BH235" i="7"/>
  <c r="BG233" i="7"/>
  <c r="BH233" i="7"/>
  <c r="BG231" i="7"/>
  <c r="BH231" i="7"/>
  <c r="BJ469" i="7"/>
  <c r="BF404" i="7"/>
  <c r="BF316" i="7"/>
  <c r="BI316" i="7"/>
  <c r="BJ299" i="7"/>
  <c r="BJ259" i="7"/>
  <c r="BF250" i="7"/>
  <c r="BI250" i="7"/>
  <c r="BJ216" i="7"/>
  <c r="BF207" i="7"/>
  <c r="BJ198" i="7"/>
  <c r="BG169" i="7"/>
  <c r="BH169" i="7"/>
  <c r="BJ158" i="7"/>
  <c r="BG131" i="7"/>
  <c r="BH131" i="7"/>
  <c r="BG123" i="7"/>
  <c r="BH123" i="7"/>
  <c r="BF116" i="7"/>
  <c r="BJ114" i="7"/>
  <c r="BF110" i="7"/>
  <c r="BJ108" i="7"/>
  <c r="BG105" i="7"/>
  <c r="BH105" i="7"/>
  <c r="BF87" i="7"/>
  <c r="BJ86" i="7"/>
  <c r="BF83" i="7"/>
  <c r="BJ82" i="7"/>
  <c r="BF79" i="7"/>
  <c r="BJ78" i="7"/>
  <c r="BF75" i="7"/>
  <c r="BJ70" i="7"/>
  <c r="BG68" i="7"/>
  <c r="BH68" i="7"/>
  <c r="BG66" i="7"/>
  <c r="BH66" i="7"/>
  <c r="BF63" i="7"/>
  <c r="BF59" i="7"/>
  <c r="BJ58" i="7"/>
  <c r="BJ45" i="7"/>
  <c r="BG40" i="7"/>
  <c r="BH40" i="7"/>
  <c r="BJ31" i="7"/>
  <c r="BF419" i="7"/>
  <c r="BI419" i="7"/>
  <c r="BJ291" i="7"/>
  <c r="BJ272" i="7"/>
  <c r="BJ254" i="7"/>
  <c r="BG245" i="7"/>
  <c r="BH245" i="7"/>
  <c r="BF214" i="7"/>
  <c r="BJ207" i="7"/>
  <c r="BJ151" i="7"/>
  <c r="BG146" i="7"/>
  <c r="BH146" i="7"/>
  <c r="BG87" i="7"/>
  <c r="BH87" i="7"/>
  <c r="BG83" i="7"/>
  <c r="BH83" i="7"/>
  <c r="BG79" i="7"/>
  <c r="BH79" i="7"/>
  <c r="BG75" i="7"/>
  <c r="BH75" i="7"/>
  <c r="BF71" i="7"/>
  <c r="BG69" i="7"/>
  <c r="BH69" i="7"/>
  <c r="BF65" i="7"/>
  <c r="BG63" i="7"/>
  <c r="BH63" i="7"/>
  <c r="BG58" i="7"/>
  <c r="BH58" i="7"/>
  <c r="BG45" i="7"/>
  <c r="BH45" i="7"/>
  <c r="BF38" i="7"/>
  <c r="BI38" i="7"/>
  <c r="BG31" i="7"/>
  <c r="BH31" i="7"/>
  <c r="BJ20" i="7"/>
  <c r="BG15" i="7"/>
  <c r="BH15" i="7"/>
  <c r="BJ428" i="7"/>
  <c r="BJ290" i="7"/>
  <c r="BG199" i="7"/>
  <c r="BH199" i="7"/>
  <c r="BJ189" i="7"/>
  <c r="BG165" i="7"/>
  <c r="BH165" i="7"/>
  <c r="BJ154" i="7"/>
  <c r="BF151" i="7"/>
  <c r="BF111" i="7"/>
  <c r="BJ106" i="7"/>
  <c r="BG67" i="7"/>
  <c r="BH67" i="7"/>
  <c r="BJ36" i="7"/>
  <c r="BF34" i="7"/>
  <c r="BG18" i="7"/>
  <c r="BH18" i="7"/>
  <c r="BJ241" i="7"/>
  <c r="BF158" i="7"/>
  <c r="BG151" i="7"/>
  <c r="BH151" i="7"/>
  <c r="BG132" i="7"/>
  <c r="BH132" i="7"/>
  <c r="BG124" i="7"/>
  <c r="BH124" i="7"/>
  <c r="BG111" i="7"/>
  <c r="BH111" i="7"/>
  <c r="BG109" i="7"/>
  <c r="BH109" i="7"/>
  <c r="BF103" i="7"/>
  <c r="BG71" i="7"/>
  <c r="BH71" i="7"/>
  <c r="BG65" i="7"/>
  <c r="BH65" i="7"/>
  <c r="BG42" i="7"/>
  <c r="BH42" i="7"/>
  <c r="BJ39" i="7"/>
  <c r="BF24" i="7"/>
  <c r="BF22" i="7"/>
  <c r="BG332" i="7"/>
  <c r="BH332" i="7"/>
  <c r="BG319" i="7"/>
  <c r="BH319" i="7"/>
  <c r="BF255" i="7"/>
  <c r="BJ249" i="7"/>
  <c r="BF213" i="7"/>
  <c r="BF208" i="7"/>
  <c r="BG173" i="7"/>
  <c r="BH173" i="7"/>
  <c r="BF160" i="7"/>
  <c r="BG145" i="7"/>
  <c r="BH145" i="7"/>
  <c r="BF44" i="7"/>
  <c r="BG35" i="7"/>
  <c r="BH35" i="7"/>
  <c r="BJ30" i="7"/>
  <c r="BJ205" i="7"/>
  <c r="BG155" i="7"/>
  <c r="BH155" i="7"/>
  <c r="BJ213" i="7"/>
  <c r="BJ248" i="7"/>
  <c r="BG280" i="7"/>
  <c r="BH280" i="7"/>
  <c r="BF153" i="7"/>
  <c r="BG334" i="7"/>
  <c r="BH334" i="7"/>
  <c r="BG515" i="7"/>
  <c r="BH515" i="7"/>
  <c r="BG510" i="7"/>
  <c r="BH510" i="7"/>
  <c r="BF505" i="7"/>
  <c r="BJ501" i="7"/>
  <c r="BJ500" i="7"/>
  <c r="BF492" i="7"/>
  <c r="BF512" i="7"/>
  <c r="BJ508" i="7"/>
  <c r="BG501" i="7"/>
  <c r="BH501" i="7"/>
  <c r="BG500" i="7"/>
  <c r="BH500" i="7"/>
  <c r="BG512" i="7"/>
  <c r="BH512" i="7"/>
  <c r="BF507" i="7"/>
  <c r="BJ510" i="7"/>
  <c r="BF493" i="7"/>
  <c r="BG472" i="7"/>
  <c r="BH472" i="7"/>
  <c r="BG468" i="7"/>
  <c r="BH468" i="7"/>
  <c r="BG464" i="7"/>
  <c r="BH464" i="7"/>
  <c r="BG460" i="7"/>
  <c r="BH460" i="7"/>
  <c r="BG454" i="7"/>
  <c r="BH454" i="7"/>
  <c r="BG448" i="7"/>
  <c r="BH448" i="7"/>
  <c r="BG430" i="7"/>
  <c r="BH430" i="7"/>
  <c r="BG426" i="7"/>
  <c r="BH426" i="7"/>
  <c r="BG422" i="7"/>
  <c r="BH422" i="7"/>
  <c r="BG418" i="7"/>
  <c r="BH418" i="7"/>
  <c r="BJ414" i="7"/>
  <c r="BJ408" i="7"/>
  <c r="BG507" i="7"/>
  <c r="BH507" i="7"/>
  <c r="BF490" i="7"/>
  <c r="BJ486" i="7"/>
  <c r="BF452" i="7"/>
  <c r="BJ450" i="7"/>
  <c r="BF443" i="7"/>
  <c r="BJ494" i="7"/>
  <c r="BG490" i="7"/>
  <c r="BH490" i="7"/>
  <c r="BF466" i="7"/>
  <c r="BF447" i="7"/>
  <c r="BG443" i="7"/>
  <c r="BH443" i="7"/>
  <c r="BF428" i="7"/>
  <c r="BF420" i="7"/>
  <c r="BG415" i="7"/>
  <c r="BH415" i="7"/>
  <c r="BG413" i="7"/>
  <c r="BH413" i="7"/>
  <c r="BF407" i="7"/>
  <c r="BJ402" i="7"/>
  <c r="BF387" i="7"/>
  <c r="BJ386" i="7"/>
  <c r="BF383" i="7"/>
  <c r="BJ382" i="7"/>
  <c r="BF379" i="7"/>
  <c r="BJ378" i="7"/>
  <c r="BF375" i="7"/>
  <c r="BJ374" i="7"/>
  <c r="BF363" i="7"/>
  <c r="BI363" i="7"/>
  <c r="BJ362" i="7"/>
  <c r="BG360" i="7"/>
  <c r="BH360" i="7"/>
  <c r="BJ345" i="7"/>
  <c r="BF342" i="7"/>
  <c r="BJ341" i="7"/>
  <c r="BF338" i="7"/>
  <c r="BJ337" i="7"/>
  <c r="BF334" i="7"/>
  <c r="BI334" i="7"/>
  <c r="BJ333" i="7"/>
  <c r="BJ506" i="7"/>
  <c r="BG495" i="7"/>
  <c r="BH495" i="7"/>
  <c r="BG493" i="7"/>
  <c r="BH493" i="7"/>
  <c r="BJ489" i="7"/>
  <c r="BG486" i="7"/>
  <c r="BH486" i="7"/>
  <c r="BJ466" i="7"/>
  <c r="BG457" i="7"/>
  <c r="BH457" i="7"/>
  <c r="BG455" i="7"/>
  <c r="BH455" i="7"/>
  <c r="BG452" i="7"/>
  <c r="BH452" i="7"/>
  <c r="BG450" i="7"/>
  <c r="BH450" i="7"/>
  <c r="BJ447" i="7"/>
  <c r="BF422" i="7"/>
  <c r="BJ413" i="7"/>
  <c r="BG412" i="7"/>
  <c r="BH412" i="7"/>
  <c r="BF410" i="7"/>
  <c r="BG405" i="7"/>
  <c r="BH405" i="7"/>
  <c r="BG491" i="7"/>
  <c r="BH491" i="7"/>
  <c r="BF463" i="7"/>
  <c r="BG402" i="7"/>
  <c r="BH402" i="7"/>
  <c r="BG382" i="7"/>
  <c r="BH382" i="7"/>
  <c r="BG374" i="7"/>
  <c r="BH374" i="7"/>
  <c r="BF372" i="7"/>
  <c r="BF370" i="7"/>
  <c r="BF367" i="7"/>
  <c r="BF365" i="7"/>
  <c r="BI365" i="7"/>
  <c r="BF358" i="7"/>
  <c r="BF320" i="7"/>
  <c r="BJ319" i="7"/>
  <c r="BG315" i="7"/>
  <c r="BH315" i="7"/>
  <c r="BF281" i="7"/>
  <c r="BI281" i="7"/>
  <c r="BJ279" i="7"/>
  <c r="BF239" i="7"/>
  <c r="BJ237" i="7"/>
  <c r="BF196" i="7"/>
  <c r="BJ194" i="7"/>
  <c r="BF173" i="7"/>
  <c r="BJ172" i="7"/>
  <c r="BF169" i="7"/>
  <c r="BI169" i="7"/>
  <c r="BJ168" i="7"/>
  <c r="BF165" i="7"/>
  <c r="BJ164" i="7"/>
  <c r="BF161" i="7"/>
  <c r="BJ156" i="7"/>
  <c r="BG154" i="7"/>
  <c r="BH154" i="7"/>
  <c r="BG152" i="7"/>
  <c r="BH152" i="7"/>
  <c r="BF149" i="7"/>
  <c r="BJ148" i="7"/>
  <c r="BF145" i="7"/>
  <c r="BJ132" i="7"/>
  <c r="BF129" i="7"/>
  <c r="BJ128" i="7"/>
  <c r="BF125" i="7"/>
  <c r="BJ124" i="7"/>
  <c r="BF121" i="7"/>
  <c r="BJ120" i="7"/>
  <c r="BF487" i="7"/>
  <c r="BJ463" i="7"/>
  <c r="BJ461" i="7"/>
  <c r="BJ465" i="7"/>
  <c r="BJ367" i="7"/>
  <c r="BG326" i="7"/>
  <c r="BH326" i="7"/>
  <c r="BF323" i="7"/>
  <c r="BF321" i="7"/>
  <c r="BG318" i="7"/>
  <c r="BH318" i="7"/>
  <c r="BF301" i="7"/>
  <c r="BF297" i="7"/>
  <c r="BF293" i="7"/>
  <c r="BJ467" i="7"/>
  <c r="BJ422" i="7"/>
  <c r="BG401" i="7"/>
  <c r="BH401" i="7"/>
  <c r="BJ358" i="7"/>
  <c r="BG339" i="7"/>
  <c r="BH339" i="7"/>
  <c r="BJ327" i="7"/>
  <c r="BF324" i="7"/>
  <c r="BJ430" i="7"/>
  <c r="BF415" i="7"/>
  <c r="BJ410" i="7"/>
  <c r="BG340" i="7"/>
  <c r="BH340" i="7"/>
  <c r="BF329" i="7"/>
  <c r="BG327" i="7"/>
  <c r="BH327" i="7"/>
  <c r="BG320" i="7"/>
  <c r="BH320" i="7"/>
  <c r="BG290" i="7"/>
  <c r="BH290" i="7"/>
  <c r="BG288" i="7"/>
  <c r="BH288" i="7"/>
  <c r="BF277" i="7"/>
  <c r="BF273" i="7"/>
  <c r="BJ242" i="7"/>
  <c r="BF240" i="7"/>
  <c r="BJ238" i="7"/>
  <c r="BG237" i="7"/>
  <c r="BH237" i="7"/>
  <c r="BF232" i="7"/>
  <c r="BG217" i="7"/>
  <c r="BH217" i="7"/>
  <c r="BG215" i="7"/>
  <c r="BH215" i="7"/>
  <c r="BG213" i="7"/>
  <c r="BH213" i="7"/>
  <c r="BG211" i="7"/>
  <c r="BH211" i="7"/>
  <c r="BG209" i="7"/>
  <c r="BH209" i="7"/>
  <c r="BG207" i="7"/>
  <c r="BH207" i="7"/>
  <c r="BG205" i="7"/>
  <c r="BH205" i="7"/>
  <c r="BG203" i="7"/>
  <c r="BH203" i="7"/>
  <c r="BF192" i="7"/>
  <c r="BF188" i="7"/>
  <c r="BG172" i="7"/>
  <c r="BH172" i="7"/>
  <c r="BG164" i="7"/>
  <c r="BH164" i="7"/>
  <c r="BF425" i="7"/>
  <c r="BG407" i="7"/>
  <c r="BH407" i="7"/>
  <c r="BF364" i="7"/>
  <c r="BJ296" i="7"/>
  <c r="BG283" i="7"/>
  <c r="BH283" i="7"/>
  <c r="BG277" i="7"/>
  <c r="BH277" i="7"/>
  <c r="BG275" i="7"/>
  <c r="BH275" i="7"/>
  <c r="BG273" i="7"/>
  <c r="BH273" i="7"/>
  <c r="BG198" i="7"/>
  <c r="BH198" i="7"/>
  <c r="BG192" i="7"/>
  <c r="BH192" i="7"/>
  <c r="BG190" i="7"/>
  <c r="BH190" i="7"/>
  <c r="BG188" i="7"/>
  <c r="BH188" i="7"/>
  <c r="BG341" i="7"/>
  <c r="BH341" i="7"/>
  <c r="BG287" i="7"/>
  <c r="BH287" i="7"/>
  <c r="BJ282" i="7"/>
  <c r="BJ273" i="7"/>
  <c r="BF254" i="7"/>
  <c r="BI254" i="7"/>
  <c r="BJ247" i="7"/>
  <c r="BJ231" i="7"/>
  <c r="BF211" i="7"/>
  <c r="BI211" i="7"/>
  <c r="BJ204" i="7"/>
  <c r="BJ192" i="7"/>
  <c r="BG125" i="7"/>
  <c r="BH125" i="7"/>
  <c r="BJ116" i="7"/>
  <c r="BJ110" i="7"/>
  <c r="BG104" i="7"/>
  <c r="BH104" i="7"/>
  <c r="BJ87" i="7"/>
  <c r="BF84" i="7"/>
  <c r="BJ83" i="7"/>
  <c r="BF80" i="7"/>
  <c r="BJ79" i="7"/>
  <c r="BF76" i="7"/>
  <c r="BJ75" i="7"/>
  <c r="BF64" i="7"/>
  <c r="BJ63" i="7"/>
  <c r="BF60" i="7"/>
  <c r="BJ59" i="7"/>
  <c r="BG44" i="7"/>
  <c r="BH44" i="7"/>
  <c r="BF37" i="7"/>
  <c r="BG343" i="7"/>
  <c r="BH343" i="7"/>
  <c r="BF328" i="7"/>
  <c r="BJ275" i="7"/>
  <c r="BJ258" i="7"/>
  <c r="BF249" i="7"/>
  <c r="BJ211" i="7"/>
  <c r="BG202" i="7"/>
  <c r="BH202" i="7"/>
  <c r="BJ197" i="7"/>
  <c r="BJ188" i="7"/>
  <c r="BG149" i="7"/>
  <c r="BH149" i="7"/>
  <c r="BG110" i="7"/>
  <c r="BH110" i="7"/>
  <c r="BG108" i="7"/>
  <c r="BH108" i="7"/>
  <c r="BG86" i="7"/>
  <c r="BH86" i="7"/>
  <c r="BG82" i="7"/>
  <c r="BH82" i="7"/>
  <c r="BG78" i="7"/>
  <c r="BH78" i="7"/>
  <c r="BF73" i="7"/>
  <c r="BJ71" i="7"/>
  <c r="BF67" i="7"/>
  <c r="BI67" i="7"/>
  <c r="BJ65" i="7"/>
  <c r="BG61" i="7"/>
  <c r="BH61" i="7"/>
  <c r="BF42" i="7"/>
  <c r="BJ38" i="7"/>
  <c r="BF27" i="7"/>
  <c r="BF23" i="7"/>
  <c r="BI23" i="7"/>
  <c r="BG19" i="7"/>
  <c r="BH19" i="7"/>
  <c r="BJ302" i="7"/>
  <c r="BG286" i="7"/>
  <c r="BH286" i="7"/>
  <c r="BJ190" i="7"/>
  <c r="BG156" i="7"/>
  <c r="BH156" i="7"/>
  <c r="BF152" i="7"/>
  <c r="BG148" i="7"/>
  <c r="BH148" i="7"/>
  <c r="BF109" i="7"/>
  <c r="BI109" i="7"/>
  <c r="BG73" i="7"/>
  <c r="BH73" i="7"/>
  <c r="BJ44" i="7"/>
  <c r="BG33" i="7"/>
  <c r="BH33" i="7"/>
  <c r="BJ29" i="7"/>
  <c r="BJ24" i="7"/>
  <c r="BJ22" i="7"/>
  <c r="BJ289" i="7"/>
  <c r="BG171" i="7"/>
  <c r="BH171" i="7"/>
  <c r="BF107" i="7"/>
  <c r="BJ105" i="7"/>
  <c r="BG27" i="7"/>
  <c r="BH27" i="7"/>
  <c r="BG21" i="7"/>
  <c r="BH21" i="7"/>
  <c r="BJ359" i="7"/>
  <c r="BJ293" i="7"/>
  <c r="BF256" i="7"/>
  <c r="BF251" i="7"/>
  <c r="BJ214" i="7"/>
  <c r="BF209" i="7"/>
  <c r="BI209" i="7"/>
  <c r="BF204" i="7"/>
  <c r="BG161" i="7"/>
  <c r="BH161" i="7"/>
  <c r="BG130" i="7"/>
  <c r="BH130" i="7"/>
  <c r="BG122" i="7"/>
  <c r="BH122" i="7"/>
  <c r="BF117" i="7"/>
  <c r="BJ112" i="7"/>
  <c r="BF102" i="7"/>
  <c r="BG43" i="7"/>
  <c r="BH43" i="7"/>
  <c r="BG29" i="7"/>
  <c r="BH29" i="7"/>
  <c r="BJ28" i="7"/>
  <c r="BG16" i="7"/>
  <c r="BH16" i="7"/>
  <c r="BG193" i="7"/>
  <c r="BH193" i="7"/>
  <c r="BJ232" i="7"/>
  <c r="BJ21" i="7"/>
  <c r="BJ403" i="7"/>
  <c r="BF39" i="7"/>
  <c r="BG238" i="7"/>
  <c r="BH238" i="7"/>
  <c r="BJ274" i="7"/>
  <c r="BF327" i="7"/>
  <c r="BI327" i="7"/>
  <c r="BF509" i="7"/>
  <c r="BJ505" i="7"/>
  <c r="BG499" i="7"/>
  <c r="BH499" i="7"/>
  <c r="BJ492" i="7"/>
  <c r="BJ515" i="7"/>
  <c r="BJ512" i="7"/>
  <c r="BG505" i="7"/>
  <c r="BH505" i="7"/>
  <c r="BF497" i="7"/>
  <c r="BF511" i="7"/>
  <c r="BJ507" i="7"/>
  <c r="BG503" i="7"/>
  <c r="BH503" i="7"/>
  <c r="BF499" i="7"/>
  <c r="BG497" i="7"/>
  <c r="BH497" i="7"/>
  <c r="BF494" i="7"/>
  <c r="BG489" i="7"/>
  <c r="BH489" i="7"/>
  <c r="BF485" i="7"/>
  <c r="BG471" i="7"/>
  <c r="BH471" i="7"/>
  <c r="BG467" i="7"/>
  <c r="BH467" i="7"/>
  <c r="BG463" i="7"/>
  <c r="BH463" i="7"/>
  <c r="BG459" i="7"/>
  <c r="BH459" i="7"/>
  <c r="BF455" i="7"/>
  <c r="BI455" i="7"/>
  <c r="BG453" i="7"/>
  <c r="BH453" i="7"/>
  <c r="BF449" i="7"/>
  <c r="BG447" i="7"/>
  <c r="BH447" i="7"/>
  <c r="BG429" i="7"/>
  <c r="BH429" i="7"/>
  <c r="BG425" i="7"/>
  <c r="BH425" i="7"/>
  <c r="BG421" i="7"/>
  <c r="BH421" i="7"/>
  <c r="BG417" i="7"/>
  <c r="BH417" i="7"/>
  <c r="BG411" i="7"/>
  <c r="BH411" i="7"/>
  <c r="BJ514" i="7"/>
  <c r="BF491" i="7"/>
  <c r="BI491" i="7"/>
  <c r="BJ490" i="7"/>
  <c r="BF456" i="7"/>
  <c r="BI456" i="7"/>
  <c r="BJ452" i="7"/>
  <c r="BF444" i="7"/>
  <c r="BJ443" i="7"/>
  <c r="BJ502" i="7"/>
  <c r="BJ472" i="7"/>
  <c r="BJ464" i="7"/>
  <c r="BG451" i="7"/>
  <c r="BH451" i="7"/>
  <c r="BG449" i="7"/>
  <c r="BH449" i="7"/>
  <c r="BJ423" i="7"/>
  <c r="BJ411" i="7"/>
  <c r="BJ407" i="7"/>
  <c r="BF400" i="7"/>
  <c r="BJ387" i="7"/>
  <c r="BF384" i="7"/>
  <c r="BJ383" i="7"/>
  <c r="BF380" i="7"/>
  <c r="BJ379" i="7"/>
  <c r="BF376" i="7"/>
  <c r="BI376" i="7"/>
  <c r="BJ375" i="7"/>
  <c r="BG373" i="7"/>
  <c r="BH373" i="7"/>
  <c r="BG371" i="7"/>
  <c r="BH371" i="7"/>
  <c r="BF368" i="7"/>
  <c r="BI368" i="7"/>
  <c r="BJ363" i="7"/>
  <c r="BG359" i="7"/>
  <c r="BH359" i="7"/>
  <c r="BF343" i="7"/>
  <c r="BJ342" i="7"/>
  <c r="BF339" i="7"/>
  <c r="BI339" i="7"/>
  <c r="BJ338" i="7"/>
  <c r="BF335" i="7"/>
  <c r="BJ334" i="7"/>
  <c r="BF331" i="7"/>
  <c r="BF496" i="7"/>
  <c r="BF510" i="7"/>
  <c r="BG498" i="7"/>
  <c r="BH498" i="7"/>
  <c r="BF472" i="7"/>
  <c r="BI472" i="7"/>
  <c r="BF464" i="7"/>
  <c r="BI464" i="7"/>
  <c r="BJ425" i="7"/>
  <c r="BJ417" i="7"/>
  <c r="BF406" i="7"/>
  <c r="BG404" i="7"/>
  <c r="BH404" i="7"/>
  <c r="BG372" i="7"/>
  <c r="BH372" i="7"/>
  <c r="BG370" i="7"/>
  <c r="BH370" i="7"/>
  <c r="BG445" i="7"/>
  <c r="BH445" i="7"/>
  <c r="BG380" i="7"/>
  <c r="BH380" i="7"/>
  <c r="BG328" i="7"/>
  <c r="BH328" i="7"/>
  <c r="BF325" i="7"/>
  <c r="BJ320" i="7"/>
  <c r="BF317" i="7"/>
  <c r="BI317" i="7"/>
  <c r="BF285" i="7"/>
  <c r="BJ281" i="7"/>
  <c r="BF243" i="7"/>
  <c r="BJ239" i="7"/>
  <c r="BF200" i="7"/>
  <c r="BI200" i="7"/>
  <c r="BJ196" i="7"/>
  <c r="BF174" i="7"/>
  <c r="BJ173" i="7"/>
  <c r="BF170" i="7"/>
  <c r="BJ169" i="7"/>
  <c r="BF166" i="7"/>
  <c r="BJ165" i="7"/>
  <c r="BF162" i="7"/>
  <c r="BJ161" i="7"/>
  <c r="BF150" i="7"/>
  <c r="BJ149" i="7"/>
  <c r="BF146" i="7"/>
  <c r="BJ145" i="7"/>
  <c r="BF130" i="7"/>
  <c r="BI130" i="7"/>
  <c r="BJ129" i="7"/>
  <c r="BF126" i="7"/>
  <c r="BJ125" i="7"/>
  <c r="BF122" i="7"/>
  <c r="BJ121" i="7"/>
  <c r="BF118" i="7"/>
  <c r="BG511" i="7"/>
  <c r="BH511" i="7"/>
  <c r="BG488" i="7"/>
  <c r="BH488" i="7"/>
  <c r="BF465" i="7"/>
  <c r="BJ446" i="7"/>
  <c r="BG444" i="7"/>
  <c r="BH444" i="7"/>
  <c r="BJ487" i="7"/>
  <c r="BG458" i="7"/>
  <c r="BH458" i="7"/>
  <c r="BJ404" i="7"/>
  <c r="BG400" i="7"/>
  <c r="BH400" i="7"/>
  <c r="BF371" i="7"/>
  <c r="BI371" i="7"/>
  <c r="BJ365" i="7"/>
  <c r="BG344" i="7"/>
  <c r="BH344" i="7"/>
  <c r="BG337" i="7"/>
  <c r="BH337" i="7"/>
  <c r="BF302" i="7"/>
  <c r="BI302" i="7"/>
  <c r="BF298" i="7"/>
  <c r="BF294" i="7"/>
  <c r="BI294" i="7"/>
  <c r="BF469" i="7"/>
  <c r="BI469" i="7"/>
  <c r="BJ448" i="7"/>
  <c r="BF430" i="7"/>
  <c r="BI430" i="7"/>
  <c r="BJ420" i="7"/>
  <c r="BF413" i="7"/>
  <c r="BI413" i="7"/>
  <c r="BG362" i="7"/>
  <c r="BH362" i="7"/>
  <c r="BF330" i="7"/>
  <c r="BI330" i="7"/>
  <c r="BG325" i="7"/>
  <c r="BH325" i="7"/>
  <c r="BF322" i="7"/>
  <c r="BI322" i="7"/>
  <c r="BG301" i="7"/>
  <c r="BH301" i="7"/>
  <c r="BG299" i="7"/>
  <c r="BH299" i="7"/>
  <c r="BG297" i="7"/>
  <c r="BH297" i="7"/>
  <c r="BG295" i="7"/>
  <c r="BH295" i="7"/>
  <c r="BG293" i="7"/>
  <c r="BH293" i="7"/>
  <c r="BJ372" i="7"/>
  <c r="BJ301" i="7"/>
  <c r="BJ294" i="7"/>
  <c r="BJ292" i="7"/>
  <c r="BJ284" i="7"/>
  <c r="BF282" i="7"/>
  <c r="BJ280" i="7"/>
  <c r="BG279" i="7"/>
  <c r="BH279" i="7"/>
  <c r="BF274" i="7"/>
  <c r="BG259" i="7"/>
  <c r="BH259" i="7"/>
  <c r="BG257" i="7"/>
  <c r="BH257" i="7"/>
  <c r="BG255" i="7"/>
  <c r="BH255" i="7"/>
  <c r="BG253" i="7"/>
  <c r="BH253" i="7"/>
  <c r="BG251" i="7"/>
  <c r="BH251" i="7"/>
  <c r="BG249" i="7"/>
  <c r="BH249" i="7"/>
  <c r="BG247" i="7"/>
  <c r="BH247" i="7"/>
  <c r="BF241" i="7"/>
  <c r="BF233" i="7"/>
  <c r="BJ199" i="7"/>
  <c r="BF197" i="7"/>
  <c r="BJ195" i="7"/>
  <c r="BG194" i="7"/>
  <c r="BH194" i="7"/>
  <c r="BF189" i="7"/>
  <c r="BG174" i="7"/>
  <c r="BH174" i="7"/>
  <c r="BG166" i="7"/>
  <c r="BH166" i="7"/>
  <c r="BF417" i="7"/>
  <c r="BG377" i="7"/>
  <c r="BH377" i="7"/>
  <c r="BG342" i="7"/>
  <c r="BH342" i="7"/>
  <c r="BG335" i="7"/>
  <c r="BH335" i="7"/>
  <c r="BG329" i="7"/>
  <c r="BH329" i="7"/>
  <c r="BF244" i="7"/>
  <c r="BF242" i="7"/>
  <c r="BG240" i="7"/>
  <c r="BH240" i="7"/>
  <c r="BF238" i="7"/>
  <c r="BI238" i="7"/>
  <c r="BF236" i="7"/>
  <c r="BG234" i="7"/>
  <c r="BH234" i="7"/>
  <c r="BG232" i="7"/>
  <c r="BH232" i="7"/>
  <c r="BG230" i="7"/>
  <c r="BH230" i="7"/>
  <c r="BF421" i="7"/>
  <c r="BI421" i="7"/>
  <c r="BF291" i="7"/>
  <c r="BF258" i="7"/>
  <c r="BJ251" i="7"/>
  <c r="BG244" i="7"/>
  <c r="BH244" i="7"/>
  <c r="BF215" i="7"/>
  <c r="BI215" i="7"/>
  <c r="BJ208" i="7"/>
  <c r="BG201" i="7"/>
  <c r="BH201" i="7"/>
  <c r="BJ160" i="7"/>
  <c r="BJ157" i="7"/>
  <c r="BG150" i="7"/>
  <c r="BH150" i="7"/>
  <c r="BG127" i="7"/>
  <c r="BH127" i="7"/>
  <c r="BG119" i="7"/>
  <c r="BH119" i="7"/>
  <c r="BG113" i="7"/>
  <c r="BH113" i="7"/>
  <c r="BG107" i="7"/>
  <c r="BH107" i="7"/>
  <c r="BG103" i="7"/>
  <c r="BH103" i="7"/>
  <c r="BF85" i="7"/>
  <c r="BJ84" i="7"/>
  <c r="BF81" i="7"/>
  <c r="BJ80" i="7"/>
  <c r="BF77" i="7"/>
  <c r="BJ76" i="7"/>
  <c r="BG74" i="7"/>
  <c r="BH74" i="7"/>
  <c r="BG72" i="7"/>
  <c r="BH72" i="7"/>
  <c r="BF69" i="7"/>
  <c r="BI69" i="7"/>
  <c r="BJ64" i="7"/>
  <c r="BF61" i="7"/>
  <c r="BJ60" i="7"/>
  <c r="BF41" i="7"/>
  <c r="BJ37" i="7"/>
  <c r="BG34" i="7"/>
  <c r="BH34" i="7"/>
  <c r="BJ298" i="7"/>
  <c r="BF290" i="7"/>
  <c r="BF253" i="7"/>
  <c r="BJ246" i="7"/>
  <c r="BJ230" i="7"/>
  <c r="BJ215" i="7"/>
  <c r="BF206" i="7"/>
  <c r="BG167" i="7"/>
  <c r="BH167" i="7"/>
  <c r="BF159" i="7"/>
  <c r="BG85" i="7"/>
  <c r="BH85" i="7"/>
  <c r="BG81" i="7"/>
  <c r="BH81" i="7"/>
  <c r="BG77" i="7"/>
  <c r="BH77" i="7"/>
  <c r="BJ73" i="7"/>
  <c r="BJ67" i="7"/>
  <c r="BG60" i="7"/>
  <c r="BH60" i="7"/>
  <c r="BJ42" i="7"/>
  <c r="BG37" i="7"/>
  <c r="BH37" i="7"/>
  <c r="BF32" i="7"/>
  <c r="BJ27" i="7"/>
  <c r="BJ23" i="7"/>
  <c r="BF16" i="7"/>
  <c r="BG375" i="7"/>
  <c r="BH375" i="7"/>
  <c r="BF288" i="7"/>
  <c r="BJ187" i="7"/>
  <c r="BG153" i="7"/>
  <c r="BH153" i="7"/>
  <c r="BJ117" i="7"/>
  <c r="BF112" i="7"/>
  <c r="BF68" i="7"/>
  <c r="BI68" i="7"/>
  <c r="BF40" i="7"/>
  <c r="BG26" i="7"/>
  <c r="BH26" i="7"/>
  <c r="BF21" i="7"/>
  <c r="BF19" i="7"/>
  <c r="BJ152" i="7"/>
  <c r="BJ113" i="7"/>
  <c r="BF72" i="7"/>
  <c r="BI72" i="7"/>
  <c r="BF66" i="7"/>
  <c r="BI66" i="7"/>
  <c r="BF35" i="7"/>
  <c r="BF29" i="7"/>
  <c r="BI29" i="7"/>
  <c r="BJ15" i="7"/>
  <c r="BJ277" i="7"/>
  <c r="BJ257" i="7"/>
  <c r="BF252" i="7"/>
  <c r="BI252" i="7"/>
  <c r="BF247" i="7"/>
  <c r="BI247" i="7"/>
  <c r="BJ235" i="7"/>
  <c r="BF216" i="7"/>
  <c r="BJ210" i="7"/>
  <c r="BF205" i="7"/>
  <c r="BF115" i="7"/>
  <c r="BJ111" i="7"/>
  <c r="BF106" i="7"/>
  <c r="BJ104" i="7"/>
  <c r="BJ68" i="7"/>
  <c r="BJ40" i="7"/>
  <c r="BJ26" i="7"/>
  <c r="BG22" i="7"/>
  <c r="BH22" i="7"/>
  <c r="BJ18" i="7"/>
  <c r="BF28" i="7"/>
  <c r="BG115" i="7"/>
  <c r="BH115" i="7"/>
  <c r="BJ19" i="7"/>
  <c r="BF513" i="7"/>
  <c r="BJ509" i="7"/>
  <c r="BJ485" i="7"/>
  <c r="BF457" i="7"/>
  <c r="BF451" i="7"/>
  <c r="BG446" i="7"/>
  <c r="BH446" i="7"/>
  <c r="BG416" i="7"/>
  <c r="BH416" i="7"/>
  <c r="BG410" i="7"/>
  <c r="BH410" i="7"/>
  <c r="BF445" i="7"/>
  <c r="BJ400" i="7"/>
  <c r="BJ384" i="7"/>
  <c r="BJ380" i="7"/>
  <c r="BJ376" i="7"/>
  <c r="BF369" i="7"/>
  <c r="BF361" i="7"/>
  <c r="BG358" i="7"/>
  <c r="BH358" i="7"/>
  <c r="BF344" i="7"/>
  <c r="BI344" i="7"/>
  <c r="BF340" i="7"/>
  <c r="BF336" i="7"/>
  <c r="BI336" i="7"/>
  <c r="BF332" i="7"/>
  <c r="BJ429" i="7"/>
  <c r="BF409" i="7"/>
  <c r="BG378" i="7"/>
  <c r="BH378" i="7"/>
  <c r="BF245" i="7"/>
  <c r="BF202" i="7"/>
  <c r="BI202" i="7"/>
  <c r="BF171" i="7"/>
  <c r="BF167" i="7"/>
  <c r="BI167" i="7"/>
  <c r="BF163" i="7"/>
  <c r="BF147" i="7"/>
  <c r="BF131" i="7"/>
  <c r="BI131" i="7"/>
  <c r="BF127" i="7"/>
  <c r="BI127" i="7"/>
  <c r="BF123" i="7"/>
  <c r="BF119" i="7"/>
  <c r="BG381" i="7"/>
  <c r="BH381" i="7"/>
  <c r="BJ329" i="7"/>
  <c r="BJ426" i="7"/>
  <c r="BG338" i="7"/>
  <c r="BH338" i="7"/>
  <c r="BJ321" i="7"/>
  <c r="BF275" i="7"/>
  <c r="BI275" i="7"/>
  <c r="BF230" i="7"/>
  <c r="BI230" i="7"/>
  <c r="BG210" i="7"/>
  <c r="BH210" i="7"/>
  <c r="BF198" i="7"/>
  <c r="BJ315" i="7"/>
  <c r="BF284" i="7"/>
  <c r="BG276" i="7"/>
  <c r="BH276" i="7"/>
  <c r="BF195" i="7"/>
  <c r="BG187" i="7"/>
  <c r="BH187" i="7"/>
  <c r="BG385" i="7"/>
  <c r="BH385" i="7"/>
  <c r="BJ288" i="7"/>
  <c r="BG121" i="7"/>
  <c r="BH121" i="7"/>
  <c r="BF114" i="7"/>
  <c r="BF108" i="7"/>
  <c r="BJ61" i="7"/>
  <c r="BJ250" i="7"/>
  <c r="BF210" i="7"/>
  <c r="BI210" i="7"/>
  <c r="BG84" i="7"/>
  <c r="BH84" i="7"/>
  <c r="BF74" i="7"/>
  <c r="BI74" i="7"/>
  <c r="BG39" i="7"/>
  <c r="BH39" i="7"/>
  <c r="BJ240" i="7"/>
  <c r="BF43" i="7"/>
  <c r="BG278" i="7"/>
  <c r="BH278" i="7"/>
  <c r="BJ206" i="7"/>
  <c r="BF15" i="7"/>
  <c r="BI15" i="7"/>
  <c r="BG284" i="7"/>
  <c r="BH284" i="7"/>
  <c r="BG128" i="7"/>
  <c r="BH128" i="7"/>
  <c r="BF504" i="7"/>
  <c r="BG504" i="7"/>
  <c r="BH504" i="7"/>
  <c r="BG492" i="7"/>
  <c r="BH492" i="7"/>
  <c r="BG470" i="7"/>
  <c r="BH470" i="7"/>
  <c r="BG428" i="7"/>
  <c r="BH428" i="7"/>
  <c r="BJ496" i="7"/>
  <c r="BJ456" i="7"/>
  <c r="BF503" i="7"/>
  <c r="BF462" i="7"/>
  <c r="BG408" i="7"/>
  <c r="BH408" i="7"/>
  <c r="BF426" i="7"/>
  <c r="BG409" i="7"/>
  <c r="BH409" i="7"/>
  <c r="BJ325" i="7"/>
  <c r="BJ317" i="7"/>
  <c r="BF467" i="7"/>
  <c r="BI467" i="7"/>
  <c r="BF502" i="7"/>
  <c r="BF459" i="7"/>
  <c r="BF295" i="7"/>
  <c r="BI295" i="7"/>
  <c r="BF283" i="7"/>
  <c r="BG243" i="7"/>
  <c r="BH243" i="7"/>
  <c r="BF234" i="7"/>
  <c r="BG212" i="7"/>
  <c r="BH212" i="7"/>
  <c r="BG204" i="7"/>
  <c r="BH204" i="7"/>
  <c r="BF286" i="7"/>
  <c r="BI286" i="7"/>
  <c r="BF278" i="7"/>
  <c r="BG197" i="7"/>
  <c r="BH197" i="7"/>
  <c r="BG189" i="7"/>
  <c r="BH189" i="7"/>
  <c r="BG129" i="7"/>
  <c r="BH129" i="7"/>
  <c r="BJ85" i="7"/>
  <c r="BJ81" i="7"/>
  <c r="BJ77" i="7"/>
  <c r="BF70" i="7"/>
  <c r="BF45" i="7"/>
  <c r="BJ41" i="7"/>
  <c r="BJ323" i="7"/>
  <c r="BJ233" i="7"/>
  <c r="BJ191" i="7"/>
  <c r="BG80" i="7"/>
  <c r="BH80" i="7"/>
  <c r="BG41" i="7"/>
  <c r="BH41" i="7"/>
  <c r="BG126" i="7"/>
  <c r="BH126" i="7"/>
  <c r="BJ102" i="7"/>
  <c r="BJ295" i="7"/>
  <c r="BF248" i="7"/>
  <c r="BF212" i="7"/>
  <c r="BF157" i="7"/>
  <c r="BJ74" i="7"/>
  <c r="BJ34" i="7"/>
  <c r="BF17" i="7"/>
  <c r="BG32" i="7"/>
  <c r="BH32" i="7"/>
  <c r="BF113" i="7"/>
  <c r="BJ256" i="7"/>
  <c r="BG157" i="7"/>
  <c r="BH157" i="7"/>
  <c r="BG502" i="7"/>
  <c r="BH502" i="7"/>
  <c r="BF495" i="7"/>
  <c r="BF488" i="7"/>
  <c r="BI488" i="7"/>
  <c r="BG466" i="7"/>
  <c r="BH466" i="7"/>
  <c r="BG424" i="7"/>
  <c r="BH424" i="7"/>
  <c r="BF412" i="7"/>
  <c r="BF458" i="7"/>
  <c r="BJ444" i="7"/>
  <c r="BF470" i="7"/>
  <c r="BF424" i="7"/>
  <c r="BI424" i="7"/>
  <c r="BJ409" i="7"/>
  <c r="BF401" i="7"/>
  <c r="BF385" i="7"/>
  <c r="BF381" i="7"/>
  <c r="BI381" i="7"/>
  <c r="BF377" i="7"/>
  <c r="BJ368" i="7"/>
  <c r="BJ343" i="7"/>
  <c r="BJ339" i="7"/>
  <c r="BJ335" i="7"/>
  <c r="BJ331" i="7"/>
  <c r="BJ503" i="7"/>
  <c r="BJ493" i="7"/>
  <c r="BJ470" i="7"/>
  <c r="BJ462" i="7"/>
  <c r="BF418" i="7"/>
  <c r="BG414" i="7"/>
  <c r="BH414" i="7"/>
  <c r="BJ406" i="7"/>
  <c r="BJ459" i="7"/>
  <c r="BJ405" i="7"/>
  <c r="BJ285" i="7"/>
  <c r="BJ174" i="7"/>
  <c r="BJ170" i="7"/>
  <c r="BJ166" i="7"/>
  <c r="BJ162" i="7"/>
  <c r="BG160" i="7"/>
  <c r="BH160" i="7"/>
  <c r="BF155" i="7"/>
  <c r="BJ150" i="7"/>
  <c r="BJ146" i="7"/>
  <c r="BJ130" i="7"/>
  <c r="BJ126" i="7"/>
  <c r="BJ122" i="7"/>
  <c r="BJ118" i="7"/>
  <c r="BG361" i="7"/>
  <c r="BH361" i="7"/>
  <c r="BF299" i="7"/>
  <c r="BI299" i="7"/>
  <c r="BJ418" i="7"/>
  <c r="BG331" i="7"/>
  <c r="BH331" i="7"/>
  <c r="BG323" i="7"/>
  <c r="BH323" i="7"/>
  <c r="BG383" i="7"/>
  <c r="BH383" i="7"/>
  <c r="BJ328" i="7"/>
  <c r="BG289" i="7"/>
  <c r="BH289" i="7"/>
  <c r="BJ244" i="7"/>
  <c r="BG239" i="7"/>
  <c r="BH239" i="7"/>
  <c r="BJ236" i="7"/>
  <c r="BG214" i="7"/>
  <c r="BH214" i="7"/>
  <c r="BG206" i="7"/>
  <c r="BH206" i="7"/>
  <c r="BG168" i="7"/>
  <c r="BH168" i="7"/>
  <c r="BF280" i="7"/>
  <c r="BG272" i="7"/>
  <c r="BH272" i="7"/>
  <c r="BF199" i="7"/>
  <c r="BI199" i="7"/>
  <c r="BG191" i="7"/>
  <c r="BH191" i="7"/>
  <c r="BJ255" i="7"/>
  <c r="BG242" i="7"/>
  <c r="BH242" i="7"/>
  <c r="BJ212" i="7"/>
  <c r="BG195" i="7"/>
  <c r="BH195" i="7"/>
  <c r="BG112" i="7"/>
  <c r="BH112" i="7"/>
  <c r="BG106" i="7"/>
  <c r="BH106" i="7"/>
  <c r="BF58" i="7"/>
  <c r="BI58" i="7"/>
  <c r="BF257" i="7"/>
  <c r="BJ203" i="7"/>
  <c r="BG116" i="7"/>
  <c r="BH116" i="7"/>
  <c r="BG76" i="7"/>
  <c r="BH76" i="7"/>
  <c r="BG70" i="7"/>
  <c r="BH70" i="7"/>
  <c r="BG64" i="7"/>
  <c r="BH64" i="7"/>
  <c r="BJ32" i="7"/>
  <c r="BG28" i="7"/>
  <c r="BH28" i="7"/>
  <c r="BJ115" i="7"/>
  <c r="BF30" i="7"/>
  <c r="BJ25" i="7"/>
  <c r="BJ17" i="7"/>
  <c r="BJ253" i="7"/>
  <c r="BF217" i="7"/>
  <c r="BG159" i="7"/>
  <c r="BH159" i="7"/>
  <c r="BJ109" i="7"/>
  <c r="BF25" i="7"/>
  <c r="BI25" i="7"/>
  <c r="BG487" i="7"/>
  <c r="BH487" i="7"/>
  <c r="BG485" i="7"/>
  <c r="BH485" i="7"/>
  <c r="BF416" i="7"/>
  <c r="BG386" i="7"/>
  <c r="BH386" i="7"/>
  <c r="BF318" i="7"/>
  <c r="BI318" i="7"/>
  <c r="BG158" i="7"/>
  <c r="BH158" i="7"/>
  <c r="BF448" i="7"/>
  <c r="BF411" i="7"/>
  <c r="BI411" i="7"/>
  <c r="BJ316" i="7"/>
  <c r="BF366" i="7"/>
  <c r="BI366" i="7"/>
  <c r="BG216" i="7"/>
  <c r="BH216" i="7"/>
  <c r="BG406" i="7"/>
  <c r="BH406" i="7"/>
  <c r="BJ300" i="7"/>
  <c r="BF86" i="7"/>
  <c r="BF78" i="7"/>
  <c r="BI78" i="7"/>
  <c r="BG36" i="7"/>
  <c r="BH36" i="7"/>
  <c r="BG114" i="7"/>
  <c r="BH114" i="7"/>
  <c r="BF20" i="7"/>
  <c r="BJ33" i="7"/>
  <c r="BF259" i="7"/>
  <c r="BI259" i="7"/>
  <c r="BF36" i="7"/>
  <c r="BG20" i="7"/>
  <c r="BH20" i="7"/>
  <c r="BJ107" i="7"/>
  <c r="BF514" i="7"/>
  <c r="BI514" i="7"/>
  <c r="BJ497" i="7"/>
  <c r="BJ449" i="7"/>
  <c r="BJ495" i="7"/>
  <c r="BG403" i="7"/>
  <c r="BH403" i="7"/>
  <c r="BF326" i="7"/>
  <c r="BF287" i="7"/>
  <c r="BI287" i="7"/>
  <c r="BF193" i="7"/>
  <c r="BJ69" i="7"/>
  <c r="BJ153" i="7"/>
  <c r="BF289" i="7"/>
  <c r="BI289" i="7"/>
  <c r="BG509" i="7"/>
  <c r="BH509" i="7"/>
  <c r="BJ511" i="7"/>
  <c r="BG208" i="7"/>
  <c r="BH208" i="7"/>
  <c r="BJ276" i="7"/>
  <c r="BG118" i="7"/>
  <c r="BH118" i="7"/>
  <c r="BJ455" i="7"/>
  <c r="BG420" i="7"/>
  <c r="BH420" i="7"/>
  <c r="BJ491" i="7"/>
  <c r="BJ415" i="7"/>
  <c r="BJ243" i="7"/>
  <c r="BG387" i="7"/>
  <c r="BH387" i="7"/>
  <c r="BG291" i="7"/>
  <c r="BH291" i="7"/>
  <c r="BF190" i="7"/>
  <c r="BG274" i="7"/>
  <c r="BH274" i="7"/>
  <c r="BF201" i="7"/>
  <c r="BI201" i="7"/>
  <c r="BJ234" i="7"/>
  <c r="BF203" i="7"/>
  <c r="BI203" i="7"/>
  <c r="BF82" i="7"/>
  <c r="BI82" i="7"/>
  <c r="BF31" i="7"/>
  <c r="BG24" i="7"/>
  <c r="BH24" i="7"/>
  <c r="BJ16" i="7"/>
  <c r="BF104" i="7"/>
  <c r="BI104" i="7"/>
  <c r="BG163" i="7"/>
  <c r="BH163" i="7"/>
  <c r="BG30" i="7"/>
  <c r="BH30" i="7"/>
  <c r="BG462" i="7"/>
  <c r="BH462" i="7"/>
  <c r="BJ499" i="7"/>
  <c r="BJ200" i="7"/>
  <c r="BF359" i="7"/>
  <c r="BI359" i="7"/>
  <c r="BG282" i="7"/>
  <c r="BH282" i="7"/>
  <c r="BF246" i="7"/>
  <c r="BI246" i="7"/>
  <c r="BG102" i="7"/>
  <c r="BH102" i="7"/>
  <c r="BG59" i="7"/>
  <c r="BH59" i="7"/>
  <c r="BJ330" i="7"/>
  <c r="BG236" i="7"/>
  <c r="BH236" i="7"/>
  <c r="BI412" i="7"/>
  <c r="AO151" i="6"/>
  <c r="BI86" i="7"/>
  <c r="BI495" i="7"/>
  <c r="BI290" i="7"/>
  <c r="BI364" i="7"/>
  <c r="BI113" i="7"/>
  <c r="BI384" i="7"/>
  <c r="AL336" i="6"/>
  <c r="W128" i="6"/>
  <c r="W255" i="6"/>
  <c r="W331" i="6"/>
  <c r="W204" i="6"/>
  <c r="W277" i="6"/>
  <c r="W109" i="6"/>
  <c r="W126" i="6"/>
  <c r="W217" i="6"/>
  <c r="W70" i="6"/>
  <c r="W168" i="6"/>
  <c r="W258" i="6"/>
  <c r="W235" i="6"/>
  <c r="W295" i="6"/>
  <c r="W468" i="6"/>
  <c r="W343" i="6"/>
  <c r="Y343" i="6"/>
  <c r="AD343" i="6"/>
  <c r="AE343" i="6"/>
  <c r="AF343" i="6"/>
  <c r="W286" i="6"/>
  <c r="W19" i="6"/>
  <c r="W463" i="6"/>
  <c r="AA513" i="7"/>
  <c r="AA444" i="7"/>
  <c r="AA454" i="7"/>
  <c r="AA126" i="7"/>
  <c r="AA369" i="7"/>
  <c r="AA157" i="7"/>
  <c r="AA168" i="7"/>
  <c r="AA198" i="7"/>
  <c r="AA102" i="7"/>
  <c r="AA197" i="7"/>
  <c r="AA419" i="7"/>
  <c r="AA401" i="7"/>
  <c r="AA244" i="7"/>
  <c r="AA345" i="7"/>
  <c r="AA402" i="7"/>
  <c r="AA316" i="7"/>
  <c r="AA368" i="7"/>
  <c r="AC368" i="7"/>
  <c r="AH368" i="7"/>
  <c r="AI368" i="7"/>
  <c r="AJ368" i="7"/>
  <c r="A368" i="7"/>
  <c r="AA494" i="7"/>
  <c r="AA123" i="7"/>
  <c r="AA200" i="7"/>
  <c r="AA160" i="7"/>
  <c r="AA235" i="7"/>
  <c r="AA256" i="7"/>
  <c r="AA358" i="7"/>
  <c r="BE485" i="6"/>
  <c r="BE190" i="6"/>
  <c r="BE325" i="6"/>
  <c r="BE34" i="6"/>
  <c r="BE104" i="6"/>
  <c r="BE450" i="6"/>
  <c r="AL170" i="6"/>
  <c r="AM368" i="6"/>
  <c r="AN368" i="6"/>
  <c r="AM450" i="6"/>
  <c r="AN450" i="6"/>
  <c r="AP43" i="6"/>
  <c r="AM461" i="6"/>
  <c r="AN461" i="6"/>
  <c r="AL121" i="6"/>
  <c r="AL258" i="6"/>
  <c r="AP468" i="6"/>
  <c r="AM37" i="6"/>
  <c r="AN37" i="6"/>
  <c r="AM74" i="6"/>
  <c r="AN74" i="6"/>
  <c r="BI31" i="7"/>
  <c r="BI217" i="7"/>
  <c r="BI418" i="7"/>
  <c r="BI198" i="7"/>
  <c r="BI35" i="7"/>
  <c r="BI233" i="7"/>
  <c r="BI146" i="7"/>
  <c r="BI494" i="7"/>
  <c r="BI256" i="7"/>
  <c r="BI367" i="7"/>
  <c r="BI193" i="7"/>
  <c r="BI448" i="7"/>
  <c r="BI248" i="7"/>
  <c r="BL248" i="7"/>
  <c r="BS248" i="7"/>
  <c r="BT248" i="7"/>
  <c r="BU248" i="7"/>
  <c r="H248" i="7"/>
  <c r="BI283" i="7"/>
  <c r="BI43" i="7"/>
  <c r="BI245" i="7"/>
  <c r="BI457" i="7"/>
  <c r="BL457" i="7"/>
  <c r="BS457" i="7"/>
  <c r="BT457" i="7"/>
  <c r="BU457" i="7"/>
  <c r="H457" i="7"/>
  <c r="BI288" i="7"/>
  <c r="BI324" i="7"/>
  <c r="W363" i="6"/>
  <c r="AP336" i="6"/>
  <c r="AL295" i="6"/>
  <c r="AP488" i="6"/>
  <c r="BI114" i="7"/>
  <c r="BI361" i="7"/>
  <c r="BL361" i="7"/>
  <c r="BS361" i="7"/>
  <c r="BT361" i="7"/>
  <c r="BU361" i="7"/>
  <c r="H361" i="7"/>
  <c r="BI32" i="7"/>
  <c r="BI41" i="7"/>
  <c r="BI77" i="7"/>
  <c r="BI189" i="7"/>
  <c r="BK189" i="7"/>
  <c r="BP189" i="7"/>
  <c r="BQ189" i="7"/>
  <c r="BR189" i="7"/>
  <c r="G189" i="7"/>
  <c r="I189" i="7"/>
  <c r="BI325" i="7"/>
  <c r="BI449" i="7"/>
  <c r="BI251" i="7"/>
  <c r="BI73" i="7"/>
  <c r="BK73" i="7"/>
  <c r="BP73" i="7"/>
  <c r="BQ73" i="7"/>
  <c r="BR73" i="7"/>
  <c r="G73" i="7"/>
  <c r="I73" i="7"/>
  <c r="BI37" i="7"/>
  <c r="BI273" i="7"/>
  <c r="BI301" i="7"/>
  <c r="BI407" i="7"/>
  <c r="BL407" i="7"/>
  <c r="BS407" i="7"/>
  <c r="BT407" i="7"/>
  <c r="BU407" i="7"/>
  <c r="H407" i="7"/>
  <c r="BI111" i="7"/>
  <c r="BI63" i="7"/>
  <c r="BI75" i="7"/>
  <c r="BI235" i="7"/>
  <c r="BK235" i="7"/>
  <c r="BP235" i="7"/>
  <c r="BQ235" i="7"/>
  <c r="BR235" i="7"/>
  <c r="G235" i="7"/>
  <c r="I235" i="7"/>
  <c r="BI319" i="7"/>
  <c r="W187" i="6"/>
  <c r="W409" i="6"/>
  <c r="W212" i="6"/>
  <c r="Y212" i="6"/>
  <c r="AD212" i="6"/>
  <c r="AE212" i="6"/>
  <c r="AF212" i="6"/>
  <c r="W154" i="6"/>
  <c r="W489" i="6"/>
  <c r="W455" i="6"/>
  <c r="W65" i="6"/>
  <c r="Z65" i="6"/>
  <c r="AG65" i="6"/>
  <c r="AH65" i="6"/>
  <c r="AK65" i="6"/>
  <c r="W122" i="6"/>
  <c r="AA83" i="7"/>
  <c r="AL124" i="6"/>
  <c r="AP202" i="6"/>
  <c r="AP443" i="6"/>
  <c r="W444" i="6"/>
  <c r="AA165" i="7"/>
  <c r="AA501" i="7"/>
  <c r="AC501" i="7"/>
  <c r="AH501" i="7"/>
  <c r="AI501" i="7"/>
  <c r="AJ501" i="7"/>
  <c r="A501" i="7"/>
  <c r="AA344" i="7"/>
  <c r="AA61" i="7"/>
  <c r="AA425" i="7"/>
  <c r="AL253" i="6"/>
  <c r="AL361" i="6"/>
  <c r="AM508" i="6"/>
  <c r="AN508" i="6"/>
  <c r="AL470" i="6"/>
  <c r="AL455" i="6"/>
  <c r="AP497" i="6"/>
  <c r="AP502" i="6"/>
  <c r="AL495" i="6"/>
  <c r="AM466" i="6"/>
  <c r="AN466" i="6"/>
  <c r="AM452" i="6"/>
  <c r="AN452" i="6"/>
  <c r="AL416" i="6"/>
  <c r="AM380" i="6"/>
  <c r="AN380" i="6"/>
  <c r="AP339" i="6"/>
  <c r="AM315" i="6"/>
  <c r="AN315" i="6"/>
  <c r="AL279" i="6"/>
  <c r="AP248" i="6"/>
  <c r="AM213" i="6"/>
  <c r="AN213" i="6"/>
  <c r="AL465" i="6"/>
  <c r="AL408" i="6"/>
  <c r="AM379" i="6"/>
  <c r="AN379" i="6"/>
  <c r="AM339" i="6"/>
  <c r="AN339" i="6"/>
  <c r="AM300" i="6"/>
  <c r="AN300" i="6"/>
  <c r="AP275" i="6"/>
  <c r="AM243" i="6"/>
  <c r="AN243" i="6"/>
  <c r="AL235" i="6"/>
  <c r="AP203" i="6"/>
  <c r="AL515" i="6"/>
  <c r="AM427" i="6"/>
  <c r="AN427" i="6"/>
  <c r="AM408" i="6"/>
  <c r="AN408" i="6"/>
  <c r="AL366" i="6"/>
  <c r="AP341" i="6"/>
  <c r="AP324" i="6"/>
  <c r="AM291" i="6"/>
  <c r="AN291" i="6"/>
  <c r="AM275" i="6"/>
  <c r="AN275" i="6"/>
  <c r="AM244" i="6"/>
  <c r="AN244" i="6"/>
  <c r="AP210" i="6"/>
  <c r="AL198" i="6"/>
  <c r="AM341" i="6"/>
  <c r="AN341" i="6"/>
  <c r="AL273" i="6"/>
  <c r="AP205" i="6"/>
  <c r="AL168" i="6"/>
  <c r="AM129" i="6"/>
  <c r="AN129" i="6"/>
  <c r="AM110" i="6"/>
  <c r="AN110" i="6"/>
  <c r="AL75" i="6"/>
  <c r="AL414" i="6"/>
  <c r="AP257" i="6"/>
  <c r="AP167" i="6"/>
  <c r="AM132" i="6"/>
  <c r="AN132" i="6"/>
  <c r="AP108" i="6"/>
  <c r="AM75" i="6"/>
  <c r="AN75" i="6"/>
  <c r="AM59" i="6"/>
  <c r="AN59" i="6"/>
  <c r="AP414" i="6"/>
  <c r="AP367" i="6"/>
  <c r="AM188" i="6"/>
  <c r="AN188" i="6"/>
  <c r="AP151" i="6"/>
  <c r="AP122" i="6"/>
  <c r="AL77" i="6"/>
  <c r="AP44" i="6"/>
  <c r="AP40" i="6"/>
  <c r="AP36" i="6"/>
  <c r="AP16" i="6"/>
  <c r="AM85" i="6"/>
  <c r="AN85" i="6"/>
  <c r="AP76" i="6"/>
  <c r="AM290" i="6"/>
  <c r="AN290" i="6"/>
  <c r="AL105" i="6"/>
  <c r="AL26" i="6"/>
  <c r="AP66" i="6"/>
  <c r="AL113" i="6"/>
  <c r="AL209" i="6"/>
  <c r="AL238" i="6"/>
  <c r="AL33" i="6"/>
  <c r="AM126" i="6"/>
  <c r="AN126" i="6"/>
  <c r="AL233" i="6"/>
  <c r="AP454" i="6"/>
  <c r="AL501" i="6"/>
  <c r="AL469" i="6"/>
  <c r="AM501" i="6"/>
  <c r="AN501" i="6"/>
  <c r="AM503" i="6"/>
  <c r="AN503" i="6"/>
  <c r="AL497" i="6"/>
  <c r="AM425" i="6"/>
  <c r="AN425" i="6"/>
  <c r="AM406" i="6"/>
  <c r="AN406" i="6"/>
  <c r="AP375" i="6"/>
  <c r="AL364" i="6"/>
  <c r="AM336" i="6"/>
  <c r="AN336" i="6"/>
  <c r="AL300" i="6"/>
  <c r="AO300" i="6"/>
  <c r="AP279" i="6"/>
  <c r="AM242" i="6"/>
  <c r="AN242" i="6"/>
  <c r="AL212" i="6"/>
  <c r="AM498" i="6"/>
  <c r="AN498" i="6"/>
  <c r="AO498" i="6"/>
  <c r="AL449" i="6"/>
  <c r="AP408" i="6"/>
  <c r="AL378" i="6"/>
  <c r="AL362" i="6"/>
  <c r="AP323" i="6"/>
  <c r="AM288" i="6"/>
  <c r="AN288" i="6"/>
  <c r="AM272" i="6"/>
  <c r="AN272" i="6"/>
  <c r="AP236" i="6"/>
  <c r="AP207" i="6"/>
  <c r="AM472" i="6"/>
  <c r="AN472" i="6"/>
  <c r="AL426" i="6"/>
  <c r="AL409" i="6"/>
  <c r="AP366" i="6"/>
  <c r="AM338" i="6"/>
  <c r="AN338" i="6"/>
  <c r="AL316" i="6"/>
  <c r="AP285" i="6"/>
  <c r="AL246" i="6"/>
  <c r="AP214" i="6"/>
  <c r="AM194" i="6"/>
  <c r="AN194" i="6"/>
  <c r="AL380" i="6"/>
  <c r="AO380" i="6"/>
  <c r="AP209" i="6"/>
  <c r="AL172" i="6"/>
  <c r="AL157" i="6"/>
  <c r="AP124" i="6"/>
  <c r="AM84" i="6"/>
  <c r="AN84" i="6"/>
  <c r="AP472" i="6"/>
  <c r="AP368" i="6"/>
  <c r="AM324" i="6"/>
  <c r="AN324" i="6"/>
  <c r="AM245" i="6"/>
  <c r="AN245" i="6"/>
  <c r="AL193" i="6"/>
  <c r="AL158" i="6"/>
  <c r="AL131" i="6"/>
  <c r="AM104" i="6"/>
  <c r="AN104" i="6"/>
  <c r="AP70" i="6"/>
  <c r="AM34" i="6"/>
  <c r="AN34" i="6"/>
  <c r="AP27" i="6"/>
  <c r="AM18" i="6"/>
  <c r="AN18" i="6"/>
  <c r="AP501" i="6"/>
  <c r="AL371" i="6"/>
  <c r="AP200" i="6"/>
  <c r="AM163" i="6"/>
  <c r="AN163" i="6"/>
  <c r="AP126" i="6"/>
  <c r="AM103" i="6"/>
  <c r="AN103" i="6"/>
  <c r="AM70" i="6"/>
  <c r="AN70" i="6"/>
  <c r="AM487" i="6"/>
  <c r="AN487" i="6"/>
  <c r="AP17" i="6"/>
  <c r="AM64" i="6"/>
  <c r="AN64" i="6"/>
  <c r="AL417" i="6"/>
  <c r="AM409" i="6"/>
  <c r="AN409" i="6"/>
  <c r="AL32" i="6"/>
  <c r="AM118" i="6"/>
  <c r="AN118" i="6"/>
  <c r="AM150" i="6"/>
  <c r="AN150" i="6"/>
  <c r="AO150" i="6"/>
  <c r="AP121" i="6"/>
  <c r="AM510" i="6"/>
  <c r="AN510" i="6"/>
  <c r="AM486" i="6"/>
  <c r="AN486" i="6"/>
  <c r="AP508" i="6"/>
  <c r="AM468" i="6"/>
  <c r="AN468" i="6"/>
  <c r="AL502" i="6"/>
  <c r="AL463" i="6"/>
  <c r="AM429" i="6"/>
  <c r="AN429" i="6"/>
  <c r="AP404" i="6"/>
  <c r="AL372" i="6"/>
  <c r="AL335" i="6"/>
  <c r="AL319" i="6"/>
  <c r="AL287" i="6"/>
  <c r="AM249" i="6"/>
  <c r="AN249" i="6"/>
  <c r="AM233" i="6"/>
  <c r="AN233" i="6"/>
  <c r="AL499" i="6"/>
  <c r="AM470" i="6"/>
  <c r="AN470" i="6"/>
  <c r="AL427" i="6"/>
  <c r="AO427" i="6"/>
  <c r="AL412" i="6"/>
  <c r="AP378" i="6"/>
  <c r="AL342" i="6"/>
  <c r="AL327" i="6"/>
  <c r="AP284" i="6"/>
  <c r="AL259" i="6"/>
  <c r="AM232" i="6"/>
  <c r="AN232" i="6"/>
  <c r="AM201" i="6"/>
  <c r="AN201" i="6"/>
  <c r="AL490" i="6"/>
  <c r="AL446" i="6"/>
  <c r="AM419" i="6"/>
  <c r="AN419" i="6"/>
  <c r="AM403" i="6"/>
  <c r="AN403" i="6"/>
  <c r="AM374" i="6"/>
  <c r="AN374" i="6"/>
  <c r="AM342" i="6"/>
  <c r="AN342" i="6"/>
  <c r="AM323" i="6"/>
  <c r="AN323" i="6"/>
  <c r="AL294" i="6"/>
  <c r="AP274" i="6"/>
  <c r="AP245" i="6"/>
  <c r="AM211" i="6"/>
  <c r="AN211" i="6"/>
  <c r="AP492" i="6"/>
  <c r="AL376" i="6"/>
  <c r="AL241" i="6"/>
  <c r="AM165" i="6"/>
  <c r="AN165" i="6"/>
  <c r="AM149" i="6"/>
  <c r="AN149" i="6"/>
  <c r="AL115" i="6"/>
  <c r="AL83" i="6"/>
  <c r="AM430" i="6"/>
  <c r="AN430" i="6"/>
  <c r="AP320" i="6"/>
  <c r="AP241" i="6"/>
  <c r="AM168" i="6"/>
  <c r="AN168" i="6"/>
  <c r="AP131" i="6"/>
  <c r="AM83" i="6"/>
  <c r="AN83" i="6"/>
  <c r="AP23" i="6"/>
  <c r="AP400" i="6"/>
  <c r="AL329" i="6"/>
  <c r="AP253" i="6"/>
  <c r="AM167" i="6"/>
  <c r="AN167" i="6"/>
  <c r="AM123" i="6"/>
  <c r="AN123" i="6"/>
  <c r="AL102" i="6"/>
  <c r="AL69" i="6"/>
  <c r="AM21" i="6"/>
  <c r="AN21" i="6"/>
  <c r="AM36" i="6"/>
  <c r="AN36" i="6"/>
  <c r="AP22" i="6"/>
  <c r="AP84" i="6"/>
  <c r="AM187" i="6"/>
  <c r="AN187" i="6"/>
  <c r="AM38" i="6"/>
  <c r="AN38" i="6"/>
  <c r="AL15" i="6"/>
  <c r="AP165" i="6"/>
  <c r="AM40" i="6"/>
  <c r="AN40" i="6"/>
  <c r="AP173" i="6"/>
  <c r="AM159" i="6"/>
  <c r="AN159" i="6"/>
  <c r="AM317" i="6"/>
  <c r="AN317" i="6"/>
  <c r="AL503" i="6"/>
  <c r="AM505" i="6"/>
  <c r="AN505" i="6"/>
  <c r="AP365" i="6"/>
  <c r="AL418" i="6"/>
  <c r="AM365" i="6"/>
  <c r="AN365" i="6"/>
  <c r="AL452" i="6"/>
  <c r="AO452" i="6"/>
  <c r="AM169" i="6"/>
  <c r="AN169" i="6"/>
  <c r="AM206" i="6"/>
  <c r="AN206" i="6"/>
  <c r="AL82" i="6"/>
  <c r="AM108" i="6"/>
  <c r="AN108" i="6"/>
  <c r="AO108" i="6"/>
  <c r="AL35" i="6"/>
  <c r="AP32" i="6"/>
  <c r="AL213" i="6"/>
  <c r="AP451" i="6"/>
  <c r="AM455" i="6"/>
  <c r="AN455" i="6"/>
  <c r="AP335" i="6"/>
  <c r="AM278" i="6"/>
  <c r="AN278" i="6"/>
  <c r="AP326" i="6"/>
  <c r="AM465" i="6"/>
  <c r="AN465" i="6"/>
  <c r="AP294" i="6"/>
  <c r="AL237" i="6"/>
  <c r="AP461" i="6"/>
  <c r="AL87" i="6"/>
  <c r="AL167" i="6"/>
  <c r="AP119" i="6"/>
  <c r="AP444" i="6"/>
  <c r="AL217" i="6"/>
  <c r="AL122" i="6"/>
  <c r="AP85" i="6"/>
  <c r="AL40" i="6"/>
  <c r="AO40" i="6"/>
  <c r="AL125" i="6"/>
  <c r="AP24" i="6"/>
  <c r="AL28" i="6"/>
  <c r="AL384" i="6"/>
  <c r="AL511" i="6"/>
  <c r="AL428" i="6"/>
  <c r="AP383" i="6"/>
  <c r="AP288" i="6"/>
  <c r="AP243" i="6"/>
  <c r="AL496" i="6"/>
  <c r="AM404" i="6"/>
  <c r="AN404" i="6"/>
  <c r="AM322" i="6"/>
  <c r="AN322" i="6"/>
  <c r="AL247" i="6"/>
  <c r="AM469" i="6"/>
  <c r="AN469" i="6"/>
  <c r="AL324" i="6"/>
  <c r="AM325" i="6"/>
  <c r="AN325" i="6"/>
  <c r="AM76" i="6"/>
  <c r="AN76" i="6"/>
  <c r="AM512" i="6"/>
  <c r="AN512" i="6"/>
  <c r="AM488" i="6"/>
  <c r="AN488" i="6"/>
  <c r="AM458" i="6"/>
  <c r="AN458" i="6"/>
  <c r="AL506" i="6"/>
  <c r="AP510" i="6"/>
  <c r="AM497" i="6"/>
  <c r="AN497" i="6"/>
  <c r="AP467" i="6"/>
  <c r="AM456" i="6"/>
  <c r="AN456" i="6"/>
  <c r="AM421" i="6"/>
  <c r="AN421" i="6"/>
  <c r="AP387" i="6"/>
  <c r="AL343" i="6"/>
  <c r="AP322" i="6"/>
  <c r="AP292" i="6"/>
  <c r="AL252" i="6"/>
  <c r="AP232" i="6"/>
  <c r="AL493" i="6"/>
  <c r="AL419" i="6"/>
  <c r="AP386" i="6"/>
  <c r="AM363" i="6"/>
  <c r="AN363" i="6"/>
  <c r="AL318" i="6"/>
  <c r="AP280" i="6"/>
  <c r="AP247" i="6"/>
  <c r="AL236" i="6"/>
  <c r="AL207" i="6"/>
  <c r="AL191" i="6"/>
  <c r="AP448" i="6"/>
  <c r="AM411" i="6"/>
  <c r="AN411" i="6"/>
  <c r="AL377" i="6"/>
  <c r="AL345" i="6"/>
  <c r="AP325" i="6"/>
  <c r="AP298" i="6"/>
  <c r="AP281" i="6"/>
  <c r="AM247" i="6"/>
  <c r="AN247" i="6"/>
  <c r="AL214" i="6"/>
  <c r="AL199" i="6"/>
  <c r="AL406" i="6"/>
  <c r="AP321" i="6"/>
  <c r="AP238" i="6"/>
  <c r="AM173" i="6"/>
  <c r="AN173" i="6"/>
  <c r="AO173" i="6"/>
  <c r="AP148" i="6"/>
  <c r="AM113" i="6"/>
  <c r="AN113" i="6"/>
  <c r="AM80" i="6"/>
  <c r="AN80" i="6"/>
  <c r="AM422" i="6"/>
  <c r="AN422" i="6"/>
  <c r="AP273" i="6"/>
  <c r="AL171" i="6"/>
  <c r="AL154" i="6"/>
  <c r="AL116" i="6"/>
  <c r="AP82" i="6"/>
  <c r="AL70" i="6"/>
  <c r="AL460" i="6"/>
  <c r="AM377" i="6"/>
  <c r="AN377" i="6"/>
  <c r="AL278" i="6"/>
  <c r="AL159" i="6"/>
  <c r="AL126" i="6"/>
  <c r="AM82" i="6"/>
  <c r="AN82" i="6"/>
  <c r="AP45" i="6"/>
  <c r="AP41" i="6"/>
  <c r="AP37" i="6"/>
  <c r="AM23" i="6"/>
  <c r="AN23" i="6"/>
  <c r="AL34" i="6"/>
  <c r="AL65" i="6"/>
  <c r="AP192" i="6"/>
  <c r="AM42" i="6"/>
  <c r="AN42" i="6"/>
  <c r="AL24" i="6"/>
  <c r="AL64" i="6"/>
  <c r="AP110" i="6"/>
  <c r="AL149" i="6"/>
  <c r="AL169" i="6"/>
  <c r="AP25" i="6"/>
  <c r="AL110" i="6"/>
  <c r="AO110" i="6"/>
  <c r="AL197" i="6"/>
  <c r="AP455" i="6"/>
  <c r="AL509" i="6"/>
  <c r="AL472" i="6"/>
  <c r="AP505" i="6"/>
  <c r="AP507" i="6"/>
  <c r="AL507" i="6"/>
  <c r="AP449" i="6"/>
  <c r="AP415" i="6"/>
  <c r="AL379" i="6"/>
  <c r="AO379" i="6"/>
  <c r="AM367" i="6"/>
  <c r="AN367" i="6"/>
  <c r="AP343" i="6"/>
  <c r="AM320" i="6"/>
  <c r="AN320" i="6"/>
  <c r="AO320" i="6"/>
  <c r="AM286" i="6"/>
  <c r="AN286" i="6"/>
  <c r="AP252" i="6"/>
  <c r="AM217" i="6"/>
  <c r="AN217" i="6"/>
  <c r="AP509" i="6"/>
  <c r="AL458" i="6"/>
  <c r="AP419" i="6"/>
  <c r="AM383" i="6"/>
  <c r="AN383" i="6"/>
  <c r="AM364" i="6"/>
  <c r="AN364" i="6"/>
  <c r="AP334" i="6"/>
  <c r="AP295" i="6"/>
  <c r="AL283" i="6"/>
  <c r="AL244" i="6"/>
  <c r="AO244" i="6"/>
  <c r="AP244" i="6"/>
  <c r="AQ244" i="6"/>
  <c r="AV244" i="6"/>
  <c r="AW244" i="6"/>
  <c r="AX244" i="6"/>
  <c r="AL211" i="6"/>
  <c r="AM489" i="6"/>
  <c r="AN489" i="6"/>
  <c r="AP447" i="6"/>
  <c r="AL410" i="6"/>
  <c r="AP377" i="6"/>
  <c r="AP345" i="6"/>
  <c r="AL317" i="6"/>
  <c r="AL290" i="6"/>
  <c r="AO290" i="6"/>
  <c r="AM251" i="6"/>
  <c r="AN251" i="6"/>
  <c r="AL230" i="6"/>
  <c r="AP198" i="6"/>
  <c r="AP384" i="6"/>
  <c r="AL301" i="6"/>
  <c r="AL189" i="6"/>
  <c r="AM160" i="6"/>
  <c r="AN160" i="6"/>
  <c r="AL128" i="6"/>
  <c r="AL111" i="6"/>
  <c r="AP74" i="6"/>
  <c r="AM413" i="6"/>
  <c r="AN413" i="6"/>
  <c r="AP332" i="6"/>
  <c r="AL249" i="6"/>
  <c r="AP196" i="6"/>
  <c r="AM164" i="6"/>
  <c r="AN164" i="6"/>
  <c r="AM148" i="6"/>
  <c r="AN148" i="6"/>
  <c r="AP116" i="6"/>
  <c r="AP71" i="6"/>
  <c r="AL58" i="6"/>
  <c r="AM31" i="6"/>
  <c r="AN31" i="6"/>
  <c r="AO31" i="6"/>
  <c r="AM19" i="6"/>
  <c r="AN19" i="6"/>
  <c r="AM15" i="6"/>
  <c r="AN15" i="6"/>
  <c r="AM381" i="6"/>
  <c r="AN381" i="6"/>
  <c r="AP249" i="6"/>
  <c r="AP170" i="6"/>
  <c r="AL130" i="6"/>
  <c r="AP109" i="6"/>
  <c r="AP77" i="6"/>
  <c r="AP506" i="6"/>
  <c r="AM162" i="6"/>
  <c r="AN162" i="6"/>
  <c r="AP59" i="6"/>
  <c r="AL277" i="6"/>
  <c r="AL73" i="6"/>
  <c r="AL30" i="6"/>
  <c r="AP114" i="6"/>
  <c r="AP278" i="6"/>
  <c r="AP60" i="6"/>
  <c r="AM514" i="6"/>
  <c r="AN514" i="6"/>
  <c r="AM490" i="6"/>
  <c r="AN490" i="6"/>
  <c r="AL451" i="6"/>
  <c r="AL471" i="6"/>
  <c r="AL510" i="6"/>
  <c r="AO510" i="6"/>
  <c r="AP485" i="6"/>
  <c r="AM444" i="6"/>
  <c r="AN444" i="6"/>
  <c r="AL407" i="6"/>
  <c r="AP379" i="6"/>
  <c r="AM340" i="6"/>
  <c r="AN340" i="6"/>
  <c r="AM321" i="6"/>
  <c r="AN321" i="6"/>
  <c r="AL288" i="6"/>
  <c r="AO288" i="6"/>
  <c r="AP256" i="6"/>
  <c r="AP239" i="6"/>
  <c r="AM205" i="6"/>
  <c r="AN205" i="6"/>
  <c r="AO205" i="6"/>
  <c r="AL486" i="6"/>
  <c r="AO486" i="6"/>
  <c r="AM443" i="6"/>
  <c r="AN443" i="6"/>
  <c r="AM415" i="6"/>
  <c r="AN415" i="6"/>
  <c r="AL382" i="6"/>
  <c r="AM382" i="6"/>
  <c r="AN382" i="6"/>
  <c r="AO382" i="6"/>
  <c r="AM358" i="6"/>
  <c r="AN358" i="6"/>
  <c r="AM330" i="6"/>
  <c r="AN330" i="6"/>
  <c r="AM292" i="6"/>
  <c r="AN292" i="6"/>
  <c r="AM276" i="6"/>
  <c r="AN276" i="6"/>
  <c r="AM204" i="6"/>
  <c r="AN204" i="6"/>
  <c r="AM494" i="6"/>
  <c r="AN494" i="6"/>
  <c r="AP452" i="6"/>
  <c r="AP426" i="6"/>
  <c r="AP409" i="6"/>
  <c r="AP381" i="6"/>
  <c r="AL369" i="6"/>
  <c r="AM326" i="6"/>
  <c r="AN326" i="6"/>
  <c r="AM299" i="6"/>
  <c r="AN299" i="6"/>
  <c r="AM280" i="6"/>
  <c r="AN280" i="6"/>
  <c r="AP246" i="6"/>
  <c r="AP230" i="6"/>
  <c r="AL190" i="6"/>
  <c r="AP417" i="6"/>
  <c r="AL297" i="6"/>
  <c r="AP172" i="6"/>
  <c r="AM152" i="6"/>
  <c r="AN152" i="6"/>
  <c r="AM121" i="6"/>
  <c r="AN121" i="6"/>
  <c r="AM105" i="6"/>
  <c r="AN105" i="6"/>
  <c r="AL444" i="6"/>
  <c r="AP359" i="6"/>
  <c r="AM281" i="6"/>
  <c r="AN281" i="6"/>
  <c r="AL188" i="6"/>
  <c r="AO188" i="6"/>
  <c r="AL147" i="6"/>
  <c r="AL103" i="6"/>
  <c r="AO103" i="6"/>
  <c r="AP58" i="6"/>
  <c r="AM446" i="6"/>
  <c r="AN446" i="6"/>
  <c r="AL340" i="6"/>
  <c r="AM258" i="6"/>
  <c r="AN258" i="6"/>
  <c r="AP174" i="6"/>
  <c r="AP130" i="6"/>
  <c r="AM107" i="6"/>
  <c r="AN107" i="6"/>
  <c r="AM71" i="6"/>
  <c r="AN71" i="6"/>
  <c r="AM27" i="6"/>
  <c r="AN27" i="6"/>
  <c r="AP15" i="6"/>
  <c r="AL160" i="6"/>
  <c r="AO160" i="6"/>
  <c r="AL60" i="6"/>
  <c r="AP149" i="6"/>
  <c r="AM237" i="6"/>
  <c r="AN237" i="6"/>
  <c r="AP217" i="6"/>
  <c r="AM102" i="6"/>
  <c r="AN102" i="6"/>
  <c r="AP344" i="6"/>
  <c r="AL152" i="6"/>
  <c r="AO152" i="6"/>
  <c r="AL114" i="6"/>
  <c r="AM285" i="6"/>
  <c r="AN285" i="6"/>
  <c r="AP503" i="6"/>
  <c r="AL487" i="6"/>
  <c r="AO487" i="6"/>
  <c r="AR487" i="6"/>
  <c r="AY487" i="6"/>
  <c r="AZ487" i="6"/>
  <c r="BA487" i="6"/>
  <c r="AP382" i="6"/>
  <c r="AP430" i="6"/>
  <c r="AP370" i="6"/>
  <c r="AP195" i="6"/>
  <c r="AM198" i="6"/>
  <c r="AN198" i="6"/>
  <c r="AM385" i="6"/>
  <c r="AN385" i="6"/>
  <c r="AP103" i="6"/>
  <c r="AP117" i="6"/>
  <c r="AL39" i="6"/>
  <c r="AL321" i="6"/>
  <c r="AM43" i="6"/>
  <c r="AN43" i="6"/>
  <c r="AP160" i="6"/>
  <c r="AR160" i="6"/>
  <c r="AY160" i="6"/>
  <c r="AZ160" i="6"/>
  <c r="BA160" i="6"/>
  <c r="AM491" i="6"/>
  <c r="AN491" i="6"/>
  <c r="AL339" i="6"/>
  <c r="AP287" i="6"/>
  <c r="AP342" i="6"/>
  <c r="AL202" i="6"/>
  <c r="AL298" i="6"/>
  <c r="AP250" i="6"/>
  <c r="AP206" i="6"/>
  <c r="AL200" i="6"/>
  <c r="AL192" i="6"/>
  <c r="AL123" i="6"/>
  <c r="AM87" i="6"/>
  <c r="AN87" i="6"/>
  <c r="AP293" i="6"/>
  <c r="AP146" i="6"/>
  <c r="AP102" i="6"/>
  <c r="AL44" i="6"/>
  <c r="AM44" i="6"/>
  <c r="AN44" i="6"/>
  <c r="AL242" i="6"/>
  <c r="AO242" i="6"/>
  <c r="AP19" i="6"/>
  <c r="AP169" i="6"/>
  <c r="AM507" i="6"/>
  <c r="AN507" i="6"/>
  <c r="AL443" i="6"/>
  <c r="AO443" i="6"/>
  <c r="AL387" i="6"/>
  <c r="AL292" i="6"/>
  <c r="AO292" i="6"/>
  <c r="AQ292" i="6"/>
  <c r="AV292" i="6"/>
  <c r="AW292" i="6"/>
  <c r="AX292" i="6"/>
  <c r="AL248" i="6"/>
  <c r="AL204" i="6"/>
  <c r="AO204" i="6"/>
  <c r="AP411" i="6"/>
  <c r="AP327" i="6"/>
  <c r="AP259" i="6"/>
  <c r="AL203" i="6"/>
  <c r="AM327" i="6"/>
  <c r="AN327" i="6"/>
  <c r="AP190" i="6"/>
  <c r="AL153" i="6"/>
  <c r="AA10" i="6"/>
  <c r="AM496" i="6"/>
  <c r="AN496" i="6"/>
  <c r="AM459" i="6"/>
  <c r="AN459" i="6"/>
  <c r="AO459" i="6"/>
  <c r="AL514" i="6"/>
  <c r="AM485" i="6"/>
  <c r="AN485" i="6"/>
  <c r="AP504" i="6"/>
  <c r="AP486" i="6"/>
  <c r="AQ486" i="6"/>
  <c r="AV486" i="6"/>
  <c r="AW486" i="6"/>
  <c r="AX486" i="6"/>
  <c r="AM457" i="6"/>
  <c r="AN457" i="6"/>
  <c r="AP428" i="6"/>
  <c r="AM405" i="6"/>
  <c r="AN405" i="6"/>
  <c r="AL358" i="6"/>
  <c r="AO358" i="6"/>
  <c r="AM329" i="6"/>
  <c r="AN329" i="6"/>
  <c r="AL296" i="6"/>
  <c r="AM257" i="6"/>
  <c r="AN257" i="6"/>
  <c r="AM238" i="6"/>
  <c r="AN238" i="6"/>
  <c r="AO238" i="6"/>
  <c r="AP204" i="6"/>
  <c r="AM424" i="6"/>
  <c r="AN424" i="6"/>
  <c r="AL402" i="6"/>
  <c r="AL373" i="6"/>
  <c r="AL323" i="6"/>
  <c r="AP291" i="6"/>
  <c r="AL251" i="6"/>
  <c r="AM239" i="6"/>
  <c r="AN239" i="6"/>
  <c r="AM212" i="6"/>
  <c r="AN212" i="6"/>
  <c r="AM193" i="6"/>
  <c r="AN193" i="6"/>
  <c r="AM492" i="6"/>
  <c r="AN492" i="6"/>
  <c r="AP418" i="6"/>
  <c r="AL360" i="6"/>
  <c r="AL328" i="6"/>
  <c r="AL302" i="6"/>
  <c r="AM302" i="6"/>
  <c r="AN302" i="6"/>
  <c r="AO302" i="6"/>
  <c r="AP282" i="6"/>
  <c r="AP254" i="6"/>
  <c r="AM231" i="6"/>
  <c r="AN231" i="6"/>
  <c r="AM202" i="6"/>
  <c r="AN202" i="6"/>
  <c r="AO202" i="6"/>
  <c r="AP425" i="6"/>
  <c r="AL332" i="6"/>
  <c r="AP242" i="6"/>
  <c r="AM190" i="6"/>
  <c r="AN190" i="6"/>
  <c r="AO190" i="6"/>
  <c r="AP153" i="6"/>
  <c r="AP120" i="6"/>
  <c r="AP87" i="6"/>
  <c r="AL457" i="6"/>
  <c r="AO457" i="6"/>
  <c r="AM366" i="6"/>
  <c r="AN366" i="6"/>
  <c r="AM210" i="6"/>
  <c r="AN210" i="6"/>
  <c r="AO210" i="6"/>
  <c r="AL155" i="6"/>
  <c r="AP123" i="6"/>
  <c r="AL86" i="6"/>
  <c r="AL71" i="6"/>
  <c r="AL27" i="6"/>
  <c r="AP405" i="6"/>
  <c r="AP166" i="6"/>
  <c r="AM131" i="6"/>
  <c r="AN131" i="6"/>
  <c r="AP106" i="6"/>
  <c r="AL61" i="6"/>
  <c r="AP42" i="6"/>
  <c r="AP38" i="6"/>
  <c r="AM29" i="6"/>
  <c r="AN29" i="6"/>
  <c r="AO29" i="6"/>
  <c r="AP26" i="6"/>
  <c r="AL19" i="6"/>
  <c r="AP161" i="6"/>
  <c r="AL421" i="6"/>
  <c r="AO421" i="6"/>
  <c r="AP421" i="6"/>
  <c r="AQ421" i="6"/>
  <c r="AV421" i="6"/>
  <c r="AW421" i="6"/>
  <c r="AX421" i="6"/>
  <c r="AP18" i="6"/>
  <c r="AM45" i="6"/>
  <c r="AN45" i="6"/>
  <c r="AM106" i="6"/>
  <c r="AN106" i="6"/>
  <c r="AP145" i="6"/>
  <c r="AM61" i="6"/>
  <c r="AN61" i="6"/>
  <c r="AL17" i="6"/>
  <c r="AP105" i="6"/>
  <c r="AL165" i="6"/>
  <c r="AM463" i="6"/>
  <c r="AN463" i="6"/>
  <c r="AM447" i="6"/>
  <c r="AN447" i="6"/>
  <c r="BI236" i="7"/>
  <c r="BI458" i="7"/>
  <c r="BL458" i="7"/>
  <c r="BS458" i="7"/>
  <c r="BT458" i="7"/>
  <c r="BU458" i="7"/>
  <c r="H458" i="7"/>
  <c r="BI253" i="7"/>
  <c r="BI122" i="7"/>
  <c r="W22" i="6"/>
  <c r="AO148" i="6"/>
  <c r="AQ148" i="6"/>
  <c r="AV148" i="6"/>
  <c r="AW148" i="6"/>
  <c r="AX148" i="6"/>
  <c r="AO341" i="6"/>
  <c r="AO201" i="6"/>
  <c r="AO281" i="6"/>
  <c r="AO485" i="6"/>
  <c r="AO272" i="6"/>
  <c r="AQ272" i="6"/>
  <c r="AV272" i="6"/>
  <c r="AW272" i="6"/>
  <c r="AX272" i="6"/>
  <c r="AO383" i="6"/>
  <c r="AO336" i="6"/>
  <c r="AA31" i="7"/>
  <c r="AA275" i="7"/>
  <c r="AC275" i="7"/>
  <c r="AH275" i="7"/>
  <c r="AI275" i="7"/>
  <c r="AJ275" i="7"/>
  <c r="A275" i="7"/>
  <c r="AA465" i="7"/>
  <c r="AA384" i="7"/>
  <c r="BE24" i="6"/>
  <c r="BE273" i="6"/>
  <c r="BG273" i="6"/>
  <c r="BL273" i="6"/>
  <c r="BM273" i="6"/>
  <c r="BN273" i="6"/>
  <c r="BE196" i="6"/>
  <c r="BE301" i="6"/>
  <c r="AL38" i="6"/>
  <c r="AL448" i="6"/>
  <c r="AO448" i="6"/>
  <c r="AM420" i="6"/>
  <c r="AN420" i="6"/>
  <c r="AP337" i="6"/>
  <c r="AM407" i="6"/>
  <c r="AN407" i="6"/>
  <c r="AM282" i="6"/>
  <c r="AN282" i="6"/>
  <c r="AM153" i="6"/>
  <c r="AN153" i="6"/>
  <c r="AL120" i="6"/>
  <c r="AM252" i="6"/>
  <c r="AN252" i="6"/>
  <c r="AM471" i="6"/>
  <c r="AN471" i="6"/>
  <c r="AL325" i="6"/>
  <c r="AM253" i="6"/>
  <c r="AN253" i="6"/>
  <c r="AP65" i="6"/>
  <c r="AL425" i="6"/>
  <c r="AO425" i="6"/>
  <c r="AR425" i="6"/>
  <c r="AY425" i="6"/>
  <c r="AZ425" i="6"/>
  <c r="BA425" i="6"/>
  <c r="AL37" i="6"/>
  <c r="AM127" i="6"/>
  <c r="AN127" i="6"/>
  <c r="AL166" i="6"/>
  <c r="AM115" i="6"/>
  <c r="AN115" i="6"/>
  <c r="AP188" i="6"/>
  <c r="AP286" i="6"/>
  <c r="AM449" i="6"/>
  <c r="AN449" i="6"/>
  <c r="AL291" i="6"/>
  <c r="AO291" i="6"/>
  <c r="AQ291" i="6"/>
  <c r="AV291" i="6"/>
  <c r="AW291" i="6"/>
  <c r="AX291" i="6"/>
  <c r="AP471" i="6"/>
  <c r="AL276" i="6"/>
  <c r="AP424" i="6"/>
  <c r="AL466" i="6"/>
  <c r="AO466" i="6"/>
  <c r="AL66" i="6"/>
  <c r="AL36" i="6"/>
  <c r="AP118" i="6"/>
  <c r="AM360" i="6"/>
  <c r="AN360" i="6"/>
  <c r="AO360" i="6"/>
  <c r="AP163" i="6"/>
  <c r="AP277" i="6"/>
  <c r="AL282" i="6"/>
  <c r="AM319" i="6"/>
  <c r="AN319" i="6"/>
  <c r="AL322" i="6"/>
  <c r="AP511" i="6"/>
  <c r="AM81" i="6"/>
  <c r="AN81" i="6"/>
  <c r="AP68" i="6"/>
  <c r="AM111" i="6"/>
  <c r="AN111" i="6"/>
  <c r="AP413" i="6"/>
  <c r="AM414" i="6"/>
  <c r="AN414" i="6"/>
  <c r="AP371" i="6"/>
  <c r="AL22" i="6"/>
  <c r="AM170" i="6"/>
  <c r="AN170" i="6"/>
  <c r="AM60" i="6"/>
  <c r="AN60" i="6"/>
  <c r="AO60" i="6"/>
  <c r="AM117" i="6"/>
  <c r="AN117" i="6"/>
  <c r="AP125" i="6"/>
  <c r="AL68" i="6"/>
  <c r="AL118" i="6"/>
  <c r="AO118" i="6"/>
  <c r="AM199" i="6"/>
  <c r="AN199" i="6"/>
  <c r="AM370" i="6"/>
  <c r="AN370" i="6"/>
  <c r="AL78" i="6"/>
  <c r="AO78" i="6"/>
  <c r="AL163" i="6"/>
  <c r="AO163" i="6"/>
  <c r="AQ163" i="6"/>
  <c r="AV163" i="6"/>
  <c r="AW163" i="6"/>
  <c r="AX163" i="6"/>
  <c r="AP301" i="6"/>
  <c r="AP79" i="6"/>
  <c r="AL132" i="6"/>
  <c r="AO132" i="6"/>
  <c r="AP213" i="6"/>
  <c r="AP464" i="6"/>
  <c r="AM236" i="6"/>
  <c r="AN236" i="6"/>
  <c r="AP290" i="6"/>
  <c r="AL337" i="6"/>
  <c r="AO337" i="6"/>
  <c r="AM402" i="6"/>
  <c r="AN402" i="6"/>
  <c r="AL445" i="6"/>
  <c r="AP194" i="6"/>
  <c r="AP255" i="6"/>
  <c r="AL326" i="6"/>
  <c r="AO326" i="6"/>
  <c r="AL365" i="6"/>
  <c r="AO365" i="6"/>
  <c r="AP423" i="6"/>
  <c r="AM495" i="6"/>
  <c r="AN495" i="6"/>
  <c r="AL243" i="6"/>
  <c r="AO243" i="6"/>
  <c r="AP300" i="6"/>
  <c r="AP364" i="6"/>
  <c r="AL424" i="6"/>
  <c r="AO424" i="6"/>
  <c r="AP499" i="6"/>
  <c r="AL500" i="6"/>
  <c r="AM506" i="6"/>
  <c r="AN506" i="6"/>
  <c r="AP31" i="6"/>
  <c r="AM39" i="6"/>
  <c r="AN39" i="6"/>
  <c r="AL18" i="6"/>
  <c r="AO18" i="6"/>
  <c r="AL25" i="6"/>
  <c r="AM67" i="6"/>
  <c r="AN67" i="6"/>
  <c r="AM119" i="6"/>
  <c r="AN119" i="6"/>
  <c r="AL187" i="6"/>
  <c r="AL468" i="6"/>
  <c r="AO468" i="6"/>
  <c r="AL23" i="6"/>
  <c r="AO23" i="6"/>
  <c r="AM66" i="6"/>
  <c r="AN66" i="6"/>
  <c r="AP127" i="6"/>
  <c r="AM189" i="6"/>
  <c r="AN189" i="6"/>
  <c r="AP297" i="6"/>
  <c r="AM462" i="6"/>
  <c r="AN462" i="6"/>
  <c r="AM114" i="6"/>
  <c r="AN114" i="6"/>
  <c r="AP168" i="6"/>
  <c r="AL359" i="6"/>
  <c r="AM207" i="6"/>
  <c r="AN207" i="6"/>
  <c r="AL274" i="6"/>
  <c r="AL333" i="6"/>
  <c r="AM386" i="6"/>
  <c r="AN386" i="6"/>
  <c r="AO386" i="6"/>
  <c r="AP457" i="6"/>
  <c r="AP235" i="6"/>
  <c r="AM287" i="6"/>
  <c r="AN287" i="6"/>
  <c r="AM343" i="6"/>
  <c r="AN343" i="6"/>
  <c r="AP403" i="6"/>
  <c r="AL467" i="6"/>
  <c r="AL240" i="6"/>
  <c r="AP296" i="6"/>
  <c r="AL363" i="6"/>
  <c r="AL404" i="6"/>
  <c r="AL464" i="6"/>
  <c r="AP515" i="6"/>
  <c r="AP496" i="6"/>
  <c r="AM68" i="6"/>
  <c r="AN68" i="6"/>
  <c r="AL80" i="6"/>
  <c r="AO80" i="6"/>
  <c r="AP113" i="6"/>
  <c r="AP39" i="6"/>
  <c r="AP150" i="6"/>
  <c r="AP29" i="6"/>
  <c r="AM157" i="6"/>
  <c r="AN157" i="6"/>
  <c r="AP104" i="6"/>
  <c r="AL257" i="6"/>
  <c r="AP237" i="6"/>
  <c r="AM334" i="6"/>
  <c r="AN334" i="6"/>
  <c r="AP498" i="6"/>
  <c r="AM256" i="6"/>
  <c r="AN256" i="6"/>
  <c r="AL403" i="6"/>
  <c r="AP276" i="6"/>
  <c r="AL415" i="6"/>
  <c r="AP512" i="6"/>
  <c r="AM504" i="6"/>
  <c r="AN504" i="6"/>
  <c r="BI470" i="7"/>
  <c r="BI278" i="7"/>
  <c r="BI415" i="7"/>
  <c r="BI173" i="7"/>
  <c r="AO76" i="6"/>
  <c r="AO104" i="6"/>
  <c r="AO367" i="6"/>
  <c r="AO489" i="6"/>
  <c r="AO275" i="6"/>
  <c r="AQ275" i="6"/>
  <c r="AV275" i="6"/>
  <c r="AW275" i="6"/>
  <c r="AX275" i="6"/>
  <c r="AO106" i="6"/>
  <c r="AO280" i="6"/>
  <c r="AO107" i="6"/>
  <c r="AO286" i="6"/>
  <c r="AQ286" i="6"/>
  <c r="AV286" i="6"/>
  <c r="AW286" i="6"/>
  <c r="AX286" i="6"/>
  <c r="AO456" i="6"/>
  <c r="AM248" i="6"/>
  <c r="AN248" i="6"/>
  <c r="AP299" i="6"/>
  <c r="AP362" i="6"/>
  <c r="AM416" i="6"/>
  <c r="AN416" i="6"/>
  <c r="AL491" i="6"/>
  <c r="AP240" i="6"/>
  <c r="AM293" i="6"/>
  <c r="AN293" i="6"/>
  <c r="AL293" i="6"/>
  <c r="AO293" i="6"/>
  <c r="AP363" i="6"/>
  <c r="AP420" i="6"/>
  <c r="AM493" i="6"/>
  <c r="AN493" i="6"/>
  <c r="AL492" i="6"/>
  <c r="AO492" i="6"/>
  <c r="AR492" i="6"/>
  <c r="AY492" i="6"/>
  <c r="AZ492" i="6"/>
  <c r="BA492" i="6"/>
  <c r="AM502" i="6"/>
  <c r="AN502" i="6"/>
  <c r="AL59" i="6"/>
  <c r="AO59" i="6"/>
  <c r="AL84" i="6"/>
  <c r="AO84" i="6"/>
  <c r="AM65" i="6"/>
  <c r="AN65" i="6"/>
  <c r="AO65" i="6"/>
  <c r="AP33" i="6"/>
  <c r="AP61" i="6"/>
  <c r="AM116" i="6"/>
  <c r="AN116" i="6"/>
  <c r="AL174" i="6"/>
  <c r="AL447" i="6"/>
  <c r="AM20" i="6"/>
  <c r="AN20" i="6"/>
  <c r="AM63" i="6"/>
  <c r="AN63" i="6"/>
  <c r="AM120" i="6"/>
  <c r="AN120" i="6"/>
  <c r="AP171" i="6"/>
  <c r="AM426" i="6"/>
  <c r="AN426" i="6"/>
  <c r="AL112" i="6"/>
  <c r="AM161" i="6"/>
  <c r="AN161" i="6"/>
  <c r="AO161" i="6"/>
  <c r="AM345" i="6"/>
  <c r="AN345" i="6"/>
  <c r="AP199" i="6"/>
  <c r="AP258" i="6"/>
  <c r="AP328" i="6"/>
  <c r="AL381" i="6"/>
  <c r="AP456" i="6"/>
  <c r="AM216" i="6"/>
  <c r="AN216" i="6"/>
  <c r="AL284" i="6"/>
  <c r="AL338" i="6"/>
  <c r="AP402" i="6"/>
  <c r="AM464" i="6"/>
  <c r="AN464" i="6"/>
  <c r="AL239" i="6"/>
  <c r="AM289" i="6"/>
  <c r="AN289" i="6"/>
  <c r="AO289" i="6"/>
  <c r="AP358" i="6"/>
  <c r="AM384" i="6"/>
  <c r="AN384" i="6"/>
  <c r="AL461" i="6"/>
  <c r="AM511" i="6"/>
  <c r="AN511" i="6"/>
  <c r="AO511" i="6"/>
  <c r="AP493" i="6"/>
  <c r="AL145" i="6"/>
  <c r="AM122" i="6"/>
  <c r="AN122" i="6"/>
  <c r="AP329" i="6"/>
  <c r="AP35" i="6"/>
  <c r="AL109" i="6"/>
  <c r="AO109" i="6"/>
  <c r="AM410" i="6"/>
  <c r="AN410" i="6"/>
  <c r="AL127" i="6"/>
  <c r="AL74" i="6"/>
  <c r="AM197" i="6"/>
  <c r="AN197" i="6"/>
  <c r="AO197" i="6"/>
  <c r="AM203" i="6"/>
  <c r="AN203" i="6"/>
  <c r="AM318" i="6"/>
  <c r="AN318" i="6"/>
  <c r="AL422" i="6"/>
  <c r="AM240" i="6"/>
  <c r="AN240" i="6"/>
  <c r="AL374" i="6"/>
  <c r="AM241" i="6"/>
  <c r="AN241" i="6"/>
  <c r="AL375" i="6"/>
  <c r="AO375" i="6"/>
  <c r="AP490" i="6"/>
  <c r="AP466" i="6"/>
  <c r="BI338" i="7"/>
  <c r="BI383" i="7"/>
  <c r="BI428" i="7"/>
  <c r="BK428" i="7"/>
  <c r="BP428" i="7"/>
  <c r="BQ428" i="7"/>
  <c r="BR428" i="7"/>
  <c r="G428" i="7"/>
  <c r="BI493" i="7"/>
  <c r="BI492" i="7"/>
  <c r="BI34" i="7"/>
  <c r="BK34" i="7"/>
  <c r="BP34" i="7"/>
  <c r="BQ34" i="7"/>
  <c r="BR34" i="7"/>
  <c r="G34" i="7"/>
  <c r="BI373" i="7"/>
  <c r="BK373" i="7"/>
  <c r="BP373" i="7"/>
  <c r="BQ373" i="7"/>
  <c r="BR373" i="7"/>
  <c r="G373" i="7"/>
  <c r="I373" i="7"/>
  <c r="BI194" i="7"/>
  <c r="BI403" i="7"/>
  <c r="BI468" i="7"/>
  <c r="BI341" i="7"/>
  <c r="BL341" i="7"/>
  <c r="BS341" i="7"/>
  <c r="BT341" i="7"/>
  <c r="BU341" i="7"/>
  <c r="H341" i="7"/>
  <c r="BI382" i="7"/>
  <c r="BI402" i="7"/>
  <c r="W410" i="6"/>
  <c r="W244" i="6"/>
  <c r="Y244" i="6"/>
  <c r="AD244" i="6"/>
  <c r="AE244" i="6"/>
  <c r="AF244" i="6"/>
  <c r="W422" i="6"/>
  <c r="W408" i="6"/>
  <c r="W45" i="6"/>
  <c r="W202" i="6"/>
  <c r="Y202" i="6"/>
  <c r="AD202" i="6"/>
  <c r="AE202" i="6"/>
  <c r="AF202" i="6"/>
  <c r="W492" i="6"/>
  <c r="W121" i="6"/>
  <c r="W417" i="6"/>
  <c r="W125" i="6"/>
  <c r="Y125" i="6"/>
  <c r="AD125" i="6"/>
  <c r="AE125" i="6"/>
  <c r="AF125" i="6"/>
  <c r="W68" i="6"/>
  <c r="W132" i="6"/>
  <c r="W413" i="6"/>
  <c r="W446" i="6"/>
  <c r="Z446" i="6"/>
  <c r="AG446" i="6"/>
  <c r="AH446" i="6"/>
  <c r="AK446" i="6"/>
  <c r="W512" i="6"/>
  <c r="W427" i="6"/>
  <c r="W458" i="6"/>
  <c r="W494" i="6"/>
  <c r="Z494" i="6"/>
  <c r="AG494" i="6"/>
  <c r="AH494" i="6"/>
  <c r="AK494" i="6"/>
  <c r="W451" i="6"/>
  <c r="AA60" i="7"/>
  <c r="AA413" i="7"/>
  <c r="AA505" i="7"/>
  <c r="AC505" i="7"/>
  <c r="AH505" i="7"/>
  <c r="AI505" i="7"/>
  <c r="AJ505" i="7"/>
  <c r="A505" i="7"/>
  <c r="AA191" i="7"/>
  <c r="AA208" i="7"/>
  <c r="AA216" i="7"/>
  <c r="AA253" i="7"/>
  <c r="AC253" i="7"/>
  <c r="AH253" i="7"/>
  <c r="AI253" i="7"/>
  <c r="AJ253" i="7"/>
  <c r="A253" i="7"/>
  <c r="AA273" i="7"/>
  <c r="AA294" i="7"/>
  <c r="AA338" i="7"/>
  <c r="AA410" i="7"/>
  <c r="AC410" i="7"/>
  <c r="AH410" i="7"/>
  <c r="AI410" i="7"/>
  <c r="AJ410" i="7"/>
  <c r="A410" i="7"/>
  <c r="AA467" i="7"/>
  <c r="AA503" i="7"/>
  <c r="AA42" i="7"/>
  <c r="AA120" i="7"/>
  <c r="AC120" i="7"/>
  <c r="AH120" i="7"/>
  <c r="AI120" i="7"/>
  <c r="AJ120" i="7"/>
  <c r="A120" i="7"/>
  <c r="AA324" i="7"/>
  <c r="AA456" i="7"/>
  <c r="AA375" i="7"/>
  <c r="AA364" i="7"/>
  <c r="AD364" i="7"/>
  <c r="AK364" i="7"/>
  <c r="AL364" i="7"/>
  <c r="AO364" i="7"/>
  <c r="B364" i="7"/>
  <c r="AA36" i="7"/>
  <c r="BE58" i="6"/>
  <c r="BE377" i="6"/>
  <c r="BE331" i="6"/>
  <c r="BG331" i="6"/>
  <c r="BL331" i="6"/>
  <c r="BM331" i="6"/>
  <c r="BN331" i="6"/>
  <c r="BE33" i="6"/>
  <c r="BE361" i="6"/>
  <c r="BE287" i="6"/>
  <c r="BE463" i="6"/>
  <c r="BH463" i="6"/>
  <c r="BO463" i="6"/>
  <c r="BP463" i="6"/>
  <c r="BQ463" i="6"/>
  <c r="BE82" i="6"/>
  <c r="BE206" i="6"/>
  <c r="BE324" i="6"/>
  <c r="BE203" i="6"/>
  <c r="BG203" i="6"/>
  <c r="BL203" i="6"/>
  <c r="BM203" i="6"/>
  <c r="BN203" i="6"/>
  <c r="BE334" i="6"/>
  <c r="BE408" i="6"/>
  <c r="BE464" i="6"/>
  <c r="BE239" i="6"/>
  <c r="BH239" i="6"/>
  <c r="BO239" i="6"/>
  <c r="BP239" i="6"/>
  <c r="BQ239" i="6"/>
  <c r="BE256" i="6"/>
  <c r="BE329" i="6"/>
  <c r="BE459" i="6"/>
  <c r="BE171" i="6"/>
  <c r="BG171" i="6"/>
  <c r="BL171" i="6"/>
  <c r="BM171" i="6"/>
  <c r="BN171" i="6"/>
  <c r="BE381" i="6"/>
  <c r="BE125" i="6"/>
  <c r="BE449" i="6"/>
  <c r="BE365" i="6"/>
  <c r="BH365" i="6"/>
  <c r="BO365" i="6"/>
  <c r="BP365" i="6"/>
  <c r="BQ365" i="6"/>
  <c r="BE423" i="6"/>
  <c r="BE192" i="6"/>
  <c r="BE470" i="6"/>
  <c r="AP115" i="6"/>
  <c r="AP446" i="6"/>
  <c r="AP21" i="6"/>
  <c r="AP385" i="6"/>
  <c r="AM451" i="6"/>
  <c r="AN451" i="6"/>
  <c r="AO451" i="6"/>
  <c r="AP193" i="6"/>
  <c r="AM73" i="6"/>
  <c r="AN73" i="6"/>
  <c r="AL164" i="6"/>
  <c r="AO164" i="6"/>
  <c r="AM417" i="6"/>
  <c r="AN417" i="6"/>
  <c r="AL42" i="6"/>
  <c r="AL401" i="6"/>
  <c r="AO401" i="6"/>
  <c r="AP491" i="6"/>
  <c r="AM35" i="6"/>
  <c r="AN35" i="6"/>
  <c r="AM30" i="6"/>
  <c r="AN30" i="6"/>
  <c r="AL45" i="6"/>
  <c r="AM155" i="6"/>
  <c r="AN155" i="6"/>
  <c r="AM25" i="6"/>
  <c r="AN25" i="6"/>
  <c r="AO25" i="6"/>
  <c r="AM156" i="6"/>
  <c r="AN156" i="6"/>
  <c r="AM418" i="6"/>
  <c r="AN418" i="6"/>
  <c r="AM259" i="6"/>
  <c r="AN259" i="6"/>
  <c r="AL231" i="6"/>
  <c r="AO231" i="6"/>
  <c r="AM372" i="6"/>
  <c r="AN372" i="6"/>
  <c r="AL232" i="6"/>
  <c r="AO232" i="6"/>
  <c r="AM359" i="6"/>
  <c r="AN359" i="6"/>
  <c r="AL513" i="6"/>
  <c r="AO513" i="6"/>
  <c r="AP73" i="6"/>
  <c r="AM166" i="6"/>
  <c r="AN166" i="6"/>
  <c r="AL72" i="6"/>
  <c r="AO72" i="6"/>
  <c r="AM154" i="6"/>
  <c r="AN154" i="6"/>
  <c r="AO154" i="6"/>
  <c r="AM112" i="6"/>
  <c r="AN112" i="6"/>
  <c r="AP83" i="6"/>
  <c r="AP234" i="6"/>
  <c r="AP459" i="6"/>
  <c r="AL512" i="6"/>
  <c r="AO512" i="6"/>
  <c r="AL450" i="6"/>
  <c r="AM77" i="6"/>
  <c r="AN77" i="6"/>
  <c r="AP489" i="6"/>
  <c r="AP78" i="6"/>
  <c r="AM125" i="6"/>
  <c r="AN125" i="6"/>
  <c r="AM284" i="6"/>
  <c r="AN284" i="6"/>
  <c r="AP495" i="6"/>
  <c r="AL505" i="6"/>
  <c r="AM174" i="6"/>
  <c r="AN174" i="6"/>
  <c r="AL63" i="6"/>
  <c r="AO63" i="6"/>
  <c r="AM28" i="6"/>
  <c r="AN28" i="6"/>
  <c r="AL196" i="6"/>
  <c r="AM24" i="6"/>
  <c r="AN24" i="6"/>
  <c r="AL488" i="6"/>
  <c r="AO488" i="6"/>
  <c r="AL85" i="6"/>
  <c r="AO85" i="6"/>
  <c r="AR85" i="6"/>
  <c r="AY85" i="6"/>
  <c r="AZ85" i="6"/>
  <c r="BA85" i="6"/>
  <c r="AL162" i="6"/>
  <c r="AO162" i="6"/>
  <c r="AP289" i="6"/>
  <c r="AL21" i="6"/>
  <c r="AO21" i="6"/>
  <c r="AM124" i="6"/>
  <c r="AN124" i="6"/>
  <c r="AM200" i="6"/>
  <c r="AN200" i="6"/>
  <c r="AL405" i="6"/>
  <c r="AO405" i="6"/>
  <c r="AP112" i="6"/>
  <c r="AP157" i="6"/>
  <c r="AL368" i="6"/>
  <c r="AL206" i="6"/>
  <c r="AO206" i="6"/>
  <c r="AM255" i="6"/>
  <c r="AN255" i="6"/>
  <c r="AP317" i="6"/>
  <c r="AM373" i="6"/>
  <c r="AN373" i="6"/>
  <c r="AL413" i="6"/>
  <c r="AO413" i="6"/>
  <c r="AP460" i="6"/>
  <c r="AL215" i="6"/>
  <c r="AP283" i="6"/>
  <c r="AP338" i="6"/>
  <c r="AL411" i="6"/>
  <c r="AM454" i="6"/>
  <c r="AN454" i="6"/>
  <c r="AL454" i="6"/>
  <c r="AO454" i="6"/>
  <c r="AL216" i="6"/>
  <c r="AM277" i="6"/>
  <c r="AN277" i="6"/>
  <c r="AP331" i="6"/>
  <c r="AM400" i="6"/>
  <c r="AN400" i="6"/>
  <c r="AO400" i="6"/>
  <c r="AM460" i="6"/>
  <c r="AN460" i="6"/>
  <c r="AL508" i="6"/>
  <c r="AO508" i="6"/>
  <c r="AM467" i="6"/>
  <c r="AN467" i="6"/>
  <c r="AP152" i="6"/>
  <c r="AL129" i="6"/>
  <c r="AO129" i="6"/>
  <c r="AL20" i="6"/>
  <c r="AO20" i="6"/>
  <c r="AP80" i="6"/>
  <c r="AL429" i="6"/>
  <c r="AO429" i="6"/>
  <c r="AQ429" i="6"/>
  <c r="AV429" i="6"/>
  <c r="AW429" i="6"/>
  <c r="AX429" i="6"/>
  <c r="AM86" i="6"/>
  <c r="AN86" i="6"/>
  <c r="AP159" i="6"/>
  <c r="AL344" i="6"/>
  <c r="AO344" i="6"/>
  <c r="AM17" i="6"/>
  <c r="AN17" i="6"/>
  <c r="AO17" i="6"/>
  <c r="AM33" i="6"/>
  <c r="AN33" i="6"/>
  <c r="AP86" i="6"/>
  <c r="AP155" i="6"/>
  <c r="AM234" i="6"/>
  <c r="AN234" i="6"/>
  <c r="AO234" i="6"/>
  <c r="AM361" i="6"/>
  <c r="AN361" i="6"/>
  <c r="AL79" i="6"/>
  <c r="AO79" i="6"/>
  <c r="AL156" i="6"/>
  <c r="AP201" i="6"/>
  <c r="AM191" i="6"/>
  <c r="AN191" i="6"/>
  <c r="AL245" i="6"/>
  <c r="AO245" i="6"/>
  <c r="AP302" i="6"/>
  <c r="AP361" i="6"/>
  <c r="AP422" i="6"/>
  <c r="AL194" i="6"/>
  <c r="AO194" i="6"/>
  <c r="AL255" i="6"/>
  <c r="AP318" i="6"/>
  <c r="AP374" i="6"/>
  <c r="AM428" i="6"/>
  <c r="AN428" i="6"/>
  <c r="AP208" i="6"/>
  <c r="AM273" i="6"/>
  <c r="AN273" i="6"/>
  <c r="AL331" i="6"/>
  <c r="AM371" i="6"/>
  <c r="AN371" i="6"/>
  <c r="AL420" i="6"/>
  <c r="AO420" i="6"/>
  <c r="AL494" i="6"/>
  <c r="AO494" i="6"/>
  <c r="AP513" i="6"/>
  <c r="AP470" i="6"/>
  <c r="AP340" i="6"/>
  <c r="AL16" i="6"/>
  <c r="AO16" i="6"/>
  <c r="AP20" i="6"/>
  <c r="AP72" i="6"/>
  <c r="AL315" i="6"/>
  <c r="AO315" i="6"/>
  <c r="AP107" i="6"/>
  <c r="AQ107" i="6"/>
  <c r="AV107" i="6"/>
  <c r="AW107" i="6"/>
  <c r="AX107" i="6"/>
  <c r="AP406" i="6"/>
  <c r="AP164" i="6"/>
  <c r="AM453" i="6"/>
  <c r="AN453" i="6"/>
  <c r="AL285" i="6"/>
  <c r="AO285" i="6"/>
  <c r="AP401" i="6"/>
  <c r="AP231" i="6"/>
  <c r="AL334" i="6"/>
  <c r="AL208" i="6"/>
  <c r="AM332" i="6"/>
  <c r="AN332" i="6"/>
  <c r="AP465" i="6"/>
  <c r="BI155" i="7"/>
  <c r="BK155" i="7"/>
  <c r="BP155" i="7"/>
  <c r="BQ155" i="7"/>
  <c r="BR155" i="7"/>
  <c r="G155" i="7"/>
  <c r="I155" i="7"/>
  <c r="BI401" i="7"/>
  <c r="BI17" i="7"/>
  <c r="BI445" i="7"/>
  <c r="BI451" i="7"/>
  <c r="BL451" i="7"/>
  <c r="BS451" i="7"/>
  <c r="BT451" i="7"/>
  <c r="BU451" i="7"/>
  <c r="H451" i="7"/>
  <c r="BI19" i="7"/>
  <c r="BI258" i="7"/>
  <c r="BI298" i="7"/>
  <c r="BI496" i="7"/>
  <c r="BL496" i="7"/>
  <c r="BS496" i="7"/>
  <c r="BT496" i="7"/>
  <c r="BU496" i="7"/>
  <c r="H496" i="7"/>
  <c r="BI321" i="7"/>
  <c r="BI461" i="7"/>
  <c r="BI506" i="7"/>
  <c r="W274" i="6"/>
  <c r="Z274" i="6"/>
  <c r="AG274" i="6"/>
  <c r="AH274" i="6"/>
  <c r="AK274" i="6"/>
  <c r="W426" i="6"/>
  <c r="W20" i="6"/>
  <c r="W166" i="6"/>
  <c r="AA21" i="7"/>
  <c r="AC21" i="7"/>
  <c r="AH21" i="7"/>
  <c r="AI21" i="7"/>
  <c r="AJ21" i="7"/>
  <c r="A21" i="7"/>
  <c r="AA430" i="7"/>
  <c r="AA41" i="7"/>
  <c r="AA159" i="7"/>
  <c r="AA491" i="7"/>
  <c r="AC491" i="7"/>
  <c r="AH491" i="7"/>
  <c r="AI491" i="7"/>
  <c r="AJ491" i="7"/>
  <c r="A491" i="7"/>
  <c r="AA87" i="7"/>
  <c r="AA451" i="7"/>
  <c r="AA420" i="7"/>
  <c r="AA411" i="7"/>
  <c r="AD411" i="7"/>
  <c r="AK411" i="7"/>
  <c r="AL411" i="7"/>
  <c r="AO411" i="7"/>
  <c r="B411" i="7"/>
  <c r="AA66" i="7"/>
  <c r="AA32" i="7"/>
  <c r="BE292" i="6"/>
  <c r="BE453" i="6"/>
  <c r="BH453" i="6"/>
  <c r="BO453" i="6"/>
  <c r="BP453" i="6"/>
  <c r="BQ453" i="6"/>
  <c r="BE358" i="6"/>
  <c r="BE65" i="6"/>
  <c r="BE370" i="6"/>
  <c r="BE31" i="6"/>
  <c r="BG31" i="6"/>
  <c r="BL31" i="6"/>
  <c r="BM31" i="6"/>
  <c r="BN31" i="6"/>
  <c r="BE164" i="6"/>
  <c r="BE69" i="6"/>
  <c r="AO120" i="6"/>
  <c r="AQ120" i="6"/>
  <c r="AV120" i="6"/>
  <c r="AW120" i="6"/>
  <c r="AX120" i="6"/>
  <c r="AO248" i="6"/>
  <c r="AO387" i="6"/>
  <c r="AO147" i="6"/>
  <c r="AQ147" i="6"/>
  <c r="AV147" i="6"/>
  <c r="AW147" i="6"/>
  <c r="AX147" i="6"/>
  <c r="BI385" i="7"/>
  <c r="BI234" i="7"/>
  <c r="BI459" i="7"/>
  <c r="BL459" i="7"/>
  <c r="BS459" i="7"/>
  <c r="BT459" i="7"/>
  <c r="BU459" i="7"/>
  <c r="H459" i="7"/>
  <c r="BI340" i="7"/>
  <c r="BI369" i="7"/>
  <c r="BI16" i="7"/>
  <c r="BI417" i="7"/>
  <c r="BL417" i="7"/>
  <c r="BS417" i="7"/>
  <c r="BT417" i="7"/>
  <c r="BU417" i="7"/>
  <c r="H417" i="7"/>
  <c r="BI162" i="7"/>
  <c r="BI343" i="7"/>
  <c r="BI117" i="7"/>
  <c r="BI165" i="7"/>
  <c r="BK165" i="7"/>
  <c r="BP165" i="7"/>
  <c r="BQ165" i="7"/>
  <c r="BR165" i="7"/>
  <c r="G165" i="7"/>
  <c r="I165" i="7"/>
  <c r="BI422" i="7"/>
  <c r="BI296" i="7"/>
  <c r="W105" i="6"/>
  <c r="W317" i="6"/>
  <c r="Z317" i="6"/>
  <c r="AG317" i="6"/>
  <c r="AH317" i="6"/>
  <c r="AK317" i="6"/>
  <c r="W379" i="6"/>
  <c r="W60" i="6"/>
  <c r="W79" i="6"/>
  <c r="W406" i="6"/>
  <c r="W338" i="6"/>
  <c r="W367" i="6"/>
  <c r="W214" i="6"/>
  <c r="W419" i="6"/>
  <c r="W279" i="6"/>
  <c r="W120" i="6"/>
  <c r="AA74" i="7"/>
  <c r="AA26" i="7"/>
  <c r="AA85" i="7"/>
  <c r="AA174" i="7"/>
  <c r="AA361" i="7"/>
  <c r="AA295" i="7"/>
  <c r="AA332" i="7"/>
  <c r="AA406" i="7"/>
  <c r="BE204" i="6"/>
  <c r="BE277" i="6"/>
  <c r="BE502" i="6"/>
  <c r="BE117" i="6"/>
  <c r="BE444" i="6"/>
  <c r="BE211" i="6"/>
  <c r="BE340" i="6"/>
  <c r="BE146" i="6"/>
  <c r="BE67" i="6"/>
  <c r="BE17" i="6"/>
  <c r="BE160" i="6"/>
  <c r="BE338" i="6"/>
  <c r="BE494" i="6"/>
  <c r="BE85" i="6"/>
  <c r="BE188" i="6"/>
  <c r="BE257" i="6"/>
  <c r="AO496" i="6"/>
  <c r="AO329" i="6"/>
  <c r="AO412" i="6"/>
  <c r="AO463" i="6"/>
  <c r="AO502" i="6"/>
  <c r="AO32" i="6"/>
  <c r="AO131" i="6"/>
  <c r="AO193" i="6"/>
  <c r="AO212" i="6"/>
  <c r="BI279" i="7"/>
  <c r="BL279" i="7"/>
  <c r="BS279" i="7"/>
  <c r="BT279" i="7"/>
  <c r="BU279" i="7"/>
  <c r="H279" i="7"/>
  <c r="BI362" i="7"/>
  <c r="BI105" i="7"/>
  <c r="BK105" i="7"/>
  <c r="BP105" i="7"/>
  <c r="BQ105" i="7"/>
  <c r="BR105" i="7"/>
  <c r="G105" i="7"/>
  <c r="I105" i="7"/>
  <c r="W158" i="6"/>
  <c r="W332" i="6"/>
  <c r="Y332" i="6"/>
  <c r="AD332" i="6"/>
  <c r="AE332" i="6"/>
  <c r="AF332" i="6"/>
  <c r="W495" i="6"/>
  <c r="W32" i="6"/>
  <c r="Y32" i="6"/>
  <c r="AD32" i="6"/>
  <c r="AE32" i="6"/>
  <c r="AF32" i="6"/>
  <c r="W201" i="6"/>
  <c r="W171" i="6"/>
  <c r="Y171" i="6"/>
  <c r="AD171" i="6"/>
  <c r="AE171" i="6"/>
  <c r="AF171" i="6"/>
  <c r="W302" i="6"/>
  <c r="W191" i="6"/>
  <c r="Z191" i="6"/>
  <c r="AG191" i="6"/>
  <c r="AH191" i="6"/>
  <c r="AK191" i="6"/>
  <c r="W207" i="6"/>
  <c r="W373" i="6"/>
  <c r="Y373" i="6"/>
  <c r="AD373" i="6"/>
  <c r="AE373" i="6"/>
  <c r="AF373" i="6"/>
  <c r="W402" i="6"/>
  <c r="W450" i="6"/>
  <c r="Z450" i="6"/>
  <c r="AG450" i="6"/>
  <c r="AH450" i="6"/>
  <c r="AK450" i="6"/>
  <c r="W37" i="6"/>
  <c r="Y37" i="6"/>
  <c r="AD37" i="6"/>
  <c r="AE37" i="6"/>
  <c r="AF37" i="6"/>
  <c r="W151" i="6"/>
  <c r="Z151" i="6"/>
  <c r="AG151" i="6"/>
  <c r="AH151" i="6"/>
  <c r="AK151" i="6"/>
  <c r="W281" i="6"/>
  <c r="W298" i="6"/>
  <c r="Z298" i="6"/>
  <c r="AG298" i="6"/>
  <c r="AH298" i="6"/>
  <c r="AK298" i="6"/>
  <c r="W325" i="6"/>
  <c r="W280" i="6"/>
  <c r="Y280" i="6"/>
  <c r="AD280" i="6"/>
  <c r="AE280" i="6"/>
  <c r="AF280" i="6"/>
  <c r="W28" i="6"/>
  <c r="W103" i="6"/>
  <c r="Z103" i="6"/>
  <c r="AG103" i="6"/>
  <c r="AH103" i="6"/>
  <c r="AK103" i="6"/>
  <c r="W193" i="6"/>
  <c r="W448" i="6"/>
  <c r="Z448" i="6"/>
  <c r="AG448" i="6"/>
  <c r="AH448" i="6"/>
  <c r="AK448" i="6"/>
  <c r="W369" i="6"/>
  <c r="W407" i="6"/>
  <c r="Y407" i="6"/>
  <c r="AD407" i="6"/>
  <c r="AE407" i="6"/>
  <c r="AF407" i="6"/>
  <c r="AA172" i="7"/>
  <c r="AA171" i="7"/>
  <c r="AC171" i="7"/>
  <c r="AH171" i="7"/>
  <c r="AI171" i="7"/>
  <c r="AJ171" i="7"/>
  <c r="A171" i="7"/>
  <c r="AA507" i="7"/>
  <c r="AA145" i="7"/>
  <c r="AA169" i="7"/>
  <c r="AA378" i="7"/>
  <c r="AC378" i="7"/>
  <c r="AH378" i="7"/>
  <c r="AI378" i="7"/>
  <c r="AJ378" i="7"/>
  <c r="A378" i="7"/>
  <c r="AA232" i="7"/>
  <c r="AA249" i="7"/>
  <c r="AA298" i="7"/>
  <c r="AA445" i="7"/>
  <c r="AC445" i="7"/>
  <c r="AH445" i="7"/>
  <c r="AI445" i="7"/>
  <c r="AJ445" i="7"/>
  <c r="A445" i="7"/>
  <c r="AA459" i="7"/>
  <c r="AA463" i="7"/>
  <c r="AA471" i="7"/>
  <c r="AA34" i="7"/>
  <c r="AD34" i="7"/>
  <c r="AK34" i="7"/>
  <c r="AL34" i="7"/>
  <c r="AO34" i="7"/>
  <c r="B34" i="7"/>
  <c r="AA17" i="7"/>
  <c r="AA33" i="7"/>
  <c r="AC33" i="7"/>
  <c r="AH33" i="7"/>
  <c r="AI33" i="7"/>
  <c r="AJ33" i="7"/>
  <c r="A33" i="7"/>
  <c r="AA376" i="7"/>
  <c r="AA377" i="7"/>
  <c r="AC377" i="7"/>
  <c r="AH377" i="7"/>
  <c r="AI377" i="7"/>
  <c r="AJ377" i="7"/>
  <c r="A377" i="7"/>
  <c r="AA409" i="7"/>
  <c r="BE276" i="6"/>
  <c r="BG276" i="6"/>
  <c r="BL276" i="6"/>
  <c r="BM276" i="6"/>
  <c r="BN276" i="6"/>
  <c r="BE35" i="6"/>
  <c r="BE495" i="6"/>
  <c r="BH495" i="6"/>
  <c r="BO495" i="6"/>
  <c r="BP495" i="6"/>
  <c r="BQ495" i="6"/>
  <c r="BE416" i="6"/>
  <c r="BE373" i="6"/>
  <c r="BE255" i="6"/>
  <c r="BE299" i="6"/>
  <c r="BG299" i="6"/>
  <c r="BL299" i="6"/>
  <c r="BM299" i="6"/>
  <c r="BN299" i="6"/>
  <c r="BE387" i="6"/>
  <c r="BE316" i="6"/>
  <c r="BH316" i="6"/>
  <c r="BO316" i="6"/>
  <c r="BP316" i="6"/>
  <c r="BQ316" i="6"/>
  <c r="BE116" i="6"/>
  <c r="BE298" i="6"/>
  <c r="BG298" i="6"/>
  <c r="BL298" i="6"/>
  <c r="BM298" i="6"/>
  <c r="BN298" i="6"/>
  <c r="BE114" i="6"/>
  <c r="BE210" i="6"/>
  <c r="BE456" i="6"/>
  <c r="BE511" i="6"/>
  <c r="BH511" i="6"/>
  <c r="BO511" i="6"/>
  <c r="BP511" i="6"/>
  <c r="BQ511" i="6"/>
  <c r="BE289" i="6"/>
  <c r="BE320" i="6"/>
  <c r="BE368" i="6"/>
  <c r="BE410" i="6"/>
  <c r="BG410" i="6"/>
  <c r="BL410" i="6"/>
  <c r="BM410" i="6"/>
  <c r="BN410" i="6"/>
  <c r="BE275" i="6"/>
  <c r="BE424" i="6"/>
  <c r="BH424" i="6"/>
  <c r="BO424" i="6"/>
  <c r="BP424" i="6"/>
  <c r="BQ424" i="6"/>
  <c r="BE238" i="6"/>
  <c r="BE78" i="6"/>
  <c r="BH78" i="6"/>
  <c r="BO78" i="6"/>
  <c r="BP78" i="6"/>
  <c r="BQ78" i="6"/>
  <c r="BE112" i="6"/>
  <c r="BE327" i="6"/>
  <c r="BG327" i="6"/>
  <c r="BL327" i="6"/>
  <c r="BM327" i="6"/>
  <c r="BN327" i="6"/>
  <c r="BE461" i="6"/>
  <c r="BE376" i="6"/>
  <c r="BG376" i="6"/>
  <c r="BL376" i="6"/>
  <c r="BM376" i="6"/>
  <c r="BN376" i="6"/>
  <c r="BE509" i="6"/>
  <c r="BE471" i="6"/>
  <c r="AO45" i="6"/>
  <c r="AR45" i="6"/>
  <c r="AY45" i="6"/>
  <c r="AZ45" i="6"/>
  <c r="BA45" i="6"/>
  <c r="AO22" i="6"/>
  <c r="AO196" i="6"/>
  <c r="AR196" i="6"/>
  <c r="AY196" i="6"/>
  <c r="AZ196" i="6"/>
  <c r="BA196" i="6"/>
  <c r="AO368" i="6"/>
  <c r="AO445" i="6"/>
  <c r="AO215" i="6"/>
  <c r="AQ215" i="6"/>
  <c r="AV215" i="6"/>
  <c r="AW215" i="6"/>
  <c r="AX215" i="6"/>
  <c r="AO500" i="6"/>
  <c r="AQ500" i="6"/>
  <c r="AV500" i="6"/>
  <c r="AW500" i="6"/>
  <c r="AX500" i="6"/>
  <c r="AO187" i="6"/>
  <c r="AR187" i="6"/>
  <c r="AY187" i="6"/>
  <c r="AZ187" i="6"/>
  <c r="BA187" i="6"/>
  <c r="AO274" i="6"/>
  <c r="AQ274" i="6"/>
  <c r="AV274" i="6"/>
  <c r="AW274" i="6"/>
  <c r="AX274" i="6"/>
  <c r="AO333" i="6"/>
  <c r="AO331" i="6"/>
  <c r="AQ331" i="6"/>
  <c r="AV331" i="6"/>
  <c r="AW331" i="6"/>
  <c r="AX331" i="6"/>
  <c r="AO404" i="6"/>
  <c r="AO145" i="6"/>
  <c r="AR145" i="6"/>
  <c r="AY145" i="6"/>
  <c r="AZ145" i="6"/>
  <c r="BA145" i="6"/>
  <c r="AO121" i="6"/>
  <c r="AO127" i="6"/>
  <c r="AQ127" i="6"/>
  <c r="AV127" i="6"/>
  <c r="AW127" i="6"/>
  <c r="AX127" i="6"/>
  <c r="AO257" i="6"/>
  <c r="AO422" i="6"/>
  <c r="AR422" i="6"/>
  <c r="AY422" i="6"/>
  <c r="AZ422" i="6"/>
  <c r="BA422" i="6"/>
  <c r="AO295" i="6"/>
  <c r="AO374" i="6"/>
  <c r="AR374" i="6"/>
  <c r="AY374" i="6"/>
  <c r="AZ374" i="6"/>
  <c r="BA374" i="6"/>
  <c r="AO403" i="6"/>
  <c r="AO208" i="6"/>
  <c r="AQ208" i="6"/>
  <c r="AV208" i="6"/>
  <c r="AW208" i="6"/>
  <c r="AX208" i="6"/>
  <c r="AO415" i="6"/>
  <c r="AC148" i="7"/>
  <c r="AH148" i="7"/>
  <c r="AI148" i="7"/>
  <c r="AJ148" i="7"/>
  <c r="A148" i="7"/>
  <c r="AD148" i="7"/>
  <c r="AK148" i="7"/>
  <c r="AL148" i="7"/>
  <c r="AO148" i="7"/>
  <c r="B148" i="7"/>
  <c r="BK287" i="7"/>
  <c r="BP287" i="7"/>
  <c r="BQ287" i="7"/>
  <c r="BR287" i="7"/>
  <c r="G287" i="7"/>
  <c r="I287" i="7"/>
  <c r="BL287" i="7"/>
  <c r="BS287" i="7"/>
  <c r="BT287" i="7"/>
  <c r="BU287" i="7"/>
  <c r="H287" i="7"/>
  <c r="BK86" i="7"/>
  <c r="BP86" i="7"/>
  <c r="BQ86" i="7"/>
  <c r="BR86" i="7"/>
  <c r="G86" i="7"/>
  <c r="I86" i="7"/>
  <c r="BL86" i="7"/>
  <c r="BS86" i="7"/>
  <c r="BT86" i="7"/>
  <c r="BU86" i="7"/>
  <c r="H86" i="7"/>
  <c r="BL412" i="7"/>
  <c r="BS412" i="7"/>
  <c r="BT412" i="7"/>
  <c r="BU412" i="7"/>
  <c r="H412" i="7"/>
  <c r="BK412" i="7"/>
  <c r="BP412" i="7"/>
  <c r="BQ412" i="7"/>
  <c r="BR412" i="7"/>
  <c r="G412" i="7"/>
  <c r="I412" i="7"/>
  <c r="BK15" i="7"/>
  <c r="BP15" i="7"/>
  <c r="BQ15" i="7"/>
  <c r="BR15" i="7"/>
  <c r="G15" i="7"/>
  <c r="BL15" i="7"/>
  <c r="BS15" i="7"/>
  <c r="BT15" i="7"/>
  <c r="BU15" i="7"/>
  <c r="H15" i="7"/>
  <c r="BK275" i="7"/>
  <c r="BP275" i="7"/>
  <c r="BQ275" i="7"/>
  <c r="BR275" i="7"/>
  <c r="G275" i="7"/>
  <c r="I275" i="7"/>
  <c r="BL275" i="7"/>
  <c r="BS275" i="7"/>
  <c r="BT275" i="7"/>
  <c r="BU275" i="7"/>
  <c r="H275" i="7"/>
  <c r="BL336" i="7"/>
  <c r="BS336" i="7"/>
  <c r="BT336" i="7"/>
  <c r="BU336" i="7"/>
  <c r="H336" i="7"/>
  <c r="BK336" i="7"/>
  <c r="BP336" i="7"/>
  <c r="BQ336" i="7"/>
  <c r="BR336" i="7"/>
  <c r="G336" i="7"/>
  <c r="I336" i="7"/>
  <c r="BK69" i="7"/>
  <c r="BP69" i="7"/>
  <c r="BQ69" i="7"/>
  <c r="BR69" i="7"/>
  <c r="G69" i="7"/>
  <c r="BL69" i="7"/>
  <c r="BS69" i="7"/>
  <c r="BT69" i="7"/>
  <c r="BU69" i="7"/>
  <c r="H69" i="7"/>
  <c r="BK469" i="7"/>
  <c r="BP469" i="7"/>
  <c r="BQ469" i="7"/>
  <c r="BR469" i="7"/>
  <c r="G469" i="7"/>
  <c r="BL469" i="7"/>
  <c r="BS469" i="7"/>
  <c r="BT469" i="7"/>
  <c r="BU469" i="7"/>
  <c r="H469" i="7"/>
  <c r="BL376" i="7"/>
  <c r="BS376" i="7"/>
  <c r="BT376" i="7"/>
  <c r="BU376" i="7"/>
  <c r="H376" i="7"/>
  <c r="BK376" i="7"/>
  <c r="BP376" i="7"/>
  <c r="BQ376" i="7"/>
  <c r="BR376" i="7"/>
  <c r="G376" i="7"/>
  <c r="I376" i="7"/>
  <c r="BL449" i="7"/>
  <c r="BS449" i="7"/>
  <c r="BT449" i="7"/>
  <c r="BU449" i="7"/>
  <c r="H449" i="7"/>
  <c r="BK449" i="7"/>
  <c r="BP449" i="7"/>
  <c r="BQ449" i="7"/>
  <c r="BR449" i="7"/>
  <c r="G449" i="7"/>
  <c r="BL251" i="7"/>
  <c r="BS251" i="7"/>
  <c r="BT251" i="7"/>
  <c r="BU251" i="7"/>
  <c r="H251" i="7"/>
  <c r="BK251" i="7"/>
  <c r="BP251" i="7"/>
  <c r="BQ251" i="7"/>
  <c r="BR251" i="7"/>
  <c r="G251" i="7"/>
  <c r="I251" i="7"/>
  <c r="BL109" i="7"/>
  <c r="BS109" i="7"/>
  <c r="BT109" i="7"/>
  <c r="BU109" i="7"/>
  <c r="H109" i="7"/>
  <c r="BK109" i="7"/>
  <c r="BP109" i="7"/>
  <c r="BQ109" i="7"/>
  <c r="BR109" i="7"/>
  <c r="G109" i="7"/>
  <c r="I109" i="7"/>
  <c r="BK365" i="7"/>
  <c r="BP365" i="7"/>
  <c r="BQ365" i="7"/>
  <c r="BR365" i="7"/>
  <c r="G365" i="7"/>
  <c r="I365" i="7"/>
  <c r="BL365" i="7"/>
  <c r="BS365" i="7"/>
  <c r="BT365" i="7"/>
  <c r="BU365" i="7"/>
  <c r="H365" i="7"/>
  <c r="BL492" i="7"/>
  <c r="BS492" i="7"/>
  <c r="BT492" i="7"/>
  <c r="BU492" i="7"/>
  <c r="H492" i="7"/>
  <c r="BK492" i="7"/>
  <c r="BP492" i="7"/>
  <c r="BQ492" i="7"/>
  <c r="BR492" i="7"/>
  <c r="G492" i="7"/>
  <c r="BL34" i="7"/>
  <c r="BS34" i="7"/>
  <c r="BT34" i="7"/>
  <c r="BU34" i="7"/>
  <c r="H34" i="7"/>
  <c r="BK319" i="7"/>
  <c r="BP319" i="7"/>
  <c r="BQ319" i="7"/>
  <c r="BR319" i="7"/>
  <c r="G319" i="7"/>
  <c r="I319" i="7"/>
  <c r="BL319" i="7"/>
  <c r="BS319" i="7"/>
  <c r="BT319" i="7"/>
  <c r="BU319" i="7"/>
  <c r="H319" i="7"/>
  <c r="BL402" i="7"/>
  <c r="BS402" i="7"/>
  <c r="BT402" i="7"/>
  <c r="BU402" i="7"/>
  <c r="H402" i="7"/>
  <c r="BK402" i="7"/>
  <c r="BP402" i="7"/>
  <c r="BQ402" i="7"/>
  <c r="BR402" i="7"/>
  <c r="G402" i="7"/>
  <c r="I402" i="7"/>
  <c r="Y336" i="6"/>
  <c r="AD336" i="6"/>
  <c r="AE336" i="6"/>
  <c r="AF336" i="6"/>
  <c r="Z336" i="6"/>
  <c r="AG336" i="6"/>
  <c r="AH336" i="6"/>
  <c r="AK336" i="6"/>
  <c r="Z409" i="6"/>
  <c r="AG409" i="6"/>
  <c r="AH409" i="6"/>
  <c r="AK409" i="6"/>
  <c r="Y409" i="6"/>
  <c r="AD409" i="6"/>
  <c r="AE409" i="6"/>
  <c r="AF409" i="6"/>
  <c r="Z316" i="6"/>
  <c r="AG316" i="6"/>
  <c r="AH316" i="6"/>
  <c r="AK316" i="6"/>
  <c r="Y316" i="6"/>
  <c r="AD316" i="6"/>
  <c r="AE316" i="6"/>
  <c r="AF316" i="6"/>
  <c r="Z212" i="6"/>
  <c r="AG212" i="6"/>
  <c r="AH212" i="6"/>
  <c r="AK212" i="6"/>
  <c r="Y514" i="6"/>
  <c r="AD514" i="6"/>
  <c r="AE514" i="6"/>
  <c r="AF514" i="6"/>
  <c r="Z514" i="6"/>
  <c r="AG514" i="6"/>
  <c r="AH514" i="6"/>
  <c r="AK514" i="6"/>
  <c r="Z290" i="6"/>
  <c r="AG290" i="6"/>
  <c r="AH290" i="6"/>
  <c r="AK290" i="6"/>
  <c r="Y290" i="6"/>
  <c r="AD290" i="6"/>
  <c r="AE290" i="6"/>
  <c r="AF290" i="6"/>
  <c r="Y506" i="6"/>
  <c r="AD506" i="6"/>
  <c r="AE506" i="6"/>
  <c r="AF506" i="6"/>
  <c r="Z506" i="6"/>
  <c r="AG506" i="6"/>
  <c r="AH506" i="6"/>
  <c r="AK506" i="6"/>
  <c r="Z244" i="6"/>
  <c r="AG244" i="6"/>
  <c r="AH244" i="6"/>
  <c r="AK244" i="6"/>
  <c r="Y233" i="6"/>
  <c r="AD233" i="6"/>
  <c r="AE233" i="6"/>
  <c r="AF233" i="6"/>
  <c r="Z233" i="6"/>
  <c r="AG233" i="6"/>
  <c r="AH233" i="6"/>
  <c r="AK233" i="6"/>
  <c r="Y84" i="6"/>
  <c r="AD84" i="6"/>
  <c r="AE84" i="6"/>
  <c r="AF84" i="6"/>
  <c r="Z84" i="6"/>
  <c r="AG84" i="6"/>
  <c r="AH84" i="6"/>
  <c r="AK84" i="6"/>
  <c r="Y201" i="6"/>
  <c r="AD201" i="6"/>
  <c r="AE201" i="6"/>
  <c r="AF201" i="6"/>
  <c r="Z201" i="6"/>
  <c r="AG201" i="6"/>
  <c r="AH201" i="6"/>
  <c r="AK201" i="6"/>
  <c r="Z171" i="6"/>
  <c r="AG171" i="6"/>
  <c r="AH171" i="6"/>
  <c r="AK171" i="6"/>
  <c r="Z200" i="6"/>
  <c r="AG200" i="6"/>
  <c r="AH200" i="6"/>
  <c r="AK200" i="6"/>
  <c r="Y200" i="6"/>
  <c r="AD200" i="6"/>
  <c r="AE200" i="6"/>
  <c r="AF200" i="6"/>
  <c r="Z361" i="6"/>
  <c r="AG361" i="6"/>
  <c r="AH361" i="6"/>
  <c r="AK361" i="6"/>
  <c r="Y361" i="6"/>
  <c r="AD361" i="6"/>
  <c r="AE361" i="6"/>
  <c r="AF361" i="6"/>
  <c r="Y236" i="6"/>
  <c r="AD236" i="6"/>
  <c r="AE236" i="6"/>
  <c r="AF236" i="6"/>
  <c r="Z236" i="6"/>
  <c r="AG236" i="6"/>
  <c r="AH236" i="6"/>
  <c r="AK236" i="6"/>
  <c r="Z373" i="6"/>
  <c r="AG373" i="6"/>
  <c r="AH373" i="6"/>
  <c r="AK373" i="6"/>
  <c r="Z507" i="6"/>
  <c r="AG507" i="6"/>
  <c r="AH507" i="6"/>
  <c r="AK507" i="6"/>
  <c r="Y507" i="6"/>
  <c r="AD507" i="6"/>
  <c r="AE507" i="6"/>
  <c r="AF507" i="6"/>
  <c r="Y489" i="6"/>
  <c r="AD489" i="6"/>
  <c r="AE489" i="6"/>
  <c r="AF489" i="6"/>
  <c r="Z489" i="6"/>
  <c r="AG489" i="6"/>
  <c r="AH489" i="6"/>
  <c r="AK489" i="6"/>
  <c r="Y165" i="6"/>
  <c r="AD165" i="6"/>
  <c r="AE165" i="6"/>
  <c r="AF165" i="6"/>
  <c r="Z165" i="6"/>
  <c r="AG165" i="6"/>
  <c r="AH165" i="6"/>
  <c r="AK165" i="6"/>
  <c r="Z24" i="6"/>
  <c r="AG24" i="6"/>
  <c r="AH24" i="6"/>
  <c r="AK24" i="6"/>
  <c r="Y24" i="6"/>
  <c r="AD24" i="6"/>
  <c r="AE24" i="6"/>
  <c r="AF24" i="6"/>
  <c r="Z37" i="6"/>
  <c r="AG37" i="6"/>
  <c r="AH37" i="6"/>
  <c r="AK37" i="6"/>
  <c r="Y148" i="6"/>
  <c r="AD148" i="6"/>
  <c r="AE148" i="6"/>
  <c r="AF148" i="6"/>
  <c r="Z148" i="6"/>
  <c r="AG148" i="6"/>
  <c r="AH148" i="6"/>
  <c r="AK148" i="6"/>
  <c r="Z281" i="6"/>
  <c r="AG281" i="6"/>
  <c r="AH281" i="6"/>
  <c r="AK281" i="6"/>
  <c r="Y281" i="6"/>
  <c r="AD281" i="6"/>
  <c r="AE281" i="6"/>
  <c r="AF281" i="6"/>
  <c r="Z202" i="6"/>
  <c r="AG202" i="6"/>
  <c r="AH202" i="6"/>
  <c r="AK202" i="6"/>
  <c r="Z28" i="6"/>
  <c r="AG28" i="6"/>
  <c r="AH28" i="6"/>
  <c r="AK28" i="6"/>
  <c r="Y28" i="6"/>
  <c r="AD28" i="6"/>
  <c r="AE28" i="6"/>
  <c r="AF28" i="6"/>
  <c r="Y161" i="6"/>
  <c r="AD161" i="6"/>
  <c r="AE161" i="6"/>
  <c r="AF161" i="6"/>
  <c r="Z161" i="6"/>
  <c r="AG161" i="6"/>
  <c r="AH161" i="6"/>
  <c r="AK161" i="6"/>
  <c r="Z369" i="6"/>
  <c r="AG369" i="6"/>
  <c r="AH369" i="6"/>
  <c r="AK369" i="6"/>
  <c r="Y369" i="6"/>
  <c r="AD369" i="6"/>
  <c r="AE369" i="6"/>
  <c r="AF369" i="6"/>
  <c r="Y427" i="6"/>
  <c r="AD427" i="6"/>
  <c r="AE427" i="6"/>
  <c r="AF427" i="6"/>
  <c r="Z427" i="6"/>
  <c r="AG427" i="6"/>
  <c r="AH427" i="6"/>
  <c r="AK427" i="6"/>
  <c r="Z451" i="6"/>
  <c r="AG451" i="6"/>
  <c r="AH451" i="6"/>
  <c r="AK451" i="6"/>
  <c r="Y451" i="6"/>
  <c r="AD451" i="6"/>
  <c r="AE451" i="6"/>
  <c r="AF451" i="6"/>
  <c r="AD428" i="7"/>
  <c r="AK428" i="7"/>
  <c r="AL428" i="7"/>
  <c r="AO428" i="7"/>
  <c r="B428" i="7"/>
  <c r="AC428" i="7"/>
  <c r="AH428" i="7"/>
  <c r="AI428" i="7"/>
  <c r="AJ428" i="7"/>
  <c r="A428" i="7"/>
  <c r="AC504" i="7"/>
  <c r="AH504" i="7"/>
  <c r="AI504" i="7"/>
  <c r="AJ504" i="7"/>
  <c r="A504" i="7"/>
  <c r="AD504" i="7"/>
  <c r="AK504" i="7"/>
  <c r="AL504" i="7"/>
  <c r="AO504" i="7"/>
  <c r="B504" i="7"/>
  <c r="AC108" i="7"/>
  <c r="AH108" i="7"/>
  <c r="AI108" i="7"/>
  <c r="AJ108" i="7"/>
  <c r="A108" i="7"/>
  <c r="AD108" i="7"/>
  <c r="AK108" i="7"/>
  <c r="AL108" i="7"/>
  <c r="AO108" i="7"/>
  <c r="B108" i="7"/>
  <c r="AC38" i="7"/>
  <c r="AH38" i="7"/>
  <c r="AI38" i="7"/>
  <c r="AJ38" i="7"/>
  <c r="A38" i="7"/>
  <c r="AD38" i="7"/>
  <c r="AK38" i="7"/>
  <c r="AL38" i="7"/>
  <c r="AO38" i="7"/>
  <c r="B38" i="7"/>
  <c r="AD201" i="7"/>
  <c r="AK201" i="7"/>
  <c r="AL201" i="7"/>
  <c r="AO201" i="7"/>
  <c r="B201" i="7"/>
  <c r="AC201" i="7"/>
  <c r="AH201" i="7"/>
  <c r="AI201" i="7"/>
  <c r="AJ201" i="7"/>
  <c r="A201" i="7"/>
  <c r="BI106" i="7"/>
  <c r="BI452" i="7"/>
  <c r="BI83" i="7"/>
  <c r="BI272" i="7"/>
  <c r="BI292" i="7"/>
  <c r="BI486" i="7"/>
  <c r="W174" i="6"/>
  <c r="W106" i="6"/>
  <c r="W29" i="6"/>
  <c r="W429" i="6"/>
  <c r="W85" i="6"/>
  <c r="W163" i="6"/>
  <c r="W272" i="6"/>
  <c r="W383" i="6"/>
  <c r="BK359" i="7"/>
  <c r="BP359" i="7"/>
  <c r="BQ359" i="7"/>
  <c r="BR359" i="7"/>
  <c r="G359" i="7"/>
  <c r="I359" i="7"/>
  <c r="BL359" i="7"/>
  <c r="BS359" i="7"/>
  <c r="BT359" i="7"/>
  <c r="BU359" i="7"/>
  <c r="H359" i="7"/>
  <c r="BL289" i="7"/>
  <c r="BS289" i="7"/>
  <c r="BT289" i="7"/>
  <c r="BU289" i="7"/>
  <c r="H289" i="7"/>
  <c r="BK289" i="7"/>
  <c r="BP289" i="7"/>
  <c r="BQ289" i="7"/>
  <c r="BR289" i="7"/>
  <c r="G289" i="7"/>
  <c r="I289" i="7"/>
  <c r="BL381" i="7"/>
  <c r="BS381" i="7"/>
  <c r="BT381" i="7"/>
  <c r="BU381" i="7"/>
  <c r="H381" i="7"/>
  <c r="BK381" i="7"/>
  <c r="BP381" i="7"/>
  <c r="BQ381" i="7"/>
  <c r="BR381" i="7"/>
  <c r="G381" i="7"/>
  <c r="I381" i="7"/>
  <c r="BL495" i="7"/>
  <c r="BS495" i="7"/>
  <c r="BT495" i="7"/>
  <c r="BU495" i="7"/>
  <c r="H495" i="7"/>
  <c r="BK495" i="7"/>
  <c r="BP495" i="7"/>
  <c r="BQ495" i="7"/>
  <c r="BR495" i="7"/>
  <c r="G495" i="7"/>
  <c r="BK114" i="7"/>
  <c r="BP114" i="7"/>
  <c r="BQ114" i="7"/>
  <c r="BR114" i="7"/>
  <c r="G114" i="7"/>
  <c r="I114" i="7"/>
  <c r="BL114" i="7"/>
  <c r="BS114" i="7"/>
  <c r="BT114" i="7"/>
  <c r="BU114" i="7"/>
  <c r="H114" i="7"/>
  <c r="BK167" i="7"/>
  <c r="BP167" i="7"/>
  <c r="BQ167" i="7"/>
  <c r="BR167" i="7"/>
  <c r="G167" i="7"/>
  <c r="I167" i="7"/>
  <c r="BL167" i="7"/>
  <c r="BS167" i="7"/>
  <c r="BT167" i="7"/>
  <c r="BU167" i="7"/>
  <c r="H167" i="7"/>
  <c r="BL252" i="7"/>
  <c r="BS252" i="7"/>
  <c r="BT252" i="7"/>
  <c r="BU252" i="7"/>
  <c r="H252" i="7"/>
  <c r="BK252" i="7"/>
  <c r="BP252" i="7"/>
  <c r="BQ252" i="7"/>
  <c r="BR252" i="7"/>
  <c r="G252" i="7"/>
  <c r="I252" i="7"/>
  <c r="BK32" i="7"/>
  <c r="BP32" i="7"/>
  <c r="BQ32" i="7"/>
  <c r="BR32" i="7"/>
  <c r="G32" i="7"/>
  <c r="BL32" i="7"/>
  <c r="BS32" i="7"/>
  <c r="BT32" i="7"/>
  <c r="BU32" i="7"/>
  <c r="H32" i="7"/>
  <c r="BL290" i="7"/>
  <c r="BS290" i="7"/>
  <c r="BT290" i="7"/>
  <c r="BU290" i="7"/>
  <c r="H290" i="7"/>
  <c r="BK290" i="7"/>
  <c r="BP290" i="7"/>
  <c r="BQ290" i="7"/>
  <c r="BR290" i="7"/>
  <c r="G290" i="7"/>
  <c r="I290" i="7"/>
  <c r="BK77" i="7"/>
  <c r="BP77" i="7"/>
  <c r="BQ77" i="7"/>
  <c r="BR77" i="7"/>
  <c r="G77" i="7"/>
  <c r="I77" i="7"/>
  <c r="BL77" i="7"/>
  <c r="BS77" i="7"/>
  <c r="BT77" i="7"/>
  <c r="BU77" i="7"/>
  <c r="H77" i="7"/>
  <c r="BL236" i="7"/>
  <c r="BS236" i="7"/>
  <c r="BT236" i="7"/>
  <c r="BU236" i="7"/>
  <c r="H236" i="7"/>
  <c r="BK236" i="7"/>
  <c r="BP236" i="7"/>
  <c r="BQ236" i="7"/>
  <c r="BR236" i="7"/>
  <c r="G236" i="7"/>
  <c r="I236" i="7"/>
  <c r="BL413" i="7"/>
  <c r="BS413" i="7"/>
  <c r="BT413" i="7"/>
  <c r="BU413" i="7"/>
  <c r="H413" i="7"/>
  <c r="BK413" i="7"/>
  <c r="BP413" i="7"/>
  <c r="BQ413" i="7"/>
  <c r="BR413" i="7"/>
  <c r="G413" i="7"/>
  <c r="I413" i="7"/>
  <c r="BK325" i="7"/>
  <c r="BP325" i="7"/>
  <c r="BQ325" i="7"/>
  <c r="BR325" i="7"/>
  <c r="G325" i="7"/>
  <c r="I325" i="7"/>
  <c r="BL325" i="7"/>
  <c r="BS325" i="7"/>
  <c r="BT325" i="7"/>
  <c r="BU325" i="7"/>
  <c r="H325" i="7"/>
  <c r="BL384" i="7"/>
  <c r="BS384" i="7"/>
  <c r="BT384" i="7"/>
  <c r="BU384" i="7"/>
  <c r="H384" i="7"/>
  <c r="BK384" i="7"/>
  <c r="BP384" i="7"/>
  <c r="BQ384" i="7"/>
  <c r="BR384" i="7"/>
  <c r="G384" i="7"/>
  <c r="I384" i="7"/>
  <c r="BK23" i="7"/>
  <c r="BP23" i="7"/>
  <c r="BQ23" i="7"/>
  <c r="BR23" i="7"/>
  <c r="G23" i="7"/>
  <c r="BL23" i="7"/>
  <c r="BS23" i="7"/>
  <c r="BT23" i="7"/>
  <c r="BU23" i="7"/>
  <c r="H23" i="7"/>
  <c r="BK364" i="7"/>
  <c r="BP364" i="7"/>
  <c r="BQ364" i="7"/>
  <c r="BR364" i="7"/>
  <c r="G364" i="7"/>
  <c r="I364" i="7"/>
  <c r="BL364" i="7"/>
  <c r="BS364" i="7"/>
  <c r="BT364" i="7"/>
  <c r="BU364" i="7"/>
  <c r="H364" i="7"/>
  <c r="BK301" i="7"/>
  <c r="BP301" i="7"/>
  <c r="BQ301" i="7"/>
  <c r="BR301" i="7"/>
  <c r="G301" i="7"/>
  <c r="I301" i="7"/>
  <c r="BL301" i="7"/>
  <c r="BS301" i="7"/>
  <c r="BT301" i="7"/>
  <c r="BU301" i="7"/>
  <c r="H301" i="7"/>
  <c r="BK493" i="7"/>
  <c r="BP493" i="7"/>
  <c r="BQ493" i="7"/>
  <c r="BR493" i="7"/>
  <c r="G493" i="7"/>
  <c r="BL493" i="7"/>
  <c r="BS493" i="7"/>
  <c r="BT493" i="7"/>
  <c r="BU493" i="7"/>
  <c r="H493" i="7"/>
  <c r="BL111" i="7"/>
  <c r="BS111" i="7"/>
  <c r="BT111" i="7"/>
  <c r="BU111" i="7"/>
  <c r="H111" i="7"/>
  <c r="BK111" i="7"/>
  <c r="BP111" i="7"/>
  <c r="BQ111" i="7"/>
  <c r="BR111" i="7"/>
  <c r="G111" i="7"/>
  <c r="I111" i="7"/>
  <c r="BK75" i="7"/>
  <c r="BP75" i="7"/>
  <c r="BQ75" i="7"/>
  <c r="BR75" i="7"/>
  <c r="G75" i="7"/>
  <c r="I75" i="7"/>
  <c r="BL75" i="7"/>
  <c r="BS75" i="7"/>
  <c r="BT75" i="7"/>
  <c r="BU75" i="7"/>
  <c r="H75" i="7"/>
  <c r="BL194" i="7"/>
  <c r="BS194" i="7"/>
  <c r="BT194" i="7"/>
  <c r="BU194" i="7"/>
  <c r="H194" i="7"/>
  <c r="BK194" i="7"/>
  <c r="BP194" i="7"/>
  <c r="BQ194" i="7"/>
  <c r="BR194" i="7"/>
  <c r="G194" i="7"/>
  <c r="I194" i="7"/>
  <c r="BK468" i="7"/>
  <c r="BP468" i="7"/>
  <c r="BQ468" i="7"/>
  <c r="BR468" i="7"/>
  <c r="G468" i="7"/>
  <c r="BL468" i="7"/>
  <c r="BS468" i="7"/>
  <c r="BT468" i="7"/>
  <c r="BU468" i="7"/>
  <c r="H468" i="7"/>
  <c r="BL362" i="7"/>
  <c r="BS362" i="7"/>
  <c r="BT362" i="7"/>
  <c r="BU362" i="7"/>
  <c r="H362" i="7"/>
  <c r="BK362" i="7"/>
  <c r="BP362" i="7"/>
  <c r="BQ362" i="7"/>
  <c r="BR362" i="7"/>
  <c r="G362" i="7"/>
  <c r="I362" i="7"/>
  <c r="U87" i="7"/>
  <c r="U102" i="7"/>
  <c r="Y189" i="6"/>
  <c r="AD189" i="6"/>
  <c r="AE189" i="6"/>
  <c r="AF189" i="6"/>
  <c r="Z189" i="6"/>
  <c r="AG189" i="6"/>
  <c r="AH189" i="6"/>
  <c r="AK189" i="6"/>
  <c r="Y253" i="6"/>
  <c r="AD253" i="6"/>
  <c r="AE253" i="6"/>
  <c r="AF253" i="6"/>
  <c r="Z253" i="6"/>
  <c r="AG253" i="6"/>
  <c r="AH253" i="6"/>
  <c r="AK253" i="6"/>
  <c r="Y420" i="6"/>
  <c r="AD420" i="6"/>
  <c r="AE420" i="6"/>
  <c r="AF420" i="6"/>
  <c r="Z420" i="6"/>
  <c r="AG420" i="6"/>
  <c r="AH420" i="6"/>
  <c r="AK420" i="6"/>
  <c r="Y158" i="6"/>
  <c r="AD158" i="6"/>
  <c r="AE158" i="6"/>
  <c r="AF158" i="6"/>
  <c r="Z158" i="6"/>
  <c r="AG158" i="6"/>
  <c r="AH158" i="6"/>
  <c r="AK158" i="6"/>
  <c r="Z246" i="6"/>
  <c r="AG246" i="6"/>
  <c r="AH246" i="6"/>
  <c r="AK246" i="6"/>
  <c r="Y246" i="6"/>
  <c r="AD246" i="6"/>
  <c r="AE246" i="6"/>
  <c r="AF246" i="6"/>
  <c r="Z410" i="6"/>
  <c r="AG410" i="6"/>
  <c r="AH410" i="6"/>
  <c r="AK410" i="6"/>
  <c r="Y410" i="6"/>
  <c r="AD410" i="6"/>
  <c r="AE410" i="6"/>
  <c r="AF410" i="6"/>
  <c r="Y154" i="6"/>
  <c r="AD154" i="6"/>
  <c r="AE154" i="6"/>
  <c r="AF154" i="6"/>
  <c r="Z154" i="6"/>
  <c r="AG154" i="6"/>
  <c r="AH154" i="6"/>
  <c r="AK154" i="6"/>
  <c r="Y124" i="6"/>
  <c r="AD124" i="6"/>
  <c r="AE124" i="6"/>
  <c r="AF124" i="6"/>
  <c r="Z124" i="6"/>
  <c r="AG124" i="6"/>
  <c r="AH124" i="6"/>
  <c r="AK124" i="6"/>
  <c r="Z302" i="6"/>
  <c r="AG302" i="6"/>
  <c r="AH302" i="6"/>
  <c r="AK302" i="6"/>
  <c r="Y302" i="6"/>
  <c r="AD302" i="6"/>
  <c r="AE302" i="6"/>
  <c r="AF302" i="6"/>
  <c r="Z422" i="6"/>
  <c r="AG422" i="6"/>
  <c r="AH422" i="6"/>
  <c r="AK422" i="6"/>
  <c r="Y422" i="6"/>
  <c r="AD422" i="6"/>
  <c r="AE422" i="6"/>
  <c r="AF422" i="6"/>
  <c r="Y207" i="6"/>
  <c r="AD207" i="6"/>
  <c r="AE207" i="6"/>
  <c r="AF207" i="6"/>
  <c r="Z207" i="6"/>
  <c r="AG207" i="6"/>
  <c r="AH207" i="6"/>
  <c r="AK207" i="6"/>
  <c r="Y323" i="6"/>
  <c r="AD323" i="6"/>
  <c r="AE323" i="6"/>
  <c r="AF323" i="6"/>
  <c r="Z323" i="6"/>
  <c r="AG323" i="6"/>
  <c r="AH323" i="6"/>
  <c r="AK323" i="6"/>
  <c r="Y408" i="6"/>
  <c r="AD408" i="6"/>
  <c r="AE408" i="6"/>
  <c r="AF408" i="6"/>
  <c r="Z408" i="6"/>
  <c r="AG408" i="6"/>
  <c r="AH408" i="6"/>
  <c r="AK408" i="6"/>
  <c r="Y416" i="6"/>
  <c r="AD416" i="6"/>
  <c r="AE416" i="6"/>
  <c r="AF416" i="6"/>
  <c r="Z416" i="6"/>
  <c r="AG416" i="6"/>
  <c r="AH416" i="6"/>
  <c r="AK416" i="6"/>
  <c r="Z455" i="6"/>
  <c r="AG455" i="6"/>
  <c r="AH455" i="6"/>
  <c r="AK455" i="6"/>
  <c r="Y455" i="6"/>
  <c r="AD455" i="6"/>
  <c r="AE455" i="6"/>
  <c r="AF455" i="6"/>
  <c r="Z41" i="6"/>
  <c r="AG41" i="6"/>
  <c r="AH41" i="6"/>
  <c r="AK41" i="6"/>
  <c r="Y41" i="6"/>
  <c r="AD41" i="6"/>
  <c r="AE41" i="6"/>
  <c r="AF41" i="6"/>
  <c r="Z122" i="6"/>
  <c r="AG122" i="6"/>
  <c r="AH122" i="6"/>
  <c r="AK122" i="6"/>
  <c r="Y122" i="6"/>
  <c r="AD122" i="6"/>
  <c r="AE122" i="6"/>
  <c r="AF122" i="6"/>
  <c r="Y164" i="6"/>
  <c r="AD164" i="6"/>
  <c r="AE164" i="6"/>
  <c r="AF164" i="6"/>
  <c r="Z164" i="6"/>
  <c r="AG164" i="6"/>
  <c r="AH164" i="6"/>
  <c r="AK164" i="6"/>
  <c r="Z325" i="6"/>
  <c r="AG325" i="6"/>
  <c r="AH325" i="6"/>
  <c r="AK325" i="6"/>
  <c r="Y325" i="6"/>
  <c r="AD325" i="6"/>
  <c r="AE325" i="6"/>
  <c r="AF325" i="6"/>
  <c r="Y453" i="6"/>
  <c r="AD453" i="6"/>
  <c r="AE453" i="6"/>
  <c r="AF453" i="6"/>
  <c r="Z453" i="6"/>
  <c r="AG453" i="6"/>
  <c r="AH453" i="6"/>
  <c r="AK453" i="6"/>
  <c r="Z492" i="6"/>
  <c r="AG492" i="6"/>
  <c r="AH492" i="6"/>
  <c r="AK492" i="6"/>
  <c r="Y492" i="6"/>
  <c r="AD492" i="6"/>
  <c r="AE492" i="6"/>
  <c r="AF492" i="6"/>
  <c r="Y121" i="6"/>
  <c r="AD121" i="6"/>
  <c r="AE121" i="6"/>
  <c r="AF121" i="6"/>
  <c r="Z121" i="6"/>
  <c r="AG121" i="6"/>
  <c r="AH121" i="6"/>
  <c r="AK121" i="6"/>
  <c r="Z68" i="6"/>
  <c r="AG68" i="6"/>
  <c r="AH68" i="6"/>
  <c r="AK68" i="6"/>
  <c r="Y68" i="6"/>
  <c r="AD68" i="6"/>
  <c r="AE68" i="6"/>
  <c r="AF68" i="6"/>
  <c r="Y193" i="6"/>
  <c r="AD193" i="6"/>
  <c r="AE193" i="6"/>
  <c r="AF193" i="6"/>
  <c r="Z193" i="6"/>
  <c r="AG193" i="6"/>
  <c r="AH193" i="6"/>
  <c r="AK193" i="6"/>
  <c r="Y448" i="6"/>
  <c r="AD448" i="6"/>
  <c r="AE448" i="6"/>
  <c r="AF448" i="6"/>
  <c r="Y132" i="6"/>
  <c r="AD132" i="6"/>
  <c r="AE132" i="6"/>
  <c r="AF132" i="6"/>
  <c r="Z132" i="6"/>
  <c r="AG132" i="6"/>
  <c r="AH132" i="6"/>
  <c r="AK132" i="6"/>
  <c r="Z413" i="6"/>
  <c r="AG413" i="6"/>
  <c r="AH413" i="6"/>
  <c r="AK413" i="6"/>
  <c r="Y413" i="6"/>
  <c r="AD413" i="6"/>
  <c r="AE413" i="6"/>
  <c r="AF413" i="6"/>
  <c r="Y512" i="6"/>
  <c r="AD512" i="6"/>
  <c r="AE512" i="6"/>
  <c r="AF512" i="6"/>
  <c r="Z512" i="6"/>
  <c r="AG512" i="6"/>
  <c r="AH512" i="6"/>
  <c r="AK512" i="6"/>
  <c r="Y458" i="6"/>
  <c r="AD458" i="6"/>
  <c r="AE458" i="6"/>
  <c r="AF458" i="6"/>
  <c r="Z458" i="6"/>
  <c r="AG458" i="6"/>
  <c r="AH458" i="6"/>
  <c r="AK458" i="6"/>
  <c r="AC80" i="7"/>
  <c r="AH80" i="7"/>
  <c r="AI80" i="7"/>
  <c r="AJ80" i="7"/>
  <c r="A80" i="7"/>
  <c r="AD80" i="7"/>
  <c r="AK80" i="7"/>
  <c r="AL80" i="7"/>
  <c r="AO80" i="7"/>
  <c r="B80" i="7"/>
  <c r="AC119" i="7"/>
  <c r="AH119" i="7"/>
  <c r="AI119" i="7"/>
  <c r="AJ119" i="7"/>
  <c r="A119" i="7"/>
  <c r="AD119" i="7"/>
  <c r="AK119" i="7"/>
  <c r="AL119" i="7"/>
  <c r="AO119" i="7"/>
  <c r="B119" i="7"/>
  <c r="AD421" i="7"/>
  <c r="AK421" i="7"/>
  <c r="AL421" i="7"/>
  <c r="AO421" i="7"/>
  <c r="B421" i="7"/>
  <c r="AC421" i="7"/>
  <c r="AH421" i="7"/>
  <c r="AI421" i="7"/>
  <c r="AJ421" i="7"/>
  <c r="A421" i="7"/>
  <c r="AC164" i="7"/>
  <c r="AH164" i="7"/>
  <c r="AI164" i="7"/>
  <c r="AJ164" i="7"/>
  <c r="A164" i="7"/>
  <c r="AD164" i="7"/>
  <c r="AK164" i="7"/>
  <c r="AL164" i="7"/>
  <c r="AO164" i="7"/>
  <c r="B164" i="7"/>
  <c r="AD453" i="7"/>
  <c r="AK453" i="7"/>
  <c r="AL453" i="7"/>
  <c r="AO453" i="7"/>
  <c r="B453" i="7"/>
  <c r="AC453" i="7"/>
  <c r="AH453" i="7"/>
  <c r="AI453" i="7"/>
  <c r="AJ453" i="7"/>
  <c r="A453" i="7"/>
  <c r="AC60" i="7"/>
  <c r="AH60" i="7"/>
  <c r="AI60" i="7"/>
  <c r="AJ60" i="7"/>
  <c r="A60" i="7"/>
  <c r="AD60" i="7"/>
  <c r="AK60" i="7"/>
  <c r="AL60" i="7"/>
  <c r="AO60" i="7"/>
  <c r="B60" i="7"/>
  <c r="AC173" i="7"/>
  <c r="AH173" i="7"/>
  <c r="AI173" i="7"/>
  <c r="AJ173" i="7"/>
  <c r="A173" i="7"/>
  <c r="AD173" i="7"/>
  <c r="AK173" i="7"/>
  <c r="AL173" i="7"/>
  <c r="AO173" i="7"/>
  <c r="B173" i="7"/>
  <c r="BI20" i="7"/>
  <c r="BI444" i="7"/>
  <c r="BI375" i="7"/>
  <c r="BI213" i="7"/>
  <c r="BI374" i="7"/>
  <c r="BI489" i="7"/>
  <c r="BI498" i="7"/>
  <c r="W197" i="6"/>
  <c r="W231" i="6"/>
  <c r="W21" i="6"/>
  <c r="W288" i="6"/>
  <c r="W490" i="6"/>
  <c r="BK366" i="7"/>
  <c r="BP366" i="7"/>
  <c r="BQ366" i="7"/>
  <c r="BR366" i="7"/>
  <c r="G366" i="7"/>
  <c r="I366" i="7"/>
  <c r="BL366" i="7"/>
  <c r="BS366" i="7"/>
  <c r="BT366" i="7"/>
  <c r="BU366" i="7"/>
  <c r="H366" i="7"/>
  <c r="BK424" i="7"/>
  <c r="BP424" i="7"/>
  <c r="BQ424" i="7"/>
  <c r="BR424" i="7"/>
  <c r="G424" i="7"/>
  <c r="I424" i="7"/>
  <c r="BL424" i="7"/>
  <c r="BS424" i="7"/>
  <c r="BT424" i="7"/>
  <c r="BU424" i="7"/>
  <c r="H424" i="7"/>
  <c r="BK113" i="7"/>
  <c r="BP113" i="7"/>
  <c r="BQ113" i="7"/>
  <c r="BR113" i="7"/>
  <c r="G113" i="7"/>
  <c r="I113" i="7"/>
  <c r="BL113" i="7"/>
  <c r="BS113" i="7"/>
  <c r="BT113" i="7"/>
  <c r="BU113" i="7"/>
  <c r="H113" i="7"/>
  <c r="BK295" i="7"/>
  <c r="BP295" i="7"/>
  <c r="BQ295" i="7"/>
  <c r="BR295" i="7"/>
  <c r="G295" i="7"/>
  <c r="I295" i="7"/>
  <c r="BL295" i="7"/>
  <c r="BS295" i="7"/>
  <c r="BT295" i="7"/>
  <c r="BU295" i="7"/>
  <c r="H295" i="7"/>
  <c r="BL210" i="7"/>
  <c r="BS210" i="7"/>
  <c r="BT210" i="7"/>
  <c r="BU210" i="7"/>
  <c r="H210" i="7"/>
  <c r="BK210" i="7"/>
  <c r="BP210" i="7"/>
  <c r="BQ210" i="7"/>
  <c r="BR210" i="7"/>
  <c r="G210" i="7"/>
  <c r="I210" i="7"/>
  <c r="BL127" i="7"/>
  <c r="BS127" i="7"/>
  <c r="BT127" i="7"/>
  <c r="BU127" i="7"/>
  <c r="H127" i="7"/>
  <c r="BK127" i="7"/>
  <c r="BP127" i="7"/>
  <c r="BQ127" i="7"/>
  <c r="BR127" i="7"/>
  <c r="G127" i="7"/>
  <c r="I127" i="7"/>
  <c r="BL29" i="7"/>
  <c r="BS29" i="7"/>
  <c r="BT29" i="7"/>
  <c r="BU29" i="7"/>
  <c r="H29" i="7"/>
  <c r="BK29" i="7"/>
  <c r="BP29" i="7"/>
  <c r="BQ29" i="7"/>
  <c r="BR29" i="7"/>
  <c r="G29" i="7"/>
  <c r="BK41" i="7"/>
  <c r="BP41" i="7"/>
  <c r="BQ41" i="7"/>
  <c r="BR41" i="7"/>
  <c r="G41" i="7"/>
  <c r="BL41" i="7"/>
  <c r="BS41" i="7"/>
  <c r="BT41" i="7"/>
  <c r="BU41" i="7"/>
  <c r="H41" i="7"/>
  <c r="BK421" i="7"/>
  <c r="BP421" i="7"/>
  <c r="BQ421" i="7"/>
  <c r="BR421" i="7"/>
  <c r="G421" i="7"/>
  <c r="I421" i="7"/>
  <c r="BL421" i="7"/>
  <c r="BS421" i="7"/>
  <c r="BT421" i="7"/>
  <c r="BU421" i="7"/>
  <c r="H421" i="7"/>
  <c r="BK322" i="7"/>
  <c r="BP322" i="7"/>
  <c r="BQ322" i="7"/>
  <c r="BR322" i="7"/>
  <c r="G322" i="7"/>
  <c r="I322" i="7"/>
  <c r="BL322" i="7"/>
  <c r="BS322" i="7"/>
  <c r="BT322" i="7"/>
  <c r="BU322" i="7"/>
  <c r="H322" i="7"/>
  <c r="BL368" i="7"/>
  <c r="BS368" i="7"/>
  <c r="BT368" i="7"/>
  <c r="BU368" i="7"/>
  <c r="H368" i="7"/>
  <c r="BK368" i="7"/>
  <c r="BP368" i="7"/>
  <c r="BQ368" i="7"/>
  <c r="BR368" i="7"/>
  <c r="G368" i="7"/>
  <c r="I368" i="7"/>
  <c r="BL491" i="7"/>
  <c r="BS491" i="7"/>
  <c r="BT491" i="7"/>
  <c r="BU491" i="7"/>
  <c r="H491" i="7"/>
  <c r="BK491" i="7"/>
  <c r="BP491" i="7"/>
  <c r="BQ491" i="7"/>
  <c r="BR491" i="7"/>
  <c r="G491" i="7"/>
  <c r="BK37" i="7"/>
  <c r="BP37" i="7"/>
  <c r="BQ37" i="7"/>
  <c r="BR37" i="7"/>
  <c r="G37" i="7"/>
  <c r="BL37" i="7"/>
  <c r="BS37" i="7"/>
  <c r="BT37" i="7"/>
  <c r="BU37" i="7"/>
  <c r="H37" i="7"/>
  <c r="BK273" i="7"/>
  <c r="BP273" i="7"/>
  <c r="BQ273" i="7"/>
  <c r="BR273" i="7"/>
  <c r="G273" i="7"/>
  <c r="I273" i="7"/>
  <c r="BL273" i="7"/>
  <c r="BS273" i="7"/>
  <c r="BT273" i="7"/>
  <c r="BU273" i="7"/>
  <c r="H273" i="7"/>
  <c r="BL338" i="7"/>
  <c r="BS338" i="7"/>
  <c r="BT338" i="7"/>
  <c r="BU338" i="7"/>
  <c r="H338" i="7"/>
  <c r="BK338" i="7"/>
  <c r="BP338" i="7"/>
  <c r="BQ338" i="7"/>
  <c r="BR338" i="7"/>
  <c r="G338" i="7"/>
  <c r="I338" i="7"/>
  <c r="BL383" i="7"/>
  <c r="BS383" i="7"/>
  <c r="BT383" i="7"/>
  <c r="BU383" i="7"/>
  <c r="H383" i="7"/>
  <c r="BK383" i="7"/>
  <c r="BP383" i="7"/>
  <c r="BQ383" i="7"/>
  <c r="BR383" i="7"/>
  <c r="G383" i="7"/>
  <c r="I383" i="7"/>
  <c r="BK63" i="7"/>
  <c r="BP63" i="7"/>
  <c r="BQ63" i="7"/>
  <c r="BR63" i="7"/>
  <c r="G63" i="7"/>
  <c r="BL63" i="7"/>
  <c r="BS63" i="7"/>
  <c r="BT63" i="7"/>
  <c r="BU63" i="7"/>
  <c r="H63" i="7"/>
  <c r="BK427" i="7"/>
  <c r="BP427" i="7"/>
  <c r="BQ427" i="7"/>
  <c r="BR427" i="7"/>
  <c r="G427" i="7"/>
  <c r="I427" i="7"/>
  <c r="BL427" i="7"/>
  <c r="BS427" i="7"/>
  <c r="BT427" i="7"/>
  <c r="BU427" i="7"/>
  <c r="H427" i="7"/>
  <c r="BK403" i="7"/>
  <c r="BP403" i="7"/>
  <c r="BQ403" i="7"/>
  <c r="BR403" i="7"/>
  <c r="G403" i="7"/>
  <c r="I403" i="7"/>
  <c r="BL403" i="7"/>
  <c r="BS403" i="7"/>
  <c r="BT403" i="7"/>
  <c r="BU403" i="7"/>
  <c r="H403" i="7"/>
  <c r="BL382" i="7"/>
  <c r="BS382" i="7"/>
  <c r="BT382" i="7"/>
  <c r="BU382" i="7"/>
  <c r="H382" i="7"/>
  <c r="BK382" i="7"/>
  <c r="BP382" i="7"/>
  <c r="BQ382" i="7"/>
  <c r="BR382" i="7"/>
  <c r="G382" i="7"/>
  <c r="I382" i="7"/>
  <c r="BL105" i="7"/>
  <c r="BS105" i="7"/>
  <c r="BT105" i="7"/>
  <c r="BU105" i="7"/>
  <c r="H105" i="7"/>
  <c r="Y112" i="6"/>
  <c r="AD112" i="6"/>
  <c r="AE112" i="6"/>
  <c r="AF112" i="6"/>
  <c r="Z112" i="6"/>
  <c r="AG112" i="6"/>
  <c r="AH112" i="6"/>
  <c r="AK112" i="6"/>
  <c r="Z187" i="6"/>
  <c r="AG187" i="6"/>
  <c r="AH187" i="6"/>
  <c r="AK187" i="6"/>
  <c r="Y187" i="6"/>
  <c r="AD187" i="6"/>
  <c r="AE187" i="6"/>
  <c r="AF187" i="6"/>
  <c r="Y283" i="6"/>
  <c r="AD283" i="6"/>
  <c r="AE283" i="6"/>
  <c r="AF283" i="6"/>
  <c r="Z283" i="6"/>
  <c r="AG283" i="6"/>
  <c r="AH283" i="6"/>
  <c r="AK283" i="6"/>
  <c r="Z332" i="6"/>
  <c r="AG332" i="6"/>
  <c r="AH332" i="6"/>
  <c r="AK332" i="6"/>
  <c r="Y495" i="6"/>
  <c r="AD495" i="6"/>
  <c r="AE495" i="6"/>
  <c r="AF495" i="6"/>
  <c r="Z495" i="6"/>
  <c r="AG495" i="6"/>
  <c r="AH495" i="6"/>
  <c r="AK495" i="6"/>
  <c r="Z245" i="6"/>
  <c r="AG245" i="6"/>
  <c r="AH245" i="6"/>
  <c r="AK245" i="6"/>
  <c r="Y245" i="6"/>
  <c r="AD245" i="6"/>
  <c r="AE245" i="6"/>
  <c r="AF245" i="6"/>
  <c r="Y378" i="6"/>
  <c r="AD378" i="6"/>
  <c r="AE378" i="6"/>
  <c r="AF378" i="6"/>
  <c r="Z378" i="6"/>
  <c r="AG378" i="6"/>
  <c r="AH378" i="6"/>
  <c r="AK378" i="6"/>
  <c r="Z32" i="6"/>
  <c r="AG32" i="6"/>
  <c r="AH32" i="6"/>
  <c r="AK32" i="6"/>
  <c r="Y86" i="6"/>
  <c r="AD86" i="6"/>
  <c r="AE86" i="6"/>
  <c r="AF86" i="6"/>
  <c r="Z86" i="6"/>
  <c r="AG86" i="6"/>
  <c r="AH86" i="6"/>
  <c r="AK86" i="6"/>
  <c r="Y400" i="6"/>
  <c r="AD400" i="6"/>
  <c r="AE400" i="6"/>
  <c r="AF400" i="6"/>
  <c r="Z400" i="6"/>
  <c r="AG400" i="6"/>
  <c r="AH400" i="6"/>
  <c r="AK400" i="6"/>
  <c r="Y191" i="6"/>
  <c r="AD191" i="6"/>
  <c r="AE191" i="6"/>
  <c r="AF191" i="6"/>
  <c r="Y402" i="6"/>
  <c r="AD402" i="6"/>
  <c r="AE402" i="6"/>
  <c r="AF402" i="6"/>
  <c r="Z402" i="6"/>
  <c r="AG402" i="6"/>
  <c r="AH402" i="6"/>
  <c r="AK402" i="6"/>
  <c r="Y505" i="6"/>
  <c r="AD505" i="6"/>
  <c r="AE505" i="6"/>
  <c r="AF505" i="6"/>
  <c r="Z505" i="6"/>
  <c r="AG505" i="6"/>
  <c r="AH505" i="6"/>
  <c r="AK505" i="6"/>
  <c r="Z45" i="6"/>
  <c r="AG45" i="6"/>
  <c r="AH45" i="6"/>
  <c r="AK45" i="6"/>
  <c r="Y45" i="6"/>
  <c r="AD45" i="6"/>
  <c r="AE45" i="6"/>
  <c r="AF45" i="6"/>
  <c r="Y289" i="6"/>
  <c r="AD289" i="6"/>
  <c r="AE289" i="6"/>
  <c r="AF289" i="6"/>
  <c r="Z289" i="6"/>
  <c r="AG289" i="6"/>
  <c r="AH289" i="6"/>
  <c r="AK289" i="6"/>
  <c r="Y298" i="6"/>
  <c r="AD298" i="6"/>
  <c r="AE298" i="6"/>
  <c r="AF298" i="6"/>
  <c r="Y417" i="6"/>
  <c r="AD417" i="6"/>
  <c r="AE417" i="6"/>
  <c r="AF417" i="6"/>
  <c r="Z417" i="6"/>
  <c r="AG417" i="6"/>
  <c r="AH417" i="6"/>
  <c r="AK417" i="6"/>
  <c r="BI85" i="7"/>
  <c r="BI244" i="7"/>
  <c r="BI333" i="7"/>
  <c r="W159" i="6"/>
  <c r="W328" i="6"/>
  <c r="W377" i="6"/>
  <c r="W297" i="6"/>
  <c r="AD241" i="7"/>
  <c r="AK241" i="7"/>
  <c r="AL241" i="7"/>
  <c r="AO241" i="7"/>
  <c r="B241" i="7"/>
  <c r="AC241" i="7"/>
  <c r="AH241" i="7"/>
  <c r="AI241" i="7"/>
  <c r="AJ241" i="7"/>
  <c r="A241" i="7"/>
  <c r="AD103" i="7"/>
  <c r="AK103" i="7"/>
  <c r="AL103" i="7"/>
  <c r="AO103" i="7"/>
  <c r="B103" i="7"/>
  <c r="AC103" i="7"/>
  <c r="AH103" i="7"/>
  <c r="AI103" i="7"/>
  <c r="AJ103" i="7"/>
  <c r="A103" i="7"/>
  <c r="AC83" i="7"/>
  <c r="AH83" i="7"/>
  <c r="AI83" i="7"/>
  <c r="AJ83" i="7"/>
  <c r="A83" i="7"/>
  <c r="AD83" i="7"/>
  <c r="AK83" i="7"/>
  <c r="AL83" i="7"/>
  <c r="AO83" i="7"/>
  <c r="B83" i="7"/>
  <c r="AD171" i="7"/>
  <c r="AK171" i="7"/>
  <c r="AL171" i="7"/>
  <c r="AO171" i="7"/>
  <c r="B171" i="7"/>
  <c r="AD404" i="7"/>
  <c r="AK404" i="7"/>
  <c r="AL404" i="7"/>
  <c r="AO404" i="7"/>
  <c r="B404" i="7"/>
  <c r="AC404" i="7"/>
  <c r="AH404" i="7"/>
  <c r="AI404" i="7"/>
  <c r="AJ404" i="7"/>
  <c r="A404" i="7"/>
  <c r="AC507" i="7"/>
  <c r="AH507" i="7"/>
  <c r="AI507" i="7"/>
  <c r="AJ507" i="7"/>
  <c r="A507" i="7"/>
  <c r="AD507" i="7"/>
  <c r="AK507" i="7"/>
  <c r="AL507" i="7"/>
  <c r="AO507" i="7"/>
  <c r="B507" i="7"/>
  <c r="AC45" i="7"/>
  <c r="AH45" i="7"/>
  <c r="AI45" i="7"/>
  <c r="AJ45" i="7"/>
  <c r="A45" i="7"/>
  <c r="AD45" i="7"/>
  <c r="AK45" i="7"/>
  <c r="AL45" i="7"/>
  <c r="AO45" i="7"/>
  <c r="B45" i="7"/>
  <c r="AD40" i="7"/>
  <c r="AK40" i="7"/>
  <c r="AL40" i="7"/>
  <c r="AO40" i="7"/>
  <c r="B40" i="7"/>
  <c r="AC40" i="7"/>
  <c r="AH40" i="7"/>
  <c r="AI40" i="7"/>
  <c r="AJ40" i="7"/>
  <c r="A40" i="7"/>
  <c r="AC35" i="7"/>
  <c r="AH35" i="7"/>
  <c r="AI35" i="7"/>
  <c r="AJ35" i="7"/>
  <c r="A35" i="7"/>
  <c r="AD35" i="7"/>
  <c r="AK35" i="7"/>
  <c r="AL35" i="7"/>
  <c r="AO35" i="7"/>
  <c r="B35" i="7"/>
  <c r="AC285" i="7"/>
  <c r="AH285" i="7"/>
  <c r="AI285" i="7"/>
  <c r="AJ285" i="7"/>
  <c r="A285" i="7"/>
  <c r="AD285" i="7"/>
  <c r="AK285" i="7"/>
  <c r="AL285" i="7"/>
  <c r="AO285" i="7"/>
  <c r="B285" i="7"/>
  <c r="AC208" i="7"/>
  <c r="AH208" i="7"/>
  <c r="AI208" i="7"/>
  <c r="AJ208" i="7"/>
  <c r="A208" i="7"/>
  <c r="AD208" i="7"/>
  <c r="AK208" i="7"/>
  <c r="AL208" i="7"/>
  <c r="AO208" i="7"/>
  <c r="B208" i="7"/>
  <c r="AD232" i="7"/>
  <c r="AK232" i="7"/>
  <c r="AL232" i="7"/>
  <c r="AO232" i="7"/>
  <c r="B232" i="7"/>
  <c r="AC232" i="7"/>
  <c r="AH232" i="7"/>
  <c r="AI232" i="7"/>
  <c r="AJ232" i="7"/>
  <c r="A232" i="7"/>
  <c r="AD253" i="7"/>
  <c r="AK253" i="7"/>
  <c r="AL253" i="7"/>
  <c r="AO253" i="7"/>
  <c r="B253" i="7"/>
  <c r="AC302" i="7"/>
  <c r="AH302" i="7"/>
  <c r="AI302" i="7"/>
  <c r="AJ302" i="7"/>
  <c r="A302" i="7"/>
  <c r="AD302" i="7"/>
  <c r="AK302" i="7"/>
  <c r="AL302" i="7"/>
  <c r="AO302" i="7"/>
  <c r="B302" i="7"/>
  <c r="AC485" i="7"/>
  <c r="AH485" i="7"/>
  <c r="AI485" i="7"/>
  <c r="AJ485" i="7"/>
  <c r="A485" i="7"/>
  <c r="AD485" i="7"/>
  <c r="AK485" i="7"/>
  <c r="AL485" i="7"/>
  <c r="AO485" i="7"/>
  <c r="B485" i="7"/>
  <c r="AD459" i="7"/>
  <c r="AK459" i="7"/>
  <c r="AL459" i="7"/>
  <c r="AO459" i="7"/>
  <c r="B459" i="7"/>
  <c r="AC459" i="7"/>
  <c r="AH459" i="7"/>
  <c r="AI459" i="7"/>
  <c r="AJ459" i="7"/>
  <c r="A459" i="7"/>
  <c r="AD471" i="7"/>
  <c r="AK471" i="7"/>
  <c r="AL471" i="7"/>
  <c r="AO471" i="7"/>
  <c r="B471" i="7"/>
  <c r="AC471" i="7"/>
  <c r="AH471" i="7"/>
  <c r="AI471" i="7"/>
  <c r="AJ471" i="7"/>
  <c r="A471" i="7"/>
  <c r="AC42" i="7"/>
  <c r="AH42" i="7"/>
  <c r="AI42" i="7"/>
  <c r="AJ42" i="7"/>
  <c r="A42" i="7"/>
  <c r="AD42" i="7"/>
  <c r="AK42" i="7"/>
  <c r="AL42" i="7"/>
  <c r="AO42" i="7"/>
  <c r="B42" i="7"/>
  <c r="AC162" i="7"/>
  <c r="AH162" i="7"/>
  <c r="AI162" i="7"/>
  <c r="AJ162" i="7"/>
  <c r="A162" i="7"/>
  <c r="AD162" i="7"/>
  <c r="AK162" i="7"/>
  <c r="AL162" i="7"/>
  <c r="AO162" i="7"/>
  <c r="B162" i="7"/>
  <c r="AC456" i="7"/>
  <c r="AH456" i="7"/>
  <c r="AI456" i="7"/>
  <c r="AJ456" i="7"/>
  <c r="A456" i="7"/>
  <c r="AD456" i="7"/>
  <c r="AK456" i="7"/>
  <c r="AL456" i="7"/>
  <c r="AO456" i="7"/>
  <c r="B456" i="7"/>
  <c r="AD409" i="7"/>
  <c r="AK409" i="7"/>
  <c r="AL409" i="7"/>
  <c r="AO409" i="7"/>
  <c r="B409" i="7"/>
  <c r="AC409" i="7"/>
  <c r="AH409" i="7"/>
  <c r="AI409" i="7"/>
  <c r="AJ409" i="7"/>
  <c r="A409" i="7"/>
  <c r="BH35" i="6"/>
  <c r="BO35" i="6"/>
  <c r="BP35" i="6"/>
  <c r="BQ35" i="6"/>
  <c r="BG35" i="6"/>
  <c r="BL35" i="6"/>
  <c r="BM35" i="6"/>
  <c r="BN35" i="6"/>
  <c r="BG249" i="6"/>
  <c r="BL249" i="6"/>
  <c r="BM249" i="6"/>
  <c r="BN249" i="6"/>
  <c r="BH249" i="6"/>
  <c r="BO249" i="6"/>
  <c r="BP249" i="6"/>
  <c r="BQ249" i="6"/>
  <c r="BG58" i="6"/>
  <c r="BL58" i="6"/>
  <c r="BM58" i="6"/>
  <c r="BN58" i="6"/>
  <c r="BH58" i="6"/>
  <c r="BO58" i="6"/>
  <c r="BP58" i="6"/>
  <c r="BQ58" i="6"/>
  <c r="BH510" i="6"/>
  <c r="BO510" i="6"/>
  <c r="BP510" i="6"/>
  <c r="BQ510" i="6"/>
  <c r="BG510" i="6"/>
  <c r="BL510" i="6"/>
  <c r="BM510" i="6"/>
  <c r="BN510" i="6"/>
  <c r="BH255" i="6"/>
  <c r="BO255" i="6"/>
  <c r="BP255" i="6"/>
  <c r="BQ255" i="6"/>
  <c r="BG255" i="6"/>
  <c r="BL255" i="6"/>
  <c r="BM255" i="6"/>
  <c r="BN255" i="6"/>
  <c r="BG448" i="6"/>
  <c r="BL448" i="6"/>
  <c r="BM448" i="6"/>
  <c r="BN448" i="6"/>
  <c r="BH448" i="6"/>
  <c r="BO448" i="6"/>
  <c r="BP448" i="6"/>
  <c r="BQ448" i="6"/>
  <c r="BH36" i="6"/>
  <c r="BO36" i="6"/>
  <c r="BP36" i="6"/>
  <c r="BQ36" i="6"/>
  <c r="BG36" i="6"/>
  <c r="BL36" i="6"/>
  <c r="BM36" i="6"/>
  <c r="BN36" i="6"/>
  <c r="BG77" i="6"/>
  <c r="BL77" i="6"/>
  <c r="BM77" i="6"/>
  <c r="BN77" i="6"/>
  <c r="BH77" i="6"/>
  <c r="BO77" i="6"/>
  <c r="BP77" i="6"/>
  <c r="BQ77" i="6"/>
  <c r="BG149" i="6"/>
  <c r="BL149" i="6"/>
  <c r="BM149" i="6"/>
  <c r="BN149" i="6"/>
  <c r="BH149" i="6"/>
  <c r="BO149" i="6"/>
  <c r="BP149" i="6"/>
  <c r="BQ149" i="6"/>
  <c r="BG16" i="6"/>
  <c r="BL16" i="6"/>
  <c r="BM16" i="6"/>
  <c r="BN16" i="6"/>
  <c r="BH16" i="6"/>
  <c r="BO16" i="6"/>
  <c r="BP16" i="6"/>
  <c r="BQ16" i="6"/>
  <c r="BG33" i="6"/>
  <c r="BL33" i="6"/>
  <c r="BM33" i="6"/>
  <c r="BN33" i="6"/>
  <c r="BH33" i="6"/>
  <c r="BO33" i="6"/>
  <c r="BP33" i="6"/>
  <c r="BQ33" i="6"/>
  <c r="BG210" i="6"/>
  <c r="BL210" i="6"/>
  <c r="BM210" i="6"/>
  <c r="BN210" i="6"/>
  <c r="BH210" i="6"/>
  <c r="BO210" i="6"/>
  <c r="BP210" i="6"/>
  <c r="BQ210" i="6"/>
  <c r="BH235" i="6"/>
  <c r="BO235" i="6"/>
  <c r="BP235" i="6"/>
  <c r="BQ235" i="6"/>
  <c r="BG235" i="6"/>
  <c r="BL235" i="6"/>
  <c r="BM235" i="6"/>
  <c r="BN235" i="6"/>
  <c r="BG287" i="6"/>
  <c r="BL287" i="6"/>
  <c r="BM287" i="6"/>
  <c r="BN287" i="6"/>
  <c r="BH287" i="6"/>
  <c r="BO287" i="6"/>
  <c r="BP287" i="6"/>
  <c r="BQ287" i="6"/>
  <c r="BG511" i="6"/>
  <c r="BL511" i="6"/>
  <c r="BM511" i="6"/>
  <c r="BN511" i="6"/>
  <c r="BG368" i="6"/>
  <c r="BL368" i="6"/>
  <c r="BM368" i="6"/>
  <c r="BN368" i="6"/>
  <c r="BH368" i="6"/>
  <c r="BO368" i="6"/>
  <c r="BP368" i="6"/>
  <c r="BQ368" i="6"/>
  <c r="BG447" i="6"/>
  <c r="BL447" i="6"/>
  <c r="BM447" i="6"/>
  <c r="BN447" i="6"/>
  <c r="BH447" i="6"/>
  <c r="BO447" i="6"/>
  <c r="BP447" i="6"/>
  <c r="BQ447" i="6"/>
  <c r="BG102" i="6"/>
  <c r="BL102" i="6"/>
  <c r="BM102" i="6"/>
  <c r="BN102" i="6"/>
  <c r="BH102" i="6"/>
  <c r="BO102" i="6"/>
  <c r="BP102" i="6"/>
  <c r="BQ102" i="6"/>
  <c r="BH82" i="6"/>
  <c r="BO82" i="6"/>
  <c r="BP82" i="6"/>
  <c r="BQ82" i="6"/>
  <c r="BG82" i="6"/>
  <c r="BL82" i="6"/>
  <c r="BM82" i="6"/>
  <c r="BN82" i="6"/>
  <c r="BG206" i="6"/>
  <c r="BL206" i="6"/>
  <c r="BM206" i="6"/>
  <c r="BN206" i="6"/>
  <c r="BH206" i="6"/>
  <c r="BO206" i="6"/>
  <c r="BP206" i="6"/>
  <c r="BQ206" i="6"/>
  <c r="BH244" i="6"/>
  <c r="BO244" i="6"/>
  <c r="BP244" i="6"/>
  <c r="BQ244" i="6"/>
  <c r="BG244" i="6"/>
  <c r="BL244" i="6"/>
  <c r="BM244" i="6"/>
  <c r="BN244" i="6"/>
  <c r="BG459" i="6"/>
  <c r="BL459" i="6"/>
  <c r="BM459" i="6"/>
  <c r="BN459" i="6"/>
  <c r="BH459" i="6"/>
  <c r="BO459" i="6"/>
  <c r="BP459" i="6"/>
  <c r="BQ459" i="6"/>
  <c r="BG112" i="6"/>
  <c r="BL112" i="6"/>
  <c r="BM112" i="6"/>
  <c r="BN112" i="6"/>
  <c r="BH112" i="6"/>
  <c r="BO112" i="6"/>
  <c r="BP112" i="6"/>
  <c r="BQ112" i="6"/>
  <c r="BG381" i="6"/>
  <c r="BL381" i="6"/>
  <c r="BM381" i="6"/>
  <c r="BN381" i="6"/>
  <c r="BH381" i="6"/>
  <c r="BO381" i="6"/>
  <c r="BP381" i="6"/>
  <c r="BQ381" i="6"/>
  <c r="BG366" i="6"/>
  <c r="BL366" i="6"/>
  <c r="BM366" i="6"/>
  <c r="BN366" i="6"/>
  <c r="BH366" i="6"/>
  <c r="BO366" i="6"/>
  <c r="BP366" i="6"/>
  <c r="BQ366" i="6"/>
  <c r="BH423" i="6"/>
  <c r="BO423" i="6"/>
  <c r="BP423" i="6"/>
  <c r="BQ423" i="6"/>
  <c r="BG423" i="6"/>
  <c r="BL423" i="6"/>
  <c r="BM423" i="6"/>
  <c r="BN423" i="6"/>
  <c r="BH509" i="6"/>
  <c r="BO509" i="6"/>
  <c r="BP509" i="6"/>
  <c r="BQ509" i="6"/>
  <c r="BG509" i="6"/>
  <c r="BL509" i="6"/>
  <c r="BM509" i="6"/>
  <c r="BN509" i="6"/>
  <c r="AQ45" i="6"/>
  <c r="AV45" i="6"/>
  <c r="AW45" i="6"/>
  <c r="AX45" i="6"/>
  <c r="AQ85" i="6"/>
  <c r="AV85" i="6"/>
  <c r="AW85" i="6"/>
  <c r="AX85" i="6"/>
  <c r="AQ206" i="6"/>
  <c r="AV206" i="6"/>
  <c r="AW206" i="6"/>
  <c r="AX206" i="6"/>
  <c r="AR445" i="6"/>
  <c r="AY445" i="6"/>
  <c r="AZ445" i="6"/>
  <c r="BA445" i="6"/>
  <c r="AQ445" i="6"/>
  <c r="AV445" i="6"/>
  <c r="AW445" i="6"/>
  <c r="AX445" i="6"/>
  <c r="AQ365" i="6"/>
  <c r="AV365" i="6"/>
  <c r="AW365" i="6"/>
  <c r="AX365" i="6"/>
  <c r="AR365" i="6"/>
  <c r="AY365" i="6"/>
  <c r="AZ365" i="6"/>
  <c r="BA365" i="6"/>
  <c r="AQ129" i="6"/>
  <c r="AV129" i="6"/>
  <c r="AW129" i="6"/>
  <c r="AX129" i="6"/>
  <c r="AR129" i="6"/>
  <c r="AY129" i="6"/>
  <c r="AZ129" i="6"/>
  <c r="BA129" i="6"/>
  <c r="AQ257" i="6"/>
  <c r="AV257" i="6"/>
  <c r="AW257" i="6"/>
  <c r="AX257" i="6"/>
  <c r="AR257" i="6"/>
  <c r="AY257" i="6"/>
  <c r="AZ257" i="6"/>
  <c r="BA257" i="6"/>
  <c r="AQ422" i="6"/>
  <c r="AV422" i="6"/>
  <c r="AW422" i="6"/>
  <c r="AX422" i="6"/>
  <c r="AQ295" i="6"/>
  <c r="AV295" i="6"/>
  <c r="AW295" i="6"/>
  <c r="AX295" i="6"/>
  <c r="AR295" i="6"/>
  <c r="AY295" i="6"/>
  <c r="AZ295" i="6"/>
  <c r="BA295" i="6"/>
  <c r="AR208" i="6"/>
  <c r="AY208" i="6"/>
  <c r="AZ208" i="6"/>
  <c r="BA208" i="6"/>
  <c r="BL203" i="7"/>
  <c r="BS203" i="7"/>
  <c r="BT203" i="7"/>
  <c r="BU203" i="7"/>
  <c r="H203" i="7"/>
  <c r="BK203" i="7"/>
  <c r="BP203" i="7"/>
  <c r="BQ203" i="7"/>
  <c r="BR203" i="7"/>
  <c r="G203" i="7"/>
  <c r="I203" i="7"/>
  <c r="BL193" i="7"/>
  <c r="BS193" i="7"/>
  <c r="BT193" i="7"/>
  <c r="BU193" i="7"/>
  <c r="H193" i="7"/>
  <c r="BK193" i="7"/>
  <c r="BP193" i="7"/>
  <c r="BQ193" i="7"/>
  <c r="BR193" i="7"/>
  <c r="G193" i="7"/>
  <c r="I193" i="7"/>
  <c r="BK78" i="7"/>
  <c r="BP78" i="7"/>
  <c r="BQ78" i="7"/>
  <c r="BR78" i="7"/>
  <c r="G78" i="7"/>
  <c r="I78" i="7"/>
  <c r="BL78" i="7"/>
  <c r="BS78" i="7"/>
  <c r="BT78" i="7"/>
  <c r="BU78" i="7"/>
  <c r="H78" i="7"/>
  <c r="BK448" i="7"/>
  <c r="BP448" i="7"/>
  <c r="BQ448" i="7"/>
  <c r="BR448" i="7"/>
  <c r="G448" i="7"/>
  <c r="BL448" i="7"/>
  <c r="BS448" i="7"/>
  <c r="BT448" i="7"/>
  <c r="BU448" i="7"/>
  <c r="H448" i="7"/>
  <c r="BK58" i="7"/>
  <c r="BP58" i="7"/>
  <c r="BQ58" i="7"/>
  <c r="BR58" i="7"/>
  <c r="G58" i="7"/>
  <c r="BL58" i="7"/>
  <c r="BS58" i="7"/>
  <c r="BT58" i="7"/>
  <c r="BU58" i="7"/>
  <c r="H58" i="7"/>
  <c r="BL199" i="7"/>
  <c r="BS199" i="7"/>
  <c r="BT199" i="7"/>
  <c r="BU199" i="7"/>
  <c r="H199" i="7"/>
  <c r="BK199" i="7"/>
  <c r="BP199" i="7"/>
  <c r="BQ199" i="7"/>
  <c r="BR199" i="7"/>
  <c r="G199" i="7"/>
  <c r="I199" i="7"/>
  <c r="BK458" i="7"/>
  <c r="BP458" i="7"/>
  <c r="BQ458" i="7"/>
  <c r="BR458" i="7"/>
  <c r="G458" i="7"/>
  <c r="BL488" i="7"/>
  <c r="BS488" i="7"/>
  <c r="BT488" i="7"/>
  <c r="BU488" i="7"/>
  <c r="H488" i="7"/>
  <c r="BK488" i="7"/>
  <c r="BP488" i="7"/>
  <c r="BQ488" i="7"/>
  <c r="BR488" i="7"/>
  <c r="G488" i="7"/>
  <c r="BK248" i="7"/>
  <c r="BP248" i="7"/>
  <c r="BQ248" i="7"/>
  <c r="BR248" i="7"/>
  <c r="G248" i="7"/>
  <c r="I248" i="7"/>
  <c r="BK283" i="7"/>
  <c r="BP283" i="7"/>
  <c r="BQ283" i="7"/>
  <c r="BR283" i="7"/>
  <c r="G283" i="7"/>
  <c r="I283" i="7"/>
  <c r="BL283" i="7"/>
  <c r="BS283" i="7"/>
  <c r="BT283" i="7"/>
  <c r="BU283" i="7"/>
  <c r="H283" i="7"/>
  <c r="BK467" i="7"/>
  <c r="BP467" i="7"/>
  <c r="BQ467" i="7"/>
  <c r="BR467" i="7"/>
  <c r="G467" i="7"/>
  <c r="BL467" i="7"/>
  <c r="BS467" i="7"/>
  <c r="BT467" i="7"/>
  <c r="BU467" i="7"/>
  <c r="H467" i="7"/>
  <c r="BL43" i="7"/>
  <c r="BS43" i="7"/>
  <c r="BT43" i="7"/>
  <c r="BU43" i="7"/>
  <c r="H43" i="7"/>
  <c r="BK43" i="7"/>
  <c r="BP43" i="7"/>
  <c r="BQ43" i="7"/>
  <c r="BR43" i="7"/>
  <c r="G43" i="7"/>
  <c r="I43" i="7"/>
  <c r="BK230" i="7"/>
  <c r="BP230" i="7"/>
  <c r="BQ230" i="7"/>
  <c r="BR230" i="7"/>
  <c r="G230" i="7"/>
  <c r="BL230" i="7"/>
  <c r="BS230" i="7"/>
  <c r="BT230" i="7"/>
  <c r="BU230" i="7"/>
  <c r="H230" i="7"/>
  <c r="BK245" i="7"/>
  <c r="BP245" i="7"/>
  <c r="BQ245" i="7"/>
  <c r="BR245" i="7"/>
  <c r="G245" i="7"/>
  <c r="I245" i="7"/>
  <c r="BL245" i="7"/>
  <c r="BS245" i="7"/>
  <c r="BT245" i="7"/>
  <c r="BU245" i="7"/>
  <c r="H245" i="7"/>
  <c r="BK457" i="7"/>
  <c r="BP457" i="7"/>
  <c r="BQ457" i="7"/>
  <c r="BR457" i="7"/>
  <c r="G457" i="7"/>
  <c r="BL247" i="7"/>
  <c r="BS247" i="7"/>
  <c r="BT247" i="7"/>
  <c r="BU247" i="7"/>
  <c r="H247" i="7"/>
  <c r="BK247" i="7"/>
  <c r="BP247" i="7"/>
  <c r="BQ247" i="7"/>
  <c r="BR247" i="7"/>
  <c r="G247" i="7"/>
  <c r="I247" i="7"/>
  <c r="BK72" i="7"/>
  <c r="BP72" i="7"/>
  <c r="BQ72" i="7"/>
  <c r="BR72" i="7"/>
  <c r="G72" i="7"/>
  <c r="BL72" i="7"/>
  <c r="BS72" i="7"/>
  <c r="BT72" i="7"/>
  <c r="BU72" i="7"/>
  <c r="H72" i="7"/>
  <c r="BL288" i="7"/>
  <c r="BS288" i="7"/>
  <c r="BT288" i="7"/>
  <c r="BU288" i="7"/>
  <c r="H288" i="7"/>
  <c r="BK288" i="7"/>
  <c r="BP288" i="7"/>
  <c r="BQ288" i="7"/>
  <c r="BR288" i="7"/>
  <c r="G288" i="7"/>
  <c r="I288" i="7"/>
  <c r="BL253" i="7"/>
  <c r="BS253" i="7"/>
  <c r="BT253" i="7"/>
  <c r="BU253" i="7"/>
  <c r="H253" i="7"/>
  <c r="BK253" i="7"/>
  <c r="BP253" i="7"/>
  <c r="BQ253" i="7"/>
  <c r="BR253" i="7"/>
  <c r="G253" i="7"/>
  <c r="I253" i="7"/>
  <c r="BL215" i="7"/>
  <c r="BS215" i="7"/>
  <c r="BT215" i="7"/>
  <c r="BU215" i="7"/>
  <c r="H215" i="7"/>
  <c r="BK215" i="7"/>
  <c r="BP215" i="7"/>
  <c r="BQ215" i="7"/>
  <c r="BR215" i="7"/>
  <c r="G215" i="7"/>
  <c r="I215" i="7"/>
  <c r="BK302" i="7"/>
  <c r="BP302" i="7"/>
  <c r="BQ302" i="7"/>
  <c r="BR302" i="7"/>
  <c r="G302" i="7"/>
  <c r="I302" i="7"/>
  <c r="BL302" i="7"/>
  <c r="BS302" i="7"/>
  <c r="BT302" i="7"/>
  <c r="BU302" i="7"/>
  <c r="H302" i="7"/>
  <c r="BK371" i="7"/>
  <c r="BP371" i="7"/>
  <c r="BQ371" i="7"/>
  <c r="BR371" i="7"/>
  <c r="G371" i="7"/>
  <c r="I371" i="7"/>
  <c r="BL371" i="7"/>
  <c r="BS371" i="7"/>
  <c r="BT371" i="7"/>
  <c r="BU371" i="7"/>
  <c r="H371" i="7"/>
  <c r="BK122" i="7"/>
  <c r="BP122" i="7"/>
  <c r="BQ122" i="7"/>
  <c r="BR122" i="7"/>
  <c r="G122" i="7"/>
  <c r="I122" i="7"/>
  <c r="BL122" i="7"/>
  <c r="BS122" i="7"/>
  <c r="BT122" i="7"/>
  <c r="BU122" i="7"/>
  <c r="H122" i="7"/>
  <c r="BK130" i="7"/>
  <c r="BP130" i="7"/>
  <c r="BQ130" i="7"/>
  <c r="BR130" i="7"/>
  <c r="G130" i="7"/>
  <c r="I130" i="7"/>
  <c r="BL130" i="7"/>
  <c r="BS130" i="7"/>
  <c r="BT130" i="7"/>
  <c r="BU130" i="7"/>
  <c r="H130" i="7"/>
  <c r="BK472" i="7"/>
  <c r="BP472" i="7"/>
  <c r="BQ472" i="7"/>
  <c r="BR472" i="7"/>
  <c r="G472" i="7"/>
  <c r="BL472" i="7"/>
  <c r="BS472" i="7"/>
  <c r="BT472" i="7"/>
  <c r="BU472" i="7"/>
  <c r="H472" i="7"/>
  <c r="BL339" i="7"/>
  <c r="BS339" i="7"/>
  <c r="BT339" i="7"/>
  <c r="BU339" i="7"/>
  <c r="H339" i="7"/>
  <c r="BK339" i="7"/>
  <c r="BP339" i="7"/>
  <c r="BQ339" i="7"/>
  <c r="BR339" i="7"/>
  <c r="G339" i="7"/>
  <c r="I339" i="7"/>
  <c r="BK327" i="7"/>
  <c r="BP327" i="7"/>
  <c r="BQ327" i="7"/>
  <c r="BR327" i="7"/>
  <c r="G327" i="7"/>
  <c r="I327" i="7"/>
  <c r="BL327" i="7"/>
  <c r="BS327" i="7"/>
  <c r="BT327" i="7"/>
  <c r="BU327" i="7"/>
  <c r="H327" i="7"/>
  <c r="BL211" i="7"/>
  <c r="BS211" i="7"/>
  <c r="BT211" i="7"/>
  <c r="BU211" i="7"/>
  <c r="H211" i="7"/>
  <c r="BK211" i="7"/>
  <c r="BP211" i="7"/>
  <c r="BQ211" i="7"/>
  <c r="BR211" i="7"/>
  <c r="G211" i="7"/>
  <c r="I211" i="7"/>
  <c r="BK324" i="7"/>
  <c r="BP324" i="7"/>
  <c r="BQ324" i="7"/>
  <c r="BR324" i="7"/>
  <c r="G324" i="7"/>
  <c r="I324" i="7"/>
  <c r="BL324" i="7"/>
  <c r="BS324" i="7"/>
  <c r="BT324" i="7"/>
  <c r="BU324" i="7"/>
  <c r="H324" i="7"/>
  <c r="BK169" i="7"/>
  <c r="BP169" i="7"/>
  <c r="BQ169" i="7"/>
  <c r="BR169" i="7"/>
  <c r="G169" i="7"/>
  <c r="I169" i="7"/>
  <c r="BL169" i="7"/>
  <c r="BS169" i="7"/>
  <c r="BT169" i="7"/>
  <c r="BU169" i="7"/>
  <c r="H169" i="7"/>
  <c r="BL281" i="7"/>
  <c r="BS281" i="7"/>
  <c r="BT281" i="7"/>
  <c r="BU281" i="7"/>
  <c r="H281" i="7"/>
  <c r="BK281" i="7"/>
  <c r="BP281" i="7"/>
  <c r="BQ281" i="7"/>
  <c r="BR281" i="7"/>
  <c r="G281" i="7"/>
  <c r="I281" i="7"/>
  <c r="BK38" i="7"/>
  <c r="BP38" i="7"/>
  <c r="BQ38" i="7"/>
  <c r="BR38" i="7"/>
  <c r="G38" i="7"/>
  <c r="BL38" i="7"/>
  <c r="BS38" i="7"/>
  <c r="BT38" i="7"/>
  <c r="BU38" i="7"/>
  <c r="H38" i="7"/>
  <c r="BL250" i="7"/>
  <c r="BS250" i="7"/>
  <c r="BT250" i="7"/>
  <c r="BU250" i="7"/>
  <c r="H250" i="7"/>
  <c r="BK250" i="7"/>
  <c r="BP250" i="7"/>
  <c r="BQ250" i="7"/>
  <c r="BR250" i="7"/>
  <c r="G250" i="7"/>
  <c r="I250" i="7"/>
  <c r="BK423" i="7"/>
  <c r="BP423" i="7"/>
  <c r="BQ423" i="7"/>
  <c r="BR423" i="7"/>
  <c r="G423" i="7"/>
  <c r="I423" i="7"/>
  <c r="BL423" i="7"/>
  <c r="BS423" i="7"/>
  <c r="BT423" i="7"/>
  <c r="BU423" i="7"/>
  <c r="H423" i="7"/>
  <c r="Y363" i="6"/>
  <c r="AD363" i="6"/>
  <c r="AE363" i="6"/>
  <c r="AF363" i="6"/>
  <c r="Z363" i="6"/>
  <c r="AG363" i="6"/>
  <c r="AH363" i="6"/>
  <c r="AK363" i="6"/>
  <c r="Y114" i="6"/>
  <c r="AD114" i="6"/>
  <c r="AE114" i="6"/>
  <c r="AF114" i="6"/>
  <c r="Z114" i="6"/>
  <c r="AG114" i="6"/>
  <c r="AH114" i="6"/>
  <c r="AK114" i="6"/>
  <c r="Y172" i="6"/>
  <c r="AD172" i="6"/>
  <c r="AE172" i="6"/>
  <c r="AF172" i="6"/>
  <c r="Z172" i="6"/>
  <c r="AG172" i="6"/>
  <c r="AH172" i="6"/>
  <c r="AK172" i="6"/>
  <c r="Y486" i="6"/>
  <c r="AD486" i="6"/>
  <c r="AE486" i="6"/>
  <c r="AF486" i="6"/>
  <c r="Z486" i="6"/>
  <c r="AG486" i="6"/>
  <c r="AH486" i="6"/>
  <c r="AK486" i="6"/>
  <c r="Z22" i="6"/>
  <c r="AG22" i="6"/>
  <c r="AH22" i="6"/>
  <c r="AK22" i="6"/>
  <c r="Y22" i="6"/>
  <c r="AD22" i="6"/>
  <c r="AE22" i="6"/>
  <c r="AF22" i="6"/>
  <c r="Y255" i="6"/>
  <c r="AD255" i="6"/>
  <c r="AE255" i="6"/>
  <c r="AF255" i="6"/>
  <c r="Z255" i="6"/>
  <c r="AG255" i="6"/>
  <c r="AH255" i="6"/>
  <c r="AK255" i="6"/>
  <c r="Y204" i="6"/>
  <c r="AD204" i="6"/>
  <c r="AE204" i="6"/>
  <c r="AF204" i="6"/>
  <c r="Z204" i="6"/>
  <c r="AG204" i="6"/>
  <c r="AH204" i="6"/>
  <c r="AK204" i="6"/>
  <c r="Y277" i="6"/>
  <c r="AD277" i="6"/>
  <c r="AE277" i="6"/>
  <c r="AF277" i="6"/>
  <c r="Z277" i="6"/>
  <c r="AG277" i="6"/>
  <c r="AH277" i="6"/>
  <c r="AK277" i="6"/>
  <c r="Z109" i="6"/>
  <c r="AG109" i="6"/>
  <c r="AH109" i="6"/>
  <c r="AK109" i="6"/>
  <c r="Y109" i="6"/>
  <c r="AD109" i="6"/>
  <c r="AE109" i="6"/>
  <c r="AF109" i="6"/>
  <c r="Y27" i="6"/>
  <c r="AD27" i="6"/>
  <c r="AE27" i="6"/>
  <c r="AF27" i="6"/>
  <c r="Z27" i="6"/>
  <c r="AG27" i="6"/>
  <c r="AH27" i="6"/>
  <c r="AK27" i="6"/>
  <c r="Y235" i="6"/>
  <c r="AD235" i="6"/>
  <c r="AE235" i="6"/>
  <c r="AF235" i="6"/>
  <c r="Z235" i="6"/>
  <c r="AG235" i="6"/>
  <c r="AH235" i="6"/>
  <c r="AK235" i="6"/>
  <c r="Y295" i="6"/>
  <c r="AD295" i="6"/>
  <c r="AE295" i="6"/>
  <c r="AF295" i="6"/>
  <c r="Z295" i="6"/>
  <c r="AG295" i="6"/>
  <c r="AH295" i="6"/>
  <c r="AK295" i="6"/>
  <c r="Z468" i="6"/>
  <c r="AG468" i="6"/>
  <c r="AH468" i="6"/>
  <c r="AK468" i="6"/>
  <c r="Y468" i="6"/>
  <c r="AD468" i="6"/>
  <c r="AE468" i="6"/>
  <c r="AF468" i="6"/>
  <c r="Y415" i="6"/>
  <c r="AD415" i="6"/>
  <c r="AE415" i="6"/>
  <c r="AF415" i="6"/>
  <c r="Z415" i="6"/>
  <c r="AG415" i="6"/>
  <c r="AH415" i="6"/>
  <c r="AK415" i="6"/>
  <c r="Z498" i="6"/>
  <c r="AG498" i="6"/>
  <c r="AH498" i="6"/>
  <c r="AK498" i="6"/>
  <c r="Y498" i="6"/>
  <c r="AD498" i="6"/>
  <c r="AE498" i="6"/>
  <c r="AF498" i="6"/>
  <c r="Y511" i="6"/>
  <c r="AD511" i="6"/>
  <c r="AE511" i="6"/>
  <c r="AF511" i="6"/>
  <c r="Z511" i="6"/>
  <c r="AG511" i="6"/>
  <c r="AH511" i="6"/>
  <c r="AK511" i="6"/>
  <c r="Y425" i="6"/>
  <c r="AD425" i="6"/>
  <c r="AE425" i="6"/>
  <c r="AF425" i="6"/>
  <c r="Z425" i="6"/>
  <c r="AG425" i="6"/>
  <c r="AH425" i="6"/>
  <c r="AK425" i="6"/>
  <c r="Y149" i="6"/>
  <c r="AD149" i="6"/>
  <c r="AE149" i="6"/>
  <c r="AF149" i="6"/>
  <c r="Z149" i="6"/>
  <c r="AG149" i="6"/>
  <c r="AH149" i="6"/>
  <c r="AK149" i="6"/>
  <c r="Y19" i="6"/>
  <c r="AD19" i="6"/>
  <c r="AE19" i="6"/>
  <c r="AF19" i="6"/>
  <c r="Z19" i="6"/>
  <c r="AG19" i="6"/>
  <c r="AH19" i="6"/>
  <c r="AK19" i="6"/>
  <c r="Y44" i="6"/>
  <c r="AD44" i="6"/>
  <c r="AE44" i="6"/>
  <c r="AF44" i="6"/>
  <c r="Z44" i="6"/>
  <c r="AG44" i="6"/>
  <c r="AH44" i="6"/>
  <c r="AK44" i="6"/>
  <c r="Y444" i="6"/>
  <c r="AD444" i="6"/>
  <c r="AE444" i="6"/>
  <c r="AF444" i="6"/>
  <c r="Z444" i="6"/>
  <c r="AG444" i="6"/>
  <c r="AH444" i="6"/>
  <c r="AK444" i="6"/>
  <c r="Z324" i="6"/>
  <c r="AG324" i="6"/>
  <c r="AH324" i="6"/>
  <c r="AK324" i="6"/>
  <c r="Y324" i="6"/>
  <c r="AD324" i="6"/>
  <c r="AE324" i="6"/>
  <c r="AF324" i="6"/>
  <c r="Y428" i="6"/>
  <c r="AD428" i="6"/>
  <c r="AE428" i="6"/>
  <c r="AF428" i="6"/>
  <c r="Z428" i="6"/>
  <c r="AG428" i="6"/>
  <c r="AH428" i="6"/>
  <c r="AK428" i="6"/>
  <c r="Y510" i="6"/>
  <c r="AD510" i="6"/>
  <c r="AE510" i="6"/>
  <c r="AF510" i="6"/>
  <c r="Z510" i="6"/>
  <c r="AG510" i="6"/>
  <c r="AH510" i="6"/>
  <c r="AK510" i="6"/>
  <c r="Y242" i="6"/>
  <c r="AD242" i="6"/>
  <c r="AE242" i="6"/>
  <c r="AF242" i="6"/>
  <c r="Z242" i="6"/>
  <c r="AG242" i="6"/>
  <c r="AH242" i="6"/>
  <c r="AK242" i="6"/>
  <c r="Y63" i="6"/>
  <c r="AD63" i="6"/>
  <c r="AE63" i="6"/>
  <c r="AF63" i="6"/>
  <c r="Z63" i="6"/>
  <c r="AG63" i="6"/>
  <c r="AH63" i="6"/>
  <c r="AK63" i="6"/>
  <c r="Y371" i="6"/>
  <c r="AD371" i="6"/>
  <c r="AE371" i="6"/>
  <c r="AF371" i="6"/>
  <c r="Z371" i="6"/>
  <c r="AG371" i="6"/>
  <c r="AH371" i="6"/>
  <c r="AK371" i="6"/>
  <c r="AC58" i="7"/>
  <c r="AH58" i="7"/>
  <c r="AI58" i="7"/>
  <c r="AJ58" i="7"/>
  <c r="A58" i="7"/>
  <c r="AD58" i="7"/>
  <c r="AK58" i="7"/>
  <c r="AL58" i="7"/>
  <c r="AO58" i="7"/>
  <c r="B58" i="7"/>
  <c r="AC318" i="7"/>
  <c r="AH318" i="7"/>
  <c r="AI318" i="7"/>
  <c r="AJ318" i="7"/>
  <c r="A318" i="7"/>
  <c r="AD318" i="7"/>
  <c r="AK318" i="7"/>
  <c r="AL318" i="7"/>
  <c r="AO318" i="7"/>
  <c r="B318" i="7"/>
  <c r="AD454" i="7"/>
  <c r="AK454" i="7"/>
  <c r="AL454" i="7"/>
  <c r="AO454" i="7"/>
  <c r="B454" i="7"/>
  <c r="AC454" i="7"/>
  <c r="AH454" i="7"/>
  <c r="AI454" i="7"/>
  <c r="AJ454" i="7"/>
  <c r="A454" i="7"/>
  <c r="AC77" i="7"/>
  <c r="AH77" i="7"/>
  <c r="AI77" i="7"/>
  <c r="AJ77" i="7"/>
  <c r="A77" i="7"/>
  <c r="AD77" i="7"/>
  <c r="AK77" i="7"/>
  <c r="AL77" i="7"/>
  <c r="AO77" i="7"/>
  <c r="B77" i="7"/>
  <c r="AC362" i="7"/>
  <c r="AH362" i="7"/>
  <c r="AI362" i="7"/>
  <c r="AJ362" i="7"/>
  <c r="A362" i="7"/>
  <c r="AD362" i="7"/>
  <c r="AK362" i="7"/>
  <c r="AL362" i="7"/>
  <c r="AO362" i="7"/>
  <c r="B362" i="7"/>
  <c r="AC157" i="7"/>
  <c r="AH157" i="7"/>
  <c r="AI157" i="7"/>
  <c r="AJ157" i="7"/>
  <c r="A157" i="7"/>
  <c r="AD157" i="7"/>
  <c r="AK157" i="7"/>
  <c r="AL157" i="7"/>
  <c r="AO157" i="7"/>
  <c r="B157" i="7"/>
  <c r="AD429" i="7"/>
  <c r="AK429" i="7"/>
  <c r="AL429" i="7"/>
  <c r="AO429" i="7"/>
  <c r="B429" i="7"/>
  <c r="AC429" i="7"/>
  <c r="AH429" i="7"/>
  <c r="AI429" i="7"/>
  <c r="AJ429" i="7"/>
  <c r="A429" i="7"/>
  <c r="AC168" i="7"/>
  <c r="AH168" i="7"/>
  <c r="AI168" i="7"/>
  <c r="AJ168" i="7"/>
  <c r="A168" i="7"/>
  <c r="AD168" i="7"/>
  <c r="AK168" i="7"/>
  <c r="AL168" i="7"/>
  <c r="AO168" i="7"/>
  <c r="B168" i="7"/>
  <c r="AD28" i="7"/>
  <c r="AK28" i="7"/>
  <c r="AL28" i="7"/>
  <c r="AO28" i="7"/>
  <c r="B28" i="7"/>
  <c r="AC28" i="7"/>
  <c r="AH28" i="7"/>
  <c r="AI28" i="7"/>
  <c r="AJ28" i="7"/>
  <c r="A28" i="7"/>
  <c r="AC127" i="7"/>
  <c r="AH127" i="7"/>
  <c r="AI127" i="7"/>
  <c r="AJ127" i="7"/>
  <c r="A127" i="7"/>
  <c r="AD127" i="7"/>
  <c r="AK127" i="7"/>
  <c r="AL127" i="7"/>
  <c r="AO127" i="7"/>
  <c r="B127" i="7"/>
  <c r="AD158" i="7"/>
  <c r="AK158" i="7"/>
  <c r="AL158" i="7"/>
  <c r="AO158" i="7"/>
  <c r="B158" i="7"/>
  <c r="AC158" i="7"/>
  <c r="AH158" i="7"/>
  <c r="AI158" i="7"/>
  <c r="AJ158" i="7"/>
  <c r="A158" i="7"/>
  <c r="AD423" i="7"/>
  <c r="AK423" i="7"/>
  <c r="AL423" i="7"/>
  <c r="AO423" i="7"/>
  <c r="B423" i="7"/>
  <c r="AC423" i="7"/>
  <c r="AH423" i="7"/>
  <c r="AI423" i="7"/>
  <c r="AJ423" i="7"/>
  <c r="A423" i="7"/>
  <c r="AC198" i="7"/>
  <c r="AH198" i="7"/>
  <c r="AI198" i="7"/>
  <c r="AJ198" i="7"/>
  <c r="A198" i="7"/>
  <c r="AD198" i="7"/>
  <c r="AK198" i="7"/>
  <c r="AL198" i="7"/>
  <c r="AO198" i="7"/>
  <c r="B198" i="7"/>
  <c r="AC165" i="7"/>
  <c r="AH165" i="7"/>
  <c r="AI165" i="7"/>
  <c r="AJ165" i="7"/>
  <c r="A165" i="7"/>
  <c r="AD165" i="7"/>
  <c r="AK165" i="7"/>
  <c r="AL165" i="7"/>
  <c r="AO165" i="7"/>
  <c r="B165" i="7"/>
  <c r="AC343" i="7"/>
  <c r="AH343" i="7"/>
  <c r="AI343" i="7"/>
  <c r="AJ343" i="7"/>
  <c r="A343" i="7"/>
  <c r="AD343" i="7"/>
  <c r="AK343" i="7"/>
  <c r="AL343" i="7"/>
  <c r="AO343" i="7"/>
  <c r="B343" i="7"/>
  <c r="AD419" i="7"/>
  <c r="AK419" i="7"/>
  <c r="AL419" i="7"/>
  <c r="AO419" i="7"/>
  <c r="B419" i="7"/>
  <c r="AC419" i="7"/>
  <c r="AH419" i="7"/>
  <c r="AI419" i="7"/>
  <c r="AJ419" i="7"/>
  <c r="A419" i="7"/>
  <c r="AD284" i="7"/>
  <c r="AK284" i="7"/>
  <c r="AL284" i="7"/>
  <c r="AO284" i="7"/>
  <c r="B284" i="7"/>
  <c r="AC284" i="7"/>
  <c r="AH284" i="7"/>
  <c r="AI284" i="7"/>
  <c r="AJ284" i="7"/>
  <c r="A284" i="7"/>
  <c r="AC401" i="7"/>
  <c r="AH401" i="7"/>
  <c r="AI401" i="7"/>
  <c r="AJ401" i="7"/>
  <c r="A401" i="7"/>
  <c r="AD401" i="7"/>
  <c r="AK401" i="7"/>
  <c r="AL401" i="7"/>
  <c r="AO401" i="7"/>
  <c r="B401" i="7"/>
  <c r="AC116" i="7"/>
  <c r="AH116" i="7"/>
  <c r="AI116" i="7"/>
  <c r="AJ116" i="7"/>
  <c r="A116" i="7"/>
  <c r="AD116" i="7"/>
  <c r="AK116" i="7"/>
  <c r="AL116" i="7"/>
  <c r="AO116" i="7"/>
  <c r="B116" i="7"/>
  <c r="AC386" i="7"/>
  <c r="AH386" i="7"/>
  <c r="AI386" i="7"/>
  <c r="AJ386" i="7"/>
  <c r="A386" i="7"/>
  <c r="AD386" i="7"/>
  <c r="AK386" i="7"/>
  <c r="AL386" i="7"/>
  <c r="AO386" i="7"/>
  <c r="B386" i="7"/>
  <c r="AD199" i="7"/>
  <c r="AK199" i="7"/>
  <c r="AL199" i="7"/>
  <c r="AO199" i="7"/>
  <c r="B199" i="7"/>
  <c r="AC199" i="7"/>
  <c r="AH199" i="7"/>
  <c r="AI199" i="7"/>
  <c r="AJ199" i="7"/>
  <c r="A199" i="7"/>
  <c r="AC163" i="7"/>
  <c r="AH163" i="7"/>
  <c r="AI163" i="7"/>
  <c r="AJ163" i="7"/>
  <c r="A163" i="7"/>
  <c r="AD163" i="7"/>
  <c r="AK163" i="7"/>
  <c r="AL163" i="7"/>
  <c r="AO163" i="7"/>
  <c r="B163" i="7"/>
  <c r="AC345" i="7"/>
  <c r="AH345" i="7"/>
  <c r="AI345" i="7"/>
  <c r="AJ345" i="7"/>
  <c r="A345" i="7"/>
  <c r="AD345" i="7"/>
  <c r="AK345" i="7"/>
  <c r="AL345" i="7"/>
  <c r="AO345" i="7"/>
  <c r="B345" i="7"/>
  <c r="AD316" i="7"/>
  <c r="AK316" i="7"/>
  <c r="AL316" i="7"/>
  <c r="AO316" i="7"/>
  <c r="B316" i="7"/>
  <c r="AC316" i="7"/>
  <c r="AH316" i="7"/>
  <c r="AI316" i="7"/>
  <c r="AJ316" i="7"/>
  <c r="A316" i="7"/>
  <c r="AD368" i="7"/>
  <c r="AK368" i="7"/>
  <c r="AL368" i="7"/>
  <c r="AO368" i="7"/>
  <c r="B368" i="7"/>
  <c r="AD104" i="7"/>
  <c r="AK104" i="7"/>
  <c r="AL104" i="7"/>
  <c r="AO104" i="7"/>
  <c r="B104" i="7"/>
  <c r="AC104" i="7"/>
  <c r="AH104" i="7"/>
  <c r="AI104" i="7"/>
  <c r="AJ104" i="7"/>
  <c r="A104" i="7"/>
  <c r="AC166" i="7"/>
  <c r="AH166" i="7"/>
  <c r="AI166" i="7"/>
  <c r="AJ166" i="7"/>
  <c r="A166" i="7"/>
  <c r="AD166" i="7"/>
  <c r="AK166" i="7"/>
  <c r="AL166" i="7"/>
  <c r="AO166" i="7"/>
  <c r="B166" i="7"/>
  <c r="AC200" i="7"/>
  <c r="AH200" i="7"/>
  <c r="AI200" i="7"/>
  <c r="AJ200" i="7"/>
  <c r="A200" i="7"/>
  <c r="AD200" i="7"/>
  <c r="AK200" i="7"/>
  <c r="AL200" i="7"/>
  <c r="AO200" i="7"/>
  <c r="B200" i="7"/>
  <c r="AC130" i="7"/>
  <c r="AH130" i="7"/>
  <c r="AI130" i="7"/>
  <c r="AJ130" i="7"/>
  <c r="A130" i="7"/>
  <c r="AD130" i="7"/>
  <c r="AK130" i="7"/>
  <c r="AL130" i="7"/>
  <c r="AO130" i="7"/>
  <c r="B130" i="7"/>
  <c r="AC211" i="7"/>
  <c r="AH211" i="7"/>
  <c r="AI211" i="7"/>
  <c r="AJ211" i="7"/>
  <c r="A211" i="7"/>
  <c r="AD211" i="7"/>
  <c r="AK211" i="7"/>
  <c r="AL211" i="7"/>
  <c r="AO211" i="7"/>
  <c r="B211" i="7"/>
  <c r="AC231" i="7"/>
  <c r="AH231" i="7"/>
  <c r="AI231" i="7"/>
  <c r="AJ231" i="7"/>
  <c r="A231" i="7"/>
  <c r="AD231" i="7"/>
  <c r="AK231" i="7"/>
  <c r="AL231" i="7"/>
  <c r="AO231" i="7"/>
  <c r="B231" i="7"/>
  <c r="AC235" i="7"/>
  <c r="AH235" i="7"/>
  <c r="AI235" i="7"/>
  <c r="AJ235" i="7"/>
  <c r="A235" i="7"/>
  <c r="AD235" i="7"/>
  <c r="AK235" i="7"/>
  <c r="AL235" i="7"/>
  <c r="AO235" i="7"/>
  <c r="B235" i="7"/>
  <c r="AC248" i="7"/>
  <c r="AH248" i="7"/>
  <c r="AI248" i="7"/>
  <c r="AJ248" i="7"/>
  <c r="A248" i="7"/>
  <c r="AD248" i="7"/>
  <c r="AK248" i="7"/>
  <c r="AL248" i="7"/>
  <c r="AO248" i="7"/>
  <c r="B248" i="7"/>
  <c r="AC256" i="7"/>
  <c r="AH256" i="7"/>
  <c r="AI256" i="7"/>
  <c r="AJ256" i="7"/>
  <c r="A256" i="7"/>
  <c r="AD256" i="7"/>
  <c r="AK256" i="7"/>
  <c r="AL256" i="7"/>
  <c r="AO256" i="7"/>
  <c r="B256" i="7"/>
  <c r="AC344" i="7"/>
  <c r="AH344" i="7"/>
  <c r="AI344" i="7"/>
  <c r="AJ344" i="7"/>
  <c r="A344" i="7"/>
  <c r="AD344" i="7"/>
  <c r="AK344" i="7"/>
  <c r="AL344" i="7"/>
  <c r="AO344" i="7"/>
  <c r="B344" i="7"/>
  <c r="AC497" i="7"/>
  <c r="AH497" i="7"/>
  <c r="AI497" i="7"/>
  <c r="AJ497" i="7"/>
  <c r="A497" i="7"/>
  <c r="AD497" i="7"/>
  <c r="AK497" i="7"/>
  <c r="AL497" i="7"/>
  <c r="AO497" i="7"/>
  <c r="B497" i="7"/>
  <c r="AC61" i="7"/>
  <c r="AH61" i="7"/>
  <c r="AI61" i="7"/>
  <c r="AJ61" i="7"/>
  <c r="A61" i="7"/>
  <c r="AD61" i="7"/>
  <c r="AK61" i="7"/>
  <c r="AL61" i="7"/>
  <c r="AO61" i="7"/>
  <c r="B61" i="7"/>
  <c r="AC243" i="7"/>
  <c r="AH243" i="7"/>
  <c r="AI243" i="7"/>
  <c r="AJ243" i="7"/>
  <c r="A243" i="7"/>
  <c r="AD243" i="7"/>
  <c r="AK243" i="7"/>
  <c r="AL243" i="7"/>
  <c r="AO243" i="7"/>
  <c r="B243" i="7"/>
  <c r="AD425" i="7"/>
  <c r="AK425" i="7"/>
  <c r="AL425" i="7"/>
  <c r="AO425" i="7"/>
  <c r="B425" i="7"/>
  <c r="AC425" i="7"/>
  <c r="AH425" i="7"/>
  <c r="AI425" i="7"/>
  <c r="AJ425" i="7"/>
  <c r="A425" i="7"/>
  <c r="AC449" i="7"/>
  <c r="AH449" i="7"/>
  <c r="AI449" i="7"/>
  <c r="AJ449" i="7"/>
  <c r="A449" i="7"/>
  <c r="AD449" i="7"/>
  <c r="AK449" i="7"/>
  <c r="AL449" i="7"/>
  <c r="AO449" i="7"/>
  <c r="B449" i="7"/>
  <c r="BG418" i="6"/>
  <c r="BL418" i="6"/>
  <c r="BM418" i="6"/>
  <c r="BN418" i="6"/>
  <c r="BH418" i="6"/>
  <c r="BO418" i="6"/>
  <c r="BP418" i="6"/>
  <c r="BQ418" i="6"/>
  <c r="BG429" i="6"/>
  <c r="BL429" i="6"/>
  <c r="BM429" i="6"/>
  <c r="BN429" i="6"/>
  <c r="BH429" i="6"/>
  <c r="BO429" i="6"/>
  <c r="BP429" i="6"/>
  <c r="BQ429" i="6"/>
  <c r="BH27" i="6"/>
  <c r="BO27" i="6"/>
  <c r="BP27" i="6"/>
  <c r="BQ27" i="6"/>
  <c r="BG27" i="6"/>
  <c r="BL27" i="6"/>
  <c r="BM27" i="6"/>
  <c r="BN27" i="6"/>
  <c r="BG246" i="6"/>
  <c r="BL246" i="6"/>
  <c r="BM246" i="6"/>
  <c r="BN246" i="6"/>
  <c r="BH246" i="6"/>
  <c r="BO246" i="6"/>
  <c r="BP246" i="6"/>
  <c r="BQ246" i="6"/>
  <c r="BH190" i="6"/>
  <c r="BO190" i="6"/>
  <c r="BP190" i="6"/>
  <c r="BQ190" i="6"/>
  <c r="BG190" i="6"/>
  <c r="BL190" i="6"/>
  <c r="BM190" i="6"/>
  <c r="BN190" i="6"/>
  <c r="BG302" i="6"/>
  <c r="BL302" i="6"/>
  <c r="BM302" i="6"/>
  <c r="BN302" i="6"/>
  <c r="BH302" i="6"/>
  <c r="BO302" i="6"/>
  <c r="BP302" i="6"/>
  <c r="BQ302" i="6"/>
  <c r="BH465" i="6"/>
  <c r="BO465" i="6"/>
  <c r="BP465" i="6"/>
  <c r="BQ465" i="6"/>
  <c r="BG465" i="6"/>
  <c r="BL465" i="6"/>
  <c r="BM465" i="6"/>
  <c r="BN465" i="6"/>
  <c r="BG443" i="6"/>
  <c r="BL443" i="6"/>
  <c r="BM443" i="6"/>
  <c r="BN443" i="6"/>
  <c r="BH443" i="6"/>
  <c r="BO443" i="6"/>
  <c r="BP443" i="6"/>
  <c r="BQ443" i="6"/>
  <c r="BG325" i="6"/>
  <c r="BL325" i="6"/>
  <c r="BM325" i="6"/>
  <c r="BN325" i="6"/>
  <c r="BH325" i="6"/>
  <c r="BO325" i="6"/>
  <c r="BP325" i="6"/>
  <c r="BQ325" i="6"/>
  <c r="BG22" i="6"/>
  <c r="BL22" i="6"/>
  <c r="BM22" i="6"/>
  <c r="BN22" i="6"/>
  <c r="BH22" i="6"/>
  <c r="BO22" i="6"/>
  <c r="BP22" i="6"/>
  <c r="BQ22" i="6"/>
  <c r="BH103" i="6"/>
  <c r="BO103" i="6"/>
  <c r="BP103" i="6"/>
  <c r="BQ103" i="6"/>
  <c r="BG103" i="6"/>
  <c r="BL103" i="6"/>
  <c r="BM103" i="6"/>
  <c r="BN103" i="6"/>
  <c r="BG15" i="6"/>
  <c r="BL15" i="6"/>
  <c r="BM15" i="6"/>
  <c r="BN15" i="6"/>
  <c r="BH15" i="6"/>
  <c r="BO15" i="6"/>
  <c r="BP15" i="6"/>
  <c r="BQ15" i="6"/>
  <c r="BG19" i="6"/>
  <c r="BL19" i="6"/>
  <c r="BM19" i="6"/>
  <c r="BN19" i="6"/>
  <c r="BH19" i="6"/>
  <c r="BO19" i="6"/>
  <c r="BP19" i="6"/>
  <c r="BQ19" i="6"/>
  <c r="BG148" i="6"/>
  <c r="BL148" i="6"/>
  <c r="BM148" i="6"/>
  <c r="BN148" i="6"/>
  <c r="BH148" i="6"/>
  <c r="BO148" i="6"/>
  <c r="BP148" i="6"/>
  <c r="BQ148" i="6"/>
  <c r="BH386" i="6"/>
  <c r="BO386" i="6"/>
  <c r="BP386" i="6"/>
  <c r="BQ386" i="6"/>
  <c r="BG386" i="6"/>
  <c r="BL386" i="6"/>
  <c r="BM386" i="6"/>
  <c r="BN386" i="6"/>
  <c r="BH412" i="6"/>
  <c r="BO412" i="6"/>
  <c r="BP412" i="6"/>
  <c r="BQ412" i="6"/>
  <c r="BG412" i="6"/>
  <c r="BL412" i="6"/>
  <c r="BM412" i="6"/>
  <c r="BN412" i="6"/>
  <c r="BG217" i="6"/>
  <c r="BL217" i="6"/>
  <c r="BM217" i="6"/>
  <c r="BN217" i="6"/>
  <c r="BH217" i="6"/>
  <c r="BO217" i="6"/>
  <c r="BP217" i="6"/>
  <c r="BQ217" i="6"/>
  <c r="BG286" i="6"/>
  <c r="BL286" i="6"/>
  <c r="BM286" i="6"/>
  <c r="BN286" i="6"/>
  <c r="BH286" i="6"/>
  <c r="BO286" i="6"/>
  <c r="BP286" i="6"/>
  <c r="BQ286" i="6"/>
  <c r="BG367" i="6"/>
  <c r="BL367" i="6"/>
  <c r="BM367" i="6"/>
  <c r="BN367" i="6"/>
  <c r="BH367" i="6"/>
  <c r="BO367" i="6"/>
  <c r="BP367" i="6"/>
  <c r="BQ367" i="6"/>
  <c r="BG384" i="6"/>
  <c r="BL384" i="6"/>
  <c r="BM384" i="6"/>
  <c r="BN384" i="6"/>
  <c r="BH384" i="6"/>
  <c r="BO384" i="6"/>
  <c r="BP384" i="6"/>
  <c r="BQ384" i="6"/>
  <c r="BH489" i="6"/>
  <c r="BO489" i="6"/>
  <c r="BP489" i="6"/>
  <c r="BQ489" i="6"/>
  <c r="BG489" i="6"/>
  <c r="BL489" i="6"/>
  <c r="BM489" i="6"/>
  <c r="BN489" i="6"/>
  <c r="BG174" i="6"/>
  <c r="BL174" i="6"/>
  <c r="BM174" i="6"/>
  <c r="BN174" i="6"/>
  <c r="BH174" i="6"/>
  <c r="BO174" i="6"/>
  <c r="BP174" i="6"/>
  <c r="BQ174" i="6"/>
  <c r="BG130" i="6"/>
  <c r="BL130" i="6"/>
  <c r="BM130" i="6"/>
  <c r="BN130" i="6"/>
  <c r="BH130" i="6"/>
  <c r="BO130" i="6"/>
  <c r="BP130" i="6"/>
  <c r="BQ130" i="6"/>
  <c r="BG132" i="6"/>
  <c r="BL132" i="6"/>
  <c r="BM132" i="6"/>
  <c r="BN132" i="6"/>
  <c r="BH132" i="6"/>
  <c r="BO132" i="6"/>
  <c r="BP132" i="6"/>
  <c r="BQ132" i="6"/>
  <c r="BG426" i="6"/>
  <c r="BL426" i="6"/>
  <c r="BM426" i="6"/>
  <c r="BN426" i="6"/>
  <c r="BH426" i="6"/>
  <c r="BO426" i="6"/>
  <c r="BP426" i="6"/>
  <c r="BQ426" i="6"/>
  <c r="BH202" i="6"/>
  <c r="BO202" i="6"/>
  <c r="BP202" i="6"/>
  <c r="BQ202" i="6"/>
  <c r="BG202" i="6"/>
  <c r="BL202" i="6"/>
  <c r="BM202" i="6"/>
  <c r="BN202" i="6"/>
  <c r="BG193" i="6"/>
  <c r="BL193" i="6"/>
  <c r="BM193" i="6"/>
  <c r="BN193" i="6"/>
  <c r="BH193" i="6"/>
  <c r="BO193" i="6"/>
  <c r="BP193" i="6"/>
  <c r="BQ193" i="6"/>
  <c r="BG380" i="6"/>
  <c r="BL380" i="6"/>
  <c r="BM380" i="6"/>
  <c r="BN380" i="6"/>
  <c r="BH380" i="6"/>
  <c r="BO380" i="6"/>
  <c r="BP380" i="6"/>
  <c r="BQ380" i="6"/>
  <c r="BG60" i="6"/>
  <c r="BL60" i="6"/>
  <c r="BM60" i="6"/>
  <c r="BN60" i="6"/>
  <c r="BH60" i="6"/>
  <c r="BO60" i="6"/>
  <c r="BP60" i="6"/>
  <c r="BQ60" i="6"/>
  <c r="BG81" i="6"/>
  <c r="BL81" i="6"/>
  <c r="BM81" i="6"/>
  <c r="BN81" i="6"/>
  <c r="BH81" i="6"/>
  <c r="BO81" i="6"/>
  <c r="BP81" i="6"/>
  <c r="BQ81" i="6"/>
  <c r="BG285" i="6"/>
  <c r="BL285" i="6"/>
  <c r="BM285" i="6"/>
  <c r="BN285" i="6"/>
  <c r="BH285" i="6"/>
  <c r="BO285" i="6"/>
  <c r="BP285" i="6"/>
  <c r="BQ285" i="6"/>
  <c r="BG422" i="6"/>
  <c r="BL422" i="6"/>
  <c r="BM422" i="6"/>
  <c r="BN422" i="6"/>
  <c r="BH422" i="6"/>
  <c r="BO422" i="6"/>
  <c r="BP422" i="6"/>
  <c r="BQ422" i="6"/>
  <c r="BG497" i="6"/>
  <c r="BL497" i="6"/>
  <c r="BM497" i="6"/>
  <c r="BN497" i="6"/>
  <c r="BH497" i="6"/>
  <c r="BO497" i="6"/>
  <c r="BP497" i="6"/>
  <c r="BQ497" i="6"/>
  <c r="AR148" i="6"/>
  <c r="AY148" i="6"/>
  <c r="AZ148" i="6"/>
  <c r="BA148" i="6"/>
  <c r="AR341" i="6"/>
  <c r="AY341" i="6"/>
  <c r="AZ341" i="6"/>
  <c r="BA341" i="6"/>
  <c r="AQ341" i="6"/>
  <c r="AV341" i="6"/>
  <c r="AW341" i="6"/>
  <c r="AX341" i="6"/>
  <c r="AR41" i="6"/>
  <c r="AY41" i="6"/>
  <c r="AZ41" i="6"/>
  <c r="BA41" i="6"/>
  <c r="AQ41" i="6"/>
  <c r="AV41" i="6"/>
  <c r="AW41" i="6"/>
  <c r="AX41" i="6"/>
  <c r="AR151" i="6"/>
  <c r="AY151" i="6"/>
  <c r="AZ151" i="6"/>
  <c r="BA151" i="6"/>
  <c r="AQ151" i="6"/>
  <c r="AV151" i="6"/>
  <c r="AW151" i="6"/>
  <c r="AX151" i="6"/>
  <c r="AR275" i="6"/>
  <c r="AY275" i="6"/>
  <c r="AZ275" i="6"/>
  <c r="BA275" i="6"/>
  <c r="AR254" i="6"/>
  <c r="AY254" i="6"/>
  <c r="AZ254" i="6"/>
  <c r="BA254" i="6"/>
  <c r="AQ254" i="6"/>
  <c r="AV254" i="6"/>
  <c r="AW254" i="6"/>
  <c r="AX254" i="6"/>
  <c r="AQ280" i="6"/>
  <c r="AV280" i="6"/>
  <c r="AW280" i="6"/>
  <c r="AX280" i="6"/>
  <c r="AR280" i="6"/>
  <c r="AY280" i="6"/>
  <c r="AZ280" i="6"/>
  <c r="BA280" i="6"/>
  <c r="AR201" i="6"/>
  <c r="AY201" i="6"/>
  <c r="AZ201" i="6"/>
  <c r="BA201" i="6"/>
  <c r="AR281" i="6"/>
  <c r="AY281" i="6"/>
  <c r="AZ281" i="6"/>
  <c r="BA281" i="6"/>
  <c r="AQ281" i="6"/>
  <c r="AV281" i="6"/>
  <c r="AW281" i="6"/>
  <c r="AX281" i="6"/>
  <c r="AR485" i="6"/>
  <c r="AY485" i="6"/>
  <c r="AZ485" i="6"/>
  <c r="BA485" i="6"/>
  <c r="AQ485" i="6"/>
  <c r="AV485" i="6"/>
  <c r="AW485" i="6"/>
  <c r="AX485" i="6"/>
  <c r="AR146" i="6"/>
  <c r="AY146" i="6"/>
  <c r="AZ146" i="6"/>
  <c r="BA146" i="6"/>
  <c r="AQ146" i="6"/>
  <c r="AV146" i="6"/>
  <c r="AW146" i="6"/>
  <c r="AX146" i="6"/>
  <c r="AR456" i="6"/>
  <c r="AY456" i="6"/>
  <c r="AZ456" i="6"/>
  <c r="BA456" i="6"/>
  <c r="AQ456" i="6"/>
  <c r="AV456" i="6"/>
  <c r="AW456" i="6"/>
  <c r="AX456" i="6"/>
  <c r="AR272" i="6"/>
  <c r="AY272" i="6"/>
  <c r="AZ272" i="6"/>
  <c r="BA272" i="6"/>
  <c r="AQ383" i="6"/>
  <c r="AV383" i="6"/>
  <c r="AW383" i="6"/>
  <c r="AX383" i="6"/>
  <c r="AR383" i="6"/>
  <c r="AY383" i="6"/>
  <c r="AZ383" i="6"/>
  <c r="BA383" i="6"/>
  <c r="AQ492" i="6"/>
  <c r="AV492" i="6"/>
  <c r="AW492" i="6"/>
  <c r="AX492" i="6"/>
  <c r="AQ59" i="6"/>
  <c r="AV59" i="6"/>
  <c r="AW59" i="6"/>
  <c r="AX59" i="6"/>
  <c r="AR59" i="6"/>
  <c r="AY59" i="6"/>
  <c r="AZ59" i="6"/>
  <c r="BA59" i="6"/>
  <c r="AQ84" i="6"/>
  <c r="AV84" i="6"/>
  <c r="AW84" i="6"/>
  <c r="AX84" i="6"/>
  <c r="AR84" i="6"/>
  <c r="AY84" i="6"/>
  <c r="AZ84" i="6"/>
  <c r="BA84" i="6"/>
  <c r="AR421" i="6"/>
  <c r="AY421" i="6"/>
  <c r="AZ421" i="6"/>
  <c r="BA421" i="6"/>
  <c r="BS513" i="6"/>
  <c r="BT513" i="6"/>
  <c r="BS509" i="6"/>
  <c r="BT509" i="6"/>
  <c r="BS505" i="6"/>
  <c r="BT505" i="6"/>
  <c r="BS501" i="6"/>
  <c r="BT501" i="6"/>
  <c r="BV494" i="6"/>
  <c r="BV493" i="6"/>
  <c r="BV492" i="6"/>
  <c r="BV491" i="6"/>
  <c r="BS489" i="6"/>
  <c r="BT489" i="6"/>
  <c r="BV485" i="6"/>
  <c r="BR472" i="6"/>
  <c r="BV468" i="6"/>
  <c r="BS465" i="6"/>
  <c r="BT465" i="6"/>
  <c r="BR457" i="6"/>
  <c r="BS452" i="6"/>
  <c r="BT452" i="6"/>
  <c r="BR489" i="6"/>
  <c r="BR511" i="6"/>
  <c r="BR503" i="6"/>
  <c r="BR513" i="6"/>
  <c r="BR505" i="6"/>
  <c r="BU505" i="6"/>
  <c r="BS498" i="6"/>
  <c r="BT498" i="6"/>
  <c r="BR487" i="6"/>
  <c r="BR470" i="6"/>
  <c r="BV501" i="6"/>
  <c r="BV496" i="6"/>
  <c r="BR458" i="6"/>
  <c r="BR454" i="6"/>
  <c r="BS450" i="6"/>
  <c r="BT450" i="6"/>
  <c r="BV446" i="6"/>
  <c r="BV445" i="6"/>
  <c r="BV430" i="6"/>
  <c r="BS427" i="6"/>
  <c r="BT427" i="6"/>
  <c r="BR418" i="6"/>
  <c r="BV413" i="6"/>
  <c r="BS411" i="6"/>
  <c r="BT411" i="6"/>
  <c r="BS408" i="6"/>
  <c r="BT408" i="6"/>
  <c r="BV401" i="6"/>
  <c r="BS386" i="6"/>
  <c r="BT386" i="6"/>
  <c r="BR377" i="6"/>
  <c r="BS373" i="6"/>
  <c r="BT373" i="6"/>
  <c r="BR361" i="6"/>
  <c r="BR360" i="6"/>
  <c r="BR345" i="6"/>
  <c r="BV341" i="6"/>
  <c r="BS338" i="6"/>
  <c r="BT338" i="6"/>
  <c r="BR328" i="6"/>
  <c r="BV325" i="6"/>
  <c r="BV324" i="6"/>
  <c r="BR298" i="6"/>
  <c r="BV294" i="6"/>
  <c r="BS291" i="6"/>
  <c r="BT291" i="6"/>
  <c r="BR282" i="6"/>
  <c r="BR281" i="6"/>
  <c r="BS275" i="6"/>
  <c r="BT275" i="6"/>
  <c r="BR254" i="6"/>
  <c r="BV250" i="6"/>
  <c r="BS247" i="6"/>
  <c r="BT247" i="6"/>
  <c r="BS244" i="6"/>
  <c r="BT244" i="6"/>
  <c r="BR237" i="6"/>
  <c r="BV234" i="6"/>
  <c r="BS231" i="6"/>
  <c r="BT231" i="6"/>
  <c r="BR210" i="6"/>
  <c r="BV206" i="6"/>
  <c r="BV508" i="6"/>
  <c r="BV489" i="6"/>
  <c r="BR471" i="6"/>
  <c r="BS454" i="6"/>
  <c r="BT454" i="6"/>
  <c r="BV453" i="6"/>
  <c r="BV444" i="6"/>
  <c r="BS430" i="6"/>
  <c r="BT430" i="6"/>
  <c r="BR421" i="6"/>
  <c r="BV417" i="6"/>
  <c r="BS413" i="6"/>
  <c r="BT413" i="6"/>
  <c r="BV406" i="6"/>
  <c r="BR405" i="6"/>
  <c r="BV400" i="6"/>
  <c r="BS385" i="6"/>
  <c r="BT385" i="6"/>
  <c r="BR376" i="6"/>
  <c r="BV371" i="6"/>
  <c r="BS369" i="6"/>
  <c r="BT369" i="6"/>
  <c r="BS366" i="6"/>
  <c r="BT366" i="6"/>
  <c r="BV359" i="6"/>
  <c r="BS345" i="6"/>
  <c r="BT345" i="6"/>
  <c r="BR336" i="6"/>
  <c r="BV332" i="6"/>
  <c r="BS328" i="6"/>
  <c r="BT328" i="6"/>
  <c r="BV321" i="6"/>
  <c r="BR320" i="6"/>
  <c r="BS316" i="6"/>
  <c r="BT316" i="6"/>
  <c r="BR297" i="6"/>
  <c r="BV293" i="6"/>
  <c r="BS290" i="6"/>
  <c r="BT290" i="6"/>
  <c r="BV277" i="6"/>
  <c r="BS274" i="6"/>
  <c r="BT274" i="6"/>
  <c r="BR253" i="6"/>
  <c r="BV249" i="6"/>
  <c r="BS246" i="6"/>
  <c r="BT246" i="6"/>
  <c r="BR242" i="6"/>
  <c r="BR238" i="6"/>
  <c r="BV233" i="6"/>
  <c r="BS230" i="6"/>
  <c r="BT230" i="6"/>
  <c r="BR209" i="6"/>
  <c r="BV205" i="6"/>
  <c r="BS199" i="6"/>
  <c r="BT199" i="6"/>
  <c r="BV488" i="6"/>
  <c r="BV463" i="6"/>
  <c r="BR459" i="6"/>
  <c r="BV452" i="6"/>
  <c r="BV451" i="6"/>
  <c r="BR424" i="6"/>
  <c r="BV420" i="6"/>
  <c r="BS417" i="6"/>
  <c r="BT417" i="6"/>
  <c r="BS414" i="6"/>
  <c r="BT414" i="6"/>
  <c r="BR407" i="6"/>
  <c r="BV404" i="6"/>
  <c r="BS400" i="6"/>
  <c r="BT400" i="6"/>
  <c r="BR379" i="6"/>
  <c r="BV375" i="6"/>
  <c r="BS371" i="6"/>
  <c r="BT371" i="6"/>
  <c r="BV364" i="6"/>
  <c r="BR363" i="6"/>
  <c r="BV358" i="6"/>
  <c r="BV343" i="6"/>
  <c r="BS340" i="6"/>
  <c r="BT340" i="6"/>
  <c r="BR331" i="6"/>
  <c r="BR330" i="6"/>
  <c r="BS321" i="6"/>
  <c r="BT321" i="6"/>
  <c r="BV300" i="6"/>
  <c r="BS297" i="6"/>
  <c r="BT297" i="6"/>
  <c r="BR288" i="6"/>
  <c r="BR287" i="6"/>
  <c r="BS278" i="6"/>
  <c r="BT278" i="6"/>
  <c r="BR272" i="6"/>
  <c r="BV256" i="6"/>
  <c r="BS253" i="6"/>
  <c r="BT253" i="6"/>
  <c r="BR243" i="6"/>
  <c r="BV240" i="6"/>
  <c r="BV239" i="6"/>
  <c r="BR216" i="6"/>
  <c r="BV212" i="6"/>
  <c r="BS209" i="6"/>
  <c r="BT209" i="6"/>
  <c r="BR201" i="6"/>
  <c r="BS196" i="6"/>
  <c r="BT196" i="6"/>
  <c r="BS493" i="6"/>
  <c r="BT493" i="6"/>
  <c r="BR466" i="6"/>
  <c r="BR374" i="6"/>
  <c r="BR295" i="6"/>
  <c r="BS216" i="6"/>
  <c r="BT216" i="6"/>
  <c r="BV211" i="6"/>
  <c r="BS194" i="6"/>
  <c r="BT194" i="6"/>
  <c r="BR187" i="6"/>
  <c r="BR170" i="6"/>
  <c r="BV166" i="6"/>
  <c r="BS163" i="6"/>
  <c r="BT163" i="6"/>
  <c r="BV150" i="6"/>
  <c r="BS147" i="6"/>
  <c r="BT147" i="6"/>
  <c r="BR126" i="6"/>
  <c r="BV122" i="6"/>
  <c r="BS119" i="6"/>
  <c r="BT119" i="6"/>
  <c r="BS116" i="6"/>
  <c r="BT116" i="6"/>
  <c r="BR109" i="6"/>
  <c r="BV106" i="6"/>
  <c r="BS103" i="6"/>
  <c r="BT103" i="6"/>
  <c r="BS86" i="6"/>
  <c r="BT86" i="6"/>
  <c r="BR77" i="6"/>
  <c r="BV72" i="6"/>
  <c r="BS70" i="6"/>
  <c r="BT70" i="6"/>
  <c r="BV461" i="6"/>
  <c r="BS428" i="6"/>
  <c r="BT428" i="6"/>
  <c r="BR402" i="6"/>
  <c r="BV374" i="6"/>
  <c r="BS372" i="6"/>
  <c r="BT372" i="6"/>
  <c r="BS358" i="6"/>
  <c r="BT358" i="6"/>
  <c r="BS319" i="6"/>
  <c r="BT319" i="6"/>
  <c r="BV299" i="6"/>
  <c r="BS287" i="6"/>
  <c r="BT287" i="6"/>
  <c r="BR280" i="6"/>
  <c r="BS240" i="6"/>
  <c r="BT240" i="6"/>
  <c r="BR173" i="6"/>
  <c r="BV169" i="6"/>
  <c r="BS166" i="6"/>
  <c r="BT166" i="6"/>
  <c r="BV152" i="6"/>
  <c r="BS150" i="6"/>
  <c r="BT150" i="6"/>
  <c r="BR129" i="6"/>
  <c r="BV125" i="6"/>
  <c r="BS122" i="6"/>
  <c r="BT122" i="6"/>
  <c r="BV114" i="6"/>
  <c r="BR113" i="6"/>
  <c r="BV110" i="6"/>
  <c r="BS106" i="6"/>
  <c r="BT106" i="6"/>
  <c r="BV84" i="6"/>
  <c r="BS81" i="6"/>
  <c r="BT81" i="6"/>
  <c r="BR73" i="6"/>
  <c r="BS68" i="6"/>
  <c r="BT68" i="6"/>
  <c r="BS43" i="6"/>
  <c r="BT43" i="6"/>
  <c r="BS39" i="6"/>
  <c r="BT39" i="6"/>
  <c r="BS35" i="6"/>
  <c r="BT35" i="6"/>
  <c r="BV28" i="6"/>
  <c r="BR24" i="6"/>
  <c r="BS467" i="6"/>
  <c r="BT467" i="6"/>
  <c r="BS457" i="6"/>
  <c r="BT457" i="6"/>
  <c r="BV411" i="6"/>
  <c r="BR386" i="6"/>
  <c r="BR338" i="6"/>
  <c r="BR323" i="6"/>
  <c r="BS256" i="6"/>
  <c r="BT256" i="6"/>
  <c r="BV251" i="6"/>
  <c r="BS243" i="6"/>
  <c r="BT243" i="6"/>
  <c r="BS203" i="6"/>
  <c r="BT203" i="6"/>
  <c r="BR195" i="6"/>
  <c r="BR172" i="6"/>
  <c r="BV168" i="6"/>
  <c r="BS165" i="6"/>
  <c r="BT165" i="6"/>
  <c r="BV157" i="6"/>
  <c r="BR156" i="6"/>
  <c r="BV153" i="6"/>
  <c r="BS149" i="6"/>
  <c r="BT149" i="6"/>
  <c r="BR128" i="6"/>
  <c r="BV124" i="6"/>
  <c r="BS121" i="6"/>
  <c r="BT121" i="6"/>
  <c r="BR112" i="6"/>
  <c r="BR111" i="6"/>
  <c r="BS105" i="6"/>
  <c r="BT105" i="6"/>
  <c r="BR79" i="6"/>
  <c r="BV75" i="6"/>
  <c r="BV74" i="6"/>
  <c r="BR63" i="6"/>
  <c r="BV59" i="6"/>
  <c r="BS486" i="6"/>
  <c r="BT486" i="6"/>
  <c r="BR463" i="6"/>
  <c r="BS75" i="6"/>
  <c r="BT75" i="6"/>
  <c r="BR155" i="6"/>
  <c r="BS15" i="6"/>
  <c r="BT15" i="6"/>
  <c r="BS26" i="6"/>
  <c r="BT26" i="6"/>
  <c r="BV40" i="6"/>
  <c r="BR41" i="6"/>
  <c r="BS148" i="6"/>
  <c r="BT148" i="6"/>
  <c r="BS153" i="6"/>
  <c r="BT153" i="6"/>
  <c r="BV158" i="6"/>
  <c r="BV198" i="6"/>
  <c r="BR207" i="6"/>
  <c r="BV342" i="6"/>
  <c r="BS363" i="6"/>
  <c r="BT363" i="6"/>
  <c r="BS79" i="6"/>
  <c r="BT79" i="6"/>
  <c r="BV386" i="6"/>
  <c r="BR419" i="6"/>
  <c r="BV29" i="6"/>
  <c r="BS33" i="6"/>
  <c r="BT33" i="6"/>
  <c r="BR58" i="6"/>
  <c r="BR82" i="6"/>
  <c r="BV107" i="6"/>
  <c r="BR127" i="6"/>
  <c r="BS168" i="6"/>
  <c r="BT168" i="6"/>
  <c r="BR199" i="6"/>
  <c r="BS128" i="6"/>
  <c r="BT128" i="6"/>
  <c r="BS189" i="6"/>
  <c r="BT189" i="6"/>
  <c r="BS292" i="6"/>
  <c r="BT292" i="6"/>
  <c r="BV37" i="6"/>
  <c r="BR38" i="6"/>
  <c r="BV45" i="6"/>
  <c r="BS63" i="6"/>
  <c r="BT63" i="6"/>
  <c r="BS66" i="6"/>
  <c r="BT66" i="6"/>
  <c r="BR71" i="6"/>
  <c r="BS172" i="6"/>
  <c r="BT172" i="6"/>
  <c r="BR188" i="6"/>
  <c r="BV244" i="6"/>
  <c r="BV323" i="6"/>
  <c r="BR334" i="6"/>
  <c r="BR500" i="6"/>
  <c r="BR499" i="6"/>
  <c r="BR498" i="6"/>
  <c r="BR497" i="6"/>
  <c r="BV472" i="6"/>
  <c r="BS469" i="6"/>
  <c r="BT469" i="6"/>
  <c r="BR460" i="6"/>
  <c r="BV457" i="6"/>
  <c r="BS453" i="6"/>
  <c r="BT453" i="6"/>
  <c r="BR449" i="6"/>
  <c r="BS514" i="6"/>
  <c r="BT514" i="6"/>
  <c r="BV511" i="6"/>
  <c r="BV510" i="6"/>
  <c r="BS506" i="6"/>
  <c r="BT506" i="6"/>
  <c r="BV503" i="6"/>
  <c r="BV502" i="6"/>
  <c r="BR488" i="6"/>
  <c r="BR510" i="6"/>
  <c r="BR502" i="6"/>
  <c r="BR512" i="6"/>
  <c r="BR504" i="6"/>
  <c r="BR495" i="6"/>
  <c r="BR490" i="6"/>
  <c r="BR486" i="6"/>
  <c r="BS490" i="6"/>
  <c r="BT490" i="6"/>
  <c r="BS485" i="6"/>
  <c r="BT485" i="6"/>
  <c r="BV470" i="6"/>
  <c r="BV467" i="6"/>
  <c r="BS455" i="6"/>
  <c r="BT455" i="6"/>
  <c r="BS451" i="6"/>
  <c r="BT451" i="6"/>
  <c r="BR422" i="6"/>
  <c r="BV418" i="6"/>
  <c r="BS412" i="6"/>
  <c r="BT412" i="6"/>
  <c r="BS402" i="6"/>
  <c r="BT402" i="6"/>
  <c r="BR381" i="6"/>
  <c r="BV377" i="6"/>
  <c r="BS374" i="6"/>
  <c r="BT374" i="6"/>
  <c r="BR370" i="6"/>
  <c r="BR366" i="6"/>
  <c r="BV361" i="6"/>
  <c r="BV360" i="6"/>
  <c r="BV345" i="6"/>
  <c r="BS342" i="6"/>
  <c r="BT342" i="6"/>
  <c r="BR333" i="6"/>
  <c r="BV328" i="6"/>
  <c r="BS326" i="6"/>
  <c r="BT326" i="6"/>
  <c r="BS323" i="6"/>
  <c r="BT323" i="6"/>
  <c r="BR317" i="6"/>
  <c r="BR316" i="6"/>
  <c r="BU316" i="6"/>
  <c r="BR302" i="6"/>
  <c r="BV298" i="6"/>
  <c r="BS295" i="6"/>
  <c r="BT295" i="6"/>
  <c r="BR285" i="6"/>
  <c r="BV282" i="6"/>
  <c r="BV281" i="6"/>
  <c r="BR258" i="6"/>
  <c r="BV254" i="6"/>
  <c r="BS251" i="6"/>
  <c r="BT251" i="6"/>
  <c r="BV237" i="6"/>
  <c r="BS235" i="6"/>
  <c r="BT235" i="6"/>
  <c r="BR214" i="6"/>
  <c r="BV210" i="6"/>
  <c r="BS207" i="6"/>
  <c r="BT207" i="6"/>
  <c r="BV490" i="6"/>
  <c r="BV469" i="6"/>
  <c r="BR465" i="6"/>
  <c r="BU465" i="6"/>
  <c r="BV459" i="6"/>
  <c r="BS445" i="6"/>
  <c r="BT445" i="6"/>
  <c r="BR425" i="6"/>
  <c r="BV421" i="6"/>
  <c r="BS418" i="6"/>
  <c r="BT418" i="6"/>
  <c r="BV405" i="6"/>
  <c r="BS401" i="6"/>
  <c r="BT401" i="6"/>
  <c r="BR380" i="6"/>
  <c r="BV376" i="6"/>
  <c r="BS370" i="6"/>
  <c r="BT370" i="6"/>
  <c r="BS360" i="6"/>
  <c r="BT360" i="6"/>
  <c r="BR340" i="6"/>
  <c r="BV336" i="6"/>
  <c r="BS333" i="6"/>
  <c r="BT333" i="6"/>
  <c r="BV320" i="6"/>
  <c r="BS317" i="6"/>
  <c r="BT317" i="6"/>
  <c r="BR301" i="6"/>
  <c r="BV297" i="6"/>
  <c r="BS294" i="6"/>
  <c r="BT294" i="6"/>
  <c r="BR286" i="6"/>
  <c r="BS281" i="6"/>
  <c r="BT281" i="6"/>
  <c r="BR257" i="6"/>
  <c r="BV253" i="6"/>
  <c r="BS250" i="6"/>
  <c r="BT250" i="6"/>
  <c r="BV242" i="6"/>
  <c r="BR241" i="6"/>
  <c r="BV238" i="6"/>
  <c r="BS234" i="6"/>
  <c r="BT234" i="6"/>
  <c r="BR213" i="6"/>
  <c r="BV209" i="6"/>
  <c r="BS206" i="6"/>
  <c r="BT206" i="6"/>
  <c r="BR197" i="6"/>
  <c r="BR196" i="6"/>
  <c r="BU196" i="6"/>
  <c r="BS190" i="6"/>
  <c r="BT190" i="6"/>
  <c r="BS512" i="6"/>
  <c r="BT512" i="6"/>
  <c r="BR462" i="6"/>
  <c r="BR443" i="6"/>
  <c r="BR428" i="6"/>
  <c r="BV424" i="6"/>
  <c r="BS421" i="6"/>
  <c r="BT421" i="6"/>
  <c r="BV407" i="6"/>
  <c r="BS405" i="6"/>
  <c r="BT405" i="6"/>
  <c r="BR383" i="6"/>
  <c r="BV379" i="6"/>
  <c r="BS376" i="6"/>
  <c r="BT376" i="6"/>
  <c r="BV363" i="6"/>
  <c r="BS359" i="6"/>
  <c r="BT359" i="6"/>
  <c r="BS344" i="6"/>
  <c r="BT344" i="6"/>
  <c r="BR335" i="6"/>
  <c r="BV331" i="6"/>
  <c r="BV330" i="6"/>
  <c r="BR319" i="6"/>
  <c r="BU319" i="6"/>
  <c r="BS301" i="6"/>
  <c r="BT301" i="6"/>
  <c r="BR292" i="6"/>
  <c r="BV288" i="6"/>
  <c r="BV287" i="6"/>
  <c r="BR276" i="6"/>
  <c r="BV272" i="6"/>
  <c r="BS257" i="6"/>
  <c r="BT257" i="6"/>
  <c r="BR248" i="6"/>
  <c r="BV243" i="6"/>
  <c r="BS241" i="6"/>
  <c r="BT241" i="6"/>
  <c r="BS238" i="6"/>
  <c r="BT238" i="6"/>
  <c r="BR232" i="6"/>
  <c r="BV216" i="6"/>
  <c r="BS213" i="6"/>
  <c r="BT213" i="6"/>
  <c r="BR204" i="6"/>
  <c r="BV201" i="6"/>
  <c r="BS197" i="6"/>
  <c r="BT197" i="6"/>
  <c r="BR193" i="6"/>
  <c r="BR455" i="6"/>
  <c r="BU455" i="6"/>
  <c r="BV419" i="6"/>
  <c r="BV327" i="6"/>
  <c r="BV284" i="6"/>
  <c r="BS276" i="6"/>
  <c r="BT276" i="6"/>
  <c r="BR235" i="6"/>
  <c r="BS232" i="6"/>
  <c r="BT232" i="6"/>
  <c r="BV187" i="6"/>
  <c r="BR174" i="6"/>
  <c r="BV170" i="6"/>
  <c r="BS167" i="6"/>
  <c r="BT167" i="6"/>
  <c r="BR159" i="6"/>
  <c r="BS154" i="6"/>
  <c r="BT154" i="6"/>
  <c r="BR130" i="6"/>
  <c r="BV126" i="6"/>
  <c r="BS123" i="6"/>
  <c r="BT123" i="6"/>
  <c r="BV109" i="6"/>
  <c r="BS107" i="6"/>
  <c r="BT107" i="6"/>
  <c r="BR81" i="6"/>
  <c r="BV77" i="6"/>
  <c r="BS71" i="6"/>
  <c r="BT71" i="6"/>
  <c r="BS496" i="6"/>
  <c r="BT496" i="6"/>
  <c r="BV458" i="6"/>
  <c r="BV454" i="6"/>
  <c r="BS448" i="6"/>
  <c r="BT448" i="6"/>
  <c r="BS416" i="6"/>
  <c r="BT416" i="6"/>
  <c r="BS383" i="6"/>
  <c r="BT383" i="6"/>
  <c r="BV378" i="6"/>
  <c r="BV362" i="6"/>
  <c r="BV235" i="6"/>
  <c r="BS204" i="6"/>
  <c r="BT204" i="6"/>
  <c r="BV202" i="6"/>
  <c r="BR198" i="6"/>
  <c r="BR190" i="6"/>
  <c r="BV173" i="6"/>
  <c r="BS170" i="6"/>
  <c r="BT170" i="6"/>
  <c r="BR161" i="6"/>
  <c r="BR160" i="6"/>
  <c r="BS151" i="6"/>
  <c r="BT151" i="6"/>
  <c r="BR145" i="6"/>
  <c r="BV129" i="6"/>
  <c r="BS126" i="6"/>
  <c r="BT126" i="6"/>
  <c r="BV113" i="6"/>
  <c r="BS109" i="6"/>
  <c r="BT109" i="6"/>
  <c r="BS85" i="6"/>
  <c r="BT85" i="6"/>
  <c r="BR76" i="6"/>
  <c r="BV73" i="6"/>
  <c r="BS69" i="6"/>
  <c r="BT69" i="6"/>
  <c r="BR65" i="6"/>
  <c r="BR60" i="6"/>
  <c r="BS44" i="6"/>
  <c r="BT44" i="6"/>
  <c r="BS40" i="6"/>
  <c r="BT40" i="6"/>
  <c r="BS36" i="6"/>
  <c r="BT36" i="6"/>
  <c r="BV24" i="6"/>
  <c r="BR22" i="6"/>
  <c r="BS443" i="6"/>
  <c r="BT443" i="6"/>
  <c r="BV402" i="6"/>
  <c r="BS364" i="6"/>
  <c r="BT364" i="6"/>
  <c r="BS296" i="6"/>
  <c r="BT296" i="6"/>
  <c r="BV291" i="6"/>
  <c r="BR244" i="6"/>
  <c r="BR231" i="6"/>
  <c r="BU231" i="6"/>
  <c r="BR215" i="6"/>
  <c r="BR191" i="6"/>
  <c r="BR189" i="6"/>
  <c r="BV172" i="6"/>
  <c r="BS169" i="6"/>
  <c r="BT169" i="6"/>
  <c r="BV156" i="6"/>
  <c r="BS152" i="6"/>
  <c r="BT152" i="6"/>
  <c r="BR132" i="6"/>
  <c r="BV128" i="6"/>
  <c r="BS125" i="6"/>
  <c r="BT125" i="6"/>
  <c r="BR115" i="6"/>
  <c r="BV112" i="6"/>
  <c r="BV111" i="6"/>
  <c r="BR83" i="6"/>
  <c r="BV79" i="6"/>
  <c r="BS76" i="6"/>
  <c r="BT76" i="6"/>
  <c r="BS73" i="6"/>
  <c r="BT73" i="6"/>
  <c r="BR66" i="6"/>
  <c r="BV63" i="6"/>
  <c r="BS60" i="6"/>
  <c r="BT60" i="6"/>
  <c r="BS28" i="6"/>
  <c r="BT28" i="6"/>
  <c r="BS22" i="6"/>
  <c r="BT22" i="6"/>
  <c r="BR15" i="6"/>
  <c r="BU15" i="6"/>
  <c r="BS491" i="6"/>
  <c r="BT491" i="6"/>
  <c r="BS447" i="6"/>
  <c r="BT447" i="6"/>
  <c r="BR116" i="6"/>
  <c r="BU116" i="6"/>
  <c r="BV154" i="6"/>
  <c r="BS16" i="6"/>
  <c r="BT16" i="6"/>
  <c r="BR21" i="6"/>
  <c r="BS32" i="6"/>
  <c r="BT32" i="6"/>
  <c r="BR35" i="6"/>
  <c r="BU35" i="6"/>
  <c r="BV42" i="6"/>
  <c r="BR43" i="6"/>
  <c r="BU43" i="6"/>
  <c r="BS58" i="6"/>
  <c r="BT58" i="6"/>
  <c r="BV78" i="6"/>
  <c r="BS164" i="6"/>
  <c r="BT164" i="6"/>
  <c r="BV318" i="6"/>
  <c r="BV338" i="6"/>
  <c r="BS31" i="6"/>
  <c r="BT31" i="6"/>
  <c r="BS87" i="6"/>
  <c r="BT87" i="6"/>
  <c r="BR70" i="6"/>
  <c r="BU70" i="6"/>
  <c r="BR86" i="6"/>
  <c r="BU86" i="6"/>
  <c r="BV163" i="6"/>
  <c r="BR382" i="6"/>
  <c r="BS27" i="6"/>
  <c r="BT27" i="6"/>
  <c r="BV58" i="6"/>
  <c r="BS83" i="6"/>
  <c r="BT83" i="6"/>
  <c r="BR119" i="6"/>
  <c r="BU119" i="6"/>
  <c r="BR326" i="6"/>
  <c r="BV21" i="6"/>
  <c r="BS23" i="6"/>
  <c r="BT23" i="6"/>
  <c r="BV39" i="6"/>
  <c r="BR40" i="6"/>
  <c r="BR61" i="6"/>
  <c r="BR108" i="6"/>
  <c r="BV119" i="6"/>
  <c r="BV155" i="6"/>
  <c r="BS191" i="6"/>
  <c r="BT191" i="6"/>
  <c r="BV203" i="6"/>
  <c r="BV231" i="6"/>
  <c r="BR403" i="6"/>
  <c r="BS515" i="6"/>
  <c r="BT515" i="6"/>
  <c r="BS511" i="6"/>
  <c r="BT511" i="6"/>
  <c r="BS507" i="6"/>
  <c r="BT507" i="6"/>
  <c r="BS503" i="6"/>
  <c r="BT503" i="6"/>
  <c r="BV500" i="6"/>
  <c r="BV499" i="6"/>
  <c r="BV498" i="6"/>
  <c r="BV497" i="6"/>
  <c r="BS495" i="6"/>
  <c r="BT495" i="6"/>
  <c r="BS487" i="6"/>
  <c r="BT487" i="6"/>
  <c r="BR464" i="6"/>
  <c r="BV460" i="6"/>
  <c r="BS456" i="6"/>
  <c r="BT456" i="6"/>
  <c r="BV449" i="6"/>
  <c r="BR448" i="6"/>
  <c r="BR509" i="6"/>
  <c r="BR501" i="6"/>
  <c r="BU501" i="6"/>
  <c r="BR496" i="6"/>
  <c r="BS472" i="6"/>
  <c r="BT472" i="6"/>
  <c r="BR469" i="6"/>
  <c r="BS494" i="6"/>
  <c r="BT494" i="6"/>
  <c r="BS504" i="6"/>
  <c r="BT504" i="6"/>
  <c r="BV486" i="6"/>
  <c r="BS466" i="6"/>
  <c r="BT466" i="6"/>
  <c r="BV465" i="6"/>
  <c r="BS464" i="6"/>
  <c r="BT464" i="6"/>
  <c r="BR461" i="6"/>
  <c r="BR426" i="6"/>
  <c r="BV422" i="6"/>
  <c r="BS419" i="6"/>
  <c r="BT419" i="6"/>
  <c r="BR410" i="6"/>
  <c r="BR409" i="6"/>
  <c r="BS403" i="6"/>
  <c r="BT403" i="6"/>
  <c r="BR385" i="6"/>
  <c r="BU385" i="6"/>
  <c r="BV381" i="6"/>
  <c r="BS378" i="6"/>
  <c r="BT378" i="6"/>
  <c r="BV370" i="6"/>
  <c r="BR369" i="6"/>
  <c r="BV366" i="6"/>
  <c r="BS362" i="6"/>
  <c r="BT362" i="6"/>
  <c r="BR337" i="6"/>
  <c r="BV333" i="6"/>
  <c r="BS327" i="6"/>
  <c r="BT327" i="6"/>
  <c r="BV317" i="6"/>
  <c r="BV316" i="6"/>
  <c r="BV302" i="6"/>
  <c r="BS299" i="6"/>
  <c r="BT299" i="6"/>
  <c r="BR290" i="6"/>
  <c r="BV285" i="6"/>
  <c r="BS283" i="6"/>
  <c r="BT283" i="6"/>
  <c r="BS280" i="6"/>
  <c r="BT280" i="6"/>
  <c r="BR274" i="6"/>
  <c r="BV258" i="6"/>
  <c r="BS255" i="6"/>
  <c r="BT255" i="6"/>
  <c r="BR246" i="6"/>
  <c r="BU246" i="6"/>
  <c r="BR245" i="6"/>
  <c r="BS236" i="6"/>
  <c r="BT236" i="6"/>
  <c r="BR230" i="6"/>
  <c r="BU230" i="6"/>
  <c r="BV214" i="6"/>
  <c r="BS211" i="6"/>
  <c r="BT211" i="6"/>
  <c r="BR514" i="6"/>
  <c r="BU514" i="6"/>
  <c r="BS488" i="6"/>
  <c r="BT488" i="6"/>
  <c r="BS458" i="6"/>
  <c r="BT458" i="6"/>
  <c r="BS449" i="6"/>
  <c r="BT449" i="6"/>
  <c r="BV447" i="6"/>
  <c r="BS446" i="6"/>
  <c r="BT446" i="6"/>
  <c r="BR429" i="6"/>
  <c r="BV425" i="6"/>
  <c r="BS422" i="6"/>
  <c r="BT422" i="6"/>
  <c r="BR414" i="6"/>
  <c r="BU414" i="6"/>
  <c r="BS409" i="6"/>
  <c r="BT409" i="6"/>
  <c r="BR384" i="6"/>
  <c r="BV380" i="6"/>
  <c r="BS377" i="6"/>
  <c r="BT377" i="6"/>
  <c r="BR368" i="6"/>
  <c r="BR367" i="6"/>
  <c r="BS361" i="6"/>
  <c r="BT361" i="6"/>
  <c r="BR344" i="6"/>
  <c r="BV340" i="6"/>
  <c r="BS337" i="6"/>
  <c r="BT337" i="6"/>
  <c r="BR329" i="6"/>
  <c r="BS324" i="6"/>
  <c r="BT324" i="6"/>
  <c r="BR315" i="6"/>
  <c r="BV301" i="6"/>
  <c r="BS298" i="6"/>
  <c r="BT298" i="6"/>
  <c r="BR289" i="6"/>
  <c r="BV286" i="6"/>
  <c r="BS282" i="6"/>
  <c r="BT282" i="6"/>
  <c r="BR278" i="6"/>
  <c r="BU278" i="6"/>
  <c r="BR273" i="6"/>
  <c r="BV257" i="6"/>
  <c r="BS254" i="6"/>
  <c r="BT254" i="6"/>
  <c r="BV241" i="6"/>
  <c r="BS237" i="6"/>
  <c r="BT237" i="6"/>
  <c r="BR217" i="6"/>
  <c r="BV213" i="6"/>
  <c r="BS210" i="6"/>
  <c r="BT210" i="6"/>
  <c r="BR200" i="6"/>
  <c r="BV197" i="6"/>
  <c r="BV196" i="6"/>
  <c r="BS499" i="6"/>
  <c r="BT499" i="6"/>
  <c r="BV466" i="6"/>
  <c r="BV450" i="6"/>
  <c r="BR447" i="6"/>
  <c r="BU447" i="6"/>
  <c r="BV443" i="6"/>
  <c r="BV428" i="6"/>
  <c r="BS425" i="6"/>
  <c r="BT425" i="6"/>
  <c r="BR416" i="6"/>
  <c r="BR415" i="6"/>
  <c r="BS406" i="6"/>
  <c r="BT406" i="6"/>
  <c r="BR387" i="6"/>
  <c r="BV383" i="6"/>
  <c r="BS380" i="6"/>
  <c r="BT380" i="6"/>
  <c r="BR372" i="6"/>
  <c r="BS367" i="6"/>
  <c r="BT367" i="6"/>
  <c r="BR339" i="6"/>
  <c r="BV335" i="6"/>
  <c r="BS332" i="6"/>
  <c r="BT332" i="6"/>
  <c r="BS329" i="6"/>
  <c r="BT329" i="6"/>
  <c r="BR322" i="6"/>
  <c r="BV319" i="6"/>
  <c r="BS315" i="6"/>
  <c r="BT315" i="6"/>
  <c r="BR296" i="6"/>
  <c r="BV292" i="6"/>
  <c r="BS289" i="6"/>
  <c r="BT289" i="6"/>
  <c r="BS286" i="6"/>
  <c r="BT286" i="6"/>
  <c r="BR279" i="6"/>
  <c r="BV276" i="6"/>
  <c r="BS273" i="6"/>
  <c r="BT273" i="6"/>
  <c r="BR252" i="6"/>
  <c r="BV248" i="6"/>
  <c r="BS242" i="6"/>
  <c r="BT242" i="6"/>
  <c r="BV232" i="6"/>
  <c r="BS217" i="6"/>
  <c r="BT217" i="6"/>
  <c r="BR208" i="6"/>
  <c r="BV204" i="6"/>
  <c r="BS200" i="6"/>
  <c r="BT200" i="6"/>
  <c r="BV193" i="6"/>
  <c r="BR192" i="6"/>
  <c r="BR506" i="6"/>
  <c r="BR451" i="6"/>
  <c r="BV423" i="6"/>
  <c r="BV408" i="6"/>
  <c r="BV403" i="6"/>
  <c r="BS339" i="6"/>
  <c r="BT339" i="6"/>
  <c r="BV334" i="6"/>
  <c r="BS330" i="6"/>
  <c r="BT330" i="6"/>
  <c r="BV259" i="6"/>
  <c r="BR255" i="6"/>
  <c r="BR236" i="6"/>
  <c r="BS202" i="6"/>
  <c r="BT202" i="6"/>
  <c r="BV195" i="6"/>
  <c r="BS188" i="6"/>
  <c r="BT188" i="6"/>
  <c r="BV174" i="6"/>
  <c r="BS171" i="6"/>
  <c r="BT171" i="6"/>
  <c r="BR162" i="6"/>
  <c r="BV159" i="6"/>
  <c r="BS155" i="6"/>
  <c r="BT155" i="6"/>
  <c r="BR151" i="6"/>
  <c r="BR146" i="6"/>
  <c r="BV130" i="6"/>
  <c r="BS127" i="6"/>
  <c r="BT127" i="6"/>
  <c r="BR118" i="6"/>
  <c r="BR117" i="6"/>
  <c r="BS108" i="6"/>
  <c r="BT108" i="6"/>
  <c r="BR102" i="6"/>
  <c r="BR85" i="6"/>
  <c r="BU85" i="6"/>
  <c r="BV81" i="6"/>
  <c r="BS78" i="6"/>
  <c r="BT78" i="6"/>
  <c r="BR69" i="6"/>
  <c r="BR68" i="6"/>
  <c r="BU68" i="6"/>
  <c r="BS420" i="6"/>
  <c r="BT420" i="6"/>
  <c r="BR411" i="6"/>
  <c r="BU411" i="6"/>
  <c r="BV373" i="6"/>
  <c r="BR275" i="6"/>
  <c r="BU275" i="6"/>
  <c r="BS272" i="6"/>
  <c r="BT272" i="6"/>
  <c r="BV255" i="6"/>
  <c r="BR251" i="6"/>
  <c r="BS208" i="6"/>
  <c r="BT208" i="6"/>
  <c r="BS174" i="6"/>
  <c r="BT174" i="6"/>
  <c r="BR165" i="6"/>
  <c r="BV161" i="6"/>
  <c r="BV160" i="6"/>
  <c r="BR149" i="6"/>
  <c r="BV145" i="6"/>
  <c r="BS130" i="6"/>
  <c r="BT130" i="6"/>
  <c r="BR121" i="6"/>
  <c r="BS117" i="6"/>
  <c r="BT117" i="6"/>
  <c r="BR105" i="6"/>
  <c r="BU105" i="6"/>
  <c r="BR80" i="6"/>
  <c r="BV76" i="6"/>
  <c r="BS72" i="6"/>
  <c r="BT72" i="6"/>
  <c r="BV65" i="6"/>
  <c r="BR64" i="6"/>
  <c r="BV60" i="6"/>
  <c r="BS45" i="6"/>
  <c r="BT45" i="6"/>
  <c r="BS41" i="6"/>
  <c r="BT41" i="6"/>
  <c r="BS37" i="6"/>
  <c r="BT37" i="6"/>
  <c r="BR30" i="6"/>
  <c r="BV22" i="6"/>
  <c r="BV412" i="6"/>
  <c r="BS404" i="6"/>
  <c r="BT404" i="6"/>
  <c r="BS375" i="6"/>
  <c r="BT375" i="6"/>
  <c r="BR365" i="6"/>
  <c r="BR318" i="6"/>
  <c r="BS300" i="6"/>
  <c r="BT300" i="6"/>
  <c r="BV280" i="6"/>
  <c r="BV275" i="6"/>
  <c r="BS192" i="6"/>
  <c r="BT192" i="6"/>
  <c r="BV189" i="6"/>
  <c r="BS173" i="6"/>
  <c r="BT173" i="6"/>
  <c r="BR164" i="6"/>
  <c r="BS160" i="6"/>
  <c r="BT160" i="6"/>
  <c r="BR148" i="6"/>
  <c r="BU148" i="6"/>
  <c r="BV132" i="6"/>
  <c r="BS129" i="6"/>
  <c r="BT129" i="6"/>
  <c r="BR120" i="6"/>
  <c r="BV115" i="6"/>
  <c r="BS113" i="6"/>
  <c r="BT113" i="6"/>
  <c r="BS110" i="6"/>
  <c r="BT110" i="6"/>
  <c r="BR104" i="6"/>
  <c r="BR87" i="6"/>
  <c r="BV83" i="6"/>
  <c r="BS80" i="6"/>
  <c r="BT80" i="6"/>
  <c r="BV66" i="6"/>
  <c r="BS64" i="6"/>
  <c r="BT64" i="6"/>
  <c r="BR34" i="6"/>
  <c r="BR33" i="6"/>
  <c r="BR32" i="6"/>
  <c r="BU32" i="6"/>
  <c r="BR31" i="6"/>
  <c r="BU31" i="6"/>
  <c r="BR26" i="6"/>
  <c r="BU26" i="6"/>
  <c r="BR25" i="6"/>
  <c r="BR20" i="6"/>
  <c r="BR19" i="6"/>
  <c r="BR18" i="6"/>
  <c r="BR17" i="6"/>
  <c r="BR16" i="6"/>
  <c r="BV15" i="6"/>
  <c r="BR515" i="6"/>
  <c r="BS460" i="6"/>
  <c r="BT460" i="6"/>
  <c r="BS19" i="6"/>
  <c r="BT19" i="6"/>
  <c r="BS111" i="6"/>
  <c r="BT111" i="6"/>
  <c r="BR27" i="6"/>
  <c r="BV36" i="6"/>
  <c r="BR37" i="6"/>
  <c r="BV44" i="6"/>
  <c r="BR45" i="6"/>
  <c r="BV82" i="6"/>
  <c r="BS112" i="6"/>
  <c r="BT112" i="6"/>
  <c r="BR123" i="6"/>
  <c r="BV127" i="6"/>
  <c r="BR171" i="6"/>
  <c r="BR211" i="6"/>
  <c r="BU211" i="6"/>
  <c r="BR259" i="6"/>
  <c r="BR283" i="6"/>
  <c r="BU283" i="6"/>
  <c r="BS415" i="6"/>
  <c r="BT415" i="6"/>
  <c r="BS25" i="6"/>
  <c r="BT25" i="6"/>
  <c r="BR408" i="6"/>
  <c r="BV23" i="6"/>
  <c r="BS59" i="6"/>
  <c r="BT59" i="6"/>
  <c r="BS67" i="6"/>
  <c r="BT67" i="6"/>
  <c r="BS74" i="6"/>
  <c r="BT74" i="6"/>
  <c r="BV108" i="6"/>
  <c r="BS120" i="6"/>
  <c r="BT120" i="6"/>
  <c r="BR158" i="6"/>
  <c r="BS248" i="6"/>
  <c r="BT248" i="6"/>
  <c r="BR327" i="6"/>
  <c r="BU327" i="6"/>
  <c r="BR23" i="6"/>
  <c r="BS115" i="6"/>
  <c r="BT115" i="6"/>
  <c r="BR147" i="6"/>
  <c r="BR194" i="6"/>
  <c r="BU194" i="6"/>
  <c r="BS288" i="6"/>
  <c r="BT288" i="6"/>
  <c r="BV27" i="6"/>
  <c r="BS29" i="6"/>
  <c r="BT29" i="6"/>
  <c r="BV41" i="6"/>
  <c r="BR42" i="6"/>
  <c r="BR67" i="6"/>
  <c r="BU67" i="6"/>
  <c r="BS104" i="6"/>
  <c r="BT104" i="6"/>
  <c r="BR107" i="6"/>
  <c r="BU107" i="6"/>
  <c r="BS124" i="6"/>
  <c r="BT124" i="6"/>
  <c r="BR202" i="6"/>
  <c r="BV215" i="6"/>
  <c r="BS407" i="6"/>
  <c r="BT407" i="6"/>
  <c r="BS471" i="6"/>
  <c r="BT471" i="6"/>
  <c r="BV512" i="6"/>
  <c r="BS508" i="6"/>
  <c r="BT508" i="6"/>
  <c r="BV514" i="6"/>
  <c r="BS510" i="6"/>
  <c r="BT510" i="6"/>
  <c r="BR341" i="6"/>
  <c r="BV337" i="6"/>
  <c r="BS334" i="6"/>
  <c r="BT334" i="6"/>
  <c r="BR325" i="6"/>
  <c r="BS318" i="6"/>
  <c r="BT318" i="6"/>
  <c r="BR507" i="6"/>
  <c r="BR444" i="6"/>
  <c r="BV414" i="6"/>
  <c r="BR371" i="6"/>
  <c r="BU371" i="6"/>
  <c r="BV344" i="6"/>
  <c r="BS341" i="6"/>
  <c r="BT341" i="6"/>
  <c r="BR332" i="6"/>
  <c r="BS325" i="6"/>
  <c r="BT325" i="6"/>
  <c r="BR321" i="6"/>
  <c r="BS285" i="6"/>
  <c r="BT285" i="6"/>
  <c r="BV509" i="6"/>
  <c r="BV456" i="6"/>
  <c r="BR358" i="6"/>
  <c r="BU358" i="6"/>
  <c r="BR300" i="6"/>
  <c r="BV296" i="6"/>
  <c r="BS293" i="6"/>
  <c r="BT293" i="6"/>
  <c r="BS277" i="6"/>
  <c r="BT277" i="6"/>
  <c r="BR256" i="6"/>
  <c r="BU256" i="6"/>
  <c r="BV252" i="6"/>
  <c r="BS249" i="6"/>
  <c r="BT249" i="6"/>
  <c r="BR240" i="6"/>
  <c r="BS233" i="6"/>
  <c r="BT233" i="6"/>
  <c r="BR212" i="6"/>
  <c r="BV208" i="6"/>
  <c r="BS205" i="6"/>
  <c r="BT205" i="6"/>
  <c r="BR373" i="6"/>
  <c r="BV326" i="6"/>
  <c r="BV117" i="6"/>
  <c r="BV85" i="6"/>
  <c r="BS82" i="6"/>
  <c r="BT82" i="6"/>
  <c r="BV69" i="6"/>
  <c r="BR456" i="6"/>
  <c r="BU456" i="6"/>
  <c r="BR412" i="6"/>
  <c r="BU412" i="6"/>
  <c r="BV295" i="6"/>
  <c r="BS212" i="6"/>
  <c r="BT212" i="6"/>
  <c r="BR169" i="6"/>
  <c r="BU169" i="6"/>
  <c r="BV165" i="6"/>
  <c r="BS162" i="6"/>
  <c r="BT162" i="6"/>
  <c r="BV149" i="6"/>
  <c r="BS146" i="6"/>
  <c r="BT146" i="6"/>
  <c r="BR125" i="6"/>
  <c r="BV121" i="6"/>
  <c r="BS118" i="6"/>
  <c r="BT118" i="6"/>
  <c r="BR114" i="6"/>
  <c r="BV64" i="6"/>
  <c r="BS38" i="6"/>
  <c r="BT38" i="6"/>
  <c r="BS379" i="6"/>
  <c r="BT379" i="6"/>
  <c r="BR342" i="6"/>
  <c r="BU342" i="6"/>
  <c r="BS193" i="6"/>
  <c r="BT193" i="6"/>
  <c r="BV148" i="6"/>
  <c r="BS145" i="6"/>
  <c r="BT145" i="6"/>
  <c r="BR124" i="6"/>
  <c r="BU124" i="6"/>
  <c r="BV120" i="6"/>
  <c r="BV104" i="6"/>
  <c r="BV87" i="6"/>
  <c r="BS84" i="6"/>
  <c r="BT84" i="6"/>
  <c r="BR75" i="6"/>
  <c r="BV33" i="6"/>
  <c r="BV31" i="6"/>
  <c r="BV20" i="6"/>
  <c r="BV18" i="6"/>
  <c r="BV16" i="6"/>
  <c r="BR29" i="6"/>
  <c r="BS20" i="6"/>
  <c r="BT20" i="6"/>
  <c r="BR39" i="6"/>
  <c r="BV61" i="6"/>
  <c r="BV71" i="6"/>
  <c r="BS157" i="6"/>
  <c r="BT157" i="6"/>
  <c r="BV190" i="6"/>
  <c r="BV43" i="6"/>
  <c r="BR131" i="6"/>
  <c r="BV167" i="6"/>
  <c r="BR493" i="6"/>
  <c r="BR491" i="6"/>
  <c r="BU491" i="6"/>
  <c r="BR468" i="6"/>
  <c r="BV464" i="6"/>
  <c r="BS461" i="6"/>
  <c r="BT461" i="6"/>
  <c r="BV513" i="6"/>
  <c r="BV515" i="6"/>
  <c r="BS463" i="6"/>
  <c r="BT463" i="6"/>
  <c r="BR445" i="6"/>
  <c r="BR430" i="6"/>
  <c r="BU430" i="6"/>
  <c r="BV426" i="6"/>
  <c r="BS423" i="6"/>
  <c r="BT423" i="6"/>
  <c r="BV410" i="6"/>
  <c r="BR401" i="6"/>
  <c r="BU401" i="6"/>
  <c r="BV385" i="6"/>
  <c r="BS382" i="6"/>
  <c r="BT382" i="6"/>
  <c r="BS365" i="6"/>
  <c r="BT365" i="6"/>
  <c r="BR294" i="6"/>
  <c r="BU294" i="6"/>
  <c r="BV290" i="6"/>
  <c r="BV274" i="6"/>
  <c r="BS259" i="6"/>
  <c r="BT259" i="6"/>
  <c r="BR250" i="6"/>
  <c r="BU250" i="6"/>
  <c r="BV246" i="6"/>
  <c r="BR234" i="6"/>
  <c r="BV230" i="6"/>
  <c r="BS215" i="6"/>
  <c r="BT215" i="6"/>
  <c r="BR206" i="6"/>
  <c r="BS468" i="6"/>
  <c r="BT468" i="6"/>
  <c r="BV462" i="6"/>
  <c r="BV429" i="6"/>
  <c r="BS426" i="6"/>
  <c r="BT426" i="6"/>
  <c r="BR417" i="6"/>
  <c r="BU417" i="6"/>
  <c r="BS410" i="6"/>
  <c r="BT410" i="6"/>
  <c r="BR406" i="6"/>
  <c r="BU406" i="6"/>
  <c r="BV367" i="6"/>
  <c r="BS302" i="6"/>
  <c r="BT302" i="6"/>
  <c r="BR293" i="6"/>
  <c r="BV289" i="6"/>
  <c r="BR277" i="6"/>
  <c r="BV273" i="6"/>
  <c r="BS258" i="6"/>
  <c r="BT258" i="6"/>
  <c r="BR249" i="6"/>
  <c r="BS245" i="6"/>
  <c r="BT245" i="6"/>
  <c r="BR233" i="6"/>
  <c r="BV217" i="6"/>
  <c r="BS214" i="6"/>
  <c r="BT214" i="6"/>
  <c r="BR205" i="6"/>
  <c r="BS198" i="6"/>
  <c r="BT198" i="6"/>
  <c r="BS497" i="6"/>
  <c r="BT497" i="6"/>
  <c r="BR453" i="6"/>
  <c r="BU453" i="6"/>
  <c r="BS444" i="6"/>
  <c r="BT444" i="6"/>
  <c r="BV415" i="6"/>
  <c r="BV372" i="6"/>
  <c r="BV279" i="6"/>
  <c r="BV192" i="6"/>
  <c r="BR378" i="6"/>
  <c r="BU378" i="6"/>
  <c r="BS343" i="6"/>
  <c r="BT343" i="6"/>
  <c r="BV283" i="6"/>
  <c r="BV191" i="6"/>
  <c r="BS158" i="6"/>
  <c r="BT158" i="6"/>
  <c r="BR72" i="6"/>
  <c r="BS335" i="6"/>
  <c r="BT335" i="6"/>
  <c r="BS279" i="6"/>
  <c r="BT279" i="6"/>
  <c r="BR247" i="6"/>
  <c r="BS187" i="6"/>
  <c r="BT187" i="6"/>
  <c r="BR152" i="6"/>
  <c r="BU152" i="6"/>
  <c r="BS61" i="6"/>
  <c r="BT61" i="6"/>
  <c r="BS42" i="6"/>
  <c r="BT42" i="6"/>
  <c r="BR28" i="6"/>
  <c r="BS459" i="6"/>
  <c r="BT459" i="6"/>
  <c r="BR168" i="6"/>
  <c r="BV164" i="6"/>
  <c r="BS161" i="6"/>
  <c r="BT161" i="6"/>
  <c r="BR157" i="6"/>
  <c r="BS114" i="6"/>
  <c r="BT114" i="6"/>
  <c r="BS65" i="6"/>
  <c r="BT65" i="6"/>
  <c r="BR59" i="6"/>
  <c r="BV26" i="6"/>
  <c r="BS24" i="6"/>
  <c r="BT24" i="6"/>
  <c r="BR450" i="6"/>
  <c r="BU450" i="6"/>
  <c r="BS21" i="6"/>
  <c r="BT21" i="6"/>
  <c r="BV86" i="6"/>
  <c r="BR154" i="6"/>
  <c r="BS17" i="6"/>
  <c r="BT17" i="6"/>
  <c r="BR78" i="6"/>
  <c r="BS201" i="6"/>
  <c r="BT201" i="6"/>
  <c r="BS252" i="6"/>
  <c r="BT252" i="6"/>
  <c r="BV171" i="6"/>
  <c r="BV35" i="6"/>
  <c r="BR44" i="6"/>
  <c r="BU44" i="6"/>
  <c r="BR485" i="6"/>
  <c r="BV448" i="6"/>
  <c r="BS500" i="6"/>
  <c r="BT500" i="6"/>
  <c r="BS492" i="6"/>
  <c r="BT492" i="6"/>
  <c r="BV504" i="6"/>
  <c r="BV506" i="6"/>
  <c r="BS502" i="6"/>
  <c r="BT502" i="6"/>
  <c r="BV471" i="6"/>
  <c r="BR467" i="6"/>
  <c r="BV495" i="6"/>
  <c r="BR413" i="6"/>
  <c r="BU413" i="6"/>
  <c r="BV369" i="6"/>
  <c r="BR324" i="6"/>
  <c r="BS284" i="6"/>
  <c r="BT284" i="6"/>
  <c r="BV278" i="6"/>
  <c r="BV200" i="6"/>
  <c r="BV487" i="6"/>
  <c r="BV387" i="6"/>
  <c r="BS384" i="6"/>
  <c r="BT384" i="6"/>
  <c r="BR375" i="6"/>
  <c r="BU375" i="6"/>
  <c r="BS368" i="6"/>
  <c r="BT368" i="6"/>
  <c r="BR364" i="6"/>
  <c r="BR343" i="6"/>
  <c r="BU343" i="6"/>
  <c r="BV339" i="6"/>
  <c r="BS336" i="6"/>
  <c r="BT336" i="6"/>
  <c r="BS320" i="6"/>
  <c r="BT320" i="6"/>
  <c r="BR239" i="6"/>
  <c r="BV427" i="6"/>
  <c r="BV382" i="6"/>
  <c r="BR166" i="6"/>
  <c r="BV162" i="6"/>
  <c r="BR150" i="6"/>
  <c r="BU150" i="6"/>
  <c r="BV146" i="6"/>
  <c r="BS131" i="6"/>
  <c r="BT131" i="6"/>
  <c r="BR122" i="6"/>
  <c r="BV118" i="6"/>
  <c r="BR106" i="6"/>
  <c r="BV102" i="6"/>
  <c r="BV68" i="6"/>
  <c r="BS424" i="6"/>
  <c r="BT424" i="6"/>
  <c r="BV194" i="6"/>
  <c r="BS159" i="6"/>
  <c r="BT159" i="6"/>
  <c r="BR110" i="6"/>
  <c r="BS462" i="6"/>
  <c r="BT462" i="6"/>
  <c r="BS331" i="6"/>
  <c r="BT331" i="6"/>
  <c r="BS239" i="6"/>
  <c r="BT239" i="6"/>
  <c r="BR74" i="6"/>
  <c r="BU74" i="6"/>
  <c r="BV34" i="6"/>
  <c r="BV32" i="6"/>
  <c r="BS30" i="6"/>
  <c r="BT30" i="6"/>
  <c r="BV19" i="6"/>
  <c r="BV17" i="6"/>
  <c r="BV67" i="6"/>
  <c r="BV70" i="6"/>
  <c r="BV103" i="6"/>
  <c r="BS132" i="6"/>
  <c r="BT132" i="6"/>
  <c r="BR167" i="6"/>
  <c r="BU167" i="6"/>
  <c r="BR103" i="6"/>
  <c r="BU103" i="6"/>
  <c r="BV123" i="6"/>
  <c r="BS18" i="6"/>
  <c r="BT18" i="6"/>
  <c r="BS34" i="6"/>
  <c r="BT34" i="6"/>
  <c r="BR36" i="6"/>
  <c r="BV116" i="6"/>
  <c r="BV147" i="6"/>
  <c r="BR163" i="6"/>
  <c r="BR284" i="6"/>
  <c r="BU284" i="6"/>
  <c r="BR494" i="6"/>
  <c r="BR508" i="6"/>
  <c r="BU508" i="6"/>
  <c r="BR446" i="6"/>
  <c r="BV245" i="6"/>
  <c r="BS195" i="6"/>
  <c r="BT195" i="6"/>
  <c r="BV416" i="6"/>
  <c r="BS470" i="6"/>
  <c r="BT470" i="6"/>
  <c r="BR452" i="6"/>
  <c r="BU452" i="6"/>
  <c r="BV30" i="6"/>
  <c r="BV38" i="6"/>
  <c r="BR492" i="6"/>
  <c r="BV505" i="6"/>
  <c r="BV507" i="6"/>
  <c r="BV384" i="6"/>
  <c r="BV368" i="6"/>
  <c r="BR359" i="6"/>
  <c r="BV315" i="6"/>
  <c r="BR299" i="6"/>
  <c r="BU299" i="6"/>
  <c r="BV105" i="6"/>
  <c r="BR84" i="6"/>
  <c r="BU84" i="6"/>
  <c r="BS77" i="6"/>
  <c r="BT77" i="6"/>
  <c r="BV247" i="6"/>
  <c r="BR153" i="6"/>
  <c r="BV25" i="6"/>
  <c r="BR423" i="6"/>
  <c r="BR400" i="6"/>
  <c r="BV455" i="6"/>
  <c r="BS387" i="6"/>
  <c r="BT387" i="6"/>
  <c r="BV151" i="6"/>
  <c r="BV199" i="6"/>
  <c r="BV80" i="6"/>
  <c r="BS322" i="6"/>
  <c r="BT322" i="6"/>
  <c r="BR427" i="6"/>
  <c r="BV409" i="6"/>
  <c r="BV329" i="6"/>
  <c r="BS429" i="6"/>
  <c r="BT429" i="6"/>
  <c r="BR420" i="6"/>
  <c r="BR404" i="6"/>
  <c r="BU404" i="6"/>
  <c r="BV322" i="6"/>
  <c r="BR362" i="6"/>
  <c r="BU362" i="6"/>
  <c r="BV207" i="6"/>
  <c r="BR291" i="6"/>
  <c r="BU291" i="6"/>
  <c r="BR203" i="6"/>
  <c r="BS156" i="6"/>
  <c r="BT156" i="6"/>
  <c r="BV188" i="6"/>
  <c r="BS381" i="6"/>
  <c r="BT381" i="6"/>
  <c r="BV236" i="6"/>
  <c r="BS102" i="6"/>
  <c r="BT102" i="6"/>
  <c r="BV131" i="6"/>
  <c r="BV365" i="6"/>
  <c r="AA187" i="7"/>
  <c r="AA277" i="7"/>
  <c r="AA290" i="7"/>
  <c r="AA75" i="7"/>
  <c r="BE374" i="6"/>
  <c r="BE84" i="6"/>
  <c r="BE154" i="6"/>
  <c r="BE296" i="6"/>
  <c r="BE452" i="6"/>
  <c r="BE417" i="6"/>
  <c r="AO255" i="6"/>
  <c r="AO170" i="6"/>
  <c r="BI190" i="7"/>
  <c r="BI416" i="7"/>
  <c r="BI377" i="7"/>
  <c r="BI426" i="7"/>
  <c r="BI108" i="7"/>
  <c r="BI284" i="7"/>
  <c r="BI123" i="7"/>
  <c r="BI163" i="7"/>
  <c r="BI332" i="7"/>
  <c r="BI205" i="7"/>
  <c r="BI21" i="7"/>
  <c r="BI112" i="7"/>
  <c r="BI206" i="7"/>
  <c r="BI291" i="7"/>
  <c r="BI242" i="7"/>
  <c r="BI197" i="7"/>
  <c r="BI150" i="7"/>
  <c r="BI166" i="7"/>
  <c r="BI174" i="7"/>
  <c r="BI243" i="7"/>
  <c r="BI406" i="7"/>
  <c r="BI331" i="7"/>
  <c r="BI485" i="7"/>
  <c r="BI499" i="7"/>
  <c r="BI497" i="7"/>
  <c r="BI102" i="7"/>
  <c r="BI107" i="7"/>
  <c r="BI42" i="7"/>
  <c r="BI249" i="7"/>
  <c r="BI60" i="7"/>
  <c r="BI76" i="7"/>
  <c r="BI84" i="7"/>
  <c r="BI232" i="7"/>
  <c r="BI297" i="7"/>
  <c r="BI323" i="7"/>
  <c r="BI121" i="7"/>
  <c r="BI129" i="7"/>
  <c r="BI149" i="7"/>
  <c r="BI161" i="7"/>
  <c r="BI196" i="7"/>
  <c r="BI358" i="7"/>
  <c r="BI372" i="7"/>
  <c r="BI463" i="7"/>
  <c r="BI420" i="7"/>
  <c r="BI466" i="7"/>
  <c r="BI512" i="7"/>
  <c r="BI505" i="7"/>
  <c r="BI153" i="7"/>
  <c r="BI44" i="7"/>
  <c r="BI208" i="7"/>
  <c r="BI103" i="7"/>
  <c r="BI65" i="7"/>
  <c r="BI59" i="7"/>
  <c r="BI116" i="7"/>
  <c r="BI404" i="7"/>
  <c r="BI231" i="7"/>
  <c r="BI315" i="7"/>
  <c r="BI471" i="7"/>
  <c r="BI120" i="7"/>
  <c r="BI128" i="7"/>
  <c r="BI148" i="7"/>
  <c r="BI164" i="7"/>
  <c r="BI172" i="7"/>
  <c r="BI460" i="7"/>
  <c r="BI429" i="7"/>
  <c r="BI408" i="7"/>
  <c r="BI508" i="7"/>
  <c r="W381" i="6"/>
  <c r="W111" i="6"/>
  <c r="W211" i="6"/>
  <c r="W256" i="6"/>
  <c r="W230" i="6"/>
  <c r="W239" i="6"/>
  <c r="W493" i="6"/>
  <c r="W364" i="6"/>
  <c r="W77" i="6"/>
  <c r="W459" i="6"/>
  <c r="W116" i="6"/>
  <c r="W456" i="6"/>
  <c r="W75" i="6"/>
  <c r="W199" i="6"/>
  <c r="W360" i="6"/>
  <c r="W366" i="6"/>
  <c r="W296" i="6"/>
  <c r="W375" i="6"/>
  <c r="W454" i="6"/>
  <c r="W196" i="6"/>
  <c r="W110" i="6"/>
  <c r="W33" i="6"/>
  <c r="W169" i="6"/>
  <c r="W26" i="6"/>
  <c r="W238" i="6"/>
  <c r="W460" i="6"/>
  <c r="W36" i="6"/>
  <c r="W40" i="6"/>
  <c r="W150" i="6"/>
  <c r="W82" i="6"/>
  <c r="W108" i="6"/>
  <c r="W153" i="6"/>
  <c r="W241" i="6"/>
  <c r="W376" i="6"/>
  <c r="W210" i="6"/>
  <c r="W237" i="6"/>
  <c r="W341" i="6"/>
  <c r="W386" i="6"/>
  <c r="W232" i="6"/>
  <c r="W339" i="6"/>
  <c r="W387" i="6"/>
  <c r="W471" i="6"/>
  <c r="W162" i="6"/>
  <c r="W293" i="6"/>
  <c r="W515" i="6"/>
  <c r="W301" i="6"/>
  <c r="W385" i="6"/>
  <c r="W445" i="6"/>
  <c r="W215" i="6"/>
  <c r="W259" i="6"/>
  <c r="W327" i="6"/>
  <c r="W382" i="6"/>
  <c r="W449" i="6"/>
  <c r="W287" i="6"/>
  <c r="W319" i="6"/>
  <c r="W335" i="6"/>
  <c r="W485" i="6"/>
  <c r="AA281" i="7"/>
  <c r="AA118" i="7"/>
  <c r="AA113" i="7"/>
  <c r="AA22" i="7"/>
  <c r="AA383" i="7"/>
  <c r="AA237" i="7"/>
  <c r="AA283" i="7"/>
  <c r="AA452" i="7"/>
  <c r="AA426" i="7"/>
  <c r="AA511" i="7"/>
  <c r="AA64" i="7"/>
  <c r="AA129" i="7"/>
  <c r="AA509" i="7"/>
  <c r="AA39" i="7"/>
  <c r="AA73" i="7"/>
  <c r="AA132" i="7"/>
  <c r="AA403" i="7"/>
  <c r="AA280" i="7"/>
  <c r="AA161" i="7"/>
  <c r="AA322" i="7"/>
  <c r="AA319" i="7"/>
  <c r="AA380" i="7"/>
  <c r="AA374" i="7"/>
  <c r="AA153" i="7"/>
  <c r="AA190" i="7"/>
  <c r="AA203" i="7"/>
  <c r="AA207" i="7"/>
  <c r="AA215" i="7"/>
  <c r="AA252" i="7"/>
  <c r="AA272" i="7"/>
  <c r="AA276" i="7"/>
  <c r="AA289" i="7"/>
  <c r="AA293" i="7"/>
  <c r="AA297" i="7"/>
  <c r="AA301" i="7"/>
  <c r="AA336" i="7"/>
  <c r="AA360" i="7"/>
  <c r="AA462" i="7"/>
  <c r="AA466" i="7"/>
  <c r="AA470" i="7"/>
  <c r="AA106" i="7"/>
  <c r="AA86" i="7"/>
  <c r="AA84" i="7"/>
  <c r="AA105" i="7"/>
  <c r="AA67" i="7"/>
  <c r="AA202" i="7"/>
  <c r="AA287" i="7"/>
  <c r="AA331" i="7"/>
  <c r="AA415" i="7"/>
  <c r="AA407" i="7"/>
  <c r="AA323" i="7"/>
  <c r="AA329" i="7"/>
  <c r="AA458" i="7"/>
  <c r="AA510" i="7"/>
  <c r="AA508" i="7"/>
  <c r="AA29" i="7"/>
  <c r="BE248" i="6"/>
  <c r="BE467" i="6"/>
  <c r="BE451" i="6"/>
  <c r="BE514" i="6"/>
  <c r="BE214" i="6"/>
  <c r="BE403" i="6"/>
  <c r="BE39" i="6"/>
  <c r="BE290" i="6"/>
  <c r="BE342" i="6"/>
  <c r="BE170" i="6"/>
  <c r="BE64" i="6"/>
  <c r="BE126" i="6"/>
  <c r="BE163" i="6"/>
  <c r="BE237" i="6"/>
  <c r="BE32" i="6"/>
  <c r="BE63" i="6"/>
  <c r="BE79" i="6"/>
  <c r="BE145" i="6"/>
  <c r="BE216" i="6"/>
  <c r="BE343" i="6"/>
  <c r="BE242" i="6"/>
  <c r="BE513" i="6"/>
  <c r="BE187" i="6"/>
  <c r="BE282" i="6"/>
  <c r="BE41" i="6"/>
  <c r="BE23" i="6"/>
  <c r="BE59" i="6"/>
  <c r="BE157" i="6"/>
  <c r="BE173" i="6"/>
  <c r="BE199" i="6"/>
  <c r="BE281" i="6"/>
  <c r="BE231" i="6"/>
  <c r="BE291" i="6"/>
  <c r="BE454" i="6"/>
  <c r="BE493" i="6"/>
  <c r="BE339" i="6"/>
  <c r="BE455" i="6"/>
  <c r="BE315" i="6"/>
  <c r="BE458" i="6"/>
  <c r="BE488" i="6"/>
  <c r="BE512" i="6"/>
  <c r="BE151" i="6"/>
  <c r="BE108" i="6"/>
  <c r="BE111" i="6"/>
  <c r="BE128" i="6"/>
  <c r="BE73" i="6"/>
  <c r="BE362" i="6"/>
  <c r="BE378" i="6"/>
  <c r="BE322" i="6"/>
  <c r="BE209" i="6"/>
  <c r="BE253" i="6"/>
  <c r="BE414" i="6"/>
  <c r="BE501" i="6"/>
  <c r="BE515" i="6"/>
  <c r="AO504" i="6"/>
  <c r="AO43" i="6"/>
  <c r="AO117" i="6"/>
  <c r="AO67" i="6"/>
  <c r="AO119" i="6"/>
  <c r="AO195" i="6"/>
  <c r="AO250" i="6"/>
  <c r="AO370" i="6"/>
  <c r="AO385" i="6"/>
  <c r="AO430" i="6"/>
  <c r="AO453" i="6"/>
  <c r="AO491" i="6"/>
  <c r="AO462" i="6"/>
  <c r="AO81" i="6"/>
  <c r="AO381" i="6"/>
  <c r="AO284" i="6"/>
  <c r="AO299" i="6"/>
  <c r="AO338" i="6"/>
  <c r="AO423" i="6"/>
  <c r="AO256" i="6"/>
  <c r="AO330" i="6"/>
  <c r="AO461" i="6"/>
  <c r="AO165" i="6"/>
  <c r="AO19" i="6"/>
  <c r="AO61" i="6"/>
  <c r="AO27" i="6"/>
  <c r="AO71" i="6"/>
  <c r="AO86" i="6"/>
  <c r="AO155" i="6"/>
  <c r="AO332" i="6"/>
  <c r="AO328" i="6"/>
  <c r="AO251" i="6"/>
  <c r="AO323" i="6"/>
  <c r="AO402" i="6"/>
  <c r="AO296" i="6"/>
  <c r="AO514" i="6"/>
  <c r="AD328" i="7"/>
  <c r="AK328" i="7"/>
  <c r="AL328" i="7"/>
  <c r="AO328" i="7"/>
  <c r="B328" i="7"/>
  <c r="AC328" i="7"/>
  <c r="AH328" i="7"/>
  <c r="AI328" i="7"/>
  <c r="AJ328" i="7"/>
  <c r="A328" i="7"/>
  <c r="AC493" i="7"/>
  <c r="AH493" i="7"/>
  <c r="AI493" i="7"/>
  <c r="AJ493" i="7"/>
  <c r="A493" i="7"/>
  <c r="AD493" i="7"/>
  <c r="AK493" i="7"/>
  <c r="AL493" i="7"/>
  <c r="AO493" i="7"/>
  <c r="B493" i="7"/>
  <c r="AC279" i="7"/>
  <c r="AH279" i="7"/>
  <c r="AI279" i="7"/>
  <c r="AJ279" i="7"/>
  <c r="A279" i="7"/>
  <c r="AD279" i="7"/>
  <c r="AK279" i="7"/>
  <c r="AL279" i="7"/>
  <c r="AO279" i="7"/>
  <c r="B279" i="7"/>
  <c r="AC18" i="7"/>
  <c r="AH18" i="7"/>
  <c r="AI18" i="7"/>
  <c r="AJ18" i="7"/>
  <c r="A18" i="7"/>
  <c r="AD18" i="7"/>
  <c r="AK18" i="7"/>
  <c r="AL18" i="7"/>
  <c r="AO18" i="7"/>
  <c r="B18" i="7"/>
  <c r="AC59" i="7"/>
  <c r="AH59" i="7"/>
  <c r="AI59" i="7"/>
  <c r="AJ59" i="7"/>
  <c r="A59" i="7"/>
  <c r="AD59" i="7"/>
  <c r="AK59" i="7"/>
  <c r="AL59" i="7"/>
  <c r="AO59" i="7"/>
  <c r="B59" i="7"/>
  <c r="AD152" i="7"/>
  <c r="AK152" i="7"/>
  <c r="AL152" i="7"/>
  <c r="AO152" i="7"/>
  <c r="B152" i="7"/>
  <c r="AC152" i="7"/>
  <c r="AH152" i="7"/>
  <c r="AI152" i="7"/>
  <c r="AJ152" i="7"/>
  <c r="A152" i="7"/>
  <c r="AD413" i="7"/>
  <c r="AK413" i="7"/>
  <c r="AL413" i="7"/>
  <c r="AO413" i="7"/>
  <c r="B413" i="7"/>
  <c r="AC413" i="7"/>
  <c r="AH413" i="7"/>
  <c r="AI413" i="7"/>
  <c r="AJ413" i="7"/>
  <c r="A413" i="7"/>
  <c r="AC488" i="7"/>
  <c r="AH488" i="7"/>
  <c r="AI488" i="7"/>
  <c r="AJ488" i="7"/>
  <c r="A488" i="7"/>
  <c r="AD488" i="7"/>
  <c r="AK488" i="7"/>
  <c r="AL488" i="7"/>
  <c r="AO488" i="7"/>
  <c r="B488" i="7"/>
  <c r="AC150" i="7"/>
  <c r="AH150" i="7"/>
  <c r="AI150" i="7"/>
  <c r="AJ150" i="7"/>
  <c r="A150" i="7"/>
  <c r="AD150" i="7"/>
  <c r="AK150" i="7"/>
  <c r="AL150" i="7"/>
  <c r="AO150" i="7"/>
  <c r="B150" i="7"/>
  <c r="AC170" i="7"/>
  <c r="AH170" i="7"/>
  <c r="AI170" i="7"/>
  <c r="AJ170" i="7"/>
  <c r="A170" i="7"/>
  <c r="AD170" i="7"/>
  <c r="AK170" i="7"/>
  <c r="AL170" i="7"/>
  <c r="AO170" i="7"/>
  <c r="B170" i="7"/>
  <c r="AC169" i="7"/>
  <c r="AH169" i="7"/>
  <c r="AI169" i="7"/>
  <c r="AJ169" i="7"/>
  <c r="A169" i="7"/>
  <c r="AD169" i="7"/>
  <c r="AK169" i="7"/>
  <c r="AL169" i="7"/>
  <c r="AO169" i="7"/>
  <c r="B169" i="7"/>
  <c r="AC204" i="7"/>
  <c r="AH204" i="7"/>
  <c r="AI204" i="7"/>
  <c r="AJ204" i="7"/>
  <c r="A204" i="7"/>
  <c r="AD204" i="7"/>
  <c r="AK204" i="7"/>
  <c r="AL204" i="7"/>
  <c r="AO204" i="7"/>
  <c r="B204" i="7"/>
  <c r="AC249" i="7"/>
  <c r="AH249" i="7"/>
  <c r="AI249" i="7"/>
  <c r="AJ249" i="7"/>
  <c r="A249" i="7"/>
  <c r="AD249" i="7"/>
  <c r="AK249" i="7"/>
  <c r="AL249" i="7"/>
  <c r="AO249" i="7"/>
  <c r="B249" i="7"/>
  <c r="AC273" i="7"/>
  <c r="AH273" i="7"/>
  <c r="AI273" i="7"/>
  <c r="AJ273" i="7"/>
  <c r="A273" i="7"/>
  <c r="AD273" i="7"/>
  <c r="AK273" i="7"/>
  <c r="AL273" i="7"/>
  <c r="AO273" i="7"/>
  <c r="B273" i="7"/>
  <c r="AC294" i="7"/>
  <c r="AH294" i="7"/>
  <c r="AI294" i="7"/>
  <c r="AJ294" i="7"/>
  <c r="A294" i="7"/>
  <c r="AD294" i="7"/>
  <c r="AK294" i="7"/>
  <c r="AL294" i="7"/>
  <c r="AO294" i="7"/>
  <c r="B294" i="7"/>
  <c r="AC338" i="7"/>
  <c r="AH338" i="7"/>
  <c r="AI338" i="7"/>
  <c r="AJ338" i="7"/>
  <c r="A338" i="7"/>
  <c r="AD338" i="7"/>
  <c r="AK338" i="7"/>
  <c r="AL338" i="7"/>
  <c r="AO338" i="7"/>
  <c r="B338" i="7"/>
  <c r="AD445" i="7"/>
  <c r="AK445" i="7"/>
  <c r="AL445" i="7"/>
  <c r="AO445" i="7"/>
  <c r="B445" i="7"/>
  <c r="AD446" i="7"/>
  <c r="AK446" i="7"/>
  <c r="AL446" i="7"/>
  <c r="AO446" i="7"/>
  <c r="B446" i="7"/>
  <c r="AC446" i="7"/>
  <c r="AH446" i="7"/>
  <c r="AI446" i="7"/>
  <c r="AJ446" i="7"/>
  <c r="A446" i="7"/>
  <c r="C446" i="7"/>
  <c r="AD467" i="7"/>
  <c r="AK467" i="7"/>
  <c r="AL467" i="7"/>
  <c r="AO467" i="7"/>
  <c r="B467" i="7"/>
  <c r="AC467" i="7"/>
  <c r="AH467" i="7"/>
  <c r="AI467" i="7"/>
  <c r="AJ467" i="7"/>
  <c r="A467" i="7"/>
  <c r="AD503" i="7"/>
  <c r="AK503" i="7"/>
  <c r="AL503" i="7"/>
  <c r="AO503" i="7"/>
  <c r="B503" i="7"/>
  <c r="AC503" i="7"/>
  <c r="AH503" i="7"/>
  <c r="AI503" i="7"/>
  <c r="AJ503" i="7"/>
  <c r="A503" i="7"/>
  <c r="C503" i="7"/>
  <c r="AC376" i="7"/>
  <c r="AH376" i="7"/>
  <c r="AI376" i="7"/>
  <c r="AJ376" i="7"/>
  <c r="A376" i="7"/>
  <c r="AD376" i="7"/>
  <c r="AK376" i="7"/>
  <c r="AL376" i="7"/>
  <c r="AO376" i="7"/>
  <c r="B376" i="7"/>
  <c r="AD324" i="7"/>
  <c r="AK324" i="7"/>
  <c r="AL324" i="7"/>
  <c r="AO324" i="7"/>
  <c r="B324" i="7"/>
  <c r="AC324" i="7"/>
  <c r="AH324" i="7"/>
  <c r="AI324" i="7"/>
  <c r="AJ324" i="7"/>
  <c r="A324" i="7"/>
  <c r="AD377" i="7"/>
  <c r="AK377" i="7"/>
  <c r="AL377" i="7"/>
  <c r="AO377" i="7"/>
  <c r="B377" i="7"/>
  <c r="AD36" i="7"/>
  <c r="AK36" i="7"/>
  <c r="AL36" i="7"/>
  <c r="AO36" i="7"/>
  <c r="B36" i="7"/>
  <c r="AC36" i="7"/>
  <c r="AH36" i="7"/>
  <c r="AI36" i="7"/>
  <c r="AJ36" i="7"/>
  <c r="A36" i="7"/>
  <c r="BH276" i="6"/>
  <c r="BO276" i="6"/>
  <c r="BP276" i="6"/>
  <c r="BQ276" i="6"/>
  <c r="BH280" i="6"/>
  <c r="BO280" i="6"/>
  <c r="BP280" i="6"/>
  <c r="BQ280" i="6"/>
  <c r="BG280" i="6"/>
  <c r="BL280" i="6"/>
  <c r="BM280" i="6"/>
  <c r="BN280" i="6"/>
  <c r="BG162" i="6"/>
  <c r="BL162" i="6"/>
  <c r="BM162" i="6"/>
  <c r="BN162" i="6"/>
  <c r="BH162" i="6"/>
  <c r="BO162" i="6"/>
  <c r="BP162" i="6"/>
  <c r="BQ162" i="6"/>
  <c r="BH45" i="6"/>
  <c r="BO45" i="6"/>
  <c r="BP45" i="6"/>
  <c r="BQ45" i="6"/>
  <c r="BG45" i="6"/>
  <c r="BL45" i="6"/>
  <c r="BM45" i="6"/>
  <c r="BN45" i="6"/>
  <c r="BG416" i="6"/>
  <c r="BL416" i="6"/>
  <c r="BM416" i="6"/>
  <c r="BN416" i="6"/>
  <c r="BH416" i="6"/>
  <c r="BO416" i="6"/>
  <c r="BP416" i="6"/>
  <c r="BQ416" i="6"/>
  <c r="BH167" i="6"/>
  <c r="BO167" i="6"/>
  <c r="BP167" i="6"/>
  <c r="BQ167" i="6"/>
  <c r="BG167" i="6"/>
  <c r="BL167" i="6"/>
  <c r="BM167" i="6"/>
  <c r="BN167" i="6"/>
  <c r="BH299" i="6"/>
  <c r="BO299" i="6"/>
  <c r="BP299" i="6"/>
  <c r="BQ299" i="6"/>
  <c r="BG68" i="6"/>
  <c r="BL68" i="6"/>
  <c r="BM68" i="6"/>
  <c r="BN68" i="6"/>
  <c r="BH68" i="6"/>
  <c r="BO68" i="6"/>
  <c r="BP68" i="6"/>
  <c r="BQ68" i="6"/>
  <c r="BH419" i="6"/>
  <c r="BO419" i="6"/>
  <c r="BP419" i="6"/>
  <c r="BQ419" i="6"/>
  <c r="BG419" i="6"/>
  <c r="BL419" i="6"/>
  <c r="BM419" i="6"/>
  <c r="BN419" i="6"/>
  <c r="BH326" i="6"/>
  <c r="BO326" i="6"/>
  <c r="BP326" i="6"/>
  <c r="BQ326" i="6"/>
  <c r="BG326" i="6"/>
  <c r="BL326" i="6"/>
  <c r="BM326" i="6"/>
  <c r="BN326" i="6"/>
  <c r="BG279" i="6"/>
  <c r="BL279" i="6"/>
  <c r="BM279" i="6"/>
  <c r="BN279" i="6"/>
  <c r="BH279" i="6"/>
  <c r="BO279" i="6"/>
  <c r="BP279" i="6"/>
  <c r="BQ279" i="6"/>
  <c r="BH116" i="6"/>
  <c r="BO116" i="6"/>
  <c r="BP116" i="6"/>
  <c r="BQ116" i="6"/>
  <c r="BG116" i="6"/>
  <c r="BL116" i="6"/>
  <c r="BM116" i="6"/>
  <c r="BN116" i="6"/>
  <c r="BG409" i="6"/>
  <c r="BL409" i="6"/>
  <c r="BM409" i="6"/>
  <c r="BN409" i="6"/>
  <c r="BH409" i="6"/>
  <c r="BO409" i="6"/>
  <c r="BP409" i="6"/>
  <c r="BQ409" i="6"/>
  <c r="BG20" i="6"/>
  <c r="BL20" i="6"/>
  <c r="BM20" i="6"/>
  <c r="BN20" i="6"/>
  <c r="BH20" i="6"/>
  <c r="BO20" i="6"/>
  <c r="BP20" i="6"/>
  <c r="BQ20" i="6"/>
  <c r="BG120" i="6"/>
  <c r="BL120" i="6"/>
  <c r="BM120" i="6"/>
  <c r="BN120" i="6"/>
  <c r="BH120" i="6"/>
  <c r="BO120" i="6"/>
  <c r="BP120" i="6"/>
  <c r="BQ120" i="6"/>
  <c r="BG114" i="6"/>
  <c r="BL114" i="6"/>
  <c r="BM114" i="6"/>
  <c r="BN114" i="6"/>
  <c r="BH114" i="6"/>
  <c r="BO114" i="6"/>
  <c r="BP114" i="6"/>
  <c r="BQ114" i="6"/>
  <c r="BG361" i="6"/>
  <c r="BL361" i="6"/>
  <c r="BM361" i="6"/>
  <c r="BN361" i="6"/>
  <c r="BH361" i="6"/>
  <c r="BO361" i="6"/>
  <c r="BP361" i="6"/>
  <c r="BQ361" i="6"/>
  <c r="BG289" i="6"/>
  <c r="BL289" i="6"/>
  <c r="BM289" i="6"/>
  <c r="BN289" i="6"/>
  <c r="BH289" i="6"/>
  <c r="BO289" i="6"/>
  <c r="BP289" i="6"/>
  <c r="BQ289" i="6"/>
  <c r="BH487" i="6"/>
  <c r="BO487" i="6"/>
  <c r="BP487" i="6"/>
  <c r="BQ487" i="6"/>
  <c r="BG487" i="6"/>
  <c r="BL487" i="6"/>
  <c r="BM487" i="6"/>
  <c r="BN487" i="6"/>
  <c r="BG324" i="6"/>
  <c r="BL324" i="6"/>
  <c r="BM324" i="6"/>
  <c r="BN324" i="6"/>
  <c r="BH324" i="6"/>
  <c r="BO324" i="6"/>
  <c r="BP324" i="6"/>
  <c r="BQ324" i="6"/>
  <c r="BH334" i="6"/>
  <c r="BO334" i="6"/>
  <c r="BP334" i="6"/>
  <c r="BQ334" i="6"/>
  <c r="BG334" i="6"/>
  <c r="BL334" i="6"/>
  <c r="BM334" i="6"/>
  <c r="BN334" i="6"/>
  <c r="BG464" i="6"/>
  <c r="BL464" i="6"/>
  <c r="BM464" i="6"/>
  <c r="BN464" i="6"/>
  <c r="BH464" i="6"/>
  <c r="BO464" i="6"/>
  <c r="BP464" i="6"/>
  <c r="BQ464" i="6"/>
  <c r="BG256" i="6"/>
  <c r="BL256" i="6"/>
  <c r="BM256" i="6"/>
  <c r="BN256" i="6"/>
  <c r="BH256" i="6"/>
  <c r="BO256" i="6"/>
  <c r="BP256" i="6"/>
  <c r="BQ256" i="6"/>
  <c r="BG238" i="6"/>
  <c r="BL238" i="6"/>
  <c r="BM238" i="6"/>
  <c r="BN238" i="6"/>
  <c r="BH238" i="6"/>
  <c r="BO238" i="6"/>
  <c r="BP238" i="6"/>
  <c r="BQ238" i="6"/>
  <c r="BH171" i="6"/>
  <c r="BO171" i="6"/>
  <c r="BP171" i="6"/>
  <c r="BQ171" i="6"/>
  <c r="BG125" i="6"/>
  <c r="BL125" i="6"/>
  <c r="BM125" i="6"/>
  <c r="BN125" i="6"/>
  <c r="BH125" i="6"/>
  <c r="BO125" i="6"/>
  <c r="BP125" i="6"/>
  <c r="BQ125" i="6"/>
  <c r="BG449" i="6"/>
  <c r="BL449" i="6"/>
  <c r="BM449" i="6"/>
  <c r="BN449" i="6"/>
  <c r="BH449" i="6"/>
  <c r="BO449" i="6"/>
  <c r="BP449" i="6"/>
  <c r="BQ449" i="6"/>
  <c r="BH461" i="6"/>
  <c r="BO461" i="6"/>
  <c r="BP461" i="6"/>
  <c r="BQ461" i="6"/>
  <c r="BG461" i="6"/>
  <c r="BL461" i="6"/>
  <c r="BM461" i="6"/>
  <c r="BN461" i="6"/>
  <c r="BG470" i="6"/>
  <c r="BL470" i="6"/>
  <c r="BM470" i="6"/>
  <c r="BN470" i="6"/>
  <c r="BH470" i="6"/>
  <c r="BO470" i="6"/>
  <c r="BP470" i="6"/>
  <c r="BQ470" i="6"/>
  <c r="AE10" i="7"/>
  <c r="AT324" i="7"/>
  <c r="AP172" i="7"/>
  <c r="AT130" i="7"/>
  <c r="AT80" i="7"/>
  <c r="AP27" i="7"/>
  <c r="AQ21" i="7"/>
  <c r="AR21" i="7"/>
  <c r="AQ255" i="7"/>
  <c r="AR255" i="7"/>
  <c r="AP244" i="7"/>
  <c r="AQ204" i="7"/>
  <c r="AR204" i="7"/>
  <c r="AP127" i="7"/>
  <c r="AT114" i="7"/>
  <c r="AT74" i="7"/>
  <c r="AT68" i="7"/>
  <c r="AQ292" i="7"/>
  <c r="AR292" i="7"/>
  <c r="AQ246" i="7"/>
  <c r="AR246" i="7"/>
  <c r="AQ152" i="7"/>
  <c r="AR152" i="7"/>
  <c r="AT116" i="7"/>
  <c r="AP108" i="7"/>
  <c r="AP102" i="7"/>
  <c r="AT15" i="7"/>
  <c r="AQ211" i="7"/>
  <c r="AR211" i="7"/>
  <c r="AT16" i="7"/>
  <c r="AT486" i="7"/>
  <c r="AQ107" i="7"/>
  <c r="AR107" i="7"/>
  <c r="AQ215" i="7"/>
  <c r="AR215" i="7"/>
  <c r="AQ250" i="7"/>
  <c r="AR250" i="7"/>
  <c r="AP36" i="7"/>
  <c r="AQ43" i="7"/>
  <c r="AR43" i="7"/>
  <c r="AQ72" i="7"/>
  <c r="AR72" i="7"/>
  <c r="AP82" i="7"/>
  <c r="AQ157" i="7"/>
  <c r="AR157" i="7"/>
  <c r="AT342" i="7"/>
  <c r="AT512" i="7"/>
  <c r="AQ505" i="7"/>
  <c r="AR505" i="7"/>
  <c r="AT497" i="7"/>
  <c r="AT496" i="7"/>
  <c r="AQ492" i="7"/>
  <c r="AR492" i="7"/>
  <c r="AQ512" i="7"/>
  <c r="AR512" i="7"/>
  <c r="AP507" i="7"/>
  <c r="AT503" i="7"/>
  <c r="AQ507" i="7"/>
  <c r="AR507" i="7"/>
  <c r="AP513" i="7"/>
  <c r="AQ510" i="7"/>
  <c r="AR510" i="7"/>
  <c r="AT502" i="7"/>
  <c r="AP500" i="7"/>
  <c r="AT487" i="7"/>
  <c r="AQ490" i="7"/>
  <c r="AR490" i="7"/>
  <c r="AT472" i="7"/>
  <c r="AT471" i="7"/>
  <c r="AT470" i="7"/>
  <c r="AT469" i="7"/>
  <c r="AT468" i="7"/>
  <c r="AT467" i="7"/>
  <c r="AT466" i="7"/>
  <c r="AT465" i="7"/>
  <c r="AT464" i="7"/>
  <c r="AT463" i="7"/>
  <c r="AT462" i="7"/>
  <c r="AT461" i="7"/>
  <c r="AT460" i="7"/>
  <c r="AT459" i="7"/>
  <c r="AQ452" i="7"/>
  <c r="AR452" i="7"/>
  <c r="AT448" i="7"/>
  <c r="AT447" i="7"/>
  <c r="AT446" i="7"/>
  <c r="AQ443" i="7"/>
  <c r="AR443" i="7"/>
  <c r="AT505" i="7"/>
  <c r="AP491" i="7"/>
  <c r="AP444" i="7"/>
  <c r="AP426" i="7"/>
  <c r="AP418" i="7"/>
  <c r="AT415" i="7"/>
  <c r="AP414" i="7"/>
  <c r="AT413" i="7"/>
  <c r="AP412" i="7"/>
  <c r="AQ407" i="7"/>
  <c r="AR407" i="7"/>
  <c r="AP405" i="7"/>
  <c r="AP404" i="7"/>
  <c r="AP403" i="7"/>
  <c r="AQ387" i="7"/>
  <c r="AR387" i="7"/>
  <c r="AQ383" i="7"/>
  <c r="AR383" i="7"/>
  <c r="AQ379" i="7"/>
  <c r="AR379" i="7"/>
  <c r="AQ375" i="7"/>
  <c r="AR375" i="7"/>
  <c r="AP372" i="7"/>
  <c r="AP370" i="7"/>
  <c r="AQ363" i="7"/>
  <c r="AR363" i="7"/>
  <c r="AQ342" i="7"/>
  <c r="AR342" i="7"/>
  <c r="AQ338" i="7"/>
  <c r="AR338" i="7"/>
  <c r="AQ334" i="7"/>
  <c r="AR334" i="7"/>
  <c r="AT495" i="7"/>
  <c r="AT491" i="7"/>
  <c r="AQ489" i="7"/>
  <c r="AR489" i="7"/>
  <c r="AQ466" i="7"/>
  <c r="AR466" i="7"/>
  <c r="AQ447" i="7"/>
  <c r="AR447" i="7"/>
  <c r="AT444" i="7"/>
  <c r="AP428" i="7"/>
  <c r="AP420" i="7"/>
  <c r="AQ413" i="7"/>
  <c r="AR413" i="7"/>
  <c r="AP373" i="7"/>
  <c r="AP371" i="7"/>
  <c r="AT360" i="7"/>
  <c r="AT359" i="7"/>
  <c r="AT358" i="7"/>
  <c r="AP330" i="7"/>
  <c r="AT456" i="7"/>
  <c r="AP452" i="7"/>
  <c r="AS452" i="7"/>
  <c r="AT443" i="7"/>
  <c r="AP427" i="7"/>
  <c r="AP423" i="7"/>
  <c r="AP419" i="7"/>
  <c r="AP415" i="7"/>
  <c r="AT345" i="7"/>
  <c r="AT343" i="7"/>
  <c r="AT341" i="7"/>
  <c r="AT339" i="7"/>
  <c r="AT337" i="7"/>
  <c r="AT335" i="7"/>
  <c r="AT333" i="7"/>
  <c r="AT331" i="7"/>
  <c r="AP327" i="7"/>
  <c r="AQ320" i="7"/>
  <c r="AR320" i="7"/>
  <c r="AT302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Q281" i="7"/>
  <c r="AR281" i="7"/>
  <c r="AT277" i="7"/>
  <c r="AT276" i="7"/>
  <c r="AT275" i="7"/>
  <c r="AT274" i="7"/>
  <c r="AT273" i="7"/>
  <c r="AT272" i="7"/>
  <c r="AT259" i="7"/>
  <c r="AT258" i="7"/>
  <c r="AT257" i="7"/>
  <c r="AT256" i="7"/>
  <c r="AT255" i="7"/>
  <c r="AT254" i="7"/>
  <c r="AT253" i="7"/>
  <c r="AT252" i="7"/>
  <c r="AT251" i="7"/>
  <c r="AT250" i="7"/>
  <c r="AT249" i="7"/>
  <c r="AT248" i="7"/>
  <c r="AT247" i="7"/>
  <c r="AT246" i="7"/>
  <c r="AQ239" i="7"/>
  <c r="AR239" i="7"/>
  <c r="AT235" i="7"/>
  <c r="AT234" i="7"/>
  <c r="AT233" i="7"/>
  <c r="AT232" i="7"/>
  <c r="AT231" i="7"/>
  <c r="AT230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Q196" i="7"/>
  <c r="AR196" i="7"/>
  <c r="AT192" i="7"/>
  <c r="AT191" i="7"/>
  <c r="AT190" i="7"/>
  <c r="AT189" i="7"/>
  <c r="AT188" i="7"/>
  <c r="AT187" i="7"/>
  <c r="AQ173" i="7"/>
  <c r="AR173" i="7"/>
  <c r="AQ169" i="7"/>
  <c r="AR169" i="7"/>
  <c r="AQ165" i="7"/>
  <c r="AR165" i="7"/>
  <c r="AQ161" i="7"/>
  <c r="AR161" i="7"/>
  <c r="AT153" i="7"/>
  <c r="AT151" i="7"/>
  <c r="AQ149" i="7"/>
  <c r="AR149" i="7"/>
  <c r="AQ145" i="7"/>
  <c r="AR145" i="7"/>
  <c r="AQ129" i="7"/>
  <c r="AR129" i="7"/>
  <c r="AQ125" i="7"/>
  <c r="AR125" i="7"/>
  <c r="AQ121" i="7"/>
  <c r="AR121" i="7"/>
  <c r="AT494" i="7"/>
  <c r="AP486" i="7"/>
  <c r="AQ463" i="7"/>
  <c r="AR463" i="7"/>
  <c r="AQ461" i="7"/>
  <c r="AR461" i="7"/>
  <c r="AP457" i="7"/>
  <c r="AT451" i="7"/>
  <c r="AQ430" i="7"/>
  <c r="AR430" i="7"/>
  <c r="AQ426" i="7"/>
  <c r="AR426" i="7"/>
  <c r="AQ422" i="7"/>
  <c r="AR422" i="7"/>
  <c r="AQ418" i="7"/>
  <c r="AR418" i="7"/>
  <c r="AT414" i="7"/>
  <c r="AP401" i="7"/>
  <c r="AP387" i="7"/>
  <c r="AP378" i="7"/>
  <c r="AP362" i="7"/>
  <c r="AQ330" i="7"/>
  <c r="AR330" i="7"/>
  <c r="AT319" i="7"/>
  <c r="AT315" i="7"/>
  <c r="AT457" i="7"/>
  <c r="AT422" i="7"/>
  <c r="AT401" i="7"/>
  <c r="AP384" i="7"/>
  <c r="AP363" i="7"/>
  <c r="AP333" i="7"/>
  <c r="AP328" i="7"/>
  <c r="AQ327" i="7"/>
  <c r="AR327" i="7"/>
  <c r="AP325" i="7"/>
  <c r="AQ295" i="7"/>
  <c r="AR295" i="7"/>
  <c r="AQ293" i="7"/>
  <c r="AR293" i="7"/>
  <c r="AQ242" i="7"/>
  <c r="AR242" i="7"/>
  <c r="AQ238" i="7"/>
  <c r="AR238" i="7"/>
  <c r="AP173" i="7"/>
  <c r="AP165" i="7"/>
  <c r="AT160" i="7"/>
  <c r="AT158" i="7"/>
  <c r="AT385" i="7"/>
  <c r="AT334" i="7"/>
  <c r="AP324" i="7"/>
  <c r="AT320" i="7"/>
  <c r="AP245" i="7"/>
  <c r="AT243" i="7"/>
  <c r="AT239" i="7"/>
  <c r="AT237" i="7"/>
  <c r="AT168" i="7"/>
  <c r="AP361" i="7"/>
  <c r="AP326" i="7"/>
  <c r="AQ253" i="7"/>
  <c r="AR253" i="7"/>
  <c r="AP243" i="7"/>
  <c r="AQ210" i="7"/>
  <c r="AR210" i="7"/>
  <c r="AP196" i="7"/>
  <c r="AP156" i="7"/>
  <c r="AP148" i="7"/>
  <c r="AP126" i="7"/>
  <c r="AP118" i="7"/>
  <c r="AQ84" i="7"/>
  <c r="AR84" i="7"/>
  <c r="AQ80" i="7"/>
  <c r="AR80" i="7"/>
  <c r="AQ76" i="7"/>
  <c r="AR76" i="7"/>
  <c r="AP73" i="7"/>
  <c r="AP71" i="7"/>
  <c r="AQ64" i="7"/>
  <c r="AR64" i="7"/>
  <c r="AQ60" i="7"/>
  <c r="AR60" i="7"/>
  <c r="AQ37" i="7"/>
  <c r="AR37" i="7"/>
  <c r="AT32" i="7"/>
  <c r="AQ471" i="7"/>
  <c r="AR471" i="7"/>
  <c r="AP381" i="7"/>
  <c r="AQ294" i="7"/>
  <c r="AR294" i="7"/>
  <c r="AP278" i="7"/>
  <c r="AQ248" i="7"/>
  <c r="AR248" i="7"/>
  <c r="AQ240" i="7"/>
  <c r="AR240" i="7"/>
  <c r="AQ217" i="7"/>
  <c r="AR217" i="7"/>
  <c r="AT150" i="7"/>
  <c r="AT127" i="7"/>
  <c r="AT119" i="7"/>
  <c r="AT111" i="7"/>
  <c r="AT109" i="7"/>
  <c r="AQ73" i="7"/>
  <c r="AR73" i="7"/>
  <c r="AQ67" i="7"/>
  <c r="AR67" i="7"/>
  <c r="AQ42" i="7"/>
  <c r="AR42" i="7"/>
  <c r="AP39" i="7"/>
  <c r="AT35" i="7"/>
  <c r="AQ27" i="7"/>
  <c r="AR27" i="7"/>
  <c r="AP25" i="7"/>
  <c r="AQ23" i="7"/>
  <c r="AR23" i="7"/>
  <c r="AQ454" i="7"/>
  <c r="AR454" i="7"/>
  <c r="AP322" i="7"/>
  <c r="AP280" i="7"/>
  <c r="AP194" i="7"/>
  <c r="AT128" i="7"/>
  <c r="AT120" i="7"/>
  <c r="AP113" i="7"/>
  <c r="AP87" i="7"/>
  <c r="AT81" i="7"/>
  <c r="AT72" i="7"/>
  <c r="AP69" i="7"/>
  <c r="AQ44" i="7"/>
  <c r="AR44" i="7"/>
  <c r="AP41" i="7"/>
  <c r="AT31" i="7"/>
  <c r="AQ29" i="7"/>
  <c r="AR29" i="7"/>
  <c r="AQ24" i="7"/>
  <c r="AR24" i="7"/>
  <c r="AQ22" i="7"/>
  <c r="AR22" i="7"/>
  <c r="AT20" i="7"/>
  <c r="AQ321" i="7"/>
  <c r="AR321" i="7"/>
  <c r="AQ288" i="7"/>
  <c r="AR288" i="7"/>
  <c r="AP279" i="7"/>
  <c r="AP199" i="7"/>
  <c r="AP164" i="7"/>
  <c r="AT156" i="7"/>
  <c r="AP114" i="7"/>
  <c r="AQ105" i="7"/>
  <c r="AR105" i="7"/>
  <c r="AP80" i="7"/>
  <c r="AP74" i="7"/>
  <c r="AP68" i="7"/>
  <c r="AP60" i="7"/>
  <c r="AS60" i="7"/>
  <c r="AT36" i="7"/>
  <c r="AP28" i="7"/>
  <c r="AT21" i="7"/>
  <c r="AP20" i="7"/>
  <c r="AT383" i="7"/>
  <c r="AP285" i="7"/>
  <c r="AQ273" i="7"/>
  <c r="AR273" i="7"/>
  <c r="AQ231" i="7"/>
  <c r="AR231" i="7"/>
  <c r="AT199" i="7"/>
  <c r="AQ154" i="7"/>
  <c r="AR154" i="7"/>
  <c r="AP129" i="7"/>
  <c r="AP121" i="7"/>
  <c r="AQ112" i="7"/>
  <c r="AR112" i="7"/>
  <c r="AP107" i="7"/>
  <c r="AS107" i="7"/>
  <c r="AT105" i="7"/>
  <c r="AT87" i="7"/>
  <c r="AP77" i="7"/>
  <c r="AT69" i="7"/>
  <c r="AP58" i="7"/>
  <c r="AT41" i="7"/>
  <c r="AT29" i="7"/>
  <c r="AQ28" i="7"/>
  <c r="AR28" i="7"/>
  <c r="AP21" i="7"/>
  <c r="AP146" i="7"/>
  <c r="AT167" i="7"/>
  <c r="AQ234" i="7"/>
  <c r="AR234" i="7"/>
  <c r="AQ251" i="7"/>
  <c r="AR251" i="7"/>
  <c r="AT76" i="7"/>
  <c r="AT145" i="7"/>
  <c r="AT165" i="7"/>
  <c r="AQ35" i="7"/>
  <c r="AR35" i="7"/>
  <c r="AT40" i="7"/>
  <c r="AQ66" i="7"/>
  <c r="AR66" i="7"/>
  <c r="AT122" i="7"/>
  <c r="AQ212" i="7"/>
  <c r="AR212" i="7"/>
  <c r="AQ247" i="7"/>
  <c r="AR247" i="7"/>
  <c r="AQ276" i="7"/>
  <c r="AR276" i="7"/>
  <c r="AQ509" i="7"/>
  <c r="AR509" i="7"/>
  <c r="AP504" i="7"/>
  <c r="AP493" i="7"/>
  <c r="AQ515" i="7"/>
  <c r="AR515" i="7"/>
  <c r="AP511" i="7"/>
  <c r="AT507" i="7"/>
  <c r="AQ497" i="7"/>
  <c r="AR497" i="7"/>
  <c r="AQ511" i="7"/>
  <c r="AR511" i="7"/>
  <c r="AP506" i="7"/>
  <c r="AQ514" i="7"/>
  <c r="AR514" i="7"/>
  <c r="AQ485" i="7"/>
  <c r="AR485" i="7"/>
  <c r="AQ455" i="7"/>
  <c r="AR455" i="7"/>
  <c r="AQ449" i="7"/>
  <c r="AR449" i="7"/>
  <c r="AP502" i="7"/>
  <c r="AT500" i="7"/>
  <c r="AP492" i="7"/>
  <c r="AQ491" i="7"/>
  <c r="AR491" i="7"/>
  <c r="AP489" i="7"/>
  <c r="AQ456" i="7"/>
  <c r="AR456" i="7"/>
  <c r="AP454" i="7"/>
  <c r="AP453" i="7"/>
  <c r="AQ444" i="7"/>
  <c r="AR444" i="7"/>
  <c r="AP430" i="7"/>
  <c r="AP429" i="7"/>
  <c r="AQ502" i="7"/>
  <c r="AR502" i="7"/>
  <c r="AT492" i="7"/>
  <c r="AQ472" i="7"/>
  <c r="AR472" i="7"/>
  <c r="AQ464" i="7"/>
  <c r="AR464" i="7"/>
  <c r="AP458" i="7"/>
  <c r="AT425" i="7"/>
  <c r="AQ423" i="7"/>
  <c r="AR423" i="7"/>
  <c r="AT417" i="7"/>
  <c r="AQ411" i="7"/>
  <c r="AR411" i="7"/>
  <c r="AT405" i="7"/>
  <c r="AT404" i="7"/>
  <c r="AT403" i="7"/>
  <c r="AQ400" i="7"/>
  <c r="AR400" i="7"/>
  <c r="AQ384" i="7"/>
  <c r="AR384" i="7"/>
  <c r="AQ380" i="7"/>
  <c r="AR380" i="7"/>
  <c r="AQ376" i="7"/>
  <c r="AR376" i="7"/>
  <c r="AT372" i="7"/>
  <c r="AT370" i="7"/>
  <c r="AQ368" i="7"/>
  <c r="AR368" i="7"/>
  <c r="AQ343" i="7"/>
  <c r="AR343" i="7"/>
  <c r="AQ339" i="7"/>
  <c r="AR339" i="7"/>
  <c r="AQ335" i="7"/>
  <c r="AR335" i="7"/>
  <c r="AQ331" i="7"/>
  <c r="AR331" i="7"/>
  <c r="AT499" i="7"/>
  <c r="AQ494" i="7"/>
  <c r="AR494" i="7"/>
  <c r="AT458" i="7"/>
  <c r="AT427" i="7"/>
  <c r="AQ425" i="7"/>
  <c r="AR425" i="7"/>
  <c r="AT419" i="7"/>
  <c r="AQ417" i="7"/>
  <c r="AR417" i="7"/>
  <c r="AQ406" i="7"/>
  <c r="AR406" i="7"/>
  <c r="AT373" i="7"/>
  <c r="AT371" i="7"/>
  <c r="AT330" i="7"/>
  <c r="AP411" i="7"/>
  <c r="AT408" i="7"/>
  <c r="AP406" i="7"/>
  <c r="AT327" i="7"/>
  <c r="AQ325" i="7"/>
  <c r="AR325" i="7"/>
  <c r="AQ317" i="7"/>
  <c r="AR317" i="7"/>
  <c r="AQ285" i="7"/>
  <c r="AR285" i="7"/>
  <c r="AP283" i="7"/>
  <c r="AP282" i="7"/>
  <c r="AQ243" i="7"/>
  <c r="AR243" i="7"/>
  <c r="AP241" i="7"/>
  <c r="AP240" i="7"/>
  <c r="AQ200" i="7"/>
  <c r="AR200" i="7"/>
  <c r="AP198" i="7"/>
  <c r="AP197" i="7"/>
  <c r="AQ174" i="7"/>
  <c r="AR174" i="7"/>
  <c r="AQ170" i="7"/>
  <c r="AR170" i="7"/>
  <c r="AQ166" i="7"/>
  <c r="AR166" i="7"/>
  <c r="AQ162" i="7"/>
  <c r="AR162" i="7"/>
  <c r="AP159" i="7"/>
  <c r="AP157" i="7"/>
  <c r="AQ150" i="7"/>
  <c r="AR150" i="7"/>
  <c r="AQ146" i="7"/>
  <c r="AR146" i="7"/>
  <c r="AQ130" i="7"/>
  <c r="AR130" i="7"/>
  <c r="AQ126" i="7"/>
  <c r="AR126" i="7"/>
  <c r="AQ122" i="7"/>
  <c r="AR122" i="7"/>
  <c r="AQ118" i="7"/>
  <c r="AR118" i="7"/>
  <c r="AP449" i="7"/>
  <c r="AQ446" i="7"/>
  <c r="AR446" i="7"/>
  <c r="AQ428" i="7"/>
  <c r="AR428" i="7"/>
  <c r="AP456" i="7"/>
  <c r="AT400" i="7"/>
  <c r="AT382" i="7"/>
  <c r="AP379" i="7"/>
  <c r="AQ370" i="7"/>
  <c r="AR370" i="7"/>
  <c r="AQ359" i="7"/>
  <c r="AR359" i="7"/>
  <c r="AT344" i="7"/>
  <c r="AP331" i="7"/>
  <c r="AT420" i="7"/>
  <c r="AP413" i="7"/>
  <c r="AP409" i="7"/>
  <c r="AQ403" i="7"/>
  <c r="AR403" i="7"/>
  <c r="AP385" i="7"/>
  <c r="AP376" i="7"/>
  <c r="AT326" i="7"/>
  <c r="AQ465" i="7"/>
  <c r="AR465" i="7"/>
  <c r="AT384" i="7"/>
  <c r="AP369" i="7"/>
  <c r="AT317" i="7"/>
  <c r="AQ284" i="7"/>
  <c r="AR284" i="7"/>
  <c r="AQ280" i="7"/>
  <c r="AR280" i="7"/>
  <c r="AQ199" i="7"/>
  <c r="AR199" i="7"/>
  <c r="AQ195" i="7"/>
  <c r="AR195" i="7"/>
  <c r="AP167" i="7"/>
  <c r="AP402" i="7"/>
  <c r="AP374" i="7"/>
  <c r="AQ329" i="7"/>
  <c r="AR329" i="7"/>
  <c r="AT325" i="7"/>
  <c r="AQ302" i="7"/>
  <c r="AR302" i="7"/>
  <c r="AP287" i="7"/>
  <c r="AT285" i="7"/>
  <c r="AT281" i="7"/>
  <c r="AT279" i="7"/>
  <c r="AP202" i="7"/>
  <c r="AT200" i="7"/>
  <c r="AT196" i="7"/>
  <c r="AT194" i="7"/>
  <c r="AT174" i="7"/>
  <c r="AT166" i="7"/>
  <c r="AP407" i="7"/>
  <c r="AT363" i="7"/>
  <c r="AP335" i="7"/>
  <c r="AS335" i="7"/>
  <c r="AQ300" i="7"/>
  <c r="AR300" i="7"/>
  <c r="AQ290" i="7"/>
  <c r="AR290" i="7"/>
  <c r="AQ257" i="7"/>
  <c r="AR257" i="7"/>
  <c r="AT244" i="7"/>
  <c r="AQ241" i="7"/>
  <c r="AR241" i="7"/>
  <c r="AQ214" i="7"/>
  <c r="AR214" i="7"/>
  <c r="AT201" i="7"/>
  <c r="AQ190" i="7"/>
  <c r="AR190" i="7"/>
  <c r="AT171" i="7"/>
  <c r="AT155" i="7"/>
  <c r="AT147" i="7"/>
  <c r="AP128" i="7"/>
  <c r="AP120" i="7"/>
  <c r="AQ85" i="7"/>
  <c r="AR85" i="7"/>
  <c r="AQ81" i="7"/>
  <c r="AR81" i="7"/>
  <c r="AQ77" i="7"/>
  <c r="AR77" i="7"/>
  <c r="AT73" i="7"/>
  <c r="AT71" i="7"/>
  <c r="AQ69" i="7"/>
  <c r="AR69" i="7"/>
  <c r="AQ61" i="7"/>
  <c r="AR61" i="7"/>
  <c r="AQ41" i="7"/>
  <c r="AR41" i="7"/>
  <c r="AP38" i="7"/>
  <c r="AT406" i="7"/>
  <c r="AP382" i="7"/>
  <c r="AQ289" i="7"/>
  <c r="AR289" i="7"/>
  <c r="AQ283" i="7"/>
  <c r="AR283" i="7"/>
  <c r="AQ252" i="7"/>
  <c r="AR252" i="7"/>
  <c r="AQ235" i="7"/>
  <c r="AR235" i="7"/>
  <c r="AQ205" i="7"/>
  <c r="AR205" i="7"/>
  <c r="AP174" i="7"/>
  <c r="AP166" i="7"/>
  <c r="AP160" i="7"/>
  <c r="AP155" i="7"/>
  <c r="AT125" i="7"/>
  <c r="AP117" i="7"/>
  <c r="AP115" i="7"/>
  <c r="AP43" i="7"/>
  <c r="AT39" i="7"/>
  <c r="AQ32" i="7"/>
  <c r="AR32" i="7"/>
  <c r="AT25" i="7"/>
  <c r="AP22" i="7"/>
  <c r="AQ16" i="7"/>
  <c r="AR16" i="7"/>
  <c r="AP345" i="7"/>
  <c r="AP281" i="7"/>
  <c r="AS281" i="7"/>
  <c r="AP242" i="7"/>
  <c r="AQ230" i="7"/>
  <c r="AR230" i="7"/>
  <c r="AQ117" i="7"/>
  <c r="AR117" i="7"/>
  <c r="AP105" i="7"/>
  <c r="AT103" i="7"/>
  <c r="AT85" i="7"/>
  <c r="AP75" i="7"/>
  <c r="AT61" i="7"/>
  <c r="AT58" i="7"/>
  <c r="AT26" i="7"/>
  <c r="AT23" i="7"/>
  <c r="AT322" i="7"/>
  <c r="AT284" i="7"/>
  <c r="AT280" i="7"/>
  <c r="AP237" i="7"/>
  <c r="AP200" i="7"/>
  <c r="AT161" i="7"/>
  <c r="AT148" i="7"/>
  <c r="AT126" i="7"/>
  <c r="AT118" i="7"/>
  <c r="AQ113" i="7"/>
  <c r="AR113" i="7"/>
  <c r="AP84" i="7"/>
  <c r="AT78" i="7"/>
  <c r="AT44" i="7"/>
  <c r="AP34" i="7"/>
  <c r="AQ15" i="7"/>
  <c r="AR15" i="7"/>
  <c r="AT286" i="7"/>
  <c r="AQ275" i="7"/>
  <c r="AR275" i="7"/>
  <c r="AQ233" i="7"/>
  <c r="AR233" i="7"/>
  <c r="AQ158" i="7"/>
  <c r="AR158" i="7"/>
  <c r="AQ111" i="7"/>
  <c r="AR111" i="7"/>
  <c r="AQ104" i="7"/>
  <c r="AR104" i="7"/>
  <c r="AP81" i="7"/>
  <c r="AT75" i="7"/>
  <c r="AQ68" i="7"/>
  <c r="AR68" i="7"/>
  <c r="AP61" i="7"/>
  <c r="AS61" i="7"/>
  <c r="AQ40" i="7"/>
  <c r="AR40" i="7"/>
  <c r="AP37" i="7"/>
  <c r="AS37" i="7"/>
  <c r="AT27" i="7"/>
  <c r="AQ26" i="7"/>
  <c r="AR26" i="7"/>
  <c r="AP19" i="7"/>
  <c r="AQ18" i="7"/>
  <c r="AR18" i="7"/>
  <c r="AT60" i="7"/>
  <c r="AT84" i="7"/>
  <c r="AP106" i="7"/>
  <c r="AQ30" i="7"/>
  <c r="AR30" i="7"/>
  <c r="AT70" i="7"/>
  <c r="AT104" i="7"/>
  <c r="AQ160" i="7"/>
  <c r="AR160" i="7"/>
  <c r="AQ208" i="7"/>
  <c r="AR208" i="7"/>
  <c r="AQ103" i="7"/>
  <c r="AR103" i="7"/>
  <c r="AT112" i="7"/>
  <c r="AP119" i="7"/>
  <c r="AQ203" i="7"/>
  <c r="AR203" i="7"/>
  <c r="AP515" i="7"/>
  <c r="AQ513" i="7"/>
  <c r="AR513" i="7"/>
  <c r="AP508" i="7"/>
  <c r="AT504" i="7"/>
  <c r="AT493" i="7"/>
  <c r="AT511" i="7"/>
  <c r="AQ504" i="7"/>
  <c r="AR504" i="7"/>
  <c r="AP498" i="7"/>
  <c r="AP514" i="7"/>
  <c r="AP510" i="7"/>
  <c r="AT506" i="7"/>
  <c r="AT509" i="7"/>
  <c r="AT501" i="7"/>
  <c r="AQ488" i="7"/>
  <c r="AR488" i="7"/>
  <c r="AQ457" i="7"/>
  <c r="AR457" i="7"/>
  <c r="AQ451" i="7"/>
  <c r="AR451" i="7"/>
  <c r="AQ412" i="7"/>
  <c r="AR412" i="7"/>
  <c r="AQ499" i="7"/>
  <c r="AR499" i="7"/>
  <c r="AQ496" i="7"/>
  <c r="AR496" i="7"/>
  <c r="AP495" i="7"/>
  <c r="AT489" i="7"/>
  <c r="AQ458" i="7"/>
  <c r="AR458" i="7"/>
  <c r="AT454" i="7"/>
  <c r="AT453" i="7"/>
  <c r="AQ445" i="7"/>
  <c r="AR445" i="7"/>
  <c r="AT430" i="7"/>
  <c r="AT429" i="7"/>
  <c r="AT445" i="7"/>
  <c r="AP422" i="7"/>
  <c r="AP410" i="7"/>
  <c r="AQ409" i="7"/>
  <c r="AR409" i="7"/>
  <c r="AQ401" i="7"/>
  <c r="AR401" i="7"/>
  <c r="AQ385" i="7"/>
  <c r="AR385" i="7"/>
  <c r="AQ381" i="7"/>
  <c r="AR381" i="7"/>
  <c r="AQ377" i="7"/>
  <c r="AR377" i="7"/>
  <c r="AQ369" i="7"/>
  <c r="AR369" i="7"/>
  <c r="AP366" i="7"/>
  <c r="AP364" i="7"/>
  <c r="AQ361" i="7"/>
  <c r="AR361" i="7"/>
  <c r="AQ344" i="7"/>
  <c r="AR344" i="7"/>
  <c r="AQ340" i="7"/>
  <c r="AR340" i="7"/>
  <c r="AQ336" i="7"/>
  <c r="AR336" i="7"/>
  <c r="AQ332" i="7"/>
  <c r="AR332" i="7"/>
  <c r="AP329" i="7"/>
  <c r="AP509" i="7"/>
  <c r="AS509" i="7"/>
  <c r="AQ503" i="7"/>
  <c r="AR503" i="7"/>
  <c r="AT488" i="7"/>
  <c r="AQ470" i="7"/>
  <c r="AR470" i="7"/>
  <c r="AQ462" i="7"/>
  <c r="AR462" i="7"/>
  <c r="AP445" i="7"/>
  <c r="AQ429" i="7"/>
  <c r="AR429" i="7"/>
  <c r="AP424" i="7"/>
  <c r="AP416" i="7"/>
  <c r="AQ415" i="7"/>
  <c r="AR415" i="7"/>
  <c r="AT409" i="7"/>
  <c r="AP408" i="7"/>
  <c r="AP367" i="7"/>
  <c r="AP365" i="7"/>
  <c r="AQ506" i="7"/>
  <c r="AR506" i="7"/>
  <c r="AP485" i="7"/>
  <c r="AQ459" i="7"/>
  <c r="AR459" i="7"/>
  <c r="AP455" i="7"/>
  <c r="AT450" i="7"/>
  <c r="AP425" i="7"/>
  <c r="AS425" i="7"/>
  <c r="AP421" i="7"/>
  <c r="AP417" i="7"/>
  <c r="AS417" i="7"/>
  <c r="AQ405" i="7"/>
  <c r="AR405" i="7"/>
  <c r="AP344" i="7"/>
  <c r="AS344" i="7"/>
  <c r="AP342" i="7"/>
  <c r="AP340" i="7"/>
  <c r="AP338" i="7"/>
  <c r="AP336" i="7"/>
  <c r="AP334" i="7"/>
  <c r="AP332" i="7"/>
  <c r="AQ326" i="7"/>
  <c r="AR326" i="7"/>
  <c r="AP323" i="7"/>
  <c r="AP321" i="7"/>
  <c r="AQ318" i="7"/>
  <c r="AR318" i="7"/>
  <c r="AQ287" i="7"/>
  <c r="AR287" i="7"/>
  <c r="AT283" i="7"/>
  <c r="AT282" i="7"/>
  <c r="AQ245" i="7"/>
  <c r="AR245" i="7"/>
  <c r="AT241" i="7"/>
  <c r="AT240" i="7"/>
  <c r="AQ202" i="7"/>
  <c r="AR202" i="7"/>
  <c r="AT198" i="7"/>
  <c r="AT197" i="7"/>
  <c r="AQ171" i="7"/>
  <c r="AR171" i="7"/>
  <c r="AQ167" i="7"/>
  <c r="AR167" i="7"/>
  <c r="AQ163" i="7"/>
  <c r="AR163" i="7"/>
  <c r="AT159" i="7"/>
  <c r="AT157" i="7"/>
  <c r="AQ155" i="7"/>
  <c r="AR155" i="7"/>
  <c r="AQ147" i="7"/>
  <c r="AR147" i="7"/>
  <c r="AQ131" i="7"/>
  <c r="AR131" i="7"/>
  <c r="AQ127" i="7"/>
  <c r="AR127" i="7"/>
  <c r="AQ123" i="7"/>
  <c r="AR123" i="7"/>
  <c r="AQ119" i="7"/>
  <c r="AR119" i="7"/>
  <c r="AT485" i="7"/>
  <c r="AT455" i="7"/>
  <c r="AT428" i="7"/>
  <c r="AQ424" i="7"/>
  <c r="AR424" i="7"/>
  <c r="AQ420" i="7"/>
  <c r="AR420" i="7"/>
  <c r="AQ416" i="7"/>
  <c r="AR416" i="7"/>
  <c r="AT412" i="7"/>
  <c r="AT381" i="7"/>
  <c r="AT374" i="7"/>
  <c r="AT361" i="7"/>
  <c r="AT328" i="7"/>
  <c r="AT426" i="7"/>
  <c r="AT418" i="7"/>
  <c r="AT387" i="7"/>
  <c r="AT380" i="7"/>
  <c r="AP377" i="7"/>
  <c r="AP341" i="7"/>
  <c r="AT338" i="7"/>
  <c r="AP319" i="7"/>
  <c r="AQ316" i="7"/>
  <c r="AR316" i="7"/>
  <c r="AP450" i="7"/>
  <c r="AT378" i="7"/>
  <c r="AQ365" i="7"/>
  <c r="AR365" i="7"/>
  <c r="AP343" i="7"/>
  <c r="AT332" i="7"/>
  <c r="AQ299" i="7"/>
  <c r="AR299" i="7"/>
  <c r="AT245" i="7"/>
  <c r="AQ244" i="7"/>
  <c r="AR244" i="7"/>
  <c r="AQ236" i="7"/>
  <c r="AR236" i="7"/>
  <c r="AP169" i="7"/>
  <c r="AP161" i="7"/>
  <c r="AQ448" i="7"/>
  <c r="AR448" i="7"/>
  <c r="AQ410" i="7"/>
  <c r="AR410" i="7"/>
  <c r="AT172" i="7"/>
  <c r="AT164" i="7"/>
  <c r="AQ358" i="7"/>
  <c r="AR358" i="7"/>
  <c r="AT242" i="7"/>
  <c r="AT195" i="7"/>
  <c r="AQ187" i="7"/>
  <c r="AR187" i="7"/>
  <c r="AP145" i="7"/>
  <c r="AP130" i="7"/>
  <c r="AP122" i="7"/>
  <c r="AS122" i="7"/>
  <c r="AQ114" i="7"/>
  <c r="AR114" i="7"/>
  <c r="AQ108" i="7"/>
  <c r="AR108" i="7"/>
  <c r="AQ86" i="7"/>
  <c r="AR86" i="7"/>
  <c r="AQ82" i="7"/>
  <c r="AR82" i="7"/>
  <c r="AQ78" i="7"/>
  <c r="AR78" i="7"/>
  <c r="AQ70" i="7"/>
  <c r="AR70" i="7"/>
  <c r="AP67" i="7"/>
  <c r="AS67" i="7"/>
  <c r="AP65" i="7"/>
  <c r="AQ58" i="7"/>
  <c r="AR58" i="7"/>
  <c r="AQ45" i="7"/>
  <c r="AR45" i="7"/>
  <c r="AP42" i="7"/>
  <c r="AT38" i="7"/>
  <c r="AQ31" i="7"/>
  <c r="AR31" i="7"/>
  <c r="AT377" i="7"/>
  <c r="AP284" i="7"/>
  <c r="AQ256" i="7"/>
  <c r="AR256" i="7"/>
  <c r="AP236" i="7"/>
  <c r="AQ209" i="7"/>
  <c r="AR209" i="7"/>
  <c r="AP154" i="7"/>
  <c r="AQ153" i="7"/>
  <c r="AR153" i="7"/>
  <c r="AT131" i="7"/>
  <c r="AT123" i="7"/>
  <c r="AT117" i="7"/>
  <c r="AT115" i="7"/>
  <c r="AT43" i="7"/>
  <c r="AP33" i="7"/>
  <c r="AP30" i="7"/>
  <c r="AT22" i="7"/>
  <c r="AQ20" i="7"/>
  <c r="AR20" i="7"/>
  <c r="AP17" i="7"/>
  <c r="AT410" i="7"/>
  <c r="AQ328" i="7"/>
  <c r="AR328" i="7"/>
  <c r="AT316" i="7"/>
  <c r="AQ282" i="7"/>
  <c r="AR282" i="7"/>
  <c r="AQ272" i="7"/>
  <c r="AR272" i="7"/>
  <c r="AT236" i="7"/>
  <c r="AQ192" i="7"/>
  <c r="AR192" i="7"/>
  <c r="AT163" i="7"/>
  <c r="AP125" i="7"/>
  <c r="AQ115" i="7"/>
  <c r="AR115" i="7"/>
  <c r="AT107" i="7"/>
  <c r="AQ102" i="7"/>
  <c r="AR102" i="7"/>
  <c r="AP79" i="7"/>
  <c r="AT37" i="7"/>
  <c r="AT28" i="7"/>
  <c r="AP16" i="7"/>
  <c r="AQ291" i="7"/>
  <c r="AR291" i="7"/>
  <c r="AP286" i="7"/>
  <c r="AT238" i="7"/>
  <c r="AT193" i="7"/>
  <c r="AT173" i="7"/>
  <c r="AP104" i="7"/>
  <c r="AT102" i="7"/>
  <c r="AT82" i="7"/>
  <c r="AP40" i="7"/>
  <c r="AS40" i="7"/>
  <c r="AQ33" i="7"/>
  <c r="AR33" i="7"/>
  <c r="AQ25" i="7"/>
  <c r="AR25" i="7"/>
  <c r="AP23" i="7"/>
  <c r="AT19" i="7"/>
  <c r="AQ17" i="7"/>
  <c r="AR17" i="7"/>
  <c r="AQ296" i="7"/>
  <c r="AR296" i="7"/>
  <c r="AP239" i="7"/>
  <c r="AP195" i="7"/>
  <c r="AS195" i="7"/>
  <c r="AP162" i="7"/>
  <c r="AQ159" i="7"/>
  <c r="AR159" i="7"/>
  <c r="AT132" i="7"/>
  <c r="AT124" i="7"/>
  <c r="AQ109" i="7"/>
  <c r="AR109" i="7"/>
  <c r="AP85" i="7"/>
  <c r="AT79" i="7"/>
  <c r="AQ74" i="7"/>
  <c r="AR74" i="7"/>
  <c r="AP66" i="7"/>
  <c r="AS66" i="7"/>
  <c r="AT59" i="7"/>
  <c r="AP45" i="7"/>
  <c r="AS45" i="7"/>
  <c r="AQ34" i="7"/>
  <c r="AR34" i="7"/>
  <c r="AP31" i="7"/>
  <c r="AT24" i="7"/>
  <c r="AP24" i="7"/>
  <c r="AP78" i="7"/>
  <c r="AQ216" i="7"/>
  <c r="AR216" i="7"/>
  <c r="AQ258" i="7"/>
  <c r="AR258" i="7"/>
  <c r="AP86" i="7"/>
  <c r="AQ254" i="7"/>
  <c r="AR254" i="7"/>
  <c r="AQ501" i="7"/>
  <c r="AR501" i="7"/>
  <c r="AP497" i="7"/>
  <c r="AP503" i="7"/>
  <c r="AS503" i="7"/>
  <c r="AT498" i="7"/>
  <c r="AP501" i="7"/>
  <c r="AS501" i="7"/>
  <c r="AP472" i="7"/>
  <c r="AP468" i="7"/>
  <c r="AP464" i="7"/>
  <c r="AP460" i="7"/>
  <c r="AQ450" i="7"/>
  <c r="AR450" i="7"/>
  <c r="AQ495" i="7"/>
  <c r="AR495" i="7"/>
  <c r="AP488" i="7"/>
  <c r="AQ468" i="7"/>
  <c r="AR468" i="7"/>
  <c r="AQ402" i="7"/>
  <c r="AR402" i="7"/>
  <c r="AQ386" i="7"/>
  <c r="AR386" i="7"/>
  <c r="AQ382" i="7"/>
  <c r="AR382" i="7"/>
  <c r="AQ378" i="7"/>
  <c r="AR378" i="7"/>
  <c r="AQ374" i="7"/>
  <c r="AR374" i="7"/>
  <c r="AT366" i="7"/>
  <c r="AT329" i="7"/>
  <c r="AT513" i="7"/>
  <c r="AT367" i="7"/>
  <c r="AP400" i="7"/>
  <c r="AP368" i="7"/>
  <c r="AS368" i="7"/>
  <c r="AQ360" i="7"/>
  <c r="AR360" i="7"/>
  <c r="AP300" i="7"/>
  <c r="AP296" i="7"/>
  <c r="AP292" i="7"/>
  <c r="AS292" i="7"/>
  <c r="AP288" i="7"/>
  <c r="AP277" i="7"/>
  <c r="AP273" i="7"/>
  <c r="AS273" i="7"/>
  <c r="AP257" i="7"/>
  <c r="AP253" i="7"/>
  <c r="AP249" i="7"/>
  <c r="AP234" i="7"/>
  <c r="AP230" i="7"/>
  <c r="AP214" i="7"/>
  <c r="AS214" i="7"/>
  <c r="AP210" i="7"/>
  <c r="AP206" i="7"/>
  <c r="AP191" i="7"/>
  <c r="AP187" i="7"/>
  <c r="AQ156" i="7"/>
  <c r="AR156" i="7"/>
  <c r="AP151" i="7"/>
  <c r="AT452" i="7"/>
  <c r="AT369" i="7"/>
  <c r="AQ322" i="7"/>
  <c r="AR322" i="7"/>
  <c r="AT416" i="7"/>
  <c r="AT402" i="7"/>
  <c r="AT379" i="7"/>
  <c r="AT318" i="7"/>
  <c r="AQ487" i="7"/>
  <c r="AR487" i="7"/>
  <c r="AT375" i="7"/>
  <c r="AT202" i="7"/>
  <c r="AQ193" i="7"/>
  <c r="AR193" i="7"/>
  <c r="AP171" i="7"/>
  <c r="AQ249" i="7"/>
  <c r="AR249" i="7"/>
  <c r="AQ206" i="7"/>
  <c r="AR206" i="7"/>
  <c r="AT152" i="7"/>
  <c r="AQ59" i="7"/>
  <c r="AR59" i="7"/>
  <c r="AP32" i="7"/>
  <c r="AP375" i="7"/>
  <c r="AS375" i="7"/>
  <c r="AT169" i="7"/>
  <c r="AP35" i="7"/>
  <c r="AS35" i="7"/>
  <c r="AT30" i="7"/>
  <c r="AT17" i="7"/>
  <c r="AT449" i="7"/>
  <c r="AT376" i="7"/>
  <c r="AT278" i="7"/>
  <c r="AQ188" i="7"/>
  <c r="AR188" i="7"/>
  <c r="AP150" i="7"/>
  <c r="AQ106" i="7"/>
  <c r="AR106" i="7"/>
  <c r="AT66" i="7"/>
  <c r="AT45" i="7"/>
  <c r="AP15" i="7"/>
  <c r="AP149" i="7"/>
  <c r="AS149" i="7"/>
  <c r="AP123" i="7"/>
  <c r="AP112" i="7"/>
  <c r="AS112" i="7"/>
  <c r="AT106" i="7"/>
  <c r="AP70" i="7"/>
  <c r="AS70" i="7"/>
  <c r="AP26" i="7"/>
  <c r="AP18" i="7"/>
  <c r="AS18" i="7"/>
  <c r="AQ404" i="7"/>
  <c r="AR404" i="7"/>
  <c r="AT113" i="7"/>
  <c r="AT83" i="7"/>
  <c r="AP72" i="7"/>
  <c r="AT34" i="7"/>
  <c r="AQ191" i="7"/>
  <c r="AR191" i="7"/>
  <c r="AP44" i="7"/>
  <c r="AT515" i="7"/>
  <c r="AQ508" i="7"/>
  <c r="AR508" i="7"/>
  <c r="AP487" i="7"/>
  <c r="AS487" i="7"/>
  <c r="AP505" i="7"/>
  <c r="AS505" i="7"/>
  <c r="AQ486" i="7"/>
  <c r="AR486" i="7"/>
  <c r="AP469" i="7"/>
  <c r="AP465" i="7"/>
  <c r="AP461" i="7"/>
  <c r="AP446" i="7"/>
  <c r="AQ427" i="7"/>
  <c r="AR427" i="7"/>
  <c r="AP499" i="7"/>
  <c r="AS499" i="7"/>
  <c r="AQ421" i="7"/>
  <c r="AR421" i="7"/>
  <c r="AP358" i="7"/>
  <c r="AQ371" i="7"/>
  <c r="AR371" i="7"/>
  <c r="AT362" i="7"/>
  <c r="AT321" i="7"/>
  <c r="AQ319" i="7"/>
  <c r="AR319" i="7"/>
  <c r="AP301" i="7"/>
  <c r="AP297" i="7"/>
  <c r="AP293" i="7"/>
  <c r="AS293" i="7"/>
  <c r="AP289" i="7"/>
  <c r="AQ279" i="7"/>
  <c r="AR279" i="7"/>
  <c r="AP274" i="7"/>
  <c r="AP258" i="7"/>
  <c r="AP254" i="7"/>
  <c r="AP250" i="7"/>
  <c r="AP246" i="7"/>
  <c r="AP235" i="7"/>
  <c r="AP231" i="7"/>
  <c r="AS231" i="7"/>
  <c r="AP215" i="7"/>
  <c r="AP211" i="7"/>
  <c r="AS211" i="7"/>
  <c r="AP207" i="7"/>
  <c r="AP203" i="7"/>
  <c r="AS203" i="7"/>
  <c r="AP192" i="7"/>
  <c r="AS192" i="7"/>
  <c r="AP188" i="7"/>
  <c r="AQ372" i="7"/>
  <c r="AR372" i="7"/>
  <c r="AQ324" i="7"/>
  <c r="AR324" i="7"/>
  <c r="AP316" i="7"/>
  <c r="AT287" i="7"/>
  <c r="AQ278" i="7"/>
  <c r="AR278" i="7"/>
  <c r="AQ467" i="7"/>
  <c r="AR467" i="7"/>
  <c r="AP383" i="7"/>
  <c r="AP337" i="7"/>
  <c r="AQ298" i="7"/>
  <c r="AR298" i="7"/>
  <c r="AQ274" i="7"/>
  <c r="AR274" i="7"/>
  <c r="AQ232" i="7"/>
  <c r="AR232" i="7"/>
  <c r="AQ116" i="7"/>
  <c r="AR116" i="7"/>
  <c r="AQ110" i="7"/>
  <c r="AR110" i="7"/>
  <c r="AQ87" i="7"/>
  <c r="AR87" i="7"/>
  <c r="AQ83" i="7"/>
  <c r="AR83" i="7"/>
  <c r="AQ79" i="7"/>
  <c r="AR79" i="7"/>
  <c r="AQ75" i="7"/>
  <c r="AR75" i="7"/>
  <c r="AT67" i="7"/>
  <c r="AP380" i="7"/>
  <c r="AQ277" i="7"/>
  <c r="AR277" i="7"/>
  <c r="AQ213" i="7"/>
  <c r="AR213" i="7"/>
  <c r="AQ151" i="7"/>
  <c r="AR151" i="7"/>
  <c r="AT129" i="7"/>
  <c r="AQ297" i="7"/>
  <c r="AR297" i="7"/>
  <c r="AP193" i="7"/>
  <c r="AT77" i="7"/>
  <c r="AP59" i="7"/>
  <c r="AQ197" i="7"/>
  <c r="AR197" i="7"/>
  <c r="AT86" i="7"/>
  <c r="AQ39" i="7"/>
  <c r="AR39" i="7"/>
  <c r="AT340" i="7"/>
  <c r="AT63" i="7"/>
  <c r="AT368" i="7"/>
  <c r="AP201" i="7"/>
  <c r="AT514" i="7"/>
  <c r="AT510" i="7"/>
  <c r="AQ498" i="7"/>
  <c r="AR498" i="7"/>
  <c r="AP494" i="7"/>
  <c r="AP470" i="7"/>
  <c r="AP466" i="7"/>
  <c r="AS466" i="7"/>
  <c r="AP462" i="7"/>
  <c r="AP447" i="7"/>
  <c r="AS447" i="7"/>
  <c r="AQ493" i="7"/>
  <c r="AR493" i="7"/>
  <c r="AQ453" i="7"/>
  <c r="AR453" i="7"/>
  <c r="AQ419" i="7"/>
  <c r="AR419" i="7"/>
  <c r="AT364" i="7"/>
  <c r="AQ362" i="7"/>
  <c r="AR362" i="7"/>
  <c r="AQ345" i="7"/>
  <c r="AR345" i="7"/>
  <c r="AQ341" i="7"/>
  <c r="AR341" i="7"/>
  <c r="AQ337" i="7"/>
  <c r="AR337" i="7"/>
  <c r="AQ333" i="7"/>
  <c r="AR333" i="7"/>
  <c r="AP490" i="7"/>
  <c r="AT423" i="7"/>
  <c r="AT411" i="7"/>
  <c r="AT365" i="7"/>
  <c r="AP359" i="7"/>
  <c r="AS359" i="7"/>
  <c r="AQ373" i="7"/>
  <c r="AR373" i="7"/>
  <c r="AQ364" i="7"/>
  <c r="AR364" i="7"/>
  <c r="AP302" i="7"/>
  <c r="AS302" i="7"/>
  <c r="AP298" i="7"/>
  <c r="AP294" i="7"/>
  <c r="AP290" i="7"/>
  <c r="AS290" i="7"/>
  <c r="AP275" i="7"/>
  <c r="AP259" i="7"/>
  <c r="AP255" i="7"/>
  <c r="AP251" i="7"/>
  <c r="AP247" i="7"/>
  <c r="AQ237" i="7"/>
  <c r="AR237" i="7"/>
  <c r="AP232" i="7"/>
  <c r="AP216" i="7"/>
  <c r="AS216" i="7"/>
  <c r="AP212" i="7"/>
  <c r="AP208" i="7"/>
  <c r="AP204" i="7"/>
  <c r="AQ194" i="7"/>
  <c r="AR194" i="7"/>
  <c r="AP189" i="7"/>
  <c r="AQ172" i="7"/>
  <c r="AR172" i="7"/>
  <c r="AQ168" i="7"/>
  <c r="AR168" i="7"/>
  <c r="AQ164" i="7"/>
  <c r="AR164" i="7"/>
  <c r="AQ148" i="7"/>
  <c r="AR148" i="7"/>
  <c r="AQ132" i="7"/>
  <c r="AR132" i="7"/>
  <c r="AQ128" i="7"/>
  <c r="AR128" i="7"/>
  <c r="AQ124" i="7"/>
  <c r="AR124" i="7"/>
  <c r="AQ120" i="7"/>
  <c r="AR120" i="7"/>
  <c r="AQ469" i="7"/>
  <c r="AR469" i="7"/>
  <c r="AP386" i="7"/>
  <c r="AT336" i="7"/>
  <c r="AT424" i="7"/>
  <c r="AP315" i="7"/>
  <c r="AQ201" i="7"/>
  <c r="AR201" i="7"/>
  <c r="AQ323" i="7"/>
  <c r="AR323" i="7"/>
  <c r="AT170" i="7"/>
  <c r="AP443" i="7"/>
  <c r="AT154" i="7"/>
  <c r="AP124" i="7"/>
  <c r="AS124" i="7"/>
  <c r="AT42" i="7"/>
  <c r="AT386" i="7"/>
  <c r="AP238" i="7"/>
  <c r="AP152" i="7"/>
  <c r="AT121" i="7"/>
  <c r="AP111" i="7"/>
  <c r="AP318" i="7"/>
  <c r="AP63" i="7"/>
  <c r="AP158" i="7"/>
  <c r="AP131" i="7"/>
  <c r="AP116" i="7"/>
  <c r="AT108" i="7"/>
  <c r="AP76" i="7"/>
  <c r="AP64" i="7"/>
  <c r="AS64" i="7"/>
  <c r="AP103" i="7"/>
  <c r="AP110" i="7"/>
  <c r="AP29" i="7"/>
  <c r="AT508" i="7"/>
  <c r="AQ500" i="7"/>
  <c r="AR500" i="7"/>
  <c r="AQ408" i="7"/>
  <c r="AR408" i="7"/>
  <c r="AP463" i="7"/>
  <c r="AS463" i="7"/>
  <c r="AQ460" i="7"/>
  <c r="AR460" i="7"/>
  <c r="AP299" i="7"/>
  <c r="AP252" i="7"/>
  <c r="AP233" i="7"/>
  <c r="AP205" i="7"/>
  <c r="AP153" i="7"/>
  <c r="AP320" i="7"/>
  <c r="AQ286" i="7"/>
  <c r="AR286" i="7"/>
  <c r="AP163" i="7"/>
  <c r="AS163" i="7"/>
  <c r="AQ315" i="7"/>
  <c r="AR315" i="7"/>
  <c r="AP168" i="7"/>
  <c r="AP132" i="7"/>
  <c r="AQ189" i="7"/>
  <c r="AR189" i="7"/>
  <c r="AP147" i="7"/>
  <c r="AQ65" i="7"/>
  <c r="AR65" i="7"/>
  <c r="AT146" i="7"/>
  <c r="AP83" i="7"/>
  <c r="AT18" i="7"/>
  <c r="AP170" i="7"/>
  <c r="AQ207" i="7"/>
  <c r="AR207" i="7"/>
  <c r="AQ19" i="7"/>
  <c r="AR19" i="7"/>
  <c r="AQ259" i="7"/>
  <c r="AR259" i="7"/>
  <c r="AQ414" i="7"/>
  <c r="AR414" i="7"/>
  <c r="AP467" i="7"/>
  <c r="AP448" i="7"/>
  <c r="AS448" i="7"/>
  <c r="AP256" i="7"/>
  <c r="AP209" i="7"/>
  <c r="AP190" i="7"/>
  <c r="AQ301" i="7"/>
  <c r="AR301" i="7"/>
  <c r="AQ71" i="7"/>
  <c r="AR71" i="7"/>
  <c r="AT33" i="7"/>
  <c r="AP317" i="7"/>
  <c r="AT64" i="7"/>
  <c r="AP276" i="7"/>
  <c r="AP217" i="7"/>
  <c r="AS217" i="7"/>
  <c r="AQ63" i="7"/>
  <c r="AR63" i="7"/>
  <c r="AQ38" i="7"/>
  <c r="AR38" i="7"/>
  <c r="AT110" i="7"/>
  <c r="AT149" i="7"/>
  <c r="AP512" i="7"/>
  <c r="AP496" i="7"/>
  <c r="AP471" i="7"/>
  <c r="AT421" i="7"/>
  <c r="AP360" i="7"/>
  <c r="AT407" i="7"/>
  <c r="AQ366" i="7"/>
  <c r="AR366" i="7"/>
  <c r="AT323" i="7"/>
  <c r="AP291" i="7"/>
  <c r="AP272" i="7"/>
  <c r="AP213" i="7"/>
  <c r="AS213" i="7"/>
  <c r="AT490" i="7"/>
  <c r="AP339" i="7"/>
  <c r="AS339" i="7"/>
  <c r="AT65" i="7"/>
  <c r="AP109" i="7"/>
  <c r="AQ36" i="7"/>
  <c r="AR36" i="7"/>
  <c r="AQ198" i="7"/>
  <c r="AR198" i="7"/>
  <c r="AP459" i="7"/>
  <c r="AP295" i="7"/>
  <c r="AP248" i="7"/>
  <c r="AP451" i="7"/>
  <c r="AT162" i="7"/>
  <c r="AQ367" i="7"/>
  <c r="AR367" i="7"/>
  <c r="AQ164" i="6"/>
  <c r="AV164" i="6"/>
  <c r="AW164" i="6"/>
  <c r="AX164" i="6"/>
  <c r="AR164" i="6"/>
  <c r="AY164" i="6"/>
  <c r="AZ164" i="6"/>
  <c r="BA164" i="6"/>
  <c r="AQ512" i="6"/>
  <c r="AV512" i="6"/>
  <c r="AW512" i="6"/>
  <c r="AX512" i="6"/>
  <c r="AR512" i="6"/>
  <c r="AY512" i="6"/>
  <c r="AZ512" i="6"/>
  <c r="BA512" i="6"/>
  <c r="AQ488" i="6"/>
  <c r="AV488" i="6"/>
  <c r="AW488" i="6"/>
  <c r="AX488" i="6"/>
  <c r="AR488" i="6"/>
  <c r="AY488" i="6"/>
  <c r="AZ488" i="6"/>
  <c r="BA488" i="6"/>
  <c r="AQ21" i="6"/>
  <c r="AV21" i="6"/>
  <c r="AW21" i="6"/>
  <c r="AX21" i="6"/>
  <c r="AR21" i="6"/>
  <c r="AY21" i="6"/>
  <c r="AZ21" i="6"/>
  <c r="BA21" i="6"/>
  <c r="AQ132" i="6"/>
  <c r="AV132" i="6"/>
  <c r="AW132" i="6"/>
  <c r="AX132" i="6"/>
  <c r="AR132" i="6"/>
  <c r="AY132" i="6"/>
  <c r="AZ132" i="6"/>
  <c r="BA132" i="6"/>
  <c r="AR413" i="6"/>
  <c r="AY413" i="6"/>
  <c r="AZ413" i="6"/>
  <c r="BA413" i="6"/>
  <c r="AQ413" i="6"/>
  <c r="AV413" i="6"/>
  <c r="AW413" i="6"/>
  <c r="AX413" i="6"/>
  <c r="AQ243" i="6"/>
  <c r="AV243" i="6"/>
  <c r="AW243" i="6"/>
  <c r="AX243" i="6"/>
  <c r="AR243" i="6"/>
  <c r="AY243" i="6"/>
  <c r="AZ243" i="6"/>
  <c r="BA243" i="6"/>
  <c r="AR468" i="6"/>
  <c r="AY468" i="6"/>
  <c r="AZ468" i="6"/>
  <c r="BA468" i="6"/>
  <c r="AQ468" i="6"/>
  <c r="AV468" i="6"/>
  <c r="AW468" i="6"/>
  <c r="AX468" i="6"/>
  <c r="AR333" i="6"/>
  <c r="AY333" i="6"/>
  <c r="AZ333" i="6"/>
  <c r="BA333" i="6"/>
  <c r="AQ333" i="6"/>
  <c r="AV333" i="6"/>
  <c r="AW333" i="6"/>
  <c r="AX333" i="6"/>
  <c r="AQ194" i="6"/>
  <c r="AV194" i="6"/>
  <c r="AW194" i="6"/>
  <c r="AX194" i="6"/>
  <c r="AR194" i="6"/>
  <c r="AY194" i="6"/>
  <c r="AZ194" i="6"/>
  <c r="BA194" i="6"/>
  <c r="AQ336" i="6"/>
  <c r="AV336" i="6"/>
  <c r="AW336" i="6"/>
  <c r="AX336" i="6"/>
  <c r="AQ80" i="6"/>
  <c r="AV80" i="6"/>
  <c r="AW80" i="6"/>
  <c r="AX80" i="6"/>
  <c r="AR80" i="6"/>
  <c r="AY80" i="6"/>
  <c r="AZ80" i="6"/>
  <c r="BA80" i="6"/>
  <c r="AQ121" i="6"/>
  <c r="AV121" i="6"/>
  <c r="AW121" i="6"/>
  <c r="AX121" i="6"/>
  <c r="AR121" i="6"/>
  <c r="AY121" i="6"/>
  <c r="AZ121" i="6"/>
  <c r="BA121" i="6"/>
  <c r="AQ403" i="6"/>
  <c r="AV403" i="6"/>
  <c r="AW403" i="6"/>
  <c r="AX403" i="6"/>
  <c r="AR403" i="6"/>
  <c r="AY403" i="6"/>
  <c r="AZ403" i="6"/>
  <c r="BA403" i="6"/>
  <c r="BK104" i="7"/>
  <c r="BP104" i="7"/>
  <c r="BQ104" i="7"/>
  <c r="BR104" i="7"/>
  <c r="G104" i="7"/>
  <c r="I104" i="7"/>
  <c r="BL104" i="7"/>
  <c r="BS104" i="7"/>
  <c r="BT104" i="7"/>
  <c r="BU104" i="7"/>
  <c r="H104" i="7"/>
  <c r="BK82" i="7"/>
  <c r="BP82" i="7"/>
  <c r="BQ82" i="7"/>
  <c r="BR82" i="7"/>
  <c r="G82" i="7"/>
  <c r="I82" i="7"/>
  <c r="BL82" i="7"/>
  <c r="BS82" i="7"/>
  <c r="BT82" i="7"/>
  <c r="BU82" i="7"/>
  <c r="H82" i="7"/>
  <c r="BK514" i="7"/>
  <c r="BP514" i="7"/>
  <c r="BQ514" i="7"/>
  <c r="BR514" i="7"/>
  <c r="G514" i="7"/>
  <c r="BL514" i="7"/>
  <c r="BS514" i="7"/>
  <c r="BT514" i="7"/>
  <c r="BU514" i="7"/>
  <c r="H514" i="7"/>
  <c r="BL259" i="7"/>
  <c r="BS259" i="7"/>
  <c r="BT259" i="7"/>
  <c r="BU259" i="7"/>
  <c r="H259" i="7"/>
  <c r="BK259" i="7"/>
  <c r="BP259" i="7"/>
  <c r="BQ259" i="7"/>
  <c r="BR259" i="7"/>
  <c r="G259" i="7"/>
  <c r="I259" i="7"/>
  <c r="BK411" i="7"/>
  <c r="BP411" i="7"/>
  <c r="BQ411" i="7"/>
  <c r="BR411" i="7"/>
  <c r="G411" i="7"/>
  <c r="I411" i="7"/>
  <c r="BL411" i="7"/>
  <c r="BS411" i="7"/>
  <c r="BT411" i="7"/>
  <c r="BU411" i="7"/>
  <c r="H411" i="7"/>
  <c r="BK25" i="7"/>
  <c r="BP25" i="7"/>
  <c r="BQ25" i="7"/>
  <c r="BR25" i="7"/>
  <c r="G25" i="7"/>
  <c r="BL25" i="7"/>
  <c r="BS25" i="7"/>
  <c r="BT25" i="7"/>
  <c r="BU25" i="7"/>
  <c r="H25" i="7"/>
  <c r="BK299" i="7"/>
  <c r="BP299" i="7"/>
  <c r="BQ299" i="7"/>
  <c r="BR299" i="7"/>
  <c r="G299" i="7"/>
  <c r="I299" i="7"/>
  <c r="BL299" i="7"/>
  <c r="BS299" i="7"/>
  <c r="BT299" i="7"/>
  <c r="BU299" i="7"/>
  <c r="H299" i="7"/>
  <c r="BL401" i="7"/>
  <c r="BS401" i="7"/>
  <c r="BT401" i="7"/>
  <c r="BU401" i="7"/>
  <c r="H401" i="7"/>
  <c r="BK401" i="7"/>
  <c r="BP401" i="7"/>
  <c r="BQ401" i="7"/>
  <c r="BR401" i="7"/>
  <c r="G401" i="7"/>
  <c r="I401" i="7"/>
  <c r="BK17" i="7"/>
  <c r="BP17" i="7"/>
  <c r="BQ17" i="7"/>
  <c r="BR17" i="7"/>
  <c r="G17" i="7"/>
  <c r="BL17" i="7"/>
  <c r="BS17" i="7"/>
  <c r="BT17" i="7"/>
  <c r="BU17" i="7"/>
  <c r="H17" i="7"/>
  <c r="BL286" i="7"/>
  <c r="BS286" i="7"/>
  <c r="BT286" i="7"/>
  <c r="BU286" i="7"/>
  <c r="H286" i="7"/>
  <c r="BK286" i="7"/>
  <c r="BP286" i="7"/>
  <c r="BQ286" i="7"/>
  <c r="BR286" i="7"/>
  <c r="G286" i="7"/>
  <c r="I286" i="7"/>
  <c r="BK74" i="7"/>
  <c r="BP74" i="7"/>
  <c r="BQ74" i="7"/>
  <c r="BR74" i="7"/>
  <c r="G74" i="7"/>
  <c r="I74" i="7"/>
  <c r="BL74" i="7"/>
  <c r="BS74" i="7"/>
  <c r="BT74" i="7"/>
  <c r="BU74" i="7"/>
  <c r="H74" i="7"/>
  <c r="BK202" i="7"/>
  <c r="BP202" i="7"/>
  <c r="BQ202" i="7"/>
  <c r="BR202" i="7"/>
  <c r="G202" i="7"/>
  <c r="I202" i="7"/>
  <c r="BL202" i="7"/>
  <c r="BS202" i="7"/>
  <c r="BT202" i="7"/>
  <c r="BU202" i="7"/>
  <c r="H202" i="7"/>
  <c r="BL344" i="7"/>
  <c r="BS344" i="7"/>
  <c r="BT344" i="7"/>
  <c r="BU344" i="7"/>
  <c r="H344" i="7"/>
  <c r="BK344" i="7"/>
  <c r="BP344" i="7"/>
  <c r="BQ344" i="7"/>
  <c r="BR344" i="7"/>
  <c r="G344" i="7"/>
  <c r="I344" i="7"/>
  <c r="BL445" i="7"/>
  <c r="BS445" i="7"/>
  <c r="BT445" i="7"/>
  <c r="BU445" i="7"/>
  <c r="H445" i="7"/>
  <c r="BK445" i="7"/>
  <c r="BP445" i="7"/>
  <c r="BQ445" i="7"/>
  <c r="BR445" i="7"/>
  <c r="G445" i="7"/>
  <c r="BK66" i="7"/>
  <c r="BP66" i="7"/>
  <c r="BQ66" i="7"/>
  <c r="BR66" i="7"/>
  <c r="G66" i="7"/>
  <c r="BL66" i="7"/>
  <c r="BS66" i="7"/>
  <c r="BT66" i="7"/>
  <c r="BU66" i="7"/>
  <c r="H66" i="7"/>
  <c r="BK19" i="7"/>
  <c r="BP19" i="7"/>
  <c r="BQ19" i="7"/>
  <c r="BR19" i="7"/>
  <c r="G19" i="7"/>
  <c r="BL19" i="7"/>
  <c r="BS19" i="7"/>
  <c r="BT19" i="7"/>
  <c r="BU19" i="7"/>
  <c r="H19" i="7"/>
  <c r="BK68" i="7"/>
  <c r="BP68" i="7"/>
  <c r="BQ68" i="7"/>
  <c r="BR68" i="7"/>
  <c r="G68" i="7"/>
  <c r="BL68" i="7"/>
  <c r="BS68" i="7"/>
  <c r="BT68" i="7"/>
  <c r="BU68" i="7"/>
  <c r="H68" i="7"/>
  <c r="BL258" i="7"/>
  <c r="BS258" i="7"/>
  <c r="BT258" i="7"/>
  <c r="BU258" i="7"/>
  <c r="H258" i="7"/>
  <c r="BK258" i="7"/>
  <c r="BP258" i="7"/>
  <c r="BQ258" i="7"/>
  <c r="BR258" i="7"/>
  <c r="G258" i="7"/>
  <c r="I258" i="7"/>
  <c r="BK330" i="7"/>
  <c r="BP330" i="7"/>
  <c r="BQ330" i="7"/>
  <c r="BR330" i="7"/>
  <c r="G330" i="7"/>
  <c r="I330" i="7"/>
  <c r="BL330" i="7"/>
  <c r="BS330" i="7"/>
  <c r="BT330" i="7"/>
  <c r="BU330" i="7"/>
  <c r="H330" i="7"/>
  <c r="BK430" i="7"/>
  <c r="BP430" i="7"/>
  <c r="BQ430" i="7"/>
  <c r="BR430" i="7"/>
  <c r="G430" i="7"/>
  <c r="BL430" i="7"/>
  <c r="BS430" i="7"/>
  <c r="BT430" i="7"/>
  <c r="BU430" i="7"/>
  <c r="H430" i="7"/>
  <c r="BK298" i="7"/>
  <c r="BP298" i="7"/>
  <c r="BQ298" i="7"/>
  <c r="BR298" i="7"/>
  <c r="G298" i="7"/>
  <c r="I298" i="7"/>
  <c r="BL298" i="7"/>
  <c r="BS298" i="7"/>
  <c r="BT298" i="7"/>
  <c r="BU298" i="7"/>
  <c r="H298" i="7"/>
  <c r="BK317" i="7"/>
  <c r="BP317" i="7"/>
  <c r="BQ317" i="7"/>
  <c r="BR317" i="7"/>
  <c r="G317" i="7"/>
  <c r="I317" i="7"/>
  <c r="BL317" i="7"/>
  <c r="BS317" i="7"/>
  <c r="BT317" i="7"/>
  <c r="BU317" i="7"/>
  <c r="H317" i="7"/>
  <c r="BK464" i="7"/>
  <c r="BP464" i="7"/>
  <c r="BQ464" i="7"/>
  <c r="BR464" i="7"/>
  <c r="G464" i="7"/>
  <c r="BL464" i="7"/>
  <c r="BS464" i="7"/>
  <c r="BT464" i="7"/>
  <c r="BU464" i="7"/>
  <c r="H464" i="7"/>
  <c r="BL456" i="7"/>
  <c r="BS456" i="7"/>
  <c r="BT456" i="7"/>
  <c r="BU456" i="7"/>
  <c r="H456" i="7"/>
  <c r="BK456" i="7"/>
  <c r="BP456" i="7"/>
  <c r="BQ456" i="7"/>
  <c r="BR456" i="7"/>
  <c r="G456" i="7"/>
  <c r="BL455" i="7"/>
  <c r="BS455" i="7"/>
  <c r="BT455" i="7"/>
  <c r="BU455" i="7"/>
  <c r="H455" i="7"/>
  <c r="BK455" i="7"/>
  <c r="BP455" i="7"/>
  <c r="BQ455" i="7"/>
  <c r="BR455" i="7"/>
  <c r="G455" i="7"/>
  <c r="BL209" i="7"/>
  <c r="BS209" i="7"/>
  <c r="BT209" i="7"/>
  <c r="BU209" i="7"/>
  <c r="H209" i="7"/>
  <c r="BK209" i="7"/>
  <c r="BP209" i="7"/>
  <c r="BQ209" i="7"/>
  <c r="BR209" i="7"/>
  <c r="G209" i="7"/>
  <c r="I209" i="7"/>
  <c r="BK67" i="7"/>
  <c r="BP67" i="7"/>
  <c r="BQ67" i="7"/>
  <c r="BR67" i="7"/>
  <c r="G67" i="7"/>
  <c r="BL67" i="7"/>
  <c r="BS67" i="7"/>
  <c r="BT67" i="7"/>
  <c r="BU67" i="7"/>
  <c r="H67" i="7"/>
  <c r="BL254" i="7"/>
  <c r="BS254" i="7"/>
  <c r="BT254" i="7"/>
  <c r="BU254" i="7"/>
  <c r="H254" i="7"/>
  <c r="BK254" i="7"/>
  <c r="BP254" i="7"/>
  <c r="BQ254" i="7"/>
  <c r="BR254" i="7"/>
  <c r="G254" i="7"/>
  <c r="I254" i="7"/>
  <c r="BK321" i="7"/>
  <c r="BP321" i="7"/>
  <c r="BQ321" i="7"/>
  <c r="BR321" i="7"/>
  <c r="G321" i="7"/>
  <c r="I321" i="7"/>
  <c r="BL321" i="7"/>
  <c r="BS321" i="7"/>
  <c r="BT321" i="7"/>
  <c r="BU321" i="7"/>
  <c r="H321" i="7"/>
  <c r="BL334" i="7"/>
  <c r="BS334" i="7"/>
  <c r="BT334" i="7"/>
  <c r="BU334" i="7"/>
  <c r="H334" i="7"/>
  <c r="BK334" i="7"/>
  <c r="BP334" i="7"/>
  <c r="BQ334" i="7"/>
  <c r="BR334" i="7"/>
  <c r="G334" i="7"/>
  <c r="I334" i="7"/>
  <c r="BL363" i="7"/>
  <c r="BS363" i="7"/>
  <c r="BT363" i="7"/>
  <c r="BU363" i="7"/>
  <c r="H363" i="7"/>
  <c r="BK363" i="7"/>
  <c r="BP363" i="7"/>
  <c r="BQ363" i="7"/>
  <c r="BR363" i="7"/>
  <c r="G363" i="7"/>
  <c r="I363" i="7"/>
  <c r="BK419" i="7"/>
  <c r="BP419" i="7"/>
  <c r="BQ419" i="7"/>
  <c r="BR419" i="7"/>
  <c r="G419" i="7"/>
  <c r="I419" i="7"/>
  <c r="BL419" i="7"/>
  <c r="BS419" i="7"/>
  <c r="BT419" i="7"/>
  <c r="BU419" i="7"/>
  <c r="H419" i="7"/>
  <c r="BK316" i="7"/>
  <c r="BP316" i="7"/>
  <c r="BQ316" i="7"/>
  <c r="BR316" i="7"/>
  <c r="G316" i="7"/>
  <c r="I316" i="7"/>
  <c r="BL316" i="7"/>
  <c r="BS316" i="7"/>
  <c r="BT316" i="7"/>
  <c r="BU316" i="7"/>
  <c r="H316" i="7"/>
  <c r="BK461" i="7"/>
  <c r="BP461" i="7"/>
  <c r="BQ461" i="7"/>
  <c r="BR461" i="7"/>
  <c r="G461" i="7"/>
  <c r="BL461" i="7"/>
  <c r="BS461" i="7"/>
  <c r="BT461" i="7"/>
  <c r="BU461" i="7"/>
  <c r="H461" i="7"/>
  <c r="BK506" i="7"/>
  <c r="BP506" i="7"/>
  <c r="BQ506" i="7"/>
  <c r="BR506" i="7"/>
  <c r="G506" i="7"/>
  <c r="BL506" i="7"/>
  <c r="BS506" i="7"/>
  <c r="BT506" i="7"/>
  <c r="BU506" i="7"/>
  <c r="H506" i="7"/>
  <c r="Y156" i="6"/>
  <c r="AD156" i="6"/>
  <c r="AE156" i="6"/>
  <c r="AF156" i="6"/>
  <c r="Z156" i="6"/>
  <c r="AG156" i="6"/>
  <c r="AH156" i="6"/>
  <c r="AK156" i="6"/>
  <c r="Z333" i="6"/>
  <c r="AG333" i="6"/>
  <c r="AH333" i="6"/>
  <c r="AK333" i="6"/>
  <c r="Y333" i="6"/>
  <c r="AD333" i="6"/>
  <c r="AE333" i="6"/>
  <c r="AF333" i="6"/>
  <c r="Y18" i="6"/>
  <c r="AD18" i="6"/>
  <c r="AE18" i="6"/>
  <c r="AF18" i="6"/>
  <c r="Z18" i="6"/>
  <c r="AG18" i="6"/>
  <c r="AH18" i="6"/>
  <c r="AK18" i="6"/>
  <c r="Y299" i="6"/>
  <c r="AD299" i="6"/>
  <c r="AE299" i="6"/>
  <c r="AF299" i="6"/>
  <c r="Z299" i="6"/>
  <c r="AG299" i="6"/>
  <c r="AH299" i="6"/>
  <c r="AK299" i="6"/>
  <c r="Y404" i="6"/>
  <c r="AD404" i="6"/>
  <c r="AE404" i="6"/>
  <c r="AF404" i="6"/>
  <c r="Z404" i="6"/>
  <c r="AG404" i="6"/>
  <c r="AH404" i="6"/>
  <c r="AK404" i="6"/>
  <c r="Y31" i="6"/>
  <c r="AD31" i="6"/>
  <c r="AE31" i="6"/>
  <c r="AF31" i="6"/>
  <c r="Z31" i="6"/>
  <c r="AG31" i="6"/>
  <c r="AH31" i="6"/>
  <c r="AK31" i="6"/>
  <c r="Z81" i="6"/>
  <c r="AG81" i="6"/>
  <c r="AH81" i="6"/>
  <c r="AK81" i="6"/>
  <c r="Y81" i="6"/>
  <c r="AD81" i="6"/>
  <c r="AE81" i="6"/>
  <c r="AF81" i="6"/>
  <c r="Y414" i="6"/>
  <c r="AD414" i="6"/>
  <c r="AE414" i="6"/>
  <c r="AF414" i="6"/>
  <c r="Z414" i="6"/>
  <c r="AG414" i="6"/>
  <c r="AH414" i="6"/>
  <c r="AK414" i="6"/>
  <c r="Y274" i="6"/>
  <c r="AD274" i="6"/>
  <c r="AE274" i="6"/>
  <c r="AF274" i="6"/>
  <c r="Y273" i="6"/>
  <c r="AD273" i="6"/>
  <c r="AE273" i="6"/>
  <c r="AF273" i="6"/>
  <c r="Z273" i="6"/>
  <c r="AG273" i="6"/>
  <c r="AH273" i="6"/>
  <c r="AK273" i="6"/>
  <c r="Z426" i="6"/>
  <c r="AG426" i="6"/>
  <c r="AH426" i="6"/>
  <c r="AK426" i="6"/>
  <c r="Y426" i="6"/>
  <c r="AD426" i="6"/>
  <c r="AE426" i="6"/>
  <c r="AF426" i="6"/>
  <c r="Y362" i="6"/>
  <c r="AD362" i="6"/>
  <c r="AE362" i="6"/>
  <c r="AF362" i="6"/>
  <c r="Z362" i="6"/>
  <c r="AG362" i="6"/>
  <c r="AH362" i="6"/>
  <c r="AK362" i="6"/>
  <c r="Y330" i="6"/>
  <c r="AD330" i="6"/>
  <c r="AE330" i="6"/>
  <c r="AF330" i="6"/>
  <c r="Z330" i="6"/>
  <c r="AG330" i="6"/>
  <c r="AH330" i="6"/>
  <c r="AK330" i="6"/>
  <c r="Y209" i="6"/>
  <c r="AD209" i="6"/>
  <c r="AE209" i="6"/>
  <c r="AF209" i="6"/>
  <c r="Z209" i="6"/>
  <c r="AG209" i="6"/>
  <c r="AH209" i="6"/>
  <c r="AK209" i="6"/>
  <c r="Y20" i="6"/>
  <c r="AD20" i="6"/>
  <c r="AE20" i="6"/>
  <c r="AF20" i="6"/>
  <c r="Z20" i="6"/>
  <c r="AG20" i="6"/>
  <c r="AH20" i="6"/>
  <c r="AK20" i="6"/>
  <c r="Y192" i="6"/>
  <c r="AD192" i="6"/>
  <c r="AE192" i="6"/>
  <c r="AF192" i="6"/>
  <c r="Z192" i="6"/>
  <c r="AG192" i="6"/>
  <c r="AH192" i="6"/>
  <c r="AK192" i="6"/>
  <c r="Y251" i="6"/>
  <c r="AD251" i="6"/>
  <c r="AE251" i="6"/>
  <c r="AF251" i="6"/>
  <c r="Z251" i="6"/>
  <c r="AG251" i="6"/>
  <c r="AH251" i="6"/>
  <c r="AK251" i="6"/>
  <c r="Y503" i="6"/>
  <c r="AD503" i="6"/>
  <c r="AE503" i="6"/>
  <c r="AF503" i="6"/>
  <c r="Z503" i="6"/>
  <c r="AG503" i="6"/>
  <c r="AH503" i="6"/>
  <c r="AK503" i="6"/>
  <c r="Z166" i="6"/>
  <c r="AG166" i="6"/>
  <c r="AH166" i="6"/>
  <c r="AK166" i="6"/>
  <c r="Y166" i="6"/>
  <c r="AD166" i="6"/>
  <c r="AE166" i="6"/>
  <c r="AF166" i="6"/>
  <c r="Y104" i="6"/>
  <c r="AD104" i="6"/>
  <c r="AE104" i="6"/>
  <c r="AF104" i="6"/>
  <c r="Z104" i="6"/>
  <c r="AG104" i="6"/>
  <c r="AH104" i="6"/>
  <c r="AK104" i="6"/>
  <c r="Y502" i="6"/>
  <c r="AD502" i="6"/>
  <c r="AE502" i="6"/>
  <c r="AF502" i="6"/>
  <c r="Z502" i="6"/>
  <c r="AG502" i="6"/>
  <c r="AH502" i="6"/>
  <c r="AK502" i="6"/>
  <c r="AD236" i="7"/>
  <c r="AK236" i="7"/>
  <c r="AL236" i="7"/>
  <c r="AO236" i="7"/>
  <c r="B236" i="7"/>
  <c r="AC236" i="7"/>
  <c r="AH236" i="7"/>
  <c r="AI236" i="7"/>
  <c r="AJ236" i="7"/>
  <c r="A236" i="7"/>
  <c r="AD430" i="7"/>
  <c r="AK430" i="7"/>
  <c r="AL430" i="7"/>
  <c r="AO430" i="7"/>
  <c r="B430" i="7"/>
  <c r="AC430" i="7"/>
  <c r="AH430" i="7"/>
  <c r="AI430" i="7"/>
  <c r="AJ430" i="7"/>
  <c r="A430" i="7"/>
  <c r="AC282" i="7"/>
  <c r="AH282" i="7"/>
  <c r="AI282" i="7"/>
  <c r="AJ282" i="7"/>
  <c r="A282" i="7"/>
  <c r="AD282" i="7"/>
  <c r="AK282" i="7"/>
  <c r="AL282" i="7"/>
  <c r="AO282" i="7"/>
  <c r="B282" i="7"/>
  <c r="AC41" i="7"/>
  <c r="AH41" i="7"/>
  <c r="AI41" i="7"/>
  <c r="AJ41" i="7"/>
  <c r="A41" i="7"/>
  <c r="AD41" i="7"/>
  <c r="AK41" i="7"/>
  <c r="AL41" i="7"/>
  <c r="AO41" i="7"/>
  <c r="B41" i="7"/>
  <c r="AC194" i="7"/>
  <c r="AH194" i="7"/>
  <c r="AI194" i="7"/>
  <c r="AJ194" i="7"/>
  <c r="A194" i="7"/>
  <c r="AD194" i="7"/>
  <c r="AK194" i="7"/>
  <c r="AL194" i="7"/>
  <c r="AO194" i="7"/>
  <c r="B194" i="7"/>
  <c r="AC450" i="7"/>
  <c r="AH450" i="7"/>
  <c r="AI450" i="7"/>
  <c r="AJ450" i="7"/>
  <c r="A450" i="7"/>
  <c r="AD450" i="7"/>
  <c r="AK450" i="7"/>
  <c r="AL450" i="7"/>
  <c r="AO450" i="7"/>
  <c r="B450" i="7"/>
  <c r="AD506" i="7"/>
  <c r="AK506" i="7"/>
  <c r="AL506" i="7"/>
  <c r="AO506" i="7"/>
  <c r="B506" i="7"/>
  <c r="AC506" i="7"/>
  <c r="AH506" i="7"/>
  <c r="AI506" i="7"/>
  <c r="AJ506" i="7"/>
  <c r="A506" i="7"/>
  <c r="AD107" i="7"/>
  <c r="AK107" i="7"/>
  <c r="AL107" i="7"/>
  <c r="AO107" i="7"/>
  <c r="B107" i="7"/>
  <c r="AC107" i="7"/>
  <c r="AH107" i="7"/>
  <c r="AI107" i="7"/>
  <c r="AJ107" i="7"/>
  <c r="A107" i="7"/>
  <c r="AC20" i="7"/>
  <c r="AH20" i="7"/>
  <c r="AI20" i="7"/>
  <c r="AJ20" i="7"/>
  <c r="A20" i="7"/>
  <c r="AD20" i="7"/>
  <c r="AK20" i="7"/>
  <c r="AL20" i="7"/>
  <c r="AO20" i="7"/>
  <c r="B20" i="7"/>
  <c r="AC114" i="7"/>
  <c r="AH114" i="7"/>
  <c r="AI114" i="7"/>
  <c r="AJ114" i="7"/>
  <c r="A114" i="7"/>
  <c r="AD114" i="7"/>
  <c r="AK114" i="7"/>
  <c r="AL114" i="7"/>
  <c r="AO114" i="7"/>
  <c r="B114" i="7"/>
  <c r="AC159" i="7"/>
  <c r="AH159" i="7"/>
  <c r="AI159" i="7"/>
  <c r="AJ159" i="7"/>
  <c r="A159" i="7"/>
  <c r="AD159" i="7"/>
  <c r="AK159" i="7"/>
  <c r="AL159" i="7"/>
  <c r="AO159" i="7"/>
  <c r="B159" i="7"/>
  <c r="AC339" i="7"/>
  <c r="AH339" i="7"/>
  <c r="AI339" i="7"/>
  <c r="AJ339" i="7"/>
  <c r="A339" i="7"/>
  <c r="AD339" i="7"/>
  <c r="AK339" i="7"/>
  <c r="AL339" i="7"/>
  <c r="AO339" i="7"/>
  <c r="B339" i="7"/>
  <c r="AC87" i="7"/>
  <c r="AH87" i="7"/>
  <c r="AI87" i="7"/>
  <c r="AJ87" i="7"/>
  <c r="A87" i="7"/>
  <c r="AD87" i="7"/>
  <c r="AK87" i="7"/>
  <c r="AL87" i="7"/>
  <c r="AO87" i="7"/>
  <c r="B87" i="7"/>
  <c r="AC43" i="7"/>
  <c r="AH43" i="7"/>
  <c r="AI43" i="7"/>
  <c r="AJ43" i="7"/>
  <c r="A43" i="7"/>
  <c r="AD43" i="7"/>
  <c r="AK43" i="7"/>
  <c r="AL43" i="7"/>
  <c r="AO43" i="7"/>
  <c r="B43" i="7"/>
  <c r="AC451" i="7"/>
  <c r="AH451" i="7"/>
  <c r="AI451" i="7"/>
  <c r="AJ451" i="7"/>
  <c r="A451" i="7"/>
  <c r="AD451" i="7"/>
  <c r="AK451" i="7"/>
  <c r="AL451" i="7"/>
  <c r="AO451" i="7"/>
  <c r="B451" i="7"/>
  <c r="AD420" i="7"/>
  <c r="AK420" i="7"/>
  <c r="AL420" i="7"/>
  <c r="AO420" i="7"/>
  <c r="B420" i="7"/>
  <c r="AC420" i="7"/>
  <c r="AH420" i="7"/>
  <c r="AI420" i="7"/>
  <c r="AJ420" i="7"/>
  <c r="A420" i="7"/>
  <c r="AC414" i="7"/>
  <c r="AH414" i="7"/>
  <c r="AI414" i="7"/>
  <c r="AJ414" i="7"/>
  <c r="A414" i="7"/>
  <c r="AD414" i="7"/>
  <c r="AK414" i="7"/>
  <c r="AL414" i="7"/>
  <c r="AO414" i="7"/>
  <c r="B414" i="7"/>
  <c r="AC147" i="7"/>
  <c r="AH147" i="7"/>
  <c r="AI147" i="7"/>
  <c r="AJ147" i="7"/>
  <c r="A147" i="7"/>
  <c r="AD147" i="7"/>
  <c r="AK147" i="7"/>
  <c r="AL147" i="7"/>
  <c r="AO147" i="7"/>
  <c r="B147" i="7"/>
  <c r="AC124" i="7"/>
  <c r="AH124" i="7"/>
  <c r="AI124" i="7"/>
  <c r="AJ124" i="7"/>
  <c r="A124" i="7"/>
  <c r="AD124" i="7"/>
  <c r="AK124" i="7"/>
  <c r="AL124" i="7"/>
  <c r="AO124" i="7"/>
  <c r="B124" i="7"/>
  <c r="AC411" i="7"/>
  <c r="AH411" i="7"/>
  <c r="AI411" i="7"/>
  <c r="AJ411" i="7"/>
  <c r="A411" i="7"/>
  <c r="AC400" i="7"/>
  <c r="AH400" i="7"/>
  <c r="AI400" i="7"/>
  <c r="AJ400" i="7"/>
  <c r="A400" i="7"/>
  <c r="AD400" i="7"/>
  <c r="AK400" i="7"/>
  <c r="AL400" i="7"/>
  <c r="AO400" i="7"/>
  <c r="B400" i="7"/>
  <c r="AC31" i="7"/>
  <c r="AH31" i="7"/>
  <c r="AI31" i="7"/>
  <c r="AJ31" i="7"/>
  <c r="A31" i="7"/>
  <c r="AD31" i="7"/>
  <c r="AK31" i="7"/>
  <c r="AL31" i="7"/>
  <c r="AO31" i="7"/>
  <c r="B31" i="7"/>
  <c r="AD66" i="7"/>
  <c r="AK66" i="7"/>
  <c r="AL66" i="7"/>
  <c r="AO66" i="7"/>
  <c r="B66" i="7"/>
  <c r="AC66" i="7"/>
  <c r="AH66" i="7"/>
  <c r="AI66" i="7"/>
  <c r="AJ66" i="7"/>
  <c r="A66" i="7"/>
  <c r="AD195" i="7"/>
  <c r="AK195" i="7"/>
  <c r="AL195" i="7"/>
  <c r="AO195" i="7"/>
  <c r="B195" i="7"/>
  <c r="AC195" i="7"/>
  <c r="AH195" i="7"/>
  <c r="AI195" i="7"/>
  <c r="AJ195" i="7"/>
  <c r="A195" i="7"/>
  <c r="AC32" i="7"/>
  <c r="AH32" i="7"/>
  <c r="AI32" i="7"/>
  <c r="AJ32" i="7"/>
  <c r="A32" i="7"/>
  <c r="AD32" i="7"/>
  <c r="AK32" i="7"/>
  <c r="AL32" i="7"/>
  <c r="AO32" i="7"/>
  <c r="B32" i="7"/>
  <c r="AC122" i="7"/>
  <c r="AH122" i="7"/>
  <c r="AI122" i="7"/>
  <c r="AJ122" i="7"/>
  <c r="A122" i="7"/>
  <c r="AD122" i="7"/>
  <c r="AK122" i="7"/>
  <c r="AL122" i="7"/>
  <c r="AO122" i="7"/>
  <c r="B122" i="7"/>
  <c r="AD275" i="7"/>
  <c r="AK275" i="7"/>
  <c r="AL275" i="7"/>
  <c r="AO275" i="7"/>
  <c r="B275" i="7"/>
  <c r="AD465" i="7"/>
  <c r="AK465" i="7"/>
  <c r="AL465" i="7"/>
  <c r="AO465" i="7"/>
  <c r="B465" i="7"/>
  <c r="AC465" i="7"/>
  <c r="AH465" i="7"/>
  <c r="AI465" i="7"/>
  <c r="AJ465" i="7"/>
  <c r="A465" i="7"/>
  <c r="AC81" i="7"/>
  <c r="AH81" i="7"/>
  <c r="AI81" i="7"/>
  <c r="AJ81" i="7"/>
  <c r="A81" i="7"/>
  <c r="AD81" i="7"/>
  <c r="AK81" i="7"/>
  <c r="AL81" i="7"/>
  <c r="AO81" i="7"/>
  <c r="B81" i="7"/>
  <c r="AC384" i="7"/>
  <c r="AH384" i="7"/>
  <c r="AI384" i="7"/>
  <c r="AJ384" i="7"/>
  <c r="A384" i="7"/>
  <c r="AD384" i="7"/>
  <c r="AK384" i="7"/>
  <c r="AL384" i="7"/>
  <c r="AO384" i="7"/>
  <c r="B384" i="7"/>
  <c r="BG232" i="6"/>
  <c r="BL232" i="6"/>
  <c r="BM232" i="6"/>
  <c r="BN232" i="6"/>
  <c r="BH232" i="6"/>
  <c r="BO232" i="6"/>
  <c r="BP232" i="6"/>
  <c r="BQ232" i="6"/>
  <c r="BG292" i="6"/>
  <c r="BL292" i="6"/>
  <c r="BM292" i="6"/>
  <c r="BN292" i="6"/>
  <c r="BH292" i="6"/>
  <c r="BO292" i="6"/>
  <c r="BP292" i="6"/>
  <c r="BQ292" i="6"/>
  <c r="BG400" i="6"/>
  <c r="BL400" i="6"/>
  <c r="BM400" i="6"/>
  <c r="BN400" i="6"/>
  <c r="BH400" i="6"/>
  <c r="BO400" i="6"/>
  <c r="BP400" i="6"/>
  <c r="BQ400" i="6"/>
  <c r="BG506" i="6"/>
  <c r="BL506" i="6"/>
  <c r="BM506" i="6"/>
  <c r="BN506" i="6"/>
  <c r="BH506" i="6"/>
  <c r="BO506" i="6"/>
  <c r="BP506" i="6"/>
  <c r="BQ506" i="6"/>
  <c r="BG293" i="6"/>
  <c r="BL293" i="6"/>
  <c r="BM293" i="6"/>
  <c r="BN293" i="6"/>
  <c r="BH293" i="6"/>
  <c r="BO293" i="6"/>
  <c r="BP293" i="6"/>
  <c r="BQ293" i="6"/>
  <c r="BG453" i="6"/>
  <c r="BL453" i="6"/>
  <c r="BM453" i="6"/>
  <c r="BN453" i="6"/>
  <c r="BH107" i="6"/>
  <c r="BO107" i="6"/>
  <c r="BP107" i="6"/>
  <c r="BQ107" i="6"/>
  <c r="BG107" i="6"/>
  <c r="BL107" i="6"/>
  <c r="BM107" i="6"/>
  <c r="BN107" i="6"/>
  <c r="BG124" i="6"/>
  <c r="BL124" i="6"/>
  <c r="BM124" i="6"/>
  <c r="BN124" i="6"/>
  <c r="BH124" i="6"/>
  <c r="BO124" i="6"/>
  <c r="BP124" i="6"/>
  <c r="BQ124" i="6"/>
  <c r="BG415" i="6"/>
  <c r="BL415" i="6"/>
  <c r="BM415" i="6"/>
  <c r="BN415" i="6"/>
  <c r="BH415" i="6"/>
  <c r="BO415" i="6"/>
  <c r="BP415" i="6"/>
  <c r="BQ415" i="6"/>
  <c r="BG24" i="6"/>
  <c r="BL24" i="6"/>
  <c r="BM24" i="6"/>
  <c r="BN24" i="6"/>
  <c r="BH24" i="6"/>
  <c r="BO24" i="6"/>
  <c r="BP24" i="6"/>
  <c r="BQ24" i="6"/>
  <c r="BG358" i="6"/>
  <c r="BL358" i="6"/>
  <c r="BM358" i="6"/>
  <c r="BN358" i="6"/>
  <c r="BH358" i="6"/>
  <c r="BO358" i="6"/>
  <c r="BP358" i="6"/>
  <c r="BQ358" i="6"/>
  <c r="BG341" i="6"/>
  <c r="BL341" i="6"/>
  <c r="BM341" i="6"/>
  <c r="BN341" i="6"/>
  <c r="BH341" i="6"/>
  <c r="BO341" i="6"/>
  <c r="BP341" i="6"/>
  <c r="BQ341" i="6"/>
  <c r="BG65" i="6"/>
  <c r="BL65" i="6"/>
  <c r="BM65" i="6"/>
  <c r="BN65" i="6"/>
  <c r="BH65" i="6"/>
  <c r="BO65" i="6"/>
  <c r="BP65" i="6"/>
  <c r="BQ65" i="6"/>
  <c r="BG370" i="6"/>
  <c r="BL370" i="6"/>
  <c r="BM370" i="6"/>
  <c r="BN370" i="6"/>
  <c r="BH370" i="6"/>
  <c r="BO370" i="6"/>
  <c r="BP370" i="6"/>
  <c r="BQ370" i="6"/>
  <c r="BG121" i="6"/>
  <c r="BL121" i="6"/>
  <c r="BM121" i="6"/>
  <c r="BN121" i="6"/>
  <c r="BH121" i="6"/>
  <c r="BO121" i="6"/>
  <c r="BP121" i="6"/>
  <c r="BQ121" i="6"/>
  <c r="BH402" i="6"/>
  <c r="BO402" i="6"/>
  <c r="BP402" i="6"/>
  <c r="BQ402" i="6"/>
  <c r="BG402" i="6"/>
  <c r="BL402" i="6"/>
  <c r="BM402" i="6"/>
  <c r="BN402" i="6"/>
  <c r="BH195" i="6"/>
  <c r="BO195" i="6"/>
  <c r="BP195" i="6"/>
  <c r="BQ195" i="6"/>
  <c r="BG195" i="6"/>
  <c r="BL195" i="6"/>
  <c r="BM195" i="6"/>
  <c r="BN195" i="6"/>
  <c r="BH86" i="6"/>
  <c r="BO86" i="6"/>
  <c r="BP86" i="6"/>
  <c r="BQ86" i="6"/>
  <c r="BG86" i="6"/>
  <c r="BL86" i="6"/>
  <c r="BM86" i="6"/>
  <c r="BN86" i="6"/>
  <c r="BG197" i="6"/>
  <c r="BL197" i="6"/>
  <c r="BM197" i="6"/>
  <c r="BN197" i="6"/>
  <c r="BH197" i="6"/>
  <c r="BO197" i="6"/>
  <c r="BP197" i="6"/>
  <c r="BQ197" i="6"/>
  <c r="BH31" i="6"/>
  <c r="BO31" i="6"/>
  <c r="BP31" i="6"/>
  <c r="BQ31" i="6"/>
  <c r="BG164" i="6"/>
  <c r="BL164" i="6"/>
  <c r="BM164" i="6"/>
  <c r="BN164" i="6"/>
  <c r="BH164" i="6"/>
  <c r="BO164" i="6"/>
  <c r="BP164" i="6"/>
  <c r="BQ164" i="6"/>
  <c r="BG333" i="6"/>
  <c r="BL333" i="6"/>
  <c r="BM333" i="6"/>
  <c r="BN333" i="6"/>
  <c r="BH333" i="6"/>
  <c r="BO333" i="6"/>
  <c r="BP333" i="6"/>
  <c r="BQ333" i="6"/>
  <c r="BG428" i="6"/>
  <c r="BL428" i="6"/>
  <c r="BM428" i="6"/>
  <c r="BN428" i="6"/>
  <c r="BH428" i="6"/>
  <c r="BO428" i="6"/>
  <c r="BP428" i="6"/>
  <c r="BQ428" i="6"/>
  <c r="BH273" i="6"/>
  <c r="BO273" i="6"/>
  <c r="BP273" i="6"/>
  <c r="BQ273" i="6"/>
  <c r="BG69" i="6"/>
  <c r="BL69" i="6"/>
  <c r="BM69" i="6"/>
  <c r="BN69" i="6"/>
  <c r="BH69" i="6"/>
  <c r="BO69" i="6"/>
  <c r="BP69" i="6"/>
  <c r="BQ69" i="6"/>
  <c r="BG196" i="6"/>
  <c r="BL196" i="6"/>
  <c r="BM196" i="6"/>
  <c r="BN196" i="6"/>
  <c r="BH196" i="6"/>
  <c r="BO196" i="6"/>
  <c r="BP196" i="6"/>
  <c r="BQ196" i="6"/>
  <c r="BG337" i="6"/>
  <c r="BL337" i="6"/>
  <c r="BM337" i="6"/>
  <c r="BN337" i="6"/>
  <c r="BH337" i="6"/>
  <c r="BO337" i="6"/>
  <c r="BP337" i="6"/>
  <c r="BQ337" i="6"/>
  <c r="BG213" i="6"/>
  <c r="BL213" i="6"/>
  <c r="BM213" i="6"/>
  <c r="BN213" i="6"/>
  <c r="BH213" i="6"/>
  <c r="BO213" i="6"/>
  <c r="BP213" i="6"/>
  <c r="BQ213" i="6"/>
  <c r="BG301" i="6"/>
  <c r="BL301" i="6"/>
  <c r="BM301" i="6"/>
  <c r="BN301" i="6"/>
  <c r="BH301" i="6"/>
  <c r="BO301" i="6"/>
  <c r="BP301" i="6"/>
  <c r="BQ301" i="6"/>
  <c r="Q87" i="6"/>
  <c r="Q102" i="6"/>
  <c r="AR120" i="6"/>
  <c r="AY120" i="6"/>
  <c r="AZ120" i="6"/>
  <c r="BA120" i="6"/>
  <c r="AQ425" i="6"/>
  <c r="AV425" i="6"/>
  <c r="AW425" i="6"/>
  <c r="AX425" i="6"/>
  <c r="AQ204" i="6"/>
  <c r="AV204" i="6"/>
  <c r="AW204" i="6"/>
  <c r="AX204" i="6"/>
  <c r="AR204" i="6"/>
  <c r="AY204" i="6"/>
  <c r="AZ204" i="6"/>
  <c r="BA204" i="6"/>
  <c r="AQ248" i="6"/>
  <c r="AV248" i="6"/>
  <c r="AW248" i="6"/>
  <c r="AX248" i="6"/>
  <c r="AR248" i="6"/>
  <c r="AY248" i="6"/>
  <c r="AZ248" i="6"/>
  <c r="BA248" i="6"/>
  <c r="AR292" i="6"/>
  <c r="AY292" i="6"/>
  <c r="AZ292" i="6"/>
  <c r="BA292" i="6"/>
  <c r="AQ387" i="6"/>
  <c r="AV387" i="6"/>
  <c r="AW387" i="6"/>
  <c r="AX387" i="6"/>
  <c r="AR387" i="6"/>
  <c r="AY387" i="6"/>
  <c r="AZ387" i="6"/>
  <c r="BA387" i="6"/>
  <c r="AQ443" i="6"/>
  <c r="AV443" i="6"/>
  <c r="AW443" i="6"/>
  <c r="AX443" i="6"/>
  <c r="AR443" i="6"/>
  <c r="AY443" i="6"/>
  <c r="AZ443" i="6"/>
  <c r="BA443" i="6"/>
  <c r="AQ242" i="6"/>
  <c r="AV242" i="6"/>
  <c r="AW242" i="6"/>
  <c r="AX242" i="6"/>
  <c r="AR242" i="6"/>
  <c r="AY242" i="6"/>
  <c r="AZ242" i="6"/>
  <c r="BA242" i="6"/>
  <c r="AQ487" i="6"/>
  <c r="AV487" i="6"/>
  <c r="AW487" i="6"/>
  <c r="AX487" i="6"/>
  <c r="AR152" i="6"/>
  <c r="AY152" i="6"/>
  <c r="AZ152" i="6"/>
  <c r="BA152" i="6"/>
  <c r="AQ160" i="6"/>
  <c r="AV160" i="6"/>
  <c r="AW160" i="6"/>
  <c r="AX160" i="6"/>
  <c r="AQ103" i="6"/>
  <c r="AV103" i="6"/>
  <c r="AW103" i="6"/>
  <c r="AX103" i="6"/>
  <c r="AR103" i="6"/>
  <c r="AY103" i="6"/>
  <c r="AZ103" i="6"/>
  <c r="BA103" i="6"/>
  <c r="AR188" i="6"/>
  <c r="AY188" i="6"/>
  <c r="AZ188" i="6"/>
  <c r="BA188" i="6"/>
  <c r="AR486" i="6"/>
  <c r="AY486" i="6"/>
  <c r="AZ486" i="6"/>
  <c r="BA486" i="6"/>
  <c r="AQ288" i="6"/>
  <c r="AV288" i="6"/>
  <c r="AW288" i="6"/>
  <c r="AX288" i="6"/>
  <c r="AR288" i="6"/>
  <c r="AY288" i="6"/>
  <c r="AZ288" i="6"/>
  <c r="BA288" i="6"/>
  <c r="AQ510" i="6"/>
  <c r="AV510" i="6"/>
  <c r="AW510" i="6"/>
  <c r="AX510" i="6"/>
  <c r="AR510" i="6"/>
  <c r="AY510" i="6"/>
  <c r="AZ510" i="6"/>
  <c r="BA510" i="6"/>
  <c r="AR290" i="6"/>
  <c r="AY290" i="6"/>
  <c r="AZ290" i="6"/>
  <c r="BA290" i="6"/>
  <c r="AQ290" i="6"/>
  <c r="AV290" i="6"/>
  <c r="AW290" i="6"/>
  <c r="AX290" i="6"/>
  <c r="AR244" i="6"/>
  <c r="AY244" i="6"/>
  <c r="AZ244" i="6"/>
  <c r="BA244" i="6"/>
  <c r="AQ379" i="6"/>
  <c r="AV379" i="6"/>
  <c r="AW379" i="6"/>
  <c r="AX379" i="6"/>
  <c r="AR379" i="6"/>
  <c r="AY379" i="6"/>
  <c r="AZ379" i="6"/>
  <c r="BA379" i="6"/>
  <c r="AQ110" i="6"/>
  <c r="AV110" i="6"/>
  <c r="AW110" i="6"/>
  <c r="AX110" i="6"/>
  <c r="AR110" i="6"/>
  <c r="AY110" i="6"/>
  <c r="AZ110" i="6"/>
  <c r="BA110" i="6"/>
  <c r="AA320" i="7"/>
  <c r="AA490" i="7"/>
  <c r="AA212" i="7"/>
  <c r="AA381" i="7"/>
  <c r="BE198" i="6"/>
  <c r="BE496" i="6"/>
  <c r="BE25" i="6"/>
  <c r="BE344" i="6"/>
  <c r="AO156" i="6"/>
  <c r="AO467" i="6"/>
  <c r="AO124" i="6"/>
  <c r="AO361" i="6"/>
  <c r="BI257" i="7"/>
  <c r="BI212" i="7"/>
  <c r="BI70" i="7"/>
  <c r="BI502" i="7"/>
  <c r="BI503" i="7"/>
  <c r="BI119" i="7"/>
  <c r="BI147" i="7"/>
  <c r="BI513" i="7"/>
  <c r="BI115" i="7"/>
  <c r="BI61" i="7"/>
  <c r="BI81" i="7"/>
  <c r="BI241" i="7"/>
  <c r="BI274" i="7"/>
  <c r="BI465" i="7"/>
  <c r="BI380" i="7"/>
  <c r="BI400" i="7"/>
  <c r="BI511" i="7"/>
  <c r="BI509" i="7"/>
  <c r="BI39" i="7"/>
  <c r="BI152" i="7"/>
  <c r="BI328" i="7"/>
  <c r="BI425" i="7"/>
  <c r="BI192" i="7"/>
  <c r="BI240" i="7"/>
  <c r="BI329" i="7"/>
  <c r="BI293" i="7"/>
  <c r="BI320" i="7"/>
  <c r="BI370" i="7"/>
  <c r="BI410" i="7"/>
  <c r="BI342" i="7"/>
  <c r="BI379" i="7"/>
  <c r="BI387" i="7"/>
  <c r="BI447" i="7"/>
  <c r="BI443" i="7"/>
  <c r="BI490" i="7"/>
  <c r="BI507" i="7"/>
  <c r="BI255" i="7"/>
  <c r="BI24" i="7"/>
  <c r="BI79" i="7"/>
  <c r="BI87" i="7"/>
  <c r="BI191" i="7"/>
  <c r="BI300" i="7"/>
  <c r="BI237" i="7"/>
  <c r="BI453" i="7"/>
  <c r="BI337" i="7"/>
  <c r="BI345" i="7"/>
  <c r="BI378" i="7"/>
  <c r="BI386" i="7"/>
  <c r="BI450" i="7"/>
  <c r="BI501" i="7"/>
  <c r="BI18" i="7"/>
  <c r="BI154" i="7"/>
  <c r="BI26" i="7"/>
  <c r="W315" i="6"/>
  <c r="W465" i="6"/>
  <c r="W300" i="6"/>
  <c r="W131" i="6"/>
  <c r="W23" i="6"/>
  <c r="W157" i="6"/>
  <c r="W421" i="6"/>
  <c r="W170" i="6"/>
  <c r="W71" i="6"/>
  <c r="W452" i="6"/>
  <c r="W74" i="6"/>
  <c r="W198" i="6"/>
  <c r="W285" i="6"/>
  <c r="W345" i="6"/>
  <c r="W497" i="6"/>
  <c r="W470" i="6"/>
  <c r="W113" i="6"/>
  <c r="W64" i="6"/>
  <c r="W35" i="6"/>
  <c r="W39" i="6"/>
  <c r="W43" i="6"/>
  <c r="W340" i="6"/>
  <c r="W107" i="6"/>
  <c r="W368" i="6"/>
  <c r="W401" i="6"/>
  <c r="W418" i="6"/>
  <c r="W499" i="6"/>
  <c r="W247" i="6"/>
  <c r="W488" i="6"/>
  <c r="W248" i="6"/>
  <c r="W504" i="6"/>
  <c r="W205" i="6"/>
  <c r="W160" i="6"/>
  <c r="W66" i="6"/>
  <c r="W152" i="6"/>
  <c r="W173" i="6"/>
  <c r="W102" i="6"/>
  <c r="W118" i="6"/>
  <c r="W344" i="6"/>
  <c r="W78" i="6"/>
  <c r="W119" i="6"/>
  <c r="W188" i="6"/>
  <c r="W249" i="6"/>
  <c r="W496" i="6"/>
  <c r="W115" i="6"/>
  <c r="W380" i="6"/>
  <c r="W190" i="6"/>
  <c r="W206" i="6"/>
  <c r="W337" i="6"/>
  <c r="W430" i="6"/>
  <c r="W326" i="6"/>
  <c r="W412" i="6"/>
  <c r="W467" i="6"/>
  <c r="W243" i="6"/>
  <c r="W372" i="6"/>
  <c r="W424" i="6"/>
  <c r="W464" i="6"/>
  <c r="W472" i="6"/>
  <c r="W509" i="6"/>
  <c r="AA326" i="7"/>
  <c r="AA69" i="7"/>
  <c r="AA240" i="7"/>
  <c r="AA72" i="7"/>
  <c r="AA112" i="7"/>
  <c r="AA146" i="7"/>
  <c r="AA278" i="7"/>
  <c r="AA121" i="7"/>
  <c r="AA71" i="7"/>
  <c r="AA327" i="7"/>
  <c r="AA373" i="7"/>
  <c r="AA499" i="7"/>
  <c r="AA24" i="7"/>
  <c r="AA110" i="7"/>
  <c r="AA111" i="7"/>
  <c r="AA154" i="7"/>
  <c r="AA417" i="7"/>
  <c r="AA151" i="7"/>
  <c r="AA189" i="7"/>
  <c r="AA206" i="7"/>
  <c r="AA210" i="7"/>
  <c r="AA214" i="7"/>
  <c r="AA230" i="7"/>
  <c r="AA234" i="7"/>
  <c r="AA247" i="7"/>
  <c r="AA251" i="7"/>
  <c r="AA255" i="7"/>
  <c r="AA259" i="7"/>
  <c r="AA288" i="7"/>
  <c r="AA292" i="7"/>
  <c r="AA296" i="7"/>
  <c r="AA300" i="7"/>
  <c r="AA334" i="7"/>
  <c r="AA342" i="7"/>
  <c r="AA455" i="7"/>
  <c r="AA359" i="7"/>
  <c r="AA424" i="7"/>
  <c r="AA448" i="7"/>
  <c r="AA461" i="7"/>
  <c r="AA469" i="7"/>
  <c r="AA495" i="7"/>
  <c r="AA514" i="7"/>
  <c r="AA496" i="7"/>
  <c r="AA27" i="7"/>
  <c r="AA19" i="7"/>
  <c r="AA238" i="7"/>
  <c r="AA427" i="7"/>
  <c r="AA30" i="7"/>
  <c r="AA65" i="7"/>
  <c r="AA341" i="7"/>
  <c r="AA321" i="7"/>
  <c r="AA408" i="7"/>
  <c r="AA367" i="7"/>
  <c r="AA502" i="7"/>
  <c r="AA498" i="7"/>
  <c r="AA78" i="7"/>
  <c r="AA82" i="7"/>
  <c r="AA44" i="7"/>
  <c r="BE233" i="6"/>
  <c r="BE109" i="6"/>
  <c r="BE491" i="6"/>
  <c r="BE21" i="6"/>
  <c r="BE159" i="6"/>
  <c r="BE152" i="6"/>
  <c r="BE165" i="6"/>
  <c r="BE201" i="6"/>
  <c r="BE321" i="6"/>
  <c r="BE345" i="6"/>
  <c r="BE42" i="6"/>
  <c r="BE70" i="6"/>
  <c r="BE503" i="6"/>
  <c r="BE18" i="6"/>
  <c r="BE161" i="6"/>
  <c r="BE385" i="6"/>
  <c r="BE194" i="6"/>
  <c r="BE272" i="6"/>
  <c r="BE364" i="6"/>
  <c r="BE406" i="6"/>
  <c r="BE505" i="6"/>
  <c r="BE200" i="6"/>
  <c r="BE150" i="6"/>
  <c r="BE29" i="6"/>
  <c r="BE131" i="6"/>
  <c r="BE317" i="6"/>
  <c r="BE75" i="6"/>
  <c r="BE80" i="6"/>
  <c r="BE113" i="6"/>
  <c r="BE129" i="6"/>
  <c r="BE382" i="6"/>
  <c r="BE212" i="6"/>
  <c r="BE243" i="6"/>
  <c r="BE379" i="6"/>
  <c r="BE421" i="6"/>
  <c r="BE508" i="6"/>
  <c r="BE122" i="6"/>
  <c r="BE28" i="6"/>
  <c r="BE37" i="6"/>
  <c r="BE127" i="6"/>
  <c r="BE158" i="6"/>
  <c r="BE230" i="6"/>
  <c r="BE445" i="6"/>
  <c r="BE87" i="6"/>
  <c r="BE156" i="6"/>
  <c r="BE172" i="6"/>
  <c r="BE169" i="6"/>
  <c r="BE259" i="6"/>
  <c r="BE284" i="6"/>
  <c r="BE252" i="6"/>
  <c r="BE319" i="6"/>
  <c r="BE335" i="6"/>
  <c r="BE375" i="6"/>
  <c r="BE407" i="6"/>
  <c r="BE278" i="6"/>
  <c r="BE462" i="6"/>
  <c r="BE492" i="6"/>
  <c r="BE507" i="6"/>
  <c r="AO37" i="6"/>
  <c r="AO166" i="6"/>
  <c r="AO153" i="6"/>
  <c r="AO203" i="6"/>
  <c r="AO44" i="6"/>
  <c r="AO192" i="6"/>
  <c r="AO200" i="6"/>
  <c r="AO298" i="6"/>
  <c r="AO39" i="6"/>
  <c r="AO114" i="6"/>
  <c r="AO297" i="6"/>
  <c r="AO369" i="6"/>
  <c r="AO407" i="6"/>
  <c r="AO471" i="6"/>
  <c r="AO30" i="6"/>
  <c r="AO73" i="6"/>
  <c r="AO277" i="6"/>
  <c r="AO130" i="6"/>
  <c r="AO58" i="6"/>
  <c r="AO249" i="6"/>
  <c r="AO111" i="6"/>
  <c r="AO128" i="6"/>
  <c r="AO189" i="6"/>
  <c r="AO301" i="6"/>
  <c r="AO230" i="6"/>
  <c r="AO317" i="6"/>
  <c r="AO410" i="6"/>
  <c r="AO211" i="6"/>
  <c r="AO283" i="6"/>
  <c r="AO507" i="6"/>
  <c r="AO472" i="6"/>
  <c r="AO509" i="6"/>
  <c r="AO169" i="6"/>
  <c r="AO149" i="6"/>
  <c r="AO64" i="6"/>
  <c r="AO24" i="6"/>
  <c r="AO34" i="6"/>
  <c r="AO126" i="6"/>
  <c r="AO159" i="6"/>
  <c r="AO278" i="6"/>
  <c r="AO460" i="6"/>
  <c r="AO70" i="6"/>
  <c r="AO116" i="6"/>
  <c r="AO171" i="6"/>
  <c r="AO406" i="6"/>
  <c r="AO199" i="6"/>
  <c r="AO214" i="6"/>
  <c r="AO345" i="6"/>
  <c r="AO377" i="6"/>
  <c r="AO191" i="6"/>
  <c r="AO207" i="6"/>
  <c r="AO236" i="6"/>
  <c r="AO318" i="6"/>
  <c r="AO419" i="6"/>
  <c r="AO493" i="6"/>
  <c r="AO252" i="6"/>
  <c r="AO343" i="6"/>
  <c r="AO506" i="6"/>
  <c r="AC412" i="7"/>
  <c r="AH412" i="7"/>
  <c r="AI412" i="7"/>
  <c r="AJ412" i="7"/>
  <c r="A412" i="7"/>
  <c r="AD412" i="7"/>
  <c r="AK412" i="7"/>
  <c r="AL412" i="7"/>
  <c r="AO412" i="7"/>
  <c r="B412" i="7"/>
  <c r="AC172" i="7"/>
  <c r="AH172" i="7"/>
  <c r="AI172" i="7"/>
  <c r="AJ172" i="7"/>
  <c r="A172" i="7"/>
  <c r="AD172" i="7"/>
  <c r="AK172" i="7"/>
  <c r="AL172" i="7"/>
  <c r="AO172" i="7"/>
  <c r="B172" i="7"/>
  <c r="AC70" i="7"/>
  <c r="AH70" i="7"/>
  <c r="AI70" i="7"/>
  <c r="AJ70" i="7"/>
  <c r="A70" i="7"/>
  <c r="AD70" i="7"/>
  <c r="AK70" i="7"/>
  <c r="AL70" i="7"/>
  <c r="AO70" i="7"/>
  <c r="B70" i="7"/>
  <c r="AC25" i="7"/>
  <c r="AH25" i="7"/>
  <c r="AI25" i="7"/>
  <c r="AJ25" i="7"/>
  <c r="A25" i="7"/>
  <c r="AD25" i="7"/>
  <c r="AK25" i="7"/>
  <c r="AL25" i="7"/>
  <c r="AO25" i="7"/>
  <c r="B25" i="7"/>
  <c r="AD505" i="7"/>
  <c r="AK505" i="7"/>
  <c r="AL505" i="7"/>
  <c r="AO505" i="7"/>
  <c r="B505" i="7"/>
  <c r="AC145" i="7"/>
  <c r="AH145" i="7"/>
  <c r="AI145" i="7"/>
  <c r="AJ145" i="7"/>
  <c r="A145" i="7"/>
  <c r="AD145" i="7"/>
  <c r="AK145" i="7"/>
  <c r="AL145" i="7"/>
  <c r="AO145" i="7"/>
  <c r="B145" i="7"/>
  <c r="AC317" i="7"/>
  <c r="AH317" i="7"/>
  <c r="AI317" i="7"/>
  <c r="AJ317" i="7"/>
  <c r="A317" i="7"/>
  <c r="AD317" i="7"/>
  <c r="AK317" i="7"/>
  <c r="AL317" i="7"/>
  <c r="AO317" i="7"/>
  <c r="B317" i="7"/>
  <c r="AC191" i="7"/>
  <c r="AH191" i="7"/>
  <c r="AI191" i="7"/>
  <c r="AJ191" i="7"/>
  <c r="A191" i="7"/>
  <c r="AD191" i="7"/>
  <c r="AK191" i="7"/>
  <c r="AL191" i="7"/>
  <c r="AO191" i="7"/>
  <c r="B191" i="7"/>
  <c r="AC216" i="7"/>
  <c r="AH216" i="7"/>
  <c r="AI216" i="7"/>
  <c r="AJ216" i="7"/>
  <c r="A216" i="7"/>
  <c r="AD216" i="7"/>
  <c r="AK216" i="7"/>
  <c r="AL216" i="7"/>
  <c r="AO216" i="7"/>
  <c r="B216" i="7"/>
  <c r="AC257" i="7"/>
  <c r="AH257" i="7"/>
  <c r="AI257" i="7"/>
  <c r="AJ257" i="7"/>
  <c r="A257" i="7"/>
  <c r="AD257" i="7"/>
  <c r="AK257" i="7"/>
  <c r="AL257" i="7"/>
  <c r="AO257" i="7"/>
  <c r="B257" i="7"/>
  <c r="AC298" i="7"/>
  <c r="AH298" i="7"/>
  <c r="AI298" i="7"/>
  <c r="AJ298" i="7"/>
  <c r="A298" i="7"/>
  <c r="AD298" i="7"/>
  <c r="AK298" i="7"/>
  <c r="AL298" i="7"/>
  <c r="AO298" i="7"/>
  <c r="B298" i="7"/>
  <c r="AD410" i="7"/>
  <c r="AK410" i="7"/>
  <c r="AL410" i="7"/>
  <c r="AO410" i="7"/>
  <c r="B410" i="7"/>
  <c r="AD463" i="7"/>
  <c r="AK463" i="7"/>
  <c r="AL463" i="7"/>
  <c r="AO463" i="7"/>
  <c r="B463" i="7"/>
  <c r="AC463" i="7"/>
  <c r="AH463" i="7"/>
  <c r="AI463" i="7"/>
  <c r="AJ463" i="7"/>
  <c r="A463" i="7"/>
  <c r="AC17" i="7"/>
  <c r="AH17" i="7"/>
  <c r="AI17" i="7"/>
  <c r="AJ17" i="7"/>
  <c r="A17" i="7"/>
  <c r="AD17" i="7"/>
  <c r="AK17" i="7"/>
  <c r="AL17" i="7"/>
  <c r="AO17" i="7"/>
  <c r="B17" i="7"/>
  <c r="AD120" i="7"/>
  <c r="AK120" i="7"/>
  <c r="AL120" i="7"/>
  <c r="AO120" i="7"/>
  <c r="B120" i="7"/>
  <c r="AC375" i="7"/>
  <c r="AH375" i="7"/>
  <c r="AI375" i="7"/>
  <c r="AJ375" i="7"/>
  <c r="A375" i="7"/>
  <c r="AD375" i="7"/>
  <c r="AK375" i="7"/>
  <c r="AL375" i="7"/>
  <c r="AO375" i="7"/>
  <c r="B375" i="7"/>
  <c r="BG495" i="6"/>
  <c r="BL495" i="6"/>
  <c r="BM495" i="6"/>
  <c r="BN495" i="6"/>
  <c r="BG486" i="6"/>
  <c r="BL486" i="6"/>
  <c r="BM486" i="6"/>
  <c r="BN486" i="6"/>
  <c r="BH486" i="6"/>
  <c r="BO486" i="6"/>
  <c r="BP486" i="6"/>
  <c r="BQ486" i="6"/>
  <c r="BH373" i="6"/>
  <c r="BO373" i="6"/>
  <c r="BP373" i="6"/>
  <c r="BQ373" i="6"/>
  <c r="BG373" i="6"/>
  <c r="BL373" i="6"/>
  <c r="BM373" i="6"/>
  <c r="BN373" i="6"/>
  <c r="BG377" i="6"/>
  <c r="BL377" i="6"/>
  <c r="BM377" i="6"/>
  <c r="BN377" i="6"/>
  <c r="BH377" i="6"/>
  <c r="BO377" i="6"/>
  <c r="BP377" i="6"/>
  <c r="BQ377" i="6"/>
  <c r="BH331" i="6"/>
  <c r="BO331" i="6"/>
  <c r="BP331" i="6"/>
  <c r="BQ331" i="6"/>
  <c r="BG83" i="6"/>
  <c r="BL83" i="6"/>
  <c r="BM83" i="6"/>
  <c r="BN83" i="6"/>
  <c r="BH83" i="6"/>
  <c r="BO83" i="6"/>
  <c r="BP83" i="6"/>
  <c r="BQ83" i="6"/>
  <c r="BG387" i="6"/>
  <c r="BL387" i="6"/>
  <c r="BM387" i="6"/>
  <c r="BN387" i="6"/>
  <c r="BH387" i="6"/>
  <c r="BO387" i="6"/>
  <c r="BP387" i="6"/>
  <c r="BQ387" i="6"/>
  <c r="BH71" i="6"/>
  <c r="BO71" i="6"/>
  <c r="BP71" i="6"/>
  <c r="BQ71" i="6"/>
  <c r="BG71" i="6"/>
  <c r="BL71" i="6"/>
  <c r="BM71" i="6"/>
  <c r="BN71" i="6"/>
  <c r="BG466" i="6"/>
  <c r="BL466" i="6"/>
  <c r="BM466" i="6"/>
  <c r="BN466" i="6"/>
  <c r="BH466" i="6"/>
  <c r="BO466" i="6"/>
  <c r="BP466" i="6"/>
  <c r="BQ466" i="6"/>
  <c r="BH147" i="6"/>
  <c r="BO147" i="6"/>
  <c r="BP147" i="6"/>
  <c r="BQ147" i="6"/>
  <c r="BG147" i="6"/>
  <c r="BL147" i="6"/>
  <c r="BM147" i="6"/>
  <c r="BN147" i="6"/>
  <c r="BG66" i="6"/>
  <c r="BL66" i="6"/>
  <c r="BM66" i="6"/>
  <c r="BN66" i="6"/>
  <c r="BH66" i="6"/>
  <c r="BO66" i="6"/>
  <c r="BP66" i="6"/>
  <c r="BQ66" i="6"/>
  <c r="BG189" i="6"/>
  <c r="BL189" i="6"/>
  <c r="BM189" i="6"/>
  <c r="BN189" i="6"/>
  <c r="BH189" i="6"/>
  <c r="BO189" i="6"/>
  <c r="BP189" i="6"/>
  <c r="BQ189" i="6"/>
  <c r="BG430" i="6"/>
  <c r="BL430" i="6"/>
  <c r="BM430" i="6"/>
  <c r="BN430" i="6"/>
  <c r="BH430" i="6"/>
  <c r="BO430" i="6"/>
  <c r="BP430" i="6"/>
  <c r="BQ430" i="6"/>
  <c r="BH456" i="6"/>
  <c r="BO456" i="6"/>
  <c r="BP456" i="6"/>
  <c r="BQ456" i="6"/>
  <c r="BG456" i="6"/>
  <c r="BL456" i="6"/>
  <c r="BM456" i="6"/>
  <c r="BN456" i="6"/>
  <c r="BG320" i="6"/>
  <c r="BL320" i="6"/>
  <c r="BM320" i="6"/>
  <c r="BN320" i="6"/>
  <c r="BH320" i="6"/>
  <c r="BO320" i="6"/>
  <c r="BP320" i="6"/>
  <c r="BQ320" i="6"/>
  <c r="BG463" i="6"/>
  <c r="BL463" i="6"/>
  <c r="BM463" i="6"/>
  <c r="BN463" i="6"/>
  <c r="BG258" i="6"/>
  <c r="BL258" i="6"/>
  <c r="BM258" i="6"/>
  <c r="BN258" i="6"/>
  <c r="BH258" i="6"/>
  <c r="BO258" i="6"/>
  <c r="BP258" i="6"/>
  <c r="BQ258" i="6"/>
  <c r="BH275" i="6"/>
  <c r="BO275" i="6"/>
  <c r="BP275" i="6"/>
  <c r="BQ275" i="6"/>
  <c r="BG275" i="6"/>
  <c r="BL275" i="6"/>
  <c r="BM275" i="6"/>
  <c r="BN275" i="6"/>
  <c r="BH408" i="6"/>
  <c r="BO408" i="6"/>
  <c r="BP408" i="6"/>
  <c r="BQ408" i="6"/>
  <c r="BG408" i="6"/>
  <c r="BL408" i="6"/>
  <c r="BM408" i="6"/>
  <c r="BN408" i="6"/>
  <c r="BG239" i="6"/>
  <c r="BL239" i="6"/>
  <c r="BM239" i="6"/>
  <c r="BN239" i="6"/>
  <c r="BG329" i="6"/>
  <c r="BL329" i="6"/>
  <c r="BM329" i="6"/>
  <c r="BN329" i="6"/>
  <c r="BH329" i="6"/>
  <c r="BO329" i="6"/>
  <c r="BP329" i="6"/>
  <c r="BQ329" i="6"/>
  <c r="BG192" i="6"/>
  <c r="BL192" i="6"/>
  <c r="BM192" i="6"/>
  <c r="BN192" i="6"/>
  <c r="BH192" i="6"/>
  <c r="BO192" i="6"/>
  <c r="BP192" i="6"/>
  <c r="BQ192" i="6"/>
  <c r="BH376" i="6"/>
  <c r="BO376" i="6"/>
  <c r="BP376" i="6"/>
  <c r="BQ376" i="6"/>
  <c r="BH471" i="6"/>
  <c r="BO471" i="6"/>
  <c r="BP471" i="6"/>
  <c r="BQ471" i="6"/>
  <c r="BG471" i="6"/>
  <c r="BL471" i="6"/>
  <c r="BM471" i="6"/>
  <c r="BN471" i="6"/>
  <c r="AQ232" i="6"/>
  <c r="AV232" i="6"/>
  <c r="AW232" i="6"/>
  <c r="AX232" i="6"/>
  <c r="AR232" i="6"/>
  <c r="AY232" i="6"/>
  <c r="AZ232" i="6"/>
  <c r="BA232" i="6"/>
  <c r="AR22" i="6"/>
  <c r="AY22" i="6"/>
  <c r="AZ22" i="6"/>
  <c r="BA22" i="6"/>
  <c r="AQ22" i="6"/>
  <c r="AV22" i="6"/>
  <c r="AW22" i="6"/>
  <c r="AX22" i="6"/>
  <c r="AR162" i="6"/>
  <c r="AY162" i="6"/>
  <c r="AZ162" i="6"/>
  <c r="BA162" i="6"/>
  <c r="AQ162" i="6"/>
  <c r="AV162" i="6"/>
  <c r="AW162" i="6"/>
  <c r="AX162" i="6"/>
  <c r="AQ78" i="6"/>
  <c r="AV78" i="6"/>
  <c r="AW78" i="6"/>
  <c r="AX78" i="6"/>
  <c r="AR78" i="6"/>
  <c r="AY78" i="6"/>
  <c r="AZ78" i="6"/>
  <c r="BA78" i="6"/>
  <c r="AQ368" i="6"/>
  <c r="AV368" i="6"/>
  <c r="AW368" i="6"/>
  <c r="AX368" i="6"/>
  <c r="AR368" i="6"/>
  <c r="AY368" i="6"/>
  <c r="AZ368" i="6"/>
  <c r="BA368" i="6"/>
  <c r="AQ326" i="6"/>
  <c r="AV326" i="6"/>
  <c r="AW326" i="6"/>
  <c r="AX326" i="6"/>
  <c r="AR326" i="6"/>
  <c r="AY326" i="6"/>
  <c r="AZ326" i="6"/>
  <c r="BA326" i="6"/>
  <c r="AQ508" i="6"/>
  <c r="AV508" i="6"/>
  <c r="AW508" i="6"/>
  <c r="AX508" i="6"/>
  <c r="AR508" i="6"/>
  <c r="AY508" i="6"/>
  <c r="AZ508" i="6"/>
  <c r="BA508" i="6"/>
  <c r="AQ18" i="6"/>
  <c r="AV18" i="6"/>
  <c r="AW18" i="6"/>
  <c r="AX18" i="6"/>
  <c r="AR18" i="6"/>
  <c r="AY18" i="6"/>
  <c r="AZ18" i="6"/>
  <c r="BA18" i="6"/>
  <c r="AQ187" i="6"/>
  <c r="AV187" i="6"/>
  <c r="AW187" i="6"/>
  <c r="AX187" i="6"/>
  <c r="AQ23" i="6"/>
  <c r="AV23" i="6"/>
  <c r="AW23" i="6"/>
  <c r="AX23" i="6"/>
  <c r="AR23" i="6"/>
  <c r="AY23" i="6"/>
  <c r="AZ23" i="6"/>
  <c r="BA23" i="6"/>
  <c r="AR245" i="6"/>
  <c r="AY245" i="6"/>
  <c r="AZ245" i="6"/>
  <c r="BA245" i="6"/>
  <c r="AQ245" i="6"/>
  <c r="AV245" i="6"/>
  <c r="AW245" i="6"/>
  <c r="AX245" i="6"/>
  <c r="AQ404" i="6"/>
  <c r="AV404" i="6"/>
  <c r="AW404" i="6"/>
  <c r="AX404" i="6"/>
  <c r="AR404" i="6"/>
  <c r="AY404" i="6"/>
  <c r="AZ404" i="6"/>
  <c r="BA404" i="6"/>
  <c r="AQ145" i="6"/>
  <c r="AV145" i="6"/>
  <c r="AW145" i="6"/>
  <c r="AX145" i="6"/>
  <c r="AQ315" i="6"/>
  <c r="AV315" i="6"/>
  <c r="AW315" i="6"/>
  <c r="AX315" i="6"/>
  <c r="AR315" i="6"/>
  <c r="AY315" i="6"/>
  <c r="AZ315" i="6"/>
  <c r="BA315" i="6"/>
  <c r="AR127" i="6"/>
  <c r="AY127" i="6"/>
  <c r="AZ127" i="6"/>
  <c r="BA127" i="6"/>
  <c r="BL246" i="7"/>
  <c r="BS246" i="7"/>
  <c r="BT246" i="7"/>
  <c r="BU246" i="7"/>
  <c r="H246" i="7"/>
  <c r="BK246" i="7"/>
  <c r="BP246" i="7"/>
  <c r="BQ246" i="7"/>
  <c r="BR246" i="7"/>
  <c r="G246" i="7"/>
  <c r="I246" i="7"/>
  <c r="BK31" i="7"/>
  <c r="BP31" i="7"/>
  <c r="BQ31" i="7"/>
  <c r="BR31" i="7"/>
  <c r="G31" i="7"/>
  <c r="BL31" i="7"/>
  <c r="BS31" i="7"/>
  <c r="BT31" i="7"/>
  <c r="BU31" i="7"/>
  <c r="H31" i="7"/>
  <c r="BL201" i="7"/>
  <c r="BS201" i="7"/>
  <c r="BT201" i="7"/>
  <c r="BU201" i="7"/>
  <c r="H201" i="7"/>
  <c r="BK201" i="7"/>
  <c r="BP201" i="7"/>
  <c r="BQ201" i="7"/>
  <c r="BR201" i="7"/>
  <c r="G201" i="7"/>
  <c r="I201" i="7"/>
  <c r="BL318" i="7"/>
  <c r="BS318" i="7"/>
  <c r="BT318" i="7"/>
  <c r="BU318" i="7"/>
  <c r="H318" i="7"/>
  <c r="BK318" i="7"/>
  <c r="BP318" i="7"/>
  <c r="BQ318" i="7"/>
  <c r="BR318" i="7"/>
  <c r="G318" i="7"/>
  <c r="I318" i="7"/>
  <c r="BL217" i="7"/>
  <c r="BS217" i="7"/>
  <c r="BT217" i="7"/>
  <c r="BU217" i="7"/>
  <c r="H217" i="7"/>
  <c r="BK217" i="7"/>
  <c r="BP217" i="7"/>
  <c r="BQ217" i="7"/>
  <c r="BR217" i="7"/>
  <c r="G217" i="7"/>
  <c r="I217" i="7"/>
  <c r="BK418" i="7"/>
  <c r="BP418" i="7"/>
  <c r="BQ418" i="7"/>
  <c r="BR418" i="7"/>
  <c r="G418" i="7"/>
  <c r="I418" i="7"/>
  <c r="BL418" i="7"/>
  <c r="BS418" i="7"/>
  <c r="BT418" i="7"/>
  <c r="BU418" i="7"/>
  <c r="H418" i="7"/>
  <c r="BL385" i="7"/>
  <c r="BS385" i="7"/>
  <c r="BT385" i="7"/>
  <c r="BU385" i="7"/>
  <c r="H385" i="7"/>
  <c r="BK385" i="7"/>
  <c r="BP385" i="7"/>
  <c r="BQ385" i="7"/>
  <c r="BR385" i="7"/>
  <c r="G385" i="7"/>
  <c r="I385" i="7"/>
  <c r="BK470" i="7"/>
  <c r="BP470" i="7"/>
  <c r="BQ470" i="7"/>
  <c r="BR470" i="7"/>
  <c r="G470" i="7"/>
  <c r="BL470" i="7"/>
  <c r="BS470" i="7"/>
  <c r="BT470" i="7"/>
  <c r="BU470" i="7"/>
  <c r="H470" i="7"/>
  <c r="BL278" i="7"/>
  <c r="BS278" i="7"/>
  <c r="BT278" i="7"/>
  <c r="BU278" i="7"/>
  <c r="H278" i="7"/>
  <c r="BK278" i="7"/>
  <c r="BP278" i="7"/>
  <c r="BQ278" i="7"/>
  <c r="BR278" i="7"/>
  <c r="G278" i="7"/>
  <c r="I278" i="7"/>
  <c r="BK234" i="7"/>
  <c r="BP234" i="7"/>
  <c r="BQ234" i="7"/>
  <c r="BR234" i="7"/>
  <c r="G234" i="7"/>
  <c r="I234" i="7"/>
  <c r="BL234" i="7"/>
  <c r="BS234" i="7"/>
  <c r="BT234" i="7"/>
  <c r="BU234" i="7"/>
  <c r="H234" i="7"/>
  <c r="BK459" i="7"/>
  <c r="BP459" i="7"/>
  <c r="BQ459" i="7"/>
  <c r="BR459" i="7"/>
  <c r="G459" i="7"/>
  <c r="BK198" i="7"/>
  <c r="BP198" i="7"/>
  <c r="BQ198" i="7"/>
  <c r="BR198" i="7"/>
  <c r="G198" i="7"/>
  <c r="I198" i="7"/>
  <c r="BL198" i="7"/>
  <c r="BS198" i="7"/>
  <c r="BT198" i="7"/>
  <c r="BU198" i="7"/>
  <c r="H198" i="7"/>
  <c r="BL131" i="7"/>
  <c r="BS131" i="7"/>
  <c r="BT131" i="7"/>
  <c r="BU131" i="7"/>
  <c r="H131" i="7"/>
  <c r="BK131" i="7"/>
  <c r="BP131" i="7"/>
  <c r="BQ131" i="7"/>
  <c r="BR131" i="7"/>
  <c r="G131" i="7"/>
  <c r="I131" i="7"/>
  <c r="BL340" i="7"/>
  <c r="BS340" i="7"/>
  <c r="BT340" i="7"/>
  <c r="BU340" i="7"/>
  <c r="H340" i="7"/>
  <c r="BK340" i="7"/>
  <c r="BP340" i="7"/>
  <c r="BQ340" i="7"/>
  <c r="BR340" i="7"/>
  <c r="G340" i="7"/>
  <c r="I340" i="7"/>
  <c r="BL369" i="7"/>
  <c r="BS369" i="7"/>
  <c r="BT369" i="7"/>
  <c r="BU369" i="7"/>
  <c r="H369" i="7"/>
  <c r="BK369" i="7"/>
  <c r="BP369" i="7"/>
  <c r="BQ369" i="7"/>
  <c r="BR369" i="7"/>
  <c r="G369" i="7"/>
  <c r="I369" i="7"/>
  <c r="BL35" i="7"/>
  <c r="BS35" i="7"/>
  <c r="BT35" i="7"/>
  <c r="BU35" i="7"/>
  <c r="H35" i="7"/>
  <c r="BK35" i="7"/>
  <c r="BP35" i="7"/>
  <c r="BQ35" i="7"/>
  <c r="BR35" i="7"/>
  <c r="G35" i="7"/>
  <c r="BK16" i="7"/>
  <c r="BP16" i="7"/>
  <c r="BQ16" i="7"/>
  <c r="BR16" i="7"/>
  <c r="G16" i="7"/>
  <c r="BL16" i="7"/>
  <c r="BS16" i="7"/>
  <c r="BT16" i="7"/>
  <c r="BU16" i="7"/>
  <c r="H16" i="7"/>
  <c r="BL238" i="7"/>
  <c r="BS238" i="7"/>
  <c r="BT238" i="7"/>
  <c r="BU238" i="7"/>
  <c r="H238" i="7"/>
  <c r="BK238" i="7"/>
  <c r="BP238" i="7"/>
  <c r="BQ238" i="7"/>
  <c r="BR238" i="7"/>
  <c r="G238" i="7"/>
  <c r="I238" i="7"/>
  <c r="BK417" i="7"/>
  <c r="BP417" i="7"/>
  <c r="BQ417" i="7"/>
  <c r="BR417" i="7"/>
  <c r="G417" i="7"/>
  <c r="I417" i="7"/>
  <c r="BK233" i="7"/>
  <c r="BP233" i="7"/>
  <c r="BQ233" i="7"/>
  <c r="BR233" i="7"/>
  <c r="G233" i="7"/>
  <c r="I233" i="7"/>
  <c r="BL233" i="7"/>
  <c r="BS233" i="7"/>
  <c r="BT233" i="7"/>
  <c r="BU233" i="7"/>
  <c r="H233" i="7"/>
  <c r="BK294" i="7"/>
  <c r="BP294" i="7"/>
  <c r="BQ294" i="7"/>
  <c r="BR294" i="7"/>
  <c r="G294" i="7"/>
  <c r="I294" i="7"/>
  <c r="BL294" i="7"/>
  <c r="BS294" i="7"/>
  <c r="BT294" i="7"/>
  <c r="BU294" i="7"/>
  <c r="H294" i="7"/>
  <c r="BK146" i="7"/>
  <c r="BP146" i="7"/>
  <c r="BQ146" i="7"/>
  <c r="BR146" i="7"/>
  <c r="G146" i="7"/>
  <c r="I146" i="7"/>
  <c r="BL146" i="7"/>
  <c r="BS146" i="7"/>
  <c r="BT146" i="7"/>
  <c r="BU146" i="7"/>
  <c r="H146" i="7"/>
  <c r="BL162" i="7"/>
  <c r="BS162" i="7"/>
  <c r="BT162" i="7"/>
  <c r="BU162" i="7"/>
  <c r="H162" i="7"/>
  <c r="BK162" i="7"/>
  <c r="BP162" i="7"/>
  <c r="BQ162" i="7"/>
  <c r="BR162" i="7"/>
  <c r="G162" i="7"/>
  <c r="I162" i="7"/>
  <c r="BL200" i="7"/>
  <c r="BS200" i="7"/>
  <c r="BT200" i="7"/>
  <c r="BU200" i="7"/>
  <c r="H200" i="7"/>
  <c r="BK200" i="7"/>
  <c r="BP200" i="7"/>
  <c r="BQ200" i="7"/>
  <c r="BR200" i="7"/>
  <c r="G200" i="7"/>
  <c r="I200" i="7"/>
  <c r="BL343" i="7"/>
  <c r="BS343" i="7"/>
  <c r="BT343" i="7"/>
  <c r="BU343" i="7"/>
  <c r="H343" i="7"/>
  <c r="BK343" i="7"/>
  <c r="BP343" i="7"/>
  <c r="BQ343" i="7"/>
  <c r="BR343" i="7"/>
  <c r="G343" i="7"/>
  <c r="I343" i="7"/>
  <c r="BL494" i="7"/>
  <c r="BS494" i="7"/>
  <c r="BT494" i="7"/>
  <c r="BU494" i="7"/>
  <c r="H494" i="7"/>
  <c r="BK494" i="7"/>
  <c r="BP494" i="7"/>
  <c r="BQ494" i="7"/>
  <c r="BR494" i="7"/>
  <c r="G494" i="7"/>
  <c r="BL117" i="7"/>
  <c r="BS117" i="7"/>
  <c r="BT117" i="7"/>
  <c r="BU117" i="7"/>
  <c r="H117" i="7"/>
  <c r="BK117" i="7"/>
  <c r="BP117" i="7"/>
  <c r="BQ117" i="7"/>
  <c r="BR117" i="7"/>
  <c r="G117" i="7"/>
  <c r="I117" i="7"/>
  <c r="BL256" i="7"/>
  <c r="BS256" i="7"/>
  <c r="BT256" i="7"/>
  <c r="BU256" i="7"/>
  <c r="H256" i="7"/>
  <c r="BK256" i="7"/>
  <c r="BP256" i="7"/>
  <c r="BQ256" i="7"/>
  <c r="BR256" i="7"/>
  <c r="G256" i="7"/>
  <c r="I256" i="7"/>
  <c r="BL415" i="7"/>
  <c r="BS415" i="7"/>
  <c r="BT415" i="7"/>
  <c r="BU415" i="7"/>
  <c r="H415" i="7"/>
  <c r="BK415" i="7"/>
  <c r="BP415" i="7"/>
  <c r="BQ415" i="7"/>
  <c r="BR415" i="7"/>
  <c r="G415" i="7"/>
  <c r="I415" i="7"/>
  <c r="BL165" i="7"/>
  <c r="BS165" i="7"/>
  <c r="BT165" i="7"/>
  <c r="BU165" i="7"/>
  <c r="H165" i="7"/>
  <c r="BK173" i="7"/>
  <c r="BP173" i="7"/>
  <c r="BQ173" i="7"/>
  <c r="BR173" i="7"/>
  <c r="G173" i="7"/>
  <c r="I173" i="7"/>
  <c r="BL173" i="7"/>
  <c r="BS173" i="7"/>
  <c r="BT173" i="7"/>
  <c r="BU173" i="7"/>
  <c r="H173" i="7"/>
  <c r="BK367" i="7"/>
  <c r="BP367" i="7"/>
  <c r="BQ367" i="7"/>
  <c r="BR367" i="7"/>
  <c r="G367" i="7"/>
  <c r="I367" i="7"/>
  <c r="BL367" i="7"/>
  <c r="BS367" i="7"/>
  <c r="BT367" i="7"/>
  <c r="BU367" i="7"/>
  <c r="H367" i="7"/>
  <c r="BK422" i="7"/>
  <c r="BP422" i="7"/>
  <c r="BQ422" i="7"/>
  <c r="BR422" i="7"/>
  <c r="G422" i="7"/>
  <c r="I422" i="7"/>
  <c r="BL422" i="7"/>
  <c r="BS422" i="7"/>
  <c r="BT422" i="7"/>
  <c r="BU422" i="7"/>
  <c r="H422" i="7"/>
  <c r="BK296" i="7"/>
  <c r="BP296" i="7"/>
  <c r="BQ296" i="7"/>
  <c r="BR296" i="7"/>
  <c r="G296" i="7"/>
  <c r="I296" i="7"/>
  <c r="BL296" i="7"/>
  <c r="BS296" i="7"/>
  <c r="BT296" i="7"/>
  <c r="BU296" i="7"/>
  <c r="H296" i="7"/>
  <c r="Y284" i="6"/>
  <c r="AD284" i="6"/>
  <c r="AE284" i="6"/>
  <c r="AF284" i="6"/>
  <c r="Z284" i="6"/>
  <c r="AG284" i="6"/>
  <c r="AH284" i="6"/>
  <c r="AK284" i="6"/>
  <c r="Y128" i="6"/>
  <c r="AD128" i="6"/>
  <c r="AE128" i="6"/>
  <c r="AF128" i="6"/>
  <c r="Z128" i="6"/>
  <c r="AG128" i="6"/>
  <c r="AH128" i="6"/>
  <c r="AK128" i="6"/>
  <c r="Y105" i="6"/>
  <c r="AD105" i="6"/>
  <c r="AE105" i="6"/>
  <c r="AF105" i="6"/>
  <c r="Z105" i="6"/>
  <c r="AG105" i="6"/>
  <c r="AH105" i="6"/>
  <c r="AK105" i="6"/>
  <c r="Y317" i="6"/>
  <c r="AD317" i="6"/>
  <c r="AE317" i="6"/>
  <c r="AF317" i="6"/>
  <c r="Y58" i="6"/>
  <c r="AD58" i="6"/>
  <c r="AE58" i="6"/>
  <c r="AF58" i="6"/>
  <c r="Z58" i="6"/>
  <c r="AG58" i="6"/>
  <c r="AH58" i="6"/>
  <c r="AK58" i="6"/>
  <c r="Y423" i="6"/>
  <c r="AD423" i="6"/>
  <c r="AE423" i="6"/>
  <c r="AF423" i="6"/>
  <c r="Z423" i="6"/>
  <c r="AG423" i="6"/>
  <c r="AH423" i="6"/>
  <c r="AK423" i="6"/>
  <c r="Y379" i="6"/>
  <c r="AD379" i="6"/>
  <c r="AE379" i="6"/>
  <c r="AF379" i="6"/>
  <c r="Z379" i="6"/>
  <c r="AG379" i="6"/>
  <c r="AH379" i="6"/>
  <c r="AK379" i="6"/>
  <c r="Z60" i="6"/>
  <c r="AG60" i="6"/>
  <c r="AH60" i="6"/>
  <c r="AK60" i="6"/>
  <c r="Y60" i="6"/>
  <c r="AD60" i="6"/>
  <c r="AE60" i="6"/>
  <c r="AF60" i="6"/>
  <c r="Z130" i="6"/>
  <c r="AG130" i="6"/>
  <c r="AH130" i="6"/>
  <c r="AK130" i="6"/>
  <c r="Y130" i="6"/>
  <c r="AD130" i="6"/>
  <c r="AE130" i="6"/>
  <c r="AF130" i="6"/>
  <c r="Y79" i="6"/>
  <c r="AD79" i="6"/>
  <c r="AE79" i="6"/>
  <c r="AF79" i="6"/>
  <c r="Z79" i="6"/>
  <c r="AG79" i="6"/>
  <c r="AH79" i="6"/>
  <c r="AK79" i="6"/>
  <c r="Y406" i="6"/>
  <c r="AD406" i="6"/>
  <c r="AE406" i="6"/>
  <c r="AF406" i="6"/>
  <c r="Z406" i="6"/>
  <c r="AG406" i="6"/>
  <c r="AH406" i="6"/>
  <c r="AK406" i="6"/>
  <c r="Y338" i="6"/>
  <c r="AD338" i="6"/>
  <c r="AE338" i="6"/>
  <c r="AF338" i="6"/>
  <c r="Z338" i="6"/>
  <c r="AG338" i="6"/>
  <c r="AH338" i="6"/>
  <c r="AK338" i="6"/>
  <c r="Y447" i="6"/>
  <c r="AD447" i="6"/>
  <c r="AE447" i="6"/>
  <c r="AF447" i="6"/>
  <c r="Z447" i="6"/>
  <c r="AG447" i="6"/>
  <c r="AH447" i="6"/>
  <c r="AK447" i="6"/>
  <c r="Y331" i="6"/>
  <c r="AD331" i="6"/>
  <c r="AE331" i="6"/>
  <c r="AF331" i="6"/>
  <c r="Z331" i="6"/>
  <c r="AG331" i="6"/>
  <c r="AH331" i="6"/>
  <c r="AK331" i="6"/>
  <c r="Y34" i="6"/>
  <c r="AD34" i="6"/>
  <c r="AE34" i="6"/>
  <c r="AF34" i="6"/>
  <c r="Z34" i="6"/>
  <c r="AG34" i="6"/>
  <c r="AH34" i="6"/>
  <c r="AK34" i="6"/>
  <c r="Z30" i="6"/>
  <c r="AG30" i="6"/>
  <c r="AH30" i="6"/>
  <c r="AK30" i="6"/>
  <c r="Y30" i="6"/>
  <c r="AD30" i="6"/>
  <c r="AE30" i="6"/>
  <c r="AF30" i="6"/>
  <c r="Y25" i="6"/>
  <c r="AD25" i="6"/>
  <c r="AE25" i="6"/>
  <c r="AF25" i="6"/>
  <c r="Z25" i="6"/>
  <c r="AG25" i="6"/>
  <c r="AH25" i="6"/>
  <c r="AK25" i="6"/>
  <c r="Z126" i="6"/>
  <c r="AG126" i="6"/>
  <c r="AH126" i="6"/>
  <c r="AK126" i="6"/>
  <c r="Y126" i="6"/>
  <c r="AD126" i="6"/>
  <c r="AE126" i="6"/>
  <c r="AF126" i="6"/>
  <c r="Y217" i="6"/>
  <c r="AD217" i="6"/>
  <c r="AE217" i="6"/>
  <c r="AF217" i="6"/>
  <c r="Z217" i="6"/>
  <c r="AG217" i="6"/>
  <c r="AH217" i="6"/>
  <c r="AK217" i="6"/>
  <c r="Y70" i="6"/>
  <c r="AD70" i="6"/>
  <c r="AE70" i="6"/>
  <c r="AF70" i="6"/>
  <c r="Z70" i="6"/>
  <c r="AG70" i="6"/>
  <c r="AH70" i="6"/>
  <c r="AK70" i="6"/>
  <c r="Y367" i="6"/>
  <c r="AD367" i="6"/>
  <c r="AE367" i="6"/>
  <c r="AF367" i="6"/>
  <c r="Z367" i="6"/>
  <c r="AG367" i="6"/>
  <c r="AH367" i="6"/>
  <c r="AK367" i="6"/>
  <c r="Y168" i="6"/>
  <c r="AD168" i="6"/>
  <c r="AE168" i="6"/>
  <c r="AF168" i="6"/>
  <c r="Z168" i="6"/>
  <c r="AG168" i="6"/>
  <c r="AH168" i="6"/>
  <c r="AK168" i="6"/>
  <c r="Z214" i="6"/>
  <c r="AG214" i="6"/>
  <c r="AH214" i="6"/>
  <c r="AK214" i="6"/>
  <c r="Y214" i="6"/>
  <c r="AD214" i="6"/>
  <c r="AE214" i="6"/>
  <c r="AF214" i="6"/>
  <c r="Z258" i="6"/>
  <c r="AG258" i="6"/>
  <c r="AH258" i="6"/>
  <c r="AK258" i="6"/>
  <c r="Y258" i="6"/>
  <c r="AD258" i="6"/>
  <c r="AE258" i="6"/>
  <c r="AF258" i="6"/>
  <c r="Y419" i="6"/>
  <c r="AD419" i="6"/>
  <c r="AE419" i="6"/>
  <c r="AF419" i="6"/>
  <c r="Z419" i="6"/>
  <c r="AG419" i="6"/>
  <c r="AH419" i="6"/>
  <c r="AK419" i="6"/>
  <c r="Y279" i="6"/>
  <c r="AD279" i="6"/>
  <c r="AE279" i="6"/>
  <c r="AF279" i="6"/>
  <c r="Z279" i="6"/>
  <c r="AG279" i="6"/>
  <c r="AH279" i="6"/>
  <c r="AK279" i="6"/>
  <c r="Y286" i="6"/>
  <c r="AD286" i="6"/>
  <c r="AE286" i="6"/>
  <c r="AF286" i="6"/>
  <c r="Z286" i="6"/>
  <c r="AG286" i="6"/>
  <c r="AH286" i="6"/>
  <c r="AK286" i="6"/>
  <c r="Y145" i="6"/>
  <c r="AD145" i="6"/>
  <c r="AE145" i="6"/>
  <c r="AF145" i="6"/>
  <c r="Z145" i="6"/>
  <c r="AG145" i="6"/>
  <c r="AH145" i="6"/>
  <c r="AK145" i="6"/>
  <c r="Y120" i="6"/>
  <c r="AD120" i="6"/>
  <c r="AE120" i="6"/>
  <c r="AF120" i="6"/>
  <c r="Z120" i="6"/>
  <c r="AG120" i="6"/>
  <c r="AH120" i="6"/>
  <c r="AK120" i="6"/>
  <c r="Y463" i="6"/>
  <c r="AD463" i="6"/>
  <c r="AE463" i="6"/>
  <c r="AF463" i="6"/>
  <c r="Z463" i="6"/>
  <c r="AG463" i="6"/>
  <c r="AH463" i="6"/>
  <c r="AK463" i="6"/>
  <c r="Y384" i="6"/>
  <c r="AD384" i="6"/>
  <c r="AE384" i="6"/>
  <c r="AF384" i="6"/>
  <c r="Z384" i="6"/>
  <c r="AG384" i="6"/>
  <c r="AH384" i="6"/>
  <c r="AK384" i="6"/>
  <c r="AC513" i="7"/>
  <c r="AH513" i="7"/>
  <c r="AI513" i="7"/>
  <c r="AJ513" i="7"/>
  <c r="A513" i="7"/>
  <c r="AD513" i="7"/>
  <c r="AK513" i="7"/>
  <c r="AL513" i="7"/>
  <c r="AO513" i="7"/>
  <c r="B513" i="7"/>
  <c r="AC444" i="7"/>
  <c r="AH444" i="7"/>
  <c r="AI444" i="7"/>
  <c r="AJ444" i="7"/>
  <c r="A444" i="7"/>
  <c r="AD444" i="7"/>
  <c r="AK444" i="7"/>
  <c r="AL444" i="7"/>
  <c r="AO444" i="7"/>
  <c r="B444" i="7"/>
  <c r="AC126" i="7"/>
  <c r="AH126" i="7"/>
  <c r="AI126" i="7"/>
  <c r="AJ126" i="7"/>
  <c r="A126" i="7"/>
  <c r="AD126" i="7"/>
  <c r="AK126" i="7"/>
  <c r="AL126" i="7"/>
  <c r="AO126" i="7"/>
  <c r="B126" i="7"/>
  <c r="AD286" i="7"/>
  <c r="AK286" i="7"/>
  <c r="AL286" i="7"/>
  <c r="AO286" i="7"/>
  <c r="B286" i="7"/>
  <c r="AC286" i="7"/>
  <c r="AH286" i="7"/>
  <c r="AI286" i="7"/>
  <c r="AJ286" i="7"/>
  <c r="A286" i="7"/>
  <c r="AC369" i="7"/>
  <c r="AH369" i="7"/>
  <c r="AI369" i="7"/>
  <c r="AJ369" i="7"/>
  <c r="A369" i="7"/>
  <c r="AD369" i="7"/>
  <c r="AK369" i="7"/>
  <c r="AL369" i="7"/>
  <c r="AO369" i="7"/>
  <c r="B369" i="7"/>
  <c r="AD74" i="7"/>
  <c r="AK74" i="7"/>
  <c r="AL74" i="7"/>
  <c r="AO74" i="7"/>
  <c r="B74" i="7"/>
  <c r="AC74" i="7"/>
  <c r="AH74" i="7"/>
  <c r="AI74" i="7"/>
  <c r="AJ74" i="7"/>
  <c r="A74" i="7"/>
  <c r="AD102" i="7"/>
  <c r="AK102" i="7"/>
  <c r="AL102" i="7"/>
  <c r="AO102" i="7"/>
  <c r="B102" i="7"/>
  <c r="AC102" i="7"/>
  <c r="AH102" i="7"/>
  <c r="AI102" i="7"/>
  <c r="AJ102" i="7"/>
  <c r="A102" i="7"/>
  <c r="AD193" i="7"/>
  <c r="AK193" i="7"/>
  <c r="AL193" i="7"/>
  <c r="AO193" i="7"/>
  <c r="B193" i="7"/>
  <c r="AC193" i="7"/>
  <c r="AH193" i="7"/>
  <c r="AI193" i="7"/>
  <c r="AJ193" i="7"/>
  <c r="A193" i="7"/>
  <c r="AC197" i="7"/>
  <c r="AH197" i="7"/>
  <c r="AI197" i="7"/>
  <c r="AJ197" i="7"/>
  <c r="A197" i="7"/>
  <c r="AD197" i="7"/>
  <c r="AK197" i="7"/>
  <c r="AL197" i="7"/>
  <c r="AO197" i="7"/>
  <c r="B197" i="7"/>
  <c r="AC26" i="7"/>
  <c r="AH26" i="7"/>
  <c r="AI26" i="7"/>
  <c r="AJ26" i="7"/>
  <c r="A26" i="7"/>
  <c r="AD26" i="7"/>
  <c r="AK26" i="7"/>
  <c r="AL26" i="7"/>
  <c r="AO26" i="7"/>
  <c r="B26" i="7"/>
  <c r="AC63" i="7"/>
  <c r="AH63" i="7"/>
  <c r="AI63" i="7"/>
  <c r="AJ63" i="7"/>
  <c r="A63" i="7"/>
  <c r="AD63" i="7"/>
  <c r="AK63" i="7"/>
  <c r="AL63" i="7"/>
  <c r="AO63" i="7"/>
  <c r="B63" i="7"/>
  <c r="AD244" i="7"/>
  <c r="AK244" i="7"/>
  <c r="AL244" i="7"/>
  <c r="AO244" i="7"/>
  <c r="B244" i="7"/>
  <c r="AC244" i="7"/>
  <c r="AH244" i="7"/>
  <c r="AI244" i="7"/>
  <c r="AJ244" i="7"/>
  <c r="A244" i="7"/>
  <c r="AC385" i="7"/>
  <c r="AH385" i="7"/>
  <c r="AI385" i="7"/>
  <c r="AJ385" i="7"/>
  <c r="A385" i="7"/>
  <c r="AD385" i="7"/>
  <c r="AK385" i="7"/>
  <c r="AL385" i="7"/>
  <c r="AO385" i="7"/>
  <c r="B385" i="7"/>
  <c r="AC402" i="7"/>
  <c r="AH402" i="7"/>
  <c r="AI402" i="7"/>
  <c r="AJ402" i="7"/>
  <c r="A402" i="7"/>
  <c r="AD402" i="7"/>
  <c r="AK402" i="7"/>
  <c r="AL402" i="7"/>
  <c r="AO402" i="7"/>
  <c r="B402" i="7"/>
  <c r="AC494" i="7"/>
  <c r="AH494" i="7"/>
  <c r="AI494" i="7"/>
  <c r="AJ494" i="7"/>
  <c r="A494" i="7"/>
  <c r="AD494" i="7"/>
  <c r="AK494" i="7"/>
  <c r="AL494" i="7"/>
  <c r="AO494" i="7"/>
  <c r="B494" i="7"/>
  <c r="AC123" i="7"/>
  <c r="AH123" i="7"/>
  <c r="AI123" i="7"/>
  <c r="AJ123" i="7"/>
  <c r="A123" i="7"/>
  <c r="AD123" i="7"/>
  <c r="AK123" i="7"/>
  <c r="AL123" i="7"/>
  <c r="AO123" i="7"/>
  <c r="B123" i="7"/>
  <c r="AC85" i="7"/>
  <c r="AH85" i="7"/>
  <c r="AI85" i="7"/>
  <c r="AJ85" i="7"/>
  <c r="A85" i="7"/>
  <c r="AD85" i="7"/>
  <c r="AK85" i="7"/>
  <c r="AL85" i="7"/>
  <c r="AO85" i="7"/>
  <c r="B85" i="7"/>
  <c r="AC174" i="7"/>
  <c r="AH174" i="7"/>
  <c r="AI174" i="7"/>
  <c r="AJ174" i="7"/>
  <c r="A174" i="7"/>
  <c r="AD174" i="7"/>
  <c r="AK174" i="7"/>
  <c r="AL174" i="7"/>
  <c r="AO174" i="7"/>
  <c r="B174" i="7"/>
  <c r="AD160" i="7"/>
  <c r="AK160" i="7"/>
  <c r="AL160" i="7"/>
  <c r="AO160" i="7"/>
  <c r="B160" i="7"/>
  <c r="AC160" i="7"/>
  <c r="AH160" i="7"/>
  <c r="AI160" i="7"/>
  <c r="AJ160" i="7"/>
  <c r="A160" i="7"/>
  <c r="AC361" i="7"/>
  <c r="AH361" i="7"/>
  <c r="AI361" i="7"/>
  <c r="AJ361" i="7"/>
  <c r="A361" i="7"/>
  <c r="AD361" i="7"/>
  <c r="AK361" i="7"/>
  <c r="AL361" i="7"/>
  <c r="AO361" i="7"/>
  <c r="B361" i="7"/>
  <c r="AC335" i="7"/>
  <c r="AH335" i="7"/>
  <c r="AI335" i="7"/>
  <c r="AJ335" i="7"/>
  <c r="A335" i="7"/>
  <c r="AD335" i="7"/>
  <c r="AK335" i="7"/>
  <c r="AL335" i="7"/>
  <c r="AO335" i="7"/>
  <c r="B335" i="7"/>
  <c r="AC188" i="7"/>
  <c r="AH188" i="7"/>
  <c r="AI188" i="7"/>
  <c r="AJ188" i="7"/>
  <c r="A188" i="7"/>
  <c r="AD188" i="7"/>
  <c r="AK188" i="7"/>
  <c r="AL188" i="7"/>
  <c r="AO188" i="7"/>
  <c r="B188" i="7"/>
  <c r="AC192" i="7"/>
  <c r="AH192" i="7"/>
  <c r="AI192" i="7"/>
  <c r="AJ192" i="7"/>
  <c r="A192" i="7"/>
  <c r="AD192" i="7"/>
  <c r="AK192" i="7"/>
  <c r="AL192" i="7"/>
  <c r="AO192" i="7"/>
  <c r="B192" i="7"/>
  <c r="AD295" i="7"/>
  <c r="AK295" i="7"/>
  <c r="AL295" i="7"/>
  <c r="AO295" i="7"/>
  <c r="B295" i="7"/>
  <c r="AC295" i="7"/>
  <c r="AH295" i="7"/>
  <c r="AI295" i="7"/>
  <c r="AJ295" i="7"/>
  <c r="A295" i="7"/>
  <c r="AC332" i="7"/>
  <c r="AH332" i="7"/>
  <c r="AI332" i="7"/>
  <c r="AJ332" i="7"/>
  <c r="A332" i="7"/>
  <c r="AD332" i="7"/>
  <c r="AK332" i="7"/>
  <c r="AL332" i="7"/>
  <c r="AO332" i="7"/>
  <c r="B332" i="7"/>
  <c r="AC340" i="7"/>
  <c r="AH340" i="7"/>
  <c r="AI340" i="7"/>
  <c r="AJ340" i="7"/>
  <c r="A340" i="7"/>
  <c r="AD340" i="7"/>
  <c r="AK340" i="7"/>
  <c r="AL340" i="7"/>
  <c r="AO340" i="7"/>
  <c r="B340" i="7"/>
  <c r="AD358" i="7"/>
  <c r="AK358" i="7"/>
  <c r="AL358" i="7"/>
  <c r="AO358" i="7"/>
  <c r="B358" i="7"/>
  <c r="AC358" i="7"/>
  <c r="AH358" i="7"/>
  <c r="AI358" i="7"/>
  <c r="AJ358" i="7"/>
  <c r="A358" i="7"/>
  <c r="AD472" i="7"/>
  <c r="AK472" i="7"/>
  <c r="AL472" i="7"/>
  <c r="AO472" i="7"/>
  <c r="B472" i="7"/>
  <c r="AC472" i="7"/>
  <c r="AH472" i="7"/>
  <c r="AI472" i="7"/>
  <c r="AJ472" i="7"/>
  <c r="A472" i="7"/>
  <c r="AC406" i="7"/>
  <c r="AH406" i="7"/>
  <c r="AI406" i="7"/>
  <c r="AJ406" i="7"/>
  <c r="A406" i="7"/>
  <c r="AD406" i="7"/>
  <c r="AK406" i="7"/>
  <c r="AL406" i="7"/>
  <c r="AO406" i="7"/>
  <c r="B406" i="7"/>
  <c r="BG204" i="6"/>
  <c r="BL204" i="6"/>
  <c r="BM204" i="6"/>
  <c r="BN204" i="6"/>
  <c r="BH204" i="6"/>
  <c r="BO204" i="6"/>
  <c r="BP204" i="6"/>
  <c r="BQ204" i="6"/>
  <c r="BH44" i="6"/>
  <c r="BO44" i="6"/>
  <c r="BP44" i="6"/>
  <c r="BQ44" i="6"/>
  <c r="BG44" i="6"/>
  <c r="BL44" i="6"/>
  <c r="BM44" i="6"/>
  <c r="BN44" i="6"/>
  <c r="BG277" i="6"/>
  <c r="BL277" i="6"/>
  <c r="BM277" i="6"/>
  <c r="BN277" i="6"/>
  <c r="BH277" i="6"/>
  <c r="BO277" i="6"/>
  <c r="BP277" i="6"/>
  <c r="BQ277" i="6"/>
  <c r="BG485" i="6"/>
  <c r="BL485" i="6"/>
  <c r="BM485" i="6"/>
  <c r="BN485" i="6"/>
  <c r="BH485" i="6"/>
  <c r="BO485" i="6"/>
  <c r="BP485" i="6"/>
  <c r="BQ485" i="6"/>
  <c r="BG205" i="6"/>
  <c r="BL205" i="6"/>
  <c r="BM205" i="6"/>
  <c r="BN205" i="6"/>
  <c r="BH205" i="6"/>
  <c r="BO205" i="6"/>
  <c r="BP205" i="6"/>
  <c r="BQ205" i="6"/>
  <c r="BH502" i="6"/>
  <c r="BO502" i="6"/>
  <c r="BP502" i="6"/>
  <c r="BQ502" i="6"/>
  <c r="BG502" i="6"/>
  <c r="BL502" i="6"/>
  <c r="BM502" i="6"/>
  <c r="BN502" i="6"/>
  <c r="BG117" i="6"/>
  <c r="BL117" i="6"/>
  <c r="BM117" i="6"/>
  <c r="BN117" i="6"/>
  <c r="BH117" i="6"/>
  <c r="BO117" i="6"/>
  <c r="BP117" i="6"/>
  <c r="BQ117" i="6"/>
  <c r="BG444" i="6"/>
  <c r="BL444" i="6"/>
  <c r="BM444" i="6"/>
  <c r="BN444" i="6"/>
  <c r="BH444" i="6"/>
  <c r="BO444" i="6"/>
  <c r="BP444" i="6"/>
  <c r="BQ444" i="6"/>
  <c r="BG106" i="6"/>
  <c r="BL106" i="6"/>
  <c r="BM106" i="6"/>
  <c r="BN106" i="6"/>
  <c r="BH106" i="6"/>
  <c r="BO106" i="6"/>
  <c r="BP106" i="6"/>
  <c r="BQ106" i="6"/>
  <c r="BH211" i="6"/>
  <c r="BO211" i="6"/>
  <c r="BP211" i="6"/>
  <c r="BQ211" i="6"/>
  <c r="BG211" i="6"/>
  <c r="BL211" i="6"/>
  <c r="BM211" i="6"/>
  <c r="BN211" i="6"/>
  <c r="BH283" i="6"/>
  <c r="BO283" i="6"/>
  <c r="BP283" i="6"/>
  <c r="BQ283" i="6"/>
  <c r="BG283" i="6"/>
  <c r="BL283" i="6"/>
  <c r="BM283" i="6"/>
  <c r="BN283" i="6"/>
  <c r="BG457" i="6"/>
  <c r="BL457" i="6"/>
  <c r="BM457" i="6"/>
  <c r="BN457" i="6"/>
  <c r="BH457" i="6"/>
  <c r="BO457" i="6"/>
  <c r="BP457" i="6"/>
  <c r="BQ457" i="6"/>
  <c r="BG340" i="6"/>
  <c r="BL340" i="6"/>
  <c r="BM340" i="6"/>
  <c r="BN340" i="6"/>
  <c r="BH340" i="6"/>
  <c r="BO340" i="6"/>
  <c r="BP340" i="6"/>
  <c r="BQ340" i="6"/>
  <c r="BG146" i="6"/>
  <c r="BL146" i="6"/>
  <c r="BM146" i="6"/>
  <c r="BN146" i="6"/>
  <c r="BH146" i="6"/>
  <c r="BO146" i="6"/>
  <c r="BP146" i="6"/>
  <c r="BQ146" i="6"/>
  <c r="BG254" i="6"/>
  <c r="BL254" i="6"/>
  <c r="BM254" i="6"/>
  <c r="BN254" i="6"/>
  <c r="BH254" i="6"/>
  <c r="BO254" i="6"/>
  <c r="BP254" i="6"/>
  <c r="BQ254" i="6"/>
  <c r="BH323" i="6"/>
  <c r="BO323" i="6"/>
  <c r="BP323" i="6"/>
  <c r="BQ323" i="6"/>
  <c r="BG323" i="6"/>
  <c r="BL323" i="6"/>
  <c r="BM323" i="6"/>
  <c r="BN323" i="6"/>
  <c r="BG330" i="6"/>
  <c r="BL330" i="6"/>
  <c r="BM330" i="6"/>
  <c r="BN330" i="6"/>
  <c r="BH330" i="6"/>
  <c r="BO330" i="6"/>
  <c r="BP330" i="6"/>
  <c r="BQ330" i="6"/>
  <c r="BG500" i="6"/>
  <c r="BL500" i="6"/>
  <c r="BM500" i="6"/>
  <c r="BN500" i="6"/>
  <c r="BH500" i="6"/>
  <c r="BO500" i="6"/>
  <c r="BP500" i="6"/>
  <c r="BQ500" i="6"/>
  <c r="BG105" i="6"/>
  <c r="BL105" i="6"/>
  <c r="BM105" i="6"/>
  <c r="BN105" i="6"/>
  <c r="BH105" i="6"/>
  <c r="BO105" i="6"/>
  <c r="BP105" i="6"/>
  <c r="BQ105" i="6"/>
  <c r="BH236" i="6"/>
  <c r="BO236" i="6"/>
  <c r="BP236" i="6"/>
  <c r="BQ236" i="6"/>
  <c r="BG236" i="6"/>
  <c r="BL236" i="6"/>
  <c r="BM236" i="6"/>
  <c r="BN236" i="6"/>
  <c r="BH469" i="6"/>
  <c r="BO469" i="6"/>
  <c r="BP469" i="6"/>
  <c r="BQ469" i="6"/>
  <c r="BG469" i="6"/>
  <c r="BL469" i="6"/>
  <c r="BM469" i="6"/>
  <c r="BN469" i="6"/>
  <c r="BG67" i="6"/>
  <c r="BL67" i="6"/>
  <c r="BM67" i="6"/>
  <c r="BN67" i="6"/>
  <c r="BH67" i="6"/>
  <c r="BO67" i="6"/>
  <c r="BP67" i="6"/>
  <c r="BQ67" i="6"/>
  <c r="BG17" i="6"/>
  <c r="BL17" i="6"/>
  <c r="BM17" i="6"/>
  <c r="BN17" i="6"/>
  <c r="BH17" i="6"/>
  <c r="BO17" i="6"/>
  <c r="BP17" i="6"/>
  <c r="BQ17" i="6"/>
  <c r="BG34" i="6"/>
  <c r="BL34" i="6"/>
  <c r="BM34" i="6"/>
  <c r="BN34" i="6"/>
  <c r="BH34" i="6"/>
  <c r="BO34" i="6"/>
  <c r="BP34" i="6"/>
  <c r="BQ34" i="6"/>
  <c r="BG104" i="6"/>
  <c r="BL104" i="6"/>
  <c r="BM104" i="6"/>
  <c r="BN104" i="6"/>
  <c r="BH104" i="6"/>
  <c r="BO104" i="6"/>
  <c r="BP104" i="6"/>
  <c r="BQ104" i="6"/>
  <c r="BG369" i="6"/>
  <c r="BL369" i="6"/>
  <c r="BM369" i="6"/>
  <c r="BN369" i="6"/>
  <c r="BH369" i="6"/>
  <c r="BO369" i="6"/>
  <c r="BP369" i="6"/>
  <c r="BQ369" i="6"/>
  <c r="BG160" i="6"/>
  <c r="BL160" i="6"/>
  <c r="BM160" i="6"/>
  <c r="BN160" i="6"/>
  <c r="BH160" i="6"/>
  <c r="BO160" i="6"/>
  <c r="BP160" i="6"/>
  <c r="BQ160" i="6"/>
  <c r="BH338" i="6"/>
  <c r="BO338" i="6"/>
  <c r="BP338" i="6"/>
  <c r="BQ338" i="6"/>
  <c r="BG338" i="6"/>
  <c r="BL338" i="6"/>
  <c r="BM338" i="6"/>
  <c r="BN338" i="6"/>
  <c r="BG460" i="6"/>
  <c r="BL460" i="6"/>
  <c r="BM460" i="6"/>
  <c r="BN460" i="6"/>
  <c r="BH460" i="6"/>
  <c r="BO460" i="6"/>
  <c r="BP460" i="6"/>
  <c r="BQ460" i="6"/>
  <c r="BG425" i="6"/>
  <c r="BL425" i="6"/>
  <c r="BM425" i="6"/>
  <c r="BN425" i="6"/>
  <c r="BH425" i="6"/>
  <c r="BO425" i="6"/>
  <c r="BP425" i="6"/>
  <c r="BQ425" i="6"/>
  <c r="BG468" i="6"/>
  <c r="BL468" i="6"/>
  <c r="BM468" i="6"/>
  <c r="BN468" i="6"/>
  <c r="BH468" i="6"/>
  <c r="BO468" i="6"/>
  <c r="BP468" i="6"/>
  <c r="BQ468" i="6"/>
  <c r="BG494" i="6"/>
  <c r="BL494" i="6"/>
  <c r="BM494" i="6"/>
  <c r="BN494" i="6"/>
  <c r="BH494" i="6"/>
  <c r="BO494" i="6"/>
  <c r="BP494" i="6"/>
  <c r="BQ494" i="6"/>
  <c r="BG450" i="6"/>
  <c r="BL450" i="6"/>
  <c r="BM450" i="6"/>
  <c r="BN450" i="6"/>
  <c r="BH450" i="6"/>
  <c r="BO450" i="6"/>
  <c r="BP450" i="6"/>
  <c r="BQ450" i="6"/>
  <c r="BG85" i="6"/>
  <c r="BL85" i="6"/>
  <c r="BM85" i="6"/>
  <c r="BN85" i="6"/>
  <c r="BH85" i="6"/>
  <c r="BO85" i="6"/>
  <c r="BP85" i="6"/>
  <c r="BQ85" i="6"/>
  <c r="BH188" i="6"/>
  <c r="BO188" i="6"/>
  <c r="BP188" i="6"/>
  <c r="BQ188" i="6"/>
  <c r="BG188" i="6"/>
  <c r="BL188" i="6"/>
  <c r="BM188" i="6"/>
  <c r="BN188" i="6"/>
  <c r="BG274" i="6"/>
  <c r="BL274" i="6"/>
  <c r="BM274" i="6"/>
  <c r="BN274" i="6"/>
  <c r="BH274" i="6"/>
  <c r="BO274" i="6"/>
  <c r="BP274" i="6"/>
  <c r="BQ274" i="6"/>
  <c r="BG245" i="6"/>
  <c r="BL245" i="6"/>
  <c r="BM245" i="6"/>
  <c r="BN245" i="6"/>
  <c r="BH245" i="6"/>
  <c r="BO245" i="6"/>
  <c r="BP245" i="6"/>
  <c r="BQ245" i="6"/>
  <c r="BG257" i="6"/>
  <c r="BL257" i="6"/>
  <c r="BM257" i="6"/>
  <c r="BN257" i="6"/>
  <c r="BH257" i="6"/>
  <c r="BO257" i="6"/>
  <c r="BP257" i="6"/>
  <c r="BQ257" i="6"/>
  <c r="BG499" i="6"/>
  <c r="BL499" i="6"/>
  <c r="BM499" i="6"/>
  <c r="BN499" i="6"/>
  <c r="BH499" i="6"/>
  <c r="BO499" i="6"/>
  <c r="BP499" i="6"/>
  <c r="BQ499" i="6"/>
  <c r="AQ76" i="6"/>
  <c r="AV76" i="6"/>
  <c r="AW76" i="6"/>
  <c r="AX76" i="6"/>
  <c r="AR76" i="6"/>
  <c r="AY76" i="6"/>
  <c r="AZ76" i="6"/>
  <c r="BA76" i="6"/>
  <c r="AQ104" i="6"/>
  <c r="AV104" i="6"/>
  <c r="AW104" i="6"/>
  <c r="AX104" i="6"/>
  <c r="AR104" i="6"/>
  <c r="AY104" i="6"/>
  <c r="AZ104" i="6"/>
  <c r="BA104" i="6"/>
  <c r="AQ367" i="6"/>
  <c r="AV367" i="6"/>
  <c r="AW367" i="6"/>
  <c r="AX367" i="6"/>
  <c r="AR367" i="6"/>
  <c r="AY367" i="6"/>
  <c r="AZ367" i="6"/>
  <c r="BA367" i="6"/>
  <c r="AQ489" i="6"/>
  <c r="AV489" i="6"/>
  <c r="AW489" i="6"/>
  <c r="AX489" i="6"/>
  <c r="AR489" i="6"/>
  <c r="AY489" i="6"/>
  <c r="AZ489" i="6"/>
  <c r="BA489" i="6"/>
  <c r="AQ496" i="6"/>
  <c r="AV496" i="6"/>
  <c r="AW496" i="6"/>
  <c r="AX496" i="6"/>
  <c r="AR496" i="6"/>
  <c r="AY496" i="6"/>
  <c r="AZ496" i="6"/>
  <c r="BA496" i="6"/>
  <c r="AQ40" i="6"/>
  <c r="AV40" i="6"/>
  <c r="AW40" i="6"/>
  <c r="AX40" i="6"/>
  <c r="AR40" i="6"/>
  <c r="AY40" i="6"/>
  <c r="AZ40" i="6"/>
  <c r="BA40" i="6"/>
  <c r="AR452" i="6"/>
  <c r="AY452" i="6"/>
  <c r="AZ452" i="6"/>
  <c r="BA452" i="6"/>
  <c r="AQ452" i="6"/>
  <c r="AV452" i="6"/>
  <c r="AW452" i="6"/>
  <c r="AX452" i="6"/>
  <c r="AQ329" i="6"/>
  <c r="AV329" i="6"/>
  <c r="AW329" i="6"/>
  <c r="AX329" i="6"/>
  <c r="AR329" i="6"/>
  <c r="AY329" i="6"/>
  <c r="AZ329" i="6"/>
  <c r="BA329" i="6"/>
  <c r="AQ412" i="6"/>
  <c r="AV412" i="6"/>
  <c r="AW412" i="6"/>
  <c r="AX412" i="6"/>
  <c r="AR412" i="6"/>
  <c r="AY412" i="6"/>
  <c r="AZ412" i="6"/>
  <c r="BA412" i="6"/>
  <c r="AQ427" i="6"/>
  <c r="AV427" i="6"/>
  <c r="AW427" i="6"/>
  <c r="AX427" i="6"/>
  <c r="AR427" i="6"/>
  <c r="AY427" i="6"/>
  <c r="AZ427" i="6"/>
  <c r="BA427" i="6"/>
  <c r="AQ463" i="6"/>
  <c r="AV463" i="6"/>
  <c r="AW463" i="6"/>
  <c r="AX463" i="6"/>
  <c r="AR463" i="6"/>
  <c r="AY463" i="6"/>
  <c r="AZ463" i="6"/>
  <c r="BA463" i="6"/>
  <c r="AQ502" i="6"/>
  <c r="AV502" i="6"/>
  <c r="AW502" i="6"/>
  <c r="AX502" i="6"/>
  <c r="AR502" i="6"/>
  <c r="AY502" i="6"/>
  <c r="AZ502" i="6"/>
  <c r="BA502" i="6"/>
  <c r="AQ32" i="6"/>
  <c r="AV32" i="6"/>
  <c r="AW32" i="6"/>
  <c r="AX32" i="6"/>
  <c r="AR32" i="6"/>
  <c r="AY32" i="6"/>
  <c r="AZ32" i="6"/>
  <c r="BA32" i="6"/>
  <c r="AQ131" i="6"/>
  <c r="AV131" i="6"/>
  <c r="AW131" i="6"/>
  <c r="AX131" i="6"/>
  <c r="AR131" i="6"/>
  <c r="AY131" i="6"/>
  <c r="AZ131" i="6"/>
  <c r="BA131" i="6"/>
  <c r="AQ193" i="6"/>
  <c r="AV193" i="6"/>
  <c r="AW193" i="6"/>
  <c r="AX193" i="6"/>
  <c r="AR193" i="6"/>
  <c r="AY193" i="6"/>
  <c r="AZ193" i="6"/>
  <c r="BA193" i="6"/>
  <c r="AQ380" i="6"/>
  <c r="AV380" i="6"/>
  <c r="AW380" i="6"/>
  <c r="AX380" i="6"/>
  <c r="AR380" i="6"/>
  <c r="AY380" i="6"/>
  <c r="AZ380" i="6"/>
  <c r="BA380" i="6"/>
  <c r="AQ212" i="6"/>
  <c r="AV212" i="6"/>
  <c r="AW212" i="6"/>
  <c r="AX212" i="6"/>
  <c r="AR212" i="6"/>
  <c r="AY212" i="6"/>
  <c r="AZ212" i="6"/>
  <c r="BA212" i="6"/>
  <c r="AQ300" i="6"/>
  <c r="AV300" i="6"/>
  <c r="AW300" i="6"/>
  <c r="AX300" i="6"/>
  <c r="AR300" i="6"/>
  <c r="AY300" i="6"/>
  <c r="AZ300" i="6"/>
  <c r="BA300" i="6"/>
  <c r="AA370" i="7"/>
  <c r="AA492" i="7"/>
  <c r="BE76" i="6"/>
  <c r="AO359" i="6"/>
  <c r="AO74" i="6"/>
  <c r="BI326" i="7"/>
  <c r="BI36" i="7"/>
  <c r="BI30" i="7"/>
  <c r="BI280" i="7"/>
  <c r="BI157" i="7"/>
  <c r="BI45" i="7"/>
  <c r="BI462" i="7"/>
  <c r="BI504" i="7"/>
  <c r="BI195" i="7"/>
  <c r="BI171" i="7"/>
  <c r="BI409" i="7"/>
  <c r="BI28" i="7"/>
  <c r="BI216" i="7"/>
  <c r="BI40" i="7"/>
  <c r="BI159" i="7"/>
  <c r="BI282" i="7"/>
  <c r="BI118" i="7"/>
  <c r="BI126" i="7"/>
  <c r="BI170" i="7"/>
  <c r="BI285" i="7"/>
  <c r="BI510" i="7"/>
  <c r="BI335" i="7"/>
  <c r="BI204" i="7"/>
  <c r="BI27" i="7"/>
  <c r="BI64" i="7"/>
  <c r="BI80" i="7"/>
  <c r="BI188" i="7"/>
  <c r="BI277" i="7"/>
  <c r="BI487" i="7"/>
  <c r="BI125" i="7"/>
  <c r="BI145" i="7"/>
  <c r="BI239" i="7"/>
  <c r="BI160" i="7"/>
  <c r="BI22" i="7"/>
  <c r="BI158" i="7"/>
  <c r="BI151" i="7"/>
  <c r="BI71" i="7"/>
  <c r="BI214" i="7"/>
  <c r="BI110" i="7"/>
  <c r="BI207" i="7"/>
  <c r="BI187" i="7"/>
  <c r="BI276" i="7"/>
  <c r="BI360" i="7"/>
  <c r="BI405" i="7"/>
  <c r="BI454" i="7"/>
  <c r="BI124" i="7"/>
  <c r="BI132" i="7"/>
  <c r="BI156" i="7"/>
  <c r="BI168" i="7"/>
  <c r="BI446" i="7"/>
  <c r="BI515" i="7"/>
  <c r="BI414" i="7"/>
  <c r="BI500" i="7"/>
  <c r="BI33" i="7"/>
  <c r="W257" i="6"/>
  <c r="W278" i="6"/>
  <c r="W194" i="6"/>
  <c r="W240" i="6"/>
  <c r="W457" i="6"/>
  <c r="W59" i="6"/>
  <c r="W129" i="6"/>
  <c r="W61" i="6"/>
  <c r="W127" i="6"/>
  <c r="W155" i="6"/>
  <c r="W318" i="6"/>
  <c r="W334" i="6"/>
  <c r="W374" i="6"/>
  <c r="W403" i="6"/>
  <c r="W208" i="6"/>
  <c r="W252" i="6"/>
  <c r="W358" i="6"/>
  <c r="W487" i="6"/>
  <c r="W513" i="6"/>
  <c r="W17" i="6"/>
  <c r="W80" i="6"/>
  <c r="W38" i="6"/>
  <c r="W42" i="6"/>
  <c r="W72" i="6"/>
  <c r="W329" i="6"/>
  <c r="W123" i="6"/>
  <c r="W167" i="6"/>
  <c r="W405" i="6"/>
  <c r="W87" i="6"/>
  <c r="W320" i="6"/>
  <c r="W254" i="6"/>
  <c r="W282" i="6"/>
  <c r="W203" i="6"/>
  <c r="W275" i="6"/>
  <c r="W291" i="6"/>
  <c r="W276" i="6"/>
  <c r="W292" i="6"/>
  <c r="W322" i="6"/>
  <c r="W443" i="6"/>
  <c r="W508" i="6"/>
  <c r="W500" i="6"/>
  <c r="W466" i="6"/>
  <c r="W213" i="6"/>
  <c r="W73" i="6"/>
  <c r="W321" i="6"/>
  <c r="W76" i="6"/>
  <c r="W491" i="6"/>
  <c r="W69" i="6"/>
  <c r="W117" i="6"/>
  <c r="W146" i="6"/>
  <c r="W67" i="6"/>
  <c r="W147" i="6"/>
  <c r="W83" i="6"/>
  <c r="W359" i="6"/>
  <c r="W195" i="6"/>
  <c r="W234" i="6"/>
  <c r="W250" i="6"/>
  <c r="W294" i="6"/>
  <c r="W370" i="6"/>
  <c r="W342" i="6"/>
  <c r="W365" i="6"/>
  <c r="W411" i="6"/>
  <c r="W216" i="6"/>
  <c r="W461" i="6"/>
  <c r="W469" i="6"/>
  <c r="W501" i="6"/>
  <c r="W462" i="6"/>
  <c r="AA156" i="7"/>
  <c r="AA68" i="7"/>
  <c r="AA245" i="7"/>
  <c r="AA486" i="7"/>
  <c r="AA149" i="7"/>
  <c r="AA115" i="7"/>
  <c r="AA239" i="7"/>
  <c r="AA457" i="7"/>
  <c r="AA418" i="7"/>
  <c r="AA500" i="7"/>
  <c r="AA117" i="7"/>
  <c r="AA242" i="7"/>
  <c r="AA489" i="7"/>
  <c r="AA76" i="7"/>
  <c r="AA325" i="7"/>
  <c r="AA315" i="7"/>
  <c r="AA330" i="7"/>
  <c r="AA371" i="7"/>
  <c r="AA372" i="7"/>
  <c r="AA405" i="7"/>
  <c r="AA23" i="7"/>
  <c r="AA363" i="7"/>
  <c r="AA79" i="7"/>
  <c r="AA196" i="7"/>
  <c r="AA109" i="7"/>
  <c r="AA443" i="7"/>
  <c r="AA205" i="7"/>
  <c r="AA209" i="7"/>
  <c r="AA213" i="7"/>
  <c r="AA217" i="7"/>
  <c r="AA233" i="7"/>
  <c r="AA246" i="7"/>
  <c r="AA250" i="7"/>
  <c r="AA254" i="7"/>
  <c r="AA258" i="7"/>
  <c r="AA274" i="7"/>
  <c r="AA291" i="7"/>
  <c r="AA299" i="7"/>
  <c r="AA416" i="7"/>
  <c r="AA422" i="7"/>
  <c r="AA447" i="7"/>
  <c r="AA460" i="7"/>
  <c r="AA464" i="7"/>
  <c r="AA468" i="7"/>
  <c r="AA487" i="7"/>
  <c r="AA512" i="7"/>
  <c r="AA37" i="7"/>
  <c r="AA125" i="7"/>
  <c r="AA333" i="7"/>
  <c r="AA155" i="7"/>
  <c r="AA387" i="7"/>
  <c r="AA128" i="7"/>
  <c r="AA167" i="7"/>
  <c r="AA379" i="7"/>
  <c r="AA337" i="7"/>
  <c r="AA382" i="7"/>
  <c r="AA365" i="7"/>
  <c r="AA366" i="7"/>
  <c r="AA515" i="7"/>
  <c r="AA131" i="7"/>
  <c r="BE61" i="6"/>
  <c r="BE490" i="6"/>
  <c r="BE360" i="6"/>
  <c r="BE123" i="6"/>
  <c r="BE401" i="6"/>
  <c r="BE168" i="6"/>
  <c r="BE446" i="6"/>
  <c r="BE118" i="6"/>
  <c r="BE328" i="6"/>
  <c r="BE119" i="6"/>
  <c r="BE250" i="6"/>
  <c r="BE191" i="6"/>
  <c r="BE207" i="6"/>
  <c r="BE251" i="6"/>
  <c r="BE295" i="6"/>
  <c r="BE288" i="6"/>
  <c r="BE383" i="6"/>
  <c r="BE336" i="6"/>
  <c r="BE371" i="6"/>
  <c r="BE72" i="6"/>
  <c r="BE166" i="6"/>
  <c r="BE40" i="6"/>
  <c r="BE74" i="6"/>
  <c r="BE110" i="6"/>
  <c r="BE247" i="6"/>
  <c r="BE318" i="6"/>
  <c r="BE411" i="6"/>
  <c r="BE427" i="6"/>
  <c r="BE240" i="6"/>
  <c r="BE300" i="6"/>
  <c r="BE363" i="6"/>
  <c r="BE241" i="6"/>
  <c r="BE332" i="6"/>
  <c r="BE405" i="6"/>
  <c r="BE498" i="6"/>
  <c r="BE504" i="6"/>
  <c r="BE30" i="6"/>
  <c r="BE38" i="6"/>
  <c r="BE43" i="6"/>
  <c r="BE155" i="6"/>
  <c r="BE294" i="6"/>
  <c r="BE26" i="6"/>
  <c r="BE115" i="6"/>
  <c r="BE153" i="6"/>
  <c r="BE234" i="6"/>
  <c r="BE413" i="6"/>
  <c r="BE215" i="6"/>
  <c r="BE208" i="6"/>
  <c r="BE372" i="6"/>
  <c r="BE404" i="6"/>
  <c r="BE420" i="6"/>
  <c r="BE297" i="6"/>
  <c r="BE359" i="6"/>
  <c r="BE472" i="6"/>
  <c r="AO428" i="6"/>
  <c r="AO28" i="6"/>
  <c r="AO125" i="6"/>
  <c r="AO122" i="6"/>
  <c r="AO87" i="6"/>
  <c r="AO35" i="6"/>
  <c r="AO418" i="6"/>
  <c r="AO69" i="6"/>
  <c r="AO102" i="6"/>
  <c r="AO83" i="6"/>
  <c r="AO115" i="6"/>
  <c r="AO241" i="6"/>
  <c r="AO376" i="6"/>
  <c r="AO294" i="6"/>
  <c r="AO446" i="6"/>
  <c r="AO259" i="6"/>
  <c r="AO327" i="6"/>
  <c r="AO342" i="6"/>
  <c r="AO499" i="6"/>
  <c r="AO287" i="6"/>
  <c r="AO319" i="6"/>
  <c r="AO335" i="6"/>
  <c r="AO372" i="6"/>
  <c r="AO417" i="6"/>
  <c r="AO371" i="6"/>
  <c r="AO158" i="6"/>
  <c r="AO157" i="6"/>
  <c r="AO172" i="6"/>
  <c r="AO246" i="6"/>
  <c r="AO316" i="6"/>
  <c r="AO409" i="6"/>
  <c r="AO426" i="6"/>
  <c r="AO362" i="6"/>
  <c r="AO378" i="6"/>
  <c r="AO449" i="6"/>
  <c r="AO364" i="6"/>
  <c r="AO469" i="6"/>
  <c r="AO501" i="6"/>
  <c r="AO233" i="6"/>
  <c r="AO33" i="6"/>
  <c r="AO209" i="6"/>
  <c r="AO26" i="6"/>
  <c r="AO105" i="6"/>
  <c r="AO77" i="6"/>
  <c r="AO414" i="6"/>
  <c r="AO75" i="6"/>
  <c r="AO168" i="6"/>
  <c r="AO273" i="6"/>
  <c r="AO198" i="6"/>
  <c r="AO366" i="6"/>
  <c r="AO515" i="6"/>
  <c r="AO235" i="6"/>
  <c r="AO408" i="6"/>
  <c r="AO465" i="6"/>
  <c r="AO279" i="6"/>
  <c r="AO416" i="6"/>
  <c r="AO495" i="6"/>
  <c r="AO455" i="6"/>
  <c r="AO470" i="6"/>
  <c r="AR106" i="6"/>
  <c r="AY106" i="6"/>
  <c r="AZ106" i="6"/>
  <c r="BA106" i="6"/>
  <c r="AR457" i="6"/>
  <c r="AY457" i="6"/>
  <c r="AZ457" i="6"/>
  <c r="BA457" i="6"/>
  <c r="AO373" i="6"/>
  <c r="AR206" i="6"/>
  <c r="AY206" i="6"/>
  <c r="AZ206" i="6"/>
  <c r="BA206" i="6"/>
  <c r="AQ152" i="6"/>
  <c r="AV152" i="6"/>
  <c r="AW152" i="6"/>
  <c r="AX152" i="6"/>
  <c r="AQ188" i="6"/>
  <c r="AV188" i="6"/>
  <c r="AW188" i="6"/>
  <c r="AX188" i="6"/>
  <c r="AQ415" i="6"/>
  <c r="AV415" i="6"/>
  <c r="AW415" i="6"/>
  <c r="AX415" i="6"/>
  <c r="AO384" i="6"/>
  <c r="AO253" i="6"/>
  <c r="AR336" i="6"/>
  <c r="AY336" i="6"/>
  <c r="AZ336" i="6"/>
  <c r="BA336" i="6"/>
  <c r="AO258" i="6"/>
  <c r="C425" i="7"/>
  <c r="AS170" i="7"/>
  <c r="AS446" i="7"/>
  <c r="C316" i="7"/>
  <c r="C419" i="7"/>
  <c r="I488" i="7"/>
  <c r="AQ201" i="6"/>
  <c r="AV201" i="6"/>
  <c r="AW201" i="6"/>
  <c r="AX201" i="6"/>
  <c r="AO464" i="6"/>
  <c r="AO216" i="6"/>
  <c r="AO112" i="6"/>
  <c r="AO174" i="6"/>
  <c r="AO334" i="6"/>
  <c r="AR118" i="6"/>
  <c r="AY118" i="6"/>
  <c r="AZ118" i="6"/>
  <c r="BA118" i="6"/>
  <c r="AR466" i="6"/>
  <c r="AY466" i="6"/>
  <c r="AZ466" i="6"/>
  <c r="BA466" i="6"/>
  <c r="AR29" i="6"/>
  <c r="AY29" i="6"/>
  <c r="AZ29" i="6"/>
  <c r="BA29" i="6"/>
  <c r="AQ29" i="6"/>
  <c r="AV29" i="6"/>
  <c r="AW29" i="6"/>
  <c r="AX29" i="6"/>
  <c r="AR202" i="6"/>
  <c r="AY202" i="6"/>
  <c r="AZ202" i="6"/>
  <c r="BA202" i="6"/>
  <c r="AQ202" i="6"/>
  <c r="AV202" i="6"/>
  <c r="AW202" i="6"/>
  <c r="AX202" i="6"/>
  <c r="AQ238" i="6"/>
  <c r="AV238" i="6"/>
  <c r="AW238" i="6"/>
  <c r="AX238" i="6"/>
  <c r="AR238" i="6"/>
  <c r="AY238" i="6"/>
  <c r="AZ238" i="6"/>
  <c r="BA238" i="6"/>
  <c r="AQ382" i="6"/>
  <c r="AV382" i="6"/>
  <c r="AW382" i="6"/>
  <c r="AX382" i="6"/>
  <c r="AR382" i="6"/>
  <c r="AY382" i="6"/>
  <c r="AZ382" i="6"/>
  <c r="BA382" i="6"/>
  <c r="AQ384" i="6"/>
  <c r="AV384" i="6"/>
  <c r="AW384" i="6"/>
  <c r="AX384" i="6"/>
  <c r="AR384" i="6"/>
  <c r="AY384" i="6"/>
  <c r="AZ384" i="6"/>
  <c r="BA384" i="6"/>
  <c r="AQ108" i="6"/>
  <c r="AV108" i="6"/>
  <c r="AW108" i="6"/>
  <c r="AX108" i="6"/>
  <c r="AR108" i="6"/>
  <c r="AY108" i="6"/>
  <c r="AZ108" i="6"/>
  <c r="BA108" i="6"/>
  <c r="AR498" i="6"/>
  <c r="AY498" i="6"/>
  <c r="AZ498" i="6"/>
  <c r="BA498" i="6"/>
  <c r="AQ498" i="6"/>
  <c r="AV498" i="6"/>
  <c r="AW498" i="6"/>
  <c r="AX498" i="6"/>
  <c r="AQ253" i="6"/>
  <c r="AV253" i="6"/>
  <c r="AW253" i="6"/>
  <c r="AX253" i="6"/>
  <c r="AR253" i="6"/>
  <c r="AY253" i="6"/>
  <c r="AZ253" i="6"/>
  <c r="BA253" i="6"/>
  <c r="AR258" i="6"/>
  <c r="AY258" i="6"/>
  <c r="AZ258" i="6"/>
  <c r="BA258" i="6"/>
  <c r="AQ258" i="6"/>
  <c r="AV258" i="6"/>
  <c r="AW258" i="6"/>
  <c r="AX258" i="6"/>
  <c r="AR79" i="6"/>
  <c r="AY79" i="6"/>
  <c r="AZ79" i="6"/>
  <c r="BA79" i="6"/>
  <c r="AQ79" i="6"/>
  <c r="AV79" i="6"/>
  <c r="AW79" i="6"/>
  <c r="AX79" i="6"/>
  <c r="AQ20" i="6"/>
  <c r="AV20" i="6"/>
  <c r="AW20" i="6"/>
  <c r="AX20" i="6"/>
  <c r="AR20" i="6"/>
  <c r="AY20" i="6"/>
  <c r="AZ20" i="6"/>
  <c r="BA20" i="6"/>
  <c r="AQ405" i="6"/>
  <c r="AV405" i="6"/>
  <c r="AW405" i="6"/>
  <c r="AX405" i="6"/>
  <c r="AR405" i="6"/>
  <c r="AY405" i="6"/>
  <c r="AZ405" i="6"/>
  <c r="BA405" i="6"/>
  <c r="AR401" i="6"/>
  <c r="AY401" i="6"/>
  <c r="AZ401" i="6"/>
  <c r="BA401" i="6"/>
  <c r="AQ401" i="6"/>
  <c r="AV401" i="6"/>
  <c r="AW401" i="6"/>
  <c r="AX401" i="6"/>
  <c r="AR511" i="6"/>
  <c r="AY511" i="6"/>
  <c r="AZ511" i="6"/>
  <c r="BA511" i="6"/>
  <c r="AQ511" i="6"/>
  <c r="AV511" i="6"/>
  <c r="AW511" i="6"/>
  <c r="AX511" i="6"/>
  <c r="AR210" i="6"/>
  <c r="AY210" i="6"/>
  <c r="AZ210" i="6"/>
  <c r="BA210" i="6"/>
  <c r="AQ210" i="6"/>
  <c r="AV210" i="6"/>
  <c r="AW210" i="6"/>
  <c r="AX210" i="6"/>
  <c r="AQ16" i="6"/>
  <c r="AV16" i="6"/>
  <c r="AW16" i="6"/>
  <c r="AX16" i="6"/>
  <c r="AR16" i="6"/>
  <c r="AY16" i="6"/>
  <c r="AZ16" i="6"/>
  <c r="BA16" i="6"/>
  <c r="AR494" i="6"/>
  <c r="AY494" i="6"/>
  <c r="AZ494" i="6"/>
  <c r="BA494" i="6"/>
  <c r="AQ494" i="6"/>
  <c r="AV494" i="6"/>
  <c r="AW494" i="6"/>
  <c r="AX494" i="6"/>
  <c r="AR513" i="6"/>
  <c r="AY513" i="6"/>
  <c r="AZ513" i="6"/>
  <c r="BA513" i="6"/>
  <c r="AQ513" i="6"/>
  <c r="AV513" i="6"/>
  <c r="AW513" i="6"/>
  <c r="AX513" i="6"/>
  <c r="AR231" i="6"/>
  <c r="AY231" i="6"/>
  <c r="AZ231" i="6"/>
  <c r="BA231" i="6"/>
  <c r="AQ231" i="6"/>
  <c r="AV231" i="6"/>
  <c r="AW231" i="6"/>
  <c r="AX231" i="6"/>
  <c r="AR109" i="6"/>
  <c r="AY109" i="6"/>
  <c r="AZ109" i="6"/>
  <c r="BA109" i="6"/>
  <c r="AQ109" i="6"/>
  <c r="AV109" i="6"/>
  <c r="AW109" i="6"/>
  <c r="AX109" i="6"/>
  <c r="AR464" i="6"/>
  <c r="AY464" i="6"/>
  <c r="AZ464" i="6"/>
  <c r="BA464" i="6"/>
  <c r="AQ464" i="6"/>
  <c r="AV464" i="6"/>
  <c r="AW464" i="6"/>
  <c r="AX464" i="6"/>
  <c r="AQ216" i="6"/>
  <c r="AV216" i="6"/>
  <c r="AW216" i="6"/>
  <c r="AX216" i="6"/>
  <c r="AR216" i="6"/>
  <c r="AY216" i="6"/>
  <c r="AZ216" i="6"/>
  <c r="BA216" i="6"/>
  <c r="AR448" i="6"/>
  <c r="AY448" i="6"/>
  <c r="AZ448" i="6"/>
  <c r="BA448" i="6"/>
  <c r="AQ448" i="6"/>
  <c r="AV448" i="6"/>
  <c r="AW448" i="6"/>
  <c r="AX448" i="6"/>
  <c r="AS252" i="7"/>
  <c r="AS152" i="7"/>
  <c r="AS494" i="7"/>
  <c r="AS253" i="7"/>
  <c r="AS288" i="7"/>
  <c r="AS169" i="7"/>
  <c r="AS407" i="7"/>
  <c r="BG365" i="6"/>
  <c r="BL365" i="6"/>
  <c r="BM365" i="6"/>
  <c r="BN365" i="6"/>
  <c r="BH203" i="6"/>
  <c r="BO203" i="6"/>
  <c r="BP203" i="6"/>
  <c r="BQ203" i="6"/>
  <c r="BH298" i="6"/>
  <c r="BO298" i="6"/>
  <c r="BP298" i="6"/>
  <c r="BQ298" i="6"/>
  <c r="Z280" i="6"/>
  <c r="AG280" i="6"/>
  <c r="AH280" i="6"/>
  <c r="AK280" i="6"/>
  <c r="BK279" i="7"/>
  <c r="BP279" i="7"/>
  <c r="BQ279" i="7"/>
  <c r="BR279" i="7"/>
  <c r="G279" i="7"/>
  <c r="I279" i="7"/>
  <c r="BL235" i="7"/>
  <c r="BS235" i="7"/>
  <c r="BT235" i="7"/>
  <c r="BU235" i="7"/>
  <c r="H235" i="7"/>
  <c r="BK407" i="7"/>
  <c r="BP407" i="7"/>
  <c r="BQ407" i="7"/>
  <c r="BR407" i="7"/>
  <c r="G407" i="7"/>
  <c r="I407" i="7"/>
  <c r="BL73" i="7"/>
  <c r="BS73" i="7"/>
  <c r="BT73" i="7"/>
  <c r="BU73" i="7"/>
  <c r="H73" i="7"/>
  <c r="BL189" i="7"/>
  <c r="BS189" i="7"/>
  <c r="BT189" i="7"/>
  <c r="BU189" i="7"/>
  <c r="H189" i="7"/>
  <c r="AO411" i="6"/>
  <c r="AR147" i="6"/>
  <c r="AY147" i="6"/>
  <c r="AZ147" i="6"/>
  <c r="BA147" i="6"/>
  <c r="AD491" i="7"/>
  <c r="AK491" i="7"/>
  <c r="AL491" i="7"/>
  <c r="AO491" i="7"/>
  <c r="B491" i="7"/>
  <c r="AD21" i="7"/>
  <c r="AK21" i="7"/>
  <c r="AL21" i="7"/>
  <c r="AO21" i="7"/>
  <c r="B21" i="7"/>
  <c r="BK496" i="7"/>
  <c r="BP496" i="7"/>
  <c r="BQ496" i="7"/>
  <c r="BR496" i="7"/>
  <c r="G496" i="7"/>
  <c r="BK451" i="7"/>
  <c r="BP451" i="7"/>
  <c r="BQ451" i="7"/>
  <c r="BR451" i="7"/>
  <c r="G451" i="7"/>
  <c r="BL155" i="7"/>
  <c r="BS155" i="7"/>
  <c r="BT155" i="7"/>
  <c r="BU155" i="7"/>
  <c r="H155" i="7"/>
  <c r="AR215" i="6"/>
  <c r="AY215" i="6"/>
  <c r="AZ215" i="6"/>
  <c r="BA215" i="6"/>
  <c r="AQ118" i="6"/>
  <c r="AV118" i="6"/>
  <c r="AW118" i="6"/>
  <c r="AX118" i="6"/>
  <c r="AQ196" i="6"/>
  <c r="AV196" i="6"/>
  <c r="AW196" i="6"/>
  <c r="AX196" i="6"/>
  <c r="AR291" i="6"/>
  <c r="AY291" i="6"/>
  <c r="AZ291" i="6"/>
  <c r="BA291" i="6"/>
  <c r="AS103" i="7"/>
  <c r="AS238" i="7"/>
  <c r="AS44" i="7"/>
  <c r="AS125" i="7"/>
  <c r="AS338" i="7"/>
  <c r="AC364" i="7"/>
  <c r="AH364" i="7"/>
  <c r="AI364" i="7"/>
  <c r="AJ364" i="7"/>
  <c r="A364" i="7"/>
  <c r="C364" i="7"/>
  <c r="AQ457" i="6"/>
  <c r="AV457" i="6"/>
  <c r="AW457" i="6"/>
  <c r="AX457" i="6"/>
  <c r="AR286" i="6"/>
  <c r="AY286" i="6"/>
  <c r="AZ286" i="6"/>
  <c r="BA286" i="6"/>
  <c r="AR107" i="6"/>
  <c r="AY107" i="6"/>
  <c r="AZ107" i="6"/>
  <c r="BA107" i="6"/>
  <c r="AQ106" i="6"/>
  <c r="AV106" i="6"/>
  <c r="AW106" i="6"/>
  <c r="AX106" i="6"/>
  <c r="AD501" i="7"/>
  <c r="AK501" i="7"/>
  <c r="AL501" i="7"/>
  <c r="AO501" i="7"/>
  <c r="B501" i="7"/>
  <c r="Z343" i="6"/>
  <c r="AG343" i="6"/>
  <c r="AH343" i="6"/>
  <c r="AK343" i="6"/>
  <c r="AR415" i="6"/>
  <c r="AY415" i="6"/>
  <c r="AZ415" i="6"/>
  <c r="BA415" i="6"/>
  <c r="AR331" i="6"/>
  <c r="AY331" i="6"/>
  <c r="AZ331" i="6"/>
  <c r="BA331" i="6"/>
  <c r="AR429" i="6"/>
  <c r="AY429" i="6"/>
  <c r="AZ429" i="6"/>
  <c r="BA429" i="6"/>
  <c r="AR163" i="6"/>
  <c r="AY163" i="6"/>
  <c r="AZ163" i="6"/>
  <c r="BA163" i="6"/>
  <c r="AQ466" i="6"/>
  <c r="AV466" i="6"/>
  <c r="AW466" i="6"/>
  <c r="AX466" i="6"/>
  <c r="BG78" i="6"/>
  <c r="BL78" i="6"/>
  <c r="BM78" i="6"/>
  <c r="BN78" i="6"/>
  <c r="BH410" i="6"/>
  <c r="BO410" i="6"/>
  <c r="BP410" i="6"/>
  <c r="BQ410" i="6"/>
  <c r="AC34" i="7"/>
  <c r="AH34" i="7"/>
  <c r="AI34" i="7"/>
  <c r="AJ34" i="7"/>
  <c r="A34" i="7"/>
  <c r="AD378" i="7"/>
  <c r="AK378" i="7"/>
  <c r="AL378" i="7"/>
  <c r="AO378" i="7"/>
  <c r="B378" i="7"/>
  <c r="Y151" i="6"/>
  <c r="AD151" i="6"/>
  <c r="AE151" i="6"/>
  <c r="AF151" i="6"/>
  <c r="Y65" i="6"/>
  <c r="AD65" i="6"/>
  <c r="AE65" i="6"/>
  <c r="AF65" i="6"/>
  <c r="BL373" i="7"/>
  <c r="BS373" i="7"/>
  <c r="BT373" i="7"/>
  <c r="BU373" i="7"/>
  <c r="H373" i="7"/>
  <c r="BL428" i="7"/>
  <c r="BS428" i="7"/>
  <c r="BT428" i="7"/>
  <c r="BU428" i="7"/>
  <c r="H428" i="7"/>
  <c r="BK361" i="7"/>
  <c r="BP361" i="7"/>
  <c r="BQ361" i="7"/>
  <c r="BR361" i="7"/>
  <c r="G361" i="7"/>
  <c r="I361" i="7"/>
  <c r="Y494" i="6"/>
  <c r="AD494" i="6"/>
  <c r="AE494" i="6"/>
  <c r="AF494" i="6"/>
  <c r="Y446" i="6"/>
  <c r="AD446" i="6"/>
  <c r="AE446" i="6"/>
  <c r="AF446" i="6"/>
  <c r="Z125" i="6"/>
  <c r="AG125" i="6"/>
  <c r="AH125" i="6"/>
  <c r="AK125" i="6"/>
  <c r="BK341" i="7"/>
  <c r="BP341" i="7"/>
  <c r="BQ341" i="7"/>
  <c r="BR341" i="7"/>
  <c r="G341" i="7"/>
  <c r="I341" i="7"/>
  <c r="AO450" i="6"/>
  <c r="AS459" i="7"/>
  <c r="AS111" i="7"/>
  <c r="AS234" i="7"/>
  <c r="AS400" i="7"/>
  <c r="AS24" i="7"/>
  <c r="AS23" i="7"/>
  <c r="AS489" i="7"/>
  <c r="Z407" i="6"/>
  <c r="AG407" i="6"/>
  <c r="AH407" i="6"/>
  <c r="AK407" i="6"/>
  <c r="AO505" i="6"/>
  <c r="AO447" i="6"/>
  <c r="BU203" i="6"/>
  <c r="BU446" i="6"/>
  <c r="BU324" i="6"/>
  <c r="BU154" i="6"/>
  <c r="BU168" i="6"/>
  <c r="BU206" i="6"/>
  <c r="BU149" i="6"/>
  <c r="AQ374" i="6"/>
  <c r="AV374" i="6"/>
  <c r="AW374" i="6"/>
  <c r="AX374" i="6"/>
  <c r="AR274" i="6"/>
  <c r="AY274" i="6"/>
  <c r="AZ274" i="6"/>
  <c r="BA274" i="6"/>
  <c r="AR500" i="6"/>
  <c r="AY500" i="6"/>
  <c r="AZ500" i="6"/>
  <c r="BA500" i="6"/>
  <c r="BH327" i="6"/>
  <c r="BO327" i="6"/>
  <c r="BP327" i="6"/>
  <c r="BQ327" i="6"/>
  <c r="BG424" i="6"/>
  <c r="BL424" i="6"/>
  <c r="BM424" i="6"/>
  <c r="BN424" i="6"/>
  <c r="BG316" i="6"/>
  <c r="BL316" i="6"/>
  <c r="BM316" i="6"/>
  <c r="BN316" i="6"/>
  <c r="AD33" i="7"/>
  <c r="AK33" i="7"/>
  <c r="AL33" i="7"/>
  <c r="AO33" i="7"/>
  <c r="B33" i="7"/>
  <c r="BU359" i="6"/>
  <c r="BU36" i="6"/>
  <c r="BU166" i="6"/>
  <c r="BU247" i="6"/>
  <c r="BU165" i="6"/>
  <c r="Y103" i="6"/>
  <c r="AD103" i="6"/>
  <c r="AE103" i="6"/>
  <c r="AF103" i="6"/>
  <c r="C456" i="7"/>
  <c r="C302" i="7"/>
  <c r="C378" i="7"/>
  <c r="C35" i="7"/>
  <c r="AR424" i="6"/>
  <c r="AY424" i="6"/>
  <c r="AZ424" i="6"/>
  <c r="BA424" i="6"/>
  <c r="AQ424" i="6"/>
  <c r="AV424" i="6"/>
  <c r="AW424" i="6"/>
  <c r="AX424" i="6"/>
  <c r="AQ337" i="6"/>
  <c r="AV337" i="6"/>
  <c r="AW337" i="6"/>
  <c r="AX337" i="6"/>
  <c r="AR337" i="6"/>
  <c r="AY337" i="6"/>
  <c r="AZ337" i="6"/>
  <c r="BA337" i="6"/>
  <c r="AQ190" i="6"/>
  <c r="AV190" i="6"/>
  <c r="AW190" i="6"/>
  <c r="AX190" i="6"/>
  <c r="AR190" i="6"/>
  <c r="AY190" i="6"/>
  <c r="AZ190" i="6"/>
  <c r="BA190" i="6"/>
  <c r="AR459" i="6"/>
  <c r="AY459" i="6"/>
  <c r="AZ459" i="6"/>
  <c r="BA459" i="6"/>
  <c r="AQ459" i="6"/>
  <c r="AV459" i="6"/>
  <c r="AW459" i="6"/>
  <c r="AX459" i="6"/>
  <c r="AR31" i="6"/>
  <c r="AY31" i="6"/>
  <c r="AZ31" i="6"/>
  <c r="BA31" i="6"/>
  <c r="AQ31" i="6"/>
  <c r="AV31" i="6"/>
  <c r="AW31" i="6"/>
  <c r="AX31" i="6"/>
  <c r="AR320" i="6"/>
  <c r="AY320" i="6"/>
  <c r="AZ320" i="6"/>
  <c r="BA320" i="6"/>
  <c r="AQ320" i="6"/>
  <c r="AV320" i="6"/>
  <c r="AW320" i="6"/>
  <c r="AX320" i="6"/>
  <c r="AR173" i="6"/>
  <c r="AY173" i="6"/>
  <c r="AZ173" i="6"/>
  <c r="BA173" i="6"/>
  <c r="AQ173" i="6"/>
  <c r="AV173" i="6"/>
  <c r="AW173" i="6"/>
  <c r="AX173" i="6"/>
  <c r="AQ150" i="6"/>
  <c r="AV150" i="6"/>
  <c r="AW150" i="6"/>
  <c r="AX150" i="6"/>
  <c r="AR150" i="6"/>
  <c r="AY150" i="6"/>
  <c r="AZ150" i="6"/>
  <c r="BA150" i="6"/>
  <c r="AQ420" i="6"/>
  <c r="AV420" i="6"/>
  <c r="AW420" i="6"/>
  <c r="AX420" i="6"/>
  <c r="AR420" i="6"/>
  <c r="AY420" i="6"/>
  <c r="AZ420" i="6"/>
  <c r="BA420" i="6"/>
  <c r="AR344" i="6"/>
  <c r="AY344" i="6"/>
  <c r="AZ344" i="6"/>
  <c r="BA344" i="6"/>
  <c r="AQ344" i="6"/>
  <c r="AV344" i="6"/>
  <c r="AW344" i="6"/>
  <c r="AX344" i="6"/>
  <c r="AQ63" i="6"/>
  <c r="AV63" i="6"/>
  <c r="AW63" i="6"/>
  <c r="AX63" i="6"/>
  <c r="AR63" i="6"/>
  <c r="AY63" i="6"/>
  <c r="AZ63" i="6"/>
  <c r="BA63" i="6"/>
  <c r="AQ72" i="6"/>
  <c r="AV72" i="6"/>
  <c r="AW72" i="6"/>
  <c r="AX72" i="6"/>
  <c r="AR72" i="6"/>
  <c r="AY72" i="6"/>
  <c r="AZ72" i="6"/>
  <c r="BA72" i="6"/>
  <c r="AQ375" i="6"/>
  <c r="AV375" i="6"/>
  <c r="AW375" i="6"/>
  <c r="AX375" i="6"/>
  <c r="AR375" i="6"/>
  <c r="AY375" i="6"/>
  <c r="AZ375" i="6"/>
  <c r="BA375" i="6"/>
  <c r="BF10" i="4"/>
  <c r="BO9" i="4"/>
  <c r="M16" i="4"/>
  <c r="V12" i="4"/>
  <c r="AE19" i="4"/>
  <c r="CY13" i="4"/>
  <c r="CP15" i="4"/>
  <c r="AY7" i="4"/>
  <c r="BG9" i="4"/>
  <c r="AO10" i="4"/>
  <c r="O13" i="4"/>
  <c r="BP18" i="4"/>
  <c r="F6" i="4"/>
  <c r="K16" i="4"/>
  <c r="BV6" i="4"/>
  <c r="BC20" i="4"/>
  <c r="CN12" i="4"/>
  <c r="CD18" i="4"/>
  <c r="AL14" i="4"/>
  <c r="CM7" i="4"/>
  <c r="AK7" i="4"/>
  <c r="CE19" i="4"/>
  <c r="BN6" i="4"/>
  <c r="AE11" i="4"/>
  <c r="CP16" i="4"/>
  <c r="D20" i="4"/>
  <c r="N20" i="4"/>
  <c r="O16" i="4"/>
  <c r="BQ7" i="4"/>
  <c r="BY7" i="4"/>
  <c r="BF13" i="4"/>
  <c r="BX7" i="4"/>
  <c r="D7" i="4"/>
  <c r="BF12" i="4"/>
  <c r="BF15" i="4"/>
  <c r="CG15" i="4"/>
  <c r="AP17" i="4"/>
  <c r="X20" i="4"/>
  <c r="BQ11" i="4"/>
  <c r="BP10" i="4"/>
  <c r="AG6" i="4"/>
  <c r="X6" i="4"/>
  <c r="BH7" i="4"/>
  <c r="CE7" i="4"/>
  <c r="B15" i="4"/>
  <c r="BM17" i="4"/>
  <c r="AC8" i="4"/>
  <c r="T13" i="4"/>
  <c r="CW14" i="4"/>
  <c r="AK15" i="4"/>
  <c r="BE20" i="4"/>
  <c r="CP17" i="4"/>
  <c r="CY9" i="4"/>
  <c r="BG10" i="4"/>
  <c r="BP14" i="4"/>
  <c r="F7" i="4"/>
  <c r="AX19" i="4"/>
  <c r="CI13" i="4"/>
  <c r="CQ11" i="4"/>
  <c r="BZ17" i="4"/>
  <c r="DA21" i="4"/>
  <c r="AY10" i="4"/>
  <c r="BN13" i="4"/>
  <c r="BF18" i="4"/>
  <c r="CF9" i="4"/>
  <c r="CG8" i="4"/>
  <c r="CY19" i="4"/>
  <c r="W17" i="4"/>
  <c r="AF17" i="4"/>
  <c r="CH21" i="4"/>
  <c r="AF19" i="4"/>
  <c r="AX13" i="4"/>
  <c r="X12" i="4"/>
  <c r="CZ6" i="4"/>
  <c r="N6" i="4"/>
  <c r="AX21" i="4"/>
  <c r="BG14" i="4"/>
  <c r="BU8" i="4"/>
  <c r="A19" i="4"/>
  <c r="AM14" i="4"/>
  <c r="BW15" i="4"/>
  <c r="AF10" i="4"/>
  <c r="CH11" i="4"/>
  <c r="N14" i="4"/>
  <c r="BH13" i="4"/>
  <c r="W11" i="4"/>
  <c r="CH6" i="4"/>
  <c r="AF11" i="4"/>
  <c r="BY8" i="4"/>
  <c r="CQ6" i="4"/>
  <c r="DA16" i="4"/>
  <c r="AT19" i="4"/>
  <c r="BU9" i="4"/>
  <c r="T7" i="4"/>
  <c r="T6" i="4"/>
  <c r="BL6" i="4"/>
  <c r="CE21" i="4"/>
  <c r="BM9" i="4"/>
  <c r="CM11" i="4"/>
  <c r="AK11" i="4"/>
  <c r="CD16" i="4"/>
  <c r="J12" i="4"/>
  <c r="T10" i="4"/>
  <c r="BM16" i="4"/>
  <c r="AT21" i="4"/>
  <c r="BC14" i="4"/>
  <c r="T16" i="4"/>
  <c r="BM7" i="4"/>
  <c r="J10" i="4"/>
  <c r="BV14" i="4"/>
  <c r="B8" i="4"/>
  <c r="A17" i="4"/>
  <c r="BD9" i="4"/>
  <c r="BM13" i="4"/>
  <c r="AV20" i="4"/>
  <c r="AD17" i="4"/>
  <c r="AM13" i="4"/>
  <c r="C19" i="4"/>
  <c r="C8" i="4"/>
  <c r="CF7" i="4"/>
  <c r="E13" i="4"/>
  <c r="CH7" i="4"/>
  <c r="CZ7" i="4"/>
  <c r="O19" i="4"/>
  <c r="BG18" i="4"/>
  <c r="CH8" i="4"/>
  <c r="BP15" i="4"/>
  <c r="AB19" i="4"/>
  <c r="CD15" i="4"/>
  <c r="AT13" i="4"/>
  <c r="BL21" i="4"/>
  <c r="CV11" i="4"/>
  <c r="J8" i="4"/>
  <c r="S9" i="4"/>
  <c r="CE20" i="4"/>
  <c r="CM6" i="4"/>
  <c r="AT12" i="4"/>
  <c r="AM6" i="4"/>
  <c r="BW6" i="4"/>
  <c r="U8" i="4"/>
  <c r="CX10" i="4"/>
  <c r="BE7" i="4"/>
  <c r="AF15" i="4"/>
  <c r="AO13" i="4"/>
  <c r="X10" i="4"/>
  <c r="BG20" i="4"/>
  <c r="W21" i="4"/>
  <c r="CQ10" i="4"/>
  <c r="AO14" i="4"/>
  <c r="F11" i="4"/>
  <c r="CF10" i="4"/>
  <c r="AW15" i="4"/>
  <c r="AV14" i="4"/>
  <c r="AD18" i="4"/>
  <c r="L6" i="4"/>
  <c r="AV16" i="4"/>
  <c r="BP19" i="4"/>
  <c r="AO15" i="4"/>
  <c r="CZ14" i="4"/>
  <c r="CR20" i="4"/>
  <c r="X7" i="4"/>
  <c r="AF12" i="4"/>
  <c r="AO19" i="4"/>
  <c r="CH17" i="4"/>
  <c r="O11" i="4"/>
  <c r="AX16" i="4"/>
  <c r="T19" i="4"/>
  <c r="AU7" i="4"/>
  <c r="S8" i="4"/>
  <c r="AN15" i="4"/>
  <c r="BN20" i="4"/>
  <c r="CF21" i="4"/>
  <c r="CG14" i="4"/>
  <c r="BH10" i="4"/>
  <c r="BQ14" i="4"/>
  <c r="E7" i="4"/>
  <c r="AY19" i="4"/>
  <c r="CH13" i="4"/>
  <c r="CR11" i="4"/>
  <c r="BY17" i="4"/>
  <c r="CZ21" i="4"/>
  <c r="AX10" i="4"/>
  <c r="BO13" i="4"/>
  <c r="BE18" i="4"/>
  <c r="CG9" i="4"/>
  <c r="CF8" i="4"/>
  <c r="CX19" i="4"/>
  <c r="X17" i="4"/>
  <c r="AG17" i="4"/>
  <c r="CI21" i="4"/>
  <c r="AG19" i="4"/>
  <c r="AY13" i="4"/>
  <c r="W12" i="4"/>
  <c r="DA6" i="4"/>
  <c r="O6" i="4"/>
  <c r="AY21" i="4"/>
  <c r="BH14" i="4"/>
  <c r="BV8" i="4"/>
  <c r="B19" i="4"/>
  <c r="AN14" i="4"/>
  <c r="BX15" i="4"/>
  <c r="AG10" i="4"/>
  <c r="CI11" i="4"/>
  <c r="O14" i="4"/>
  <c r="BG13" i="4"/>
  <c r="X11" i="4"/>
  <c r="CI6" i="4"/>
  <c r="AG11" i="4"/>
  <c r="BZ8" i="4"/>
  <c r="CR6" i="4"/>
  <c r="CZ16" i="4"/>
  <c r="AT10" i="4"/>
  <c r="CW21" i="4"/>
  <c r="A16" i="4"/>
  <c r="BL8" i="4"/>
  <c r="CM20" i="4"/>
  <c r="AB16" i="4"/>
  <c r="A11" i="4"/>
  <c r="CD11" i="4"/>
  <c r="J11" i="4"/>
  <c r="CW19" i="4"/>
  <c r="S14" i="4"/>
  <c r="AK10" i="4"/>
  <c r="T17" i="4"/>
  <c r="CD17" i="4"/>
  <c r="T11" i="4"/>
  <c r="CW17" i="4"/>
  <c r="BU16" i="4"/>
  <c r="BU19" i="4"/>
  <c r="CM19" i="4"/>
  <c r="BC13" i="4"/>
  <c r="AU15" i="4"/>
  <c r="BU300" i="6"/>
  <c r="BU448" i="6"/>
  <c r="C104" i="7"/>
  <c r="C199" i="7"/>
  <c r="C284" i="7"/>
  <c r="C158" i="7"/>
  <c r="C28" i="7"/>
  <c r="C429" i="7"/>
  <c r="C454" i="7"/>
  <c r="I457" i="7"/>
  <c r="I458" i="7"/>
  <c r="C34" i="7"/>
  <c r="C459" i="7"/>
  <c r="C404" i="7"/>
  <c r="C241" i="7"/>
  <c r="Y450" i="6"/>
  <c r="AD450" i="6"/>
  <c r="AE450" i="6"/>
  <c r="AF450" i="6"/>
  <c r="AO363" i="6"/>
  <c r="AO322" i="6"/>
  <c r="AO325" i="6"/>
  <c r="AO458" i="6"/>
  <c r="AW20" i="4"/>
  <c r="AE17" i="4"/>
  <c r="AN13" i="4"/>
  <c r="D19" i="4"/>
  <c r="D8" i="4"/>
  <c r="CG7" i="4"/>
  <c r="F13" i="4"/>
  <c r="CI7" i="4"/>
  <c r="DA7" i="4"/>
  <c r="N19" i="4"/>
  <c r="BH18" i="4"/>
  <c r="CI8" i="4"/>
  <c r="BQ15" i="4"/>
  <c r="AC19" i="4"/>
  <c r="CE15" i="4"/>
  <c r="AU13" i="4"/>
  <c r="BM21" i="4"/>
  <c r="CW11" i="4"/>
  <c r="K8" i="4"/>
  <c r="T9" i="4"/>
  <c r="CD20" i="4"/>
  <c r="CN6" i="4"/>
  <c r="AU12" i="4"/>
  <c r="AN6" i="4"/>
  <c r="BX6" i="4"/>
  <c r="V8" i="4"/>
  <c r="CY10" i="4"/>
  <c r="BF7" i="4"/>
  <c r="AG15" i="4"/>
  <c r="AP13" i="4"/>
  <c r="W10" i="4"/>
  <c r="BH20" i="4"/>
  <c r="X21" i="4"/>
  <c r="CR10" i="4"/>
  <c r="AP14" i="4"/>
  <c r="E11" i="4"/>
  <c r="CG10" i="4"/>
  <c r="AV15" i="4"/>
  <c r="AW14" i="4"/>
  <c r="AE18" i="4"/>
  <c r="M6" i="4"/>
  <c r="AW16" i="4"/>
  <c r="BQ19" i="4"/>
  <c r="AP15" i="4"/>
  <c r="DA14" i="4"/>
  <c r="CQ20" i="4"/>
  <c r="W7" i="4"/>
  <c r="AG12" i="4"/>
  <c r="AP19" i="4"/>
  <c r="CI17" i="4"/>
  <c r="N11" i="4"/>
  <c r="AY16" i="4"/>
  <c r="S19" i="4"/>
  <c r="AT7" i="4"/>
  <c r="T8" i="4"/>
  <c r="AM15" i="4"/>
  <c r="BO20" i="4"/>
  <c r="CG21" i="4"/>
  <c r="CF14" i="4"/>
  <c r="O15" i="4"/>
  <c r="N9" i="4"/>
  <c r="BZ19" i="4"/>
  <c r="BG19" i="4"/>
  <c r="CH12" i="4"/>
  <c r="CH15" i="4"/>
  <c r="W14" i="4"/>
  <c r="AX8" i="4"/>
  <c r="M13" i="4"/>
  <c r="CO19" i="4"/>
  <c r="AV6" i="4"/>
  <c r="AV13" i="4"/>
  <c r="D6" i="4"/>
  <c r="AV10" i="4"/>
  <c r="BX9" i="4"/>
  <c r="AN19" i="4"/>
  <c r="E12" i="4"/>
  <c r="CQ7" i="4"/>
  <c r="BP9" i="4"/>
  <c r="W19" i="4"/>
  <c r="CH20" i="4"/>
  <c r="F8" i="4"/>
  <c r="BP21" i="4"/>
  <c r="AG20" i="4"/>
  <c r="CZ8" i="4"/>
  <c r="AO11" i="4"/>
  <c r="O17" i="4"/>
  <c r="DA12" i="4"/>
  <c r="W15" i="4"/>
  <c r="BC12" i="4"/>
  <c r="S20" i="4"/>
  <c r="CV8" i="4"/>
  <c r="AK20" i="4"/>
  <c r="CV12" i="4"/>
  <c r="CD12" i="4"/>
  <c r="AD14" i="4"/>
  <c r="V17" i="4"/>
  <c r="AW7" i="4"/>
  <c r="M7" i="4"/>
  <c r="CY21" i="4"/>
  <c r="F18" i="4"/>
  <c r="AP12" i="4"/>
  <c r="CR16" i="4"/>
  <c r="W18" i="4"/>
  <c r="CR18" i="4"/>
  <c r="N8" i="4"/>
  <c r="F19" i="4"/>
  <c r="CZ15" i="4"/>
  <c r="AU10" i="4"/>
  <c r="CV21" i="4"/>
  <c r="B16" i="4"/>
  <c r="BM8" i="4"/>
  <c r="CN20" i="4"/>
  <c r="AC16" i="4"/>
  <c r="B11" i="4"/>
  <c r="CE11" i="4"/>
  <c r="K11" i="4"/>
  <c r="CV19" i="4"/>
  <c r="T14" i="4"/>
  <c r="AL10" i="4"/>
  <c r="S17" i="4"/>
  <c r="CE17" i="4"/>
  <c r="S11" i="4"/>
  <c r="CV17" i="4"/>
  <c r="BV16" i="4"/>
  <c r="BV19" i="4"/>
  <c r="CN19" i="4"/>
  <c r="BD13" i="4"/>
  <c r="AT15" i="4"/>
  <c r="BU498" i="6"/>
  <c r="AO42" i="6"/>
  <c r="AO239" i="6"/>
  <c r="AO36" i="6"/>
  <c r="AO276" i="6"/>
  <c r="AO339" i="6"/>
  <c r="BE10" i="4"/>
  <c r="BN9" i="4"/>
  <c r="L16" i="4"/>
  <c r="U12" i="4"/>
  <c r="AD19" i="4"/>
  <c r="CX13" i="4"/>
  <c r="CO15" i="4"/>
  <c r="AX7" i="4"/>
  <c r="BH9" i="4"/>
  <c r="AP10" i="4"/>
  <c r="N13" i="4"/>
  <c r="BQ18" i="4"/>
  <c r="E6" i="4"/>
  <c r="J16" i="4"/>
  <c r="BU6" i="4"/>
  <c r="BD20" i="4"/>
  <c r="CM12" i="4"/>
  <c r="CE18" i="4"/>
  <c r="AK14" i="4"/>
  <c r="CN7" i="4"/>
  <c r="AL7" i="4"/>
  <c r="CD19" i="4"/>
  <c r="BO6" i="4"/>
  <c r="AD11" i="4"/>
  <c r="CO16" i="4"/>
  <c r="C20" i="4"/>
  <c r="O20" i="4"/>
  <c r="N16" i="4"/>
  <c r="BP7" i="4"/>
  <c r="BZ7" i="4"/>
  <c r="BE13" i="4"/>
  <c r="BW7" i="4"/>
  <c r="C7" i="4"/>
  <c r="BE12" i="4"/>
  <c r="BE15" i="4"/>
  <c r="CF15" i="4"/>
  <c r="AO17" i="4"/>
  <c r="W20" i="4"/>
  <c r="BP11" i="4"/>
  <c r="BQ10" i="4"/>
  <c r="AF6" i="4"/>
  <c r="W6" i="4"/>
  <c r="BG7" i="4"/>
  <c r="CD7" i="4"/>
  <c r="A15" i="4"/>
  <c r="BL17" i="4"/>
  <c r="AB8" i="4"/>
  <c r="S13" i="4"/>
  <c r="CV14" i="4"/>
  <c r="AL15" i="4"/>
  <c r="BF20" i="4"/>
  <c r="CO17" i="4"/>
  <c r="CX9" i="4"/>
  <c r="N15" i="4"/>
  <c r="O9" i="4"/>
  <c r="BY19" i="4"/>
  <c r="BH19" i="4"/>
  <c r="CI12" i="4"/>
  <c r="CI15" i="4"/>
  <c r="X14" i="4"/>
  <c r="AY8" i="4"/>
  <c r="L13" i="4"/>
  <c r="CP19" i="4"/>
  <c r="AW6" i="4"/>
  <c r="AW13" i="4"/>
  <c r="C6" i="4"/>
  <c r="AW10" i="4"/>
  <c r="BW9" i="4"/>
  <c r="AM19" i="4"/>
  <c r="F12" i="4"/>
  <c r="CR7" i="4"/>
  <c r="BQ9" i="4"/>
  <c r="X19" i="4"/>
  <c r="CI20" i="4"/>
  <c r="E8" i="4"/>
  <c r="BQ21" i="4"/>
  <c r="AF20" i="4"/>
  <c r="DA8" i="4"/>
  <c r="AP11" i="4"/>
  <c r="N17" i="4"/>
  <c r="CZ12" i="4"/>
  <c r="X15" i="4"/>
  <c r="BD12" i="4"/>
  <c r="T20" i="4"/>
  <c r="CW8" i="4"/>
  <c r="AL20" i="4"/>
  <c r="CW12" i="4"/>
  <c r="CE12" i="4"/>
  <c r="AE14" i="4"/>
  <c r="U17" i="4"/>
  <c r="AV7" i="4"/>
  <c r="L7" i="4"/>
  <c r="CX21" i="4"/>
  <c r="E18" i="4"/>
  <c r="AO12" i="4"/>
  <c r="CQ16" i="4"/>
  <c r="X18" i="4"/>
  <c r="CQ18" i="4"/>
  <c r="O8" i="4"/>
  <c r="E19" i="4"/>
  <c r="DA15" i="4"/>
  <c r="AU19" i="4"/>
  <c r="BV9" i="4"/>
  <c r="S7" i="4"/>
  <c r="S6" i="4"/>
  <c r="BM6" i="4"/>
  <c r="CD21" i="4"/>
  <c r="BL9" i="4"/>
  <c r="CN11" i="4"/>
  <c r="AL11" i="4"/>
  <c r="CE16" i="4"/>
  <c r="K12" i="4"/>
  <c r="S10" i="4"/>
  <c r="BL16" i="4"/>
  <c r="AU21" i="4"/>
  <c r="BD14" i="4"/>
  <c r="S16" i="4"/>
  <c r="BL7" i="4"/>
  <c r="K10" i="4"/>
  <c r="BU14" i="4"/>
  <c r="A8" i="4"/>
  <c r="B17" i="4"/>
  <c r="BC9" i="4"/>
  <c r="BL13" i="4"/>
  <c r="C152" i="7"/>
  <c r="AO282" i="6"/>
  <c r="AO38" i="6"/>
  <c r="AO123" i="6"/>
  <c r="AO324" i="6"/>
  <c r="AO213" i="6"/>
  <c r="AO503" i="6"/>
  <c r="AS295" i="7"/>
  <c r="AS471" i="7"/>
  <c r="AS147" i="7"/>
  <c r="AS318" i="7"/>
  <c r="AS204" i="7"/>
  <c r="AS235" i="7"/>
  <c r="AS461" i="7"/>
  <c r="AS154" i="7"/>
  <c r="AS43" i="7"/>
  <c r="BU420" i="6"/>
  <c r="BU427" i="6"/>
  <c r="BU494" i="6"/>
  <c r="BU28" i="6"/>
  <c r="BU445" i="6"/>
  <c r="BU493" i="6"/>
  <c r="BU39" i="6"/>
  <c r="BU75" i="6"/>
  <c r="BU125" i="6"/>
  <c r="BU321" i="6"/>
  <c r="BU147" i="6"/>
  <c r="BU408" i="6"/>
  <c r="BU123" i="6"/>
  <c r="BU372" i="6"/>
  <c r="BU369" i="6"/>
  <c r="C42" i="7"/>
  <c r="AS248" i="7"/>
  <c r="AS320" i="7"/>
  <c r="AS251" i="7"/>
  <c r="AS72" i="7"/>
  <c r="BU400" i="6"/>
  <c r="BU373" i="6"/>
  <c r="BU121" i="6"/>
  <c r="AS190" i="7"/>
  <c r="AS132" i="7"/>
  <c r="AS212" i="7"/>
  <c r="AS275" i="7"/>
  <c r="AS59" i="7"/>
  <c r="AS383" i="7"/>
  <c r="AS316" i="7"/>
  <c r="AS215" i="7"/>
  <c r="AS334" i="7"/>
  <c r="AS514" i="7"/>
  <c r="C338" i="7"/>
  <c r="C273" i="7"/>
  <c r="C204" i="7"/>
  <c r="C170" i="7"/>
  <c r="C488" i="7"/>
  <c r="BU467" i="6"/>
  <c r="BU33" i="6"/>
  <c r="BU290" i="6"/>
  <c r="BU40" i="6"/>
  <c r="BU81" i="6"/>
  <c r="C61" i="7"/>
  <c r="C344" i="7"/>
  <c r="C248" i="7"/>
  <c r="C231" i="7"/>
  <c r="C130" i="7"/>
  <c r="C166" i="7"/>
  <c r="C501" i="7"/>
  <c r="C163" i="7"/>
  <c r="C386" i="7"/>
  <c r="C165" i="7"/>
  <c r="C127" i="7"/>
  <c r="C168" i="7"/>
  <c r="C157" i="7"/>
  <c r="C77" i="7"/>
  <c r="C318" i="7"/>
  <c r="I38" i="7"/>
  <c r="I448" i="7"/>
  <c r="AQ161" i="6"/>
  <c r="AV161" i="6"/>
  <c r="AW161" i="6"/>
  <c r="AX161" i="6"/>
  <c r="AR161" i="6"/>
  <c r="AY161" i="6"/>
  <c r="AZ161" i="6"/>
  <c r="BA161" i="6"/>
  <c r="AR289" i="6"/>
  <c r="AY289" i="6"/>
  <c r="AZ289" i="6"/>
  <c r="BA289" i="6"/>
  <c r="AQ289" i="6"/>
  <c r="AV289" i="6"/>
  <c r="AW289" i="6"/>
  <c r="AX289" i="6"/>
  <c r="AR285" i="6"/>
  <c r="AY285" i="6"/>
  <c r="AZ285" i="6"/>
  <c r="BA285" i="6"/>
  <c r="AQ285" i="6"/>
  <c r="AV285" i="6"/>
  <c r="AW285" i="6"/>
  <c r="AX285" i="6"/>
  <c r="C340" i="7"/>
  <c r="C188" i="7"/>
  <c r="C361" i="7"/>
  <c r="C174" i="7"/>
  <c r="C123" i="7"/>
  <c r="C402" i="7"/>
  <c r="C26" i="7"/>
  <c r="C444" i="7"/>
  <c r="I16" i="7"/>
  <c r="I459" i="7"/>
  <c r="C120" i="7"/>
  <c r="C298" i="7"/>
  <c r="C216" i="7"/>
  <c r="C317" i="7"/>
  <c r="C505" i="7"/>
  <c r="C70" i="7"/>
  <c r="C412" i="7"/>
  <c r="C81" i="7"/>
  <c r="C32" i="7"/>
  <c r="C124" i="7"/>
  <c r="C414" i="7"/>
  <c r="C451" i="7"/>
  <c r="C87" i="7"/>
  <c r="C491" i="7"/>
  <c r="C114" i="7"/>
  <c r="C450" i="7"/>
  <c r="C41" i="7"/>
  <c r="C21" i="7"/>
  <c r="I506" i="7"/>
  <c r="I67" i="7"/>
  <c r="I430" i="7"/>
  <c r="I19" i="7"/>
  <c r="I17" i="7"/>
  <c r="I25" i="7"/>
  <c r="AS209" i="7"/>
  <c r="AS63" i="7"/>
  <c r="AS358" i="7"/>
  <c r="AS187" i="7"/>
  <c r="AS460" i="7"/>
  <c r="AS31" i="7"/>
  <c r="AS162" i="7"/>
  <c r="AS104" i="7"/>
  <c r="AS286" i="7"/>
  <c r="AS336" i="7"/>
  <c r="AS424" i="7"/>
  <c r="AS495" i="7"/>
  <c r="AS84" i="7"/>
  <c r="AS174" i="7"/>
  <c r="AS38" i="7"/>
  <c r="AS167" i="7"/>
  <c r="AS198" i="7"/>
  <c r="AS454" i="7"/>
  <c r="AS492" i="7"/>
  <c r="AS77" i="7"/>
  <c r="AS80" i="7"/>
  <c r="AS69" i="7"/>
  <c r="AS280" i="7"/>
  <c r="AS25" i="7"/>
  <c r="AS73" i="7"/>
  <c r="AS118" i="7"/>
  <c r="AS196" i="7"/>
  <c r="AS384" i="7"/>
  <c r="AS415" i="7"/>
  <c r="AS412" i="7"/>
  <c r="AS507" i="7"/>
  <c r="AS102" i="7"/>
  <c r="BU157" i="6"/>
  <c r="BU249" i="6"/>
  <c r="BU444" i="6"/>
  <c r="BU45" i="6"/>
  <c r="BU27" i="6"/>
  <c r="BU515" i="6"/>
  <c r="BU34" i="6"/>
  <c r="BU30" i="6"/>
  <c r="BU118" i="6"/>
  <c r="BU151" i="6"/>
  <c r="BU192" i="6"/>
  <c r="BU279" i="6"/>
  <c r="BU296" i="6"/>
  <c r="BU160" i="6"/>
  <c r="BU190" i="6"/>
  <c r="BU235" i="6"/>
  <c r="BU232" i="6"/>
  <c r="BU197" i="6"/>
  <c r="BU340" i="6"/>
  <c r="BU380" i="6"/>
  <c r="BU370" i="6"/>
  <c r="BU495" i="6"/>
  <c r="BU199" i="6"/>
  <c r="BU128" i="6"/>
  <c r="C409" i="7"/>
  <c r="C33" i="7"/>
  <c r="C471" i="7"/>
  <c r="C40" i="7"/>
  <c r="C103" i="7"/>
  <c r="I63" i="7"/>
  <c r="I37" i="7"/>
  <c r="C60" i="7"/>
  <c r="C164" i="7"/>
  <c r="C119" i="7"/>
  <c r="I493" i="7"/>
  <c r="I23" i="7"/>
  <c r="C38" i="7"/>
  <c r="C504" i="7"/>
  <c r="I34" i="7"/>
  <c r="C148" i="7"/>
  <c r="AO66" i="6"/>
  <c r="AO321" i="6"/>
  <c r="AO167" i="6"/>
  <c r="AO497" i="6"/>
  <c r="C18" i="7"/>
  <c r="C401" i="7"/>
  <c r="C45" i="7"/>
  <c r="AO237" i="6"/>
  <c r="AO82" i="6"/>
  <c r="AO490" i="6"/>
  <c r="AO113" i="6"/>
  <c r="C324" i="7"/>
  <c r="C232" i="7"/>
  <c r="AO240" i="6"/>
  <c r="AO68" i="6"/>
  <c r="C160" i="7"/>
  <c r="I494" i="7"/>
  <c r="I35" i="7"/>
  <c r="C410" i="7"/>
  <c r="C465" i="7"/>
  <c r="C195" i="7"/>
  <c r="C411" i="7"/>
  <c r="C420" i="7"/>
  <c r="C506" i="7"/>
  <c r="C236" i="7"/>
  <c r="I456" i="7"/>
  <c r="I445" i="7"/>
  <c r="AS116" i="7"/>
  <c r="AS386" i="7"/>
  <c r="AS232" i="7"/>
  <c r="AS462" i="7"/>
  <c r="AS193" i="7"/>
  <c r="AS207" i="7"/>
  <c r="AS258" i="7"/>
  <c r="AS26" i="7"/>
  <c r="AS123" i="7"/>
  <c r="AS32" i="7"/>
  <c r="AS191" i="7"/>
  <c r="AS257" i="7"/>
  <c r="AS488" i="7"/>
  <c r="AS78" i="7"/>
  <c r="AS79" i="7"/>
  <c r="AS130" i="7"/>
  <c r="AS450" i="7"/>
  <c r="AS508" i="7"/>
  <c r="AS119" i="7"/>
  <c r="AS106" i="7"/>
  <c r="AS19" i="7"/>
  <c r="AS81" i="7"/>
  <c r="AS22" i="7"/>
  <c r="AS155" i="7"/>
  <c r="AS120" i="7"/>
  <c r="AS282" i="7"/>
  <c r="AS411" i="7"/>
  <c r="AS430" i="7"/>
  <c r="AS493" i="7"/>
  <c r="AS146" i="7"/>
  <c r="AS121" i="7"/>
  <c r="AS20" i="7"/>
  <c r="AS199" i="7"/>
  <c r="AS322" i="7"/>
  <c r="AS381" i="7"/>
  <c r="AS165" i="7"/>
  <c r="AS387" i="7"/>
  <c r="AS426" i="7"/>
  <c r="AS513" i="7"/>
  <c r="BU423" i="6"/>
  <c r="BU110" i="6"/>
  <c r="BU239" i="6"/>
  <c r="BU78" i="6"/>
  <c r="BU59" i="6"/>
  <c r="BU72" i="6"/>
  <c r="BU293" i="6"/>
  <c r="BU19" i="6"/>
  <c r="BU80" i="6"/>
  <c r="BU69" i="6"/>
  <c r="BU236" i="6"/>
  <c r="BU252" i="6"/>
  <c r="BU200" i="6"/>
  <c r="BU273" i="6"/>
  <c r="BU289" i="6"/>
  <c r="BU108" i="6"/>
  <c r="BU115" i="6"/>
  <c r="BU189" i="6"/>
  <c r="BU174" i="6"/>
  <c r="BU204" i="6"/>
  <c r="BU383" i="6"/>
  <c r="BU58" i="6"/>
  <c r="BU207" i="6"/>
  <c r="BU323" i="6"/>
  <c r="BU363" i="6"/>
  <c r="I491" i="7"/>
  <c r="C453" i="7"/>
  <c r="C421" i="7"/>
  <c r="C201" i="7"/>
  <c r="C428" i="7"/>
  <c r="I492" i="7"/>
  <c r="I449" i="7"/>
  <c r="AO340" i="6"/>
  <c r="AO444" i="6"/>
  <c r="AO247" i="6"/>
  <c r="AO217" i="6"/>
  <c r="AO15" i="6"/>
  <c r="AS512" i="7"/>
  <c r="AS76" i="7"/>
  <c r="AS250" i="7"/>
  <c r="C493" i="7"/>
  <c r="BU366" i="6"/>
  <c r="C83" i="7"/>
  <c r="AS83" i="7"/>
  <c r="AS443" i="7"/>
  <c r="AS296" i="7"/>
  <c r="AS340" i="7"/>
  <c r="AS445" i="7"/>
  <c r="AS449" i="7"/>
  <c r="I469" i="7"/>
  <c r="I69" i="7"/>
  <c r="AS168" i="7"/>
  <c r="AS110" i="7"/>
  <c r="AS201" i="7"/>
  <c r="AS254" i="7"/>
  <c r="AS289" i="7"/>
  <c r="AS485" i="7"/>
  <c r="AS329" i="7"/>
  <c r="AS498" i="7"/>
  <c r="AS331" i="7"/>
  <c r="AS379" i="7"/>
  <c r="AS429" i="7"/>
  <c r="AS113" i="7"/>
  <c r="AS326" i="7"/>
  <c r="AS373" i="7"/>
  <c r="C36" i="7"/>
  <c r="C467" i="7"/>
  <c r="C413" i="7"/>
  <c r="C328" i="7"/>
  <c r="BU387" i="6"/>
  <c r="BU217" i="6"/>
  <c r="BU315" i="6"/>
  <c r="BU368" i="6"/>
  <c r="BU429" i="6"/>
  <c r="BU410" i="6"/>
  <c r="BU461" i="6"/>
  <c r="BU464" i="6"/>
  <c r="BU382" i="6"/>
  <c r="BU130" i="6"/>
  <c r="BU248" i="6"/>
  <c r="BU286" i="6"/>
  <c r="BU302" i="6"/>
  <c r="BU510" i="6"/>
  <c r="BU449" i="6"/>
  <c r="BU499" i="6"/>
  <c r="BU419" i="6"/>
  <c r="BU463" i="6"/>
  <c r="BU111" i="6"/>
  <c r="BU195" i="6"/>
  <c r="BU374" i="6"/>
  <c r="BU288" i="6"/>
  <c r="BU209" i="6"/>
  <c r="BU242" i="6"/>
  <c r="BU297" i="6"/>
  <c r="BU376" i="6"/>
  <c r="BU471" i="6"/>
  <c r="BU210" i="6"/>
  <c r="BU360" i="6"/>
  <c r="BU487" i="6"/>
  <c r="BU503" i="6"/>
  <c r="BU457" i="6"/>
  <c r="AQ279" i="6"/>
  <c r="AV279" i="6"/>
  <c r="AW279" i="6"/>
  <c r="AX279" i="6"/>
  <c r="AR279" i="6"/>
  <c r="AY279" i="6"/>
  <c r="AZ279" i="6"/>
  <c r="BA279" i="6"/>
  <c r="AQ168" i="6"/>
  <c r="AV168" i="6"/>
  <c r="AW168" i="6"/>
  <c r="AX168" i="6"/>
  <c r="AR168" i="6"/>
  <c r="AY168" i="6"/>
  <c r="AZ168" i="6"/>
  <c r="BA168" i="6"/>
  <c r="AR449" i="6"/>
  <c r="AY449" i="6"/>
  <c r="AZ449" i="6"/>
  <c r="BA449" i="6"/>
  <c r="AQ449" i="6"/>
  <c r="AV449" i="6"/>
  <c r="AW449" i="6"/>
  <c r="AX449" i="6"/>
  <c r="AQ372" i="6"/>
  <c r="AV372" i="6"/>
  <c r="AW372" i="6"/>
  <c r="AX372" i="6"/>
  <c r="AR372" i="6"/>
  <c r="AY372" i="6"/>
  <c r="AZ372" i="6"/>
  <c r="BA372" i="6"/>
  <c r="AQ115" i="6"/>
  <c r="AV115" i="6"/>
  <c r="AW115" i="6"/>
  <c r="AX115" i="6"/>
  <c r="AR115" i="6"/>
  <c r="AY115" i="6"/>
  <c r="AZ115" i="6"/>
  <c r="BA115" i="6"/>
  <c r="BG359" i="6"/>
  <c r="BL359" i="6"/>
  <c r="BM359" i="6"/>
  <c r="BN359" i="6"/>
  <c r="BH359" i="6"/>
  <c r="BO359" i="6"/>
  <c r="BP359" i="6"/>
  <c r="BQ359" i="6"/>
  <c r="BG234" i="6"/>
  <c r="BL234" i="6"/>
  <c r="BM234" i="6"/>
  <c r="BN234" i="6"/>
  <c r="BH234" i="6"/>
  <c r="BO234" i="6"/>
  <c r="BP234" i="6"/>
  <c r="BQ234" i="6"/>
  <c r="BG332" i="6"/>
  <c r="BL332" i="6"/>
  <c r="BM332" i="6"/>
  <c r="BN332" i="6"/>
  <c r="BH332" i="6"/>
  <c r="BO332" i="6"/>
  <c r="BP332" i="6"/>
  <c r="BQ332" i="6"/>
  <c r="BG166" i="6"/>
  <c r="BL166" i="6"/>
  <c r="BM166" i="6"/>
  <c r="BN166" i="6"/>
  <c r="BH166" i="6"/>
  <c r="BO166" i="6"/>
  <c r="BP166" i="6"/>
  <c r="BQ166" i="6"/>
  <c r="BG328" i="6"/>
  <c r="BL328" i="6"/>
  <c r="BM328" i="6"/>
  <c r="BN328" i="6"/>
  <c r="BH328" i="6"/>
  <c r="BO328" i="6"/>
  <c r="BP328" i="6"/>
  <c r="BQ328" i="6"/>
  <c r="AD365" i="7"/>
  <c r="AK365" i="7"/>
  <c r="AL365" i="7"/>
  <c r="AO365" i="7"/>
  <c r="B365" i="7"/>
  <c r="AC365" i="7"/>
  <c r="AH365" i="7"/>
  <c r="AI365" i="7"/>
  <c r="AJ365" i="7"/>
  <c r="A365" i="7"/>
  <c r="AD487" i="7"/>
  <c r="AK487" i="7"/>
  <c r="AL487" i="7"/>
  <c r="AO487" i="7"/>
  <c r="B487" i="7"/>
  <c r="AC487" i="7"/>
  <c r="AH487" i="7"/>
  <c r="AI487" i="7"/>
  <c r="AJ487" i="7"/>
  <c r="A487" i="7"/>
  <c r="AC291" i="7"/>
  <c r="AH291" i="7"/>
  <c r="AI291" i="7"/>
  <c r="AJ291" i="7"/>
  <c r="A291" i="7"/>
  <c r="AD291" i="7"/>
  <c r="AK291" i="7"/>
  <c r="AL291" i="7"/>
  <c r="AO291" i="7"/>
  <c r="B291" i="7"/>
  <c r="AC109" i="7"/>
  <c r="AH109" i="7"/>
  <c r="AI109" i="7"/>
  <c r="AJ109" i="7"/>
  <c r="A109" i="7"/>
  <c r="AD109" i="7"/>
  <c r="AK109" i="7"/>
  <c r="AL109" i="7"/>
  <c r="AO109" i="7"/>
  <c r="B109" i="7"/>
  <c r="AD489" i="7"/>
  <c r="AK489" i="7"/>
  <c r="AL489" i="7"/>
  <c r="AO489" i="7"/>
  <c r="B489" i="7"/>
  <c r="AC489" i="7"/>
  <c r="AH489" i="7"/>
  <c r="AI489" i="7"/>
  <c r="AJ489" i="7"/>
  <c r="A489" i="7"/>
  <c r="AC156" i="7"/>
  <c r="AH156" i="7"/>
  <c r="AI156" i="7"/>
  <c r="AJ156" i="7"/>
  <c r="A156" i="7"/>
  <c r="AD156" i="7"/>
  <c r="AK156" i="7"/>
  <c r="AL156" i="7"/>
  <c r="AO156" i="7"/>
  <c r="B156" i="7"/>
  <c r="Y342" i="6"/>
  <c r="AD342" i="6"/>
  <c r="AE342" i="6"/>
  <c r="AF342" i="6"/>
  <c r="Z342" i="6"/>
  <c r="AG342" i="6"/>
  <c r="AH342" i="6"/>
  <c r="AK342" i="6"/>
  <c r="Z69" i="6"/>
  <c r="AG69" i="6"/>
  <c r="AH69" i="6"/>
  <c r="AK69" i="6"/>
  <c r="Y69" i="6"/>
  <c r="AD69" i="6"/>
  <c r="AE69" i="6"/>
  <c r="AF69" i="6"/>
  <c r="Y276" i="6"/>
  <c r="AD276" i="6"/>
  <c r="AE276" i="6"/>
  <c r="AF276" i="6"/>
  <c r="Z276" i="6"/>
  <c r="AG276" i="6"/>
  <c r="AH276" i="6"/>
  <c r="AK276" i="6"/>
  <c r="Z72" i="6"/>
  <c r="AG72" i="6"/>
  <c r="AH72" i="6"/>
  <c r="AK72" i="6"/>
  <c r="Y72" i="6"/>
  <c r="AD72" i="6"/>
  <c r="AE72" i="6"/>
  <c r="AF72" i="6"/>
  <c r="Y334" i="6"/>
  <c r="AD334" i="6"/>
  <c r="AE334" i="6"/>
  <c r="AF334" i="6"/>
  <c r="Z334" i="6"/>
  <c r="AG334" i="6"/>
  <c r="AH334" i="6"/>
  <c r="AK334" i="6"/>
  <c r="Y240" i="6"/>
  <c r="AD240" i="6"/>
  <c r="AE240" i="6"/>
  <c r="AF240" i="6"/>
  <c r="Z240" i="6"/>
  <c r="AG240" i="6"/>
  <c r="AH240" i="6"/>
  <c r="AK240" i="6"/>
  <c r="BK124" i="7"/>
  <c r="BP124" i="7"/>
  <c r="BQ124" i="7"/>
  <c r="BR124" i="7"/>
  <c r="G124" i="7"/>
  <c r="I124" i="7"/>
  <c r="BL124" i="7"/>
  <c r="BS124" i="7"/>
  <c r="BT124" i="7"/>
  <c r="BU124" i="7"/>
  <c r="H124" i="7"/>
  <c r="BK22" i="7"/>
  <c r="BP22" i="7"/>
  <c r="BQ22" i="7"/>
  <c r="BR22" i="7"/>
  <c r="G22" i="7"/>
  <c r="BL22" i="7"/>
  <c r="BS22" i="7"/>
  <c r="BT22" i="7"/>
  <c r="BU22" i="7"/>
  <c r="H22" i="7"/>
  <c r="BL335" i="7"/>
  <c r="BS335" i="7"/>
  <c r="BT335" i="7"/>
  <c r="BU335" i="7"/>
  <c r="H335" i="7"/>
  <c r="BK335" i="7"/>
  <c r="BP335" i="7"/>
  <c r="BQ335" i="7"/>
  <c r="BR335" i="7"/>
  <c r="G335" i="7"/>
  <c r="I335" i="7"/>
  <c r="BK40" i="7"/>
  <c r="BP40" i="7"/>
  <c r="BQ40" i="7"/>
  <c r="BR40" i="7"/>
  <c r="G40" i="7"/>
  <c r="BL40" i="7"/>
  <c r="BS40" i="7"/>
  <c r="BT40" i="7"/>
  <c r="BU40" i="7"/>
  <c r="H40" i="7"/>
  <c r="BK36" i="7"/>
  <c r="BP36" i="7"/>
  <c r="BQ36" i="7"/>
  <c r="BR36" i="7"/>
  <c r="G36" i="7"/>
  <c r="BL36" i="7"/>
  <c r="BS36" i="7"/>
  <c r="BT36" i="7"/>
  <c r="BU36" i="7"/>
  <c r="H36" i="7"/>
  <c r="I36" i="7"/>
  <c r="BG76" i="6"/>
  <c r="BL76" i="6"/>
  <c r="BM76" i="6"/>
  <c r="BN76" i="6"/>
  <c r="BH76" i="6"/>
  <c r="BO76" i="6"/>
  <c r="BP76" i="6"/>
  <c r="BQ76" i="6"/>
  <c r="AQ207" i="6"/>
  <c r="AV207" i="6"/>
  <c r="AW207" i="6"/>
  <c r="AX207" i="6"/>
  <c r="AR207" i="6"/>
  <c r="AY207" i="6"/>
  <c r="AZ207" i="6"/>
  <c r="BA207" i="6"/>
  <c r="AQ154" i="6"/>
  <c r="AV154" i="6"/>
  <c r="AW154" i="6"/>
  <c r="AX154" i="6"/>
  <c r="AR154" i="6"/>
  <c r="AY154" i="6"/>
  <c r="AZ154" i="6"/>
  <c r="BA154" i="6"/>
  <c r="AQ169" i="6"/>
  <c r="AV169" i="6"/>
  <c r="AW169" i="6"/>
  <c r="AX169" i="6"/>
  <c r="AR169" i="6"/>
  <c r="AY169" i="6"/>
  <c r="AZ169" i="6"/>
  <c r="BA169" i="6"/>
  <c r="AQ128" i="6"/>
  <c r="AV128" i="6"/>
  <c r="AW128" i="6"/>
  <c r="AX128" i="6"/>
  <c r="AR128" i="6"/>
  <c r="AY128" i="6"/>
  <c r="AZ128" i="6"/>
  <c r="BA128" i="6"/>
  <c r="AQ297" i="6"/>
  <c r="AV297" i="6"/>
  <c r="AW297" i="6"/>
  <c r="AX297" i="6"/>
  <c r="AR297" i="6"/>
  <c r="AY297" i="6"/>
  <c r="AZ297" i="6"/>
  <c r="BA297" i="6"/>
  <c r="AQ203" i="6"/>
  <c r="AV203" i="6"/>
  <c r="AW203" i="6"/>
  <c r="AX203" i="6"/>
  <c r="AR203" i="6"/>
  <c r="AY203" i="6"/>
  <c r="AZ203" i="6"/>
  <c r="BA203" i="6"/>
  <c r="BG252" i="6"/>
  <c r="BL252" i="6"/>
  <c r="BM252" i="6"/>
  <c r="BN252" i="6"/>
  <c r="BH252" i="6"/>
  <c r="BO252" i="6"/>
  <c r="BP252" i="6"/>
  <c r="BQ252" i="6"/>
  <c r="BG28" i="6"/>
  <c r="BL28" i="6"/>
  <c r="BM28" i="6"/>
  <c r="BN28" i="6"/>
  <c r="BH28" i="6"/>
  <c r="BO28" i="6"/>
  <c r="BP28" i="6"/>
  <c r="BQ28" i="6"/>
  <c r="BG317" i="6"/>
  <c r="BL317" i="6"/>
  <c r="BM317" i="6"/>
  <c r="BN317" i="6"/>
  <c r="BH317" i="6"/>
  <c r="BO317" i="6"/>
  <c r="BP317" i="6"/>
  <c r="BQ317" i="6"/>
  <c r="BG18" i="6"/>
  <c r="BL18" i="6"/>
  <c r="BM18" i="6"/>
  <c r="BN18" i="6"/>
  <c r="BH18" i="6"/>
  <c r="BO18" i="6"/>
  <c r="BP18" i="6"/>
  <c r="BQ18" i="6"/>
  <c r="BG152" i="6"/>
  <c r="BL152" i="6"/>
  <c r="BM152" i="6"/>
  <c r="BN152" i="6"/>
  <c r="BH152" i="6"/>
  <c r="BO152" i="6"/>
  <c r="BP152" i="6"/>
  <c r="BQ152" i="6"/>
  <c r="AC408" i="7"/>
  <c r="AH408" i="7"/>
  <c r="AI408" i="7"/>
  <c r="AJ408" i="7"/>
  <c r="A408" i="7"/>
  <c r="AD408" i="7"/>
  <c r="AK408" i="7"/>
  <c r="AL408" i="7"/>
  <c r="AO408" i="7"/>
  <c r="B408" i="7"/>
  <c r="AD469" i="7"/>
  <c r="AK469" i="7"/>
  <c r="AL469" i="7"/>
  <c r="AO469" i="7"/>
  <c r="B469" i="7"/>
  <c r="AC469" i="7"/>
  <c r="AH469" i="7"/>
  <c r="AI469" i="7"/>
  <c r="AJ469" i="7"/>
  <c r="A469" i="7"/>
  <c r="AC259" i="7"/>
  <c r="AH259" i="7"/>
  <c r="AI259" i="7"/>
  <c r="AJ259" i="7"/>
  <c r="A259" i="7"/>
  <c r="AD259" i="7"/>
  <c r="AK259" i="7"/>
  <c r="AL259" i="7"/>
  <c r="AO259" i="7"/>
  <c r="B259" i="7"/>
  <c r="AC206" i="7"/>
  <c r="AH206" i="7"/>
  <c r="AI206" i="7"/>
  <c r="AJ206" i="7"/>
  <c r="A206" i="7"/>
  <c r="AD206" i="7"/>
  <c r="AK206" i="7"/>
  <c r="AL206" i="7"/>
  <c r="AO206" i="7"/>
  <c r="B206" i="7"/>
  <c r="AC121" i="7"/>
  <c r="AH121" i="7"/>
  <c r="AI121" i="7"/>
  <c r="AJ121" i="7"/>
  <c r="A121" i="7"/>
  <c r="AD121" i="7"/>
  <c r="AK121" i="7"/>
  <c r="AL121" i="7"/>
  <c r="AO121" i="7"/>
  <c r="B121" i="7"/>
  <c r="Y372" i="6"/>
  <c r="AD372" i="6"/>
  <c r="AE372" i="6"/>
  <c r="AF372" i="6"/>
  <c r="Z372" i="6"/>
  <c r="AG372" i="6"/>
  <c r="AH372" i="6"/>
  <c r="AK372" i="6"/>
  <c r="Y249" i="6"/>
  <c r="AD249" i="6"/>
  <c r="AE249" i="6"/>
  <c r="AF249" i="6"/>
  <c r="Z249" i="6"/>
  <c r="AG249" i="6"/>
  <c r="AH249" i="6"/>
  <c r="AK249" i="6"/>
  <c r="Y504" i="6"/>
  <c r="AD504" i="6"/>
  <c r="AE504" i="6"/>
  <c r="AF504" i="6"/>
  <c r="Z504" i="6"/>
  <c r="AG504" i="6"/>
  <c r="AH504" i="6"/>
  <c r="AK504" i="6"/>
  <c r="Z35" i="6"/>
  <c r="AG35" i="6"/>
  <c r="AH35" i="6"/>
  <c r="AK35" i="6"/>
  <c r="Y35" i="6"/>
  <c r="AD35" i="6"/>
  <c r="AE35" i="6"/>
  <c r="AF35" i="6"/>
  <c r="Y421" i="6"/>
  <c r="AD421" i="6"/>
  <c r="AE421" i="6"/>
  <c r="AF421" i="6"/>
  <c r="Z421" i="6"/>
  <c r="AG421" i="6"/>
  <c r="AH421" i="6"/>
  <c r="AK421" i="6"/>
  <c r="BK154" i="7"/>
  <c r="BP154" i="7"/>
  <c r="BQ154" i="7"/>
  <c r="BR154" i="7"/>
  <c r="G154" i="7"/>
  <c r="I154" i="7"/>
  <c r="BL154" i="7"/>
  <c r="BS154" i="7"/>
  <c r="BT154" i="7"/>
  <c r="BU154" i="7"/>
  <c r="H154" i="7"/>
  <c r="BK87" i="7"/>
  <c r="BP87" i="7"/>
  <c r="BQ87" i="7"/>
  <c r="BR87" i="7"/>
  <c r="G87" i="7"/>
  <c r="I87" i="7"/>
  <c r="BL87" i="7"/>
  <c r="BS87" i="7"/>
  <c r="BT87" i="7"/>
  <c r="BU87" i="7"/>
  <c r="H87" i="7"/>
  <c r="BK370" i="7"/>
  <c r="BP370" i="7"/>
  <c r="BQ370" i="7"/>
  <c r="BR370" i="7"/>
  <c r="G370" i="7"/>
  <c r="I370" i="7"/>
  <c r="BL370" i="7"/>
  <c r="BS370" i="7"/>
  <c r="BT370" i="7"/>
  <c r="BU370" i="7"/>
  <c r="H370" i="7"/>
  <c r="BL400" i="7"/>
  <c r="BS400" i="7"/>
  <c r="BT400" i="7"/>
  <c r="BU400" i="7"/>
  <c r="H400" i="7"/>
  <c r="BK400" i="7"/>
  <c r="BP400" i="7"/>
  <c r="BQ400" i="7"/>
  <c r="BR400" i="7"/>
  <c r="G400" i="7"/>
  <c r="BK513" i="7"/>
  <c r="BP513" i="7"/>
  <c r="BQ513" i="7"/>
  <c r="BR513" i="7"/>
  <c r="G513" i="7"/>
  <c r="BL513" i="7"/>
  <c r="BS513" i="7"/>
  <c r="BT513" i="7"/>
  <c r="BU513" i="7"/>
  <c r="H513" i="7"/>
  <c r="AQ467" i="6"/>
  <c r="AV467" i="6"/>
  <c r="AW467" i="6"/>
  <c r="AX467" i="6"/>
  <c r="AR467" i="6"/>
  <c r="AY467" i="6"/>
  <c r="AZ467" i="6"/>
  <c r="BA467" i="6"/>
  <c r="C400" i="7"/>
  <c r="CP406" i="7"/>
  <c r="P406" i="7"/>
  <c r="AU168" i="7"/>
  <c r="AZ168" i="7"/>
  <c r="BA168" i="7"/>
  <c r="BB168" i="7"/>
  <c r="D168" i="7"/>
  <c r="F168" i="7"/>
  <c r="AV168" i="7"/>
  <c r="BC168" i="7"/>
  <c r="BD168" i="7"/>
  <c r="BE168" i="7"/>
  <c r="E168" i="7"/>
  <c r="AU110" i="7"/>
  <c r="AZ110" i="7"/>
  <c r="BA110" i="7"/>
  <c r="BB110" i="7"/>
  <c r="D110" i="7"/>
  <c r="F110" i="7"/>
  <c r="AV110" i="7"/>
  <c r="BC110" i="7"/>
  <c r="BD110" i="7"/>
  <c r="BE110" i="7"/>
  <c r="E110" i="7"/>
  <c r="AV152" i="7"/>
  <c r="BC152" i="7"/>
  <c r="BD152" i="7"/>
  <c r="BE152" i="7"/>
  <c r="E152" i="7"/>
  <c r="AU152" i="7"/>
  <c r="AZ152" i="7"/>
  <c r="BA152" i="7"/>
  <c r="BB152" i="7"/>
  <c r="D152" i="7"/>
  <c r="F152" i="7"/>
  <c r="AU216" i="7"/>
  <c r="AZ216" i="7"/>
  <c r="BA216" i="7"/>
  <c r="BB216" i="7"/>
  <c r="D216" i="7"/>
  <c r="F216" i="7"/>
  <c r="AV216" i="7"/>
  <c r="BC216" i="7"/>
  <c r="BD216" i="7"/>
  <c r="BE216" i="7"/>
  <c r="E216" i="7"/>
  <c r="AV201" i="7"/>
  <c r="BC201" i="7"/>
  <c r="BD201" i="7"/>
  <c r="BE201" i="7"/>
  <c r="E201" i="7"/>
  <c r="AU201" i="7"/>
  <c r="AZ201" i="7"/>
  <c r="BA201" i="7"/>
  <c r="BB201" i="7"/>
  <c r="D201" i="7"/>
  <c r="F201" i="7"/>
  <c r="AU203" i="7"/>
  <c r="AZ203" i="7"/>
  <c r="BA203" i="7"/>
  <c r="BB203" i="7"/>
  <c r="D203" i="7"/>
  <c r="F203" i="7"/>
  <c r="AV203" i="7"/>
  <c r="BC203" i="7"/>
  <c r="BD203" i="7"/>
  <c r="BE203" i="7"/>
  <c r="E203" i="7"/>
  <c r="AU289" i="7"/>
  <c r="AZ289" i="7"/>
  <c r="BA289" i="7"/>
  <c r="BB289" i="7"/>
  <c r="D289" i="7"/>
  <c r="F289" i="7"/>
  <c r="AV289" i="7"/>
  <c r="BC289" i="7"/>
  <c r="BD289" i="7"/>
  <c r="BE289" i="7"/>
  <c r="E289" i="7"/>
  <c r="AV446" i="7"/>
  <c r="BC446" i="7"/>
  <c r="BD446" i="7"/>
  <c r="BE446" i="7"/>
  <c r="E446" i="7"/>
  <c r="AU446" i="7"/>
  <c r="AZ446" i="7"/>
  <c r="BA446" i="7"/>
  <c r="BB446" i="7"/>
  <c r="D446" i="7"/>
  <c r="F446" i="7"/>
  <c r="AV72" i="7"/>
  <c r="BC72" i="7"/>
  <c r="BD72" i="7"/>
  <c r="BE72" i="7"/>
  <c r="E72" i="7"/>
  <c r="AU72" i="7"/>
  <c r="AZ72" i="7"/>
  <c r="BA72" i="7"/>
  <c r="BB72" i="7"/>
  <c r="D72" i="7"/>
  <c r="F72" i="7"/>
  <c r="AU375" i="7"/>
  <c r="AZ375" i="7"/>
  <c r="BA375" i="7"/>
  <c r="BB375" i="7"/>
  <c r="D375" i="7"/>
  <c r="F375" i="7"/>
  <c r="AV375" i="7"/>
  <c r="BC375" i="7"/>
  <c r="BD375" i="7"/>
  <c r="BE375" i="7"/>
  <c r="E375" i="7"/>
  <c r="AU187" i="7"/>
  <c r="AZ187" i="7"/>
  <c r="BA187" i="7"/>
  <c r="BB187" i="7"/>
  <c r="D187" i="7"/>
  <c r="AV187" i="7"/>
  <c r="BC187" i="7"/>
  <c r="BD187" i="7"/>
  <c r="BE187" i="7"/>
  <c r="E187" i="7"/>
  <c r="AU288" i="7"/>
  <c r="AZ288" i="7"/>
  <c r="BA288" i="7"/>
  <c r="BB288" i="7"/>
  <c r="D288" i="7"/>
  <c r="F288" i="7"/>
  <c r="AV288" i="7"/>
  <c r="BC288" i="7"/>
  <c r="BD288" i="7"/>
  <c r="BE288" i="7"/>
  <c r="E288" i="7"/>
  <c r="AV286" i="7"/>
  <c r="BC286" i="7"/>
  <c r="BD286" i="7"/>
  <c r="BE286" i="7"/>
  <c r="E286" i="7"/>
  <c r="AU286" i="7"/>
  <c r="AZ286" i="7"/>
  <c r="BA286" i="7"/>
  <c r="BB286" i="7"/>
  <c r="D286" i="7"/>
  <c r="F286" i="7"/>
  <c r="AU169" i="7"/>
  <c r="AZ169" i="7"/>
  <c r="BA169" i="7"/>
  <c r="BB169" i="7"/>
  <c r="D169" i="7"/>
  <c r="F169" i="7"/>
  <c r="AV169" i="7"/>
  <c r="BC169" i="7"/>
  <c r="BD169" i="7"/>
  <c r="BE169" i="7"/>
  <c r="E169" i="7"/>
  <c r="AU344" i="7"/>
  <c r="AZ344" i="7"/>
  <c r="BA344" i="7"/>
  <c r="BB344" i="7"/>
  <c r="D344" i="7"/>
  <c r="F344" i="7"/>
  <c r="AV344" i="7"/>
  <c r="BC344" i="7"/>
  <c r="BD344" i="7"/>
  <c r="BE344" i="7"/>
  <c r="E344" i="7"/>
  <c r="AU329" i="7"/>
  <c r="AZ329" i="7"/>
  <c r="BA329" i="7"/>
  <c r="BB329" i="7"/>
  <c r="D329" i="7"/>
  <c r="F329" i="7"/>
  <c r="AV329" i="7"/>
  <c r="BC329" i="7"/>
  <c r="BD329" i="7"/>
  <c r="BE329" i="7"/>
  <c r="E329" i="7"/>
  <c r="AU498" i="7"/>
  <c r="AZ498" i="7"/>
  <c r="BA498" i="7"/>
  <c r="BB498" i="7"/>
  <c r="D498" i="7"/>
  <c r="F498" i="7"/>
  <c r="AV498" i="7"/>
  <c r="BC498" i="7"/>
  <c r="BD498" i="7"/>
  <c r="BE498" i="7"/>
  <c r="E498" i="7"/>
  <c r="AU38" i="7"/>
  <c r="AZ38" i="7"/>
  <c r="BA38" i="7"/>
  <c r="BB38" i="7"/>
  <c r="D38" i="7"/>
  <c r="F38" i="7"/>
  <c r="AV38" i="7"/>
  <c r="BC38" i="7"/>
  <c r="BD38" i="7"/>
  <c r="BE38" i="7"/>
  <c r="E38" i="7"/>
  <c r="AU167" i="7"/>
  <c r="AZ167" i="7"/>
  <c r="BA167" i="7"/>
  <c r="BB167" i="7"/>
  <c r="D167" i="7"/>
  <c r="F167" i="7"/>
  <c r="AV167" i="7"/>
  <c r="BC167" i="7"/>
  <c r="BD167" i="7"/>
  <c r="BE167" i="7"/>
  <c r="E167" i="7"/>
  <c r="AU492" i="7"/>
  <c r="AZ492" i="7"/>
  <c r="BA492" i="7"/>
  <c r="BB492" i="7"/>
  <c r="D492" i="7"/>
  <c r="F492" i="7"/>
  <c r="AV492" i="7"/>
  <c r="BC492" i="7"/>
  <c r="BD492" i="7"/>
  <c r="BE492" i="7"/>
  <c r="E492" i="7"/>
  <c r="AU77" i="7"/>
  <c r="AZ77" i="7"/>
  <c r="BA77" i="7"/>
  <c r="BB77" i="7"/>
  <c r="D77" i="7"/>
  <c r="F77" i="7"/>
  <c r="AV77" i="7"/>
  <c r="BC77" i="7"/>
  <c r="BD77" i="7"/>
  <c r="BE77" i="7"/>
  <c r="E77" i="7"/>
  <c r="AV280" i="7"/>
  <c r="BC280" i="7"/>
  <c r="BD280" i="7"/>
  <c r="BE280" i="7"/>
  <c r="E280" i="7"/>
  <c r="AU280" i="7"/>
  <c r="AZ280" i="7"/>
  <c r="BA280" i="7"/>
  <c r="BB280" i="7"/>
  <c r="D280" i="7"/>
  <c r="F280" i="7"/>
  <c r="AU196" i="7"/>
  <c r="AZ196" i="7"/>
  <c r="BA196" i="7"/>
  <c r="BB196" i="7"/>
  <c r="D196" i="7"/>
  <c r="F196" i="7"/>
  <c r="AV196" i="7"/>
  <c r="BC196" i="7"/>
  <c r="BD196" i="7"/>
  <c r="BE196" i="7"/>
  <c r="E196" i="7"/>
  <c r="AU507" i="7"/>
  <c r="AZ507" i="7"/>
  <c r="BA507" i="7"/>
  <c r="BB507" i="7"/>
  <c r="D507" i="7"/>
  <c r="F507" i="7"/>
  <c r="AV507" i="7"/>
  <c r="BC507" i="7"/>
  <c r="BD507" i="7"/>
  <c r="BE507" i="7"/>
  <c r="E507" i="7"/>
  <c r="AQ251" i="6"/>
  <c r="AV251" i="6"/>
  <c r="AW251" i="6"/>
  <c r="AX251" i="6"/>
  <c r="AR251" i="6"/>
  <c r="AY251" i="6"/>
  <c r="AZ251" i="6"/>
  <c r="BA251" i="6"/>
  <c r="AQ165" i="6"/>
  <c r="AV165" i="6"/>
  <c r="AW165" i="6"/>
  <c r="AX165" i="6"/>
  <c r="AR165" i="6"/>
  <c r="AY165" i="6"/>
  <c r="AZ165" i="6"/>
  <c r="BA165" i="6"/>
  <c r="AR381" i="6"/>
  <c r="AY381" i="6"/>
  <c r="AZ381" i="6"/>
  <c r="BA381" i="6"/>
  <c r="AQ381" i="6"/>
  <c r="AV381" i="6"/>
  <c r="AW381" i="6"/>
  <c r="AX381" i="6"/>
  <c r="AR250" i="6"/>
  <c r="AY250" i="6"/>
  <c r="AZ250" i="6"/>
  <c r="BA250" i="6"/>
  <c r="AQ250" i="6"/>
  <c r="AV250" i="6"/>
  <c r="AW250" i="6"/>
  <c r="AX250" i="6"/>
  <c r="BG414" i="6"/>
  <c r="BL414" i="6"/>
  <c r="BM414" i="6"/>
  <c r="BN414" i="6"/>
  <c r="BH414" i="6"/>
  <c r="BO414" i="6"/>
  <c r="BP414" i="6"/>
  <c r="BQ414" i="6"/>
  <c r="BG488" i="6"/>
  <c r="BL488" i="6"/>
  <c r="BM488" i="6"/>
  <c r="BN488" i="6"/>
  <c r="BH488" i="6"/>
  <c r="BO488" i="6"/>
  <c r="BP488" i="6"/>
  <c r="BQ488" i="6"/>
  <c r="BG157" i="6"/>
  <c r="BL157" i="6"/>
  <c r="BM157" i="6"/>
  <c r="BN157" i="6"/>
  <c r="BH157" i="6"/>
  <c r="BO157" i="6"/>
  <c r="BP157" i="6"/>
  <c r="BQ157" i="6"/>
  <c r="BG63" i="6"/>
  <c r="BL63" i="6"/>
  <c r="BM63" i="6"/>
  <c r="BN63" i="6"/>
  <c r="BH63" i="6"/>
  <c r="BO63" i="6"/>
  <c r="BP63" i="6"/>
  <c r="BQ63" i="6"/>
  <c r="BG290" i="6"/>
  <c r="BL290" i="6"/>
  <c r="BM290" i="6"/>
  <c r="BN290" i="6"/>
  <c r="BH290" i="6"/>
  <c r="BO290" i="6"/>
  <c r="BP290" i="6"/>
  <c r="BQ290" i="6"/>
  <c r="AC329" i="7"/>
  <c r="AH329" i="7"/>
  <c r="AI329" i="7"/>
  <c r="AJ329" i="7"/>
  <c r="A329" i="7"/>
  <c r="AD329" i="7"/>
  <c r="AK329" i="7"/>
  <c r="AL329" i="7"/>
  <c r="AO329" i="7"/>
  <c r="B329" i="7"/>
  <c r="AD470" i="7"/>
  <c r="AK470" i="7"/>
  <c r="AL470" i="7"/>
  <c r="AO470" i="7"/>
  <c r="B470" i="7"/>
  <c r="AC470" i="7"/>
  <c r="AH470" i="7"/>
  <c r="AI470" i="7"/>
  <c r="AJ470" i="7"/>
  <c r="A470" i="7"/>
  <c r="C470" i="7"/>
  <c r="AC215" i="7"/>
  <c r="AH215" i="7"/>
  <c r="AI215" i="7"/>
  <c r="AJ215" i="7"/>
  <c r="A215" i="7"/>
  <c r="AD215" i="7"/>
  <c r="AK215" i="7"/>
  <c r="AL215" i="7"/>
  <c r="AO215" i="7"/>
  <c r="B215" i="7"/>
  <c r="AC132" i="7"/>
  <c r="AH132" i="7"/>
  <c r="AI132" i="7"/>
  <c r="AJ132" i="7"/>
  <c r="A132" i="7"/>
  <c r="AD132" i="7"/>
  <c r="AK132" i="7"/>
  <c r="AL132" i="7"/>
  <c r="AO132" i="7"/>
  <c r="B132" i="7"/>
  <c r="AD22" i="7"/>
  <c r="AK22" i="7"/>
  <c r="AL22" i="7"/>
  <c r="AO22" i="7"/>
  <c r="B22" i="7"/>
  <c r="AC22" i="7"/>
  <c r="AH22" i="7"/>
  <c r="AI22" i="7"/>
  <c r="AJ22" i="7"/>
  <c r="A22" i="7"/>
  <c r="Y215" i="6"/>
  <c r="AD215" i="6"/>
  <c r="AE215" i="6"/>
  <c r="AF215" i="6"/>
  <c r="Z215" i="6"/>
  <c r="AG215" i="6"/>
  <c r="AH215" i="6"/>
  <c r="AK215" i="6"/>
  <c r="Y241" i="6"/>
  <c r="AD241" i="6"/>
  <c r="AE241" i="6"/>
  <c r="AF241" i="6"/>
  <c r="Z241" i="6"/>
  <c r="AG241" i="6"/>
  <c r="AH241" i="6"/>
  <c r="AK241" i="6"/>
  <c r="Y238" i="6"/>
  <c r="AD238" i="6"/>
  <c r="AE238" i="6"/>
  <c r="AF238" i="6"/>
  <c r="Z238" i="6"/>
  <c r="AG238" i="6"/>
  <c r="AH238" i="6"/>
  <c r="AK238" i="6"/>
  <c r="Y75" i="6"/>
  <c r="AD75" i="6"/>
  <c r="AE75" i="6"/>
  <c r="AF75" i="6"/>
  <c r="Z75" i="6"/>
  <c r="AG75" i="6"/>
  <c r="AH75" i="6"/>
  <c r="AK75" i="6"/>
  <c r="Z381" i="6"/>
  <c r="AG381" i="6"/>
  <c r="AH381" i="6"/>
  <c r="AK381" i="6"/>
  <c r="Y381" i="6"/>
  <c r="AD381" i="6"/>
  <c r="AE381" i="6"/>
  <c r="AF381" i="6"/>
  <c r="BK231" i="7"/>
  <c r="BP231" i="7"/>
  <c r="BQ231" i="7"/>
  <c r="BR231" i="7"/>
  <c r="G231" i="7"/>
  <c r="I231" i="7"/>
  <c r="BL231" i="7"/>
  <c r="BS231" i="7"/>
  <c r="BT231" i="7"/>
  <c r="BU231" i="7"/>
  <c r="H231" i="7"/>
  <c r="BK420" i="7"/>
  <c r="BP420" i="7"/>
  <c r="BQ420" i="7"/>
  <c r="BR420" i="7"/>
  <c r="G420" i="7"/>
  <c r="I420" i="7"/>
  <c r="BL420" i="7"/>
  <c r="BS420" i="7"/>
  <c r="BT420" i="7"/>
  <c r="BU420" i="7"/>
  <c r="H420" i="7"/>
  <c r="BL42" i="7"/>
  <c r="BS42" i="7"/>
  <c r="BT42" i="7"/>
  <c r="BU42" i="7"/>
  <c r="H42" i="7"/>
  <c r="BK42" i="7"/>
  <c r="BP42" i="7"/>
  <c r="BQ42" i="7"/>
  <c r="BR42" i="7"/>
  <c r="G42" i="7"/>
  <c r="BK197" i="7"/>
  <c r="BP197" i="7"/>
  <c r="BQ197" i="7"/>
  <c r="BR197" i="7"/>
  <c r="G197" i="7"/>
  <c r="I197" i="7"/>
  <c r="BL197" i="7"/>
  <c r="BS197" i="7"/>
  <c r="BT197" i="7"/>
  <c r="BU197" i="7"/>
  <c r="H197" i="7"/>
  <c r="BK426" i="7"/>
  <c r="BP426" i="7"/>
  <c r="BQ426" i="7"/>
  <c r="BR426" i="7"/>
  <c r="G426" i="7"/>
  <c r="BL426" i="7"/>
  <c r="BS426" i="7"/>
  <c r="BT426" i="7"/>
  <c r="BU426" i="7"/>
  <c r="H426" i="7"/>
  <c r="AC75" i="7"/>
  <c r="AH75" i="7"/>
  <c r="AI75" i="7"/>
  <c r="AJ75" i="7"/>
  <c r="A75" i="7"/>
  <c r="AD75" i="7"/>
  <c r="AK75" i="7"/>
  <c r="AL75" i="7"/>
  <c r="AO75" i="7"/>
  <c r="B75" i="7"/>
  <c r="BX404" i="6"/>
  <c r="CE404" i="6"/>
  <c r="CF404" i="6"/>
  <c r="CG404" i="6"/>
  <c r="BW404" i="6"/>
  <c r="CB404" i="6"/>
  <c r="CC404" i="6"/>
  <c r="CD404" i="6"/>
  <c r="BW400" i="6"/>
  <c r="CB400" i="6"/>
  <c r="CC400" i="6"/>
  <c r="CD400" i="6"/>
  <c r="BX400" i="6"/>
  <c r="CE400" i="6"/>
  <c r="CF400" i="6"/>
  <c r="CG400" i="6"/>
  <c r="BW150" i="6"/>
  <c r="CB150" i="6"/>
  <c r="CC150" i="6"/>
  <c r="CD150" i="6"/>
  <c r="BX150" i="6"/>
  <c r="CE150" i="6"/>
  <c r="CF150" i="6"/>
  <c r="CG150" i="6"/>
  <c r="BX157" i="6"/>
  <c r="CE157" i="6"/>
  <c r="CF157" i="6"/>
  <c r="CG157" i="6"/>
  <c r="BW157" i="6"/>
  <c r="CB157" i="6"/>
  <c r="CC157" i="6"/>
  <c r="CD157" i="6"/>
  <c r="BW294" i="6"/>
  <c r="CB294" i="6"/>
  <c r="CC294" i="6"/>
  <c r="CD294" i="6"/>
  <c r="BX294" i="6"/>
  <c r="CE294" i="6"/>
  <c r="CF294" i="6"/>
  <c r="CG294" i="6"/>
  <c r="BW491" i="6"/>
  <c r="CB491" i="6"/>
  <c r="CC491" i="6"/>
  <c r="CD491" i="6"/>
  <c r="BX491" i="6"/>
  <c r="CE491" i="6"/>
  <c r="CF491" i="6"/>
  <c r="CG491" i="6"/>
  <c r="BX256" i="6"/>
  <c r="CE256" i="6"/>
  <c r="CF256" i="6"/>
  <c r="CG256" i="6"/>
  <c r="BW256" i="6"/>
  <c r="CB256" i="6"/>
  <c r="CC256" i="6"/>
  <c r="CD256" i="6"/>
  <c r="BW327" i="6"/>
  <c r="CB327" i="6"/>
  <c r="CC327" i="6"/>
  <c r="CD327" i="6"/>
  <c r="BX327" i="6"/>
  <c r="CE327" i="6"/>
  <c r="CF327" i="6"/>
  <c r="CG327" i="6"/>
  <c r="BW515" i="6"/>
  <c r="CB515" i="6"/>
  <c r="CC515" i="6"/>
  <c r="CD515" i="6"/>
  <c r="BX515" i="6"/>
  <c r="CE515" i="6"/>
  <c r="CF515" i="6"/>
  <c r="CG515" i="6"/>
  <c r="BX34" i="6"/>
  <c r="CE34" i="6"/>
  <c r="CF34" i="6"/>
  <c r="CG34" i="6"/>
  <c r="BW34" i="6"/>
  <c r="CB34" i="6"/>
  <c r="CC34" i="6"/>
  <c r="CD34" i="6"/>
  <c r="BW68" i="6"/>
  <c r="CB68" i="6"/>
  <c r="CC68" i="6"/>
  <c r="CD68" i="6"/>
  <c r="BX68" i="6"/>
  <c r="CE68" i="6"/>
  <c r="CF68" i="6"/>
  <c r="CG68" i="6"/>
  <c r="BW151" i="6"/>
  <c r="CB151" i="6"/>
  <c r="CC151" i="6"/>
  <c r="CD151" i="6"/>
  <c r="BX151" i="6"/>
  <c r="CE151" i="6"/>
  <c r="CF151" i="6"/>
  <c r="CG151" i="6"/>
  <c r="BX279" i="6"/>
  <c r="CE279" i="6"/>
  <c r="CF279" i="6"/>
  <c r="CG279" i="6"/>
  <c r="BW279" i="6"/>
  <c r="CB279" i="6"/>
  <c r="CC279" i="6"/>
  <c r="CD279" i="6"/>
  <c r="BX387" i="6"/>
  <c r="CE387" i="6"/>
  <c r="CF387" i="6"/>
  <c r="CG387" i="6"/>
  <c r="BW387" i="6"/>
  <c r="CB387" i="6"/>
  <c r="CC387" i="6"/>
  <c r="CD387" i="6"/>
  <c r="BW217" i="6"/>
  <c r="CB217" i="6"/>
  <c r="CC217" i="6"/>
  <c r="CD217" i="6"/>
  <c r="BX217" i="6"/>
  <c r="CE217" i="6"/>
  <c r="CF217" i="6"/>
  <c r="CG217" i="6"/>
  <c r="BW429" i="6"/>
  <c r="CB429" i="6"/>
  <c r="CC429" i="6"/>
  <c r="CD429" i="6"/>
  <c r="BX429" i="6"/>
  <c r="CE429" i="6"/>
  <c r="CF429" i="6"/>
  <c r="CG429" i="6"/>
  <c r="BW448" i="6"/>
  <c r="CB448" i="6"/>
  <c r="CC448" i="6"/>
  <c r="CD448" i="6"/>
  <c r="BX448" i="6"/>
  <c r="CE448" i="6"/>
  <c r="CF448" i="6"/>
  <c r="CG448" i="6"/>
  <c r="BW382" i="6"/>
  <c r="CB382" i="6"/>
  <c r="CC382" i="6"/>
  <c r="CD382" i="6"/>
  <c r="BX382" i="6"/>
  <c r="CE382" i="6"/>
  <c r="CF382" i="6"/>
  <c r="CG382" i="6"/>
  <c r="BW160" i="6"/>
  <c r="CB160" i="6"/>
  <c r="CC160" i="6"/>
  <c r="CD160" i="6"/>
  <c r="BX160" i="6"/>
  <c r="CE160" i="6"/>
  <c r="CF160" i="6"/>
  <c r="CG160" i="6"/>
  <c r="BW130" i="6"/>
  <c r="CB130" i="6"/>
  <c r="CC130" i="6"/>
  <c r="CD130" i="6"/>
  <c r="BX130" i="6"/>
  <c r="CE130" i="6"/>
  <c r="CF130" i="6"/>
  <c r="CG130" i="6"/>
  <c r="BX248" i="6"/>
  <c r="CE248" i="6"/>
  <c r="CF248" i="6"/>
  <c r="CG248" i="6"/>
  <c r="BW248" i="6"/>
  <c r="CB248" i="6"/>
  <c r="CC248" i="6"/>
  <c r="CD248" i="6"/>
  <c r="BW197" i="6"/>
  <c r="CB197" i="6"/>
  <c r="CC197" i="6"/>
  <c r="CD197" i="6"/>
  <c r="BX197" i="6"/>
  <c r="CE197" i="6"/>
  <c r="CF197" i="6"/>
  <c r="CG197" i="6"/>
  <c r="BW465" i="6"/>
  <c r="CB465" i="6"/>
  <c r="CC465" i="6"/>
  <c r="CD465" i="6"/>
  <c r="BX465" i="6"/>
  <c r="CE465" i="6"/>
  <c r="CF465" i="6"/>
  <c r="CG465" i="6"/>
  <c r="BW370" i="6"/>
  <c r="CB370" i="6"/>
  <c r="CC370" i="6"/>
  <c r="CD370" i="6"/>
  <c r="BX370" i="6"/>
  <c r="CE370" i="6"/>
  <c r="CF370" i="6"/>
  <c r="CG370" i="6"/>
  <c r="BW510" i="6"/>
  <c r="CB510" i="6"/>
  <c r="CC510" i="6"/>
  <c r="CD510" i="6"/>
  <c r="BX510" i="6"/>
  <c r="CE510" i="6"/>
  <c r="CF510" i="6"/>
  <c r="CG510" i="6"/>
  <c r="BW499" i="6"/>
  <c r="CB499" i="6"/>
  <c r="CC499" i="6"/>
  <c r="CD499" i="6"/>
  <c r="BX499" i="6"/>
  <c r="CE499" i="6"/>
  <c r="CF499" i="6"/>
  <c r="CG499" i="6"/>
  <c r="BW419" i="6"/>
  <c r="CB419" i="6"/>
  <c r="CC419" i="6"/>
  <c r="CD419" i="6"/>
  <c r="BX419" i="6"/>
  <c r="CE419" i="6"/>
  <c r="CF419" i="6"/>
  <c r="CG419" i="6"/>
  <c r="BX128" i="6"/>
  <c r="CE128" i="6"/>
  <c r="CF128" i="6"/>
  <c r="CG128" i="6"/>
  <c r="BW128" i="6"/>
  <c r="CB128" i="6"/>
  <c r="CC128" i="6"/>
  <c r="CD128" i="6"/>
  <c r="BW209" i="6"/>
  <c r="CB209" i="6"/>
  <c r="CC209" i="6"/>
  <c r="CD209" i="6"/>
  <c r="BX209" i="6"/>
  <c r="CE209" i="6"/>
  <c r="CF209" i="6"/>
  <c r="CG209" i="6"/>
  <c r="BW297" i="6"/>
  <c r="CB297" i="6"/>
  <c r="CC297" i="6"/>
  <c r="CD297" i="6"/>
  <c r="BX297" i="6"/>
  <c r="CE297" i="6"/>
  <c r="CF297" i="6"/>
  <c r="CG297" i="6"/>
  <c r="BW376" i="6"/>
  <c r="CB376" i="6"/>
  <c r="CC376" i="6"/>
  <c r="CD376" i="6"/>
  <c r="BX376" i="6"/>
  <c r="CE376" i="6"/>
  <c r="CF376" i="6"/>
  <c r="CG376" i="6"/>
  <c r="BW210" i="6"/>
  <c r="CB210" i="6"/>
  <c r="CC210" i="6"/>
  <c r="CD210" i="6"/>
  <c r="BX210" i="6"/>
  <c r="CE210" i="6"/>
  <c r="CF210" i="6"/>
  <c r="CG210" i="6"/>
  <c r="BW487" i="6"/>
  <c r="CB487" i="6"/>
  <c r="CC487" i="6"/>
  <c r="CD487" i="6"/>
  <c r="BX487" i="6"/>
  <c r="CE487" i="6"/>
  <c r="CF487" i="6"/>
  <c r="CG487" i="6"/>
  <c r="BW457" i="6"/>
  <c r="CB457" i="6"/>
  <c r="CC457" i="6"/>
  <c r="CD457" i="6"/>
  <c r="BX457" i="6"/>
  <c r="CE457" i="6"/>
  <c r="CF457" i="6"/>
  <c r="CG457" i="6"/>
  <c r="P68" i="7"/>
  <c r="CP68" i="7"/>
  <c r="CP492" i="7"/>
  <c r="P492" i="7"/>
  <c r="BL333" i="7"/>
  <c r="BS333" i="7"/>
  <c r="BT333" i="7"/>
  <c r="BU333" i="7"/>
  <c r="H333" i="7"/>
  <c r="BK333" i="7"/>
  <c r="BP333" i="7"/>
  <c r="BQ333" i="7"/>
  <c r="BR333" i="7"/>
  <c r="G333" i="7"/>
  <c r="I333" i="7"/>
  <c r="Y231" i="6"/>
  <c r="AD231" i="6"/>
  <c r="AE231" i="6"/>
  <c r="AF231" i="6"/>
  <c r="Z231" i="6"/>
  <c r="AG231" i="6"/>
  <c r="AH231" i="6"/>
  <c r="AK231" i="6"/>
  <c r="Y29" i="6"/>
  <c r="AD29" i="6"/>
  <c r="AE29" i="6"/>
  <c r="AF29" i="6"/>
  <c r="Z29" i="6"/>
  <c r="AG29" i="6"/>
  <c r="AH29" i="6"/>
  <c r="AK29" i="6"/>
  <c r="I15" i="7"/>
  <c r="P23" i="7"/>
  <c r="CP23" i="7"/>
  <c r="AQ416" i="6"/>
  <c r="AV416" i="6"/>
  <c r="AW416" i="6"/>
  <c r="AX416" i="6"/>
  <c r="AR416" i="6"/>
  <c r="AY416" i="6"/>
  <c r="AZ416" i="6"/>
  <c r="BA416" i="6"/>
  <c r="AQ235" i="6"/>
  <c r="AV235" i="6"/>
  <c r="AW235" i="6"/>
  <c r="AX235" i="6"/>
  <c r="AR235" i="6"/>
  <c r="AY235" i="6"/>
  <c r="AZ235" i="6"/>
  <c r="BA235" i="6"/>
  <c r="AQ273" i="6"/>
  <c r="AV273" i="6"/>
  <c r="AW273" i="6"/>
  <c r="AX273" i="6"/>
  <c r="AR273" i="6"/>
  <c r="AY273" i="6"/>
  <c r="AZ273" i="6"/>
  <c r="BA273" i="6"/>
  <c r="AR77" i="6"/>
  <c r="AY77" i="6"/>
  <c r="AZ77" i="6"/>
  <c r="BA77" i="6"/>
  <c r="AQ77" i="6"/>
  <c r="AV77" i="6"/>
  <c r="AW77" i="6"/>
  <c r="AX77" i="6"/>
  <c r="AQ33" i="6"/>
  <c r="AV33" i="6"/>
  <c r="AW33" i="6"/>
  <c r="AX33" i="6"/>
  <c r="AR33" i="6"/>
  <c r="AY33" i="6"/>
  <c r="AZ33" i="6"/>
  <c r="BA33" i="6"/>
  <c r="AQ364" i="6"/>
  <c r="AV364" i="6"/>
  <c r="AW364" i="6"/>
  <c r="AX364" i="6"/>
  <c r="AR364" i="6"/>
  <c r="AY364" i="6"/>
  <c r="AZ364" i="6"/>
  <c r="BA364" i="6"/>
  <c r="AR426" i="6"/>
  <c r="AY426" i="6"/>
  <c r="AZ426" i="6"/>
  <c r="BA426" i="6"/>
  <c r="AQ426" i="6"/>
  <c r="AV426" i="6"/>
  <c r="AW426" i="6"/>
  <c r="AX426" i="6"/>
  <c r="AQ172" i="6"/>
  <c r="AV172" i="6"/>
  <c r="AW172" i="6"/>
  <c r="AX172" i="6"/>
  <c r="AR172" i="6"/>
  <c r="AY172" i="6"/>
  <c r="AZ172" i="6"/>
  <c r="BA172" i="6"/>
  <c r="AQ417" i="6"/>
  <c r="AV417" i="6"/>
  <c r="AW417" i="6"/>
  <c r="AX417" i="6"/>
  <c r="AR417" i="6"/>
  <c r="AY417" i="6"/>
  <c r="AZ417" i="6"/>
  <c r="BA417" i="6"/>
  <c r="AQ287" i="6"/>
  <c r="AV287" i="6"/>
  <c r="AW287" i="6"/>
  <c r="AX287" i="6"/>
  <c r="AR287" i="6"/>
  <c r="AY287" i="6"/>
  <c r="AZ287" i="6"/>
  <c r="BA287" i="6"/>
  <c r="AQ259" i="6"/>
  <c r="AV259" i="6"/>
  <c r="AW259" i="6"/>
  <c r="AX259" i="6"/>
  <c r="AR259" i="6"/>
  <c r="AY259" i="6"/>
  <c r="AZ259" i="6"/>
  <c r="BA259" i="6"/>
  <c r="AQ241" i="6"/>
  <c r="AV241" i="6"/>
  <c r="AW241" i="6"/>
  <c r="AX241" i="6"/>
  <c r="AR241" i="6"/>
  <c r="AY241" i="6"/>
  <c r="AZ241" i="6"/>
  <c r="BA241" i="6"/>
  <c r="AR69" i="6"/>
  <c r="AY69" i="6"/>
  <c r="AZ69" i="6"/>
  <c r="BA69" i="6"/>
  <c r="AQ69" i="6"/>
  <c r="AV69" i="6"/>
  <c r="AW69" i="6"/>
  <c r="AX69" i="6"/>
  <c r="AR122" i="6"/>
  <c r="AY122" i="6"/>
  <c r="AZ122" i="6"/>
  <c r="BA122" i="6"/>
  <c r="AQ122" i="6"/>
  <c r="AV122" i="6"/>
  <c r="AW122" i="6"/>
  <c r="AX122" i="6"/>
  <c r="BG472" i="6"/>
  <c r="BL472" i="6"/>
  <c r="BM472" i="6"/>
  <c r="BN472" i="6"/>
  <c r="BH472" i="6"/>
  <c r="BO472" i="6"/>
  <c r="BP472" i="6"/>
  <c r="BQ472" i="6"/>
  <c r="BG404" i="6"/>
  <c r="BL404" i="6"/>
  <c r="BM404" i="6"/>
  <c r="BN404" i="6"/>
  <c r="BH404" i="6"/>
  <c r="BO404" i="6"/>
  <c r="BP404" i="6"/>
  <c r="BQ404" i="6"/>
  <c r="BG413" i="6"/>
  <c r="BL413" i="6"/>
  <c r="BM413" i="6"/>
  <c r="BN413" i="6"/>
  <c r="BH413" i="6"/>
  <c r="BO413" i="6"/>
  <c r="BP413" i="6"/>
  <c r="BQ413" i="6"/>
  <c r="BG26" i="6"/>
  <c r="BL26" i="6"/>
  <c r="BM26" i="6"/>
  <c r="BN26" i="6"/>
  <c r="BH26" i="6"/>
  <c r="BO26" i="6"/>
  <c r="BP26" i="6"/>
  <c r="BQ26" i="6"/>
  <c r="BH38" i="6"/>
  <c r="BO38" i="6"/>
  <c r="BP38" i="6"/>
  <c r="BQ38" i="6"/>
  <c r="BG38" i="6"/>
  <c r="BL38" i="6"/>
  <c r="BM38" i="6"/>
  <c r="BN38" i="6"/>
  <c r="BG405" i="6"/>
  <c r="BL405" i="6"/>
  <c r="BM405" i="6"/>
  <c r="BN405" i="6"/>
  <c r="BH405" i="6"/>
  <c r="BO405" i="6"/>
  <c r="BP405" i="6"/>
  <c r="BQ405" i="6"/>
  <c r="BG300" i="6"/>
  <c r="BL300" i="6"/>
  <c r="BM300" i="6"/>
  <c r="BN300" i="6"/>
  <c r="BH300" i="6"/>
  <c r="BO300" i="6"/>
  <c r="BP300" i="6"/>
  <c r="BQ300" i="6"/>
  <c r="BH318" i="6"/>
  <c r="BO318" i="6"/>
  <c r="BP318" i="6"/>
  <c r="BQ318" i="6"/>
  <c r="BG318" i="6"/>
  <c r="BL318" i="6"/>
  <c r="BM318" i="6"/>
  <c r="BN318" i="6"/>
  <c r="BH40" i="6"/>
  <c r="BO40" i="6"/>
  <c r="BP40" i="6"/>
  <c r="BQ40" i="6"/>
  <c r="BG40" i="6"/>
  <c r="BL40" i="6"/>
  <c r="BM40" i="6"/>
  <c r="BN40" i="6"/>
  <c r="BG336" i="6"/>
  <c r="BL336" i="6"/>
  <c r="BM336" i="6"/>
  <c r="BN336" i="6"/>
  <c r="BH336" i="6"/>
  <c r="BO336" i="6"/>
  <c r="BP336" i="6"/>
  <c r="BQ336" i="6"/>
  <c r="BH251" i="6"/>
  <c r="BO251" i="6"/>
  <c r="BP251" i="6"/>
  <c r="BQ251" i="6"/>
  <c r="BG251" i="6"/>
  <c r="BL251" i="6"/>
  <c r="BM251" i="6"/>
  <c r="BN251" i="6"/>
  <c r="BH119" i="6"/>
  <c r="BO119" i="6"/>
  <c r="BP119" i="6"/>
  <c r="BQ119" i="6"/>
  <c r="BG119" i="6"/>
  <c r="BL119" i="6"/>
  <c r="BM119" i="6"/>
  <c r="BN119" i="6"/>
  <c r="BG168" i="6"/>
  <c r="BL168" i="6"/>
  <c r="BM168" i="6"/>
  <c r="BN168" i="6"/>
  <c r="BH168" i="6"/>
  <c r="BO168" i="6"/>
  <c r="BP168" i="6"/>
  <c r="BQ168" i="6"/>
  <c r="BG490" i="6"/>
  <c r="BL490" i="6"/>
  <c r="BM490" i="6"/>
  <c r="BN490" i="6"/>
  <c r="BH490" i="6"/>
  <c r="BO490" i="6"/>
  <c r="BP490" i="6"/>
  <c r="BQ490" i="6"/>
  <c r="AD366" i="7"/>
  <c r="AK366" i="7"/>
  <c r="AL366" i="7"/>
  <c r="AO366" i="7"/>
  <c r="B366" i="7"/>
  <c r="AC366" i="7"/>
  <c r="AH366" i="7"/>
  <c r="AI366" i="7"/>
  <c r="AJ366" i="7"/>
  <c r="A366" i="7"/>
  <c r="AC379" i="7"/>
  <c r="AH379" i="7"/>
  <c r="AI379" i="7"/>
  <c r="AJ379" i="7"/>
  <c r="A379" i="7"/>
  <c r="AD379" i="7"/>
  <c r="AK379" i="7"/>
  <c r="AL379" i="7"/>
  <c r="AO379" i="7"/>
  <c r="B379" i="7"/>
  <c r="AC155" i="7"/>
  <c r="AH155" i="7"/>
  <c r="AI155" i="7"/>
  <c r="AJ155" i="7"/>
  <c r="A155" i="7"/>
  <c r="AD155" i="7"/>
  <c r="AK155" i="7"/>
  <c r="AL155" i="7"/>
  <c r="AO155" i="7"/>
  <c r="B155" i="7"/>
  <c r="AC512" i="7"/>
  <c r="AH512" i="7"/>
  <c r="AI512" i="7"/>
  <c r="AJ512" i="7"/>
  <c r="A512" i="7"/>
  <c r="AD512" i="7"/>
  <c r="AK512" i="7"/>
  <c r="AL512" i="7"/>
  <c r="AO512" i="7"/>
  <c r="B512" i="7"/>
  <c r="AD460" i="7"/>
  <c r="AK460" i="7"/>
  <c r="AL460" i="7"/>
  <c r="AO460" i="7"/>
  <c r="B460" i="7"/>
  <c r="AC460" i="7"/>
  <c r="AH460" i="7"/>
  <c r="AI460" i="7"/>
  <c r="AJ460" i="7"/>
  <c r="A460" i="7"/>
  <c r="AD299" i="7"/>
  <c r="AK299" i="7"/>
  <c r="AL299" i="7"/>
  <c r="AO299" i="7"/>
  <c r="B299" i="7"/>
  <c r="AC299" i="7"/>
  <c r="AH299" i="7"/>
  <c r="AI299" i="7"/>
  <c r="AJ299" i="7"/>
  <c r="A299" i="7"/>
  <c r="AC254" i="7"/>
  <c r="AH254" i="7"/>
  <c r="AI254" i="7"/>
  <c r="AJ254" i="7"/>
  <c r="A254" i="7"/>
  <c r="AD254" i="7"/>
  <c r="AK254" i="7"/>
  <c r="AL254" i="7"/>
  <c r="AO254" i="7"/>
  <c r="B254" i="7"/>
  <c r="AC217" i="7"/>
  <c r="AH217" i="7"/>
  <c r="AI217" i="7"/>
  <c r="AJ217" i="7"/>
  <c r="A217" i="7"/>
  <c r="AD217" i="7"/>
  <c r="AK217" i="7"/>
  <c r="AL217" i="7"/>
  <c r="AO217" i="7"/>
  <c r="B217" i="7"/>
  <c r="AC443" i="7"/>
  <c r="AH443" i="7"/>
  <c r="AI443" i="7"/>
  <c r="AJ443" i="7"/>
  <c r="A443" i="7"/>
  <c r="AD443" i="7"/>
  <c r="AK443" i="7"/>
  <c r="AL443" i="7"/>
  <c r="AO443" i="7"/>
  <c r="B443" i="7"/>
  <c r="AC363" i="7"/>
  <c r="AH363" i="7"/>
  <c r="AI363" i="7"/>
  <c r="AJ363" i="7"/>
  <c r="A363" i="7"/>
  <c r="AD363" i="7"/>
  <c r="AK363" i="7"/>
  <c r="AL363" i="7"/>
  <c r="AO363" i="7"/>
  <c r="B363" i="7"/>
  <c r="AD371" i="7"/>
  <c r="AK371" i="7"/>
  <c r="AL371" i="7"/>
  <c r="AO371" i="7"/>
  <c r="B371" i="7"/>
  <c r="AC371" i="7"/>
  <c r="AH371" i="7"/>
  <c r="AI371" i="7"/>
  <c r="AJ371" i="7"/>
  <c r="A371" i="7"/>
  <c r="AC76" i="7"/>
  <c r="AH76" i="7"/>
  <c r="AI76" i="7"/>
  <c r="AJ76" i="7"/>
  <c r="A76" i="7"/>
  <c r="AD76" i="7"/>
  <c r="AK76" i="7"/>
  <c r="AL76" i="7"/>
  <c r="AO76" i="7"/>
  <c r="B76" i="7"/>
  <c r="AC500" i="7"/>
  <c r="AH500" i="7"/>
  <c r="AI500" i="7"/>
  <c r="AJ500" i="7"/>
  <c r="A500" i="7"/>
  <c r="AD500" i="7"/>
  <c r="AK500" i="7"/>
  <c r="AL500" i="7"/>
  <c r="AO500" i="7"/>
  <c r="B500" i="7"/>
  <c r="C500" i="7"/>
  <c r="AC115" i="7"/>
  <c r="AH115" i="7"/>
  <c r="AI115" i="7"/>
  <c r="AJ115" i="7"/>
  <c r="A115" i="7"/>
  <c r="AD115" i="7"/>
  <c r="AK115" i="7"/>
  <c r="AL115" i="7"/>
  <c r="AO115" i="7"/>
  <c r="B115" i="7"/>
  <c r="AD68" i="7"/>
  <c r="AK68" i="7"/>
  <c r="AL68" i="7"/>
  <c r="AO68" i="7"/>
  <c r="B68" i="7"/>
  <c r="AC68" i="7"/>
  <c r="AH68" i="7"/>
  <c r="AI68" i="7"/>
  <c r="AJ68" i="7"/>
  <c r="A68" i="7"/>
  <c r="Y469" i="6"/>
  <c r="AD469" i="6"/>
  <c r="AE469" i="6"/>
  <c r="AF469" i="6"/>
  <c r="Z469" i="6"/>
  <c r="AG469" i="6"/>
  <c r="AH469" i="6"/>
  <c r="AK469" i="6"/>
  <c r="Y365" i="6"/>
  <c r="AD365" i="6"/>
  <c r="AE365" i="6"/>
  <c r="AF365" i="6"/>
  <c r="Z365" i="6"/>
  <c r="AG365" i="6"/>
  <c r="AH365" i="6"/>
  <c r="AK365" i="6"/>
  <c r="Z250" i="6"/>
  <c r="AG250" i="6"/>
  <c r="AH250" i="6"/>
  <c r="AK250" i="6"/>
  <c r="Y250" i="6"/>
  <c r="AD250" i="6"/>
  <c r="AE250" i="6"/>
  <c r="AF250" i="6"/>
  <c r="Y83" i="6"/>
  <c r="AD83" i="6"/>
  <c r="AE83" i="6"/>
  <c r="AF83" i="6"/>
  <c r="Z83" i="6"/>
  <c r="AG83" i="6"/>
  <c r="AH83" i="6"/>
  <c r="AK83" i="6"/>
  <c r="Z117" i="6"/>
  <c r="AG117" i="6"/>
  <c r="AH117" i="6"/>
  <c r="AK117" i="6"/>
  <c r="Y117" i="6"/>
  <c r="AD117" i="6"/>
  <c r="AE117" i="6"/>
  <c r="AF117" i="6"/>
  <c r="Y321" i="6"/>
  <c r="AD321" i="6"/>
  <c r="AE321" i="6"/>
  <c r="AF321" i="6"/>
  <c r="Z321" i="6"/>
  <c r="AG321" i="6"/>
  <c r="AH321" i="6"/>
  <c r="AK321" i="6"/>
  <c r="Z500" i="6"/>
  <c r="AG500" i="6"/>
  <c r="AH500" i="6"/>
  <c r="AK500" i="6"/>
  <c r="Y500" i="6"/>
  <c r="AD500" i="6"/>
  <c r="AE500" i="6"/>
  <c r="AF500" i="6"/>
  <c r="Y292" i="6"/>
  <c r="AD292" i="6"/>
  <c r="AE292" i="6"/>
  <c r="AF292" i="6"/>
  <c r="Z292" i="6"/>
  <c r="AG292" i="6"/>
  <c r="AH292" i="6"/>
  <c r="AK292" i="6"/>
  <c r="Y203" i="6"/>
  <c r="AD203" i="6"/>
  <c r="AE203" i="6"/>
  <c r="AF203" i="6"/>
  <c r="Z203" i="6"/>
  <c r="AG203" i="6"/>
  <c r="AH203" i="6"/>
  <c r="AK203" i="6"/>
  <c r="Y87" i="6"/>
  <c r="AD87" i="6"/>
  <c r="AE87" i="6"/>
  <c r="AF87" i="6"/>
  <c r="Z87" i="6"/>
  <c r="AG87" i="6"/>
  <c r="AH87" i="6"/>
  <c r="AK87" i="6"/>
  <c r="Y329" i="6"/>
  <c r="AD329" i="6"/>
  <c r="AE329" i="6"/>
  <c r="AF329" i="6"/>
  <c r="Z329" i="6"/>
  <c r="AG329" i="6"/>
  <c r="AH329" i="6"/>
  <c r="AK329" i="6"/>
  <c r="Y80" i="6"/>
  <c r="AD80" i="6"/>
  <c r="AE80" i="6"/>
  <c r="AF80" i="6"/>
  <c r="Z80" i="6"/>
  <c r="AG80" i="6"/>
  <c r="AH80" i="6"/>
  <c r="AK80" i="6"/>
  <c r="Y358" i="6"/>
  <c r="AD358" i="6"/>
  <c r="AE358" i="6"/>
  <c r="AF358" i="6"/>
  <c r="Z358" i="6"/>
  <c r="AG358" i="6"/>
  <c r="AH358" i="6"/>
  <c r="AK358" i="6"/>
  <c r="Y374" i="6"/>
  <c r="AD374" i="6"/>
  <c r="AE374" i="6"/>
  <c r="AF374" i="6"/>
  <c r="Z374" i="6"/>
  <c r="AG374" i="6"/>
  <c r="AH374" i="6"/>
  <c r="AK374" i="6"/>
  <c r="Y127" i="6"/>
  <c r="AD127" i="6"/>
  <c r="AE127" i="6"/>
  <c r="AF127" i="6"/>
  <c r="Z127" i="6"/>
  <c r="AG127" i="6"/>
  <c r="AH127" i="6"/>
  <c r="AK127" i="6"/>
  <c r="Z457" i="6"/>
  <c r="AG457" i="6"/>
  <c r="AH457" i="6"/>
  <c r="AK457" i="6"/>
  <c r="Y457" i="6"/>
  <c r="AD457" i="6"/>
  <c r="AE457" i="6"/>
  <c r="AF457" i="6"/>
  <c r="Y257" i="6"/>
  <c r="AD257" i="6"/>
  <c r="AE257" i="6"/>
  <c r="AF257" i="6"/>
  <c r="Z257" i="6"/>
  <c r="AG257" i="6"/>
  <c r="AH257" i="6"/>
  <c r="AK257" i="6"/>
  <c r="BL515" i="7"/>
  <c r="BS515" i="7"/>
  <c r="BT515" i="7"/>
  <c r="BU515" i="7"/>
  <c r="H515" i="7"/>
  <c r="BK515" i="7"/>
  <c r="BP515" i="7"/>
  <c r="BQ515" i="7"/>
  <c r="BR515" i="7"/>
  <c r="G515" i="7"/>
  <c r="BK132" i="7"/>
  <c r="BP132" i="7"/>
  <c r="BQ132" i="7"/>
  <c r="BR132" i="7"/>
  <c r="G132" i="7"/>
  <c r="I132" i="7"/>
  <c r="BL132" i="7"/>
  <c r="BS132" i="7"/>
  <c r="BT132" i="7"/>
  <c r="BU132" i="7"/>
  <c r="H132" i="7"/>
  <c r="BK360" i="7"/>
  <c r="BP360" i="7"/>
  <c r="BQ360" i="7"/>
  <c r="BR360" i="7"/>
  <c r="G360" i="7"/>
  <c r="I360" i="7"/>
  <c r="BL360" i="7"/>
  <c r="BS360" i="7"/>
  <c r="BT360" i="7"/>
  <c r="BU360" i="7"/>
  <c r="H360" i="7"/>
  <c r="BK110" i="7"/>
  <c r="BP110" i="7"/>
  <c r="BQ110" i="7"/>
  <c r="BR110" i="7"/>
  <c r="G110" i="7"/>
  <c r="I110" i="7"/>
  <c r="BL110" i="7"/>
  <c r="BS110" i="7"/>
  <c r="BT110" i="7"/>
  <c r="BU110" i="7"/>
  <c r="H110" i="7"/>
  <c r="BK158" i="7"/>
  <c r="BP158" i="7"/>
  <c r="BQ158" i="7"/>
  <c r="BR158" i="7"/>
  <c r="G158" i="7"/>
  <c r="I158" i="7"/>
  <c r="BL158" i="7"/>
  <c r="BS158" i="7"/>
  <c r="BT158" i="7"/>
  <c r="BU158" i="7"/>
  <c r="H158" i="7"/>
  <c r="BK145" i="7"/>
  <c r="BP145" i="7"/>
  <c r="BQ145" i="7"/>
  <c r="BR145" i="7"/>
  <c r="G145" i="7"/>
  <c r="BL145" i="7"/>
  <c r="BS145" i="7"/>
  <c r="BT145" i="7"/>
  <c r="BU145" i="7"/>
  <c r="H145" i="7"/>
  <c r="BK188" i="7"/>
  <c r="BP188" i="7"/>
  <c r="BQ188" i="7"/>
  <c r="BR188" i="7"/>
  <c r="G188" i="7"/>
  <c r="I188" i="7"/>
  <c r="BL188" i="7"/>
  <c r="BS188" i="7"/>
  <c r="BT188" i="7"/>
  <c r="BU188" i="7"/>
  <c r="H188" i="7"/>
  <c r="BL204" i="7"/>
  <c r="BS204" i="7"/>
  <c r="BT204" i="7"/>
  <c r="BU204" i="7"/>
  <c r="H204" i="7"/>
  <c r="BK204" i="7"/>
  <c r="BP204" i="7"/>
  <c r="BQ204" i="7"/>
  <c r="BR204" i="7"/>
  <c r="G204" i="7"/>
  <c r="I204" i="7"/>
  <c r="BL170" i="7"/>
  <c r="BS170" i="7"/>
  <c r="BT170" i="7"/>
  <c r="BU170" i="7"/>
  <c r="H170" i="7"/>
  <c r="BK170" i="7"/>
  <c r="BP170" i="7"/>
  <c r="BQ170" i="7"/>
  <c r="BR170" i="7"/>
  <c r="G170" i="7"/>
  <c r="I170" i="7"/>
  <c r="BK159" i="7"/>
  <c r="BP159" i="7"/>
  <c r="BQ159" i="7"/>
  <c r="BR159" i="7"/>
  <c r="G159" i="7"/>
  <c r="I159" i="7"/>
  <c r="BL159" i="7"/>
  <c r="BS159" i="7"/>
  <c r="BT159" i="7"/>
  <c r="BU159" i="7"/>
  <c r="H159" i="7"/>
  <c r="BL409" i="7"/>
  <c r="BS409" i="7"/>
  <c r="BT409" i="7"/>
  <c r="BU409" i="7"/>
  <c r="H409" i="7"/>
  <c r="BK409" i="7"/>
  <c r="BP409" i="7"/>
  <c r="BQ409" i="7"/>
  <c r="BR409" i="7"/>
  <c r="G409" i="7"/>
  <c r="I409" i="7"/>
  <c r="BK462" i="7"/>
  <c r="BP462" i="7"/>
  <c r="BQ462" i="7"/>
  <c r="BR462" i="7"/>
  <c r="G462" i="7"/>
  <c r="BL462" i="7"/>
  <c r="BS462" i="7"/>
  <c r="BT462" i="7"/>
  <c r="BU462" i="7"/>
  <c r="H462" i="7"/>
  <c r="BL30" i="7"/>
  <c r="BS30" i="7"/>
  <c r="BT30" i="7"/>
  <c r="BU30" i="7"/>
  <c r="H30" i="7"/>
  <c r="BK30" i="7"/>
  <c r="BP30" i="7"/>
  <c r="BQ30" i="7"/>
  <c r="BR30" i="7"/>
  <c r="G30" i="7"/>
  <c r="AQ359" i="6"/>
  <c r="AV359" i="6"/>
  <c r="AW359" i="6"/>
  <c r="AX359" i="6"/>
  <c r="AR359" i="6"/>
  <c r="AY359" i="6"/>
  <c r="AZ359" i="6"/>
  <c r="BA359" i="6"/>
  <c r="AQ252" i="6"/>
  <c r="AV252" i="6"/>
  <c r="AW252" i="6"/>
  <c r="AX252" i="6"/>
  <c r="AR252" i="6"/>
  <c r="AY252" i="6"/>
  <c r="AZ252" i="6"/>
  <c r="BA252" i="6"/>
  <c r="AQ236" i="6"/>
  <c r="AV236" i="6"/>
  <c r="AW236" i="6"/>
  <c r="AX236" i="6"/>
  <c r="AR236" i="6"/>
  <c r="AY236" i="6"/>
  <c r="AZ236" i="6"/>
  <c r="BA236" i="6"/>
  <c r="AR345" i="6"/>
  <c r="AY345" i="6"/>
  <c r="AZ345" i="6"/>
  <c r="BA345" i="6"/>
  <c r="AQ345" i="6"/>
  <c r="AV345" i="6"/>
  <c r="AW345" i="6"/>
  <c r="AX345" i="6"/>
  <c r="AQ171" i="6"/>
  <c r="AV171" i="6"/>
  <c r="AW171" i="6"/>
  <c r="AX171" i="6"/>
  <c r="AR171" i="6"/>
  <c r="AY171" i="6"/>
  <c r="AZ171" i="6"/>
  <c r="BA171" i="6"/>
  <c r="AR460" i="6"/>
  <c r="AY460" i="6"/>
  <c r="AZ460" i="6"/>
  <c r="BA460" i="6"/>
  <c r="AQ460" i="6"/>
  <c r="AV460" i="6"/>
  <c r="AW460" i="6"/>
  <c r="AX460" i="6"/>
  <c r="AQ34" i="6"/>
  <c r="AV34" i="6"/>
  <c r="AW34" i="6"/>
  <c r="AX34" i="6"/>
  <c r="AR34" i="6"/>
  <c r="AY34" i="6"/>
  <c r="AZ34" i="6"/>
  <c r="BA34" i="6"/>
  <c r="AQ149" i="6"/>
  <c r="AV149" i="6"/>
  <c r="AW149" i="6"/>
  <c r="AX149" i="6"/>
  <c r="AR149" i="6"/>
  <c r="AY149" i="6"/>
  <c r="AZ149" i="6"/>
  <c r="BA149" i="6"/>
  <c r="AR472" i="6"/>
  <c r="AY472" i="6"/>
  <c r="AZ472" i="6"/>
  <c r="BA472" i="6"/>
  <c r="AQ472" i="6"/>
  <c r="AV472" i="6"/>
  <c r="AW472" i="6"/>
  <c r="AX472" i="6"/>
  <c r="AR410" i="6"/>
  <c r="AY410" i="6"/>
  <c r="AZ410" i="6"/>
  <c r="BA410" i="6"/>
  <c r="AQ410" i="6"/>
  <c r="AV410" i="6"/>
  <c r="AW410" i="6"/>
  <c r="AX410" i="6"/>
  <c r="AQ189" i="6"/>
  <c r="AV189" i="6"/>
  <c r="AW189" i="6"/>
  <c r="AX189" i="6"/>
  <c r="AR189" i="6"/>
  <c r="AY189" i="6"/>
  <c r="AZ189" i="6"/>
  <c r="BA189" i="6"/>
  <c r="AQ58" i="6"/>
  <c r="AV58" i="6"/>
  <c r="AW58" i="6"/>
  <c r="AX58" i="6"/>
  <c r="AR58" i="6"/>
  <c r="AY58" i="6"/>
  <c r="AZ58" i="6"/>
  <c r="BA58" i="6"/>
  <c r="AR30" i="6"/>
  <c r="AY30" i="6"/>
  <c r="AZ30" i="6"/>
  <c r="BA30" i="6"/>
  <c r="AQ30" i="6"/>
  <c r="AV30" i="6"/>
  <c r="AW30" i="6"/>
  <c r="AX30" i="6"/>
  <c r="AR369" i="6"/>
  <c r="AY369" i="6"/>
  <c r="AZ369" i="6"/>
  <c r="BA369" i="6"/>
  <c r="AQ369" i="6"/>
  <c r="AV369" i="6"/>
  <c r="AW369" i="6"/>
  <c r="AX369" i="6"/>
  <c r="AR39" i="6"/>
  <c r="AY39" i="6"/>
  <c r="AZ39" i="6"/>
  <c r="BA39" i="6"/>
  <c r="AQ39" i="6"/>
  <c r="AV39" i="6"/>
  <c r="AW39" i="6"/>
  <c r="AX39" i="6"/>
  <c r="AQ44" i="6"/>
  <c r="AV44" i="6"/>
  <c r="AW44" i="6"/>
  <c r="AX44" i="6"/>
  <c r="AR44" i="6"/>
  <c r="AY44" i="6"/>
  <c r="AZ44" i="6"/>
  <c r="BA44" i="6"/>
  <c r="AR37" i="6"/>
  <c r="AY37" i="6"/>
  <c r="AZ37" i="6"/>
  <c r="BA37" i="6"/>
  <c r="AQ37" i="6"/>
  <c r="AV37" i="6"/>
  <c r="AW37" i="6"/>
  <c r="AX37" i="6"/>
  <c r="BG278" i="6"/>
  <c r="BL278" i="6"/>
  <c r="BM278" i="6"/>
  <c r="BN278" i="6"/>
  <c r="BH278" i="6"/>
  <c r="BO278" i="6"/>
  <c r="BP278" i="6"/>
  <c r="BQ278" i="6"/>
  <c r="BG319" i="6"/>
  <c r="BL319" i="6"/>
  <c r="BM319" i="6"/>
  <c r="BN319" i="6"/>
  <c r="BH319" i="6"/>
  <c r="BO319" i="6"/>
  <c r="BP319" i="6"/>
  <c r="BQ319" i="6"/>
  <c r="BG169" i="6"/>
  <c r="BL169" i="6"/>
  <c r="BM169" i="6"/>
  <c r="BN169" i="6"/>
  <c r="BH169" i="6"/>
  <c r="BO169" i="6"/>
  <c r="BP169" i="6"/>
  <c r="BQ169" i="6"/>
  <c r="BG445" i="6"/>
  <c r="BL445" i="6"/>
  <c r="BM445" i="6"/>
  <c r="BN445" i="6"/>
  <c r="BH445" i="6"/>
  <c r="BO445" i="6"/>
  <c r="BP445" i="6"/>
  <c r="BQ445" i="6"/>
  <c r="BH37" i="6"/>
  <c r="BO37" i="6"/>
  <c r="BP37" i="6"/>
  <c r="BQ37" i="6"/>
  <c r="BG37" i="6"/>
  <c r="BL37" i="6"/>
  <c r="BM37" i="6"/>
  <c r="BN37" i="6"/>
  <c r="BG421" i="6"/>
  <c r="BL421" i="6"/>
  <c r="BM421" i="6"/>
  <c r="BN421" i="6"/>
  <c r="BH421" i="6"/>
  <c r="BO421" i="6"/>
  <c r="BP421" i="6"/>
  <c r="BQ421" i="6"/>
  <c r="BH382" i="6"/>
  <c r="BO382" i="6"/>
  <c r="BP382" i="6"/>
  <c r="BQ382" i="6"/>
  <c r="BG382" i="6"/>
  <c r="BL382" i="6"/>
  <c r="BM382" i="6"/>
  <c r="BN382" i="6"/>
  <c r="BG75" i="6"/>
  <c r="BL75" i="6"/>
  <c r="BM75" i="6"/>
  <c r="BN75" i="6"/>
  <c r="BH75" i="6"/>
  <c r="BO75" i="6"/>
  <c r="BP75" i="6"/>
  <c r="BQ75" i="6"/>
  <c r="BG150" i="6"/>
  <c r="BL150" i="6"/>
  <c r="BM150" i="6"/>
  <c r="BN150" i="6"/>
  <c r="BH150" i="6"/>
  <c r="BO150" i="6"/>
  <c r="BP150" i="6"/>
  <c r="BQ150" i="6"/>
  <c r="BG364" i="6"/>
  <c r="BL364" i="6"/>
  <c r="BM364" i="6"/>
  <c r="BN364" i="6"/>
  <c r="BH364" i="6"/>
  <c r="BO364" i="6"/>
  <c r="BP364" i="6"/>
  <c r="BQ364" i="6"/>
  <c r="BG161" i="6"/>
  <c r="BL161" i="6"/>
  <c r="BM161" i="6"/>
  <c r="BN161" i="6"/>
  <c r="BH161" i="6"/>
  <c r="BO161" i="6"/>
  <c r="BP161" i="6"/>
  <c r="BQ161" i="6"/>
  <c r="BH42" i="6"/>
  <c r="BO42" i="6"/>
  <c r="BP42" i="6"/>
  <c r="BQ42" i="6"/>
  <c r="BG42" i="6"/>
  <c r="BL42" i="6"/>
  <c r="BM42" i="6"/>
  <c r="BN42" i="6"/>
  <c r="BG165" i="6"/>
  <c r="BL165" i="6"/>
  <c r="BM165" i="6"/>
  <c r="BN165" i="6"/>
  <c r="BH165" i="6"/>
  <c r="BO165" i="6"/>
  <c r="BP165" i="6"/>
  <c r="BQ165" i="6"/>
  <c r="BG491" i="6"/>
  <c r="BL491" i="6"/>
  <c r="BM491" i="6"/>
  <c r="BN491" i="6"/>
  <c r="BH491" i="6"/>
  <c r="BO491" i="6"/>
  <c r="BP491" i="6"/>
  <c r="BQ491" i="6"/>
  <c r="AC82" i="7"/>
  <c r="AH82" i="7"/>
  <c r="AI82" i="7"/>
  <c r="AJ82" i="7"/>
  <c r="A82" i="7"/>
  <c r="AD82" i="7"/>
  <c r="AK82" i="7"/>
  <c r="AL82" i="7"/>
  <c r="AO82" i="7"/>
  <c r="B82" i="7"/>
  <c r="C82" i="7"/>
  <c r="AD367" i="7"/>
  <c r="AK367" i="7"/>
  <c r="AL367" i="7"/>
  <c r="AO367" i="7"/>
  <c r="B367" i="7"/>
  <c r="AC367" i="7"/>
  <c r="AH367" i="7"/>
  <c r="AI367" i="7"/>
  <c r="AJ367" i="7"/>
  <c r="A367" i="7"/>
  <c r="AC65" i="7"/>
  <c r="AH65" i="7"/>
  <c r="AI65" i="7"/>
  <c r="AJ65" i="7"/>
  <c r="A65" i="7"/>
  <c r="AD65" i="7"/>
  <c r="AK65" i="7"/>
  <c r="AL65" i="7"/>
  <c r="AO65" i="7"/>
  <c r="B65" i="7"/>
  <c r="C65" i="7"/>
  <c r="AD19" i="7"/>
  <c r="AK19" i="7"/>
  <c r="AL19" i="7"/>
  <c r="AO19" i="7"/>
  <c r="B19" i="7"/>
  <c r="AC19" i="7"/>
  <c r="AH19" i="7"/>
  <c r="AI19" i="7"/>
  <c r="AJ19" i="7"/>
  <c r="A19" i="7"/>
  <c r="AC495" i="7"/>
  <c r="AH495" i="7"/>
  <c r="AI495" i="7"/>
  <c r="AJ495" i="7"/>
  <c r="A495" i="7"/>
  <c r="AD495" i="7"/>
  <c r="AK495" i="7"/>
  <c r="AL495" i="7"/>
  <c r="AO495" i="7"/>
  <c r="B495" i="7"/>
  <c r="C495" i="7"/>
  <c r="AD424" i="7"/>
  <c r="AK424" i="7"/>
  <c r="AL424" i="7"/>
  <c r="AO424" i="7"/>
  <c r="B424" i="7"/>
  <c r="AC424" i="7"/>
  <c r="AH424" i="7"/>
  <c r="AI424" i="7"/>
  <c r="AJ424" i="7"/>
  <c r="A424" i="7"/>
  <c r="AC334" i="7"/>
  <c r="AH334" i="7"/>
  <c r="AI334" i="7"/>
  <c r="AJ334" i="7"/>
  <c r="A334" i="7"/>
  <c r="AD334" i="7"/>
  <c r="AK334" i="7"/>
  <c r="AL334" i="7"/>
  <c r="AO334" i="7"/>
  <c r="B334" i="7"/>
  <c r="C334" i="7"/>
  <c r="AC288" i="7"/>
  <c r="AH288" i="7"/>
  <c r="AI288" i="7"/>
  <c r="AJ288" i="7"/>
  <c r="A288" i="7"/>
  <c r="AD288" i="7"/>
  <c r="AK288" i="7"/>
  <c r="AL288" i="7"/>
  <c r="AO288" i="7"/>
  <c r="B288" i="7"/>
  <c r="AC247" i="7"/>
  <c r="AH247" i="7"/>
  <c r="AI247" i="7"/>
  <c r="AJ247" i="7"/>
  <c r="A247" i="7"/>
  <c r="AD247" i="7"/>
  <c r="AK247" i="7"/>
  <c r="AL247" i="7"/>
  <c r="AO247" i="7"/>
  <c r="B247" i="7"/>
  <c r="C247" i="7"/>
  <c r="AC210" i="7"/>
  <c r="AH210" i="7"/>
  <c r="AI210" i="7"/>
  <c r="AJ210" i="7"/>
  <c r="A210" i="7"/>
  <c r="AD210" i="7"/>
  <c r="AK210" i="7"/>
  <c r="AL210" i="7"/>
  <c r="AO210" i="7"/>
  <c r="B210" i="7"/>
  <c r="AD417" i="7"/>
  <c r="AK417" i="7"/>
  <c r="AL417" i="7"/>
  <c r="AO417" i="7"/>
  <c r="B417" i="7"/>
  <c r="AC417" i="7"/>
  <c r="AH417" i="7"/>
  <c r="AI417" i="7"/>
  <c r="AJ417" i="7"/>
  <c r="A417" i="7"/>
  <c r="AD24" i="7"/>
  <c r="AK24" i="7"/>
  <c r="AL24" i="7"/>
  <c r="AO24" i="7"/>
  <c r="B24" i="7"/>
  <c r="AC24" i="7"/>
  <c r="AH24" i="7"/>
  <c r="AI24" i="7"/>
  <c r="AJ24" i="7"/>
  <c r="A24" i="7"/>
  <c r="AC71" i="7"/>
  <c r="AH71" i="7"/>
  <c r="AI71" i="7"/>
  <c r="AJ71" i="7"/>
  <c r="A71" i="7"/>
  <c r="AD71" i="7"/>
  <c r="AK71" i="7"/>
  <c r="AL71" i="7"/>
  <c r="AO71" i="7"/>
  <c r="B71" i="7"/>
  <c r="C71" i="7"/>
  <c r="AD112" i="7"/>
  <c r="AK112" i="7"/>
  <c r="AL112" i="7"/>
  <c r="AO112" i="7"/>
  <c r="B112" i="7"/>
  <c r="AC112" i="7"/>
  <c r="AH112" i="7"/>
  <c r="AI112" i="7"/>
  <c r="AJ112" i="7"/>
  <c r="A112" i="7"/>
  <c r="AC326" i="7"/>
  <c r="AH326" i="7"/>
  <c r="AI326" i="7"/>
  <c r="AJ326" i="7"/>
  <c r="A326" i="7"/>
  <c r="AD326" i="7"/>
  <c r="AK326" i="7"/>
  <c r="AL326" i="7"/>
  <c r="AO326" i="7"/>
  <c r="B326" i="7"/>
  <c r="C326" i="7"/>
  <c r="Y424" i="6"/>
  <c r="AD424" i="6"/>
  <c r="AE424" i="6"/>
  <c r="AF424" i="6"/>
  <c r="Z424" i="6"/>
  <c r="AG424" i="6"/>
  <c r="AH424" i="6"/>
  <c r="AK424" i="6"/>
  <c r="Y412" i="6"/>
  <c r="AD412" i="6"/>
  <c r="AE412" i="6"/>
  <c r="AF412" i="6"/>
  <c r="Z412" i="6"/>
  <c r="AG412" i="6"/>
  <c r="AH412" i="6"/>
  <c r="AK412" i="6"/>
  <c r="Z206" i="6"/>
  <c r="AG206" i="6"/>
  <c r="AH206" i="6"/>
  <c r="AK206" i="6"/>
  <c r="Y206" i="6"/>
  <c r="AD206" i="6"/>
  <c r="AE206" i="6"/>
  <c r="AF206" i="6"/>
  <c r="Y496" i="6"/>
  <c r="AD496" i="6"/>
  <c r="AE496" i="6"/>
  <c r="AF496" i="6"/>
  <c r="Z496" i="6"/>
  <c r="AG496" i="6"/>
  <c r="AH496" i="6"/>
  <c r="AK496" i="6"/>
  <c r="Y78" i="6"/>
  <c r="AD78" i="6"/>
  <c r="AE78" i="6"/>
  <c r="AF78" i="6"/>
  <c r="Z78" i="6"/>
  <c r="AG78" i="6"/>
  <c r="AH78" i="6"/>
  <c r="AK78" i="6"/>
  <c r="Y173" i="6"/>
  <c r="AD173" i="6"/>
  <c r="AE173" i="6"/>
  <c r="AF173" i="6"/>
  <c r="Z173" i="6"/>
  <c r="AG173" i="6"/>
  <c r="AH173" i="6"/>
  <c r="AK173" i="6"/>
  <c r="Y205" i="6"/>
  <c r="AD205" i="6"/>
  <c r="AE205" i="6"/>
  <c r="AF205" i="6"/>
  <c r="Z205" i="6"/>
  <c r="AG205" i="6"/>
  <c r="AH205" i="6"/>
  <c r="AK205" i="6"/>
  <c r="Y247" i="6"/>
  <c r="AD247" i="6"/>
  <c r="AE247" i="6"/>
  <c r="AF247" i="6"/>
  <c r="Z247" i="6"/>
  <c r="AG247" i="6"/>
  <c r="AH247" i="6"/>
  <c r="AK247" i="6"/>
  <c r="Y368" i="6"/>
  <c r="AD368" i="6"/>
  <c r="AE368" i="6"/>
  <c r="AF368" i="6"/>
  <c r="Z368" i="6"/>
  <c r="AG368" i="6"/>
  <c r="AH368" i="6"/>
  <c r="AK368" i="6"/>
  <c r="Z39" i="6"/>
  <c r="AG39" i="6"/>
  <c r="AH39" i="6"/>
  <c r="AK39" i="6"/>
  <c r="Y39" i="6"/>
  <c r="AD39" i="6"/>
  <c r="AE39" i="6"/>
  <c r="AF39" i="6"/>
  <c r="Y470" i="6"/>
  <c r="AD470" i="6"/>
  <c r="AE470" i="6"/>
  <c r="AF470" i="6"/>
  <c r="Z470" i="6"/>
  <c r="AG470" i="6"/>
  <c r="AH470" i="6"/>
  <c r="AK470" i="6"/>
  <c r="Y198" i="6"/>
  <c r="AD198" i="6"/>
  <c r="AE198" i="6"/>
  <c r="AF198" i="6"/>
  <c r="Z198" i="6"/>
  <c r="AG198" i="6"/>
  <c r="AH198" i="6"/>
  <c r="AK198" i="6"/>
  <c r="Z170" i="6"/>
  <c r="AG170" i="6"/>
  <c r="AH170" i="6"/>
  <c r="AK170" i="6"/>
  <c r="Y170" i="6"/>
  <c r="AD170" i="6"/>
  <c r="AE170" i="6"/>
  <c r="AF170" i="6"/>
  <c r="Y131" i="6"/>
  <c r="AD131" i="6"/>
  <c r="AE131" i="6"/>
  <c r="AF131" i="6"/>
  <c r="Z131" i="6"/>
  <c r="AG131" i="6"/>
  <c r="AH131" i="6"/>
  <c r="AK131" i="6"/>
  <c r="BL26" i="7"/>
  <c r="BS26" i="7"/>
  <c r="BT26" i="7"/>
  <c r="BU26" i="7"/>
  <c r="H26" i="7"/>
  <c r="BK26" i="7"/>
  <c r="BP26" i="7"/>
  <c r="BQ26" i="7"/>
  <c r="BR26" i="7"/>
  <c r="G26" i="7"/>
  <c r="BL450" i="7"/>
  <c r="BS450" i="7"/>
  <c r="BT450" i="7"/>
  <c r="BU450" i="7"/>
  <c r="H450" i="7"/>
  <c r="BK450" i="7"/>
  <c r="BP450" i="7"/>
  <c r="BQ450" i="7"/>
  <c r="BR450" i="7"/>
  <c r="G450" i="7"/>
  <c r="BL337" i="7"/>
  <c r="BS337" i="7"/>
  <c r="BT337" i="7"/>
  <c r="BU337" i="7"/>
  <c r="H337" i="7"/>
  <c r="BK337" i="7"/>
  <c r="BP337" i="7"/>
  <c r="BQ337" i="7"/>
  <c r="BR337" i="7"/>
  <c r="G337" i="7"/>
  <c r="I337" i="7"/>
  <c r="BK191" i="7"/>
  <c r="BP191" i="7"/>
  <c r="BQ191" i="7"/>
  <c r="BR191" i="7"/>
  <c r="G191" i="7"/>
  <c r="I191" i="7"/>
  <c r="BL191" i="7"/>
  <c r="BS191" i="7"/>
  <c r="BT191" i="7"/>
  <c r="BU191" i="7"/>
  <c r="H191" i="7"/>
  <c r="BL255" i="7"/>
  <c r="BS255" i="7"/>
  <c r="BT255" i="7"/>
  <c r="BU255" i="7"/>
  <c r="H255" i="7"/>
  <c r="BK255" i="7"/>
  <c r="BP255" i="7"/>
  <c r="BQ255" i="7"/>
  <c r="BR255" i="7"/>
  <c r="G255" i="7"/>
  <c r="I255" i="7"/>
  <c r="BK447" i="7"/>
  <c r="BP447" i="7"/>
  <c r="BQ447" i="7"/>
  <c r="BR447" i="7"/>
  <c r="G447" i="7"/>
  <c r="BL447" i="7"/>
  <c r="BS447" i="7"/>
  <c r="BT447" i="7"/>
  <c r="BU447" i="7"/>
  <c r="H447" i="7"/>
  <c r="I447" i="7"/>
  <c r="BK410" i="7"/>
  <c r="BP410" i="7"/>
  <c r="BQ410" i="7"/>
  <c r="BR410" i="7"/>
  <c r="G410" i="7"/>
  <c r="I410" i="7"/>
  <c r="BL410" i="7"/>
  <c r="BS410" i="7"/>
  <c r="BT410" i="7"/>
  <c r="BU410" i="7"/>
  <c r="H410" i="7"/>
  <c r="BK329" i="7"/>
  <c r="BP329" i="7"/>
  <c r="BQ329" i="7"/>
  <c r="BR329" i="7"/>
  <c r="G329" i="7"/>
  <c r="I329" i="7"/>
  <c r="BL329" i="7"/>
  <c r="BS329" i="7"/>
  <c r="BT329" i="7"/>
  <c r="BU329" i="7"/>
  <c r="H329" i="7"/>
  <c r="BK328" i="7"/>
  <c r="BP328" i="7"/>
  <c r="BQ328" i="7"/>
  <c r="BR328" i="7"/>
  <c r="G328" i="7"/>
  <c r="I328" i="7"/>
  <c r="BL328" i="7"/>
  <c r="BS328" i="7"/>
  <c r="BT328" i="7"/>
  <c r="BU328" i="7"/>
  <c r="H328" i="7"/>
  <c r="BL511" i="7"/>
  <c r="BS511" i="7"/>
  <c r="BT511" i="7"/>
  <c r="BU511" i="7"/>
  <c r="H511" i="7"/>
  <c r="BK511" i="7"/>
  <c r="BP511" i="7"/>
  <c r="BQ511" i="7"/>
  <c r="BR511" i="7"/>
  <c r="G511" i="7"/>
  <c r="BK274" i="7"/>
  <c r="BP274" i="7"/>
  <c r="BQ274" i="7"/>
  <c r="BR274" i="7"/>
  <c r="G274" i="7"/>
  <c r="I274" i="7"/>
  <c r="BL274" i="7"/>
  <c r="BS274" i="7"/>
  <c r="BT274" i="7"/>
  <c r="BU274" i="7"/>
  <c r="H274" i="7"/>
  <c r="BL115" i="7"/>
  <c r="BS115" i="7"/>
  <c r="BT115" i="7"/>
  <c r="BU115" i="7"/>
  <c r="H115" i="7"/>
  <c r="BK115" i="7"/>
  <c r="BP115" i="7"/>
  <c r="BQ115" i="7"/>
  <c r="BR115" i="7"/>
  <c r="G115" i="7"/>
  <c r="I115" i="7"/>
  <c r="BL503" i="7"/>
  <c r="BS503" i="7"/>
  <c r="BT503" i="7"/>
  <c r="BU503" i="7"/>
  <c r="H503" i="7"/>
  <c r="BK503" i="7"/>
  <c r="BP503" i="7"/>
  <c r="BQ503" i="7"/>
  <c r="BR503" i="7"/>
  <c r="G503" i="7"/>
  <c r="BL257" i="7"/>
  <c r="BS257" i="7"/>
  <c r="BT257" i="7"/>
  <c r="BU257" i="7"/>
  <c r="H257" i="7"/>
  <c r="BK257" i="7"/>
  <c r="BP257" i="7"/>
  <c r="BQ257" i="7"/>
  <c r="BR257" i="7"/>
  <c r="G257" i="7"/>
  <c r="I257" i="7"/>
  <c r="AQ124" i="6"/>
  <c r="AV124" i="6"/>
  <c r="AW124" i="6"/>
  <c r="AX124" i="6"/>
  <c r="AR124" i="6"/>
  <c r="AY124" i="6"/>
  <c r="AZ124" i="6"/>
  <c r="BA124" i="6"/>
  <c r="BG344" i="6"/>
  <c r="BL344" i="6"/>
  <c r="BM344" i="6"/>
  <c r="BN344" i="6"/>
  <c r="BH344" i="6"/>
  <c r="BO344" i="6"/>
  <c r="BP344" i="6"/>
  <c r="BQ344" i="6"/>
  <c r="AC381" i="7"/>
  <c r="AH381" i="7"/>
  <c r="AI381" i="7"/>
  <c r="AJ381" i="7"/>
  <c r="A381" i="7"/>
  <c r="AD381" i="7"/>
  <c r="AK381" i="7"/>
  <c r="AL381" i="7"/>
  <c r="AO381" i="7"/>
  <c r="B381" i="7"/>
  <c r="P407" i="7"/>
  <c r="CP407" i="7"/>
  <c r="AU339" i="7"/>
  <c r="AZ339" i="7"/>
  <c r="BA339" i="7"/>
  <c r="BB339" i="7"/>
  <c r="D339" i="7"/>
  <c r="F339" i="7"/>
  <c r="AV339" i="7"/>
  <c r="BC339" i="7"/>
  <c r="BD339" i="7"/>
  <c r="BE339" i="7"/>
  <c r="E339" i="7"/>
  <c r="AU512" i="7"/>
  <c r="AZ512" i="7"/>
  <c r="BA512" i="7"/>
  <c r="BB512" i="7"/>
  <c r="D512" i="7"/>
  <c r="F512" i="7"/>
  <c r="AV512" i="7"/>
  <c r="BC512" i="7"/>
  <c r="BD512" i="7"/>
  <c r="BE512" i="7"/>
  <c r="E512" i="7"/>
  <c r="AU190" i="7"/>
  <c r="AZ190" i="7"/>
  <c r="BA190" i="7"/>
  <c r="BB190" i="7"/>
  <c r="D190" i="7"/>
  <c r="F190" i="7"/>
  <c r="AV190" i="7"/>
  <c r="BC190" i="7"/>
  <c r="BD190" i="7"/>
  <c r="BE190" i="7"/>
  <c r="E190" i="7"/>
  <c r="AU132" i="7"/>
  <c r="AZ132" i="7"/>
  <c r="BA132" i="7"/>
  <c r="BB132" i="7"/>
  <c r="D132" i="7"/>
  <c r="F132" i="7"/>
  <c r="AV132" i="7"/>
  <c r="BC132" i="7"/>
  <c r="BD132" i="7"/>
  <c r="BE132" i="7"/>
  <c r="E132" i="7"/>
  <c r="AV463" i="7"/>
  <c r="BC463" i="7"/>
  <c r="BD463" i="7"/>
  <c r="BE463" i="7"/>
  <c r="E463" i="7"/>
  <c r="AU463" i="7"/>
  <c r="AZ463" i="7"/>
  <c r="BA463" i="7"/>
  <c r="BB463" i="7"/>
  <c r="D463" i="7"/>
  <c r="F463" i="7"/>
  <c r="AU76" i="7"/>
  <c r="AZ76" i="7"/>
  <c r="BA76" i="7"/>
  <c r="BB76" i="7"/>
  <c r="D76" i="7"/>
  <c r="F76" i="7"/>
  <c r="AV76" i="7"/>
  <c r="BC76" i="7"/>
  <c r="BD76" i="7"/>
  <c r="BE76" i="7"/>
  <c r="E76" i="7"/>
  <c r="AU212" i="7"/>
  <c r="AZ212" i="7"/>
  <c r="BA212" i="7"/>
  <c r="BB212" i="7"/>
  <c r="D212" i="7"/>
  <c r="F212" i="7"/>
  <c r="AV212" i="7"/>
  <c r="BC212" i="7"/>
  <c r="BD212" i="7"/>
  <c r="BE212" i="7"/>
  <c r="E212" i="7"/>
  <c r="AU275" i="7"/>
  <c r="AZ275" i="7"/>
  <c r="BA275" i="7"/>
  <c r="BB275" i="7"/>
  <c r="D275" i="7"/>
  <c r="F275" i="7"/>
  <c r="AV275" i="7"/>
  <c r="BC275" i="7"/>
  <c r="BD275" i="7"/>
  <c r="BE275" i="7"/>
  <c r="E275" i="7"/>
  <c r="AU302" i="7"/>
  <c r="AZ302" i="7"/>
  <c r="BA302" i="7"/>
  <c r="BB302" i="7"/>
  <c r="D302" i="7"/>
  <c r="F302" i="7"/>
  <c r="AV302" i="7"/>
  <c r="BC302" i="7"/>
  <c r="BD302" i="7"/>
  <c r="BE302" i="7"/>
  <c r="E302" i="7"/>
  <c r="AU59" i="7"/>
  <c r="AZ59" i="7"/>
  <c r="BA59" i="7"/>
  <c r="BB59" i="7"/>
  <c r="D59" i="7"/>
  <c r="F59" i="7"/>
  <c r="AV59" i="7"/>
  <c r="BC59" i="7"/>
  <c r="BD59" i="7"/>
  <c r="BE59" i="7"/>
  <c r="E59" i="7"/>
  <c r="AU383" i="7"/>
  <c r="AZ383" i="7"/>
  <c r="BA383" i="7"/>
  <c r="BB383" i="7"/>
  <c r="D383" i="7"/>
  <c r="F383" i="7"/>
  <c r="AV383" i="7"/>
  <c r="BC383" i="7"/>
  <c r="BD383" i="7"/>
  <c r="BE383" i="7"/>
  <c r="E383" i="7"/>
  <c r="AV316" i="7"/>
  <c r="BC316" i="7"/>
  <c r="BD316" i="7"/>
  <c r="BE316" i="7"/>
  <c r="E316" i="7"/>
  <c r="AU316" i="7"/>
  <c r="AZ316" i="7"/>
  <c r="BA316" i="7"/>
  <c r="BB316" i="7"/>
  <c r="D316" i="7"/>
  <c r="F316" i="7"/>
  <c r="AV192" i="7"/>
  <c r="BC192" i="7"/>
  <c r="BD192" i="7"/>
  <c r="BE192" i="7"/>
  <c r="E192" i="7"/>
  <c r="AU192" i="7"/>
  <c r="AZ192" i="7"/>
  <c r="BA192" i="7"/>
  <c r="BB192" i="7"/>
  <c r="D192" i="7"/>
  <c r="F192" i="7"/>
  <c r="AU215" i="7"/>
  <c r="AZ215" i="7"/>
  <c r="BA215" i="7"/>
  <c r="BB215" i="7"/>
  <c r="D215" i="7"/>
  <c r="F215" i="7"/>
  <c r="AV215" i="7"/>
  <c r="BC215" i="7"/>
  <c r="BD215" i="7"/>
  <c r="BE215" i="7"/>
  <c r="E215" i="7"/>
  <c r="AU250" i="7"/>
  <c r="AZ250" i="7"/>
  <c r="BA250" i="7"/>
  <c r="BB250" i="7"/>
  <c r="D250" i="7"/>
  <c r="F250" i="7"/>
  <c r="AV250" i="7"/>
  <c r="BC250" i="7"/>
  <c r="BD250" i="7"/>
  <c r="BE250" i="7"/>
  <c r="E250" i="7"/>
  <c r="AU334" i="7"/>
  <c r="AZ334" i="7"/>
  <c r="BA334" i="7"/>
  <c r="BB334" i="7"/>
  <c r="D334" i="7"/>
  <c r="F334" i="7"/>
  <c r="AV334" i="7"/>
  <c r="BC334" i="7"/>
  <c r="BD334" i="7"/>
  <c r="BE334" i="7"/>
  <c r="E334" i="7"/>
  <c r="AU509" i="7"/>
  <c r="AZ509" i="7"/>
  <c r="BA509" i="7"/>
  <c r="BB509" i="7"/>
  <c r="D509" i="7"/>
  <c r="F509" i="7"/>
  <c r="AV509" i="7"/>
  <c r="BC509" i="7"/>
  <c r="BD509" i="7"/>
  <c r="BE509" i="7"/>
  <c r="E509" i="7"/>
  <c r="AV514" i="7"/>
  <c r="BC514" i="7"/>
  <c r="BD514" i="7"/>
  <c r="BE514" i="7"/>
  <c r="E514" i="7"/>
  <c r="AU514" i="7"/>
  <c r="AZ514" i="7"/>
  <c r="BA514" i="7"/>
  <c r="BB514" i="7"/>
  <c r="D514" i="7"/>
  <c r="F514" i="7"/>
  <c r="AV107" i="7"/>
  <c r="BC107" i="7"/>
  <c r="BD107" i="7"/>
  <c r="BE107" i="7"/>
  <c r="E107" i="7"/>
  <c r="AU107" i="7"/>
  <c r="AZ107" i="7"/>
  <c r="BA107" i="7"/>
  <c r="BB107" i="7"/>
  <c r="D107" i="7"/>
  <c r="F107" i="7"/>
  <c r="BW425" i="7"/>
  <c r="BX425" i="7"/>
  <c r="BZ195" i="7"/>
  <c r="BV122" i="7"/>
  <c r="BW58" i="7"/>
  <c r="BX58" i="7"/>
  <c r="BV22" i="7"/>
  <c r="BV16" i="7"/>
  <c r="BV363" i="7"/>
  <c r="BZ362" i="7"/>
  <c r="BV111" i="7"/>
  <c r="BZ151" i="7"/>
  <c r="BZ20" i="7"/>
  <c r="BV231" i="7"/>
  <c r="BZ169" i="7"/>
  <c r="BV165" i="7"/>
  <c r="BW61" i="7"/>
  <c r="BX61" i="7"/>
  <c r="BW85" i="7"/>
  <c r="BX85" i="7"/>
  <c r="BW168" i="7"/>
  <c r="BX168" i="7"/>
  <c r="BW67" i="7"/>
  <c r="BX67" i="7"/>
  <c r="BV198" i="7"/>
  <c r="BV277" i="7"/>
  <c r="BW511" i="7"/>
  <c r="BX511" i="7"/>
  <c r="BV502" i="7"/>
  <c r="BZ499" i="7"/>
  <c r="BW495" i="7"/>
  <c r="BX495" i="7"/>
  <c r="BV509" i="7"/>
  <c r="BZ505" i="7"/>
  <c r="BW502" i="7"/>
  <c r="BX502" i="7"/>
  <c r="BW499" i="7"/>
  <c r="BX499" i="7"/>
  <c r="BW513" i="7"/>
  <c r="BX513" i="7"/>
  <c r="BV504" i="7"/>
  <c r="BW504" i="7"/>
  <c r="BX504" i="7"/>
  <c r="BZ492" i="7"/>
  <c r="BZ489" i="7"/>
  <c r="BW486" i="7"/>
  <c r="BX486" i="7"/>
  <c r="BZ471" i="7"/>
  <c r="BV470" i="7"/>
  <c r="BZ467" i="7"/>
  <c r="BV466" i="7"/>
  <c r="BZ463" i="7"/>
  <c r="BV462" i="7"/>
  <c r="BZ459" i="7"/>
  <c r="BW456" i="7"/>
  <c r="BX456" i="7"/>
  <c r="BZ453" i="7"/>
  <c r="BW450" i="7"/>
  <c r="BX450" i="7"/>
  <c r="BZ447" i="7"/>
  <c r="BV446" i="7"/>
  <c r="BW443" i="7"/>
  <c r="BX443" i="7"/>
  <c r="BZ429" i="7"/>
  <c r="BV428" i="7"/>
  <c r="BZ425" i="7"/>
  <c r="BV424" i="7"/>
  <c r="BZ421" i="7"/>
  <c r="BV420" i="7"/>
  <c r="BZ417" i="7"/>
  <c r="BV416" i="7"/>
  <c r="BZ411" i="7"/>
  <c r="BV410" i="7"/>
  <c r="BW512" i="7"/>
  <c r="BX512" i="7"/>
  <c r="BW496" i="7"/>
  <c r="BX496" i="7"/>
  <c r="BV494" i="7"/>
  <c r="BV493" i="7"/>
  <c r="BV487" i="7"/>
  <c r="BW457" i="7"/>
  <c r="BX457" i="7"/>
  <c r="BZ485" i="7"/>
  <c r="BZ408" i="7"/>
  <c r="BZ373" i="7"/>
  <c r="BZ371" i="7"/>
  <c r="BZ359" i="7"/>
  <c r="BV358" i="7"/>
  <c r="BW500" i="7"/>
  <c r="BX500" i="7"/>
  <c r="BW497" i="7"/>
  <c r="BX497" i="7"/>
  <c r="BV491" i="7"/>
  <c r="BV496" i="7"/>
  <c r="BW493" i="7"/>
  <c r="BX493" i="7"/>
  <c r="BW471" i="7"/>
  <c r="BX471" i="7"/>
  <c r="BW463" i="7"/>
  <c r="BX463" i="7"/>
  <c r="BV456" i="7"/>
  <c r="BY456" i="7"/>
  <c r="BV451" i="7"/>
  <c r="BV449" i="7"/>
  <c r="BW430" i="7"/>
  <c r="BX430" i="7"/>
  <c r="BZ414" i="7"/>
  <c r="BZ409" i="7"/>
  <c r="BW407" i="7"/>
  <c r="BX407" i="7"/>
  <c r="BZ404" i="7"/>
  <c r="BV403" i="7"/>
  <c r="BW400" i="7"/>
  <c r="BX400" i="7"/>
  <c r="BW384" i="7"/>
  <c r="BX384" i="7"/>
  <c r="BW380" i="7"/>
  <c r="BX380" i="7"/>
  <c r="BW376" i="7"/>
  <c r="BX376" i="7"/>
  <c r="BZ372" i="7"/>
  <c r="BZ370" i="7"/>
  <c r="BW368" i="7"/>
  <c r="BX368" i="7"/>
  <c r="BW345" i="7"/>
  <c r="BX345" i="7"/>
  <c r="BW341" i="7"/>
  <c r="BX341" i="7"/>
  <c r="BW337" i="7"/>
  <c r="BX337" i="7"/>
  <c r="BW333" i="7"/>
  <c r="BX333" i="7"/>
  <c r="BZ329" i="7"/>
  <c r="BW472" i="7"/>
  <c r="BX472" i="7"/>
  <c r="BV401" i="7"/>
  <c r="BZ386" i="7"/>
  <c r="BV381" i="7"/>
  <c r="BZ378" i="7"/>
  <c r="BV369" i="7"/>
  <c r="BZ328" i="7"/>
  <c r="BW286" i="7"/>
  <c r="BX286" i="7"/>
  <c r="BW244" i="7"/>
  <c r="BX244" i="7"/>
  <c r="BW201" i="7"/>
  <c r="BX201" i="7"/>
  <c r="BV160" i="7"/>
  <c r="BV158" i="7"/>
  <c r="BZ491" i="7"/>
  <c r="BV343" i="7"/>
  <c r="BZ333" i="7"/>
  <c r="BW320" i="7"/>
  <c r="BX320" i="7"/>
  <c r="BW316" i="7"/>
  <c r="BX316" i="7"/>
  <c r="BW411" i="7"/>
  <c r="BX411" i="7"/>
  <c r="BZ407" i="7"/>
  <c r="BV402" i="7"/>
  <c r="BW371" i="7"/>
  <c r="BX371" i="7"/>
  <c r="BZ342" i="7"/>
  <c r="BV338" i="7"/>
  <c r="BZ323" i="7"/>
  <c r="BV318" i="7"/>
  <c r="BW315" i="7"/>
  <c r="BX315" i="7"/>
  <c r="BW403" i="7"/>
  <c r="BX403" i="7"/>
  <c r="BZ344" i="7"/>
  <c r="BW321" i="7"/>
  <c r="BX321" i="7"/>
  <c r="BW318" i="7"/>
  <c r="BX318" i="7"/>
  <c r="BZ291" i="7"/>
  <c r="BZ289" i="7"/>
  <c r="BV287" i="7"/>
  <c r="BZ243" i="7"/>
  <c r="BZ239" i="7"/>
  <c r="BZ216" i="7"/>
  <c r="BZ214" i="7"/>
  <c r="BZ212" i="7"/>
  <c r="BZ210" i="7"/>
  <c r="BZ208" i="7"/>
  <c r="BZ206" i="7"/>
  <c r="BZ204" i="7"/>
  <c r="BV202" i="7"/>
  <c r="BW171" i="7"/>
  <c r="BX171" i="7"/>
  <c r="BZ168" i="7"/>
  <c r="BW163" i="7"/>
  <c r="BX163" i="7"/>
  <c r="BV412" i="7"/>
  <c r="BZ379" i="7"/>
  <c r="BV362" i="7"/>
  <c r="BW326" i="7"/>
  <c r="BX326" i="7"/>
  <c r="BW300" i="7"/>
  <c r="BX300" i="7"/>
  <c r="BV299" i="7"/>
  <c r="BV293" i="7"/>
  <c r="BV290" i="7"/>
  <c r="BV288" i="7"/>
  <c r="BZ282" i="7"/>
  <c r="BZ276" i="7"/>
  <c r="BZ274" i="7"/>
  <c r="BZ272" i="7"/>
  <c r="BV217" i="7"/>
  <c r="BV215" i="7"/>
  <c r="BV213" i="7"/>
  <c r="BV211" i="7"/>
  <c r="BV209" i="7"/>
  <c r="BV207" i="7"/>
  <c r="BV205" i="7"/>
  <c r="BV203" i="7"/>
  <c r="BZ197" i="7"/>
  <c r="BZ191" i="7"/>
  <c r="BZ189" i="7"/>
  <c r="BZ187" i="7"/>
  <c r="BV170" i="7"/>
  <c r="BV162" i="7"/>
  <c r="BV340" i="7"/>
  <c r="BW288" i="7"/>
  <c r="BX288" i="7"/>
  <c r="BV286" i="7"/>
  <c r="BY286" i="7"/>
  <c r="BZ284" i="7"/>
  <c r="BW279" i="7"/>
  <c r="BX279" i="7"/>
  <c r="BW276" i="7"/>
  <c r="BX276" i="7"/>
  <c r="BV275" i="7"/>
  <c r="BW255" i="7"/>
  <c r="BX255" i="7"/>
  <c r="BW239" i="7"/>
  <c r="BX239" i="7"/>
  <c r="BW237" i="7"/>
  <c r="BX237" i="7"/>
  <c r="BW234" i="7"/>
  <c r="BX234" i="7"/>
  <c r="BV233" i="7"/>
  <c r="BW212" i="7"/>
  <c r="BX212" i="7"/>
  <c r="BV193" i="7"/>
  <c r="BW172" i="7"/>
  <c r="BX172" i="7"/>
  <c r="BW164" i="7"/>
  <c r="BX164" i="7"/>
  <c r="BV153" i="7"/>
  <c r="BV151" i="7"/>
  <c r="BW132" i="7"/>
  <c r="BX132" i="7"/>
  <c r="BZ129" i="7"/>
  <c r="BW124" i="7"/>
  <c r="BX124" i="7"/>
  <c r="BZ121" i="7"/>
  <c r="BZ113" i="7"/>
  <c r="BV112" i="7"/>
  <c r="BZ107" i="7"/>
  <c r="BV106" i="7"/>
  <c r="BZ103" i="7"/>
  <c r="BV102" i="7"/>
  <c r="BZ74" i="7"/>
  <c r="BZ72" i="7"/>
  <c r="BW43" i="7"/>
  <c r="BX43" i="7"/>
  <c r="BV36" i="7"/>
  <c r="BZ34" i="7"/>
  <c r="BW370" i="7"/>
  <c r="BX370" i="7"/>
  <c r="BV342" i="7"/>
  <c r="BZ286" i="7"/>
  <c r="BW281" i="7"/>
  <c r="BX281" i="7"/>
  <c r="BW250" i="7"/>
  <c r="BX250" i="7"/>
  <c r="BV242" i="7"/>
  <c r="BW233" i="7"/>
  <c r="BX233" i="7"/>
  <c r="BV232" i="7"/>
  <c r="BW203" i="7"/>
  <c r="BX203" i="7"/>
  <c r="BV201" i="7"/>
  <c r="BZ199" i="7"/>
  <c r="BW194" i="7"/>
  <c r="BX194" i="7"/>
  <c r="BW191" i="7"/>
  <c r="BX191" i="7"/>
  <c r="BV190" i="7"/>
  <c r="BV169" i="7"/>
  <c r="BW158" i="7"/>
  <c r="BX158" i="7"/>
  <c r="BW153" i="7"/>
  <c r="BX153" i="7"/>
  <c r="BW152" i="7"/>
  <c r="BX152" i="7"/>
  <c r="BW147" i="7"/>
  <c r="BX147" i="7"/>
  <c r="BV129" i="7"/>
  <c r="BV121" i="7"/>
  <c r="BV116" i="7"/>
  <c r="BV114" i="7"/>
  <c r="BW107" i="7"/>
  <c r="BX107" i="7"/>
  <c r="BW103" i="7"/>
  <c r="BX103" i="7"/>
  <c r="BZ85" i="7"/>
  <c r="BV84" i="7"/>
  <c r="BZ81" i="7"/>
  <c r="BV80" i="7"/>
  <c r="BZ77" i="7"/>
  <c r="BV76" i="7"/>
  <c r="BV70" i="7"/>
  <c r="BV64" i="7"/>
  <c r="BZ60" i="7"/>
  <c r="BV59" i="7"/>
  <c r="BV41" i="7"/>
  <c r="BZ37" i="7"/>
  <c r="BW34" i="7"/>
  <c r="BX34" i="7"/>
  <c r="BV28" i="7"/>
  <c r="BV24" i="7"/>
  <c r="BW18" i="7"/>
  <c r="BX18" i="7"/>
  <c r="BZ387" i="7"/>
  <c r="BV298" i="7"/>
  <c r="BV276" i="7"/>
  <c r="BW214" i="7"/>
  <c r="BX214" i="7"/>
  <c r="BW206" i="7"/>
  <c r="BX206" i="7"/>
  <c r="BV146" i="7"/>
  <c r="BZ130" i="7"/>
  <c r="BZ122" i="7"/>
  <c r="BW108" i="7"/>
  <c r="BX108" i="7"/>
  <c r="BW78" i="7"/>
  <c r="BX78" i="7"/>
  <c r="BW65" i="7"/>
  <c r="BX65" i="7"/>
  <c r="BZ39" i="7"/>
  <c r="BW15" i="7"/>
  <c r="BX15" i="7"/>
  <c r="BV339" i="7"/>
  <c r="BW283" i="7"/>
  <c r="BX283" i="7"/>
  <c r="BV236" i="7"/>
  <c r="BW232" i="7"/>
  <c r="BX232" i="7"/>
  <c r="BW213" i="7"/>
  <c r="BX213" i="7"/>
  <c r="BW205" i="7"/>
  <c r="BX205" i="7"/>
  <c r="BV189" i="7"/>
  <c r="BZ147" i="7"/>
  <c r="BW127" i="7"/>
  <c r="BX127" i="7"/>
  <c r="BW119" i="7"/>
  <c r="BX119" i="7"/>
  <c r="BV117" i="7"/>
  <c r="BW87" i="7"/>
  <c r="BX87" i="7"/>
  <c r="BV32" i="7"/>
  <c r="BV26" i="7"/>
  <c r="BW25" i="7"/>
  <c r="BX25" i="7"/>
  <c r="BV18" i="7"/>
  <c r="BW17" i="7"/>
  <c r="BX17" i="7"/>
  <c r="BW417" i="7"/>
  <c r="BX417" i="7"/>
  <c r="BW299" i="7"/>
  <c r="BX299" i="7"/>
  <c r="BV292" i="7"/>
  <c r="BW190" i="7"/>
  <c r="BX190" i="7"/>
  <c r="BW187" i="7"/>
  <c r="BX187" i="7"/>
  <c r="BW157" i="7"/>
  <c r="BX157" i="7"/>
  <c r="BV149" i="7"/>
  <c r="BW116" i="7"/>
  <c r="BX116" i="7"/>
  <c r="BW84" i="7"/>
  <c r="BX84" i="7"/>
  <c r="BV73" i="7"/>
  <c r="BW64" i="7"/>
  <c r="BX64" i="7"/>
  <c r="BV33" i="7"/>
  <c r="BZ30" i="7"/>
  <c r="BW123" i="7"/>
  <c r="BX123" i="7"/>
  <c r="BW289" i="7"/>
  <c r="BX289" i="7"/>
  <c r="BZ17" i="7"/>
  <c r="BZ23" i="7"/>
  <c r="BZ32" i="7"/>
  <c r="BW24" i="7"/>
  <c r="BX24" i="7"/>
  <c r="BW81" i="7"/>
  <c r="BX81" i="7"/>
  <c r="BV514" i="7"/>
  <c r="BV506" i="7"/>
  <c r="BZ502" i="7"/>
  <c r="BW498" i="7"/>
  <c r="BX498" i="7"/>
  <c r="BV513" i="7"/>
  <c r="BZ509" i="7"/>
  <c r="BW506" i="7"/>
  <c r="BX506" i="7"/>
  <c r="BV508" i="7"/>
  <c r="BZ504" i="7"/>
  <c r="BZ496" i="7"/>
  <c r="BW490" i="7"/>
  <c r="BX490" i="7"/>
  <c r="BZ470" i="7"/>
  <c r="BV469" i="7"/>
  <c r="BZ466" i="7"/>
  <c r="BV465" i="7"/>
  <c r="BZ462" i="7"/>
  <c r="BV461" i="7"/>
  <c r="BW458" i="7"/>
  <c r="BX458" i="7"/>
  <c r="BW452" i="7"/>
  <c r="BX452" i="7"/>
  <c r="BZ446" i="7"/>
  <c r="BW444" i="7"/>
  <c r="BX444" i="7"/>
  <c r="BZ428" i="7"/>
  <c r="BV427" i="7"/>
  <c r="BZ424" i="7"/>
  <c r="BV423" i="7"/>
  <c r="BZ420" i="7"/>
  <c r="BV419" i="7"/>
  <c r="BZ416" i="7"/>
  <c r="BW413" i="7"/>
  <c r="BX413" i="7"/>
  <c r="BZ410" i="7"/>
  <c r="BV497" i="7"/>
  <c r="BY497" i="7"/>
  <c r="BZ487" i="7"/>
  <c r="BW485" i="7"/>
  <c r="BX485" i="7"/>
  <c r="BW449" i="7"/>
  <c r="BX449" i="7"/>
  <c r="BV507" i="7"/>
  <c r="BV486" i="7"/>
  <c r="BY486" i="7"/>
  <c r="BW469" i="7"/>
  <c r="BX469" i="7"/>
  <c r="BW461" i="7"/>
  <c r="BX461" i="7"/>
  <c r="BZ456" i="7"/>
  <c r="BW454" i="7"/>
  <c r="BX454" i="7"/>
  <c r="BV452" i="7"/>
  <c r="BV450" i="7"/>
  <c r="BY450" i="7"/>
  <c r="BW426" i="7"/>
  <c r="BX426" i="7"/>
  <c r="BW418" i="7"/>
  <c r="BX418" i="7"/>
  <c r="BW414" i="7"/>
  <c r="BX414" i="7"/>
  <c r="BW412" i="7"/>
  <c r="BX412" i="7"/>
  <c r="BV367" i="7"/>
  <c r="BV365" i="7"/>
  <c r="BZ358" i="7"/>
  <c r="BV330" i="7"/>
  <c r="BV498" i="7"/>
  <c r="BY498" i="7"/>
  <c r="BW508" i="7"/>
  <c r="BX508" i="7"/>
  <c r="BW420" i="7"/>
  <c r="BX420" i="7"/>
  <c r="BZ403" i="7"/>
  <c r="BW401" i="7"/>
  <c r="BX401" i="7"/>
  <c r="BW385" i="7"/>
  <c r="BX385" i="7"/>
  <c r="BW381" i="7"/>
  <c r="BX381" i="7"/>
  <c r="BW377" i="7"/>
  <c r="BX377" i="7"/>
  <c r="BW369" i="7"/>
  <c r="BX369" i="7"/>
  <c r="BV366" i="7"/>
  <c r="BV364" i="7"/>
  <c r="BW361" i="7"/>
  <c r="BX361" i="7"/>
  <c r="BW342" i="7"/>
  <c r="BX342" i="7"/>
  <c r="BW338" i="7"/>
  <c r="BX338" i="7"/>
  <c r="BW334" i="7"/>
  <c r="BX334" i="7"/>
  <c r="BV444" i="7"/>
  <c r="BY444" i="7"/>
  <c r="BV387" i="7"/>
  <c r="BZ384" i="7"/>
  <c r="BV379" i="7"/>
  <c r="BZ376" i="7"/>
  <c r="BZ363" i="7"/>
  <c r="BV361" i="7"/>
  <c r="BV324" i="7"/>
  <c r="BV322" i="7"/>
  <c r="BV316" i="7"/>
  <c r="BY316" i="7"/>
  <c r="BW278" i="7"/>
  <c r="BX278" i="7"/>
  <c r="BW236" i="7"/>
  <c r="BX236" i="7"/>
  <c r="BW193" i="7"/>
  <c r="BX193" i="7"/>
  <c r="BZ160" i="7"/>
  <c r="BZ158" i="7"/>
  <c r="BZ503" i="7"/>
  <c r="BW453" i="7"/>
  <c r="BX453" i="7"/>
  <c r="BW427" i="7"/>
  <c r="BX427" i="7"/>
  <c r="BV409" i="7"/>
  <c r="BV407" i="7"/>
  <c r="BY407" i="7"/>
  <c r="BZ385" i="7"/>
  <c r="BZ340" i="7"/>
  <c r="BV336" i="7"/>
  <c r="BV319" i="7"/>
  <c r="BV458" i="7"/>
  <c r="BY458" i="7"/>
  <c r="BW373" i="7"/>
  <c r="BX373" i="7"/>
  <c r="BZ343" i="7"/>
  <c r="BV337" i="7"/>
  <c r="BY337" i="7"/>
  <c r="BW328" i="7"/>
  <c r="BX328" i="7"/>
  <c r="BZ321" i="7"/>
  <c r="BZ317" i="7"/>
  <c r="BZ302" i="7"/>
  <c r="BZ300" i="7"/>
  <c r="BZ298" i="7"/>
  <c r="BZ296" i="7"/>
  <c r="BZ294" i="7"/>
  <c r="BZ292" i="7"/>
  <c r="BW364" i="7"/>
  <c r="BX364" i="7"/>
  <c r="BZ345" i="7"/>
  <c r="BV331" i="7"/>
  <c r="BW297" i="7"/>
  <c r="BX297" i="7"/>
  <c r="BV296" i="7"/>
  <c r="BZ285" i="7"/>
  <c r="BZ281" i="7"/>
  <c r="BZ258" i="7"/>
  <c r="BZ256" i="7"/>
  <c r="BZ254" i="7"/>
  <c r="BZ252" i="7"/>
  <c r="BZ250" i="7"/>
  <c r="BZ248" i="7"/>
  <c r="BZ246" i="7"/>
  <c r="BZ200" i="7"/>
  <c r="BZ196" i="7"/>
  <c r="BW173" i="7"/>
  <c r="BX173" i="7"/>
  <c r="BZ170" i="7"/>
  <c r="BW165" i="7"/>
  <c r="BX165" i="7"/>
  <c r="BZ162" i="7"/>
  <c r="BV159" i="7"/>
  <c r="BV157" i="7"/>
  <c r="BW466" i="7"/>
  <c r="BX466" i="7"/>
  <c r="BV341" i="7"/>
  <c r="BY341" i="7"/>
  <c r="BV334" i="7"/>
  <c r="BV320" i="7"/>
  <c r="BV259" i="7"/>
  <c r="BV257" i="7"/>
  <c r="BV255" i="7"/>
  <c r="BY255" i="7"/>
  <c r="BV253" i="7"/>
  <c r="BV251" i="7"/>
  <c r="BV249" i="7"/>
  <c r="BV247" i="7"/>
  <c r="BW245" i="7"/>
  <c r="BX245" i="7"/>
  <c r="BV243" i="7"/>
  <c r="BZ241" i="7"/>
  <c r="BV239" i="7"/>
  <c r="BY239" i="7"/>
  <c r="BV237" i="7"/>
  <c r="BZ235" i="7"/>
  <c r="BZ233" i="7"/>
  <c r="BZ231" i="7"/>
  <c r="BV168" i="7"/>
  <c r="BW160" i="7"/>
  <c r="BX160" i="7"/>
  <c r="BZ400" i="7"/>
  <c r="BW324" i="7"/>
  <c r="BX324" i="7"/>
  <c r="BW295" i="7"/>
  <c r="BX295" i="7"/>
  <c r="BW259" i="7"/>
  <c r="BX259" i="7"/>
  <c r="BW216" i="7"/>
  <c r="BX216" i="7"/>
  <c r="BW198" i="7"/>
  <c r="BX198" i="7"/>
  <c r="BV197" i="7"/>
  <c r="BZ173" i="7"/>
  <c r="BZ165" i="7"/>
  <c r="BW162" i="7"/>
  <c r="BX162" i="7"/>
  <c r="BW156" i="7"/>
  <c r="BX156" i="7"/>
  <c r="BW148" i="7"/>
  <c r="BX148" i="7"/>
  <c r="BZ131" i="7"/>
  <c r="BW126" i="7"/>
  <c r="BX126" i="7"/>
  <c r="BZ123" i="7"/>
  <c r="BW118" i="7"/>
  <c r="BX118" i="7"/>
  <c r="BW115" i="7"/>
  <c r="BX115" i="7"/>
  <c r="BZ112" i="7"/>
  <c r="BW109" i="7"/>
  <c r="BX109" i="7"/>
  <c r="BZ106" i="7"/>
  <c r="BV105" i="7"/>
  <c r="BZ102" i="7"/>
  <c r="BV68" i="7"/>
  <c r="BV66" i="7"/>
  <c r="BV40" i="7"/>
  <c r="BZ36" i="7"/>
  <c r="BW33" i="7"/>
  <c r="BX33" i="7"/>
  <c r="BW489" i="7"/>
  <c r="BX489" i="7"/>
  <c r="BW423" i="7"/>
  <c r="BX423" i="7"/>
  <c r="BV376" i="7"/>
  <c r="BY376" i="7"/>
  <c r="BW302" i="7"/>
  <c r="BX302" i="7"/>
  <c r="BW291" i="7"/>
  <c r="BX291" i="7"/>
  <c r="BW272" i="7"/>
  <c r="BX272" i="7"/>
  <c r="BW254" i="7"/>
  <c r="BX254" i="7"/>
  <c r="BV241" i="7"/>
  <c r="BW207" i="7"/>
  <c r="BX207" i="7"/>
  <c r="BW151" i="7"/>
  <c r="BX151" i="7"/>
  <c r="BV150" i="7"/>
  <c r="BZ146" i="7"/>
  <c r="BV127" i="7"/>
  <c r="BY127" i="7"/>
  <c r="BV119" i="7"/>
  <c r="BY119" i="7"/>
  <c r="BZ116" i="7"/>
  <c r="BZ114" i="7"/>
  <c r="BW112" i="7"/>
  <c r="BX112" i="7"/>
  <c r="BW104" i="7"/>
  <c r="BX104" i="7"/>
  <c r="BV87" i="7"/>
  <c r="BY87" i="7"/>
  <c r="BZ84" i="7"/>
  <c r="BV83" i="7"/>
  <c r="BZ80" i="7"/>
  <c r="BV79" i="7"/>
  <c r="BZ76" i="7"/>
  <c r="BV75" i="7"/>
  <c r="BZ70" i="7"/>
  <c r="BV69" i="7"/>
  <c r="BZ64" i="7"/>
  <c r="BV63" i="7"/>
  <c r="BZ59" i="7"/>
  <c r="BV58" i="7"/>
  <c r="BY58" i="7"/>
  <c r="BV45" i="7"/>
  <c r="BZ41" i="7"/>
  <c r="BW36" i="7"/>
  <c r="BX36" i="7"/>
  <c r="BV31" i="7"/>
  <c r="BZ28" i="7"/>
  <c r="BZ24" i="7"/>
  <c r="BW21" i="7"/>
  <c r="BX21" i="7"/>
  <c r="BV15" i="7"/>
  <c r="BY15" i="7"/>
  <c r="BW470" i="7"/>
  <c r="BX470" i="7"/>
  <c r="BZ327" i="7"/>
  <c r="BV294" i="7"/>
  <c r="BW257" i="7"/>
  <c r="BX257" i="7"/>
  <c r="BW249" i="7"/>
  <c r="BX249" i="7"/>
  <c r="BW235" i="7"/>
  <c r="BX235" i="7"/>
  <c r="BV128" i="7"/>
  <c r="BV120" i="7"/>
  <c r="BW82" i="7"/>
  <c r="BX82" i="7"/>
  <c r="BW71" i="7"/>
  <c r="BX71" i="7"/>
  <c r="BZ67" i="7"/>
  <c r="BW42" i="7"/>
  <c r="BX42" i="7"/>
  <c r="BV35" i="7"/>
  <c r="BV20" i="7"/>
  <c r="BZ18" i="7"/>
  <c r="BV17" i="7"/>
  <c r="BY17" i="7"/>
  <c r="BW298" i="7"/>
  <c r="BX298" i="7"/>
  <c r="BW256" i="7"/>
  <c r="BX256" i="7"/>
  <c r="BW248" i="7"/>
  <c r="BX248" i="7"/>
  <c r="BV192" i="7"/>
  <c r="BV156" i="7"/>
  <c r="BY156" i="7"/>
  <c r="BZ128" i="7"/>
  <c r="BZ120" i="7"/>
  <c r="BV115" i="7"/>
  <c r="BZ111" i="7"/>
  <c r="BZ109" i="7"/>
  <c r="BW75" i="7"/>
  <c r="BX75" i="7"/>
  <c r="BZ71" i="7"/>
  <c r="BW69" i="7"/>
  <c r="BX69" i="7"/>
  <c r="BZ65" i="7"/>
  <c r="BW63" i="7"/>
  <c r="BX63" i="7"/>
  <c r="BZ42" i="7"/>
  <c r="BV38" i="7"/>
  <c r="BW28" i="7"/>
  <c r="BX28" i="7"/>
  <c r="BW20" i="7"/>
  <c r="BX20" i="7"/>
  <c r="BZ458" i="7"/>
  <c r="BV386" i="7"/>
  <c r="BV333" i="7"/>
  <c r="BZ320" i="7"/>
  <c r="BV301" i="7"/>
  <c r="BW243" i="7"/>
  <c r="BX243" i="7"/>
  <c r="BV238" i="7"/>
  <c r="BZ156" i="7"/>
  <c r="BW125" i="7"/>
  <c r="BX125" i="7"/>
  <c r="BW114" i="7"/>
  <c r="BX114" i="7"/>
  <c r="BW70" i="7"/>
  <c r="BX70" i="7"/>
  <c r="BZ35" i="7"/>
  <c r="BV21" i="7"/>
  <c r="BZ25" i="7"/>
  <c r="BW37" i="7"/>
  <c r="BX37" i="7"/>
  <c r="BV71" i="7"/>
  <c r="BV145" i="7"/>
  <c r="BZ159" i="7"/>
  <c r="BW241" i="7"/>
  <c r="BX241" i="7"/>
  <c r="BV273" i="7"/>
  <c r="BZ115" i="7"/>
  <c r="BZ132" i="7"/>
  <c r="BW31" i="7"/>
  <c r="BX31" i="7"/>
  <c r="BV130" i="7"/>
  <c r="BZ514" i="7"/>
  <c r="BZ515" i="7"/>
  <c r="BV510" i="7"/>
  <c r="BZ506" i="7"/>
  <c r="BW503" i="7"/>
  <c r="BX503" i="7"/>
  <c r="BZ513" i="7"/>
  <c r="BW510" i="7"/>
  <c r="BX510" i="7"/>
  <c r="BV501" i="7"/>
  <c r="BV500" i="7"/>
  <c r="BY500" i="7"/>
  <c r="BV512" i="7"/>
  <c r="BY512" i="7"/>
  <c r="BZ508" i="7"/>
  <c r="BW505" i="7"/>
  <c r="BX505" i="7"/>
  <c r="BW491" i="7"/>
  <c r="BX491" i="7"/>
  <c r="BV472" i="7"/>
  <c r="BY472" i="7"/>
  <c r="BZ469" i="7"/>
  <c r="BV468" i="7"/>
  <c r="BZ465" i="7"/>
  <c r="BV464" i="7"/>
  <c r="BZ461" i="7"/>
  <c r="BV460" i="7"/>
  <c r="BV454" i="7"/>
  <c r="BY454" i="7"/>
  <c r="BV448" i="7"/>
  <c r="BW445" i="7"/>
  <c r="BX445" i="7"/>
  <c r="BV430" i="7"/>
  <c r="BY430" i="7"/>
  <c r="BZ427" i="7"/>
  <c r="BV426" i="7"/>
  <c r="BZ423" i="7"/>
  <c r="BV422" i="7"/>
  <c r="BZ419" i="7"/>
  <c r="BV418" i="7"/>
  <c r="BY418" i="7"/>
  <c r="BW415" i="7"/>
  <c r="BX415" i="7"/>
  <c r="BW409" i="7"/>
  <c r="BX409" i="7"/>
  <c r="BZ507" i="7"/>
  <c r="BW492" i="7"/>
  <c r="BX492" i="7"/>
  <c r="BW488" i="7"/>
  <c r="BX488" i="7"/>
  <c r="BW451" i="7"/>
  <c r="BX451" i="7"/>
  <c r="BV492" i="7"/>
  <c r="BZ490" i="7"/>
  <c r="BZ443" i="7"/>
  <c r="BW428" i="7"/>
  <c r="BX428" i="7"/>
  <c r="BZ415" i="7"/>
  <c r="BZ413" i="7"/>
  <c r="BW406" i="7"/>
  <c r="BX406" i="7"/>
  <c r="BZ367" i="7"/>
  <c r="BZ365" i="7"/>
  <c r="BV360" i="7"/>
  <c r="BZ330" i="7"/>
  <c r="BW501" i="7"/>
  <c r="BX501" i="7"/>
  <c r="BV490" i="7"/>
  <c r="BY490" i="7"/>
  <c r="BZ486" i="7"/>
  <c r="BW467" i="7"/>
  <c r="BX467" i="7"/>
  <c r="BW459" i="7"/>
  <c r="BX459" i="7"/>
  <c r="BZ457" i="7"/>
  <c r="BZ455" i="7"/>
  <c r="BZ452" i="7"/>
  <c r="BZ450" i="7"/>
  <c r="BW448" i="7"/>
  <c r="BX448" i="7"/>
  <c r="BV443" i="7"/>
  <c r="BY443" i="7"/>
  <c r="BZ412" i="7"/>
  <c r="BV405" i="7"/>
  <c r="BW402" i="7"/>
  <c r="BX402" i="7"/>
  <c r="BW386" i="7"/>
  <c r="BX386" i="7"/>
  <c r="BW382" i="7"/>
  <c r="BX382" i="7"/>
  <c r="BW378" i="7"/>
  <c r="BX378" i="7"/>
  <c r="BW374" i="7"/>
  <c r="BX374" i="7"/>
  <c r="BZ366" i="7"/>
  <c r="BZ364" i="7"/>
  <c r="BW362" i="7"/>
  <c r="BX362" i="7"/>
  <c r="BW343" i="7"/>
  <c r="BX343" i="7"/>
  <c r="BW339" i="7"/>
  <c r="BX339" i="7"/>
  <c r="BW335" i="7"/>
  <c r="BX335" i="7"/>
  <c r="BW331" i="7"/>
  <c r="BX331" i="7"/>
  <c r="BV408" i="7"/>
  <c r="BZ402" i="7"/>
  <c r="BV385" i="7"/>
  <c r="BY385" i="7"/>
  <c r="BZ382" i="7"/>
  <c r="BV377" i="7"/>
  <c r="BY377" i="7"/>
  <c r="BZ374" i="7"/>
  <c r="BW329" i="7"/>
  <c r="BX329" i="7"/>
  <c r="BZ324" i="7"/>
  <c r="BZ322" i="7"/>
  <c r="BZ316" i="7"/>
  <c r="BV315" i="7"/>
  <c r="BY315" i="7"/>
  <c r="BW280" i="7"/>
  <c r="BX280" i="7"/>
  <c r="BW238" i="7"/>
  <c r="BX238" i="7"/>
  <c r="BW195" i="7"/>
  <c r="BX195" i="7"/>
  <c r="BV154" i="7"/>
  <c r="BV152" i="7"/>
  <c r="BW462" i="7"/>
  <c r="BX462" i="7"/>
  <c r="BW460" i="7"/>
  <c r="BX460" i="7"/>
  <c r="BW468" i="7"/>
  <c r="BX468" i="7"/>
  <c r="BV382" i="7"/>
  <c r="BZ377" i="7"/>
  <c r="BW367" i="7"/>
  <c r="BX367" i="7"/>
  <c r="BZ341" i="7"/>
  <c r="BV335" i="7"/>
  <c r="BZ326" i="7"/>
  <c r="BZ318" i="7"/>
  <c r="BW464" i="7"/>
  <c r="BX464" i="7"/>
  <c r="BZ383" i="7"/>
  <c r="BZ368" i="7"/>
  <c r="BW358" i="7"/>
  <c r="BX358" i="7"/>
  <c r="BZ334" i="7"/>
  <c r="BW327" i="7"/>
  <c r="BX327" i="7"/>
  <c r="BV326" i="7"/>
  <c r="BY326" i="7"/>
  <c r="BW419" i="7"/>
  <c r="BX419" i="7"/>
  <c r="BV384" i="7"/>
  <c r="BY384" i="7"/>
  <c r="BZ381" i="7"/>
  <c r="BW322" i="7"/>
  <c r="BX322" i="7"/>
  <c r="BV317" i="7"/>
  <c r="BZ290" i="7"/>
  <c r="BZ288" i="7"/>
  <c r="BZ237" i="7"/>
  <c r="BZ217" i="7"/>
  <c r="BZ215" i="7"/>
  <c r="BZ213" i="7"/>
  <c r="BZ211" i="7"/>
  <c r="BZ209" i="7"/>
  <c r="BZ207" i="7"/>
  <c r="BZ205" i="7"/>
  <c r="BZ203" i="7"/>
  <c r="BZ172" i="7"/>
  <c r="BW167" i="7"/>
  <c r="BX167" i="7"/>
  <c r="BZ164" i="7"/>
  <c r="BV325" i="7"/>
  <c r="BW317" i="7"/>
  <c r="BX317" i="7"/>
  <c r="BW296" i="7"/>
  <c r="BX296" i="7"/>
  <c r="BV295" i="7"/>
  <c r="BY295" i="7"/>
  <c r="BV291" i="7"/>
  <c r="BY291" i="7"/>
  <c r="BV289" i="7"/>
  <c r="BW287" i="7"/>
  <c r="BX287" i="7"/>
  <c r="BV285" i="7"/>
  <c r="BZ283" i="7"/>
  <c r="BV281" i="7"/>
  <c r="BY281" i="7"/>
  <c r="BV279" i="7"/>
  <c r="BY279" i="7"/>
  <c r="BZ277" i="7"/>
  <c r="BZ275" i="7"/>
  <c r="BZ273" i="7"/>
  <c r="BV216" i="7"/>
  <c r="BV214" i="7"/>
  <c r="BY214" i="7"/>
  <c r="BV212" i="7"/>
  <c r="BY212" i="7"/>
  <c r="BV210" i="7"/>
  <c r="BV208" i="7"/>
  <c r="BV206" i="7"/>
  <c r="BV204" i="7"/>
  <c r="BW202" i="7"/>
  <c r="BX202" i="7"/>
  <c r="BV200" i="7"/>
  <c r="BZ198" i="7"/>
  <c r="BV196" i="7"/>
  <c r="BV194" i="7"/>
  <c r="BY194" i="7"/>
  <c r="BZ192" i="7"/>
  <c r="BZ190" i="7"/>
  <c r="BZ188" i="7"/>
  <c r="BV174" i="7"/>
  <c r="BV166" i="7"/>
  <c r="BV368" i="7"/>
  <c r="BY368" i="7"/>
  <c r="BV321" i="7"/>
  <c r="BY321" i="7"/>
  <c r="BV302" i="7"/>
  <c r="BY302" i="7"/>
  <c r="BV297" i="7"/>
  <c r="BW285" i="7"/>
  <c r="BX285" i="7"/>
  <c r="BW282" i="7"/>
  <c r="BX282" i="7"/>
  <c r="BV280" i="7"/>
  <c r="BZ278" i="7"/>
  <c r="BW273" i="7"/>
  <c r="BX273" i="7"/>
  <c r="BV272" i="7"/>
  <c r="BY272" i="7"/>
  <c r="BW247" i="7"/>
  <c r="BX247" i="7"/>
  <c r="BZ238" i="7"/>
  <c r="BZ236" i="7"/>
  <c r="BW231" i="7"/>
  <c r="BX231" i="7"/>
  <c r="BV230" i="7"/>
  <c r="BW204" i="7"/>
  <c r="BX204" i="7"/>
  <c r="BW192" i="7"/>
  <c r="BX192" i="7"/>
  <c r="BV191" i="7"/>
  <c r="BY191" i="7"/>
  <c r="BV171" i="7"/>
  <c r="BZ163" i="7"/>
  <c r="BV155" i="7"/>
  <c r="BV147" i="7"/>
  <c r="BY147" i="7"/>
  <c r="BW128" i="7"/>
  <c r="BX128" i="7"/>
  <c r="BZ125" i="7"/>
  <c r="BW120" i="7"/>
  <c r="BX120" i="7"/>
  <c r="BW117" i="7"/>
  <c r="BX117" i="7"/>
  <c r="BW111" i="7"/>
  <c r="BX111" i="7"/>
  <c r="BZ105" i="7"/>
  <c r="BV104" i="7"/>
  <c r="BY104" i="7"/>
  <c r="BZ68" i="7"/>
  <c r="BZ66" i="7"/>
  <c r="BV44" i="7"/>
  <c r="BZ40" i="7"/>
  <c r="BW35" i="7"/>
  <c r="BX35" i="7"/>
  <c r="BZ495" i="7"/>
  <c r="BV445" i="7"/>
  <c r="BY445" i="7"/>
  <c r="BW372" i="7"/>
  <c r="BX372" i="7"/>
  <c r="BW366" i="7"/>
  <c r="BX366" i="7"/>
  <c r="BZ280" i="7"/>
  <c r="BW275" i="7"/>
  <c r="BX275" i="7"/>
  <c r="BV274" i="7"/>
  <c r="BW258" i="7"/>
  <c r="BX258" i="7"/>
  <c r="BW211" i="7"/>
  <c r="BX211" i="7"/>
  <c r="BW200" i="7"/>
  <c r="BX200" i="7"/>
  <c r="BW197" i="7"/>
  <c r="BX197" i="7"/>
  <c r="BV195" i="7"/>
  <c r="BY195" i="7"/>
  <c r="BZ193" i="7"/>
  <c r="BW188" i="7"/>
  <c r="BX188" i="7"/>
  <c r="BV187" i="7"/>
  <c r="BY187" i="7"/>
  <c r="BW170" i="7"/>
  <c r="BX170" i="7"/>
  <c r="BW155" i="7"/>
  <c r="BX155" i="7"/>
  <c r="BZ149" i="7"/>
  <c r="BV125" i="7"/>
  <c r="BW113" i="7"/>
  <c r="BX113" i="7"/>
  <c r="BV110" i="7"/>
  <c r="BV108" i="7"/>
  <c r="BW105" i="7"/>
  <c r="BX105" i="7"/>
  <c r="BZ87" i="7"/>
  <c r="BV86" i="7"/>
  <c r="BZ83" i="7"/>
  <c r="BV82" i="7"/>
  <c r="BY82" i="7"/>
  <c r="BZ79" i="7"/>
  <c r="BV78" i="7"/>
  <c r="BY78" i="7"/>
  <c r="BZ75" i="7"/>
  <c r="BW72" i="7"/>
  <c r="BX72" i="7"/>
  <c r="BZ69" i="7"/>
  <c r="BW66" i="7"/>
  <c r="BX66" i="7"/>
  <c r="BZ63" i="7"/>
  <c r="BV61" i="7"/>
  <c r="BY61" i="7"/>
  <c r="BZ58" i="7"/>
  <c r="BZ45" i="7"/>
  <c r="BW40" i="7"/>
  <c r="BX40" i="7"/>
  <c r="BZ31" i="7"/>
  <c r="BW29" i="7"/>
  <c r="BX29" i="7"/>
  <c r="BW26" i="7"/>
  <c r="BX26" i="7"/>
  <c r="BV19" i="7"/>
  <c r="BZ15" i="7"/>
  <c r="BZ361" i="7"/>
  <c r="BW277" i="7"/>
  <c r="BX277" i="7"/>
  <c r="BW210" i="7"/>
  <c r="BX210" i="7"/>
  <c r="BZ201" i="7"/>
  <c r="BW196" i="7"/>
  <c r="BX196" i="7"/>
  <c r="BW166" i="7"/>
  <c r="BX166" i="7"/>
  <c r="BZ145" i="7"/>
  <c r="BW86" i="7"/>
  <c r="BX86" i="7"/>
  <c r="BZ73" i="7"/>
  <c r="BV43" i="7"/>
  <c r="BZ33" i="7"/>
  <c r="BV30" i="7"/>
  <c r="BV23" i="7"/>
  <c r="BW22" i="7"/>
  <c r="BX22" i="7"/>
  <c r="BV323" i="7"/>
  <c r="BV282" i="7"/>
  <c r="BZ242" i="7"/>
  <c r="BW217" i="7"/>
  <c r="BX217" i="7"/>
  <c r="BW209" i="7"/>
  <c r="BX209" i="7"/>
  <c r="BZ202" i="7"/>
  <c r="BV161" i="7"/>
  <c r="BV148" i="7"/>
  <c r="BY148" i="7"/>
  <c r="BV126" i="7"/>
  <c r="BV118" i="7"/>
  <c r="BY118" i="7"/>
  <c r="BW79" i="7"/>
  <c r="BX79" i="7"/>
  <c r="BW59" i="7"/>
  <c r="BX59" i="7"/>
  <c r="BZ27" i="7"/>
  <c r="BZ21" i="7"/>
  <c r="BZ339" i="7"/>
  <c r="BW189" i="7"/>
  <c r="BX189" i="7"/>
  <c r="BW174" i="7"/>
  <c r="BX174" i="7"/>
  <c r="BW150" i="7"/>
  <c r="BX150" i="7"/>
  <c r="BZ148" i="7"/>
  <c r="BZ126" i="7"/>
  <c r="BZ118" i="7"/>
  <c r="BW76" i="7"/>
  <c r="BX76" i="7"/>
  <c r="BZ43" i="7"/>
  <c r="BW38" i="7"/>
  <c r="BX38" i="7"/>
  <c r="BZ29" i="7"/>
  <c r="BV27" i="7"/>
  <c r="BW19" i="7"/>
  <c r="BX19" i="7"/>
  <c r="BZ16" i="7"/>
  <c r="BW45" i="7"/>
  <c r="BX45" i="7"/>
  <c r="BV109" i="7"/>
  <c r="BY109" i="7"/>
  <c r="BW149" i="7"/>
  <c r="BX149" i="7"/>
  <c r="BW240" i="7"/>
  <c r="BX240" i="7"/>
  <c r="BV167" i="7"/>
  <c r="BY167" i="7"/>
  <c r="BW514" i="7"/>
  <c r="BX514" i="7"/>
  <c r="BV503" i="7"/>
  <c r="BY503" i="7"/>
  <c r="BV489" i="7"/>
  <c r="BY489" i="7"/>
  <c r="BZ468" i="7"/>
  <c r="BV463" i="7"/>
  <c r="BY463" i="7"/>
  <c r="BZ426" i="7"/>
  <c r="BV421" i="7"/>
  <c r="BW455" i="7"/>
  <c r="BX455" i="7"/>
  <c r="BV455" i="7"/>
  <c r="BZ451" i="7"/>
  <c r="BW446" i="7"/>
  <c r="BX446" i="7"/>
  <c r="BW410" i="7"/>
  <c r="BX410" i="7"/>
  <c r="BV485" i="7"/>
  <c r="BY485" i="7"/>
  <c r="BW424" i="7"/>
  <c r="BX424" i="7"/>
  <c r="BV404" i="7"/>
  <c r="BW379" i="7"/>
  <c r="BX379" i="7"/>
  <c r="BV372" i="7"/>
  <c r="BY372" i="7"/>
  <c r="BW363" i="7"/>
  <c r="BX363" i="7"/>
  <c r="BW344" i="7"/>
  <c r="BX344" i="7"/>
  <c r="BZ154" i="7"/>
  <c r="BZ488" i="7"/>
  <c r="BW404" i="7"/>
  <c r="BX404" i="7"/>
  <c r="BZ493" i="7"/>
  <c r="BZ299" i="7"/>
  <c r="BV414" i="7"/>
  <c r="BY414" i="7"/>
  <c r="BV332" i="7"/>
  <c r="BV300" i="7"/>
  <c r="BY300" i="7"/>
  <c r="BW292" i="7"/>
  <c r="BX292" i="7"/>
  <c r="BZ253" i="7"/>
  <c r="BV245" i="7"/>
  <c r="BY245" i="7"/>
  <c r="BZ331" i="7"/>
  <c r="BV256" i="7"/>
  <c r="BY256" i="7"/>
  <c r="BV248" i="7"/>
  <c r="BY248" i="7"/>
  <c r="BZ230" i="7"/>
  <c r="BV164" i="7"/>
  <c r="BY164" i="7"/>
  <c r="BZ157" i="7"/>
  <c r="BW145" i="7"/>
  <c r="BX145" i="7"/>
  <c r="BZ127" i="7"/>
  <c r="BV103" i="7"/>
  <c r="BY103" i="7"/>
  <c r="BV72" i="7"/>
  <c r="BW154" i="7"/>
  <c r="BX154" i="7"/>
  <c r="BZ110" i="7"/>
  <c r="BW106" i="7"/>
  <c r="BX106" i="7"/>
  <c r="BZ78" i="7"/>
  <c r="BV60" i="7"/>
  <c r="BW121" i="7"/>
  <c r="BX121" i="7"/>
  <c r="BZ337" i="7"/>
  <c r="BZ287" i="7"/>
  <c r="BV173" i="7"/>
  <c r="BW83" i="7"/>
  <c r="BX83" i="7"/>
  <c r="BW323" i="7"/>
  <c r="BX323" i="7"/>
  <c r="BW290" i="7"/>
  <c r="BX290" i="7"/>
  <c r="BV240" i="7"/>
  <c r="BY240" i="7"/>
  <c r="BZ153" i="7"/>
  <c r="BV124" i="7"/>
  <c r="BY124" i="7"/>
  <c r="BW60" i="7"/>
  <c r="BX60" i="7"/>
  <c r="BV39" i="7"/>
  <c r="BW32" i="7"/>
  <c r="BX32" i="7"/>
  <c r="BZ22" i="7"/>
  <c r="BZ124" i="7"/>
  <c r="BW131" i="7"/>
  <c r="BX131" i="7"/>
  <c r="BW73" i="7"/>
  <c r="BX73" i="7"/>
  <c r="BV499" i="7"/>
  <c r="BY499" i="7"/>
  <c r="BZ500" i="7"/>
  <c r="BZ512" i="7"/>
  <c r="BW509" i="7"/>
  <c r="BX509" i="7"/>
  <c r="BZ464" i="7"/>
  <c r="BV459" i="7"/>
  <c r="BV453" i="7"/>
  <c r="BY453" i="7"/>
  <c r="BV447" i="7"/>
  <c r="BZ422" i="7"/>
  <c r="BV417" i="7"/>
  <c r="BY417" i="7"/>
  <c r="BV411" i="7"/>
  <c r="BY411" i="7"/>
  <c r="BW422" i="7"/>
  <c r="BX422" i="7"/>
  <c r="BV359" i="7"/>
  <c r="BZ498" i="7"/>
  <c r="BW416" i="7"/>
  <c r="BX416" i="7"/>
  <c r="BZ405" i="7"/>
  <c r="BW383" i="7"/>
  <c r="BX383" i="7"/>
  <c r="BV370" i="7"/>
  <c r="BY370" i="7"/>
  <c r="BW332" i="7"/>
  <c r="BX332" i="7"/>
  <c r="BV488" i="7"/>
  <c r="BY488" i="7"/>
  <c r="BV413" i="7"/>
  <c r="BY413" i="7"/>
  <c r="BZ380" i="7"/>
  <c r="BW284" i="7"/>
  <c r="BX284" i="7"/>
  <c r="BZ152" i="7"/>
  <c r="BW429" i="7"/>
  <c r="BX429" i="7"/>
  <c r="BV344" i="7"/>
  <c r="BY344" i="7"/>
  <c r="BZ332" i="7"/>
  <c r="BV380" i="7"/>
  <c r="BY380" i="7"/>
  <c r="BW319" i="7"/>
  <c r="BX319" i="7"/>
  <c r="BZ301" i="7"/>
  <c r="BZ293" i="7"/>
  <c r="BV378" i="7"/>
  <c r="BY378" i="7"/>
  <c r="BW294" i="7"/>
  <c r="BX294" i="7"/>
  <c r="BZ255" i="7"/>
  <c r="BZ247" i="7"/>
  <c r="BZ166" i="7"/>
  <c r="BZ319" i="7"/>
  <c r="BV254" i="7"/>
  <c r="BV246" i="7"/>
  <c r="BZ240" i="7"/>
  <c r="BZ232" i="7"/>
  <c r="BZ401" i="7"/>
  <c r="BW325" i="7"/>
  <c r="BX325" i="7"/>
  <c r="BW251" i="7"/>
  <c r="BX251" i="7"/>
  <c r="BW208" i="7"/>
  <c r="BX208" i="7"/>
  <c r="BV199" i="7"/>
  <c r="BV188" i="7"/>
  <c r="BY188" i="7"/>
  <c r="BZ161" i="7"/>
  <c r="BW122" i="7"/>
  <c r="BX122" i="7"/>
  <c r="BZ104" i="7"/>
  <c r="BV34" i="7"/>
  <c r="BW30" i="7"/>
  <c r="BX30" i="7"/>
  <c r="BW293" i="7"/>
  <c r="BX293" i="7"/>
  <c r="BZ171" i="7"/>
  <c r="BZ108" i="7"/>
  <c r="BV85" i="7"/>
  <c r="BY85" i="7"/>
  <c r="BW74" i="7"/>
  <c r="BX74" i="7"/>
  <c r="BW68" i="7"/>
  <c r="BX68" i="7"/>
  <c r="BZ61" i="7"/>
  <c r="BW44" i="7"/>
  <c r="BX44" i="7"/>
  <c r="BV37" i="7"/>
  <c r="BY37" i="7"/>
  <c r="BZ19" i="7"/>
  <c r="BV283" i="7"/>
  <c r="BY283" i="7"/>
  <c r="BZ244" i="7"/>
  <c r="BV25" i="7"/>
  <c r="BY25" i="7"/>
  <c r="BW16" i="7"/>
  <c r="BX16" i="7"/>
  <c r="BV406" i="7"/>
  <c r="BY406" i="7"/>
  <c r="BZ245" i="7"/>
  <c r="BZ155" i="7"/>
  <c r="BW23" i="7"/>
  <c r="BX23" i="7"/>
  <c r="BW77" i="7"/>
  <c r="BX77" i="7"/>
  <c r="BV29" i="7"/>
  <c r="BY29" i="7"/>
  <c r="BZ38" i="7"/>
  <c r="BZ117" i="7"/>
  <c r="BW515" i="7"/>
  <c r="BX515" i="7"/>
  <c r="BZ510" i="7"/>
  <c r="BW507" i="7"/>
  <c r="BX507" i="7"/>
  <c r="BW494" i="7"/>
  <c r="BX494" i="7"/>
  <c r="BV515" i="7"/>
  <c r="BY515" i="7"/>
  <c r="BV471" i="7"/>
  <c r="BY471" i="7"/>
  <c r="BZ460" i="7"/>
  <c r="BZ454" i="7"/>
  <c r="BZ448" i="7"/>
  <c r="BV429" i="7"/>
  <c r="BY429" i="7"/>
  <c r="BZ418" i="7"/>
  <c r="BV511" i="7"/>
  <c r="BW465" i="7"/>
  <c r="BX465" i="7"/>
  <c r="BV457" i="7"/>
  <c r="BY457" i="7"/>
  <c r="BZ449" i="7"/>
  <c r="BV373" i="7"/>
  <c r="BZ360" i="7"/>
  <c r="BW487" i="7"/>
  <c r="BX487" i="7"/>
  <c r="BW387" i="7"/>
  <c r="BX387" i="7"/>
  <c r="BW336" i="7"/>
  <c r="BX336" i="7"/>
  <c r="BV329" i="7"/>
  <c r="BY329" i="7"/>
  <c r="BV383" i="7"/>
  <c r="BY383" i="7"/>
  <c r="BV328" i="7"/>
  <c r="BW242" i="7"/>
  <c r="BX242" i="7"/>
  <c r="BW199" i="7"/>
  <c r="BX199" i="7"/>
  <c r="BZ444" i="7"/>
  <c r="BZ406" i="7"/>
  <c r="BV374" i="7"/>
  <c r="BV327" i="7"/>
  <c r="BY327" i="7"/>
  <c r="BW447" i="7"/>
  <c r="BX447" i="7"/>
  <c r="BW405" i="7"/>
  <c r="BX405" i="7"/>
  <c r="BV345" i="7"/>
  <c r="BZ295" i="7"/>
  <c r="BW359" i="7"/>
  <c r="BX359" i="7"/>
  <c r="BW301" i="7"/>
  <c r="BX301" i="7"/>
  <c r="BZ257" i="7"/>
  <c r="BZ249" i="7"/>
  <c r="BZ194" i="7"/>
  <c r="BZ174" i="7"/>
  <c r="BW161" i="7"/>
  <c r="BX161" i="7"/>
  <c r="BW421" i="7"/>
  <c r="BX421" i="7"/>
  <c r="BV252" i="7"/>
  <c r="BZ234" i="7"/>
  <c r="BZ336" i="7"/>
  <c r="BZ150" i="7"/>
  <c r="BW130" i="7"/>
  <c r="BX130" i="7"/>
  <c r="BZ338" i="7"/>
  <c r="BV244" i="7"/>
  <c r="BY244" i="7"/>
  <c r="BW215" i="7"/>
  <c r="BX215" i="7"/>
  <c r="BW159" i="7"/>
  <c r="BX159" i="7"/>
  <c r="BV131" i="7"/>
  <c r="BZ86" i="7"/>
  <c r="BV81" i="7"/>
  <c r="BY81" i="7"/>
  <c r="BW253" i="7"/>
  <c r="BX253" i="7"/>
  <c r="BV234" i="7"/>
  <c r="BV163" i="7"/>
  <c r="BY163" i="7"/>
  <c r="BW129" i="7"/>
  <c r="BX129" i="7"/>
  <c r="BZ26" i="7"/>
  <c r="BV278" i="7"/>
  <c r="BY278" i="7"/>
  <c r="BW252" i="7"/>
  <c r="BX252" i="7"/>
  <c r="BW41" i="7"/>
  <c r="BX41" i="7"/>
  <c r="BV132" i="7"/>
  <c r="BY132" i="7"/>
  <c r="BV67" i="7"/>
  <c r="BY67" i="7"/>
  <c r="BW27" i="7"/>
  <c r="BX27" i="7"/>
  <c r="BV65" i="7"/>
  <c r="BY65" i="7"/>
  <c r="BV235" i="7"/>
  <c r="BY235" i="7"/>
  <c r="BV467" i="7"/>
  <c r="BY467" i="7"/>
  <c r="BZ430" i="7"/>
  <c r="BV371" i="7"/>
  <c r="BY371" i="7"/>
  <c r="BW375" i="7"/>
  <c r="BX375" i="7"/>
  <c r="BV172" i="7"/>
  <c r="BV107" i="7"/>
  <c r="BY107" i="7"/>
  <c r="BZ44" i="7"/>
  <c r="BV415" i="7"/>
  <c r="BY415" i="7"/>
  <c r="BW246" i="7"/>
  <c r="BX246" i="7"/>
  <c r="BW230" i="7"/>
  <c r="BX230" i="7"/>
  <c r="BW102" i="7"/>
  <c r="BX102" i="7"/>
  <c r="BW80" i="7"/>
  <c r="BX80" i="7"/>
  <c r="BV505" i="7"/>
  <c r="BZ472" i="7"/>
  <c r="BV495" i="7"/>
  <c r="BY495" i="7"/>
  <c r="BZ494" i="7"/>
  <c r="BW340" i="7"/>
  <c r="BX340" i="7"/>
  <c r="BZ445" i="7"/>
  <c r="BZ315" i="7"/>
  <c r="BV400" i="7"/>
  <c r="BY400" i="7"/>
  <c r="BZ375" i="7"/>
  <c r="BZ325" i="7"/>
  <c r="BZ279" i="7"/>
  <c r="BW169" i="7"/>
  <c r="BX169" i="7"/>
  <c r="BV113" i="7"/>
  <c r="BZ167" i="7"/>
  <c r="BW110" i="7"/>
  <c r="BX110" i="7"/>
  <c r="BW146" i="7"/>
  <c r="BX146" i="7"/>
  <c r="BZ497" i="7"/>
  <c r="BV425" i="7"/>
  <c r="BV375" i="7"/>
  <c r="BW365" i="7"/>
  <c r="BX365" i="7"/>
  <c r="BZ297" i="7"/>
  <c r="BZ259" i="7"/>
  <c r="BV258" i="7"/>
  <c r="BV123" i="7"/>
  <c r="BY123" i="7"/>
  <c r="BZ82" i="7"/>
  <c r="BW274" i="7"/>
  <c r="BX274" i="7"/>
  <c r="BV284" i="7"/>
  <c r="BY284" i="7"/>
  <c r="BW408" i="7"/>
  <c r="BX408" i="7"/>
  <c r="BZ335" i="7"/>
  <c r="BZ251" i="7"/>
  <c r="BZ369" i="7"/>
  <c r="BV250" i="7"/>
  <c r="BY250" i="7"/>
  <c r="BW360" i="7"/>
  <c r="BX360" i="7"/>
  <c r="BZ119" i="7"/>
  <c r="BV74" i="7"/>
  <c r="BY74" i="7"/>
  <c r="BW39" i="7"/>
  <c r="BX39" i="7"/>
  <c r="BV77" i="7"/>
  <c r="BV42" i="7"/>
  <c r="BZ501" i="7"/>
  <c r="BZ511" i="7"/>
  <c r="BW330" i="7"/>
  <c r="BX330" i="7"/>
  <c r="AQ358" i="6"/>
  <c r="AV358" i="6"/>
  <c r="AW358" i="6"/>
  <c r="AX358" i="6"/>
  <c r="AR358" i="6"/>
  <c r="AY358" i="6"/>
  <c r="AZ358" i="6"/>
  <c r="BA358" i="6"/>
  <c r="AQ323" i="6"/>
  <c r="AV323" i="6"/>
  <c r="AW323" i="6"/>
  <c r="AX323" i="6"/>
  <c r="AR323" i="6"/>
  <c r="AY323" i="6"/>
  <c r="AZ323" i="6"/>
  <c r="BA323" i="6"/>
  <c r="AR302" i="6"/>
  <c r="AY302" i="6"/>
  <c r="AZ302" i="6"/>
  <c r="BA302" i="6"/>
  <c r="AQ302" i="6"/>
  <c r="AV302" i="6"/>
  <c r="AW302" i="6"/>
  <c r="AX302" i="6"/>
  <c r="AQ71" i="6"/>
  <c r="AV71" i="6"/>
  <c r="AW71" i="6"/>
  <c r="AX71" i="6"/>
  <c r="AR71" i="6"/>
  <c r="AY71" i="6"/>
  <c r="AZ71" i="6"/>
  <c r="BA71" i="6"/>
  <c r="AQ17" i="6"/>
  <c r="AV17" i="6"/>
  <c r="AW17" i="6"/>
  <c r="AX17" i="6"/>
  <c r="AR17" i="6"/>
  <c r="AY17" i="6"/>
  <c r="AZ17" i="6"/>
  <c r="BA17" i="6"/>
  <c r="AQ256" i="6"/>
  <c r="AV256" i="6"/>
  <c r="AW256" i="6"/>
  <c r="AX256" i="6"/>
  <c r="AR256" i="6"/>
  <c r="AY256" i="6"/>
  <c r="AZ256" i="6"/>
  <c r="BA256" i="6"/>
  <c r="AQ284" i="6"/>
  <c r="AV284" i="6"/>
  <c r="AW284" i="6"/>
  <c r="AX284" i="6"/>
  <c r="AR284" i="6"/>
  <c r="AY284" i="6"/>
  <c r="AZ284" i="6"/>
  <c r="BA284" i="6"/>
  <c r="AR174" i="6"/>
  <c r="AY174" i="6"/>
  <c r="AZ174" i="6"/>
  <c r="BA174" i="6"/>
  <c r="AQ174" i="6"/>
  <c r="AV174" i="6"/>
  <c r="AW174" i="6"/>
  <c r="AX174" i="6"/>
  <c r="AR491" i="6"/>
  <c r="AY491" i="6"/>
  <c r="AZ491" i="6"/>
  <c r="BA491" i="6"/>
  <c r="AQ491" i="6"/>
  <c r="AV491" i="6"/>
  <c r="AW491" i="6"/>
  <c r="AX491" i="6"/>
  <c r="AR370" i="6"/>
  <c r="AY370" i="6"/>
  <c r="AZ370" i="6"/>
  <c r="BA370" i="6"/>
  <c r="AQ370" i="6"/>
  <c r="AV370" i="6"/>
  <c r="AW370" i="6"/>
  <c r="AX370" i="6"/>
  <c r="AQ119" i="6"/>
  <c r="AV119" i="6"/>
  <c r="AW119" i="6"/>
  <c r="AX119" i="6"/>
  <c r="AR119" i="6"/>
  <c r="AY119" i="6"/>
  <c r="AZ119" i="6"/>
  <c r="BA119" i="6"/>
  <c r="AR43" i="6"/>
  <c r="AY43" i="6"/>
  <c r="AZ43" i="6"/>
  <c r="BA43" i="6"/>
  <c r="AQ43" i="6"/>
  <c r="AV43" i="6"/>
  <c r="AW43" i="6"/>
  <c r="AX43" i="6"/>
  <c r="BH501" i="6"/>
  <c r="BO501" i="6"/>
  <c r="BP501" i="6"/>
  <c r="BQ501" i="6"/>
  <c r="BG501" i="6"/>
  <c r="BL501" i="6"/>
  <c r="BM501" i="6"/>
  <c r="BN501" i="6"/>
  <c r="BG322" i="6"/>
  <c r="BL322" i="6"/>
  <c r="BM322" i="6"/>
  <c r="BN322" i="6"/>
  <c r="BH322" i="6"/>
  <c r="BO322" i="6"/>
  <c r="BP322" i="6"/>
  <c r="BQ322" i="6"/>
  <c r="BG128" i="6"/>
  <c r="BL128" i="6"/>
  <c r="BM128" i="6"/>
  <c r="BN128" i="6"/>
  <c r="BH128" i="6"/>
  <c r="BO128" i="6"/>
  <c r="BP128" i="6"/>
  <c r="BQ128" i="6"/>
  <c r="BG512" i="6"/>
  <c r="BL512" i="6"/>
  <c r="BM512" i="6"/>
  <c r="BN512" i="6"/>
  <c r="BH512" i="6"/>
  <c r="BO512" i="6"/>
  <c r="BP512" i="6"/>
  <c r="BQ512" i="6"/>
  <c r="BG455" i="6"/>
  <c r="BL455" i="6"/>
  <c r="BM455" i="6"/>
  <c r="BN455" i="6"/>
  <c r="BH455" i="6"/>
  <c r="BO455" i="6"/>
  <c r="BP455" i="6"/>
  <c r="BQ455" i="6"/>
  <c r="BH291" i="6"/>
  <c r="BO291" i="6"/>
  <c r="BP291" i="6"/>
  <c r="BQ291" i="6"/>
  <c r="BG291" i="6"/>
  <c r="BL291" i="6"/>
  <c r="BM291" i="6"/>
  <c r="BN291" i="6"/>
  <c r="BG173" i="6"/>
  <c r="BL173" i="6"/>
  <c r="BM173" i="6"/>
  <c r="BN173" i="6"/>
  <c r="BH173" i="6"/>
  <c r="BO173" i="6"/>
  <c r="BP173" i="6"/>
  <c r="BQ173" i="6"/>
  <c r="BH41" i="6"/>
  <c r="BO41" i="6"/>
  <c r="BP41" i="6"/>
  <c r="BQ41" i="6"/>
  <c r="BG41" i="6"/>
  <c r="BL41" i="6"/>
  <c r="BM41" i="6"/>
  <c r="BN41" i="6"/>
  <c r="BG242" i="6"/>
  <c r="BL242" i="6"/>
  <c r="BM242" i="6"/>
  <c r="BN242" i="6"/>
  <c r="BH242" i="6"/>
  <c r="BO242" i="6"/>
  <c r="BP242" i="6"/>
  <c r="BQ242" i="6"/>
  <c r="BG79" i="6"/>
  <c r="BL79" i="6"/>
  <c r="BM79" i="6"/>
  <c r="BN79" i="6"/>
  <c r="BH79" i="6"/>
  <c r="BO79" i="6"/>
  <c r="BP79" i="6"/>
  <c r="BQ79" i="6"/>
  <c r="BH163" i="6"/>
  <c r="BO163" i="6"/>
  <c r="BP163" i="6"/>
  <c r="BQ163" i="6"/>
  <c r="BG163" i="6"/>
  <c r="BL163" i="6"/>
  <c r="BM163" i="6"/>
  <c r="BN163" i="6"/>
  <c r="BH342" i="6"/>
  <c r="BO342" i="6"/>
  <c r="BP342" i="6"/>
  <c r="BQ342" i="6"/>
  <c r="BG342" i="6"/>
  <c r="BL342" i="6"/>
  <c r="BM342" i="6"/>
  <c r="BN342" i="6"/>
  <c r="BG214" i="6"/>
  <c r="BL214" i="6"/>
  <c r="BM214" i="6"/>
  <c r="BN214" i="6"/>
  <c r="BH214" i="6"/>
  <c r="BO214" i="6"/>
  <c r="BP214" i="6"/>
  <c r="BQ214" i="6"/>
  <c r="BG248" i="6"/>
  <c r="BL248" i="6"/>
  <c r="BM248" i="6"/>
  <c r="BN248" i="6"/>
  <c r="BH248" i="6"/>
  <c r="BO248" i="6"/>
  <c r="BP248" i="6"/>
  <c r="BQ248" i="6"/>
  <c r="AC458" i="7"/>
  <c r="AH458" i="7"/>
  <c r="AI458" i="7"/>
  <c r="AJ458" i="7"/>
  <c r="A458" i="7"/>
  <c r="AD458" i="7"/>
  <c r="AK458" i="7"/>
  <c r="AL458" i="7"/>
  <c r="AO458" i="7"/>
  <c r="B458" i="7"/>
  <c r="AD415" i="7"/>
  <c r="AK415" i="7"/>
  <c r="AL415" i="7"/>
  <c r="AO415" i="7"/>
  <c r="B415" i="7"/>
  <c r="AC415" i="7"/>
  <c r="AH415" i="7"/>
  <c r="AI415" i="7"/>
  <c r="AJ415" i="7"/>
  <c r="A415" i="7"/>
  <c r="AC67" i="7"/>
  <c r="AH67" i="7"/>
  <c r="AI67" i="7"/>
  <c r="AJ67" i="7"/>
  <c r="A67" i="7"/>
  <c r="AD67" i="7"/>
  <c r="AK67" i="7"/>
  <c r="AL67" i="7"/>
  <c r="AO67" i="7"/>
  <c r="B67" i="7"/>
  <c r="AD106" i="7"/>
  <c r="AK106" i="7"/>
  <c r="AL106" i="7"/>
  <c r="AO106" i="7"/>
  <c r="B106" i="7"/>
  <c r="AC106" i="7"/>
  <c r="AH106" i="7"/>
  <c r="AI106" i="7"/>
  <c r="AJ106" i="7"/>
  <c r="A106" i="7"/>
  <c r="AD360" i="7"/>
  <c r="AK360" i="7"/>
  <c r="AL360" i="7"/>
  <c r="AO360" i="7"/>
  <c r="B360" i="7"/>
  <c r="AC360" i="7"/>
  <c r="AH360" i="7"/>
  <c r="AI360" i="7"/>
  <c r="AJ360" i="7"/>
  <c r="A360" i="7"/>
  <c r="AD293" i="7"/>
  <c r="AK293" i="7"/>
  <c r="AL293" i="7"/>
  <c r="AO293" i="7"/>
  <c r="B293" i="7"/>
  <c r="AC293" i="7"/>
  <c r="AH293" i="7"/>
  <c r="AI293" i="7"/>
  <c r="AJ293" i="7"/>
  <c r="A293" i="7"/>
  <c r="AC252" i="7"/>
  <c r="AH252" i="7"/>
  <c r="AI252" i="7"/>
  <c r="AJ252" i="7"/>
  <c r="A252" i="7"/>
  <c r="AD252" i="7"/>
  <c r="AK252" i="7"/>
  <c r="AL252" i="7"/>
  <c r="AO252" i="7"/>
  <c r="B252" i="7"/>
  <c r="AD190" i="7"/>
  <c r="AK190" i="7"/>
  <c r="AL190" i="7"/>
  <c r="AO190" i="7"/>
  <c r="B190" i="7"/>
  <c r="AC190" i="7"/>
  <c r="AH190" i="7"/>
  <c r="AI190" i="7"/>
  <c r="AJ190" i="7"/>
  <c r="A190" i="7"/>
  <c r="AC319" i="7"/>
  <c r="AH319" i="7"/>
  <c r="AI319" i="7"/>
  <c r="AJ319" i="7"/>
  <c r="A319" i="7"/>
  <c r="AD319" i="7"/>
  <c r="AK319" i="7"/>
  <c r="AL319" i="7"/>
  <c r="AO319" i="7"/>
  <c r="B319" i="7"/>
  <c r="AD403" i="7"/>
  <c r="AK403" i="7"/>
  <c r="AL403" i="7"/>
  <c r="AO403" i="7"/>
  <c r="B403" i="7"/>
  <c r="AC403" i="7"/>
  <c r="AH403" i="7"/>
  <c r="AI403" i="7"/>
  <c r="AJ403" i="7"/>
  <c r="A403" i="7"/>
  <c r="AC509" i="7"/>
  <c r="AH509" i="7"/>
  <c r="AI509" i="7"/>
  <c r="AJ509" i="7"/>
  <c r="A509" i="7"/>
  <c r="AD509" i="7"/>
  <c r="AK509" i="7"/>
  <c r="AL509" i="7"/>
  <c r="AO509" i="7"/>
  <c r="B509" i="7"/>
  <c r="AD426" i="7"/>
  <c r="AK426" i="7"/>
  <c r="AL426" i="7"/>
  <c r="AO426" i="7"/>
  <c r="B426" i="7"/>
  <c r="AC426" i="7"/>
  <c r="AH426" i="7"/>
  <c r="AI426" i="7"/>
  <c r="AJ426" i="7"/>
  <c r="A426" i="7"/>
  <c r="AC383" i="7"/>
  <c r="AH383" i="7"/>
  <c r="AI383" i="7"/>
  <c r="AJ383" i="7"/>
  <c r="A383" i="7"/>
  <c r="AD383" i="7"/>
  <c r="AK383" i="7"/>
  <c r="AL383" i="7"/>
  <c r="AO383" i="7"/>
  <c r="B383" i="7"/>
  <c r="AC281" i="7"/>
  <c r="AH281" i="7"/>
  <c r="AI281" i="7"/>
  <c r="AJ281" i="7"/>
  <c r="A281" i="7"/>
  <c r="AD281" i="7"/>
  <c r="AK281" i="7"/>
  <c r="AL281" i="7"/>
  <c r="AO281" i="7"/>
  <c r="B281" i="7"/>
  <c r="Y287" i="6"/>
  <c r="AD287" i="6"/>
  <c r="AE287" i="6"/>
  <c r="AF287" i="6"/>
  <c r="Z287" i="6"/>
  <c r="AG287" i="6"/>
  <c r="AH287" i="6"/>
  <c r="AK287" i="6"/>
  <c r="Y259" i="6"/>
  <c r="AD259" i="6"/>
  <c r="AE259" i="6"/>
  <c r="AF259" i="6"/>
  <c r="Z259" i="6"/>
  <c r="AG259" i="6"/>
  <c r="AH259" i="6"/>
  <c r="AK259" i="6"/>
  <c r="Y301" i="6"/>
  <c r="AD301" i="6"/>
  <c r="AE301" i="6"/>
  <c r="AF301" i="6"/>
  <c r="Z301" i="6"/>
  <c r="AG301" i="6"/>
  <c r="AH301" i="6"/>
  <c r="AK301" i="6"/>
  <c r="Y471" i="6"/>
  <c r="AD471" i="6"/>
  <c r="AE471" i="6"/>
  <c r="AF471" i="6"/>
  <c r="Z471" i="6"/>
  <c r="AG471" i="6"/>
  <c r="AH471" i="6"/>
  <c r="AK471" i="6"/>
  <c r="Y386" i="6"/>
  <c r="AD386" i="6"/>
  <c r="AE386" i="6"/>
  <c r="AF386" i="6"/>
  <c r="Z386" i="6"/>
  <c r="AG386" i="6"/>
  <c r="AH386" i="6"/>
  <c r="AK386" i="6"/>
  <c r="Y376" i="6"/>
  <c r="AD376" i="6"/>
  <c r="AE376" i="6"/>
  <c r="AF376" i="6"/>
  <c r="Z376" i="6"/>
  <c r="AG376" i="6"/>
  <c r="AH376" i="6"/>
  <c r="AK376" i="6"/>
  <c r="Y82" i="6"/>
  <c r="AD82" i="6"/>
  <c r="AE82" i="6"/>
  <c r="AF82" i="6"/>
  <c r="Z82" i="6"/>
  <c r="AG82" i="6"/>
  <c r="AH82" i="6"/>
  <c r="AK82" i="6"/>
  <c r="Z460" i="6"/>
  <c r="AG460" i="6"/>
  <c r="AH460" i="6"/>
  <c r="AK460" i="6"/>
  <c r="Y460" i="6"/>
  <c r="AD460" i="6"/>
  <c r="AE460" i="6"/>
  <c r="AF460" i="6"/>
  <c r="Y33" i="6"/>
  <c r="AD33" i="6"/>
  <c r="AE33" i="6"/>
  <c r="AF33" i="6"/>
  <c r="Z33" i="6"/>
  <c r="AG33" i="6"/>
  <c r="AH33" i="6"/>
  <c r="AK33" i="6"/>
  <c r="Y375" i="6"/>
  <c r="AD375" i="6"/>
  <c r="AE375" i="6"/>
  <c r="AF375" i="6"/>
  <c r="Z375" i="6"/>
  <c r="AG375" i="6"/>
  <c r="AH375" i="6"/>
  <c r="AK375" i="6"/>
  <c r="Y199" i="6"/>
  <c r="AD199" i="6"/>
  <c r="AE199" i="6"/>
  <c r="AF199" i="6"/>
  <c r="Z199" i="6"/>
  <c r="AG199" i="6"/>
  <c r="AH199" i="6"/>
  <c r="AK199" i="6"/>
  <c r="Y459" i="6"/>
  <c r="AD459" i="6"/>
  <c r="AE459" i="6"/>
  <c r="AF459" i="6"/>
  <c r="Z459" i="6"/>
  <c r="AG459" i="6"/>
  <c r="AH459" i="6"/>
  <c r="AK459" i="6"/>
  <c r="Y239" i="6"/>
  <c r="AD239" i="6"/>
  <c r="AE239" i="6"/>
  <c r="AF239" i="6"/>
  <c r="Z239" i="6"/>
  <c r="AG239" i="6"/>
  <c r="AH239" i="6"/>
  <c r="AK239" i="6"/>
  <c r="Y111" i="6"/>
  <c r="AD111" i="6"/>
  <c r="AE111" i="6"/>
  <c r="AF111" i="6"/>
  <c r="Z111" i="6"/>
  <c r="AG111" i="6"/>
  <c r="AH111" i="6"/>
  <c r="AK111" i="6"/>
  <c r="BK429" i="7"/>
  <c r="BP429" i="7"/>
  <c r="BQ429" i="7"/>
  <c r="BR429" i="7"/>
  <c r="G429" i="7"/>
  <c r="BL429" i="7"/>
  <c r="BS429" i="7"/>
  <c r="BT429" i="7"/>
  <c r="BU429" i="7"/>
  <c r="H429" i="7"/>
  <c r="BK148" i="7"/>
  <c r="BP148" i="7"/>
  <c r="BQ148" i="7"/>
  <c r="BR148" i="7"/>
  <c r="G148" i="7"/>
  <c r="I148" i="7"/>
  <c r="BL148" i="7"/>
  <c r="BS148" i="7"/>
  <c r="BT148" i="7"/>
  <c r="BU148" i="7"/>
  <c r="H148" i="7"/>
  <c r="BK315" i="7"/>
  <c r="BP315" i="7"/>
  <c r="BQ315" i="7"/>
  <c r="BR315" i="7"/>
  <c r="G315" i="7"/>
  <c r="BL315" i="7"/>
  <c r="BS315" i="7"/>
  <c r="BT315" i="7"/>
  <c r="BU315" i="7"/>
  <c r="H315" i="7"/>
  <c r="BK59" i="7"/>
  <c r="BP59" i="7"/>
  <c r="BQ59" i="7"/>
  <c r="BR59" i="7"/>
  <c r="G59" i="7"/>
  <c r="BL59" i="7"/>
  <c r="BS59" i="7"/>
  <c r="BT59" i="7"/>
  <c r="BU59" i="7"/>
  <c r="H59" i="7"/>
  <c r="BK44" i="7"/>
  <c r="BP44" i="7"/>
  <c r="BQ44" i="7"/>
  <c r="BR44" i="7"/>
  <c r="G44" i="7"/>
  <c r="BL44" i="7"/>
  <c r="BS44" i="7"/>
  <c r="BT44" i="7"/>
  <c r="BU44" i="7"/>
  <c r="H44" i="7"/>
  <c r="BK466" i="7"/>
  <c r="BP466" i="7"/>
  <c r="BQ466" i="7"/>
  <c r="BR466" i="7"/>
  <c r="G466" i="7"/>
  <c r="BL466" i="7"/>
  <c r="BS466" i="7"/>
  <c r="BT466" i="7"/>
  <c r="BU466" i="7"/>
  <c r="H466" i="7"/>
  <c r="BK358" i="7"/>
  <c r="BP358" i="7"/>
  <c r="BQ358" i="7"/>
  <c r="BR358" i="7"/>
  <c r="G358" i="7"/>
  <c r="BL358" i="7"/>
  <c r="BS358" i="7"/>
  <c r="BT358" i="7"/>
  <c r="BU358" i="7"/>
  <c r="H358" i="7"/>
  <c r="BL129" i="7"/>
  <c r="BS129" i="7"/>
  <c r="BT129" i="7"/>
  <c r="BU129" i="7"/>
  <c r="H129" i="7"/>
  <c r="BK129" i="7"/>
  <c r="BP129" i="7"/>
  <c r="BQ129" i="7"/>
  <c r="BR129" i="7"/>
  <c r="G129" i="7"/>
  <c r="I129" i="7"/>
  <c r="BK232" i="7"/>
  <c r="BP232" i="7"/>
  <c r="BQ232" i="7"/>
  <c r="BR232" i="7"/>
  <c r="G232" i="7"/>
  <c r="I232" i="7"/>
  <c r="BL232" i="7"/>
  <c r="BS232" i="7"/>
  <c r="BT232" i="7"/>
  <c r="BU232" i="7"/>
  <c r="H232" i="7"/>
  <c r="BL249" i="7"/>
  <c r="BS249" i="7"/>
  <c r="BT249" i="7"/>
  <c r="BU249" i="7"/>
  <c r="H249" i="7"/>
  <c r="BK249" i="7"/>
  <c r="BP249" i="7"/>
  <c r="BQ249" i="7"/>
  <c r="BR249" i="7"/>
  <c r="G249" i="7"/>
  <c r="I249" i="7"/>
  <c r="BK497" i="7"/>
  <c r="BP497" i="7"/>
  <c r="BQ497" i="7"/>
  <c r="BR497" i="7"/>
  <c r="G497" i="7"/>
  <c r="BL497" i="7"/>
  <c r="BS497" i="7"/>
  <c r="BT497" i="7"/>
  <c r="BU497" i="7"/>
  <c r="H497" i="7"/>
  <c r="BL406" i="7"/>
  <c r="BS406" i="7"/>
  <c r="BT406" i="7"/>
  <c r="BU406" i="7"/>
  <c r="H406" i="7"/>
  <c r="BK406" i="7"/>
  <c r="BP406" i="7"/>
  <c r="BQ406" i="7"/>
  <c r="BR406" i="7"/>
  <c r="G406" i="7"/>
  <c r="I406" i="7"/>
  <c r="BL150" i="7"/>
  <c r="BS150" i="7"/>
  <c r="BT150" i="7"/>
  <c r="BU150" i="7"/>
  <c r="H150" i="7"/>
  <c r="BK150" i="7"/>
  <c r="BP150" i="7"/>
  <c r="BQ150" i="7"/>
  <c r="BR150" i="7"/>
  <c r="G150" i="7"/>
  <c r="I150" i="7"/>
  <c r="BL206" i="7"/>
  <c r="BS206" i="7"/>
  <c r="BT206" i="7"/>
  <c r="BU206" i="7"/>
  <c r="H206" i="7"/>
  <c r="BK206" i="7"/>
  <c r="BP206" i="7"/>
  <c r="BQ206" i="7"/>
  <c r="BR206" i="7"/>
  <c r="G206" i="7"/>
  <c r="I206" i="7"/>
  <c r="BL332" i="7"/>
  <c r="BS332" i="7"/>
  <c r="BT332" i="7"/>
  <c r="BU332" i="7"/>
  <c r="H332" i="7"/>
  <c r="BK332" i="7"/>
  <c r="BP332" i="7"/>
  <c r="BQ332" i="7"/>
  <c r="BR332" i="7"/>
  <c r="G332" i="7"/>
  <c r="I332" i="7"/>
  <c r="BK108" i="7"/>
  <c r="BP108" i="7"/>
  <c r="BQ108" i="7"/>
  <c r="BR108" i="7"/>
  <c r="G108" i="7"/>
  <c r="I108" i="7"/>
  <c r="BL108" i="7"/>
  <c r="BS108" i="7"/>
  <c r="BT108" i="7"/>
  <c r="BU108" i="7"/>
  <c r="H108" i="7"/>
  <c r="BK190" i="7"/>
  <c r="BP190" i="7"/>
  <c r="BQ190" i="7"/>
  <c r="BR190" i="7"/>
  <c r="G190" i="7"/>
  <c r="I190" i="7"/>
  <c r="BL190" i="7"/>
  <c r="BS190" i="7"/>
  <c r="BT190" i="7"/>
  <c r="BU190" i="7"/>
  <c r="H190" i="7"/>
  <c r="BH452" i="6"/>
  <c r="BO452" i="6"/>
  <c r="BP452" i="6"/>
  <c r="BQ452" i="6"/>
  <c r="BG452" i="6"/>
  <c r="BL452" i="6"/>
  <c r="BM452" i="6"/>
  <c r="BN452" i="6"/>
  <c r="BH374" i="6"/>
  <c r="BO374" i="6"/>
  <c r="BP374" i="6"/>
  <c r="BQ374" i="6"/>
  <c r="BG374" i="6"/>
  <c r="BL374" i="6"/>
  <c r="BM374" i="6"/>
  <c r="BN374" i="6"/>
  <c r="AD187" i="7"/>
  <c r="AK187" i="7"/>
  <c r="AL187" i="7"/>
  <c r="AO187" i="7"/>
  <c r="B187" i="7"/>
  <c r="AC187" i="7"/>
  <c r="AH187" i="7"/>
  <c r="AI187" i="7"/>
  <c r="AJ187" i="7"/>
  <c r="A187" i="7"/>
  <c r="BX203" i="6"/>
  <c r="CE203" i="6"/>
  <c r="CF203" i="6"/>
  <c r="CG203" i="6"/>
  <c r="BW203" i="6"/>
  <c r="CB203" i="6"/>
  <c r="CC203" i="6"/>
  <c r="CD203" i="6"/>
  <c r="BW446" i="6"/>
  <c r="CB446" i="6"/>
  <c r="CC446" i="6"/>
  <c r="CD446" i="6"/>
  <c r="BX446" i="6"/>
  <c r="CE446" i="6"/>
  <c r="CF446" i="6"/>
  <c r="CG446" i="6"/>
  <c r="BW167" i="6"/>
  <c r="CB167" i="6"/>
  <c r="CC167" i="6"/>
  <c r="CD167" i="6"/>
  <c r="BX167" i="6"/>
  <c r="CE167" i="6"/>
  <c r="CF167" i="6"/>
  <c r="CG167" i="6"/>
  <c r="BW324" i="6"/>
  <c r="CB324" i="6"/>
  <c r="CC324" i="6"/>
  <c r="CD324" i="6"/>
  <c r="BX324" i="6"/>
  <c r="CE324" i="6"/>
  <c r="CF324" i="6"/>
  <c r="CG324" i="6"/>
  <c r="BW467" i="6"/>
  <c r="CB467" i="6"/>
  <c r="CC467" i="6"/>
  <c r="CD467" i="6"/>
  <c r="BX467" i="6"/>
  <c r="CE467" i="6"/>
  <c r="CF467" i="6"/>
  <c r="CG467" i="6"/>
  <c r="BW154" i="6"/>
  <c r="CB154" i="6"/>
  <c r="CC154" i="6"/>
  <c r="CD154" i="6"/>
  <c r="BX154" i="6"/>
  <c r="CE154" i="6"/>
  <c r="CF154" i="6"/>
  <c r="CG154" i="6"/>
  <c r="BX168" i="6"/>
  <c r="CE168" i="6"/>
  <c r="CF168" i="6"/>
  <c r="CG168" i="6"/>
  <c r="BW168" i="6"/>
  <c r="CB168" i="6"/>
  <c r="CC168" i="6"/>
  <c r="CD168" i="6"/>
  <c r="BW206" i="6"/>
  <c r="CB206" i="6"/>
  <c r="CC206" i="6"/>
  <c r="CD206" i="6"/>
  <c r="BX206" i="6"/>
  <c r="CE206" i="6"/>
  <c r="CF206" i="6"/>
  <c r="CG206" i="6"/>
  <c r="BX33" i="6"/>
  <c r="CE33" i="6"/>
  <c r="CF33" i="6"/>
  <c r="CG33" i="6"/>
  <c r="BW33" i="6"/>
  <c r="CB33" i="6"/>
  <c r="CC33" i="6"/>
  <c r="CD33" i="6"/>
  <c r="BW149" i="6"/>
  <c r="CB149" i="6"/>
  <c r="CC149" i="6"/>
  <c r="CD149" i="6"/>
  <c r="BX149" i="6"/>
  <c r="CE149" i="6"/>
  <c r="CF149" i="6"/>
  <c r="CG149" i="6"/>
  <c r="BW447" i="6"/>
  <c r="CB447" i="6"/>
  <c r="CC447" i="6"/>
  <c r="CD447" i="6"/>
  <c r="BX447" i="6"/>
  <c r="CE447" i="6"/>
  <c r="CF447" i="6"/>
  <c r="CG447" i="6"/>
  <c r="BW290" i="6"/>
  <c r="CB290" i="6"/>
  <c r="CC290" i="6"/>
  <c r="CD290" i="6"/>
  <c r="BX290" i="6"/>
  <c r="CE290" i="6"/>
  <c r="CF290" i="6"/>
  <c r="CG290" i="6"/>
  <c r="BW40" i="6"/>
  <c r="CB40" i="6"/>
  <c r="CC40" i="6"/>
  <c r="CD40" i="6"/>
  <c r="BX40" i="6"/>
  <c r="CE40" i="6"/>
  <c r="CF40" i="6"/>
  <c r="CG40" i="6"/>
  <c r="BW70" i="6"/>
  <c r="CB70" i="6"/>
  <c r="CC70" i="6"/>
  <c r="CD70" i="6"/>
  <c r="BX70" i="6"/>
  <c r="CE70" i="6"/>
  <c r="CF70" i="6"/>
  <c r="CG70" i="6"/>
  <c r="BW43" i="6"/>
  <c r="CB43" i="6"/>
  <c r="CC43" i="6"/>
  <c r="CD43" i="6"/>
  <c r="BX43" i="6"/>
  <c r="CE43" i="6"/>
  <c r="CF43" i="6"/>
  <c r="CG43" i="6"/>
  <c r="BW81" i="6"/>
  <c r="CB81" i="6"/>
  <c r="CC81" i="6"/>
  <c r="CD81" i="6"/>
  <c r="BX81" i="6"/>
  <c r="CE81" i="6"/>
  <c r="CF81" i="6"/>
  <c r="CG81" i="6"/>
  <c r="BW196" i="6"/>
  <c r="CB196" i="6"/>
  <c r="CC196" i="6"/>
  <c r="CD196" i="6"/>
  <c r="BX196" i="6"/>
  <c r="CE196" i="6"/>
  <c r="CF196" i="6"/>
  <c r="CG196" i="6"/>
  <c r="BW366" i="6"/>
  <c r="CB366" i="6"/>
  <c r="CC366" i="6"/>
  <c r="CD366" i="6"/>
  <c r="BX366" i="6"/>
  <c r="CE366" i="6"/>
  <c r="CF366" i="6"/>
  <c r="CG366" i="6"/>
  <c r="BX498" i="6"/>
  <c r="CE498" i="6"/>
  <c r="CF498" i="6"/>
  <c r="CG498" i="6"/>
  <c r="BW498" i="6"/>
  <c r="CB498" i="6"/>
  <c r="CC498" i="6"/>
  <c r="CD498" i="6"/>
  <c r="Z159" i="6"/>
  <c r="AG159" i="6"/>
  <c r="AH159" i="6"/>
  <c r="AK159" i="6"/>
  <c r="Y159" i="6"/>
  <c r="AD159" i="6"/>
  <c r="AE159" i="6"/>
  <c r="AF159" i="6"/>
  <c r="Y21" i="6"/>
  <c r="AD21" i="6"/>
  <c r="AE21" i="6"/>
  <c r="AF21" i="6"/>
  <c r="Z21" i="6"/>
  <c r="AG21" i="6"/>
  <c r="AH21" i="6"/>
  <c r="AK21" i="6"/>
  <c r="BK489" i="7"/>
  <c r="BP489" i="7"/>
  <c r="BQ489" i="7"/>
  <c r="BR489" i="7"/>
  <c r="G489" i="7"/>
  <c r="BL489" i="7"/>
  <c r="BS489" i="7"/>
  <c r="BT489" i="7"/>
  <c r="BU489" i="7"/>
  <c r="H489" i="7"/>
  <c r="BL444" i="7"/>
  <c r="BS444" i="7"/>
  <c r="BT444" i="7"/>
  <c r="BU444" i="7"/>
  <c r="H444" i="7"/>
  <c r="BK444" i="7"/>
  <c r="BP444" i="7"/>
  <c r="BQ444" i="7"/>
  <c r="BR444" i="7"/>
  <c r="G444" i="7"/>
  <c r="Y383" i="6"/>
  <c r="AD383" i="6"/>
  <c r="AE383" i="6"/>
  <c r="AF383" i="6"/>
  <c r="Z383" i="6"/>
  <c r="AG383" i="6"/>
  <c r="AH383" i="6"/>
  <c r="AK383" i="6"/>
  <c r="Y429" i="6"/>
  <c r="AD429" i="6"/>
  <c r="AE429" i="6"/>
  <c r="AF429" i="6"/>
  <c r="Z429" i="6"/>
  <c r="AG429" i="6"/>
  <c r="AH429" i="6"/>
  <c r="AK429" i="6"/>
  <c r="BL486" i="7"/>
  <c r="BS486" i="7"/>
  <c r="BT486" i="7"/>
  <c r="BU486" i="7"/>
  <c r="H486" i="7"/>
  <c r="BK486" i="7"/>
  <c r="BP486" i="7"/>
  <c r="BQ486" i="7"/>
  <c r="BR486" i="7"/>
  <c r="G486" i="7"/>
  <c r="BL452" i="7"/>
  <c r="BS452" i="7"/>
  <c r="BT452" i="7"/>
  <c r="BU452" i="7"/>
  <c r="H452" i="7"/>
  <c r="BK452" i="7"/>
  <c r="BP452" i="7"/>
  <c r="BQ452" i="7"/>
  <c r="BR452" i="7"/>
  <c r="G452" i="7"/>
  <c r="CP24" i="7"/>
  <c r="P24" i="7"/>
  <c r="AS408" i="7"/>
  <c r="AS486" i="7"/>
  <c r="AS403" i="7"/>
  <c r="AS36" i="7"/>
  <c r="BU132" i="6"/>
  <c r="BU402" i="6"/>
  <c r="BU201" i="6"/>
  <c r="BU330" i="6"/>
  <c r="BU424" i="6"/>
  <c r="BU328" i="6"/>
  <c r="C472" i="7"/>
  <c r="C295" i="7"/>
  <c r="C244" i="7"/>
  <c r="C193" i="7"/>
  <c r="C74" i="7"/>
  <c r="C286" i="7"/>
  <c r="C463" i="7"/>
  <c r="C275" i="7"/>
  <c r="C66" i="7"/>
  <c r="C107" i="7"/>
  <c r="C430" i="7"/>
  <c r="I455" i="7"/>
  <c r="I496" i="7"/>
  <c r="I451" i="7"/>
  <c r="AS451" i="7"/>
  <c r="AS291" i="7"/>
  <c r="AS360" i="7"/>
  <c r="AS317" i="7"/>
  <c r="AS467" i="7"/>
  <c r="AS233" i="7"/>
  <c r="AS29" i="7"/>
  <c r="AS158" i="7"/>
  <c r="AS189" i="7"/>
  <c r="AS247" i="7"/>
  <c r="AS470" i="7"/>
  <c r="AS380" i="7"/>
  <c r="AS301" i="7"/>
  <c r="AS469" i="7"/>
  <c r="AS15" i="7"/>
  <c r="AS150" i="7"/>
  <c r="AS210" i="7"/>
  <c r="AS249" i="7"/>
  <c r="AS277" i="7"/>
  <c r="AS300" i="7"/>
  <c r="AS472" i="7"/>
  <c r="AS497" i="7"/>
  <c r="AS85" i="7"/>
  <c r="AS236" i="7"/>
  <c r="AS161" i="7"/>
  <c r="AS319" i="7"/>
  <c r="AS321" i="7"/>
  <c r="AS342" i="7"/>
  <c r="AS421" i="7"/>
  <c r="AS367" i="7"/>
  <c r="AS416" i="7"/>
  <c r="AS366" i="7"/>
  <c r="AS422" i="7"/>
  <c r="AS515" i="7"/>
  <c r="AS237" i="7"/>
  <c r="AS75" i="7"/>
  <c r="AS345" i="7"/>
  <c r="AS117" i="7"/>
  <c r="AS166" i="7"/>
  <c r="AS402" i="7"/>
  <c r="AS385" i="7"/>
  <c r="AS456" i="7"/>
  <c r="AS197" i="7"/>
  <c r="AS241" i="7"/>
  <c r="AS406" i="7"/>
  <c r="AS458" i="7"/>
  <c r="AS453" i="7"/>
  <c r="AS506" i="7"/>
  <c r="AS511" i="7"/>
  <c r="AS285" i="7"/>
  <c r="AS28" i="7"/>
  <c r="AS74" i="7"/>
  <c r="AS87" i="7"/>
  <c r="AS194" i="7"/>
  <c r="AS39" i="7"/>
  <c r="AS278" i="7"/>
  <c r="AS71" i="7"/>
  <c r="AS156" i="7"/>
  <c r="AS325" i="7"/>
  <c r="AS363" i="7"/>
  <c r="AS362" i="7"/>
  <c r="AS327" i="7"/>
  <c r="AS427" i="7"/>
  <c r="AS330" i="7"/>
  <c r="AS371" i="7"/>
  <c r="AS428" i="7"/>
  <c r="AS372" i="7"/>
  <c r="AS491" i="7"/>
  <c r="AS244" i="7"/>
  <c r="BU153" i="6"/>
  <c r="BU492" i="6"/>
  <c r="BU163" i="6"/>
  <c r="BU106" i="6"/>
  <c r="BU485" i="6"/>
  <c r="BU205" i="6"/>
  <c r="BU277" i="6"/>
  <c r="BU468" i="6"/>
  <c r="BU131" i="6"/>
  <c r="BU29" i="6"/>
  <c r="BU212" i="6"/>
  <c r="BU332" i="6"/>
  <c r="BU325" i="6"/>
  <c r="BU42" i="6"/>
  <c r="BU23" i="6"/>
  <c r="BU171" i="6"/>
  <c r="BU17" i="6"/>
  <c r="BU25" i="6"/>
  <c r="BU164" i="6"/>
  <c r="BU365" i="6"/>
  <c r="BU117" i="6"/>
  <c r="BU146" i="6"/>
  <c r="BU162" i="6"/>
  <c r="BU506" i="6"/>
  <c r="BU322" i="6"/>
  <c r="BU339" i="6"/>
  <c r="BU416" i="6"/>
  <c r="BU367" i="6"/>
  <c r="BU384" i="6"/>
  <c r="BU245" i="6"/>
  <c r="BU274" i="6"/>
  <c r="BU409" i="6"/>
  <c r="BU426" i="6"/>
  <c r="BU469" i="6"/>
  <c r="BU509" i="6"/>
  <c r="BU403" i="6"/>
  <c r="BU326" i="6"/>
  <c r="BU21" i="6"/>
  <c r="BU215" i="6"/>
  <c r="BU22" i="6"/>
  <c r="BU276" i="6"/>
  <c r="BU335" i="6"/>
  <c r="BU443" i="6"/>
  <c r="BU213" i="6"/>
  <c r="BU301" i="6"/>
  <c r="BU381" i="6"/>
  <c r="BU422" i="6"/>
  <c r="BU490" i="6"/>
  <c r="BU502" i="6"/>
  <c r="BU460" i="6"/>
  <c r="BU71" i="6"/>
  <c r="BU38" i="6"/>
  <c r="BU63" i="6"/>
  <c r="BU156" i="6"/>
  <c r="BU172" i="6"/>
  <c r="BU386" i="6"/>
  <c r="BU24" i="6"/>
  <c r="BU173" i="6"/>
  <c r="BU187" i="6"/>
  <c r="BU295" i="6"/>
  <c r="BU216" i="6"/>
  <c r="BU287" i="6"/>
  <c r="BU459" i="6"/>
  <c r="BU238" i="6"/>
  <c r="BU253" i="6"/>
  <c r="BU405" i="6"/>
  <c r="BU421" i="6"/>
  <c r="BU237" i="6"/>
  <c r="BU254" i="6"/>
  <c r="BU345" i="6"/>
  <c r="BU377" i="6"/>
  <c r="BU454" i="6"/>
  <c r="BU470" i="6"/>
  <c r="BU513" i="6"/>
  <c r="BU472" i="6"/>
  <c r="I29" i="7"/>
  <c r="I495" i="7"/>
  <c r="AR515" i="6"/>
  <c r="AY515" i="6"/>
  <c r="AZ515" i="6"/>
  <c r="BA515" i="6"/>
  <c r="AQ515" i="6"/>
  <c r="AV515" i="6"/>
  <c r="AW515" i="6"/>
  <c r="AX515" i="6"/>
  <c r="AQ233" i="6"/>
  <c r="AV233" i="6"/>
  <c r="AW233" i="6"/>
  <c r="AX233" i="6"/>
  <c r="AR233" i="6"/>
  <c r="AY233" i="6"/>
  <c r="AZ233" i="6"/>
  <c r="BA233" i="6"/>
  <c r="AQ157" i="6"/>
  <c r="AV157" i="6"/>
  <c r="AW157" i="6"/>
  <c r="AX157" i="6"/>
  <c r="AR157" i="6"/>
  <c r="AY157" i="6"/>
  <c r="AZ157" i="6"/>
  <c r="BA157" i="6"/>
  <c r="AR446" i="6"/>
  <c r="AY446" i="6"/>
  <c r="AZ446" i="6"/>
  <c r="BA446" i="6"/>
  <c r="AQ446" i="6"/>
  <c r="AV446" i="6"/>
  <c r="AW446" i="6"/>
  <c r="AX446" i="6"/>
  <c r="AR418" i="6"/>
  <c r="AY418" i="6"/>
  <c r="AZ418" i="6"/>
  <c r="BA418" i="6"/>
  <c r="AQ418" i="6"/>
  <c r="AV418" i="6"/>
  <c r="AW418" i="6"/>
  <c r="AX418" i="6"/>
  <c r="BG372" i="6"/>
  <c r="BL372" i="6"/>
  <c r="BM372" i="6"/>
  <c r="BN372" i="6"/>
  <c r="BH372" i="6"/>
  <c r="BO372" i="6"/>
  <c r="BP372" i="6"/>
  <c r="BQ372" i="6"/>
  <c r="BG30" i="6"/>
  <c r="BL30" i="6"/>
  <c r="BM30" i="6"/>
  <c r="BN30" i="6"/>
  <c r="BH30" i="6"/>
  <c r="BO30" i="6"/>
  <c r="BP30" i="6"/>
  <c r="BQ30" i="6"/>
  <c r="BH247" i="6"/>
  <c r="BO247" i="6"/>
  <c r="BP247" i="6"/>
  <c r="BQ247" i="6"/>
  <c r="BG247" i="6"/>
  <c r="BL247" i="6"/>
  <c r="BM247" i="6"/>
  <c r="BN247" i="6"/>
  <c r="BH207" i="6"/>
  <c r="BO207" i="6"/>
  <c r="BP207" i="6"/>
  <c r="BQ207" i="6"/>
  <c r="BG207" i="6"/>
  <c r="BL207" i="6"/>
  <c r="BM207" i="6"/>
  <c r="BN207" i="6"/>
  <c r="BG401" i="6"/>
  <c r="BL401" i="6"/>
  <c r="BM401" i="6"/>
  <c r="BN401" i="6"/>
  <c r="BH401" i="6"/>
  <c r="BO401" i="6"/>
  <c r="BP401" i="6"/>
  <c r="BQ401" i="6"/>
  <c r="AC167" i="7"/>
  <c r="AH167" i="7"/>
  <c r="AI167" i="7"/>
  <c r="AJ167" i="7"/>
  <c r="A167" i="7"/>
  <c r="AD167" i="7"/>
  <c r="AK167" i="7"/>
  <c r="AL167" i="7"/>
  <c r="AO167" i="7"/>
  <c r="B167" i="7"/>
  <c r="AD447" i="7"/>
  <c r="AK447" i="7"/>
  <c r="AL447" i="7"/>
  <c r="AO447" i="7"/>
  <c r="B447" i="7"/>
  <c r="AC447" i="7"/>
  <c r="AH447" i="7"/>
  <c r="AI447" i="7"/>
  <c r="AJ447" i="7"/>
  <c r="A447" i="7"/>
  <c r="AC213" i="7"/>
  <c r="AH213" i="7"/>
  <c r="AI213" i="7"/>
  <c r="AJ213" i="7"/>
  <c r="A213" i="7"/>
  <c r="AD213" i="7"/>
  <c r="AK213" i="7"/>
  <c r="AL213" i="7"/>
  <c r="AO213" i="7"/>
  <c r="B213" i="7"/>
  <c r="AC23" i="7"/>
  <c r="AH23" i="7"/>
  <c r="AI23" i="7"/>
  <c r="AJ23" i="7"/>
  <c r="A23" i="7"/>
  <c r="AD23" i="7"/>
  <c r="AK23" i="7"/>
  <c r="AL23" i="7"/>
  <c r="AO23" i="7"/>
  <c r="B23" i="7"/>
  <c r="AD418" i="7"/>
  <c r="AK418" i="7"/>
  <c r="AL418" i="7"/>
  <c r="AO418" i="7"/>
  <c r="B418" i="7"/>
  <c r="AC418" i="7"/>
  <c r="AH418" i="7"/>
  <c r="AI418" i="7"/>
  <c r="AJ418" i="7"/>
  <c r="A418" i="7"/>
  <c r="Y461" i="6"/>
  <c r="AD461" i="6"/>
  <c r="AE461" i="6"/>
  <c r="AF461" i="6"/>
  <c r="Z461" i="6"/>
  <c r="AG461" i="6"/>
  <c r="AH461" i="6"/>
  <c r="AK461" i="6"/>
  <c r="Y147" i="6"/>
  <c r="AD147" i="6"/>
  <c r="AE147" i="6"/>
  <c r="AF147" i="6"/>
  <c r="Z147" i="6"/>
  <c r="AG147" i="6"/>
  <c r="AH147" i="6"/>
  <c r="AK147" i="6"/>
  <c r="Y508" i="6"/>
  <c r="AD508" i="6"/>
  <c r="AE508" i="6"/>
  <c r="AF508" i="6"/>
  <c r="Z508" i="6"/>
  <c r="AG508" i="6"/>
  <c r="AH508" i="6"/>
  <c r="AK508" i="6"/>
  <c r="Z282" i="6"/>
  <c r="AG282" i="6"/>
  <c r="AH282" i="6"/>
  <c r="AK282" i="6"/>
  <c r="Y282" i="6"/>
  <c r="AD282" i="6"/>
  <c r="AE282" i="6"/>
  <c r="AF282" i="6"/>
  <c r="Y17" i="6"/>
  <c r="AD17" i="6"/>
  <c r="AE17" i="6"/>
  <c r="AF17" i="6"/>
  <c r="Z17" i="6"/>
  <c r="AG17" i="6"/>
  <c r="AH17" i="6"/>
  <c r="AK17" i="6"/>
  <c r="Y61" i="6"/>
  <c r="AD61" i="6"/>
  <c r="AE61" i="6"/>
  <c r="AF61" i="6"/>
  <c r="Z61" i="6"/>
  <c r="AG61" i="6"/>
  <c r="AH61" i="6"/>
  <c r="AK61" i="6"/>
  <c r="BK446" i="7"/>
  <c r="BP446" i="7"/>
  <c r="BQ446" i="7"/>
  <c r="BR446" i="7"/>
  <c r="G446" i="7"/>
  <c r="BL446" i="7"/>
  <c r="BS446" i="7"/>
  <c r="BT446" i="7"/>
  <c r="BU446" i="7"/>
  <c r="H446" i="7"/>
  <c r="BL214" i="7"/>
  <c r="BS214" i="7"/>
  <c r="BT214" i="7"/>
  <c r="BU214" i="7"/>
  <c r="H214" i="7"/>
  <c r="BK214" i="7"/>
  <c r="BP214" i="7"/>
  <c r="BQ214" i="7"/>
  <c r="BR214" i="7"/>
  <c r="G214" i="7"/>
  <c r="I214" i="7"/>
  <c r="BL125" i="7"/>
  <c r="BS125" i="7"/>
  <c r="BT125" i="7"/>
  <c r="BU125" i="7"/>
  <c r="H125" i="7"/>
  <c r="BK125" i="7"/>
  <c r="BP125" i="7"/>
  <c r="BQ125" i="7"/>
  <c r="BR125" i="7"/>
  <c r="G125" i="7"/>
  <c r="I125" i="7"/>
  <c r="BK126" i="7"/>
  <c r="BP126" i="7"/>
  <c r="BQ126" i="7"/>
  <c r="BR126" i="7"/>
  <c r="G126" i="7"/>
  <c r="I126" i="7"/>
  <c r="BL126" i="7"/>
  <c r="BS126" i="7"/>
  <c r="BT126" i="7"/>
  <c r="BU126" i="7"/>
  <c r="H126" i="7"/>
  <c r="BK45" i="7"/>
  <c r="BP45" i="7"/>
  <c r="BQ45" i="7"/>
  <c r="BR45" i="7"/>
  <c r="G45" i="7"/>
  <c r="BL45" i="7"/>
  <c r="BS45" i="7"/>
  <c r="BT45" i="7"/>
  <c r="BU45" i="7"/>
  <c r="H45" i="7"/>
  <c r="AR214" i="6"/>
  <c r="AY214" i="6"/>
  <c r="AZ214" i="6"/>
  <c r="BA214" i="6"/>
  <c r="AQ214" i="6"/>
  <c r="AV214" i="6"/>
  <c r="AW214" i="6"/>
  <c r="AX214" i="6"/>
  <c r="AR65" i="6"/>
  <c r="AY65" i="6"/>
  <c r="AZ65" i="6"/>
  <c r="BA65" i="6"/>
  <c r="AQ65" i="6"/>
  <c r="AV65" i="6"/>
  <c r="AW65" i="6"/>
  <c r="AX65" i="6"/>
  <c r="AR317" i="6"/>
  <c r="AY317" i="6"/>
  <c r="AZ317" i="6"/>
  <c r="BA317" i="6"/>
  <c r="AQ317" i="6"/>
  <c r="AV317" i="6"/>
  <c r="AW317" i="6"/>
  <c r="AX317" i="6"/>
  <c r="AR130" i="6"/>
  <c r="AY130" i="6"/>
  <c r="AZ130" i="6"/>
  <c r="BA130" i="6"/>
  <c r="AQ130" i="6"/>
  <c r="AV130" i="6"/>
  <c r="AW130" i="6"/>
  <c r="AX130" i="6"/>
  <c r="AR298" i="6"/>
  <c r="AY298" i="6"/>
  <c r="AZ298" i="6"/>
  <c r="BA298" i="6"/>
  <c r="AQ298" i="6"/>
  <c r="AV298" i="6"/>
  <c r="AW298" i="6"/>
  <c r="AX298" i="6"/>
  <c r="BG407" i="6"/>
  <c r="BL407" i="6"/>
  <c r="BM407" i="6"/>
  <c r="BN407" i="6"/>
  <c r="BH407" i="6"/>
  <c r="BO407" i="6"/>
  <c r="BP407" i="6"/>
  <c r="BQ407" i="6"/>
  <c r="BG230" i="6"/>
  <c r="BL230" i="6"/>
  <c r="BM230" i="6"/>
  <c r="BN230" i="6"/>
  <c r="BH230" i="6"/>
  <c r="BO230" i="6"/>
  <c r="BP230" i="6"/>
  <c r="BQ230" i="6"/>
  <c r="BG379" i="6"/>
  <c r="BL379" i="6"/>
  <c r="BM379" i="6"/>
  <c r="BN379" i="6"/>
  <c r="BH379" i="6"/>
  <c r="BO379" i="6"/>
  <c r="BP379" i="6"/>
  <c r="BQ379" i="6"/>
  <c r="BG200" i="6"/>
  <c r="BL200" i="6"/>
  <c r="BM200" i="6"/>
  <c r="BN200" i="6"/>
  <c r="BH200" i="6"/>
  <c r="BO200" i="6"/>
  <c r="BP200" i="6"/>
  <c r="BQ200" i="6"/>
  <c r="BG345" i="6"/>
  <c r="BL345" i="6"/>
  <c r="BM345" i="6"/>
  <c r="BN345" i="6"/>
  <c r="BH345" i="6"/>
  <c r="BO345" i="6"/>
  <c r="BP345" i="6"/>
  <c r="BQ345" i="6"/>
  <c r="AC78" i="7"/>
  <c r="AH78" i="7"/>
  <c r="AI78" i="7"/>
  <c r="AJ78" i="7"/>
  <c r="A78" i="7"/>
  <c r="AD78" i="7"/>
  <c r="AK78" i="7"/>
  <c r="AL78" i="7"/>
  <c r="AO78" i="7"/>
  <c r="B78" i="7"/>
  <c r="AC30" i="7"/>
  <c r="AH30" i="7"/>
  <c r="AI30" i="7"/>
  <c r="AJ30" i="7"/>
  <c r="A30" i="7"/>
  <c r="AD30" i="7"/>
  <c r="AK30" i="7"/>
  <c r="AL30" i="7"/>
  <c r="AO30" i="7"/>
  <c r="B30" i="7"/>
  <c r="AD359" i="7"/>
  <c r="AK359" i="7"/>
  <c r="AL359" i="7"/>
  <c r="AO359" i="7"/>
  <c r="B359" i="7"/>
  <c r="AC359" i="7"/>
  <c r="AH359" i="7"/>
  <c r="AI359" i="7"/>
  <c r="AJ359" i="7"/>
  <c r="A359" i="7"/>
  <c r="AC234" i="7"/>
  <c r="AH234" i="7"/>
  <c r="AI234" i="7"/>
  <c r="AJ234" i="7"/>
  <c r="A234" i="7"/>
  <c r="AD234" i="7"/>
  <c r="AK234" i="7"/>
  <c r="AL234" i="7"/>
  <c r="AO234" i="7"/>
  <c r="B234" i="7"/>
  <c r="AD499" i="7"/>
  <c r="AK499" i="7"/>
  <c r="AL499" i="7"/>
  <c r="AO499" i="7"/>
  <c r="B499" i="7"/>
  <c r="AC499" i="7"/>
  <c r="AH499" i="7"/>
  <c r="AI499" i="7"/>
  <c r="AJ499" i="7"/>
  <c r="A499" i="7"/>
  <c r="AD72" i="7"/>
  <c r="AK72" i="7"/>
  <c r="AL72" i="7"/>
  <c r="AO72" i="7"/>
  <c r="B72" i="7"/>
  <c r="AC72" i="7"/>
  <c r="AH72" i="7"/>
  <c r="AI72" i="7"/>
  <c r="AJ72" i="7"/>
  <c r="A72" i="7"/>
  <c r="Y326" i="6"/>
  <c r="AD326" i="6"/>
  <c r="AE326" i="6"/>
  <c r="AF326" i="6"/>
  <c r="Z326" i="6"/>
  <c r="AG326" i="6"/>
  <c r="AH326" i="6"/>
  <c r="AK326" i="6"/>
  <c r="Y344" i="6"/>
  <c r="AD344" i="6"/>
  <c r="AE344" i="6"/>
  <c r="AF344" i="6"/>
  <c r="Z344" i="6"/>
  <c r="AG344" i="6"/>
  <c r="AH344" i="6"/>
  <c r="AK344" i="6"/>
  <c r="Z499" i="6"/>
  <c r="AG499" i="6"/>
  <c r="AH499" i="6"/>
  <c r="AK499" i="6"/>
  <c r="Y499" i="6"/>
  <c r="AD499" i="6"/>
  <c r="AE499" i="6"/>
  <c r="AF499" i="6"/>
  <c r="Z497" i="6"/>
  <c r="AG497" i="6"/>
  <c r="AH497" i="6"/>
  <c r="AK497" i="6"/>
  <c r="Y497" i="6"/>
  <c r="AD497" i="6"/>
  <c r="AE497" i="6"/>
  <c r="AF497" i="6"/>
  <c r="Y300" i="6"/>
  <c r="AD300" i="6"/>
  <c r="AE300" i="6"/>
  <c r="AF300" i="6"/>
  <c r="Z300" i="6"/>
  <c r="AG300" i="6"/>
  <c r="AH300" i="6"/>
  <c r="AK300" i="6"/>
  <c r="BL386" i="7"/>
  <c r="BS386" i="7"/>
  <c r="BT386" i="7"/>
  <c r="BU386" i="7"/>
  <c r="H386" i="7"/>
  <c r="BK386" i="7"/>
  <c r="BP386" i="7"/>
  <c r="BQ386" i="7"/>
  <c r="BR386" i="7"/>
  <c r="G386" i="7"/>
  <c r="I386" i="7"/>
  <c r="BL507" i="7"/>
  <c r="BS507" i="7"/>
  <c r="BT507" i="7"/>
  <c r="BU507" i="7"/>
  <c r="H507" i="7"/>
  <c r="BK507" i="7"/>
  <c r="BP507" i="7"/>
  <c r="BQ507" i="7"/>
  <c r="BR507" i="7"/>
  <c r="G507" i="7"/>
  <c r="BK240" i="7"/>
  <c r="BP240" i="7"/>
  <c r="BQ240" i="7"/>
  <c r="BR240" i="7"/>
  <c r="G240" i="7"/>
  <c r="I240" i="7"/>
  <c r="BL240" i="7"/>
  <c r="BS240" i="7"/>
  <c r="BT240" i="7"/>
  <c r="BU240" i="7"/>
  <c r="H240" i="7"/>
  <c r="BK241" i="7"/>
  <c r="BP241" i="7"/>
  <c r="BQ241" i="7"/>
  <c r="BR241" i="7"/>
  <c r="G241" i="7"/>
  <c r="I241" i="7"/>
  <c r="BL241" i="7"/>
  <c r="BS241" i="7"/>
  <c r="BT241" i="7"/>
  <c r="BU241" i="7"/>
  <c r="H241" i="7"/>
  <c r="AQ454" i="6"/>
  <c r="AV454" i="6"/>
  <c r="AW454" i="6"/>
  <c r="AX454" i="6"/>
  <c r="AR454" i="6"/>
  <c r="AY454" i="6"/>
  <c r="AZ454" i="6"/>
  <c r="BA454" i="6"/>
  <c r="AU248" i="7"/>
  <c r="AZ248" i="7"/>
  <c r="BA248" i="7"/>
  <c r="BB248" i="7"/>
  <c r="D248" i="7"/>
  <c r="F248" i="7"/>
  <c r="AV248" i="7"/>
  <c r="BC248" i="7"/>
  <c r="BD248" i="7"/>
  <c r="BE248" i="7"/>
  <c r="E248" i="7"/>
  <c r="AU217" i="7"/>
  <c r="AZ217" i="7"/>
  <c r="BA217" i="7"/>
  <c r="BB217" i="7"/>
  <c r="D217" i="7"/>
  <c r="F217" i="7"/>
  <c r="AV217" i="7"/>
  <c r="BC217" i="7"/>
  <c r="BD217" i="7"/>
  <c r="BE217" i="7"/>
  <c r="E217" i="7"/>
  <c r="AU170" i="7"/>
  <c r="AZ170" i="7"/>
  <c r="BA170" i="7"/>
  <c r="BB170" i="7"/>
  <c r="D170" i="7"/>
  <c r="F170" i="7"/>
  <c r="AV170" i="7"/>
  <c r="BC170" i="7"/>
  <c r="BD170" i="7"/>
  <c r="BE170" i="7"/>
  <c r="E170" i="7"/>
  <c r="AU320" i="7"/>
  <c r="AZ320" i="7"/>
  <c r="BA320" i="7"/>
  <c r="BB320" i="7"/>
  <c r="D320" i="7"/>
  <c r="F320" i="7"/>
  <c r="AV320" i="7"/>
  <c r="BC320" i="7"/>
  <c r="BD320" i="7"/>
  <c r="BE320" i="7"/>
  <c r="E320" i="7"/>
  <c r="AU124" i="7"/>
  <c r="AZ124" i="7"/>
  <c r="BA124" i="7"/>
  <c r="BB124" i="7"/>
  <c r="D124" i="7"/>
  <c r="F124" i="7"/>
  <c r="AV124" i="7"/>
  <c r="BC124" i="7"/>
  <c r="BD124" i="7"/>
  <c r="BE124" i="7"/>
  <c r="E124" i="7"/>
  <c r="AU290" i="7"/>
  <c r="AZ290" i="7"/>
  <c r="BA290" i="7"/>
  <c r="BB290" i="7"/>
  <c r="D290" i="7"/>
  <c r="F290" i="7"/>
  <c r="AV290" i="7"/>
  <c r="BC290" i="7"/>
  <c r="BD290" i="7"/>
  <c r="BE290" i="7"/>
  <c r="E290" i="7"/>
  <c r="AV447" i="7"/>
  <c r="BC447" i="7"/>
  <c r="BD447" i="7"/>
  <c r="BE447" i="7"/>
  <c r="E447" i="7"/>
  <c r="AU447" i="7"/>
  <c r="AZ447" i="7"/>
  <c r="BA447" i="7"/>
  <c r="BB447" i="7"/>
  <c r="D447" i="7"/>
  <c r="F447" i="7"/>
  <c r="AU254" i="7"/>
  <c r="AZ254" i="7"/>
  <c r="BA254" i="7"/>
  <c r="BB254" i="7"/>
  <c r="D254" i="7"/>
  <c r="F254" i="7"/>
  <c r="AV254" i="7"/>
  <c r="BC254" i="7"/>
  <c r="BD254" i="7"/>
  <c r="BE254" i="7"/>
  <c r="E254" i="7"/>
  <c r="AV358" i="7"/>
  <c r="BC358" i="7"/>
  <c r="BD358" i="7"/>
  <c r="BE358" i="7"/>
  <c r="E358" i="7"/>
  <c r="AU358" i="7"/>
  <c r="AZ358" i="7"/>
  <c r="BA358" i="7"/>
  <c r="BB358" i="7"/>
  <c r="D358" i="7"/>
  <c r="AU18" i="7"/>
  <c r="AZ18" i="7"/>
  <c r="BA18" i="7"/>
  <c r="BB18" i="7"/>
  <c r="D18" i="7"/>
  <c r="F18" i="7"/>
  <c r="AV18" i="7"/>
  <c r="BC18" i="7"/>
  <c r="BD18" i="7"/>
  <c r="BE18" i="7"/>
  <c r="E18" i="7"/>
  <c r="AU253" i="7"/>
  <c r="AZ253" i="7"/>
  <c r="BA253" i="7"/>
  <c r="BB253" i="7"/>
  <c r="D253" i="7"/>
  <c r="F253" i="7"/>
  <c r="AV253" i="7"/>
  <c r="BC253" i="7"/>
  <c r="BD253" i="7"/>
  <c r="BE253" i="7"/>
  <c r="E253" i="7"/>
  <c r="AV460" i="7"/>
  <c r="BC460" i="7"/>
  <c r="BD460" i="7"/>
  <c r="BE460" i="7"/>
  <c r="E460" i="7"/>
  <c r="AU460" i="7"/>
  <c r="AZ460" i="7"/>
  <c r="BA460" i="7"/>
  <c r="BB460" i="7"/>
  <c r="D460" i="7"/>
  <c r="F460" i="7"/>
  <c r="AU31" i="7"/>
  <c r="AZ31" i="7"/>
  <c r="BA31" i="7"/>
  <c r="BB31" i="7"/>
  <c r="D31" i="7"/>
  <c r="F31" i="7"/>
  <c r="AV31" i="7"/>
  <c r="BC31" i="7"/>
  <c r="BD31" i="7"/>
  <c r="BE31" i="7"/>
  <c r="E31" i="7"/>
  <c r="AU162" i="7"/>
  <c r="AZ162" i="7"/>
  <c r="BA162" i="7"/>
  <c r="BB162" i="7"/>
  <c r="D162" i="7"/>
  <c r="F162" i="7"/>
  <c r="AV162" i="7"/>
  <c r="BC162" i="7"/>
  <c r="BD162" i="7"/>
  <c r="BE162" i="7"/>
  <c r="E162" i="7"/>
  <c r="AU122" i="7"/>
  <c r="AZ122" i="7"/>
  <c r="BA122" i="7"/>
  <c r="BB122" i="7"/>
  <c r="D122" i="7"/>
  <c r="F122" i="7"/>
  <c r="AV122" i="7"/>
  <c r="BC122" i="7"/>
  <c r="BD122" i="7"/>
  <c r="BE122" i="7"/>
  <c r="E122" i="7"/>
  <c r="AU336" i="7"/>
  <c r="AZ336" i="7"/>
  <c r="BA336" i="7"/>
  <c r="BB336" i="7"/>
  <c r="D336" i="7"/>
  <c r="F336" i="7"/>
  <c r="AV336" i="7"/>
  <c r="BC336" i="7"/>
  <c r="BD336" i="7"/>
  <c r="BE336" i="7"/>
  <c r="E336" i="7"/>
  <c r="AV425" i="7"/>
  <c r="BC425" i="7"/>
  <c r="BD425" i="7"/>
  <c r="BE425" i="7"/>
  <c r="E425" i="7"/>
  <c r="AU425" i="7"/>
  <c r="AZ425" i="7"/>
  <c r="BA425" i="7"/>
  <c r="BB425" i="7"/>
  <c r="D425" i="7"/>
  <c r="F425" i="7"/>
  <c r="AV424" i="7"/>
  <c r="BC424" i="7"/>
  <c r="BD424" i="7"/>
  <c r="BE424" i="7"/>
  <c r="E424" i="7"/>
  <c r="AU424" i="7"/>
  <c r="AZ424" i="7"/>
  <c r="BA424" i="7"/>
  <c r="BB424" i="7"/>
  <c r="D424" i="7"/>
  <c r="F424" i="7"/>
  <c r="AU495" i="7"/>
  <c r="AZ495" i="7"/>
  <c r="BA495" i="7"/>
  <c r="BB495" i="7"/>
  <c r="D495" i="7"/>
  <c r="F495" i="7"/>
  <c r="AV495" i="7"/>
  <c r="BC495" i="7"/>
  <c r="BD495" i="7"/>
  <c r="BE495" i="7"/>
  <c r="E495" i="7"/>
  <c r="AU37" i="7"/>
  <c r="AZ37" i="7"/>
  <c r="BA37" i="7"/>
  <c r="BB37" i="7"/>
  <c r="D37" i="7"/>
  <c r="F37" i="7"/>
  <c r="AV37" i="7"/>
  <c r="BC37" i="7"/>
  <c r="BD37" i="7"/>
  <c r="BE37" i="7"/>
  <c r="E37" i="7"/>
  <c r="AU84" i="7"/>
  <c r="AZ84" i="7"/>
  <c r="BA84" i="7"/>
  <c r="BB84" i="7"/>
  <c r="D84" i="7"/>
  <c r="F84" i="7"/>
  <c r="AV84" i="7"/>
  <c r="BC84" i="7"/>
  <c r="BD84" i="7"/>
  <c r="BE84" i="7"/>
  <c r="E84" i="7"/>
  <c r="AU407" i="7"/>
  <c r="AZ407" i="7"/>
  <c r="BA407" i="7"/>
  <c r="BB407" i="7"/>
  <c r="D407" i="7"/>
  <c r="F407" i="7"/>
  <c r="AV407" i="7"/>
  <c r="BC407" i="7"/>
  <c r="BD407" i="7"/>
  <c r="BE407" i="7"/>
  <c r="E407" i="7"/>
  <c r="AU331" i="7"/>
  <c r="AZ331" i="7"/>
  <c r="BA331" i="7"/>
  <c r="BB331" i="7"/>
  <c r="D331" i="7"/>
  <c r="F331" i="7"/>
  <c r="AV331" i="7"/>
  <c r="BC331" i="7"/>
  <c r="BD331" i="7"/>
  <c r="BE331" i="7"/>
  <c r="E331" i="7"/>
  <c r="AV429" i="7"/>
  <c r="BC429" i="7"/>
  <c r="BD429" i="7"/>
  <c r="BE429" i="7"/>
  <c r="E429" i="7"/>
  <c r="AU429" i="7"/>
  <c r="AZ429" i="7"/>
  <c r="BA429" i="7"/>
  <c r="BB429" i="7"/>
  <c r="D429" i="7"/>
  <c r="F429" i="7"/>
  <c r="AU69" i="7"/>
  <c r="AZ69" i="7"/>
  <c r="BA69" i="7"/>
  <c r="BB69" i="7"/>
  <c r="D69" i="7"/>
  <c r="F69" i="7"/>
  <c r="AV69" i="7"/>
  <c r="BC69" i="7"/>
  <c r="BD69" i="7"/>
  <c r="BE69" i="7"/>
  <c r="E69" i="7"/>
  <c r="AU25" i="7"/>
  <c r="AZ25" i="7"/>
  <c r="BA25" i="7"/>
  <c r="BB25" i="7"/>
  <c r="D25" i="7"/>
  <c r="F25" i="7"/>
  <c r="AV25" i="7"/>
  <c r="BC25" i="7"/>
  <c r="BD25" i="7"/>
  <c r="BE25" i="7"/>
  <c r="E25" i="7"/>
  <c r="AU118" i="7"/>
  <c r="AZ118" i="7"/>
  <c r="BA118" i="7"/>
  <c r="BB118" i="7"/>
  <c r="D118" i="7"/>
  <c r="F118" i="7"/>
  <c r="AV118" i="7"/>
  <c r="BC118" i="7"/>
  <c r="BD118" i="7"/>
  <c r="BE118" i="7"/>
  <c r="E118" i="7"/>
  <c r="AU384" i="7"/>
  <c r="AZ384" i="7"/>
  <c r="BA384" i="7"/>
  <c r="BB384" i="7"/>
  <c r="D384" i="7"/>
  <c r="F384" i="7"/>
  <c r="AV384" i="7"/>
  <c r="BC384" i="7"/>
  <c r="BD384" i="7"/>
  <c r="BE384" i="7"/>
  <c r="E384" i="7"/>
  <c r="AV415" i="7"/>
  <c r="BC415" i="7"/>
  <c r="BD415" i="7"/>
  <c r="BE415" i="7"/>
  <c r="E415" i="7"/>
  <c r="AU415" i="7"/>
  <c r="AZ415" i="7"/>
  <c r="BA415" i="7"/>
  <c r="BB415" i="7"/>
  <c r="D415" i="7"/>
  <c r="F415" i="7"/>
  <c r="AU412" i="7"/>
  <c r="AZ412" i="7"/>
  <c r="BA412" i="7"/>
  <c r="BB412" i="7"/>
  <c r="D412" i="7"/>
  <c r="F412" i="7"/>
  <c r="AV412" i="7"/>
  <c r="BC412" i="7"/>
  <c r="BD412" i="7"/>
  <c r="BE412" i="7"/>
  <c r="E412" i="7"/>
  <c r="AV102" i="7"/>
  <c r="BC102" i="7"/>
  <c r="BD102" i="7"/>
  <c r="BE102" i="7"/>
  <c r="E102" i="7"/>
  <c r="AU102" i="7"/>
  <c r="AZ102" i="7"/>
  <c r="BA102" i="7"/>
  <c r="BB102" i="7"/>
  <c r="D102" i="7"/>
  <c r="AQ296" i="6"/>
  <c r="AV296" i="6"/>
  <c r="AW296" i="6"/>
  <c r="AX296" i="6"/>
  <c r="AR296" i="6"/>
  <c r="AY296" i="6"/>
  <c r="AZ296" i="6"/>
  <c r="BA296" i="6"/>
  <c r="AQ27" i="6"/>
  <c r="AV27" i="6"/>
  <c r="AW27" i="6"/>
  <c r="AX27" i="6"/>
  <c r="AR27" i="6"/>
  <c r="AY27" i="6"/>
  <c r="AZ27" i="6"/>
  <c r="BA27" i="6"/>
  <c r="AQ423" i="6"/>
  <c r="AV423" i="6"/>
  <c r="AW423" i="6"/>
  <c r="AX423" i="6"/>
  <c r="AR423" i="6"/>
  <c r="AY423" i="6"/>
  <c r="AZ423" i="6"/>
  <c r="BA423" i="6"/>
  <c r="AQ453" i="6"/>
  <c r="AV453" i="6"/>
  <c r="AW453" i="6"/>
  <c r="AX453" i="6"/>
  <c r="AR453" i="6"/>
  <c r="AY453" i="6"/>
  <c r="AZ453" i="6"/>
  <c r="BA453" i="6"/>
  <c r="AQ504" i="6"/>
  <c r="AV504" i="6"/>
  <c r="AW504" i="6"/>
  <c r="AX504" i="6"/>
  <c r="AR504" i="6"/>
  <c r="AY504" i="6"/>
  <c r="AZ504" i="6"/>
  <c r="BA504" i="6"/>
  <c r="BG111" i="6"/>
  <c r="BL111" i="6"/>
  <c r="BM111" i="6"/>
  <c r="BN111" i="6"/>
  <c r="BH111" i="6"/>
  <c r="BO111" i="6"/>
  <c r="BP111" i="6"/>
  <c r="BQ111" i="6"/>
  <c r="BH231" i="6"/>
  <c r="BO231" i="6"/>
  <c r="BP231" i="6"/>
  <c r="BQ231" i="6"/>
  <c r="BG231" i="6"/>
  <c r="BL231" i="6"/>
  <c r="BM231" i="6"/>
  <c r="BN231" i="6"/>
  <c r="BG282" i="6"/>
  <c r="BL282" i="6"/>
  <c r="BM282" i="6"/>
  <c r="BN282" i="6"/>
  <c r="BH282" i="6"/>
  <c r="BO282" i="6"/>
  <c r="BP282" i="6"/>
  <c r="BQ282" i="6"/>
  <c r="BG126" i="6"/>
  <c r="BL126" i="6"/>
  <c r="BM126" i="6"/>
  <c r="BN126" i="6"/>
  <c r="BH126" i="6"/>
  <c r="BO126" i="6"/>
  <c r="BP126" i="6"/>
  <c r="BQ126" i="6"/>
  <c r="AD29" i="7"/>
  <c r="AK29" i="7"/>
  <c r="AL29" i="7"/>
  <c r="AO29" i="7"/>
  <c r="B29" i="7"/>
  <c r="AC29" i="7"/>
  <c r="AH29" i="7"/>
  <c r="AI29" i="7"/>
  <c r="AJ29" i="7"/>
  <c r="A29" i="7"/>
  <c r="AD105" i="7"/>
  <c r="AK105" i="7"/>
  <c r="AL105" i="7"/>
  <c r="AO105" i="7"/>
  <c r="B105" i="7"/>
  <c r="AC105" i="7"/>
  <c r="AH105" i="7"/>
  <c r="AI105" i="7"/>
  <c r="AJ105" i="7"/>
  <c r="A105" i="7"/>
  <c r="AC336" i="7"/>
  <c r="AH336" i="7"/>
  <c r="AI336" i="7"/>
  <c r="AJ336" i="7"/>
  <c r="A336" i="7"/>
  <c r="AD336" i="7"/>
  <c r="AK336" i="7"/>
  <c r="AL336" i="7"/>
  <c r="AO336" i="7"/>
  <c r="B336" i="7"/>
  <c r="C336" i="7"/>
  <c r="AC153" i="7"/>
  <c r="AH153" i="7"/>
  <c r="AI153" i="7"/>
  <c r="AJ153" i="7"/>
  <c r="A153" i="7"/>
  <c r="AD153" i="7"/>
  <c r="AK153" i="7"/>
  <c r="AL153" i="7"/>
  <c r="AO153" i="7"/>
  <c r="B153" i="7"/>
  <c r="AC129" i="7"/>
  <c r="AH129" i="7"/>
  <c r="AI129" i="7"/>
  <c r="AJ129" i="7"/>
  <c r="A129" i="7"/>
  <c r="AD129" i="7"/>
  <c r="AK129" i="7"/>
  <c r="AL129" i="7"/>
  <c r="AO129" i="7"/>
  <c r="B129" i="7"/>
  <c r="C129" i="7"/>
  <c r="Z485" i="6"/>
  <c r="AG485" i="6"/>
  <c r="AH485" i="6"/>
  <c r="AK485" i="6"/>
  <c r="Y485" i="6"/>
  <c r="AD485" i="6"/>
  <c r="AE485" i="6"/>
  <c r="AF485" i="6"/>
  <c r="Z515" i="6"/>
  <c r="AG515" i="6"/>
  <c r="AH515" i="6"/>
  <c r="AK515" i="6"/>
  <c r="Y515" i="6"/>
  <c r="AD515" i="6"/>
  <c r="AE515" i="6"/>
  <c r="AF515" i="6"/>
  <c r="Z341" i="6"/>
  <c r="AG341" i="6"/>
  <c r="AH341" i="6"/>
  <c r="AK341" i="6"/>
  <c r="Y341" i="6"/>
  <c r="AD341" i="6"/>
  <c r="AE341" i="6"/>
  <c r="AF341" i="6"/>
  <c r="Y110" i="6"/>
  <c r="AD110" i="6"/>
  <c r="AE110" i="6"/>
  <c r="AF110" i="6"/>
  <c r="Z110" i="6"/>
  <c r="AG110" i="6"/>
  <c r="AH110" i="6"/>
  <c r="AK110" i="6"/>
  <c r="Z77" i="6"/>
  <c r="AG77" i="6"/>
  <c r="AH77" i="6"/>
  <c r="AK77" i="6"/>
  <c r="Y77" i="6"/>
  <c r="AD77" i="6"/>
  <c r="AE77" i="6"/>
  <c r="AF77" i="6"/>
  <c r="BK460" i="7"/>
  <c r="BP460" i="7"/>
  <c r="BQ460" i="7"/>
  <c r="BR460" i="7"/>
  <c r="G460" i="7"/>
  <c r="BL460" i="7"/>
  <c r="BS460" i="7"/>
  <c r="BT460" i="7"/>
  <c r="BU460" i="7"/>
  <c r="H460" i="7"/>
  <c r="I460" i="7"/>
  <c r="BL65" i="7"/>
  <c r="BS65" i="7"/>
  <c r="BT65" i="7"/>
  <c r="BU65" i="7"/>
  <c r="H65" i="7"/>
  <c r="BK65" i="7"/>
  <c r="BP65" i="7"/>
  <c r="BQ65" i="7"/>
  <c r="BR65" i="7"/>
  <c r="G65" i="7"/>
  <c r="BL196" i="7"/>
  <c r="BS196" i="7"/>
  <c r="BT196" i="7"/>
  <c r="BU196" i="7"/>
  <c r="H196" i="7"/>
  <c r="BK196" i="7"/>
  <c r="BP196" i="7"/>
  <c r="BQ196" i="7"/>
  <c r="BR196" i="7"/>
  <c r="G196" i="7"/>
  <c r="I196" i="7"/>
  <c r="BK84" i="7"/>
  <c r="BP84" i="7"/>
  <c r="BQ84" i="7"/>
  <c r="BR84" i="7"/>
  <c r="G84" i="7"/>
  <c r="I84" i="7"/>
  <c r="BL84" i="7"/>
  <c r="BS84" i="7"/>
  <c r="BT84" i="7"/>
  <c r="BU84" i="7"/>
  <c r="H84" i="7"/>
  <c r="BL243" i="7"/>
  <c r="BS243" i="7"/>
  <c r="BT243" i="7"/>
  <c r="BU243" i="7"/>
  <c r="H243" i="7"/>
  <c r="BK243" i="7"/>
  <c r="BP243" i="7"/>
  <c r="BQ243" i="7"/>
  <c r="BR243" i="7"/>
  <c r="G243" i="7"/>
  <c r="I243" i="7"/>
  <c r="BK163" i="7"/>
  <c r="BP163" i="7"/>
  <c r="BQ163" i="7"/>
  <c r="BR163" i="7"/>
  <c r="G163" i="7"/>
  <c r="I163" i="7"/>
  <c r="BL163" i="7"/>
  <c r="BS163" i="7"/>
  <c r="BT163" i="7"/>
  <c r="BU163" i="7"/>
  <c r="H163" i="7"/>
  <c r="BG296" i="6"/>
  <c r="BL296" i="6"/>
  <c r="BM296" i="6"/>
  <c r="BN296" i="6"/>
  <c r="BH296" i="6"/>
  <c r="BO296" i="6"/>
  <c r="BP296" i="6"/>
  <c r="BQ296" i="6"/>
  <c r="BW299" i="6"/>
  <c r="CB299" i="6"/>
  <c r="CC299" i="6"/>
  <c r="CD299" i="6"/>
  <c r="BX299" i="6"/>
  <c r="CE299" i="6"/>
  <c r="CF299" i="6"/>
  <c r="CG299" i="6"/>
  <c r="BW508" i="6"/>
  <c r="CB508" i="6"/>
  <c r="CC508" i="6"/>
  <c r="CD508" i="6"/>
  <c r="BX508" i="6"/>
  <c r="CE508" i="6"/>
  <c r="CF508" i="6"/>
  <c r="CG508" i="6"/>
  <c r="BX375" i="6"/>
  <c r="CE375" i="6"/>
  <c r="CF375" i="6"/>
  <c r="CG375" i="6"/>
  <c r="BW375" i="6"/>
  <c r="CB375" i="6"/>
  <c r="CC375" i="6"/>
  <c r="CD375" i="6"/>
  <c r="BW44" i="6"/>
  <c r="CB44" i="6"/>
  <c r="CC44" i="6"/>
  <c r="CD44" i="6"/>
  <c r="BX44" i="6"/>
  <c r="CE44" i="6"/>
  <c r="CF44" i="6"/>
  <c r="CG44" i="6"/>
  <c r="BW152" i="6"/>
  <c r="CB152" i="6"/>
  <c r="CC152" i="6"/>
  <c r="CD152" i="6"/>
  <c r="BX152" i="6"/>
  <c r="CE152" i="6"/>
  <c r="CF152" i="6"/>
  <c r="CG152" i="6"/>
  <c r="BW453" i="6"/>
  <c r="CB453" i="6"/>
  <c r="CC453" i="6"/>
  <c r="CD453" i="6"/>
  <c r="BX453" i="6"/>
  <c r="CE453" i="6"/>
  <c r="CF453" i="6"/>
  <c r="CG453" i="6"/>
  <c r="BW406" i="6"/>
  <c r="CB406" i="6"/>
  <c r="CC406" i="6"/>
  <c r="CD406" i="6"/>
  <c r="BX406" i="6"/>
  <c r="CE406" i="6"/>
  <c r="CF406" i="6"/>
  <c r="CG406" i="6"/>
  <c r="BW250" i="6"/>
  <c r="CB250" i="6"/>
  <c r="CC250" i="6"/>
  <c r="CD250" i="6"/>
  <c r="BX250" i="6"/>
  <c r="CE250" i="6"/>
  <c r="CF250" i="6"/>
  <c r="CG250" i="6"/>
  <c r="BW430" i="6"/>
  <c r="CB430" i="6"/>
  <c r="CC430" i="6"/>
  <c r="CD430" i="6"/>
  <c r="BX430" i="6"/>
  <c r="CE430" i="6"/>
  <c r="CF430" i="6"/>
  <c r="CG430" i="6"/>
  <c r="BW373" i="6"/>
  <c r="CB373" i="6"/>
  <c r="CC373" i="6"/>
  <c r="CD373" i="6"/>
  <c r="BX373" i="6"/>
  <c r="CE373" i="6"/>
  <c r="CF373" i="6"/>
  <c r="CG373" i="6"/>
  <c r="BX300" i="6"/>
  <c r="CE300" i="6"/>
  <c r="CF300" i="6"/>
  <c r="CG300" i="6"/>
  <c r="BW300" i="6"/>
  <c r="CB300" i="6"/>
  <c r="CC300" i="6"/>
  <c r="CD300" i="6"/>
  <c r="BW444" i="6"/>
  <c r="CB444" i="6"/>
  <c r="CC444" i="6"/>
  <c r="CD444" i="6"/>
  <c r="BX444" i="6"/>
  <c r="CE444" i="6"/>
  <c r="CF444" i="6"/>
  <c r="CG444" i="6"/>
  <c r="BX194" i="6"/>
  <c r="CE194" i="6"/>
  <c r="CF194" i="6"/>
  <c r="CG194" i="6"/>
  <c r="BW194" i="6"/>
  <c r="CB194" i="6"/>
  <c r="CC194" i="6"/>
  <c r="CD194" i="6"/>
  <c r="BW283" i="6"/>
  <c r="CB283" i="6"/>
  <c r="CC283" i="6"/>
  <c r="CD283" i="6"/>
  <c r="BX283" i="6"/>
  <c r="CE283" i="6"/>
  <c r="CF283" i="6"/>
  <c r="CG283" i="6"/>
  <c r="BX27" i="6"/>
  <c r="CE27" i="6"/>
  <c r="CF27" i="6"/>
  <c r="CG27" i="6"/>
  <c r="BW27" i="6"/>
  <c r="CB27" i="6"/>
  <c r="CC27" i="6"/>
  <c r="CD27" i="6"/>
  <c r="BW26" i="6"/>
  <c r="CB26" i="6"/>
  <c r="CC26" i="6"/>
  <c r="CD26" i="6"/>
  <c r="BX26" i="6"/>
  <c r="CE26" i="6"/>
  <c r="CF26" i="6"/>
  <c r="CG26" i="6"/>
  <c r="BW121" i="6"/>
  <c r="CB121" i="6"/>
  <c r="CC121" i="6"/>
  <c r="CD121" i="6"/>
  <c r="BX121" i="6"/>
  <c r="CE121" i="6"/>
  <c r="CF121" i="6"/>
  <c r="CG121" i="6"/>
  <c r="BW275" i="6"/>
  <c r="CB275" i="6"/>
  <c r="CC275" i="6"/>
  <c r="CD275" i="6"/>
  <c r="BX275" i="6"/>
  <c r="CE275" i="6"/>
  <c r="CF275" i="6"/>
  <c r="CG275" i="6"/>
  <c r="BW85" i="6"/>
  <c r="CB85" i="6"/>
  <c r="CC85" i="6"/>
  <c r="CD85" i="6"/>
  <c r="BX85" i="6"/>
  <c r="CE85" i="6"/>
  <c r="CF85" i="6"/>
  <c r="CG85" i="6"/>
  <c r="BW192" i="6"/>
  <c r="CB192" i="6"/>
  <c r="CC192" i="6"/>
  <c r="CD192" i="6"/>
  <c r="BX192" i="6"/>
  <c r="CE192" i="6"/>
  <c r="CF192" i="6"/>
  <c r="CG192" i="6"/>
  <c r="BX296" i="6"/>
  <c r="CE296" i="6"/>
  <c r="CF296" i="6"/>
  <c r="CG296" i="6"/>
  <c r="BW296" i="6"/>
  <c r="CB296" i="6"/>
  <c r="CC296" i="6"/>
  <c r="CD296" i="6"/>
  <c r="BW315" i="6"/>
  <c r="CB315" i="6"/>
  <c r="CC315" i="6"/>
  <c r="CD315" i="6"/>
  <c r="BX315" i="6"/>
  <c r="CE315" i="6"/>
  <c r="CF315" i="6"/>
  <c r="CG315" i="6"/>
  <c r="BW246" i="6"/>
  <c r="CB246" i="6"/>
  <c r="CC246" i="6"/>
  <c r="CD246" i="6"/>
  <c r="BX246" i="6"/>
  <c r="CE246" i="6"/>
  <c r="CF246" i="6"/>
  <c r="CG246" i="6"/>
  <c r="BW410" i="6"/>
  <c r="CB410" i="6"/>
  <c r="CC410" i="6"/>
  <c r="CD410" i="6"/>
  <c r="BX410" i="6"/>
  <c r="CE410" i="6"/>
  <c r="CF410" i="6"/>
  <c r="CG410" i="6"/>
  <c r="BX464" i="6"/>
  <c r="CE464" i="6"/>
  <c r="CF464" i="6"/>
  <c r="CG464" i="6"/>
  <c r="BW464" i="6"/>
  <c r="CB464" i="6"/>
  <c r="CC464" i="6"/>
  <c r="CD464" i="6"/>
  <c r="BW231" i="6"/>
  <c r="CB231" i="6"/>
  <c r="CC231" i="6"/>
  <c r="CD231" i="6"/>
  <c r="BX231" i="6"/>
  <c r="CE231" i="6"/>
  <c r="CF231" i="6"/>
  <c r="CG231" i="6"/>
  <c r="BW190" i="6"/>
  <c r="CB190" i="6"/>
  <c r="CC190" i="6"/>
  <c r="CD190" i="6"/>
  <c r="BX190" i="6"/>
  <c r="CE190" i="6"/>
  <c r="CF190" i="6"/>
  <c r="CG190" i="6"/>
  <c r="BW235" i="6"/>
  <c r="CB235" i="6"/>
  <c r="CC235" i="6"/>
  <c r="CD235" i="6"/>
  <c r="BX235" i="6"/>
  <c r="CE235" i="6"/>
  <c r="CF235" i="6"/>
  <c r="CG235" i="6"/>
  <c r="BX232" i="6"/>
  <c r="CE232" i="6"/>
  <c r="CF232" i="6"/>
  <c r="CG232" i="6"/>
  <c r="BW232" i="6"/>
  <c r="CB232" i="6"/>
  <c r="CC232" i="6"/>
  <c r="CD232" i="6"/>
  <c r="BW286" i="6"/>
  <c r="CB286" i="6"/>
  <c r="CC286" i="6"/>
  <c r="CD286" i="6"/>
  <c r="BX286" i="6"/>
  <c r="CE286" i="6"/>
  <c r="CF286" i="6"/>
  <c r="CG286" i="6"/>
  <c r="BW340" i="6"/>
  <c r="CB340" i="6"/>
  <c r="CC340" i="6"/>
  <c r="CD340" i="6"/>
  <c r="BX340" i="6"/>
  <c r="CE340" i="6"/>
  <c r="CF340" i="6"/>
  <c r="CG340" i="6"/>
  <c r="BW495" i="6"/>
  <c r="CB495" i="6"/>
  <c r="CC495" i="6"/>
  <c r="CD495" i="6"/>
  <c r="BX495" i="6"/>
  <c r="CE495" i="6"/>
  <c r="CF495" i="6"/>
  <c r="CG495" i="6"/>
  <c r="BX463" i="6"/>
  <c r="CE463" i="6"/>
  <c r="CF463" i="6"/>
  <c r="CG463" i="6"/>
  <c r="BW463" i="6"/>
  <c r="CB463" i="6"/>
  <c r="CC463" i="6"/>
  <c r="CD463" i="6"/>
  <c r="BX111" i="6"/>
  <c r="CE111" i="6"/>
  <c r="CF111" i="6"/>
  <c r="CG111" i="6"/>
  <c r="BW111" i="6"/>
  <c r="CB111" i="6"/>
  <c r="CC111" i="6"/>
  <c r="CD111" i="6"/>
  <c r="BW374" i="6"/>
  <c r="CB374" i="6"/>
  <c r="CC374" i="6"/>
  <c r="CD374" i="6"/>
  <c r="BX374" i="6"/>
  <c r="CE374" i="6"/>
  <c r="CF374" i="6"/>
  <c r="CG374" i="6"/>
  <c r="BX288" i="6"/>
  <c r="CE288" i="6"/>
  <c r="CF288" i="6"/>
  <c r="CG288" i="6"/>
  <c r="BW288" i="6"/>
  <c r="CB288" i="6"/>
  <c r="CC288" i="6"/>
  <c r="CD288" i="6"/>
  <c r="BW242" i="6"/>
  <c r="CB242" i="6"/>
  <c r="CC242" i="6"/>
  <c r="CD242" i="6"/>
  <c r="BX242" i="6"/>
  <c r="CE242" i="6"/>
  <c r="CF242" i="6"/>
  <c r="CG242" i="6"/>
  <c r="BX471" i="6"/>
  <c r="CE471" i="6"/>
  <c r="CF471" i="6"/>
  <c r="CG471" i="6"/>
  <c r="BW471" i="6"/>
  <c r="CB471" i="6"/>
  <c r="CC471" i="6"/>
  <c r="CD471" i="6"/>
  <c r="BW360" i="6"/>
  <c r="CB360" i="6"/>
  <c r="CC360" i="6"/>
  <c r="CD360" i="6"/>
  <c r="BX360" i="6"/>
  <c r="CE360" i="6"/>
  <c r="CF360" i="6"/>
  <c r="CG360" i="6"/>
  <c r="BW503" i="6"/>
  <c r="CB503" i="6"/>
  <c r="CC503" i="6"/>
  <c r="CD503" i="6"/>
  <c r="BX503" i="6"/>
  <c r="CE503" i="6"/>
  <c r="CF503" i="6"/>
  <c r="CG503" i="6"/>
  <c r="P66" i="7"/>
  <c r="CP66" i="7"/>
  <c r="CP239" i="7"/>
  <c r="P239" i="7"/>
  <c r="Y297" i="6"/>
  <c r="AD297" i="6"/>
  <c r="AE297" i="6"/>
  <c r="AF297" i="6"/>
  <c r="Z297" i="6"/>
  <c r="AG297" i="6"/>
  <c r="AH297" i="6"/>
  <c r="AK297" i="6"/>
  <c r="BL374" i="7"/>
  <c r="BS374" i="7"/>
  <c r="BT374" i="7"/>
  <c r="BU374" i="7"/>
  <c r="H374" i="7"/>
  <c r="BK374" i="7"/>
  <c r="BP374" i="7"/>
  <c r="BQ374" i="7"/>
  <c r="BR374" i="7"/>
  <c r="G374" i="7"/>
  <c r="I374" i="7"/>
  <c r="BK20" i="7"/>
  <c r="BP20" i="7"/>
  <c r="BQ20" i="7"/>
  <c r="BR20" i="7"/>
  <c r="G20" i="7"/>
  <c r="BL20" i="7"/>
  <c r="BS20" i="7"/>
  <c r="BT20" i="7"/>
  <c r="BU20" i="7"/>
  <c r="H20" i="7"/>
  <c r="Y272" i="6"/>
  <c r="AD272" i="6"/>
  <c r="AE272" i="6"/>
  <c r="AF272" i="6"/>
  <c r="Z272" i="6"/>
  <c r="AG272" i="6"/>
  <c r="AH272" i="6"/>
  <c r="AK272" i="6"/>
  <c r="BK292" i="7"/>
  <c r="BP292" i="7"/>
  <c r="BQ292" i="7"/>
  <c r="BR292" i="7"/>
  <c r="G292" i="7"/>
  <c r="I292" i="7"/>
  <c r="BL292" i="7"/>
  <c r="BS292" i="7"/>
  <c r="BT292" i="7"/>
  <c r="BU292" i="7"/>
  <c r="H292" i="7"/>
  <c r="BK106" i="7"/>
  <c r="BP106" i="7"/>
  <c r="BQ106" i="7"/>
  <c r="BR106" i="7"/>
  <c r="G106" i="7"/>
  <c r="I106" i="7"/>
  <c r="BL106" i="7"/>
  <c r="BS106" i="7"/>
  <c r="BT106" i="7"/>
  <c r="BU106" i="7"/>
  <c r="H106" i="7"/>
  <c r="AQ495" i="6"/>
  <c r="AV495" i="6"/>
  <c r="AW495" i="6"/>
  <c r="AX495" i="6"/>
  <c r="AR495" i="6"/>
  <c r="AY495" i="6"/>
  <c r="AZ495" i="6"/>
  <c r="BA495" i="6"/>
  <c r="AQ408" i="6"/>
  <c r="AV408" i="6"/>
  <c r="AW408" i="6"/>
  <c r="AX408" i="6"/>
  <c r="AR408" i="6"/>
  <c r="AY408" i="6"/>
  <c r="AZ408" i="6"/>
  <c r="BA408" i="6"/>
  <c r="AQ198" i="6"/>
  <c r="AV198" i="6"/>
  <c r="AW198" i="6"/>
  <c r="AX198" i="6"/>
  <c r="AR198" i="6"/>
  <c r="AY198" i="6"/>
  <c r="AZ198" i="6"/>
  <c r="BA198" i="6"/>
  <c r="AQ414" i="6"/>
  <c r="AV414" i="6"/>
  <c r="AW414" i="6"/>
  <c r="AX414" i="6"/>
  <c r="AR414" i="6"/>
  <c r="AY414" i="6"/>
  <c r="AZ414" i="6"/>
  <c r="BA414" i="6"/>
  <c r="AQ209" i="6"/>
  <c r="AV209" i="6"/>
  <c r="AW209" i="6"/>
  <c r="AX209" i="6"/>
  <c r="AR209" i="6"/>
  <c r="AY209" i="6"/>
  <c r="AZ209" i="6"/>
  <c r="BA209" i="6"/>
  <c r="AQ469" i="6"/>
  <c r="AV469" i="6"/>
  <c r="AW469" i="6"/>
  <c r="AX469" i="6"/>
  <c r="AR469" i="6"/>
  <c r="AY469" i="6"/>
  <c r="AZ469" i="6"/>
  <c r="BA469" i="6"/>
  <c r="AQ362" i="6"/>
  <c r="AV362" i="6"/>
  <c r="AW362" i="6"/>
  <c r="AX362" i="6"/>
  <c r="AR362" i="6"/>
  <c r="AY362" i="6"/>
  <c r="AZ362" i="6"/>
  <c r="BA362" i="6"/>
  <c r="AR246" i="6"/>
  <c r="AY246" i="6"/>
  <c r="AZ246" i="6"/>
  <c r="BA246" i="6"/>
  <c r="AQ246" i="6"/>
  <c r="AV246" i="6"/>
  <c r="AW246" i="6"/>
  <c r="AX246" i="6"/>
  <c r="AQ371" i="6"/>
  <c r="AV371" i="6"/>
  <c r="AW371" i="6"/>
  <c r="AX371" i="6"/>
  <c r="AR371" i="6"/>
  <c r="AY371" i="6"/>
  <c r="AZ371" i="6"/>
  <c r="BA371" i="6"/>
  <c r="AQ319" i="6"/>
  <c r="AV319" i="6"/>
  <c r="AW319" i="6"/>
  <c r="AX319" i="6"/>
  <c r="AR319" i="6"/>
  <c r="AY319" i="6"/>
  <c r="AZ319" i="6"/>
  <c r="BA319" i="6"/>
  <c r="AQ327" i="6"/>
  <c r="AV327" i="6"/>
  <c r="AW327" i="6"/>
  <c r="AX327" i="6"/>
  <c r="AR327" i="6"/>
  <c r="AY327" i="6"/>
  <c r="AZ327" i="6"/>
  <c r="BA327" i="6"/>
  <c r="AQ376" i="6"/>
  <c r="AV376" i="6"/>
  <c r="AW376" i="6"/>
  <c r="AX376" i="6"/>
  <c r="AR376" i="6"/>
  <c r="AY376" i="6"/>
  <c r="AZ376" i="6"/>
  <c r="BA376" i="6"/>
  <c r="AR102" i="6"/>
  <c r="AY102" i="6"/>
  <c r="AZ102" i="6"/>
  <c r="BA102" i="6"/>
  <c r="AQ102" i="6"/>
  <c r="AV102" i="6"/>
  <c r="AW102" i="6"/>
  <c r="AX102" i="6"/>
  <c r="AQ87" i="6"/>
  <c r="AV87" i="6"/>
  <c r="AW87" i="6"/>
  <c r="AX87" i="6"/>
  <c r="AR87" i="6"/>
  <c r="AY87" i="6"/>
  <c r="AZ87" i="6"/>
  <c r="BA87" i="6"/>
  <c r="AQ428" i="6"/>
  <c r="AV428" i="6"/>
  <c r="AW428" i="6"/>
  <c r="AX428" i="6"/>
  <c r="AR428" i="6"/>
  <c r="AY428" i="6"/>
  <c r="AZ428" i="6"/>
  <c r="BA428" i="6"/>
  <c r="BG420" i="6"/>
  <c r="BL420" i="6"/>
  <c r="BM420" i="6"/>
  <c r="BN420" i="6"/>
  <c r="BH420" i="6"/>
  <c r="BO420" i="6"/>
  <c r="BP420" i="6"/>
  <c r="BQ420" i="6"/>
  <c r="BH215" i="6"/>
  <c r="BO215" i="6"/>
  <c r="BP215" i="6"/>
  <c r="BQ215" i="6"/>
  <c r="BG215" i="6"/>
  <c r="BL215" i="6"/>
  <c r="BM215" i="6"/>
  <c r="BN215" i="6"/>
  <c r="BG115" i="6"/>
  <c r="BL115" i="6"/>
  <c r="BM115" i="6"/>
  <c r="BN115" i="6"/>
  <c r="BH115" i="6"/>
  <c r="BO115" i="6"/>
  <c r="BP115" i="6"/>
  <c r="BQ115" i="6"/>
  <c r="BH43" i="6"/>
  <c r="BO43" i="6"/>
  <c r="BP43" i="6"/>
  <c r="BQ43" i="6"/>
  <c r="BG43" i="6"/>
  <c r="BL43" i="6"/>
  <c r="BM43" i="6"/>
  <c r="BN43" i="6"/>
  <c r="BG498" i="6"/>
  <c r="BL498" i="6"/>
  <c r="BM498" i="6"/>
  <c r="BN498" i="6"/>
  <c r="BH498" i="6"/>
  <c r="BO498" i="6"/>
  <c r="BP498" i="6"/>
  <c r="BQ498" i="6"/>
  <c r="BG363" i="6"/>
  <c r="BL363" i="6"/>
  <c r="BM363" i="6"/>
  <c r="BN363" i="6"/>
  <c r="BH363" i="6"/>
  <c r="BO363" i="6"/>
  <c r="BP363" i="6"/>
  <c r="BQ363" i="6"/>
  <c r="BH411" i="6"/>
  <c r="BO411" i="6"/>
  <c r="BP411" i="6"/>
  <c r="BQ411" i="6"/>
  <c r="BG411" i="6"/>
  <c r="BL411" i="6"/>
  <c r="BM411" i="6"/>
  <c r="BN411" i="6"/>
  <c r="BG74" i="6"/>
  <c r="BL74" i="6"/>
  <c r="BM74" i="6"/>
  <c r="BN74" i="6"/>
  <c r="BH74" i="6"/>
  <c r="BO74" i="6"/>
  <c r="BP74" i="6"/>
  <c r="BQ74" i="6"/>
  <c r="BG371" i="6"/>
  <c r="BL371" i="6"/>
  <c r="BM371" i="6"/>
  <c r="BN371" i="6"/>
  <c r="BH371" i="6"/>
  <c r="BO371" i="6"/>
  <c r="BP371" i="6"/>
  <c r="BQ371" i="6"/>
  <c r="BH295" i="6"/>
  <c r="BO295" i="6"/>
  <c r="BP295" i="6"/>
  <c r="BQ295" i="6"/>
  <c r="BG295" i="6"/>
  <c r="BL295" i="6"/>
  <c r="BM295" i="6"/>
  <c r="BN295" i="6"/>
  <c r="BG250" i="6"/>
  <c r="BL250" i="6"/>
  <c r="BM250" i="6"/>
  <c r="BN250" i="6"/>
  <c r="BH250" i="6"/>
  <c r="BO250" i="6"/>
  <c r="BP250" i="6"/>
  <c r="BQ250" i="6"/>
  <c r="BG446" i="6"/>
  <c r="BL446" i="6"/>
  <c r="BM446" i="6"/>
  <c r="BN446" i="6"/>
  <c r="BH446" i="6"/>
  <c r="BO446" i="6"/>
  <c r="BP446" i="6"/>
  <c r="BQ446" i="6"/>
  <c r="BG360" i="6"/>
  <c r="BL360" i="6"/>
  <c r="BM360" i="6"/>
  <c r="BN360" i="6"/>
  <c r="BH360" i="6"/>
  <c r="BO360" i="6"/>
  <c r="BP360" i="6"/>
  <c r="BQ360" i="6"/>
  <c r="AD515" i="7"/>
  <c r="AK515" i="7"/>
  <c r="AL515" i="7"/>
  <c r="AO515" i="7"/>
  <c r="B515" i="7"/>
  <c r="AC515" i="7"/>
  <c r="AH515" i="7"/>
  <c r="AI515" i="7"/>
  <c r="AJ515" i="7"/>
  <c r="A515" i="7"/>
  <c r="AC337" i="7"/>
  <c r="AH337" i="7"/>
  <c r="AI337" i="7"/>
  <c r="AJ337" i="7"/>
  <c r="A337" i="7"/>
  <c r="AD337" i="7"/>
  <c r="AK337" i="7"/>
  <c r="AL337" i="7"/>
  <c r="AO337" i="7"/>
  <c r="B337" i="7"/>
  <c r="C337" i="7"/>
  <c r="AC387" i="7"/>
  <c r="AH387" i="7"/>
  <c r="AI387" i="7"/>
  <c r="AJ387" i="7"/>
  <c r="A387" i="7"/>
  <c r="AD387" i="7"/>
  <c r="AK387" i="7"/>
  <c r="AL387" i="7"/>
  <c r="AO387" i="7"/>
  <c r="B387" i="7"/>
  <c r="AC37" i="7"/>
  <c r="AH37" i="7"/>
  <c r="AI37" i="7"/>
  <c r="AJ37" i="7"/>
  <c r="A37" i="7"/>
  <c r="AD37" i="7"/>
  <c r="AK37" i="7"/>
  <c r="AL37" i="7"/>
  <c r="AO37" i="7"/>
  <c r="B37" i="7"/>
  <c r="C37" i="7"/>
  <c r="AD464" i="7"/>
  <c r="AK464" i="7"/>
  <c r="AL464" i="7"/>
  <c r="AO464" i="7"/>
  <c r="B464" i="7"/>
  <c r="AC464" i="7"/>
  <c r="AH464" i="7"/>
  <c r="AI464" i="7"/>
  <c r="AJ464" i="7"/>
  <c r="A464" i="7"/>
  <c r="AD416" i="7"/>
  <c r="AK416" i="7"/>
  <c r="AL416" i="7"/>
  <c r="AO416" i="7"/>
  <c r="B416" i="7"/>
  <c r="AC416" i="7"/>
  <c r="AH416" i="7"/>
  <c r="AI416" i="7"/>
  <c r="AJ416" i="7"/>
  <c r="A416" i="7"/>
  <c r="AC258" i="7"/>
  <c r="AH258" i="7"/>
  <c r="AI258" i="7"/>
  <c r="AJ258" i="7"/>
  <c r="A258" i="7"/>
  <c r="AD258" i="7"/>
  <c r="AK258" i="7"/>
  <c r="AL258" i="7"/>
  <c r="AO258" i="7"/>
  <c r="B258" i="7"/>
  <c r="AD233" i="7"/>
  <c r="AK233" i="7"/>
  <c r="AL233" i="7"/>
  <c r="AO233" i="7"/>
  <c r="B233" i="7"/>
  <c r="AC233" i="7"/>
  <c r="AH233" i="7"/>
  <c r="AI233" i="7"/>
  <c r="AJ233" i="7"/>
  <c r="A233" i="7"/>
  <c r="AC205" i="7"/>
  <c r="AH205" i="7"/>
  <c r="AI205" i="7"/>
  <c r="AJ205" i="7"/>
  <c r="A205" i="7"/>
  <c r="AD205" i="7"/>
  <c r="AK205" i="7"/>
  <c r="AL205" i="7"/>
  <c r="AO205" i="7"/>
  <c r="B205" i="7"/>
  <c r="AC79" i="7"/>
  <c r="AH79" i="7"/>
  <c r="AI79" i="7"/>
  <c r="AJ79" i="7"/>
  <c r="A79" i="7"/>
  <c r="AD79" i="7"/>
  <c r="AK79" i="7"/>
  <c r="AL79" i="7"/>
  <c r="AO79" i="7"/>
  <c r="B79" i="7"/>
  <c r="C79" i="7"/>
  <c r="AD372" i="7"/>
  <c r="AK372" i="7"/>
  <c r="AL372" i="7"/>
  <c r="AO372" i="7"/>
  <c r="B372" i="7"/>
  <c r="AC372" i="7"/>
  <c r="AH372" i="7"/>
  <c r="AI372" i="7"/>
  <c r="AJ372" i="7"/>
  <c r="A372" i="7"/>
  <c r="AC325" i="7"/>
  <c r="AH325" i="7"/>
  <c r="AI325" i="7"/>
  <c r="AJ325" i="7"/>
  <c r="A325" i="7"/>
  <c r="AD325" i="7"/>
  <c r="AK325" i="7"/>
  <c r="AL325" i="7"/>
  <c r="AO325" i="7"/>
  <c r="B325" i="7"/>
  <c r="C325" i="7"/>
  <c r="AC117" i="7"/>
  <c r="AH117" i="7"/>
  <c r="AI117" i="7"/>
  <c r="AJ117" i="7"/>
  <c r="A117" i="7"/>
  <c r="AD117" i="7"/>
  <c r="AK117" i="7"/>
  <c r="AL117" i="7"/>
  <c r="AO117" i="7"/>
  <c r="B117" i="7"/>
  <c r="AC239" i="7"/>
  <c r="AH239" i="7"/>
  <c r="AI239" i="7"/>
  <c r="AJ239" i="7"/>
  <c r="A239" i="7"/>
  <c r="AD239" i="7"/>
  <c r="AK239" i="7"/>
  <c r="AL239" i="7"/>
  <c r="AO239" i="7"/>
  <c r="B239" i="7"/>
  <c r="C239" i="7"/>
  <c r="AC245" i="7"/>
  <c r="AH245" i="7"/>
  <c r="AI245" i="7"/>
  <c r="AJ245" i="7"/>
  <c r="A245" i="7"/>
  <c r="AD245" i="7"/>
  <c r="AK245" i="7"/>
  <c r="AL245" i="7"/>
  <c r="AO245" i="7"/>
  <c r="B245" i="7"/>
  <c r="Y501" i="6"/>
  <c r="AD501" i="6"/>
  <c r="AE501" i="6"/>
  <c r="AF501" i="6"/>
  <c r="Z501" i="6"/>
  <c r="AG501" i="6"/>
  <c r="AH501" i="6"/>
  <c r="AK501" i="6"/>
  <c r="Y411" i="6"/>
  <c r="AD411" i="6"/>
  <c r="AE411" i="6"/>
  <c r="AF411" i="6"/>
  <c r="Z411" i="6"/>
  <c r="AG411" i="6"/>
  <c r="AH411" i="6"/>
  <c r="AK411" i="6"/>
  <c r="Z294" i="6"/>
  <c r="AG294" i="6"/>
  <c r="AH294" i="6"/>
  <c r="AK294" i="6"/>
  <c r="Y294" i="6"/>
  <c r="AD294" i="6"/>
  <c r="AE294" i="6"/>
  <c r="AF294" i="6"/>
  <c r="Y359" i="6"/>
  <c r="AD359" i="6"/>
  <c r="AE359" i="6"/>
  <c r="AF359" i="6"/>
  <c r="Z359" i="6"/>
  <c r="AG359" i="6"/>
  <c r="AH359" i="6"/>
  <c r="AK359" i="6"/>
  <c r="Z146" i="6"/>
  <c r="AG146" i="6"/>
  <c r="AH146" i="6"/>
  <c r="AK146" i="6"/>
  <c r="Y146" i="6"/>
  <c r="AD146" i="6"/>
  <c r="AE146" i="6"/>
  <c r="AF146" i="6"/>
  <c r="Y76" i="6"/>
  <c r="AD76" i="6"/>
  <c r="AE76" i="6"/>
  <c r="AF76" i="6"/>
  <c r="Z76" i="6"/>
  <c r="AG76" i="6"/>
  <c r="AH76" i="6"/>
  <c r="AK76" i="6"/>
  <c r="Z466" i="6"/>
  <c r="AG466" i="6"/>
  <c r="AH466" i="6"/>
  <c r="AK466" i="6"/>
  <c r="Y466" i="6"/>
  <c r="AD466" i="6"/>
  <c r="AE466" i="6"/>
  <c r="AF466" i="6"/>
  <c r="Y322" i="6"/>
  <c r="AD322" i="6"/>
  <c r="AE322" i="6"/>
  <c r="AF322" i="6"/>
  <c r="Z322" i="6"/>
  <c r="AG322" i="6"/>
  <c r="AH322" i="6"/>
  <c r="AK322" i="6"/>
  <c r="Y275" i="6"/>
  <c r="AD275" i="6"/>
  <c r="AE275" i="6"/>
  <c r="AF275" i="6"/>
  <c r="Z275" i="6"/>
  <c r="AG275" i="6"/>
  <c r="AH275" i="6"/>
  <c r="AK275" i="6"/>
  <c r="Y320" i="6"/>
  <c r="AD320" i="6"/>
  <c r="AE320" i="6"/>
  <c r="AF320" i="6"/>
  <c r="Z320" i="6"/>
  <c r="AG320" i="6"/>
  <c r="AH320" i="6"/>
  <c r="AK320" i="6"/>
  <c r="Y123" i="6"/>
  <c r="AD123" i="6"/>
  <c r="AE123" i="6"/>
  <c r="AF123" i="6"/>
  <c r="Z123" i="6"/>
  <c r="AG123" i="6"/>
  <c r="AH123" i="6"/>
  <c r="AK123" i="6"/>
  <c r="Y38" i="6"/>
  <c r="AD38" i="6"/>
  <c r="AE38" i="6"/>
  <c r="AF38" i="6"/>
  <c r="Z38" i="6"/>
  <c r="AG38" i="6"/>
  <c r="AH38" i="6"/>
  <c r="AK38" i="6"/>
  <c r="Y487" i="6"/>
  <c r="AD487" i="6"/>
  <c r="AE487" i="6"/>
  <c r="AF487" i="6"/>
  <c r="Z487" i="6"/>
  <c r="AG487" i="6"/>
  <c r="AH487" i="6"/>
  <c r="AK487" i="6"/>
  <c r="Y403" i="6"/>
  <c r="AD403" i="6"/>
  <c r="AE403" i="6"/>
  <c r="AF403" i="6"/>
  <c r="Z403" i="6"/>
  <c r="AG403" i="6"/>
  <c r="AH403" i="6"/>
  <c r="AK403" i="6"/>
  <c r="Y155" i="6"/>
  <c r="AD155" i="6"/>
  <c r="AE155" i="6"/>
  <c r="AF155" i="6"/>
  <c r="Z155" i="6"/>
  <c r="AG155" i="6"/>
  <c r="AH155" i="6"/>
  <c r="AK155" i="6"/>
  <c r="Y59" i="6"/>
  <c r="AD59" i="6"/>
  <c r="AE59" i="6"/>
  <c r="AF59" i="6"/>
  <c r="Z59" i="6"/>
  <c r="AG59" i="6"/>
  <c r="AH59" i="6"/>
  <c r="AK59" i="6"/>
  <c r="Y278" i="6"/>
  <c r="AD278" i="6"/>
  <c r="AE278" i="6"/>
  <c r="AF278" i="6"/>
  <c r="Z278" i="6"/>
  <c r="AG278" i="6"/>
  <c r="AH278" i="6"/>
  <c r="AK278" i="6"/>
  <c r="BL414" i="7"/>
  <c r="BS414" i="7"/>
  <c r="BT414" i="7"/>
  <c r="BU414" i="7"/>
  <c r="H414" i="7"/>
  <c r="BK414" i="7"/>
  <c r="BP414" i="7"/>
  <c r="BQ414" i="7"/>
  <c r="BR414" i="7"/>
  <c r="G414" i="7"/>
  <c r="I414" i="7"/>
  <c r="BK156" i="7"/>
  <c r="BP156" i="7"/>
  <c r="BQ156" i="7"/>
  <c r="BR156" i="7"/>
  <c r="G156" i="7"/>
  <c r="I156" i="7"/>
  <c r="BL156" i="7"/>
  <c r="BS156" i="7"/>
  <c r="BT156" i="7"/>
  <c r="BU156" i="7"/>
  <c r="H156" i="7"/>
  <c r="BK405" i="7"/>
  <c r="BP405" i="7"/>
  <c r="BQ405" i="7"/>
  <c r="BR405" i="7"/>
  <c r="G405" i="7"/>
  <c r="I405" i="7"/>
  <c r="BL405" i="7"/>
  <c r="BS405" i="7"/>
  <c r="BT405" i="7"/>
  <c r="BU405" i="7"/>
  <c r="H405" i="7"/>
  <c r="BL207" i="7"/>
  <c r="BS207" i="7"/>
  <c r="BT207" i="7"/>
  <c r="BU207" i="7"/>
  <c r="H207" i="7"/>
  <c r="BK207" i="7"/>
  <c r="BP207" i="7"/>
  <c r="BQ207" i="7"/>
  <c r="BR207" i="7"/>
  <c r="G207" i="7"/>
  <c r="I207" i="7"/>
  <c r="BK151" i="7"/>
  <c r="BP151" i="7"/>
  <c r="BQ151" i="7"/>
  <c r="BR151" i="7"/>
  <c r="G151" i="7"/>
  <c r="I151" i="7"/>
  <c r="BL151" i="7"/>
  <c r="BS151" i="7"/>
  <c r="BT151" i="7"/>
  <c r="BU151" i="7"/>
  <c r="H151" i="7"/>
  <c r="BL239" i="7"/>
  <c r="BS239" i="7"/>
  <c r="BT239" i="7"/>
  <c r="BU239" i="7"/>
  <c r="H239" i="7"/>
  <c r="BK239" i="7"/>
  <c r="BP239" i="7"/>
  <c r="BQ239" i="7"/>
  <c r="BR239" i="7"/>
  <c r="G239" i="7"/>
  <c r="I239" i="7"/>
  <c r="BK277" i="7"/>
  <c r="BP277" i="7"/>
  <c r="BQ277" i="7"/>
  <c r="BR277" i="7"/>
  <c r="G277" i="7"/>
  <c r="I277" i="7"/>
  <c r="BL277" i="7"/>
  <c r="BS277" i="7"/>
  <c r="BT277" i="7"/>
  <c r="BU277" i="7"/>
  <c r="H277" i="7"/>
  <c r="BK27" i="7"/>
  <c r="BP27" i="7"/>
  <c r="BQ27" i="7"/>
  <c r="BR27" i="7"/>
  <c r="G27" i="7"/>
  <c r="BL27" i="7"/>
  <c r="BS27" i="7"/>
  <c r="BT27" i="7"/>
  <c r="BU27" i="7"/>
  <c r="H27" i="7"/>
  <c r="I27" i="7"/>
  <c r="BL285" i="7"/>
  <c r="BS285" i="7"/>
  <c r="BT285" i="7"/>
  <c r="BU285" i="7"/>
  <c r="H285" i="7"/>
  <c r="BK285" i="7"/>
  <c r="BP285" i="7"/>
  <c r="BQ285" i="7"/>
  <c r="BR285" i="7"/>
  <c r="G285" i="7"/>
  <c r="I285" i="7"/>
  <c r="BK282" i="7"/>
  <c r="BP282" i="7"/>
  <c r="BQ282" i="7"/>
  <c r="BR282" i="7"/>
  <c r="G282" i="7"/>
  <c r="I282" i="7"/>
  <c r="BL282" i="7"/>
  <c r="BS282" i="7"/>
  <c r="BT282" i="7"/>
  <c r="BU282" i="7"/>
  <c r="H282" i="7"/>
  <c r="BK28" i="7"/>
  <c r="BP28" i="7"/>
  <c r="BQ28" i="7"/>
  <c r="BR28" i="7"/>
  <c r="G28" i="7"/>
  <c r="BL28" i="7"/>
  <c r="BS28" i="7"/>
  <c r="BT28" i="7"/>
  <c r="BU28" i="7"/>
  <c r="H28" i="7"/>
  <c r="BK504" i="7"/>
  <c r="BP504" i="7"/>
  <c r="BQ504" i="7"/>
  <c r="BR504" i="7"/>
  <c r="G504" i="7"/>
  <c r="BL504" i="7"/>
  <c r="BS504" i="7"/>
  <c r="BT504" i="7"/>
  <c r="BU504" i="7"/>
  <c r="H504" i="7"/>
  <c r="I504" i="7"/>
  <c r="BL280" i="7"/>
  <c r="BS280" i="7"/>
  <c r="BT280" i="7"/>
  <c r="BU280" i="7"/>
  <c r="H280" i="7"/>
  <c r="BK280" i="7"/>
  <c r="BP280" i="7"/>
  <c r="BQ280" i="7"/>
  <c r="BR280" i="7"/>
  <c r="G280" i="7"/>
  <c r="I280" i="7"/>
  <c r="AQ74" i="6"/>
  <c r="AV74" i="6"/>
  <c r="AW74" i="6"/>
  <c r="AX74" i="6"/>
  <c r="AR74" i="6"/>
  <c r="AY74" i="6"/>
  <c r="AZ74" i="6"/>
  <c r="BA74" i="6"/>
  <c r="AD370" i="7"/>
  <c r="AK370" i="7"/>
  <c r="AL370" i="7"/>
  <c r="AO370" i="7"/>
  <c r="B370" i="7"/>
  <c r="AC370" i="7"/>
  <c r="AH370" i="7"/>
  <c r="AI370" i="7"/>
  <c r="AJ370" i="7"/>
  <c r="A370" i="7"/>
  <c r="CP365" i="7"/>
  <c r="P365" i="7"/>
  <c r="CP109" i="7"/>
  <c r="P109" i="7"/>
  <c r="CP151" i="7"/>
  <c r="P151" i="7"/>
  <c r="C145" i="7"/>
  <c r="AQ343" i="6"/>
  <c r="AV343" i="6"/>
  <c r="AW343" i="6"/>
  <c r="AX343" i="6"/>
  <c r="AR343" i="6"/>
  <c r="AY343" i="6"/>
  <c r="AZ343" i="6"/>
  <c r="BA343" i="6"/>
  <c r="AQ318" i="6"/>
  <c r="AV318" i="6"/>
  <c r="AW318" i="6"/>
  <c r="AX318" i="6"/>
  <c r="AR318" i="6"/>
  <c r="AY318" i="6"/>
  <c r="AZ318" i="6"/>
  <c r="BA318" i="6"/>
  <c r="AR377" i="6"/>
  <c r="AY377" i="6"/>
  <c r="AZ377" i="6"/>
  <c r="BA377" i="6"/>
  <c r="AQ377" i="6"/>
  <c r="AV377" i="6"/>
  <c r="AW377" i="6"/>
  <c r="AX377" i="6"/>
  <c r="AQ406" i="6"/>
  <c r="AV406" i="6"/>
  <c r="AW406" i="6"/>
  <c r="AX406" i="6"/>
  <c r="AR406" i="6"/>
  <c r="AY406" i="6"/>
  <c r="AZ406" i="6"/>
  <c r="BA406" i="6"/>
  <c r="AQ70" i="6"/>
  <c r="AV70" i="6"/>
  <c r="AW70" i="6"/>
  <c r="AX70" i="6"/>
  <c r="AR70" i="6"/>
  <c r="AY70" i="6"/>
  <c r="AZ70" i="6"/>
  <c r="BA70" i="6"/>
  <c r="AR126" i="6"/>
  <c r="AY126" i="6"/>
  <c r="AZ126" i="6"/>
  <c r="BA126" i="6"/>
  <c r="AQ126" i="6"/>
  <c r="AV126" i="6"/>
  <c r="AW126" i="6"/>
  <c r="AX126" i="6"/>
  <c r="AR64" i="6"/>
  <c r="AY64" i="6"/>
  <c r="AZ64" i="6"/>
  <c r="BA64" i="6"/>
  <c r="AQ64" i="6"/>
  <c r="AV64" i="6"/>
  <c r="AW64" i="6"/>
  <c r="AX64" i="6"/>
  <c r="AQ509" i="6"/>
  <c r="AV509" i="6"/>
  <c r="AW509" i="6"/>
  <c r="AX509" i="6"/>
  <c r="AR509" i="6"/>
  <c r="AY509" i="6"/>
  <c r="AZ509" i="6"/>
  <c r="BA509" i="6"/>
  <c r="AQ211" i="6"/>
  <c r="AV211" i="6"/>
  <c r="AW211" i="6"/>
  <c r="AX211" i="6"/>
  <c r="AR211" i="6"/>
  <c r="AY211" i="6"/>
  <c r="AZ211" i="6"/>
  <c r="BA211" i="6"/>
  <c r="AQ301" i="6"/>
  <c r="AV301" i="6"/>
  <c r="AW301" i="6"/>
  <c r="AX301" i="6"/>
  <c r="AR301" i="6"/>
  <c r="AY301" i="6"/>
  <c r="AZ301" i="6"/>
  <c r="BA301" i="6"/>
  <c r="AQ249" i="6"/>
  <c r="AV249" i="6"/>
  <c r="AW249" i="6"/>
  <c r="AX249" i="6"/>
  <c r="AR249" i="6"/>
  <c r="AY249" i="6"/>
  <c r="AZ249" i="6"/>
  <c r="BA249" i="6"/>
  <c r="AQ73" i="6"/>
  <c r="AV73" i="6"/>
  <c r="AW73" i="6"/>
  <c r="AX73" i="6"/>
  <c r="AR73" i="6"/>
  <c r="AY73" i="6"/>
  <c r="AZ73" i="6"/>
  <c r="BA73" i="6"/>
  <c r="AQ407" i="6"/>
  <c r="AV407" i="6"/>
  <c r="AW407" i="6"/>
  <c r="AX407" i="6"/>
  <c r="AR407" i="6"/>
  <c r="AY407" i="6"/>
  <c r="AZ407" i="6"/>
  <c r="BA407" i="6"/>
  <c r="AQ114" i="6"/>
  <c r="AV114" i="6"/>
  <c r="AW114" i="6"/>
  <c r="AX114" i="6"/>
  <c r="AR114" i="6"/>
  <c r="AY114" i="6"/>
  <c r="AZ114" i="6"/>
  <c r="BA114" i="6"/>
  <c r="AQ192" i="6"/>
  <c r="AV192" i="6"/>
  <c r="AW192" i="6"/>
  <c r="AX192" i="6"/>
  <c r="AR192" i="6"/>
  <c r="AY192" i="6"/>
  <c r="AZ192" i="6"/>
  <c r="BA192" i="6"/>
  <c r="AR166" i="6"/>
  <c r="AY166" i="6"/>
  <c r="AZ166" i="6"/>
  <c r="BA166" i="6"/>
  <c r="AQ166" i="6"/>
  <c r="AV166" i="6"/>
  <c r="AW166" i="6"/>
  <c r="AX166" i="6"/>
  <c r="BG462" i="6"/>
  <c r="BL462" i="6"/>
  <c r="BM462" i="6"/>
  <c r="BN462" i="6"/>
  <c r="BH462" i="6"/>
  <c r="BO462" i="6"/>
  <c r="BP462" i="6"/>
  <c r="BQ462" i="6"/>
  <c r="BG335" i="6"/>
  <c r="BL335" i="6"/>
  <c r="BM335" i="6"/>
  <c r="BN335" i="6"/>
  <c r="BH335" i="6"/>
  <c r="BO335" i="6"/>
  <c r="BP335" i="6"/>
  <c r="BQ335" i="6"/>
  <c r="BH259" i="6"/>
  <c r="BO259" i="6"/>
  <c r="BP259" i="6"/>
  <c r="BQ259" i="6"/>
  <c r="BG259" i="6"/>
  <c r="BL259" i="6"/>
  <c r="BM259" i="6"/>
  <c r="BN259" i="6"/>
  <c r="BG87" i="6"/>
  <c r="BL87" i="6"/>
  <c r="BM87" i="6"/>
  <c r="BN87" i="6"/>
  <c r="BH87" i="6"/>
  <c r="BO87" i="6"/>
  <c r="BP87" i="6"/>
  <c r="BQ87" i="6"/>
  <c r="BH127" i="6"/>
  <c r="BO127" i="6"/>
  <c r="BP127" i="6"/>
  <c r="BQ127" i="6"/>
  <c r="BG127" i="6"/>
  <c r="BL127" i="6"/>
  <c r="BM127" i="6"/>
  <c r="BN127" i="6"/>
  <c r="BG508" i="6"/>
  <c r="BL508" i="6"/>
  <c r="BM508" i="6"/>
  <c r="BN508" i="6"/>
  <c r="BH508" i="6"/>
  <c r="BO508" i="6"/>
  <c r="BP508" i="6"/>
  <c r="BQ508" i="6"/>
  <c r="BG212" i="6"/>
  <c r="BL212" i="6"/>
  <c r="BM212" i="6"/>
  <c r="BN212" i="6"/>
  <c r="BH212" i="6"/>
  <c r="BO212" i="6"/>
  <c r="BP212" i="6"/>
  <c r="BQ212" i="6"/>
  <c r="BG80" i="6"/>
  <c r="BL80" i="6"/>
  <c r="BM80" i="6"/>
  <c r="BN80" i="6"/>
  <c r="BH80" i="6"/>
  <c r="BO80" i="6"/>
  <c r="BP80" i="6"/>
  <c r="BQ80" i="6"/>
  <c r="BH29" i="6"/>
  <c r="BO29" i="6"/>
  <c r="BP29" i="6"/>
  <c r="BQ29" i="6"/>
  <c r="BG29" i="6"/>
  <c r="BL29" i="6"/>
  <c r="BM29" i="6"/>
  <c r="BN29" i="6"/>
  <c r="BG406" i="6"/>
  <c r="BL406" i="6"/>
  <c r="BM406" i="6"/>
  <c r="BN406" i="6"/>
  <c r="BH406" i="6"/>
  <c r="BO406" i="6"/>
  <c r="BP406" i="6"/>
  <c r="BQ406" i="6"/>
  <c r="BG385" i="6"/>
  <c r="BL385" i="6"/>
  <c r="BM385" i="6"/>
  <c r="BN385" i="6"/>
  <c r="BH385" i="6"/>
  <c r="BO385" i="6"/>
  <c r="BP385" i="6"/>
  <c r="BQ385" i="6"/>
  <c r="BH70" i="6"/>
  <c r="BO70" i="6"/>
  <c r="BP70" i="6"/>
  <c r="BQ70" i="6"/>
  <c r="BG70" i="6"/>
  <c r="BL70" i="6"/>
  <c r="BM70" i="6"/>
  <c r="BN70" i="6"/>
  <c r="BG201" i="6"/>
  <c r="BL201" i="6"/>
  <c r="BM201" i="6"/>
  <c r="BN201" i="6"/>
  <c r="BH201" i="6"/>
  <c r="BO201" i="6"/>
  <c r="BP201" i="6"/>
  <c r="BQ201" i="6"/>
  <c r="BH21" i="6"/>
  <c r="BO21" i="6"/>
  <c r="BP21" i="6"/>
  <c r="BQ21" i="6"/>
  <c r="BG21" i="6"/>
  <c r="BL21" i="6"/>
  <c r="BM21" i="6"/>
  <c r="BN21" i="6"/>
  <c r="AD44" i="7"/>
  <c r="AK44" i="7"/>
  <c r="AL44" i="7"/>
  <c r="AO44" i="7"/>
  <c r="B44" i="7"/>
  <c r="AC44" i="7"/>
  <c r="AH44" i="7"/>
  <c r="AI44" i="7"/>
  <c r="AJ44" i="7"/>
  <c r="A44" i="7"/>
  <c r="AD502" i="7"/>
  <c r="AK502" i="7"/>
  <c r="AL502" i="7"/>
  <c r="AO502" i="7"/>
  <c r="B502" i="7"/>
  <c r="AC502" i="7"/>
  <c r="AH502" i="7"/>
  <c r="AI502" i="7"/>
  <c r="AJ502" i="7"/>
  <c r="A502" i="7"/>
  <c r="AC341" i="7"/>
  <c r="AH341" i="7"/>
  <c r="AI341" i="7"/>
  <c r="AJ341" i="7"/>
  <c r="A341" i="7"/>
  <c r="AD341" i="7"/>
  <c r="AK341" i="7"/>
  <c r="AL341" i="7"/>
  <c r="AO341" i="7"/>
  <c r="B341" i="7"/>
  <c r="AD238" i="7"/>
  <c r="AK238" i="7"/>
  <c r="AL238" i="7"/>
  <c r="AO238" i="7"/>
  <c r="B238" i="7"/>
  <c r="AC238" i="7"/>
  <c r="AH238" i="7"/>
  <c r="AI238" i="7"/>
  <c r="AJ238" i="7"/>
  <c r="A238" i="7"/>
  <c r="AD514" i="7"/>
  <c r="AK514" i="7"/>
  <c r="AL514" i="7"/>
  <c r="AO514" i="7"/>
  <c r="B514" i="7"/>
  <c r="AC514" i="7"/>
  <c r="AH514" i="7"/>
  <c r="AI514" i="7"/>
  <c r="AJ514" i="7"/>
  <c r="A514" i="7"/>
  <c r="AD448" i="7"/>
  <c r="AK448" i="7"/>
  <c r="AL448" i="7"/>
  <c r="AO448" i="7"/>
  <c r="B448" i="7"/>
  <c r="AC448" i="7"/>
  <c r="AH448" i="7"/>
  <c r="AI448" i="7"/>
  <c r="AJ448" i="7"/>
  <c r="A448" i="7"/>
  <c r="AC342" i="7"/>
  <c r="AH342" i="7"/>
  <c r="AI342" i="7"/>
  <c r="AJ342" i="7"/>
  <c r="A342" i="7"/>
  <c r="AD342" i="7"/>
  <c r="AK342" i="7"/>
  <c r="AL342" i="7"/>
  <c r="AO342" i="7"/>
  <c r="B342" i="7"/>
  <c r="AC292" i="7"/>
  <c r="AH292" i="7"/>
  <c r="AI292" i="7"/>
  <c r="AJ292" i="7"/>
  <c r="A292" i="7"/>
  <c r="AD292" i="7"/>
  <c r="AK292" i="7"/>
  <c r="AL292" i="7"/>
  <c r="AO292" i="7"/>
  <c r="B292" i="7"/>
  <c r="AC251" i="7"/>
  <c r="AH251" i="7"/>
  <c r="AI251" i="7"/>
  <c r="AJ251" i="7"/>
  <c r="A251" i="7"/>
  <c r="AD251" i="7"/>
  <c r="AK251" i="7"/>
  <c r="AL251" i="7"/>
  <c r="AO251" i="7"/>
  <c r="B251" i="7"/>
  <c r="AC214" i="7"/>
  <c r="AH214" i="7"/>
  <c r="AI214" i="7"/>
  <c r="AJ214" i="7"/>
  <c r="A214" i="7"/>
  <c r="AD214" i="7"/>
  <c r="AK214" i="7"/>
  <c r="AL214" i="7"/>
  <c r="AO214" i="7"/>
  <c r="B214" i="7"/>
  <c r="AC151" i="7"/>
  <c r="AH151" i="7"/>
  <c r="AI151" i="7"/>
  <c r="AJ151" i="7"/>
  <c r="A151" i="7"/>
  <c r="AD151" i="7"/>
  <c r="AK151" i="7"/>
  <c r="AL151" i="7"/>
  <c r="AO151" i="7"/>
  <c r="B151" i="7"/>
  <c r="AC110" i="7"/>
  <c r="AH110" i="7"/>
  <c r="AI110" i="7"/>
  <c r="AJ110" i="7"/>
  <c r="A110" i="7"/>
  <c r="AD110" i="7"/>
  <c r="AK110" i="7"/>
  <c r="AL110" i="7"/>
  <c r="AO110" i="7"/>
  <c r="B110" i="7"/>
  <c r="AC327" i="7"/>
  <c r="AH327" i="7"/>
  <c r="AI327" i="7"/>
  <c r="AJ327" i="7"/>
  <c r="A327" i="7"/>
  <c r="AD327" i="7"/>
  <c r="AK327" i="7"/>
  <c r="AL327" i="7"/>
  <c r="AO327" i="7"/>
  <c r="B327" i="7"/>
  <c r="AC146" i="7"/>
  <c r="AH146" i="7"/>
  <c r="AI146" i="7"/>
  <c r="AJ146" i="7"/>
  <c r="A146" i="7"/>
  <c r="AD146" i="7"/>
  <c r="AK146" i="7"/>
  <c r="AL146" i="7"/>
  <c r="AO146" i="7"/>
  <c r="B146" i="7"/>
  <c r="AC69" i="7"/>
  <c r="AH69" i="7"/>
  <c r="AI69" i="7"/>
  <c r="AJ69" i="7"/>
  <c r="A69" i="7"/>
  <c r="AD69" i="7"/>
  <c r="AK69" i="7"/>
  <c r="AL69" i="7"/>
  <c r="AO69" i="7"/>
  <c r="B69" i="7"/>
  <c r="Z464" i="6"/>
  <c r="AG464" i="6"/>
  <c r="AH464" i="6"/>
  <c r="AK464" i="6"/>
  <c r="Y464" i="6"/>
  <c r="AD464" i="6"/>
  <c r="AE464" i="6"/>
  <c r="AF464" i="6"/>
  <c r="Y467" i="6"/>
  <c r="AD467" i="6"/>
  <c r="AE467" i="6"/>
  <c r="AF467" i="6"/>
  <c r="Z467" i="6"/>
  <c r="AG467" i="6"/>
  <c r="AH467" i="6"/>
  <c r="AK467" i="6"/>
  <c r="Z337" i="6"/>
  <c r="AG337" i="6"/>
  <c r="AH337" i="6"/>
  <c r="AK337" i="6"/>
  <c r="Y337" i="6"/>
  <c r="AD337" i="6"/>
  <c r="AE337" i="6"/>
  <c r="AF337" i="6"/>
  <c r="Y115" i="6"/>
  <c r="AD115" i="6"/>
  <c r="AE115" i="6"/>
  <c r="AF115" i="6"/>
  <c r="Z115" i="6"/>
  <c r="AG115" i="6"/>
  <c r="AH115" i="6"/>
  <c r="AK115" i="6"/>
  <c r="Y119" i="6"/>
  <c r="AD119" i="6"/>
  <c r="AE119" i="6"/>
  <c r="AF119" i="6"/>
  <c r="Z119" i="6"/>
  <c r="AG119" i="6"/>
  <c r="AH119" i="6"/>
  <c r="AK119" i="6"/>
  <c r="Z102" i="6"/>
  <c r="AG102" i="6"/>
  <c r="AH102" i="6"/>
  <c r="AK102" i="6"/>
  <c r="Y102" i="6"/>
  <c r="AD102" i="6"/>
  <c r="AE102" i="6"/>
  <c r="AF102" i="6"/>
  <c r="Y160" i="6"/>
  <c r="AD160" i="6"/>
  <c r="AE160" i="6"/>
  <c r="AF160" i="6"/>
  <c r="Z160" i="6"/>
  <c r="AG160" i="6"/>
  <c r="AH160" i="6"/>
  <c r="AK160" i="6"/>
  <c r="Y488" i="6"/>
  <c r="AD488" i="6"/>
  <c r="AE488" i="6"/>
  <c r="AF488" i="6"/>
  <c r="Z488" i="6"/>
  <c r="AG488" i="6"/>
  <c r="AH488" i="6"/>
  <c r="AK488" i="6"/>
  <c r="Z401" i="6"/>
  <c r="AG401" i="6"/>
  <c r="AH401" i="6"/>
  <c r="AK401" i="6"/>
  <c r="Y401" i="6"/>
  <c r="AD401" i="6"/>
  <c r="AE401" i="6"/>
  <c r="AF401" i="6"/>
  <c r="Z43" i="6"/>
  <c r="AG43" i="6"/>
  <c r="AH43" i="6"/>
  <c r="AK43" i="6"/>
  <c r="Y43" i="6"/>
  <c r="AD43" i="6"/>
  <c r="AE43" i="6"/>
  <c r="AF43" i="6"/>
  <c r="Y113" i="6"/>
  <c r="AD113" i="6"/>
  <c r="AE113" i="6"/>
  <c r="AF113" i="6"/>
  <c r="Z113" i="6"/>
  <c r="AG113" i="6"/>
  <c r="AH113" i="6"/>
  <c r="AK113" i="6"/>
  <c r="Z285" i="6"/>
  <c r="AG285" i="6"/>
  <c r="AH285" i="6"/>
  <c r="AK285" i="6"/>
  <c r="Y285" i="6"/>
  <c r="AD285" i="6"/>
  <c r="AE285" i="6"/>
  <c r="AF285" i="6"/>
  <c r="Y71" i="6"/>
  <c r="AD71" i="6"/>
  <c r="AE71" i="6"/>
  <c r="AF71" i="6"/>
  <c r="Z71" i="6"/>
  <c r="AG71" i="6"/>
  <c r="AH71" i="6"/>
  <c r="AK71" i="6"/>
  <c r="Y23" i="6"/>
  <c r="AD23" i="6"/>
  <c r="AE23" i="6"/>
  <c r="AF23" i="6"/>
  <c r="Z23" i="6"/>
  <c r="AG23" i="6"/>
  <c r="AH23" i="6"/>
  <c r="AK23" i="6"/>
  <c r="Y315" i="6"/>
  <c r="AD315" i="6"/>
  <c r="AE315" i="6"/>
  <c r="AF315" i="6"/>
  <c r="Z315" i="6"/>
  <c r="AG315" i="6"/>
  <c r="AH315" i="6"/>
  <c r="AK315" i="6"/>
  <c r="BK501" i="7"/>
  <c r="BP501" i="7"/>
  <c r="BQ501" i="7"/>
  <c r="BR501" i="7"/>
  <c r="G501" i="7"/>
  <c r="BL501" i="7"/>
  <c r="BS501" i="7"/>
  <c r="BT501" i="7"/>
  <c r="BU501" i="7"/>
  <c r="H501" i="7"/>
  <c r="BL345" i="7"/>
  <c r="BS345" i="7"/>
  <c r="BT345" i="7"/>
  <c r="BU345" i="7"/>
  <c r="H345" i="7"/>
  <c r="BK345" i="7"/>
  <c r="BP345" i="7"/>
  <c r="BQ345" i="7"/>
  <c r="BR345" i="7"/>
  <c r="G345" i="7"/>
  <c r="I345" i="7"/>
  <c r="BK300" i="7"/>
  <c r="BP300" i="7"/>
  <c r="BQ300" i="7"/>
  <c r="BR300" i="7"/>
  <c r="G300" i="7"/>
  <c r="I300" i="7"/>
  <c r="BL300" i="7"/>
  <c r="BS300" i="7"/>
  <c r="BT300" i="7"/>
  <c r="BU300" i="7"/>
  <c r="H300" i="7"/>
  <c r="BK24" i="7"/>
  <c r="BP24" i="7"/>
  <c r="BQ24" i="7"/>
  <c r="BR24" i="7"/>
  <c r="G24" i="7"/>
  <c r="BL24" i="7"/>
  <c r="BS24" i="7"/>
  <c r="BT24" i="7"/>
  <c r="BU24" i="7"/>
  <c r="H24" i="7"/>
  <c r="BL443" i="7"/>
  <c r="BS443" i="7"/>
  <c r="BT443" i="7"/>
  <c r="BU443" i="7"/>
  <c r="H443" i="7"/>
  <c r="BK443" i="7"/>
  <c r="BP443" i="7"/>
  <c r="BQ443" i="7"/>
  <c r="BR443" i="7"/>
  <c r="G443" i="7"/>
  <c r="BL342" i="7"/>
  <c r="BS342" i="7"/>
  <c r="BT342" i="7"/>
  <c r="BU342" i="7"/>
  <c r="H342" i="7"/>
  <c r="BK342" i="7"/>
  <c r="BP342" i="7"/>
  <c r="BQ342" i="7"/>
  <c r="BR342" i="7"/>
  <c r="G342" i="7"/>
  <c r="I342" i="7"/>
  <c r="BK293" i="7"/>
  <c r="BP293" i="7"/>
  <c r="BQ293" i="7"/>
  <c r="BR293" i="7"/>
  <c r="G293" i="7"/>
  <c r="I293" i="7"/>
  <c r="BL293" i="7"/>
  <c r="BS293" i="7"/>
  <c r="BT293" i="7"/>
  <c r="BU293" i="7"/>
  <c r="H293" i="7"/>
  <c r="BK425" i="7"/>
  <c r="BP425" i="7"/>
  <c r="BQ425" i="7"/>
  <c r="BR425" i="7"/>
  <c r="G425" i="7"/>
  <c r="I425" i="7"/>
  <c r="BL425" i="7"/>
  <c r="BS425" i="7"/>
  <c r="BT425" i="7"/>
  <c r="BU425" i="7"/>
  <c r="H425" i="7"/>
  <c r="BK509" i="7"/>
  <c r="BP509" i="7"/>
  <c r="BQ509" i="7"/>
  <c r="BR509" i="7"/>
  <c r="G509" i="7"/>
  <c r="BL509" i="7"/>
  <c r="BS509" i="7"/>
  <c r="BT509" i="7"/>
  <c r="BU509" i="7"/>
  <c r="H509" i="7"/>
  <c r="BK465" i="7"/>
  <c r="BP465" i="7"/>
  <c r="BQ465" i="7"/>
  <c r="BR465" i="7"/>
  <c r="G465" i="7"/>
  <c r="BL465" i="7"/>
  <c r="BS465" i="7"/>
  <c r="BT465" i="7"/>
  <c r="BU465" i="7"/>
  <c r="H465" i="7"/>
  <c r="BK61" i="7"/>
  <c r="BP61" i="7"/>
  <c r="BQ61" i="7"/>
  <c r="BR61" i="7"/>
  <c r="G61" i="7"/>
  <c r="BL61" i="7"/>
  <c r="BS61" i="7"/>
  <c r="BT61" i="7"/>
  <c r="BU61" i="7"/>
  <c r="H61" i="7"/>
  <c r="BL119" i="7"/>
  <c r="BS119" i="7"/>
  <c r="BT119" i="7"/>
  <c r="BU119" i="7"/>
  <c r="H119" i="7"/>
  <c r="BK119" i="7"/>
  <c r="BP119" i="7"/>
  <c r="BQ119" i="7"/>
  <c r="BR119" i="7"/>
  <c r="G119" i="7"/>
  <c r="I119" i="7"/>
  <c r="BL212" i="7"/>
  <c r="BS212" i="7"/>
  <c r="BT212" i="7"/>
  <c r="BU212" i="7"/>
  <c r="H212" i="7"/>
  <c r="BK212" i="7"/>
  <c r="BP212" i="7"/>
  <c r="BQ212" i="7"/>
  <c r="BR212" i="7"/>
  <c r="G212" i="7"/>
  <c r="I212" i="7"/>
  <c r="AR361" i="6"/>
  <c r="AY361" i="6"/>
  <c r="AZ361" i="6"/>
  <c r="BA361" i="6"/>
  <c r="AQ361" i="6"/>
  <c r="AV361" i="6"/>
  <c r="AW361" i="6"/>
  <c r="AX361" i="6"/>
  <c r="AQ25" i="6"/>
  <c r="AV25" i="6"/>
  <c r="AW25" i="6"/>
  <c r="AX25" i="6"/>
  <c r="AR25" i="6"/>
  <c r="AY25" i="6"/>
  <c r="AZ25" i="6"/>
  <c r="BA25" i="6"/>
  <c r="BH198" i="6"/>
  <c r="BO198" i="6"/>
  <c r="BP198" i="6"/>
  <c r="BQ198" i="6"/>
  <c r="BG198" i="6"/>
  <c r="BL198" i="6"/>
  <c r="BM198" i="6"/>
  <c r="BN198" i="6"/>
  <c r="AC320" i="7"/>
  <c r="AH320" i="7"/>
  <c r="AI320" i="7"/>
  <c r="AJ320" i="7"/>
  <c r="A320" i="7"/>
  <c r="AD320" i="7"/>
  <c r="AK320" i="7"/>
  <c r="AL320" i="7"/>
  <c r="AO320" i="7"/>
  <c r="B320" i="7"/>
  <c r="AV459" i="7"/>
  <c r="BC459" i="7"/>
  <c r="BD459" i="7"/>
  <c r="BE459" i="7"/>
  <c r="E459" i="7"/>
  <c r="AU459" i="7"/>
  <c r="AZ459" i="7"/>
  <c r="BA459" i="7"/>
  <c r="BB459" i="7"/>
  <c r="D459" i="7"/>
  <c r="F459" i="7"/>
  <c r="AV448" i="7"/>
  <c r="BC448" i="7"/>
  <c r="BD448" i="7"/>
  <c r="BE448" i="7"/>
  <c r="E448" i="7"/>
  <c r="AU448" i="7"/>
  <c r="AZ448" i="7"/>
  <c r="BA448" i="7"/>
  <c r="BB448" i="7"/>
  <c r="D448" i="7"/>
  <c r="F448" i="7"/>
  <c r="AU83" i="7"/>
  <c r="AZ83" i="7"/>
  <c r="BA83" i="7"/>
  <c r="BB83" i="7"/>
  <c r="D83" i="7"/>
  <c r="F83" i="7"/>
  <c r="AV83" i="7"/>
  <c r="BC83" i="7"/>
  <c r="BD83" i="7"/>
  <c r="BE83" i="7"/>
  <c r="E83" i="7"/>
  <c r="AU163" i="7"/>
  <c r="AZ163" i="7"/>
  <c r="BA163" i="7"/>
  <c r="BB163" i="7"/>
  <c r="D163" i="7"/>
  <c r="F163" i="7"/>
  <c r="AV163" i="7"/>
  <c r="BC163" i="7"/>
  <c r="BD163" i="7"/>
  <c r="BE163" i="7"/>
  <c r="E163" i="7"/>
  <c r="AU64" i="7"/>
  <c r="AZ64" i="7"/>
  <c r="BA64" i="7"/>
  <c r="BB64" i="7"/>
  <c r="D64" i="7"/>
  <c r="F64" i="7"/>
  <c r="AV64" i="7"/>
  <c r="BC64" i="7"/>
  <c r="BD64" i="7"/>
  <c r="BE64" i="7"/>
  <c r="E64" i="7"/>
  <c r="AU111" i="7"/>
  <c r="AZ111" i="7"/>
  <c r="BA111" i="7"/>
  <c r="BB111" i="7"/>
  <c r="D111" i="7"/>
  <c r="F111" i="7"/>
  <c r="AV111" i="7"/>
  <c r="BC111" i="7"/>
  <c r="BD111" i="7"/>
  <c r="BE111" i="7"/>
  <c r="E111" i="7"/>
  <c r="AU443" i="7"/>
  <c r="AZ443" i="7"/>
  <c r="BA443" i="7"/>
  <c r="BB443" i="7"/>
  <c r="D443" i="7"/>
  <c r="AV443" i="7"/>
  <c r="BC443" i="7"/>
  <c r="BD443" i="7"/>
  <c r="BE443" i="7"/>
  <c r="E443" i="7"/>
  <c r="AV359" i="7"/>
  <c r="BC359" i="7"/>
  <c r="BD359" i="7"/>
  <c r="BE359" i="7"/>
  <c r="E359" i="7"/>
  <c r="AU359" i="7"/>
  <c r="AZ359" i="7"/>
  <c r="BA359" i="7"/>
  <c r="BB359" i="7"/>
  <c r="D359" i="7"/>
  <c r="F359" i="7"/>
  <c r="AV466" i="7"/>
  <c r="BC466" i="7"/>
  <c r="BD466" i="7"/>
  <c r="BE466" i="7"/>
  <c r="E466" i="7"/>
  <c r="AU466" i="7"/>
  <c r="AZ466" i="7"/>
  <c r="BA466" i="7"/>
  <c r="BB466" i="7"/>
  <c r="D466" i="7"/>
  <c r="F466" i="7"/>
  <c r="AU211" i="7"/>
  <c r="AZ211" i="7"/>
  <c r="BA211" i="7"/>
  <c r="BB211" i="7"/>
  <c r="D211" i="7"/>
  <c r="F211" i="7"/>
  <c r="AV211" i="7"/>
  <c r="BC211" i="7"/>
  <c r="BD211" i="7"/>
  <c r="BE211" i="7"/>
  <c r="E211" i="7"/>
  <c r="AV499" i="7"/>
  <c r="BC499" i="7"/>
  <c r="BD499" i="7"/>
  <c r="BE499" i="7"/>
  <c r="E499" i="7"/>
  <c r="AU499" i="7"/>
  <c r="AZ499" i="7"/>
  <c r="BA499" i="7"/>
  <c r="BB499" i="7"/>
  <c r="D499" i="7"/>
  <c r="F499" i="7"/>
  <c r="AV487" i="7"/>
  <c r="BC487" i="7"/>
  <c r="BD487" i="7"/>
  <c r="BE487" i="7"/>
  <c r="E487" i="7"/>
  <c r="AU487" i="7"/>
  <c r="AZ487" i="7"/>
  <c r="BA487" i="7"/>
  <c r="BB487" i="7"/>
  <c r="D487" i="7"/>
  <c r="F487" i="7"/>
  <c r="AU70" i="7"/>
  <c r="AZ70" i="7"/>
  <c r="BA70" i="7"/>
  <c r="BB70" i="7"/>
  <c r="D70" i="7"/>
  <c r="F70" i="7"/>
  <c r="AV70" i="7"/>
  <c r="BC70" i="7"/>
  <c r="BD70" i="7"/>
  <c r="BE70" i="7"/>
  <c r="E70" i="7"/>
  <c r="AU149" i="7"/>
  <c r="AZ149" i="7"/>
  <c r="BA149" i="7"/>
  <c r="BB149" i="7"/>
  <c r="D149" i="7"/>
  <c r="F149" i="7"/>
  <c r="AV149" i="7"/>
  <c r="BC149" i="7"/>
  <c r="BD149" i="7"/>
  <c r="BE149" i="7"/>
  <c r="E149" i="7"/>
  <c r="AU35" i="7"/>
  <c r="AZ35" i="7"/>
  <c r="BA35" i="7"/>
  <c r="BB35" i="7"/>
  <c r="D35" i="7"/>
  <c r="F35" i="7"/>
  <c r="AV35" i="7"/>
  <c r="BC35" i="7"/>
  <c r="BD35" i="7"/>
  <c r="BE35" i="7"/>
  <c r="E35" i="7"/>
  <c r="AV234" i="7"/>
  <c r="BC234" i="7"/>
  <c r="BD234" i="7"/>
  <c r="BE234" i="7"/>
  <c r="E234" i="7"/>
  <c r="AU234" i="7"/>
  <c r="AZ234" i="7"/>
  <c r="BA234" i="7"/>
  <c r="BB234" i="7"/>
  <c r="D234" i="7"/>
  <c r="F234" i="7"/>
  <c r="AV273" i="7"/>
  <c r="BC273" i="7"/>
  <c r="BD273" i="7"/>
  <c r="BE273" i="7"/>
  <c r="E273" i="7"/>
  <c r="AU273" i="7"/>
  <c r="AZ273" i="7"/>
  <c r="BA273" i="7"/>
  <c r="BB273" i="7"/>
  <c r="D273" i="7"/>
  <c r="F273" i="7"/>
  <c r="AU296" i="7"/>
  <c r="AZ296" i="7"/>
  <c r="BA296" i="7"/>
  <c r="BB296" i="7"/>
  <c r="D296" i="7"/>
  <c r="F296" i="7"/>
  <c r="AV296" i="7"/>
  <c r="BC296" i="7"/>
  <c r="BD296" i="7"/>
  <c r="BE296" i="7"/>
  <c r="E296" i="7"/>
  <c r="AU400" i="7"/>
  <c r="AZ400" i="7"/>
  <c r="BA400" i="7"/>
  <c r="BB400" i="7"/>
  <c r="D400" i="7"/>
  <c r="AV400" i="7"/>
  <c r="BC400" i="7"/>
  <c r="BD400" i="7"/>
  <c r="BE400" i="7"/>
  <c r="E400" i="7"/>
  <c r="AV503" i="7"/>
  <c r="BC503" i="7"/>
  <c r="BD503" i="7"/>
  <c r="BE503" i="7"/>
  <c r="E503" i="7"/>
  <c r="AU503" i="7"/>
  <c r="AZ503" i="7"/>
  <c r="BA503" i="7"/>
  <c r="BB503" i="7"/>
  <c r="D503" i="7"/>
  <c r="F503" i="7"/>
  <c r="AV24" i="7"/>
  <c r="BC24" i="7"/>
  <c r="BD24" i="7"/>
  <c r="BE24" i="7"/>
  <c r="E24" i="7"/>
  <c r="AU24" i="7"/>
  <c r="AZ24" i="7"/>
  <c r="BA24" i="7"/>
  <c r="BB24" i="7"/>
  <c r="D24" i="7"/>
  <c r="F24" i="7"/>
  <c r="AU45" i="7"/>
  <c r="AZ45" i="7"/>
  <c r="BA45" i="7"/>
  <c r="BB45" i="7"/>
  <c r="D45" i="7"/>
  <c r="F45" i="7"/>
  <c r="AV45" i="7"/>
  <c r="BC45" i="7"/>
  <c r="BD45" i="7"/>
  <c r="BE45" i="7"/>
  <c r="E45" i="7"/>
  <c r="AU23" i="7"/>
  <c r="AZ23" i="7"/>
  <c r="BA23" i="7"/>
  <c r="BB23" i="7"/>
  <c r="D23" i="7"/>
  <c r="F23" i="7"/>
  <c r="AV23" i="7"/>
  <c r="BC23" i="7"/>
  <c r="BD23" i="7"/>
  <c r="BE23" i="7"/>
  <c r="E23" i="7"/>
  <c r="AU340" i="7"/>
  <c r="AZ340" i="7"/>
  <c r="BA340" i="7"/>
  <c r="BB340" i="7"/>
  <c r="D340" i="7"/>
  <c r="F340" i="7"/>
  <c r="AV340" i="7"/>
  <c r="BC340" i="7"/>
  <c r="BD340" i="7"/>
  <c r="BE340" i="7"/>
  <c r="E340" i="7"/>
  <c r="AV417" i="7"/>
  <c r="BC417" i="7"/>
  <c r="BD417" i="7"/>
  <c r="BE417" i="7"/>
  <c r="E417" i="7"/>
  <c r="AU417" i="7"/>
  <c r="AZ417" i="7"/>
  <c r="BA417" i="7"/>
  <c r="BB417" i="7"/>
  <c r="D417" i="7"/>
  <c r="F417" i="7"/>
  <c r="AU445" i="7"/>
  <c r="AZ445" i="7"/>
  <c r="BA445" i="7"/>
  <c r="BB445" i="7"/>
  <c r="D445" i="7"/>
  <c r="F445" i="7"/>
  <c r="AV445" i="7"/>
  <c r="BC445" i="7"/>
  <c r="BD445" i="7"/>
  <c r="BE445" i="7"/>
  <c r="E445" i="7"/>
  <c r="AU61" i="7"/>
  <c r="AZ61" i="7"/>
  <c r="BA61" i="7"/>
  <c r="BB61" i="7"/>
  <c r="D61" i="7"/>
  <c r="F61" i="7"/>
  <c r="AV61" i="7"/>
  <c r="BC61" i="7"/>
  <c r="BD61" i="7"/>
  <c r="BE61" i="7"/>
  <c r="E61" i="7"/>
  <c r="AU281" i="7"/>
  <c r="AZ281" i="7"/>
  <c r="BA281" i="7"/>
  <c r="BB281" i="7"/>
  <c r="D281" i="7"/>
  <c r="F281" i="7"/>
  <c r="AV281" i="7"/>
  <c r="BC281" i="7"/>
  <c r="BD281" i="7"/>
  <c r="BE281" i="7"/>
  <c r="E281" i="7"/>
  <c r="AU335" i="7"/>
  <c r="AZ335" i="7"/>
  <c r="BA335" i="7"/>
  <c r="BB335" i="7"/>
  <c r="D335" i="7"/>
  <c r="F335" i="7"/>
  <c r="AV335" i="7"/>
  <c r="BC335" i="7"/>
  <c r="BD335" i="7"/>
  <c r="BE335" i="7"/>
  <c r="E335" i="7"/>
  <c r="AU449" i="7"/>
  <c r="AZ449" i="7"/>
  <c r="BA449" i="7"/>
  <c r="BB449" i="7"/>
  <c r="D449" i="7"/>
  <c r="F449" i="7"/>
  <c r="AV449" i="7"/>
  <c r="BC449" i="7"/>
  <c r="BD449" i="7"/>
  <c r="BE449" i="7"/>
  <c r="E449" i="7"/>
  <c r="AV489" i="7"/>
  <c r="BC489" i="7"/>
  <c r="BD489" i="7"/>
  <c r="BE489" i="7"/>
  <c r="E489" i="7"/>
  <c r="AU489" i="7"/>
  <c r="AZ489" i="7"/>
  <c r="BA489" i="7"/>
  <c r="BB489" i="7"/>
  <c r="D489" i="7"/>
  <c r="F489" i="7"/>
  <c r="AQ514" i="6"/>
  <c r="AV514" i="6"/>
  <c r="AW514" i="6"/>
  <c r="AX514" i="6"/>
  <c r="AR514" i="6"/>
  <c r="AY514" i="6"/>
  <c r="AZ514" i="6"/>
  <c r="BA514" i="6"/>
  <c r="AQ373" i="6"/>
  <c r="AV373" i="6"/>
  <c r="AW373" i="6"/>
  <c r="AX373" i="6"/>
  <c r="AR373" i="6"/>
  <c r="AY373" i="6"/>
  <c r="AZ373" i="6"/>
  <c r="BA373" i="6"/>
  <c r="AR328" i="6"/>
  <c r="AY328" i="6"/>
  <c r="AZ328" i="6"/>
  <c r="BA328" i="6"/>
  <c r="AQ328" i="6"/>
  <c r="AV328" i="6"/>
  <c r="AW328" i="6"/>
  <c r="AX328" i="6"/>
  <c r="AQ86" i="6"/>
  <c r="AV86" i="6"/>
  <c r="AW86" i="6"/>
  <c r="AX86" i="6"/>
  <c r="AR86" i="6"/>
  <c r="AY86" i="6"/>
  <c r="AZ86" i="6"/>
  <c r="BA86" i="6"/>
  <c r="AQ19" i="6"/>
  <c r="AV19" i="6"/>
  <c r="AW19" i="6"/>
  <c r="AX19" i="6"/>
  <c r="AR19" i="6"/>
  <c r="AY19" i="6"/>
  <c r="AZ19" i="6"/>
  <c r="BA19" i="6"/>
  <c r="AQ330" i="6"/>
  <c r="AV330" i="6"/>
  <c r="AW330" i="6"/>
  <c r="AX330" i="6"/>
  <c r="AR330" i="6"/>
  <c r="AY330" i="6"/>
  <c r="AZ330" i="6"/>
  <c r="BA330" i="6"/>
  <c r="AQ299" i="6"/>
  <c r="AV299" i="6"/>
  <c r="AW299" i="6"/>
  <c r="AX299" i="6"/>
  <c r="AR299" i="6"/>
  <c r="AY299" i="6"/>
  <c r="AZ299" i="6"/>
  <c r="BA299" i="6"/>
  <c r="AQ293" i="6"/>
  <c r="AV293" i="6"/>
  <c r="AW293" i="6"/>
  <c r="AX293" i="6"/>
  <c r="AR293" i="6"/>
  <c r="AY293" i="6"/>
  <c r="AZ293" i="6"/>
  <c r="BA293" i="6"/>
  <c r="AQ462" i="6"/>
  <c r="AV462" i="6"/>
  <c r="AW462" i="6"/>
  <c r="AX462" i="6"/>
  <c r="AR462" i="6"/>
  <c r="AY462" i="6"/>
  <c r="AZ462" i="6"/>
  <c r="BA462" i="6"/>
  <c r="AR385" i="6"/>
  <c r="AY385" i="6"/>
  <c r="AZ385" i="6"/>
  <c r="BA385" i="6"/>
  <c r="AQ385" i="6"/>
  <c r="AV385" i="6"/>
  <c r="AW385" i="6"/>
  <c r="AX385" i="6"/>
  <c r="AR195" i="6"/>
  <c r="AY195" i="6"/>
  <c r="AZ195" i="6"/>
  <c r="BA195" i="6"/>
  <c r="AQ195" i="6"/>
  <c r="AV195" i="6"/>
  <c r="AW195" i="6"/>
  <c r="AX195" i="6"/>
  <c r="AQ386" i="6"/>
  <c r="AV386" i="6"/>
  <c r="AW386" i="6"/>
  <c r="AX386" i="6"/>
  <c r="AR386" i="6"/>
  <c r="AY386" i="6"/>
  <c r="AZ386" i="6"/>
  <c r="BA386" i="6"/>
  <c r="BH515" i="6"/>
  <c r="BO515" i="6"/>
  <c r="BP515" i="6"/>
  <c r="BQ515" i="6"/>
  <c r="BG515" i="6"/>
  <c r="BL515" i="6"/>
  <c r="BM515" i="6"/>
  <c r="BN515" i="6"/>
  <c r="BG209" i="6"/>
  <c r="BL209" i="6"/>
  <c r="BM209" i="6"/>
  <c r="BN209" i="6"/>
  <c r="BH209" i="6"/>
  <c r="BO209" i="6"/>
  <c r="BP209" i="6"/>
  <c r="BQ209" i="6"/>
  <c r="BG73" i="6"/>
  <c r="BL73" i="6"/>
  <c r="BM73" i="6"/>
  <c r="BN73" i="6"/>
  <c r="BH73" i="6"/>
  <c r="BO73" i="6"/>
  <c r="BP73" i="6"/>
  <c r="BQ73" i="6"/>
  <c r="BG151" i="6"/>
  <c r="BL151" i="6"/>
  <c r="BM151" i="6"/>
  <c r="BN151" i="6"/>
  <c r="BH151" i="6"/>
  <c r="BO151" i="6"/>
  <c r="BP151" i="6"/>
  <c r="BQ151" i="6"/>
  <c r="BG315" i="6"/>
  <c r="BL315" i="6"/>
  <c r="BM315" i="6"/>
  <c r="BN315" i="6"/>
  <c r="BH315" i="6"/>
  <c r="BO315" i="6"/>
  <c r="BP315" i="6"/>
  <c r="BQ315" i="6"/>
  <c r="BG454" i="6"/>
  <c r="BL454" i="6"/>
  <c r="BM454" i="6"/>
  <c r="BN454" i="6"/>
  <c r="BH454" i="6"/>
  <c r="BO454" i="6"/>
  <c r="BP454" i="6"/>
  <c r="BQ454" i="6"/>
  <c r="BH199" i="6"/>
  <c r="BO199" i="6"/>
  <c r="BP199" i="6"/>
  <c r="BQ199" i="6"/>
  <c r="BG199" i="6"/>
  <c r="BL199" i="6"/>
  <c r="BM199" i="6"/>
  <c r="BN199" i="6"/>
  <c r="BH23" i="6"/>
  <c r="BO23" i="6"/>
  <c r="BP23" i="6"/>
  <c r="BQ23" i="6"/>
  <c r="BG23" i="6"/>
  <c r="BL23" i="6"/>
  <c r="BM23" i="6"/>
  <c r="BN23" i="6"/>
  <c r="BH513" i="6"/>
  <c r="BO513" i="6"/>
  <c r="BP513" i="6"/>
  <c r="BQ513" i="6"/>
  <c r="BG513" i="6"/>
  <c r="BL513" i="6"/>
  <c r="BM513" i="6"/>
  <c r="BN513" i="6"/>
  <c r="BG145" i="6"/>
  <c r="BL145" i="6"/>
  <c r="BM145" i="6"/>
  <c r="BN145" i="6"/>
  <c r="BH145" i="6"/>
  <c r="BO145" i="6"/>
  <c r="BP145" i="6"/>
  <c r="BQ145" i="6"/>
  <c r="BG237" i="6"/>
  <c r="BL237" i="6"/>
  <c r="BM237" i="6"/>
  <c r="BN237" i="6"/>
  <c r="BH237" i="6"/>
  <c r="BO237" i="6"/>
  <c r="BP237" i="6"/>
  <c r="BQ237" i="6"/>
  <c r="BG170" i="6"/>
  <c r="BL170" i="6"/>
  <c r="BM170" i="6"/>
  <c r="BN170" i="6"/>
  <c r="BH170" i="6"/>
  <c r="BO170" i="6"/>
  <c r="BP170" i="6"/>
  <c r="BQ170" i="6"/>
  <c r="BH403" i="6"/>
  <c r="BO403" i="6"/>
  <c r="BP403" i="6"/>
  <c r="BQ403" i="6"/>
  <c r="BG403" i="6"/>
  <c r="BL403" i="6"/>
  <c r="BM403" i="6"/>
  <c r="BN403" i="6"/>
  <c r="BG467" i="6"/>
  <c r="BL467" i="6"/>
  <c r="BM467" i="6"/>
  <c r="BN467" i="6"/>
  <c r="BH467" i="6"/>
  <c r="BO467" i="6"/>
  <c r="BP467" i="6"/>
  <c r="BQ467" i="6"/>
  <c r="AD510" i="7"/>
  <c r="AK510" i="7"/>
  <c r="AL510" i="7"/>
  <c r="AO510" i="7"/>
  <c r="B510" i="7"/>
  <c r="AC510" i="7"/>
  <c r="AH510" i="7"/>
  <c r="AI510" i="7"/>
  <c r="AJ510" i="7"/>
  <c r="A510" i="7"/>
  <c r="AC407" i="7"/>
  <c r="AH407" i="7"/>
  <c r="AI407" i="7"/>
  <c r="AJ407" i="7"/>
  <c r="A407" i="7"/>
  <c r="AD407" i="7"/>
  <c r="AK407" i="7"/>
  <c r="AL407" i="7"/>
  <c r="AO407" i="7"/>
  <c r="B407" i="7"/>
  <c r="AC202" i="7"/>
  <c r="AH202" i="7"/>
  <c r="AI202" i="7"/>
  <c r="AJ202" i="7"/>
  <c r="A202" i="7"/>
  <c r="AD202" i="7"/>
  <c r="AK202" i="7"/>
  <c r="AL202" i="7"/>
  <c r="AO202" i="7"/>
  <c r="B202" i="7"/>
  <c r="AC86" i="7"/>
  <c r="AH86" i="7"/>
  <c r="AI86" i="7"/>
  <c r="AJ86" i="7"/>
  <c r="A86" i="7"/>
  <c r="AD86" i="7"/>
  <c r="AK86" i="7"/>
  <c r="AL86" i="7"/>
  <c r="AO86" i="7"/>
  <c r="B86" i="7"/>
  <c r="AD462" i="7"/>
  <c r="AK462" i="7"/>
  <c r="AL462" i="7"/>
  <c r="AO462" i="7"/>
  <c r="B462" i="7"/>
  <c r="AC462" i="7"/>
  <c r="AH462" i="7"/>
  <c r="AI462" i="7"/>
  <c r="AJ462" i="7"/>
  <c r="A462" i="7"/>
  <c r="AC297" i="7"/>
  <c r="AH297" i="7"/>
  <c r="AI297" i="7"/>
  <c r="AJ297" i="7"/>
  <c r="A297" i="7"/>
  <c r="AD297" i="7"/>
  <c r="AK297" i="7"/>
  <c r="AL297" i="7"/>
  <c r="AO297" i="7"/>
  <c r="B297" i="7"/>
  <c r="AC272" i="7"/>
  <c r="AH272" i="7"/>
  <c r="AI272" i="7"/>
  <c r="AJ272" i="7"/>
  <c r="A272" i="7"/>
  <c r="AD272" i="7"/>
  <c r="AK272" i="7"/>
  <c r="AL272" i="7"/>
  <c r="AO272" i="7"/>
  <c r="B272" i="7"/>
  <c r="AC203" i="7"/>
  <c r="AH203" i="7"/>
  <c r="AI203" i="7"/>
  <c r="AJ203" i="7"/>
  <c r="A203" i="7"/>
  <c r="AD203" i="7"/>
  <c r="AK203" i="7"/>
  <c r="AL203" i="7"/>
  <c r="AO203" i="7"/>
  <c r="B203" i="7"/>
  <c r="AC380" i="7"/>
  <c r="AH380" i="7"/>
  <c r="AI380" i="7"/>
  <c r="AJ380" i="7"/>
  <c r="A380" i="7"/>
  <c r="AD380" i="7"/>
  <c r="AK380" i="7"/>
  <c r="AL380" i="7"/>
  <c r="AO380" i="7"/>
  <c r="B380" i="7"/>
  <c r="AD280" i="7"/>
  <c r="AK280" i="7"/>
  <c r="AL280" i="7"/>
  <c r="AO280" i="7"/>
  <c r="B280" i="7"/>
  <c r="AC280" i="7"/>
  <c r="AH280" i="7"/>
  <c r="AI280" i="7"/>
  <c r="AJ280" i="7"/>
  <c r="A280" i="7"/>
  <c r="AD39" i="7"/>
  <c r="AK39" i="7"/>
  <c r="AL39" i="7"/>
  <c r="AO39" i="7"/>
  <c r="B39" i="7"/>
  <c r="AC39" i="7"/>
  <c r="AH39" i="7"/>
  <c r="AI39" i="7"/>
  <c r="AJ39" i="7"/>
  <c r="A39" i="7"/>
  <c r="AC511" i="7"/>
  <c r="AH511" i="7"/>
  <c r="AI511" i="7"/>
  <c r="AJ511" i="7"/>
  <c r="A511" i="7"/>
  <c r="AD511" i="7"/>
  <c r="AK511" i="7"/>
  <c r="AL511" i="7"/>
  <c r="AO511" i="7"/>
  <c r="B511" i="7"/>
  <c r="AC237" i="7"/>
  <c r="AH237" i="7"/>
  <c r="AI237" i="7"/>
  <c r="AJ237" i="7"/>
  <c r="A237" i="7"/>
  <c r="AD237" i="7"/>
  <c r="AK237" i="7"/>
  <c r="AL237" i="7"/>
  <c r="AO237" i="7"/>
  <c r="B237" i="7"/>
  <c r="AC118" i="7"/>
  <c r="AH118" i="7"/>
  <c r="AI118" i="7"/>
  <c r="AJ118" i="7"/>
  <c r="A118" i="7"/>
  <c r="AD118" i="7"/>
  <c r="AK118" i="7"/>
  <c r="AL118" i="7"/>
  <c r="AO118" i="7"/>
  <c r="B118" i="7"/>
  <c r="Y319" i="6"/>
  <c r="AD319" i="6"/>
  <c r="AE319" i="6"/>
  <c r="AF319" i="6"/>
  <c r="Z319" i="6"/>
  <c r="AG319" i="6"/>
  <c r="AH319" i="6"/>
  <c r="AK319" i="6"/>
  <c r="Y327" i="6"/>
  <c r="AD327" i="6"/>
  <c r="AE327" i="6"/>
  <c r="AF327" i="6"/>
  <c r="Z327" i="6"/>
  <c r="AG327" i="6"/>
  <c r="AH327" i="6"/>
  <c r="AK327" i="6"/>
  <c r="Z385" i="6"/>
  <c r="AG385" i="6"/>
  <c r="AH385" i="6"/>
  <c r="AK385" i="6"/>
  <c r="Y385" i="6"/>
  <c r="AD385" i="6"/>
  <c r="AE385" i="6"/>
  <c r="AF385" i="6"/>
  <c r="Z162" i="6"/>
  <c r="AG162" i="6"/>
  <c r="AH162" i="6"/>
  <c r="AK162" i="6"/>
  <c r="Y162" i="6"/>
  <c r="AD162" i="6"/>
  <c r="AE162" i="6"/>
  <c r="AF162" i="6"/>
  <c r="Y232" i="6"/>
  <c r="AD232" i="6"/>
  <c r="AE232" i="6"/>
  <c r="AF232" i="6"/>
  <c r="Z232" i="6"/>
  <c r="AG232" i="6"/>
  <c r="AH232" i="6"/>
  <c r="AK232" i="6"/>
  <c r="Z210" i="6"/>
  <c r="AG210" i="6"/>
  <c r="AH210" i="6"/>
  <c r="AK210" i="6"/>
  <c r="Y210" i="6"/>
  <c r="AD210" i="6"/>
  <c r="AE210" i="6"/>
  <c r="AF210" i="6"/>
  <c r="Y108" i="6"/>
  <c r="AD108" i="6"/>
  <c r="AE108" i="6"/>
  <c r="AF108" i="6"/>
  <c r="Z108" i="6"/>
  <c r="AG108" i="6"/>
  <c r="AH108" i="6"/>
  <c r="AK108" i="6"/>
  <c r="Y36" i="6"/>
  <c r="AD36" i="6"/>
  <c r="AE36" i="6"/>
  <c r="AF36" i="6"/>
  <c r="Z36" i="6"/>
  <c r="AG36" i="6"/>
  <c r="AH36" i="6"/>
  <c r="AK36" i="6"/>
  <c r="Y169" i="6"/>
  <c r="AD169" i="6"/>
  <c r="AE169" i="6"/>
  <c r="AF169" i="6"/>
  <c r="Z169" i="6"/>
  <c r="AG169" i="6"/>
  <c r="AH169" i="6"/>
  <c r="AK169" i="6"/>
  <c r="Y454" i="6"/>
  <c r="AD454" i="6"/>
  <c r="AE454" i="6"/>
  <c r="AF454" i="6"/>
  <c r="Z454" i="6"/>
  <c r="AG454" i="6"/>
  <c r="AH454" i="6"/>
  <c r="AK454" i="6"/>
  <c r="Z360" i="6"/>
  <c r="AG360" i="6"/>
  <c r="AH360" i="6"/>
  <c r="AK360" i="6"/>
  <c r="Y360" i="6"/>
  <c r="AD360" i="6"/>
  <c r="AE360" i="6"/>
  <c r="AF360" i="6"/>
  <c r="Y116" i="6"/>
  <c r="AD116" i="6"/>
  <c r="AE116" i="6"/>
  <c r="AF116" i="6"/>
  <c r="Z116" i="6"/>
  <c r="AG116" i="6"/>
  <c r="AH116" i="6"/>
  <c r="AK116" i="6"/>
  <c r="Z493" i="6"/>
  <c r="AG493" i="6"/>
  <c r="AH493" i="6"/>
  <c r="AK493" i="6"/>
  <c r="Y493" i="6"/>
  <c r="AD493" i="6"/>
  <c r="AE493" i="6"/>
  <c r="AF493" i="6"/>
  <c r="Y211" i="6"/>
  <c r="AD211" i="6"/>
  <c r="AE211" i="6"/>
  <c r="AF211" i="6"/>
  <c r="Z211" i="6"/>
  <c r="AG211" i="6"/>
  <c r="AH211" i="6"/>
  <c r="AK211" i="6"/>
  <c r="BL408" i="7"/>
  <c r="BS408" i="7"/>
  <c r="BT408" i="7"/>
  <c r="BU408" i="7"/>
  <c r="H408" i="7"/>
  <c r="BK408" i="7"/>
  <c r="BP408" i="7"/>
  <c r="BQ408" i="7"/>
  <c r="BR408" i="7"/>
  <c r="G408" i="7"/>
  <c r="I408" i="7"/>
  <c r="BL164" i="7"/>
  <c r="BS164" i="7"/>
  <c r="BT164" i="7"/>
  <c r="BU164" i="7"/>
  <c r="H164" i="7"/>
  <c r="BK164" i="7"/>
  <c r="BP164" i="7"/>
  <c r="BQ164" i="7"/>
  <c r="BR164" i="7"/>
  <c r="G164" i="7"/>
  <c r="I164" i="7"/>
  <c r="BK471" i="7"/>
  <c r="BP471" i="7"/>
  <c r="BQ471" i="7"/>
  <c r="BR471" i="7"/>
  <c r="G471" i="7"/>
  <c r="BL471" i="7"/>
  <c r="BS471" i="7"/>
  <c r="BT471" i="7"/>
  <c r="BU471" i="7"/>
  <c r="H471" i="7"/>
  <c r="BK116" i="7"/>
  <c r="BP116" i="7"/>
  <c r="BQ116" i="7"/>
  <c r="BR116" i="7"/>
  <c r="G116" i="7"/>
  <c r="I116" i="7"/>
  <c r="BL116" i="7"/>
  <c r="BS116" i="7"/>
  <c r="BT116" i="7"/>
  <c r="BU116" i="7"/>
  <c r="H116" i="7"/>
  <c r="BL208" i="7"/>
  <c r="BS208" i="7"/>
  <c r="BT208" i="7"/>
  <c r="BU208" i="7"/>
  <c r="H208" i="7"/>
  <c r="BK208" i="7"/>
  <c r="BP208" i="7"/>
  <c r="BQ208" i="7"/>
  <c r="BR208" i="7"/>
  <c r="G208" i="7"/>
  <c r="I208" i="7"/>
  <c r="BK512" i="7"/>
  <c r="BP512" i="7"/>
  <c r="BQ512" i="7"/>
  <c r="BR512" i="7"/>
  <c r="G512" i="7"/>
  <c r="BL512" i="7"/>
  <c r="BS512" i="7"/>
  <c r="BT512" i="7"/>
  <c r="BU512" i="7"/>
  <c r="H512" i="7"/>
  <c r="BK372" i="7"/>
  <c r="BP372" i="7"/>
  <c r="BQ372" i="7"/>
  <c r="BR372" i="7"/>
  <c r="G372" i="7"/>
  <c r="I372" i="7"/>
  <c r="BL372" i="7"/>
  <c r="BS372" i="7"/>
  <c r="BT372" i="7"/>
  <c r="BU372" i="7"/>
  <c r="H372" i="7"/>
  <c r="BK149" i="7"/>
  <c r="BP149" i="7"/>
  <c r="BQ149" i="7"/>
  <c r="BR149" i="7"/>
  <c r="G149" i="7"/>
  <c r="I149" i="7"/>
  <c r="BL149" i="7"/>
  <c r="BS149" i="7"/>
  <c r="BT149" i="7"/>
  <c r="BU149" i="7"/>
  <c r="H149" i="7"/>
  <c r="BK297" i="7"/>
  <c r="BP297" i="7"/>
  <c r="BQ297" i="7"/>
  <c r="BR297" i="7"/>
  <c r="G297" i="7"/>
  <c r="I297" i="7"/>
  <c r="BL297" i="7"/>
  <c r="BS297" i="7"/>
  <c r="BT297" i="7"/>
  <c r="BU297" i="7"/>
  <c r="H297" i="7"/>
  <c r="BK60" i="7"/>
  <c r="BP60" i="7"/>
  <c r="BQ60" i="7"/>
  <c r="BR60" i="7"/>
  <c r="G60" i="7"/>
  <c r="BL60" i="7"/>
  <c r="BS60" i="7"/>
  <c r="BT60" i="7"/>
  <c r="BU60" i="7"/>
  <c r="H60" i="7"/>
  <c r="BK102" i="7"/>
  <c r="BP102" i="7"/>
  <c r="BQ102" i="7"/>
  <c r="BR102" i="7"/>
  <c r="G102" i="7"/>
  <c r="BL102" i="7"/>
  <c r="BS102" i="7"/>
  <c r="BT102" i="7"/>
  <c r="BU102" i="7"/>
  <c r="H102" i="7"/>
  <c r="BL331" i="7"/>
  <c r="BS331" i="7"/>
  <c r="BT331" i="7"/>
  <c r="BU331" i="7"/>
  <c r="H331" i="7"/>
  <c r="BK331" i="7"/>
  <c r="BP331" i="7"/>
  <c r="BQ331" i="7"/>
  <c r="BR331" i="7"/>
  <c r="G331" i="7"/>
  <c r="I331" i="7"/>
  <c r="BL166" i="7"/>
  <c r="BS166" i="7"/>
  <c r="BT166" i="7"/>
  <c r="BU166" i="7"/>
  <c r="H166" i="7"/>
  <c r="BK166" i="7"/>
  <c r="BP166" i="7"/>
  <c r="BQ166" i="7"/>
  <c r="BR166" i="7"/>
  <c r="G166" i="7"/>
  <c r="I166" i="7"/>
  <c r="BL291" i="7"/>
  <c r="BS291" i="7"/>
  <c r="BT291" i="7"/>
  <c r="BU291" i="7"/>
  <c r="H291" i="7"/>
  <c r="BK291" i="7"/>
  <c r="BP291" i="7"/>
  <c r="BQ291" i="7"/>
  <c r="BR291" i="7"/>
  <c r="G291" i="7"/>
  <c r="I291" i="7"/>
  <c r="BL205" i="7"/>
  <c r="BS205" i="7"/>
  <c r="BT205" i="7"/>
  <c r="BU205" i="7"/>
  <c r="H205" i="7"/>
  <c r="BK205" i="7"/>
  <c r="BP205" i="7"/>
  <c r="BQ205" i="7"/>
  <c r="BR205" i="7"/>
  <c r="G205" i="7"/>
  <c r="I205" i="7"/>
  <c r="BL284" i="7"/>
  <c r="BS284" i="7"/>
  <c r="BT284" i="7"/>
  <c r="BU284" i="7"/>
  <c r="H284" i="7"/>
  <c r="BK284" i="7"/>
  <c r="BP284" i="7"/>
  <c r="BQ284" i="7"/>
  <c r="BR284" i="7"/>
  <c r="G284" i="7"/>
  <c r="I284" i="7"/>
  <c r="BK416" i="7"/>
  <c r="BP416" i="7"/>
  <c r="BQ416" i="7"/>
  <c r="BR416" i="7"/>
  <c r="G416" i="7"/>
  <c r="I416" i="7"/>
  <c r="BL416" i="7"/>
  <c r="BS416" i="7"/>
  <c r="BT416" i="7"/>
  <c r="BU416" i="7"/>
  <c r="H416" i="7"/>
  <c r="BG417" i="6"/>
  <c r="BL417" i="6"/>
  <c r="BM417" i="6"/>
  <c r="BN417" i="6"/>
  <c r="BH417" i="6"/>
  <c r="BO417" i="6"/>
  <c r="BP417" i="6"/>
  <c r="BQ417" i="6"/>
  <c r="BG84" i="6"/>
  <c r="BL84" i="6"/>
  <c r="BM84" i="6"/>
  <c r="BN84" i="6"/>
  <c r="BH84" i="6"/>
  <c r="BO84" i="6"/>
  <c r="BP84" i="6"/>
  <c r="BQ84" i="6"/>
  <c r="AC277" i="7"/>
  <c r="AH277" i="7"/>
  <c r="AI277" i="7"/>
  <c r="AJ277" i="7"/>
  <c r="A277" i="7"/>
  <c r="AD277" i="7"/>
  <c r="AK277" i="7"/>
  <c r="AL277" i="7"/>
  <c r="AO277" i="7"/>
  <c r="B277" i="7"/>
  <c r="BW362" i="6"/>
  <c r="CB362" i="6"/>
  <c r="CC362" i="6"/>
  <c r="CD362" i="6"/>
  <c r="BX362" i="6"/>
  <c r="CE362" i="6"/>
  <c r="CF362" i="6"/>
  <c r="CG362" i="6"/>
  <c r="BW84" i="6"/>
  <c r="CB84" i="6"/>
  <c r="CC84" i="6"/>
  <c r="CD84" i="6"/>
  <c r="BX84" i="6"/>
  <c r="CE84" i="6"/>
  <c r="CF84" i="6"/>
  <c r="CG84" i="6"/>
  <c r="BW359" i="6"/>
  <c r="CB359" i="6"/>
  <c r="CC359" i="6"/>
  <c r="CD359" i="6"/>
  <c r="BX359" i="6"/>
  <c r="CE359" i="6"/>
  <c r="CF359" i="6"/>
  <c r="CG359" i="6"/>
  <c r="BW452" i="6"/>
  <c r="CB452" i="6"/>
  <c r="CC452" i="6"/>
  <c r="CD452" i="6"/>
  <c r="BX452" i="6"/>
  <c r="CE452" i="6"/>
  <c r="CF452" i="6"/>
  <c r="CG452" i="6"/>
  <c r="BW284" i="6"/>
  <c r="CB284" i="6"/>
  <c r="CC284" i="6"/>
  <c r="CD284" i="6"/>
  <c r="BX284" i="6"/>
  <c r="CE284" i="6"/>
  <c r="CF284" i="6"/>
  <c r="CG284" i="6"/>
  <c r="BW36" i="6"/>
  <c r="CB36" i="6"/>
  <c r="CC36" i="6"/>
  <c r="CD36" i="6"/>
  <c r="BX36" i="6"/>
  <c r="CE36" i="6"/>
  <c r="CF36" i="6"/>
  <c r="CG36" i="6"/>
  <c r="BW103" i="6"/>
  <c r="CB103" i="6"/>
  <c r="CC103" i="6"/>
  <c r="CD103" i="6"/>
  <c r="BX103" i="6"/>
  <c r="CE103" i="6"/>
  <c r="CF103" i="6"/>
  <c r="CG103" i="6"/>
  <c r="BW166" i="6"/>
  <c r="CB166" i="6"/>
  <c r="CC166" i="6"/>
  <c r="CD166" i="6"/>
  <c r="BX166" i="6"/>
  <c r="CE166" i="6"/>
  <c r="CF166" i="6"/>
  <c r="CG166" i="6"/>
  <c r="BX450" i="6"/>
  <c r="CE450" i="6"/>
  <c r="CF450" i="6"/>
  <c r="CG450" i="6"/>
  <c r="BW450" i="6"/>
  <c r="CB450" i="6"/>
  <c r="CC450" i="6"/>
  <c r="CD450" i="6"/>
  <c r="BW247" i="6"/>
  <c r="CB247" i="6"/>
  <c r="CC247" i="6"/>
  <c r="CD247" i="6"/>
  <c r="BX247" i="6"/>
  <c r="CE247" i="6"/>
  <c r="CF247" i="6"/>
  <c r="CG247" i="6"/>
  <c r="BW378" i="6"/>
  <c r="CB378" i="6"/>
  <c r="CC378" i="6"/>
  <c r="CD378" i="6"/>
  <c r="BX378" i="6"/>
  <c r="CE378" i="6"/>
  <c r="CF378" i="6"/>
  <c r="CG378" i="6"/>
  <c r="BW417" i="6"/>
  <c r="CB417" i="6"/>
  <c r="CC417" i="6"/>
  <c r="CD417" i="6"/>
  <c r="BX417" i="6"/>
  <c r="CE417" i="6"/>
  <c r="CF417" i="6"/>
  <c r="CG417" i="6"/>
  <c r="BX124" i="6"/>
  <c r="CE124" i="6"/>
  <c r="CF124" i="6"/>
  <c r="CG124" i="6"/>
  <c r="BW124" i="6"/>
  <c r="CB124" i="6"/>
  <c r="CC124" i="6"/>
  <c r="CD124" i="6"/>
  <c r="BW342" i="6"/>
  <c r="CB342" i="6"/>
  <c r="CC342" i="6"/>
  <c r="CD342" i="6"/>
  <c r="BX342" i="6"/>
  <c r="CE342" i="6"/>
  <c r="CF342" i="6"/>
  <c r="CG342" i="6"/>
  <c r="BW169" i="6"/>
  <c r="CB169" i="6"/>
  <c r="CC169" i="6"/>
  <c r="CD169" i="6"/>
  <c r="BX169" i="6"/>
  <c r="CE169" i="6"/>
  <c r="CF169" i="6"/>
  <c r="CG169" i="6"/>
  <c r="BW456" i="6"/>
  <c r="CB456" i="6"/>
  <c r="CC456" i="6"/>
  <c r="CD456" i="6"/>
  <c r="BX456" i="6"/>
  <c r="CE456" i="6"/>
  <c r="CF456" i="6"/>
  <c r="CG456" i="6"/>
  <c r="BW371" i="6"/>
  <c r="CB371" i="6"/>
  <c r="CC371" i="6"/>
  <c r="CD371" i="6"/>
  <c r="BX371" i="6"/>
  <c r="CE371" i="6"/>
  <c r="CF371" i="6"/>
  <c r="CG371" i="6"/>
  <c r="BX67" i="6"/>
  <c r="CE67" i="6"/>
  <c r="CF67" i="6"/>
  <c r="CG67" i="6"/>
  <c r="BW67" i="6"/>
  <c r="CB67" i="6"/>
  <c r="CC67" i="6"/>
  <c r="CD67" i="6"/>
  <c r="BW211" i="6"/>
  <c r="CB211" i="6"/>
  <c r="CC211" i="6"/>
  <c r="CD211" i="6"/>
  <c r="BX211" i="6"/>
  <c r="CE211" i="6"/>
  <c r="CF211" i="6"/>
  <c r="CG211" i="6"/>
  <c r="BW32" i="6"/>
  <c r="CB32" i="6"/>
  <c r="CC32" i="6"/>
  <c r="CD32" i="6"/>
  <c r="BX32" i="6"/>
  <c r="CE32" i="6"/>
  <c r="CF32" i="6"/>
  <c r="CG32" i="6"/>
  <c r="BW105" i="6"/>
  <c r="CB105" i="6"/>
  <c r="CC105" i="6"/>
  <c r="CD105" i="6"/>
  <c r="BX105" i="6"/>
  <c r="CE105" i="6"/>
  <c r="CF105" i="6"/>
  <c r="CG105" i="6"/>
  <c r="BW165" i="6"/>
  <c r="CB165" i="6"/>
  <c r="CC165" i="6"/>
  <c r="CD165" i="6"/>
  <c r="BX165" i="6"/>
  <c r="CE165" i="6"/>
  <c r="CF165" i="6"/>
  <c r="CG165" i="6"/>
  <c r="BW411" i="6"/>
  <c r="CB411" i="6"/>
  <c r="CC411" i="6"/>
  <c r="CD411" i="6"/>
  <c r="BX411" i="6"/>
  <c r="CE411" i="6"/>
  <c r="CF411" i="6"/>
  <c r="CG411" i="6"/>
  <c r="BW278" i="6"/>
  <c r="CB278" i="6"/>
  <c r="CC278" i="6"/>
  <c r="CD278" i="6"/>
  <c r="BX278" i="6"/>
  <c r="CE278" i="6"/>
  <c r="CF278" i="6"/>
  <c r="CG278" i="6"/>
  <c r="BX514" i="6"/>
  <c r="CE514" i="6"/>
  <c r="CF514" i="6"/>
  <c r="CG514" i="6"/>
  <c r="BW514" i="6"/>
  <c r="CB514" i="6"/>
  <c r="CC514" i="6"/>
  <c r="CD514" i="6"/>
  <c r="BW501" i="6"/>
  <c r="CB501" i="6"/>
  <c r="CC501" i="6"/>
  <c r="CD501" i="6"/>
  <c r="BX501" i="6"/>
  <c r="CE501" i="6"/>
  <c r="CF501" i="6"/>
  <c r="CG501" i="6"/>
  <c r="BW86" i="6"/>
  <c r="CB86" i="6"/>
  <c r="CC86" i="6"/>
  <c r="CD86" i="6"/>
  <c r="BX86" i="6"/>
  <c r="CE86" i="6"/>
  <c r="CF86" i="6"/>
  <c r="CG86" i="6"/>
  <c r="BW116" i="6"/>
  <c r="CB116" i="6"/>
  <c r="CC116" i="6"/>
  <c r="CD116" i="6"/>
  <c r="BX116" i="6"/>
  <c r="CE116" i="6"/>
  <c r="CF116" i="6"/>
  <c r="CG116" i="6"/>
  <c r="BW505" i="6"/>
  <c r="CB505" i="6"/>
  <c r="CC505" i="6"/>
  <c r="CD505" i="6"/>
  <c r="BX505" i="6"/>
  <c r="CE505" i="6"/>
  <c r="CF505" i="6"/>
  <c r="CG505" i="6"/>
  <c r="Z328" i="6"/>
  <c r="AG328" i="6"/>
  <c r="AH328" i="6"/>
  <c r="AK328" i="6"/>
  <c r="Y328" i="6"/>
  <c r="AD328" i="6"/>
  <c r="AE328" i="6"/>
  <c r="AF328" i="6"/>
  <c r="BK85" i="7"/>
  <c r="BP85" i="7"/>
  <c r="BQ85" i="7"/>
  <c r="BR85" i="7"/>
  <c r="G85" i="7"/>
  <c r="I85" i="7"/>
  <c r="BL85" i="7"/>
  <c r="BS85" i="7"/>
  <c r="BT85" i="7"/>
  <c r="BU85" i="7"/>
  <c r="H85" i="7"/>
  <c r="Y288" i="6"/>
  <c r="AD288" i="6"/>
  <c r="AE288" i="6"/>
  <c r="AF288" i="6"/>
  <c r="Z288" i="6"/>
  <c r="AG288" i="6"/>
  <c r="AH288" i="6"/>
  <c r="AK288" i="6"/>
  <c r="BL498" i="7"/>
  <c r="BS498" i="7"/>
  <c r="BT498" i="7"/>
  <c r="BU498" i="7"/>
  <c r="H498" i="7"/>
  <c r="BK498" i="7"/>
  <c r="BP498" i="7"/>
  <c r="BQ498" i="7"/>
  <c r="BR498" i="7"/>
  <c r="G498" i="7"/>
  <c r="BL375" i="7"/>
  <c r="BS375" i="7"/>
  <c r="BT375" i="7"/>
  <c r="BU375" i="7"/>
  <c r="H375" i="7"/>
  <c r="BK375" i="7"/>
  <c r="BP375" i="7"/>
  <c r="BQ375" i="7"/>
  <c r="BR375" i="7"/>
  <c r="G375" i="7"/>
  <c r="I375" i="7"/>
  <c r="Z85" i="6"/>
  <c r="AG85" i="6"/>
  <c r="AH85" i="6"/>
  <c r="AK85" i="6"/>
  <c r="Y85" i="6"/>
  <c r="AD85" i="6"/>
  <c r="AE85" i="6"/>
  <c r="AF85" i="6"/>
  <c r="Z174" i="6"/>
  <c r="AG174" i="6"/>
  <c r="AH174" i="6"/>
  <c r="AK174" i="6"/>
  <c r="Y174" i="6"/>
  <c r="AD174" i="6"/>
  <c r="AE174" i="6"/>
  <c r="AF174" i="6"/>
  <c r="BK83" i="7"/>
  <c r="BP83" i="7"/>
  <c r="BQ83" i="7"/>
  <c r="BR83" i="7"/>
  <c r="G83" i="7"/>
  <c r="I83" i="7"/>
  <c r="BL83" i="7"/>
  <c r="BS83" i="7"/>
  <c r="BT83" i="7"/>
  <c r="BU83" i="7"/>
  <c r="H83" i="7"/>
  <c r="AS164" i="7"/>
  <c r="AS324" i="7"/>
  <c r="BU76" i="6"/>
  <c r="BU82" i="6"/>
  <c r="BU407" i="6"/>
  <c r="BU458" i="6"/>
  <c r="C406" i="7"/>
  <c r="C332" i="7"/>
  <c r="C192" i="7"/>
  <c r="C335" i="7"/>
  <c r="C85" i="7"/>
  <c r="C494" i="7"/>
  <c r="C385" i="7"/>
  <c r="C63" i="7"/>
  <c r="C197" i="7"/>
  <c r="C369" i="7"/>
  <c r="C126" i="7"/>
  <c r="C513" i="7"/>
  <c r="I470" i="7"/>
  <c r="I31" i="7"/>
  <c r="C375" i="7"/>
  <c r="C17" i="7"/>
  <c r="C257" i="7"/>
  <c r="C191" i="7"/>
  <c r="C25" i="7"/>
  <c r="C172" i="7"/>
  <c r="C384" i="7"/>
  <c r="C122" i="7"/>
  <c r="C31" i="7"/>
  <c r="C147" i="7"/>
  <c r="C43" i="7"/>
  <c r="C339" i="7"/>
  <c r="C159" i="7"/>
  <c r="C20" i="7"/>
  <c r="C194" i="7"/>
  <c r="C282" i="7"/>
  <c r="I461" i="7"/>
  <c r="I464" i="7"/>
  <c r="I68" i="7"/>
  <c r="I66" i="7"/>
  <c r="I514" i="7"/>
  <c r="AS272" i="7"/>
  <c r="AS496" i="7"/>
  <c r="AS205" i="7"/>
  <c r="AS131" i="7"/>
  <c r="AS315" i="7"/>
  <c r="AS208" i="7"/>
  <c r="AS259" i="7"/>
  <c r="AS298" i="7"/>
  <c r="AS490" i="7"/>
  <c r="AS337" i="7"/>
  <c r="AS188" i="7"/>
  <c r="AS246" i="7"/>
  <c r="AS274" i="7"/>
  <c r="AS297" i="7"/>
  <c r="AS465" i="7"/>
  <c r="AS171" i="7"/>
  <c r="AS151" i="7"/>
  <c r="AS206" i="7"/>
  <c r="AS468" i="7"/>
  <c r="AS86" i="7"/>
  <c r="AS239" i="7"/>
  <c r="AS16" i="7"/>
  <c r="AS17" i="7"/>
  <c r="AS33" i="7"/>
  <c r="AS145" i="7"/>
  <c r="AS343" i="7"/>
  <c r="AS377" i="7"/>
  <c r="AS332" i="7"/>
  <c r="AS455" i="7"/>
  <c r="AS365" i="7"/>
  <c r="AS364" i="7"/>
  <c r="AS410" i="7"/>
  <c r="AS510" i="7"/>
  <c r="AS200" i="7"/>
  <c r="AS105" i="7"/>
  <c r="AS115" i="7"/>
  <c r="AS160" i="7"/>
  <c r="AS382" i="7"/>
  <c r="AS128" i="7"/>
  <c r="AS202" i="7"/>
  <c r="AS287" i="7"/>
  <c r="AS374" i="7"/>
  <c r="AS369" i="7"/>
  <c r="AS376" i="7"/>
  <c r="AS413" i="7"/>
  <c r="AS159" i="7"/>
  <c r="AS240" i="7"/>
  <c r="AS283" i="7"/>
  <c r="AS502" i="7"/>
  <c r="AS504" i="7"/>
  <c r="AS21" i="7"/>
  <c r="AS58" i="7"/>
  <c r="AS129" i="7"/>
  <c r="AS68" i="7"/>
  <c r="AS114" i="7"/>
  <c r="AS279" i="7"/>
  <c r="AS41" i="7"/>
  <c r="AS148" i="7"/>
  <c r="AS243" i="7"/>
  <c r="AS245" i="7"/>
  <c r="AS173" i="7"/>
  <c r="AS333" i="7"/>
  <c r="AS401" i="7"/>
  <c r="AS423" i="7"/>
  <c r="AS420" i="7"/>
  <c r="AS370" i="7"/>
  <c r="AS405" i="7"/>
  <c r="AS414" i="7"/>
  <c r="AS444" i="7"/>
  <c r="AS500" i="7"/>
  <c r="AS27" i="7"/>
  <c r="BU364" i="6"/>
  <c r="BU233" i="6"/>
  <c r="BU234" i="6"/>
  <c r="BU114" i="6"/>
  <c r="BU341" i="6"/>
  <c r="BU202" i="6"/>
  <c r="BU158" i="6"/>
  <c r="BU37" i="6"/>
  <c r="BU16" i="6"/>
  <c r="BU20" i="6"/>
  <c r="BU104" i="6"/>
  <c r="BU120" i="6"/>
  <c r="BU318" i="6"/>
  <c r="BU255" i="6"/>
  <c r="BU451" i="6"/>
  <c r="BU415" i="6"/>
  <c r="BU329" i="6"/>
  <c r="BU337" i="6"/>
  <c r="BU61" i="6"/>
  <c r="BU66" i="6"/>
  <c r="BU83" i="6"/>
  <c r="BU191" i="6"/>
  <c r="BU145" i="6"/>
  <c r="BU159" i="6"/>
  <c r="BU193" i="6"/>
  <c r="BU292" i="6"/>
  <c r="BU428" i="6"/>
  <c r="BU241" i="6"/>
  <c r="BU257" i="6"/>
  <c r="BU258" i="6"/>
  <c r="BU317" i="6"/>
  <c r="BU333" i="6"/>
  <c r="BU486" i="6"/>
  <c r="BU512" i="6"/>
  <c r="BU497" i="6"/>
  <c r="BU334" i="6"/>
  <c r="BU127" i="6"/>
  <c r="BU41" i="6"/>
  <c r="BU155" i="6"/>
  <c r="BU79" i="6"/>
  <c r="BU338" i="6"/>
  <c r="BU113" i="6"/>
  <c r="BU129" i="6"/>
  <c r="BU170" i="6"/>
  <c r="BU243" i="6"/>
  <c r="BU320" i="6"/>
  <c r="BU336" i="6"/>
  <c r="BU282" i="6"/>
  <c r="BU489" i="6"/>
  <c r="C423" i="7"/>
  <c r="I41" i="7"/>
  <c r="C173" i="7"/>
  <c r="C80" i="7"/>
  <c r="I468" i="7"/>
  <c r="I428" i="7"/>
  <c r="I32" i="7"/>
  <c r="C108" i="7"/>
  <c r="AQ470" i="6"/>
  <c r="AV470" i="6"/>
  <c r="AW470" i="6"/>
  <c r="AX470" i="6"/>
  <c r="AR470" i="6"/>
  <c r="AY470" i="6"/>
  <c r="AZ470" i="6"/>
  <c r="BA470" i="6"/>
  <c r="AQ105" i="6"/>
  <c r="AV105" i="6"/>
  <c r="AW105" i="6"/>
  <c r="AX105" i="6"/>
  <c r="AR105" i="6"/>
  <c r="AY105" i="6"/>
  <c r="AZ105" i="6"/>
  <c r="BA105" i="6"/>
  <c r="AR409" i="6"/>
  <c r="AY409" i="6"/>
  <c r="AZ409" i="6"/>
  <c r="BA409" i="6"/>
  <c r="AQ409" i="6"/>
  <c r="AV409" i="6"/>
  <c r="AW409" i="6"/>
  <c r="AX409" i="6"/>
  <c r="AR499" i="6"/>
  <c r="AY499" i="6"/>
  <c r="AZ499" i="6"/>
  <c r="BA499" i="6"/>
  <c r="AQ499" i="6"/>
  <c r="AV499" i="6"/>
  <c r="AW499" i="6"/>
  <c r="AX499" i="6"/>
  <c r="AQ125" i="6"/>
  <c r="AV125" i="6"/>
  <c r="AW125" i="6"/>
  <c r="AX125" i="6"/>
  <c r="AR125" i="6"/>
  <c r="AY125" i="6"/>
  <c r="AZ125" i="6"/>
  <c r="BA125" i="6"/>
  <c r="BG294" i="6"/>
  <c r="BL294" i="6"/>
  <c r="BM294" i="6"/>
  <c r="BN294" i="6"/>
  <c r="BH294" i="6"/>
  <c r="BO294" i="6"/>
  <c r="BP294" i="6"/>
  <c r="BQ294" i="6"/>
  <c r="BG240" i="6"/>
  <c r="BL240" i="6"/>
  <c r="BM240" i="6"/>
  <c r="BN240" i="6"/>
  <c r="BH240" i="6"/>
  <c r="BO240" i="6"/>
  <c r="BP240" i="6"/>
  <c r="BQ240" i="6"/>
  <c r="BG383" i="6"/>
  <c r="BL383" i="6"/>
  <c r="BM383" i="6"/>
  <c r="BN383" i="6"/>
  <c r="BH383" i="6"/>
  <c r="BO383" i="6"/>
  <c r="BP383" i="6"/>
  <c r="BQ383" i="6"/>
  <c r="BH61" i="6"/>
  <c r="BO61" i="6"/>
  <c r="BP61" i="6"/>
  <c r="BQ61" i="6"/>
  <c r="BG61" i="6"/>
  <c r="BL61" i="6"/>
  <c r="BM61" i="6"/>
  <c r="BN61" i="6"/>
  <c r="AC333" i="7"/>
  <c r="AH333" i="7"/>
  <c r="AI333" i="7"/>
  <c r="AJ333" i="7"/>
  <c r="A333" i="7"/>
  <c r="AD333" i="7"/>
  <c r="AK333" i="7"/>
  <c r="AL333" i="7"/>
  <c r="AO333" i="7"/>
  <c r="B333" i="7"/>
  <c r="C333" i="7"/>
  <c r="AC250" i="7"/>
  <c r="AH250" i="7"/>
  <c r="AI250" i="7"/>
  <c r="AJ250" i="7"/>
  <c r="A250" i="7"/>
  <c r="AD250" i="7"/>
  <c r="AK250" i="7"/>
  <c r="AL250" i="7"/>
  <c r="AO250" i="7"/>
  <c r="B250" i="7"/>
  <c r="AD330" i="7"/>
  <c r="AK330" i="7"/>
  <c r="AL330" i="7"/>
  <c r="AO330" i="7"/>
  <c r="B330" i="7"/>
  <c r="AC330" i="7"/>
  <c r="AH330" i="7"/>
  <c r="AI330" i="7"/>
  <c r="AJ330" i="7"/>
  <c r="A330" i="7"/>
  <c r="AC149" i="7"/>
  <c r="AH149" i="7"/>
  <c r="AI149" i="7"/>
  <c r="AJ149" i="7"/>
  <c r="A149" i="7"/>
  <c r="AD149" i="7"/>
  <c r="AK149" i="7"/>
  <c r="AL149" i="7"/>
  <c r="AO149" i="7"/>
  <c r="B149" i="7"/>
  <c r="Z234" i="6"/>
  <c r="AG234" i="6"/>
  <c r="AH234" i="6"/>
  <c r="AK234" i="6"/>
  <c r="Y234" i="6"/>
  <c r="AD234" i="6"/>
  <c r="AE234" i="6"/>
  <c r="AF234" i="6"/>
  <c r="Y73" i="6"/>
  <c r="AD73" i="6"/>
  <c r="AE73" i="6"/>
  <c r="AF73" i="6"/>
  <c r="Z73" i="6"/>
  <c r="AG73" i="6"/>
  <c r="AH73" i="6"/>
  <c r="AK73" i="6"/>
  <c r="Y405" i="6"/>
  <c r="AD405" i="6"/>
  <c r="AE405" i="6"/>
  <c r="AF405" i="6"/>
  <c r="Z405" i="6"/>
  <c r="AG405" i="6"/>
  <c r="AH405" i="6"/>
  <c r="AK405" i="6"/>
  <c r="Y252" i="6"/>
  <c r="AD252" i="6"/>
  <c r="AE252" i="6"/>
  <c r="AF252" i="6"/>
  <c r="Z252" i="6"/>
  <c r="AG252" i="6"/>
  <c r="AH252" i="6"/>
  <c r="AK252" i="6"/>
  <c r="BL33" i="7"/>
  <c r="BS33" i="7"/>
  <c r="BT33" i="7"/>
  <c r="BU33" i="7"/>
  <c r="H33" i="7"/>
  <c r="BK33" i="7"/>
  <c r="BP33" i="7"/>
  <c r="BQ33" i="7"/>
  <c r="BR33" i="7"/>
  <c r="G33" i="7"/>
  <c r="BK276" i="7"/>
  <c r="BP276" i="7"/>
  <c r="BQ276" i="7"/>
  <c r="BR276" i="7"/>
  <c r="G276" i="7"/>
  <c r="I276" i="7"/>
  <c r="BL276" i="7"/>
  <c r="BS276" i="7"/>
  <c r="BT276" i="7"/>
  <c r="BU276" i="7"/>
  <c r="H276" i="7"/>
  <c r="BK80" i="7"/>
  <c r="BP80" i="7"/>
  <c r="BQ80" i="7"/>
  <c r="BR80" i="7"/>
  <c r="G80" i="7"/>
  <c r="I80" i="7"/>
  <c r="BL80" i="7"/>
  <c r="BS80" i="7"/>
  <c r="BT80" i="7"/>
  <c r="BU80" i="7"/>
  <c r="H80" i="7"/>
  <c r="BK171" i="7"/>
  <c r="BP171" i="7"/>
  <c r="BQ171" i="7"/>
  <c r="BR171" i="7"/>
  <c r="G171" i="7"/>
  <c r="I171" i="7"/>
  <c r="BL171" i="7"/>
  <c r="BS171" i="7"/>
  <c r="BT171" i="7"/>
  <c r="BU171" i="7"/>
  <c r="H171" i="7"/>
  <c r="AR493" i="6"/>
  <c r="AY493" i="6"/>
  <c r="AZ493" i="6"/>
  <c r="BA493" i="6"/>
  <c r="AQ493" i="6"/>
  <c r="AV493" i="6"/>
  <c r="AW493" i="6"/>
  <c r="AX493" i="6"/>
  <c r="AQ278" i="6"/>
  <c r="AV278" i="6"/>
  <c r="AW278" i="6"/>
  <c r="AX278" i="6"/>
  <c r="AR278" i="6"/>
  <c r="AY278" i="6"/>
  <c r="AZ278" i="6"/>
  <c r="BA278" i="6"/>
  <c r="AR507" i="6"/>
  <c r="AY507" i="6"/>
  <c r="AZ507" i="6"/>
  <c r="BA507" i="6"/>
  <c r="AQ507" i="6"/>
  <c r="AV507" i="6"/>
  <c r="AW507" i="6"/>
  <c r="AX507" i="6"/>
  <c r="AR451" i="6"/>
  <c r="AY451" i="6"/>
  <c r="AZ451" i="6"/>
  <c r="BA451" i="6"/>
  <c r="AQ451" i="6"/>
  <c r="AV451" i="6"/>
  <c r="AW451" i="6"/>
  <c r="AX451" i="6"/>
  <c r="BH507" i="6"/>
  <c r="BO507" i="6"/>
  <c r="BP507" i="6"/>
  <c r="BQ507" i="6"/>
  <c r="BG507" i="6"/>
  <c r="BL507" i="6"/>
  <c r="BM507" i="6"/>
  <c r="BN507" i="6"/>
  <c r="BG172" i="6"/>
  <c r="BL172" i="6"/>
  <c r="BM172" i="6"/>
  <c r="BN172" i="6"/>
  <c r="BH172" i="6"/>
  <c r="BO172" i="6"/>
  <c r="BP172" i="6"/>
  <c r="BQ172" i="6"/>
  <c r="BG129" i="6"/>
  <c r="BL129" i="6"/>
  <c r="BM129" i="6"/>
  <c r="BN129" i="6"/>
  <c r="BH129" i="6"/>
  <c r="BO129" i="6"/>
  <c r="BP129" i="6"/>
  <c r="BQ129" i="6"/>
  <c r="BG272" i="6"/>
  <c r="BL272" i="6"/>
  <c r="BM272" i="6"/>
  <c r="BN272" i="6"/>
  <c r="BH272" i="6"/>
  <c r="BO272" i="6"/>
  <c r="BP272" i="6"/>
  <c r="BQ272" i="6"/>
  <c r="BG109" i="6"/>
  <c r="BL109" i="6"/>
  <c r="BM109" i="6"/>
  <c r="BN109" i="6"/>
  <c r="BH109" i="6"/>
  <c r="BO109" i="6"/>
  <c r="BP109" i="6"/>
  <c r="BQ109" i="6"/>
  <c r="AC27" i="7"/>
  <c r="AH27" i="7"/>
  <c r="AI27" i="7"/>
  <c r="AJ27" i="7"/>
  <c r="A27" i="7"/>
  <c r="AD27" i="7"/>
  <c r="AK27" i="7"/>
  <c r="AL27" i="7"/>
  <c r="AO27" i="7"/>
  <c r="B27" i="7"/>
  <c r="AC300" i="7"/>
  <c r="AH300" i="7"/>
  <c r="AI300" i="7"/>
  <c r="AJ300" i="7"/>
  <c r="A300" i="7"/>
  <c r="AD300" i="7"/>
  <c r="AK300" i="7"/>
  <c r="AL300" i="7"/>
  <c r="AO300" i="7"/>
  <c r="B300" i="7"/>
  <c r="C300" i="7"/>
  <c r="AD154" i="7"/>
  <c r="AK154" i="7"/>
  <c r="AL154" i="7"/>
  <c r="AO154" i="7"/>
  <c r="B154" i="7"/>
  <c r="AC154" i="7"/>
  <c r="AH154" i="7"/>
  <c r="AI154" i="7"/>
  <c r="AJ154" i="7"/>
  <c r="A154" i="7"/>
  <c r="Y509" i="6"/>
  <c r="AD509" i="6"/>
  <c r="AE509" i="6"/>
  <c r="AF509" i="6"/>
  <c r="Z509" i="6"/>
  <c r="AG509" i="6"/>
  <c r="AH509" i="6"/>
  <c r="AK509" i="6"/>
  <c r="Y190" i="6"/>
  <c r="AD190" i="6"/>
  <c r="AE190" i="6"/>
  <c r="AF190" i="6"/>
  <c r="Z190" i="6"/>
  <c r="AG190" i="6"/>
  <c r="AH190" i="6"/>
  <c r="AK190" i="6"/>
  <c r="Y152" i="6"/>
  <c r="AD152" i="6"/>
  <c r="AE152" i="6"/>
  <c r="AF152" i="6"/>
  <c r="Z152" i="6"/>
  <c r="AG152" i="6"/>
  <c r="AH152" i="6"/>
  <c r="AK152" i="6"/>
  <c r="Y107" i="6"/>
  <c r="AD107" i="6"/>
  <c r="AE107" i="6"/>
  <c r="AF107" i="6"/>
  <c r="Z107" i="6"/>
  <c r="AG107" i="6"/>
  <c r="AH107" i="6"/>
  <c r="AK107" i="6"/>
  <c r="Y74" i="6"/>
  <c r="AD74" i="6"/>
  <c r="AE74" i="6"/>
  <c r="AF74" i="6"/>
  <c r="Z74" i="6"/>
  <c r="AG74" i="6"/>
  <c r="AH74" i="6"/>
  <c r="AK74" i="6"/>
  <c r="BK453" i="7"/>
  <c r="BP453" i="7"/>
  <c r="BQ453" i="7"/>
  <c r="BR453" i="7"/>
  <c r="G453" i="7"/>
  <c r="BL453" i="7"/>
  <c r="BS453" i="7"/>
  <c r="BT453" i="7"/>
  <c r="BU453" i="7"/>
  <c r="H453" i="7"/>
  <c r="BL387" i="7"/>
  <c r="BS387" i="7"/>
  <c r="BT387" i="7"/>
  <c r="BU387" i="7"/>
  <c r="H387" i="7"/>
  <c r="BK387" i="7"/>
  <c r="BP387" i="7"/>
  <c r="BQ387" i="7"/>
  <c r="BR387" i="7"/>
  <c r="G387" i="7"/>
  <c r="I387" i="7"/>
  <c r="BK152" i="7"/>
  <c r="BP152" i="7"/>
  <c r="BQ152" i="7"/>
  <c r="BR152" i="7"/>
  <c r="G152" i="7"/>
  <c r="I152" i="7"/>
  <c r="BL152" i="7"/>
  <c r="BS152" i="7"/>
  <c r="BT152" i="7"/>
  <c r="BU152" i="7"/>
  <c r="H152" i="7"/>
  <c r="BK502" i="7"/>
  <c r="BP502" i="7"/>
  <c r="BQ502" i="7"/>
  <c r="BR502" i="7"/>
  <c r="G502" i="7"/>
  <c r="BL502" i="7"/>
  <c r="BS502" i="7"/>
  <c r="BT502" i="7"/>
  <c r="BU502" i="7"/>
  <c r="H502" i="7"/>
  <c r="I502" i="7"/>
  <c r="BG25" i="6"/>
  <c r="BL25" i="6"/>
  <c r="BM25" i="6"/>
  <c r="BN25" i="6"/>
  <c r="BH25" i="6"/>
  <c r="BO25" i="6"/>
  <c r="BP25" i="6"/>
  <c r="BQ25" i="6"/>
  <c r="AC212" i="7"/>
  <c r="AH212" i="7"/>
  <c r="AI212" i="7"/>
  <c r="AJ212" i="7"/>
  <c r="A212" i="7"/>
  <c r="AD212" i="7"/>
  <c r="AK212" i="7"/>
  <c r="AL212" i="7"/>
  <c r="AO212" i="7"/>
  <c r="B212" i="7"/>
  <c r="C212" i="7"/>
  <c r="AU209" i="7"/>
  <c r="AZ209" i="7"/>
  <c r="BA209" i="7"/>
  <c r="BB209" i="7"/>
  <c r="D209" i="7"/>
  <c r="F209" i="7"/>
  <c r="AV209" i="7"/>
  <c r="BC209" i="7"/>
  <c r="BD209" i="7"/>
  <c r="BE209" i="7"/>
  <c r="E209" i="7"/>
  <c r="AU252" i="7"/>
  <c r="AZ252" i="7"/>
  <c r="BA252" i="7"/>
  <c r="BB252" i="7"/>
  <c r="D252" i="7"/>
  <c r="F252" i="7"/>
  <c r="AV252" i="7"/>
  <c r="BC252" i="7"/>
  <c r="BD252" i="7"/>
  <c r="BE252" i="7"/>
  <c r="E252" i="7"/>
  <c r="AU63" i="7"/>
  <c r="AZ63" i="7"/>
  <c r="BA63" i="7"/>
  <c r="BB63" i="7"/>
  <c r="D63" i="7"/>
  <c r="F63" i="7"/>
  <c r="AV63" i="7"/>
  <c r="BC63" i="7"/>
  <c r="BD63" i="7"/>
  <c r="BE63" i="7"/>
  <c r="E63" i="7"/>
  <c r="AU251" i="7"/>
  <c r="AZ251" i="7"/>
  <c r="BA251" i="7"/>
  <c r="BB251" i="7"/>
  <c r="D251" i="7"/>
  <c r="F251" i="7"/>
  <c r="AV251" i="7"/>
  <c r="BC251" i="7"/>
  <c r="BD251" i="7"/>
  <c r="BE251" i="7"/>
  <c r="E251" i="7"/>
  <c r="AU494" i="7"/>
  <c r="AZ494" i="7"/>
  <c r="BA494" i="7"/>
  <c r="BB494" i="7"/>
  <c r="D494" i="7"/>
  <c r="F494" i="7"/>
  <c r="AV494" i="7"/>
  <c r="BC494" i="7"/>
  <c r="BD494" i="7"/>
  <c r="BE494" i="7"/>
  <c r="E494" i="7"/>
  <c r="AV231" i="7"/>
  <c r="BC231" i="7"/>
  <c r="BD231" i="7"/>
  <c r="BE231" i="7"/>
  <c r="E231" i="7"/>
  <c r="AU231" i="7"/>
  <c r="AZ231" i="7"/>
  <c r="BA231" i="7"/>
  <c r="BB231" i="7"/>
  <c r="D231" i="7"/>
  <c r="F231" i="7"/>
  <c r="AV112" i="7"/>
  <c r="BC112" i="7"/>
  <c r="BD112" i="7"/>
  <c r="BE112" i="7"/>
  <c r="E112" i="7"/>
  <c r="AU112" i="7"/>
  <c r="AZ112" i="7"/>
  <c r="BA112" i="7"/>
  <c r="BB112" i="7"/>
  <c r="D112" i="7"/>
  <c r="F112" i="7"/>
  <c r="AU214" i="7"/>
  <c r="AZ214" i="7"/>
  <c r="BA214" i="7"/>
  <c r="BB214" i="7"/>
  <c r="D214" i="7"/>
  <c r="F214" i="7"/>
  <c r="AV214" i="7"/>
  <c r="BC214" i="7"/>
  <c r="BD214" i="7"/>
  <c r="BE214" i="7"/>
  <c r="E214" i="7"/>
  <c r="AU501" i="7"/>
  <c r="AZ501" i="7"/>
  <c r="BA501" i="7"/>
  <c r="BB501" i="7"/>
  <c r="D501" i="7"/>
  <c r="F501" i="7"/>
  <c r="AV501" i="7"/>
  <c r="BC501" i="7"/>
  <c r="BD501" i="7"/>
  <c r="BE501" i="7"/>
  <c r="E501" i="7"/>
  <c r="AV66" i="7"/>
  <c r="BC66" i="7"/>
  <c r="BD66" i="7"/>
  <c r="BE66" i="7"/>
  <c r="E66" i="7"/>
  <c r="AU66" i="7"/>
  <c r="AZ66" i="7"/>
  <c r="BA66" i="7"/>
  <c r="BB66" i="7"/>
  <c r="D66" i="7"/>
  <c r="F66" i="7"/>
  <c r="AV104" i="7"/>
  <c r="BC104" i="7"/>
  <c r="BD104" i="7"/>
  <c r="BE104" i="7"/>
  <c r="E104" i="7"/>
  <c r="AU104" i="7"/>
  <c r="AZ104" i="7"/>
  <c r="BA104" i="7"/>
  <c r="BB104" i="7"/>
  <c r="D104" i="7"/>
  <c r="F104" i="7"/>
  <c r="AU485" i="7"/>
  <c r="AZ485" i="7"/>
  <c r="BA485" i="7"/>
  <c r="BB485" i="7"/>
  <c r="D485" i="7"/>
  <c r="AV485" i="7"/>
  <c r="BC485" i="7"/>
  <c r="BD485" i="7"/>
  <c r="BE485" i="7"/>
  <c r="E485" i="7"/>
  <c r="AU174" i="7"/>
  <c r="AZ174" i="7"/>
  <c r="BA174" i="7"/>
  <c r="BB174" i="7"/>
  <c r="D174" i="7"/>
  <c r="F174" i="7"/>
  <c r="AV174" i="7"/>
  <c r="BC174" i="7"/>
  <c r="BD174" i="7"/>
  <c r="BE174" i="7"/>
  <c r="E174" i="7"/>
  <c r="AU379" i="7"/>
  <c r="AZ379" i="7"/>
  <c r="BA379" i="7"/>
  <c r="BB379" i="7"/>
  <c r="D379" i="7"/>
  <c r="F379" i="7"/>
  <c r="AV379" i="7"/>
  <c r="BC379" i="7"/>
  <c r="BD379" i="7"/>
  <c r="BE379" i="7"/>
  <c r="E379" i="7"/>
  <c r="AV198" i="7"/>
  <c r="BC198" i="7"/>
  <c r="BD198" i="7"/>
  <c r="BE198" i="7"/>
  <c r="E198" i="7"/>
  <c r="AU198" i="7"/>
  <c r="AZ198" i="7"/>
  <c r="BA198" i="7"/>
  <c r="BB198" i="7"/>
  <c r="D198" i="7"/>
  <c r="F198" i="7"/>
  <c r="AV454" i="7"/>
  <c r="BC454" i="7"/>
  <c r="BD454" i="7"/>
  <c r="BE454" i="7"/>
  <c r="E454" i="7"/>
  <c r="AU454" i="7"/>
  <c r="AZ454" i="7"/>
  <c r="BA454" i="7"/>
  <c r="BB454" i="7"/>
  <c r="D454" i="7"/>
  <c r="F454" i="7"/>
  <c r="AU80" i="7"/>
  <c r="AZ80" i="7"/>
  <c r="BA80" i="7"/>
  <c r="BB80" i="7"/>
  <c r="D80" i="7"/>
  <c r="F80" i="7"/>
  <c r="AV80" i="7"/>
  <c r="BC80" i="7"/>
  <c r="BD80" i="7"/>
  <c r="BE80" i="7"/>
  <c r="E80" i="7"/>
  <c r="AV113" i="7"/>
  <c r="BC113" i="7"/>
  <c r="BD113" i="7"/>
  <c r="BE113" i="7"/>
  <c r="E113" i="7"/>
  <c r="AU113" i="7"/>
  <c r="AZ113" i="7"/>
  <c r="BA113" i="7"/>
  <c r="BB113" i="7"/>
  <c r="D113" i="7"/>
  <c r="F113" i="7"/>
  <c r="AU73" i="7"/>
  <c r="AZ73" i="7"/>
  <c r="BA73" i="7"/>
  <c r="BB73" i="7"/>
  <c r="D73" i="7"/>
  <c r="F73" i="7"/>
  <c r="AV73" i="7"/>
  <c r="BC73" i="7"/>
  <c r="BD73" i="7"/>
  <c r="BE73" i="7"/>
  <c r="E73" i="7"/>
  <c r="AU326" i="7"/>
  <c r="AZ326" i="7"/>
  <c r="BA326" i="7"/>
  <c r="BB326" i="7"/>
  <c r="D326" i="7"/>
  <c r="F326" i="7"/>
  <c r="AV326" i="7"/>
  <c r="BC326" i="7"/>
  <c r="BD326" i="7"/>
  <c r="BE326" i="7"/>
  <c r="E326" i="7"/>
  <c r="AV373" i="7"/>
  <c r="BC373" i="7"/>
  <c r="BD373" i="7"/>
  <c r="BE373" i="7"/>
  <c r="E373" i="7"/>
  <c r="AU373" i="7"/>
  <c r="AZ373" i="7"/>
  <c r="BA373" i="7"/>
  <c r="BB373" i="7"/>
  <c r="D373" i="7"/>
  <c r="F373" i="7"/>
  <c r="AQ332" i="6"/>
  <c r="AV332" i="6"/>
  <c r="AW332" i="6"/>
  <c r="AX332" i="6"/>
  <c r="AR332" i="6"/>
  <c r="AY332" i="6"/>
  <c r="AZ332" i="6"/>
  <c r="BA332" i="6"/>
  <c r="AR81" i="6"/>
  <c r="AY81" i="6"/>
  <c r="AZ81" i="6"/>
  <c r="BA81" i="6"/>
  <c r="AQ81" i="6"/>
  <c r="AV81" i="6"/>
  <c r="AW81" i="6"/>
  <c r="AX81" i="6"/>
  <c r="AQ67" i="6"/>
  <c r="AV67" i="6"/>
  <c r="AW67" i="6"/>
  <c r="AX67" i="6"/>
  <c r="AR67" i="6"/>
  <c r="AY67" i="6"/>
  <c r="AZ67" i="6"/>
  <c r="BA67" i="6"/>
  <c r="BH378" i="6"/>
  <c r="BO378" i="6"/>
  <c r="BP378" i="6"/>
  <c r="BQ378" i="6"/>
  <c r="BG378" i="6"/>
  <c r="BL378" i="6"/>
  <c r="BM378" i="6"/>
  <c r="BN378" i="6"/>
  <c r="BG339" i="6"/>
  <c r="BL339" i="6"/>
  <c r="BM339" i="6"/>
  <c r="BN339" i="6"/>
  <c r="BH339" i="6"/>
  <c r="BO339" i="6"/>
  <c r="BP339" i="6"/>
  <c r="BQ339" i="6"/>
  <c r="BG343" i="6"/>
  <c r="BL343" i="6"/>
  <c r="BM343" i="6"/>
  <c r="BN343" i="6"/>
  <c r="BH343" i="6"/>
  <c r="BO343" i="6"/>
  <c r="BP343" i="6"/>
  <c r="BQ343" i="6"/>
  <c r="BG514" i="6"/>
  <c r="BL514" i="6"/>
  <c r="BM514" i="6"/>
  <c r="BN514" i="6"/>
  <c r="BH514" i="6"/>
  <c r="BO514" i="6"/>
  <c r="BP514" i="6"/>
  <c r="BQ514" i="6"/>
  <c r="AC331" i="7"/>
  <c r="AH331" i="7"/>
  <c r="AI331" i="7"/>
  <c r="AJ331" i="7"/>
  <c r="A331" i="7"/>
  <c r="AD331" i="7"/>
  <c r="AK331" i="7"/>
  <c r="AL331" i="7"/>
  <c r="AO331" i="7"/>
  <c r="B331" i="7"/>
  <c r="AC289" i="7"/>
  <c r="AH289" i="7"/>
  <c r="AI289" i="7"/>
  <c r="AJ289" i="7"/>
  <c r="A289" i="7"/>
  <c r="AD289" i="7"/>
  <c r="AK289" i="7"/>
  <c r="AL289" i="7"/>
  <c r="AO289" i="7"/>
  <c r="B289" i="7"/>
  <c r="C289" i="7"/>
  <c r="AD322" i="7"/>
  <c r="AK322" i="7"/>
  <c r="AL322" i="7"/>
  <c r="AO322" i="7"/>
  <c r="B322" i="7"/>
  <c r="AC322" i="7"/>
  <c r="AH322" i="7"/>
  <c r="AI322" i="7"/>
  <c r="AJ322" i="7"/>
  <c r="A322" i="7"/>
  <c r="AC452" i="7"/>
  <c r="AH452" i="7"/>
  <c r="AI452" i="7"/>
  <c r="AJ452" i="7"/>
  <c r="A452" i="7"/>
  <c r="AD452" i="7"/>
  <c r="AK452" i="7"/>
  <c r="AL452" i="7"/>
  <c r="AO452" i="7"/>
  <c r="B452" i="7"/>
  <c r="C452" i="7"/>
  <c r="Z449" i="6"/>
  <c r="AG449" i="6"/>
  <c r="AH449" i="6"/>
  <c r="AK449" i="6"/>
  <c r="Y449" i="6"/>
  <c r="AD449" i="6"/>
  <c r="AE449" i="6"/>
  <c r="AF449" i="6"/>
  <c r="Y387" i="6"/>
  <c r="AD387" i="6"/>
  <c r="AE387" i="6"/>
  <c r="AF387" i="6"/>
  <c r="Z387" i="6"/>
  <c r="AG387" i="6"/>
  <c r="AH387" i="6"/>
  <c r="AK387" i="6"/>
  <c r="Z150" i="6"/>
  <c r="AG150" i="6"/>
  <c r="AH150" i="6"/>
  <c r="AK150" i="6"/>
  <c r="Y150" i="6"/>
  <c r="AD150" i="6"/>
  <c r="AE150" i="6"/>
  <c r="AF150" i="6"/>
  <c r="Y296" i="6"/>
  <c r="AD296" i="6"/>
  <c r="AE296" i="6"/>
  <c r="AF296" i="6"/>
  <c r="Z296" i="6"/>
  <c r="AG296" i="6"/>
  <c r="AH296" i="6"/>
  <c r="AK296" i="6"/>
  <c r="Z230" i="6"/>
  <c r="AG230" i="6"/>
  <c r="AH230" i="6"/>
  <c r="AK230" i="6"/>
  <c r="Y230" i="6"/>
  <c r="AD230" i="6"/>
  <c r="AE230" i="6"/>
  <c r="AF230" i="6"/>
  <c r="BK128" i="7"/>
  <c r="BP128" i="7"/>
  <c r="BQ128" i="7"/>
  <c r="BR128" i="7"/>
  <c r="G128" i="7"/>
  <c r="I128" i="7"/>
  <c r="BL128" i="7"/>
  <c r="BS128" i="7"/>
  <c r="BT128" i="7"/>
  <c r="BU128" i="7"/>
  <c r="H128" i="7"/>
  <c r="BK153" i="7"/>
  <c r="BP153" i="7"/>
  <c r="BQ153" i="7"/>
  <c r="BR153" i="7"/>
  <c r="G153" i="7"/>
  <c r="I153" i="7"/>
  <c r="BL153" i="7"/>
  <c r="BS153" i="7"/>
  <c r="BT153" i="7"/>
  <c r="BU153" i="7"/>
  <c r="H153" i="7"/>
  <c r="BL121" i="7"/>
  <c r="BS121" i="7"/>
  <c r="BT121" i="7"/>
  <c r="BU121" i="7"/>
  <c r="H121" i="7"/>
  <c r="BK121" i="7"/>
  <c r="BP121" i="7"/>
  <c r="BQ121" i="7"/>
  <c r="BR121" i="7"/>
  <c r="G121" i="7"/>
  <c r="I121" i="7"/>
  <c r="BK499" i="7"/>
  <c r="BP499" i="7"/>
  <c r="BQ499" i="7"/>
  <c r="BR499" i="7"/>
  <c r="G499" i="7"/>
  <c r="BL499" i="7"/>
  <c r="BS499" i="7"/>
  <c r="BT499" i="7"/>
  <c r="BU499" i="7"/>
  <c r="H499" i="7"/>
  <c r="BK112" i="7"/>
  <c r="BP112" i="7"/>
  <c r="BQ112" i="7"/>
  <c r="BR112" i="7"/>
  <c r="G112" i="7"/>
  <c r="I112" i="7"/>
  <c r="BL112" i="7"/>
  <c r="BS112" i="7"/>
  <c r="BT112" i="7"/>
  <c r="BU112" i="7"/>
  <c r="H112" i="7"/>
  <c r="AR170" i="6"/>
  <c r="AY170" i="6"/>
  <c r="AZ170" i="6"/>
  <c r="BA170" i="6"/>
  <c r="AQ170" i="6"/>
  <c r="AV170" i="6"/>
  <c r="AW170" i="6"/>
  <c r="AX170" i="6"/>
  <c r="BW291" i="6"/>
  <c r="CB291" i="6"/>
  <c r="CC291" i="6"/>
  <c r="CD291" i="6"/>
  <c r="BX291" i="6"/>
  <c r="CE291" i="6"/>
  <c r="CF291" i="6"/>
  <c r="CG291" i="6"/>
  <c r="BW249" i="6"/>
  <c r="CB249" i="6"/>
  <c r="CC249" i="6"/>
  <c r="CD249" i="6"/>
  <c r="BX249" i="6"/>
  <c r="CE249" i="6"/>
  <c r="CF249" i="6"/>
  <c r="CG249" i="6"/>
  <c r="BW401" i="6"/>
  <c r="CB401" i="6"/>
  <c r="CC401" i="6"/>
  <c r="CD401" i="6"/>
  <c r="BX401" i="6"/>
  <c r="CE401" i="6"/>
  <c r="CF401" i="6"/>
  <c r="CG401" i="6"/>
  <c r="BW107" i="6"/>
  <c r="CB107" i="6"/>
  <c r="CC107" i="6"/>
  <c r="CD107" i="6"/>
  <c r="BX107" i="6"/>
  <c r="CE107" i="6"/>
  <c r="CF107" i="6"/>
  <c r="CG107" i="6"/>
  <c r="BW45" i="6"/>
  <c r="CB45" i="6"/>
  <c r="CC45" i="6"/>
  <c r="CD45" i="6"/>
  <c r="BX45" i="6"/>
  <c r="CE45" i="6"/>
  <c r="CF45" i="6"/>
  <c r="CG45" i="6"/>
  <c r="BW30" i="6"/>
  <c r="CB30" i="6"/>
  <c r="CC30" i="6"/>
  <c r="CD30" i="6"/>
  <c r="BX30" i="6"/>
  <c r="CE30" i="6"/>
  <c r="CF30" i="6"/>
  <c r="CG30" i="6"/>
  <c r="BW118" i="6"/>
  <c r="CB118" i="6"/>
  <c r="CC118" i="6"/>
  <c r="CD118" i="6"/>
  <c r="BX118" i="6"/>
  <c r="CE118" i="6"/>
  <c r="CF118" i="6"/>
  <c r="CG118" i="6"/>
  <c r="BW368" i="6"/>
  <c r="CB368" i="6"/>
  <c r="CC368" i="6"/>
  <c r="CD368" i="6"/>
  <c r="BX368" i="6"/>
  <c r="CE368" i="6"/>
  <c r="CF368" i="6"/>
  <c r="CG368" i="6"/>
  <c r="BW461" i="6"/>
  <c r="CB461" i="6"/>
  <c r="CC461" i="6"/>
  <c r="CD461" i="6"/>
  <c r="BX461" i="6"/>
  <c r="CE461" i="6"/>
  <c r="CF461" i="6"/>
  <c r="CG461" i="6"/>
  <c r="BW119" i="6"/>
  <c r="CB119" i="6"/>
  <c r="CC119" i="6"/>
  <c r="CD119" i="6"/>
  <c r="BX119" i="6"/>
  <c r="CE119" i="6"/>
  <c r="CF119" i="6"/>
  <c r="CG119" i="6"/>
  <c r="BX319" i="6"/>
  <c r="CE319" i="6"/>
  <c r="CF319" i="6"/>
  <c r="CG319" i="6"/>
  <c r="BW319" i="6"/>
  <c r="CB319" i="6"/>
  <c r="CC319" i="6"/>
  <c r="CD319" i="6"/>
  <c r="BW380" i="6"/>
  <c r="CB380" i="6"/>
  <c r="CC380" i="6"/>
  <c r="CD380" i="6"/>
  <c r="BX380" i="6"/>
  <c r="CE380" i="6"/>
  <c r="CF380" i="6"/>
  <c r="CG380" i="6"/>
  <c r="BW302" i="6"/>
  <c r="CB302" i="6"/>
  <c r="CC302" i="6"/>
  <c r="CD302" i="6"/>
  <c r="BX302" i="6"/>
  <c r="CE302" i="6"/>
  <c r="CF302" i="6"/>
  <c r="CG302" i="6"/>
  <c r="BW449" i="6"/>
  <c r="CB449" i="6"/>
  <c r="CC449" i="6"/>
  <c r="CD449" i="6"/>
  <c r="BX449" i="6"/>
  <c r="CE449" i="6"/>
  <c r="CF449" i="6"/>
  <c r="CG449" i="6"/>
  <c r="BW199" i="6"/>
  <c r="CB199" i="6"/>
  <c r="CC199" i="6"/>
  <c r="CD199" i="6"/>
  <c r="BX199" i="6"/>
  <c r="CE199" i="6"/>
  <c r="CF199" i="6"/>
  <c r="CG199" i="6"/>
  <c r="BW195" i="6"/>
  <c r="CB195" i="6"/>
  <c r="CC195" i="6"/>
  <c r="CD195" i="6"/>
  <c r="BX195" i="6"/>
  <c r="CE195" i="6"/>
  <c r="CF195" i="6"/>
  <c r="CG195" i="6"/>
  <c r="AR455" i="6"/>
  <c r="AY455" i="6"/>
  <c r="AZ455" i="6"/>
  <c r="BA455" i="6"/>
  <c r="AQ455" i="6"/>
  <c r="AV455" i="6"/>
  <c r="AW455" i="6"/>
  <c r="AX455" i="6"/>
  <c r="AQ465" i="6"/>
  <c r="AV465" i="6"/>
  <c r="AW465" i="6"/>
  <c r="AX465" i="6"/>
  <c r="AR465" i="6"/>
  <c r="AY465" i="6"/>
  <c r="AZ465" i="6"/>
  <c r="BA465" i="6"/>
  <c r="AR366" i="6"/>
  <c r="AY366" i="6"/>
  <c r="AZ366" i="6"/>
  <c r="BA366" i="6"/>
  <c r="AQ366" i="6"/>
  <c r="AV366" i="6"/>
  <c r="AW366" i="6"/>
  <c r="AX366" i="6"/>
  <c r="AQ75" i="6"/>
  <c r="AV75" i="6"/>
  <c r="AW75" i="6"/>
  <c r="AX75" i="6"/>
  <c r="AR75" i="6"/>
  <c r="AY75" i="6"/>
  <c r="AZ75" i="6"/>
  <c r="BA75" i="6"/>
  <c r="AQ26" i="6"/>
  <c r="AV26" i="6"/>
  <c r="AW26" i="6"/>
  <c r="AX26" i="6"/>
  <c r="AR26" i="6"/>
  <c r="AY26" i="6"/>
  <c r="AZ26" i="6"/>
  <c r="BA26" i="6"/>
  <c r="AQ501" i="6"/>
  <c r="AV501" i="6"/>
  <c r="AW501" i="6"/>
  <c r="AX501" i="6"/>
  <c r="AR501" i="6"/>
  <c r="AY501" i="6"/>
  <c r="AZ501" i="6"/>
  <c r="BA501" i="6"/>
  <c r="AQ378" i="6"/>
  <c r="AV378" i="6"/>
  <c r="AW378" i="6"/>
  <c r="AX378" i="6"/>
  <c r="AR378" i="6"/>
  <c r="AY378" i="6"/>
  <c r="AZ378" i="6"/>
  <c r="BA378" i="6"/>
  <c r="AR316" i="6"/>
  <c r="AY316" i="6"/>
  <c r="AZ316" i="6"/>
  <c r="BA316" i="6"/>
  <c r="AQ316" i="6"/>
  <c r="AV316" i="6"/>
  <c r="AW316" i="6"/>
  <c r="AX316" i="6"/>
  <c r="AQ158" i="6"/>
  <c r="AV158" i="6"/>
  <c r="AW158" i="6"/>
  <c r="AX158" i="6"/>
  <c r="AR158" i="6"/>
  <c r="AY158" i="6"/>
  <c r="AZ158" i="6"/>
  <c r="BA158" i="6"/>
  <c r="AQ335" i="6"/>
  <c r="AV335" i="6"/>
  <c r="AW335" i="6"/>
  <c r="AX335" i="6"/>
  <c r="AR335" i="6"/>
  <c r="AY335" i="6"/>
  <c r="AZ335" i="6"/>
  <c r="BA335" i="6"/>
  <c r="AQ342" i="6"/>
  <c r="AV342" i="6"/>
  <c r="AW342" i="6"/>
  <c r="AX342" i="6"/>
  <c r="AR342" i="6"/>
  <c r="AY342" i="6"/>
  <c r="AZ342" i="6"/>
  <c r="BA342" i="6"/>
  <c r="AR294" i="6"/>
  <c r="AY294" i="6"/>
  <c r="AZ294" i="6"/>
  <c r="BA294" i="6"/>
  <c r="AQ294" i="6"/>
  <c r="AV294" i="6"/>
  <c r="AW294" i="6"/>
  <c r="AX294" i="6"/>
  <c r="AQ83" i="6"/>
  <c r="AV83" i="6"/>
  <c r="AW83" i="6"/>
  <c r="AX83" i="6"/>
  <c r="AR83" i="6"/>
  <c r="AY83" i="6"/>
  <c r="AZ83" i="6"/>
  <c r="BA83" i="6"/>
  <c r="AR35" i="6"/>
  <c r="AY35" i="6"/>
  <c r="AZ35" i="6"/>
  <c r="BA35" i="6"/>
  <c r="AQ35" i="6"/>
  <c r="AV35" i="6"/>
  <c r="AW35" i="6"/>
  <c r="AX35" i="6"/>
  <c r="AR28" i="6"/>
  <c r="AY28" i="6"/>
  <c r="AZ28" i="6"/>
  <c r="BA28" i="6"/>
  <c r="AQ28" i="6"/>
  <c r="AV28" i="6"/>
  <c r="AW28" i="6"/>
  <c r="AX28" i="6"/>
  <c r="BG297" i="6"/>
  <c r="BL297" i="6"/>
  <c r="BM297" i="6"/>
  <c r="BN297" i="6"/>
  <c r="BH297" i="6"/>
  <c r="BO297" i="6"/>
  <c r="BP297" i="6"/>
  <c r="BQ297" i="6"/>
  <c r="BG208" i="6"/>
  <c r="BL208" i="6"/>
  <c r="BM208" i="6"/>
  <c r="BN208" i="6"/>
  <c r="BH208" i="6"/>
  <c r="BO208" i="6"/>
  <c r="BP208" i="6"/>
  <c r="BQ208" i="6"/>
  <c r="BG153" i="6"/>
  <c r="BL153" i="6"/>
  <c r="BM153" i="6"/>
  <c r="BN153" i="6"/>
  <c r="BH153" i="6"/>
  <c r="BO153" i="6"/>
  <c r="BP153" i="6"/>
  <c r="BQ153" i="6"/>
  <c r="BH155" i="6"/>
  <c r="BO155" i="6"/>
  <c r="BP155" i="6"/>
  <c r="BQ155" i="6"/>
  <c r="BG155" i="6"/>
  <c r="BL155" i="6"/>
  <c r="BM155" i="6"/>
  <c r="BN155" i="6"/>
  <c r="BG504" i="6"/>
  <c r="BL504" i="6"/>
  <c r="BM504" i="6"/>
  <c r="BN504" i="6"/>
  <c r="BH504" i="6"/>
  <c r="BO504" i="6"/>
  <c r="BP504" i="6"/>
  <c r="BQ504" i="6"/>
  <c r="BG241" i="6"/>
  <c r="BL241" i="6"/>
  <c r="BM241" i="6"/>
  <c r="BN241" i="6"/>
  <c r="BH241" i="6"/>
  <c r="BO241" i="6"/>
  <c r="BP241" i="6"/>
  <c r="BQ241" i="6"/>
  <c r="BH427" i="6"/>
  <c r="BO427" i="6"/>
  <c r="BP427" i="6"/>
  <c r="BQ427" i="6"/>
  <c r="BG427" i="6"/>
  <c r="BL427" i="6"/>
  <c r="BM427" i="6"/>
  <c r="BN427" i="6"/>
  <c r="BG110" i="6"/>
  <c r="BL110" i="6"/>
  <c r="BM110" i="6"/>
  <c r="BN110" i="6"/>
  <c r="BH110" i="6"/>
  <c r="BO110" i="6"/>
  <c r="BP110" i="6"/>
  <c r="BQ110" i="6"/>
  <c r="BG72" i="6"/>
  <c r="BL72" i="6"/>
  <c r="BM72" i="6"/>
  <c r="BN72" i="6"/>
  <c r="BH72" i="6"/>
  <c r="BO72" i="6"/>
  <c r="BP72" i="6"/>
  <c r="BQ72" i="6"/>
  <c r="BG288" i="6"/>
  <c r="BL288" i="6"/>
  <c r="BM288" i="6"/>
  <c r="BN288" i="6"/>
  <c r="BH288" i="6"/>
  <c r="BO288" i="6"/>
  <c r="BP288" i="6"/>
  <c r="BQ288" i="6"/>
  <c r="BG191" i="6"/>
  <c r="BL191" i="6"/>
  <c r="BM191" i="6"/>
  <c r="BN191" i="6"/>
  <c r="BH191" i="6"/>
  <c r="BO191" i="6"/>
  <c r="BP191" i="6"/>
  <c r="BQ191" i="6"/>
  <c r="BG118" i="6"/>
  <c r="BL118" i="6"/>
  <c r="BM118" i="6"/>
  <c r="BN118" i="6"/>
  <c r="BH118" i="6"/>
  <c r="BO118" i="6"/>
  <c r="BP118" i="6"/>
  <c r="BQ118" i="6"/>
  <c r="BH123" i="6"/>
  <c r="BO123" i="6"/>
  <c r="BP123" i="6"/>
  <c r="BQ123" i="6"/>
  <c r="BG123" i="6"/>
  <c r="BL123" i="6"/>
  <c r="BM123" i="6"/>
  <c r="BN123" i="6"/>
  <c r="AC131" i="7"/>
  <c r="AH131" i="7"/>
  <c r="AI131" i="7"/>
  <c r="AJ131" i="7"/>
  <c r="A131" i="7"/>
  <c r="AD131" i="7"/>
  <c r="AK131" i="7"/>
  <c r="AL131" i="7"/>
  <c r="AO131" i="7"/>
  <c r="B131" i="7"/>
  <c r="C131" i="7"/>
  <c r="AC382" i="7"/>
  <c r="AH382" i="7"/>
  <c r="AI382" i="7"/>
  <c r="AJ382" i="7"/>
  <c r="A382" i="7"/>
  <c r="AD382" i="7"/>
  <c r="AK382" i="7"/>
  <c r="AL382" i="7"/>
  <c r="AO382" i="7"/>
  <c r="B382" i="7"/>
  <c r="AC128" i="7"/>
  <c r="AH128" i="7"/>
  <c r="AI128" i="7"/>
  <c r="AJ128" i="7"/>
  <c r="A128" i="7"/>
  <c r="AD128" i="7"/>
  <c r="AK128" i="7"/>
  <c r="AL128" i="7"/>
  <c r="AO128" i="7"/>
  <c r="B128" i="7"/>
  <c r="C128" i="7"/>
  <c r="AC125" i="7"/>
  <c r="AH125" i="7"/>
  <c r="AI125" i="7"/>
  <c r="AJ125" i="7"/>
  <c r="A125" i="7"/>
  <c r="AD125" i="7"/>
  <c r="AK125" i="7"/>
  <c r="AL125" i="7"/>
  <c r="AO125" i="7"/>
  <c r="B125" i="7"/>
  <c r="AD468" i="7"/>
  <c r="AK468" i="7"/>
  <c r="AL468" i="7"/>
  <c r="AO468" i="7"/>
  <c r="B468" i="7"/>
  <c r="AC468" i="7"/>
  <c r="AH468" i="7"/>
  <c r="AI468" i="7"/>
  <c r="AJ468" i="7"/>
  <c r="A468" i="7"/>
  <c r="AD422" i="7"/>
  <c r="AK422" i="7"/>
  <c r="AL422" i="7"/>
  <c r="AO422" i="7"/>
  <c r="B422" i="7"/>
  <c r="AC422" i="7"/>
  <c r="AH422" i="7"/>
  <c r="AI422" i="7"/>
  <c r="AJ422" i="7"/>
  <c r="A422" i="7"/>
  <c r="AD274" i="7"/>
  <c r="AK274" i="7"/>
  <c r="AL274" i="7"/>
  <c r="AO274" i="7"/>
  <c r="B274" i="7"/>
  <c r="AC274" i="7"/>
  <c r="AH274" i="7"/>
  <c r="AI274" i="7"/>
  <c r="AJ274" i="7"/>
  <c r="A274" i="7"/>
  <c r="AC246" i="7"/>
  <c r="AH246" i="7"/>
  <c r="AI246" i="7"/>
  <c r="AJ246" i="7"/>
  <c r="A246" i="7"/>
  <c r="AD246" i="7"/>
  <c r="AK246" i="7"/>
  <c r="AL246" i="7"/>
  <c r="AO246" i="7"/>
  <c r="B246" i="7"/>
  <c r="AC209" i="7"/>
  <c r="AH209" i="7"/>
  <c r="AI209" i="7"/>
  <c r="AJ209" i="7"/>
  <c r="A209" i="7"/>
  <c r="AD209" i="7"/>
  <c r="AK209" i="7"/>
  <c r="AL209" i="7"/>
  <c r="AO209" i="7"/>
  <c r="B209" i="7"/>
  <c r="C209" i="7"/>
  <c r="AC196" i="7"/>
  <c r="AH196" i="7"/>
  <c r="AI196" i="7"/>
  <c r="AJ196" i="7"/>
  <c r="A196" i="7"/>
  <c r="AD196" i="7"/>
  <c r="AK196" i="7"/>
  <c r="AL196" i="7"/>
  <c r="AO196" i="7"/>
  <c r="B196" i="7"/>
  <c r="AD405" i="7"/>
  <c r="AK405" i="7"/>
  <c r="AL405" i="7"/>
  <c r="AO405" i="7"/>
  <c r="B405" i="7"/>
  <c r="AC405" i="7"/>
  <c r="AH405" i="7"/>
  <c r="AI405" i="7"/>
  <c r="AJ405" i="7"/>
  <c r="A405" i="7"/>
  <c r="AD315" i="7"/>
  <c r="AK315" i="7"/>
  <c r="AL315" i="7"/>
  <c r="AO315" i="7"/>
  <c r="B315" i="7"/>
  <c r="AC315" i="7"/>
  <c r="AH315" i="7"/>
  <c r="AI315" i="7"/>
  <c r="AJ315" i="7"/>
  <c r="A315" i="7"/>
  <c r="AD242" i="7"/>
  <c r="AK242" i="7"/>
  <c r="AL242" i="7"/>
  <c r="AO242" i="7"/>
  <c r="B242" i="7"/>
  <c r="AC242" i="7"/>
  <c r="AH242" i="7"/>
  <c r="AI242" i="7"/>
  <c r="AJ242" i="7"/>
  <c r="A242" i="7"/>
  <c r="AC457" i="7"/>
  <c r="AH457" i="7"/>
  <c r="AI457" i="7"/>
  <c r="AJ457" i="7"/>
  <c r="A457" i="7"/>
  <c r="AD457" i="7"/>
  <c r="AK457" i="7"/>
  <c r="AL457" i="7"/>
  <c r="AO457" i="7"/>
  <c r="B457" i="7"/>
  <c r="AC486" i="7"/>
  <c r="AH486" i="7"/>
  <c r="AI486" i="7"/>
  <c r="AJ486" i="7"/>
  <c r="A486" i="7"/>
  <c r="AD486" i="7"/>
  <c r="AK486" i="7"/>
  <c r="AL486" i="7"/>
  <c r="AO486" i="7"/>
  <c r="B486" i="7"/>
  <c r="C486" i="7"/>
  <c r="Y462" i="6"/>
  <c r="AD462" i="6"/>
  <c r="AE462" i="6"/>
  <c r="AF462" i="6"/>
  <c r="Z462" i="6"/>
  <c r="AG462" i="6"/>
  <c r="AH462" i="6"/>
  <c r="AK462" i="6"/>
  <c r="Y216" i="6"/>
  <c r="AD216" i="6"/>
  <c r="AE216" i="6"/>
  <c r="AF216" i="6"/>
  <c r="Z216" i="6"/>
  <c r="AG216" i="6"/>
  <c r="AH216" i="6"/>
  <c r="AK216" i="6"/>
  <c r="Z370" i="6"/>
  <c r="AG370" i="6"/>
  <c r="AH370" i="6"/>
  <c r="AK370" i="6"/>
  <c r="Y370" i="6"/>
  <c r="AD370" i="6"/>
  <c r="AE370" i="6"/>
  <c r="AF370" i="6"/>
  <c r="Z195" i="6"/>
  <c r="AG195" i="6"/>
  <c r="AH195" i="6"/>
  <c r="AK195" i="6"/>
  <c r="Y195" i="6"/>
  <c r="AD195" i="6"/>
  <c r="AE195" i="6"/>
  <c r="AF195" i="6"/>
  <c r="Y67" i="6"/>
  <c r="AD67" i="6"/>
  <c r="AE67" i="6"/>
  <c r="AF67" i="6"/>
  <c r="Z67" i="6"/>
  <c r="AG67" i="6"/>
  <c r="AH67" i="6"/>
  <c r="AK67" i="6"/>
  <c r="Z491" i="6"/>
  <c r="AG491" i="6"/>
  <c r="AH491" i="6"/>
  <c r="AK491" i="6"/>
  <c r="Y491" i="6"/>
  <c r="AD491" i="6"/>
  <c r="AE491" i="6"/>
  <c r="AF491" i="6"/>
  <c r="Y213" i="6"/>
  <c r="AD213" i="6"/>
  <c r="AE213" i="6"/>
  <c r="AF213" i="6"/>
  <c r="Z213" i="6"/>
  <c r="AG213" i="6"/>
  <c r="AH213" i="6"/>
  <c r="AK213" i="6"/>
  <c r="Y443" i="6"/>
  <c r="AD443" i="6"/>
  <c r="AE443" i="6"/>
  <c r="AF443" i="6"/>
  <c r="Z443" i="6"/>
  <c r="AG443" i="6"/>
  <c r="AH443" i="6"/>
  <c r="AK443" i="6"/>
  <c r="Y291" i="6"/>
  <c r="AD291" i="6"/>
  <c r="AE291" i="6"/>
  <c r="AF291" i="6"/>
  <c r="Z291" i="6"/>
  <c r="AG291" i="6"/>
  <c r="AH291" i="6"/>
  <c r="AK291" i="6"/>
  <c r="Z254" i="6"/>
  <c r="AG254" i="6"/>
  <c r="AH254" i="6"/>
  <c r="AK254" i="6"/>
  <c r="Y254" i="6"/>
  <c r="AD254" i="6"/>
  <c r="AE254" i="6"/>
  <c r="AF254" i="6"/>
  <c r="Y167" i="6"/>
  <c r="AD167" i="6"/>
  <c r="AE167" i="6"/>
  <c r="AF167" i="6"/>
  <c r="Z167" i="6"/>
  <c r="AG167" i="6"/>
  <c r="AH167" i="6"/>
  <c r="AK167" i="6"/>
  <c r="Y42" i="6"/>
  <c r="AD42" i="6"/>
  <c r="AE42" i="6"/>
  <c r="AF42" i="6"/>
  <c r="Z42" i="6"/>
  <c r="AG42" i="6"/>
  <c r="AH42" i="6"/>
  <c r="AK42" i="6"/>
  <c r="Y513" i="6"/>
  <c r="AD513" i="6"/>
  <c r="AE513" i="6"/>
  <c r="AF513" i="6"/>
  <c r="Z513" i="6"/>
  <c r="AG513" i="6"/>
  <c r="AH513" i="6"/>
  <c r="AK513" i="6"/>
  <c r="Y208" i="6"/>
  <c r="AD208" i="6"/>
  <c r="AE208" i="6"/>
  <c r="AF208" i="6"/>
  <c r="Z208" i="6"/>
  <c r="AG208" i="6"/>
  <c r="AH208" i="6"/>
  <c r="AK208" i="6"/>
  <c r="Y318" i="6"/>
  <c r="AD318" i="6"/>
  <c r="AE318" i="6"/>
  <c r="AF318" i="6"/>
  <c r="Z318" i="6"/>
  <c r="AG318" i="6"/>
  <c r="AH318" i="6"/>
  <c r="AK318" i="6"/>
  <c r="Y129" i="6"/>
  <c r="AD129" i="6"/>
  <c r="AE129" i="6"/>
  <c r="AF129" i="6"/>
  <c r="Z129" i="6"/>
  <c r="AG129" i="6"/>
  <c r="AH129" i="6"/>
  <c r="AK129" i="6"/>
  <c r="Y194" i="6"/>
  <c r="AD194" i="6"/>
  <c r="AE194" i="6"/>
  <c r="AF194" i="6"/>
  <c r="Z194" i="6"/>
  <c r="AG194" i="6"/>
  <c r="AH194" i="6"/>
  <c r="AK194" i="6"/>
  <c r="BK500" i="7"/>
  <c r="BP500" i="7"/>
  <c r="BQ500" i="7"/>
  <c r="BR500" i="7"/>
  <c r="G500" i="7"/>
  <c r="BL500" i="7"/>
  <c r="BS500" i="7"/>
  <c r="BT500" i="7"/>
  <c r="BU500" i="7"/>
  <c r="H500" i="7"/>
  <c r="I500" i="7"/>
  <c r="BL168" i="7"/>
  <c r="BS168" i="7"/>
  <c r="BT168" i="7"/>
  <c r="BU168" i="7"/>
  <c r="H168" i="7"/>
  <c r="BK168" i="7"/>
  <c r="BP168" i="7"/>
  <c r="BQ168" i="7"/>
  <c r="BR168" i="7"/>
  <c r="G168" i="7"/>
  <c r="I168" i="7"/>
  <c r="BK454" i="7"/>
  <c r="BP454" i="7"/>
  <c r="BQ454" i="7"/>
  <c r="BR454" i="7"/>
  <c r="G454" i="7"/>
  <c r="BL454" i="7"/>
  <c r="BS454" i="7"/>
  <c r="BT454" i="7"/>
  <c r="BU454" i="7"/>
  <c r="H454" i="7"/>
  <c r="I454" i="7"/>
  <c r="BK187" i="7"/>
  <c r="BP187" i="7"/>
  <c r="BQ187" i="7"/>
  <c r="BR187" i="7"/>
  <c r="G187" i="7"/>
  <c r="BL187" i="7"/>
  <c r="BS187" i="7"/>
  <c r="BT187" i="7"/>
  <c r="BU187" i="7"/>
  <c r="H187" i="7"/>
  <c r="BL71" i="7"/>
  <c r="BS71" i="7"/>
  <c r="BT71" i="7"/>
  <c r="BU71" i="7"/>
  <c r="H71" i="7"/>
  <c r="BK71" i="7"/>
  <c r="BP71" i="7"/>
  <c r="BQ71" i="7"/>
  <c r="BR71" i="7"/>
  <c r="G71" i="7"/>
  <c r="BK160" i="7"/>
  <c r="BP160" i="7"/>
  <c r="BQ160" i="7"/>
  <c r="BR160" i="7"/>
  <c r="G160" i="7"/>
  <c r="I160" i="7"/>
  <c r="BL160" i="7"/>
  <c r="BS160" i="7"/>
  <c r="BT160" i="7"/>
  <c r="BU160" i="7"/>
  <c r="H160" i="7"/>
  <c r="BK487" i="7"/>
  <c r="BP487" i="7"/>
  <c r="BQ487" i="7"/>
  <c r="BR487" i="7"/>
  <c r="G487" i="7"/>
  <c r="BL487" i="7"/>
  <c r="BS487" i="7"/>
  <c r="BT487" i="7"/>
  <c r="BU487" i="7"/>
  <c r="H487" i="7"/>
  <c r="I487" i="7"/>
  <c r="BK64" i="7"/>
  <c r="BP64" i="7"/>
  <c r="BQ64" i="7"/>
  <c r="BR64" i="7"/>
  <c r="G64" i="7"/>
  <c r="BL64" i="7"/>
  <c r="BS64" i="7"/>
  <c r="BT64" i="7"/>
  <c r="BU64" i="7"/>
  <c r="H64" i="7"/>
  <c r="BK510" i="7"/>
  <c r="BP510" i="7"/>
  <c r="BQ510" i="7"/>
  <c r="BR510" i="7"/>
  <c r="G510" i="7"/>
  <c r="BL510" i="7"/>
  <c r="BS510" i="7"/>
  <c r="BT510" i="7"/>
  <c r="BU510" i="7"/>
  <c r="H510" i="7"/>
  <c r="I510" i="7"/>
  <c r="BK118" i="7"/>
  <c r="BP118" i="7"/>
  <c r="BQ118" i="7"/>
  <c r="BR118" i="7"/>
  <c r="G118" i="7"/>
  <c r="I118" i="7"/>
  <c r="BL118" i="7"/>
  <c r="BS118" i="7"/>
  <c r="BT118" i="7"/>
  <c r="BU118" i="7"/>
  <c r="H118" i="7"/>
  <c r="BL216" i="7"/>
  <c r="BS216" i="7"/>
  <c r="BT216" i="7"/>
  <c r="BU216" i="7"/>
  <c r="H216" i="7"/>
  <c r="BK216" i="7"/>
  <c r="BP216" i="7"/>
  <c r="BQ216" i="7"/>
  <c r="BR216" i="7"/>
  <c r="G216" i="7"/>
  <c r="I216" i="7"/>
  <c r="BL195" i="7"/>
  <c r="BS195" i="7"/>
  <c r="BT195" i="7"/>
  <c r="BU195" i="7"/>
  <c r="H195" i="7"/>
  <c r="BK195" i="7"/>
  <c r="BP195" i="7"/>
  <c r="BQ195" i="7"/>
  <c r="BR195" i="7"/>
  <c r="G195" i="7"/>
  <c r="I195" i="7"/>
  <c r="BK157" i="7"/>
  <c r="BP157" i="7"/>
  <c r="BQ157" i="7"/>
  <c r="BR157" i="7"/>
  <c r="G157" i="7"/>
  <c r="I157" i="7"/>
  <c r="BL157" i="7"/>
  <c r="BS157" i="7"/>
  <c r="BT157" i="7"/>
  <c r="BU157" i="7"/>
  <c r="H157" i="7"/>
  <c r="BL326" i="7"/>
  <c r="BS326" i="7"/>
  <c r="BT326" i="7"/>
  <c r="BU326" i="7"/>
  <c r="H326" i="7"/>
  <c r="BK326" i="7"/>
  <c r="BP326" i="7"/>
  <c r="BQ326" i="7"/>
  <c r="BR326" i="7"/>
  <c r="G326" i="7"/>
  <c r="I326" i="7"/>
  <c r="AC492" i="7"/>
  <c r="AH492" i="7"/>
  <c r="AI492" i="7"/>
  <c r="AJ492" i="7"/>
  <c r="A492" i="7"/>
  <c r="AD492" i="7"/>
  <c r="AK492" i="7"/>
  <c r="AL492" i="7"/>
  <c r="AO492" i="7"/>
  <c r="B492" i="7"/>
  <c r="C492" i="7"/>
  <c r="CP364" i="7"/>
  <c r="P364" i="7"/>
  <c r="C358" i="7"/>
  <c r="C102" i="7"/>
  <c r="P108" i="7"/>
  <c r="CP108" i="7"/>
  <c r="CP152" i="7"/>
  <c r="P152" i="7"/>
  <c r="AQ506" i="6"/>
  <c r="AV506" i="6"/>
  <c r="AW506" i="6"/>
  <c r="AX506" i="6"/>
  <c r="AR506" i="6"/>
  <c r="AY506" i="6"/>
  <c r="AZ506" i="6"/>
  <c r="BA506" i="6"/>
  <c r="AQ419" i="6"/>
  <c r="AV419" i="6"/>
  <c r="AW419" i="6"/>
  <c r="AX419" i="6"/>
  <c r="AR419" i="6"/>
  <c r="AY419" i="6"/>
  <c r="AZ419" i="6"/>
  <c r="BA419" i="6"/>
  <c r="AQ191" i="6"/>
  <c r="AV191" i="6"/>
  <c r="AW191" i="6"/>
  <c r="AX191" i="6"/>
  <c r="AR191" i="6"/>
  <c r="AY191" i="6"/>
  <c r="AZ191" i="6"/>
  <c r="BA191" i="6"/>
  <c r="AQ199" i="6"/>
  <c r="AV199" i="6"/>
  <c r="AW199" i="6"/>
  <c r="AX199" i="6"/>
  <c r="AR199" i="6"/>
  <c r="AY199" i="6"/>
  <c r="AZ199" i="6"/>
  <c r="BA199" i="6"/>
  <c r="AQ116" i="6"/>
  <c r="AV116" i="6"/>
  <c r="AW116" i="6"/>
  <c r="AX116" i="6"/>
  <c r="AR116" i="6"/>
  <c r="AY116" i="6"/>
  <c r="AZ116" i="6"/>
  <c r="BA116" i="6"/>
  <c r="AR159" i="6"/>
  <c r="AY159" i="6"/>
  <c r="AZ159" i="6"/>
  <c r="BA159" i="6"/>
  <c r="AQ159" i="6"/>
  <c r="AV159" i="6"/>
  <c r="AW159" i="6"/>
  <c r="AX159" i="6"/>
  <c r="AR24" i="6"/>
  <c r="AY24" i="6"/>
  <c r="AZ24" i="6"/>
  <c r="BA24" i="6"/>
  <c r="AQ24" i="6"/>
  <c r="AV24" i="6"/>
  <c r="AW24" i="6"/>
  <c r="AX24" i="6"/>
  <c r="AR197" i="6"/>
  <c r="AY197" i="6"/>
  <c r="AZ197" i="6"/>
  <c r="BA197" i="6"/>
  <c r="AQ197" i="6"/>
  <c r="AV197" i="6"/>
  <c r="AW197" i="6"/>
  <c r="AX197" i="6"/>
  <c r="AQ283" i="6"/>
  <c r="AV283" i="6"/>
  <c r="AW283" i="6"/>
  <c r="AX283" i="6"/>
  <c r="AR283" i="6"/>
  <c r="AY283" i="6"/>
  <c r="AZ283" i="6"/>
  <c r="BA283" i="6"/>
  <c r="AR230" i="6"/>
  <c r="AY230" i="6"/>
  <c r="AZ230" i="6"/>
  <c r="BA230" i="6"/>
  <c r="AQ230" i="6"/>
  <c r="AV230" i="6"/>
  <c r="AW230" i="6"/>
  <c r="AX230" i="6"/>
  <c r="AQ111" i="6"/>
  <c r="AV111" i="6"/>
  <c r="AW111" i="6"/>
  <c r="AX111" i="6"/>
  <c r="AR111" i="6"/>
  <c r="AY111" i="6"/>
  <c r="AZ111" i="6"/>
  <c r="BA111" i="6"/>
  <c r="AQ277" i="6"/>
  <c r="AV277" i="6"/>
  <c r="AW277" i="6"/>
  <c r="AX277" i="6"/>
  <c r="AR277" i="6"/>
  <c r="AY277" i="6"/>
  <c r="AZ277" i="6"/>
  <c r="BA277" i="6"/>
  <c r="AQ471" i="6"/>
  <c r="AV471" i="6"/>
  <c r="AW471" i="6"/>
  <c r="AX471" i="6"/>
  <c r="AR471" i="6"/>
  <c r="AY471" i="6"/>
  <c r="AZ471" i="6"/>
  <c r="BA471" i="6"/>
  <c r="AR60" i="6"/>
  <c r="AY60" i="6"/>
  <c r="AZ60" i="6"/>
  <c r="BA60" i="6"/>
  <c r="AQ60" i="6"/>
  <c r="AV60" i="6"/>
  <c r="AW60" i="6"/>
  <c r="AX60" i="6"/>
  <c r="AR200" i="6"/>
  <c r="AY200" i="6"/>
  <c r="AZ200" i="6"/>
  <c r="BA200" i="6"/>
  <c r="AQ200" i="6"/>
  <c r="AV200" i="6"/>
  <c r="AW200" i="6"/>
  <c r="AX200" i="6"/>
  <c r="AQ153" i="6"/>
  <c r="AV153" i="6"/>
  <c r="AW153" i="6"/>
  <c r="AX153" i="6"/>
  <c r="AR153" i="6"/>
  <c r="AY153" i="6"/>
  <c r="AZ153" i="6"/>
  <c r="BA153" i="6"/>
  <c r="BG492" i="6"/>
  <c r="BL492" i="6"/>
  <c r="BM492" i="6"/>
  <c r="BN492" i="6"/>
  <c r="BH492" i="6"/>
  <c r="BO492" i="6"/>
  <c r="BP492" i="6"/>
  <c r="BQ492" i="6"/>
  <c r="BG375" i="6"/>
  <c r="BL375" i="6"/>
  <c r="BM375" i="6"/>
  <c r="BN375" i="6"/>
  <c r="BH375" i="6"/>
  <c r="BO375" i="6"/>
  <c r="BP375" i="6"/>
  <c r="BQ375" i="6"/>
  <c r="BH284" i="6"/>
  <c r="BO284" i="6"/>
  <c r="BP284" i="6"/>
  <c r="BQ284" i="6"/>
  <c r="BG284" i="6"/>
  <c r="BL284" i="6"/>
  <c r="BM284" i="6"/>
  <c r="BN284" i="6"/>
  <c r="BG156" i="6"/>
  <c r="BL156" i="6"/>
  <c r="BM156" i="6"/>
  <c r="BN156" i="6"/>
  <c r="BH156" i="6"/>
  <c r="BO156" i="6"/>
  <c r="BP156" i="6"/>
  <c r="BQ156" i="6"/>
  <c r="BH158" i="6"/>
  <c r="BO158" i="6"/>
  <c r="BP158" i="6"/>
  <c r="BQ158" i="6"/>
  <c r="BG158" i="6"/>
  <c r="BL158" i="6"/>
  <c r="BM158" i="6"/>
  <c r="BN158" i="6"/>
  <c r="BG122" i="6"/>
  <c r="BL122" i="6"/>
  <c r="BM122" i="6"/>
  <c r="BN122" i="6"/>
  <c r="BH122" i="6"/>
  <c r="BO122" i="6"/>
  <c r="BP122" i="6"/>
  <c r="BQ122" i="6"/>
  <c r="BG243" i="6"/>
  <c r="BL243" i="6"/>
  <c r="BM243" i="6"/>
  <c r="BN243" i="6"/>
  <c r="BH243" i="6"/>
  <c r="BO243" i="6"/>
  <c r="BP243" i="6"/>
  <c r="BQ243" i="6"/>
  <c r="BG113" i="6"/>
  <c r="BL113" i="6"/>
  <c r="BM113" i="6"/>
  <c r="BN113" i="6"/>
  <c r="BH113" i="6"/>
  <c r="BO113" i="6"/>
  <c r="BP113" i="6"/>
  <c r="BQ113" i="6"/>
  <c r="BH131" i="6"/>
  <c r="BO131" i="6"/>
  <c r="BP131" i="6"/>
  <c r="BQ131" i="6"/>
  <c r="BG131" i="6"/>
  <c r="BL131" i="6"/>
  <c r="BM131" i="6"/>
  <c r="BN131" i="6"/>
  <c r="BH505" i="6"/>
  <c r="BO505" i="6"/>
  <c r="BP505" i="6"/>
  <c r="BQ505" i="6"/>
  <c r="BG505" i="6"/>
  <c r="BL505" i="6"/>
  <c r="BM505" i="6"/>
  <c r="BN505" i="6"/>
  <c r="BH194" i="6"/>
  <c r="BO194" i="6"/>
  <c r="BP194" i="6"/>
  <c r="BQ194" i="6"/>
  <c r="BG194" i="6"/>
  <c r="BL194" i="6"/>
  <c r="BM194" i="6"/>
  <c r="BN194" i="6"/>
  <c r="BH503" i="6"/>
  <c r="BO503" i="6"/>
  <c r="BP503" i="6"/>
  <c r="BQ503" i="6"/>
  <c r="BG503" i="6"/>
  <c r="BL503" i="6"/>
  <c r="BM503" i="6"/>
  <c r="BN503" i="6"/>
  <c r="BG321" i="6"/>
  <c r="BL321" i="6"/>
  <c r="BM321" i="6"/>
  <c r="BN321" i="6"/>
  <c r="BH321" i="6"/>
  <c r="BO321" i="6"/>
  <c r="BP321" i="6"/>
  <c r="BQ321" i="6"/>
  <c r="BG159" i="6"/>
  <c r="BL159" i="6"/>
  <c r="BM159" i="6"/>
  <c r="BN159" i="6"/>
  <c r="BH159" i="6"/>
  <c r="BO159" i="6"/>
  <c r="BP159" i="6"/>
  <c r="BQ159" i="6"/>
  <c r="BG233" i="6"/>
  <c r="BL233" i="6"/>
  <c r="BM233" i="6"/>
  <c r="BN233" i="6"/>
  <c r="BH233" i="6"/>
  <c r="BO233" i="6"/>
  <c r="BP233" i="6"/>
  <c r="BQ233" i="6"/>
  <c r="AC498" i="7"/>
  <c r="AH498" i="7"/>
  <c r="AI498" i="7"/>
  <c r="AJ498" i="7"/>
  <c r="A498" i="7"/>
  <c r="AD498" i="7"/>
  <c r="AK498" i="7"/>
  <c r="AL498" i="7"/>
  <c r="AO498" i="7"/>
  <c r="B498" i="7"/>
  <c r="C498" i="7"/>
  <c r="AC321" i="7"/>
  <c r="AH321" i="7"/>
  <c r="AI321" i="7"/>
  <c r="AJ321" i="7"/>
  <c r="A321" i="7"/>
  <c r="AD321" i="7"/>
  <c r="AK321" i="7"/>
  <c r="AL321" i="7"/>
  <c r="AO321" i="7"/>
  <c r="B321" i="7"/>
  <c r="AD427" i="7"/>
  <c r="AK427" i="7"/>
  <c r="AL427" i="7"/>
  <c r="AO427" i="7"/>
  <c r="B427" i="7"/>
  <c r="AC427" i="7"/>
  <c r="AH427" i="7"/>
  <c r="AI427" i="7"/>
  <c r="AJ427" i="7"/>
  <c r="A427" i="7"/>
  <c r="AD496" i="7"/>
  <c r="AK496" i="7"/>
  <c r="AL496" i="7"/>
  <c r="AO496" i="7"/>
  <c r="B496" i="7"/>
  <c r="AC496" i="7"/>
  <c r="AH496" i="7"/>
  <c r="AI496" i="7"/>
  <c r="AJ496" i="7"/>
  <c r="A496" i="7"/>
  <c r="AD461" i="7"/>
  <c r="AK461" i="7"/>
  <c r="AL461" i="7"/>
  <c r="AO461" i="7"/>
  <c r="B461" i="7"/>
  <c r="AC461" i="7"/>
  <c r="AH461" i="7"/>
  <c r="AI461" i="7"/>
  <c r="AJ461" i="7"/>
  <c r="A461" i="7"/>
  <c r="AC455" i="7"/>
  <c r="AH455" i="7"/>
  <c r="AI455" i="7"/>
  <c r="AJ455" i="7"/>
  <c r="A455" i="7"/>
  <c r="AD455" i="7"/>
  <c r="AK455" i="7"/>
  <c r="AL455" i="7"/>
  <c r="AO455" i="7"/>
  <c r="B455" i="7"/>
  <c r="AD296" i="7"/>
  <c r="AK296" i="7"/>
  <c r="AL296" i="7"/>
  <c r="AO296" i="7"/>
  <c r="B296" i="7"/>
  <c r="AC296" i="7"/>
  <c r="AH296" i="7"/>
  <c r="AI296" i="7"/>
  <c r="AJ296" i="7"/>
  <c r="A296" i="7"/>
  <c r="AC255" i="7"/>
  <c r="AH255" i="7"/>
  <c r="AI255" i="7"/>
  <c r="AJ255" i="7"/>
  <c r="A255" i="7"/>
  <c r="AD255" i="7"/>
  <c r="AK255" i="7"/>
  <c r="AL255" i="7"/>
  <c r="AO255" i="7"/>
  <c r="B255" i="7"/>
  <c r="AC230" i="7"/>
  <c r="AH230" i="7"/>
  <c r="AI230" i="7"/>
  <c r="AJ230" i="7"/>
  <c r="A230" i="7"/>
  <c r="AD230" i="7"/>
  <c r="AK230" i="7"/>
  <c r="AL230" i="7"/>
  <c r="AO230" i="7"/>
  <c r="B230" i="7"/>
  <c r="AC189" i="7"/>
  <c r="AH189" i="7"/>
  <c r="AI189" i="7"/>
  <c r="AJ189" i="7"/>
  <c r="A189" i="7"/>
  <c r="AD189" i="7"/>
  <c r="AK189" i="7"/>
  <c r="AL189" i="7"/>
  <c r="AO189" i="7"/>
  <c r="B189" i="7"/>
  <c r="AC111" i="7"/>
  <c r="AH111" i="7"/>
  <c r="AI111" i="7"/>
  <c r="AJ111" i="7"/>
  <c r="A111" i="7"/>
  <c r="AD111" i="7"/>
  <c r="AK111" i="7"/>
  <c r="AL111" i="7"/>
  <c r="AO111" i="7"/>
  <c r="B111" i="7"/>
  <c r="C111" i="7"/>
  <c r="AD373" i="7"/>
  <c r="AK373" i="7"/>
  <c r="AL373" i="7"/>
  <c r="AO373" i="7"/>
  <c r="B373" i="7"/>
  <c r="AC373" i="7"/>
  <c r="AH373" i="7"/>
  <c r="AI373" i="7"/>
  <c r="AJ373" i="7"/>
  <c r="A373" i="7"/>
  <c r="AD278" i="7"/>
  <c r="AK278" i="7"/>
  <c r="AL278" i="7"/>
  <c r="AO278" i="7"/>
  <c r="B278" i="7"/>
  <c r="AC278" i="7"/>
  <c r="AH278" i="7"/>
  <c r="AI278" i="7"/>
  <c r="AJ278" i="7"/>
  <c r="A278" i="7"/>
  <c r="AC240" i="7"/>
  <c r="AH240" i="7"/>
  <c r="AI240" i="7"/>
  <c r="AJ240" i="7"/>
  <c r="A240" i="7"/>
  <c r="AD240" i="7"/>
  <c r="AK240" i="7"/>
  <c r="AL240" i="7"/>
  <c r="AO240" i="7"/>
  <c r="B240" i="7"/>
  <c r="Z472" i="6"/>
  <c r="AG472" i="6"/>
  <c r="AH472" i="6"/>
  <c r="AK472" i="6"/>
  <c r="Y472" i="6"/>
  <c r="AD472" i="6"/>
  <c r="AE472" i="6"/>
  <c r="AF472" i="6"/>
  <c r="Y243" i="6"/>
  <c r="AD243" i="6"/>
  <c r="AE243" i="6"/>
  <c r="AF243" i="6"/>
  <c r="Z243" i="6"/>
  <c r="AG243" i="6"/>
  <c r="AH243" i="6"/>
  <c r="AK243" i="6"/>
  <c r="Z430" i="6"/>
  <c r="AG430" i="6"/>
  <c r="AH430" i="6"/>
  <c r="AK430" i="6"/>
  <c r="Y430" i="6"/>
  <c r="AD430" i="6"/>
  <c r="AE430" i="6"/>
  <c r="AF430" i="6"/>
  <c r="Y380" i="6"/>
  <c r="AD380" i="6"/>
  <c r="AE380" i="6"/>
  <c r="AF380" i="6"/>
  <c r="Z380" i="6"/>
  <c r="AG380" i="6"/>
  <c r="AH380" i="6"/>
  <c r="AK380" i="6"/>
  <c r="Y188" i="6"/>
  <c r="AD188" i="6"/>
  <c r="AE188" i="6"/>
  <c r="AF188" i="6"/>
  <c r="Z188" i="6"/>
  <c r="AG188" i="6"/>
  <c r="AH188" i="6"/>
  <c r="AK188" i="6"/>
  <c r="Z118" i="6"/>
  <c r="AG118" i="6"/>
  <c r="AH118" i="6"/>
  <c r="AK118" i="6"/>
  <c r="Y118" i="6"/>
  <c r="AD118" i="6"/>
  <c r="AE118" i="6"/>
  <c r="AF118" i="6"/>
  <c r="Y66" i="6"/>
  <c r="AD66" i="6"/>
  <c r="AE66" i="6"/>
  <c r="AF66" i="6"/>
  <c r="Z66" i="6"/>
  <c r="AG66" i="6"/>
  <c r="AH66" i="6"/>
  <c r="AK66" i="6"/>
  <c r="Y248" i="6"/>
  <c r="AD248" i="6"/>
  <c r="AE248" i="6"/>
  <c r="AF248" i="6"/>
  <c r="Z248" i="6"/>
  <c r="AG248" i="6"/>
  <c r="AH248" i="6"/>
  <c r="AK248" i="6"/>
  <c r="Z418" i="6"/>
  <c r="AG418" i="6"/>
  <c r="AH418" i="6"/>
  <c r="AK418" i="6"/>
  <c r="Y418" i="6"/>
  <c r="AD418" i="6"/>
  <c r="AE418" i="6"/>
  <c r="AF418" i="6"/>
  <c r="Y340" i="6"/>
  <c r="AD340" i="6"/>
  <c r="AE340" i="6"/>
  <c r="AF340" i="6"/>
  <c r="Z340" i="6"/>
  <c r="AG340" i="6"/>
  <c r="AH340" i="6"/>
  <c r="AK340" i="6"/>
  <c r="Z64" i="6"/>
  <c r="AG64" i="6"/>
  <c r="AH64" i="6"/>
  <c r="AK64" i="6"/>
  <c r="Y64" i="6"/>
  <c r="AD64" i="6"/>
  <c r="AE64" i="6"/>
  <c r="AF64" i="6"/>
  <c r="Z345" i="6"/>
  <c r="AG345" i="6"/>
  <c r="AH345" i="6"/>
  <c r="AK345" i="6"/>
  <c r="Y345" i="6"/>
  <c r="AD345" i="6"/>
  <c r="AE345" i="6"/>
  <c r="AF345" i="6"/>
  <c r="Z452" i="6"/>
  <c r="AG452" i="6"/>
  <c r="AH452" i="6"/>
  <c r="AK452" i="6"/>
  <c r="Y452" i="6"/>
  <c r="AD452" i="6"/>
  <c r="AE452" i="6"/>
  <c r="AF452" i="6"/>
  <c r="Y157" i="6"/>
  <c r="AD157" i="6"/>
  <c r="AE157" i="6"/>
  <c r="AF157" i="6"/>
  <c r="Z157" i="6"/>
  <c r="AG157" i="6"/>
  <c r="AH157" i="6"/>
  <c r="AK157" i="6"/>
  <c r="Y465" i="6"/>
  <c r="AD465" i="6"/>
  <c r="AE465" i="6"/>
  <c r="AF465" i="6"/>
  <c r="Z465" i="6"/>
  <c r="AG465" i="6"/>
  <c r="AH465" i="6"/>
  <c r="AK465" i="6"/>
  <c r="BL18" i="7"/>
  <c r="BS18" i="7"/>
  <c r="BT18" i="7"/>
  <c r="BU18" i="7"/>
  <c r="H18" i="7"/>
  <c r="BK18" i="7"/>
  <c r="BP18" i="7"/>
  <c r="BQ18" i="7"/>
  <c r="BR18" i="7"/>
  <c r="G18" i="7"/>
  <c r="BL378" i="7"/>
  <c r="BS378" i="7"/>
  <c r="BT378" i="7"/>
  <c r="BU378" i="7"/>
  <c r="H378" i="7"/>
  <c r="BK378" i="7"/>
  <c r="BP378" i="7"/>
  <c r="BQ378" i="7"/>
  <c r="BR378" i="7"/>
  <c r="G378" i="7"/>
  <c r="I378" i="7"/>
  <c r="BL237" i="7"/>
  <c r="BS237" i="7"/>
  <c r="BT237" i="7"/>
  <c r="BU237" i="7"/>
  <c r="H237" i="7"/>
  <c r="BK237" i="7"/>
  <c r="BP237" i="7"/>
  <c r="BQ237" i="7"/>
  <c r="BR237" i="7"/>
  <c r="G237" i="7"/>
  <c r="I237" i="7"/>
  <c r="BK79" i="7"/>
  <c r="BP79" i="7"/>
  <c r="BQ79" i="7"/>
  <c r="BR79" i="7"/>
  <c r="G79" i="7"/>
  <c r="I79" i="7"/>
  <c r="BL79" i="7"/>
  <c r="BS79" i="7"/>
  <c r="BT79" i="7"/>
  <c r="BU79" i="7"/>
  <c r="H79" i="7"/>
  <c r="BL490" i="7"/>
  <c r="BS490" i="7"/>
  <c r="BT490" i="7"/>
  <c r="BU490" i="7"/>
  <c r="H490" i="7"/>
  <c r="BK490" i="7"/>
  <c r="BP490" i="7"/>
  <c r="BQ490" i="7"/>
  <c r="BR490" i="7"/>
  <c r="G490" i="7"/>
  <c r="BL379" i="7"/>
  <c r="BS379" i="7"/>
  <c r="BT379" i="7"/>
  <c r="BU379" i="7"/>
  <c r="H379" i="7"/>
  <c r="BK379" i="7"/>
  <c r="BP379" i="7"/>
  <c r="BQ379" i="7"/>
  <c r="BR379" i="7"/>
  <c r="G379" i="7"/>
  <c r="I379" i="7"/>
  <c r="BK320" i="7"/>
  <c r="BP320" i="7"/>
  <c r="BQ320" i="7"/>
  <c r="BR320" i="7"/>
  <c r="G320" i="7"/>
  <c r="I320" i="7"/>
  <c r="BL320" i="7"/>
  <c r="BS320" i="7"/>
  <c r="BT320" i="7"/>
  <c r="BU320" i="7"/>
  <c r="H320" i="7"/>
  <c r="BK192" i="7"/>
  <c r="BP192" i="7"/>
  <c r="BQ192" i="7"/>
  <c r="BR192" i="7"/>
  <c r="G192" i="7"/>
  <c r="I192" i="7"/>
  <c r="BL192" i="7"/>
  <c r="BS192" i="7"/>
  <c r="BT192" i="7"/>
  <c r="BU192" i="7"/>
  <c r="H192" i="7"/>
  <c r="BL39" i="7"/>
  <c r="BS39" i="7"/>
  <c r="BT39" i="7"/>
  <c r="BU39" i="7"/>
  <c r="H39" i="7"/>
  <c r="BK39" i="7"/>
  <c r="BP39" i="7"/>
  <c r="BQ39" i="7"/>
  <c r="BR39" i="7"/>
  <c r="G39" i="7"/>
  <c r="BL380" i="7"/>
  <c r="BS380" i="7"/>
  <c r="BT380" i="7"/>
  <c r="BU380" i="7"/>
  <c r="H380" i="7"/>
  <c r="BK380" i="7"/>
  <c r="BP380" i="7"/>
  <c r="BQ380" i="7"/>
  <c r="BR380" i="7"/>
  <c r="G380" i="7"/>
  <c r="I380" i="7"/>
  <c r="BK81" i="7"/>
  <c r="BP81" i="7"/>
  <c r="BQ81" i="7"/>
  <c r="BR81" i="7"/>
  <c r="G81" i="7"/>
  <c r="I81" i="7"/>
  <c r="BL81" i="7"/>
  <c r="BS81" i="7"/>
  <c r="BT81" i="7"/>
  <c r="BU81" i="7"/>
  <c r="H81" i="7"/>
  <c r="BK147" i="7"/>
  <c r="BP147" i="7"/>
  <c r="BQ147" i="7"/>
  <c r="BR147" i="7"/>
  <c r="G147" i="7"/>
  <c r="I147" i="7"/>
  <c r="BL147" i="7"/>
  <c r="BS147" i="7"/>
  <c r="BT147" i="7"/>
  <c r="BU147" i="7"/>
  <c r="H147" i="7"/>
  <c r="BK70" i="7"/>
  <c r="BP70" i="7"/>
  <c r="BQ70" i="7"/>
  <c r="BR70" i="7"/>
  <c r="G70" i="7"/>
  <c r="BL70" i="7"/>
  <c r="BS70" i="7"/>
  <c r="BT70" i="7"/>
  <c r="BU70" i="7"/>
  <c r="H70" i="7"/>
  <c r="AQ334" i="6"/>
  <c r="AV334" i="6"/>
  <c r="AW334" i="6"/>
  <c r="AX334" i="6"/>
  <c r="AR334" i="6"/>
  <c r="AY334" i="6"/>
  <c r="AZ334" i="6"/>
  <c r="BA334" i="6"/>
  <c r="AQ156" i="6"/>
  <c r="AV156" i="6"/>
  <c r="AW156" i="6"/>
  <c r="AX156" i="6"/>
  <c r="AR156" i="6"/>
  <c r="AY156" i="6"/>
  <c r="AZ156" i="6"/>
  <c r="BA156" i="6"/>
  <c r="BG496" i="6"/>
  <c r="BL496" i="6"/>
  <c r="BM496" i="6"/>
  <c r="BN496" i="6"/>
  <c r="BH496" i="6"/>
  <c r="BO496" i="6"/>
  <c r="BP496" i="6"/>
  <c r="BQ496" i="6"/>
  <c r="AC490" i="7"/>
  <c r="AH490" i="7"/>
  <c r="AI490" i="7"/>
  <c r="AJ490" i="7"/>
  <c r="A490" i="7"/>
  <c r="AD490" i="7"/>
  <c r="AK490" i="7"/>
  <c r="AL490" i="7"/>
  <c r="AO490" i="7"/>
  <c r="B490" i="7"/>
  <c r="AU295" i="7"/>
  <c r="AZ295" i="7"/>
  <c r="BA295" i="7"/>
  <c r="BB295" i="7"/>
  <c r="D295" i="7"/>
  <c r="F295" i="7"/>
  <c r="AV295" i="7"/>
  <c r="BC295" i="7"/>
  <c r="BD295" i="7"/>
  <c r="BE295" i="7"/>
  <c r="E295" i="7"/>
  <c r="AU213" i="7"/>
  <c r="AZ213" i="7"/>
  <c r="BA213" i="7"/>
  <c r="BB213" i="7"/>
  <c r="D213" i="7"/>
  <c r="F213" i="7"/>
  <c r="AV213" i="7"/>
  <c r="BC213" i="7"/>
  <c r="BD213" i="7"/>
  <c r="BE213" i="7"/>
  <c r="E213" i="7"/>
  <c r="AV471" i="7"/>
  <c r="BC471" i="7"/>
  <c r="BD471" i="7"/>
  <c r="BE471" i="7"/>
  <c r="E471" i="7"/>
  <c r="AU471" i="7"/>
  <c r="AZ471" i="7"/>
  <c r="BA471" i="7"/>
  <c r="BB471" i="7"/>
  <c r="D471" i="7"/>
  <c r="F471" i="7"/>
  <c r="AU147" i="7"/>
  <c r="AZ147" i="7"/>
  <c r="BA147" i="7"/>
  <c r="BB147" i="7"/>
  <c r="D147" i="7"/>
  <c r="F147" i="7"/>
  <c r="AV147" i="7"/>
  <c r="BC147" i="7"/>
  <c r="BD147" i="7"/>
  <c r="BE147" i="7"/>
  <c r="E147" i="7"/>
  <c r="AV103" i="7"/>
  <c r="BC103" i="7"/>
  <c r="BD103" i="7"/>
  <c r="BE103" i="7"/>
  <c r="E103" i="7"/>
  <c r="AU103" i="7"/>
  <c r="AZ103" i="7"/>
  <c r="BA103" i="7"/>
  <c r="BB103" i="7"/>
  <c r="D103" i="7"/>
  <c r="F103" i="7"/>
  <c r="AU116" i="7"/>
  <c r="AZ116" i="7"/>
  <c r="BA116" i="7"/>
  <c r="BB116" i="7"/>
  <c r="D116" i="7"/>
  <c r="F116" i="7"/>
  <c r="AV116" i="7"/>
  <c r="BC116" i="7"/>
  <c r="BD116" i="7"/>
  <c r="BE116" i="7"/>
  <c r="E116" i="7"/>
  <c r="AU318" i="7"/>
  <c r="AZ318" i="7"/>
  <c r="BA318" i="7"/>
  <c r="BB318" i="7"/>
  <c r="D318" i="7"/>
  <c r="F318" i="7"/>
  <c r="AV318" i="7"/>
  <c r="BC318" i="7"/>
  <c r="BD318" i="7"/>
  <c r="BE318" i="7"/>
  <c r="E318" i="7"/>
  <c r="AV238" i="7"/>
  <c r="BC238" i="7"/>
  <c r="BD238" i="7"/>
  <c r="BE238" i="7"/>
  <c r="E238" i="7"/>
  <c r="AU238" i="7"/>
  <c r="AZ238" i="7"/>
  <c r="BA238" i="7"/>
  <c r="BB238" i="7"/>
  <c r="D238" i="7"/>
  <c r="F238" i="7"/>
  <c r="AU386" i="7"/>
  <c r="AZ386" i="7"/>
  <c r="BA386" i="7"/>
  <c r="BB386" i="7"/>
  <c r="D386" i="7"/>
  <c r="F386" i="7"/>
  <c r="AV386" i="7"/>
  <c r="BC386" i="7"/>
  <c r="BD386" i="7"/>
  <c r="BE386" i="7"/>
  <c r="E386" i="7"/>
  <c r="AU204" i="7"/>
  <c r="AZ204" i="7"/>
  <c r="BA204" i="7"/>
  <c r="BB204" i="7"/>
  <c r="D204" i="7"/>
  <c r="F204" i="7"/>
  <c r="AV204" i="7"/>
  <c r="BC204" i="7"/>
  <c r="BD204" i="7"/>
  <c r="BE204" i="7"/>
  <c r="E204" i="7"/>
  <c r="AU232" i="7"/>
  <c r="AZ232" i="7"/>
  <c r="BA232" i="7"/>
  <c r="BB232" i="7"/>
  <c r="D232" i="7"/>
  <c r="F232" i="7"/>
  <c r="AV232" i="7"/>
  <c r="BC232" i="7"/>
  <c r="BD232" i="7"/>
  <c r="BE232" i="7"/>
  <c r="E232" i="7"/>
  <c r="AV462" i="7"/>
  <c r="BC462" i="7"/>
  <c r="BD462" i="7"/>
  <c r="BE462" i="7"/>
  <c r="E462" i="7"/>
  <c r="AU462" i="7"/>
  <c r="AZ462" i="7"/>
  <c r="BA462" i="7"/>
  <c r="BB462" i="7"/>
  <c r="D462" i="7"/>
  <c r="F462" i="7"/>
  <c r="AV193" i="7"/>
  <c r="BC193" i="7"/>
  <c r="BD193" i="7"/>
  <c r="BE193" i="7"/>
  <c r="E193" i="7"/>
  <c r="AU193" i="7"/>
  <c r="AZ193" i="7"/>
  <c r="BA193" i="7"/>
  <c r="BB193" i="7"/>
  <c r="D193" i="7"/>
  <c r="F193" i="7"/>
  <c r="AU207" i="7"/>
  <c r="AZ207" i="7"/>
  <c r="BA207" i="7"/>
  <c r="BB207" i="7"/>
  <c r="D207" i="7"/>
  <c r="F207" i="7"/>
  <c r="AV207" i="7"/>
  <c r="BC207" i="7"/>
  <c r="BD207" i="7"/>
  <c r="BE207" i="7"/>
  <c r="E207" i="7"/>
  <c r="AV235" i="7"/>
  <c r="BC235" i="7"/>
  <c r="BD235" i="7"/>
  <c r="BE235" i="7"/>
  <c r="E235" i="7"/>
  <c r="AU235" i="7"/>
  <c r="AZ235" i="7"/>
  <c r="BA235" i="7"/>
  <c r="BB235" i="7"/>
  <c r="D235" i="7"/>
  <c r="F235" i="7"/>
  <c r="AU258" i="7"/>
  <c r="AZ258" i="7"/>
  <c r="BA258" i="7"/>
  <c r="BB258" i="7"/>
  <c r="D258" i="7"/>
  <c r="F258" i="7"/>
  <c r="AV258" i="7"/>
  <c r="BC258" i="7"/>
  <c r="BD258" i="7"/>
  <c r="BE258" i="7"/>
  <c r="E258" i="7"/>
  <c r="AU293" i="7"/>
  <c r="AZ293" i="7"/>
  <c r="BA293" i="7"/>
  <c r="BB293" i="7"/>
  <c r="D293" i="7"/>
  <c r="F293" i="7"/>
  <c r="AV293" i="7"/>
  <c r="BC293" i="7"/>
  <c r="BD293" i="7"/>
  <c r="BE293" i="7"/>
  <c r="E293" i="7"/>
  <c r="AV461" i="7"/>
  <c r="BC461" i="7"/>
  <c r="BD461" i="7"/>
  <c r="BE461" i="7"/>
  <c r="E461" i="7"/>
  <c r="AU461" i="7"/>
  <c r="AZ461" i="7"/>
  <c r="BA461" i="7"/>
  <c r="BB461" i="7"/>
  <c r="D461" i="7"/>
  <c r="F461" i="7"/>
  <c r="AU505" i="7"/>
  <c r="AZ505" i="7"/>
  <c r="BA505" i="7"/>
  <c r="BB505" i="7"/>
  <c r="D505" i="7"/>
  <c r="F505" i="7"/>
  <c r="AV505" i="7"/>
  <c r="BC505" i="7"/>
  <c r="BD505" i="7"/>
  <c r="BE505" i="7"/>
  <c r="E505" i="7"/>
  <c r="AV44" i="7"/>
  <c r="BC44" i="7"/>
  <c r="BD44" i="7"/>
  <c r="BE44" i="7"/>
  <c r="E44" i="7"/>
  <c r="AU44" i="7"/>
  <c r="AZ44" i="7"/>
  <c r="BA44" i="7"/>
  <c r="BB44" i="7"/>
  <c r="D44" i="7"/>
  <c r="F44" i="7"/>
  <c r="AU26" i="7"/>
  <c r="AZ26" i="7"/>
  <c r="BA26" i="7"/>
  <c r="BB26" i="7"/>
  <c r="D26" i="7"/>
  <c r="F26" i="7"/>
  <c r="AV26" i="7"/>
  <c r="BC26" i="7"/>
  <c r="BD26" i="7"/>
  <c r="BE26" i="7"/>
  <c r="E26" i="7"/>
  <c r="AU123" i="7"/>
  <c r="AZ123" i="7"/>
  <c r="BA123" i="7"/>
  <c r="BB123" i="7"/>
  <c r="D123" i="7"/>
  <c r="F123" i="7"/>
  <c r="AV123" i="7"/>
  <c r="BC123" i="7"/>
  <c r="BD123" i="7"/>
  <c r="BE123" i="7"/>
  <c r="E123" i="7"/>
  <c r="AU32" i="7"/>
  <c r="AZ32" i="7"/>
  <c r="BA32" i="7"/>
  <c r="BB32" i="7"/>
  <c r="D32" i="7"/>
  <c r="F32" i="7"/>
  <c r="AV32" i="7"/>
  <c r="BC32" i="7"/>
  <c r="BD32" i="7"/>
  <c r="BE32" i="7"/>
  <c r="E32" i="7"/>
  <c r="AU191" i="7"/>
  <c r="AZ191" i="7"/>
  <c r="BA191" i="7"/>
  <c r="BB191" i="7"/>
  <c r="D191" i="7"/>
  <c r="F191" i="7"/>
  <c r="AV191" i="7"/>
  <c r="BC191" i="7"/>
  <c r="BD191" i="7"/>
  <c r="BE191" i="7"/>
  <c r="E191" i="7"/>
  <c r="AU257" i="7"/>
  <c r="AZ257" i="7"/>
  <c r="BA257" i="7"/>
  <c r="BB257" i="7"/>
  <c r="D257" i="7"/>
  <c r="F257" i="7"/>
  <c r="AV257" i="7"/>
  <c r="BC257" i="7"/>
  <c r="BD257" i="7"/>
  <c r="BE257" i="7"/>
  <c r="E257" i="7"/>
  <c r="AV292" i="7"/>
  <c r="BC292" i="7"/>
  <c r="BD292" i="7"/>
  <c r="BE292" i="7"/>
  <c r="E292" i="7"/>
  <c r="AU292" i="7"/>
  <c r="AZ292" i="7"/>
  <c r="BA292" i="7"/>
  <c r="BB292" i="7"/>
  <c r="D292" i="7"/>
  <c r="F292" i="7"/>
  <c r="AU368" i="7"/>
  <c r="AZ368" i="7"/>
  <c r="BA368" i="7"/>
  <c r="BB368" i="7"/>
  <c r="D368" i="7"/>
  <c r="F368" i="7"/>
  <c r="AV368" i="7"/>
  <c r="BC368" i="7"/>
  <c r="BD368" i="7"/>
  <c r="BE368" i="7"/>
  <c r="E368" i="7"/>
  <c r="AU488" i="7"/>
  <c r="AZ488" i="7"/>
  <c r="BA488" i="7"/>
  <c r="BB488" i="7"/>
  <c r="D488" i="7"/>
  <c r="F488" i="7"/>
  <c r="AV488" i="7"/>
  <c r="BC488" i="7"/>
  <c r="BD488" i="7"/>
  <c r="BE488" i="7"/>
  <c r="E488" i="7"/>
  <c r="AU78" i="7"/>
  <c r="AZ78" i="7"/>
  <c r="BA78" i="7"/>
  <c r="BB78" i="7"/>
  <c r="D78" i="7"/>
  <c r="F78" i="7"/>
  <c r="AV78" i="7"/>
  <c r="BC78" i="7"/>
  <c r="BD78" i="7"/>
  <c r="BE78" i="7"/>
  <c r="E78" i="7"/>
  <c r="AV195" i="7"/>
  <c r="BC195" i="7"/>
  <c r="BD195" i="7"/>
  <c r="BE195" i="7"/>
  <c r="E195" i="7"/>
  <c r="AU195" i="7"/>
  <c r="AZ195" i="7"/>
  <c r="BA195" i="7"/>
  <c r="BB195" i="7"/>
  <c r="D195" i="7"/>
  <c r="F195" i="7"/>
  <c r="AV40" i="7"/>
  <c r="BC40" i="7"/>
  <c r="BD40" i="7"/>
  <c r="BE40" i="7"/>
  <c r="E40" i="7"/>
  <c r="AU40" i="7"/>
  <c r="AZ40" i="7"/>
  <c r="BA40" i="7"/>
  <c r="BB40" i="7"/>
  <c r="D40" i="7"/>
  <c r="F40" i="7"/>
  <c r="AU79" i="7"/>
  <c r="AZ79" i="7"/>
  <c r="BA79" i="7"/>
  <c r="BB79" i="7"/>
  <c r="D79" i="7"/>
  <c r="F79" i="7"/>
  <c r="AV79" i="7"/>
  <c r="BC79" i="7"/>
  <c r="BD79" i="7"/>
  <c r="BE79" i="7"/>
  <c r="E79" i="7"/>
  <c r="AU125" i="7"/>
  <c r="AZ125" i="7"/>
  <c r="BA125" i="7"/>
  <c r="BB125" i="7"/>
  <c r="D125" i="7"/>
  <c r="F125" i="7"/>
  <c r="AV125" i="7"/>
  <c r="BC125" i="7"/>
  <c r="BD125" i="7"/>
  <c r="BE125" i="7"/>
  <c r="E125" i="7"/>
  <c r="AV154" i="7"/>
  <c r="BC154" i="7"/>
  <c r="BD154" i="7"/>
  <c r="BE154" i="7"/>
  <c r="E154" i="7"/>
  <c r="AU154" i="7"/>
  <c r="AZ154" i="7"/>
  <c r="BA154" i="7"/>
  <c r="BB154" i="7"/>
  <c r="D154" i="7"/>
  <c r="F154" i="7"/>
  <c r="AU67" i="7"/>
  <c r="AZ67" i="7"/>
  <c r="BA67" i="7"/>
  <c r="BB67" i="7"/>
  <c r="D67" i="7"/>
  <c r="F67" i="7"/>
  <c r="AV67" i="7"/>
  <c r="BC67" i="7"/>
  <c r="BD67" i="7"/>
  <c r="BE67" i="7"/>
  <c r="E67" i="7"/>
  <c r="AU130" i="7"/>
  <c r="AZ130" i="7"/>
  <c r="BA130" i="7"/>
  <c r="BB130" i="7"/>
  <c r="D130" i="7"/>
  <c r="F130" i="7"/>
  <c r="AV130" i="7"/>
  <c r="BC130" i="7"/>
  <c r="BD130" i="7"/>
  <c r="BE130" i="7"/>
  <c r="E130" i="7"/>
  <c r="AU450" i="7"/>
  <c r="AZ450" i="7"/>
  <c r="BA450" i="7"/>
  <c r="BB450" i="7"/>
  <c r="D450" i="7"/>
  <c r="F450" i="7"/>
  <c r="AV450" i="7"/>
  <c r="BC450" i="7"/>
  <c r="BD450" i="7"/>
  <c r="BE450" i="7"/>
  <c r="E450" i="7"/>
  <c r="AU338" i="7"/>
  <c r="AZ338" i="7"/>
  <c r="BA338" i="7"/>
  <c r="BB338" i="7"/>
  <c r="D338" i="7"/>
  <c r="F338" i="7"/>
  <c r="AV338" i="7"/>
  <c r="BC338" i="7"/>
  <c r="BD338" i="7"/>
  <c r="BE338" i="7"/>
  <c r="E338" i="7"/>
  <c r="AU508" i="7"/>
  <c r="AZ508" i="7"/>
  <c r="BA508" i="7"/>
  <c r="BB508" i="7"/>
  <c r="D508" i="7"/>
  <c r="F508" i="7"/>
  <c r="AV508" i="7"/>
  <c r="BC508" i="7"/>
  <c r="BD508" i="7"/>
  <c r="BE508" i="7"/>
  <c r="E508" i="7"/>
  <c r="AU119" i="7"/>
  <c r="AZ119" i="7"/>
  <c r="BA119" i="7"/>
  <c r="BB119" i="7"/>
  <c r="D119" i="7"/>
  <c r="F119" i="7"/>
  <c r="AV119" i="7"/>
  <c r="BC119" i="7"/>
  <c r="BD119" i="7"/>
  <c r="BE119" i="7"/>
  <c r="E119" i="7"/>
  <c r="AV106" i="7"/>
  <c r="BC106" i="7"/>
  <c r="BD106" i="7"/>
  <c r="BE106" i="7"/>
  <c r="E106" i="7"/>
  <c r="AU106" i="7"/>
  <c r="AZ106" i="7"/>
  <c r="BA106" i="7"/>
  <c r="BB106" i="7"/>
  <c r="D106" i="7"/>
  <c r="F106" i="7"/>
  <c r="AV19" i="7"/>
  <c r="BC19" i="7"/>
  <c r="BD19" i="7"/>
  <c r="BE19" i="7"/>
  <c r="E19" i="7"/>
  <c r="AU19" i="7"/>
  <c r="AZ19" i="7"/>
  <c r="BA19" i="7"/>
  <c r="BB19" i="7"/>
  <c r="D19" i="7"/>
  <c r="F19" i="7"/>
  <c r="AU81" i="7"/>
  <c r="AZ81" i="7"/>
  <c r="BA81" i="7"/>
  <c r="BB81" i="7"/>
  <c r="D81" i="7"/>
  <c r="F81" i="7"/>
  <c r="AV81" i="7"/>
  <c r="BC81" i="7"/>
  <c r="BD81" i="7"/>
  <c r="BE81" i="7"/>
  <c r="E81" i="7"/>
  <c r="AV22" i="7"/>
  <c r="BC22" i="7"/>
  <c r="BD22" i="7"/>
  <c r="BE22" i="7"/>
  <c r="E22" i="7"/>
  <c r="AU22" i="7"/>
  <c r="AZ22" i="7"/>
  <c r="BA22" i="7"/>
  <c r="BB22" i="7"/>
  <c r="D22" i="7"/>
  <c r="F22" i="7"/>
  <c r="AU43" i="7"/>
  <c r="AZ43" i="7"/>
  <c r="BA43" i="7"/>
  <c r="BB43" i="7"/>
  <c r="D43" i="7"/>
  <c r="F43" i="7"/>
  <c r="AV43" i="7"/>
  <c r="BC43" i="7"/>
  <c r="BD43" i="7"/>
  <c r="BE43" i="7"/>
  <c r="E43" i="7"/>
  <c r="AU155" i="7"/>
  <c r="AZ155" i="7"/>
  <c r="BA155" i="7"/>
  <c r="BB155" i="7"/>
  <c r="D155" i="7"/>
  <c r="F155" i="7"/>
  <c r="AV155" i="7"/>
  <c r="BC155" i="7"/>
  <c r="BD155" i="7"/>
  <c r="BE155" i="7"/>
  <c r="E155" i="7"/>
  <c r="AU120" i="7"/>
  <c r="AZ120" i="7"/>
  <c r="BA120" i="7"/>
  <c r="BB120" i="7"/>
  <c r="D120" i="7"/>
  <c r="F120" i="7"/>
  <c r="AV120" i="7"/>
  <c r="BC120" i="7"/>
  <c r="BD120" i="7"/>
  <c r="BE120" i="7"/>
  <c r="E120" i="7"/>
  <c r="AV282" i="7"/>
  <c r="BC282" i="7"/>
  <c r="BD282" i="7"/>
  <c r="BE282" i="7"/>
  <c r="E282" i="7"/>
  <c r="AU282" i="7"/>
  <c r="AZ282" i="7"/>
  <c r="BA282" i="7"/>
  <c r="BB282" i="7"/>
  <c r="D282" i="7"/>
  <c r="F282" i="7"/>
  <c r="AV411" i="7"/>
  <c r="BC411" i="7"/>
  <c r="BD411" i="7"/>
  <c r="BE411" i="7"/>
  <c r="E411" i="7"/>
  <c r="AU411" i="7"/>
  <c r="AZ411" i="7"/>
  <c r="BA411" i="7"/>
  <c r="BB411" i="7"/>
  <c r="D411" i="7"/>
  <c r="F411" i="7"/>
  <c r="AV430" i="7"/>
  <c r="BC430" i="7"/>
  <c r="BD430" i="7"/>
  <c r="BE430" i="7"/>
  <c r="E430" i="7"/>
  <c r="AU430" i="7"/>
  <c r="AZ430" i="7"/>
  <c r="BA430" i="7"/>
  <c r="BB430" i="7"/>
  <c r="D430" i="7"/>
  <c r="F430" i="7"/>
  <c r="AU493" i="7"/>
  <c r="AZ493" i="7"/>
  <c r="BA493" i="7"/>
  <c r="BB493" i="7"/>
  <c r="D493" i="7"/>
  <c r="F493" i="7"/>
  <c r="AV493" i="7"/>
  <c r="BC493" i="7"/>
  <c r="BD493" i="7"/>
  <c r="BE493" i="7"/>
  <c r="E493" i="7"/>
  <c r="AU146" i="7"/>
  <c r="AZ146" i="7"/>
  <c r="BA146" i="7"/>
  <c r="BB146" i="7"/>
  <c r="D146" i="7"/>
  <c r="F146" i="7"/>
  <c r="AV146" i="7"/>
  <c r="BC146" i="7"/>
  <c r="BD146" i="7"/>
  <c r="BE146" i="7"/>
  <c r="E146" i="7"/>
  <c r="AU121" i="7"/>
  <c r="AZ121" i="7"/>
  <c r="BA121" i="7"/>
  <c r="BB121" i="7"/>
  <c r="D121" i="7"/>
  <c r="F121" i="7"/>
  <c r="AV121" i="7"/>
  <c r="BC121" i="7"/>
  <c r="BD121" i="7"/>
  <c r="BE121" i="7"/>
  <c r="E121" i="7"/>
  <c r="AU20" i="7"/>
  <c r="AZ20" i="7"/>
  <c r="BA20" i="7"/>
  <c r="BB20" i="7"/>
  <c r="D20" i="7"/>
  <c r="F20" i="7"/>
  <c r="AV20" i="7"/>
  <c r="BC20" i="7"/>
  <c r="BD20" i="7"/>
  <c r="BE20" i="7"/>
  <c r="E20" i="7"/>
  <c r="AU60" i="7"/>
  <c r="AZ60" i="7"/>
  <c r="BA60" i="7"/>
  <c r="BB60" i="7"/>
  <c r="D60" i="7"/>
  <c r="F60" i="7"/>
  <c r="AV60" i="7"/>
  <c r="BC60" i="7"/>
  <c r="BD60" i="7"/>
  <c r="BE60" i="7"/>
  <c r="E60" i="7"/>
  <c r="AV199" i="7"/>
  <c r="BC199" i="7"/>
  <c r="BD199" i="7"/>
  <c r="BE199" i="7"/>
  <c r="E199" i="7"/>
  <c r="AU199" i="7"/>
  <c r="AZ199" i="7"/>
  <c r="BA199" i="7"/>
  <c r="BB199" i="7"/>
  <c r="D199" i="7"/>
  <c r="F199" i="7"/>
  <c r="AV322" i="7"/>
  <c r="BC322" i="7"/>
  <c r="BD322" i="7"/>
  <c r="BE322" i="7"/>
  <c r="E322" i="7"/>
  <c r="AU322" i="7"/>
  <c r="AZ322" i="7"/>
  <c r="BA322" i="7"/>
  <c r="BB322" i="7"/>
  <c r="D322" i="7"/>
  <c r="F322" i="7"/>
  <c r="AU381" i="7"/>
  <c r="AZ381" i="7"/>
  <c r="BA381" i="7"/>
  <c r="BB381" i="7"/>
  <c r="D381" i="7"/>
  <c r="F381" i="7"/>
  <c r="AV381" i="7"/>
  <c r="BC381" i="7"/>
  <c r="BD381" i="7"/>
  <c r="BE381" i="7"/>
  <c r="E381" i="7"/>
  <c r="AU165" i="7"/>
  <c r="AZ165" i="7"/>
  <c r="BA165" i="7"/>
  <c r="BB165" i="7"/>
  <c r="D165" i="7"/>
  <c r="F165" i="7"/>
  <c r="AV165" i="7"/>
  <c r="BC165" i="7"/>
  <c r="BD165" i="7"/>
  <c r="BE165" i="7"/>
  <c r="E165" i="7"/>
  <c r="AU387" i="7"/>
  <c r="AZ387" i="7"/>
  <c r="BA387" i="7"/>
  <c r="BB387" i="7"/>
  <c r="D387" i="7"/>
  <c r="F387" i="7"/>
  <c r="AV387" i="7"/>
  <c r="BC387" i="7"/>
  <c r="BD387" i="7"/>
  <c r="BE387" i="7"/>
  <c r="E387" i="7"/>
  <c r="AU452" i="7"/>
  <c r="AZ452" i="7"/>
  <c r="BA452" i="7"/>
  <c r="BB452" i="7"/>
  <c r="D452" i="7"/>
  <c r="F452" i="7"/>
  <c r="AV452" i="7"/>
  <c r="BC452" i="7"/>
  <c r="BD452" i="7"/>
  <c r="BE452" i="7"/>
  <c r="E452" i="7"/>
  <c r="AV426" i="7"/>
  <c r="BC426" i="7"/>
  <c r="BD426" i="7"/>
  <c r="BE426" i="7"/>
  <c r="E426" i="7"/>
  <c r="AU426" i="7"/>
  <c r="AZ426" i="7"/>
  <c r="BA426" i="7"/>
  <c r="BB426" i="7"/>
  <c r="D426" i="7"/>
  <c r="F426" i="7"/>
  <c r="AU513" i="7"/>
  <c r="AZ513" i="7"/>
  <c r="BA513" i="7"/>
  <c r="BB513" i="7"/>
  <c r="D513" i="7"/>
  <c r="F513" i="7"/>
  <c r="AV513" i="7"/>
  <c r="BC513" i="7"/>
  <c r="BD513" i="7"/>
  <c r="BE513" i="7"/>
  <c r="E513" i="7"/>
  <c r="AQ402" i="6"/>
  <c r="AV402" i="6"/>
  <c r="AW402" i="6"/>
  <c r="AX402" i="6"/>
  <c r="AR402" i="6"/>
  <c r="AY402" i="6"/>
  <c r="AZ402" i="6"/>
  <c r="BA402" i="6"/>
  <c r="AR360" i="6"/>
  <c r="AY360" i="6"/>
  <c r="AZ360" i="6"/>
  <c r="BA360" i="6"/>
  <c r="AQ360" i="6"/>
  <c r="AV360" i="6"/>
  <c r="AW360" i="6"/>
  <c r="AX360" i="6"/>
  <c r="AQ155" i="6"/>
  <c r="AV155" i="6"/>
  <c r="AW155" i="6"/>
  <c r="AX155" i="6"/>
  <c r="AR155" i="6"/>
  <c r="AY155" i="6"/>
  <c r="AZ155" i="6"/>
  <c r="BA155" i="6"/>
  <c r="AQ61" i="6"/>
  <c r="AV61" i="6"/>
  <c r="AW61" i="6"/>
  <c r="AX61" i="6"/>
  <c r="AR61" i="6"/>
  <c r="AY61" i="6"/>
  <c r="AZ61" i="6"/>
  <c r="BA61" i="6"/>
  <c r="AQ461" i="6"/>
  <c r="AV461" i="6"/>
  <c r="AW461" i="6"/>
  <c r="AX461" i="6"/>
  <c r="AR461" i="6"/>
  <c r="AY461" i="6"/>
  <c r="AZ461" i="6"/>
  <c r="BA461" i="6"/>
  <c r="AQ338" i="6"/>
  <c r="AV338" i="6"/>
  <c r="AW338" i="6"/>
  <c r="AX338" i="6"/>
  <c r="AR338" i="6"/>
  <c r="AY338" i="6"/>
  <c r="AZ338" i="6"/>
  <c r="BA338" i="6"/>
  <c r="AQ112" i="6"/>
  <c r="AV112" i="6"/>
  <c r="AW112" i="6"/>
  <c r="AX112" i="6"/>
  <c r="AR112" i="6"/>
  <c r="AY112" i="6"/>
  <c r="AZ112" i="6"/>
  <c r="BA112" i="6"/>
  <c r="AQ205" i="6"/>
  <c r="AV205" i="6"/>
  <c r="AW205" i="6"/>
  <c r="AX205" i="6"/>
  <c r="AR205" i="6"/>
  <c r="AY205" i="6"/>
  <c r="AZ205" i="6"/>
  <c r="BA205" i="6"/>
  <c r="AR430" i="6"/>
  <c r="AY430" i="6"/>
  <c r="AZ430" i="6"/>
  <c r="BA430" i="6"/>
  <c r="AQ430" i="6"/>
  <c r="AV430" i="6"/>
  <c r="AW430" i="6"/>
  <c r="AX430" i="6"/>
  <c r="AR234" i="6"/>
  <c r="AY234" i="6"/>
  <c r="AZ234" i="6"/>
  <c r="BA234" i="6"/>
  <c r="AQ234" i="6"/>
  <c r="AV234" i="6"/>
  <c r="AW234" i="6"/>
  <c r="AX234" i="6"/>
  <c r="AR117" i="6"/>
  <c r="AY117" i="6"/>
  <c r="AZ117" i="6"/>
  <c r="BA117" i="6"/>
  <c r="AQ117" i="6"/>
  <c r="AV117" i="6"/>
  <c r="AW117" i="6"/>
  <c r="AX117" i="6"/>
  <c r="AQ400" i="6"/>
  <c r="AV400" i="6"/>
  <c r="AW400" i="6"/>
  <c r="AX400" i="6"/>
  <c r="AR400" i="6"/>
  <c r="AY400" i="6"/>
  <c r="AZ400" i="6"/>
  <c r="BA400" i="6"/>
  <c r="BG253" i="6"/>
  <c r="BL253" i="6"/>
  <c r="BM253" i="6"/>
  <c r="BN253" i="6"/>
  <c r="BH253" i="6"/>
  <c r="BO253" i="6"/>
  <c r="BP253" i="6"/>
  <c r="BQ253" i="6"/>
  <c r="BH362" i="6"/>
  <c r="BO362" i="6"/>
  <c r="BP362" i="6"/>
  <c r="BQ362" i="6"/>
  <c r="BG362" i="6"/>
  <c r="BL362" i="6"/>
  <c r="BM362" i="6"/>
  <c r="BN362" i="6"/>
  <c r="BH108" i="6"/>
  <c r="BO108" i="6"/>
  <c r="BP108" i="6"/>
  <c r="BQ108" i="6"/>
  <c r="BG108" i="6"/>
  <c r="BL108" i="6"/>
  <c r="BM108" i="6"/>
  <c r="BN108" i="6"/>
  <c r="BG458" i="6"/>
  <c r="BL458" i="6"/>
  <c r="BM458" i="6"/>
  <c r="BN458" i="6"/>
  <c r="BH458" i="6"/>
  <c r="BO458" i="6"/>
  <c r="BP458" i="6"/>
  <c r="BQ458" i="6"/>
  <c r="BG493" i="6"/>
  <c r="BL493" i="6"/>
  <c r="BM493" i="6"/>
  <c r="BN493" i="6"/>
  <c r="BH493" i="6"/>
  <c r="BO493" i="6"/>
  <c r="BP493" i="6"/>
  <c r="BQ493" i="6"/>
  <c r="BG281" i="6"/>
  <c r="BL281" i="6"/>
  <c r="BM281" i="6"/>
  <c r="BN281" i="6"/>
  <c r="BH281" i="6"/>
  <c r="BO281" i="6"/>
  <c r="BP281" i="6"/>
  <c r="BQ281" i="6"/>
  <c r="BG59" i="6"/>
  <c r="BL59" i="6"/>
  <c r="BM59" i="6"/>
  <c r="BN59" i="6"/>
  <c r="BH59" i="6"/>
  <c r="BO59" i="6"/>
  <c r="BP59" i="6"/>
  <c r="BQ59" i="6"/>
  <c r="BG187" i="6"/>
  <c r="BL187" i="6"/>
  <c r="BM187" i="6"/>
  <c r="BN187" i="6"/>
  <c r="BH187" i="6"/>
  <c r="BO187" i="6"/>
  <c r="BP187" i="6"/>
  <c r="BQ187" i="6"/>
  <c r="BG216" i="6"/>
  <c r="BL216" i="6"/>
  <c r="BM216" i="6"/>
  <c r="BN216" i="6"/>
  <c r="BH216" i="6"/>
  <c r="BO216" i="6"/>
  <c r="BP216" i="6"/>
  <c r="BQ216" i="6"/>
  <c r="BG32" i="6"/>
  <c r="BL32" i="6"/>
  <c r="BM32" i="6"/>
  <c r="BN32" i="6"/>
  <c r="BH32" i="6"/>
  <c r="BO32" i="6"/>
  <c r="BP32" i="6"/>
  <c r="BQ32" i="6"/>
  <c r="BG64" i="6"/>
  <c r="BL64" i="6"/>
  <c r="BM64" i="6"/>
  <c r="BN64" i="6"/>
  <c r="BH64" i="6"/>
  <c r="BO64" i="6"/>
  <c r="BP64" i="6"/>
  <c r="BQ64" i="6"/>
  <c r="BH39" i="6"/>
  <c r="BO39" i="6"/>
  <c r="BP39" i="6"/>
  <c r="BQ39" i="6"/>
  <c r="BG39" i="6"/>
  <c r="BL39" i="6"/>
  <c r="BM39" i="6"/>
  <c r="BN39" i="6"/>
  <c r="BG451" i="6"/>
  <c r="BL451" i="6"/>
  <c r="BM451" i="6"/>
  <c r="BN451" i="6"/>
  <c r="BH451" i="6"/>
  <c r="BO451" i="6"/>
  <c r="BP451" i="6"/>
  <c r="BQ451" i="6"/>
  <c r="AC508" i="7"/>
  <c r="AH508" i="7"/>
  <c r="AI508" i="7"/>
  <c r="AJ508" i="7"/>
  <c r="A508" i="7"/>
  <c r="AD508" i="7"/>
  <c r="AK508" i="7"/>
  <c r="AL508" i="7"/>
  <c r="AO508" i="7"/>
  <c r="B508" i="7"/>
  <c r="C508" i="7"/>
  <c r="AC323" i="7"/>
  <c r="AH323" i="7"/>
  <c r="AI323" i="7"/>
  <c r="AJ323" i="7"/>
  <c r="A323" i="7"/>
  <c r="AD323" i="7"/>
  <c r="AK323" i="7"/>
  <c r="AL323" i="7"/>
  <c r="AO323" i="7"/>
  <c r="B323" i="7"/>
  <c r="AC287" i="7"/>
  <c r="AH287" i="7"/>
  <c r="AI287" i="7"/>
  <c r="AJ287" i="7"/>
  <c r="A287" i="7"/>
  <c r="AD287" i="7"/>
  <c r="AK287" i="7"/>
  <c r="AL287" i="7"/>
  <c r="AO287" i="7"/>
  <c r="B287" i="7"/>
  <c r="C287" i="7"/>
  <c r="AC84" i="7"/>
  <c r="AH84" i="7"/>
  <c r="AI84" i="7"/>
  <c r="AJ84" i="7"/>
  <c r="A84" i="7"/>
  <c r="AD84" i="7"/>
  <c r="AK84" i="7"/>
  <c r="AL84" i="7"/>
  <c r="AO84" i="7"/>
  <c r="B84" i="7"/>
  <c r="AD466" i="7"/>
  <c r="AK466" i="7"/>
  <c r="AL466" i="7"/>
  <c r="AO466" i="7"/>
  <c r="B466" i="7"/>
  <c r="AC466" i="7"/>
  <c r="AH466" i="7"/>
  <c r="AI466" i="7"/>
  <c r="AJ466" i="7"/>
  <c r="A466" i="7"/>
  <c r="AC301" i="7"/>
  <c r="AH301" i="7"/>
  <c r="AI301" i="7"/>
  <c r="AJ301" i="7"/>
  <c r="A301" i="7"/>
  <c r="AD301" i="7"/>
  <c r="AK301" i="7"/>
  <c r="AL301" i="7"/>
  <c r="AO301" i="7"/>
  <c r="B301" i="7"/>
  <c r="AC276" i="7"/>
  <c r="AH276" i="7"/>
  <c r="AI276" i="7"/>
  <c r="AJ276" i="7"/>
  <c r="A276" i="7"/>
  <c r="AD276" i="7"/>
  <c r="AK276" i="7"/>
  <c r="AL276" i="7"/>
  <c r="AO276" i="7"/>
  <c r="B276" i="7"/>
  <c r="C276" i="7"/>
  <c r="AC207" i="7"/>
  <c r="AH207" i="7"/>
  <c r="AI207" i="7"/>
  <c r="AJ207" i="7"/>
  <c r="A207" i="7"/>
  <c r="AD207" i="7"/>
  <c r="AK207" i="7"/>
  <c r="AL207" i="7"/>
  <c r="AO207" i="7"/>
  <c r="B207" i="7"/>
  <c r="AC374" i="7"/>
  <c r="AH374" i="7"/>
  <c r="AI374" i="7"/>
  <c r="AJ374" i="7"/>
  <c r="A374" i="7"/>
  <c r="AD374" i="7"/>
  <c r="AK374" i="7"/>
  <c r="AL374" i="7"/>
  <c r="AO374" i="7"/>
  <c r="B374" i="7"/>
  <c r="C374" i="7"/>
  <c r="AC161" i="7"/>
  <c r="AH161" i="7"/>
  <c r="AI161" i="7"/>
  <c r="AJ161" i="7"/>
  <c r="A161" i="7"/>
  <c r="AD161" i="7"/>
  <c r="AK161" i="7"/>
  <c r="AL161" i="7"/>
  <c r="AO161" i="7"/>
  <c r="B161" i="7"/>
  <c r="AC73" i="7"/>
  <c r="AH73" i="7"/>
  <c r="AI73" i="7"/>
  <c r="AJ73" i="7"/>
  <c r="A73" i="7"/>
  <c r="AD73" i="7"/>
  <c r="AK73" i="7"/>
  <c r="AL73" i="7"/>
  <c r="AO73" i="7"/>
  <c r="B73" i="7"/>
  <c r="C73" i="7"/>
  <c r="AC64" i="7"/>
  <c r="AH64" i="7"/>
  <c r="AI64" i="7"/>
  <c r="AJ64" i="7"/>
  <c r="A64" i="7"/>
  <c r="AD64" i="7"/>
  <c r="AK64" i="7"/>
  <c r="AL64" i="7"/>
  <c r="AO64" i="7"/>
  <c r="B64" i="7"/>
  <c r="AC283" i="7"/>
  <c r="AH283" i="7"/>
  <c r="AI283" i="7"/>
  <c r="AJ283" i="7"/>
  <c r="A283" i="7"/>
  <c r="AD283" i="7"/>
  <c r="AK283" i="7"/>
  <c r="AL283" i="7"/>
  <c r="AO283" i="7"/>
  <c r="B283" i="7"/>
  <c r="C283" i="7"/>
  <c r="AD113" i="7"/>
  <c r="AK113" i="7"/>
  <c r="AL113" i="7"/>
  <c r="AO113" i="7"/>
  <c r="B113" i="7"/>
  <c r="AC113" i="7"/>
  <c r="AH113" i="7"/>
  <c r="AI113" i="7"/>
  <c r="AJ113" i="7"/>
  <c r="A113" i="7"/>
  <c r="Y335" i="6"/>
  <c r="AD335" i="6"/>
  <c r="AE335" i="6"/>
  <c r="AF335" i="6"/>
  <c r="Z335" i="6"/>
  <c r="AG335" i="6"/>
  <c r="AH335" i="6"/>
  <c r="AK335" i="6"/>
  <c r="Y382" i="6"/>
  <c r="AD382" i="6"/>
  <c r="AE382" i="6"/>
  <c r="AF382" i="6"/>
  <c r="Z382" i="6"/>
  <c r="AG382" i="6"/>
  <c r="AH382" i="6"/>
  <c r="AK382" i="6"/>
  <c r="Z445" i="6"/>
  <c r="AG445" i="6"/>
  <c r="AH445" i="6"/>
  <c r="AK445" i="6"/>
  <c r="Y445" i="6"/>
  <c r="AD445" i="6"/>
  <c r="AE445" i="6"/>
  <c r="AF445" i="6"/>
  <c r="Y293" i="6"/>
  <c r="AD293" i="6"/>
  <c r="AE293" i="6"/>
  <c r="AF293" i="6"/>
  <c r="Z293" i="6"/>
  <c r="AG293" i="6"/>
  <c r="AH293" i="6"/>
  <c r="AK293" i="6"/>
  <c r="Y339" i="6"/>
  <c r="AD339" i="6"/>
  <c r="AE339" i="6"/>
  <c r="AF339" i="6"/>
  <c r="Z339" i="6"/>
  <c r="AG339" i="6"/>
  <c r="AH339" i="6"/>
  <c r="AK339" i="6"/>
  <c r="Z237" i="6"/>
  <c r="AG237" i="6"/>
  <c r="AH237" i="6"/>
  <c r="AK237" i="6"/>
  <c r="Y237" i="6"/>
  <c r="AD237" i="6"/>
  <c r="AE237" i="6"/>
  <c r="AF237" i="6"/>
  <c r="Y153" i="6"/>
  <c r="AD153" i="6"/>
  <c r="AE153" i="6"/>
  <c r="AF153" i="6"/>
  <c r="Z153" i="6"/>
  <c r="AG153" i="6"/>
  <c r="AH153" i="6"/>
  <c r="AK153" i="6"/>
  <c r="Y40" i="6"/>
  <c r="AD40" i="6"/>
  <c r="AE40" i="6"/>
  <c r="AF40" i="6"/>
  <c r="Z40" i="6"/>
  <c r="AG40" i="6"/>
  <c r="AH40" i="6"/>
  <c r="AK40" i="6"/>
  <c r="Y26" i="6"/>
  <c r="AD26" i="6"/>
  <c r="AE26" i="6"/>
  <c r="AF26" i="6"/>
  <c r="Z26" i="6"/>
  <c r="AG26" i="6"/>
  <c r="AH26" i="6"/>
  <c r="AK26" i="6"/>
  <c r="Z196" i="6"/>
  <c r="AG196" i="6"/>
  <c r="AH196" i="6"/>
  <c r="AK196" i="6"/>
  <c r="Y196" i="6"/>
  <c r="AD196" i="6"/>
  <c r="AE196" i="6"/>
  <c r="AF196" i="6"/>
  <c r="Z366" i="6"/>
  <c r="AG366" i="6"/>
  <c r="AH366" i="6"/>
  <c r="AK366" i="6"/>
  <c r="Y366" i="6"/>
  <c r="AD366" i="6"/>
  <c r="AE366" i="6"/>
  <c r="AF366" i="6"/>
  <c r="Z456" i="6"/>
  <c r="AG456" i="6"/>
  <c r="AH456" i="6"/>
  <c r="AK456" i="6"/>
  <c r="Y456" i="6"/>
  <c r="AD456" i="6"/>
  <c r="AE456" i="6"/>
  <c r="AF456" i="6"/>
  <c r="Y364" i="6"/>
  <c r="AD364" i="6"/>
  <c r="AE364" i="6"/>
  <c r="AF364" i="6"/>
  <c r="Z364" i="6"/>
  <c r="AG364" i="6"/>
  <c r="AH364" i="6"/>
  <c r="AK364" i="6"/>
  <c r="Y256" i="6"/>
  <c r="AD256" i="6"/>
  <c r="AE256" i="6"/>
  <c r="AF256" i="6"/>
  <c r="Z256" i="6"/>
  <c r="AG256" i="6"/>
  <c r="AH256" i="6"/>
  <c r="AK256" i="6"/>
  <c r="BK508" i="7"/>
  <c r="BP508" i="7"/>
  <c r="BQ508" i="7"/>
  <c r="BR508" i="7"/>
  <c r="G508" i="7"/>
  <c r="BL508" i="7"/>
  <c r="BS508" i="7"/>
  <c r="BT508" i="7"/>
  <c r="BU508" i="7"/>
  <c r="H508" i="7"/>
  <c r="I508" i="7"/>
  <c r="BL172" i="7"/>
  <c r="BS172" i="7"/>
  <c r="BT172" i="7"/>
  <c r="BU172" i="7"/>
  <c r="H172" i="7"/>
  <c r="BK172" i="7"/>
  <c r="BP172" i="7"/>
  <c r="BQ172" i="7"/>
  <c r="BR172" i="7"/>
  <c r="G172" i="7"/>
  <c r="I172" i="7"/>
  <c r="BK120" i="7"/>
  <c r="BP120" i="7"/>
  <c r="BQ120" i="7"/>
  <c r="BR120" i="7"/>
  <c r="G120" i="7"/>
  <c r="I120" i="7"/>
  <c r="BL120" i="7"/>
  <c r="BS120" i="7"/>
  <c r="BT120" i="7"/>
  <c r="BU120" i="7"/>
  <c r="H120" i="7"/>
  <c r="BK404" i="7"/>
  <c r="BP404" i="7"/>
  <c r="BQ404" i="7"/>
  <c r="BR404" i="7"/>
  <c r="G404" i="7"/>
  <c r="I404" i="7"/>
  <c r="BL404" i="7"/>
  <c r="BS404" i="7"/>
  <c r="BT404" i="7"/>
  <c r="BU404" i="7"/>
  <c r="H404" i="7"/>
  <c r="BK103" i="7"/>
  <c r="BP103" i="7"/>
  <c r="BQ103" i="7"/>
  <c r="BR103" i="7"/>
  <c r="G103" i="7"/>
  <c r="I103" i="7"/>
  <c r="BL103" i="7"/>
  <c r="BS103" i="7"/>
  <c r="BT103" i="7"/>
  <c r="BU103" i="7"/>
  <c r="H103" i="7"/>
  <c r="BK505" i="7"/>
  <c r="BP505" i="7"/>
  <c r="BQ505" i="7"/>
  <c r="BR505" i="7"/>
  <c r="G505" i="7"/>
  <c r="BL505" i="7"/>
  <c r="BS505" i="7"/>
  <c r="BT505" i="7"/>
  <c r="BU505" i="7"/>
  <c r="H505" i="7"/>
  <c r="BK463" i="7"/>
  <c r="BP463" i="7"/>
  <c r="BQ463" i="7"/>
  <c r="BR463" i="7"/>
  <c r="G463" i="7"/>
  <c r="BL463" i="7"/>
  <c r="BS463" i="7"/>
  <c r="BT463" i="7"/>
  <c r="BU463" i="7"/>
  <c r="H463" i="7"/>
  <c r="I463" i="7"/>
  <c r="BK161" i="7"/>
  <c r="BP161" i="7"/>
  <c r="BQ161" i="7"/>
  <c r="BR161" i="7"/>
  <c r="G161" i="7"/>
  <c r="I161" i="7"/>
  <c r="BL161" i="7"/>
  <c r="BS161" i="7"/>
  <c r="BT161" i="7"/>
  <c r="BU161" i="7"/>
  <c r="H161" i="7"/>
  <c r="BK323" i="7"/>
  <c r="BP323" i="7"/>
  <c r="BQ323" i="7"/>
  <c r="BR323" i="7"/>
  <c r="G323" i="7"/>
  <c r="I323" i="7"/>
  <c r="BL323" i="7"/>
  <c r="BS323" i="7"/>
  <c r="BT323" i="7"/>
  <c r="BU323" i="7"/>
  <c r="H323" i="7"/>
  <c r="BK76" i="7"/>
  <c r="BP76" i="7"/>
  <c r="BQ76" i="7"/>
  <c r="BR76" i="7"/>
  <c r="G76" i="7"/>
  <c r="I76" i="7"/>
  <c r="BL76" i="7"/>
  <c r="BS76" i="7"/>
  <c r="BT76" i="7"/>
  <c r="BU76" i="7"/>
  <c r="H76" i="7"/>
  <c r="BK107" i="7"/>
  <c r="BP107" i="7"/>
  <c r="BQ107" i="7"/>
  <c r="BR107" i="7"/>
  <c r="G107" i="7"/>
  <c r="I107" i="7"/>
  <c r="BL107" i="7"/>
  <c r="BS107" i="7"/>
  <c r="BT107" i="7"/>
  <c r="BU107" i="7"/>
  <c r="H107" i="7"/>
  <c r="BL485" i="7"/>
  <c r="BS485" i="7"/>
  <c r="BT485" i="7"/>
  <c r="BU485" i="7"/>
  <c r="H485" i="7"/>
  <c r="BK485" i="7"/>
  <c r="BP485" i="7"/>
  <c r="BQ485" i="7"/>
  <c r="BR485" i="7"/>
  <c r="G485" i="7"/>
  <c r="BL174" i="7"/>
  <c r="BS174" i="7"/>
  <c r="BT174" i="7"/>
  <c r="BU174" i="7"/>
  <c r="H174" i="7"/>
  <c r="BK174" i="7"/>
  <c r="BP174" i="7"/>
  <c r="BQ174" i="7"/>
  <c r="BR174" i="7"/>
  <c r="G174" i="7"/>
  <c r="I174" i="7"/>
  <c r="BL242" i="7"/>
  <c r="BS242" i="7"/>
  <c r="BT242" i="7"/>
  <c r="BU242" i="7"/>
  <c r="H242" i="7"/>
  <c r="BK242" i="7"/>
  <c r="BP242" i="7"/>
  <c r="BQ242" i="7"/>
  <c r="BR242" i="7"/>
  <c r="G242" i="7"/>
  <c r="I242" i="7"/>
  <c r="BL21" i="7"/>
  <c r="BS21" i="7"/>
  <c r="BT21" i="7"/>
  <c r="BU21" i="7"/>
  <c r="H21" i="7"/>
  <c r="BK21" i="7"/>
  <c r="BP21" i="7"/>
  <c r="BQ21" i="7"/>
  <c r="BR21" i="7"/>
  <c r="G21" i="7"/>
  <c r="BL123" i="7"/>
  <c r="BS123" i="7"/>
  <c r="BT123" i="7"/>
  <c r="BU123" i="7"/>
  <c r="H123" i="7"/>
  <c r="BK123" i="7"/>
  <c r="BP123" i="7"/>
  <c r="BQ123" i="7"/>
  <c r="BR123" i="7"/>
  <c r="G123" i="7"/>
  <c r="I123" i="7"/>
  <c r="BL377" i="7"/>
  <c r="BS377" i="7"/>
  <c r="BT377" i="7"/>
  <c r="BU377" i="7"/>
  <c r="H377" i="7"/>
  <c r="BK377" i="7"/>
  <c r="BP377" i="7"/>
  <c r="BQ377" i="7"/>
  <c r="BR377" i="7"/>
  <c r="G377" i="7"/>
  <c r="I377" i="7"/>
  <c r="AQ255" i="6"/>
  <c r="AV255" i="6"/>
  <c r="AW255" i="6"/>
  <c r="AX255" i="6"/>
  <c r="AR255" i="6"/>
  <c r="AY255" i="6"/>
  <c r="AZ255" i="6"/>
  <c r="BA255" i="6"/>
  <c r="BH154" i="6"/>
  <c r="BO154" i="6"/>
  <c r="BP154" i="6"/>
  <c r="BQ154" i="6"/>
  <c r="BG154" i="6"/>
  <c r="BL154" i="6"/>
  <c r="BM154" i="6"/>
  <c r="BN154" i="6"/>
  <c r="AC290" i="7"/>
  <c r="AH290" i="7"/>
  <c r="AI290" i="7"/>
  <c r="AJ290" i="7"/>
  <c r="A290" i="7"/>
  <c r="AD290" i="7"/>
  <c r="AK290" i="7"/>
  <c r="AL290" i="7"/>
  <c r="AO290" i="7"/>
  <c r="B290" i="7"/>
  <c r="BX420" i="6"/>
  <c r="CE420" i="6"/>
  <c r="CF420" i="6"/>
  <c r="CG420" i="6"/>
  <c r="BW420" i="6"/>
  <c r="CB420" i="6"/>
  <c r="CC420" i="6"/>
  <c r="CD420" i="6"/>
  <c r="BW427" i="6"/>
  <c r="CB427" i="6"/>
  <c r="CC427" i="6"/>
  <c r="CD427" i="6"/>
  <c r="BX427" i="6"/>
  <c r="CE427" i="6"/>
  <c r="CF427" i="6"/>
  <c r="CG427" i="6"/>
  <c r="BW423" i="6"/>
  <c r="CB423" i="6"/>
  <c r="CC423" i="6"/>
  <c r="CD423" i="6"/>
  <c r="BX423" i="6"/>
  <c r="CE423" i="6"/>
  <c r="CF423" i="6"/>
  <c r="CG423" i="6"/>
  <c r="BX494" i="6"/>
  <c r="CE494" i="6"/>
  <c r="CF494" i="6"/>
  <c r="CG494" i="6"/>
  <c r="BW494" i="6"/>
  <c r="CB494" i="6"/>
  <c r="CC494" i="6"/>
  <c r="CD494" i="6"/>
  <c r="BX74" i="6"/>
  <c r="CE74" i="6"/>
  <c r="CF74" i="6"/>
  <c r="CG74" i="6"/>
  <c r="BW74" i="6"/>
  <c r="CB74" i="6"/>
  <c r="CC74" i="6"/>
  <c r="CD74" i="6"/>
  <c r="BW110" i="6"/>
  <c r="CB110" i="6"/>
  <c r="CC110" i="6"/>
  <c r="CD110" i="6"/>
  <c r="BX110" i="6"/>
  <c r="CE110" i="6"/>
  <c r="CF110" i="6"/>
  <c r="CG110" i="6"/>
  <c r="BX239" i="6"/>
  <c r="CE239" i="6"/>
  <c r="CF239" i="6"/>
  <c r="CG239" i="6"/>
  <c r="BW239" i="6"/>
  <c r="CB239" i="6"/>
  <c r="CC239" i="6"/>
  <c r="CD239" i="6"/>
  <c r="BX343" i="6"/>
  <c r="CE343" i="6"/>
  <c r="CF343" i="6"/>
  <c r="CG343" i="6"/>
  <c r="BW343" i="6"/>
  <c r="CB343" i="6"/>
  <c r="CC343" i="6"/>
  <c r="CD343" i="6"/>
  <c r="BW413" i="6"/>
  <c r="CB413" i="6"/>
  <c r="CC413" i="6"/>
  <c r="CD413" i="6"/>
  <c r="BX413" i="6"/>
  <c r="CE413" i="6"/>
  <c r="CF413" i="6"/>
  <c r="CG413" i="6"/>
  <c r="BW78" i="6"/>
  <c r="CB78" i="6"/>
  <c r="CC78" i="6"/>
  <c r="CD78" i="6"/>
  <c r="BX78" i="6"/>
  <c r="CE78" i="6"/>
  <c r="CF78" i="6"/>
  <c r="CG78" i="6"/>
  <c r="BX59" i="6"/>
  <c r="CE59" i="6"/>
  <c r="CF59" i="6"/>
  <c r="CG59" i="6"/>
  <c r="BW59" i="6"/>
  <c r="CB59" i="6"/>
  <c r="CC59" i="6"/>
  <c r="CD59" i="6"/>
  <c r="BW28" i="6"/>
  <c r="CB28" i="6"/>
  <c r="CC28" i="6"/>
  <c r="CD28" i="6"/>
  <c r="BX28" i="6"/>
  <c r="CE28" i="6"/>
  <c r="CF28" i="6"/>
  <c r="CG28" i="6"/>
  <c r="BW72" i="6"/>
  <c r="CB72" i="6"/>
  <c r="CC72" i="6"/>
  <c r="CD72" i="6"/>
  <c r="BX72" i="6"/>
  <c r="CE72" i="6"/>
  <c r="CF72" i="6"/>
  <c r="CG72" i="6"/>
  <c r="BW293" i="6"/>
  <c r="CB293" i="6"/>
  <c r="CC293" i="6"/>
  <c r="CD293" i="6"/>
  <c r="BX293" i="6"/>
  <c r="CE293" i="6"/>
  <c r="CF293" i="6"/>
  <c r="CG293" i="6"/>
  <c r="BW445" i="6"/>
  <c r="CB445" i="6"/>
  <c r="CC445" i="6"/>
  <c r="CD445" i="6"/>
  <c r="BX445" i="6"/>
  <c r="CE445" i="6"/>
  <c r="CF445" i="6"/>
  <c r="CG445" i="6"/>
  <c r="BW493" i="6"/>
  <c r="CB493" i="6"/>
  <c r="CC493" i="6"/>
  <c r="CD493" i="6"/>
  <c r="BX493" i="6"/>
  <c r="CE493" i="6"/>
  <c r="CF493" i="6"/>
  <c r="CG493" i="6"/>
  <c r="BW39" i="6"/>
  <c r="CB39" i="6"/>
  <c r="CC39" i="6"/>
  <c r="CD39" i="6"/>
  <c r="BX39" i="6"/>
  <c r="CE39" i="6"/>
  <c r="CF39" i="6"/>
  <c r="CG39" i="6"/>
  <c r="BX75" i="6"/>
  <c r="CE75" i="6"/>
  <c r="CF75" i="6"/>
  <c r="CG75" i="6"/>
  <c r="BW75" i="6"/>
  <c r="CB75" i="6"/>
  <c r="CC75" i="6"/>
  <c r="CD75" i="6"/>
  <c r="BW125" i="6"/>
  <c r="CB125" i="6"/>
  <c r="CC125" i="6"/>
  <c r="CD125" i="6"/>
  <c r="BX125" i="6"/>
  <c r="CE125" i="6"/>
  <c r="CF125" i="6"/>
  <c r="CG125" i="6"/>
  <c r="BW412" i="6"/>
  <c r="CB412" i="6"/>
  <c r="CC412" i="6"/>
  <c r="CD412" i="6"/>
  <c r="BX412" i="6"/>
  <c r="CE412" i="6"/>
  <c r="CF412" i="6"/>
  <c r="CG412" i="6"/>
  <c r="BX358" i="6"/>
  <c r="CE358" i="6"/>
  <c r="CF358" i="6"/>
  <c r="CG358" i="6"/>
  <c r="BW358" i="6"/>
  <c r="CB358" i="6"/>
  <c r="CC358" i="6"/>
  <c r="CD358" i="6"/>
  <c r="BW321" i="6"/>
  <c r="CB321" i="6"/>
  <c r="CC321" i="6"/>
  <c r="CD321" i="6"/>
  <c r="BX321" i="6"/>
  <c r="CE321" i="6"/>
  <c r="CF321" i="6"/>
  <c r="CG321" i="6"/>
  <c r="BW147" i="6"/>
  <c r="CB147" i="6"/>
  <c r="CC147" i="6"/>
  <c r="CD147" i="6"/>
  <c r="BX147" i="6"/>
  <c r="CE147" i="6"/>
  <c r="CF147" i="6"/>
  <c r="CG147" i="6"/>
  <c r="BW408" i="6"/>
  <c r="CB408" i="6"/>
  <c r="CC408" i="6"/>
  <c r="CD408" i="6"/>
  <c r="BX408" i="6"/>
  <c r="CE408" i="6"/>
  <c r="CF408" i="6"/>
  <c r="CG408" i="6"/>
  <c r="BW123" i="6"/>
  <c r="CB123" i="6"/>
  <c r="CC123" i="6"/>
  <c r="CD123" i="6"/>
  <c r="BX123" i="6"/>
  <c r="CE123" i="6"/>
  <c r="CF123" i="6"/>
  <c r="CG123" i="6"/>
  <c r="BW19" i="6"/>
  <c r="CB19" i="6"/>
  <c r="CC19" i="6"/>
  <c r="CD19" i="6"/>
  <c r="BX19" i="6"/>
  <c r="CE19" i="6"/>
  <c r="CF19" i="6"/>
  <c r="CG19" i="6"/>
  <c r="BW31" i="6"/>
  <c r="CB31" i="6"/>
  <c r="CC31" i="6"/>
  <c r="CD31" i="6"/>
  <c r="BX31" i="6"/>
  <c r="CE31" i="6"/>
  <c r="CF31" i="6"/>
  <c r="CG31" i="6"/>
  <c r="BX148" i="6"/>
  <c r="CE148" i="6"/>
  <c r="CF148" i="6"/>
  <c r="CG148" i="6"/>
  <c r="BW148" i="6"/>
  <c r="CB148" i="6"/>
  <c r="CC148" i="6"/>
  <c r="CD148" i="6"/>
  <c r="BW80" i="6"/>
  <c r="CB80" i="6"/>
  <c r="CC80" i="6"/>
  <c r="CD80" i="6"/>
  <c r="BX80" i="6"/>
  <c r="CE80" i="6"/>
  <c r="CF80" i="6"/>
  <c r="CG80" i="6"/>
  <c r="BW69" i="6"/>
  <c r="CB69" i="6"/>
  <c r="CC69" i="6"/>
  <c r="CD69" i="6"/>
  <c r="BX69" i="6"/>
  <c r="CE69" i="6"/>
  <c r="CF69" i="6"/>
  <c r="CG69" i="6"/>
  <c r="BW236" i="6"/>
  <c r="CB236" i="6"/>
  <c r="CC236" i="6"/>
  <c r="CD236" i="6"/>
  <c r="BX236" i="6"/>
  <c r="CE236" i="6"/>
  <c r="CF236" i="6"/>
  <c r="CG236" i="6"/>
  <c r="BX252" i="6"/>
  <c r="CE252" i="6"/>
  <c r="CF252" i="6"/>
  <c r="CG252" i="6"/>
  <c r="BW252" i="6"/>
  <c r="CB252" i="6"/>
  <c r="CC252" i="6"/>
  <c r="CD252" i="6"/>
  <c r="BX372" i="6"/>
  <c r="CE372" i="6"/>
  <c r="CF372" i="6"/>
  <c r="CG372" i="6"/>
  <c r="BW372" i="6"/>
  <c r="CB372" i="6"/>
  <c r="CC372" i="6"/>
  <c r="CD372" i="6"/>
  <c r="BW200" i="6"/>
  <c r="CB200" i="6"/>
  <c r="CC200" i="6"/>
  <c r="CD200" i="6"/>
  <c r="BX200" i="6"/>
  <c r="CE200" i="6"/>
  <c r="CF200" i="6"/>
  <c r="CG200" i="6"/>
  <c r="BW273" i="6"/>
  <c r="CB273" i="6"/>
  <c r="CC273" i="6"/>
  <c r="CD273" i="6"/>
  <c r="BX273" i="6"/>
  <c r="CE273" i="6"/>
  <c r="CF273" i="6"/>
  <c r="CG273" i="6"/>
  <c r="BW289" i="6"/>
  <c r="CB289" i="6"/>
  <c r="CC289" i="6"/>
  <c r="CD289" i="6"/>
  <c r="BX289" i="6"/>
  <c r="CE289" i="6"/>
  <c r="CF289" i="6"/>
  <c r="CG289" i="6"/>
  <c r="BW414" i="6"/>
  <c r="CB414" i="6"/>
  <c r="CC414" i="6"/>
  <c r="CD414" i="6"/>
  <c r="BX414" i="6"/>
  <c r="CE414" i="6"/>
  <c r="CF414" i="6"/>
  <c r="CG414" i="6"/>
  <c r="BW230" i="6"/>
  <c r="CB230" i="6"/>
  <c r="CC230" i="6"/>
  <c r="CD230" i="6"/>
  <c r="BX230" i="6"/>
  <c r="CE230" i="6"/>
  <c r="CF230" i="6"/>
  <c r="CG230" i="6"/>
  <c r="BW369" i="6"/>
  <c r="CB369" i="6"/>
  <c r="CC369" i="6"/>
  <c r="CD369" i="6"/>
  <c r="BX369" i="6"/>
  <c r="CE369" i="6"/>
  <c r="CF369" i="6"/>
  <c r="CG369" i="6"/>
  <c r="BW385" i="6"/>
  <c r="CB385" i="6"/>
  <c r="CC385" i="6"/>
  <c r="CD385" i="6"/>
  <c r="BX385" i="6"/>
  <c r="CE385" i="6"/>
  <c r="CF385" i="6"/>
  <c r="CG385" i="6"/>
  <c r="BW108" i="6"/>
  <c r="CB108" i="6"/>
  <c r="CC108" i="6"/>
  <c r="CD108" i="6"/>
  <c r="BX108" i="6"/>
  <c r="CE108" i="6"/>
  <c r="CF108" i="6"/>
  <c r="CG108" i="6"/>
  <c r="BW35" i="6"/>
  <c r="CB35" i="6"/>
  <c r="CC35" i="6"/>
  <c r="CD35" i="6"/>
  <c r="BX35" i="6"/>
  <c r="CE35" i="6"/>
  <c r="CF35" i="6"/>
  <c r="CG35" i="6"/>
  <c r="BW15" i="6"/>
  <c r="CB15" i="6"/>
  <c r="CC15" i="6"/>
  <c r="CD15" i="6"/>
  <c r="BX15" i="6"/>
  <c r="CE15" i="6"/>
  <c r="CF15" i="6"/>
  <c r="CG15" i="6"/>
  <c r="BX115" i="6"/>
  <c r="CE115" i="6"/>
  <c r="CF115" i="6"/>
  <c r="CG115" i="6"/>
  <c r="BW115" i="6"/>
  <c r="CB115" i="6"/>
  <c r="CC115" i="6"/>
  <c r="CD115" i="6"/>
  <c r="BX189" i="6"/>
  <c r="CE189" i="6"/>
  <c r="CF189" i="6"/>
  <c r="CG189" i="6"/>
  <c r="BW189" i="6"/>
  <c r="CB189" i="6"/>
  <c r="CC189" i="6"/>
  <c r="CD189" i="6"/>
  <c r="BW174" i="6"/>
  <c r="CB174" i="6"/>
  <c r="CC174" i="6"/>
  <c r="CD174" i="6"/>
  <c r="BX174" i="6"/>
  <c r="CE174" i="6"/>
  <c r="CF174" i="6"/>
  <c r="CG174" i="6"/>
  <c r="BX455" i="6"/>
  <c r="CE455" i="6"/>
  <c r="CF455" i="6"/>
  <c r="CG455" i="6"/>
  <c r="BW455" i="6"/>
  <c r="CB455" i="6"/>
  <c r="CC455" i="6"/>
  <c r="CD455" i="6"/>
  <c r="BX204" i="6"/>
  <c r="CE204" i="6"/>
  <c r="CF204" i="6"/>
  <c r="CG204" i="6"/>
  <c r="BW204" i="6"/>
  <c r="CB204" i="6"/>
  <c r="CC204" i="6"/>
  <c r="CD204" i="6"/>
  <c r="BX383" i="6"/>
  <c r="CE383" i="6"/>
  <c r="CF383" i="6"/>
  <c r="CG383" i="6"/>
  <c r="BW383" i="6"/>
  <c r="CB383" i="6"/>
  <c r="CC383" i="6"/>
  <c r="CD383" i="6"/>
  <c r="BW316" i="6"/>
  <c r="CB316" i="6"/>
  <c r="CC316" i="6"/>
  <c r="CD316" i="6"/>
  <c r="BX316" i="6"/>
  <c r="CE316" i="6"/>
  <c r="CF316" i="6"/>
  <c r="CG316" i="6"/>
  <c r="BX58" i="6"/>
  <c r="CE58" i="6"/>
  <c r="CF58" i="6"/>
  <c r="CG58" i="6"/>
  <c r="BW58" i="6"/>
  <c r="CB58" i="6"/>
  <c r="CC58" i="6"/>
  <c r="CD58" i="6"/>
  <c r="BW207" i="6"/>
  <c r="CB207" i="6"/>
  <c r="CC207" i="6"/>
  <c r="CD207" i="6"/>
  <c r="BX207" i="6"/>
  <c r="CE207" i="6"/>
  <c r="CF207" i="6"/>
  <c r="CG207" i="6"/>
  <c r="BW323" i="6"/>
  <c r="CB323" i="6"/>
  <c r="CC323" i="6"/>
  <c r="CD323" i="6"/>
  <c r="BX323" i="6"/>
  <c r="CE323" i="6"/>
  <c r="CF323" i="6"/>
  <c r="CG323" i="6"/>
  <c r="BX363" i="6"/>
  <c r="CE363" i="6"/>
  <c r="CF363" i="6"/>
  <c r="CG363" i="6"/>
  <c r="BW363" i="6"/>
  <c r="CB363" i="6"/>
  <c r="CC363" i="6"/>
  <c r="CD363" i="6"/>
  <c r="CP65" i="7"/>
  <c r="P65" i="7"/>
  <c r="C58" i="7"/>
  <c r="P238" i="7"/>
  <c r="CP238" i="7"/>
  <c r="I230" i="7"/>
  <c r="CP67" i="7"/>
  <c r="P67" i="7"/>
  <c r="I58" i="7"/>
  <c r="P491" i="7"/>
  <c r="C485" i="7"/>
  <c r="CP491" i="7"/>
  <c r="Z377" i="6"/>
  <c r="AG377" i="6"/>
  <c r="AH377" i="6"/>
  <c r="AK377" i="6"/>
  <c r="Y377" i="6"/>
  <c r="AD377" i="6"/>
  <c r="AE377" i="6"/>
  <c r="AF377" i="6"/>
  <c r="BL244" i="7"/>
  <c r="BS244" i="7"/>
  <c r="BT244" i="7"/>
  <c r="BU244" i="7"/>
  <c r="H244" i="7"/>
  <c r="BK244" i="7"/>
  <c r="BP244" i="7"/>
  <c r="BQ244" i="7"/>
  <c r="BR244" i="7"/>
  <c r="G244" i="7"/>
  <c r="I244" i="7"/>
  <c r="Y490" i="6"/>
  <c r="AD490" i="6"/>
  <c r="AE490" i="6"/>
  <c r="AF490" i="6"/>
  <c r="Z490" i="6"/>
  <c r="AG490" i="6"/>
  <c r="AH490" i="6"/>
  <c r="AK490" i="6"/>
  <c r="Z197" i="6"/>
  <c r="AG197" i="6"/>
  <c r="AH197" i="6"/>
  <c r="AK197" i="6"/>
  <c r="Y197" i="6"/>
  <c r="AD197" i="6"/>
  <c r="AE197" i="6"/>
  <c r="AF197" i="6"/>
  <c r="BL213" i="7"/>
  <c r="BS213" i="7"/>
  <c r="BT213" i="7"/>
  <c r="BU213" i="7"/>
  <c r="H213" i="7"/>
  <c r="BK213" i="7"/>
  <c r="BP213" i="7"/>
  <c r="BQ213" i="7"/>
  <c r="BR213" i="7"/>
  <c r="G213" i="7"/>
  <c r="I213" i="7"/>
  <c r="Y163" i="6"/>
  <c r="AD163" i="6"/>
  <c r="AE163" i="6"/>
  <c r="AF163" i="6"/>
  <c r="Z163" i="6"/>
  <c r="AG163" i="6"/>
  <c r="AH163" i="6"/>
  <c r="AK163" i="6"/>
  <c r="Z106" i="6"/>
  <c r="AG106" i="6"/>
  <c r="AH106" i="6"/>
  <c r="AK106" i="6"/>
  <c r="Y106" i="6"/>
  <c r="AD106" i="6"/>
  <c r="AE106" i="6"/>
  <c r="AF106" i="6"/>
  <c r="BK272" i="7"/>
  <c r="BP272" i="7"/>
  <c r="BQ272" i="7"/>
  <c r="BR272" i="7"/>
  <c r="G272" i="7"/>
  <c r="BL272" i="7"/>
  <c r="BS272" i="7"/>
  <c r="BT272" i="7"/>
  <c r="BU272" i="7"/>
  <c r="H272" i="7"/>
  <c r="AS65" i="7"/>
  <c r="AS323" i="7"/>
  <c r="AS378" i="7"/>
  <c r="AS418" i="7"/>
  <c r="BU18" i="6"/>
  <c r="BU208" i="6"/>
  <c r="BU60" i="6"/>
  <c r="BU462" i="6"/>
  <c r="AS109" i="7"/>
  <c r="AS276" i="7"/>
  <c r="AS256" i="7"/>
  <c r="AS153" i="7"/>
  <c r="AS299" i="7"/>
  <c r="AS255" i="7"/>
  <c r="AS294" i="7"/>
  <c r="AS230" i="7"/>
  <c r="AS464" i="7"/>
  <c r="AS30" i="7"/>
  <c r="AS284" i="7"/>
  <c r="AS42" i="7"/>
  <c r="AS341" i="7"/>
  <c r="AS34" i="7"/>
  <c r="AS242" i="7"/>
  <c r="AS409" i="7"/>
  <c r="AS157" i="7"/>
  <c r="AS126" i="7"/>
  <c r="AS361" i="7"/>
  <c r="AS328" i="7"/>
  <c r="AS457" i="7"/>
  <c r="AS419" i="7"/>
  <c r="AS404" i="7"/>
  <c r="AS82" i="7"/>
  <c r="AS108" i="7"/>
  <c r="AS127" i="7"/>
  <c r="AS172" i="7"/>
  <c r="C377" i="7"/>
  <c r="C376" i="7"/>
  <c r="C445" i="7"/>
  <c r="C294" i="7"/>
  <c r="C249" i="7"/>
  <c r="C169" i="7"/>
  <c r="C150" i="7"/>
  <c r="C59" i="7"/>
  <c r="C279" i="7"/>
  <c r="BU122" i="6"/>
  <c r="BU240" i="6"/>
  <c r="BU507" i="6"/>
  <c r="BU259" i="6"/>
  <c r="BU87" i="6"/>
  <c r="BU64" i="6"/>
  <c r="BU251" i="6"/>
  <c r="BU102" i="6"/>
  <c r="BU344" i="6"/>
  <c r="BU496" i="6"/>
  <c r="BU244" i="6"/>
  <c r="BU65" i="6"/>
  <c r="BU161" i="6"/>
  <c r="BU198" i="6"/>
  <c r="BU425" i="6"/>
  <c r="BU214" i="6"/>
  <c r="BU285" i="6"/>
  <c r="BU504" i="6"/>
  <c r="BU488" i="6"/>
  <c r="BU500" i="6"/>
  <c r="BU188" i="6"/>
  <c r="BU112" i="6"/>
  <c r="BU73" i="6"/>
  <c r="BU280" i="6"/>
  <c r="BU77" i="6"/>
  <c r="BU109" i="6"/>
  <c r="BU126" i="6"/>
  <c r="BU466" i="6"/>
  <c r="BU272" i="6"/>
  <c r="BU331" i="6"/>
  <c r="BU379" i="6"/>
  <c r="BU281" i="6"/>
  <c r="BU298" i="6"/>
  <c r="BU361" i="6"/>
  <c r="BU418" i="6"/>
  <c r="BU511" i="6"/>
  <c r="C449" i="7"/>
  <c r="C243" i="7"/>
  <c r="C497" i="7"/>
  <c r="C256" i="7"/>
  <c r="C235" i="7"/>
  <c r="C211" i="7"/>
  <c r="C200" i="7"/>
  <c r="C368" i="7"/>
  <c r="C345" i="7"/>
  <c r="C116" i="7"/>
  <c r="C343" i="7"/>
  <c r="C198" i="7"/>
  <c r="C362" i="7"/>
  <c r="I472" i="7"/>
  <c r="I72" i="7"/>
  <c r="I467" i="7"/>
  <c r="C162" i="7"/>
  <c r="C253" i="7"/>
  <c r="C208" i="7"/>
  <c r="C285" i="7"/>
  <c r="C507" i="7"/>
  <c r="C171" i="7"/>
  <c r="C487" i="7"/>
  <c r="BY297" i="7"/>
  <c r="BY216" i="7"/>
  <c r="BY333" i="7"/>
  <c r="AQ450" i="6"/>
  <c r="AV450" i="6"/>
  <c r="AW450" i="6"/>
  <c r="AX450" i="6"/>
  <c r="AR450" i="6"/>
  <c r="AY450" i="6"/>
  <c r="AZ450" i="6"/>
  <c r="BA450" i="6"/>
  <c r="BY505" i="7"/>
  <c r="BY328" i="7"/>
  <c r="BY237" i="7"/>
  <c r="AQ411" i="6"/>
  <c r="AV411" i="6"/>
  <c r="AW411" i="6"/>
  <c r="AX411" i="6"/>
  <c r="AR411" i="6"/>
  <c r="AY411" i="6"/>
  <c r="AZ411" i="6"/>
  <c r="BA411" i="6"/>
  <c r="AQ447" i="6"/>
  <c r="AV447" i="6"/>
  <c r="AW447" i="6"/>
  <c r="AX447" i="6"/>
  <c r="L8" i="4"/>
  <c r="AR447" i="6"/>
  <c r="AY447" i="6"/>
  <c r="AZ447" i="6"/>
  <c r="BA447" i="6"/>
  <c r="M8" i="4"/>
  <c r="AQ505" i="6"/>
  <c r="AV505" i="6"/>
  <c r="AW505" i="6"/>
  <c r="AX505" i="6"/>
  <c r="C16" i="4"/>
  <c r="AR505" i="6"/>
  <c r="AY505" i="6"/>
  <c r="AZ505" i="6"/>
  <c r="BA505" i="6"/>
  <c r="D16" i="4"/>
  <c r="C78" i="7"/>
  <c r="C213" i="7"/>
  <c r="C167" i="7"/>
  <c r="I489" i="7"/>
  <c r="I466" i="7"/>
  <c r="I59" i="7"/>
  <c r="C281" i="7"/>
  <c r="C280" i="7"/>
  <c r="C448" i="7"/>
  <c r="C238" i="7"/>
  <c r="C502" i="7"/>
  <c r="BU15" i="4"/>
  <c r="BR16" i="4"/>
  <c r="BJ17" i="4"/>
  <c r="Y10" i="4"/>
  <c r="G10" i="4"/>
  <c r="AR20" i="4"/>
  <c r="BV15" i="4"/>
  <c r="BJ6" i="4"/>
  <c r="BI17" i="4"/>
  <c r="AR9" i="4"/>
  <c r="H10" i="4"/>
  <c r="CT16" i="4"/>
  <c r="CK10" i="4"/>
  <c r="CR9" i="4"/>
  <c r="CH9" i="4"/>
  <c r="CD8" i="4"/>
  <c r="AR10" i="4"/>
  <c r="CS6" i="4"/>
  <c r="P12" i="4"/>
  <c r="BR7" i="4"/>
  <c r="DC6" i="4"/>
  <c r="CK9" i="4"/>
  <c r="Z13" i="4"/>
  <c r="AH13" i="4"/>
  <c r="BJ9" i="4"/>
  <c r="CT17" i="4"/>
  <c r="DC14" i="4"/>
  <c r="CB7" i="4"/>
  <c r="AH6" i="4"/>
  <c r="DC18" i="4"/>
  <c r="Q7" i="4"/>
  <c r="CT13" i="4"/>
  <c r="CS14" i="4"/>
  <c r="Y16" i="4"/>
  <c r="AC9" i="4"/>
  <c r="AB10" i="4"/>
  <c r="BV10" i="4"/>
  <c r="AL18" i="4"/>
  <c r="J7" i="4"/>
  <c r="AL16" i="4"/>
  <c r="CZ18" i="4"/>
  <c r="BQ6" i="4"/>
  <c r="AF8" i="4"/>
  <c r="V6" i="4"/>
  <c r="BE8" i="4"/>
  <c r="BO15" i="4"/>
  <c r="AD7" i="4"/>
  <c r="K17" i="4"/>
  <c r="CM9" i="4"/>
  <c r="S15" i="4"/>
  <c r="CN10" i="4"/>
  <c r="S21" i="4"/>
  <c r="BZ13" i="4"/>
  <c r="E15" i="4"/>
  <c r="E16" i="4"/>
  <c r="CI16" i="4"/>
  <c r="BX10" i="4"/>
  <c r="CO7" i="4"/>
  <c r="BE6" i="4"/>
  <c r="BN11" i="4"/>
  <c r="BW13" i="4"/>
  <c r="BO12" i="4"/>
  <c r="BC18" i="4"/>
  <c r="K6" i="4"/>
  <c r="A9" i="4"/>
  <c r="BL10" i="4"/>
  <c r="CI14" i="4"/>
  <c r="AY14" i="4"/>
  <c r="CI10" i="4"/>
  <c r="BY11" i="4"/>
  <c r="AE16" i="4"/>
  <c r="AD10" i="4"/>
  <c r="L12" i="4"/>
  <c r="BS12" i="4"/>
  <c r="BA21" i="4"/>
  <c r="AQ8" i="4"/>
  <c r="Q15" i="4"/>
  <c r="CK14" i="4"/>
  <c r="DC21" i="4"/>
  <c r="AU18" i="4"/>
  <c r="AP18" i="4"/>
  <c r="CN14" i="4"/>
  <c r="B18" i="4"/>
  <c r="E17" i="4"/>
  <c r="C17" i="4"/>
  <c r="C10" i="4"/>
  <c r="BC8" i="4"/>
  <c r="AY17" i="4"/>
  <c r="C13" i="4"/>
  <c r="AT14" i="4"/>
  <c r="CJ13" i="4"/>
  <c r="G14" i="4"/>
  <c r="AZ9" i="4"/>
  <c r="CA16" i="4"/>
  <c r="CS19" i="4"/>
  <c r="BL18" i="4"/>
  <c r="CD13" i="4"/>
  <c r="AK12" i="4"/>
  <c r="N18" i="4"/>
  <c r="BY6" i="4"/>
  <c r="DA10" i="4"/>
  <c r="BY9" i="4"/>
  <c r="BP17" i="4"/>
  <c r="AD20" i="4"/>
  <c r="CO20" i="4"/>
  <c r="AK6" i="4"/>
  <c r="AL17" i="4"/>
  <c r="DA9" i="4"/>
  <c r="CR12" i="4"/>
  <c r="W9" i="4"/>
  <c r="CQ17" i="4"/>
  <c r="AO16" i="4"/>
  <c r="CF12" i="4"/>
  <c r="C18" i="4"/>
  <c r="CG18" i="4"/>
  <c r="U9" i="4"/>
  <c r="CP14" i="4"/>
  <c r="AU9" i="4"/>
  <c r="BV11" i="4"/>
  <c r="B7" i="4"/>
  <c r="AT17" i="4"/>
  <c r="B14" i="4"/>
  <c r="AG7" i="4"/>
  <c r="BH16" i="4"/>
  <c r="X16" i="4"/>
  <c r="AE15" i="4"/>
  <c r="AN8" i="4"/>
  <c r="BE14" i="4"/>
  <c r="M19" i="4"/>
  <c r="V13" i="4"/>
  <c r="V10" i="4"/>
  <c r="AU6" i="4"/>
  <c r="H15" i="4"/>
  <c r="P20" i="4"/>
  <c r="AZ14" i="4"/>
  <c r="H11" i="4"/>
  <c r="BA13" i="4"/>
  <c r="Z11" i="4"/>
  <c r="AR6" i="4"/>
  <c r="BJ16" i="4"/>
  <c r="Q11" i="4"/>
  <c r="AY18" i="4"/>
  <c r="CE10" i="4"/>
  <c r="A21" i="4"/>
  <c r="AY11" i="4"/>
  <c r="M11" i="4"/>
  <c r="CY12" i="4"/>
  <c r="AU20" i="4"/>
  <c r="A13" i="4"/>
  <c r="BH6" i="4"/>
  <c r="AV19" i="4"/>
  <c r="AM7" i="4"/>
  <c r="AT11" i="4"/>
  <c r="BV7" i="4"/>
  <c r="BP16" i="4"/>
  <c r="U15" i="4"/>
  <c r="BX12" i="4"/>
  <c r="C21" i="4"/>
  <c r="BU13" i="4"/>
  <c r="AI10" i="4"/>
  <c r="CT12" i="4"/>
  <c r="BA15" i="4"/>
  <c r="CB8" i="4"/>
  <c r="K14" i="4"/>
  <c r="AC15" i="4"/>
  <c r="K20" i="4"/>
  <c r="BH15" i="4"/>
  <c r="CZ19" i="4"/>
  <c r="CX20" i="4"/>
  <c r="AD12" i="4"/>
  <c r="BF19" i="4"/>
  <c r="AN10" i="4"/>
  <c r="CV18" i="4"/>
  <c r="BV20" i="4"/>
  <c r="T12" i="4"/>
  <c r="BZ16" i="4"/>
  <c r="BZ14" i="4"/>
  <c r="AF18" i="4"/>
  <c r="CZ17" i="4"/>
  <c r="BZ18" i="4"/>
  <c r="AY9" i="4"/>
  <c r="CP6" i="4"/>
  <c r="U11" i="4"/>
  <c r="BX8" i="4"/>
  <c r="BF17" i="4"/>
  <c r="J13" i="4"/>
  <c r="AC14" i="4"/>
  <c r="CN17" i="4"/>
  <c r="AU16" i="4"/>
  <c r="AL9" i="4"/>
  <c r="AY20" i="4"/>
  <c r="U19" i="4"/>
  <c r="CY15" i="4"/>
  <c r="V14" i="4"/>
  <c r="P13" i="4"/>
  <c r="CK19" i="4"/>
  <c r="G13" i="4"/>
  <c r="AH12" i="4"/>
  <c r="BR11" i="4"/>
  <c r="CJ20" i="4"/>
  <c r="AH18" i="4"/>
  <c r="CA9" i="4"/>
  <c r="AQ12" i="4"/>
  <c r="G9" i="4"/>
  <c r="CB12" i="4"/>
  <c r="Y6" i="4"/>
  <c r="BC10" i="4"/>
  <c r="BL20" i="4"/>
  <c r="AX15" i="4"/>
  <c r="BY12" i="4"/>
  <c r="W13" i="4"/>
  <c r="M18" i="4"/>
  <c r="AC13" i="4"/>
  <c r="AP7" i="4"/>
  <c r="BH17" i="4"/>
  <c r="BX18" i="4"/>
  <c r="BO16" i="4"/>
  <c r="AU8" i="4"/>
  <c r="BH8" i="4"/>
  <c r="L9" i="4"/>
  <c r="BW14" i="4"/>
  <c r="AQ324" i="6"/>
  <c r="AV324" i="6"/>
  <c r="AW324" i="6"/>
  <c r="AX324" i="6"/>
  <c r="AR324" i="6"/>
  <c r="AY324" i="6"/>
  <c r="AZ324" i="6"/>
  <c r="BA324" i="6"/>
  <c r="AR239" i="6"/>
  <c r="AY239" i="6"/>
  <c r="AZ239" i="6"/>
  <c r="BA239" i="6"/>
  <c r="AQ239" i="6"/>
  <c r="AV239" i="6"/>
  <c r="AW239" i="6"/>
  <c r="AX239" i="6"/>
  <c r="AR363" i="6"/>
  <c r="AY363" i="6"/>
  <c r="AZ363" i="6"/>
  <c r="BA363" i="6"/>
  <c r="AQ363" i="6"/>
  <c r="AV363" i="6"/>
  <c r="AW363" i="6"/>
  <c r="AX363" i="6"/>
  <c r="U16" i="4"/>
  <c r="BX20" i="4"/>
  <c r="CY14" i="4"/>
  <c r="V18" i="4"/>
  <c r="BM11" i="4"/>
  <c r="BI6" i="4"/>
  <c r="Y12" i="4"/>
  <c r="BC19" i="4"/>
  <c r="AB18" i="4"/>
  <c r="N10" i="4"/>
  <c r="CQ9" i="4"/>
  <c r="E10" i="4"/>
  <c r="CI9" i="4"/>
  <c r="V21" i="4"/>
  <c r="CF11" i="4"/>
  <c r="L15" i="4"/>
  <c r="BW11" i="4"/>
  <c r="U7" i="4"/>
  <c r="BU12" i="4"/>
  <c r="BC15" i="4"/>
  <c r="CE14" i="4"/>
  <c r="AB17" i="4"/>
  <c r="AO9" i="4"/>
  <c r="AY12" i="4"/>
  <c r="L20" i="4"/>
  <c r="CF13" i="4"/>
  <c r="BN8" i="4"/>
  <c r="A20" i="4"/>
  <c r="BU17" i="4"/>
  <c r="BL19" i="4"/>
  <c r="AC12" i="4"/>
  <c r="BP8" i="4"/>
  <c r="CQ13" i="4"/>
  <c r="BY10" i="4"/>
  <c r="CY16" i="4"/>
  <c r="AW17" i="4"/>
  <c r="AM16" i="4"/>
  <c r="C14" i="4"/>
  <c r="L17" i="4"/>
  <c r="BR10" i="4"/>
  <c r="P9" i="4"/>
  <c r="AH17" i="4"/>
  <c r="AH11" i="4"/>
  <c r="BD6" i="4"/>
  <c r="K9" i="4"/>
  <c r="AO20" i="4"/>
  <c r="AG16" i="4"/>
  <c r="CZ11" i="4"/>
  <c r="AX6" i="4"/>
  <c r="M10" i="4"/>
  <c r="AV9" i="4"/>
  <c r="BC17" i="4"/>
  <c r="BG11" i="4"/>
  <c r="AU14" i="4"/>
  <c r="CK13" i="4"/>
  <c r="H14" i="4"/>
  <c r="BA9" i="4"/>
  <c r="CB16" i="4"/>
  <c r="CT19" i="4"/>
  <c r="BM18" i="4"/>
  <c r="CE13" i="4"/>
  <c r="AL12" i="4"/>
  <c r="O18" i="4"/>
  <c r="BZ6" i="4"/>
  <c r="CZ10" i="4"/>
  <c r="BZ9" i="4"/>
  <c r="BQ17" i="4"/>
  <c r="AE20" i="4"/>
  <c r="CP20" i="4"/>
  <c r="AL6" i="4"/>
  <c r="AK17" i="4"/>
  <c r="CZ9" i="4"/>
  <c r="CQ12" i="4"/>
  <c r="X9" i="4"/>
  <c r="CR17" i="4"/>
  <c r="AP16" i="4"/>
  <c r="CG12" i="4"/>
  <c r="D18" i="4"/>
  <c r="CF18" i="4"/>
  <c r="V9" i="4"/>
  <c r="CM15" i="4"/>
  <c r="CQ14" i="4"/>
  <c r="DA20" i="4"/>
  <c r="BQ20" i="4"/>
  <c r="U20" i="4"/>
  <c r="CG6" i="4"/>
  <c r="AM12" i="4"/>
  <c r="AD8" i="4"/>
  <c r="BN17" i="4"/>
  <c r="C11" i="4"/>
  <c r="AH7" i="4"/>
  <c r="BI12" i="4"/>
  <c r="AH14" i="4"/>
  <c r="Q16" i="4"/>
  <c r="BJ7" i="4"/>
  <c r="BI14" i="4"/>
  <c r="BA18" i="4"/>
  <c r="DC12" i="4"/>
  <c r="BA20" i="4"/>
  <c r="Y21" i="4"/>
  <c r="Y9" i="4"/>
  <c r="AL19" i="4"/>
  <c r="B6" i="4"/>
  <c r="CH18" i="4"/>
  <c r="AV18" i="4"/>
  <c r="B12" i="4"/>
  <c r="CG20" i="4"/>
  <c r="J15" i="4"/>
  <c r="AF13" i="4"/>
  <c r="CV9" i="4"/>
  <c r="DB20" i="4"/>
  <c r="P8" i="4"/>
  <c r="DC15" i="4"/>
  <c r="P18" i="4"/>
  <c r="CA17" i="4"/>
  <c r="BS14" i="4"/>
  <c r="AG14" i="4"/>
  <c r="BL12" i="4"/>
  <c r="CV15" i="4"/>
  <c r="CM18" i="4"/>
  <c r="AB20" i="4"/>
  <c r="BZ15" i="4"/>
  <c r="BG12" i="4"/>
  <c r="BY20" i="4"/>
  <c r="N12" i="4"/>
  <c r="CH19" i="4"/>
  <c r="F14" i="4"/>
  <c r="D9" i="4"/>
  <c r="AV12" i="4"/>
  <c r="CX7" i="4"/>
  <c r="AW21" i="4"/>
  <c r="AD6" i="4"/>
  <c r="CF17" i="4"/>
  <c r="AB11" i="4"/>
  <c r="BL15" i="4"/>
  <c r="CM16" i="4"/>
  <c r="S18" i="4"/>
  <c r="E9" i="4"/>
  <c r="AF9" i="4"/>
  <c r="N7" i="4"/>
  <c r="AO8" i="4"/>
  <c r="CY17" i="4"/>
  <c r="CY18" i="4"/>
  <c r="BN7" i="4"/>
  <c r="BW19" i="4"/>
  <c r="BE9" i="4"/>
  <c r="AB6" i="4"/>
  <c r="AK13" i="4"/>
  <c r="BL14" i="4"/>
  <c r="BD16" i="4"/>
  <c r="J19" i="4"/>
  <c r="W8" i="4"/>
  <c r="CG16" i="4"/>
  <c r="AD9" i="4"/>
  <c r="Q13" i="4"/>
  <c r="CJ19" i="4"/>
  <c r="H13" i="4"/>
  <c r="AI12" i="4"/>
  <c r="BS11" i="4"/>
  <c r="CK20" i="4"/>
  <c r="AI18" i="4"/>
  <c r="CB9" i="4"/>
  <c r="AR12" i="4"/>
  <c r="H9" i="4"/>
  <c r="CA12" i="4"/>
  <c r="Z6" i="4"/>
  <c r="BD10" i="4"/>
  <c r="BM20" i="4"/>
  <c r="AY15" i="4"/>
  <c r="BZ12" i="4"/>
  <c r="X13" i="4"/>
  <c r="CW16" i="4"/>
  <c r="BN14" i="4"/>
  <c r="CF19" i="4"/>
  <c r="CQ15" i="4"/>
  <c r="BC11" i="4"/>
  <c r="CN13" i="4"/>
  <c r="AD13" i="4"/>
  <c r="BX14" i="4"/>
  <c r="AQ213" i="6"/>
  <c r="AV213" i="6"/>
  <c r="AW213" i="6"/>
  <c r="AX213" i="6"/>
  <c r="AR213" i="6"/>
  <c r="AY213" i="6"/>
  <c r="AZ213" i="6"/>
  <c r="BA213" i="6"/>
  <c r="AR282" i="6"/>
  <c r="AY282" i="6"/>
  <c r="AZ282" i="6"/>
  <c r="BA282" i="6"/>
  <c r="AQ282" i="6"/>
  <c r="AV282" i="6"/>
  <c r="AW282" i="6"/>
  <c r="AX282" i="6"/>
  <c r="AR36" i="6"/>
  <c r="AY36" i="6"/>
  <c r="AZ36" i="6"/>
  <c r="BA36" i="6"/>
  <c r="AQ36" i="6"/>
  <c r="AV36" i="6"/>
  <c r="AW36" i="6"/>
  <c r="AX36" i="6"/>
  <c r="AR322" i="6"/>
  <c r="AY322" i="6"/>
  <c r="AZ322" i="6"/>
  <c r="BA322" i="6"/>
  <c r="AQ322" i="6"/>
  <c r="AV322" i="6"/>
  <c r="AW322" i="6"/>
  <c r="AX322" i="6"/>
  <c r="V16" i="4"/>
  <c r="BW20" i="4"/>
  <c r="CX14" i="4"/>
  <c r="U18" i="4"/>
  <c r="CS16" i="4"/>
  <c r="DC16" i="4"/>
  <c r="DC8" i="4"/>
  <c r="Z12" i="4"/>
  <c r="AC18" i="4"/>
  <c r="F10" i="4"/>
  <c r="U21" i="4"/>
  <c r="CG11" i="4"/>
  <c r="M15" i="4"/>
  <c r="BX11" i="4"/>
  <c r="V7" i="4"/>
  <c r="BV12" i="4"/>
  <c r="BD15" i="4"/>
  <c r="CD14" i="4"/>
  <c r="AC17" i="4"/>
  <c r="AP9" i="4"/>
  <c r="AX12" i="4"/>
  <c r="M20" i="4"/>
  <c r="CG13" i="4"/>
  <c r="BO8" i="4"/>
  <c r="B20" i="4"/>
  <c r="BV17" i="4"/>
  <c r="BM19" i="4"/>
  <c r="AB12" i="4"/>
  <c r="BQ8" i="4"/>
  <c r="CR13" i="4"/>
  <c r="BZ10" i="4"/>
  <c r="CX16" i="4"/>
  <c r="AV17" i="4"/>
  <c r="AN16" i="4"/>
  <c r="D14" i="4"/>
  <c r="M17" i="4"/>
  <c r="BS10" i="4"/>
  <c r="Q9" i="4"/>
  <c r="AI17" i="4"/>
  <c r="AI11" i="4"/>
  <c r="BC6" i="4"/>
  <c r="J9" i="4"/>
  <c r="AP20" i="4"/>
  <c r="AF16" i="4"/>
  <c r="DA11" i="4"/>
  <c r="AY6" i="4"/>
  <c r="L10" i="4"/>
  <c r="AW9" i="4"/>
  <c r="BD17" i="4"/>
  <c r="BH11" i="4"/>
  <c r="G16" i="4"/>
  <c r="CS20" i="4"/>
  <c r="BR18" i="4"/>
  <c r="CA18" i="4"/>
  <c r="CK17" i="4"/>
  <c r="AH16" i="4"/>
  <c r="AZ12" i="4"/>
  <c r="AH8" i="4"/>
  <c r="CQ19" i="4"/>
  <c r="B10" i="4"/>
  <c r="AC7" i="4"/>
  <c r="BU18" i="4"/>
  <c r="CD9" i="4"/>
  <c r="BC7" i="4"/>
  <c r="AK8" i="4"/>
  <c r="F20" i="4"/>
  <c r="BQ12" i="4"/>
  <c r="AO6" i="4"/>
  <c r="F21" i="4"/>
  <c r="BO10" i="4"/>
  <c r="CX8" i="4"/>
  <c r="CX11" i="4"/>
  <c r="CV10" i="4"/>
  <c r="CW20" i="4"/>
  <c r="CE6" i="4"/>
  <c r="J18" i="4"/>
  <c r="BP13" i="4"/>
  <c r="DA13" i="4"/>
  <c r="BN18" i="4"/>
  <c r="CP9" i="4"/>
  <c r="CO12" i="4"/>
  <c r="AM20" i="4"/>
  <c r="CN15" i="4"/>
  <c r="CR14" i="4"/>
  <c r="CZ20" i="4"/>
  <c r="BP20" i="4"/>
  <c r="V20" i="4"/>
  <c r="CF6" i="4"/>
  <c r="AN12" i="4"/>
  <c r="AE8" i="4"/>
  <c r="BO17" i="4"/>
  <c r="D11" i="4"/>
  <c r="AI7" i="4"/>
  <c r="BJ12" i="4"/>
  <c r="AI14" i="4"/>
  <c r="P16" i="4"/>
  <c r="BI7" i="4"/>
  <c r="BJ14" i="4"/>
  <c r="AZ18" i="4"/>
  <c r="DB12" i="4"/>
  <c r="AZ20" i="4"/>
  <c r="Z21" i="4"/>
  <c r="Z9" i="4"/>
  <c r="AK19" i="4"/>
  <c r="A6" i="4"/>
  <c r="CI18" i="4"/>
  <c r="AW18" i="4"/>
  <c r="A12" i="4"/>
  <c r="CF20" i="4"/>
  <c r="K15" i="4"/>
  <c r="AG13" i="4"/>
  <c r="CW9" i="4"/>
  <c r="DC20" i="4"/>
  <c r="Q8" i="4"/>
  <c r="DB15" i="4"/>
  <c r="Q18" i="4"/>
  <c r="CB17" i="4"/>
  <c r="BR14" i="4"/>
  <c r="AF14" i="4"/>
  <c r="BM12" i="4"/>
  <c r="CW15" i="4"/>
  <c r="CN18" i="4"/>
  <c r="AC20" i="4"/>
  <c r="BY15" i="4"/>
  <c r="BH12" i="4"/>
  <c r="BZ20" i="4"/>
  <c r="O12" i="4"/>
  <c r="CI19" i="4"/>
  <c r="E14" i="4"/>
  <c r="C9" i="4"/>
  <c r="AW12" i="4"/>
  <c r="CY7" i="4"/>
  <c r="AV21" i="4"/>
  <c r="AE6" i="4"/>
  <c r="CG17" i="4"/>
  <c r="AC11" i="4"/>
  <c r="BM15" i="4"/>
  <c r="CN16" i="4"/>
  <c r="T18" i="4"/>
  <c r="F9" i="4"/>
  <c r="AG9" i="4"/>
  <c r="O7" i="4"/>
  <c r="AP8" i="4"/>
  <c r="CX17" i="4"/>
  <c r="CX18" i="4"/>
  <c r="BO7" i="4"/>
  <c r="BX19" i="4"/>
  <c r="BF9" i="4"/>
  <c r="AC6" i="4"/>
  <c r="AL13" i="4"/>
  <c r="BM14" i="4"/>
  <c r="BC16" i="4"/>
  <c r="K19" i="4"/>
  <c r="X8" i="4"/>
  <c r="CF16" i="4"/>
  <c r="AE9" i="4"/>
  <c r="CV13" i="4"/>
  <c r="G7" i="4"/>
  <c r="AH15" i="4"/>
  <c r="BR17" i="4"/>
  <c r="P17" i="4"/>
  <c r="BJ15" i="4"/>
  <c r="BR21" i="4"/>
  <c r="CS11" i="4"/>
  <c r="G21" i="4"/>
  <c r="BJ19" i="4"/>
  <c r="AZ17" i="4"/>
  <c r="Z8" i="4"/>
  <c r="BF16" i="4"/>
  <c r="BW16" i="4"/>
  <c r="CV16" i="4"/>
  <c r="BO14" i="4"/>
  <c r="CG19" i="4"/>
  <c r="CR15" i="4"/>
  <c r="BD11" i="4"/>
  <c r="CM13" i="4"/>
  <c r="AE13" i="4"/>
  <c r="AQ503" i="6"/>
  <c r="AV503" i="6"/>
  <c r="AW503" i="6"/>
  <c r="AX503" i="6"/>
  <c r="AR503" i="6"/>
  <c r="AY503" i="6"/>
  <c r="AZ503" i="6"/>
  <c r="BA503" i="6"/>
  <c r="AQ38" i="6"/>
  <c r="AV38" i="6"/>
  <c r="AW38" i="6"/>
  <c r="AX38" i="6"/>
  <c r="AR38" i="6"/>
  <c r="AY38" i="6"/>
  <c r="AZ38" i="6"/>
  <c r="BA38" i="6"/>
  <c r="AR276" i="6"/>
  <c r="AY276" i="6"/>
  <c r="AZ276" i="6"/>
  <c r="BA276" i="6"/>
  <c r="AQ276" i="6"/>
  <c r="AV276" i="6"/>
  <c r="AW276" i="6"/>
  <c r="AX276" i="6"/>
  <c r="AQ325" i="6"/>
  <c r="AV325" i="6"/>
  <c r="AW325" i="6"/>
  <c r="AX325" i="6"/>
  <c r="AR325" i="6"/>
  <c r="AY325" i="6"/>
  <c r="AZ325" i="6"/>
  <c r="BA325" i="6"/>
  <c r="CO13" i="4"/>
  <c r="M14" i="4"/>
  <c r="AM17" i="4"/>
  <c r="DB16" i="4"/>
  <c r="DB8" i="4"/>
  <c r="AQ9" i="4"/>
  <c r="CJ10" i="4"/>
  <c r="BL11" i="4"/>
  <c r="BS16" i="4"/>
  <c r="Z10" i="4"/>
  <c r="AQ20" i="4"/>
  <c r="BD19" i="4"/>
  <c r="O10" i="4"/>
  <c r="CE8" i="4"/>
  <c r="AQ10" i="4"/>
  <c r="CT6" i="4"/>
  <c r="Q12" i="4"/>
  <c r="BS7" i="4"/>
  <c r="DB6" i="4"/>
  <c r="CJ9" i="4"/>
  <c r="Y13" i="4"/>
  <c r="AI13" i="4"/>
  <c r="BI9" i="4"/>
  <c r="CS17" i="4"/>
  <c r="DB14" i="4"/>
  <c r="CA7" i="4"/>
  <c r="AI6" i="4"/>
  <c r="DB18" i="4"/>
  <c r="P7" i="4"/>
  <c r="CS13" i="4"/>
  <c r="CT14" i="4"/>
  <c r="Z16" i="4"/>
  <c r="AB9" i="4"/>
  <c r="AC10" i="4"/>
  <c r="BU10" i="4"/>
  <c r="AK18" i="4"/>
  <c r="K7" i="4"/>
  <c r="AK16" i="4"/>
  <c r="DA18" i="4"/>
  <c r="BP6" i="4"/>
  <c r="AG8" i="4"/>
  <c r="U6" i="4"/>
  <c r="BF8" i="4"/>
  <c r="BN15" i="4"/>
  <c r="CO8" i="4"/>
  <c r="AE7" i="4"/>
  <c r="J17" i="4"/>
  <c r="CN9" i="4"/>
  <c r="T15" i="4"/>
  <c r="CM10" i="4"/>
  <c r="T21" i="4"/>
  <c r="BY13" i="4"/>
  <c r="F15" i="4"/>
  <c r="F16" i="4"/>
  <c r="CH16" i="4"/>
  <c r="BW10" i="4"/>
  <c r="CP7" i="4"/>
  <c r="BF6" i="4"/>
  <c r="BO11" i="4"/>
  <c r="BX13" i="4"/>
  <c r="BN12" i="4"/>
  <c r="BD18" i="4"/>
  <c r="J6" i="4"/>
  <c r="B9" i="4"/>
  <c r="BM10" i="4"/>
  <c r="CH14" i="4"/>
  <c r="AX14" i="4"/>
  <c r="CH10" i="4"/>
  <c r="BZ11" i="4"/>
  <c r="AD16" i="4"/>
  <c r="AE10" i="4"/>
  <c r="M12" i="4"/>
  <c r="BR12" i="4"/>
  <c r="AZ21" i="4"/>
  <c r="AR8" i="4"/>
  <c r="P15" i="4"/>
  <c r="CJ14" i="4"/>
  <c r="DB21" i="4"/>
  <c r="AT18" i="4"/>
  <c r="AO18" i="4"/>
  <c r="CM14" i="4"/>
  <c r="A18" i="4"/>
  <c r="F17" i="4"/>
  <c r="D17" i="4"/>
  <c r="D10" i="4"/>
  <c r="BD8" i="4"/>
  <c r="AX17" i="4"/>
  <c r="D13" i="4"/>
  <c r="H16" i="4"/>
  <c r="CT20" i="4"/>
  <c r="BS18" i="4"/>
  <c r="CB18" i="4"/>
  <c r="CJ17" i="4"/>
  <c r="AI16" i="4"/>
  <c r="BA12" i="4"/>
  <c r="AI8" i="4"/>
  <c r="CR19" i="4"/>
  <c r="A10" i="4"/>
  <c r="AB7" i="4"/>
  <c r="BV18" i="4"/>
  <c r="CE9" i="4"/>
  <c r="BD7" i="4"/>
  <c r="AL8" i="4"/>
  <c r="E20" i="4"/>
  <c r="BP12" i="4"/>
  <c r="AP6" i="4"/>
  <c r="E21" i="4"/>
  <c r="BN10" i="4"/>
  <c r="CY8" i="4"/>
  <c r="CY11" i="4"/>
  <c r="CW10" i="4"/>
  <c r="CV20" i="4"/>
  <c r="CD6" i="4"/>
  <c r="K18" i="4"/>
  <c r="BQ13" i="4"/>
  <c r="CZ13" i="4"/>
  <c r="BO18" i="4"/>
  <c r="CO9" i="4"/>
  <c r="CP12" i="4"/>
  <c r="AN20" i="4"/>
  <c r="CO14" i="4"/>
  <c r="AT9" i="4"/>
  <c r="BU11" i="4"/>
  <c r="A7" i="4"/>
  <c r="AU17" i="4"/>
  <c r="A14" i="4"/>
  <c r="AF7" i="4"/>
  <c r="BG16" i="4"/>
  <c r="W16" i="4"/>
  <c r="AD15" i="4"/>
  <c r="AM8" i="4"/>
  <c r="BF14" i="4"/>
  <c r="L19" i="4"/>
  <c r="U13" i="4"/>
  <c r="U10" i="4"/>
  <c r="AT6" i="4"/>
  <c r="G15" i="4"/>
  <c r="Q20" i="4"/>
  <c r="BA14" i="4"/>
  <c r="G11" i="4"/>
  <c r="AZ13" i="4"/>
  <c r="Y11" i="4"/>
  <c r="AQ6" i="4"/>
  <c r="BI16" i="4"/>
  <c r="P11" i="4"/>
  <c r="AX18" i="4"/>
  <c r="CD10" i="4"/>
  <c r="B21" i="4"/>
  <c r="AX11" i="4"/>
  <c r="L11" i="4"/>
  <c r="CX12" i="4"/>
  <c r="AT20" i="4"/>
  <c r="B13" i="4"/>
  <c r="BG6" i="4"/>
  <c r="AW19" i="4"/>
  <c r="AN7" i="4"/>
  <c r="AU11" i="4"/>
  <c r="BU7" i="4"/>
  <c r="BQ16" i="4"/>
  <c r="V15" i="4"/>
  <c r="BW12" i="4"/>
  <c r="D21" i="4"/>
  <c r="BV13" i="4"/>
  <c r="AH10" i="4"/>
  <c r="CS12" i="4"/>
  <c r="AZ15" i="4"/>
  <c r="CA8" i="4"/>
  <c r="J14" i="4"/>
  <c r="AB15" i="4"/>
  <c r="J20" i="4"/>
  <c r="BG15" i="4"/>
  <c r="DA19" i="4"/>
  <c r="CY20" i="4"/>
  <c r="AE12" i="4"/>
  <c r="BE19" i="4"/>
  <c r="AM10" i="4"/>
  <c r="CW18" i="4"/>
  <c r="BU20" i="4"/>
  <c r="S12" i="4"/>
  <c r="BY16" i="4"/>
  <c r="BY14" i="4"/>
  <c r="AG18" i="4"/>
  <c r="DA17" i="4"/>
  <c r="BY18" i="4"/>
  <c r="AX9" i="4"/>
  <c r="CO6" i="4"/>
  <c r="V11" i="4"/>
  <c r="BW8" i="4"/>
  <c r="BE17" i="4"/>
  <c r="K13" i="4"/>
  <c r="AB14" i="4"/>
  <c r="CM17" i="4"/>
  <c r="AT16" i="4"/>
  <c r="AK9" i="4"/>
  <c r="AX20" i="4"/>
  <c r="V19" i="4"/>
  <c r="CX15" i="4"/>
  <c r="U14" i="4"/>
  <c r="CW13" i="4"/>
  <c r="H7" i="4"/>
  <c r="AI15" i="4"/>
  <c r="BS17" i="4"/>
  <c r="Q17" i="4"/>
  <c r="BI15" i="4"/>
  <c r="BS21" i="4"/>
  <c r="CT11" i="4"/>
  <c r="H21" i="4"/>
  <c r="BI19" i="4"/>
  <c r="BA17" i="4"/>
  <c r="Y8" i="4"/>
  <c r="BE16" i="4"/>
  <c r="BX16" i="4"/>
  <c r="L18" i="4"/>
  <c r="AB13" i="4"/>
  <c r="AO7" i="4"/>
  <c r="BG17" i="4"/>
  <c r="BW18" i="4"/>
  <c r="BN16" i="4"/>
  <c r="AT8" i="4"/>
  <c r="BG8" i="4"/>
  <c r="M9" i="4"/>
  <c r="AR123" i="6"/>
  <c r="AY123" i="6"/>
  <c r="AZ123" i="6"/>
  <c r="BA123" i="6"/>
  <c r="AQ123" i="6"/>
  <c r="AV123" i="6"/>
  <c r="AW123" i="6"/>
  <c r="AX123" i="6"/>
  <c r="AR339" i="6"/>
  <c r="AY339" i="6"/>
  <c r="AZ339" i="6"/>
  <c r="BA339" i="6"/>
  <c r="AQ339" i="6"/>
  <c r="AV339" i="6"/>
  <c r="AW339" i="6"/>
  <c r="AX339" i="6"/>
  <c r="AR42" i="6"/>
  <c r="AY42" i="6"/>
  <c r="AZ42" i="6"/>
  <c r="BA42" i="6"/>
  <c r="AQ42" i="6"/>
  <c r="AV42" i="6"/>
  <c r="AW42" i="6"/>
  <c r="AX42" i="6"/>
  <c r="AR458" i="6"/>
  <c r="AY458" i="6"/>
  <c r="AZ458" i="6"/>
  <c r="BA458" i="6"/>
  <c r="AQ458" i="6"/>
  <c r="AV458" i="6"/>
  <c r="AW458" i="6"/>
  <c r="AX458" i="6"/>
  <c r="CP13" i="4"/>
  <c r="L14" i="4"/>
  <c r="AN17" i="4"/>
  <c r="BY492" i="7"/>
  <c r="C291" i="7"/>
  <c r="BY21" i="7"/>
  <c r="BY115" i="7"/>
  <c r="BY334" i="7"/>
  <c r="BY201" i="7"/>
  <c r="C206" i="7"/>
  <c r="AR247" i="6"/>
  <c r="AY247" i="6"/>
  <c r="AZ247" i="6"/>
  <c r="BA247" i="6"/>
  <c r="AQ247" i="6"/>
  <c r="AV247" i="6"/>
  <c r="AW247" i="6"/>
  <c r="AX247" i="6"/>
  <c r="AR82" i="6"/>
  <c r="AY82" i="6"/>
  <c r="AZ82" i="6"/>
  <c r="BA82" i="6"/>
  <c r="AQ82" i="6"/>
  <c r="AV82" i="6"/>
  <c r="AW82" i="6"/>
  <c r="AX82" i="6"/>
  <c r="AR66" i="6"/>
  <c r="AY66" i="6"/>
  <c r="AZ66" i="6"/>
  <c r="BA66" i="6"/>
  <c r="AQ66" i="6"/>
  <c r="AV66" i="6"/>
  <c r="AW66" i="6"/>
  <c r="AX66" i="6"/>
  <c r="AR217" i="6"/>
  <c r="AY217" i="6"/>
  <c r="AZ217" i="6"/>
  <c r="BA217" i="6"/>
  <c r="AQ217" i="6"/>
  <c r="AV217" i="6"/>
  <c r="AW217" i="6"/>
  <c r="AX217" i="6"/>
  <c r="AR240" i="6"/>
  <c r="AY240" i="6"/>
  <c r="AZ240" i="6"/>
  <c r="BA240" i="6"/>
  <c r="AQ240" i="6"/>
  <c r="AV240" i="6"/>
  <c r="AW240" i="6"/>
  <c r="AX240" i="6"/>
  <c r="AR490" i="6"/>
  <c r="AY490" i="6"/>
  <c r="AZ490" i="6"/>
  <c r="BA490" i="6"/>
  <c r="AQ490" i="6"/>
  <c r="AV490" i="6"/>
  <c r="AW490" i="6"/>
  <c r="AX490" i="6"/>
  <c r="AR321" i="6"/>
  <c r="AY321" i="6"/>
  <c r="AZ321" i="6"/>
  <c r="BA321" i="6"/>
  <c r="AQ321" i="6"/>
  <c r="AV321" i="6"/>
  <c r="AW321" i="6"/>
  <c r="AX321" i="6"/>
  <c r="AR15" i="6"/>
  <c r="AY15" i="6"/>
  <c r="AZ15" i="6"/>
  <c r="BA15" i="6"/>
  <c r="AQ15" i="6"/>
  <c r="AV15" i="6"/>
  <c r="AW15" i="6"/>
  <c r="AX15" i="6"/>
  <c r="AR340" i="6"/>
  <c r="AY340" i="6"/>
  <c r="AZ340" i="6"/>
  <c r="BA340" i="6"/>
  <c r="AQ340" i="6"/>
  <c r="AV340" i="6"/>
  <c r="AW340" i="6"/>
  <c r="AX340" i="6"/>
  <c r="AQ68" i="6"/>
  <c r="AV68" i="6"/>
  <c r="AW68" i="6"/>
  <c r="AX68" i="6"/>
  <c r="AR68" i="6"/>
  <c r="AY68" i="6"/>
  <c r="AZ68" i="6"/>
  <c r="BA68" i="6"/>
  <c r="AR113" i="6"/>
  <c r="AY113" i="6"/>
  <c r="AZ113" i="6"/>
  <c r="BA113" i="6"/>
  <c r="AQ113" i="6"/>
  <c r="AV113" i="6"/>
  <c r="AW113" i="6"/>
  <c r="AX113" i="6"/>
  <c r="AR167" i="6"/>
  <c r="AY167" i="6"/>
  <c r="AZ167" i="6"/>
  <c r="BA167" i="6"/>
  <c r="AQ167" i="6"/>
  <c r="AV167" i="6"/>
  <c r="AW167" i="6"/>
  <c r="AX167" i="6"/>
  <c r="C113" i="7"/>
  <c r="I39" i="7"/>
  <c r="I490" i="7"/>
  <c r="I18" i="7"/>
  <c r="C373" i="7"/>
  <c r="C496" i="7"/>
  <c r="C422" i="7"/>
  <c r="C322" i="7"/>
  <c r="C154" i="7"/>
  <c r="C370" i="7"/>
  <c r="C372" i="7"/>
  <c r="C464" i="7"/>
  <c r="C515" i="7"/>
  <c r="I65" i="7"/>
  <c r="C105" i="7"/>
  <c r="C72" i="7"/>
  <c r="C447" i="7"/>
  <c r="I452" i="7"/>
  <c r="I444" i="7"/>
  <c r="C360" i="7"/>
  <c r="BY60" i="7"/>
  <c r="BY455" i="7"/>
  <c r="BY155" i="7"/>
  <c r="BY335" i="7"/>
  <c r="BY382" i="7"/>
  <c r="BY71" i="7"/>
  <c r="AR444" i="6"/>
  <c r="AY444" i="6"/>
  <c r="AZ444" i="6"/>
  <c r="BA444" i="6"/>
  <c r="AQ444" i="6"/>
  <c r="AV444" i="6"/>
  <c r="AW444" i="6"/>
  <c r="AX444" i="6"/>
  <c r="AQ237" i="6"/>
  <c r="AV237" i="6"/>
  <c r="AW237" i="6"/>
  <c r="AX237" i="6"/>
  <c r="AR237" i="6"/>
  <c r="AY237" i="6"/>
  <c r="AZ237" i="6"/>
  <c r="BA237" i="6"/>
  <c r="AQ497" i="6"/>
  <c r="AV497" i="6"/>
  <c r="AW497" i="6"/>
  <c r="AX497" i="6"/>
  <c r="AR497" i="6"/>
  <c r="AY497" i="6"/>
  <c r="AZ497" i="6"/>
  <c r="BA497" i="6"/>
  <c r="I498" i="7"/>
  <c r="C39" i="7"/>
  <c r="C462" i="7"/>
  <c r="C510" i="7"/>
  <c r="C514" i="7"/>
  <c r="C44" i="7"/>
  <c r="BY252" i="7"/>
  <c r="BY332" i="7"/>
  <c r="BY161" i="7"/>
  <c r="BY23" i="7"/>
  <c r="BY204" i="7"/>
  <c r="BY325" i="7"/>
  <c r="BY145" i="7"/>
  <c r="BY301" i="7"/>
  <c r="BY192" i="7"/>
  <c r="BY120" i="7"/>
  <c r="BY31" i="7"/>
  <c r="BY69" i="7"/>
  <c r="BY150" i="7"/>
  <c r="BY247" i="7"/>
  <c r="BY296" i="7"/>
  <c r="BY387" i="7"/>
  <c r="BY367" i="7"/>
  <c r="BY507" i="7"/>
  <c r="BY419" i="7"/>
  <c r="BY465" i="7"/>
  <c r="BY292" i="7"/>
  <c r="BY18" i="7"/>
  <c r="BY116" i="7"/>
  <c r="BY190" i="7"/>
  <c r="BY242" i="7"/>
  <c r="BY275" i="7"/>
  <c r="BY209" i="7"/>
  <c r="BY217" i="7"/>
  <c r="BY299" i="7"/>
  <c r="BY158" i="7"/>
  <c r="BY381" i="7"/>
  <c r="BY403" i="7"/>
  <c r="BY496" i="7"/>
  <c r="BY358" i="7"/>
  <c r="BY493" i="7"/>
  <c r="BY410" i="7"/>
  <c r="BY420" i="7"/>
  <c r="BY428" i="7"/>
  <c r="BY111" i="7"/>
  <c r="BY22" i="7"/>
  <c r="C254" i="7"/>
  <c r="C155" i="7"/>
  <c r="I42" i="7"/>
  <c r="C22" i="7"/>
  <c r="C277" i="7"/>
  <c r="I60" i="7"/>
  <c r="I512" i="7"/>
  <c r="C118" i="7"/>
  <c r="C511" i="7"/>
  <c r="C203" i="7"/>
  <c r="C297" i="7"/>
  <c r="C86" i="7"/>
  <c r="C407" i="7"/>
  <c r="I465" i="7"/>
  <c r="I24" i="7"/>
  <c r="C146" i="7"/>
  <c r="C110" i="7"/>
  <c r="C214" i="7"/>
  <c r="C75" i="7"/>
  <c r="C132" i="7"/>
  <c r="BY246" i="7"/>
  <c r="BY27" i="7"/>
  <c r="BY274" i="7"/>
  <c r="BY460" i="7"/>
  <c r="BY468" i="7"/>
  <c r="BY128" i="7"/>
  <c r="BY249" i="7"/>
  <c r="BY236" i="7"/>
  <c r="I503" i="7"/>
  <c r="I26" i="7"/>
  <c r="C112" i="7"/>
  <c r="C24" i="7"/>
  <c r="C424" i="7"/>
  <c r="C19" i="7"/>
  <c r="C367" i="7"/>
  <c r="C299" i="7"/>
  <c r="BX272" i="6"/>
  <c r="CE272" i="6"/>
  <c r="CF272" i="6"/>
  <c r="CG272" i="6"/>
  <c r="BW272" i="6"/>
  <c r="CB272" i="6"/>
  <c r="CC272" i="6"/>
  <c r="CD272" i="6"/>
  <c r="BW285" i="6"/>
  <c r="CB285" i="6"/>
  <c r="CC285" i="6"/>
  <c r="CD285" i="6"/>
  <c r="BX285" i="6"/>
  <c r="CE285" i="6"/>
  <c r="CF285" i="6"/>
  <c r="CG285" i="6"/>
  <c r="BX87" i="6"/>
  <c r="CE87" i="6"/>
  <c r="CF87" i="6"/>
  <c r="CG87" i="6"/>
  <c r="BW87" i="6"/>
  <c r="CB87" i="6"/>
  <c r="CC87" i="6"/>
  <c r="CD87" i="6"/>
  <c r="AU457" i="7"/>
  <c r="AZ457" i="7"/>
  <c r="BA457" i="7"/>
  <c r="BB457" i="7"/>
  <c r="D457" i="7"/>
  <c r="F457" i="7"/>
  <c r="AV457" i="7"/>
  <c r="BC457" i="7"/>
  <c r="BD457" i="7"/>
  <c r="BE457" i="7"/>
  <c r="E457" i="7"/>
  <c r="AV464" i="7"/>
  <c r="BC464" i="7"/>
  <c r="BD464" i="7"/>
  <c r="BE464" i="7"/>
  <c r="E464" i="7"/>
  <c r="AU464" i="7"/>
  <c r="AZ464" i="7"/>
  <c r="BA464" i="7"/>
  <c r="BB464" i="7"/>
  <c r="D464" i="7"/>
  <c r="F464" i="7"/>
  <c r="AU109" i="7"/>
  <c r="AZ109" i="7"/>
  <c r="BA109" i="7"/>
  <c r="BB109" i="7"/>
  <c r="D109" i="7"/>
  <c r="F109" i="7"/>
  <c r="AV109" i="7"/>
  <c r="BC109" i="7"/>
  <c r="BD109" i="7"/>
  <c r="BE109" i="7"/>
  <c r="E109" i="7"/>
  <c r="AU65" i="7"/>
  <c r="AZ65" i="7"/>
  <c r="BA65" i="7"/>
  <c r="BB65" i="7"/>
  <c r="D65" i="7"/>
  <c r="F65" i="7"/>
  <c r="AV65" i="7"/>
  <c r="BC65" i="7"/>
  <c r="BD65" i="7"/>
  <c r="BE65" i="7"/>
  <c r="E65" i="7"/>
  <c r="BX79" i="6"/>
  <c r="CE79" i="6"/>
  <c r="CF79" i="6"/>
  <c r="CG79" i="6"/>
  <c r="BW79" i="6"/>
  <c r="CB79" i="6"/>
  <c r="CC79" i="6"/>
  <c r="CD79" i="6"/>
  <c r="BW241" i="6"/>
  <c r="CB241" i="6"/>
  <c r="CC241" i="6"/>
  <c r="CD241" i="6"/>
  <c r="BX241" i="6"/>
  <c r="CE241" i="6"/>
  <c r="CF241" i="6"/>
  <c r="CG241" i="6"/>
  <c r="BW66" i="6"/>
  <c r="CB66" i="6"/>
  <c r="CC66" i="6"/>
  <c r="CD66" i="6"/>
  <c r="BX66" i="6"/>
  <c r="CE66" i="6"/>
  <c r="CF66" i="6"/>
  <c r="CG66" i="6"/>
  <c r="BW37" i="6"/>
  <c r="CB37" i="6"/>
  <c r="CC37" i="6"/>
  <c r="CD37" i="6"/>
  <c r="BX37" i="6"/>
  <c r="CE37" i="6"/>
  <c r="CF37" i="6"/>
  <c r="CG37" i="6"/>
  <c r="AV405" i="7"/>
  <c r="BC405" i="7"/>
  <c r="BD405" i="7"/>
  <c r="BE405" i="7"/>
  <c r="E405" i="7"/>
  <c r="AU405" i="7"/>
  <c r="AZ405" i="7"/>
  <c r="BA405" i="7"/>
  <c r="BB405" i="7"/>
  <c r="D405" i="7"/>
  <c r="F405" i="7"/>
  <c r="AU114" i="7"/>
  <c r="AZ114" i="7"/>
  <c r="BA114" i="7"/>
  <c r="BB114" i="7"/>
  <c r="D114" i="7"/>
  <c r="F114" i="7"/>
  <c r="AV114" i="7"/>
  <c r="BC114" i="7"/>
  <c r="BD114" i="7"/>
  <c r="BE114" i="7"/>
  <c r="E114" i="7"/>
  <c r="AU369" i="7"/>
  <c r="AZ369" i="7"/>
  <c r="BA369" i="7"/>
  <c r="BB369" i="7"/>
  <c r="D369" i="7"/>
  <c r="F369" i="7"/>
  <c r="AV369" i="7"/>
  <c r="BC369" i="7"/>
  <c r="BD369" i="7"/>
  <c r="BE369" i="7"/>
  <c r="E369" i="7"/>
  <c r="AV364" i="7"/>
  <c r="BC364" i="7"/>
  <c r="BD364" i="7"/>
  <c r="BE364" i="7"/>
  <c r="E364" i="7"/>
  <c r="AU364" i="7"/>
  <c r="AZ364" i="7"/>
  <c r="BA364" i="7"/>
  <c r="BB364" i="7"/>
  <c r="D364" i="7"/>
  <c r="F364" i="7"/>
  <c r="AV468" i="7"/>
  <c r="BC468" i="7"/>
  <c r="BD468" i="7"/>
  <c r="BE468" i="7"/>
  <c r="E468" i="7"/>
  <c r="AU468" i="7"/>
  <c r="AZ468" i="7"/>
  <c r="BA468" i="7"/>
  <c r="BB468" i="7"/>
  <c r="D468" i="7"/>
  <c r="F468" i="7"/>
  <c r="AU259" i="7"/>
  <c r="AZ259" i="7"/>
  <c r="BA259" i="7"/>
  <c r="BB259" i="7"/>
  <c r="D259" i="7"/>
  <c r="F259" i="7"/>
  <c r="AV259" i="7"/>
  <c r="BC259" i="7"/>
  <c r="BD259" i="7"/>
  <c r="BE259" i="7"/>
  <c r="E259" i="7"/>
  <c r="CP279" i="7"/>
  <c r="P279" i="7"/>
  <c r="CP115" i="7"/>
  <c r="P115" i="7"/>
  <c r="CP371" i="7"/>
  <c r="P371" i="7"/>
  <c r="BW513" i="6"/>
  <c r="CB513" i="6"/>
  <c r="CC513" i="6"/>
  <c r="CD513" i="6"/>
  <c r="BX513" i="6"/>
  <c r="CE513" i="6"/>
  <c r="CF513" i="6"/>
  <c r="CG513" i="6"/>
  <c r="BX287" i="6"/>
  <c r="CE287" i="6"/>
  <c r="CF287" i="6"/>
  <c r="CG287" i="6"/>
  <c r="BW287" i="6"/>
  <c r="CB287" i="6"/>
  <c r="CC287" i="6"/>
  <c r="CD287" i="6"/>
  <c r="BX156" i="6"/>
  <c r="CE156" i="6"/>
  <c r="CF156" i="6"/>
  <c r="CG156" i="6"/>
  <c r="BW156" i="6"/>
  <c r="CB156" i="6"/>
  <c r="CC156" i="6"/>
  <c r="CD156" i="6"/>
  <c r="BX335" i="6"/>
  <c r="CE335" i="6"/>
  <c r="CF335" i="6"/>
  <c r="CG335" i="6"/>
  <c r="BW335" i="6"/>
  <c r="CB335" i="6"/>
  <c r="CC335" i="6"/>
  <c r="CD335" i="6"/>
  <c r="BW245" i="6"/>
  <c r="CB245" i="6"/>
  <c r="CC245" i="6"/>
  <c r="CD245" i="6"/>
  <c r="BX245" i="6"/>
  <c r="CE245" i="6"/>
  <c r="CF245" i="6"/>
  <c r="CG245" i="6"/>
  <c r="BW25" i="6"/>
  <c r="CB25" i="6"/>
  <c r="CC25" i="6"/>
  <c r="CD25" i="6"/>
  <c r="BX25" i="6"/>
  <c r="CE25" i="6"/>
  <c r="CF25" i="6"/>
  <c r="CG25" i="6"/>
  <c r="BW205" i="6"/>
  <c r="CB205" i="6"/>
  <c r="CC205" i="6"/>
  <c r="CD205" i="6"/>
  <c r="BX205" i="6"/>
  <c r="CE205" i="6"/>
  <c r="CF205" i="6"/>
  <c r="CG205" i="6"/>
  <c r="AV427" i="7"/>
  <c r="BC427" i="7"/>
  <c r="BD427" i="7"/>
  <c r="BE427" i="7"/>
  <c r="E427" i="7"/>
  <c r="AU427" i="7"/>
  <c r="AZ427" i="7"/>
  <c r="BA427" i="7"/>
  <c r="BB427" i="7"/>
  <c r="D427" i="7"/>
  <c r="F427" i="7"/>
  <c r="AV39" i="7"/>
  <c r="BC39" i="7"/>
  <c r="BD39" i="7"/>
  <c r="BE39" i="7"/>
  <c r="E39" i="7"/>
  <c r="AU39" i="7"/>
  <c r="AZ39" i="7"/>
  <c r="BA39" i="7"/>
  <c r="BB39" i="7"/>
  <c r="D39" i="7"/>
  <c r="F39" i="7"/>
  <c r="AU166" i="7"/>
  <c r="AZ166" i="7"/>
  <c r="BA166" i="7"/>
  <c r="BB166" i="7"/>
  <c r="D166" i="7"/>
  <c r="F166" i="7"/>
  <c r="AV166" i="7"/>
  <c r="BC166" i="7"/>
  <c r="BD166" i="7"/>
  <c r="BE166" i="7"/>
  <c r="E166" i="7"/>
  <c r="AV321" i="7"/>
  <c r="BC321" i="7"/>
  <c r="BD321" i="7"/>
  <c r="BE321" i="7"/>
  <c r="E321" i="7"/>
  <c r="AU321" i="7"/>
  <c r="AZ321" i="7"/>
  <c r="BA321" i="7"/>
  <c r="BB321" i="7"/>
  <c r="D321" i="7"/>
  <c r="F321" i="7"/>
  <c r="AV15" i="7"/>
  <c r="BC15" i="7"/>
  <c r="BD15" i="7"/>
  <c r="BE15" i="7"/>
  <c r="E15" i="7"/>
  <c r="AU15" i="7"/>
  <c r="AZ15" i="7"/>
  <c r="AV360" i="7"/>
  <c r="BC360" i="7"/>
  <c r="BD360" i="7"/>
  <c r="BE360" i="7"/>
  <c r="E360" i="7"/>
  <c r="AU360" i="7"/>
  <c r="AZ360" i="7"/>
  <c r="BA360" i="7"/>
  <c r="BB360" i="7"/>
  <c r="D360" i="7"/>
  <c r="F360" i="7"/>
  <c r="CA400" i="7"/>
  <c r="CF400" i="7"/>
  <c r="CG400" i="7"/>
  <c r="CH400" i="7"/>
  <c r="J400" i="7"/>
  <c r="CB400" i="7"/>
  <c r="CI400" i="7"/>
  <c r="CJ400" i="7"/>
  <c r="CK400" i="7"/>
  <c r="K400" i="7"/>
  <c r="CB235" i="7"/>
  <c r="CI235" i="7"/>
  <c r="CJ235" i="7"/>
  <c r="CK235" i="7"/>
  <c r="K235" i="7"/>
  <c r="CA235" i="7"/>
  <c r="CF235" i="7"/>
  <c r="CG235" i="7"/>
  <c r="CH235" i="7"/>
  <c r="J235" i="7"/>
  <c r="CA383" i="7"/>
  <c r="CF383" i="7"/>
  <c r="CG383" i="7"/>
  <c r="CH383" i="7"/>
  <c r="J383" i="7"/>
  <c r="CB383" i="7"/>
  <c r="CI383" i="7"/>
  <c r="CJ383" i="7"/>
  <c r="CK383" i="7"/>
  <c r="K383" i="7"/>
  <c r="CB429" i="7"/>
  <c r="CI429" i="7"/>
  <c r="CJ429" i="7"/>
  <c r="CK429" i="7"/>
  <c r="K429" i="7"/>
  <c r="CA429" i="7"/>
  <c r="CF429" i="7"/>
  <c r="CG429" i="7"/>
  <c r="CH429" i="7"/>
  <c r="J429" i="7"/>
  <c r="CA85" i="7"/>
  <c r="CF85" i="7"/>
  <c r="CG85" i="7"/>
  <c r="CH85" i="7"/>
  <c r="J85" i="7"/>
  <c r="CB85" i="7"/>
  <c r="CI85" i="7"/>
  <c r="CJ85" i="7"/>
  <c r="CK85" i="7"/>
  <c r="K85" i="7"/>
  <c r="CA378" i="7"/>
  <c r="CF378" i="7"/>
  <c r="CG378" i="7"/>
  <c r="CH378" i="7"/>
  <c r="J378" i="7"/>
  <c r="CB378" i="7"/>
  <c r="CI378" i="7"/>
  <c r="CJ378" i="7"/>
  <c r="CK378" i="7"/>
  <c r="K378" i="7"/>
  <c r="CA245" i="7"/>
  <c r="CF245" i="7"/>
  <c r="CG245" i="7"/>
  <c r="CH245" i="7"/>
  <c r="J245" i="7"/>
  <c r="CB245" i="7"/>
  <c r="CI245" i="7"/>
  <c r="CJ245" i="7"/>
  <c r="CK245" i="7"/>
  <c r="K245" i="7"/>
  <c r="CB191" i="7"/>
  <c r="CI191" i="7"/>
  <c r="CJ191" i="7"/>
  <c r="CK191" i="7"/>
  <c r="K191" i="7"/>
  <c r="CA191" i="7"/>
  <c r="CF191" i="7"/>
  <c r="CG191" i="7"/>
  <c r="CH191" i="7"/>
  <c r="J191" i="7"/>
  <c r="CB321" i="7"/>
  <c r="CI321" i="7"/>
  <c r="CJ321" i="7"/>
  <c r="CK321" i="7"/>
  <c r="K321" i="7"/>
  <c r="CA321" i="7"/>
  <c r="CF321" i="7"/>
  <c r="CG321" i="7"/>
  <c r="CH321" i="7"/>
  <c r="J321" i="7"/>
  <c r="CB204" i="7"/>
  <c r="CI204" i="7"/>
  <c r="CJ204" i="7"/>
  <c r="CK204" i="7"/>
  <c r="K204" i="7"/>
  <c r="CA204" i="7"/>
  <c r="CF204" i="7"/>
  <c r="CG204" i="7"/>
  <c r="CH204" i="7"/>
  <c r="J204" i="7"/>
  <c r="CA326" i="7"/>
  <c r="CF326" i="7"/>
  <c r="CG326" i="7"/>
  <c r="CH326" i="7"/>
  <c r="J326" i="7"/>
  <c r="CB326" i="7"/>
  <c r="CI326" i="7"/>
  <c r="CJ326" i="7"/>
  <c r="CK326" i="7"/>
  <c r="K326" i="7"/>
  <c r="CB492" i="7"/>
  <c r="CI492" i="7"/>
  <c r="CJ492" i="7"/>
  <c r="CK492" i="7"/>
  <c r="K492" i="7"/>
  <c r="CA492" i="7"/>
  <c r="CF492" i="7"/>
  <c r="CG492" i="7"/>
  <c r="CH492" i="7"/>
  <c r="J492" i="7"/>
  <c r="CB500" i="7"/>
  <c r="CI500" i="7"/>
  <c r="CJ500" i="7"/>
  <c r="CK500" i="7"/>
  <c r="K500" i="7"/>
  <c r="CA500" i="7"/>
  <c r="CF500" i="7"/>
  <c r="CG500" i="7"/>
  <c r="CH500" i="7"/>
  <c r="J500" i="7"/>
  <c r="CB145" i="7"/>
  <c r="CI145" i="7"/>
  <c r="CJ145" i="7"/>
  <c r="CK145" i="7"/>
  <c r="K145" i="7"/>
  <c r="CA145" i="7"/>
  <c r="CF145" i="7"/>
  <c r="CG145" i="7"/>
  <c r="CH145" i="7"/>
  <c r="J145" i="7"/>
  <c r="CB17" i="7"/>
  <c r="CI17" i="7"/>
  <c r="CJ17" i="7"/>
  <c r="CK17" i="7"/>
  <c r="K17" i="7"/>
  <c r="CA17" i="7"/>
  <c r="CF17" i="7"/>
  <c r="CG17" i="7"/>
  <c r="CH17" i="7"/>
  <c r="J17" i="7"/>
  <c r="CA58" i="7"/>
  <c r="CF58" i="7"/>
  <c r="CG58" i="7"/>
  <c r="CH58" i="7"/>
  <c r="J58" i="7"/>
  <c r="CB58" i="7"/>
  <c r="CI58" i="7"/>
  <c r="CJ58" i="7"/>
  <c r="CK58" i="7"/>
  <c r="K58" i="7"/>
  <c r="CA150" i="7"/>
  <c r="CF150" i="7"/>
  <c r="CG150" i="7"/>
  <c r="CH150" i="7"/>
  <c r="J150" i="7"/>
  <c r="CB150" i="7"/>
  <c r="CI150" i="7"/>
  <c r="CJ150" i="7"/>
  <c r="CK150" i="7"/>
  <c r="K150" i="7"/>
  <c r="CA239" i="7"/>
  <c r="CF239" i="7"/>
  <c r="CG239" i="7"/>
  <c r="CH239" i="7"/>
  <c r="J239" i="7"/>
  <c r="CB239" i="7"/>
  <c r="CI239" i="7"/>
  <c r="CJ239" i="7"/>
  <c r="CK239" i="7"/>
  <c r="K239" i="7"/>
  <c r="CB255" i="7"/>
  <c r="CI255" i="7"/>
  <c r="CJ255" i="7"/>
  <c r="CK255" i="7"/>
  <c r="K255" i="7"/>
  <c r="CA255" i="7"/>
  <c r="CF255" i="7"/>
  <c r="CG255" i="7"/>
  <c r="CH255" i="7"/>
  <c r="J255" i="7"/>
  <c r="CB316" i="7"/>
  <c r="CI316" i="7"/>
  <c r="CJ316" i="7"/>
  <c r="CK316" i="7"/>
  <c r="K316" i="7"/>
  <c r="CA316" i="7"/>
  <c r="CF316" i="7"/>
  <c r="CG316" i="7"/>
  <c r="CH316" i="7"/>
  <c r="J316" i="7"/>
  <c r="CB367" i="7"/>
  <c r="CI367" i="7"/>
  <c r="CJ367" i="7"/>
  <c r="CK367" i="7"/>
  <c r="K367" i="7"/>
  <c r="CA367" i="7"/>
  <c r="CF367" i="7"/>
  <c r="CG367" i="7"/>
  <c r="CH367" i="7"/>
  <c r="J367" i="7"/>
  <c r="CB497" i="7"/>
  <c r="CI497" i="7"/>
  <c r="CJ497" i="7"/>
  <c r="CK497" i="7"/>
  <c r="K497" i="7"/>
  <c r="CA497" i="7"/>
  <c r="CF497" i="7"/>
  <c r="CG497" i="7"/>
  <c r="CH497" i="7"/>
  <c r="J497" i="7"/>
  <c r="CA18" i="7"/>
  <c r="CF18" i="7"/>
  <c r="CG18" i="7"/>
  <c r="CH18" i="7"/>
  <c r="J18" i="7"/>
  <c r="CB18" i="7"/>
  <c r="CI18" i="7"/>
  <c r="CJ18" i="7"/>
  <c r="CK18" i="7"/>
  <c r="K18" i="7"/>
  <c r="CA201" i="7"/>
  <c r="CF201" i="7"/>
  <c r="CG201" i="7"/>
  <c r="CH201" i="7"/>
  <c r="J201" i="7"/>
  <c r="CB201" i="7"/>
  <c r="CI201" i="7"/>
  <c r="CJ201" i="7"/>
  <c r="CK201" i="7"/>
  <c r="K201" i="7"/>
  <c r="CB275" i="7"/>
  <c r="CI275" i="7"/>
  <c r="CJ275" i="7"/>
  <c r="CK275" i="7"/>
  <c r="K275" i="7"/>
  <c r="CA275" i="7"/>
  <c r="CF275" i="7"/>
  <c r="CG275" i="7"/>
  <c r="CH275" i="7"/>
  <c r="J275" i="7"/>
  <c r="CB209" i="7"/>
  <c r="CI209" i="7"/>
  <c r="CJ209" i="7"/>
  <c r="CK209" i="7"/>
  <c r="K209" i="7"/>
  <c r="CA209" i="7"/>
  <c r="CF209" i="7"/>
  <c r="CG209" i="7"/>
  <c r="CH209" i="7"/>
  <c r="J209" i="7"/>
  <c r="CB299" i="7"/>
  <c r="CI299" i="7"/>
  <c r="CJ299" i="7"/>
  <c r="CK299" i="7"/>
  <c r="K299" i="7"/>
  <c r="CA299" i="7"/>
  <c r="CF299" i="7"/>
  <c r="CG299" i="7"/>
  <c r="CH299" i="7"/>
  <c r="J299" i="7"/>
  <c r="CA158" i="7"/>
  <c r="CF158" i="7"/>
  <c r="CG158" i="7"/>
  <c r="CH158" i="7"/>
  <c r="J158" i="7"/>
  <c r="CB158" i="7"/>
  <c r="CI158" i="7"/>
  <c r="CJ158" i="7"/>
  <c r="CK158" i="7"/>
  <c r="K158" i="7"/>
  <c r="CB403" i="7"/>
  <c r="CI403" i="7"/>
  <c r="CJ403" i="7"/>
  <c r="CK403" i="7"/>
  <c r="K403" i="7"/>
  <c r="CA403" i="7"/>
  <c r="CF403" i="7"/>
  <c r="CG403" i="7"/>
  <c r="CH403" i="7"/>
  <c r="J403" i="7"/>
  <c r="CB496" i="7"/>
  <c r="CI496" i="7"/>
  <c r="CJ496" i="7"/>
  <c r="CK496" i="7"/>
  <c r="K496" i="7"/>
  <c r="CA496" i="7"/>
  <c r="CF496" i="7"/>
  <c r="CG496" i="7"/>
  <c r="CH496" i="7"/>
  <c r="J496" i="7"/>
  <c r="CB410" i="7"/>
  <c r="CI410" i="7"/>
  <c r="CJ410" i="7"/>
  <c r="CK410" i="7"/>
  <c r="K410" i="7"/>
  <c r="CA410" i="7"/>
  <c r="CF410" i="7"/>
  <c r="CG410" i="7"/>
  <c r="CH410" i="7"/>
  <c r="J410" i="7"/>
  <c r="CB428" i="7"/>
  <c r="CI428" i="7"/>
  <c r="CJ428" i="7"/>
  <c r="CK428" i="7"/>
  <c r="K428" i="7"/>
  <c r="CA428" i="7"/>
  <c r="CF428" i="7"/>
  <c r="CG428" i="7"/>
  <c r="CH428" i="7"/>
  <c r="J428" i="7"/>
  <c r="CB22" i="7"/>
  <c r="CI22" i="7"/>
  <c r="CJ22" i="7"/>
  <c r="CK22" i="7"/>
  <c r="K22" i="7"/>
  <c r="CA22" i="7"/>
  <c r="CF22" i="7"/>
  <c r="CG22" i="7"/>
  <c r="CH22" i="7"/>
  <c r="J22" i="7"/>
  <c r="CP409" i="7"/>
  <c r="P409" i="7"/>
  <c r="BW361" i="6"/>
  <c r="CB361" i="6"/>
  <c r="CC361" i="6"/>
  <c r="CD361" i="6"/>
  <c r="BX361" i="6"/>
  <c r="CE361" i="6"/>
  <c r="CF361" i="6"/>
  <c r="CG361" i="6"/>
  <c r="BX331" i="6"/>
  <c r="CE331" i="6"/>
  <c r="CF331" i="6"/>
  <c r="CG331" i="6"/>
  <c r="BW331" i="6"/>
  <c r="CB331" i="6"/>
  <c r="CC331" i="6"/>
  <c r="CD331" i="6"/>
  <c r="BW109" i="6"/>
  <c r="CB109" i="6"/>
  <c r="CC109" i="6"/>
  <c r="CD109" i="6"/>
  <c r="BX109" i="6"/>
  <c r="CE109" i="6"/>
  <c r="CF109" i="6"/>
  <c r="CG109" i="6"/>
  <c r="BX112" i="6"/>
  <c r="CE112" i="6"/>
  <c r="CF112" i="6"/>
  <c r="CG112" i="6"/>
  <c r="BW112" i="6"/>
  <c r="CB112" i="6"/>
  <c r="CC112" i="6"/>
  <c r="CD112" i="6"/>
  <c r="BW504" i="6"/>
  <c r="CB504" i="6"/>
  <c r="CC504" i="6"/>
  <c r="CD504" i="6"/>
  <c r="BX504" i="6"/>
  <c r="CE504" i="6"/>
  <c r="CF504" i="6"/>
  <c r="CG504" i="6"/>
  <c r="BW198" i="6"/>
  <c r="CB198" i="6"/>
  <c r="CC198" i="6"/>
  <c r="CD198" i="6"/>
  <c r="BX198" i="6"/>
  <c r="CE198" i="6"/>
  <c r="CF198" i="6"/>
  <c r="CG198" i="6"/>
  <c r="BW496" i="6"/>
  <c r="CB496" i="6"/>
  <c r="CC496" i="6"/>
  <c r="CD496" i="6"/>
  <c r="BX496" i="6"/>
  <c r="CE496" i="6"/>
  <c r="CF496" i="6"/>
  <c r="CG496" i="6"/>
  <c r="BW64" i="6"/>
  <c r="CB64" i="6"/>
  <c r="CC64" i="6"/>
  <c r="CD64" i="6"/>
  <c r="BX64" i="6"/>
  <c r="CE64" i="6"/>
  <c r="CF64" i="6"/>
  <c r="CG64" i="6"/>
  <c r="BX240" i="6"/>
  <c r="CE240" i="6"/>
  <c r="CF240" i="6"/>
  <c r="CG240" i="6"/>
  <c r="BW240" i="6"/>
  <c r="CB240" i="6"/>
  <c r="CC240" i="6"/>
  <c r="CD240" i="6"/>
  <c r="AU127" i="7"/>
  <c r="AZ127" i="7"/>
  <c r="BA127" i="7"/>
  <c r="BB127" i="7"/>
  <c r="D127" i="7"/>
  <c r="F127" i="7"/>
  <c r="AV127" i="7"/>
  <c r="BC127" i="7"/>
  <c r="BD127" i="7"/>
  <c r="BE127" i="7"/>
  <c r="E127" i="7"/>
  <c r="AV419" i="7"/>
  <c r="BC419" i="7"/>
  <c r="BD419" i="7"/>
  <c r="BE419" i="7"/>
  <c r="E419" i="7"/>
  <c r="AU419" i="7"/>
  <c r="AZ419" i="7"/>
  <c r="BA419" i="7"/>
  <c r="BB419" i="7"/>
  <c r="D419" i="7"/>
  <c r="F419" i="7"/>
  <c r="AU126" i="7"/>
  <c r="AZ126" i="7"/>
  <c r="BA126" i="7"/>
  <c r="BB126" i="7"/>
  <c r="D126" i="7"/>
  <c r="F126" i="7"/>
  <c r="AV126" i="7"/>
  <c r="BC126" i="7"/>
  <c r="BD126" i="7"/>
  <c r="BE126" i="7"/>
  <c r="E126" i="7"/>
  <c r="AV34" i="7"/>
  <c r="BC34" i="7"/>
  <c r="BD34" i="7"/>
  <c r="BE34" i="7"/>
  <c r="E34" i="7"/>
  <c r="AU34" i="7"/>
  <c r="AZ34" i="7"/>
  <c r="BA34" i="7"/>
  <c r="BB34" i="7"/>
  <c r="D34" i="7"/>
  <c r="F34" i="7"/>
  <c r="AU30" i="7"/>
  <c r="AZ30" i="7"/>
  <c r="BA30" i="7"/>
  <c r="BB30" i="7"/>
  <c r="D30" i="7"/>
  <c r="F30" i="7"/>
  <c r="AV30" i="7"/>
  <c r="BC30" i="7"/>
  <c r="BD30" i="7"/>
  <c r="BE30" i="7"/>
  <c r="E30" i="7"/>
  <c r="AU255" i="7"/>
  <c r="AZ255" i="7"/>
  <c r="BA255" i="7"/>
  <c r="BB255" i="7"/>
  <c r="D255" i="7"/>
  <c r="F255" i="7"/>
  <c r="AV255" i="7"/>
  <c r="BC255" i="7"/>
  <c r="BD255" i="7"/>
  <c r="BE255" i="7"/>
  <c r="E255" i="7"/>
  <c r="AV276" i="7"/>
  <c r="BC276" i="7"/>
  <c r="BD276" i="7"/>
  <c r="BE276" i="7"/>
  <c r="E276" i="7"/>
  <c r="AU276" i="7"/>
  <c r="AZ276" i="7"/>
  <c r="BA276" i="7"/>
  <c r="BB276" i="7"/>
  <c r="D276" i="7"/>
  <c r="F276" i="7"/>
  <c r="BX208" i="6"/>
  <c r="CE208" i="6"/>
  <c r="CF208" i="6"/>
  <c r="CG208" i="6"/>
  <c r="BW208" i="6"/>
  <c r="CB208" i="6"/>
  <c r="CC208" i="6"/>
  <c r="CD208" i="6"/>
  <c r="AV323" i="7"/>
  <c r="BC323" i="7"/>
  <c r="BD323" i="7"/>
  <c r="BE323" i="7"/>
  <c r="E323" i="7"/>
  <c r="AU323" i="7"/>
  <c r="AZ323" i="7"/>
  <c r="BA323" i="7"/>
  <c r="BB323" i="7"/>
  <c r="D323" i="7"/>
  <c r="F323" i="7"/>
  <c r="CP237" i="7"/>
  <c r="P237" i="7"/>
  <c r="CP498" i="7"/>
  <c r="P498" i="7"/>
  <c r="BW489" i="6"/>
  <c r="CB489" i="6"/>
  <c r="CC489" i="6"/>
  <c r="CD489" i="6"/>
  <c r="BX489" i="6"/>
  <c r="CE489" i="6"/>
  <c r="CF489" i="6"/>
  <c r="CG489" i="6"/>
  <c r="BX243" i="6"/>
  <c r="CE243" i="6"/>
  <c r="CF243" i="6"/>
  <c r="CG243" i="6"/>
  <c r="BW243" i="6"/>
  <c r="CB243" i="6"/>
  <c r="CC243" i="6"/>
  <c r="CD243" i="6"/>
  <c r="BW338" i="6"/>
  <c r="CB338" i="6"/>
  <c r="CC338" i="6"/>
  <c r="CD338" i="6"/>
  <c r="BX338" i="6"/>
  <c r="CE338" i="6"/>
  <c r="CF338" i="6"/>
  <c r="CG338" i="6"/>
  <c r="BW127" i="6"/>
  <c r="CB127" i="6"/>
  <c r="CC127" i="6"/>
  <c r="CD127" i="6"/>
  <c r="BX127" i="6"/>
  <c r="CE127" i="6"/>
  <c r="CF127" i="6"/>
  <c r="CG127" i="6"/>
  <c r="BW486" i="6"/>
  <c r="CB486" i="6"/>
  <c r="CC486" i="6"/>
  <c r="CD486" i="6"/>
  <c r="BX486" i="6"/>
  <c r="CE486" i="6"/>
  <c r="CF486" i="6"/>
  <c r="CG486" i="6"/>
  <c r="BW257" i="6"/>
  <c r="CB257" i="6"/>
  <c r="CC257" i="6"/>
  <c r="CD257" i="6"/>
  <c r="BX257" i="6"/>
  <c r="CE257" i="6"/>
  <c r="CF257" i="6"/>
  <c r="CG257" i="6"/>
  <c r="BW193" i="6"/>
  <c r="CB193" i="6"/>
  <c r="CC193" i="6"/>
  <c r="CD193" i="6"/>
  <c r="BX193" i="6"/>
  <c r="CE193" i="6"/>
  <c r="CF193" i="6"/>
  <c r="CG193" i="6"/>
  <c r="BX83" i="6"/>
  <c r="CE83" i="6"/>
  <c r="CF83" i="6"/>
  <c r="CG83" i="6"/>
  <c r="BW83" i="6"/>
  <c r="CB83" i="6"/>
  <c r="CC83" i="6"/>
  <c r="CD83" i="6"/>
  <c r="BW329" i="6"/>
  <c r="CB329" i="6"/>
  <c r="CC329" i="6"/>
  <c r="CD329" i="6"/>
  <c r="BX329" i="6"/>
  <c r="CE329" i="6"/>
  <c r="CF329" i="6"/>
  <c r="CG329" i="6"/>
  <c r="BW318" i="6"/>
  <c r="CB318" i="6"/>
  <c r="CC318" i="6"/>
  <c r="CD318" i="6"/>
  <c r="BX318" i="6"/>
  <c r="CE318" i="6"/>
  <c r="CF318" i="6"/>
  <c r="CG318" i="6"/>
  <c r="BW16" i="6"/>
  <c r="CB16" i="6"/>
  <c r="CC16" i="6"/>
  <c r="CD16" i="6"/>
  <c r="BX16" i="6"/>
  <c r="CE16" i="6"/>
  <c r="CF16" i="6"/>
  <c r="CG16" i="6"/>
  <c r="BW341" i="6"/>
  <c r="CB341" i="6"/>
  <c r="CC341" i="6"/>
  <c r="CD341" i="6"/>
  <c r="BX341" i="6"/>
  <c r="CE341" i="6"/>
  <c r="CF341" i="6"/>
  <c r="CG341" i="6"/>
  <c r="BX364" i="6"/>
  <c r="CE364" i="6"/>
  <c r="CF364" i="6"/>
  <c r="CG364" i="6"/>
  <c r="BW364" i="6"/>
  <c r="CB364" i="6"/>
  <c r="CC364" i="6"/>
  <c r="CD364" i="6"/>
  <c r="AU414" i="7"/>
  <c r="AZ414" i="7"/>
  <c r="BA414" i="7"/>
  <c r="BB414" i="7"/>
  <c r="D414" i="7"/>
  <c r="F414" i="7"/>
  <c r="AV414" i="7"/>
  <c r="BC414" i="7"/>
  <c r="BD414" i="7"/>
  <c r="BE414" i="7"/>
  <c r="E414" i="7"/>
  <c r="AV423" i="7"/>
  <c r="BC423" i="7"/>
  <c r="BD423" i="7"/>
  <c r="BE423" i="7"/>
  <c r="E423" i="7"/>
  <c r="AU423" i="7"/>
  <c r="AZ423" i="7"/>
  <c r="BA423" i="7"/>
  <c r="BB423" i="7"/>
  <c r="D423" i="7"/>
  <c r="F423" i="7"/>
  <c r="AU245" i="7"/>
  <c r="AZ245" i="7"/>
  <c r="BA245" i="7"/>
  <c r="BB245" i="7"/>
  <c r="D245" i="7"/>
  <c r="F245" i="7"/>
  <c r="AV245" i="7"/>
  <c r="BC245" i="7"/>
  <c r="BD245" i="7"/>
  <c r="BE245" i="7"/>
  <c r="E245" i="7"/>
  <c r="AU279" i="7"/>
  <c r="AZ279" i="7"/>
  <c r="BA279" i="7"/>
  <c r="BB279" i="7"/>
  <c r="D279" i="7"/>
  <c r="F279" i="7"/>
  <c r="AV279" i="7"/>
  <c r="BC279" i="7"/>
  <c r="BD279" i="7"/>
  <c r="BE279" i="7"/>
  <c r="E279" i="7"/>
  <c r="AU58" i="7"/>
  <c r="AZ58" i="7"/>
  <c r="BA58" i="7"/>
  <c r="BB58" i="7"/>
  <c r="D58" i="7"/>
  <c r="AV58" i="7"/>
  <c r="BC58" i="7"/>
  <c r="BD58" i="7"/>
  <c r="BE58" i="7"/>
  <c r="E58" i="7"/>
  <c r="AU283" i="7"/>
  <c r="AZ283" i="7"/>
  <c r="BA283" i="7"/>
  <c r="BB283" i="7"/>
  <c r="D283" i="7"/>
  <c r="F283" i="7"/>
  <c r="AV283" i="7"/>
  <c r="BC283" i="7"/>
  <c r="BD283" i="7"/>
  <c r="BE283" i="7"/>
  <c r="E283" i="7"/>
  <c r="AU376" i="7"/>
  <c r="AZ376" i="7"/>
  <c r="BA376" i="7"/>
  <c r="BB376" i="7"/>
  <c r="D376" i="7"/>
  <c r="F376" i="7"/>
  <c r="AV376" i="7"/>
  <c r="BC376" i="7"/>
  <c r="BD376" i="7"/>
  <c r="BE376" i="7"/>
  <c r="E376" i="7"/>
  <c r="AU202" i="7"/>
  <c r="AZ202" i="7"/>
  <c r="BA202" i="7"/>
  <c r="BB202" i="7"/>
  <c r="D202" i="7"/>
  <c r="F202" i="7"/>
  <c r="AV202" i="7"/>
  <c r="BC202" i="7"/>
  <c r="BD202" i="7"/>
  <c r="BE202" i="7"/>
  <c r="E202" i="7"/>
  <c r="AU115" i="7"/>
  <c r="AZ115" i="7"/>
  <c r="BA115" i="7"/>
  <c r="BB115" i="7"/>
  <c r="D115" i="7"/>
  <c r="F115" i="7"/>
  <c r="AV115" i="7"/>
  <c r="BC115" i="7"/>
  <c r="BD115" i="7"/>
  <c r="BE115" i="7"/>
  <c r="E115" i="7"/>
  <c r="AV410" i="7"/>
  <c r="BC410" i="7"/>
  <c r="BD410" i="7"/>
  <c r="BE410" i="7"/>
  <c r="E410" i="7"/>
  <c r="AU410" i="7"/>
  <c r="AZ410" i="7"/>
  <c r="BA410" i="7"/>
  <c r="BB410" i="7"/>
  <c r="D410" i="7"/>
  <c r="F410" i="7"/>
  <c r="AU332" i="7"/>
  <c r="AZ332" i="7"/>
  <c r="BA332" i="7"/>
  <c r="BB332" i="7"/>
  <c r="D332" i="7"/>
  <c r="F332" i="7"/>
  <c r="AV332" i="7"/>
  <c r="BC332" i="7"/>
  <c r="BD332" i="7"/>
  <c r="BE332" i="7"/>
  <c r="E332" i="7"/>
  <c r="AV33" i="7"/>
  <c r="BC33" i="7"/>
  <c r="BD33" i="7"/>
  <c r="BE33" i="7"/>
  <c r="E33" i="7"/>
  <c r="AU33" i="7"/>
  <c r="AZ33" i="7"/>
  <c r="BA33" i="7"/>
  <c r="BB33" i="7"/>
  <c r="D33" i="7"/>
  <c r="F33" i="7"/>
  <c r="AU86" i="7"/>
  <c r="AZ86" i="7"/>
  <c r="BA86" i="7"/>
  <c r="BB86" i="7"/>
  <c r="D86" i="7"/>
  <c r="F86" i="7"/>
  <c r="AV86" i="7"/>
  <c r="BC86" i="7"/>
  <c r="BD86" i="7"/>
  <c r="BE86" i="7"/>
  <c r="E86" i="7"/>
  <c r="AU171" i="7"/>
  <c r="AZ171" i="7"/>
  <c r="BA171" i="7"/>
  <c r="BB171" i="7"/>
  <c r="D171" i="7"/>
  <c r="F171" i="7"/>
  <c r="AV171" i="7"/>
  <c r="BC171" i="7"/>
  <c r="BD171" i="7"/>
  <c r="BE171" i="7"/>
  <c r="E171" i="7"/>
  <c r="AU246" i="7"/>
  <c r="AZ246" i="7"/>
  <c r="BA246" i="7"/>
  <c r="BB246" i="7"/>
  <c r="D246" i="7"/>
  <c r="F246" i="7"/>
  <c r="AV246" i="7"/>
  <c r="BC246" i="7"/>
  <c r="BD246" i="7"/>
  <c r="BE246" i="7"/>
  <c r="E246" i="7"/>
  <c r="AU298" i="7"/>
  <c r="AZ298" i="7"/>
  <c r="BA298" i="7"/>
  <c r="BB298" i="7"/>
  <c r="D298" i="7"/>
  <c r="F298" i="7"/>
  <c r="AV298" i="7"/>
  <c r="BC298" i="7"/>
  <c r="BD298" i="7"/>
  <c r="BE298" i="7"/>
  <c r="E298" i="7"/>
  <c r="AU131" i="7"/>
  <c r="AZ131" i="7"/>
  <c r="BA131" i="7"/>
  <c r="BB131" i="7"/>
  <c r="D131" i="7"/>
  <c r="F131" i="7"/>
  <c r="AV131" i="7"/>
  <c r="BC131" i="7"/>
  <c r="BD131" i="7"/>
  <c r="BE131" i="7"/>
  <c r="E131" i="7"/>
  <c r="BX407" i="6"/>
  <c r="CE407" i="6"/>
  <c r="CF407" i="6"/>
  <c r="CG407" i="6"/>
  <c r="BW407" i="6"/>
  <c r="CB407" i="6"/>
  <c r="CC407" i="6"/>
  <c r="CD407" i="6"/>
  <c r="AU164" i="7"/>
  <c r="AZ164" i="7"/>
  <c r="BA164" i="7"/>
  <c r="BB164" i="7"/>
  <c r="D164" i="7"/>
  <c r="F164" i="7"/>
  <c r="AV164" i="7"/>
  <c r="BC164" i="7"/>
  <c r="BD164" i="7"/>
  <c r="BE164" i="7"/>
  <c r="E164" i="7"/>
  <c r="CP412" i="7"/>
  <c r="P412" i="7"/>
  <c r="F400" i="7"/>
  <c r="CP455" i="7"/>
  <c r="P455" i="7"/>
  <c r="F443" i="7"/>
  <c r="F102" i="7"/>
  <c r="P114" i="7"/>
  <c r="CP114" i="7"/>
  <c r="CP370" i="7"/>
  <c r="P370" i="7"/>
  <c r="F358" i="7"/>
  <c r="BX472" i="6"/>
  <c r="CE472" i="6"/>
  <c r="CF472" i="6"/>
  <c r="CG472" i="6"/>
  <c r="BW472" i="6"/>
  <c r="CB472" i="6"/>
  <c r="CC472" i="6"/>
  <c r="CD472" i="6"/>
  <c r="BW377" i="6"/>
  <c r="CB377" i="6"/>
  <c r="CC377" i="6"/>
  <c r="CD377" i="6"/>
  <c r="BX377" i="6"/>
  <c r="CE377" i="6"/>
  <c r="CF377" i="6"/>
  <c r="CG377" i="6"/>
  <c r="BW421" i="6"/>
  <c r="CB421" i="6"/>
  <c r="CC421" i="6"/>
  <c r="CD421" i="6"/>
  <c r="BX421" i="6"/>
  <c r="CE421" i="6"/>
  <c r="CF421" i="6"/>
  <c r="CG421" i="6"/>
  <c r="BW459" i="6"/>
  <c r="CB459" i="6"/>
  <c r="CC459" i="6"/>
  <c r="CD459" i="6"/>
  <c r="BX459" i="6"/>
  <c r="CE459" i="6"/>
  <c r="CF459" i="6"/>
  <c r="CG459" i="6"/>
  <c r="BW187" i="6"/>
  <c r="CB187" i="6"/>
  <c r="CC187" i="6"/>
  <c r="CD187" i="6"/>
  <c r="BX187" i="6"/>
  <c r="CE187" i="6"/>
  <c r="CF187" i="6"/>
  <c r="CG187" i="6"/>
  <c r="BX172" i="6"/>
  <c r="CE172" i="6"/>
  <c r="CF172" i="6"/>
  <c r="CG172" i="6"/>
  <c r="BW172" i="6"/>
  <c r="CB172" i="6"/>
  <c r="CC172" i="6"/>
  <c r="CD172" i="6"/>
  <c r="BW71" i="6"/>
  <c r="CB71" i="6"/>
  <c r="CC71" i="6"/>
  <c r="CD71" i="6"/>
  <c r="BX71" i="6"/>
  <c r="CE71" i="6"/>
  <c r="CF71" i="6"/>
  <c r="CG71" i="6"/>
  <c r="BW422" i="6"/>
  <c r="CB422" i="6"/>
  <c r="CC422" i="6"/>
  <c r="CD422" i="6"/>
  <c r="BX422" i="6"/>
  <c r="CE422" i="6"/>
  <c r="CF422" i="6"/>
  <c r="CG422" i="6"/>
  <c r="BX443" i="6"/>
  <c r="CE443" i="6"/>
  <c r="CF443" i="6"/>
  <c r="CG443" i="6"/>
  <c r="BW443" i="6"/>
  <c r="CB443" i="6"/>
  <c r="CC443" i="6"/>
  <c r="CD443" i="6"/>
  <c r="BW215" i="6"/>
  <c r="CB215" i="6"/>
  <c r="CC215" i="6"/>
  <c r="CD215" i="6"/>
  <c r="BX215" i="6"/>
  <c r="CE215" i="6"/>
  <c r="CF215" i="6"/>
  <c r="CG215" i="6"/>
  <c r="BW509" i="6"/>
  <c r="CB509" i="6"/>
  <c r="CC509" i="6"/>
  <c r="CD509" i="6"/>
  <c r="BX509" i="6"/>
  <c r="CE509" i="6"/>
  <c r="CF509" i="6"/>
  <c r="CG509" i="6"/>
  <c r="BW274" i="6"/>
  <c r="CB274" i="6"/>
  <c r="CC274" i="6"/>
  <c r="CD274" i="6"/>
  <c r="BX274" i="6"/>
  <c r="CE274" i="6"/>
  <c r="CF274" i="6"/>
  <c r="CG274" i="6"/>
  <c r="BX416" i="6"/>
  <c r="CE416" i="6"/>
  <c r="CF416" i="6"/>
  <c r="CG416" i="6"/>
  <c r="BW416" i="6"/>
  <c r="CB416" i="6"/>
  <c r="CC416" i="6"/>
  <c r="CD416" i="6"/>
  <c r="BW162" i="6"/>
  <c r="CB162" i="6"/>
  <c r="CC162" i="6"/>
  <c r="CD162" i="6"/>
  <c r="BX162" i="6"/>
  <c r="CE162" i="6"/>
  <c r="CF162" i="6"/>
  <c r="CG162" i="6"/>
  <c r="BX164" i="6"/>
  <c r="CE164" i="6"/>
  <c r="CF164" i="6"/>
  <c r="CG164" i="6"/>
  <c r="BW164" i="6"/>
  <c r="CB164" i="6"/>
  <c r="CC164" i="6"/>
  <c r="CD164" i="6"/>
  <c r="BX23" i="6"/>
  <c r="CE23" i="6"/>
  <c r="CF23" i="6"/>
  <c r="CG23" i="6"/>
  <c r="BW23" i="6"/>
  <c r="CB23" i="6"/>
  <c r="CC23" i="6"/>
  <c r="CD23" i="6"/>
  <c r="BX212" i="6"/>
  <c r="CE212" i="6"/>
  <c r="CF212" i="6"/>
  <c r="CG212" i="6"/>
  <c r="BW212" i="6"/>
  <c r="CB212" i="6"/>
  <c r="CC212" i="6"/>
  <c r="CD212" i="6"/>
  <c r="BW277" i="6"/>
  <c r="CB277" i="6"/>
  <c r="CC277" i="6"/>
  <c r="CD277" i="6"/>
  <c r="BX277" i="6"/>
  <c r="CE277" i="6"/>
  <c r="CF277" i="6"/>
  <c r="CG277" i="6"/>
  <c r="BW163" i="6"/>
  <c r="CB163" i="6"/>
  <c r="CC163" i="6"/>
  <c r="CD163" i="6"/>
  <c r="BX163" i="6"/>
  <c r="CE163" i="6"/>
  <c r="CF163" i="6"/>
  <c r="CG163" i="6"/>
  <c r="AU491" i="7"/>
  <c r="AZ491" i="7"/>
  <c r="BA491" i="7"/>
  <c r="BB491" i="7"/>
  <c r="D491" i="7"/>
  <c r="F491" i="7"/>
  <c r="AV491" i="7"/>
  <c r="BC491" i="7"/>
  <c r="BD491" i="7"/>
  <c r="BE491" i="7"/>
  <c r="E491" i="7"/>
  <c r="AV330" i="7"/>
  <c r="BC330" i="7"/>
  <c r="BD330" i="7"/>
  <c r="BE330" i="7"/>
  <c r="E330" i="7"/>
  <c r="AU330" i="7"/>
  <c r="AZ330" i="7"/>
  <c r="BA330" i="7"/>
  <c r="BB330" i="7"/>
  <c r="D330" i="7"/>
  <c r="F330" i="7"/>
  <c r="AU363" i="7"/>
  <c r="AZ363" i="7"/>
  <c r="BA363" i="7"/>
  <c r="BB363" i="7"/>
  <c r="D363" i="7"/>
  <c r="F363" i="7"/>
  <c r="AV363" i="7"/>
  <c r="BC363" i="7"/>
  <c r="BD363" i="7"/>
  <c r="BE363" i="7"/>
  <c r="E363" i="7"/>
  <c r="AV278" i="7"/>
  <c r="BC278" i="7"/>
  <c r="BD278" i="7"/>
  <c r="BE278" i="7"/>
  <c r="E278" i="7"/>
  <c r="AU278" i="7"/>
  <c r="AZ278" i="7"/>
  <c r="BA278" i="7"/>
  <c r="BB278" i="7"/>
  <c r="D278" i="7"/>
  <c r="F278" i="7"/>
  <c r="AV74" i="7"/>
  <c r="BC74" i="7"/>
  <c r="BD74" i="7"/>
  <c r="BE74" i="7"/>
  <c r="E74" i="7"/>
  <c r="AU74" i="7"/>
  <c r="AZ74" i="7"/>
  <c r="BA74" i="7"/>
  <c r="BB74" i="7"/>
  <c r="D74" i="7"/>
  <c r="F74" i="7"/>
  <c r="AV506" i="7"/>
  <c r="BC506" i="7"/>
  <c r="BD506" i="7"/>
  <c r="BE506" i="7"/>
  <c r="E506" i="7"/>
  <c r="AU506" i="7"/>
  <c r="AZ506" i="7"/>
  <c r="BA506" i="7"/>
  <c r="BB506" i="7"/>
  <c r="D506" i="7"/>
  <c r="F506" i="7"/>
  <c r="AU241" i="7"/>
  <c r="AZ241" i="7"/>
  <c r="BA241" i="7"/>
  <c r="BB241" i="7"/>
  <c r="D241" i="7"/>
  <c r="F241" i="7"/>
  <c r="AV241" i="7"/>
  <c r="BC241" i="7"/>
  <c r="BD241" i="7"/>
  <c r="BE241" i="7"/>
  <c r="E241" i="7"/>
  <c r="AU402" i="7"/>
  <c r="AZ402" i="7"/>
  <c r="BA402" i="7"/>
  <c r="BB402" i="7"/>
  <c r="D402" i="7"/>
  <c r="F402" i="7"/>
  <c r="AV402" i="7"/>
  <c r="BC402" i="7"/>
  <c r="BD402" i="7"/>
  <c r="BE402" i="7"/>
  <c r="E402" i="7"/>
  <c r="AU75" i="7"/>
  <c r="AZ75" i="7"/>
  <c r="BA75" i="7"/>
  <c r="BB75" i="7"/>
  <c r="D75" i="7"/>
  <c r="F75" i="7"/>
  <c r="AV75" i="7"/>
  <c r="BC75" i="7"/>
  <c r="BD75" i="7"/>
  <c r="BE75" i="7"/>
  <c r="E75" i="7"/>
  <c r="AV366" i="7"/>
  <c r="BC366" i="7"/>
  <c r="BD366" i="7"/>
  <c r="BE366" i="7"/>
  <c r="E366" i="7"/>
  <c r="AU366" i="7"/>
  <c r="AZ366" i="7"/>
  <c r="BA366" i="7"/>
  <c r="BB366" i="7"/>
  <c r="D366" i="7"/>
  <c r="F366" i="7"/>
  <c r="AU342" i="7"/>
  <c r="AZ342" i="7"/>
  <c r="BA342" i="7"/>
  <c r="BB342" i="7"/>
  <c r="D342" i="7"/>
  <c r="F342" i="7"/>
  <c r="AV342" i="7"/>
  <c r="BC342" i="7"/>
  <c r="BD342" i="7"/>
  <c r="BE342" i="7"/>
  <c r="E342" i="7"/>
  <c r="AV236" i="7"/>
  <c r="BC236" i="7"/>
  <c r="BD236" i="7"/>
  <c r="BE236" i="7"/>
  <c r="E236" i="7"/>
  <c r="AU236" i="7"/>
  <c r="AZ236" i="7"/>
  <c r="BA236" i="7"/>
  <c r="BB236" i="7"/>
  <c r="D236" i="7"/>
  <c r="F236" i="7"/>
  <c r="AU300" i="7"/>
  <c r="AZ300" i="7"/>
  <c r="BA300" i="7"/>
  <c r="BB300" i="7"/>
  <c r="D300" i="7"/>
  <c r="F300" i="7"/>
  <c r="AV300" i="7"/>
  <c r="BC300" i="7"/>
  <c r="BD300" i="7"/>
  <c r="BE300" i="7"/>
  <c r="E300" i="7"/>
  <c r="AU150" i="7"/>
  <c r="AZ150" i="7"/>
  <c r="BA150" i="7"/>
  <c r="BB150" i="7"/>
  <c r="D150" i="7"/>
  <c r="F150" i="7"/>
  <c r="AV150" i="7"/>
  <c r="BC150" i="7"/>
  <c r="BD150" i="7"/>
  <c r="BE150" i="7"/>
  <c r="E150" i="7"/>
  <c r="AU380" i="7"/>
  <c r="AZ380" i="7"/>
  <c r="BA380" i="7"/>
  <c r="BB380" i="7"/>
  <c r="D380" i="7"/>
  <c r="F380" i="7"/>
  <c r="AV380" i="7"/>
  <c r="BC380" i="7"/>
  <c r="BD380" i="7"/>
  <c r="BE380" i="7"/>
  <c r="E380" i="7"/>
  <c r="AV158" i="7"/>
  <c r="BC158" i="7"/>
  <c r="BD158" i="7"/>
  <c r="BE158" i="7"/>
  <c r="E158" i="7"/>
  <c r="AU158" i="7"/>
  <c r="AZ158" i="7"/>
  <c r="BA158" i="7"/>
  <c r="BB158" i="7"/>
  <c r="D158" i="7"/>
  <c r="F158" i="7"/>
  <c r="AU317" i="7"/>
  <c r="AZ317" i="7"/>
  <c r="BA317" i="7"/>
  <c r="BB317" i="7"/>
  <c r="D317" i="7"/>
  <c r="F317" i="7"/>
  <c r="AV317" i="7"/>
  <c r="BC317" i="7"/>
  <c r="BD317" i="7"/>
  <c r="BE317" i="7"/>
  <c r="E317" i="7"/>
  <c r="BX330" i="6"/>
  <c r="CE330" i="6"/>
  <c r="CF330" i="6"/>
  <c r="CG330" i="6"/>
  <c r="BW330" i="6"/>
  <c r="CB330" i="6"/>
  <c r="CC330" i="6"/>
  <c r="CD330" i="6"/>
  <c r="AV36" i="7"/>
  <c r="BC36" i="7"/>
  <c r="BD36" i="7"/>
  <c r="BE36" i="7"/>
  <c r="E36" i="7"/>
  <c r="AU36" i="7"/>
  <c r="AZ36" i="7"/>
  <c r="BA36" i="7"/>
  <c r="BB36" i="7"/>
  <c r="D36" i="7"/>
  <c r="F36" i="7"/>
  <c r="P193" i="7"/>
  <c r="CP193" i="7"/>
  <c r="C187" i="7"/>
  <c r="CA505" i="7"/>
  <c r="CF505" i="7"/>
  <c r="CG505" i="7"/>
  <c r="CH505" i="7"/>
  <c r="J505" i="7"/>
  <c r="CB505" i="7"/>
  <c r="CI505" i="7"/>
  <c r="CJ505" i="7"/>
  <c r="CK505" i="7"/>
  <c r="K505" i="7"/>
  <c r="CB467" i="7"/>
  <c r="CI467" i="7"/>
  <c r="CJ467" i="7"/>
  <c r="CK467" i="7"/>
  <c r="K467" i="7"/>
  <c r="CA467" i="7"/>
  <c r="CF467" i="7"/>
  <c r="CG467" i="7"/>
  <c r="CH467" i="7"/>
  <c r="J467" i="7"/>
  <c r="CB67" i="7"/>
  <c r="CI67" i="7"/>
  <c r="CJ67" i="7"/>
  <c r="CK67" i="7"/>
  <c r="K67" i="7"/>
  <c r="CA67" i="7"/>
  <c r="CF67" i="7"/>
  <c r="CG67" i="7"/>
  <c r="CH67" i="7"/>
  <c r="J67" i="7"/>
  <c r="CA278" i="7"/>
  <c r="CF278" i="7"/>
  <c r="CG278" i="7"/>
  <c r="CH278" i="7"/>
  <c r="J278" i="7"/>
  <c r="CB278" i="7"/>
  <c r="CI278" i="7"/>
  <c r="CJ278" i="7"/>
  <c r="CK278" i="7"/>
  <c r="K278" i="7"/>
  <c r="CA328" i="7"/>
  <c r="CF328" i="7"/>
  <c r="CG328" i="7"/>
  <c r="CH328" i="7"/>
  <c r="J328" i="7"/>
  <c r="CB328" i="7"/>
  <c r="CI328" i="7"/>
  <c r="CJ328" i="7"/>
  <c r="CK328" i="7"/>
  <c r="K328" i="7"/>
  <c r="CB25" i="7"/>
  <c r="CI25" i="7"/>
  <c r="CJ25" i="7"/>
  <c r="CK25" i="7"/>
  <c r="K25" i="7"/>
  <c r="CA25" i="7"/>
  <c r="CF25" i="7"/>
  <c r="CG25" i="7"/>
  <c r="CH25" i="7"/>
  <c r="J25" i="7"/>
  <c r="CA37" i="7"/>
  <c r="CF37" i="7"/>
  <c r="CG37" i="7"/>
  <c r="CH37" i="7"/>
  <c r="J37" i="7"/>
  <c r="CB37" i="7"/>
  <c r="CI37" i="7"/>
  <c r="CJ37" i="7"/>
  <c r="CK37" i="7"/>
  <c r="K37" i="7"/>
  <c r="CA413" i="7"/>
  <c r="CF413" i="7"/>
  <c r="CG413" i="7"/>
  <c r="CH413" i="7"/>
  <c r="J413" i="7"/>
  <c r="CB413" i="7"/>
  <c r="CI413" i="7"/>
  <c r="CJ413" i="7"/>
  <c r="CK413" i="7"/>
  <c r="K413" i="7"/>
  <c r="CA499" i="7"/>
  <c r="CF499" i="7"/>
  <c r="CG499" i="7"/>
  <c r="CH499" i="7"/>
  <c r="J499" i="7"/>
  <c r="CB499" i="7"/>
  <c r="CI499" i="7"/>
  <c r="CJ499" i="7"/>
  <c r="CK499" i="7"/>
  <c r="K499" i="7"/>
  <c r="CB124" i="7"/>
  <c r="CI124" i="7"/>
  <c r="CJ124" i="7"/>
  <c r="CK124" i="7"/>
  <c r="K124" i="7"/>
  <c r="CA124" i="7"/>
  <c r="CF124" i="7"/>
  <c r="CG124" i="7"/>
  <c r="CH124" i="7"/>
  <c r="J124" i="7"/>
  <c r="CA103" i="7"/>
  <c r="CF103" i="7"/>
  <c r="CG103" i="7"/>
  <c r="CH103" i="7"/>
  <c r="J103" i="7"/>
  <c r="CB103" i="7"/>
  <c r="CI103" i="7"/>
  <c r="CJ103" i="7"/>
  <c r="CK103" i="7"/>
  <c r="K103" i="7"/>
  <c r="CA164" i="7"/>
  <c r="CF164" i="7"/>
  <c r="CG164" i="7"/>
  <c r="CH164" i="7"/>
  <c r="J164" i="7"/>
  <c r="CB164" i="7"/>
  <c r="CI164" i="7"/>
  <c r="CJ164" i="7"/>
  <c r="CK164" i="7"/>
  <c r="K164" i="7"/>
  <c r="CB300" i="7"/>
  <c r="CI300" i="7"/>
  <c r="CJ300" i="7"/>
  <c r="CK300" i="7"/>
  <c r="K300" i="7"/>
  <c r="CA300" i="7"/>
  <c r="CF300" i="7"/>
  <c r="CG300" i="7"/>
  <c r="CH300" i="7"/>
  <c r="J300" i="7"/>
  <c r="CB489" i="7"/>
  <c r="CI489" i="7"/>
  <c r="CJ489" i="7"/>
  <c r="CK489" i="7"/>
  <c r="K489" i="7"/>
  <c r="CA489" i="7"/>
  <c r="CF489" i="7"/>
  <c r="CG489" i="7"/>
  <c r="CH489" i="7"/>
  <c r="J489" i="7"/>
  <c r="CB148" i="7"/>
  <c r="CI148" i="7"/>
  <c r="CJ148" i="7"/>
  <c r="CK148" i="7"/>
  <c r="K148" i="7"/>
  <c r="CA148" i="7"/>
  <c r="CF148" i="7"/>
  <c r="CG148" i="7"/>
  <c r="CH148" i="7"/>
  <c r="J148" i="7"/>
  <c r="CA78" i="7"/>
  <c r="CF78" i="7"/>
  <c r="CG78" i="7"/>
  <c r="CH78" i="7"/>
  <c r="J78" i="7"/>
  <c r="CB78" i="7"/>
  <c r="CI78" i="7"/>
  <c r="CJ78" i="7"/>
  <c r="CK78" i="7"/>
  <c r="K78" i="7"/>
  <c r="CB302" i="7"/>
  <c r="CI302" i="7"/>
  <c r="CJ302" i="7"/>
  <c r="CK302" i="7"/>
  <c r="K302" i="7"/>
  <c r="CA302" i="7"/>
  <c r="CF302" i="7"/>
  <c r="CG302" i="7"/>
  <c r="CH302" i="7"/>
  <c r="J302" i="7"/>
  <c r="CA194" i="7"/>
  <c r="CF194" i="7"/>
  <c r="CG194" i="7"/>
  <c r="CH194" i="7"/>
  <c r="J194" i="7"/>
  <c r="CB194" i="7"/>
  <c r="CI194" i="7"/>
  <c r="CJ194" i="7"/>
  <c r="CK194" i="7"/>
  <c r="K194" i="7"/>
  <c r="CA281" i="7"/>
  <c r="CF281" i="7"/>
  <c r="CG281" i="7"/>
  <c r="CH281" i="7"/>
  <c r="J281" i="7"/>
  <c r="CB281" i="7"/>
  <c r="CI281" i="7"/>
  <c r="CJ281" i="7"/>
  <c r="CK281" i="7"/>
  <c r="K281" i="7"/>
  <c r="CA443" i="7"/>
  <c r="CF443" i="7"/>
  <c r="CG443" i="7"/>
  <c r="CH443" i="7"/>
  <c r="J443" i="7"/>
  <c r="CB443" i="7"/>
  <c r="CI443" i="7"/>
  <c r="CJ443" i="7"/>
  <c r="CK443" i="7"/>
  <c r="K443" i="7"/>
  <c r="CB418" i="7"/>
  <c r="CI418" i="7"/>
  <c r="CJ418" i="7"/>
  <c r="CK418" i="7"/>
  <c r="K418" i="7"/>
  <c r="CA418" i="7"/>
  <c r="CF418" i="7"/>
  <c r="CG418" i="7"/>
  <c r="CH418" i="7"/>
  <c r="J418" i="7"/>
  <c r="CB472" i="7"/>
  <c r="CI472" i="7"/>
  <c r="CJ472" i="7"/>
  <c r="CK472" i="7"/>
  <c r="K472" i="7"/>
  <c r="CA472" i="7"/>
  <c r="CF472" i="7"/>
  <c r="CG472" i="7"/>
  <c r="CH472" i="7"/>
  <c r="J472" i="7"/>
  <c r="CB512" i="7"/>
  <c r="CI512" i="7"/>
  <c r="CJ512" i="7"/>
  <c r="CK512" i="7"/>
  <c r="K512" i="7"/>
  <c r="CA512" i="7"/>
  <c r="CF512" i="7"/>
  <c r="CG512" i="7"/>
  <c r="CH512" i="7"/>
  <c r="J512" i="7"/>
  <c r="CB156" i="7"/>
  <c r="CI156" i="7"/>
  <c r="CJ156" i="7"/>
  <c r="CK156" i="7"/>
  <c r="K156" i="7"/>
  <c r="CA156" i="7"/>
  <c r="CF156" i="7"/>
  <c r="CG156" i="7"/>
  <c r="CH156" i="7"/>
  <c r="J156" i="7"/>
  <c r="CA237" i="7"/>
  <c r="CF237" i="7"/>
  <c r="CG237" i="7"/>
  <c r="CH237" i="7"/>
  <c r="J237" i="7"/>
  <c r="CB237" i="7"/>
  <c r="CI237" i="7"/>
  <c r="CJ237" i="7"/>
  <c r="CK237" i="7"/>
  <c r="K237" i="7"/>
  <c r="CA486" i="7"/>
  <c r="CF486" i="7"/>
  <c r="CG486" i="7"/>
  <c r="CH486" i="7"/>
  <c r="J486" i="7"/>
  <c r="CB486" i="7"/>
  <c r="CI486" i="7"/>
  <c r="CJ486" i="7"/>
  <c r="CK486" i="7"/>
  <c r="K486" i="7"/>
  <c r="D37" i="10"/>
  <c r="AM21" i="4"/>
  <c r="CP450" i="7"/>
  <c r="P450" i="7"/>
  <c r="F187" i="7"/>
  <c r="P199" i="7"/>
  <c r="CP199" i="7"/>
  <c r="CP408" i="7"/>
  <c r="I400" i="7"/>
  <c r="P408" i="7"/>
  <c r="BY408" i="7"/>
  <c r="BY79" i="7"/>
  <c r="BY159" i="7"/>
  <c r="BY427" i="7"/>
  <c r="BY149" i="7"/>
  <c r="BY342" i="7"/>
  <c r="BY170" i="7"/>
  <c r="BY402" i="7"/>
  <c r="I21" i="7"/>
  <c r="C466" i="7"/>
  <c r="C278" i="7"/>
  <c r="C296" i="7"/>
  <c r="C461" i="7"/>
  <c r="C427" i="7"/>
  <c r="I71" i="7"/>
  <c r="C242" i="7"/>
  <c r="C405" i="7"/>
  <c r="C274" i="7"/>
  <c r="C468" i="7"/>
  <c r="I33" i="7"/>
  <c r="C330" i="7"/>
  <c r="C292" i="7"/>
  <c r="C233" i="7"/>
  <c r="C416" i="7"/>
  <c r="C29" i="7"/>
  <c r="I507" i="7"/>
  <c r="C499" i="7"/>
  <c r="C359" i="7"/>
  <c r="C418" i="7"/>
  <c r="I486" i="7"/>
  <c r="C426" i="7"/>
  <c r="C403" i="7"/>
  <c r="C190" i="7"/>
  <c r="C293" i="7"/>
  <c r="C106" i="7"/>
  <c r="C415" i="7"/>
  <c r="BY77" i="7"/>
  <c r="BY113" i="7"/>
  <c r="BY172" i="7"/>
  <c r="BY234" i="7"/>
  <c r="BY131" i="7"/>
  <c r="BY359" i="7"/>
  <c r="BY404" i="7"/>
  <c r="BY421" i="7"/>
  <c r="BY43" i="7"/>
  <c r="BY86" i="7"/>
  <c r="BY110" i="7"/>
  <c r="BY171" i="7"/>
  <c r="BY230" i="7"/>
  <c r="BY280" i="7"/>
  <c r="BY174" i="7"/>
  <c r="BY210" i="7"/>
  <c r="BY289" i="7"/>
  <c r="BY317" i="7"/>
  <c r="BY360" i="7"/>
  <c r="BY426" i="7"/>
  <c r="BY448" i="7"/>
  <c r="BY464" i="7"/>
  <c r="BY386" i="7"/>
  <c r="BY38" i="7"/>
  <c r="BY35" i="7"/>
  <c r="BY45" i="7"/>
  <c r="BY241" i="7"/>
  <c r="BY68" i="7"/>
  <c r="BY197" i="7"/>
  <c r="BY168" i="7"/>
  <c r="BY253" i="7"/>
  <c r="BY320" i="7"/>
  <c r="BY157" i="7"/>
  <c r="BY336" i="7"/>
  <c r="BY409" i="7"/>
  <c r="BY361" i="7"/>
  <c r="BY366" i="7"/>
  <c r="BY365" i="7"/>
  <c r="BY508" i="7"/>
  <c r="BY33" i="7"/>
  <c r="BY32" i="7"/>
  <c r="BY339" i="7"/>
  <c r="BY146" i="7"/>
  <c r="BY298" i="7"/>
  <c r="BY28" i="7"/>
  <c r="BY59" i="7"/>
  <c r="BY76" i="7"/>
  <c r="BY84" i="7"/>
  <c r="BY114" i="7"/>
  <c r="BY169" i="7"/>
  <c r="BY36" i="7"/>
  <c r="BY102" i="7"/>
  <c r="BY112" i="7"/>
  <c r="BY233" i="7"/>
  <c r="BY162" i="7"/>
  <c r="BY207" i="7"/>
  <c r="BY215" i="7"/>
  <c r="BY293" i="7"/>
  <c r="BY362" i="7"/>
  <c r="BY287" i="7"/>
  <c r="BY318" i="7"/>
  <c r="BY451" i="7"/>
  <c r="BY487" i="7"/>
  <c r="BY446" i="7"/>
  <c r="BY466" i="7"/>
  <c r="BY504" i="7"/>
  <c r="BY502" i="7"/>
  <c r="BY165" i="7"/>
  <c r="BY16" i="7"/>
  <c r="I511" i="7"/>
  <c r="I450" i="7"/>
  <c r="C417" i="7"/>
  <c r="I30" i="7"/>
  <c r="I515" i="7"/>
  <c r="C68" i="7"/>
  <c r="C371" i="7"/>
  <c r="C460" i="7"/>
  <c r="C366" i="7"/>
  <c r="C469" i="7"/>
  <c r="C489" i="7"/>
  <c r="C365" i="7"/>
  <c r="BW298" i="6"/>
  <c r="CB298" i="6"/>
  <c r="CC298" i="6"/>
  <c r="CD298" i="6"/>
  <c r="BX298" i="6"/>
  <c r="CE298" i="6"/>
  <c r="CF298" i="6"/>
  <c r="CG298" i="6"/>
  <c r="BW77" i="6"/>
  <c r="CB77" i="6"/>
  <c r="CC77" i="6"/>
  <c r="CD77" i="6"/>
  <c r="BX77" i="6"/>
  <c r="CE77" i="6"/>
  <c r="CF77" i="6"/>
  <c r="CG77" i="6"/>
  <c r="BW161" i="6"/>
  <c r="CB161" i="6"/>
  <c r="CC161" i="6"/>
  <c r="CD161" i="6"/>
  <c r="BX161" i="6"/>
  <c r="CE161" i="6"/>
  <c r="CF161" i="6"/>
  <c r="CG161" i="6"/>
  <c r="BW122" i="6"/>
  <c r="CB122" i="6"/>
  <c r="CC122" i="6"/>
  <c r="CD122" i="6"/>
  <c r="BX122" i="6"/>
  <c r="CE122" i="6"/>
  <c r="CF122" i="6"/>
  <c r="CG122" i="6"/>
  <c r="AU108" i="7"/>
  <c r="AZ108" i="7"/>
  <c r="BA108" i="7"/>
  <c r="BB108" i="7"/>
  <c r="D108" i="7"/>
  <c r="F108" i="7"/>
  <c r="AV108" i="7"/>
  <c r="BC108" i="7"/>
  <c r="BD108" i="7"/>
  <c r="BE108" i="7"/>
  <c r="E108" i="7"/>
  <c r="AU341" i="7"/>
  <c r="AZ341" i="7"/>
  <c r="BA341" i="7"/>
  <c r="BB341" i="7"/>
  <c r="D341" i="7"/>
  <c r="F341" i="7"/>
  <c r="AV341" i="7"/>
  <c r="BC341" i="7"/>
  <c r="BD341" i="7"/>
  <c r="BE341" i="7"/>
  <c r="E341" i="7"/>
  <c r="P236" i="7"/>
  <c r="CP236" i="7"/>
  <c r="C230" i="7"/>
  <c r="BW170" i="6"/>
  <c r="CB170" i="6"/>
  <c r="CC170" i="6"/>
  <c r="CD170" i="6"/>
  <c r="BX170" i="6"/>
  <c r="CE170" i="6"/>
  <c r="CF170" i="6"/>
  <c r="CG170" i="6"/>
  <c r="BW333" i="6"/>
  <c r="CB333" i="6"/>
  <c r="CC333" i="6"/>
  <c r="CD333" i="6"/>
  <c r="BX333" i="6"/>
  <c r="CE333" i="6"/>
  <c r="CF333" i="6"/>
  <c r="CG333" i="6"/>
  <c r="BW159" i="6"/>
  <c r="CB159" i="6"/>
  <c r="CC159" i="6"/>
  <c r="CD159" i="6"/>
  <c r="BX159" i="6"/>
  <c r="CE159" i="6"/>
  <c r="CF159" i="6"/>
  <c r="CG159" i="6"/>
  <c r="BX120" i="6"/>
  <c r="CE120" i="6"/>
  <c r="CF120" i="6"/>
  <c r="CG120" i="6"/>
  <c r="BW120" i="6"/>
  <c r="CB120" i="6"/>
  <c r="CC120" i="6"/>
  <c r="CD120" i="6"/>
  <c r="AU27" i="7"/>
  <c r="AZ27" i="7"/>
  <c r="BA27" i="7"/>
  <c r="BB27" i="7"/>
  <c r="D27" i="7"/>
  <c r="F27" i="7"/>
  <c r="AV27" i="7"/>
  <c r="BC27" i="7"/>
  <c r="BD27" i="7"/>
  <c r="BE27" i="7"/>
  <c r="E27" i="7"/>
  <c r="AU243" i="7"/>
  <c r="AZ243" i="7"/>
  <c r="BA243" i="7"/>
  <c r="BB243" i="7"/>
  <c r="D243" i="7"/>
  <c r="F243" i="7"/>
  <c r="AV243" i="7"/>
  <c r="BC243" i="7"/>
  <c r="BD243" i="7"/>
  <c r="BE243" i="7"/>
  <c r="E243" i="7"/>
  <c r="AU240" i="7"/>
  <c r="AZ240" i="7"/>
  <c r="BA240" i="7"/>
  <c r="BB240" i="7"/>
  <c r="D240" i="7"/>
  <c r="F240" i="7"/>
  <c r="AV240" i="7"/>
  <c r="BC240" i="7"/>
  <c r="BD240" i="7"/>
  <c r="BE240" i="7"/>
  <c r="E240" i="7"/>
  <c r="AU128" i="7"/>
  <c r="AZ128" i="7"/>
  <c r="BA128" i="7"/>
  <c r="BB128" i="7"/>
  <c r="D128" i="7"/>
  <c r="F128" i="7"/>
  <c r="AV128" i="7"/>
  <c r="BC128" i="7"/>
  <c r="BD128" i="7"/>
  <c r="BE128" i="7"/>
  <c r="E128" i="7"/>
  <c r="AU377" i="7"/>
  <c r="AZ377" i="7"/>
  <c r="BA377" i="7"/>
  <c r="BB377" i="7"/>
  <c r="D377" i="7"/>
  <c r="F377" i="7"/>
  <c r="AV377" i="7"/>
  <c r="BC377" i="7"/>
  <c r="BD377" i="7"/>
  <c r="BE377" i="7"/>
  <c r="E377" i="7"/>
  <c r="AV465" i="7"/>
  <c r="BC465" i="7"/>
  <c r="BD465" i="7"/>
  <c r="BE465" i="7"/>
  <c r="E465" i="7"/>
  <c r="AU465" i="7"/>
  <c r="AZ465" i="7"/>
  <c r="BA465" i="7"/>
  <c r="BB465" i="7"/>
  <c r="D465" i="7"/>
  <c r="F465" i="7"/>
  <c r="AU205" i="7"/>
  <c r="AZ205" i="7"/>
  <c r="BA205" i="7"/>
  <c r="BB205" i="7"/>
  <c r="D205" i="7"/>
  <c r="F205" i="7"/>
  <c r="AV205" i="7"/>
  <c r="BC205" i="7"/>
  <c r="BD205" i="7"/>
  <c r="BE205" i="7"/>
  <c r="E205" i="7"/>
  <c r="BW82" i="6"/>
  <c r="CB82" i="6"/>
  <c r="CC82" i="6"/>
  <c r="CD82" i="6"/>
  <c r="BX82" i="6"/>
  <c r="CE82" i="6"/>
  <c r="CF82" i="6"/>
  <c r="CG82" i="6"/>
  <c r="CP111" i="7"/>
  <c r="P111" i="7"/>
  <c r="I443" i="7"/>
  <c r="P451" i="7"/>
  <c r="CP451" i="7"/>
  <c r="BW345" i="6"/>
  <c r="CB345" i="6"/>
  <c r="CC345" i="6"/>
  <c r="CD345" i="6"/>
  <c r="BX345" i="6"/>
  <c r="CE345" i="6"/>
  <c r="CF345" i="6"/>
  <c r="CG345" i="6"/>
  <c r="BW173" i="6"/>
  <c r="CB173" i="6"/>
  <c r="CC173" i="6"/>
  <c r="CD173" i="6"/>
  <c r="BX173" i="6"/>
  <c r="CE173" i="6"/>
  <c r="CF173" i="6"/>
  <c r="CG173" i="6"/>
  <c r="BW381" i="6"/>
  <c r="CB381" i="6"/>
  <c r="CC381" i="6"/>
  <c r="CD381" i="6"/>
  <c r="BX381" i="6"/>
  <c r="CE381" i="6"/>
  <c r="CF381" i="6"/>
  <c r="CG381" i="6"/>
  <c r="BX21" i="6"/>
  <c r="CE21" i="6"/>
  <c r="CF21" i="6"/>
  <c r="CG21" i="6"/>
  <c r="BW21" i="6"/>
  <c r="CB21" i="6"/>
  <c r="CC21" i="6"/>
  <c r="CD21" i="6"/>
  <c r="BX339" i="6"/>
  <c r="CE339" i="6"/>
  <c r="CF339" i="6"/>
  <c r="CG339" i="6"/>
  <c r="BW339" i="6"/>
  <c r="CB339" i="6"/>
  <c r="CC339" i="6"/>
  <c r="CD339" i="6"/>
  <c r="BW42" i="6"/>
  <c r="CB42" i="6"/>
  <c r="CC42" i="6"/>
  <c r="CD42" i="6"/>
  <c r="BX42" i="6"/>
  <c r="CE42" i="6"/>
  <c r="CF42" i="6"/>
  <c r="CG42" i="6"/>
  <c r="BX492" i="6"/>
  <c r="CE492" i="6"/>
  <c r="CF492" i="6"/>
  <c r="CG492" i="6"/>
  <c r="BW492" i="6"/>
  <c r="CB492" i="6"/>
  <c r="CC492" i="6"/>
  <c r="CD492" i="6"/>
  <c r="AU325" i="7"/>
  <c r="AZ325" i="7"/>
  <c r="BA325" i="7"/>
  <c r="BB325" i="7"/>
  <c r="D325" i="7"/>
  <c r="F325" i="7"/>
  <c r="AV325" i="7"/>
  <c r="BC325" i="7"/>
  <c r="BD325" i="7"/>
  <c r="BE325" i="7"/>
  <c r="E325" i="7"/>
  <c r="AV453" i="7"/>
  <c r="BC453" i="7"/>
  <c r="BD453" i="7"/>
  <c r="BE453" i="7"/>
  <c r="E453" i="7"/>
  <c r="AU453" i="7"/>
  <c r="AZ453" i="7"/>
  <c r="BA453" i="7"/>
  <c r="BB453" i="7"/>
  <c r="D453" i="7"/>
  <c r="F453" i="7"/>
  <c r="AU197" i="7"/>
  <c r="AZ197" i="7"/>
  <c r="BA197" i="7"/>
  <c r="BB197" i="7"/>
  <c r="D197" i="7"/>
  <c r="F197" i="7"/>
  <c r="AV197" i="7"/>
  <c r="BC197" i="7"/>
  <c r="BD197" i="7"/>
  <c r="BE197" i="7"/>
  <c r="E197" i="7"/>
  <c r="AV416" i="7"/>
  <c r="BC416" i="7"/>
  <c r="BD416" i="7"/>
  <c r="BE416" i="7"/>
  <c r="E416" i="7"/>
  <c r="AU416" i="7"/>
  <c r="AZ416" i="7"/>
  <c r="BA416" i="7"/>
  <c r="BB416" i="7"/>
  <c r="D416" i="7"/>
  <c r="F416" i="7"/>
  <c r="AV277" i="7"/>
  <c r="BC277" i="7"/>
  <c r="BD277" i="7"/>
  <c r="BE277" i="7"/>
  <c r="E277" i="7"/>
  <c r="AU277" i="7"/>
  <c r="AZ277" i="7"/>
  <c r="BA277" i="7"/>
  <c r="BB277" i="7"/>
  <c r="D277" i="7"/>
  <c r="F277" i="7"/>
  <c r="AV29" i="7"/>
  <c r="BC29" i="7"/>
  <c r="BD29" i="7"/>
  <c r="BE29" i="7"/>
  <c r="E29" i="7"/>
  <c r="AU29" i="7"/>
  <c r="AZ29" i="7"/>
  <c r="BA29" i="7"/>
  <c r="BB29" i="7"/>
  <c r="D29" i="7"/>
  <c r="F29" i="7"/>
  <c r="BW201" i="6"/>
  <c r="CB201" i="6"/>
  <c r="CC201" i="6"/>
  <c r="CD201" i="6"/>
  <c r="BX201" i="6"/>
  <c r="CE201" i="6"/>
  <c r="CF201" i="6"/>
  <c r="CG201" i="6"/>
  <c r="CP194" i="7"/>
  <c r="P194" i="7"/>
  <c r="CB250" i="7"/>
  <c r="CI250" i="7"/>
  <c r="CJ250" i="7"/>
  <c r="CK250" i="7"/>
  <c r="K250" i="7"/>
  <c r="CA250" i="7"/>
  <c r="CF250" i="7"/>
  <c r="CG250" i="7"/>
  <c r="CH250" i="7"/>
  <c r="J250" i="7"/>
  <c r="CA415" i="7"/>
  <c r="CF415" i="7"/>
  <c r="CG415" i="7"/>
  <c r="CH415" i="7"/>
  <c r="J415" i="7"/>
  <c r="CB415" i="7"/>
  <c r="CI415" i="7"/>
  <c r="CJ415" i="7"/>
  <c r="CK415" i="7"/>
  <c r="K415" i="7"/>
  <c r="CB252" i="7"/>
  <c r="CI252" i="7"/>
  <c r="CJ252" i="7"/>
  <c r="CK252" i="7"/>
  <c r="K252" i="7"/>
  <c r="CA252" i="7"/>
  <c r="CF252" i="7"/>
  <c r="CG252" i="7"/>
  <c r="CH252" i="7"/>
  <c r="J252" i="7"/>
  <c r="CB471" i="7"/>
  <c r="CI471" i="7"/>
  <c r="CJ471" i="7"/>
  <c r="CK471" i="7"/>
  <c r="K471" i="7"/>
  <c r="CA471" i="7"/>
  <c r="CF471" i="7"/>
  <c r="CG471" i="7"/>
  <c r="CH471" i="7"/>
  <c r="J471" i="7"/>
  <c r="CA488" i="7"/>
  <c r="CF488" i="7"/>
  <c r="CG488" i="7"/>
  <c r="CH488" i="7"/>
  <c r="J488" i="7"/>
  <c r="CB488" i="7"/>
  <c r="CI488" i="7"/>
  <c r="CJ488" i="7"/>
  <c r="CK488" i="7"/>
  <c r="K488" i="7"/>
  <c r="CA332" i="7"/>
  <c r="CF332" i="7"/>
  <c r="CG332" i="7"/>
  <c r="CH332" i="7"/>
  <c r="J332" i="7"/>
  <c r="CB332" i="7"/>
  <c r="CI332" i="7"/>
  <c r="CJ332" i="7"/>
  <c r="CK332" i="7"/>
  <c r="K332" i="7"/>
  <c r="CA503" i="7"/>
  <c r="CF503" i="7"/>
  <c r="CG503" i="7"/>
  <c r="CH503" i="7"/>
  <c r="J503" i="7"/>
  <c r="CB503" i="7"/>
  <c r="CI503" i="7"/>
  <c r="CJ503" i="7"/>
  <c r="CK503" i="7"/>
  <c r="K503" i="7"/>
  <c r="CA23" i="7"/>
  <c r="CF23" i="7"/>
  <c r="CG23" i="7"/>
  <c r="CH23" i="7"/>
  <c r="J23" i="7"/>
  <c r="CB23" i="7"/>
  <c r="CI23" i="7"/>
  <c r="CJ23" i="7"/>
  <c r="CK23" i="7"/>
  <c r="K23" i="7"/>
  <c r="CA147" i="7"/>
  <c r="CF147" i="7"/>
  <c r="CG147" i="7"/>
  <c r="CH147" i="7"/>
  <c r="J147" i="7"/>
  <c r="CB147" i="7"/>
  <c r="CI147" i="7"/>
  <c r="CJ147" i="7"/>
  <c r="CK147" i="7"/>
  <c r="K147" i="7"/>
  <c r="CB272" i="7"/>
  <c r="CI272" i="7"/>
  <c r="CJ272" i="7"/>
  <c r="CK272" i="7"/>
  <c r="K272" i="7"/>
  <c r="CA272" i="7"/>
  <c r="CF272" i="7"/>
  <c r="CG272" i="7"/>
  <c r="CH272" i="7"/>
  <c r="J272" i="7"/>
  <c r="CB212" i="7"/>
  <c r="CI212" i="7"/>
  <c r="CJ212" i="7"/>
  <c r="CK212" i="7"/>
  <c r="K212" i="7"/>
  <c r="CA212" i="7"/>
  <c r="CF212" i="7"/>
  <c r="CG212" i="7"/>
  <c r="CH212" i="7"/>
  <c r="J212" i="7"/>
  <c r="CB291" i="7"/>
  <c r="CI291" i="7"/>
  <c r="CJ291" i="7"/>
  <c r="CK291" i="7"/>
  <c r="K291" i="7"/>
  <c r="CA291" i="7"/>
  <c r="CF291" i="7"/>
  <c r="CG291" i="7"/>
  <c r="CH291" i="7"/>
  <c r="J291" i="7"/>
  <c r="CA490" i="7"/>
  <c r="CF490" i="7"/>
  <c r="CG490" i="7"/>
  <c r="CH490" i="7"/>
  <c r="J490" i="7"/>
  <c r="CB490" i="7"/>
  <c r="CI490" i="7"/>
  <c r="CJ490" i="7"/>
  <c r="CK490" i="7"/>
  <c r="K490" i="7"/>
  <c r="CB454" i="7"/>
  <c r="CI454" i="7"/>
  <c r="CJ454" i="7"/>
  <c r="CK454" i="7"/>
  <c r="K454" i="7"/>
  <c r="CA454" i="7"/>
  <c r="CF454" i="7"/>
  <c r="CG454" i="7"/>
  <c r="CH454" i="7"/>
  <c r="J454" i="7"/>
  <c r="CA21" i="7"/>
  <c r="CF21" i="7"/>
  <c r="CG21" i="7"/>
  <c r="CH21" i="7"/>
  <c r="J21" i="7"/>
  <c r="CB21" i="7"/>
  <c r="CI21" i="7"/>
  <c r="CJ21" i="7"/>
  <c r="CK21" i="7"/>
  <c r="K21" i="7"/>
  <c r="CB192" i="7"/>
  <c r="CI192" i="7"/>
  <c r="CJ192" i="7"/>
  <c r="CK192" i="7"/>
  <c r="K192" i="7"/>
  <c r="CA192" i="7"/>
  <c r="CF192" i="7"/>
  <c r="CG192" i="7"/>
  <c r="CH192" i="7"/>
  <c r="J192" i="7"/>
  <c r="CB120" i="7"/>
  <c r="CI120" i="7"/>
  <c r="CJ120" i="7"/>
  <c r="CK120" i="7"/>
  <c r="K120" i="7"/>
  <c r="CA120" i="7"/>
  <c r="CF120" i="7"/>
  <c r="CG120" i="7"/>
  <c r="CH120" i="7"/>
  <c r="J120" i="7"/>
  <c r="CB15" i="7"/>
  <c r="CI15" i="7"/>
  <c r="CJ15" i="7"/>
  <c r="CK15" i="7"/>
  <c r="K15" i="7"/>
  <c r="CA15" i="7"/>
  <c r="CF15" i="7"/>
  <c r="CG15" i="7"/>
  <c r="CH15" i="7"/>
  <c r="J15" i="7"/>
  <c r="CB69" i="7"/>
  <c r="CI69" i="7"/>
  <c r="CJ69" i="7"/>
  <c r="CK69" i="7"/>
  <c r="K69" i="7"/>
  <c r="CA69" i="7"/>
  <c r="CF69" i="7"/>
  <c r="CG69" i="7"/>
  <c r="CH69" i="7"/>
  <c r="J69" i="7"/>
  <c r="CB247" i="7"/>
  <c r="CI247" i="7"/>
  <c r="CJ247" i="7"/>
  <c r="CK247" i="7"/>
  <c r="K247" i="7"/>
  <c r="CA247" i="7"/>
  <c r="CF247" i="7"/>
  <c r="CG247" i="7"/>
  <c r="CH247" i="7"/>
  <c r="J247" i="7"/>
  <c r="CA334" i="7"/>
  <c r="CF334" i="7"/>
  <c r="CG334" i="7"/>
  <c r="CH334" i="7"/>
  <c r="J334" i="7"/>
  <c r="CB334" i="7"/>
  <c r="CI334" i="7"/>
  <c r="CJ334" i="7"/>
  <c r="CK334" i="7"/>
  <c r="K334" i="7"/>
  <c r="CA387" i="7"/>
  <c r="CF387" i="7"/>
  <c r="CG387" i="7"/>
  <c r="CH387" i="7"/>
  <c r="J387" i="7"/>
  <c r="CB387" i="7"/>
  <c r="CI387" i="7"/>
  <c r="CJ387" i="7"/>
  <c r="CK387" i="7"/>
  <c r="K387" i="7"/>
  <c r="CA498" i="7"/>
  <c r="CF498" i="7"/>
  <c r="CG498" i="7"/>
  <c r="CH498" i="7"/>
  <c r="J498" i="7"/>
  <c r="CB498" i="7"/>
  <c r="CI498" i="7"/>
  <c r="CJ498" i="7"/>
  <c r="CK498" i="7"/>
  <c r="K498" i="7"/>
  <c r="CA507" i="7"/>
  <c r="CF507" i="7"/>
  <c r="CG507" i="7"/>
  <c r="CH507" i="7"/>
  <c r="J507" i="7"/>
  <c r="CB507" i="7"/>
  <c r="CI507" i="7"/>
  <c r="CJ507" i="7"/>
  <c r="CK507" i="7"/>
  <c r="K507" i="7"/>
  <c r="CA419" i="7"/>
  <c r="CF419" i="7"/>
  <c r="CG419" i="7"/>
  <c r="CH419" i="7"/>
  <c r="J419" i="7"/>
  <c r="CB419" i="7"/>
  <c r="CI419" i="7"/>
  <c r="CJ419" i="7"/>
  <c r="CK419" i="7"/>
  <c r="K419" i="7"/>
  <c r="CB465" i="7"/>
  <c r="CI465" i="7"/>
  <c r="CJ465" i="7"/>
  <c r="CK465" i="7"/>
  <c r="K465" i="7"/>
  <c r="CA465" i="7"/>
  <c r="CF465" i="7"/>
  <c r="CG465" i="7"/>
  <c r="CH465" i="7"/>
  <c r="J465" i="7"/>
  <c r="CB292" i="7"/>
  <c r="CI292" i="7"/>
  <c r="CJ292" i="7"/>
  <c r="CK292" i="7"/>
  <c r="K292" i="7"/>
  <c r="CA292" i="7"/>
  <c r="CF292" i="7"/>
  <c r="CG292" i="7"/>
  <c r="CH292" i="7"/>
  <c r="J292" i="7"/>
  <c r="CA116" i="7"/>
  <c r="CF116" i="7"/>
  <c r="CG116" i="7"/>
  <c r="CH116" i="7"/>
  <c r="J116" i="7"/>
  <c r="CB116" i="7"/>
  <c r="CI116" i="7"/>
  <c r="CJ116" i="7"/>
  <c r="CK116" i="7"/>
  <c r="K116" i="7"/>
  <c r="CB190" i="7"/>
  <c r="CI190" i="7"/>
  <c r="CJ190" i="7"/>
  <c r="CK190" i="7"/>
  <c r="K190" i="7"/>
  <c r="CA190" i="7"/>
  <c r="CF190" i="7"/>
  <c r="CG190" i="7"/>
  <c r="CH190" i="7"/>
  <c r="J190" i="7"/>
  <c r="CA242" i="7"/>
  <c r="CF242" i="7"/>
  <c r="CG242" i="7"/>
  <c r="CH242" i="7"/>
  <c r="J242" i="7"/>
  <c r="CB242" i="7"/>
  <c r="CI242" i="7"/>
  <c r="CJ242" i="7"/>
  <c r="CK242" i="7"/>
  <c r="K242" i="7"/>
  <c r="CA286" i="7"/>
  <c r="CF286" i="7"/>
  <c r="CG286" i="7"/>
  <c r="CH286" i="7"/>
  <c r="J286" i="7"/>
  <c r="CB286" i="7"/>
  <c r="CI286" i="7"/>
  <c r="CJ286" i="7"/>
  <c r="CK286" i="7"/>
  <c r="K286" i="7"/>
  <c r="CB217" i="7"/>
  <c r="CI217" i="7"/>
  <c r="CJ217" i="7"/>
  <c r="CK217" i="7"/>
  <c r="K217" i="7"/>
  <c r="CA217" i="7"/>
  <c r="CF217" i="7"/>
  <c r="CG217" i="7"/>
  <c r="CH217" i="7"/>
  <c r="J217" i="7"/>
  <c r="CA381" i="7"/>
  <c r="CF381" i="7"/>
  <c r="CG381" i="7"/>
  <c r="CH381" i="7"/>
  <c r="J381" i="7"/>
  <c r="CB381" i="7"/>
  <c r="CI381" i="7"/>
  <c r="CJ381" i="7"/>
  <c r="CK381" i="7"/>
  <c r="K381" i="7"/>
  <c r="CA456" i="7"/>
  <c r="CF456" i="7"/>
  <c r="CG456" i="7"/>
  <c r="CH456" i="7"/>
  <c r="J456" i="7"/>
  <c r="CB456" i="7"/>
  <c r="CI456" i="7"/>
  <c r="CJ456" i="7"/>
  <c r="CK456" i="7"/>
  <c r="K456" i="7"/>
  <c r="CB358" i="7"/>
  <c r="CI358" i="7"/>
  <c r="CJ358" i="7"/>
  <c r="CK358" i="7"/>
  <c r="K358" i="7"/>
  <c r="CA358" i="7"/>
  <c r="CF358" i="7"/>
  <c r="CG358" i="7"/>
  <c r="CH358" i="7"/>
  <c r="J358" i="7"/>
  <c r="CB493" i="7"/>
  <c r="CI493" i="7"/>
  <c r="CJ493" i="7"/>
  <c r="CK493" i="7"/>
  <c r="K493" i="7"/>
  <c r="CA493" i="7"/>
  <c r="CF493" i="7"/>
  <c r="CG493" i="7"/>
  <c r="CH493" i="7"/>
  <c r="J493" i="7"/>
  <c r="CB420" i="7"/>
  <c r="CI420" i="7"/>
  <c r="CJ420" i="7"/>
  <c r="CK420" i="7"/>
  <c r="K420" i="7"/>
  <c r="CA420" i="7"/>
  <c r="CF420" i="7"/>
  <c r="CG420" i="7"/>
  <c r="CH420" i="7"/>
  <c r="J420" i="7"/>
  <c r="CA111" i="7"/>
  <c r="CF111" i="7"/>
  <c r="CG111" i="7"/>
  <c r="CH111" i="7"/>
  <c r="J111" i="7"/>
  <c r="CB111" i="7"/>
  <c r="CI111" i="7"/>
  <c r="CJ111" i="7"/>
  <c r="CK111" i="7"/>
  <c r="K111" i="7"/>
  <c r="E37" i="10"/>
  <c r="AN21" i="4"/>
  <c r="C443" i="7"/>
  <c r="P449" i="7"/>
  <c r="CP449" i="7"/>
  <c r="BW418" i="6"/>
  <c r="CB418" i="6"/>
  <c r="CC418" i="6"/>
  <c r="CD418" i="6"/>
  <c r="BX418" i="6"/>
  <c r="CE418" i="6"/>
  <c r="CF418" i="6"/>
  <c r="CG418" i="6"/>
  <c r="BX379" i="6"/>
  <c r="CE379" i="6"/>
  <c r="CF379" i="6"/>
  <c r="CG379" i="6"/>
  <c r="BW379" i="6"/>
  <c r="CB379" i="6"/>
  <c r="CC379" i="6"/>
  <c r="CD379" i="6"/>
  <c r="BW126" i="6"/>
  <c r="CB126" i="6"/>
  <c r="CC126" i="6"/>
  <c r="CD126" i="6"/>
  <c r="BX126" i="6"/>
  <c r="CE126" i="6"/>
  <c r="CF126" i="6"/>
  <c r="CG126" i="6"/>
  <c r="BW73" i="6"/>
  <c r="CB73" i="6"/>
  <c r="CC73" i="6"/>
  <c r="CD73" i="6"/>
  <c r="BX73" i="6"/>
  <c r="CE73" i="6"/>
  <c r="CF73" i="6"/>
  <c r="CG73" i="6"/>
  <c r="BW488" i="6"/>
  <c r="CB488" i="6"/>
  <c r="CC488" i="6"/>
  <c r="CD488" i="6"/>
  <c r="BX488" i="6"/>
  <c r="CE488" i="6"/>
  <c r="CF488" i="6"/>
  <c r="CG488" i="6"/>
  <c r="BW425" i="6"/>
  <c r="CB425" i="6"/>
  <c r="CC425" i="6"/>
  <c r="CD425" i="6"/>
  <c r="BX425" i="6"/>
  <c r="CE425" i="6"/>
  <c r="CF425" i="6"/>
  <c r="CG425" i="6"/>
  <c r="BW244" i="6"/>
  <c r="CB244" i="6"/>
  <c r="CC244" i="6"/>
  <c r="CD244" i="6"/>
  <c r="BX244" i="6"/>
  <c r="CE244" i="6"/>
  <c r="CF244" i="6"/>
  <c r="CG244" i="6"/>
  <c r="BW251" i="6"/>
  <c r="CB251" i="6"/>
  <c r="CC251" i="6"/>
  <c r="CD251" i="6"/>
  <c r="BX251" i="6"/>
  <c r="CE251" i="6"/>
  <c r="CF251" i="6"/>
  <c r="CG251" i="6"/>
  <c r="BW507" i="6"/>
  <c r="CB507" i="6"/>
  <c r="CC507" i="6"/>
  <c r="CD507" i="6"/>
  <c r="BX507" i="6"/>
  <c r="CE507" i="6"/>
  <c r="CF507" i="6"/>
  <c r="CG507" i="6"/>
  <c r="AU172" i="7"/>
  <c r="AZ172" i="7"/>
  <c r="BA172" i="7"/>
  <c r="BB172" i="7"/>
  <c r="D172" i="7"/>
  <c r="F172" i="7"/>
  <c r="AV172" i="7"/>
  <c r="BC172" i="7"/>
  <c r="BD172" i="7"/>
  <c r="BE172" i="7"/>
  <c r="E172" i="7"/>
  <c r="AV404" i="7"/>
  <c r="BC404" i="7"/>
  <c r="BD404" i="7"/>
  <c r="BE404" i="7"/>
  <c r="E404" i="7"/>
  <c r="AU404" i="7"/>
  <c r="AZ404" i="7"/>
  <c r="BA404" i="7"/>
  <c r="BB404" i="7"/>
  <c r="D404" i="7"/>
  <c r="F404" i="7"/>
  <c r="AU361" i="7"/>
  <c r="AZ361" i="7"/>
  <c r="BA361" i="7"/>
  <c r="BB361" i="7"/>
  <c r="D361" i="7"/>
  <c r="F361" i="7"/>
  <c r="AV361" i="7"/>
  <c r="BC361" i="7"/>
  <c r="BD361" i="7"/>
  <c r="BE361" i="7"/>
  <c r="E361" i="7"/>
  <c r="AV242" i="7"/>
  <c r="BC242" i="7"/>
  <c r="BD242" i="7"/>
  <c r="BE242" i="7"/>
  <c r="E242" i="7"/>
  <c r="AU242" i="7"/>
  <c r="AZ242" i="7"/>
  <c r="BA242" i="7"/>
  <c r="BB242" i="7"/>
  <c r="D242" i="7"/>
  <c r="F242" i="7"/>
  <c r="AV284" i="7"/>
  <c r="BC284" i="7"/>
  <c r="BD284" i="7"/>
  <c r="BE284" i="7"/>
  <c r="E284" i="7"/>
  <c r="AU284" i="7"/>
  <c r="AZ284" i="7"/>
  <c r="BA284" i="7"/>
  <c r="BB284" i="7"/>
  <c r="D284" i="7"/>
  <c r="F284" i="7"/>
  <c r="AV294" i="7"/>
  <c r="BC294" i="7"/>
  <c r="BD294" i="7"/>
  <c r="BE294" i="7"/>
  <c r="E294" i="7"/>
  <c r="AU294" i="7"/>
  <c r="AZ294" i="7"/>
  <c r="BA294" i="7"/>
  <c r="BB294" i="7"/>
  <c r="D294" i="7"/>
  <c r="F294" i="7"/>
  <c r="AU256" i="7"/>
  <c r="AZ256" i="7"/>
  <c r="BA256" i="7"/>
  <c r="BB256" i="7"/>
  <c r="D256" i="7"/>
  <c r="F256" i="7"/>
  <c r="AV256" i="7"/>
  <c r="BC256" i="7"/>
  <c r="BD256" i="7"/>
  <c r="BE256" i="7"/>
  <c r="E256" i="7"/>
  <c r="BW60" i="6"/>
  <c r="CB60" i="6"/>
  <c r="CC60" i="6"/>
  <c r="CD60" i="6"/>
  <c r="BX60" i="6"/>
  <c r="CE60" i="6"/>
  <c r="CF60" i="6"/>
  <c r="CG60" i="6"/>
  <c r="AU378" i="7"/>
  <c r="AZ378" i="7"/>
  <c r="BA378" i="7"/>
  <c r="BB378" i="7"/>
  <c r="D378" i="7"/>
  <c r="F378" i="7"/>
  <c r="AV378" i="7"/>
  <c r="BC378" i="7"/>
  <c r="BD378" i="7"/>
  <c r="BE378" i="7"/>
  <c r="E378" i="7"/>
  <c r="P280" i="7"/>
  <c r="CP280" i="7"/>
  <c r="I272" i="7"/>
  <c r="P494" i="7"/>
  <c r="CP494" i="7"/>
  <c r="C37" i="10"/>
  <c r="AL21" i="4"/>
  <c r="P195" i="7"/>
  <c r="I187" i="7"/>
  <c r="CP195" i="7"/>
  <c r="CP322" i="7"/>
  <c r="P322" i="7"/>
  <c r="BW320" i="6"/>
  <c r="CB320" i="6"/>
  <c r="CC320" i="6"/>
  <c r="CD320" i="6"/>
  <c r="BX320" i="6"/>
  <c r="CE320" i="6"/>
  <c r="CF320" i="6"/>
  <c r="CG320" i="6"/>
  <c r="BW113" i="6"/>
  <c r="CB113" i="6"/>
  <c r="CC113" i="6"/>
  <c r="CD113" i="6"/>
  <c r="BX113" i="6"/>
  <c r="CE113" i="6"/>
  <c r="CF113" i="6"/>
  <c r="CG113" i="6"/>
  <c r="BW41" i="6"/>
  <c r="CB41" i="6"/>
  <c r="CC41" i="6"/>
  <c r="CD41" i="6"/>
  <c r="BX41" i="6"/>
  <c r="CE41" i="6"/>
  <c r="CF41" i="6"/>
  <c r="CG41" i="6"/>
  <c r="BW512" i="6"/>
  <c r="CB512" i="6"/>
  <c r="CC512" i="6"/>
  <c r="CD512" i="6"/>
  <c r="BX512" i="6"/>
  <c r="CE512" i="6"/>
  <c r="CF512" i="6"/>
  <c r="CG512" i="6"/>
  <c r="BW258" i="6"/>
  <c r="CB258" i="6"/>
  <c r="CC258" i="6"/>
  <c r="CD258" i="6"/>
  <c r="BX258" i="6"/>
  <c r="CE258" i="6"/>
  <c r="CF258" i="6"/>
  <c r="CG258" i="6"/>
  <c r="BX292" i="6"/>
  <c r="CE292" i="6"/>
  <c r="CF292" i="6"/>
  <c r="CG292" i="6"/>
  <c r="BW292" i="6"/>
  <c r="CB292" i="6"/>
  <c r="CC292" i="6"/>
  <c r="CD292" i="6"/>
  <c r="BX191" i="6"/>
  <c r="CE191" i="6"/>
  <c r="CF191" i="6"/>
  <c r="CG191" i="6"/>
  <c r="BW191" i="6"/>
  <c r="CB191" i="6"/>
  <c r="CC191" i="6"/>
  <c r="CD191" i="6"/>
  <c r="BW337" i="6"/>
  <c r="CB337" i="6"/>
  <c r="CC337" i="6"/>
  <c r="CD337" i="6"/>
  <c r="BX337" i="6"/>
  <c r="CE337" i="6"/>
  <c r="CF337" i="6"/>
  <c r="CG337" i="6"/>
  <c r="BW255" i="6"/>
  <c r="CB255" i="6"/>
  <c r="CC255" i="6"/>
  <c r="CD255" i="6"/>
  <c r="BX255" i="6"/>
  <c r="CE255" i="6"/>
  <c r="CF255" i="6"/>
  <c r="CG255" i="6"/>
  <c r="BW20" i="6"/>
  <c r="CB20" i="6"/>
  <c r="CC20" i="6"/>
  <c r="CD20" i="6"/>
  <c r="BX20" i="6"/>
  <c r="CE20" i="6"/>
  <c r="CF20" i="6"/>
  <c r="CG20" i="6"/>
  <c r="BX202" i="6"/>
  <c r="CE202" i="6"/>
  <c r="CF202" i="6"/>
  <c r="CG202" i="6"/>
  <c r="BW202" i="6"/>
  <c r="CB202" i="6"/>
  <c r="CC202" i="6"/>
  <c r="CD202" i="6"/>
  <c r="BW233" i="6"/>
  <c r="CB233" i="6"/>
  <c r="CC233" i="6"/>
  <c r="CD233" i="6"/>
  <c r="BX233" i="6"/>
  <c r="CE233" i="6"/>
  <c r="CF233" i="6"/>
  <c r="CG233" i="6"/>
  <c r="AU444" i="7"/>
  <c r="AZ444" i="7"/>
  <c r="BA444" i="7"/>
  <c r="BB444" i="7"/>
  <c r="D444" i="7"/>
  <c r="F444" i="7"/>
  <c r="AV444" i="7"/>
  <c r="BC444" i="7"/>
  <c r="BD444" i="7"/>
  <c r="BE444" i="7"/>
  <c r="E444" i="7"/>
  <c r="AV420" i="7"/>
  <c r="BC420" i="7"/>
  <c r="BD420" i="7"/>
  <c r="BE420" i="7"/>
  <c r="E420" i="7"/>
  <c r="AU420" i="7"/>
  <c r="AZ420" i="7"/>
  <c r="BA420" i="7"/>
  <c r="BB420" i="7"/>
  <c r="D420" i="7"/>
  <c r="F420" i="7"/>
  <c r="AU173" i="7"/>
  <c r="AZ173" i="7"/>
  <c r="BA173" i="7"/>
  <c r="BB173" i="7"/>
  <c r="D173" i="7"/>
  <c r="F173" i="7"/>
  <c r="AV173" i="7"/>
  <c r="BC173" i="7"/>
  <c r="BD173" i="7"/>
  <c r="BE173" i="7"/>
  <c r="E173" i="7"/>
  <c r="AU41" i="7"/>
  <c r="AZ41" i="7"/>
  <c r="BA41" i="7"/>
  <c r="BB41" i="7"/>
  <c r="D41" i="7"/>
  <c r="F41" i="7"/>
  <c r="AV41" i="7"/>
  <c r="BC41" i="7"/>
  <c r="BD41" i="7"/>
  <c r="BE41" i="7"/>
  <c r="E41" i="7"/>
  <c r="AU129" i="7"/>
  <c r="AZ129" i="7"/>
  <c r="BA129" i="7"/>
  <c r="BB129" i="7"/>
  <c r="D129" i="7"/>
  <c r="F129" i="7"/>
  <c r="AV129" i="7"/>
  <c r="BC129" i="7"/>
  <c r="BD129" i="7"/>
  <c r="BE129" i="7"/>
  <c r="E129" i="7"/>
  <c r="AV502" i="7"/>
  <c r="BC502" i="7"/>
  <c r="BD502" i="7"/>
  <c r="BE502" i="7"/>
  <c r="E502" i="7"/>
  <c r="AU502" i="7"/>
  <c r="AZ502" i="7"/>
  <c r="BA502" i="7"/>
  <c r="BB502" i="7"/>
  <c r="D502" i="7"/>
  <c r="F502" i="7"/>
  <c r="AV413" i="7"/>
  <c r="BC413" i="7"/>
  <c r="BD413" i="7"/>
  <c r="BE413" i="7"/>
  <c r="E413" i="7"/>
  <c r="AU413" i="7"/>
  <c r="AZ413" i="7"/>
  <c r="BA413" i="7"/>
  <c r="BB413" i="7"/>
  <c r="D413" i="7"/>
  <c r="F413" i="7"/>
  <c r="AU287" i="7"/>
  <c r="AZ287" i="7"/>
  <c r="BA287" i="7"/>
  <c r="BB287" i="7"/>
  <c r="D287" i="7"/>
  <c r="F287" i="7"/>
  <c r="AV287" i="7"/>
  <c r="BC287" i="7"/>
  <c r="BD287" i="7"/>
  <c r="BE287" i="7"/>
  <c r="E287" i="7"/>
  <c r="AV160" i="7"/>
  <c r="BC160" i="7"/>
  <c r="BD160" i="7"/>
  <c r="BE160" i="7"/>
  <c r="E160" i="7"/>
  <c r="AU160" i="7"/>
  <c r="AZ160" i="7"/>
  <c r="BA160" i="7"/>
  <c r="BB160" i="7"/>
  <c r="D160" i="7"/>
  <c r="F160" i="7"/>
  <c r="AV510" i="7"/>
  <c r="BC510" i="7"/>
  <c r="BD510" i="7"/>
  <c r="BE510" i="7"/>
  <c r="E510" i="7"/>
  <c r="AU510" i="7"/>
  <c r="AZ510" i="7"/>
  <c r="BA510" i="7"/>
  <c r="BB510" i="7"/>
  <c r="D510" i="7"/>
  <c r="F510" i="7"/>
  <c r="AU455" i="7"/>
  <c r="AZ455" i="7"/>
  <c r="BA455" i="7"/>
  <c r="BB455" i="7"/>
  <c r="D455" i="7"/>
  <c r="F455" i="7"/>
  <c r="AV455" i="7"/>
  <c r="BC455" i="7"/>
  <c r="BD455" i="7"/>
  <c r="BE455" i="7"/>
  <c r="E455" i="7"/>
  <c r="AU145" i="7"/>
  <c r="AZ145" i="7"/>
  <c r="BA145" i="7"/>
  <c r="BB145" i="7"/>
  <c r="D145" i="7"/>
  <c r="AV145" i="7"/>
  <c r="BC145" i="7"/>
  <c r="BD145" i="7"/>
  <c r="BE145" i="7"/>
  <c r="E145" i="7"/>
  <c r="AU239" i="7"/>
  <c r="AZ239" i="7"/>
  <c r="BA239" i="7"/>
  <c r="BB239" i="7"/>
  <c r="D239" i="7"/>
  <c r="F239" i="7"/>
  <c r="AV239" i="7"/>
  <c r="BC239" i="7"/>
  <c r="BD239" i="7"/>
  <c r="BE239" i="7"/>
  <c r="E239" i="7"/>
  <c r="AU151" i="7"/>
  <c r="AZ151" i="7"/>
  <c r="BA151" i="7"/>
  <c r="BB151" i="7"/>
  <c r="D151" i="7"/>
  <c r="F151" i="7"/>
  <c r="AV151" i="7"/>
  <c r="BC151" i="7"/>
  <c r="BD151" i="7"/>
  <c r="BE151" i="7"/>
  <c r="E151" i="7"/>
  <c r="AU274" i="7"/>
  <c r="AZ274" i="7"/>
  <c r="BA274" i="7"/>
  <c r="BB274" i="7"/>
  <c r="D274" i="7"/>
  <c r="F274" i="7"/>
  <c r="AV274" i="7"/>
  <c r="BC274" i="7"/>
  <c r="BD274" i="7"/>
  <c r="BE274" i="7"/>
  <c r="E274" i="7"/>
  <c r="AU490" i="7"/>
  <c r="AZ490" i="7"/>
  <c r="BA490" i="7"/>
  <c r="BB490" i="7"/>
  <c r="D490" i="7"/>
  <c r="F490" i="7"/>
  <c r="AV490" i="7"/>
  <c r="BC490" i="7"/>
  <c r="BD490" i="7"/>
  <c r="BE490" i="7"/>
  <c r="E490" i="7"/>
  <c r="AV315" i="7"/>
  <c r="BC315" i="7"/>
  <c r="BD315" i="7"/>
  <c r="BE315" i="7"/>
  <c r="E315" i="7"/>
  <c r="AU315" i="7"/>
  <c r="AZ315" i="7"/>
  <c r="BA315" i="7"/>
  <c r="BB315" i="7"/>
  <c r="D315" i="7"/>
  <c r="AU272" i="7"/>
  <c r="AZ272" i="7"/>
  <c r="BA272" i="7"/>
  <c r="BB272" i="7"/>
  <c r="D272" i="7"/>
  <c r="AV272" i="7"/>
  <c r="BC272" i="7"/>
  <c r="BD272" i="7"/>
  <c r="BE272" i="7"/>
  <c r="E272" i="7"/>
  <c r="BW458" i="6"/>
  <c r="CB458" i="6"/>
  <c r="CC458" i="6"/>
  <c r="CD458" i="6"/>
  <c r="BX458" i="6"/>
  <c r="CE458" i="6"/>
  <c r="CF458" i="6"/>
  <c r="CG458" i="6"/>
  <c r="AV324" i="7"/>
  <c r="BC324" i="7"/>
  <c r="BD324" i="7"/>
  <c r="BE324" i="7"/>
  <c r="E324" i="7"/>
  <c r="AU324" i="7"/>
  <c r="AZ324" i="7"/>
  <c r="BA324" i="7"/>
  <c r="BB324" i="7"/>
  <c r="D324" i="7"/>
  <c r="F324" i="7"/>
  <c r="CP413" i="7"/>
  <c r="P413" i="7"/>
  <c r="P456" i="7"/>
  <c r="CP456" i="7"/>
  <c r="F37" i="10"/>
  <c r="AO21" i="4"/>
  <c r="BX454" i="6"/>
  <c r="CE454" i="6"/>
  <c r="CF454" i="6"/>
  <c r="CG454" i="6"/>
  <c r="BW454" i="6"/>
  <c r="CB454" i="6"/>
  <c r="CC454" i="6"/>
  <c r="CD454" i="6"/>
  <c r="BW237" i="6"/>
  <c r="CB237" i="6"/>
  <c r="CC237" i="6"/>
  <c r="CD237" i="6"/>
  <c r="BX237" i="6"/>
  <c r="CE237" i="6"/>
  <c r="CF237" i="6"/>
  <c r="CG237" i="6"/>
  <c r="BW238" i="6"/>
  <c r="CB238" i="6"/>
  <c r="CC238" i="6"/>
  <c r="CD238" i="6"/>
  <c r="BX238" i="6"/>
  <c r="CE238" i="6"/>
  <c r="CF238" i="6"/>
  <c r="CG238" i="6"/>
  <c r="BW295" i="6"/>
  <c r="CB295" i="6"/>
  <c r="CC295" i="6"/>
  <c r="CD295" i="6"/>
  <c r="BX295" i="6"/>
  <c r="CE295" i="6"/>
  <c r="CF295" i="6"/>
  <c r="CG295" i="6"/>
  <c r="BW386" i="6"/>
  <c r="CB386" i="6"/>
  <c r="CC386" i="6"/>
  <c r="CD386" i="6"/>
  <c r="BX386" i="6"/>
  <c r="CE386" i="6"/>
  <c r="CF386" i="6"/>
  <c r="CG386" i="6"/>
  <c r="BW38" i="6"/>
  <c r="CB38" i="6"/>
  <c r="CC38" i="6"/>
  <c r="CD38" i="6"/>
  <c r="BX38" i="6"/>
  <c r="CE38" i="6"/>
  <c r="CF38" i="6"/>
  <c r="CG38" i="6"/>
  <c r="BW490" i="6"/>
  <c r="CB490" i="6"/>
  <c r="CC490" i="6"/>
  <c r="CD490" i="6"/>
  <c r="BX490" i="6"/>
  <c r="CE490" i="6"/>
  <c r="CF490" i="6"/>
  <c r="CG490" i="6"/>
  <c r="BW213" i="6"/>
  <c r="CB213" i="6"/>
  <c r="CC213" i="6"/>
  <c r="CD213" i="6"/>
  <c r="BX213" i="6"/>
  <c r="CE213" i="6"/>
  <c r="CF213" i="6"/>
  <c r="CG213" i="6"/>
  <c r="BW22" i="6"/>
  <c r="CB22" i="6"/>
  <c r="CC22" i="6"/>
  <c r="CD22" i="6"/>
  <c r="BX22" i="6"/>
  <c r="CE22" i="6"/>
  <c r="CF22" i="6"/>
  <c r="CG22" i="6"/>
  <c r="BW403" i="6"/>
  <c r="CB403" i="6"/>
  <c r="CC403" i="6"/>
  <c r="CD403" i="6"/>
  <c r="BX403" i="6"/>
  <c r="CE403" i="6"/>
  <c r="CF403" i="6"/>
  <c r="CG403" i="6"/>
  <c r="BW409" i="6"/>
  <c r="CB409" i="6"/>
  <c r="CC409" i="6"/>
  <c r="CD409" i="6"/>
  <c r="BX409" i="6"/>
  <c r="CE409" i="6"/>
  <c r="CF409" i="6"/>
  <c r="CG409" i="6"/>
  <c r="BW367" i="6"/>
  <c r="CB367" i="6"/>
  <c r="CC367" i="6"/>
  <c r="CD367" i="6"/>
  <c r="BX367" i="6"/>
  <c r="CE367" i="6"/>
  <c r="CF367" i="6"/>
  <c r="CG367" i="6"/>
  <c r="BX506" i="6"/>
  <c r="CE506" i="6"/>
  <c r="CF506" i="6"/>
  <c r="CG506" i="6"/>
  <c r="BW506" i="6"/>
  <c r="CB506" i="6"/>
  <c r="CC506" i="6"/>
  <c r="CD506" i="6"/>
  <c r="BW365" i="6"/>
  <c r="CB365" i="6"/>
  <c r="CC365" i="6"/>
  <c r="CD365" i="6"/>
  <c r="BX365" i="6"/>
  <c r="CE365" i="6"/>
  <c r="CF365" i="6"/>
  <c r="CG365" i="6"/>
  <c r="BW171" i="6"/>
  <c r="CB171" i="6"/>
  <c r="CC171" i="6"/>
  <c r="CD171" i="6"/>
  <c r="BX171" i="6"/>
  <c r="CE171" i="6"/>
  <c r="CF171" i="6"/>
  <c r="CG171" i="6"/>
  <c r="BW332" i="6"/>
  <c r="CB332" i="6"/>
  <c r="CC332" i="6"/>
  <c r="CD332" i="6"/>
  <c r="BX332" i="6"/>
  <c r="CE332" i="6"/>
  <c r="CF332" i="6"/>
  <c r="CG332" i="6"/>
  <c r="BW468" i="6"/>
  <c r="CB468" i="6"/>
  <c r="CC468" i="6"/>
  <c r="CD468" i="6"/>
  <c r="BX468" i="6"/>
  <c r="CE468" i="6"/>
  <c r="CF468" i="6"/>
  <c r="CG468" i="6"/>
  <c r="BW106" i="6"/>
  <c r="CB106" i="6"/>
  <c r="CC106" i="6"/>
  <c r="CD106" i="6"/>
  <c r="BX106" i="6"/>
  <c r="CE106" i="6"/>
  <c r="CF106" i="6"/>
  <c r="CG106" i="6"/>
  <c r="AV244" i="7"/>
  <c r="BC244" i="7"/>
  <c r="BD244" i="7"/>
  <c r="BE244" i="7"/>
  <c r="E244" i="7"/>
  <c r="AU244" i="7"/>
  <c r="AZ244" i="7"/>
  <c r="BA244" i="7"/>
  <c r="BB244" i="7"/>
  <c r="D244" i="7"/>
  <c r="F244" i="7"/>
  <c r="AV371" i="7"/>
  <c r="BC371" i="7"/>
  <c r="BD371" i="7"/>
  <c r="BE371" i="7"/>
  <c r="E371" i="7"/>
  <c r="AU371" i="7"/>
  <c r="AZ371" i="7"/>
  <c r="BA371" i="7"/>
  <c r="BB371" i="7"/>
  <c r="D371" i="7"/>
  <c r="F371" i="7"/>
  <c r="AU362" i="7"/>
  <c r="AZ362" i="7"/>
  <c r="BA362" i="7"/>
  <c r="BB362" i="7"/>
  <c r="D362" i="7"/>
  <c r="F362" i="7"/>
  <c r="AV362" i="7"/>
  <c r="BC362" i="7"/>
  <c r="BD362" i="7"/>
  <c r="BE362" i="7"/>
  <c r="E362" i="7"/>
  <c r="AU71" i="7"/>
  <c r="AZ71" i="7"/>
  <c r="BA71" i="7"/>
  <c r="BB71" i="7"/>
  <c r="D71" i="7"/>
  <c r="F71" i="7"/>
  <c r="AV71" i="7"/>
  <c r="BC71" i="7"/>
  <c r="BD71" i="7"/>
  <c r="BE71" i="7"/>
  <c r="E71" i="7"/>
  <c r="AU87" i="7"/>
  <c r="AZ87" i="7"/>
  <c r="BA87" i="7"/>
  <c r="BB87" i="7"/>
  <c r="D87" i="7"/>
  <c r="F87" i="7"/>
  <c r="AV87" i="7"/>
  <c r="BC87" i="7"/>
  <c r="BD87" i="7"/>
  <c r="BE87" i="7"/>
  <c r="E87" i="7"/>
  <c r="AU511" i="7"/>
  <c r="AZ511" i="7"/>
  <c r="BA511" i="7"/>
  <c r="BB511" i="7"/>
  <c r="D511" i="7"/>
  <c r="F511" i="7"/>
  <c r="AV511" i="7"/>
  <c r="BC511" i="7"/>
  <c r="BD511" i="7"/>
  <c r="BE511" i="7"/>
  <c r="E511" i="7"/>
  <c r="AU406" i="7"/>
  <c r="AZ406" i="7"/>
  <c r="BA406" i="7"/>
  <c r="BB406" i="7"/>
  <c r="D406" i="7"/>
  <c r="F406" i="7"/>
  <c r="AV406" i="7"/>
  <c r="BC406" i="7"/>
  <c r="BD406" i="7"/>
  <c r="BE406" i="7"/>
  <c r="E406" i="7"/>
  <c r="AU385" i="7"/>
  <c r="AZ385" i="7"/>
  <c r="BA385" i="7"/>
  <c r="BB385" i="7"/>
  <c r="D385" i="7"/>
  <c r="F385" i="7"/>
  <c r="AV385" i="7"/>
  <c r="BC385" i="7"/>
  <c r="BD385" i="7"/>
  <c r="BE385" i="7"/>
  <c r="E385" i="7"/>
  <c r="AU345" i="7"/>
  <c r="AZ345" i="7"/>
  <c r="BA345" i="7"/>
  <c r="BB345" i="7"/>
  <c r="D345" i="7"/>
  <c r="F345" i="7"/>
  <c r="AV345" i="7"/>
  <c r="BC345" i="7"/>
  <c r="BD345" i="7"/>
  <c r="BE345" i="7"/>
  <c r="E345" i="7"/>
  <c r="AV422" i="7"/>
  <c r="BC422" i="7"/>
  <c r="BD422" i="7"/>
  <c r="BE422" i="7"/>
  <c r="E422" i="7"/>
  <c r="AU422" i="7"/>
  <c r="AZ422" i="7"/>
  <c r="BA422" i="7"/>
  <c r="BB422" i="7"/>
  <c r="D422" i="7"/>
  <c r="F422" i="7"/>
  <c r="AV421" i="7"/>
  <c r="BC421" i="7"/>
  <c r="BD421" i="7"/>
  <c r="BE421" i="7"/>
  <c r="E421" i="7"/>
  <c r="AU421" i="7"/>
  <c r="AZ421" i="7"/>
  <c r="BA421" i="7"/>
  <c r="BB421" i="7"/>
  <c r="D421" i="7"/>
  <c r="F421" i="7"/>
  <c r="AU161" i="7"/>
  <c r="AZ161" i="7"/>
  <c r="BA161" i="7"/>
  <c r="BB161" i="7"/>
  <c r="D161" i="7"/>
  <c r="F161" i="7"/>
  <c r="AV161" i="7"/>
  <c r="BC161" i="7"/>
  <c r="BD161" i="7"/>
  <c r="BE161" i="7"/>
  <c r="E161" i="7"/>
  <c r="AV472" i="7"/>
  <c r="BC472" i="7"/>
  <c r="BD472" i="7"/>
  <c r="BE472" i="7"/>
  <c r="E472" i="7"/>
  <c r="AU472" i="7"/>
  <c r="AZ472" i="7"/>
  <c r="BA472" i="7"/>
  <c r="BB472" i="7"/>
  <c r="D472" i="7"/>
  <c r="F472" i="7"/>
  <c r="AU210" i="7"/>
  <c r="AZ210" i="7"/>
  <c r="BA210" i="7"/>
  <c r="BB210" i="7"/>
  <c r="D210" i="7"/>
  <c r="F210" i="7"/>
  <c r="AV210" i="7"/>
  <c r="BC210" i="7"/>
  <c r="BD210" i="7"/>
  <c r="BE210" i="7"/>
  <c r="E210" i="7"/>
  <c r="AV301" i="7"/>
  <c r="BC301" i="7"/>
  <c r="BD301" i="7"/>
  <c r="BE301" i="7"/>
  <c r="E301" i="7"/>
  <c r="AU301" i="7"/>
  <c r="AZ301" i="7"/>
  <c r="BA301" i="7"/>
  <c r="BB301" i="7"/>
  <c r="D301" i="7"/>
  <c r="F301" i="7"/>
  <c r="AU189" i="7"/>
  <c r="AZ189" i="7"/>
  <c r="BA189" i="7"/>
  <c r="BB189" i="7"/>
  <c r="D189" i="7"/>
  <c r="F189" i="7"/>
  <c r="AV189" i="7"/>
  <c r="BC189" i="7"/>
  <c r="BD189" i="7"/>
  <c r="BE189" i="7"/>
  <c r="E189" i="7"/>
  <c r="AV467" i="7"/>
  <c r="BC467" i="7"/>
  <c r="BD467" i="7"/>
  <c r="BE467" i="7"/>
  <c r="E467" i="7"/>
  <c r="AU467" i="7"/>
  <c r="AZ467" i="7"/>
  <c r="BA467" i="7"/>
  <c r="BB467" i="7"/>
  <c r="D467" i="7"/>
  <c r="F467" i="7"/>
  <c r="AU451" i="7"/>
  <c r="AZ451" i="7"/>
  <c r="BA451" i="7"/>
  <c r="BB451" i="7"/>
  <c r="D451" i="7"/>
  <c r="F451" i="7"/>
  <c r="AV451" i="7"/>
  <c r="BC451" i="7"/>
  <c r="BD451" i="7"/>
  <c r="BE451" i="7"/>
  <c r="E451" i="7"/>
  <c r="BX424" i="6"/>
  <c r="CE424" i="6"/>
  <c r="CF424" i="6"/>
  <c r="CG424" i="6"/>
  <c r="BW424" i="6"/>
  <c r="CB424" i="6"/>
  <c r="CC424" i="6"/>
  <c r="CD424" i="6"/>
  <c r="BX132" i="6"/>
  <c r="CE132" i="6"/>
  <c r="CF132" i="6"/>
  <c r="CG132" i="6"/>
  <c r="BW132" i="6"/>
  <c r="CB132" i="6"/>
  <c r="CC132" i="6"/>
  <c r="CD132" i="6"/>
  <c r="AU408" i="7"/>
  <c r="AZ408" i="7"/>
  <c r="BA408" i="7"/>
  <c r="BB408" i="7"/>
  <c r="D408" i="7"/>
  <c r="F408" i="7"/>
  <c r="AV408" i="7"/>
  <c r="BC408" i="7"/>
  <c r="BD408" i="7"/>
  <c r="BE408" i="7"/>
  <c r="E408" i="7"/>
  <c r="CP366" i="7"/>
  <c r="P366" i="7"/>
  <c r="I358" i="7"/>
  <c r="CP323" i="7"/>
  <c r="P323" i="7"/>
  <c r="I315" i="7"/>
  <c r="CA107" i="7"/>
  <c r="CF107" i="7"/>
  <c r="CG107" i="7"/>
  <c r="CH107" i="7"/>
  <c r="J107" i="7"/>
  <c r="CB107" i="7"/>
  <c r="CI107" i="7"/>
  <c r="CJ107" i="7"/>
  <c r="CK107" i="7"/>
  <c r="K107" i="7"/>
  <c r="CB163" i="7"/>
  <c r="CI163" i="7"/>
  <c r="CJ163" i="7"/>
  <c r="CK163" i="7"/>
  <c r="K163" i="7"/>
  <c r="CA163" i="7"/>
  <c r="CF163" i="7"/>
  <c r="CG163" i="7"/>
  <c r="CH163" i="7"/>
  <c r="J163" i="7"/>
  <c r="CA244" i="7"/>
  <c r="CF244" i="7"/>
  <c r="CG244" i="7"/>
  <c r="CH244" i="7"/>
  <c r="J244" i="7"/>
  <c r="CB244" i="7"/>
  <c r="CI244" i="7"/>
  <c r="CJ244" i="7"/>
  <c r="CK244" i="7"/>
  <c r="K244" i="7"/>
  <c r="CA344" i="7"/>
  <c r="CF344" i="7"/>
  <c r="CG344" i="7"/>
  <c r="CH344" i="7"/>
  <c r="J344" i="7"/>
  <c r="CB344" i="7"/>
  <c r="CI344" i="7"/>
  <c r="CJ344" i="7"/>
  <c r="CK344" i="7"/>
  <c r="K344" i="7"/>
  <c r="CB370" i="7"/>
  <c r="CI370" i="7"/>
  <c r="CJ370" i="7"/>
  <c r="CK370" i="7"/>
  <c r="K370" i="7"/>
  <c r="CA370" i="7"/>
  <c r="CF370" i="7"/>
  <c r="CG370" i="7"/>
  <c r="CH370" i="7"/>
  <c r="J370" i="7"/>
  <c r="CA417" i="7"/>
  <c r="CF417" i="7"/>
  <c r="CG417" i="7"/>
  <c r="CH417" i="7"/>
  <c r="J417" i="7"/>
  <c r="CB417" i="7"/>
  <c r="CI417" i="7"/>
  <c r="CJ417" i="7"/>
  <c r="CK417" i="7"/>
  <c r="K417" i="7"/>
  <c r="CB256" i="7"/>
  <c r="CI256" i="7"/>
  <c r="CJ256" i="7"/>
  <c r="CK256" i="7"/>
  <c r="K256" i="7"/>
  <c r="CA256" i="7"/>
  <c r="CF256" i="7"/>
  <c r="CG256" i="7"/>
  <c r="CH256" i="7"/>
  <c r="J256" i="7"/>
  <c r="CB167" i="7"/>
  <c r="CI167" i="7"/>
  <c r="CJ167" i="7"/>
  <c r="CK167" i="7"/>
  <c r="K167" i="7"/>
  <c r="CA167" i="7"/>
  <c r="CF167" i="7"/>
  <c r="CG167" i="7"/>
  <c r="CH167" i="7"/>
  <c r="J167" i="7"/>
  <c r="CA445" i="7"/>
  <c r="CF445" i="7"/>
  <c r="CG445" i="7"/>
  <c r="CH445" i="7"/>
  <c r="J445" i="7"/>
  <c r="CB445" i="7"/>
  <c r="CI445" i="7"/>
  <c r="CJ445" i="7"/>
  <c r="CK445" i="7"/>
  <c r="K445" i="7"/>
  <c r="CB297" i="7"/>
  <c r="CI297" i="7"/>
  <c r="CJ297" i="7"/>
  <c r="CK297" i="7"/>
  <c r="K297" i="7"/>
  <c r="CA297" i="7"/>
  <c r="CF297" i="7"/>
  <c r="CG297" i="7"/>
  <c r="CH297" i="7"/>
  <c r="J297" i="7"/>
  <c r="CB216" i="7"/>
  <c r="CI216" i="7"/>
  <c r="CJ216" i="7"/>
  <c r="CK216" i="7"/>
  <c r="K216" i="7"/>
  <c r="CA216" i="7"/>
  <c r="CF216" i="7"/>
  <c r="CG216" i="7"/>
  <c r="CH216" i="7"/>
  <c r="J216" i="7"/>
  <c r="CA279" i="7"/>
  <c r="CF279" i="7"/>
  <c r="CG279" i="7"/>
  <c r="CH279" i="7"/>
  <c r="J279" i="7"/>
  <c r="CB279" i="7"/>
  <c r="CI279" i="7"/>
  <c r="CJ279" i="7"/>
  <c r="CK279" i="7"/>
  <c r="K279" i="7"/>
  <c r="CA384" i="7"/>
  <c r="CF384" i="7"/>
  <c r="CG384" i="7"/>
  <c r="CH384" i="7"/>
  <c r="J384" i="7"/>
  <c r="CB384" i="7"/>
  <c r="CI384" i="7"/>
  <c r="CJ384" i="7"/>
  <c r="CK384" i="7"/>
  <c r="K384" i="7"/>
  <c r="CA315" i="7"/>
  <c r="CF315" i="7"/>
  <c r="CG315" i="7"/>
  <c r="CH315" i="7"/>
  <c r="J315" i="7"/>
  <c r="CB315" i="7"/>
  <c r="CI315" i="7"/>
  <c r="CJ315" i="7"/>
  <c r="CK315" i="7"/>
  <c r="K315" i="7"/>
  <c r="CA385" i="7"/>
  <c r="CF385" i="7"/>
  <c r="CG385" i="7"/>
  <c r="CH385" i="7"/>
  <c r="J385" i="7"/>
  <c r="CB385" i="7"/>
  <c r="CI385" i="7"/>
  <c r="CJ385" i="7"/>
  <c r="CK385" i="7"/>
  <c r="K385" i="7"/>
  <c r="CA333" i="7"/>
  <c r="CF333" i="7"/>
  <c r="CG333" i="7"/>
  <c r="CH333" i="7"/>
  <c r="J333" i="7"/>
  <c r="CB333" i="7"/>
  <c r="CI333" i="7"/>
  <c r="CJ333" i="7"/>
  <c r="CK333" i="7"/>
  <c r="K333" i="7"/>
  <c r="CA127" i="7"/>
  <c r="CF127" i="7"/>
  <c r="CG127" i="7"/>
  <c r="CH127" i="7"/>
  <c r="J127" i="7"/>
  <c r="CB127" i="7"/>
  <c r="CI127" i="7"/>
  <c r="CJ127" i="7"/>
  <c r="CK127" i="7"/>
  <c r="K127" i="7"/>
  <c r="CA337" i="7"/>
  <c r="CF337" i="7"/>
  <c r="CG337" i="7"/>
  <c r="CH337" i="7"/>
  <c r="J337" i="7"/>
  <c r="CB337" i="7"/>
  <c r="CI337" i="7"/>
  <c r="CJ337" i="7"/>
  <c r="CK337" i="7"/>
  <c r="K337" i="7"/>
  <c r="CA407" i="7"/>
  <c r="CF407" i="7"/>
  <c r="CG407" i="7"/>
  <c r="CH407" i="7"/>
  <c r="J407" i="7"/>
  <c r="CB407" i="7"/>
  <c r="CI407" i="7"/>
  <c r="CJ407" i="7"/>
  <c r="CK407" i="7"/>
  <c r="K407" i="7"/>
  <c r="CP153" i="7"/>
  <c r="P153" i="7"/>
  <c r="I145" i="7"/>
  <c r="CP200" i="7"/>
  <c r="P200" i="7"/>
  <c r="BY447" i="7"/>
  <c r="BY509" i="7"/>
  <c r="C290" i="7"/>
  <c r="I505" i="7"/>
  <c r="C64" i="7"/>
  <c r="C161" i="7"/>
  <c r="C207" i="7"/>
  <c r="C301" i="7"/>
  <c r="C84" i="7"/>
  <c r="C323" i="7"/>
  <c r="C490" i="7"/>
  <c r="I70" i="7"/>
  <c r="C240" i="7"/>
  <c r="C189" i="7"/>
  <c r="C255" i="7"/>
  <c r="C455" i="7"/>
  <c r="C321" i="7"/>
  <c r="I64" i="7"/>
  <c r="C457" i="7"/>
  <c r="C196" i="7"/>
  <c r="C246" i="7"/>
  <c r="C125" i="7"/>
  <c r="C382" i="7"/>
  <c r="I499" i="7"/>
  <c r="C331" i="7"/>
  <c r="I453" i="7"/>
  <c r="C27" i="7"/>
  <c r="C149" i="7"/>
  <c r="C250" i="7"/>
  <c r="I28" i="7"/>
  <c r="C245" i="7"/>
  <c r="C117" i="7"/>
  <c r="C205" i="7"/>
  <c r="C258" i="7"/>
  <c r="C387" i="7"/>
  <c r="I20" i="7"/>
  <c r="C153" i="7"/>
  <c r="C234" i="7"/>
  <c r="C30" i="7"/>
  <c r="I45" i="7"/>
  <c r="I446" i="7"/>
  <c r="C23" i="7"/>
  <c r="I497" i="7"/>
  <c r="I44" i="7"/>
  <c r="I429" i="7"/>
  <c r="C383" i="7"/>
  <c r="C509" i="7"/>
  <c r="C319" i="7"/>
  <c r="C252" i="7"/>
  <c r="C67" i="7"/>
  <c r="C458" i="7"/>
  <c r="BY42" i="7"/>
  <c r="BY425" i="7"/>
  <c r="BY345" i="7"/>
  <c r="BY374" i="7"/>
  <c r="BY373" i="7"/>
  <c r="BY511" i="7"/>
  <c r="BY199" i="7"/>
  <c r="BY254" i="7"/>
  <c r="BY459" i="7"/>
  <c r="BY72" i="7"/>
  <c r="BY126" i="7"/>
  <c r="BY323" i="7"/>
  <c r="BY19" i="7"/>
  <c r="BY108" i="7"/>
  <c r="BY44" i="7"/>
  <c r="BY166" i="7"/>
  <c r="BY200" i="7"/>
  <c r="BY208" i="7"/>
  <c r="BY154" i="7"/>
  <c r="BY510" i="7"/>
  <c r="BY238" i="7"/>
  <c r="BY20" i="7"/>
  <c r="BY63" i="7"/>
  <c r="BY75" i="7"/>
  <c r="BY83" i="7"/>
  <c r="BY66" i="7"/>
  <c r="BY243" i="7"/>
  <c r="BY251" i="7"/>
  <c r="BY259" i="7"/>
  <c r="BY331" i="7"/>
  <c r="BY319" i="7"/>
  <c r="BY324" i="7"/>
  <c r="BY379" i="7"/>
  <c r="BY364" i="7"/>
  <c r="BY452" i="7"/>
  <c r="BY423" i="7"/>
  <c r="BY461" i="7"/>
  <c r="BY469" i="7"/>
  <c r="BY513" i="7"/>
  <c r="BY514" i="7"/>
  <c r="BY26" i="7"/>
  <c r="BY276" i="7"/>
  <c r="BY24" i="7"/>
  <c r="BY41" i="7"/>
  <c r="BY70" i="7"/>
  <c r="BY129" i="7"/>
  <c r="BY232" i="7"/>
  <c r="BY153" i="7"/>
  <c r="BY340" i="7"/>
  <c r="BY205" i="7"/>
  <c r="BY213" i="7"/>
  <c r="BY290" i="7"/>
  <c r="BY343" i="7"/>
  <c r="BY369" i="7"/>
  <c r="BY401" i="7"/>
  <c r="BY449" i="7"/>
  <c r="BY416" i="7"/>
  <c r="BY424" i="7"/>
  <c r="BY198" i="7"/>
  <c r="BY363" i="7"/>
  <c r="BY122" i="7"/>
  <c r="C381" i="7"/>
  <c r="C210" i="7"/>
  <c r="C288" i="7"/>
  <c r="I462" i="7"/>
  <c r="C115" i="7"/>
  <c r="C76" i="7"/>
  <c r="C363" i="7"/>
  <c r="C217" i="7"/>
  <c r="C512" i="7"/>
  <c r="C379" i="7"/>
  <c r="I513" i="7"/>
  <c r="C121" i="7"/>
  <c r="C259" i="7"/>
  <c r="C408" i="7"/>
  <c r="I40" i="7"/>
  <c r="I22" i="7"/>
  <c r="C156" i="7"/>
  <c r="C109" i="7"/>
  <c r="BW188" i="6"/>
  <c r="CB188" i="6"/>
  <c r="CC188" i="6"/>
  <c r="CD188" i="6"/>
  <c r="BX188" i="6"/>
  <c r="CE188" i="6"/>
  <c r="CF188" i="6"/>
  <c r="CG188" i="6"/>
  <c r="BW344" i="6"/>
  <c r="CB344" i="6"/>
  <c r="CC344" i="6"/>
  <c r="CD344" i="6"/>
  <c r="BX344" i="6"/>
  <c r="CE344" i="6"/>
  <c r="CF344" i="6"/>
  <c r="CG344" i="6"/>
  <c r="AU157" i="7"/>
  <c r="AZ157" i="7"/>
  <c r="BA157" i="7"/>
  <c r="BB157" i="7"/>
  <c r="D157" i="7"/>
  <c r="F157" i="7"/>
  <c r="AV157" i="7"/>
  <c r="BC157" i="7"/>
  <c r="BD157" i="7"/>
  <c r="BE157" i="7"/>
  <c r="E157" i="7"/>
  <c r="AU299" i="7"/>
  <c r="AZ299" i="7"/>
  <c r="BA299" i="7"/>
  <c r="BB299" i="7"/>
  <c r="D299" i="7"/>
  <c r="F299" i="7"/>
  <c r="AV299" i="7"/>
  <c r="BC299" i="7"/>
  <c r="BD299" i="7"/>
  <c r="BE299" i="7"/>
  <c r="E299" i="7"/>
  <c r="BX18" i="6"/>
  <c r="CE18" i="6"/>
  <c r="CF18" i="6"/>
  <c r="CG18" i="6"/>
  <c r="BW18" i="6"/>
  <c r="CB18" i="6"/>
  <c r="CC18" i="6"/>
  <c r="CD18" i="6"/>
  <c r="CP497" i="7"/>
  <c r="P497" i="7"/>
  <c r="F485" i="7"/>
  <c r="BW282" i="6"/>
  <c r="CB282" i="6"/>
  <c r="CC282" i="6"/>
  <c r="CD282" i="6"/>
  <c r="BX282" i="6"/>
  <c r="CE282" i="6"/>
  <c r="CF282" i="6"/>
  <c r="CG282" i="6"/>
  <c r="BW334" i="6"/>
  <c r="CB334" i="6"/>
  <c r="CC334" i="6"/>
  <c r="CD334" i="6"/>
  <c r="BX334" i="6"/>
  <c r="CE334" i="6"/>
  <c r="CF334" i="6"/>
  <c r="CG334" i="6"/>
  <c r="BX415" i="6"/>
  <c r="CE415" i="6"/>
  <c r="CF415" i="6"/>
  <c r="CG415" i="6"/>
  <c r="BW415" i="6"/>
  <c r="CB415" i="6"/>
  <c r="CC415" i="6"/>
  <c r="CD415" i="6"/>
  <c r="BW114" i="6"/>
  <c r="CB114" i="6"/>
  <c r="CC114" i="6"/>
  <c r="CD114" i="6"/>
  <c r="BX114" i="6"/>
  <c r="CE114" i="6"/>
  <c r="CF114" i="6"/>
  <c r="CG114" i="6"/>
  <c r="AU401" i="7"/>
  <c r="AZ401" i="7"/>
  <c r="BA401" i="7"/>
  <c r="BB401" i="7"/>
  <c r="D401" i="7"/>
  <c r="F401" i="7"/>
  <c r="AV401" i="7"/>
  <c r="BC401" i="7"/>
  <c r="BD401" i="7"/>
  <c r="BE401" i="7"/>
  <c r="E401" i="7"/>
  <c r="AU21" i="7"/>
  <c r="AZ21" i="7"/>
  <c r="BA21" i="7"/>
  <c r="BB21" i="7"/>
  <c r="D21" i="7"/>
  <c r="F21" i="7"/>
  <c r="AV21" i="7"/>
  <c r="BC21" i="7"/>
  <c r="BD21" i="7"/>
  <c r="BE21" i="7"/>
  <c r="E21" i="7"/>
  <c r="AV105" i="7"/>
  <c r="BC105" i="7"/>
  <c r="BD105" i="7"/>
  <c r="BE105" i="7"/>
  <c r="E105" i="7"/>
  <c r="AU105" i="7"/>
  <c r="AZ105" i="7"/>
  <c r="BA105" i="7"/>
  <c r="BB105" i="7"/>
  <c r="D105" i="7"/>
  <c r="F105" i="7"/>
  <c r="AU17" i="7"/>
  <c r="AZ17" i="7"/>
  <c r="BA17" i="7"/>
  <c r="BB17" i="7"/>
  <c r="D17" i="7"/>
  <c r="F17" i="7"/>
  <c r="AV17" i="7"/>
  <c r="BC17" i="7"/>
  <c r="BD17" i="7"/>
  <c r="BE17" i="7"/>
  <c r="E17" i="7"/>
  <c r="AU188" i="7"/>
  <c r="AZ188" i="7"/>
  <c r="BA188" i="7"/>
  <c r="BB188" i="7"/>
  <c r="D188" i="7"/>
  <c r="F188" i="7"/>
  <c r="AV188" i="7"/>
  <c r="BC188" i="7"/>
  <c r="BD188" i="7"/>
  <c r="BE188" i="7"/>
  <c r="E188" i="7"/>
  <c r="BW405" i="6"/>
  <c r="CB405" i="6"/>
  <c r="CC405" i="6"/>
  <c r="CD405" i="6"/>
  <c r="BX405" i="6"/>
  <c r="CE405" i="6"/>
  <c r="CF405" i="6"/>
  <c r="CG405" i="6"/>
  <c r="BW460" i="6"/>
  <c r="CB460" i="6"/>
  <c r="CC460" i="6"/>
  <c r="CD460" i="6"/>
  <c r="BX460" i="6"/>
  <c r="CE460" i="6"/>
  <c r="CF460" i="6"/>
  <c r="CG460" i="6"/>
  <c r="BW469" i="6"/>
  <c r="CB469" i="6"/>
  <c r="CC469" i="6"/>
  <c r="CD469" i="6"/>
  <c r="BX469" i="6"/>
  <c r="CE469" i="6"/>
  <c r="CF469" i="6"/>
  <c r="CG469" i="6"/>
  <c r="BW146" i="6"/>
  <c r="CB146" i="6"/>
  <c r="CC146" i="6"/>
  <c r="CD146" i="6"/>
  <c r="BX146" i="6"/>
  <c r="CE146" i="6"/>
  <c r="CF146" i="6"/>
  <c r="CG146" i="6"/>
  <c r="BX29" i="6"/>
  <c r="CE29" i="6"/>
  <c r="CF29" i="6"/>
  <c r="CG29" i="6"/>
  <c r="BW29" i="6"/>
  <c r="CB29" i="6"/>
  <c r="CC29" i="6"/>
  <c r="CD29" i="6"/>
  <c r="AV372" i="7"/>
  <c r="BC372" i="7"/>
  <c r="BD372" i="7"/>
  <c r="BE372" i="7"/>
  <c r="E372" i="7"/>
  <c r="AU372" i="7"/>
  <c r="AZ372" i="7"/>
  <c r="BA372" i="7"/>
  <c r="BB372" i="7"/>
  <c r="D372" i="7"/>
  <c r="F372" i="7"/>
  <c r="AV28" i="7"/>
  <c r="BC28" i="7"/>
  <c r="BD28" i="7"/>
  <c r="BE28" i="7"/>
  <c r="E28" i="7"/>
  <c r="AU28" i="7"/>
  <c r="AZ28" i="7"/>
  <c r="BA28" i="7"/>
  <c r="BB28" i="7"/>
  <c r="D28" i="7"/>
  <c r="F28" i="7"/>
  <c r="AU237" i="7"/>
  <c r="AZ237" i="7"/>
  <c r="BA237" i="7"/>
  <c r="BB237" i="7"/>
  <c r="D237" i="7"/>
  <c r="F237" i="7"/>
  <c r="AV237" i="7"/>
  <c r="BC237" i="7"/>
  <c r="BD237" i="7"/>
  <c r="BE237" i="7"/>
  <c r="E237" i="7"/>
  <c r="AU85" i="7"/>
  <c r="AZ85" i="7"/>
  <c r="BA85" i="7"/>
  <c r="BB85" i="7"/>
  <c r="D85" i="7"/>
  <c r="F85" i="7"/>
  <c r="AV85" i="7"/>
  <c r="BC85" i="7"/>
  <c r="BD85" i="7"/>
  <c r="BE85" i="7"/>
  <c r="E85" i="7"/>
  <c r="AV470" i="7"/>
  <c r="BC470" i="7"/>
  <c r="BD470" i="7"/>
  <c r="BE470" i="7"/>
  <c r="E470" i="7"/>
  <c r="AU470" i="7"/>
  <c r="AZ470" i="7"/>
  <c r="BA470" i="7"/>
  <c r="BB470" i="7"/>
  <c r="D470" i="7"/>
  <c r="F470" i="7"/>
  <c r="AV403" i="7"/>
  <c r="BC403" i="7"/>
  <c r="BD403" i="7"/>
  <c r="BE403" i="7"/>
  <c r="E403" i="7"/>
  <c r="AU403" i="7"/>
  <c r="AZ403" i="7"/>
  <c r="BA403" i="7"/>
  <c r="BB403" i="7"/>
  <c r="D403" i="7"/>
  <c r="F403" i="7"/>
  <c r="CA123" i="7"/>
  <c r="CF123" i="7"/>
  <c r="CG123" i="7"/>
  <c r="CH123" i="7"/>
  <c r="J123" i="7"/>
  <c r="CB123" i="7"/>
  <c r="CI123" i="7"/>
  <c r="CJ123" i="7"/>
  <c r="CK123" i="7"/>
  <c r="K123" i="7"/>
  <c r="CB132" i="7"/>
  <c r="CI132" i="7"/>
  <c r="CJ132" i="7"/>
  <c r="CK132" i="7"/>
  <c r="K132" i="7"/>
  <c r="CA132" i="7"/>
  <c r="CF132" i="7"/>
  <c r="CG132" i="7"/>
  <c r="CH132" i="7"/>
  <c r="J132" i="7"/>
  <c r="CA457" i="7"/>
  <c r="CF457" i="7"/>
  <c r="CG457" i="7"/>
  <c r="CH457" i="7"/>
  <c r="J457" i="7"/>
  <c r="CB457" i="7"/>
  <c r="CI457" i="7"/>
  <c r="CJ457" i="7"/>
  <c r="CK457" i="7"/>
  <c r="K457" i="7"/>
  <c r="CA29" i="7"/>
  <c r="CF29" i="7"/>
  <c r="CG29" i="7"/>
  <c r="CH29" i="7"/>
  <c r="J29" i="7"/>
  <c r="CB29" i="7"/>
  <c r="CI29" i="7"/>
  <c r="CJ29" i="7"/>
  <c r="CK29" i="7"/>
  <c r="K29" i="7"/>
  <c r="CA380" i="7"/>
  <c r="CF380" i="7"/>
  <c r="CG380" i="7"/>
  <c r="CH380" i="7"/>
  <c r="J380" i="7"/>
  <c r="CB380" i="7"/>
  <c r="CI380" i="7"/>
  <c r="CJ380" i="7"/>
  <c r="CK380" i="7"/>
  <c r="K380" i="7"/>
  <c r="CB161" i="7"/>
  <c r="CI161" i="7"/>
  <c r="CJ161" i="7"/>
  <c r="CK161" i="7"/>
  <c r="K161" i="7"/>
  <c r="CA161" i="7"/>
  <c r="CF161" i="7"/>
  <c r="CG161" i="7"/>
  <c r="CH161" i="7"/>
  <c r="J161" i="7"/>
  <c r="CA195" i="7"/>
  <c r="CF195" i="7"/>
  <c r="CG195" i="7"/>
  <c r="CH195" i="7"/>
  <c r="J195" i="7"/>
  <c r="CB195" i="7"/>
  <c r="CI195" i="7"/>
  <c r="CJ195" i="7"/>
  <c r="CK195" i="7"/>
  <c r="K195" i="7"/>
  <c r="CB325" i="7"/>
  <c r="CI325" i="7"/>
  <c r="CJ325" i="7"/>
  <c r="CK325" i="7"/>
  <c r="K325" i="7"/>
  <c r="CA325" i="7"/>
  <c r="CF325" i="7"/>
  <c r="CG325" i="7"/>
  <c r="CH325" i="7"/>
  <c r="J325" i="7"/>
  <c r="CA377" i="7"/>
  <c r="CF377" i="7"/>
  <c r="CG377" i="7"/>
  <c r="CH377" i="7"/>
  <c r="J377" i="7"/>
  <c r="CB377" i="7"/>
  <c r="CI377" i="7"/>
  <c r="CJ377" i="7"/>
  <c r="CK377" i="7"/>
  <c r="K377" i="7"/>
  <c r="CB301" i="7"/>
  <c r="CI301" i="7"/>
  <c r="CJ301" i="7"/>
  <c r="CK301" i="7"/>
  <c r="K301" i="7"/>
  <c r="CA301" i="7"/>
  <c r="CF301" i="7"/>
  <c r="CG301" i="7"/>
  <c r="CH301" i="7"/>
  <c r="J301" i="7"/>
  <c r="CA115" i="7"/>
  <c r="CF115" i="7"/>
  <c r="CG115" i="7"/>
  <c r="CH115" i="7"/>
  <c r="J115" i="7"/>
  <c r="CB115" i="7"/>
  <c r="CI115" i="7"/>
  <c r="CJ115" i="7"/>
  <c r="CK115" i="7"/>
  <c r="K115" i="7"/>
  <c r="CA31" i="7"/>
  <c r="CF31" i="7"/>
  <c r="CG31" i="7"/>
  <c r="CH31" i="7"/>
  <c r="J31" i="7"/>
  <c r="CB31" i="7"/>
  <c r="CI31" i="7"/>
  <c r="CJ31" i="7"/>
  <c r="CK31" i="7"/>
  <c r="K31" i="7"/>
  <c r="CB87" i="7"/>
  <c r="CI87" i="7"/>
  <c r="CJ87" i="7"/>
  <c r="CK87" i="7"/>
  <c r="K87" i="7"/>
  <c r="CA87" i="7"/>
  <c r="CF87" i="7"/>
  <c r="CG87" i="7"/>
  <c r="CH87" i="7"/>
  <c r="J87" i="7"/>
  <c r="CA376" i="7"/>
  <c r="CF376" i="7"/>
  <c r="CG376" i="7"/>
  <c r="CH376" i="7"/>
  <c r="J376" i="7"/>
  <c r="CB376" i="7"/>
  <c r="CI376" i="7"/>
  <c r="CJ376" i="7"/>
  <c r="CK376" i="7"/>
  <c r="K376" i="7"/>
  <c r="CB296" i="7"/>
  <c r="CI296" i="7"/>
  <c r="CJ296" i="7"/>
  <c r="CK296" i="7"/>
  <c r="K296" i="7"/>
  <c r="CA296" i="7"/>
  <c r="CF296" i="7"/>
  <c r="CG296" i="7"/>
  <c r="CH296" i="7"/>
  <c r="J296" i="7"/>
  <c r="BW511" i="6"/>
  <c r="CB511" i="6"/>
  <c r="CC511" i="6"/>
  <c r="CD511" i="6"/>
  <c r="BX511" i="6"/>
  <c r="CE511" i="6"/>
  <c r="CF511" i="6"/>
  <c r="CG511" i="6"/>
  <c r="BW281" i="6"/>
  <c r="CB281" i="6"/>
  <c r="CC281" i="6"/>
  <c r="CD281" i="6"/>
  <c r="BX281" i="6"/>
  <c r="CE281" i="6"/>
  <c r="CF281" i="6"/>
  <c r="CG281" i="6"/>
  <c r="BX466" i="6"/>
  <c r="CE466" i="6"/>
  <c r="CF466" i="6"/>
  <c r="CG466" i="6"/>
  <c r="BW466" i="6"/>
  <c r="CB466" i="6"/>
  <c r="CC466" i="6"/>
  <c r="CD466" i="6"/>
  <c r="BW280" i="6"/>
  <c r="CB280" i="6"/>
  <c r="CC280" i="6"/>
  <c r="CD280" i="6"/>
  <c r="BX280" i="6"/>
  <c r="CE280" i="6"/>
  <c r="CF280" i="6"/>
  <c r="CG280" i="6"/>
  <c r="BX500" i="6"/>
  <c r="CE500" i="6"/>
  <c r="CF500" i="6"/>
  <c r="CG500" i="6"/>
  <c r="BW500" i="6"/>
  <c r="CB500" i="6"/>
  <c r="CC500" i="6"/>
  <c r="CD500" i="6"/>
  <c r="BW214" i="6"/>
  <c r="CB214" i="6"/>
  <c r="CC214" i="6"/>
  <c r="CD214" i="6"/>
  <c r="BX214" i="6"/>
  <c r="CE214" i="6"/>
  <c r="CF214" i="6"/>
  <c r="CG214" i="6"/>
  <c r="BW65" i="6"/>
  <c r="CB65" i="6"/>
  <c r="CC65" i="6"/>
  <c r="CD65" i="6"/>
  <c r="BX65" i="6"/>
  <c r="CE65" i="6"/>
  <c r="CF65" i="6"/>
  <c r="CG65" i="6"/>
  <c r="BW102" i="6"/>
  <c r="CB102" i="6"/>
  <c r="CC102" i="6"/>
  <c r="CD102" i="6"/>
  <c r="BX102" i="6"/>
  <c r="CE102" i="6"/>
  <c r="CF102" i="6"/>
  <c r="CG102" i="6"/>
  <c r="BW259" i="6"/>
  <c r="CB259" i="6"/>
  <c r="CC259" i="6"/>
  <c r="CD259" i="6"/>
  <c r="BX259" i="6"/>
  <c r="CE259" i="6"/>
  <c r="CF259" i="6"/>
  <c r="CG259" i="6"/>
  <c r="AU82" i="7"/>
  <c r="AZ82" i="7"/>
  <c r="BA82" i="7"/>
  <c r="BB82" i="7"/>
  <c r="D82" i="7"/>
  <c r="F82" i="7"/>
  <c r="AV82" i="7"/>
  <c r="BC82" i="7"/>
  <c r="BD82" i="7"/>
  <c r="BE82" i="7"/>
  <c r="E82" i="7"/>
  <c r="AV328" i="7"/>
  <c r="BC328" i="7"/>
  <c r="BD328" i="7"/>
  <c r="BE328" i="7"/>
  <c r="E328" i="7"/>
  <c r="AU328" i="7"/>
  <c r="AZ328" i="7"/>
  <c r="BA328" i="7"/>
  <c r="BB328" i="7"/>
  <c r="D328" i="7"/>
  <c r="F328" i="7"/>
  <c r="AV409" i="7"/>
  <c r="BC409" i="7"/>
  <c r="BD409" i="7"/>
  <c r="BE409" i="7"/>
  <c r="E409" i="7"/>
  <c r="AU409" i="7"/>
  <c r="AZ409" i="7"/>
  <c r="BA409" i="7"/>
  <c r="BB409" i="7"/>
  <c r="D409" i="7"/>
  <c r="F409" i="7"/>
  <c r="AU42" i="7"/>
  <c r="AZ42" i="7"/>
  <c r="BA42" i="7"/>
  <c r="BB42" i="7"/>
  <c r="D42" i="7"/>
  <c r="F42" i="7"/>
  <c r="AV42" i="7"/>
  <c r="BC42" i="7"/>
  <c r="BD42" i="7"/>
  <c r="BE42" i="7"/>
  <c r="E42" i="7"/>
  <c r="AU230" i="7"/>
  <c r="AZ230" i="7"/>
  <c r="BA230" i="7"/>
  <c r="BB230" i="7"/>
  <c r="D230" i="7"/>
  <c r="AV230" i="7"/>
  <c r="BC230" i="7"/>
  <c r="BD230" i="7"/>
  <c r="BE230" i="7"/>
  <c r="E230" i="7"/>
  <c r="AU153" i="7"/>
  <c r="AZ153" i="7"/>
  <c r="BA153" i="7"/>
  <c r="BB153" i="7"/>
  <c r="D153" i="7"/>
  <c r="F153" i="7"/>
  <c r="AV153" i="7"/>
  <c r="BC153" i="7"/>
  <c r="BD153" i="7"/>
  <c r="BE153" i="7"/>
  <c r="E153" i="7"/>
  <c r="BX462" i="6"/>
  <c r="CE462" i="6"/>
  <c r="CF462" i="6"/>
  <c r="CG462" i="6"/>
  <c r="BW462" i="6"/>
  <c r="CB462" i="6"/>
  <c r="CC462" i="6"/>
  <c r="CD462" i="6"/>
  <c r="AV418" i="7"/>
  <c r="BC418" i="7"/>
  <c r="BD418" i="7"/>
  <c r="BE418" i="7"/>
  <c r="E418" i="7"/>
  <c r="AU418" i="7"/>
  <c r="AZ418" i="7"/>
  <c r="BA418" i="7"/>
  <c r="BB418" i="7"/>
  <c r="D418" i="7"/>
  <c r="F418" i="7"/>
  <c r="CP281" i="7"/>
  <c r="P281" i="7"/>
  <c r="CP493" i="7"/>
  <c r="I485" i="7"/>
  <c r="P493" i="7"/>
  <c r="B37" i="10"/>
  <c r="AK21" i="4"/>
  <c r="CP196" i="7"/>
  <c r="P196" i="7"/>
  <c r="CP321" i="7"/>
  <c r="P321" i="7"/>
  <c r="C315" i="7"/>
  <c r="BW336" i="6"/>
  <c r="CB336" i="6"/>
  <c r="CC336" i="6"/>
  <c r="CD336" i="6"/>
  <c r="BX336" i="6"/>
  <c r="CE336" i="6"/>
  <c r="CF336" i="6"/>
  <c r="CG336" i="6"/>
  <c r="BW129" i="6"/>
  <c r="CB129" i="6"/>
  <c r="CC129" i="6"/>
  <c r="CD129" i="6"/>
  <c r="BX129" i="6"/>
  <c r="CE129" i="6"/>
  <c r="CF129" i="6"/>
  <c r="CG129" i="6"/>
  <c r="BW155" i="6"/>
  <c r="CB155" i="6"/>
  <c r="CC155" i="6"/>
  <c r="CD155" i="6"/>
  <c r="BX155" i="6"/>
  <c r="CE155" i="6"/>
  <c r="CF155" i="6"/>
  <c r="CG155" i="6"/>
  <c r="BW497" i="6"/>
  <c r="CB497" i="6"/>
  <c r="CC497" i="6"/>
  <c r="CD497" i="6"/>
  <c r="BX497" i="6"/>
  <c r="CE497" i="6"/>
  <c r="CF497" i="6"/>
  <c r="CG497" i="6"/>
  <c r="BW317" i="6"/>
  <c r="CB317" i="6"/>
  <c r="CC317" i="6"/>
  <c r="CD317" i="6"/>
  <c r="BX317" i="6"/>
  <c r="CE317" i="6"/>
  <c r="CF317" i="6"/>
  <c r="CG317" i="6"/>
  <c r="BX428" i="6"/>
  <c r="CE428" i="6"/>
  <c r="CF428" i="6"/>
  <c r="CG428" i="6"/>
  <c r="BW428" i="6"/>
  <c r="CB428" i="6"/>
  <c r="CC428" i="6"/>
  <c r="CD428" i="6"/>
  <c r="BW145" i="6"/>
  <c r="CB145" i="6"/>
  <c r="CC145" i="6"/>
  <c r="CD145" i="6"/>
  <c r="BX145" i="6"/>
  <c r="CE145" i="6"/>
  <c r="CF145" i="6"/>
  <c r="CG145" i="6"/>
  <c r="BW61" i="6"/>
  <c r="CB61" i="6"/>
  <c r="CC61" i="6"/>
  <c r="CD61" i="6"/>
  <c r="BX61" i="6"/>
  <c r="CE61" i="6"/>
  <c r="CF61" i="6"/>
  <c r="CG61" i="6"/>
  <c r="BX451" i="6"/>
  <c r="CE451" i="6"/>
  <c r="CF451" i="6"/>
  <c r="CG451" i="6"/>
  <c r="BW451" i="6"/>
  <c r="CB451" i="6"/>
  <c r="CC451" i="6"/>
  <c r="CD451" i="6"/>
  <c r="BX104" i="6"/>
  <c r="CE104" i="6"/>
  <c r="CF104" i="6"/>
  <c r="CG104" i="6"/>
  <c r="BW104" i="6"/>
  <c r="CB104" i="6"/>
  <c r="CC104" i="6"/>
  <c r="CD104" i="6"/>
  <c r="BW158" i="6"/>
  <c r="CB158" i="6"/>
  <c r="CC158" i="6"/>
  <c r="CD158" i="6"/>
  <c r="BX158" i="6"/>
  <c r="CE158" i="6"/>
  <c r="CF158" i="6"/>
  <c r="CG158" i="6"/>
  <c r="BW234" i="6"/>
  <c r="CB234" i="6"/>
  <c r="CC234" i="6"/>
  <c r="CD234" i="6"/>
  <c r="BX234" i="6"/>
  <c r="CE234" i="6"/>
  <c r="CF234" i="6"/>
  <c r="CG234" i="6"/>
  <c r="AU500" i="7"/>
  <c r="AZ500" i="7"/>
  <c r="BA500" i="7"/>
  <c r="BB500" i="7"/>
  <c r="D500" i="7"/>
  <c r="F500" i="7"/>
  <c r="AV500" i="7"/>
  <c r="BC500" i="7"/>
  <c r="BD500" i="7"/>
  <c r="BE500" i="7"/>
  <c r="E500" i="7"/>
  <c r="AV370" i="7"/>
  <c r="BC370" i="7"/>
  <c r="BD370" i="7"/>
  <c r="BE370" i="7"/>
  <c r="E370" i="7"/>
  <c r="AU370" i="7"/>
  <c r="AZ370" i="7"/>
  <c r="BA370" i="7"/>
  <c r="BB370" i="7"/>
  <c r="D370" i="7"/>
  <c r="F370" i="7"/>
  <c r="AU333" i="7"/>
  <c r="AZ333" i="7"/>
  <c r="BA333" i="7"/>
  <c r="BB333" i="7"/>
  <c r="D333" i="7"/>
  <c r="F333" i="7"/>
  <c r="AV333" i="7"/>
  <c r="BC333" i="7"/>
  <c r="BD333" i="7"/>
  <c r="BE333" i="7"/>
  <c r="E333" i="7"/>
  <c r="AU148" i="7"/>
  <c r="AZ148" i="7"/>
  <c r="BA148" i="7"/>
  <c r="BB148" i="7"/>
  <c r="D148" i="7"/>
  <c r="F148" i="7"/>
  <c r="AV148" i="7"/>
  <c r="BC148" i="7"/>
  <c r="BD148" i="7"/>
  <c r="BE148" i="7"/>
  <c r="E148" i="7"/>
  <c r="AV68" i="7"/>
  <c r="BC68" i="7"/>
  <c r="BD68" i="7"/>
  <c r="BE68" i="7"/>
  <c r="E68" i="7"/>
  <c r="AU68" i="7"/>
  <c r="AZ68" i="7"/>
  <c r="BA68" i="7"/>
  <c r="BB68" i="7"/>
  <c r="D68" i="7"/>
  <c r="F68" i="7"/>
  <c r="AU504" i="7"/>
  <c r="AZ504" i="7"/>
  <c r="BA504" i="7"/>
  <c r="BB504" i="7"/>
  <c r="D504" i="7"/>
  <c r="F504" i="7"/>
  <c r="AV504" i="7"/>
  <c r="BC504" i="7"/>
  <c r="BD504" i="7"/>
  <c r="BE504" i="7"/>
  <c r="E504" i="7"/>
  <c r="AU159" i="7"/>
  <c r="AZ159" i="7"/>
  <c r="BA159" i="7"/>
  <c r="BB159" i="7"/>
  <c r="D159" i="7"/>
  <c r="F159" i="7"/>
  <c r="AV159" i="7"/>
  <c r="BC159" i="7"/>
  <c r="BD159" i="7"/>
  <c r="BE159" i="7"/>
  <c r="E159" i="7"/>
  <c r="AU374" i="7"/>
  <c r="AZ374" i="7"/>
  <c r="BA374" i="7"/>
  <c r="BB374" i="7"/>
  <c r="D374" i="7"/>
  <c r="F374" i="7"/>
  <c r="AV374" i="7"/>
  <c r="BC374" i="7"/>
  <c r="BD374" i="7"/>
  <c r="BE374" i="7"/>
  <c r="E374" i="7"/>
  <c r="AU382" i="7"/>
  <c r="AZ382" i="7"/>
  <c r="BA382" i="7"/>
  <c r="BB382" i="7"/>
  <c r="D382" i="7"/>
  <c r="F382" i="7"/>
  <c r="AV382" i="7"/>
  <c r="BC382" i="7"/>
  <c r="BD382" i="7"/>
  <c r="BE382" i="7"/>
  <c r="E382" i="7"/>
  <c r="AU200" i="7"/>
  <c r="AZ200" i="7"/>
  <c r="BA200" i="7"/>
  <c r="BB200" i="7"/>
  <c r="D200" i="7"/>
  <c r="F200" i="7"/>
  <c r="AV200" i="7"/>
  <c r="BC200" i="7"/>
  <c r="BD200" i="7"/>
  <c r="BE200" i="7"/>
  <c r="E200" i="7"/>
  <c r="AV365" i="7"/>
  <c r="BC365" i="7"/>
  <c r="BD365" i="7"/>
  <c r="BE365" i="7"/>
  <c r="E365" i="7"/>
  <c r="AU365" i="7"/>
  <c r="AZ365" i="7"/>
  <c r="BA365" i="7"/>
  <c r="BB365" i="7"/>
  <c r="D365" i="7"/>
  <c r="F365" i="7"/>
  <c r="AU343" i="7"/>
  <c r="AZ343" i="7"/>
  <c r="BA343" i="7"/>
  <c r="BB343" i="7"/>
  <c r="D343" i="7"/>
  <c r="F343" i="7"/>
  <c r="AV343" i="7"/>
  <c r="BC343" i="7"/>
  <c r="BD343" i="7"/>
  <c r="BE343" i="7"/>
  <c r="E343" i="7"/>
  <c r="AU16" i="7"/>
  <c r="AZ16" i="7"/>
  <c r="AV16" i="7"/>
  <c r="BC16" i="7"/>
  <c r="BD16" i="7"/>
  <c r="BE16" i="7"/>
  <c r="E16" i="7"/>
  <c r="AU206" i="7"/>
  <c r="AZ206" i="7"/>
  <c r="BA206" i="7"/>
  <c r="BB206" i="7"/>
  <c r="D206" i="7"/>
  <c r="F206" i="7"/>
  <c r="AV206" i="7"/>
  <c r="BC206" i="7"/>
  <c r="BD206" i="7"/>
  <c r="BE206" i="7"/>
  <c r="E206" i="7"/>
  <c r="AV297" i="7"/>
  <c r="BC297" i="7"/>
  <c r="BD297" i="7"/>
  <c r="BE297" i="7"/>
  <c r="E297" i="7"/>
  <c r="AU297" i="7"/>
  <c r="AZ297" i="7"/>
  <c r="BA297" i="7"/>
  <c r="BB297" i="7"/>
  <c r="D297" i="7"/>
  <c r="F297" i="7"/>
  <c r="AU337" i="7"/>
  <c r="AZ337" i="7"/>
  <c r="BA337" i="7"/>
  <c r="BB337" i="7"/>
  <c r="D337" i="7"/>
  <c r="F337" i="7"/>
  <c r="AV337" i="7"/>
  <c r="BC337" i="7"/>
  <c r="BD337" i="7"/>
  <c r="BE337" i="7"/>
  <c r="E337" i="7"/>
  <c r="AU208" i="7"/>
  <c r="AZ208" i="7"/>
  <c r="BA208" i="7"/>
  <c r="BB208" i="7"/>
  <c r="D208" i="7"/>
  <c r="F208" i="7"/>
  <c r="AV208" i="7"/>
  <c r="BC208" i="7"/>
  <c r="BD208" i="7"/>
  <c r="BE208" i="7"/>
  <c r="E208" i="7"/>
  <c r="AV496" i="7"/>
  <c r="BC496" i="7"/>
  <c r="BD496" i="7"/>
  <c r="BE496" i="7"/>
  <c r="E496" i="7"/>
  <c r="AU496" i="7"/>
  <c r="AZ496" i="7"/>
  <c r="BA496" i="7"/>
  <c r="BB496" i="7"/>
  <c r="D496" i="7"/>
  <c r="F496" i="7"/>
  <c r="BW76" i="6"/>
  <c r="CB76" i="6"/>
  <c r="CC76" i="6"/>
  <c r="CD76" i="6"/>
  <c r="BX76" i="6"/>
  <c r="CE76" i="6"/>
  <c r="CF76" i="6"/>
  <c r="CG76" i="6"/>
  <c r="P110" i="7"/>
  <c r="I102" i="7"/>
  <c r="CP110" i="7"/>
  <c r="P278" i="7"/>
  <c r="CP278" i="7"/>
  <c r="C272" i="7"/>
  <c r="CP452" i="7"/>
  <c r="P452" i="7"/>
  <c r="G37" i="10"/>
  <c r="AP21" i="4"/>
  <c r="BX470" i="6"/>
  <c r="CE470" i="6"/>
  <c r="CF470" i="6"/>
  <c r="CG470" i="6"/>
  <c r="BW470" i="6"/>
  <c r="CB470" i="6"/>
  <c r="CC470" i="6"/>
  <c r="CD470" i="6"/>
  <c r="BW254" i="6"/>
  <c r="CB254" i="6"/>
  <c r="CC254" i="6"/>
  <c r="CD254" i="6"/>
  <c r="BX254" i="6"/>
  <c r="CE254" i="6"/>
  <c r="CF254" i="6"/>
  <c r="CG254" i="6"/>
  <c r="BW253" i="6"/>
  <c r="CB253" i="6"/>
  <c r="CC253" i="6"/>
  <c r="CD253" i="6"/>
  <c r="BX253" i="6"/>
  <c r="CE253" i="6"/>
  <c r="CF253" i="6"/>
  <c r="CG253" i="6"/>
  <c r="BX216" i="6"/>
  <c r="CE216" i="6"/>
  <c r="CF216" i="6"/>
  <c r="CG216" i="6"/>
  <c r="BW216" i="6"/>
  <c r="CB216" i="6"/>
  <c r="CC216" i="6"/>
  <c r="CD216" i="6"/>
  <c r="BW24" i="6"/>
  <c r="CB24" i="6"/>
  <c r="CC24" i="6"/>
  <c r="CD24" i="6"/>
  <c r="BX24" i="6"/>
  <c r="CE24" i="6"/>
  <c r="CF24" i="6"/>
  <c r="CG24" i="6"/>
  <c r="BX63" i="6"/>
  <c r="CE63" i="6"/>
  <c r="CF63" i="6"/>
  <c r="CG63" i="6"/>
  <c r="BW63" i="6"/>
  <c r="CB63" i="6"/>
  <c r="CC63" i="6"/>
  <c r="CD63" i="6"/>
  <c r="BW502" i="6"/>
  <c r="CB502" i="6"/>
  <c r="CC502" i="6"/>
  <c r="CD502" i="6"/>
  <c r="BX502" i="6"/>
  <c r="CE502" i="6"/>
  <c r="CF502" i="6"/>
  <c r="CG502" i="6"/>
  <c r="BW301" i="6"/>
  <c r="CB301" i="6"/>
  <c r="CC301" i="6"/>
  <c r="CD301" i="6"/>
  <c r="BX301" i="6"/>
  <c r="CE301" i="6"/>
  <c r="CF301" i="6"/>
  <c r="CG301" i="6"/>
  <c r="BX276" i="6"/>
  <c r="CE276" i="6"/>
  <c r="CF276" i="6"/>
  <c r="CG276" i="6"/>
  <c r="BW276" i="6"/>
  <c r="CB276" i="6"/>
  <c r="CC276" i="6"/>
  <c r="CD276" i="6"/>
  <c r="BW326" i="6"/>
  <c r="CB326" i="6"/>
  <c r="CC326" i="6"/>
  <c r="CD326" i="6"/>
  <c r="BX326" i="6"/>
  <c r="CE326" i="6"/>
  <c r="CF326" i="6"/>
  <c r="CG326" i="6"/>
  <c r="BW426" i="6"/>
  <c r="CB426" i="6"/>
  <c r="CC426" i="6"/>
  <c r="CD426" i="6"/>
  <c r="BX426" i="6"/>
  <c r="CE426" i="6"/>
  <c r="CF426" i="6"/>
  <c r="CG426" i="6"/>
  <c r="BW384" i="6"/>
  <c r="CB384" i="6"/>
  <c r="CC384" i="6"/>
  <c r="CD384" i="6"/>
  <c r="BX384" i="6"/>
  <c r="CE384" i="6"/>
  <c r="CF384" i="6"/>
  <c r="CG384" i="6"/>
  <c r="BX322" i="6"/>
  <c r="CE322" i="6"/>
  <c r="CF322" i="6"/>
  <c r="CG322" i="6"/>
  <c r="BW322" i="6"/>
  <c r="CB322" i="6"/>
  <c r="CC322" i="6"/>
  <c r="CD322" i="6"/>
  <c r="BW117" i="6"/>
  <c r="CB117" i="6"/>
  <c r="CC117" i="6"/>
  <c r="CD117" i="6"/>
  <c r="BX117" i="6"/>
  <c r="CE117" i="6"/>
  <c r="CF117" i="6"/>
  <c r="CG117" i="6"/>
  <c r="BX17" i="6"/>
  <c r="CE17" i="6"/>
  <c r="CF17" i="6"/>
  <c r="CG17" i="6"/>
  <c r="BW17" i="6"/>
  <c r="CB17" i="6"/>
  <c r="CC17" i="6"/>
  <c r="CD17" i="6"/>
  <c r="BW325" i="6"/>
  <c r="CB325" i="6"/>
  <c r="CC325" i="6"/>
  <c r="CD325" i="6"/>
  <c r="BX325" i="6"/>
  <c r="CE325" i="6"/>
  <c r="CF325" i="6"/>
  <c r="CG325" i="6"/>
  <c r="BW131" i="6"/>
  <c r="CB131" i="6"/>
  <c r="CC131" i="6"/>
  <c r="CD131" i="6"/>
  <c r="BX131" i="6"/>
  <c r="CE131" i="6"/>
  <c r="CF131" i="6"/>
  <c r="CG131" i="6"/>
  <c r="BW485" i="6"/>
  <c r="CB485" i="6"/>
  <c r="CC485" i="6"/>
  <c r="CD485" i="6"/>
  <c r="BX485" i="6"/>
  <c r="CE485" i="6"/>
  <c r="CF485" i="6"/>
  <c r="CG485" i="6"/>
  <c r="BX153" i="6"/>
  <c r="CE153" i="6"/>
  <c r="CF153" i="6"/>
  <c r="CG153" i="6"/>
  <c r="BW153" i="6"/>
  <c r="CB153" i="6"/>
  <c r="CC153" i="6"/>
  <c r="CD153" i="6"/>
  <c r="AV428" i="7"/>
  <c r="BC428" i="7"/>
  <c r="BD428" i="7"/>
  <c r="BE428" i="7"/>
  <c r="E428" i="7"/>
  <c r="AU428" i="7"/>
  <c r="AZ428" i="7"/>
  <c r="BA428" i="7"/>
  <c r="BB428" i="7"/>
  <c r="D428" i="7"/>
  <c r="F428" i="7"/>
  <c r="AU327" i="7"/>
  <c r="AZ327" i="7"/>
  <c r="BA327" i="7"/>
  <c r="BB327" i="7"/>
  <c r="D327" i="7"/>
  <c r="F327" i="7"/>
  <c r="AV327" i="7"/>
  <c r="BC327" i="7"/>
  <c r="BD327" i="7"/>
  <c r="BE327" i="7"/>
  <c r="E327" i="7"/>
  <c r="AU156" i="7"/>
  <c r="AZ156" i="7"/>
  <c r="BA156" i="7"/>
  <c r="BB156" i="7"/>
  <c r="D156" i="7"/>
  <c r="F156" i="7"/>
  <c r="AV156" i="7"/>
  <c r="BC156" i="7"/>
  <c r="BD156" i="7"/>
  <c r="BE156" i="7"/>
  <c r="E156" i="7"/>
  <c r="AU194" i="7"/>
  <c r="AZ194" i="7"/>
  <c r="BA194" i="7"/>
  <c r="BB194" i="7"/>
  <c r="D194" i="7"/>
  <c r="F194" i="7"/>
  <c r="AV194" i="7"/>
  <c r="BC194" i="7"/>
  <c r="BD194" i="7"/>
  <c r="BE194" i="7"/>
  <c r="E194" i="7"/>
  <c r="AU285" i="7"/>
  <c r="AZ285" i="7"/>
  <c r="BA285" i="7"/>
  <c r="BB285" i="7"/>
  <c r="D285" i="7"/>
  <c r="F285" i="7"/>
  <c r="AV285" i="7"/>
  <c r="BC285" i="7"/>
  <c r="BD285" i="7"/>
  <c r="BE285" i="7"/>
  <c r="E285" i="7"/>
  <c r="AU458" i="7"/>
  <c r="AZ458" i="7"/>
  <c r="BA458" i="7"/>
  <c r="BB458" i="7"/>
  <c r="D458" i="7"/>
  <c r="F458" i="7"/>
  <c r="AV458" i="7"/>
  <c r="BC458" i="7"/>
  <c r="BD458" i="7"/>
  <c r="BE458" i="7"/>
  <c r="E458" i="7"/>
  <c r="AU456" i="7"/>
  <c r="AZ456" i="7"/>
  <c r="BA456" i="7"/>
  <c r="BB456" i="7"/>
  <c r="D456" i="7"/>
  <c r="F456" i="7"/>
  <c r="AV456" i="7"/>
  <c r="BC456" i="7"/>
  <c r="BD456" i="7"/>
  <c r="BE456" i="7"/>
  <c r="E456" i="7"/>
  <c r="AU117" i="7"/>
  <c r="AZ117" i="7"/>
  <c r="BA117" i="7"/>
  <c r="BB117" i="7"/>
  <c r="D117" i="7"/>
  <c r="F117" i="7"/>
  <c r="AV117" i="7"/>
  <c r="BC117" i="7"/>
  <c r="BD117" i="7"/>
  <c r="BE117" i="7"/>
  <c r="E117" i="7"/>
  <c r="AV515" i="7"/>
  <c r="BC515" i="7"/>
  <c r="BD515" i="7"/>
  <c r="BE515" i="7"/>
  <c r="E515" i="7"/>
  <c r="AU515" i="7"/>
  <c r="AZ515" i="7"/>
  <c r="BA515" i="7"/>
  <c r="BB515" i="7"/>
  <c r="D515" i="7"/>
  <c r="F515" i="7"/>
  <c r="AV367" i="7"/>
  <c r="BC367" i="7"/>
  <c r="BD367" i="7"/>
  <c r="BE367" i="7"/>
  <c r="E367" i="7"/>
  <c r="AU367" i="7"/>
  <c r="AZ367" i="7"/>
  <c r="BA367" i="7"/>
  <c r="BB367" i="7"/>
  <c r="D367" i="7"/>
  <c r="F367" i="7"/>
  <c r="AU319" i="7"/>
  <c r="AZ319" i="7"/>
  <c r="BA319" i="7"/>
  <c r="BB319" i="7"/>
  <c r="D319" i="7"/>
  <c r="F319" i="7"/>
  <c r="AV319" i="7"/>
  <c r="BC319" i="7"/>
  <c r="BD319" i="7"/>
  <c r="BE319" i="7"/>
  <c r="E319" i="7"/>
  <c r="AU497" i="7"/>
  <c r="AZ497" i="7"/>
  <c r="BA497" i="7"/>
  <c r="BB497" i="7"/>
  <c r="D497" i="7"/>
  <c r="F497" i="7"/>
  <c r="AV497" i="7"/>
  <c r="BC497" i="7"/>
  <c r="BD497" i="7"/>
  <c r="BE497" i="7"/>
  <c r="E497" i="7"/>
  <c r="AU249" i="7"/>
  <c r="AZ249" i="7"/>
  <c r="BA249" i="7"/>
  <c r="BB249" i="7"/>
  <c r="D249" i="7"/>
  <c r="F249" i="7"/>
  <c r="AV249" i="7"/>
  <c r="BC249" i="7"/>
  <c r="BD249" i="7"/>
  <c r="BE249" i="7"/>
  <c r="E249" i="7"/>
  <c r="AV469" i="7"/>
  <c r="BC469" i="7"/>
  <c r="BD469" i="7"/>
  <c r="BE469" i="7"/>
  <c r="E469" i="7"/>
  <c r="AU469" i="7"/>
  <c r="AZ469" i="7"/>
  <c r="BA469" i="7"/>
  <c r="BB469" i="7"/>
  <c r="D469" i="7"/>
  <c r="F469" i="7"/>
  <c r="AU247" i="7"/>
  <c r="AZ247" i="7"/>
  <c r="BA247" i="7"/>
  <c r="BB247" i="7"/>
  <c r="D247" i="7"/>
  <c r="F247" i="7"/>
  <c r="AV247" i="7"/>
  <c r="BC247" i="7"/>
  <c r="BD247" i="7"/>
  <c r="BE247" i="7"/>
  <c r="E247" i="7"/>
  <c r="AU233" i="7"/>
  <c r="AZ233" i="7"/>
  <c r="BA233" i="7"/>
  <c r="BB233" i="7"/>
  <c r="D233" i="7"/>
  <c r="F233" i="7"/>
  <c r="AV233" i="7"/>
  <c r="BC233" i="7"/>
  <c r="BD233" i="7"/>
  <c r="BE233" i="7"/>
  <c r="E233" i="7"/>
  <c r="AU291" i="7"/>
  <c r="AZ291" i="7"/>
  <c r="BA291" i="7"/>
  <c r="BB291" i="7"/>
  <c r="D291" i="7"/>
  <c r="F291" i="7"/>
  <c r="AV291" i="7"/>
  <c r="BC291" i="7"/>
  <c r="BD291" i="7"/>
  <c r="BE291" i="7"/>
  <c r="E291" i="7"/>
  <c r="BW328" i="6"/>
  <c r="CB328" i="6"/>
  <c r="CC328" i="6"/>
  <c r="CD328" i="6"/>
  <c r="BX328" i="6"/>
  <c r="CE328" i="6"/>
  <c r="CF328" i="6"/>
  <c r="CG328" i="6"/>
  <c r="BW402" i="6"/>
  <c r="CB402" i="6"/>
  <c r="CC402" i="6"/>
  <c r="CD402" i="6"/>
  <c r="BX402" i="6"/>
  <c r="CE402" i="6"/>
  <c r="CF402" i="6"/>
  <c r="CG402" i="6"/>
  <c r="AU486" i="7"/>
  <c r="AZ486" i="7"/>
  <c r="BA486" i="7"/>
  <c r="BB486" i="7"/>
  <c r="D486" i="7"/>
  <c r="F486" i="7"/>
  <c r="AV486" i="7"/>
  <c r="BC486" i="7"/>
  <c r="BD486" i="7"/>
  <c r="BE486" i="7"/>
  <c r="E486" i="7"/>
  <c r="CP367" i="7"/>
  <c r="P367" i="7"/>
  <c r="CP324" i="7"/>
  <c r="P324" i="7"/>
  <c r="CA74" i="7"/>
  <c r="CF74" i="7"/>
  <c r="CG74" i="7"/>
  <c r="CH74" i="7"/>
  <c r="J74" i="7"/>
  <c r="CB74" i="7"/>
  <c r="CI74" i="7"/>
  <c r="CJ74" i="7"/>
  <c r="CK74" i="7"/>
  <c r="K74" i="7"/>
  <c r="CA284" i="7"/>
  <c r="CF284" i="7"/>
  <c r="CG284" i="7"/>
  <c r="CH284" i="7"/>
  <c r="J284" i="7"/>
  <c r="CB284" i="7"/>
  <c r="CI284" i="7"/>
  <c r="CJ284" i="7"/>
  <c r="CK284" i="7"/>
  <c r="K284" i="7"/>
  <c r="CA495" i="7"/>
  <c r="CF495" i="7"/>
  <c r="CG495" i="7"/>
  <c r="CH495" i="7"/>
  <c r="J495" i="7"/>
  <c r="CB495" i="7"/>
  <c r="CI495" i="7"/>
  <c r="CJ495" i="7"/>
  <c r="CK495" i="7"/>
  <c r="K495" i="7"/>
  <c r="CB371" i="7"/>
  <c r="CI371" i="7"/>
  <c r="CJ371" i="7"/>
  <c r="CK371" i="7"/>
  <c r="K371" i="7"/>
  <c r="CA371" i="7"/>
  <c r="CF371" i="7"/>
  <c r="CG371" i="7"/>
  <c r="CH371" i="7"/>
  <c r="J371" i="7"/>
  <c r="CB65" i="7"/>
  <c r="CI65" i="7"/>
  <c r="CJ65" i="7"/>
  <c r="CK65" i="7"/>
  <c r="K65" i="7"/>
  <c r="CA65" i="7"/>
  <c r="CF65" i="7"/>
  <c r="CG65" i="7"/>
  <c r="CH65" i="7"/>
  <c r="J65" i="7"/>
  <c r="CA81" i="7"/>
  <c r="CF81" i="7"/>
  <c r="CG81" i="7"/>
  <c r="CH81" i="7"/>
  <c r="J81" i="7"/>
  <c r="CB81" i="7"/>
  <c r="CI81" i="7"/>
  <c r="CJ81" i="7"/>
  <c r="CK81" i="7"/>
  <c r="K81" i="7"/>
  <c r="CB327" i="7"/>
  <c r="CI327" i="7"/>
  <c r="CJ327" i="7"/>
  <c r="CK327" i="7"/>
  <c r="K327" i="7"/>
  <c r="CA327" i="7"/>
  <c r="CF327" i="7"/>
  <c r="CG327" i="7"/>
  <c r="CH327" i="7"/>
  <c r="J327" i="7"/>
  <c r="CB329" i="7"/>
  <c r="CI329" i="7"/>
  <c r="CJ329" i="7"/>
  <c r="CK329" i="7"/>
  <c r="K329" i="7"/>
  <c r="CA329" i="7"/>
  <c r="CF329" i="7"/>
  <c r="CG329" i="7"/>
  <c r="CH329" i="7"/>
  <c r="J329" i="7"/>
  <c r="CA515" i="7"/>
  <c r="CF515" i="7"/>
  <c r="CG515" i="7"/>
  <c r="CH515" i="7"/>
  <c r="J515" i="7"/>
  <c r="CB515" i="7"/>
  <c r="CI515" i="7"/>
  <c r="CJ515" i="7"/>
  <c r="CK515" i="7"/>
  <c r="K515" i="7"/>
  <c r="CA406" i="7"/>
  <c r="CF406" i="7"/>
  <c r="CG406" i="7"/>
  <c r="CH406" i="7"/>
  <c r="J406" i="7"/>
  <c r="CB406" i="7"/>
  <c r="CI406" i="7"/>
  <c r="CJ406" i="7"/>
  <c r="CK406" i="7"/>
  <c r="K406" i="7"/>
  <c r="CB283" i="7"/>
  <c r="CI283" i="7"/>
  <c r="CJ283" i="7"/>
  <c r="CK283" i="7"/>
  <c r="K283" i="7"/>
  <c r="CA283" i="7"/>
  <c r="CF283" i="7"/>
  <c r="CG283" i="7"/>
  <c r="CH283" i="7"/>
  <c r="J283" i="7"/>
  <c r="CB188" i="7"/>
  <c r="CI188" i="7"/>
  <c r="CJ188" i="7"/>
  <c r="CK188" i="7"/>
  <c r="K188" i="7"/>
  <c r="CA188" i="7"/>
  <c r="CF188" i="7"/>
  <c r="CG188" i="7"/>
  <c r="CH188" i="7"/>
  <c r="J188" i="7"/>
  <c r="CB246" i="7"/>
  <c r="CI246" i="7"/>
  <c r="CJ246" i="7"/>
  <c r="CK246" i="7"/>
  <c r="K246" i="7"/>
  <c r="CA246" i="7"/>
  <c r="CF246" i="7"/>
  <c r="CG246" i="7"/>
  <c r="CH246" i="7"/>
  <c r="J246" i="7"/>
  <c r="CA411" i="7"/>
  <c r="CF411" i="7"/>
  <c r="CG411" i="7"/>
  <c r="CH411" i="7"/>
  <c r="J411" i="7"/>
  <c r="CB411" i="7"/>
  <c r="CI411" i="7"/>
  <c r="CJ411" i="7"/>
  <c r="CK411" i="7"/>
  <c r="K411" i="7"/>
  <c r="CB453" i="7"/>
  <c r="CI453" i="7"/>
  <c r="CJ453" i="7"/>
  <c r="CK453" i="7"/>
  <c r="K453" i="7"/>
  <c r="CA453" i="7"/>
  <c r="CF453" i="7"/>
  <c r="CG453" i="7"/>
  <c r="CH453" i="7"/>
  <c r="J453" i="7"/>
  <c r="CB240" i="7"/>
  <c r="CI240" i="7"/>
  <c r="CJ240" i="7"/>
  <c r="CK240" i="7"/>
  <c r="K240" i="7"/>
  <c r="CA240" i="7"/>
  <c r="CF240" i="7"/>
  <c r="CG240" i="7"/>
  <c r="CH240" i="7"/>
  <c r="J240" i="7"/>
  <c r="CA60" i="7"/>
  <c r="CF60" i="7"/>
  <c r="CG60" i="7"/>
  <c r="CH60" i="7"/>
  <c r="J60" i="7"/>
  <c r="CB60" i="7"/>
  <c r="CI60" i="7"/>
  <c r="CJ60" i="7"/>
  <c r="CK60" i="7"/>
  <c r="K60" i="7"/>
  <c r="CB248" i="7"/>
  <c r="CI248" i="7"/>
  <c r="CJ248" i="7"/>
  <c r="CK248" i="7"/>
  <c r="K248" i="7"/>
  <c r="CA248" i="7"/>
  <c r="CF248" i="7"/>
  <c r="CG248" i="7"/>
  <c r="CH248" i="7"/>
  <c r="J248" i="7"/>
  <c r="CB414" i="7"/>
  <c r="CI414" i="7"/>
  <c r="CJ414" i="7"/>
  <c r="CK414" i="7"/>
  <c r="K414" i="7"/>
  <c r="CA414" i="7"/>
  <c r="CF414" i="7"/>
  <c r="CG414" i="7"/>
  <c r="CH414" i="7"/>
  <c r="J414" i="7"/>
  <c r="CB372" i="7"/>
  <c r="CI372" i="7"/>
  <c r="CJ372" i="7"/>
  <c r="CK372" i="7"/>
  <c r="K372" i="7"/>
  <c r="CA372" i="7"/>
  <c r="CF372" i="7"/>
  <c r="CG372" i="7"/>
  <c r="CH372" i="7"/>
  <c r="J372" i="7"/>
  <c r="CA485" i="7"/>
  <c r="CF485" i="7"/>
  <c r="CG485" i="7"/>
  <c r="CH485" i="7"/>
  <c r="J485" i="7"/>
  <c r="CB485" i="7"/>
  <c r="CI485" i="7"/>
  <c r="CJ485" i="7"/>
  <c r="CK485" i="7"/>
  <c r="K485" i="7"/>
  <c r="CA455" i="7"/>
  <c r="CF455" i="7"/>
  <c r="CG455" i="7"/>
  <c r="CH455" i="7"/>
  <c r="J455" i="7"/>
  <c r="CB455" i="7"/>
  <c r="CI455" i="7"/>
  <c r="CJ455" i="7"/>
  <c r="CK455" i="7"/>
  <c r="K455" i="7"/>
  <c r="CB463" i="7"/>
  <c r="CI463" i="7"/>
  <c r="CJ463" i="7"/>
  <c r="CK463" i="7"/>
  <c r="K463" i="7"/>
  <c r="CA463" i="7"/>
  <c r="CF463" i="7"/>
  <c r="CG463" i="7"/>
  <c r="CH463" i="7"/>
  <c r="J463" i="7"/>
  <c r="CA109" i="7"/>
  <c r="CF109" i="7"/>
  <c r="CG109" i="7"/>
  <c r="CH109" i="7"/>
  <c r="J109" i="7"/>
  <c r="CB109" i="7"/>
  <c r="CI109" i="7"/>
  <c r="CJ109" i="7"/>
  <c r="CK109" i="7"/>
  <c r="K109" i="7"/>
  <c r="CA27" i="7"/>
  <c r="CF27" i="7"/>
  <c r="CG27" i="7"/>
  <c r="CH27" i="7"/>
  <c r="J27" i="7"/>
  <c r="CB27" i="7"/>
  <c r="CI27" i="7"/>
  <c r="CJ27" i="7"/>
  <c r="CK27" i="7"/>
  <c r="K27" i="7"/>
  <c r="CB118" i="7"/>
  <c r="CI118" i="7"/>
  <c r="CJ118" i="7"/>
  <c r="CK118" i="7"/>
  <c r="K118" i="7"/>
  <c r="CA118" i="7"/>
  <c r="CF118" i="7"/>
  <c r="CG118" i="7"/>
  <c r="CH118" i="7"/>
  <c r="J118" i="7"/>
  <c r="CA61" i="7"/>
  <c r="CF61" i="7"/>
  <c r="CG61" i="7"/>
  <c r="CH61" i="7"/>
  <c r="J61" i="7"/>
  <c r="CB61" i="7"/>
  <c r="CI61" i="7"/>
  <c r="CJ61" i="7"/>
  <c r="CK61" i="7"/>
  <c r="K61" i="7"/>
  <c r="CA82" i="7"/>
  <c r="CF82" i="7"/>
  <c r="CG82" i="7"/>
  <c r="CH82" i="7"/>
  <c r="J82" i="7"/>
  <c r="CB82" i="7"/>
  <c r="CI82" i="7"/>
  <c r="CJ82" i="7"/>
  <c r="CK82" i="7"/>
  <c r="K82" i="7"/>
  <c r="CB187" i="7"/>
  <c r="CI187" i="7"/>
  <c r="CJ187" i="7"/>
  <c r="CK187" i="7"/>
  <c r="K187" i="7"/>
  <c r="CA187" i="7"/>
  <c r="CF187" i="7"/>
  <c r="CG187" i="7"/>
  <c r="CH187" i="7"/>
  <c r="J187" i="7"/>
  <c r="CB274" i="7"/>
  <c r="CI274" i="7"/>
  <c r="CJ274" i="7"/>
  <c r="CK274" i="7"/>
  <c r="K274" i="7"/>
  <c r="CA274" i="7"/>
  <c r="CF274" i="7"/>
  <c r="CG274" i="7"/>
  <c r="CH274" i="7"/>
  <c r="J274" i="7"/>
  <c r="CA104" i="7"/>
  <c r="CF104" i="7"/>
  <c r="CG104" i="7"/>
  <c r="CH104" i="7"/>
  <c r="J104" i="7"/>
  <c r="CB104" i="7"/>
  <c r="CI104" i="7"/>
  <c r="CJ104" i="7"/>
  <c r="CK104" i="7"/>
  <c r="K104" i="7"/>
  <c r="CA155" i="7"/>
  <c r="CF155" i="7"/>
  <c r="CG155" i="7"/>
  <c r="CH155" i="7"/>
  <c r="J155" i="7"/>
  <c r="CB155" i="7"/>
  <c r="CI155" i="7"/>
  <c r="CJ155" i="7"/>
  <c r="CK155" i="7"/>
  <c r="K155" i="7"/>
  <c r="CA368" i="7"/>
  <c r="CF368" i="7"/>
  <c r="CG368" i="7"/>
  <c r="CH368" i="7"/>
  <c r="J368" i="7"/>
  <c r="CB368" i="7"/>
  <c r="CI368" i="7"/>
  <c r="CJ368" i="7"/>
  <c r="CK368" i="7"/>
  <c r="K368" i="7"/>
  <c r="CB214" i="7"/>
  <c r="CI214" i="7"/>
  <c r="CJ214" i="7"/>
  <c r="CK214" i="7"/>
  <c r="K214" i="7"/>
  <c r="CA214" i="7"/>
  <c r="CF214" i="7"/>
  <c r="CG214" i="7"/>
  <c r="CH214" i="7"/>
  <c r="J214" i="7"/>
  <c r="CB295" i="7"/>
  <c r="CI295" i="7"/>
  <c r="CJ295" i="7"/>
  <c r="CK295" i="7"/>
  <c r="K295" i="7"/>
  <c r="CA295" i="7"/>
  <c r="CF295" i="7"/>
  <c r="CG295" i="7"/>
  <c r="CH295" i="7"/>
  <c r="J295" i="7"/>
  <c r="CA335" i="7"/>
  <c r="CF335" i="7"/>
  <c r="CG335" i="7"/>
  <c r="CH335" i="7"/>
  <c r="J335" i="7"/>
  <c r="CB335" i="7"/>
  <c r="CI335" i="7"/>
  <c r="CJ335" i="7"/>
  <c r="CK335" i="7"/>
  <c r="K335" i="7"/>
  <c r="CA382" i="7"/>
  <c r="CF382" i="7"/>
  <c r="CG382" i="7"/>
  <c r="CH382" i="7"/>
  <c r="J382" i="7"/>
  <c r="CB382" i="7"/>
  <c r="CI382" i="7"/>
  <c r="CJ382" i="7"/>
  <c r="CK382" i="7"/>
  <c r="K382" i="7"/>
  <c r="CB430" i="7"/>
  <c r="CI430" i="7"/>
  <c r="CJ430" i="7"/>
  <c r="CK430" i="7"/>
  <c r="K430" i="7"/>
  <c r="CA430" i="7"/>
  <c r="CF430" i="7"/>
  <c r="CG430" i="7"/>
  <c r="CH430" i="7"/>
  <c r="J430" i="7"/>
  <c r="CB460" i="7"/>
  <c r="CI460" i="7"/>
  <c r="CJ460" i="7"/>
  <c r="CK460" i="7"/>
  <c r="K460" i="7"/>
  <c r="CA460" i="7"/>
  <c r="CF460" i="7"/>
  <c r="CG460" i="7"/>
  <c r="CH460" i="7"/>
  <c r="J460" i="7"/>
  <c r="CB468" i="7"/>
  <c r="CI468" i="7"/>
  <c r="CJ468" i="7"/>
  <c r="CK468" i="7"/>
  <c r="K468" i="7"/>
  <c r="CA468" i="7"/>
  <c r="CF468" i="7"/>
  <c r="CG468" i="7"/>
  <c r="CH468" i="7"/>
  <c r="J468" i="7"/>
  <c r="CB71" i="7"/>
  <c r="CI71" i="7"/>
  <c r="CJ71" i="7"/>
  <c r="CK71" i="7"/>
  <c r="K71" i="7"/>
  <c r="CA71" i="7"/>
  <c r="CF71" i="7"/>
  <c r="CG71" i="7"/>
  <c r="CH71" i="7"/>
  <c r="J71" i="7"/>
  <c r="CB128" i="7"/>
  <c r="CI128" i="7"/>
  <c r="CJ128" i="7"/>
  <c r="CK128" i="7"/>
  <c r="K128" i="7"/>
  <c r="CA128" i="7"/>
  <c r="CF128" i="7"/>
  <c r="CG128" i="7"/>
  <c r="CH128" i="7"/>
  <c r="J128" i="7"/>
  <c r="CA119" i="7"/>
  <c r="CF119" i="7"/>
  <c r="CG119" i="7"/>
  <c r="CH119" i="7"/>
  <c r="J119" i="7"/>
  <c r="CB119" i="7"/>
  <c r="CI119" i="7"/>
  <c r="CJ119" i="7"/>
  <c r="CK119" i="7"/>
  <c r="K119" i="7"/>
  <c r="CB249" i="7"/>
  <c r="CI249" i="7"/>
  <c r="CJ249" i="7"/>
  <c r="CK249" i="7"/>
  <c r="K249" i="7"/>
  <c r="CA249" i="7"/>
  <c r="CF249" i="7"/>
  <c r="CG249" i="7"/>
  <c r="CH249" i="7"/>
  <c r="J249" i="7"/>
  <c r="CA341" i="7"/>
  <c r="CF341" i="7"/>
  <c r="CG341" i="7"/>
  <c r="CH341" i="7"/>
  <c r="J341" i="7"/>
  <c r="CB341" i="7"/>
  <c r="CI341" i="7"/>
  <c r="CJ341" i="7"/>
  <c r="CK341" i="7"/>
  <c r="K341" i="7"/>
  <c r="CA458" i="7"/>
  <c r="CF458" i="7"/>
  <c r="CG458" i="7"/>
  <c r="CH458" i="7"/>
  <c r="J458" i="7"/>
  <c r="CB458" i="7"/>
  <c r="CI458" i="7"/>
  <c r="CJ458" i="7"/>
  <c r="CK458" i="7"/>
  <c r="K458" i="7"/>
  <c r="CA444" i="7"/>
  <c r="CF444" i="7"/>
  <c r="CG444" i="7"/>
  <c r="CH444" i="7"/>
  <c r="J444" i="7"/>
  <c r="CB444" i="7"/>
  <c r="CI444" i="7"/>
  <c r="CJ444" i="7"/>
  <c r="CK444" i="7"/>
  <c r="K444" i="7"/>
  <c r="CA450" i="7"/>
  <c r="CF450" i="7"/>
  <c r="CG450" i="7"/>
  <c r="CH450" i="7"/>
  <c r="J450" i="7"/>
  <c r="CB450" i="7"/>
  <c r="CI450" i="7"/>
  <c r="CJ450" i="7"/>
  <c r="CK450" i="7"/>
  <c r="K450" i="7"/>
  <c r="CA236" i="7"/>
  <c r="CF236" i="7"/>
  <c r="CG236" i="7"/>
  <c r="CH236" i="7"/>
  <c r="J236" i="7"/>
  <c r="CB236" i="7"/>
  <c r="CI236" i="7"/>
  <c r="CJ236" i="7"/>
  <c r="CK236" i="7"/>
  <c r="K236" i="7"/>
  <c r="CP154" i="7"/>
  <c r="P154" i="7"/>
  <c r="BY196" i="7"/>
  <c r="I471" i="7"/>
  <c r="C237" i="7"/>
  <c r="C380" i="7"/>
  <c r="C202" i="7"/>
  <c r="C320" i="7"/>
  <c r="I61" i="7"/>
  <c r="I509" i="7"/>
  <c r="I501" i="7"/>
  <c r="C69" i="7"/>
  <c r="C327" i="7"/>
  <c r="C151" i="7"/>
  <c r="C251" i="7"/>
  <c r="C342" i="7"/>
  <c r="C341" i="7"/>
  <c r="BY258" i="7"/>
  <c r="BY375" i="7"/>
  <c r="BY34" i="7"/>
  <c r="BY39" i="7"/>
  <c r="BY173" i="7"/>
  <c r="BY282" i="7"/>
  <c r="BY30" i="7"/>
  <c r="BY125" i="7"/>
  <c r="BY206" i="7"/>
  <c r="BY285" i="7"/>
  <c r="BY152" i="7"/>
  <c r="BY405" i="7"/>
  <c r="BY422" i="7"/>
  <c r="BY501" i="7"/>
  <c r="BY130" i="7"/>
  <c r="BY273" i="7"/>
  <c r="BY294" i="7"/>
  <c r="BY40" i="7"/>
  <c r="BY105" i="7"/>
  <c r="BY257" i="7"/>
  <c r="BY322" i="7"/>
  <c r="BY330" i="7"/>
  <c r="BY506" i="7"/>
  <c r="BY73" i="7"/>
  <c r="BY117" i="7"/>
  <c r="BY189" i="7"/>
  <c r="BY64" i="7"/>
  <c r="BY80" i="7"/>
  <c r="BY121" i="7"/>
  <c r="BY106" i="7"/>
  <c r="BY151" i="7"/>
  <c r="BY193" i="7"/>
  <c r="BY203" i="7"/>
  <c r="BY211" i="7"/>
  <c r="BY288" i="7"/>
  <c r="BY412" i="7"/>
  <c r="BY202" i="7"/>
  <c r="BY338" i="7"/>
  <c r="BY160" i="7"/>
  <c r="BY491" i="7"/>
  <c r="BY494" i="7"/>
  <c r="BY462" i="7"/>
  <c r="BY470" i="7"/>
  <c r="BY277" i="7"/>
  <c r="BY231" i="7"/>
  <c r="I426" i="7"/>
  <c r="C215" i="7"/>
  <c r="C329" i="7"/>
  <c r="L495" i="7"/>
  <c r="L407" i="7"/>
  <c r="L127" i="7"/>
  <c r="L385" i="7"/>
  <c r="L244" i="7"/>
  <c r="L107" i="7"/>
  <c r="L237" i="7"/>
  <c r="L103" i="7"/>
  <c r="L499" i="7"/>
  <c r="L37" i="7"/>
  <c r="L328" i="7"/>
  <c r="L505" i="7"/>
  <c r="L190" i="7"/>
  <c r="L292" i="7"/>
  <c r="L69" i="7"/>
  <c r="L22" i="7"/>
  <c r="L410" i="7"/>
  <c r="L403" i="7"/>
  <c r="L299" i="7"/>
  <c r="L275" i="7"/>
  <c r="L367" i="7"/>
  <c r="L255" i="7"/>
  <c r="L17" i="7"/>
  <c r="L500" i="7"/>
  <c r="L420" i="7"/>
  <c r="L445" i="7"/>
  <c r="CB10" i="4"/>
  <c r="DC7" i="4"/>
  <c r="Y19" i="4"/>
  <c r="BA8" i="4"/>
  <c r="CS15" i="4"/>
  <c r="Q10" i="4"/>
  <c r="CA6" i="4"/>
  <c r="AQ7" i="4"/>
  <c r="CA11" i="4"/>
  <c r="CJ6" i="4"/>
  <c r="AZ10" i="4"/>
  <c r="AZ11" i="4"/>
  <c r="CK21" i="4"/>
  <c r="CJ8" i="4"/>
  <c r="BR19" i="4"/>
  <c r="BS8" i="4"/>
  <c r="BI20" i="4"/>
  <c r="DB19" i="4"/>
  <c r="CS7" i="4"/>
  <c r="G17" i="4"/>
  <c r="BI13" i="4"/>
  <c r="CJ18" i="4"/>
  <c r="Y15" i="4"/>
  <c r="BS13" i="4"/>
  <c r="DB9" i="4"/>
  <c r="CB20" i="4"/>
  <c r="CA13" i="4"/>
  <c r="CK16" i="4"/>
  <c r="CB15" i="4"/>
  <c r="Y14" i="4"/>
  <c r="H18" i="4"/>
  <c r="P6" i="4"/>
  <c r="BS6" i="4"/>
  <c r="AH9" i="4"/>
  <c r="AR13" i="4"/>
  <c r="BS9" i="4"/>
  <c r="H8" i="4"/>
  <c r="BI11" i="4"/>
  <c r="DC11" i="4"/>
  <c r="AQ16" i="4"/>
  <c r="CT10" i="4"/>
  <c r="AM9" i="4"/>
  <c r="BE11" i="4"/>
  <c r="CO10" i="4"/>
  <c r="AN18" i="4"/>
  <c r="AW8" i="4"/>
  <c r="C15" i="4"/>
  <c r="AW11" i="4"/>
  <c r="CA10" i="4"/>
  <c r="DB7" i="4"/>
  <c r="Z19" i="4"/>
  <c r="AZ8" i="4"/>
  <c r="CT15" i="4"/>
  <c r="P10" i="4"/>
  <c r="CB6" i="4"/>
  <c r="AR7" i="4"/>
  <c r="CB11" i="4"/>
  <c r="CK6" i="4"/>
  <c r="BA10" i="4"/>
  <c r="BA11" i="4"/>
  <c r="CJ21" i="4"/>
  <c r="CK8" i="4"/>
  <c r="BS19" i="4"/>
  <c r="BR8" i="4"/>
  <c r="BJ20" i="4"/>
  <c r="DC19" i="4"/>
  <c r="CT7" i="4"/>
  <c r="H17" i="4"/>
  <c r="BJ13" i="4"/>
  <c r="CK18" i="4"/>
  <c r="Z15" i="4"/>
  <c r="AR18" i="4"/>
  <c r="CB13" i="4"/>
  <c r="CA14" i="4"/>
  <c r="AZ19" i="4"/>
  <c r="DC10" i="4"/>
  <c r="AZ7" i="4"/>
  <c r="BR20" i="4"/>
  <c r="Y17" i="4"/>
  <c r="P14" i="4"/>
  <c r="AQ19" i="4"/>
  <c r="CS9" i="4"/>
  <c r="CK11" i="4"/>
  <c r="AR14" i="4"/>
  <c r="BR15" i="4"/>
  <c r="G20" i="4"/>
  <c r="DB17" i="4"/>
  <c r="BA6" i="4"/>
  <c r="C12" i="4"/>
  <c r="BX17" i="4"/>
  <c r="CO11" i="4"/>
  <c r="CY6" i="4"/>
  <c r="BO21" i="4"/>
  <c r="CP18" i="4"/>
  <c r="AM18" i="4"/>
  <c r="AV8" i="4"/>
  <c r="D15" i="4"/>
  <c r="AV11" i="4"/>
  <c r="L118" i="7"/>
  <c r="L372" i="7"/>
  <c r="L248" i="7"/>
  <c r="L240" i="7"/>
  <c r="L188" i="7"/>
  <c r="L329" i="7"/>
  <c r="L371" i="7"/>
  <c r="L296" i="7"/>
  <c r="L87" i="7"/>
  <c r="L297" i="7"/>
  <c r="L167" i="7"/>
  <c r="L163" i="7"/>
  <c r="L156" i="7"/>
  <c r="L472" i="7"/>
  <c r="L489" i="7"/>
  <c r="L124" i="7"/>
  <c r="L158" i="7"/>
  <c r="L201" i="7"/>
  <c r="Y7" i="4"/>
  <c r="G6" i="4"/>
  <c r="AQ11" i="4"/>
  <c r="AH19" i="4"/>
  <c r="BI18" i="4"/>
  <c r="BI8" i="4"/>
  <c r="CK7" i="4"/>
  <c r="Z20" i="4"/>
  <c r="G12" i="4"/>
  <c r="G19" i="4"/>
  <c r="DC13" i="4"/>
  <c r="P19" i="4"/>
  <c r="CJ12" i="4"/>
  <c r="Z18" i="4"/>
  <c r="CA19" i="4"/>
  <c r="AH20" i="4"/>
  <c r="BI10" i="4"/>
  <c r="AQ17" i="4"/>
  <c r="BA16" i="4"/>
  <c r="AQ18" i="4"/>
  <c r="CS18" i="4"/>
  <c r="CK15" i="4"/>
  <c r="AQ15" i="4"/>
  <c r="CB14" i="4"/>
  <c r="BA19" i="4"/>
  <c r="DB10" i="4"/>
  <c r="BA7" i="4"/>
  <c r="BS20" i="4"/>
  <c r="Z17" i="4"/>
  <c r="Q14" i="4"/>
  <c r="AR19" i="4"/>
  <c r="CT9" i="4"/>
  <c r="CJ11" i="4"/>
  <c r="AQ14" i="4"/>
  <c r="BS15" i="4"/>
  <c r="H20" i="4"/>
  <c r="DC17" i="4"/>
  <c r="AZ6" i="4"/>
  <c r="D12" i="4"/>
  <c r="BW17" i="4"/>
  <c r="CP11" i="4"/>
  <c r="CX6" i="4"/>
  <c r="BN21" i="4"/>
  <c r="CO18" i="4"/>
  <c r="AM11" i="4"/>
  <c r="BN19" i="4"/>
  <c r="Z7" i="4"/>
  <c r="H6" i="4"/>
  <c r="AR11" i="4"/>
  <c r="AI19" i="4"/>
  <c r="BJ18" i="4"/>
  <c r="BJ8" i="4"/>
  <c r="CJ7" i="4"/>
  <c r="Y20" i="4"/>
  <c r="H12" i="4"/>
  <c r="H19" i="4"/>
  <c r="DB13" i="4"/>
  <c r="Q19" i="4"/>
  <c r="CK12" i="4"/>
  <c r="Y18" i="4"/>
  <c r="CB19" i="4"/>
  <c r="AI20" i="4"/>
  <c r="BJ10" i="4"/>
  <c r="AR17" i="4"/>
  <c r="AZ16" i="4"/>
  <c r="BR13" i="4"/>
  <c r="DC9" i="4"/>
  <c r="CA20" i="4"/>
  <c r="CT18" i="4"/>
  <c r="CJ15" i="4"/>
  <c r="AR15" i="4"/>
  <c r="CJ16" i="4"/>
  <c r="CA15" i="4"/>
  <c r="Z14" i="4"/>
  <c r="G18" i="4"/>
  <c r="Q6" i="4"/>
  <c r="BR6" i="4"/>
  <c r="AI9" i="4"/>
  <c r="AQ13" i="4"/>
  <c r="BR9" i="4"/>
  <c r="G8" i="4"/>
  <c r="BJ11" i="4"/>
  <c r="DB11" i="4"/>
  <c r="AR16" i="4"/>
  <c r="CS10" i="4"/>
  <c r="AN9" i="4"/>
  <c r="BF11" i="4"/>
  <c r="CP10" i="4"/>
  <c r="AN11" i="4"/>
  <c r="BO19" i="4"/>
  <c r="L71" i="7"/>
  <c r="L463" i="7"/>
  <c r="L246" i="7"/>
  <c r="L283" i="7"/>
  <c r="L236" i="7"/>
  <c r="L444" i="7"/>
  <c r="L341" i="7"/>
  <c r="L119" i="7"/>
  <c r="L382" i="7"/>
  <c r="L368" i="7"/>
  <c r="L104" i="7"/>
  <c r="L61" i="7"/>
  <c r="L60" i="7"/>
  <c r="L74" i="7"/>
  <c r="L301" i="7"/>
  <c r="L325" i="7"/>
  <c r="L161" i="7"/>
  <c r="L132" i="7"/>
  <c r="L120" i="7"/>
  <c r="L25" i="7"/>
  <c r="L467" i="7"/>
  <c r="L128" i="7"/>
  <c r="L295" i="7"/>
  <c r="L430" i="7"/>
  <c r="L249" i="7"/>
  <c r="L214" i="7"/>
  <c r="L274" i="7"/>
  <c r="L27" i="7"/>
  <c r="L29" i="7"/>
  <c r="L460" i="7"/>
  <c r="L414" i="7"/>
  <c r="L327" i="7"/>
  <c r="L65" i="7"/>
  <c r="L216" i="7"/>
  <c r="L256" i="7"/>
  <c r="L512" i="7"/>
  <c r="L418" i="7"/>
  <c r="L302" i="7"/>
  <c r="L148" i="7"/>
  <c r="L212" i="7"/>
  <c r="L252" i="7"/>
  <c r="L250" i="7"/>
  <c r="L321" i="7"/>
  <c r="L468" i="7"/>
  <c r="L111" i="7"/>
  <c r="L456" i="7"/>
  <c r="L242" i="7"/>
  <c r="L116" i="7"/>
  <c r="L507" i="7"/>
  <c r="L387" i="7"/>
  <c r="L23" i="7"/>
  <c r="L332" i="7"/>
  <c r="L415" i="7"/>
  <c r="L239" i="7"/>
  <c r="L378" i="7"/>
  <c r="L376" i="7"/>
  <c r="CA202" i="7"/>
  <c r="CF202" i="7"/>
  <c r="CG202" i="7"/>
  <c r="CH202" i="7"/>
  <c r="J202" i="7"/>
  <c r="CB202" i="7"/>
  <c r="CI202" i="7"/>
  <c r="CJ202" i="7"/>
  <c r="CK202" i="7"/>
  <c r="K202" i="7"/>
  <c r="CA117" i="7"/>
  <c r="CF117" i="7"/>
  <c r="CG117" i="7"/>
  <c r="CH117" i="7"/>
  <c r="J117" i="7"/>
  <c r="CB117" i="7"/>
  <c r="CI117" i="7"/>
  <c r="CJ117" i="7"/>
  <c r="CK117" i="7"/>
  <c r="K117" i="7"/>
  <c r="CB294" i="7"/>
  <c r="CI294" i="7"/>
  <c r="CJ294" i="7"/>
  <c r="CK294" i="7"/>
  <c r="K294" i="7"/>
  <c r="CA294" i="7"/>
  <c r="CF294" i="7"/>
  <c r="CG294" i="7"/>
  <c r="CH294" i="7"/>
  <c r="J294" i="7"/>
  <c r="CB173" i="7"/>
  <c r="CI173" i="7"/>
  <c r="CJ173" i="7"/>
  <c r="CK173" i="7"/>
  <c r="K173" i="7"/>
  <c r="CA173" i="7"/>
  <c r="CF173" i="7"/>
  <c r="CG173" i="7"/>
  <c r="CH173" i="7"/>
  <c r="J173" i="7"/>
  <c r="CP243" i="7"/>
  <c r="P243" i="7"/>
  <c r="CB205" i="7"/>
  <c r="CI205" i="7"/>
  <c r="CJ205" i="7"/>
  <c r="CK205" i="7"/>
  <c r="K205" i="7"/>
  <c r="CA205" i="7"/>
  <c r="CF205" i="7"/>
  <c r="CG205" i="7"/>
  <c r="CH205" i="7"/>
  <c r="J205" i="7"/>
  <c r="CB469" i="7"/>
  <c r="CI469" i="7"/>
  <c r="CJ469" i="7"/>
  <c r="CK469" i="7"/>
  <c r="K469" i="7"/>
  <c r="CA469" i="7"/>
  <c r="CF469" i="7"/>
  <c r="CG469" i="7"/>
  <c r="CH469" i="7"/>
  <c r="J469" i="7"/>
  <c r="CA66" i="7"/>
  <c r="CF66" i="7"/>
  <c r="CG66" i="7"/>
  <c r="CH66" i="7"/>
  <c r="J66" i="7"/>
  <c r="CB66" i="7"/>
  <c r="CI66" i="7"/>
  <c r="CJ66" i="7"/>
  <c r="CK66" i="7"/>
  <c r="K66" i="7"/>
  <c r="CA108" i="7"/>
  <c r="CF108" i="7"/>
  <c r="CG108" i="7"/>
  <c r="CH108" i="7"/>
  <c r="J108" i="7"/>
  <c r="CB108" i="7"/>
  <c r="CI108" i="7"/>
  <c r="CJ108" i="7"/>
  <c r="CK108" i="7"/>
  <c r="K108" i="7"/>
  <c r="CA425" i="7"/>
  <c r="CF425" i="7"/>
  <c r="CG425" i="7"/>
  <c r="CH425" i="7"/>
  <c r="J425" i="7"/>
  <c r="CB425" i="7"/>
  <c r="CI425" i="7"/>
  <c r="CJ425" i="7"/>
  <c r="CK425" i="7"/>
  <c r="K425" i="7"/>
  <c r="CB447" i="7"/>
  <c r="CI447" i="7"/>
  <c r="CJ447" i="7"/>
  <c r="CK447" i="7"/>
  <c r="K447" i="7"/>
  <c r="CA447" i="7"/>
  <c r="CF447" i="7"/>
  <c r="CG447" i="7"/>
  <c r="CH447" i="7"/>
  <c r="J447" i="7"/>
  <c r="CB293" i="7"/>
  <c r="CI293" i="7"/>
  <c r="CJ293" i="7"/>
  <c r="CK293" i="7"/>
  <c r="K293" i="7"/>
  <c r="CA293" i="7"/>
  <c r="CF293" i="7"/>
  <c r="CG293" i="7"/>
  <c r="CH293" i="7"/>
  <c r="J293" i="7"/>
  <c r="L293" i="7"/>
  <c r="CB59" i="7"/>
  <c r="CI59" i="7"/>
  <c r="CJ59" i="7"/>
  <c r="CK59" i="7"/>
  <c r="K59" i="7"/>
  <c r="CA59" i="7"/>
  <c r="CF59" i="7"/>
  <c r="CG59" i="7"/>
  <c r="CH59" i="7"/>
  <c r="J59" i="7"/>
  <c r="CB365" i="7"/>
  <c r="CI365" i="7"/>
  <c r="CJ365" i="7"/>
  <c r="CK365" i="7"/>
  <c r="K365" i="7"/>
  <c r="CA365" i="7"/>
  <c r="CF365" i="7"/>
  <c r="CG365" i="7"/>
  <c r="CH365" i="7"/>
  <c r="J365" i="7"/>
  <c r="L365" i="7"/>
  <c r="CA45" i="7"/>
  <c r="CF45" i="7"/>
  <c r="CG45" i="7"/>
  <c r="CH45" i="7"/>
  <c r="J45" i="7"/>
  <c r="CB45" i="7"/>
  <c r="CI45" i="7"/>
  <c r="CJ45" i="7"/>
  <c r="CK45" i="7"/>
  <c r="K45" i="7"/>
  <c r="CA280" i="7"/>
  <c r="CF280" i="7"/>
  <c r="CG280" i="7"/>
  <c r="CH280" i="7"/>
  <c r="J280" i="7"/>
  <c r="CB280" i="7"/>
  <c r="CI280" i="7"/>
  <c r="CJ280" i="7"/>
  <c r="CK280" i="7"/>
  <c r="K280" i="7"/>
  <c r="CA113" i="7"/>
  <c r="CF113" i="7"/>
  <c r="CG113" i="7"/>
  <c r="CH113" i="7"/>
  <c r="J113" i="7"/>
  <c r="CB113" i="7"/>
  <c r="CI113" i="7"/>
  <c r="CJ113" i="7"/>
  <c r="CK113" i="7"/>
  <c r="K113" i="7"/>
  <c r="P458" i="7"/>
  <c r="CP458" i="7"/>
  <c r="CP71" i="7"/>
  <c r="P71" i="7"/>
  <c r="F58" i="7"/>
  <c r="P160" i="7"/>
  <c r="CP160" i="7"/>
  <c r="CB462" i="7"/>
  <c r="CI462" i="7"/>
  <c r="CJ462" i="7"/>
  <c r="CK462" i="7"/>
  <c r="K462" i="7"/>
  <c r="CA462" i="7"/>
  <c r="CF462" i="7"/>
  <c r="CG462" i="7"/>
  <c r="CH462" i="7"/>
  <c r="J462" i="7"/>
  <c r="CA338" i="7"/>
  <c r="CF338" i="7"/>
  <c r="CG338" i="7"/>
  <c r="CH338" i="7"/>
  <c r="J338" i="7"/>
  <c r="CB338" i="7"/>
  <c r="CI338" i="7"/>
  <c r="CJ338" i="7"/>
  <c r="CK338" i="7"/>
  <c r="K338" i="7"/>
  <c r="CB211" i="7"/>
  <c r="CI211" i="7"/>
  <c r="CJ211" i="7"/>
  <c r="CK211" i="7"/>
  <c r="K211" i="7"/>
  <c r="CA211" i="7"/>
  <c r="CF211" i="7"/>
  <c r="CG211" i="7"/>
  <c r="CH211" i="7"/>
  <c r="J211" i="7"/>
  <c r="CA106" i="7"/>
  <c r="CF106" i="7"/>
  <c r="CG106" i="7"/>
  <c r="CH106" i="7"/>
  <c r="J106" i="7"/>
  <c r="CB106" i="7"/>
  <c r="CI106" i="7"/>
  <c r="CJ106" i="7"/>
  <c r="CK106" i="7"/>
  <c r="K106" i="7"/>
  <c r="CB189" i="7"/>
  <c r="CI189" i="7"/>
  <c r="CJ189" i="7"/>
  <c r="CK189" i="7"/>
  <c r="K189" i="7"/>
  <c r="CA189" i="7"/>
  <c r="CF189" i="7"/>
  <c r="CG189" i="7"/>
  <c r="CH189" i="7"/>
  <c r="J189" i="7"/>
  <c r="CB330" i="7"/>
  <c r="CI330" i="7"/>
  <c r="CJ330" i="7"/>
  <c r="CK330" i="7"/>
  <c r="K330" i="7"/>
  <c r="CA330" i="7"/>
  <c r="CF330" i="7"/>
  <c r="CG330" i="7"/>
  <c r="CH330" i="7"/>
  <c r="J330" i="7"/>
  <c r="CA40" i="7"/>
  <c r="CF40" i="7"/>
  <c r="CG40" i="7"/>
  <c r="CH40" i="7"/>
  <c r="J40" i="7"/>
  <c r="CB40" i="7"/>
  <c r="CI40" i="7"/>
  <c r="CJ40" i="7"/>
  <c r="CK40" i="7"/>
  <c r="K40" i="7"/>
  <c r="CB501" i="7"/>
  <c r="CI501" i="7"/>
  <c r="CJ501" i="7"/>
  <c r="CK501" i="7"/>
  <c r="K501" i="7"/>
  <c r="CA501" i="7"/>
  <c r="CF501" i="7"/>
  <c r="CG501" i="7"/>
  <c r="CH501" i="7"/>
  <c r="J501" i="7"/>
  <c r="CA285" i="7"/>
  <c r="CF285" i="7"/>
  <c r="CG285" i="7"/>
  <c r="CH285" i="7"/>
  <c r="J285" i="7"/>
  <c r="CB285" i="7"/>
  <c r="CI285" i="7"/>
  <c r="CJ285" i="7"/>
  <c r="CK285" i="7"/>
  <c r="K285" i="7"/>
  <c r="CB282" i="7"/>
  <c r="CI282" i="7"/>
  <c r="CJ282" i="7"/>
  <c r="CK282" i="7"/>
  <c r="K282" i="7"/>
  <c r="CA282" i="7"/>
  <c r="CF282" i="7"/>
  <c r="CG282" i="7"/>
  <c r="CH282" i="7"/>
  <c r="J282" i="7"/>
  <c r="CA375" i="7"/>
  <c r="CF375" i="7"/>
  <c r="CG375" i="7"/>
  <c r="CH375" i="7"/>
  <c r="J375" i="7"/>
  <c r="CB375" i="7"/>
  <c r="CI375" i="7"/>
  <c r="CJ375" i="7"/>
  <c r="CK375" i="7"/>
  <c r="K375" i="7"/>
  <c r="CA196" i="7"/>
  <c r="CF196" i="7"/>
  <c r="CG196" i="7"/>
  <c r="CH196" i="7"/>
  <c r="J196" i="7"/>
  <c r="CB196" i="7"/>
  <c r="CI196" i="7"/>
  <c r="CJ196" i="7"/>
  <c r="CK196" i="7"/>
  <c r="K196" i="7"/>
  <c r="CP202" i="7"/>
  <c r="P202" i="7"/>
  <c r="CP499" i="7"/>
  <c r="P499" i="7"/>
  <c r="L485" i="7"/>
  <c r="CB198" i="7"/>
  <c r="CI198" i="7"/>
  <c r="CJ198" i="7"/>
  <c r="CK198" i="7"/>
  <c r="K198" i="7"/>
  <c r="CA198" i="7"/>
  <c r="CF198" i="7"/>
  <c r="CG198" i="7"/>
  <c r="CH198" i="7"/>
  <c r="J198" i="7"/>
  <c r="L198" i="7"/>
  <c r="CA401" i="7"/>
  <c r="CF401" i="7"/>
  <c r="CG401" i="7"/>
  <c r="CH401" i="7"/>
  <c r="J401" i="7"/>
  <c r="CB401" i="7"/>
  <c r="CI401" i="7"/>
  <c r="CJ401" i="7"/>
  <c r="CK401" i="7"/>
  <c r="K401" i="7"/>
  <c r="CB213" i="7"/>
  <c r="CI213" i="7"/>
  <c r="CJ213" i="7"/>
  <c r="CK213" i="7"/>
  <c r="K213" i="7"/>
  <c r="CA213" i="7"/>
  <c r="CF213" i="7"/>
  <c r="CG213" i="7"/>
  <c r="CH213" i="7"/>
  <c r="J213" i="7"/>
  <c r="L213" i="7"/>
  <c r="CB232" i="7"/>
  <c r="CI232" i="7"/>
  <c r="CJ232" i="7"/>
  <c r="CK232" i="7"/>
  <c r="K232" i="7"/>
  <c r="CA232" i="7"/>
  <c r="CF232" i="7"/>
  <c r="CG232" i="7"/>
  <c r="CH232" i="7"/>
  <c r="J232" i="7"/>
  <c r="CA24" i="7"/>
  <c r="CF24" i="7"/>
  <c r="CG24" i="7"/>
  <c r="CH24" i="7"/>
  <c r="J24" i="7"/>
  <c r="CB24" i="7"/>
  <c r="CI24" i="7"/>
  <c r="CJ24" i="7"/>
  <c r="CK24" i="7"/>
  <c r="K24" i="7"/>
  <c r="CA513" i="7"/>
  <c r="CF513" i="7"/>
  <c r="CG513" i="7"/>
  <c r="CH513" i="7"/>
  <c r="J513" i="7"/>
  <c r="CB513" i="7"/>
  <c r="CI513" i="7"/>
  <c r="CJ513" i="7"/>
  <c r="CK513" i="7"/>
  <c r="K513" i="7"/>
  <c r="CA452" i="7"/>
  <c r="CF452" i="7"/>
  <c r="CG452" i="7"/>
  <c r="CH452" i="7"/>
  <c r="J452" i="7"/>
  <c r="CB452" i="7"/>
  <c r="CI452" i="7"/>
  <c r="CJ452" i="7"/>
  <c r="CK452" i="7"/>
  <c r="K452" i="7"/>
  <c r="CA319" i="7"/>
  <c r="CF319" i="7"/>
  <c r="CG319" i="7"/>
  <c r="CH319" i="7"/>
  <c r="J319" i="7"/>
  <c r="CB319" i="7"/>
  <c r="CI319" i="7"/>
  <c r="CJ319" i="7"/>
  <c r="CK319" i="7"/>
  <c r="K319" i="7"/>
  <c r="CA243" i="7"/>
  <c r="CF243" i="7"/>
  <c r="CG243" i="7"/>
  <c r="CH243" i="7"/>
  <c r="J243" i="7"/>
  <c r="CB243" i="7"/>
  <c r="CI243" i="7"/>
  <c r="CJ243" i="7"/>
  <c r="CK243" i="7"/>
  <c r="K243" i="7"/>
  <c r="CB63" i="7"/>
  <c r="CI63" i="7"/>
  <c r="CJ63" i="7"/>
  <c r="CK63" i="7"/>
  <c r="K63" i="7"/>
  <c r="CA63" i="7"/>
  <c r="CF63" i="7"/>
  <c r="CG63" i="7"/>
  <c r="CH63" i="7"/>
  <c r="J63" i="7"/>
  <c r="CA154" i="7"/>
  <c r="CF154" i="7"/>
  <c r="CG154" i="7"/>
  <c r="CH154" i="7"/>
  <c r="J154" i="7"/>
  <c r="CB154" i="7"/>
  <c r="CI154" i="7"/>
  <c r="CJ154" i="7"/>
  <c r="CK154" i="7"/>
  <c r="K154" i="7"/>
  <c r="CA44" i="7"/>
  <c r="CF44" i="7"/>
  <c r="CG44" i="7"/>
  <c r="CH44" i="7"/>
  <c r="J44" i="7"/>
  <c r="CB44" i="7"/>
  <c r="CI44" i="7"/>
  <c r="CJ44" i="7"/>
  <c r="CK44" i="7"/>
  <c r="K44" i="7"/>
  <c r="CB126" i="7"/>
  <c r="CI126" i="7"/>
  <c r="CJ126" i="7"/>
  <c r="CK126" i="7"/>
  <c r="K126" i="7"/>
  <c r="CA126" i="7"/>
  <c r="CF126" i="7"/>
  <c r="CG126" i="7"/>
  <c r="CH126" i="7"/>
  <c r="J126" i="7"/>
  <c r="L126" i="7"/>
  <c r="CA199" i="7"/>
  <c r="CF199" i="7"/>
  <c r="CG199" i="7"/>
  <c r="CH199" i="7"/>
  <c r="J199" i="7"/>
  <c r="CB199" i="7"/>
  <c r="CI199" i="7"/>
  <c r="CJ199" i="7"/>
  <c r="CK199" i="7"/>
  <c r="K199" i="7"/>
  <c r="CA345" i="7"/>
  <c r="CF345" i="7"/>
  <c r="CG345" i="7"/>
  <c r="CH345" i="7"/>
  <c r="J345" i="7"/>
  <c r="CB345" i="7"/>
  <c r="CI345" i="7"/>
  <c r="CJ345" i="7"/>
  <c r="CK345" i="7"/>
  <c r="K345" i="7"/>
  <c r="CA509" i="7"/>
  <c r="CF509" i="7"/>
  <c r="CG509" i="7"/>
  <c r="CH509" i="7"/>
  <c r="J509" i="7"/>
  <c r="CB509" i="7"/>
  <c r="CI509" i="7"/>
  <c r="CJ509" i="7"/>
  <c r="CK509" i="7"/>
  <c r="K509" i="7"/>
  <c r="F272" i="7"/>
  <c r="P284" i="7"/>
  <c r="CP284" i="7"/>
  <c r="CP157" i="7"/>
  <c r="P157" i="7"/>
  <c r="F145" i="7"/>
  <c r="P29" i="7"/>
  <c r="CP29" i="7"/>
  <c r="L15" i="7"/>
  <c r="L272" i="7"/>
  <c r="P286" i="7"/>
  <c r="CP286" i="7"/>
  <c r="I37" i="10"/>
  <c r="AR21" i="4"/>
  <c r="CA502" i="7"/>
  <c r="CF502" i="7"/>
  <c r="CG502" i="7"/>
  <c r="CH502" i="7"/>
  <c r="J502" i="7"/>
  <c r="CB502" i="7"/>
  <c r="CI502" i="7"/>
  <c r="CJ502" i="7"/>
  <c r="CK502" i="7"/>
  <c r="K502" i="7"/>
  <c r="CB487" i="7"/>
  <c r="CI487" i="7"/>
  <c r="CJ487" i="7"/>
  <c r="CK487" i="7"/>
  <c r="K487" i="7"/>
  <c r="CA487" i="7"/>
  <c r="CF487" i="7"/>
  <c r="CG487" i="7"/>
  <c r="CH487" i="7"/>
  <c r="J487" i="7"/>
  <c r="L487" i="7"/>
  <c r="CA362" i="7"/>
  <c r="CF362" i="7"/>
  <c r="CG362" i="7"/>
  <c r="CH362" i="7"/>
  <c r="J362" i="7"/>
  <c r="CB362" i="7"/>
  <c r="CI362" i="7"/>
  <c r="CJ362" i="7"/>
  <c r="CK362" i="7"/>
  <c r="K362" i="7"/>
  <c r="CA162" i="7"/>
  <c r="CF162" i="7"/>
  <c r="CG162" i="7"/>
  <c r="CH162" i="7"/>
  <c r="J162" i="7"/>
  <c r="CB162" i="7"/>
  <c r="CI162" i="7"/>
  <c r="CJ162" i="7"/>
  <c r="CK162" i="7"/>
  <c r="K162" i="7"/>
  <c r="CA36" i="7"/>
  <c r="CF36" i="7"/>
  <c r="CG36" i="7"/>
  <c r="CH36" i="7"/>
  <c r="J36" i="7"/>
  <c r="CB36" i="7"/>
  <c r="CI36" i="7"/>
  <c r="CJ36" i="7"/>
  <c r="CK36" i="7"/>
  <c r="K36" i="7"/>
  <c r="CA76" i="7"/>
  <c r="CF76" i="7"/>
  <c r="CG76" i="7"/>
  <c r="CH76" i="7"/>
  <c r="J76" i="7"/>
  <c r="CB76" i="7"/>
  <c r="CI76" i="7"/>
  <c r="CJ76" i="7"/>
  <c r="CK76" i="7"/>
  <c r="K76" i="7"/>
  <c r="CA146" i="7"/>
  <c r="CF146" i="7"/>
  <c r="CG146" i="7"/>
  <c r="CH146" i="7"/>
  <c r="J146" i="7"/>
  <c r="CB146" i="7"/>
  <c r="CI146" i="7"/>
  <c r="CJ146" i="7"/>
  <c r="CK146" i="7"/>
  <c r="K146" i="7"/>
  <c r="CB508" i="7"/>
  <c r="CI508" i="7"/>
  <c r="CJ508" i="7"/>
  <c r="CK508" i="7"/>
  <c r="K508" i="7"/>
  <c r="CA508" i="7"/>
  <c r="CF508" i="7"/>
  <c r="CG508" i="7"/>
  <c r="CH508" i="7"/>
  <c r="J508" i="7"/>
  <c r="L508" i="7"/>
  <c r="CA409" i="7"/>
  <c r="CF409" i="7"/>
  <c r="CG409" i="7"/>
  <c r="CH409" i="7"/>
  <c r="J409" i="7"/>
  <c r="CB409" i="7"/>
  <c r="CI409" i="7"/>
  <c r="CJ409" i="7"/>
  <c r="CK409" i="7"/>
  <c r="K409" i="7"/>
  <c r="CB253" i="7"/>
  <c r="CI253" i="7"/>
  <c r="CJ253" i="7"/>
  <c r="CK253" i="7"/>
  <c r="K253" i="7"/>
  <c r="CA253" i="7"/>
  <c r="CF253" i="7"/>
  <c r="CG253" i="7"/>
  <c r="CH253" i="7"/>
  <c r="J253" i="7"/>
  <c r="L253" i="7"/>
  <c r="CB241" i="7"/>
  <c r="CI241" i="7"/>
  <c r="CJ241" i="7"/>
  <c r="CK241" i="7"/>
  <c r="K241" i="7"/>
  <c r="CA241" i="7"/>
  <c r="CF241" i="7"/>
  <c r="CG241" i="7"/>
  <c r="CH241" i="7"/>
  <c r="J241" i="7"/>
  <c r="CA386" i="7"/>
  <c r="CF386" i="7"/>
  <c r="CG386" i="7"/>
  <c r="CH386" i="7"/>
  <c r="J386" i="7"/>
  <c r="CB386" i="7"/>
  <c r="CI386" i="7"/>
  <c r="CJ386" i="7"/>
  <c r="CK386" i="7"/>
  <c r="K386" i="7"/>
  <c r="CB360" i="7"/>
  <c r="CI360" i="7"/>
  <c r="CJ360" i="7"/>
  <c r="CK360" i="7"/>
  <c r="K360" i="7"/>
  <c r="CA360" i="7"/>
  <c r="CF360" i="7"/>
  <c r="CG360" i="7"/>
  <c r="CH360" i="7"/>
  <c r="J360" i="7"/>
  <c r="CA174" i="7"/>
  <c r="CF174" i="7"/>
  <c r="CG174" i="7"/>
  <c r="CH174" i="7"/>
  <c r="J174" i="7"/>
  <c r="CB174" i="7"/>
  <c r="CI174" i="7"/>
  <c r="CJ174" i="7"/>
  <c r="CK174" i="7"/>
  <c r="K174" i="7"/>
  <c r="CA110" i="7"/>
  <c r="CF110" i="7"/>
  <c r="CG110" i="7"/>
  <c r="CH110" i="7"/>
  <c r="J110" i="7"/>
  <c r="CB110" i="7"/>
  <c r="CI110" i="7"/>
  <c r="CJ110" i="7"/>
  <c r="CK110" i="7"/>
  <c r="K110" i="7"/>
  <c r="CB404" i="7"/>
  <c r="CI404" i="7"/>
  <c r="CJ404" i="7"/>
  <c r="CK404" i="7"/>
  <c r="K404" i="7"/>
  <c r="CA404" i="7"/>
  <c r="CF404" i="7"/>
  <c r="CG404" i="7"/>
  <c r="CH404" i="7"/>
  <c r="J404" i="7"/>
  <c r="L404" i="7"/>
  <c r="CA172" i="7"/>
  <c r="CF172" i="7"/>
  <c r="CG172" i="7"/>
  <c r="CH172" i="7"/>
  <c r="J172" i="7"/>
  <c r="CB172" i="7"/>
  <c r="CI172" i="7"/>
  <c r="CJ172" i="7"/>
  <c r="CK172" i="7"/>
  <c r="K172" i="7"/>
  <c r="CA170" i="7"/>
  <c r="CF170" i="7"/>
  <c r="CG170" i="7"/>
  <c r="CH170" i="7"/>
  <c r="J170" i="7"/>
  <c r="CB170" i="7"/>
  <c r="CI170" i="7"/>
  <c r="CJ170" i="7"/>
  <c r="CK170" i="7"/>
  <c r="K170" i="7"/>
  <c r="CB159" i="7"/>
  <c r="CI159" i="7"/>
  <c r="CJ159" i="7"/>
  <c r="CK159" i="7"/>
  <c r="K159" i="7"/>
  <c r="CA159" i="7"/>
  <c r="CF159" i="7"/>
  <c r="CG159" i="7"/>
  <c r="CH159" i="7"/>
  <c r="J159" i="7"/>
  <c r="P72" i="7"/>
  <c r="CP72" i="7"/>
  <c r="P74" i="7"/>
  <c r="CP74" i="7"/>
  <c r="CP159" i="7"/>
  <c r="P159" i="7"/>
  <c r="L145" i="7"/>
  <c r="L515" i="7"/>
  <c r="L31" i="7"/>
  <c r="L384" i="7"/>
  <c r="L493" i="7"/>
  <c r="L217" i="7"/>
  <c r="L465" i="7"/>
  <c r="L247" i="7"/>
  <c r="L192" i="7"/>
  <c r="L454" i="7"/>
  <c r="L291" i="7"/>
  <c r="L471" i="7"/>
  <c r="L281" i="7"/>
  <c r="L428" i="7"/>
  <c r="L496" i="7"/>
  <c r="L209" i="7"/>
  <c r="L497" i="7"/>
  <c r="L316" i="7"/>
  <c r="L492" i="7"/>
  <c r="L204" i="7"/>
  <c r="L191" i="7"/>
  <c r="L429" i="7"/>
  <c r="L235" i="7"/>
  <c r="CB231" i="7"/>
  <c r="CI231" i="7"/>
  <c r="CJ231" i="7"/>
  <c r="CK231" i="7"/>
  <c r="K231" i="7"/>
  <c r="CA231" i="7"/>
  <c r="CF231" i="7"/>
  <c r="CG231" i="7"/>
  <c r="CH231" i="7"/>
  <c r="J231" i="7"/>
  <c r="CB203" i="7"/>
  <c r="CI203" i="7"/>
  <c r="CJ203" i="7"/>
  <c r="CK203" i="7"/>
  <c r="K203" i="7"/>
  <c r="CA203" i="7"/>
  <c r="CF203" i="7"/>
  <c r="CG203" i="7"/>
  <c r="CH203" i="7"/>
  <c r="J203" i="7"/>
  <c r="CA322" i="7"/>
  <c r="CF322" i="7"/>
  <c r="CG322" i="7"/>
  <c r="CH322" i="7"/>
  <c r="J322" i="7"/>
  <c r="CB322" i="7"/>
  <c r="CI322" i="7"/>
  <c r="CJ322" i="7"/>
  <c r="CK322" i="7"/>
  <c r="K322" i="7"/>
  <c r="CB422" i="7"/>
  <c r="CI422" i="7"/>
  <c r="CJ422" i="7"/>
  <c r="CK422" i="7"/>
  <c r="K422" i="7"/>
  <c r="CA422" i="7"/>
  <c r="CF422" i="7"/>
  <c r="CG422" i="7"/>
  <c r="CH422" i="7"/>
  <c r="J422" i="7"/>
  <c r="CB258" i="7"/>
  <c r="CI258" i="7"/>
  <c r="CJ258" i="7"/>
  <c r="CK258" i="7"/>
  <c r="K258" i="7"/>
  <c r="CA258" i="7"/>
  <c r="CF258" i="7"/>
  <c r="CG258" i="7"/>
  <c r="CH258" i="7"/>
  <c r="J258" i="7"/>
  <c r="CA369" i="7"/>
  <c r="CF369" i="7"/>
  <c r="CG369" i="7"/>
  <c r="CH369" i="7"/>
  <c r="J369" i="7"/>
  <c r="CB369" i="7"/>
  <c r="CI369" i="7"/>
  <c r="CJ369" i="7"/>
  <c r="CK369" i="7"/>
  <c r="K369" i="7"/>
  <c r="CB276" i="7"/>
  <c r="CI276" i="7"/>
  <c r="CJ276" i="7"/>
  <c r="CK276" i="7"/>
  <c r="K276" i="7"/>
  <c r="CA276" i="7"/>
  <c r="CF276" i="7"/>
  <c r="CG276" i="7"/>
  <c r="CH276" i="7"/>
  <c r="J276" i="7"/>
  <c r="CA331" i="7"/>
  <c r="CF331" i="7"/>
  <c r="CG331" i="7"/>
  <c r="CH331" i="7"/>
  <c r="J331" i="7"/>
  <c r="CB331" i="7"/>
  <c r="CI331" i="7"/>
  <c r="CJ331" i="7"/>
  <c r="CK331" i="7"/>
  <c r="K331" i="7"/>
  <c r="CB208" i="7"/>
  <c r="CI208" i="7"/>
  <c r="CJ208" i="7"/>
  <c r="CK208" i="7"/>
  <c r="K208" i="7"/>
  <c r="CA208" i="7"/>
  <c r="CF208" i="7"/>
  <c r="CG208" i="7"/>
  <c r="CH208" i="7"/>
  <c r="J208" i="7"/>
  <c r="CA511" i="7"/>
  <c r="CF511" i="7"/>
  <c r="CG511" i="7"/>
  <c r="CH511" i="7"/>
  <c r="J511" i="7"/>
  <c r="CB511" i="7"/>
  <c r="CI511" i="7"/>
  <c r="CJ511" i="7"/>
  <c r="CK511" i="7"/>
  <c r="K511" i="7"/>
  <c r="CP330" i="7"/>
  <c r="P330" i="7"/>
  <c r="CP327" i="7"/>
  <c r="P327" i="7"/>
  <c r="F315" i="7"/>
  <c r="CP287" i="7"/>
  <c r="P287" i="7"/>
  <c r="H37" i="10"/>
  <c r="AQ21" i="4"/>
  <c r="CA451" i="7"/>
  <c r="CF451" i="7"/>
  <c r="CG451" i="7"/>
  <c r="CH451" i="7"/>
  <c r="J451" i="7"/>
  <c r="CB451" i="7"/>
  <c r="CI451" i="7"/>
  <c r="CJ451" i="7"/>
  <c r="CK451" i="7"/>
  <c r="K451" i="7"/>
  <c r="CB233" i="7"/>
  <c r="CI233" i="7"/>
  <c r="CJ233" i="7"/>
  <c r="CK233" i="7"/>
  <c r="K233" i="7"/>
  <c r="CA233" i="7"/>
  <c r="CF233" i="7"/>
  <c r="CG233" i="7"/>
  <c r="CH233" i="7"/>
  <c r="J233" i="7"/>
  <c r="CA339" i="7"/>
  <c r="CF339" i="7"/>
  <c r="CG339" i="7"/>
  <c r="CH339" i="7"/>
  <c r="J339" i="7"/>
  <c r="CB339" i="7"/>
  <c r="CI339" i="7"/>
  <c r="CJ339" i="7"/>
  <c r="CK339" i="7"/>
  <c r="K339" i="7"/>
  <c r="CA168" i="7"/>
  <c r="CF168" i="7"/>
  <c r="CG168" i="7"/>
  <c r="CH168" i="7"/>
  <c r="J168" i="7"/>
  <c r="CB168" i="7"/>
  <c r="CI168" i="7"/>
  <c r="CJ168" i="7"/>
  <c r="CK168" i="7"/>
  <c r="K168" i="7"/>
  <c r="CB317" i="7"/>
  <c r="CI317" i="7"/>
  <c r="CJ317" i="7"/>
  <c r="CK317" i="7"/>
  <c r="K317" i="7"/>
  <c r="CA317" i="7"/>
  <c r="CF317" i="7"/>
  <c r="CG317" i="7"/>
  <c r="CH317" i="7"/>
  <c r="J317" i="7"/>
  <c r="CB359" i="7"/>
  <c r="CI359" i="7"/>
  <c r="CJ359" i="7"/>
  <c r="CK359" i="7"/>
  <c r="K359" i="7"/>
  <c r="CA359" i="7"/>
  <c r="CF359" i="7"/>
  <c r="CG359" i="7"/>
  <c r="CH359" i="7"/>
  <c r="J359" i="7"/>
  <c r="L359" i="7"/>
  <c r="CA342" i="7"/>
  <c r="CF342" i="7"/>
  <c r="CG342" i="7"/>
  <c r="CH342" i="7"/>
  <c r="J342" i="7"/>
  <c r="CB342" i="7"/>
  <c r="CI342" i="7"/>
  <c r="CJ342" i="7"/>
  <c r="CK342" i="7"/>
  <c r="K342" i="7"/>
  <c r="CP73" i="7"/>
  <c r="P73" i="7"/>
  <c r="L58" i="7"/>
  <c r="CB470" i="7"/>
  <c r="CI470" i="7"/>
  <c r="CJ470" i="7"/>
  <c r="CK470" i="7"/>
  <c r="K470" i="7"/>
  <c r="CA470" i="7"/>
  <c r="CF470" i="7"/>
  <c r="CG470" i="7"/>
  <c r="CH470" i="7"/>
  <c r="J470" i="7"/>
  <c r="CA160" i="7"/>
  <c r="CF160" i="7"/>
  <c r="CG160" i="7"/>
  <c r="CH160" i="7"/>
  <c r="J160" i="7"/>
  <c r="CB160" i="7"/>
  <c r="CI160" i="7"/>
  <c r="CJ160" i="7"/>
  <c r="CK160" i="7"/>
  <c r="K160" i="7"/>
  <c r="CB288" i="7"/>
  <c r="CI288" i="7"/>
  <c r="CJ288" i="7"/>
  <c r="CK288" i="7"/>
  <c r="K288" i="7"/>
  <c r="CA288" i="7"/>
  <c r="CF288" i="7"/>
  <c r="CG288" i="7"/>
  <c r="CH288" i="7"/>
  <c r="J288" i="7"/>
  <c r="CB151" i="7"/>
  <c r="CI151" i="7"/>
  <c r="CJ151" i="7"/>
  <c r="CK151" i="7"/>
  <c r="K151" i="7"/>
  <c r="CA151" i="7"/>
  <c r="CF151" i="7"/>
  <c r="CG151" i="7"/>
  <c r="CH151" i="7"/>
  <c r="J151" i="7"/>
  <c r="CA64" i="7"/>
  <c r="CF64" i="7"/>
  <c r="CG64" i="7"/>
  <c r="CH64" i="7"/>
  <c r="J64" i="7"/>
  <c r="CB64" i="7"/>
  <c r="CI64" i="7"/>
  <c r="CJ64" i="7"/>
  <c r="CK64" i="7"/>
  <c r="K64" i="7"/>
  <c r="CA506" i="7"/>
  <c r="CF506" i="7"/>
  <c r="CG506" i="7"/>
  <c r="CH506" i="7"/>
  <c r="J506" i="7"/>
  <c r="CB506" i="7"/>
  <c r="CI506" i="7"/>
  <c r="CJ506" i="7"/>
  <c r="CK506" i="7"/>
  <c r="K506" i="7"/>
  <c r="CA105" i="7"/>
  <c r="CF105" i="7"/>
  <c r="CG105" i="7"/>
  <c r="CH105" i="7"/>
  <c r="J105" i="7"/>
  <c r="CB105" i="7"/>
  <c r="CI105" i="7"/>
  <c r="CJ105" i="7"/>
  <c r="CK105" i="7"/>
  <c r="K105" i="7"/>
  <c r="CB130" i="7"/>
  <c r="CI130" i="7"/>
  <c r="CJ130" i="7"/>
  <c r="CK130" i="7"/>
  <c r="K130" i="7"/>
  <c r="CA130" i="7"/>
  <c r="CF130" i="7"/>
  <c r="CG130" i="7"/>
  <c r="CH130" i="7"/>
  <c r="J130" i="7"/>
  <c r="CA152" i="7"/>
  <c r="CF152" i="7"/>
  <c r="CG152" i="7"/>
  <c r="CH152" i="7"/>
  <c r="J152" i="7"/>
  <c r="CB152" i="7"/>
  <c r="CI152" i="7"/>
  <c r="CJ152" i="7"/>
  <c r="CK152" i="7"/>
  <c r="K152" i="7"/>
  <c r="CA30" i="7"/>
  <c r="CF30" i="7"/>
  <c r="CG30" i="7"/>
  <c r="CH30" i="7"/>
  <c r="J30" i="7"/>
  <c r="CB30" i="7"/>
  <c r="CI30" i="7"/>
  <c r="CJ30" i="7"/>
  <c r="CK30" i="7"/>
  <c r="K30" i="7"/>
  <c r="CA34" i="7"/>
  <c r="CF34" i="7"/>
  <c r="CG34" i="7"/>
  <c r="CH34" i="7"/>
  <c r="J34" i="7"/>
  <c r="CB34" i="7"/>
  <c r="CI34" i="7"/>
  <c r="CJ34" i="7"/>
  <c r="CK34" i="7"/>
  <c r="K34" i="7"/>
  <c r="L187" i="7"/>
  <c r="P201" i="7"/>
  <c r="CP201" i="7"/>
  <c r="P500" i="7"/>
  <c r="CP500" i="7"/>
  <c r="CA363" i="7"/>
  <c r="CF363" i="7"/>
  <c r="CG363" i="7"/>
  <c r="CH363" i="7"/>
  <c r="J363" i="7"/>
  <c r="CB363" i="7"/>
  <c r="CI363" i="7"/>
  <c r="CJ363" i="7"/>
  <c r="CK363" i="7"/>
  <c r="K363" i="7"/>
  <c r="CA449" i="7"/>
  <c r="CF449" i="7"/>
  <c r="CG449" i="7"/>
  <c r="CH449" i="7"/>
  <c r="J449" i="7"/>
  <c r="CB449" i="7"/>
  <c r="CI449" i="7"/>
  <c r="CJ449" i="7"/>
  <c r="CK449" i="7"/>
  <c r="K449" i="7"/>
  <c r="CB290" i="7"/>
  <c r="CI290" i="7"/>
  <c r="CJ290" i="7"/>
  <c r="CK290" i="7"/>
  <c r="K290" i="7"/>
  <c r="CA290" i="7"/>
  <c r="CF290" i="7"/>
  <c r="CG290" i="7"/>
  <c r="CH290" i="7"/>
  <c r="J290" i="7"/>
  <c r="CB153" i="7"/>
  <c r="CI153" i="7"/>
  <c r="CJ153" i="7"/>
  <c r="CK153" i="7"/>
  <c r="K153" i="7"/>
  <c r="CA153" i="7"/>
  <c r="CF153" i="7"/>
  <c r="CG153" i="7"/>
  <c r="CH153" i="7"/>
  <c r="J153" i="7"/>
  <c r="CB41" i="7"/>
  <c r="CI41" i="7"/>
  <c r="CJ41" i="7"/>
  <c r="CK41" i="7"/>
  <c r="K41" i="7"/>
  <c r="CA41" i="7"/>
  <c r="CF41" i="7"/>
  <c r="CG41" i="7"/>
  <c r="CH41" i="7"/>
  <c r="J41" i="7"/>
  <c r="CA514" i="7"/>
  <c r="CF514" i="7"/>
  <c r="CG514" i="7"/>
  <c r="CH514" i="7"/>
  <c r="J514" i="7"/>
  <c r="CB514" i="7"/>
  <c r="CI514" i="7"/>
  <c r="CJ514" i="7"/>
  <c r="CK514" i="7"/>
  <c r="K514" i="7"/>
  <c r="CA423" i="7"/>
  <c r="CF423" i="7"/>
  <c r="CG423" i="7"/>
  <c r="CH423" i="7"/>
  <c r="J423" i="7"/>
  <c r="CB423" i="7"/>
  <c r="CI423" i="7"/>
  <c r="CJ423" i="7"/>
  <c r="CK423" i="7"/>
  <c r="K423" i="7"/>
  <c r="CA324" i="7"/>
  <c r="CF324" i="7"/>
  <c r="CG324" i="7"/>
  <c r="CH324" i="7"/>
  <c r="J324" i="7"/>
  <c r="CB324" i="7"/>
  <c r="CI324" i="7"/>
  <c r="CJ324" i="7"/>
  <c r="CK324" i="7"/>
  <c r="K324" i="7"/>
  <c r="CB251" i="7"/>
  <c r="CI251" i="7"/>
  <c r="CJ251" i="7"/>
  <c r="CK251" i="7"/>
  <c r="K251" i="7"/>
  <c r="CA251" i="7"/>
  <c r="CF251" i="7"/>
  <c r="CG251" i="7"/>
  <c r="CH251" i="7"/>
  <c r="J251" i="7"/>
  <c r="CB75" i="7"/>
  <c r="CI75" i="7"/>
  <c r="CJ75" i="7"/>
  <c r="CK75" i="7"/>
  <c r="K75" i="7"/>
  <c r="CA75" i="7"/>
  <c r="CF75" i="7"/>
  <c r="CG75" i="7"/>
  <c r="CH75" i="7"/>
  <c r="J75" i="7"/>
  <c r="CA510" i="7"/>
  <c r="CF510" i="7"/>
  <c r="CG510" i="7"/>
  <c r="CH510" i="7"/>
  <c r="J510" i="7"/>
  <c r="CB510" i="7"/>
  <c r="CI510" i="7"/>
  <c r="CJ510" i="7"/>
  <c r="CK510" i="7"/>
  <c r="K510" i="7"/>
  <c r="CA166" i="7"/>
  <c r="CF166" i="7"/>
  <c r="CG166" i="7"/>
  <c r="CH166" i="7"/>
  <c r="J166" i="7"/>
  <c r="CB166" i="7"/>
  <c r="CI166" i="7"/>
  <c r="CJ166" i="7"/>
  <c r="CK166" i="7"/>
  <c r="K166" i="7"/>
  <c r="CB323" i="7"/>
  <c r="CI323" i="7"/>
  <c r="CJ323" i="7"/>
  <c r="CK323" i="7"/>
  <c r="K323" i="7"/>
  <c r="CA323" i="7"/>
  <c r="CF323" i="7"/>
  <c r="CG323" i="7"/>
  <c r="CH323" i="7"/>
  <c r="J323" i="7"/>
  <c r="CB254" i="7"/>
  <c r="CI254" i="7"/>
  <c r="CJ254" i="7"/>
  <c r="CK254" i="7"/>
  <c r="K254" i="7"/>
  <c r="CA254" i="7"/>
  <c r="CF254" i="7"/>
  <c r="CG254" i="7"/>
  <c r="CH254" i="7"/>
  <c r="J254" i="7"/>
  <c r="L254" i="7"/>
  <c r="CA374" i="7"/>
  <c r="CF374" i="7"/>
  <c r="CG374" i="7"/>
  <c r="CH374" i="7"/>
  <c r="J374" i="7"/>
  <c r="CB374" i="7"/>
  <c r="CI374" i="7"/>
  <c r="CJ374" i="7"/>
  <c r="CK374" i="7"/>
  <c r="K374" i="7"/>
  <c r="CP285" i="7"/>
  <c r="P285" i="7"/>
  <c r="CP158" i="7"/>
  <c r="P158" i="7"/>
  <c r="CP373" i="7"/>
  <c r="P373" i="7"/>
  <c r="CB165" i="7"/>
  <c r="CI165" i="7"/>
  <c r="CJ165" i="7"/>
  <c r="CK165" i="7"/>
  <c r="K165" i="7"/>
  <c r="CA165" i="7"/>
  <c r="CF165" i="7"/>
  <c r="CG165" i="7"/>
  <c r="CH165" i="7"/>
  <c r="J165" i="7"/>
  <c r="CB446" i="7"/>
  <c r="CI446" i="7"/>
  <c r="CJ446" i="7"/>
  <c r="CK446" i="7"/>
  <c r="K446" i="7"/>
  <c r="CA446" i="7"/>
  <c r="CF446" i="7"/>
  <c r="CG446" i="7"/>
  <c r="CH446" i="7"/>
  <c r="J446" i="7"/>
  <c r="L446" i="7"/>
  <c r="CA287" i="7"/>
  <c r="CF287" i="7"/>
  <c r="CG287" i="7"/>
  <c r="CH287" i="7"/>
  <c r="J287" i="7"/>
  <c r="CB287" i="7"/>
  <c r="CI287" i="7"/>
  <c r="CJ287" i="7"/>
  <c r="CK287" i="7"/>
  <c r="K287" i="7"/>
  <c r="CB207" i="7"/>
  <c r="CI207" i="7"/>
  <c r="CJ207" i="7"/>
  <c r="CK207" i="7"/>
  <c r="K207" i="7"/>
  <c r="CA207" i="7"/>
  <c r="CF207" i="7"/>
  <c r="CG207" i="7"/>
  <c r="CH207" i="7"/>
  <c r="J207" i="7"/>
  <c r="L207" i="7"/>
  <c r="CA102" i="7"/>
  <c r="CF102" i="7"/>
  <c r="CG102" i="7"/>
  <c r="CH102" i="7"/>
  <c r="J102" i="7"/>
  <c r="CB102" i="7"/>
  <c r="CI102" i="7"/>
  <c r="CJ102" i="7"/>
  <c r="CK102" i="7"/>
  <c r="K102" i="7"/>
  <c r="CA84" i="7"/>
  <c r="CF84" i="7"/>
  <c r="CG84" i="7"/>
  <c r="CH84" i="7"/>
  <c r="J84" i="7"/>
  <c r="CB84" i="7"/>
  <c r="CI84" i="7"/>
  <c r="CJ84" i="7"/>
  <c r="CK84" i="7"/>
  <c r="K84" i="7"/>
  <c r="CB298" i="7"/>
  <c r="CI298" i="7"/>
  <c r="CJ298" i="7"/>
  <c r="CK298" i="7"/>
  <c r="K298" i="7"/>
  <c r="CA298" i="7"/>
  <c r="CF298" i="7"/>
  <c r="CG298" i="7"/>
  <c r="CH298" i="7"/>
  <c r="J298" i="7"/>
  <c r="CA33" i="7"/>
  <c r="CF33" i="7"/>
  <c r="CG33" i="7"/>
  <c r="CH33" i="7"/>
  <c r="J33" i="7"/>
  <c r="CB33" i="7"/>
  <c r="CI33" i="7"/>
  <c r="CJ33" i="7"/>
  <c r="CK33" i="7"/>
  <c r="K33" i="7"/>
  <c r="CA361" i="7"/>
  <c r="CF361" i="7"/>
  <c r="CG361" i="7"/>
  <c r="CH361" i="7"/>
  <c r="J361" i="7"/>
  <c r="CB361" i="7"/>
  <c r="CI361" i="7"/>
  <c r="CJ361" i="7"/>
  <c r="CK361" i="7"/>
  <c r="K361" i="7"/>
  <c r="CB320" i="7"/>
  <c r="CI320" i="7"/>
  <c r="CJ320" i="7"/>
  <c r="CK320" i="7"/>
  <c r="K320" i="7"/>
  <c r="CA320" i="7"/>
  <c r="CF320" i="7"/>
  <c r="CG320" i="7"/>
  <c r="CH320" i="7"/>
  <c r="J320" i="7"/>
  <c r="L320" i="7"/>
  <c r="CA68" i="7"/>
  <c r="CF68" i="7"/>
  <c r="CG68" i="7"/>
  <c r="CH68" i="7"/>
  <c r="J68" i="7"/>
  <c r="CB68" i="7"/>
  <c r="CI68" i="7"/>
  <c r="CJ68" i="7"/>
  <c r="CK68" i="7"/>
  <c r="K68" i="7"/>
  <c r="CB38" i="7"/>
  <c r="CI38" i="7"/>
  <c r="CJ38" i="7"/>
  <c r="CK38" i="7"/>
  <c r="K38" i="7"/>
  <c r="CA38" i="7"/>
  <c r="CF38" i="7"/>
  <c r="CG38" i="7"/>
  <c r="CH38" i="7"/>
  <c r="J38" i="7"/>
  <c r="L38" i="7"/>
  <c r="CB426" i="7"/>
  <c r="CI426" i="7"/>
  <c r="CJ426" i="7"/>
  <c r="CK426" i="7"/>
  <c r="K426" i="7"/>
  <c r="CA426" i="7"/>
  <c r="CF426" i="7"/>
  <c r="CG426" i="7"/>
  <c r="CH426" i="7"/>
  <c r="J426" i="7"/>
  <c r="CB210" i="7"/>
  <c r="CI210" i="7"/>
  <c r="CJ210" i="7"/>
  <c r="CK210" i="7"/>
  <c r="K210" i="7"/>
  <c r="CA210" i="7"/>
  <c r="CF210" i="7"/>
  <c r="CG210" i="7"/>
  <c r="CH210" i="7"/>
  <c r="J210" i="7"/>
  <c r="L210" i="7"/>
  <c r="CB171" i="7"/>
  <c r="CI171" i="7"/>
  <c r="CJ171" i="7"/>
  <c r="CK171" i="7"/>
  <c r="K171" i="7"/>
  <c r="CA171" i="7"/>
  <c r="CF171" i="7"/>
  <c r="CG171" i="7"/>
  <c r="CH171" i="7"/>
  <c r="J171" i="7"/>
  <c r="CA421" i="7"/>
  <c r="CF421" i="7"/>
  <c r="CG421" i="7"/>
  <c r="CH421" i="7"/>
  <c r="J421" i="7"/>
  <c r="CB421" i="7"/>
  <c r="CI421" i="7"/>
  <c r="CJ421" i="7"/>
  <c r="CK421" i="7"/>
  <c r="K421" i="7"/>
  <c r="CB234" i="7"/>
  <c r="CI234" i="7"/>
  <c r="CJ234" i="7"/>
  <c r="CK234" i="7"/>
  <c r="K234" i="7"/>
  <c r="CA234" i="7"/>
  <c r="CF234" i="7"/>
  <c r="CG234" i="7"/>
  <c r="CH234" i="7"/>
  <c r="J234" i="7"/>
  <c r="CA402" i="7"/>
  <c r="CF402" i="7"/>
  <c r="CG402" i="7"/>
  <c r="CH402" i="7"/>
  <c r="J402" i="7"/>
  <c r="CB402" i="7"/>
  <c r="CI402" i="7"/>
  <c r="CJ402" i="7"/>
  <c r="CK402" i="7"/>
  <c r="K402" i="7"/>
  <c r="CA427" i="7"/>
  <c r="CF427" i="7"/>
  <c r="CG427" i="7"/>
  <c r="CH427" i="7"/>
  <c r="J427" i="7"/>
  <c r="CB427" i="7"/>
  <c r="CI427" i="7"/>
  <c r="CJ427" i="7"/>
  <c r="CK427" i="7"/>
  <c r="K427" i="7"/>
  <c r="CP414" i="7"/>
  <c r="L400" i="7"/>
  <c r="P414" i="7"/>
  <c r="P28" i="7"/>
  <c r="CP28" i="7"/>
  <c r="L453" i="7"/>
  <c r="L370" i="7"/>
  <c r="L381" i="7"/>
  <c r="L286" i="7"/>
  <c r="L419" i="7"/>
  <c r="L498" i="7"/>
  <c r="L334" i="7"/>
  <c r="L21" i="7"/>
  <c r="L490" i="7"/>
  <c r="L147" i="7"/>
  <c r="L503" i="7"/>
  <c r="L488" i="7"/>
  <c r="L300" i="7"/>
  <c r="L67" i="7"/>
  <c r="L18" i="7"/>
  <c r="L150" i="7"/>
  <c r="L326" i="7"/>
  <c r="L245" i="7"/>
  <c r="L85" i="7"/>
  <c r="L383" i="7"/>
  <c r="CA494" i="7"/>
  <c r="CF494" i="7"/>
  <c r="CG494" i="7"/>
  <c r="CH494" i="7"/>
  <c r="J494" i="7"/>
  <c r="CB494" i="7"/>
  <c r="CI494" i="7"/>
  <c r="CJ494" i="7"/>
  <c r="CK494" i="7"/>
  <c r="K494" i="7"/>
  <c r="CA121" i="7"/>
  <c r="CF121" i="7"/>
  <c r="CG121" i="7"/>
  <c r="CH121" i="7"/>
  <c r="J121" i="7"/>
  <c r="CB121" i="7"/>
  <c r="CI121" i="7"/>
  <c r="CJ121" i="7"/>
  <c r="CK121" i="7"/>
  <c r="K121" i="7"/>
  <c r="CB206" i="7"/>
  <c r="CI206" i="7"/>
  <c r="CJ206" i="7"/>
  <c r="CK206" i="7"/>
  <c r="K206" i="7"/>
  <c r="CA206" i="7"/>
  <c r="CF206" i="7"/>
  <c r="CG206" i="7"/>
  <c r="CH206" i="7"/>
  <c r="J206" i="7"/>
  <c r="CB424" i="7"/>
  <c r="CI424" i="7"/>
  <c r="CJ424" i="7"/>
  <c r="CK424" i="7"/>
  <c r="K424" i="7"/>
  <c r="CA424" i="7"/>
  <c r="CF424" i="7"/>
  <c r="CG424" i="7"/>
  <c r="CH424" i="7"/>
  <c r="J424" i="7"/>
  <c r="CA129" i="7"/>
  <c r="CF129" i="7"/>
  <c r="CG129" i="7"/>
  <c r="CH129" i="7"/>
  <c r="J129" i="7"/>
  <c r="CB129" i="7"/>
  <c r="CI129" i="7"/>
  <c r="CJ129" i="7"/>
  <c r="CK129" i="7"/>
  <c r="K129" i="7"/>
  <c r="CB364" i="7"/>
  <c r="CI364" i="7"/>
  <c r="CJ364" i="7"/>
  <c r="CK364" i="7"/>
  <c r="K364" i="7"/>
  <c r="CA364" i="7"/>
  <c r="CF364" i="7"/>
  <c r="CG364" i="7"/>
  <c r="CH364" i="7"/>
  <c r="J364" i="7"/>
  <c r="CA20" i="7"/>
  <c r="CF20" i="7"/>
  <c r="CG20" i="7"/>
  <c r="CH20" i="7"/>
  <c r="J20" i="7"/>
  <c r="CB20" i="7"/>
  <c r="CI20" i="7"/>
  <c r="CJ20" i="7"/>
  <c r="CK20" i="7"/>
  <c r="K20" i="7"/>
  <c r="CA72" i="7"/>
  <c r="CF72" i="7"/>
  <c r="CG72" i="7"/>
  <c r="CH72" i="7"/>
  <c r="J72" i="7"/>
  <c r="CB72" i="7"/>
  <c r="CI72" i="7"/>
  <c r="CJ72" i="7"/>
  <c r="CK72" i="7"/>
  <c r="K72" i="7"/>
  <c r="CP30" i="7"/>
  <c r="P30" i="7"/>
  <c r="CB504" i="7"/>
  <c r="CI504" i="7"/>
  <c r="CJ504" i="7"/>
  <c r="CK504" i="7"/>
  <c r="K504" i="7"/>
  <c r="CA504" i="7"/>
  <c r="CF504" i="7"/>
  <c r="CG504" i="7"/>
  <c r="CH504" i="7"/>
  <c r="J504" i="7"/>
  <c r="CB169" i="7"/>
  <c r="CI169" i="7"/>
  <c r="CJ169" i="7"/>
  <c r="CK169" i="7"/>
  <c r="K169" i="7"/>
  <c r="CA169" i="7"/>
  <c r="CF169" i="7"/>
  <c r="CG169" i="7"/>
  <c r="CH169" i="7"/>
  <c r="J169" i="7"/>
  <c r="CA336" i="7"/>
  <c r="CF336" i="7"/>
  <c r="CG336" i="7"/>
  <c r="CH336" i="7"/>
  <c r="J336" i="7"/>
  <c r="CB336" i="7"/>
  <c r="CI336" i="7"/>
  <c r="CJ336" i="7"/>
  <c r="CK336" i="7"/>
  <c r="K336" i="7"/>
  <c r="CB464" i="7"/>
  <c r="CI464" i="7"/>
  <c r="CJ464" i="7"/>
  <c r="CK464" i="7"/>
  <c r="K464" i="7"/>
  <c r="CA464" i="7"/>
  <c r="CF464" i="7"/>
  <c r="CG464" i="7"/>
  <c r="CH464" i="7"/>
  <c r="J464" i="7"/>
  <c r="CA86" i="7"/>
  <c r="CF86" i="7"/>
  <c r="CG86" i="7"/>
  <c r="CH86" i="7"/>
  <c r="J86" i="7"/>
  <c r="CB86" i="7"/>
  <c r="CI86" i="7"/>
  <c r="CJ86" i="7"/>
  <c r="CK86" i="7"/>
  <c r="K86" i="7"/>
  <c r="CB79" i="7"/>
  <c r="CI79" i="7"/>
  <c r="CJ79" i="7"/>
  <c r="CK79" i="7"/>
  <c r="K79" i="7"/>
  <c r="CA79" i="7"/>
  <c r="CF79" i="7"/>
  <c r="CG79" i="7"/>
  <c r="CH79" i="7"/>
  <c r="J79" i="7"/>
  <c r="CB277" i="7"/>
  <c r="CI277" i="7"/>
  <c r="CJ277" i="7"/>
  <c r="CK277" i="7"/>
  <c r="K277" i="7"/>
  <c r="CA277" i="7"/>
  <c r="CF277" i="7"/>
  <c r="CG277" i="7"/>
  <c r="CH277" i="7"/>
  <c r="J277" i="7"/>
  <c r="CA491" i="7"/>
  <c r="CF491" i="7"/>
  <c r="CG491" i="7"/>
  <c r="CH491" i="7"/>
  <c r="J491" i="7"/>
  <c r="CB491" i="7"/>
  <c r="CI491" i="7"/>
  <c r="CJ491" i="7"/>
  <c r="CK491" i="7"/>
  <c r="K491" i="7"/>
  <c r="CB412" i="7"/>
  <c r="CI412" i="7"/>
  <c r="CJ412" i="7"/>
  <c r="CK412" i="7"/>
  <c r="K412" i="7"/>
  <c r="CA412" i="7"/>
  <c r="CF412" i="7"/>
  <c r="CG412" i="7"/>
  <c r="CH412" i="7"/>
  <c r="J412" i="7"/>
  <c r="CA193" i="7"/>
  <c r="CF193" i="7"/>
  <c r="CG193" i="7"/>
  <c r="CH193" i="7"/>
  <c r="J193" i="7"/>
  <c r="CB193" i="7"/>
  <c r="CI193" i="7"/>
  <c r="CJ193" i="7"/>
  <c r="CK193" i="7"/>
  <c r="K193" i="7"/>
  <c r="CA80" i="7"/>
  <c r="CF80" i="7"/>
  <c r="CG80" i="7"/>
  <c r="CH80" i="7"/>
  <c r="J80" i="7"/>
  <c r="CB80" i="7"/>
  <c r="CI80" i="7"/>
  <c r="CJ80" i="7"/>
  <c r="CK80" i="7"/>
  <c r="K80" i="7"/>
  <c r="CB73" i="7"/>
  <c r="CI73" i="7"/>
  <c r="CJ73" i="7"/>
  <c r="CK73" i="7"/>
  <c r="K73" i="7"/>
  <c r="CA73" i="7"/>
  <c r="CF73" i="7"/>
  <c r="CG73" i="7"/>
  <c r="CH73" i="7"/>
  <c r="J73" i="7"/>
  <c r="CB257" i="7"/>
  <c r="CI257" i="7"/>
  <c r="CJ257" i="7"/>
  <c r="CK257" i="7"/>
  <c r="K257" i="7"/>
  <c r="CA257" i="7"/>
  <c r="CF257" i="7"/>
  <c r="CG257" i="7"/>
  <c r="CH257" i="7"/>
  <c r="J257" i="7"/>
  <c r="CB273" i="7"/>
  <c r="CI273" i="7"/>
  <c r="CJ273" i="7"/>
  <c r="CK273" i="7"/>
  <c r="K273" i="7"/>
  <c r="CA273" i="7"/>
  <c r="CF273" i="7"/>
  <c r="CG273" i="7"/>
  <c r="CH273" i="7"/>
  <c r="J273" i="7"/>
  <c r="CB405" i="7"/>
  <c r="CI405" i="7"/>
  <c r="CJ405" i="7"/>
  <c r="CK405" i="7"/>
  <c r="K405" i="7"/>
  <c r="CA405" i="7"/>
  <c r="CF405" i="7"/>
  <c r="CG405" i="7"/>
  <c r="CH405" i="7"/>
  <c r="J405" i="7"/>
  <c r="CA125" i="7"/>
  <c r="CF125" i="7"/>
  <c r="CG125" i="7"/>
  <c r="CH125" i="7"/>
  <c r="J125" i="7"/>
  <c r="CB125" i="7"/>
  <c r="CI125" i="7"/>
  <c r="CJ125" i="7"/>
  <c r="CK125" i="7"/>
  <c r="K125" i="7"/>
  <c r="CA39" i="7"/>
  <c r="CF39" i="7"/>
  <c r="CG39" i="7"/>
  <c r="CH39" i="7"/>
  <c r="J39" i="7"/>
  <c r="CB39" i="7"/>
  <c r="CI39" i="7"/>
  <c r="CJ39" i="7"/>
  <c r="CK39" i="7"/>
  <c r="K39" i="7"/>
  <c r="B16" i="7"/>
  <c r="BA16" i="7"/>
  <c r="F230" i="7"/>
  <c r="P242" i="7"/>
  <c r="CP242" i="7"/>
  <c r="CB122" i="7"/>
  <c r="CI122" i="7"/>
  <c r="CJ122" i="7"/>
  <c r="CK122" i="7"/>
  <c r="K122" i="7"/>
  <c r="CA122" i="7"/>
  <c r="CF122" i="7"/>
  <c r="CG122" i="7"/>
  <c r="CH122" i="7"/>
  <c r="J122" i="7"/>
  <c r="CB416" i="7"/>
  <c r="CI416" i="7"/>
  <c r="CJ416" i="7"/>
  <c r="CK416" i="7"/>
  <c r="K416" i="7"/>
  <c r="CA416" i="7"/>
  <c r="CF416" i="7"/>
  <c r="CG416" i="7"/>
  <c r="CH416" i="7"/>
  <c r="J416" i="7"/>
  <c r="CA343" i="7"/>
  <c r="CF343" i="7"/>
  <c r="CG343" i="7"/>
  <c r="CH343" i="7"/>
  <c r="J343" i="7"/>
  <c r="CB343" i="7"/>
  <c r="CI343" i="7"/>
  <c r="CJ343" i="7"/>
  <c r="CK343" i="7"/>
  <c r="K343" i="7"/>
  <c r="CA340" i="7"/>
  <c r="CF340" i="7"/>
  <c r="CG340" i="7"/>
  <c r="CH340" i="7"/>
  <c r="J340" i="7"/>
  <c r="CB340" i="7"/>
  <c r="CI340" i="7"/>
  <c r="CJ340" i="7"/>
  <c r="CK340" i="7"/>
  <c r="K340" i="7"/>
  <c r="CA70" i="7"/>
  <c r="CF70" i="7"/>
  <c r="CG70" i="7"/>
  <c r="CH70" i="7"/>
  <c r="J70" i="7"/>
  <c r="CB70" i="7"/>
  <c r="CI70" i="7"/>
  <c r="CJ70" i="7"/>
  <c r="CK70" i="7"/>
  <c r="K70" i="7"/>
  <c r="CA26" i="7"/>
  <c r="CF26" i="7"/>
  <c r="CG26" i="7"/>
  <c r="CH26" i="7"/>
  <c r="J26" i="7"/>
  <c r="CB26" i="7"/>
  <c r="CI26" i="7"/>
  <c r="CJ26" i="7"/>
  <c r="CK26" i="7"/>
  <c r="K26" i="7"/>
  <c r="CB461" i="7"/>
  <c r="CI461" i="7"/>
  <c r="CJ461" i="7"/>
  <c r="CK461" i="7"/>
  <c r="K461" i="7"/>
  <c r="CA461" i="7"/>
  <c r="CF461" i="7"/>
  <c r="CG461" i="7"/>
  <c r="CH461" i="7"/>
  <c r="J461" i="7"/>
  <c r="CA379" i="7"/>
  <c r="CF379" i="7"/>
  <c r="CG379" i="7"/>
  <c r="CH379" i="7"/>
  <c r="J379" i="7"/>
  <c r="CB379" i="7"/>
  <c r="CI379" i="7"/>
  <c r="CJ379" i="7"/>
  <c r="CK379" i="7"/>
  <c r="K379" i="7"/>
  <c r="CB259" i="7"/>
  <c r="CI259" i="7"/>
  <c r="CJ259" i="7"/>
  <c r="CK259" i="7"/>
  <c r="K259" i="7"/>
  <c r="CA259" i="7"/>
  <c r="CF259" i="7"/>
  <c r="CG259" i="7"/>
  <c r="CH259" i="7"/>
  <c r="J259" i="7"/>
  <c r="CB83" i="7"/>
  <c r="CI83" i="7"/>
  <c r="CJ83" i="7"/>
  <c r="CK83" i="7"/>
  <c r="K83" i="7"/>
  <c r="CA83" i="7"/>
  <c r="CF83" i="7"/>
  <c r="CG83" i="7"/>
  <c r="CH83" i="7"/>
  <c r="J83" i="7"/>
  <c r="CA238" i="7"/>
  <c r="CF238" i="7"/>
  <c r="CG238" i="7"/>
  <c r="CH238" i="7"/>
  <c r="J238" i="7"/>
  <c r="CB238" i="7"/>
  <c r="CI238" i="7"/>
  <c r="CJ238" i="7"/>
  <c r="CK238" i="7"/>
  <c r="K238" i="7"/>
  <c r="CA200" i="7"/>
  <c r="CF200" i="7"/>
  <c r="CG200" i="7"/>
  <c r="CH200" i="7"/>
  <c r="J200" i="7"/>
  <c r="CB200" i="7"/>
  <c r="CI200" i="7"/>
  <c r="CJ200" i="7"/>
  <c r="CK200" i="7"/>
  <c r="K200" i="7"/>
  <c r="CA19" i="7"/>
  <c r="CF19" i="7"/>
  <c r="CG19" i="7"/>
  <c r="CH19" i="7"/>
  <c r="J19" i="7"/>
  <c r="CB19" i="7"/>
  <c r="CI19" i="7"/>
  <c r="CJ19" i="7"/>
  <c r="CK19" i="7"/>
  <c r="K19" i="7"/>
  <c r="CB459" i="7"/>
  <c r="CI459" i="7"/>
  <c r="CJ459" i="7"/>
  <c r="CK459" i="7"/>
  <c r="K459" i="7"/>
  <c r="CA459" i="7"/>
  <c r="CF459" i="7"/>
  <c r="CG459" i="7"/>
  <c r="CH459" i="7"/>
  <c r="J459" i="7"/>
  <c r="CB373" i="7"/>
  <c r="CI373" i="7"/>
  <c r="CJ373" i="7"/>
  <c r="CK373" i="7"/>
  <c r="K373" i="7"/>
  <c r="CA373" i="7"/>
  <c r="CF373" i="7"/>
  <c r="CG373" i="7"/>
  <c r="CH373" i="7"/>
  <c r="J373" i="7"/>
  <c r="CB42" i="7"/>
  <c r="CI42" i="7"/>
  <c r="CJ42" i="7"/>
  <c r="CK42" i="7"/>
  <c r="K42" i="7"/>
  <c r="CA42" i="7"/>
  <c r="CF42" i="7"/>
  <c r="CG42" i="7"/>
  <c r="CH42" i="7"/>
  <c r="J42" i="7"/>
  <c r="CP329" i="7"/>
  <c r="P329" i="7"/>
  <c r="L315" i="7"/>
  <c r="CP328" i="7"/>
  <c r="P328" i="7"/>
  <c r="CP372" i="7"/>
  <c r="P372" i="7"/>
  <c r="L358" i="7"/>
  <c r="CB16" i="7"/>
  <c r="CI16" i="7"/>
  <c r="CJ16" i="7"/>
  <c r="CK16" i="7"/>
  <c r="K16" i="7"/>
  <c r="CA16" i="7"/>
  <c r="CF16" i="7"/>
  <c r="CG16" i="7"/>
  <c r="CH16" i="7"/>
  <c r="J16" i="7"/>
  <c r="CB466" i="7"/>
  <c r="CI466" i="7"/>
  <c r="CJ466" i="7"/>
  <c r="CK466" i="7"/>
  <c r="K466" i="7"/>
  <c r="CA466" i="7"/>
  <c r="CF466" i="7"/>
  <c r="CG466" i="7"/>
  <c r="CH466" i="7"/>
  <c r="J466" i="7"/>
  <c r="CA318" i="7"/>
  <c r="CF318" i="7"/>
  <c r="CG318" i="7"/>
  <c r="CH318" i="7"/>
  <c r="J318" i="7"/>
  <c r="CB318" i="7"/>
  <c r="CI318" i="7"/>
  <c r="CJ318" i="7"/>
  <c r="CK318" i="7"/>
  <c r="K318" i="7"/>
  <c r="CB215" i="7"/>
  <c r="CI215" i="7"/>
  <c r="CJ215" i="7"/>
  <c r="CK215" i="7"/>
  <c r="K215" i="7"/>
  <c r="CA215" i="7"/>
  <c r="CF215" i="7"/>
  <c r="CG215" i="7"/>
  <c r="CH215" i="7"/>
  <c r="J215" i="7"/>
  <c r="CA112" i="7"/>
  <c r="CF112" i="7"/>
  <c r="CG112" i="7"/>
  <c r="CH112" i="7"/>
  <c r="J112" i="7"/>
  <c r="CB112" i="7"/>
  <c r="CI112" i="7"/>
  <c r="CJ112" i="7"/>
  <c r="CK112" i="7"/>
  <c r="K112" i="7"/>
  <c r="CA114" i="7"/>
  <c r="CF114" i="7"/>
  <c r="CG114" i="7"/>
  <c r="CH114" i="7"/>
  <c r="J114" i="7"/>
  <c r="CB114" i="7"/>
  <c r="CI114" i="7"/>
  <c r="CJ114" i="7"/>
  <c r="CK114" i="7"/>
  <c r="K114" i="7"/>
  <c r="CA28" i="7"/>
  <c r="CF28" i="7"/>
  <c r="CG28" i="7"/>
  <c r="CH28" i="7"/>
  <c r="J28" i="7"/>
  <c r="CB28" i="7"/>
  <c r="CI28" i="7"/>
  <c r="CJ28" i="7"/>
  <c r="CK28" i="7"/>
  <c r="K28" i="7"/>
  <c r="CB32" i="7"/>
  <c r="CI32" i="7"/>
  <c r="CJ32" i="7"/>
  <c r="CK32" i="7"/>
  <c r="K32" i="7"/>
  <c r="CA32" i="7"/>
  <c r="CF32" i="7"/>
  <c r="CG32" i="7"/>
  <c r="CH32" i="7"/>
  <c r="J32" i="7"/>
  <c r="CB366" i="7"/>
  <c r="CI366" i="7"/>
  <c r="CJ366" i="7"/>
  <c r="CK366" i="7"/>
  <c r="K366" i="7"/>
  <c r="CA366" i="7"/>
  <c r="CF366" i="7"/>
  <c r="CG366" i="7"/>
  <c r="CH366" i="7"/>
  <c r="J366" i="7"/>
  <c r="CB157" i="7"/>
  <c r="CI157" i="7"/>
  <c r="CJ157" i="7"/>
  <c r="CK157" i="7"/>
  <c r="K157" i="7"/>
  <c r="CA157" i="7"/>
  <c r="CF157" i="7"/>
  <c r="CG157" i="7"/>
  <c r="CH157" i="7"/>
  <c r="J157" i="7"/>
  <c r="CB197" i="7"/>
  <c r="CI197" i="7"/>
  <c r="CJ197" i="7"/>
  <c r="CK197" i="7"/>
  <c r="K197" i="7"/>
  <c r="CA197" i="7"/>
  <c r="CF197" i="7"/>
  <c r="CG197" i="7"/>
  <c r="CH197" i="7"/>
  <c r="J197" i="7"/>
  <c r="CA35" i="7"/>
  <c r="CF35" i="7"/>
  <c r="CG35" i="7"/>
  <c r="CH35" i="7"/>
  <c r="J35" i="7"/>
  <c r="CB35" i="7"/>
  <c r="CI35" i="7"/>
  <c r="CJ35" i="7"/>
  <c r="CK35" i="7"/>
  <c r="K35" i="7"/>
  <c r="CB448" i="7"/>
  <c r="CI448" i="7"/>
  <c r="CJ448" i="7"/>
  <c r="CK448" i="7"/>
  <c r="K448" i="7"/>
  <c r="CA448" i="7"/>
  <c r="CF448" i="7"/>
  <c r="CG448" i="7"/>
  <c r="CH448" i="7"/>
  <c r="J448" i="7"/>
  <c r="CB289" i="7"/>
  <c r="CI289" i="7"/>
  <c r="CJ289" i="7"/>
  <c r="CK289" i="7"/>
  <c r="K289" i="7"/>
  <c r="CA289" i="7"/>
  <c r="CF289" i="7"/>
  <c r="CG289" i="7"/>
  <c r="CH289" i="7"/>
  <c r="J289" i="7"/>
  <c r="CB230" i="7"/>
  <c r="CI230" i="7"/>
  <c r="CJ230" i="7"/>
  <c r="CK230" i="7"/>
  <c r="K230" i="7"/>
  <c r="CA230" i="7"/>
  <c r="CF230" i="7"/>
  <c r="CG230" i="7"/>
  <c r="CH230" i="7"/>
  <c r="J230" i="7"/>
  <c r="CA43" i="7"/>
  <c r="CF43" i="7"/>
  <c r="CG43" i="7"/>
  <c r="CH43" i="7"/>
  <c r="J43" i="7"/>
  <c r="CB43" i="7"/>
  <c r="CI43" i="7"/>
  <c r="CJ43" i="7"/>
  <c r="CK43" i="7"/>
  <c r="K43" i="7"/>
  <c r="CA131" i="7"/>
  <c r="CF131" i="7"/>
  <c r="CG131" i="7"/>
  <c r="CH131" i="7"/>
  <c r="J131" i="7"/>
  <c r="CB131" i="7"/>
  <c r="CI131" i="7"/>
  <c r="CJ131" i="7"/>
  <c r="CK131" i="7"/>
  <c r="K131" i="7"/>
  <c r="CA77" i="7"/>
  <c r="CF77" i="7"/>
  <c r="CG77" i="7"/>
  <c r="CH77" i="7"/>
  <c r="J77" i="7"/>
  <c r="CB77" i="7"/>
  <c r="CI77" i="7"/>
  <c r="CJ77" i="7"/>
  <c r="CK77" i="7"/>
  <c r="K77" i="7"/>
  <c r="CA149" i="7"/>
  <c r="CF149" i="7"/>
  <c r="CG149" i="7"/>
  <c r="CH149" i="7"/>
  <c r="J149" i="7"/>
  <c r="CB149" i="7"/>
  <c r="CI149" i="7"/>
  <c r="CJ149" i="7"/>
  <c r="CK149" i="7"/>
  <c r="K149" i="7"/>
  <c r="CB408" i="7"/>
  <c r="CI408" i="7"/>
  <c r="CJ408" i="7"/>
  <c r="CK408" i="7"/>
  <c r="K408" i="7"/>
  <c r="CA408" i="7"/>
  <c r="CF408" i="7"/>
  <c r="CG408" i="7"/>
  <c r="CH408" i="7"/>
  <c r="J408" i="7"/>
  <c r="CP457" i="7"/>
  <c r="L443" i="7"/>
  <c r="P457" i="7"/>
  <c r="CP415" i="7"/>
  <c r="P415" i="7"/>
  <c r="B15" i="7"/>
  <c r="BA15" i="7"/>
  <c r="L450" i="7"/>
  <c r="L458" i="7"/>
  <c r="L335" i="7"/>
  <c r="L155" i="7"/>
  <c r="L82" i="7"/>
  <c r="L109" i="7"/>
  <c r="L455" i="7"/>
  <c r="L411" i="7"/>
  <c r="L406" i="7"/>
  <c r="L81" i="7"/>
  <c r="L284" i="7"/>
  <c r="L115" i="7"/>
  <c r="L377" i="7"/>
  <c r="L195" i="7"/>
  <c r="L380" i="7"/>
  <c r="L457" i="7"/>
  <c r="L123" i="7"/>
  <c r="L337" i="7"/>
  <c r="L333" i="7"/>
  <c r="L279" i="7"/>
  <c r="L417" i="7"/>
  <c r="L344" i="7"/>
  <c r="L486" i="7"/>
  <c r="L194" i="7"/>
  <c r="L78" i="7"/>
  <c r="L164" i="7"/>
  <c r="L413" i="7"/>
  <c r="L278" i="7"/>
  <c r="L466" i="7"/>
  <c r="L42" i="7"/>
  <c r="L75" i="7"/>
  <c r="L117" i="7"/>
  <c r="L157" i="7"/>
  <c r="L215" i="7"/>
  <c r="L273" i="7"/>
  <c r="L73" i="7"/>
  <c r="L79" i="7"/>
  <c r="L464" i="7"/>
  <c r="L169" i="7"/>
  <c r="L206" i="7"/>
  <c r="L130" i="7"/>
  <c r="L151" i="7"/>
  <c r="L208" i="7"/>
  <c r="L276" i="7"/>
  <c r="L258" i="7"/>
  <c r="L231" i="7"/>
  <c r="L282" i="7"/>
  <c r="L501" i="7"/>
  <c r="L330" i="7"/>
  <c r="L408" i="7"/>
  <c r="L289" i="7"/>
  <c r="L32" i="7"/>
  <c r="L405" i="7"/>
  <c r="L257" i="7"/>
  <c r="L412" i="7"/>
  <c r="L277" i="7"/>
  <c r="L504" i="7"/>
  <c r="L364" i="7"/>
  <c r="L424" i="7"/>
  <c r="L422" i="7"/>
  <c r="L189" i="7"/>
  <c r="L211" i="7"/>
  <c r="L462" i="7"/>
  <c r="L459" i="7"/>
  <c r="L83" i="7"/>
  <c r="L416" i="7"/>
  <c r="L233" i="7"/>
  <c r="L149" i="7"/>
  <c r="L131" i="7"/>
  <c r="L28" i="7"/>
  <c r="L112" i="7"/>
  <c r="L318" i="7"/>
  <c r="L19" i="7"/>
  <c r="L238" i="7"/>
  <c r="L70" i="7"/>
  <c r="L343" i="7"/>
  <c r="L427" i="7"/>
  <c r="L68" i="7"/>
  <c r="L361" i="7"/>
  <c r="L287" i="7"/>
  <c r="L374" i="7"/>
  <c r="L510" i="7"/>
  <c r="L423" i="7"/>
  <c r="L363" i="7"/>
  <c r="L342" i="7"/>
  <c r="L339" i="7"/>
  <c r="L451" i="7"/>
  <c r="L172" i="7"/>
  <c r="L110" i="7"/>
  <c r="L409" i="7"/>
  <c r="L146" i="7"/>
  <c r="L36" i="7"/>
  <c r="L362" i="7"/>
  <c r="L502" i="7"/>
  <c r="L509" i="7"/>
  <c r="L199" i="7"/>
  <c r="L44" i="7"/>
  <c r="L319" i="7"/>
  <c r="L513" i="7"/>
  <c r="L401" i="7"/>
  <c r="L113" i="7"/>
  <c r="L45" i="7"/>
  <c r="L108" i="7"/>
  <c r="L77" i="7"/>
  <c r="L43" i="7"/>
  <c r="L379" i="7"/>
  <c r="L26" i="7"/>
  <c r="L340" i="7"/>
  <c r="L402" i="7"/>
  <c r="L33" i="7"/>
  <c r="L166" i="7"/>
  <c r="L324" i="7"/>
  <c r="L514" i="7"/>
  <c r="L449" i="7"/>
  <c r="L288" i="7"/>
  <c r="L470" i="7"/>
  <c r="L203" i="7"/>
  <c r="L174" i="7"/>
  <c r="L76" i="7"/>
  <c r="L345" i="7"/>
  <c r="L154" i="7"/>
  <c r="L243" i="7"/>
  <c r="L205" i="7"/>
  <c r="L173" i="7"/>
  <c r="L202" i="7"/>
  <c r="CP245" i="7"/>
  <c r="P245" i="7"/>
  <c r="P116" i="7"/>
  <c r="CP116" i="7"/>
  <c r="L102" i="7"/>
  <c r="CP22" i="7"/>
  <c r="P22" i="7"/>
  <c r="L230" i="7"/>
  <c r="P244" i="7"/>
  <c r="CP244" i="7"/>
  <c r="P117" i="7"/>
  <c r="CP117" i="7"/>
  <c r="L448" i="7"/>
  <c r="L197" i="7"/>
  <c r="L366" i="7"/>
  <c r="L16" i="7"/>
  <c r="L373" i="7"/>
  <c r="L259" i="7"/>
  <c r="L461" i="7"/>
  <c r="L122" i="7"/>
  <c r="L39" i="7"/>
  <c r="L80" i="7"/>
  <c r="L86" i="7"/>
  <c r="L336" i="7"/>
  <c r="L72" i="7"/>
  <c r="L121" i="7"/>
  <c r="L234" i="7"/>
  <c r="L171" i="7"/>
  <c r="L426" i="7"/>
  <c r="L298" i="7"/>
  <c r="L165" i="7"/>
  <c r="L323" i="7"/>
  <c r="L251" i="7"/>
  <c r="L41" i="7"/>
  <c r="L290" i="7"/>
  <c r="L34" i="7"/>
  <c r="L152" i="7"/>
  <c r="L105" i="7"/>
  <c r="L64" i="7"/>
  <c r="L317" i="7"/>
  <c r="L511" i="7"/>
  <c r="L331" i="7"/>
  <c r="L369" i="7"/>
  <c r="L159" i="7"/>
  <c r="L360" i="7"/>
  <c r="L241" i="7"/>
  <c r="L63" i="7"/>
  <c r="L232" i="7"/>
  <c r="L375" i="7"/>
  <c r="L285" i="7"/>
  <c r="L40" i="7"/>
  <c r="L59" i="7"/>
  <c r="L447" i="7"/>
  <c r="L469" i="7"/>
  <c r="L294" i="7"/>
  <c r="C15" i="7"/>
  <c r="BB15" i="7"/>
  <c r="D15" i="7"/>
  <c r="L35" i="7"/>
  <c r="L114" i="7"/>
  <c r="L200" i="7"/>
  <c r="L421" i="7"/>
  <c r="L84" i="7"/>
  <c r="L168" i="7"/>
  <c r="L170" i="7"/>
  <c r="L386" i="7"/>
  <c r="L162" i="7"/>
  <c r="L452" i="7"/>
  <c r="L24" i="7"/>
  <c r="L280" i="7"/>
  <c r="L425" i="7"/>
  <c r="L66" i="7"/>
  <c r="C16" i="7"/>
  <c r="BB16" i="7"/>
  <c r="D16" i="7"/>
  <c r="F16" i="7"/>
  <c r="L125" i="7"/>
  <c r="L193" i="7"/>
  <c r="L491" i="7"/>
  <c r="L20" i="7"/>
  <c r="L129" i="7"/>
  <c r="L494" i="7"/>
  <c r="L153" i="7"/>
  <c r="L30" i="7"/>
  <c r="L506" i="7"/>
  <c r="L160" i="7"/>
  <c r="L322" i="7"/>
  <c r="L196" i="7"/>
  <c r="L106" i="7"/>
  <c r="L338" i="7"/>
  <c r="F15" i="7"/>
  <c r="CP27" i="7"/>
  <c r="P27" i="7"/>
</calcChain>
</file>

<file path=xl/sharedStrings.xml><?xml version="1.0" encoding="utf-8"?>
<sst xmlns="http://schemas.openxmlformats.org/spreadsheetml/2006/main" count="29485" uniqueCount="8293">
  <si>
    <t>عمق افق</t>
  </si>
  <si>
    <t>STD</t>
  </si>
  <si>
    <t>طول بلد</t>
  </si>
  <si>
    <t>عرض بلد</t>
  </si>
  <si>
    <t>مطلوبہ مقام کانام</t>
  </si>
  <si>
    <t>29.50N</t>
  </si>
  <si>
    <t>75.10E</t>
  </si>
  <si>
    <t xml:space="preserve">  162 Batumi             </t>
  </si>
  <si>
    <t>41-12 N</t>
  </si>
  <si>
    <t xml:space="preserve"> 41-00 E</t>
  </si>
  <si>
    <t>Band,A.K.</t>
  </si>
  <si>
    <t>33:31</t>
  </si>
  <si>
    <t>73:32</t>
  </si>
  <si>
    <t>27.20N</t>
  </si>
  <si>
    <t>67.58E</t>
  </si>
  <si>
    <t xml:space="preserve">  163 Bauchi             </t>
  </si>
  <si>
    <t>10-30 N</t>
  </si>
  <si>
    <t xml:space="preserve">  9-57 E</t>
  </si>
  <si>
    <t>Band Rahim'yk</t>
  </si>
  <si>
    <t>28:19</t>
  </si>
  <si>
    <t>69:43</t>
  </si>
  <si>
    <t>35.29N</t>
  </si>
  <si>
    <t>68.01E</t>
  </si>
  <si>
    <t xml:space="preserve">  164 Beijing            </t>
  </si>
  <si>
    <t>40-00 N</t>
  </si>
  <si>
    <t xml:space="preserve"> 16-00 E</t>
  </si>
  <si>
    <t>Band,Sukkur</t>
  </si>
  <si>
    <t>28:3</t>
  </si>
  <si>
    <t>69:22</t>
  </si>
  <si>
    <t>34.28N</t>
  </si>
  <si>
    <t>72.22E</t>
  </si>
  <si>
    <t xml:space="preserve">  165 Beira              </t>
  </si>
  <si>
    <t>19-00 S</t>
  </si>
  <si>
    <t xml:space="preserve"> 35-00 E</t>
  </si>
  <si>
    <t>Band Alipur.Multan</t>
  </si>
  <si>
    <t>29:33</t>
  </si>
  <si>
    <t>71:26</t>
  </si>
  <si>
    <t>26.03N</t>
  </si>
  <si>
    <t>73.12E</t>
  </si>
  <si>
    <t xml:space="preserve">  166 Beirut             </t>
  </si>
  <si>
    <t>34-15 N</t>
  </si>
  <si>
    <t>Band Kili,Mohmand</t>
  </si>
  <si>
    <t>34:28</t>
  </si>
  <si>
    <t>71:17</t>
  </si>
  <si>
    <t>28.35N</t>
  </si>
  <si>
    <t>63.03E</t>
  </si>
  <si>
    <t xml:space="preserve">  167 Bejaia             </t>
  </si>
  <si>
    <t>36-30 N</t>
  </si>
  <si>
    <t xml:space="preserve">  5-00 E</t>
  </si>
  <si>
    <t>Band Kurai,D.I.Khan</t>
  </si>
  <si>
    <t>32:2</t>
  </si>
  <si>
    <t>70:54</t>
  </si>
  <si>
    <t>25.26N</t>
  </si>
  <si>
    <t>68.31E</t>
  </si>
  <si>
    <t xml:space="preserve">  168 Belcher Is         </t>
  </si>
  <si>
    <t>56-32 N</t>
  </si>
  <si>
    <t xml:space="preserve"> 81-00 W</t>
  </si>
  <si>
    <t>Band Mahi,-Nosh'froz</t>
  </si>
  <si>
    <t>27:1</t>
  </si>
  <si>
    <t>68:1</t>
  </si>
  <si>
    <t>27.45N</t>
  </si>
  <si>
    <t>70.24E</t>
  </si>
  <si>
    <t xml:space="preserve">  169 Belem              </t>
  </si>
  <si>
    <t>91-18 S</t>
  </si>
  <si>
    <t xml:space="preserve"> 48-27 W</t>
  </si>
  <si>
    <t>Band Murad Khan,K'chi</t>
  </si>
  <si>
    <t>25:5</t>
  </si>
  <si>
    <t>67:0</t>
  </si>
  <si>
    <t>33.58N</t>
  </si>
  <si>
    <t>68.45E</t>
  </si>
  <si>
    <t xml:space="preserve">  170 Belfast            </t>
  </si>
  <si>
    <t>55-00 N</t>
  </si>
  <si>
    <t xml:space="preserve">  5-55 W</t>
  </si>
  <si>
    <t>Band Virah,Dadu</t>
  </si>
  <si>
    <t>25:35</t>
  </si>
  <si>
    <t>68:4</t>
  </si>
  <si>
    <t>33.48N</t>
  </si>
  <si>
    <t>73.49E</t>
  </si>
  <si>
    <t xml:space="preserve">  171 Belgaum            </t>
  </si>
  <si>
    <t>15-30 N</t>
  </si>
  <si>
    <t xml:space="preserve"> 74-46 E</t>
  </si>
  <si>
    <t>Balda,Bajour</t>
  </si>
  <si>
    <t>34:48</t>
  </si>
  <si>
    <t>71:36</t>
  </si>
  <si>
    <t>31.12N</t>
  </si>
  <si>
    <t>70.46E</t>
  </si>
  <si>
    <t xml:space="preserve">  172 Belgium            </t>
  </si>
  <si>
    <t>50-00 N</t>
  </si>
  <si>
    <t xml:space="preserve">  4-00 E</t>
  </si>
  <si>
    <t>Banda,Bajour</t>
  </si>
  <si>
    <t>34:38</t>
  </si>
  <si>
    <t>71:43</t>
  </si>
  <si>
    <t>33.56N</t>
  </si>
  <si>
    <t>72.21E</t>
  </si>
  <si>
    <t xml:space="preserve">  173 Belgrade           </t>
  </si>
  <si>
    <t>44-56 N</t>
  </si>
  <si>
    <t xml:space="preserve"> 20-30 E</t>
  </si>
  <si>
    <t>Banda,Dir</t>
  </si>
  <si>
    <t>34:56</t>
  </si>
  <si>
    <t>71:53</t>
  </si>
  <si>
    <t>29.30N</t>
  </si>
  <si>
    <t>72.41E</t>
  </si>
  <si>
    <t xml:space="preserve">  174 Belize             </t>
  </si>
  <si>
    <t>17-25 N</t>
  </si>
  <si>
    <t xml:space="preserve"> 88.00 W</t>
  </si>
  <si>
    <t>Banda,WANA</t>
  </si>
  <si>
    <t>32:58</t>
  </si>
  <si>
    <t>70:4</t>
  </si>
  <si>
    <t>33.15N</t>
  </si>
  <si>
    <t>65.57E</t>
  </si>
  <si>
    <t xml:space="preserve">  175 Belo Horizonte     </t>
  </si>
  <si>
    <t>19-56 S</t>
  </si>
  <si>
    <t xml:space="preserve"> 43-52 W</t>
  </si>
  <si>
    <t>Banda,Kohistan</t>
  </si>
  <si>
    <t>35:13</t>
  </si>
  <si>
    <t>73:3</t>
  </si>
  <si>
    <t>29.21N</t>
  </si>
  <si>
    <t>73.37E</t>
  </si>
  <si>
    <t xml:space="preserve">  176 Bendigo            </t>
  </si>
  <si>
    <t>36-30 S</t>
  </si>
  <si>
    <t xml:space="preserve"> 44-00 E</t>
  </si>
  <si>
    <t>Bang,Chitral</t>
  </si>
  <si>
    <t>36:32</t>
  </si>
  <si>
    <t>72:46</t>
  </si>
  <si>
    <t>28.29N</t>
  </si>
  <si>
    <t>71.41E</t>
  </si>
  <si>
    <t xml:space="preserve">  177 Benghazi           </t>
  </si>
  <si>
    <t>32-12 N</t>
  </si>
  <si>
    <t xml:space="preserve"> 20-00 E</t>
  </si>
  <si>
    <t>Bang Banda,Bannu</t>
  </si>
  <si>
    <t>71:3</t>
  </si>
  <si>
    <t>34.55N</t>
  </si>
  <si>
    <t>70.36E</t>
  </si>
  <si>
    <t xml:space="preserve">  178 Benguela           </t>
  </si>
  <si>
    <t>12-40 S</t>
  </si>
  <si>
    <t xml:space="preserve"> 13-33 E</t>
  </si>
  <si>
    <t>Bangas,Jhang</t>
  </si>
  <si>
    <t>31:13</t>
  </si>
  <si>
    <t>72:15</t>
  </si>
  <si>
    <t>27.46N</t>
  </si>
  <si>
    <t>76.40E</t>
  </si>
  <si>
    <t xml:space="preserve">  179 Benin              </t>
  </si>
  <si>
    <t xml:space="preserve">  3-00 E</t>
  </si>
  <si>
    <t>Bangawali Dhok,Rwl'pndi</t>
  </si>
  <si>
    <t>33:44</t>
  </si>
  <si>
    <t>72:43</t>
  </si>
  <si>
    <t>33.03N</t>
  </si>
  <si>
    <t>67.42E</t>
  </si>
  <si>
    <t xml:space="preserve">  180 Berbera            </t>
  </si>
  <si>
    <t>10-25 N</t>
  </si>
  <si>
    <t xml:space="preserve"> 45-00 E</t>
  </si>
  <si>
    <t>Bange Nan,- Fsl'bd</t>
  </si>
  <si>
    <t>31:24</t>
  </si>
  <si>
    <t>73:18</t>
  </si>
  <si>
    <t>74.35E</t>
  </si>
  <si>
    <t xml:space="preserve">  181 Bergamo            </t>
  </si>
  <si>
    <t>46-00 N</t>
  </si>
  <si>
    <t xml:space="preserve">  9-30 E</t>
  </si>
  <si>
    <t>Bangian,Dir</t>
  </si>
  <si>
    <t>34:47</t>
  </si>
  <si>
    <t>71:49</t>
  </si>
  <si>
    <t>34.40N</t>
  </si>
  <si>
    <t>73.05E</t>
  </si>
  <si>
    <t xml:space="preserve">  182 Bergcn             </t>
  </si>
  <si>
    <t>60-39 N</t>
  </si>
  <si>
    <t xml:space="preserve">  6-00 E</t>
  </si>
  <si>
    <t>Bani,Bloch'tn</t>
  </si>
  <si>
    <t>26:13</t>
  </si>
  <si>
    <t>64:55</t>
  </si>
  <si>
    <t>33.11N</t>
  </si>
  <si>
    <t>74.40E</t>
  </si>
  <si>
    <t xml:space="preserve">  183 Bering Strait      </t>
  </si>
  <si>
    <t>65-30 N</t>
  </si>
  <si>
    <t>164-06 W</t>
  </si>
  <si>
    <t>Banor Shah,Psh'wr</t>
  </si>
  <si>
    <t>71:47</t>
  </si>
  <si>
    <t>70.57E</t>
  </si>
  <si>
    <t xml:space="preserve">  184 Berlin             </t>
  </si>
  <si>
    <t>52-30 N</t>
  </si>
  <si>
    <t xml:space="preserve"> 13-24 E</t>
  </si>
  <si>
    <t>Banr Tsapparai,Dir</t>
  </si>
  <si>
    <t>71:55</t>
  </si>
  <si>
    <t>29.29N</t>
  </si>
  <si>
    <t xml:space="preserve">  185 Bern               </t>
  </si>
  <si>
    <t>45-55 N</t>
  </si>
  <si>
    <t xml:space="preserve">  7-25 E</t>
  </si>
  <si>
    <t>Barbunga,Kohat</t>
  </si>
  <si>
    <t>33:10</t>
  </si>
  <si>
    <t>71:50</t>
  </si>
  <si>
    <t>31.44N</t>
  </si>
  <si>
    <t>71.18E</t>
  </si>
  <si>
    <t xml:space="preserve">  186 Beverl ey          </t>
  </si>
  <si>
    <t>32-00 S</t>
  </si>
  <si>
    <t>117-00 E</t>
  </si>
  <si>
    <t>Barchanai,Malakand</t>
  </si>
  <si>
    <t>34:33</t>
  </si>
  <si>
    <t>71:44</t>
  </si>
  <si>
    <t>29.16N</t>
  </si>
  <si>
    <t>73.41E</t>
  </si>
  <si>
    <t xml:space="preserve">  187 Bhutan             </t>
  </si>
  <si>
    <t>28-00 N</t>
  </si>
  <si>
    <t xml:space="preserve"> 90-00 E</t>
  </si>
  <si>
    <t>Bardiana,Jhelum</t>
  </si>
  <si>
    <t>33:7</t>
  </si>
  <si>
    <t>73:12</t>
  </si>
  <si>
    <t>29.46N</t>
  </si>
  <si>
    <t>71.43E</t>
  </si>
  <si>
    <t xml:space="preserve">  188 Bialystok          </t>
  </si>
  <si>
    <t>54-00 N</t>
  </si>
  <si>
    <t xml:space="preserve"> 23-15 E</t>
  </si>
  <si>
    <t>Bareikab,Mardan</t>
  </si>
  <si>
    <t>34:19</t>
  </si>
  <si>
    <t>72:12</t>
  </si>
  <si>
    <t>29.33N</t>
  </si>
  <si>
    <t>66.26E</t>
  </si>
  <si>
    <t xml:space="preserve">  189 Bien Hoa           </t>
  </si>
  <si>
    <t>10-59 N</t>
  </si>
  <si>
    <t xml:space="preserve"> 06-49 E</t>
  </si>
  <si>
    <t>Barenis,Chitral</t>
  </si>
  <si>
    <t>36:5</t>
  </si>
  <si>
    <t>72:3</t>
  </si>
  <si>
    <t>29.59N</t>
  </si>
  <si>
    <t>71.45E</t>
  </si>
  <si>
    <t xml:space="preserve">  190 Bilaspur           </t>
  </si>
  <si>
    <t>22-00 N</t>
  </si>
  <si>
    <t xml:space="preserve"> 82-06 E</t>
  </si>
  <si>
    <t>Barewala,Jhang</t>
  </si>
  <si>
    <t>30:35</t>
  </si>
  <si>
    <t>71:51</t>
  </si>
  <si>
    <t>29.24N</t>
  </si>
  <si>
    <t>73.16E</t>
  </si>
  <si>
    <t xml:space="preserve">  191 Bilbao             </t>
  </si>
  <si>
    <t>43-15 N</t>
  </si>
  <si>
    <t xml:space="preserve">  3-00 W</t>
  </si>
  <si>
    <t>Barga Khel,WANA</t>
  </si>
  <si>
    <t>32:32</t>
  </si>
  <si>
    <t>69:42</t>
  </si>
  <si>
    <t>29.35N</t>
  </si>
  <si>
    <t>71.42E</t>
  </si>
  <si>
    <t xml:space="preserve">  192 Billings           </t>
  </si>
  <si>
    <t>108-30 W</t>
  </si>
  <si>
    <t>Bargah Jagir,Sukkur</t>
  </si>
  <si>
    <t>27:29</t>
  </si>
  <si>
    <t>69:2</t>
  </si>
  <si>
    <t>27.41N</t>
  </si>
  <si>
    <t>71.32E</t>
  </si>
  <si>
    <t xml:space="preserve">  193 Bilma              </t>
  </si>
  <si>
    <t>18-30 N</t>
  </si>
  <si>
    <t xml:space="preserve"> 13-25 E</t>
  </si>
  <si>
    <t>Barghando,Dir</t>
  </si>
  <si>
    <t>34:57</t>
  </si>
  <si>
    <t>33.39N</t>
  </si>
  <si>
    <t xml:space="preserve">  194 Ninh Binh          </t>
  </si>
  <si>
    <t>14-00 N</t>
  </si>
  <si>
    <t>108-28 E</t>
  </si>
  <si>
    <t>Barghawi,Pishin</t>
  </si>
  <si>
    <t>30:41</t>
  </si>
  <si>
    <t>67:38</t>
  </si>
  <si>
    <t>31.37N</t>
  </si>
  <si>
    <t>72.36E</t>
  </si>
  <si>
    <t xml:space="preserve">  195 Birmingham         </t>
  </si>
  <si>
    <t>52-16 N</t>
  </si>
  <si>
    <t xml:space="preserve">  2-00 W</t>
  </si>
  <si>
    <t>Bargholai.Dir</t>
  </si>
  <si>
    <t>34:49</t>
  </si>
  <si>
    <t>71:56</t>
  </si>
  <si>
    <t>36.58N</t>
  </si>
  <si>
    <t>73.56E</t>
  </si>
  <si>
    <t xml:space="preserve">  196 Biskra             </t>
  </si>
  <si>
    <t>35-25 N</t>
  </si>
  <si>
    <t xml:space="preserve">  5-25 E</t>
  </si>
  <si>
    <t>Bargholai,Malakand</t>
  </si>
  <si>
    <t>25.49N</t>
  </si>
  <si>
    <t>74.45E</t>
  </si>
  <si>
    <t xml:space="preserve">  197 Bizerte            </t>
  </si>
  <si>
    <t>37-17 N</t>
  </si>
  <si>
    <t xml:space="preserve"> 10-00 E</t>
  </si>
  <si>
    <t>Bargholai Fort,Dir</t>
  </si>
  <si>
    <t>34:51</t>
  </si>
  <si>
    <t>71:54</t>
  </si>
  <si>
    <t>32.27N</t>
  </si>
  <si>
    <t>67.26E</t>
  </si>
  <si>
    <t xml:space="preserve">  198 Blackail           </t>
  </si>
  <si>
    <t>24-04 S</t>
  </si>
  <si>
    <t xml:space="preserve"> 45-03 E</t>
  </si>
  <si>
    <t>Bargi,Bannu</t>
  </si>
  <si>
    <t>32:44</t>
  </si>
  <si>
    <t>70:32</t>
  </si>
  <si>
    <t>33.36N</t>
  </si>
  <si>
    <t>70.33E</t>
  </si>
  <si>
    <t xml:space="preserve">  199 Blagoveshchens     </t>
  </si>
  <si>
    <t>50-15 N</t>
  </si>
  <si>
    <t xml:space="preserve"> 28-08 E</t>
  </si>
  <si>
    <t>Barglai,Pishin</t>
  </si>
  <si>
    <t>67:35</t>
  </si>
  <si>
    <t>27.57N</t>
  </si>
  <si>
    <t>75.01E</t>
  </si>
  <si>
    <t xml:space="preserve">  200 Blantyre           </t>
  </si>
  <si>
    <t>15-35 S</t>
  </si>
  <si>
    <t>Barh,Kohat</t>
  </si>
  <si>
    <t>33:34</t>
  </si>
  <si>
    <t>71:19</t>
  </si>
  <si>
    <t>26.05N</t>
  </si>
  <si>
    <t>66.27E</t>
  </si>
  <si>
    <t xml:space="preserve">  201 Blenheim           </t>
  </si>
  <si>
    <t>41-30 S</t>
  </si>
  <si>
    <t>174-00 E</t>
  </si>
  <si>
    <t>Barhad,A.K.</t>
  </si>
  <si>
    <t>33:47</t>
  </si>
  <si>
    <t>27.42N</t>
  </si>
  <si>
    <t>69.10E</t>
  </si>
  <si>
    <t xml:space="preserve">  202 Bililuna           </t>
  </si>
  <si>
    <t>19-40 S</t>
  </si>
  <si>
    <t>127-42 E</t>
  </si>
  <si>
    <t>Barhampura,A.K.</t>
  </si>
  <si>
    <t>73:33</t>
  </si>
  <si>
    <t>29.43N</t>
  </si>
  <si>
    <t>69.29E</t>
  </si>
  <si>
    <t xml:space="preserve">  203 Bloemfontein       </t>
  </si>
  <si>
    <t>29-00 S</t>
  </si>
  <si>
    <t xml:space="preserve"> 26-10 E</t>
  </si>
  <si>
    <t>Barhun,Sangarh</t>
  </si>
  <si>
    <t>26:5</t>
  </si>
  <si>
    <t>68:42</t>
  </si>
  <si>
    <t>31.40N</t>
  </si>
  <si>
    <t>72.44E</t>
  </si>
  <si>
    <t xml:space="preserve">  204 Bobruysk           </t>
  </si>
  <si>
    <t>53-00 N</t>
  </si>
  <si>
    <t xml:space="preserve"> 29-15 E</t>
  </si>
  <si>
    <t>Bari,Jcob'bd</t>
  </si>
  <si>
    <t>28:20</t>
  </si>
  <si>
    <t>68:55</t>
  </si>
  <si>
    <t>25.24N</t>
  </si>
  <si>
    <t>71.20E</t>
  </si>
  <si>
    <t xml:space="preserve">  205 Bogor              </t>
  </si>
  <si>
    <t xml:space="preserve"> 6-30 S</t>
  </si>
  <si>
    <t xml:space="preserve"> 05-00 E</t>
  </si>
  <si>
    <t>Bari,Sialkot</t>
  </si>
  <si>
    <t>32:24</t>
  </si>
  <si>
    <t>75:3</t>
  </si>
  <si>
    <t>61.58E</t>
  </si>
  <si>
    <t xml:space="preserve">  206 Bogota             </t>
  </si>
  <si>
    <t xml:space="preserve"> 4-40 N</t>
  </si>
  <si>
    <t xml:space="preserve"> 74-00 W</t>
  </si>
  <si>
    <t>Bari,Sukkur</t>
  </si>
  <si>
    <t>27:53</t>
  </si>
  <si>
    <t>69:21</t>
  </si>
  <si>
    <t>30.04N</t>
  </si>
  <si>
    <t>66.46E</t>
  </si>
  <si>
    <t xml:space="preserve">  207 Boise              </t>
  </si>
  <si>
    <t>43-38 N</t>
  </si>
  <si>
    <t>116-20 W</t>
  </si>
  <si>
    <t>Bari Bandan,Psh'wr</t>
  </si>
  <si>
    <t>34:20</t>
  </si>
  <si>
    <t>71:48</t>
  </si>
  <si>
    <t>26.06N</t>
  </si>
  <si>
    <t>69.23E</t>
  </si>
  <si>
    <t xml:space="preserve">  208 Bologna            </t>
  </si>
  <si>
    <t>44-00 N</t>
  </si>
  <si>
    <t xml:space="preserve"> 11-00 E</t>
  </si>
  <si>
    <t>Bari Bandan Saiyidan,Psh'wr</t>
  </si>
  <si>
    <t>34.33N</t>
  </si>
  <si>
    <t>62.32E</t>
  </si>
  <si>
    <t xml:space="preserve">  209 Bombay             </t>
  </si>
  <si>
    <t>19-00 N</t>
  </si>
  <si>
    <t xml:space="preserve"> 72-50 E</t>
  </si>
  <si>
    <t>Bari Kab,Mardan</t>
  </si>
  <si>
    <t>31.59N</t>
  </si>
  <si>
    <t>73.51E</t>
  </si>
  <si>
    <t xml:space="preserve">  210 Bondo              </t>
  </si>
  <si>
    <t xml:space="preserve"> 1-00 N</t>
  </si>
  <si>
    <t xml:space="preserve"> 23-55 E</t>
  </si>
  <si>
    <t>Bari Sultanwala,Multan</t>
  </si>
  <si>
    <t>30:28</t>
  </si>
  <si>
    <t>34.27N</t>
  </si>
  <si>
    <t>71.56E</t>
  </si>
  <si>
    <t xml:space="preserve">  211 Bonn               </t>
  </si>
  <si>
    <t>50-50 N</t>
  </si>
  <si>
    <t xml:space="preserve">  6-10 E</t>
  </si>
  <si>
    <t>Barian,Haripur</t>
  </si>
  <si>
    <t>33:57</t>
  </si>
  <si>
    <t>73:23</t>
  </si>
  <si>
    <t>34.36N</t>
  </si>
  <si>
    <t>73.43E</t>
  </si>
  <si>
    <t xml:space="preserve">  212 Bonnie Rock        </t>
  </si>
  <si>
    <t>30-30 S</t>
  </si>
  <si>
    <t xml:space="preserve"> 18-25 E</t>
  </si>
  <si>
    <t>Bariar,Attock</t>
  </si>
  <si>
    <t>33:43</t>
  </si>
  <si>
    <t>72:22</t>
  </si>
  <si>
    <t>27.07N</t>
  </si>
  <si>
    <t>74.15E</t>
  </si>
  <si>
    <t xml:space="preserve">  213 Boongoondoo        </t>
  </si>
  <si>
    <t>23-00 S</t>
  </si>
  <si>
    <t xml:space="preserve"> 45-25 E</t>
  </si>
  <si>
    <t>Bariarwala,Fsl'bd</t>
  </si>
  <si>
    <t>31:14</t>
  </si>
  <si>
    <t>73:20</t>
  </si>
  <si>
    <t>32.54N</t>
  </si>
  <si>
    <t>67.54E</t>
  </si>
  <si>
    <t xml:space="preserve">  214 Boothja Pen        </t>
  </si>
  <si>
    <t>76-35 N</t>
  </si>
  <si>
    <t xml:space="preserve"> 95-00 W</t>
  </si>
  <si>
    <t>Barija,Nsir'bd</t>
  </si>
  <si>
    <t>28:2</t>
  </si>
  <si>
    <t>67:30</t>
  </si>
  <si>
    <t>72.40E</t>
  </si>
  <si>
    <t xml:space="preserve">  215 Bordeaux           </t>
  </si>
  <si>
    <t>44-52 N</t>
  </si>
  <si>
    <t xml:space="preserve"> 00-52 W</t>
  </si>
  <si>
    <t>Barikao,Bajour</t>
  </si>
  <si>
    <t>34:52</t>
  </si>
  <si>
    <t>71:40</t>
  </si>
  <si>
    <t>25.33N</t>
  </si>
  <si>
    <t>73.52E</t>
  </si>
  <si>
    <t xml:space="preserve">  216 Sabah (BorneoN     </t>
  </si>
  <si>
    <t xml:space="preserve"> 6-55 N</t>
  </si>
  <si>
    <t xml:space="preserve"> 18-00 E</t>
  </si>
  <si>
    <t>Barikot,Dir</t>
  </si>
  <si>
    <t>34:46</t>
  </si>
  <si>
    <t>36.07N</t>
  </si>
  <si>
    <t>62.35E</t>
  </si>
  <si>
    <t xml:space="preserve">  217 Borneo             </t>
  </si>
  <si>
    <t xml:space="preserve"> 2-17 S</t>
  </si>
  <si>
    <t xml:space="preserve"> 15-15 E</t>
  </si>
  <si>
    <t>Barikot,Swat</t>
  </si>
  <si>
    <t>34:41</t>
  </si>
  <si>
    <t>72:14</t>
  </si>
  <si>
    <t>36.20N</t>
  </si>
  <si>
    <t>73.18E</t>
  </si>
  <si>
    <t xml:space="preserve">  218 Borroloola         </t>
  </si>
  <si>
    <t>16-00 S</t>
  </si>
  <si>
    <t>136-20 E</t>
  </si>
  <si>
    <t>Barila,Haripur</t>
  </si>
  <si>
    <t>33:52</t>
  </si>
  <si>
    <t>72:56</t>
  </si>
  <si>
    <t>24.43N</t>
  </si>
  <si>
    <t>74.41E</t>
  </si>
  <si>
    <t xml:space="preserve">  219 Boston             </t>
  </si>
  <si>
    <t>42-10 N</t>
  </si>
  <si>
    <t xml:space="preserve"> 71-00 W</t>
  </si>
  <si>
    <t>Barila,Hazara</t>
  </si>
  <si>
    <t>34:12</t>
  </si>
  <si>
    <t>73:0</t>
  </si>
  <si>
    <t>31.45N</t>
  </si>
  <si>
    <t>67.35E</t>
  </si>
  <si>
    <t xml:space="preserve">  220 Botswana           </t>
  </si>
  <si>
    <t xml:space="preserve"> 23-00 E</t>
  </si>
  <si>
    <t>Barila,Sialkot</t>
  </si>
  <si>
    <t>32:45</t>
  </si>
  <si>
    <t>74:24</t>
  </si>
  <si>
    <t>71.58E</t>
  </si>
  <si>
    <t xml:space="preserve">  221 Bougainville       </t>
  </si>
  <si>
    <t xml:space="preserve"> 6-38 S</t>
  </si>
  <si>
    <t>154-00 E</t>
  </si>
  <si>
    <t>Barizuna,Orakzai Kohat</t>
  </si>
  <si>
    <t>70:34</t>
  </si>
  <si>
    <t>35.20N</t>
  </si>
  <si>
    <t>73.28E</t>
  </si>
  <si>
    <t xml:space="preserve">  222 Boulder            </t>
  </si>
  <si>
    <t>105-00 W</t>
  </si>
  <si>
    <t>Barj Aziz Khan,Q'ttalPishi</t>
  </si>
  <si>
    <t>30:18</t>
  </si>
  <si>
    <t>66:36</t>
  </si>
  <si>
    <t>32.05N</t>
  </si>
  <si>
    <t>74.59E</t>
  </si>
  <si>
    <t xml:space="preserve">  223 Boulia             </t>
  </si>
  <si>
    <t>140-00 E</t>
  </si>
  <si>
    <t>Barjh,MuItan</t>
  </si>
  <si>
    <t>30:5</t>
  </si>
  <si>
    <t>25.08N</t>
  </si>
  <si>
    <t>70.55E</t>
  </si>
  <si>
    <t xml:space="preserve">  224 Bourke             </t>
  </si>
  <si>
    <t>30-00 S</t>
  </si>
  <si>
    <t>146-00 E</t>
  </si>
  <si>
    <t>Barjogat,Dir</t>
  </si>
  <si>
    <t>34:54</t>
  </si>
  <si>
    <t>71:46</t>
  </si>
  <si>
    <t>25.35N</t>
  </si>
  <si>
    <t>67.02E</t>
  </si>
  <si>
    <t xml:space="preserve">  225 Bowen              </t>
  </si>
  <si>
    <t>20-00 S</t>
  </si>
  <si>
    <t xml:space="preserve"> 48-00 E</t>
  </si>
  <si>
    <t>Barka Khurd,Lahore</t>
  </si>
  <si>
    <t>31:29</t>
  </si>
  <si>
    <t>74:32</t>
  </si>
  <si>
    <t>33.16N</t>
  </si>
  <si>
    <t>68.05E</t>
  </si>
  <si>
    <t xml:space="preserve">  226 Bradford           </t>
  </si>
  <si>
    <t xml:space="preserve">  3-31 W</t>
  </si>
  <si>
    <t>Barkat,Rwrpndi</t>
  </si>
  <si>
    <t>33:36</t>
  </si>
  <si>
    <t>72:52</t>
  </si>
  <si>
    <t>32.31N</t>
  </si>
  <si>
    <t>71.11E</t>
  </si>
  <si>
    <t xml:space="preserve">  227 Braila             </t>
  </si>
  <si>
    <t>45-03 N</t>
  </si>
  <si>
    <t xml:space="preserve"> 27-56 E</t>
  </si>
  <si>
    <t>Barkat Kili,Zhob</t>
  </si>
  <si>
    <t>31:23</t>
  </si>
  <si>
    <t>69:46</t>
  </si>
  <si>
    <t>33.18N</t>
  </si>
  <si>
    <t>71.04E</t>
  </si>
  <si>
    <t xml:space="preserve">  228 Brandon            </t>
  </si>
  <si>
    <t>49-30 N</t>
  </si>
  <si>
    <t xml:space="preserve"> 99-49 W</t>
  </si>
  <si>
    <t>Barkato,DG Khan</t>
  </si>
  <si>
    <t>29:29</t>
  </si>
  <si>
    <t>70:6</t>
  </si>
  <si>
    <t>34.48N</t>
  </si>
  <si>
    <t>71.38E</t>
  </si>
  <si>
    <t xml:space="preserve">  229 Brasilia           </t>
  </si>
  <si>
    <t xml:space="preserve"> 48-00 W</t>
  </si>
  <si>
    <t>Barkatpur,Lahore</t>
  </si>
  <si>
    <t>31:26</t>
  </si>
  <si>
    <t>74:13</t>
  </si>
  <si>
    <t>25.09N</t>
  </si>
  <si>
    <t>72.23E</t>
  </si>
  <si>
    <t xml:space="preserve">  230 Brazil             </t>
  </si>
  <si>
    <t xml:space="preserve"> 8-00 S</t>
  </si>
  <si>
    <t xml:space="preserve"> 55-00 W</t>
  </si>
  <si>
    <t>Barkha,Bannu</t>
  </si>
  <si>
    <t>32:30</t>
  </si>
  <si>
    <t>70:46</t>
  </si>
  <si>
    <t>34.16N</t>
  </si>
  <si>
    <t>61.51E</t>
  </si>
  <si>
    <t xml:space="preserve">  231 Brazzaville        </t>
  </si>
  <si>
    <t xml:space="preserve"> 4-10 S</t>
  </si>
  <si>
    <t xml:space="preserve"> 13-48 E</t>
  </si>
  <si>
    <t>Barkhai,Gilgit</t>
  </si>
  <si>
    <t>36:17</t>
  </si>
  <si>
    <t>73:24</t>
  </si>
  <si>
    <t>34.25N</t>
  </si>
  <si>
    <t>73.17E</t>
  </si>
  <si>
    <t xml:space="preserve">  232 Bremen             </t>
  </si>
  <si>
    <t>53-12 N</t>
  </si>
  <si>
    <t xml:space="preserve">  9-12 E</t>
  </si>
  <si>
    <t>Barkhan,DG Khan</t>
  </si>
  <si>
    <t>29:54</t>
  </si>
  <si>
    <t>69:31</t>
  </si>
  <si>
    <t>36.18N</t>
  </si>
  <si>
    <t>74.43E</t>
  </si>
  <si>
    <t xml:space="preserve">  233 B. R.Hon           </t>
  </si>
  <si>
    <t>17-35 N</t>
  </si>
  <si>
    <t xml:space="preserve"> 81-32 W</t>
  </si>
  <si>
    <t>Barkhurdar,Jhang</t>
  </si>
  <si>
    <t>31:36</t>
  </si>
  <si>
    <t>72:42</t>
  </si>
  <si>
    <t>36.31N</t>
  </si>
  <si>
    <t>72.03E</t>
  </si>
  <si>
    <t xml:space="preserve">  234 Bridgetown         </t>
  </si>
  <si>
    <t>33-50 S</t>
  </si>
  <si>
    <t>116-20 E</t>
  </si>
  <si>
    <t>Barkhurdar,Shikhu'pra</t>
  </si>
  <si>
    <t>31:21</t>
  </si>
  <si>
    <t>73:42</t>
  </si>
  <si>
    <t>33.30N</t>
  </si>
  <si>
    <t>72.45E</t>
  </si>
  <si>
    <t xml:space="preserve">  235 Brindisi           </t>
  </si>
  <si>
    <t>40-31 N</t>
  </si>
  <si>
    <t>Barki,Lahore</t>
  </si>
  <si>
    <t>31:2</t>
  </si>
  <si>
    <t>74:5</t>
  </si>
  <si>
    <t>33.00N</t>
  </si>
  <si>
    <t>75.13E</t>
  </si>
  <si>
    <t xml:space="preserve">  236 Brisbane           </t>
  </si>
  <si>
    <t>28-00 S</t>
  </si>
  <si>
    <t>153-00 E</t>
  </si>
  <si>
    <t>Basti Pirzada,Multan</t>
  </si>
  <si>
    <t>30:22</t>
  </si>
  <si>
    <t>24.56N</t>
  </si>
  <si>
    <t xml:space="preserve">  237 Bristol            </t>
  </si>
  <si>
    <t>51-28 N</t>
  </si>
  <si>
    <t xml:space="preserve">  2-35 W</t>
  </si>
  <si>
    <t>Basti Sandila,Mzfr 9 rh</t>
  </si>
  <si>
    <t>29:55</t>
  </si>
  <si>
    <t>70:57</t>
  </si>
  <si>
    <t>27.04N</t>
  </si>
  <si>
    <t>68.14E</t>
  </si>
  <si>
    <t xml:space="preserve">  238 British Columb     </t>
  </si>
  <si>
    <t>57-00 N</t>
  </si>
  <si>
    <t>125-00 W</t>
  </si>
  <si>
    <t>Basti Shadi Khan,Jhang</t>
  </si>
  <si>
    <t>30:38</t>
  </si>
  <si>
    <t>27.28N</t>
  </si>
  <si>
    <t>65.42E</t>
  </si>
  <si>
    <t xml:space="preserve">  239 Brunswick Jo       </t>
  </si>
  <si>
    <t>33-30 S</t>
  </si>
  <si>
    <t>115-45 E</t>
  </si>
  <si>
    <t>Basti Shah Ali Bohar,DG Khan</t>
  </si>
  <si>
    <t>29:43</t>
  </si>
  <si>
    <t>70:14</t>
  </si>
  <si>
    <t>68.11E</t>
  </si>
  <si>
    <t xml:space="preserve">  240 Brooks Range       </t>
  </si>
  <si>
    <t>70-00 N</t>
  </si>
  <si>
    <t xml:space="preserve"> 54-00 W</t>
  </si>
  <si>
    <t>Basti Shah Shakur,Jhang</t>
  </si>
  <si>
    <t>31:11</t>
  </si>
  <si>
    <t>72:21</t>
  </si>
  <si>
    <t>30.53N</t>
  </si>
  <si>
    <t>68.07E</t>
  </si>
  <si>
    <t xml:space="preserve">  241 Broome             </t>
  </si>
  <si>
    <t>18-00 S</t>
  </si>
  <si>
    <t>122-20 E</t>
  </si>
  <si>
    <r>
      <rPr>
        <sz val="14"/>
        <color theme="1"/>
        <rFont val="Alvi nastaleeq"/>
      </rPr>
      <t>Basti Sultan,Bwriur</t>
    </r>
  </si>
  <si>
    <t>29:44</t>
  </si>
  <si>
    <t>36.23N</t>
  </si>
  <si>
    <t>66.49E</t>
  </si>
  <si>
    <t xml:space="preserve">  242 Brownsville        </t>
  </si>
  <si>
    <t>26-39 N</t>
  </si>
  <si>
    <t xml:space="preserve"> 97-30 W</t>
  </si>
  <si>
    <t>Basti Sultan Lashari Jhang</t>
  </si>
  <si>
    <t>31:7</t>
  </si>
  <si>
    <t>72:1</t>
  </si>
  <si>
    <t>34.51N</t>
  </si>
  <si>
    <t>74.17E</t>
  </si>
  <si>
    <t xml:space="preserve">  243 Bruce Rock         </t>
  </si>
  <si>
    <t>31-56 S</t>
  </si>
  <si>
    <t xml:space="preserve"> 18-15 E</t>
  </si>
  <si>
    <t>Basti Usman Shah,Multan</t>
  </si>
  <si>
    <t>30:24</t>
  </si>
  <si>
    <t>33.57N</t>
  </si>
  <si>
    <t xml:space="preserve">  244 Brune              </t>
  </si>
  <si>
    <t xml:space="preserve"> 4-52 N</t>
  </si>
  <si>
    <t xml:space="preserve"> 13-00 E</t>
  </si>
  <si>
    <t>Bash Vakilan,Sahiwal</t>
  </si>
  <si>
    <t>34.05N</t>
  </si>
  <si>
    <t>71.29E</t>
  </si>
  <si>
    <t xml:space="preserve">  245 Brunette Downs     </t>
  </si>
  <si>
    <t>18-36 S</t>
  </si>
  <si>
    <t>136-00 E</t>
  </si>
  <si>
    <t>Basti Wadja,- D.I.Khan</t>
  </si>
  <si>
    <t>70:39</t>
  </si>
  <si>
    <t>36.53N</t>
  </si>
  <si>
    <t>73.21E</t>
  </si>
  <si>
    <t xml:space="preserve">  246 Brussles           </t>
  </si>
  <si>
    <t>51-00 N</t>
  </si>
  <si>
    <t xml:space="preserve">  4-25 E</t>
  </si>
  <si>
    <t>Basti Wall Mohd.,Jhang</t>
  </si>
  <si>
    <t>31.13N</t>
  </si>
  <si>
    <t xml:space="preserve">  247 Bryansk            </t>
  </si>
  <si>
    <t>50-54 N</t>
  </si>
  <si>
    <t xml:space="preserve">  4-29 E</t>
  </si>
  <si>
    <t>Basti Walwat,Mzfr'srh</t>
  </si>
  <si>
    <t>29:12</t>
  </si>
  <si>
    <t>70:38</t>
  </si>
  <si>
    <t>35.06N</t>
  </si>
  <si>
    <t xml:space="preserve">  248 Bucaranianga       </t>
  </si>
  <si>
    <t xml:space="preserve"> 7-00 N</t>
  </si>
  <si>
    <t xml:space="preserve"> 71-12 W</t>
  </si>
  <si>
    <t>Basti Wa am,Multan</t>
  </si>
  <si>
    <t>30:29</t>
  </si>
  <si>
    <t>33.20N</t>
  </si>
  <si>
    <t xml:space="preserve">  249 Bucharest          </t>
  </si>
  <si>
    <t xml:space="preserve"> 26-00 E</t>
  </si>
  <si>
    <t>Basti Yakiam,- D.I.Khan</t>
  </si>
  <si>
    <t>29:51</t>
  </si>
  <si>
    <t>70:40</t>
  </si>
  <si>
    <t>25.18N</t>
  </si>
  <si>
    <t xml:space="preserve">  250 Buenaventura       </t>
  </si>
  <si>
    <t xml:space="preserve"> 3-52 N</t>
  </si>
  <si>
    <t xml:space="preserve"> 77-00 W</t>
  </si>
  <si>
    <t>Basu Kali,Kurrum</t>
  </si>
  <si>
    <t>33:49</t>
  </si>
  <si>
    <t>70:0</t>
  </si>
  <si>
    <t>62.33E</t>
  </si>
  <si>
    <t xml:space="preserve">  251 Buenos Aires       </t>
  </si>
  <si>
    <t>35-00 S</t>
  </si>
  <si>
    <t xml:space="preserve"> 58-32 W</t>
  </si>
  <si>
    <t>Beli,Sialkot</t>
  </si>
  <si>
    <t>32:43</t>
  </si>
  <si>
    <t>74:33</t>
  </si>
  <si>
    <t>34.12N</t>
  </si>
  <si>
    <t>74.26E</t>
  </si>
  <si>
    <t xml:space="preserve">  252 Bujumbura          </t>
  </si>
  <si>
    <t xml:space="preserve"> 4-00 S</t>
  </si>
  <si>
    <t xml:space="preserve"> 29-00 E</t>
  </si>
  <si>
    <t>Beliwala,D.I.Khan</t>
  </si>
  <si>
    <t>32:3</t>
  </si>
  <si>
    <t>70:58</t>
  </si>
  <si>
    <t>25.58N</t>
  </si>
  <si>
    <t>74.21E</t>
  </si>
  <si>
    <t xml:space="preserve">  253 Bulagan            </t>
  </si>
  <si>
    <t>49-08 N</t>
  </si>
  <si>
    <t>103-17 E</t>
  </si>
  <si>
    <t>Beliwala,Jhan9</t>
  </si>
  <si>
    <t>72:17</t>
  </si>
  <si>
    <t>26.59N</t>
  </si>
  <si>
    <t>67.29E</t>
  </si>
  <si>
    <t xml:space="preserve">  254 Bulawayo           </t>
  </si>
  <si>
    <t>20-02 S</t>
  </si>
  <si>
    <t xml:space="preserve"> 28-46 E</t>
  </si>
  <si>
    <t>Bell  at,Nasirabad</t>
  </si>
  <si>
    <t>28:59</t>
  </si>
  <si>
    <t>68:0</t>
  </si>
  <si>
    <t>31.47N</t>
  </si>
  <si>
    <t>66.20E</t>
  </si>
  <si>
    <t xml:space="preserve">  255 Bulgaria           </t>
  </si>
  <si>
    <t xml:space="preserve"> 25-00 E</t>
  </si>
  <si>
    <t>Belo Gaji,-Nosh'froz</t>
  </si>
  <si>
    <t>27:17</t>
  </si>
  <si>
    <t>68:11</t>
  </si>
  <si>
    <t>25.06N</t>
  </si>
  <si>
    <t xml:space="preserve">  256 Burdum             </t>
  </si>
  <si>
    <t>15-31 S</t>
  </si>
  <si>
    <t xml:space="preserve"> 33-20 E</t>
  </si>
  <si>
    <t>Belsa,Gujrat</t>
  </si>
  <si>
    <t>32:55</t>
  </si>
  <si>
    <t>73:54</t>
  </si>
  <si>
    <t>35.14N</t>
  </si>
  <si>
    <t>69.34E</t>
  </si>
  <si>
    <t xml:space="preserve">  257 Burgos             </t>
  </si>
  <si>
    <t>42-28 N</t>
  </si>
  <si>
    <t xml:space="preserve">  3-41 W</t>
  </si>
  <si>
    <t>Bemarai,Dir</t>
  </si>
  <si>
    <t>29.39N</t>
  </si>
  <si>
    <t>72.34E</t>
  </si>
  <si>
    <t xml:space="preserve">  258 Burketown          </t>
  </si>
  <si>
    <t>15-40 S</t>
  </si>
  <si>
    <t>139-30 E</t>
  </si>
  <si>
    <t>Beor,A.K.</t>
  </si>
  <si>
    <t>33:35</t>
  </si>
  <si>
    <t>73:34</t>
  </si>
  <si>
    <t>30.38N</t>
  </si>
  <si>
    <t>67.19E</t>
  </si>
  <si>
    <t xml:space="preserve">  259 Burma              </t>
  </si>
  <si>
    <t>21-00 N</t>
  </si>
  <si>
    <t xml:space="preserve"> 93-00 E</t>
  </si>
  <si>
    <t>Beorai,Chitral</t>
  </si>
  <si>
    <t>35:28</t>
  </si>
  <si>
    <t>71:41</t>
  </si>
  <si>
    <t>68.48E</t>
  </si>
  <si>
    <t xml:space="preserve">  260 Burrundie          </t>
  </si>
  <si>
    <t>13-31 S</t>
  </si>
  <si>
    <t>131-42 E</t>
  </si>
  <si>
    <t>Ber,D.I.Khan</t>
  </si>
  <si>
    <t>70:10</t>
  </si>
  <si>
    <t>32.58N</t>
  </si>
  <si>
    <t>71.46E</t>
  </si>
  <si>
    <t xml:space="preserve">  261 Bursa              </t>
  </si>
  <si>
    <t>40-03 N</t>
  </si>
  <si>
    <t>Ber,Larkana -</t>
  </si>
  <si>
    <t>27:34</t>
  </si>
  <si>
    <t>67:56</t>
  </si>
  <si>
    <t>36.05N</t>
  </si>
  <si>
    <t xml:space="preserve">  262 Buru               </t>
  </si>
  <si>
    <t xml:space="preserve"> 3-30 S</t>
  </si>
  <si>
    <t>126-30 E</t>
  </si>
  <si>
    <t>Ber Band,Mzfrgrh</t>
  </si>
  <si>
    <t>29:38</t>
  </si>
  <si>
    <t>70:59</t>
  </si>
  <si>
    <t>72.04E</t>
  </si>
  <si>
    <t xml:space="preserve">  263 Burundj            </t>
  </si>
  <si>
    <t xml:space="preserve"> 3-25 S</t>
  </si>
  <si>
    <t xml:space="preserve"> 29-26 E</t>
  </si>
  <si>
    <t>Bera,Shikhu'pra</t>
  </si>
  <si>
    <t>31:47</t>
  </si>
  <si>
    <t>74:6</t>
  </si>
  <si>
    <t>34.13N</t>
  </si>
  <si>
    <t>69.02E</t>
  </si>
  <si>
    <t xml:space="preserve">  264 Bushehr            </t>
  </si>
  <si>
    <t>29-00 N</t>
  </si>
  <si>
    <t xml:space="preserve"> 51-00 E</t>
  </si>
  <si>
    <t>Berai,Bannu</t>
  </si>
  <si>
    <t>32:57</t>
  </si>
  <si>
    <t>70:55</t>
  </si>
  <si>
    <t>30.33N</t>
  </si>
  <si>
    <t>77.17E</t>
  </si>
  <si>
    <t xml:space="preserve">  265 Buta               </t>
  </si>
  <si>
    <t xml:space="preserve"> 2-45 N</t>
  </si>
  <si>
    <t>Berai Kot,WANA</t>
  </si>
  <si>
    <t>28.02N</t>
  </si>
  <si>
    <t>71.27E</t>
  </si>
  <si>
    <t xml:space="preserve">  266 Batumj             </t>
  </si>
  <si>
    <t>41-35 N</t>
  </si>
  <si>
    <t xml:space="preserve"> 41-20 E</t>
  </si>
  <si>
    <t>Berala,Kohat</t>
  </si>
  <si>
    <t>33:25</t>
  </si>
  <si>
    <t>70:30</t>
  </si>
  <si>
    <t>67.28E</t>
  </si>
  <si>
    <t xml:space="preserve">  267 Butung             </t>
  </si>
  <si>
    <t xml:space="preserve"> 6-00 S</t>
  </si>
  <si>
    <t xml:space="preserve"> 23-16 E</t>
  </si>
  <si>
    <t>Beramena,Psh'wr</t>
  </si>
  <si>
    <t>71:27</t>
  </si>
  <si>
    <t>29.54N</t>
  </si>
  <si>
    <t>72.14E</t>
  </si>
  <si>
    <t xml:space="preserve">  268 Bydgoszcz          </t>
  </si>
  <si>
    <t>Beram•ali,Hazara</t>
  </si>
  <si>
    <t>34:6</t>
  </si>
  <si>
    <t>73:6</t>
  </si>
  <si>
    <t>31.27N</t>
  </si>
  <si>
    <t>69.32E</t>
  </si>
  <si>
    <t xml:space="preserve">  269 C Aguihas          </t>
  </si>
  <si>
    <t>35-06 S</t>
  </si>
  <si>
    <t xml:space="preserve"> 22-00 E</t>
  </si>
  <si>
    <t>Berand,DG Khan</t>
  </si>
  <si>
    <t>30:51</t>
  </si>
  <si>
    <t>70:29</t>
  </si>
  <si>
    <t>36.29N</t>
  </si>
  <si>
    <t>74.33E</t>
  </si>
  <si>
    <t xml:space="preserve">  270 C Breton           </t>
  </si>
  <si>
    <t xml:space="preserve"> 60-00 W</t>
  </si>
  <si>
    <t>Berani,H d'bd</t>
  </si>
  <si>
    <t>25:47</t>
  </si>
  <si>
    <t>68:48</t>
  </si>
  <si>
    <t>32.52N</t>
  </si>
  <si>
    <t>73.23E</t>
  </si>
  <si>
    <t xml:space="preserve">  271 C Farewell         </t>
  </si>
  <si>
    <t>59-30 N</t>
  </si>
  <si>
    <t xml:space="preserve"> 44-00 W</t>
  </si>
  <si>
    <t>Berianwali,Sahiwal</t>
  </si>
  <si>
    <t>34.08N</t>
  </si>
  <si>
    <t xml:space="preserve">  272 Cabinda            </t>
  </si>
  <si>
    <t xml:space="preserve"> 6-20 S</t>
  </si>
  <si>
    <t xml:space="preserve"> 12-00 E</t>
  </si>
  <si>
    <t>Beriari Kili,Bannu</t>
  </si>
  <si>
    <t>36.50N</t>
  </si>
  <si>
    <t>74.14E</t>
  </si>
  <si>
    <t xml:space="preserve">  273 Cadiz              </t>
  </si>
  <si>
    <t>36-20 N</t>
  </si>
  <si>
    <t xml:space="preserve">  6-10 W</t>
  </si>
  <si>
    <t>Beriwala,Gujrn'wla</t>
  </si>
  <si>
    <t>32:11</t>
  </si>
  <si>
    <t>73:37</t>
  </si>
  <si>
    <t>36.54N</t>
  </si>
  <si>
    <t xml:space="preserve">  274 Cardwell           </t>
  </si>
  <si>
    <t>18-15 S</t>
  </si>
  <si>
    <t xml:space="preserve"> 46-00 E</t>
  </si>
  <si>
    <t>Berkat,Rwl'pndi</t>
  </si>
  <si>
    <t>32.39N</t>
  </si>
  <si>
    <t>73.15E</t>
  </si>
  <si>
    <t xml:space="preserve">  275 Cairns             </t>
  </si>
  <si>
    <t>17-00 S</t>
  </si>
  <si>
    <t xml:space="preserve"> 45-50 E</t>
  </si>
  <si>
    <t>Bero Chandia,Larkana</t>
  </si>
  <si>
    <t>27:35</t>
  </si>
  <si>
    <t>68:7</t>
  </si>
  <si>
    <t>36.10N</t>
  </si>
  <si>
    <t>70.04E</t>
  </si>
  <si>
    <t xml:space="preserve">  276 Cairo              </t>
  </si>
  <si>
    <t>30-00 N</t>
  </si>
  <si>
    <t xml:space="preserve"> 31-00 E</t>
  </si>
  <si>
    <t>Beru Teko,Sialkot</t>
  </si>
  <si>
    <t>75:1</t>
  </si>
  <si>
    <t xml:space="preserve">  277 Calcutta           </t>
  </si>
  <si>
    <t>22-32 N</t>
  </si>
  <si>
    <t xml:space="preserve"> 88-22 E</t>
  </si>
  <si>
    <t>Berwala Bwrngr</t>
  </si>
  <si>
    <t>30:10</t>
  </si>
  <si>
    <t>34.15N</t>
  </si>
  <si>
    <t>70.23E</t>
  </si>
  <si>
    <t xml:space="preserve">  278 Calgary            </t>
  </si>
  <si>
    <t>51-03 N</t>
  </si>
  <si>
    <t xml:space="preserve"> 14-05 W</t>
  </si>
  <si>
    <t>Berwari,San•har</t>
  </si>
  <si>
    <t>'25:49</t>
  </si>
  <si>
    <t>68:54</t>
  </si>
  <si>
    <t>28.39N</t>
  </si>
  <si>
    <t>76.09E</t>
  </si>
  <si>
    <t xml:space="preserve">  279 Calgary            </t>
  </si>
  <si>
    <t>52-00 N</t>
  </si>
  <si>
    <t>115-00 W</t>
  </si>
  <si>
    <t>Besa,Gujrat</t>
  </si>
  <si>
    <t>36.09N</t>
  </si>
  <si>
    <t>71.13E</t>
  </si>
  <si>
    <t xml:space="preserve">  280 Call               </t>
  </si>
  <si>
    <t xml:space="preserve"> 3-00 N</t>
  </si>
  <si>
    <t>Besal,Kohistan</t>
  </si>
  <si>
    <t>35:3</t>
  </si>
  <si>
    <t>73:56</t>
  </si>
  <si>
    <t>34.57N</t>
  </si>
  <si>
    <t>72.01E</t>
  </si>
  <si>
    <t xml:space="preserve">  281 Calif              </t>
  </si>
  <si>
    <t>39-10 N</t>
  </si>
  <si>
    <t xml:space="preserve"> 22-00 W</t>
  </si>
  <si>
    <t>Besham Qala,Man'sra</t>
  </si>
  <si>
    <t>33.37N</t>
  </si>
  <si>
    <t xml:space="preserve">  282 California         </t>
  </si>
  <si>
    <t>36-00 N</t>
  </si>
  <si>
    <t>117-00 W</t>
  </si>
  <si>
    <t>Beshgram,Chitral</t>
  </si>
  <si>
    <t>33.33N</t>
  </si>
  <si>
    <t>75.35E</t>
  </si>
  <si>
    <t xml:space="preserve">  283 Calvert Hills      </t>
  </si>
  <si>
    <t>17-15 S</t>
  </si>
  <si>
    <t xml:space="preserve"> 37-00 E</t>
  </si>
  <si>
    <t>Besti,Chitral</t>
  </si>
  <si>
    <t>36:10</t>
  </si>
  <si>
    <t>71:35</t>
  </si>
  <si>
    <t>33.23N</t>
  </si>
  <si>
    <t>72.17E</t>
  </si>
  <si>
    <t xml:space="preserve">  284 Calvinia           </t>
  </si>
  <si>
    <t>31-06 S</t>
  </si>
  <si>
    <t>Bet Ahmad,Mzfr'grh</t>
  </si>
  <si>
    <t>29:13</t>
  </si>
  <si>
    <t>35.26N</t>
  </si>
  <si>
    <t>73.07E</t>
  </si>
  <si>
    <t xml:space="preserve">  285 Camaguey           </t>
  </si>
  <si>
    <t xml:space="preserve"> 77-30 W</t>
  </si>
  <si>
    <t>Bet Angra,Multan</t>
  </si>
  <si>
    <t>30:2</t>
  </si>
  <si>
    <t>30.34N</t>
  </si>
  <si>
    <t>75.20E</t>
  </si>
  <si>
    <t xml:space="preserve">  286 Cameroon           </t>
  </si>
  <si>
    <t xml:space="preserve"> 5-00 N</t>
  </si>
  <si>
    <t>Bet Balu,Multan</t>
  </si>
  <si>
    <t>30:21</t>
  </si>
  <si>
    <t>30.43N</t>
  </si>
  <si>
    <t>73.50E</t>
  </si>
  <si>
    <t xml:space="preserve">  287 Camocim            </t>
  </si>
  <si>
    <t xml:space="preserve"> 2-42 S</t>
  </si>
  <si>
    <t xml:space="preserve"> 40-00 W</t>
  </si>
  <si>
    <t>Bet Behtar Banher ,Mzfr'</t>
  </si>
  <si>
    <t>29:10</t>
  </si>
  <si>
    <t>70:49</t>
  </si>
  <si>
    <t>30.12N</t>
  </si>
  <si>
    <t>71.59E</t>
  </si>
  <si>
    <t xml:space="preserve">  288 Camooweal          </t>
  </si>
  <si>
    <t>19-55 S</t>
  </si>
  <si>
    <t xml:space="preserve"> 38-10 E</t>
  </si>
  <si>
    <t>Bet Bo•ha,D.I.Khan</t>
  </si>
  <si>
    <t>70:53</t>
  </si>
  <si>
    <t>29.49N</t>
  </si>
  <si>
    <t>70.39E</t>
  </si>
  <si>
    <t xml:space="preserve">  289 Campos             </t>
  </si>
  <si>
    <t>21-46 S</t>
  </si>
  <si>
    <t xml:space="preserve"> 41-19 W</t>
  </si>
  <si>
    <t>Bet Burra,Mzfr'grh</t>
  </si>
  <si>
    <t>29:17</t>
  </si>
  <si>
    <t>71.31E</t>
  </si>
  <si>
    <t xml:space="preserve">  290 Canada             </t>
  </si>
  <si>
    <t>60-00 N</t>
  </si>
  <si>
    <t>110-00 W</t>
  </si>
  <si>
    <t>Bet Chana,Mzfr'srh</t>
  </si>
  <si>
    <t>70:50</t>
  </si>
  <si>
    <t xml:space="preserve">  291 Canary Islands     </t>
  </si>
  <si>
    <t>28-30 N</t>
  </si>
  <si>
    <t xml:space="preserve"> 15-00 W</t>
  </si>
  <si>
    <t>Bhamla,Gtirat</t>
  </si>
  <si>
    <t>32:56</t>
  </si>
  <si>
    <t>73:41</t>
  </si>
  <si>
    <t xml:space="preserve">  292 Canberra           </t>
  </si>
  <si>
    <t xml:space="preserve"> 49-00 E</t>
  </si>
  <si>
    <t>Bhand Mari,-Nosh'froz</t>
  </si>
  <si>
    <t>31.49N</t>
  </si>
  <si>
    <t>75.18E</t>
  </si>
  <si>
    <t xml:space="preserve">  293 Cape Town          </t>
  </si>
  <si>
    <t>34-00 S</t>
  </si>
  <si>
    <t xml:space="preserve"> 18-30 E</t>
  </si>
  <si>
    <t>Bhiri,Hyd'bd</t>
  </si>
  <si>
    <t>25:42</t>
  </si>
  <si>
    <t>75.12E</t>
  </si>
  <si>
    <t xml:space="preserve">  294 Cape Verde Isl     </t>
  </si>
  <si>
    <t>17-00 N</t>
  </si>
  <si>
    <t xml:space="preserve"> 25-00 W</t>
  </si>
  <si>
    <t>Bhiri Khurd,Gujrn'wla</t>
  </si>
  <si>
    <t>32:7</t>
  </si>
  <si>
    <t>73:49</t>
  </si>
  <si>
    <t>72.38E</t>
  </si>
  <si>
    <t xml:space="preserve">  295 Caracas            </t>
  </si>
  <si>
    <t xml:space="preserve"> 66-58 W</t>
  </si>
  <si>
    <t>Bhiri Laghari,Sukkur</t>
  </si>
  <si>
    <t>27:52</t>
  </si>
  <si>
    <t>69:27</t>
  </si>
  <si>
    <t>25.59N</t>
  </si>
  <si>
    <t>73.03E</t>
  </si>
  <si>
    <t xml:space="preserve">  296 Caravelas          </t>
  </si>
  <si>
    <t>17-38 S</t>
  </si>
  <si>
    <t xml:space="preserve"> 39-19 W</t>
  </si>
  <si>
    <t>Bhiria.-Nosh'froz</t>
  </si>
  <si>
    <t>26:55</t>
  </si>
  <si>
    <t>68:12</t>
  </si>
  <si>
    <t>33.07N</t>
  </si>
  <si>
    <t>64.24E</t>
  </si>
  <si>
    <t xml:space="preserve">  297 Carnarvon          </t>
  </si>
  <si>
    <t>24-58 S</t>
  </si>
  <si>
    <t xml:space="preserve"> 13-45 E</t>
  </si>
  <si>
    <t>•Bhirkan,Shikarpur</t>
  </si>
  <si>
    <t>27:51</t>
  </si>
  <si>
    <t>68:47</t>
  </si>
  <si>
    <t xml:space="preserve">  298 Carson City        </t>
  </si>
  <si>
    <t>39-00 N</t>
  </si>
  <si>
    <t>119-39 W</t>
  </si>
  <si>
    <t>Bhirkuwala,Jhang</t>
  </si>
  <si>
    <t>31:19</t>
  </si>
  <si>
    <t>72:26</t>
  </si>
  <si>
    <t>73.45E</t>
  </si>
  <si>
    <t xml:space="preserve">  299 Cartagena          </t>
  </si>
  <si>
    <t>10-31 N</t>
  </si>
  <si>
    <t xml:space="preserve"> 75-34 W</t>
  </si>
  <si>
    <t>Bhiro,Sukkur</t>
  </si>
  <si>
    <t>27:39</t>
  </si>
  <si>
    <t>69:1</t>
  </si>
  <si>
    <t>33.45N</t>
  </si>
  <si>
    <t>73.09E</t>
  </si>
  <si>
    <t xml:space="preserve">  300 Casablanca         </t>
  </si>
  <si>
    <t>33-00 N</t>
  </si>
  <si>
    <t xml:space="preserve">  8-00 W</t>
  </si>
  <si>
    <t>Bhirta,A.K.</t>
  </si>
  <si>
    <t>33:2</t>
  </si>
  <si>
    <r>
      <rPr>
        <sz val="14"/>
        <color theme="1"/>
        <rFont val="Alvi nastaleeq"/>
      </rPr>
      <t>73:39</t>
    </r>
  </si>
  <si>
    <t>30.46N</t>
  </si>
  <si>
    <t xml:space="preserve">  301 Casper             </t>
  </si>
  <si>
    <t>42-40 N</t>
  </si>
  <si>
    <t>106-00 W</t>
  </si>
  <si>
    <t>Bhit,Bela</t>
  </si>
  <si>
    <t>26:16</t>
  </si>
  <si>
    <t>66:13</t>
  </si>
  <si>
    <t>73.04E</t>
  </si>
  <si>
    <t xml:space="preserve">  302 Catamarca          </t>
  </si>
  <si>
    <t>27-15 S</t>
  </si>
  <si>
    <t xml:space="preserve"> 65-46 W</t>
  </si>
  <si>
    <t>Bhit,Dadu</t>
  </si>
  <si>
    <t>25:17</t>
  </si>
  <si>
    <t>67:45</t>
  </si>
  <si>
    <t>26.32N</t>
  </si>
  <si>
    <t>71.36E</t>
  </si>
  <si>
    <t xml:space="preserve">  303 Catania            </t>
  </si>
  <si>
    <t>37-15 N</t>
  </si>
  <si>
    <t xml:space="preserve"> 15-00 E</t>
  </si>
  <si>
    <t>Bhit Aro,Hyd'bd</t>
  </si>
  <si>
    <t>25:32</t>
  </si>
  <si>
    <t>68:56</t>
  </si>
  <si>
    <t>31.20N</t>
  </si>
  <si>
    <t>65.14E</t>
  </si>
  <si>
    <t xml:space="preserve">  304 Cayenne            </t>
  </si>
  <si>
    <t xml:space="preserve"> 4-56 N</t>
  </si>
  <si>
    <t xml:space="preserve"> 52-18 W</t>
  </si>
  <si>
    <t>Bhit Shah,Hyd'bd</t>
  </si>
  <si>
    <t>25:48</t>
  </si>
  <si>
    <t>68:30</t>
  </si>
  <si>
    <t>74.37E</t>
  </si>
  <si>
    <t xml:space="preserve">  305 Ceara              </t>
  </si>
  <si>
    <t xml:space="preserve"> 4-45 S</t>
  </si>
  <si>
    <t xml:space="preserve"> 39-43 W</t>
  </si>
  <si>
    <t>Bhittanni Kili,Bannu</t>
  </si>
  <si>
    <t>32:59</t>
  </si>
  <si>
    <t>70:35</t>
  </si>
  <si>
    <t>24.44N</t>
  </si>
  <si>
    <t>74.16E</t>
  </si>
  <si>
    <t xml:space="preserve">  306 Ceduna             </t>
  </si>
  <si>
    <t xml:space="preserve"> 33-45 E</t>
  </si>
  <si>
    <t>Bhitun,Sukkur</t>
  </si>
  <si>
    <t>27:59</t>
  </si>
  <si>
    <t>69:18</t>
  </si>
  <si>
    <t>26.15N</t>
  </si>
  <si>
    <t>70.44E</t>
  </si>
  <si>
    <t xml:space="preserve">  307 Geelong            </t>
  </si>
  <si>
    <t>38-05 S</t>
  </si>
  <si>
    <t>Bhitur,Sukkur</t>
  </si>
  <si>
    <t>27:48</t>
  </si>
  <si>
    <t>28.59N</t>
  </si>
  <si>
    <t>66.17E</t>
  </si>
  <si>
    <t xml:space="preserve">  308 Central Africa     </t>
  </si>
  <si>
    <t>Bhobhar,Jhelum</t>
  </si>
  <si>
    <t>33:0</t>
  </si>
  <si>
    <t>73:7</t>
  </si>
  <si>
    <t xml:space="preserve">  309 Scram              </t>
  </si>
  <si>
    <t xml:space="preserve"> 3-10 S</t>
  </si>
  <si>
    <t xml:space="preserve"> 29-10 E</t>
  </si>
  <si>
    <t>Bhobra,Gujrn'wla</t>
  </si>
  <si>
    <t>31:52</t>
  </si>
  <si>
    <t>73:25</t>
  </si>
  <si>
    <t>28.46N</t>
  </si>
  <si>
    <t>68.04E</t>
  </si>
  <si>
    <t xml:space="preserve">  310 Cerrode Pasco      </t>
  </si>
  <si>
    <t>10-45 S</t>
  </si>
  <si>
    <t xml:space="preserve"> 76-14 W</t>
  </si>
  <si>
    <t>Bhochra,Jhang</t>
  </si>
  <si>
    <t>31:30</t>
  </si>
  <si>
    <t>72:30</t>
  </si>
  <si>
    <t>31.24N</t>
  </si>
  <si>
    <t>66.22E</t>
  </si>
  <si>
    <t xml:space="preserve">  311 Ceuta              </t>
  </si>
  <si>
    <t>35-00 N</t>
  </si>
  <si>
    <t xml:space="preserve">  5-00 W</t>
  </si>
  <si>
    <t>Bhochra Kohna,Sr'gdha</t>
  </si>
  <si>
    <t>72:29</t>
  </si>
  <si>
    <t>27.35N</t>
  </si>
  <si>
    <t>70.10E</t>
  </si>
  <si>
    <t xml:space="preserve">  312 Chabarovsk         </t>
  </si>
  <si>
    <t>47-00 N</t>
  </si>
  <si>
    <t xml:space="preserve"> 35-02 E</t>
  </si>
  <si>
    <t>Bhodar,Mirpr'khs</t>
  </si>
  <si>
    <t>69:33</t>
  </si>
  <si>
    <t>25.47N</t>
  </si>
  <si>
    <t xml:space="preserve">  313 Chaco              </t>
  </si>
  <si>
    <t>26-00 S</t>
  </si>
  <si>
    <t xml:space="preserve"> 60-45 W</t>
  </si>
  <si>
    <t>Bhoe Asal,Lahore</t>
  </si>
  <si>
    <t>74:1</t>
  </si>
  <si>
    <t xml:space="preserve">  314 Chad               </t>
  </si>
  <si>
    <t>16-00 N</t>
  </si>
  <si>
    <t xml:space="preserve"> 17-22 E</t>
  </si>
  <si>
    <t>Bhoepur,Shikhu'pra</t>
  </si>
  <si>
    <t>73:58</t>
  </si>
  <si>
    <t>35.04N</t>
  </si>
  <si>
    <t xml:space="preserve">  315 Changchun          </t>
  </si>
  <si>
    <t>44-25 N</t>
  </si>
  <si>
    <t xml:space="preserve"> 25-10 E</t>
  </si>
  <si>
    <t>Bhogarmang,Man'sra</t>
  </si>
  <si>
    <t>34:34</t>
  </si>
  <si>
    <t>73:16</t>
  </si>
  <si>
    <t>34.56N</t>
  </si>
  <si>
    <t>73.57E</t>
  </si>
  <si>
    <t xml:space="preserve">  316 Changsha           </t>
  </si>
  <si>
    <t>28-20 N</t>
  </si>
  <si>
    <t xml:space="preserve"> 13-20 E</t>
  </si>
  <si>
    <t>Bhogi Chak,Jhelum</t>
  </si>
  <si>
    <r>
      <rPr>
        <sz val="14"/>
        <color theme="1"/>
        <rFont val="Alvi nastaleeq"/>
      </rPr>
      <t>73:27</t>
    </r>
  </si>
  <si>
    <t>27.50N</t>
  </si>
  <si>
    <t>72.52E</t>
  </si>
  <si>
    <t xml:space="preserve">  317 Changych           </t>
  </si>
  <si>
    <t>38-15 N</t>
  </si>
  <si>
    <t xml:space="preserve"> 01-00 E</t>
  </si>
  <si>
    <t>Bhogiwal,Lahore</t>
  </si>
  <si>
    <t>31:35</t>
  </si>
  <si>
    <t>74:21</t>
  </si>
  <si>
    <t>31.56N</t>
  </si>
  <si>
    <t>65.49E</t>
  </si>
  <si>
    <t xml:space="preserve">  318 Charleville        </t>
  </si>
  <si>
    <t>26-30 S</t>
  </si>
  <si>
    <t xml:space="preserve"> 46-22 E</t>
  </si>
  <si>
    <t>Bhogri,Khair'pr</t>
  </si>
  <si>
    <t>27:4</t>
  </si>
  <si>
    <t>68:23</t>
  </si>
  <si>
    <t>32.14N</t>
  </si>
  <si>
    <t xml:space="preserve">  319 Charlotte          </t>
  </si>
  <si>
    <t>35-15 N</t>
  </si>
  <si>
    <t>Bhoi,D.I.Khan</t>
  </si>
  <si>
    <t>70:48</t>
  </si>
  <si>
    <t>73.13E</t>
  </si>
  <si>
    <t xml:space="preserve">  320 Charterstowers     </t>
  </si>
  <si>
    <t>20-05 S</t>
  </si>
  <si>
    <t xml:space="preserve"> 46-15 E</t>
  </si>
  <si>
    <t>Bhoi (Bhuij</t>
  </si>
  <si>
    <t>33:50</t>
  </si>
  <si>
    <t>72:48</t>
  </si>
  <si>
    <t>32.34N</t>
  </si>
  <si>
    <t>75.43E</t>
  </si>
  <si>
    <t xml:space="preserve">  321 Cheim              </t>
  </si>
  <si>
    <t>51-10 N</t>
  </si>
  <si>
    <t xml:space="preserve"> 23-30 E</t>
  </si>
  <si>
    <t>Bhoian,Gujra</t>
  </si>
  <si>
    <t>74:11</t>
  </si>
  <si>
    <t>24.33N</t>
  </si>
  <si>
    <t>75.32E</t>
  </si>
  <si>
    <t xml:space="preserve">  322 Chengchou          </t>
  </si>
  <si>
    <t>34-46 N</t>
  </si>
  <si>
    <t xml:space="preserve"> 13-42 E</t>
  </si>
  <si>
    <r>
      <rPr>
        <sz val="14"/>
        <color theme="1"/>
        <rFont val="Alvi nastaleeq"/>
      </rPr>
      <t xml:space="preserve">Bhoj  </t>
    </r>
  </si>
  <si>
    <t>32:28</t>
  </si>
  <si>
    <t>72:58</t>
  </si>
  <si>
    <t>29.03N</t>
  </si>
  <si>
    <t>69.38E</t>
  </si>
  <si>
    <t xml:space="preserve">  323 Chengdu            </t>
  </si>
  <si>
    <t>31-30 N</t>
  </si>
  <si>
    <t>104-00 E</t>
  </si>
  <si>
    <r>
      <rPr>
        <sz val="14"/>
        <color theme="1"/>
        <rFont val="Alvi nastaleeq"/>
      </rPr>
      <t>Bhoj RajjoP</t>
    </r>
  </si>
  <si>
    <t>26:36</t>
  </si>
  <si>
    <t>69:32</t>
  </si>
  <si>
    <t>32.03N</t>
  </si>
  <si>
    <t>67.49E</t>
  </si>
  <si>
    <t xml:space="preserve">  324 Chengkiang         </t>
  </si>
  <si>
    <t>41-20 N</t>
  </si>
  <si>
    <t>103-00 E</t>
  </si>
  <si>
    <t>Bhoja,Lahor</t>
  </si>
  <si>
    <t>31:17</t>
  </si>
  <si>
    <t>74:28</t>
  </si>
  <si>
    <t>24.57N</t>
  </si>
  <si>
    <t>72.55E</t>
  </si>
  <si>
    <t xml:space="preserve">  325 Chengting          </t>
  </si>
  <si>
    <t>25-15 N</t>
  </si>
  <si>
    <t>Bhojian,Fsl'b</t>
  </si>
  <si>
    <t>31:3</t>
  </si>
  <si>
    <t>28.11N</t>
  </si>
  <si>
    <t>70.29E</t>
  </si>
  <si>
    <t xml:space="preserve">  326 Chengtu            </t>
  </si>
  <si>
    <t>30-30 N</t>
  </si>
  <si>
    <t xml:space="preserve"> 04-10 E</t>
  </si>
  <si>
    <t>Bhojoani,Jhang</t>
  </si>
  <si>
    <t>31:25</t>
  </si>
  <si>
    <t>32.50N</t>
  </si>
  <si>
    <t>70.30E</t>
  </si>
  <si>
    <t xml:space="preserve">  327 Chernovtsy         </t>
  </si>
  <si>
    <t>47-45 N</t>
  </si>
  <si>
    <t xml:space="preserve"> 26-02 E</t>
  </si>
  <si>
    <t>Bhojuana,Sahiwal</t>
  </si>
  <si>
    <t>30:33</t>
  </si>
  <si>
    <t>73:15</t>
  </si>
  <si>
    <t>33.06N</t>
  </si>
  <si>
    <t>72.15E</t>
  </si>
  <si>
    <t xml:space="preserve">  328 Chiang Mai         </t>
  </si>
  <si>
    <t>18-00 N</t>
  </si>
  <si>
    <t xml:space="preserve"> 98-59 E</t>
  </si>
  <si>
    <t>Bhojuanwala,Jhang-Fsl'bd</t>
  </si>
  <si>
    <t>31:20</t>
  </si>
  <si>
    <t>72:36</t>
  </si>
  <si>
    <t xml:space="preserve">  329 Chicago            </t>
  </si>
  <si>
    <t>42-01 N</t>
  </si>
  <si>
    <t xml:space="preserve"> 90-00 W</t>
  </si>
  <si>
    <t>Bhokar,Rwl'pndi</t>
  </si>
  <si>
    <t>73:10</t>
  </si>
  <si>
    <t>33.59N</t>
  </si>
  <si>
    <t>70.40E</t>
  </si>
  <si>
    <t xml:space="preserve">  330 Chiclayo           </t>
  </si>
  <si>
    <t xml:space="preserve"> 6-47 S</t>
  </si>
  <si>
    <t xml:space="preserve"> 79-43 W</t>
  </si>
  <si>
    <t>Bhokni,Jhang</t>
  </si>
  <si>
    <t>31:43</t>
  </si>
  <si>
    <t>31.11N</t>
  </si>
  <si>
    <t xml:space="preserve">  331 Chile              </t>
  </si>
  <si>
    <t>Bhola Musa.Gujrn'wla</t>
  </si>
  <si>
    <t>32:25</t>
  </si>
  <si>
    <t>74:14</t>
  </si>
  <si>
    <t>32.12N</t>
  </si>
  <si>
    <t>73.53E</t>
  </si>
  <si>
    <t xml:space="preserve">  332 Chillan            </t>
  </si>
  <si>
    <t>37-00 S</t>
  </si>
  <si>
    <t xml:space="preserve"> 72-30 W</t>
  </si>
  <si>
    <t>Bhola Shah,Shiku'pra</t>
  </si>
  <si>
    <t>73.20E</t>
  </si>
  <si>
    <t xml:space="preserve">  333 Chimbote           </t>
  </si>
  <si>
    <t xml:space="preserve"> 9-02 S</t>
  </si>
  <si>
    <t xml:space="preserve"> 78-33 W</t>
  </si>
  <si>
    <t>Bholagarhi Par,Lahore</t>
  </si>
  <si>
    <t>31:28</t>
  </si>
  <si>
    <t>74:10</t>
  </si>
  <si>
    <t>29.19N</t>
  </si>
  <si>
    <t>71.02E</t>
  </si>
  <si>
    <t xml:space="preserve">  334 China              </t>
  </si>
  <si>
    <t>32-00 N</t>
  </si>
  <si>
    <t xml:space="preserve"> 00-00 E</t>
  </si>
  <si>
    <t>Bholar,Sialkot</t>
  </si>
  <si>
    <t>32:13</t>
  </si>
  <si>
    <t>74:37</t>
  </si>
  <si>
    <t>28.10N</t>
  </si>
  <si>
    <t>70.13E</t>
  </si>
  <si>
    <t xml:space="preserve">  335 Chita              </t>
  </si>
  <si>
    <t xml:space="preserve"> 14-00 E</t>
  </si>
  <si>
    <t>Bholari,Dadu</t>
  </si>
  <si>
    <t>25:19</t>
  </si>
  <si>
    <t>68:13</t>
  </si>
  <si>
    <t>32.16N</t>
  </si>
  <si>
    <t>64.53E</t>
  </si>
  <si>
    <t xml:space="preserve">  336 Chittagong         </t>
  </si>
  <si>
    <t>22-12 N</t>
  </si>
  <si>
    <t xml:space="preserve"> 92-00 E</t>
  </si>
  <si>
    <t>Bholawala,Shikhu'pra</t>
  </si>
  <si>
    <t>31:31</t>
  </si>
  <si>
    <t>73:38</t>
  </si>
  <si>
    <t>31.33N</t>
  </si>
  <si>
    <t xml:space="preserve">  337 Choele Choel       </t>
  </si>
  <si>
    <t>39-08 S</t>
  </si>
  <si>
    <t xml:space="preserve"> 65-35 W</t>
  </si>
  <si>
    <t>Bholeke,Lahore</t>
  </si>
  <si>
    <t>74:26</t>
  </si>
  <si>
    <t>26.30N</t>
  </si>
  <si>
    <t>72.16E</t>
  </si>
  <si>
    <t xml:space="preserve">  338 Choibalsan         </t>
  </si>
  <si>
    <t>48-00 N</t>
  </si>
  <si>
    <t xml:space="preserve"> 14-40 E</t>
  </si>
  <si>
    <t>Bholewala,Bwl'ngr</t>
  </si>
  <si>
    <t>30:8</t>
  </si>
  <si>
    <t>73:46</t>
  </si>
  <si>
    <t>26.35N</t>
  </si>
  <si>
    <t>67.43E</t>
  </si>
  <si>
    <t xml:space="preserve">  339 ChongJin           </t>
  </si>
  <si>
    <t>41-48 N</t>
  </si>
  <si>
    <t xml:space="preserve"> 29-46 E</t>
  </si>
  <si>
    <t>Bholuana,Jhang</t>
  </si>
  <si>
    <t>31:32</t>
  </si>
  <si>
    <t>72:53</t>
  </si>
  <si>
    <t>28.45N</t>
  </si>
  <si>
    <t xml:space="preserve">  340 Chongqing          </t>
  </si>
  <si>
    <t>29-30 N</t>
  </si>
  <si>
    <t xml:space="preserve"> 06-15 E</t>
  </si>
  <si>
    <r>
      <rPr>
        <sz val="14"/>
        <color theme="1"/>
        <rFont val="Alvi nastaleeq"/>
      </rPr>
      <t>Bhoman,firn'wla</t>
    </r>
  </si>
  <si>
    <t>74:0</t>
  </si>
  <si>
    <t>33.42N</t>
  </si>
  <si>
    <t>69.49E</t>
  </si>
  <si>
    <t xml:space="preserve">  341 Chubut             </t>
  </si>
  <si>
    <t>43-05 S</t>
  </si>
  <si>
    <t xml:space="preserve"> 69-00 W</t>
  </si>
  <si>
    <t>Bhoman Shah,Sahiwal</t>
  </si>
  <si>
    <t>30:32</t>
  </si>
  <si>
    <t>73:39</t>
  </si>
  <si>
    <t>73.10E</t>
  </si>
  <si>
    <t xml:space="preserve">  342 Chungking          </t>
  </si>
  <si>
    <t>29-50 N</t>
  </si>
  <si>
    <t>106-00 E</t>
  </si>
  <si>
    <t>Bhon,Sr'gdha</t>
  </si>
  <si>
    <t>31:46</t>
  </si>
  <si>
    <t>75.54E</t>
  </si>
  <si>
    <t xml:space="preserve">  343 Churchill          </t>
  </si>
  <si>
    <t>58-30 N</t>
  </si>
  <si>
    <t xml:space="preserve"> 94-00 W</t>
  </si>
  <si>
    <t>Bhong,Rahim'yk</t>
  </si>
  <si>
    <t>28:25</t>
  </si>
  <si>
    <t>69:55</t>
  </si>
  <si>
    <t>72.35E</t>
  </si>
  <si>
    <t xml:space="preserve">  344 Cita               </t>
  </si>
  <si>
    <t>55-30 N</t>
  </si>
  <si>
    <t xml:space="preserve"> 06-08 E</t>
  </si>
  <si>
    <t>Chak 44.2 L,Sahiwal</t>
  </si>
  <si>
    <t>30:42</t>
  </si>
  <si>
    <t>73:28</t>
  </si>
  <si>
    <t>27.49N</t>
  </si>
  <si>
    <t>75.36E</t>
  </si>
  <si>
    <t xml:space="preserve">  345 Ciudaci            </t>
  </si>
  <si>
    <t xml:space="preserve"> 8-00 N</t>
  </si>
  <si>
    <t xml:space="preserve"> 63-30 W</t>
  </si>
  <si>
    <t>Chak 44-3R,Sahiwal</t>
  </si>
  <si>
    <t>30:47</t>
  </si>
  <si>
    <t>30.57N</t>
  </si>
  <si>
    <t>64.50E</t>
  </si>
  <si>
    <t xml:space="preserve">  346 Clarke River       </t>
  </si>
  <si>
    <t>19-10 S</t>
  </si>
  <si>
    <t>145-22 E</t>
  </si>
  <si>
    <t>Chak 45.2 L,Sahiwal</t>
  </si>
  <si>
    <t>30:44</t>
  </si>
  <si>
    <t>73:29</t>
  </si>
  <si>
    <t>32.51N</t>
  </si>
  <si>
    <t>70.26E</t>
  </si>
  <si>
    <t xml:space="preserve">  347 Clermont           </t>
  </si>
  <si>
    <t>22-07 S</t>
  </si>
  <si>
    <t>147-04 E</t>
  </si>
  <si>
    <t>Chak 45- 3 R,Sahiwal</t>
  </si>
  <si>
    <t>30:48</t>
  </si>
  <si>
    <t>73:21</t>
  </si>
  <si>
    <t>31.34N</t>
  </si>
  <si>
    <t xml:space="preserve">  348 Clermont Ferra     </t>
  </si>
  <si>
    <t>45-31 N</t>
  </si>
  <si>
    <t xml:space="preserve">  3-05 E</t>
  </si>
  <si>
    <t>Chak 462,Jhang</t>
  </si>
  <si>
    <t>31:9</t>
  </si>
  <si>
    <r>
      <rPr>
        <sz val="14"/>
        <color theme="1"/>
        <rFont val="Alvi nastaleeq"/>
      </rPr>
      <t>72:23</t>
    </r>
  </si>
  <si>
    <t>33.09N</t>
  </si>
  <si>
    <t xml:space="preserve">  349 Cleveland          </t>
  </si>
  <si>
    <t xml:space="preserve"> 81-30 W</t>
  </si>
  <si>
    <t>Chak 49,Shikhu'pra</t>
  </si>
  <si>
    <t>74:20</t>
  </si>
  <si>
    <t>32.28N</t>
  </si>
  <si>
    <t>75.40E</t>
  </si>
  <si>
    <t xml:space="preserve">  350 Cloncurry          </t>
  </si>
  <si>
    <t>20-40 S</t>
  </si>
  <si>
    <t>140-30 E</t>
  </si>
  <si>
    <t>Chak 49- DB,Sr'gdha</t>
  </si>
  <si>
    <t>32:1</t>
  </si>
  <si>
    <t>31.04N</t>
  </si>
  <si>
    <t xml:space="preserve">  351 Guj                </t>
  </si>
  <si>
    <t>46-35 N</t>
  </si>
  <si>
    <t xml:space="preserve"> 24-00 E</t>
  </si>
  <si>
    <t>Chak Bahadar,Rwl'pndi</t>
  </si>
  <si>
    <t>33:11</t>
  </si>
  <si>
    <t>74.20E</t>
  </si>
  <si>
    <t xml:space="preserve">  352 Cochabamba         </t>
  </si>
  <si>
    <t>17-30 S</t>
  </si>
  <si>
    <t xml:space="preserve"> 66-21 W</t>
  </si>
  <si>
    <t>Chak Bahga,- Fsl'bd</t>
  </si>
  <si>
    <t>73:11</t>
  </si>
  <si>
    <t>26.54N</t>
  </si>
  <si>
    <t>74.05E</t>
  </si>
  <si>
    <t xml:space="preserve">  353 Cochin             </t>
  </si>
  <si>
    <t>10-00 N</t>
  </si>
  <si>
    <t xml:space="preserve"> 76-00 E</t>
  </si>
  <si>
    <t>Chak Miana,Gujrat 33</t>
  </si>
  <si>
    <t>73:40</t>
  </si>
  <si>
    <t>26.53N</t>
  </si>
  <si>
    <t xml:space="preserve">  354 Cochrane           </t>
  </si>
  <si>
    <t>49-00 N</t>
  </si>
  <si>
    <t>73:43</t>
  </si>
  <si>
    <t>68.15E</t>
  </si>
  <si>
    <t xml:space="preserve">  355 Coen               </t>
  </si>
  <si>
    <t>14-00 S</t>
  </si>
  <si>
    <t>Chak Miana,Sr'gdha 32</t>
  </si>
  <si>
    <t>32:6</t>
  </si>
  <si>
    <t>73:5</t>
  </si>
  <si>
    <t>25.40N</t>
  </si>
  <si>
    <t xml:space="preserve">  356 Cologne            </t>
  </si>
  <si>
    <t>51-05 N</t>
  </si>
  <si>
    <t xml:space="preserve">  5-20 E</t>
  </si>
  <si>
    <t>Chak Mianah,Gujrat 33</t>
  </si>
  <si>
    <t>31.06N</t>
  </si>
  <si>
    <t xml:space="preserve">  357 Colombia           </t>
  </si>
  <si>
    <t xml:space="preserve"> 4-00 N</t>
  </si>
  <si>
    <t xml:space="preserve"> 73-00 W</t>
  </si>
  <si>
    <t>Chak Mirak,Gujrn'wla 32</t>
  </si>
  <si>
    <t>32:27</t>
  </si>
  <si>
    <t>74.02E</t>
  </si>
  <si>
    <t xml:space="preserve">  358 Colombo            </t>
  </si>
  <si>
    <t xml:space="preserve"> 6-58 N</t>
  </si>
  <si>
    <t xml:space="preserve"> 79-52 E</t>
  </si>
  <si>
    <t>Chak Krali,Gujrn'wla 32</t>
  </si>
  <si>
    <t>32:5</t>
  </si>
  <si>
    <t>73:55</t>
  </si>
  <si>
    <t>26.58N</t>
  </si>
  <si>
    <t xml:space="preserve">  359 Colorado           </t>
  </si>
  <si>
    <t>38-55 N</t>
  </si>
  <si>
    <t>104-40 W</t>
  </si>
  <si>
    <t>Chak Mirza,Rwl'pndi 33</t>
  </si>
  <si>
    <t>32.41N</t>
  </si>
  <si>
    <t xml:space="preserve">  360 Colorado           </t>
  </si>
  <si>
    <t>39-30 N</t>
  </si>
  <si>
    <t>105-40 W</t>
  </si>
  <si>
    <t>Chak Misran,Sr'gdha 32</t>
  </si>
  <si>
    <t>72:51</t>
  </si>
  <si>
    <t>27.56N</t>
  </si>
  <si>
    <t xml:space="preserve">  361 Columbia           </t>
  </si>
  <si>
    <t xml:space="preserve"> 80-00 W</t>
  </si>
  <si>
    <t>Chak Misri,Jhelum 33</t>
  </si>
  <si>
    <t>34.47N</t>
  </si>
  <si>
    <t>67.56E</t>
  </si>
  <si>
    <t xml:space="preserve">  362 Columbus           </t>
  </si>
  <si>
    <t xml:space="preserve"> 83-00 W</t>
  </si>
  <si>
    <t>Chak Mithan,Multan 30</t>
  </si>
  <si>
    <t>30:27</t>
  </si>
  <si>
    <t>71:38</t>
  </si>
  <si>
    <t>35.22N</t>
  </si>
  <si>
    <t>77.03E</t>
  </si>
  <si>
    <t xml:space="preserve">  363 Combodia           </t>
  </si>
  <si>
    <t>13-00 N</t>
  </si>
  <si>
    <t>105-00 E</t>
  </si>
  <si>
    <t>Chak Moju,Gujrat 33</t>
  </si>
  <si>
    <t>34.49N</t>
  </si>
  <si>
    <t>72.10E</t>
  </si>
  <si>
    <t xml:space="preserve">  364 Comodoro Rivad     </t>
  </si>
  <si>
    <t>45-56 S</t>
  </si>
  <si>
    <t xml:space="preserve"> 67-30 W</t>
  </si>
  <si>
    <t>Chak Mozang,Lahore 31</t>
  </si>
  <si>
    <t>74:17</t>
  </si>
  <si>
    <t>29.13N</t>
  </si>
  <si>
    <t xml:space="preserve">  365 Conakry            </t>
  </si>
  <si>
    <t xml:space="preserve"> 9-00 N</t>
  </si>
  <si>
    <t xml:space="preserve"> 14-00 W</t>
  </si>
  <si>
    <t>Chak Mughal,Multan 30</t>
  </si>
  <si>
    <t>29:52</t>
  </si>
  <si>
    <t>71:57</t>
  </si>
  <si>
    <t>27.40N</t>
  </si>
  <si>
    <t>67.10E</t>
  </si>
  <si>
    <t xml:space="preserve">  366 Concepcion         </t>
  </si>
  <si>
    <t>37-12 S</t>
  </si>
  <si>
    <t xml:space="preserve"> 73-35 W</t>
  </si>
  <si>
    <t>Chak Mughlan,Gujrat 33</t>
  </si>
  <si>
    <t>29.42N</t>
  </si>
  <si>
    <t>63.56E</t>
  </si>
  <si>
    <t xml:space="preserve">  367 Constantine        </t>
  </si>
  <si>
    <t xml:space="preserve">  6-30 E</t>
  </si>
  <si>
    <t>Chak Mohd.,Gujrat 33</t>
  </si>
  <si>
    <t>32:47</t>
  </si>
  <si>
    <t>73:50</t>
  </si>
  <si>
    <t>67.23E</t>
  </si>
  <si>
    <t xml:space="preserve">  368 Constanta          </t>
  </si>
  <si>
    <t xml:space="preserve"> 28-00 E</t>
  </si>
  <si>
    <t>Chak Mohd. Nawaz,Sahiwal 31</t>
  </si>
  <si>
    <t>30:56</t>
  </si>
  <si>
    <t xml:space="preserve">  369 Coober Pedy        </t>
  </si>
  <si>
    <t xml:space="preserve"> 34-40 E</t>
  </si>
  <si>
    <t>Chak Mullayar„Orakzai Kohat 34</t>
  </si>
  <si>
    <t>71:29</t>
  </si>
  <si>
    <t>29.11N</t>
  </si>
  <si>
    <t>75.06E</t>
  </si>
  <si>
    <t xml:space="preserve">  370 Cook               </t>
  </si>
  <si>
    <t>30-45 S</t>
  </si>
  <si>
    <t xml:space="preserve"> 30-20 E</t>
  </si>
  <si>
    <t>Chak Mulo,Gujrn'wla 32</t>
  </si>
  <si>
    <t>32.37N</t>
  </si>
  <si>
    <t>65.23E</t>
  </si>
  <si>
    <t xml:space="preserve">  371 Cooktown           </t>
  </si>
  <si>
    <t>15-30 S</t>
  </si>
  <si>
    <t xml:space="preserve"> 45-15 E</t>
  </si>
  <si>
    <t>Chak Mura,Jhelum 33</t>
  </si>
  <si>
    <t>72:57</t>
  </si>
  <si>
    <t>30.07N</t>
  </si>
  <si>
    <t>75.37E</t>
  </si>
  <si>
    <t xml:space="preserve">  372 Coongan            </t>
  </si>
  <si>
    <t xml:space="preserve"> 19-35 E</t>
  </si>
  <si>
    <t>Chak Murad Khan,Sahiwa 31</t>
  </si>
  <si>
    <t>30:31</t>
  </si>
  <si>
    <t>24.51N</t>
  </si>
  <si>
    <t xml:space="preserve">  373 Coongoola          </t>
  </si>
  <si>
    <t>27-38 S</t>
  </si>
  <si>
    <t xml:space="preserve"> 45-53 E</t>
  </si>
  <si>
    <t>Chak Musa,SCgdha 32</t>
  </si>
  <si>
    <t>32:21</t>
  </si>
  <si>
    <t>72:37</t>
  </si>
  <si>
    <t>26.56N</t>
  </si>
  <si>
    <t>67.21E</t>
  </si>
  <si>
    <t xml:space="preserve">  374 Copenhagen         </t>
  </si>
  <si>
    <t>55-41 N</t>
  </si>
  <si>
    <t xml:space="preserve"> 12-34 E</t>
  </si>
  <si>
    <t>Chak Musapur,Fsrbd 31</t>
  </si>
  <si>
    <t>35.05N</t>
  </si>
  <si>
    <t>63.35E</t>
  </si>
  <si>
    <t xml:space="preserve">  375 Coppermine         </t>
  </si>
  <si>
    <t>67-50 N</t>
  </si>
  <si>
    <t>116-00 W</t>
  </si>
  <si>
    <t>Chak Naban,Rwl'pndi 33</t>
  </si>
  <si>
    <t>35.53N</t>
  </si>
  <si>
    <t>71.35E</t>
  </si>
  <si>
    <t xml:space="preserve">  376 Cordoba            </t>
  </si>
  <si>
    <t>37-35 N</t>
  </si>
  <si>
    <t xml:space="preserve">  4-55 W</t>
  </si>
  <si>
    <t>Chak Nahrwala,Sr'gdha 32</t>
  </si>
  <si>
    <t xml:space="preserve">  377 Cordoba            </t>
  </si>
  <si>
    <t>31-36 S</t>
  </si>
  <si>
    <t xml:space="preserve"> 64-12 W</t>
  </si>
  <si>
    <t>Chak Nashebi,Multan 30</t>
  </si>
  <si>
    <t>30:14</t>
  </si>
  <si>
    <t>28.44N</t>
  </si>
  <si>
    <t>74.51E</t>
  </si>
  <si>
    <t xml:space="preserve">  378 Corfield           </t>
  </si>
  <si>
    <t>21-45 S</t>
  </si>
  <si>
    <t xml:space="preserve"> 43-25 E</t>
  </si>
  <si>
    <t>Chak Naurang Shah,Multan 30</t>
  </si>
  <si>
    <t>30:4</t>
  </si>
  <si>
    <t>66.15E</t>
  </si>
  <si>
    <t xml:space="preserve">  379 Corrientes         </t>
  </si>
  <si>
    <t>27-30 S</t>
  </si>
  <si>
    <t xml:space="preserve"> 58-30 W</t>
  </si>
  <si>
    <t>Chak Nazar,Gujrat 33</t>
  </si>
  <si>
    <t>32:52</t>
  </si>
  <si>
    <t>25.54N</t>
  </si>
  <si>
    <t>64.42E</t>
  </si>
  <si>
    <t xml:space="preserve">  380 Corrientes         </t>
  </si>
  <si>
    <t>27-25 S</t>
  </si>
  <si>
    <t xml:space="preserve"> 58-42 W</t>
  </si>
  <si>
    <t>Chak Nizam,Jhelum 33</t>
  </si>
  <si>
    <t>32:34</t>
  </si>
  <si>
    <t>30.23N</t>
  </si>
  <si>
    <t>69.01E</t>
  </si>
  <si>
    <t xml:space="preserve">  381 Corrigin           </t>
  </si>
  <si>
    <t>32-08 S</t>
  </si>
  <si>
    <t xml:space="preserve"> 17-00 E</t>
  </si>
  <si>
    <t>Chak No 66,Lahore 31</t>
  </si>
  <si>
    <t>30.25N</t>
  </si>
  <si>
    <t>71.33E</t>
  </si>
  <si>
    <t xml:space="preserve">  382  Corse             </t>
  </si>
  <si>
    <t>42-00 N</t>
  </si>
  <si>
    <t xml:space="preserve">  9-00 E</t>
  </si>
  <si>
    <t>Chak Number 44,Shikhu'prz 32</t>
  </si>
  <si>
    <t>31:44</t>
  </si>
  <si>
    <t>74:16</t>
  </si>
  <si>
    <t>32.57N</t>
  </si>
  <si>
    <t>67.01E</t>
  </si>
  <si>
    <t xml:space="preserve">  383 Cartagena          </t>
  </si>
  <si>
    <t>37-25 N</t>
  </si>
  <si>
    <t xml:space="preserve">  1-08 W</t>
  </si>
  <si>
    <t>Chak Number 11,Shiku'pra 32</t>
  </si>
  <si>
    <t>31:33</t>
  </si>
  <si>
    <t>74:2</t>
  </si>
  <si>
    <t>35.27N</t>
  </si>
  <si>
    <t>69.55E</t>
  </si>
  <si>
    <t xml:space="preserve">  384 Costa Rica         </t>
  </si>
  <si>
    <t xml:space="preserve"> 85-00 W</t>
  </si>
  <si>
    <t>Chak Number 16,Shiku'pra 32</t>
  </si>
  <si>
    <t>74:3</t>
  </si>
  <si>
    <t>36.26N</t>
  </si>
  <si>
    <t>75.30E</t>
  </si>
  <si>
    <t xml:space="preserve">  385 Coxias             </t>
  </si>
  <si>
    <t xml:space="preserve"> 5-00 S</t>
  </si>
  <si>
    <t xml:space="preserve"> 43-33 W</t>
  </si>
  <si>
    <t>Chak Number 18,Lahore 32</t>
  </si>
  <si>
    <t>31:37</t>
  </si>
  <si>
    <t>31.31N</t>
  </si>
  <si>
    <t>72.39E</t>
  </si>
  <si>
    <t xml:space="preserve">  386 Creswell Downs     </t>
  </si>
  <si>
    <t xml:space="preserve"> 36-00 E</t>
  </si>
  <si>
    <t>Chak Number 20,Lahore 32</t>
  </si>
  <si>
    <t>69.30E</t>
  </si>
  <si>
    <t xml:space="preserve">  387 Crete              </t>
  </si>
  <si>
    <t xml:space="preserve"> 24-58 E</t>
  </si>
  <si>
    <t>Chak Number 21,Lahore 32</t>
  </si>
  <si>
    <t>26.25N</t>
  </si>
  <si>
    <t>74.08E</t>
  </si>
  <si>
    <t xml:space="preserve">  388 Corpus Christi     </t>
  </si>
  <si>
    <t>28-05 N</t>
  </si>
  <si>
    <t xml:space="preserve"> 97-54 W</t>
  </si>
  <si>
    <t>Chak Number 22,Shiku'pra 32</t>
  </si>
  <si>
    <t>74:4</t>
  </si>
  <si>
    <t>67.44E</t>
  </si>
  <si>
    <t xml:space="preserve">  389 Croydon            </t>
  </si>
  <si>
    <t>18-10 S</t>
  </si>
  <si>
    <t xml:space="preserve"> 42-20 E</t>
  </si>
  <si>
    <t>Chak Number 23,Lahore 32</t>
  </si>
  <si>
    <t>74:7</t>
  </si>
  <si>
    <t>75.04E</t>
  </si>
  <si>
    <t xml:space="preserve">  390 Cuba               </t>
  </si>
  <si>
    <t>Chak Number 30,Shikhu'pra 32</t>
  </si>
  <si>
    <t>74:12</t>
  </si>
  <si>
    <t>31.18N</t>
  </si>
  <si>
    <t xml:space="preserve">  391 Cucuta             </t>
  </si>
  <si>
    <t xml:space="preserve"> 7-37 N</t>
  </si>
  <si>
    <t xml:space="preserve"> 72-32 W</t>
  </si>
  <si>
    <t>Chak Number 32,Shikhu'pra 32</t>
  </si>
  <si>
    <t>26.21N</t>
  </si>
  <si>
    <t>73.40E</t>
  </si>
  <si>
    <t xml:space="preserve">  392 Cue                </t>
  </si>
  <si>
    <t xml:space="preserve"> 17-55 E</t>
  </si>
  <si>
    <t>Chak Number 36,Shikhu'pra 32</t>
  </si>
  <si>
    <t>34.29N</t>
  </si>
  <si>
    <t>68.21E</t>
  </si>
  <si>
    <t xml:space="preserve">  393 Cuiaba             </t>
  </si>
  <si>
    <t>15-25 S</t>
  </si>
  <si>
    <t xml:space="preserve"> 56-03 W</t>
  </si>
  <si>
    <t>Chak Number 42,Shikhu'pra 32</t>
  </si>
  <si>
    <t>31:42</t>
  </si>
  <si>
    <t>74:18</t>
  </si>
  <si>
    <t>25.44N</t>
  </si>
  <si>
    <t xml:space="preserve">  394 Culiacan           </t>
  </si>
  <si>
    <t>24-40 N</t>
  </si>
  <si>
    <t>107-20 W</t>
  </si>
  <si>
    <t>Chak Number 43,Shikhu'pra 32</t>
  </si>
  <si>
    <t>30.08N</t>
  </si>
  <si>
    <t>67.05E</t>
  </si>
  <si>
    <t xml:space="preserve">  395 Cumana             </t>
  </si>
  <si>
    <t>10-38 N</t>
  </si>
  <si>
    <t xml:space="preserve"> 64-02 W</t>
  </si>
  <si>
    <t>Chak Number 45,Shikhu'pra 32</t>
  </si>
  <si>
    <t>25.39N</t>
  </si>
  <si>
    <t>71.01E</t>
  </si>
  <si>
    <t xml:space="preserve">  396 Curjco             </t>
  </si>
  <si>
    <t xml:space="preserve"> 71-15 W</t>
  </si>
  <si>
    <t>Chak Number 46,Shikhu'pra 32</t>
  </si>
  <si>
    <t>31:45</t>
  </si>
  <si>
    <t>32.26N</t>
  </si>
  <si>
    <t>68.22E</t>
  </si>
  <si>
    <t xml:space="preserve">  397 Curjtiba           </t>
  </si>
  <si>
    <t>25-21 S</t>
  </si>
  <si>
    <t xml:space="preserve"> 49-15 W</t>
  </si>
  <si>
    <t>Chak Number 47,Shikhu'pra 32</t>
  </si>
  <si>
    <t>74:19</t>
  </si>
  <si>
    <t>33.31N</t>
  </si>
  <si>
    <t>75.26E</t>
  </si>
  <si>
    <t xml:space="preserve">  398 Cuttack            </t>
  </si>
  <si>
    <t>20-15 N</t>
  </si>
  <si>
    <t xml:space="preserve"> 85-42 E</t>
  </si>
  <si>
    <t>Chak Number 65,Lahore 31</t>
  </si>
  <si>
    <t>31:15</t>
  </si>
  <si>
    <t>74:9</t>
  </si>
  <si>
    <t>33.22N</t>
  </si>
  <si>
    <t>74.39E</t>
  </si>
  <si>
    <t xml:space="preserve">  399 Cuzco              </t>
  </si>
  <si>
    <t>13-45 S</t>
  </si>
  <si>
    <t xml:space="preserve"> 72-18 W</t>
  </si>
  <si>
    <t>Chak Number 7,Shiku'pra 32</t>
  </si>
  <si>
    <t>28.23N</t>
  </si>
  <si>
    <t xml:space="preserve">  400 Cyprus             </t>
  </si>
  <si>
    <t xml:space="preserve"> 33-00 E</t>
  </si>
  <si>
    <t>Chak Number 9,Shiku'pra 32</t>
  </si>
  <si>
    <t>24.28N</t>
  </si>
  <si>
    <t>63.10E</t>
  </si>
  <si>
    <t xml:space="preserve">  401 Czechoslovakia     </t>
  </si>
  <si>
    <t>Chak Number Two,Lahore 32</t>
  </si>
  <si>
    <t>74:8</t>
  </si>
  <si>
    <t>36.41N</t>
  </si>
  <si>
    <t>67.34E</t>
  </si>
  <si>
    <t xml:space="preserve">  402 Czestochowa        </t>
  </si>
  <si>
    <t>50-52 N</t>
  </si>
  <si>
    <t xml:space="preserve"> 19-00 E</t>
  </si>
  <si>
    <t>Chak Numberl0,Shiku'pra 32</t>
  </si>
  <si>
    <t>31:34</t>
  </si>
  <si>
    <t>25.23N</t>
  </si>
  <si>
    <t>74.00E</t>
  </si>
  <si>
    <t xml:space="preserve">  403 Dera Ismail Kh     </t>
  </si>
  <si>
    <t>31-50 N</t>
  </si>
  <si>
    <t xml:space="preserve"> 70-54 E</t>
  </si>
  <si>
    <t>Chambar,Shikhu'pra 32</t>
  </si>
  <si>
    <t>31.16N</t>
  </si>
  <si>
    <t>68.40E</t>
  </si>
  <si>
    <t xml:space="preserve">  404 DaNang             </t>
  </si>
  <si>
    <t>16-16 N</t>
  </si>
  <si>
    <t>108-00 E</t>
  </si>
  <si>
    <t>Chamburi Kalat,Blochln 26</t>
  </si>
  <si>
    <t>26:8</t>
  </si>
  <si>
    <t>64:42</t>
  </si>
  <si>
    <t>70.43E</t>
  </si>
  <si>
    <t xml:space="preserve">  405 Dajarra            </t>
  </si>
  <si>
    <t>21-40 S</t>
  </si>
  <si>
    <t xml:space="preserve"> 39-28 E</t>
  </si>
  <si>
    <t>Chamcha,Attock 33</t>
  </si>
  <si>
    <t>29.15N</t>
  </si>
  <si>
    <t>72.50E</t>
  </si>
  <si>
    <t xml:space="preserve">  406 Dakar              </t>
  </si>
  <si>
    <t xml:space="preserve"> 19-00 W</t>
  </si>
  <si>
    <t>Chamgan,Gwadr-Mkr'n 26</t>
  </si>
  <si>
    <t>25:50</t>
  </si>
  <si>
    <t>63:23</t>
  </si>
  <si>
    <t>24.52N</t>
  </si>
  <si>
    <t>64.15E</t>
  </si>
  <si>
    <t xml:space="preserve">  407 Dallas             </t>
  </si>
  <si>
    <t xml:space="preserve"> 96-48 W</t>
  </si>
  <si>
    <t>Chamhad,Hazara 34</t>
  </si>
  <si>
    <t>34:7</t>
  </si>
  <si>
    <t>28.51N</t>
  </si>
  <si>
    <t>68.19E</t>
  </si>
  <si>
    <t xml:space="preserve">  408 Dalywaters         </t>
  </si>
  <si>
    <t>15-52 S</t>
  </si>
  <si>
    <t xml:space="preserve"> 33-25 E</t>
  </si>
  <si>
    <t>Chamhati,Hazara 34</t>
  </si>
  <si>
    <t>34:14</t>
  </si>
  <si>
    <t>73:2</t>
  </si>
  <si>
    <t>65.21E</t>
  </si>
  <si>
    <t xml:space="preserve">  409 Damascus           </t>
  </si>
  <si>
    <t>33-30 N</t>
  </si>
  <si>
    <t xml:space="preserve"> 36-18 E</t>
  </si>
  <si>
    <t>Chamiana,Fsl'bd 31</t>
  </si>
  <si>
    <t>31:18</t>
  </si>
  <si>
    <t>24.22N</t>
  </si>
  <si>
    <t xml:space="preserve">  410 Danville           </t>
  </si>
  <si>
    <t>38-00 N</t>
  </si>
  <si>
    <t xml:space="preserve"> 90-10 W</t>
  </si>
  <si>
    <t>Chamiarano,Bajour</t>
  </si>
  <si>
    <t>71:37</t>
  </si>
  <si>
    <t>30.30N</t>
  </si>
  <si>
    <t>69.58E</t>
  </si>
  <si>
    <t xml:space="preserve">  411 Dar-es-Salaam      </t>
  </si>
  <si>
    <t xml:space="preserve"> 7-00 S</t>
  </si>
  <si>
    <t xml:space="preserve"> 39-00 E</t>
  </si>
  <si>
    <t>Chamiari,Rwl'pndi</t>
  </si>
  <si>
    <t>33:58</t>
  </si>
  <si>
    <t>35.40N</t>
  </si>
  <si>
    <t>73.29E</t>
  </si>
  <si>
    <t xml:space="preserve">  412 Darwin             </t>
  </si>
  <si>
    <t>12-08 S</t>
  </si>
  <si>
    <t xml:space="preserve"> 30-00 E</t>
  </si>
  <si>
    <t>Chamkam,Pshlwr 34</t>
  </si>
  <si>
    <t>34:0</t>
  </si>
  <si>
    <t>71:39</t>
  </si>
  <si>
    <t>26.42N</t>
  </si>
  <si>
    <t xml:space="preserve">  413 Davao              </t>
  </si>
  <si>
    <t xml:space="preserve"> 25-40 E</t>
  </si>
  <si>
    <t>Chamkanni,Kohat 33</t>
  </si>
  <si>
    <t>33:12</t>
  </si>
  <si>
    <t>70:31</t>
  </si>
  <si>
    <t>68.25E</t>
  </si>
  <si>
    <t xml:space="preserve">  414 Davenport          </t>
  </si>
  <si>
    <t>24-00 S</t>
  </si>
  <si>
    <t>141-00 E</t>
  </si>
  <si>
    <t>Chamnakka,Hazara 34</t>
  </si>
  <si>
    <t>34:1</t>
  </si>
  <si>
    <t>73:13</t>
  </si>
  <si>
    <t xml:space="preserve">  415 Dawson             </t>
  </si>
  <si>
    <t>64-10 N</t>
  </si>
  <si>
    <t xml:space="preserve"> 39-00 W</t>
  </si>
  <si>
    <t>Chamozai,Zhob 31</t>
  </si>
  <si>
    <t>69:29</t>
  </si>
  <si>
    <t>26.10N</t>
  </si>
  <si>
    <t xml:space="preserve">  416 Dayton             </t>
  </si>
  <si>
    <t>Chamro,Sangarh 26</t>
  </si>
  <si>
    <t>68:37</t>
  </si>
  <si>
    <t>26.19N</t>
  </si>
  <si>
    <t>64.52E</t>
  </si>
  <si>
    <t xml:space="preserve">  417 Debrecen           </t>
  </si>
  <si>
    <t>47-30 N</t>
  </si>
  <si>
    <t xml:space="preserve"> 21-42 E</t>
  </si>
  <si>
    <t>Chamrupur,Lahore 31</t>
  </si>
  <si>
    <t>31:22</t>
  </si>
  <si>
    <t>65.06E</t>
  </si>
  <si>
    <t xml:space="preserve">  418 Del                </t>
  </si>
  <si>
    <t>37-00 N</t>
  </si>
  <si>
    <t>Chamrupur,Lahore 32</t>
  </si>
  <si>
    <t>35.58N</t>
  </si>
  <si>
    <t>76.54E</t>
  </si>
  <si>
    <t xml:space="preserve">  419 Del Rio            </t>
  </si>
  <si>
    <t>101-00 W</t>
  </si>
  <si>
    <t>Chandan Dherai,Psh'wr</t>
  </si>
  <si>
    <t>34:24</t>
  </si>
  <si>
    <t>31.39N</t>
  </si>
  <si>
    <t>71.49E</t>
  </si>
  <si>
    <t xml:space="preserve">  420 Delhi              </t>
  </si>
  <si>
    <t>28-18 N</t>
  </si>
  <si>
    <t xml:space="preserve"> 77-30 E</t>
  </si>
  <si>
    <t>Chandan Garhi,Psh'wr 34</t>
  </si>
  <si>
    <t>34:8</t>
  </si>
  <si>
    <t>71:34</t>
  </si>
  <si>
    <t>30.20N</t>
  </si>
  <si>
    <t>73.06E</t>
  </si>
  <si>
    <t xml:space="preserve">  421 Denmark            </t>
  </si>
  <si>
    <t>Charpariza,Psh'wr</t>
  </si>
  <si>
    <t>34:5</t>
  </si>
  <si>
    <t>71:32</t>
  </si>
  <si>
    <t>66.38E</t>
  </si>
  <si>
    <t xml:space="preserve">  422 Denver             </t>
  </si>
  <si>
    <t>105-10 W</t>
  </si>
  <si>
    <t>Charri,Up/Sawat</t>
  </si>
  <si>
    <t>35:8</t>
  </si>
  <si>
    <t>72:32</t>
  </si>
  <si>
    <t>35.12N</t>
  </si>
  <si>
    <t>73.47E</t>
  </si>
  <si>
    <t xml:space="preserve">  423 Des Moines         </t>
  </si>
  <si>
    <t>41-26 N</t>
  </si>
  <si>
    <t xml:space="preserve"> 93-30 W</t>
  </si>
  <si>
    <t>Charsadda,Psh'wr</t>
  </si>
  <si>
    <t>34:9</t>
  </si>
  <si>
    <t>71:45</t>
  </si>
  <si>
    <t xml:space="preserve">  424 Detiliguin         </t>
  </si>
  <si>
    <t>35-36 S</t>
  </si>
  <si>
    <t>145-00 E</t>
  </si>
  <si>
    <t>Charuwala,Jhelum</t>
  </si>
  <si>
    <t>73:8</t>
  </si>
  <si>
    <t>34.31N</t>
  </si>
  <si>
    <t>78.06E</t>
  </si>
  <si>
    <t xml:space="preserve">  425 Devonport          </t>
  </si>
  <si>
    <t>41-04 S</t>
  </si>
  <si>
    <t>Charwah,Sialkot</t>
  </si>
  <si>
    <t>32:29</t>
  </si>
  <si>
    <t>74:52</t>
  </si>
  <si>
    <t>34.52N</t>
  </si>
  <si>
    <t>76.12E</t>
  </si>
  <si>
    <t xml:space="preserve">  426 Dhaka              </t>
  </si>
  <si>
    <t>23-45 N</t>
  </si>
  <si>
    <t xml:space="preserve"> 90-29 E</t>
  </si>
  <si>
    <t>Charwazgai,Mohmand</t>
  </si>
  <si>
    <t>71:4</t>
  </si>
  <si>
    <t>34.50N</t>
  </si>
  <si>
    <t>75.07E</t>
  </si>
  <si>
    <t xml:space="preserve">  427 Dijon              </t>
  </si>
  <si>
    <t>47-21 N</t>
  </si>
  <si>
    <t xml:space="preserve">  5-02 E</t>
  </si>
  <si>
    <t>Charwind,Sialkot</t>
  </si>
  <si>
    <t>32:16</t>
  </si>
  <si>
    <t>74:44</t>
  </si>
  <si>
    <t>32.22N</t>
  </si>
  <si>
    <t>75.08E</t>
  </si>
  <si>
    <t xml:space="preserve">  428 Dii                </t>
  </si>
  <si>
    <t xml:space="preserve"> 8-40 S</t>
  </si>
  <si>
    <t xml:space="preserve"> 25-30 E</t>
  </si>
  <si>
    <t>Charyari,Gujrn'wla</t>
  </si>
  <si>
    <t>32:18</t>
  </si>
  <si>
    <t>73:48</t>
  </si>
  <si>
    <t>25.10N</t>
  </si>
  <si>
    <t xml:space="preserve">  429 Dilolo             </t>
  </si>
  <si>
    <t>10-40 S</t>
  </si>
  <si>
    <t xml:space="preserve"> 22-34 E</t>
  </si>
  <si>
    <t>Charyari,Mzfr'grh</t>
  </si>
  <si>
    <t>32.09N</t>
  </si>
  <si>
    <t>69.33E</t>
  </si>
  <si>
    <t xml:space="preserve">  430 Bobo Dioulasso     </t>
  </si>
  <si>
    <t>11-07 N</t>
  </si>
  <si>
    <t xml:space="preserve">  4-00 W</t>
  </si>
  <si>
    <t>Charzo,Gwadr-Mkr'n</t>
  </si>
  <si>
    <t>25:27</t>
  </si>
  <si>
    <t>63:4</t>
  </si>
  <si>
    <t>29.09N</t>
  </si>
  <si>
    <t>75.03E</t>
  </si>
  <si>
    <t xml:space="preserve">  431 Diredawa           </t>
  </si>
  <si>
    <t xml:space="preserve"> 9-27 N</t>
  </si>
  <si>
    <t xml:space="preserve"> 42-00 E</t>
  </si>
  <si>
    <t>Chashani,Gwadr-Mkr'n</t>
  </si>
  <si>
    <t>25:13</t>
  </si>
  <si>
    <t>63:24</t>
  </si>
  <si>
    <t>63.17E</t>
  </si>
  <si>
    <t xml:space="preserve">  432 Djibouti           </t>
  </si>
  <si>
    <t>12-00 N</t>
  </si>
  <si>
    <t xml:space="preserve"> 43-00 E</t>
  </si>
  <si>
    <t>Chashi,Gwadr-Mkr'n</t>
  </si>
  <si>
    <t>25:20</t>
  </si>
  <si>
    <t>62:14</t>
  </si>
  <si>
    <t xml:space="preserve">  433 Dodoma             </t>
  </si>
  <si>
    <t>Chashma,Mianwali</t>
  </si>
  <si>
    <t>71:18</t>
  </si>
  <si>
    <t>25.28N</t>
  </si>
  <si>
    <t>70.25E</t>
  </si>
  <si>
    <t xml:space="preserve">  434 Dominican Repu     </t>
  </si>
  <si>
    <t>Chashma Baleli,Q'tta/Pishin</t>
  </si>
  <si>
    <t>30:16</t>
  </si>
  <si>
    <t>66:54</t>
  </si>
  <si>
    <t>27.19N</t>
  </si>
  <si>
    <t>65.15E</t>
  </si>
  <si>
    <t xml:space="preserve">  435 Dongara            </t>
  </si>
  <si>
    <t>29-15 S</t>
  </si>
  <si>
    <t>115-00 E</t>
  </si>
  <si>
    <t>Chashma Chauki,Baltistan</t>
  </si>
  <si>
    <t>35:5</t>
  </si>
  <si>
    <t>75:0</t>
  </si>
  <si>
    <t>27.10N</t>
  </si>
  <si>
    <t>63.36E</t>
  </si>
  <si>
    <t xml:space="preserve">  436 Donnybrook         </t>
  </si>
  <si>
    <t>33-35 S</t>
  </si>
  <si>
    <t xml:space="preserve"> 15-50 E</t>
  </si>
  <si>
    <t>Chashmai,Attock</t>
  </si>
  <si>
    <t>33:56</t>
  </si>
  <si>
    <t>72:8</t>
  </si>
  <si>
    <t>24.48N</t>
  </si>
  <si>
    <t>63.40E</t>
  </si>
  <si>
    <t xml:space="preserve">  437 Dayton             </t>
  </si>
  <si>
    <t xml:space="preserve"> 84-10 W</t>
  </si>
  <si>
    <t>Chashmai Kaskai,WANA</t>
  </si>
  <si>
    <t>70:5</t>
  </si>
  <si>
    <t xml:space="preserve">  438 Dnepropetrovsk     </t>
  </si>
  <si>
    <t>48-29 N</t>
  </si>
  <si>
    <t>Chashma-i-Miangan,Kohat</t>
  </si>
  <si>
    <t>33:23</t>
  </si>
  <si>
    <t>71:12</t>
  </si>
  <si>
    <t>32.21N</t>
  </si>
  <si>
    <t xml:space="preserve">  439 Dresden            </t>
  </si>
  <si>
    <t>50-56 N</t>
  </si>
  <si>
    <t xml:space="preserve"> 13-30 E</t>
  </si>
  <si>
    <t>Chashmia,Mianwali</t>
  </si>
  <si>
    <t>71:16</t>
  </si>
  <si>
    <t>29.22N</t>
  </si>
  <si>
    <t>72.31E</t>
  </si>
  <si>
    <t xml:space="preserve">  440 Dubbo              </t>
  </si>
  <si>
    <t>32-20 S</t>
  </si>
  <si>
    <t>148-40 E</t>
  </si>
  <si>
    <t>Chatal,Jhelum</t>
  </si>
  <si>
    <t>28.53N</t>
  </si>
  <si>
    <t>69.50E</t>
  </si>
  <si>
    <t xml:space="preserve">  441  Dublin            </t>
  </si>
  <si>
    <t>53-10 N</t>
  </si>
  <si>
    <t xml:space="preserve">  6-30 W</t>
  </si>
  <si>
    <t>Chatani Bal,Gwadr-Mkr'n</t>
  </si>
  <si>
    <t>25:12</t>
  </si>
  <si>
    <t>61:51</t>
  </si>
  <si>
    <t>25.07N</t>
  </si>
  <si>
    <t>70.28E</t>
  </si>
  <si>
    <t xml:space="preserve">  442 Dudjnka            </t>
  </si>
  <si>
    <t>69-30 N</t>
  </si>
  <si>
    <t xml:space="preserve"> 86-00 E</t>
  </si>
  <si>
    <t>Chatanpati,Jcob'bd</t>
  </si>
  <si>
    <t>28:26</t>
  </si>
  <si>
    <t>68:26</t>
  </si>
  <si>
    <t>29.18N</t>
  </si>
  <si>
    <t>70.15E</t>
  </si>
  <si>
    <t xml:space="preserve">  443 Oujda              </t>
  </si>
  <si>
    <t>34-40 N</t>
  </si>
  <si>
    <t>Chatar Faqir,Rajanpur-DIN</t>
  </si>
  <si>
    <t>29:36</t>
  </si>
  <si>
    <t>70:17</t>
  </si>
  <si>
    <t>26.28N</t>
  </si>
  <si>
    <t xml:space="preserve">  444 Duluth             </t>
  </si>
  <si>
    <t xml:space="preserve"> 92-10 W</t>
  </si>
  <si>
    <t>Chatha,Hazara</t>
  </si>
  <si>
    <t>34:11</t>
  </si>
  <si>
    <t>32.19N</t>
  </si>
  <si>
    <t>65.47E</t>
  </si>
  <si>
    <t xml:space="preserve">  445 Dundee             </t>
  </si>
  <si>
    <t>56-16 N</t>
  </si>
  <si>
    <t>Chatha,Multan</t>
  </si>
  <si>
    <t>31.55N</t>
  </si>
  <si>
    <t xml:space="preserve">  446 Dunedin            </t>
  </si>
  <si>
    <t>46-00 S</t>
  </si>
  <si>
    <t xml:space="preserve"> 70-20 E</t>
  </si>
  <si>
    <t>Chathanwala,Lahore</t>
  </si>
  <si>
    <t>74:31</t>
  </si>
  <si>
    <t>24.58N</t>
  </si>
  <si>
    <t xml:space="preserve">  447 Dongola            </t>
  </si>
  <si>
    <t xml:space="preserve"> 30-02 E</t>
  </si>
  <si>
    <t>Chathha,Multan</t>
  </si>
  <si>
    <t>27.52N</t>
  </si>
  <si>
    <t xml:space="preserve">  448 Durango            </t>
  </si>
  <si>
    <t>23-50 N</t>
  </si>
  <si>
    <t>Chathi,Hazara</t>
  </si>
  <si>
    <t>29.57N</t>
  </si>
  <si>
    <t>68.51E</t>
  </si>
  <si>
    <t xml:space="preserve">  449 Durban             </t>
  </si>
  <si>
    <t>29-53 S</t>
  </si>
  <si>
    <t>Chati,Gwadr-Mkr'n</t>
  </si>
  <si>
    <t>25:28</t>
  </si>
  <si>
    <t>62:51</t>
  </si>
  <si>
    <t>26.09N</t>
  </si>
  <si>
    <t>71.19E</t>
  </si>
  <si>
    <t xml:space="preserve">  450 Durham Downs       </t>
  </si>
  <si>
    <t>27-05 S</t>
  </si>
  <si>
    <t xml:space="preserve"> 41-55 E</t>
  </si>
  <si>
    <t>Chato Shal,Chitral</t>
  </si>
  <si>
    <t>35:46</t>
  </si>
  <si>
    <t>29.10N</t>
  </si>
  <si>
    <t>68.43E</t>
  </si>
  <si>
    <t xml:space="preserve">  451 Dusseldorf         </t>
  </si>
  <si>
    <t>51-02 N</t>
  </si>
  <si>
    <t xml:space="preserve">  7-02 E</t>
  </si>
  <si>
    <t>Chatoke.Kalat</t>
  </si>
  <si>
    <t>29:45</t>
  </si>
  <si>
    <t>66:50</t>
  </si>
  <si>
    <t>30.11N</t>
  </si>
  <si>
    <t xml:space="preserve">  452 East London        </t>
  </si>
  <si>
    <t>33-00 S</t>
  </si>
  <si>
    <t xml:space="preserve"> 27-54 E</t>
  </si>
  <si>
    <t>Chatorkhand,Gilgit</t>
  </si>
  <si>
    <t>36:21</t>
  </si>
  <si>
    <t>73:51</t>
  </si>
  <si>
    <t>30.19N</t>
  </si>
  <si>
    <t>72.08E</t>
  </si>
  <si>
    <t xml:space="preserve">  453 Ecuador            </t>
  </si>
  <si>
    <t xml:space="preserve"> 2-00 S</t>
  </si>
  <si>
    <t>Chatral,Psh'wr</t>
  </si>
  <si>
    <t>30.17N</t>
  </si>
  <si>
    <t>72.20E</t>
  </si>
  <si>
    <t xml:space="preserve">  454 Edinburgh          </t>
  </si>
  <si>
    <t>56-00 N</t>
  </si>
  <si>
    <t xml:space="preserve">  3-17 W</t>
  </si>
  <si>
    <t>Chatrana,Sialkot</t>
  </si>
  <si>
    <t>32:17</t>
  </si>
  <si>
    <t>75:10</t>
  </si>
  <si>
    <t>28.57N</t>
  </si>
  <si>
    <t xml:space="preserve">  455 Edmonton           </t>
  </si>
  <si>
    <t>53-34 N</t>
  </si>
  <si>
    <t>113-25 W</t>
  </si>
  <si>
    <t>Chatri.Sialkot</t>
  </si>
  <si>
    <t>32:14</t>
  </si>
  <si>
    <t>75:11</t>
  </si>
  <si>
    <t xml:space="preserve">  456 Egypt              </t>
  </si>
  <si>
    <t>25-00 N</t>
  </si>
  <si>
    <t>Chatta Bakhtawar,Rwl'pndi</t>
  </si>
  <si>
    <t>33:40</t>
  </si>
  <si>
    <t xml:space="preserve">  457 Einasleigh         </t>
  </si>
  <si>
    <t>88-28 S</t>
  </si>
  <si>
    <t>144-00 E</t>
  </si>
  <si>
    <t>Chattanwala,Mianwali</t>
  </si>
  <si>
    <t>32:33</t>
  </si>
  <si>
    <t xml:space="preserve">  458 El Aaiuu           </t>
  </si>
  <si>
    <t>27-00 N</t>
  </si>
  <si>
    <t xml:space="preserve"> 13-30 W</t>
  </si>
  <si>
    <t>Chattar,Rwl'pndi</t>
  </si>
  <si>
    <t>72.42E</t>
  </si>
  <si>
    <t xml:space="preserve">  459 El Salvador        </t>
  </si>
  <si>
    <t xml:space="preserve"> 89-00 W</t>
  </si>
  <si>
    <t>Chatthi,Hazara</t>
  </si>
  <si>
    <t>33.13N</t>
  </si>
  <si>
    <t xml:space="preserve">  460 Elko               </t>
  </si>
  <si>
    <t>41-00 N</t>
  </si>
  <si>
    <t>Chatti,Gwadr-Mkr'n</t>
  </si>
  <si>
    <t>25:16</t>
  </si>
  <si>
    <t>62:1</t>
  </si>
  <si>
    <t>72.54E</t>
  </si>
  <si>
    <t xml:space="preserve">  461 Elliot             </t>
  </si>
  <si>
    <t>133-40 E</t>
  </si>
  <si>
    <t>Chatti-i-Chah,Gwadr-Mkr'n</t>
  </si>
  <si>
    <t>25:29</t>
  </si>
  <si>
    <t>63:19</t>
  </si>
  <si>
    <t>32.02N</t>
  </si>
  <si>
    <t>74.49E</t>
  </si>
  <si>
    <t xml:space="preserve">  462 Efliston           </t>
  </si>
  <si>
    <t>33-40 S</t>
  </si>
  <si>
    <t>Chattu Fakir,Sanghar</t>
  </si>
  <si>
    <t>25:53</t>
  </si>
  <si>
    <t>68:49</t>
  </si>
  <si>
    <t xml:space="preserve">  463 Emerald            </t>
  </si>
  <si>
    <t>23-37 S</t>
  </si>
  <si>
    <t>148-10 E</t>
  </si>
  <si>
    <t>Chatul,Rajanpur-DIK</t>
  </si>
  <si>
    <t>29:31</t>
  </si>
  <si>
    <t>32.44N</t>
  </si>
  <si>
    <t xml:space="preserve">  464 England            </t>
  </si>
  <si>
    <t xml:space="preserve">  2-00 E</t>
  </si>
  <si>
    <t>Chaturia.Up/Sawat</t>
  </si>
  <si>
    <t>35:0</t>
  </si>
  <si>
    <t>72:16</t>
  </si>
  <si>
    <t>32.25N</t>
  </si>
  <si>
    <t>73.54E</t>
  </si>
  <si>
    <t xml:space="preserve">  465 Entre Rios         </t>
  </si>
  <si>
    <t>32-30 S</t>
  </si>
  <si>
    <t>Chatuwala,Mianwali</t>
  </si>
  <si>
    <t>72.46E</t>
  </si>
  <si>
    <t xml:space="preserve">  466 Enugu              </t>
  </si>
  <si>
    <t xml:space="preserve"> 6-30 N</t>
  </si>
  <si>
    <t xml:space="preserve">  7-30 E</t>
  </si>
  <si>
    <t>Chatwahan,Bwl'pur</t>
  </si>
  <si>
    <t>29:40</t>
  </si>
  <si>
    <t>35.18N</t>
  </si>
  <si>
    <t>66.06E</t>
  </si>
  <si>
    <t xml:space="preserve">  467 Equatorial Gui    1</t>
  </si>
  <si>
    <t>11-20 N</t>
  </si>
  <si>
    <t>Chatwal,Tla'gng</t>
  </si>
  <si>
    <t>72:25</t>
  </si>
  <si>
    <t>29.04N</t>
  </si>
  <si>
    <t xml:space="preserve">  468 Ercedes            </t>
  </si>
  <si>
    <t xml:space="preserve"> 65-16 W</t>
  </si>
  <si>
    <t>Chaubara,Multan</t>
  </si>
  <si>
    <t>30:25</t>
  </si>
  <si>
    <t>34.39N</t>
  </si>
  <si>
    <t xml:space="preserve">  469 Eromanga           </t>
  </si>
  <si>
    <t>26-40 N</t>
  </si>
  <si>
    <t>143-15 E</t>
  </si>
  <si>
    <t>Chaubara,Sialkot</t>
  </si>
  <si>
    <t>74:47</t>
  </si>
  <si>
    <t xml:space="preserve">  470 Esfahan            </t>
  </si>
  <si>
    <t>32-40 N</t>
  </si>
  <si>
    <t xml:space="preserve"> 52-00 E</t>
  </si>
  <si>
    <t>Chaudai,WANA</t>
  </si>
  <si>
    <t>33.14N</t>
  </si>
  <si>
    <t>72.47E</t>
  </si>
  <si>
    <t xml:space="preserve">  471 Eskisehir          </t>
  </si>
  <si>
    <t>Chhappar Fiardo,RwIlandi</t>
  </si>
  <si>
    <t>72:49</t>
  </si>
  <si>
    <t>27.48N</t>
  </si>
  <si>
    <t xml:space="preserve">  472 Esmeralda          </t>
  </si>
  <si>
    <t xml:space="preserve"> 79-36 W</t>
  </si>
  <si>
    <t>Chhappar Saiyidan,Attock</t>
  </si>
  <si>
    <t>71:52</t>
  </si>
  <si>
    <t>34.07N</t>
  </si>
  <si>
    <t>67.12E</t>
  </si>
  <si>
    <t xml:space="preserve">  473 Esperance          </t>
  </si>
  <si>
    <t>33-45 S</t>
  </si>
  <si>
    <t xml:space="preserve"> 21-58 E</t>
  </si>
  <si>
    <t>Chhappar Saiyidan,Jhelum</t>
  </si>
  <si>
    <t xml:space="preserve">  474 Espirito Santo     </t>
  </si>
  <si>
    <t>20-23 S</t>
  </si>
  <si>
    <t xml:space="preserve"> 40-18 W</t>
  </si>
  <si>
    <t>Chhapri Kiii,Kurrum</t>
  </si>
  <si>
    <t>70:8</t>
  </si>
  <si>
    <t>32.46N</t>
  </si>
  <si>
    <t>71.51E</t>
  </si>
  <si>
    <t xml:space="preserve">  475 Ethiopia           </t>
  </si>
  <si>
    <t>Chhaprian,A.K.</t>
  </si>
  <si>
    <t>33:48</t>
  </si>
  <si>
    <r>
      <rPr>
        <sz val="14"/>
        <color theme="1"/>
        <rFont val="Alvi nastaleeq"/>
      </rPr>
      <t>73:54</t>
    </r>
  </si>
  <si>
    <t>33.17N</t>
  </si>
  <si>
    <t xml:space="preserve">  476 Eucla              </t>
  </si>
  <si>
    <t>31-40 S</t>
  </si>
  <si>
    <t>128-50 E</t>
  </si>
  <si>
    <t>Chhar,Hazara</t>
  </si>
  <si>
    <t>34:22</t>
  </si>
  <si>
    <r>
      <rPr>
        <sz val="14"/>
        <color theme="1"/>
        <rFont val="Alvi nastaleeq"/>
      </rPr>
      <t>73:18</t>
    </r>
  </si>
  <si>
    <t>28.55N</t>
  </si>
  <si>
    <t xml:space="preserve">  477 Eureka             </t>
  </si>
  <si>
    <t>124-00 W</t>
  </si>
  <si>
    <t>ChharatAttock</t>
  </si>
  <si>
    <r>
      <rPr>
        <sz val="14"/>
        <color theme="1"/>
        <rFont val="Alvi nastaleeq"/>
      </rPr>
      <t>72:33</t>
    </r>
  </si>
  <si>
    <t>64.08E</t>
  </si>
  <si>
    <t xml:space="preserve">  478 Eva Downs          </t>
  </si>
  <si>
    <t>134-50 E</t>
  </si>
  <si>
    <t>Chhariala,Multan</t>
  </si>
  <si>
    <t>72:20</t>
  </si>
  <si>
    <t>32.56N</t>
  </si>
  <si>
    <t xml:space="preserve">  479 Evansville         </t>
  </si>
  <si>
    <t>Chharianwala,Muitan</t>
  </si>
  <si>
    <t>30:20</t>
  </si>
  <si>
    <r>
      <rPr>
        <sz val="14"/>
        <color theme="1"/>
        <rFont val="Alvi nastaleeq"/>
      </rPr>
      <t>72:28</t>
    </r>
  </si>
  <si>
    <t>36.16N</t>
  </si>
  <si>
    <t>72.51E</t>
  </si>
  <si>
    <t xml:space="preserve">  480 Eyre               </t>
  </si>
  <si>
    <t>32-15 S</t>
  </si>
  <si>
    <t xml:space="preserve"> 26-18 E</t>
  </si>
  <si>
    <t>Chhashi,Gilgit</t>
  </si>
  <si>
    <t>36:11</t>
  </si>
  <si>
    <t>74.18E</t>
  </si>
  <si>
    <t xml:space="preserve">  481 Faeroe Is (Den     </t>
  </si>
  <si>
    <t>62-00 N</t>
  </si>
  <si>
    <t xml:space="preserve">  5-45 W</t>
  </si>
  <si>
    <t>Chhata,Gujrat</t>
  </si>
  <si>
    <r>
      <rPr>
        <sz val="14"/>
        <color theme="1"/>
        <rFont val="Alvi nastaleeq"/>
      </rPr>
      <t>73:44</t>
    </r>
  </si>
  <si>
    <t>30.56N</t>
  </si>
  <si>
    <t>69.41E</t>
  </si>
  <si>
    <t xml:space="preserve">  482 Fairbanks          </t>
  </si>
  <si>
    <t>64-50 N</t>
  </si>
  <si>
    <t>147-40 W</t>
  </si>
  <si>
    <t>Chhatani,Bwrpur</t>
  </si>
  <si>
    <r>
      <rPr>
        <sz val="14"/>
        <color theme="1"/>
        <rFont val="Alvi nastaleeq"/>
      </rPr>
      <t>72:11</t>
    </r>
  </si>
  <si>
    <t>30.10N</t>
  </si>
  <si>
    <t xml:space="preserve">  483 Falkland Islan     </t>
  </si>
  <si>
    <t>53-00 S</t>
  </si>
  <si>
    <t>Chhati,Kalat</t>
  </si>
  <si>
    <t>29:2</t>
  </si>
  <si>
    <t>66:25</t>
  </si>
  <si>
    <t>69.27E</t>
  </si>
  <si>
    <t xml:space="preserve">  484 Fderik             </t>
  </si>
  <si>
    <t>22-30 N</t>
  </si>
  <si>
    <t xml:space="preserve"> 12-30 W</t>
  </si>
  <si>
    <t>Chhatianwali Dhok,Mianwali</t>
  </si>
  <si>
    <t>68.50E</t>
  </si>
  <si>
    <t xml:space="preserve">  485 Fejra-de-santa     </t>
  </si>
  <si>
    <t>12-21 S</t>
  </si>
  <si>
    <t xml:space="preserve"> 38-30 W</t>
  </si>
  <si>
    <t>Chhatr,Nasirabad</t>
  </si>
  <si>
    <t>28:52</t>
  </si>
  <si>
    <r>
      <rPr>
        <sz val="14"/>
        <color theme="1"/>
        <rFont val="Alvi nastaleeq"/>
      </rPr>
      <t>68:20</t>
    </r>
  </si>
  <si>
    <t>64.43E</t>
  </si>
  <si>
    <t xml:space="preserve">  486 Ferrara            </t>
  </si>
  <si>
    <t>44-57 N</t>
  </si>
  <si>
    <t xml:space="preserve"> 11-43 E</t>
  </si>
  <si>
    <t>Chhatri,DG Khan</t>
  </si>
  <si>
    <t>'0:33</t>
  </si>
  <si>
    <t xml:space="preserve">  487 Fes                </t>
  </si>
  <si>
    <t>34-00 N</t>
  </si>
  <si>
    <t xml:space="preserve">  4-52 W</t>
  </si>
  <si>
    <t>Chhatta,Jhang</t>
  </si>
  <si>
    <t>26.47N</t>
  </si>
  <si>
    <t>72.53E</t>
  </si>
  <si>
    <t xml:space="preserve">  488 Fiji Island        </t>
  </si>
  <si>
    <t xml:space="preserve"> 80-00 E</t>
  </si>
  <si>
    <t>Chhatta Pir,Attock</t>
  </si>
  <si>
    <t>33:41</t>
  </si>
  <si>
    <t>26.52N</t>
  </si>
  <si>
    <t xml:space="preserve">  489 Finland            </t>
  </si>
  <si>
    <t>Chhattan Shah,Nwb'sha</t>
  </si>
  <si>
    <t>26:12</t>
  </si>
  <si>
    <t>68:6</t>
  </si>
  <si>
    <t>31.05N</t>
  </si>
  <si>
    <t xml:space="preserve">  490 Flensburg          </t>
  </si>
  <si>
    <t>54-32 N</t>
  </si>
  <si>
    <t xml:space="preserve">  9-60 E</t>
  </si>
  <si>
    <t>Chhattanpatti,Jcob'bd</t>
  </si>
  <si>
    <t>32.43N</t>
  </si>
  <si>
    <t>73.58E</t>
  </si>
  <si>
    <t xml:space="preserve">  491 Firenze            </t>
  </si>
  <si>
    <t>44-12 N</t>
  </si>
  <si>
    <t xml:space="preserve"> 11-12 E</t>
  </si>
  <si>
    <t>Chhattar,Nasirabad</t>
  </si>
  <si>
    <t xml:space="preserve">  492 Flores             </t>
  </si>
  <si>
    <t xml:space="preserve"> 8-38 S</t>
  </si>
  <si>
    <t>120-03 E</t>
  </si>
  <si>
    <t>Chhatteke,BwrnE</t>
  </si>
  <si>
    <t xml:space="preserve">  493 Florianopolis      </t>
  </si>
  <si>
    <t xml:space="preserve"> 48-30 W</t>
  </si>
  <si>
    <t>Chhatti,Shikhu'pra</t>
  </si>
  <si>
    <t>24.55N</t>
  </si>
  <si>
    <t>70.48E</t>
  </si>
  <si>
    <t xml:space="preserve">  494 Foggia             </t>
  </si>
  <si>
    <t>41-45 N</t>
  </si>
  <si>
    <t xml:space="preserve"> 15-33 E</t>
  </si>
  <si>
    <t>Chhatto Odo,Shikarpur</t>
  </si>
  <si>
    <t>27:56</t>
  </si>
  <si>
    <t>68:32</t>
  </si>
  <si>
    <t xml:space="preserve">  495 Formosa            </t>
  </si>
  <si>
    <t xml:space="preserve"> 61-15 W</t>
  </si>
  <si>
    <t>Chhawar,Gwadr-Mkr'n</t>
  </si>
  <si>
    <r>
      <rPr>
        <sz val="14"/>
        <color theme="1"/>
        <rFont val="Alvi nastaleeq"/>
      </rPr>
      <t>61:53</t>
    </r>
  </si>
  <si>
    <t>74.23E</t>
  </si>
  <si>
    <t xml:space="preserve">  496 Forrest            </t>
  </si>
  <si>
    <t>30-48 S</t>
  </si>
  <si>
    <t>128-00 E</t>
  </si>
  <si>
    <t>Chhawarian,Rwl'pndi</t>
  </si>
  <si>
    <t>33:24</t>
  </si>
  <si>
    <r>
      <rPr>
        <sz val="14"/>
        <color theme="1"/>
        <rFont val="Alvi nastaleeq"/>
      </rPr>
      <t>72:57</t>
    </r>
  </si>
  <si>
    <t>73.08E</t>
  </si>
  <si>
    <t xml:space="preserve">  497 Fortaieza          </t>
  </si>
  <si>
    <t>Chhawaryian,Sialkot</t>
  </si>
  <si>
    <t>32:10</t>
  </si>
  <si>
    <r>
      <rPr>
        <sz val="14"/>
        <color theme="1"/>
        <rFont val="Alvi nastaleeq"/>
      </rPr>
      <t>75:11</t>
    </r>
  </si>
  <si>
    <t>27.30N</t>
  </si>
  <si>
    <t>73.36E</t>
  </si>
  <si>
    <t xml:space="preserve">  498 France             </t>
  </si>
  <si>
    <t>Chhelo,Rwrpndi</t>
  </si>
  <si>
    <t>33:38</t>
  </si>
  <si>
    <t>32.53N</t>
  </si>
  <si>
    <t xml:space="preserve">  499 Frankfurt          </t>
  </si>
  <si>
    <t>50-02 N</t>
  </si>
  <si>
    <t xml:space="preserve">  8-50 E</t>
  </si>
  <si>
    <t>Chhetri,Hazara</t>
  </si>
  <si>
    <t>34:13</t>
  </si>
  <si>
    <t xml:space="preserve">  500 Freetown          1</t>
  </si>
  <si>
    <t xml:space="preserve"> 13-15 W</t>
  </si>
  <si>
    <t>Chhib,Bela</t>
  </si>
  <si>
    <t>26:18</t>
  </si>
  <si>
    <t>65:20</t>
  </si>
  <si>
    <t xml:space="preserve">  501 Fremantle          </t>
  </si>
  <si>
    <t>32-10 S</t>
  </si>
  <si>
    <t>115-50 E</t>
  </si>
  <si>
    <t>Chhib,Gwadr-Mkrn</t>
  </si>
  <si>
    <t>25:31</t>
  </si>
  <si>
    <t>61:44</t>
  </si>
  <si>
    <t>24.35N</t>
  </si>
  <si>
    <t>71.22E</t>
  </si>
  <si>
    <t xml:space="preserve">  502 French Guiana      </t>
  </si>
  <si>
    <t xml:space="preserve"> 53-00 W</t>
  </si>
  <si>
    <t>Chhibarkhor Serin,Multan</t>
  </si>
  <si>
    <t>30:26</t>
  </si>
  <si>
    <t>34.41N</t>
  </si>
  <si>
    <t xml:space="preserve">  503 Frunze             </t>
  </si>
  <si>
    <t>42-20 N</t>
  </si>
  <si>
    <t xml:space="preserve"> 74-53 E</t>
  </si>
  <si>
    <t>Chhidro,Mianwali</t>
  </si>
  <si>
    <r>
      <rPr>
        <sz val="14"/>
        <color theme="1"/>
        <rFont val="Alvi nastaleeq"/>
      </rPr>
      <t>71:46</t>
    </r>
  </si>
  <si>
    <t>77.33E</t>
  </si>
  <si>
    <t xml:space="preserve">  504 Fukuok             </t>
  </si>
  <si>
    <t>34.00 N</t>
  </si>
  <si>
    <t>126-12 E</t>
  </si>
  <si>
    <t>Chhihal,Rwl'pndi</t>
  </si>
  <si>
    <t>33:15</t>
  </si>
  <si>
    <r>
      <rPr>
        <sz val="14"/>
        <color theme="1"/>
        <rFont val="Alvi nastaleeq"/>
      </rPr>
      <t>73:17</t>
    </r>
  </si>
  <si>
    <t>31.09N</t>
  </si>
  <si>
    <t>72.27E</t>
  </si>
  <si>
    <t xml:space="preserve">  505 Ft Smith           </t>
  </si>
  <si>
    <t>112-00 W</t>
  </si>
  <si>
    <t>Chhijana,A.K.</t>
  </si>
  <si>
    <t>33:55</t>
  </si>
  <si>
    <r>
      <rPr>
        <sz val="14"/>
        <color theme="1"/>
        <rFont val="Alvi nastaleeq"/>
      </rPr>
      <t>73:32</t>
    </r>
  </si>
  <si>
    <t>33.54N</t>
  </si>
  <si>
    <t xml:space="preserve">  506 Ft Worth           </t>
  </si>
  <si>
    <t>32-45 N</t>
  </si>
  <si>
    <t xml:space="preserve"> 97-15 W</t>
  </si>
  <si>
    <t>Chhimbewali Jhuggi,Lahore</t>
  </si>
  <si>
    <t>32.01N</t>
  </si>
  <si>
    <t>78.35E</t>
  </si>
  <si>
    <t xml:space="preserve">  507 Gabes              </t>
  </si>
  <si>
    <t>Chhimun,Gujrat</t>
  </si>
  <si>
    <t>73:22</t>
  </si>
  <si>
    <t xml:space="preserve">  508 Gaborone           </t>
  </si>
  <si>
    <t>25-00 S</t>
  </si>
  <si>
    <t>Chhina,Bwr ur</t>
  </si>
  <si>
    <t>72:13</t>
  </si>
  <si>
    <t>34.09N</t>
  </si>
  <si>
    <t xml:space="preserve">  509  Galapagos is      </t>
  </si>
  <si>
    <t>00-02 S</t>
  </si>
  <si>
    <t xml:space="preserve"> 91-00 W</t>
  </si>
  <si>
    <t>na
ChhiFslbd
, '</t>
  </si>
  <si>
    <t>31:5</t>
  </si>
  <si>
    <t>72:50</t>
  </si>
  <si>
    <t xml:space="preserve">  510 Galati             </t>
  </si>
  <si>
    <t>4515  N</t>
  </si>
  <si>
    <t xml:space="preserve"> 28-01 E</t>
  </si>
  <si>
    <t>Chhina,Sialkot</t>
  </si>
  <si>
    <t>31.14N</t>
  </si>
  <si>
    <t>74.52E</t>
  </si>
  <si>
    <t xml:space="preserve">  511 Galveston          </t>
  </si>
  <si>
    <t>Chhina,Sr'gdha</t>
  </si>
  <si>
    <t>36.22N</t>
  </si>
  <si>
    <t xml:space="preserve">  512 Gambia             </t>
  </si>
  <si>
    <t xml:space="preserve"> 16-00 W</t>
  </si>
  <si>
    <t>Chhina Karam Ali,Fsl'bd</t>
  </si>
  <si>
    <t>30.55N</t>
  </si>
  <si>
    <t xml:space="preserve">  513 Gamboola           </t>
  </si>
  <si>
    <t>Chhina Malana,Mzfr'grh</t>
  </si>
  <si>
    <t>31.36N</t>
  </si>
  <si>
    <t>71.30E</t>
  </si>
  <si>
    <t xml:space="preserve">  514 Gayndah            </t>
  </si>
  <si>
    <t>25-41 S</t>
  </si>
  <si>
    <t xml:space="preserve"> 51-35 E</t>
  </si>
  <si>
    <t>Chhina Uttar,Lahore</t>
  </si>
  <si>
    <t>31:6</t>
  </si>
  <si>
    <t>70.21E</t>
  </si>
  <si>
    <t xml:space="preserve">  515 Gdansk             </t>
  </si>
  <si>
    <t>54-45 N</t>
  </si>
  <si>
    <t>Chhinawan,Gujrn'wla</t>
  </si>
  <si>
    <t>32:20</t>
  </si>
  <si>
    <t>73:53</t>
  </si>
  <si>
    <t xml:space="preserve">  516 Gdynia             </t>
  </si>
  <si>
    <t>54-35 N</t>
  </si>
  <si>
    <t xml:space="preserve"> 18-33 E</t>
  </si>
  <si>
    <t>Chhine,Gujrn'wla</t>
  </si>
  <si>
    <t>31:51</t>
  </si>
  <si>
    <t>73:36</t>
  </si>
  <si>
    <t>32.20N</t>
  </si>
  <si>
    <t>67.55E</t>
  </si>
  <si>
    <t xml:space="preserve">  517 George             </t>
  </si>
  <si>
    <t>28-15 S</t>
  </si>
  <si>
    <t xml:space="preserve"> 48-15 E</t>
  </si>
  <si>
    <t>34.58N</t>
  </si>
  <si>
    <t xml:space="preserve">  518 Georgetown         </t>
  </si>
  <si>
    <t xml:space="preserve"> 7-45 N</t>
  </si>
  <si>
    <t xml:space="preserve"> 58-04 W</t>
  </si>
  <si>
    <t>Chhini,Dadu</t>
  </si>
  <si>
    <t>26:31</t>
  </si>
  <si>
    <r>
      <rPr>
        <sz val="14"/>
        <color theme="1"/>
        <rFont val="Alvi nastaleeq"/>
      </rPr>
      <t>67:31</t>
    </r>
  </si>
  <si>
    <t>31.23N</t>
  </si>
  <si>
    <t xml:space="preserve">  519 Georgia            </t>
  </si>
  <si>
    <t xml:space="preserve"> 80-10 W</t>
  </si>
  <si>
    <t>Chitti /Ghitti,Haripur</t>
  </si>
  <si>
    <t xml:space="preserve">  520 Geraldron          </t>
  </si>
  <si>
    <t>28-45 S</t>
  </si>
  <si>
    <t xml:space="preserve"> 14-59 E</t>
  </si>
  <si>
    <t>Chitti Shaikhan,Sialkot</t>
  </si>
  <si>
    <t>74:30</t>
  </si>
  <si>
    <t>30.52N</t>
  </si>
  <si>
    <t>76.03E</t>
  </si>
  <si>
    <t xml:space="preserve">  521 Germany East       </t>
  </si>
  <si>
    <t>Chitti Tibbi,Shiku'pra</t>
  </si>
  <si>
    <t>67.32E</t>
  </si>
  <si>
    <t xml:space="preserve">  522 Germany West       </t>
  </si>
  <si>
    <t>Chnoi,Attock</t>
  </si>
  <si>
    <r>
      <rPr>
        <sz val="14"/>
        <color theme="1"/>
        <rFont val="Alvi nastaleeq"/>
      </rPr>
      <t>72:13</t>
    </r>
  </si>
  <si>
    <t>71.55E</t>
  </si>
  <si>
    <t xml:space="preserve">  523 Ghana              </t>
  </si>
  <si>
    <t xml:space="preserve">Choa Saidan Shah,Jhelum </t>
  </si>
  <si>
    <r>
      <rPr>
        <sz val="14"/>
        <color theme="1"/>
        <rFont val="Alvi nastaleeq"/>
      </rPr>
      <t>72:59</t>
    </r>
  </si>
  <si>
    <t xml:space="preserve">  524 Ghadamis           </t>
  </si>
  <si>
    <t xml:space="preserve">  9-45 E</t>
  </si>
  <si>
    <t>Damal,Jhelum</t>
  </si>
  <si>
    <t>33:1</t>
  </si>
  <si>
    <t>62.44E</t>
  </si>
  <si>
    <t xml:space="preserve">  525 Gibb River         </t>
  </si>
  <si>
    <t>16-30 S</t>
  </si>
  <si>
    <t>126-22 E</t>
  </si>
  <si>
    <t>Damame,Kurrum</t>
  </si>
  <si>
    <t>33:51</t>
  </si>
  <si>
    <t>70:28</t>
  </si>
  <si>
    <t>67.53E</t>
  </si>
  <si>
    <t xml:space="preserve">  526 Gibraltar          </t>
  </si>
  <si>
    <t>36.00 N</t>
  </si>
  <si>
    <t xml:space="preserve">  5-20 W</t>
  </si>
  <si>
    <t>Damame,Mardan</t>
  </si>
  <si>
    <t>34:15</t>
  </si>
  <si>
    <t>71:58</t>
  </si>
  <si>
    <t>35.52N</t>
  </si>
  <si>
    <t>74.24E</t>
  </si>
  <si>
    <t xml:space="preserve">  527 Gibson Desert      </t>
  </si>
  <si>
    <t>24-09 S</t>
  </si>
  <si>
    <t>Damamo Banda,Dir</t>
  </si>
  <si>
    <t>74.32E</t>
  </si>
  <si>
    <t xml:space="preserve">  528 Gijon              </t>
  </si>
  <si>
    <t>43-50 N</t>
  </si>
  <si>
    <t xml:space="preserve">  5-30 W</t>
  </si>
  <si>
    <t>Daman,Attock</t>
  </si>
  <si>
    <t>33.51N</t>
  </si>
  <si>
    <t xml:space="preserve">  529 Gilbertan          </t>
  </si>
  <si>
    <t>19-20 S</t>
  </si>
  <si>
    <t xml:space="preserve"> 43-45 E</t>
  </si>
  <si>
    <t>Daman,Bajour</t>
  </si>
  <si>
    <t>71:33</t>
  </si>
  <si>
    <t>25.17N</t>
  </si>
  <si>
    <t>74.31E</t>
  </si>
  <si>
    <t xml:space="preserve">  530 Giralia            </t>
  </si>
  <si>
    <t>2240  S</t>
  </si>
  <si>
    <t>114-40 E</t>
  </si>
  <si>
    <t>Daman,Ba our</t>
  </si>
  <si>
    <t>34:44</t>
  </si>
  <si>
    <t>36.11N</t>
  </si>
  <si>
    <t xml:space="preserve">  531 Gisborne           </t>
  </si>
  <si>
    <t>39-00 S</t>
  </si>
  <si>
    <t xml:space="preserve"> 78-02 E</t>
  </si>
  <si>
    <t>Daman,Dir</t>
  </si>
  <si>
    <t>29.02N</t>
  </si>
  <si>
    <t>72.57E</t>
  </si>
  <si>
    <t xml:space="preserve">  532 Gladstone          </t>
  </si>
  <si>
    <t>23-06 S</t>
  </si>
  <si>
    <t xml:space="preserve"> 51-04 E</t>
  </si>
  <si>
    <t>Daman,Loralai</t>
  </si>
  <si>
    <t>30:9</t>
  </si>
  <si>
    <t>69:40</t>
  </si>
  <si>
    <t>26.11N</t>
  </si>
  <si>
    <t>66.25E</t>
  </si>
  <si>
    <t xml:space="preserve">  533 Glen Innes         </t>
  </si>
  <si>
    <t>29-45 S</t>
  </si>
  <si>
    <t xml:space="preserve"> 51-38 E</t>
  </si>
  <si>
    <t>Daman,Pshiwr</t>
  </si>
  <si>
    <t>28.52N</t>
  </si>
  <si>
    <t>68.06E</t>
  </si>
  <si>
    <t xml:space="preserve">  534 Glenorinisron      </t>
  </si>
  <si>
    <t xml:space="preserve"> 38-45 E</t>
  </si>
  <si>
    <t>Daman Afghani,Psh'wr</t>
  </si>
  <si>
    <t>34.01N</t>
  </si>
  <si>
    <t>68.20E</t>
  </si>
  <si>
    <t xml:space="preserve">  535 Gobi Desert        </t>
  </si>
  <si>
    <t>45-58 N</t>
  </si>
  <si>
    <t>Daman Hindko,Psh`wr</t>
  </si>
  <si>
    <t>34:4</t>
  </si>
  <si>
    <t xml:space="preserve">  536 Godthaab           </t>
  </si>
  <si>
    <t>64-15 N</t>
  </si>
  <si>
    <t xml:space="preserve"> 51-00 W</t>
  </si>
  <si>
    <t>Damas,Gilgit</t>
  </si>
  <si>
    <t>36:12</t>
  </si>
  <si>
    <t>73:44</t>
  </si>
  <si>
    <t xml:space="preserve">  537 Goias              </t>
  </si>
  <si>
    <t>15-49 S</t>
  </si>
  <si>
    <t xml:space="preserve"> 47-39 W</t>
  </si>
  <si>
    <t>Damb,Jcob'bd</t>
  </si>
  <si>
    <t>28:28</t>
  </si>
  <si>
    <t>68:15</t>
  </si>
  <si>
    <t>75.21E</t>
  </si>
  <si>
    <t xml:space="preserve">  538 Gonder             </t>
  </si>
  <si>
    <t xml:space="preserve"> 37-06 E</t>
  </si>
  <si>
    <t>Damb,Kalat</t>
  </si>
  <si>
    <t>66:38</t>
  </si>
  <si>
    <t xml:space="preserve">  539 Gordon Downs       </t>
  </si>
  <si>
    <t>56-15 N</t>
  </si>
  <si>
    <t xml:space="preserve"> 43-59 E</t>
  </si>
  <si>
    <t>Damb,Kharan- Kalat</t>
  </si>
  <si>
    <t>27:55</t>
  </si>
  <si>
    <t>64:35</t>
  </si>
  <si>
    <t>78.17E</t>
  </si>
  <si>
    <t xml:space="preserve">  540 Gorkiy             </t>
  </si>
  <si>
    <t>28-04 S</t>
  </si>
  <si>
    <t xml:space="preserve"> 53-26 E</t>
  </si>
  <si>
    <t>Dambh,Bela</t>
  </si>
  <si>
    <t>66:33</t>
  </si>
  <si>
    <t>78.20E</t>
  </si>
  <si>
    <t xml:space="preserve">  541 Gorkly             </t>
  </si>
  <si>
    <t>56-30 N</t>
  </si>
  <si>
    <t xml:space="preserve"> 43-42 E</t>
  </si>
  <si>
    <t>Damdil,WANA</t>
  </si>
  <si>
    <t>32:50</t>
  </si>
  <si>
    <t>70:3</t>
  </si>
  <si>
    <t>26.18N</t>
  </si>
  <si>
    <t>76.14E</t>
  </si>
  <si>
    <t xml:space="preserve">  542 Gorlorka           </t>
  </si>
  <si>
    <t>48-25 N</t>
  </si>
  <si>
    <t xml:space="preserve"> 37-58 E</t>
  </si>
  <si>
    <t>Dame Nisar,Dir</t>
  </si>
  <si>
    <t>35:22</t>
  </si>
  <si>
    <t>30.32N</t>
  </si>
  <si>
    <t>63.08E</t>
  </si>
  <si>
    <t xml:space="preserve">  543 Gosford            </t>
  </si>
  <si>
    <t xml:space="preserve"> 51-27 E</t>
  </si>
  <si>
    <t>Dameli,Gwadr-Mkr'n</t>
  </si>
  <si>
    <t>61:54</t>
  </si>
  <si>
    <t>31.42N</t>
  </si>
  <si>
    <t xml:space="preserve">  544 Gotha              </t>
  </si>
  <si>
    <t>Damghar,Swat</t>
  </si>
  <si>
    <t>34.10N</t>
  </si>
  <si>
    <t xml:space="preserve">  545 Goulburn           </t>
  </si>
  <si>
    <t>34-32 S</t>
  </si>
  <si>
    <t xml:space="preserve"> 49-30 E</t>
  </si>
  <si>
    <t>Dammarwala,Mzfr'grh</t>
  </si>
  <si>
    <t>35.03N</t>
  </si>
  <si>
    <t xml:space="preserve">  546 Grefton            </t>
  </si>
  <si>
    <t>29-40 S</t>
  </si>
  <si>
    <t>Dammarwala Janubi,Mzfr'grh</t>
  </si>
  <si>
    <t>29:24</t>
  </si>
  <si>
    <t>71:0</t>
  </si>
  <si>
    <t xml:space="preserve">  547 Granada            </t>
  </si>
  <si>
    <t xml:space="preserve"> 3-00 S</t>
  </si>
  <si>
    <t xml:space="preserve">  3-50 W</t>
  </si>
  <si>
    <t>Damoana,Shikhu'pra</t>
  </si>
  <si>
    <t>31:41</t>
  </si>
  <si>
    <t>74.06E</t>
  </si>
  <si>
    <t xml:space="preserve">  548 Grand Banks        </t>
  </si>
  <si>
    <t xml:space="preserve"> 56-00 W</t>
  </si>
  <si>
    <t>Damodhar,Bannu</t>
  </si>
  <si>
    <t>32:51</t>
  </si>
  <si>
    <t xml:space="preserve">  549 Grand Island       </t>
  </si>
  <si>
    <t>41-30 N</t>
  </si>
  <si>
    <t xml:space="preserve"> 00-00 W</t>
  </si>
  <si>
    <t>Damoon Chak,Gujrat</t>
  </si>
  <si>
    <t>68.54E</t>
  </si>
  <si>
    <t xml:space="preserve">  550 Grandforks         </t>
  </si>
  <si>
    <t>47-55 N</t>
  </si>
  <si>
    <t xml:space="preserve"> 97-05 W</t>
  </si>
  <si>
    <t>Damorai,Up/Sawat</t>
  </si>
  <si>
    <t>72:45</t>
  </si>
  <si>
    <t xml:space="preserve">  551 Grass Patch        </t>
  </si>
  <si>
    <t>33-06 S</t>
  </si>
  <si>
    <t>Damot,Gilgit</t>
  </si>
  <si>
    <t>35:42</t>
  </si>
  <si>
    <t>74:36</t>
  </si>
  <si>
    <t xml:space="preserve">  552 Graz               </t>
  </si>
  <si>
    <t xml:space="preserve"> 15-16 E</t>
  </si>
  <si>
    <t>Damra,Multan</t>
  </si>
  <si>
    <t>68.10E</t>
  </si>
  <si>
    <t xml:space="preserve">  553 Great Australi     </t>
  </si>
  <si>
    <t>Damroha,Larkana</t>
  </si>
  <si>
    <t xml:space="preserve">  554 Great Sandy De     </t>
  </si>
  <si>
    <t>21-00 S</t>
  </si>
  <si>
    <t>Damtal,Bajour</t>
  </si>
  <si>
    <t>34:59</t>
  </si>
  <si>
    <t xml:space="preserve">  555 Great Victoria     </t>
  </si>
  <si>
    <t>27.00 S</t>
  </si>
  <si>
    <t>127-00 E</t>
  </si>
  <si>
    <t>Damu Chak,Gujrat</t>
  </si>
  <si>
    <t>31.43N</t>
  </si>
  <si>
    <t xml:space="preserve">  556 Greymouth          </t>
  </si>
  <si>
    <t>42-30 S</t>
  </si>
  <si>
    <t xml:space="preserve"> 71-18 E</t>
  </si>
  <si>
    <t>Dan Pat,Attock</t>
  </si>
  <si>
    <t>33:8</t>
  </si>
  <si>
    <t>32.42N</t>
  </si>
  <si>
    <t>72.58E</t>
  </si>
  <si>
    <t xml:space="preserve">  557 Griffith           </t>
  </si>
  <si>
    <t>34-20 S</t>
  </si>
  <si>
    <t xml:space="preserve"> 46-10 E</t>
  </si>
  <si>
    <t>Danabad,Sahiwal</t>
  </si>
  <si>
    <t>73:27</t>
  </si>
  <si>
    <t>29.48N</t>
  </si>
  <si>
    <t xml:space="preserve">  558 Grodno             </t>
  </si>
  <si>
    <t>Danabad Kalan,Fsl'bd</t>
  </si>
  <si>
    <t>30:54</t>
  </si>
  <si>
    <t>72:54</t>
  </si>
  <si>
    <t>31.03N</t>
  </si>
  <si>
    <t xml:space="preserve">  559 Groningen          </t>
  </si>
  <si>
    <t>53-30 N</t>
  </si>
  <si>
    <t>Danakol,Swat</t>
  </si>
  <si>
    <t>70.14E</t>
  </si>
  <si>
    <t xml:space="preserve">  560 Grootfontein       </t>
  </si>
  <si>
    <t>Dand,Kurrum</t>
  </si>
  <si>
    <t>33:54</t>
  </si>
  <si>
    <t>70:23</t>
  </si>
  <si>
    <t>33.10N</t>
  </si>
  <si>
    <t xml:space="preserve">  561 Groznyy’           </t>
  </si>
  <si>
    <t>43-17 N</t>
  </si>
  <si>
    <t xml:space="preserve"> 45-55 E</t>
  </si>
  <si>
    <t>Dand,Kalat</t>
  </si>
  <si>
    <t>28:27</t>
  </si>
  <si>
    <t>66:15</t>
  </si>
  <si>
    <t>35.50N</t>
  </si>
  <si>
    <t xml:space="preserve">  562 Gt Beer Lake       </t>
  </si>
  <si>
    <t>66-00 N</t>
  </si>
  <si>
    <t>120-00 W</t>
  </si>
  <si>
    <t>Dand,Kohat</t>
  </si>
  <si>
    <t>70:43</t>
  </si>
  <si>
    <t xml:space="preserve">  563 Gt Slave lake      </t>
  </si>
  <si>
    <t>62-20 N</t>
  </si>
  <si>
    <t>Dand,Mohmand</t>
  </si>
  <si>
    <t>35.19N</t>
  </si>
  <si>
    <t xml:space="preserve">  564 Guadalajara        </t>
  </si>
  <si>
    <t>21-15 N</t>
  </si>
  <si>
    <t>104-02 W</t>
  </si>
  <si>
    <t>Dand,Psh'wr</t>
  </si>
  <si>
    <t>34:16</t>
  </si>
  <si>
    <t>72.37E</t>
  </si>
  <si>
    <t xml:space="preserve">  565 Guanare            </t>
  </si>
  <si>
    <t xml:space="preserve"> 69-37 W</t>
  </si>
  <si>
    <t>Dand Garhi3Orakzai Kohat</t>
  </si>
  <si>
    <t>70:41</t>
  </si>
  <si>
    <t>35.36N</t>
  </si>
  <si>
    <t xml:space="preserve">  566 Guatemala          </t>
  </si>
  <si>
    <t>15-00 N</t>
  </si>
  <si>
    <t xml:space="preserve"> 90-02 W</t>
  </si>
  <si>
    <t>Dand Ghundakai,Kurrum</t>
  </si>
  <si>
    <t>33.24N</t>
  </si>
  <si>
    <t>76.35E</t>
  </si>
  <si>
    <t xml:space="preserve">  567 Guayaquil          </t>
  </si>
  <si>
    <t>21-60 S</t>
  </si>
  <si>
    <t xml:space="preserve"> 79-53 W</t>
  </si>
  <si>
    <t>Dand Kili,WANA</t>
  </si>
  <si>
    <t>32:54</t>
  </si>
  <si>
    <t>35.47N</t>
  </si>
  <si>
    <t>73.30E</t>
  </si>
  <si>
    <t xml:space="preserve">  568 Guinea             </t>
  </si>
  <si>
    <t>11-00 N</t>
  </si>
  <si>
    <t xml:space="preserve"> 12-00 W</t>
  </si>
  <si>
    <t>Dand Nawar,Bajour</t>
  </si>
  <si>
    <t>34:35</t>
  </si>
  <si>
    <t>71:24</t>
  </si>
  <si>
    <t>30.15N</t>
  </si>
  <si>
    <t>75.38E</t>
  </si>
  <si>
    <t xml:space="preserve">  569 Guinea Bissau      </t>
  </si>
  <si>
    <t>Danda,Dir</t>
  </si>
  <si>
    <t>34:39</t>
  </si>
  <si>
    <t>35.42N</t>
  </si>
  <si>
    <t>68.28E</t>
  </si>
  <si>
    <t xml:space="preserve">  570 Gut’ )CV           </t>
  </si>
  <si>
    <t>47-05 N</t>
  </si>
  <si>
    <t>25.29N</t>
  </si>
  <si>
    <t>75.44E</t>
  </si>
  <si>
    <t xml:space="preserve">  571 Gutha              </t>
  </si>
  <si>
    <t>Danda Banda,Dir</t>
  </si>
  <si>
    <t>69.45E</t>
  </si>
  <si>
    <t xml:space="preserve">  572 Guyana             </t>
  </si>
  <si>
    <t xml:space="preserve"> 59-00 W</t>
  </si>
  <si>
    <t>Danda Faciiran,Bannu</t>
  </si>
  <si>
    <t>32:48</t>
  </si>
  <si>
    <t>71:2</t>
  </si>
  <si>
    <t>34.45N</t>
  </si>
  <si>
    <t>77.08E</t>
  </si>
  <si>
    <t xml:space="preserve">  573 Gweru              </t>
  </si>
  <si>
    <t>19-14 S</t>
  </si>
  <si>
    <t xml:space="preserve"> 29-59 E</t>
  </si>
  <si>
    <t>Danda Faqirano Kili,WANA</t>
  </si>
  <si>
    <t>69:41</t>
  </si>
  <si>
    <t xml:space="preserve">  574 Haast Bluee        </t>
  </si>
  <si>
    <t>23-07 S</t>
  </si>
  <si>
    <t xml:space="preserve"> 32-00 E</t>
  </si>
  <si>
    <t>Danda Khel,Bannu</t>
  </si>
  <si>
    <t>25.51N</t>
  </si>
  <si>
    <t>74.54E</t>
  </si>
  <si>
    <t xml:space="preserve">  575 Haiphong           </t>
  </si>
  <si>
    <t>20-55 N</t>
  </si>
  <si>
    <t>106-42 E</t>
  </si>
  <si>
    <t>Danda Shah Bilawal,Attock</t>
  </si>
  <si>
    <t>32:46</t>
  </si>
  <si>
    <t>62.41E</t>
  </si>
  <si>
    <t xml:space="preserve">  576 Haiti              </t>
  </si>
  <si>
    <t>21-12 N</t>
  </si>
  <si>
    <t xml:space="preserve"> 72-00 W</t>
  </si>
  <si>
    <t>Dasua,Fsrbd</t>
  </si>
  <si>
    <t>73.11E</t>
  </si>
  <si>
    <t xml:space="preserve">  577 Haiti Dominica     </t>
  </si>
  <si>
    <t xml:space="preserve"> 72-15 W</t>
  </si>
  <si>
    <t>Si
Daula Bala,Sahiwal
ii
wi aall</t>
  </si>
  <si>
    <t>30:46</t>
  </si>
  <si>
    <t>70.56E</t>
  </si>
  <si>
    <t xml:space="preserve">  578 Hakodate           </t>
  </si>
  <si>
    <t>41-46 N</t>
  </si>
  <si>
    <t xml:space="preserve"> 40-42 E</t>
  </si>
  <si>
    <t>Daulai,Ba
our</t>
  </si>
  <si>
    <t>34:58</t>
  </si>
  <si>
    <t xml:space="preserve">  579 Halifax            </t>
  </si>
  <si>
    <t>44-45 N</t>
  </si>
  <si>
    <t xml:space="preserve"> 63-35 W</t>
  </si>
  <si>
    <r>
      <rPr>
        <sz val="14"/>
        <color theme="1"/>
        <rFont val="Alvi nastaleeq"/>
      </rPr>
      <t>Dna_11.
Khan KiliPsh`wr</t>
    </r>
  </si>
  <si>
    <t xml:space="preserve">  580 HalIe              </t>
  </si>
  <si>
    <t>51-21 N</t>
  </si>
  <si>
    <r>
      <rPr>
        <sz val="14"/>
        <color theme="1"/>
        <rFont val="Alvi nastaleeq"/>
      </rPr>
      <t>Daulat
'dui Khan KiliPsh'wr</t>
    </r>
  </si>
  <si>
    <t>75.24E</t>
  </si>
  <si>
    <t xml:space="preserve">  581 Halls Creek        </t>
  </si>
  <si>
    <t xml:space="preserve"> 27-58 E</t>
  </si>
  <si>
    <t>Daya,Kurrum</t>
  </si>
  <si>
    <t>70:27</t>
  </si>
  <si>
    <t>73.38E</t>
  </si>
  <si>
    <t xml:space="preserve">  582 Halmaher           </t>
  </si>
  <si>
    <t xml:space="preserve"> 1-10 N</t>
  </si>
  <si>
    <t xml:space="preserve"> 28-15 E</t>
  </si>
  <si>
    <t>Daya Chokha Sharqi,Mult</t>
  </si>
  <si>
    <t>30:7</t>
  </si>
  <si>
    <t>24.23N</t>
  </si>
  <si>
    <t xml:space="preserve">  583 Halmahera          </t>
  </si>
  <si>
    <t xml:space="preserve"> 1-30 N</t>
  </si>
  <si>
    <t>Dayalnagar,Sahiwal</t>
  </si>
  <si>
    <t>73:14</t>
  </si>
  <si>
    <t>67.59E</t>
  </si>
  <si>
    <t xml:space="preserve">  584 Hamadan            </t>
  </si>
  <si>
    <t>34-16 N</t>
  </si>
  <si>
    <t xml:space="preserve"> 48-06 E</t>
  </si>
  <si>
    <t>Dayalpur,Sialkot</t>
  </si>
  <si>
    <t>32:12</t>
  </si>
  <si>
    <t>75:7</t>
  </si>
  <si>
    <t>26.17N</t>
  </si>
  <si>
    <t>73.48E</t>
  </si>
  <si>
    <t xml:space="preserve">  585 Hamburg            </t>
  </si>
  <si>
    <t>54-05 N</t>
  </si>
  <si>
    <t xml:space="preserve"> 10-40 E</t>
  </si>
  <si>
    <t>Dayalpura,Sahiwal</t>
  </si>
  <si>
    <t>30:36</t>
  </si>
  <si>
    <t>62.03E</t>
  </si>
  <si>
    <t xml:space="preserve">  586 Hametjn Pool       </t>
  </si>
  <si>
    <t>Dazan,Makran '</t>
  </si>
  <si>
    <t>26:3</t>
  </si>
  <si>
    <t>64:12</t>
  </si>
  <si>
    <t>35.02N</t>
  </si>
  <si>
    <t xml:space="preserve">  587 Hami               </t>
  </si>
  <si>
    <t>43-02 N</t>
  </si>
  <si>
    <t xml:space="preserve"> 93-32 E</t>
  </si>
  <si>
    <t>Dazan,Makran</t>
  </si>
  <si>
    <t>26:6</t>
  </si>
  <si>
    <t>62:20</t>
  </si>
  <si>
    <t>77.05E</t>
  </si>
  <si>
    <t xml:space="preserve">  588 Hangchcu           </t>
  </si>
  <si>
    <t>30-01 N</t>
  </si>
  <si>
    <t xml:space="preserve"> 20-01 E</t>
  </si>
  <si>
    <t>Daznak Chah,Chagi Nushki</t>
  </si>
  <si>
    <t>29:7</t>
  </si>
  <si>
    <t>63:48</t>
  </si>
  <si>
    <t xml:space="preserve">  589 Hanoi              </t>
  </si>
  <si>
    <t>21-04 N</t>
  </si>
  <si>
    <t xml:space="preserve"> 05-50 E</t>
  </si>
  <si>
    <t>Deba,Quetta</t>
  </si>
  <si>
    <t>30:11</t>
  </si>
  <si>
    <t>66:59</t>
  </si>
  <si>
    <t>34.42N</t>
  </si>
  <si>
    <t>77.01E</t>
  </si>
  <si>
    <t xml:space="preserve">  590 Harbin             </t>
  </si>
  <si>
    <t>45-46 N</t>
  </si>
  <si>
    <t xml:space="preserve"> 26-50 E</t>
  </si>
  <si>
    <t>Deda,Lahore</t>
  </si>
  <si>
    <t>76.18E</t>
  </si>
  <si>
    <t xml:space="preserve">  591 Hawaiian Islan     </t>
  </si>
  <si>
    <t>156-00 W</t>
  </si>
  <si>
    <t>Dedar,Sialkot</t>
  </si>
  <si>
    <t>32.15N</t>
  </si>
  <si>
    <t xml:space="preserve">  592 Hengyang           </t>
  </si>
  <si>
    <t>26-57 N</t>
  </si>
  <si>
    <t>112-28 E</t>
  </si>
  <si>
    <t>Dedar /Dehdar/ Dendar,Rwl pnd</t>
  </si>
  <si>
    <t xml:space="preserve">  593 Heart              </t>
  </si>
  <si>
    <t>34 20 N</t>
  </si>
  <si>
    <t xml:space="preserve"> 62-12 E</t>
  </si>
  <si>
    <t>Dedhar,Gujrat</t>
  </si>
  <si>
    <t>30.58N</t>
  </si>
  <si>
    <t xml:space="preserve">  594 Hermo Sub          </t>
  </si>
  <si>
    <t>29-20 N</t>
  </si>
  <si>
    <t xml:space="preserve"> 11-00 W</t>
  </si>
  <si>
    <t>Dedhar,Rwl'oncil</t>
  </si>
  <si>
    <t>33:21</t>
  </si>
  <si>
    <t>72:44</t>
  </si>
  <si>
    <t xml:space="preserve">  595 Hjldeshejm         </t>
  </si>
  <si>
    <t>52-17 N</t>
  </si>
  <si>
    <t>Dedoana,Jhang</t>
  </si>
  <si>
    <t xml:space="preserve">  596 Hims               </t>
  </si>
  <si>
    <t>34-55 N</t>
  </si>
  <si>
    <t>Degan,Bannu</t>
  </si>
  <si>
    <t>67.57E</t>
  </si>
  <si>
    <t xml:space="preserve">  597 Hiroshima          </t>
  </si>
  <si>
    <t>Degan,Gwadr-Mkr'n</t>
  </si>
  <si>
    <t>63:25</t>
  </si>
  <si>
    <t xml:space="preserve">  598 Hobart             </t>
  </si>
  <si>
    <t>43-00 S</t>
  </si>
  <si>
    <t xml:space="preserve"> 47-05 E</t>
  </si>
  <si>
    <t>Degan Banda,Dir</t>
  </si>
  <si>
    <t>34:40</t>
  </si>
  <si>
    <t>25.14N</t>
  </si>
  <si>
    <t xml:space="preserve">  599 Hokkaido           </t>
  </si>
  <si>
    <t>43-00 N</t>
  </si>
  <si>
    <t>Degan Doga,Dir</t>
  </si>
  <si>
    <t>63.16E</t>
  </si>
  <si>
    <t xml:space="preserve">  600 Hakodate           </t>
  </si>
  <si>
    <t>42-07 N</t>
  </si>
  <si>
    <t xml:space="preserve"> 40-00 E</t>
  </si>
  <si>
    <t>Deghari,Kalat</t>
  </si>
  <si>
    <t>30:3</t>
  </si>
  <si>
    <t>67:13</t>
  </si>
  <si>
    <t>30.44N</t>
  </si>
  <si>
    <t>66.33E</t>
  </si>
  <si>
    <t xml:space="preserve">  601 Homestead          </t>
  </si>
  <si>
    <t>20-30 S</t>
  </si>
  <si>
    <t xml:space="preserve"> 45-40 E</t>
  </si>
  <si>
    <t>Deh,Sanghar</t>
  </si>
  <si>
    <t>67.27E</t>
  </si>
  <si>
    <t xml:space="preserve">  602 Hims               </t>
  </si>
  <si>
    <t>34-52 N</t>
  </si>
  <si>
    <t xml:space="preserve"> 36-40 E</t>
  </si>
  <si>
    <t>Dehar,Rwl'endi</t>
  </si>
  <si>
    <t>33:28</t>
  </si>
  <si>
    <t>78.39E</t>
  </si>
  <si>
    <t xml:space="preserve">  603 Honduros           </t>
  </si>
  <si>
    <t xml:space="preserve"> 97-00 W</t>
  </si>
  <si>
    <t>Dehat,Khair'pr</t>
  </si>
  <si>
    <t>27:12</t>
  </si>
  <si>
    <t>68:20</t>
  </si>
  <si>
    <t>77.59E</t>
  </si>
  <si>
    <t xml:space="preserve">  604 Hong Kong          </t>
  </si>
  <si>
    <t>22-11 N</t>
  </si>
  <si>
    <t xml:space="preserve"> 14-14 E</t>
  </si>
  <si>
    <t>Dehdar,Rwl'pndi</t>
  </si>
  <si>
    <t>74.57E</t>
  </si>
  <si>
    <t xml:space="preserve">  605 Honiara            </t>
  </si>
  <si>
    <t xml:space="preserve"> 9-30 S</t>
  </si>
  <si>
    <t xml:space="preserve"> 60-00 E</t>
  </si>
  <si>
    <t>Dehgal,A.K.</t>
  </si>
  <si>
    <t>73:30</t>
  </si>
  <si>
    <t>30.29N</t>
  </si>
  <si>
    <t xml:space="preserve">  606 Honolulu           </t>
  </si>
  <si>
    <t>21-19 N</t>
  </si>
  <si>
    <t>157-52 W</t>
  </si>
  <si>
    <t>sINANA
Dehgan,Sialkot</t>
  </si>
  <si>
    <t>32:53</t>
  </si>
  <si>
    <t>69.36E</t>
  </si>
  <si>
    <t xml:space="preserve">  607 Hopetoun           </t>
  </si>
  <si>
    <t>33-55 S</t>
  </si>
  <si>
    <t xml:space="preserve"> 20-03 E</t>
  </si>
  <si>
    <t>Dehlra,Sialkot</t>
  </si>
  <si>
    <t>32:23</t>
  </si>
  <si>
    <t>75:6</t>
  </si>
  <si>
    <t>32.10N</t>
  </si>
  <si>
    <t xml:space="preserve">  608 Huaiyin            </t>
  </si>
  <si>
    <t>33-34 N</t>
  </si>
  <si>
    <t xml:space="preserve"> 18-58 E</t>
  </si>
  <si>
    <t>Dehrnunwala,Shikhu'pra</t>
  </si>
  <si>
    <t>33.26N</t>
  </si>
  <si>
    <t>70.16E</t>
  </si>
  <si>
    <t xml:space="preserve">  609 Huambo             </t>
  </si>
  <si>
    <t>12-50 S</t>
  </si>
  <si>
    <t>Dehpal,Sibi-Marri</t>
  </si>
  <si>
    <t>29:34</t>
  </si>
  <si>
    <t>67:51</t>
  </si>
  <si>
    <t>78.42E</t>
  </si>
  <si>
    <t xml:space="preserve">  610 Huancavelica       </t>
  </si>
  <si>
    <t>12-30 S</t>
  </si>
  <si>
    <t xml:space="preserve"> 75-45 W</t>
  </si>
  <si>
    <t>Dehr,Guirgwla</t>
  </si>
  <si>
    <t>73.24E</t>
  </si>
  <si>
    <t xml:space="preserve">  611 Huancayo           </t>
  </si>
  <si>
    <t>12-00 S</t>
  </si>
  <si>
    <t xml:space="preserve"> 75-09 W</t>
  </si>
  <si>
    <t>Dehra,Jhelum</t>
  </si>
  <si>
    <t>35.49N</t>
  </si>
  <si>
    <t xml:space="preserve">  612 Huaras             </t>
  </si>
  <si>
    <t>Dehra,Sialkot</t>
  </si>
  <si>
    <t>74:39</t>
  </si>
  <si>
    <t>29.28N</t>
  </si>
  <si>
    <t xml:space="preserve">  613 Hue                </t>
  </si>
  <si>
    <t>16-28 N</t>
  </si>
  <si>
    <t xml:space="preserve"> 07-35 E</t>
  </si>
  <si>
    <t>Dehri Malhu,Rwrpndi</t>
  </si>
  <si>
    <t>25.55N</t>
  </si>
  <si>
    <t>67.39E</t>
  </si>
  <si>
    <t xml:space="preserve">  614 Hull               </t>
  </si>
  <si>
    <t>54-12 N</t>
  </si>
  <si>
    <t xml:space="preserve"> 00-30 W</t>
  </si>
  <si>
    <t>Delai,Swat</t>
  </si>
  <si>
    <t>34:50</t>
  </si>
  <si>
    <t>26.43N</t>
  </si>
  <si>
    <t>64.41E</t>
  </si>
  <si>
    <t xml:space="preserve">  615 Hungary            </t>
  </si>
  <si>
    <t>Delha Chattha,Gujrn'wla</t>
  </si>
  <si>
    <t>32:15</t>
  </si>
  <si>
    <t>67.46E</t>
  </si>
  <si>
    <t xml:space="preserve">  616 Hutchinson         </t>
  </si>
  <si>
    <t xml:space="preserve"> 98-00 W</t>
  </si>
  <si>
    <t>Deli Namdar,Mianwali</t>
  </si>
  <si>
    <t>71:31</t>
  </si>
  <si>
    <t>28.41N</t>
  </si>
  <si>
    <t>75.31E</t>
  </si>
  <si>
    <t xml:space="preserve">  617 Hyden              </t>
  </si>
  <si>
    <t>118-40 E</t>
  </si>
  <si>
    <t>Dembalo,Badin</t>
  </si>
  <si>
    <t>25:9</t>
  </si>
  <si>
    <t>68:57</t>
  </si>
  <si>
    <t>34.30N</t>
  </si>
  <si>
    <t>67.40E</t>
  </si>
  <si>
    <t xml:space="preserve">  618 Hyderabad          </t>
  </si>
  <si>
    <t>17-29 N</t>
  </si>
  <si>
    <t xml:space="preserve"> 79-28 E</t>
  </si>
  <si>
    <t>Deniwal,Mardan</t>
  </si>
  <si>
    <t>72.28E</t>
  </si>
  <si>
    <t xml:space="preserve">  619 Lasi               </t>
  </si>
  <si>
    <t>47-10 N</t>
  </si>
  <si>
    <t xml:space="preserve"> 27-40 E</t>
  </si>
  <si>
    <t>Deo Dherai,Psh'wr</t>
  </si>
  <si>
    <t>34:21</t>
  </si>
  <si>
    <t>28.03N</t>
  </si>
  <si>
    <t xml:space="preserve">  620 Ibague             </t>
  </si>
  <si>
    <t xml:space="preserve"> 4-27 N</t>
  </si>
  <si>
    <t xml:space="preserve"> 75-13 W</t>
  </si>
  <si>
    <t>Deo Kalan,Lahore</t>
  </si>
  <si>
    <t>36.12N</t>
  </si>
  <si>
    <t xml:space="preserve">  621 Iceland            </t>
  </si>
  <si>
    <t>65-00 N</t>
  </si>
  <si>
    <t xml:space="preserve"> 20-00 W</t>
  </si>
  <si>
    <t>Deo Khara,Lahore</t>
  </si>
  <si>
    <t>30:53</t>
  </si>
  <si>
    <t>36.21N</t>
  </si>
  <si>
    <t xml:space="preserve">  622 Idaho              </t>
  </si>
  <si>
    <t xml:space="preserve"> 15-10 W</t>
  </si>
  <si>
    <t>Deo Khurd (Sani) Lahore</t>
  </si>
  <si>
    <t xml:space="preserve">  623 Igarka             </t>
  </si>
  <si>
    <t>67-22 N</t>
  </si>
  <si>
    <t xml:space="preserve"> 86-16 E</t>
  </si>
  <si>
    <t>Deo Sial,Lahore</t>
  </si>
  <si>
    <t>74.13E</t>
  </si>
  <si>
    <t xml:space="preserve">  624 Liveringa          </t>
  </si>
  <si>
    <t xml:space="preserve"> 24-33 E</t>
  </si>
  <si>
    <t>Deodgarh,Multan</t>
  </si>
  <si>
    <t>30:1</t>
  </si>
  <si>
    <t xml:space="preserve">  625 Illinois           </t>
  </si>
  <si>
    <t>40-52 N</t>
  </si>
  <si>
    <t xml:space="preserve"> 89-31 W</t>
  </si>
  <si>
    <t>Deocli,Sialkot</t>
  </si>
  <si>
    <t>32:9</t>
  </si>
  <si>
    <t>75:2</t>
  </si>
  <si>
    <t>70.22E</t>
  </si>
  <si>
    <t xml:space="preserve">  626  Iloilo            </t>
  </si>
  <si>
    <t>10-49 N</t>
  </si>
  <si>
    <t xml:space="preserve"> 22-33 E</t>
  </si>
  <si>
    <t>Dhaurianwala,Multan 30</t>
  </si>
  <si>
    <t>30:6</t>
  </si>
  <si>
    <t>72:6</t>
  </si>
  <si>
    <t>32.48N</t>
  </si>
  <si>
    <t>69.25E</t>
  </si>
  <si>
    <t xml:space="preserve">  627 Imphal             </t>
  </si>
  <si>
    <t xml:space="preserve"> 95-50 E</t>
  </si>
  <si>
    <t>Dheri,Attock 34</t>
  </si>
  <si>
    <t>33.19N</t>
  </si>
  <si>
    <t>70.07E</t>
  </si>
  <si>
    <t xml:space="preserve">  628 In Salah           </t>
  </si>
  <si>
    <t>27-02 N</t>
  </si>
  <si>
    <t xml:space="preserve">  2-04 E</t>
  </si>
  <si>
    <t>Dhen,Ba</t>
  </si>
  <si>
    <t>34:42</t>
  </si>
  <si>
    <t>28.54N</t>
  </si>
  <si>
    <t>71.50E</t>
  </si>
  <si>
    <t xml:space="preserve">  629 India              </t>
  </si>
  <si>
    <t>39-57 N</t>
  </si>
  <si>
    <t>Dhen,Dir  35</t>
  </si>
  <si>
    <t>64.27E</t>
  </si>
  <si>
    <t xml:space="preserve">  630 Indianapolis       </t>
  </si>
  <si>
    <t xml:space="preserve"> 86-00 W</t>
  </si>
  <si>
    <t>Dhen,Hazara 34</t>
  </si>
  <si>
    <t>30.24N</t>
  </si>
  <si>
    <t>70.31E</t>
  </si>
  <si>
    <t xml:space="preserve">  631 Indore             </t>
  </si>
  <si>
    <t>22-48 N</t>
  </si>
  <si>
    <t xml:space="preserve"> 75-51 E</t>
  </si>
  <si>
    <t>Dheri ,Hazara 34</t>
  </si>
  <si>
    <t>33:59</t>
  </si>
  <si>
    <t xml:space="preserve">  632  Ingham            </t>
  </si>
  <si>
    <t>18-41 S</t>
  </si>
  <si>
    <t>Dheri Jhelum   33</t>
  </si>
  <si>
    <t>75.57E</t>
  </si>
  <si>
    <t xml:space="preserve">  633  Innisfail         </t>
  </si>
  <si>
    <t>17-50 S</t>
  </si>
  <si>
    <t>.A.T...Dheri</t>
  </si>
  <si>
    <t>27.55N</t>
  </si>
  <si>
    <t>66.37E</t>
  </si>
  <si>
    <t xml:space="preserve">  634 Invucarglll        </t>
  </si>
  <si>
    <t>46-30 S</t>
  </si>
  <si>
    <t xml:space="preserve"> 68-00 E</t>
  </si>
  <si>
    <t>Dhok Kharnial,Attock</t>
  </si>
  <si>
    <t>33:18</t>
  </si>
  <si>
    <t>72:9</t>
  </si>
  <si>
    <t>64.35E</t>
  </si>
  <si>
    <t xml:space="preserve">  635 Iowa               </t>
  </si>
  <si>
    <t>41-40 N</t>
  </si>
  <si>
    <t xml:space="preserve"> 91-35 W</t>
  </si>
  <si>
    <t>Dhok Kharpa,Attock</t>
  </si>
  <si>
    <t>33:17</t>
  </si>
  <si>
    <t>29.40N</t>
  </si>
  <si>
    <t>71.40E</t>
  </si>
  <si>
    <t xml:space="preserve">  636 Lpoh1              </t>
  </si>
  <si>
    <t>Dhok Khokar,Rwl'pridi</t>
  </si>
  <si>
    <t>70.58E</t>
  </si>
  <si>
    <t xml:space="preserve">  637 Iquique            </t>
  </si>
  <si>
    <t>20-16 S</t>
  </si>
  <si>
    <t xml:space="preserve"> 70-07 W</t>
  </si>
  <si>
    <t>Dhok Khole Rwl'ondi</t>
  </si>
  <si>
    <t>72:59</t>
  </si>
  <si>
    <t>29.07N</t>
  </si>
  <si>
    <t xml:space="preserve">  638 Iquitos            </t>
  </si>
  <si>
    <t xml:space="preserve"> 74-00 E</t>
  </si>
  <si>
    <t>Dhok Khorian,Rwl'ondi</t>
  </si>
  <si>
    <t>33:26</t>
  </si>
  <si>
    <t>72:47</t>
  </si>
  <si>
    <t>62.27E</t>
  </si>
  <si>
    <t xml:space="preserve">  639 Iran               </t>
  </si>
  <si>
    <t xml:space="preserve"> 55-00 E</t>
  </si>
  <si>
    <t>Dhok Khudadad,Rwl'ondi</t>
  </si>
  <si>
    <t xml:space="preserve">  640 Iraq               </t>
  </si>
  <si>
    <t>Dhok Khundi Dheri,Attock</t>
  </si>
  <si>
    <t>72:23</t>
  </si>
  <si>
    <t>32.38N</t>
  </si>
  <si>
    <t xml:space="preserve">  641 Ireland            </t>
  </si>
  <si>
    <t>Dhok Khuwawar,Attock</t>
  </si>
  <si>
    <t>72.59E</t>
  </si>
  <si>
    <t xml:space="preserve">  642 Irginia            </t>
  </si>
  <si>
    <t>37-30 N</t>
  </si>
  <si>
    <t xml:space="preserve"> 79-00 W</t>
  </si>
  <si>
    <t>Dhok Kiran Wati,Attock</t>
  </si>
  <si>
    <t>33:30</t>
  </si>
  <si>
    <t>72:33</t>
  </si>
  <si>
    <t>76.36E</t>
  </si>
  <si>
    <t xml:space="preserve">  643 Irkursk            </t>
  </si>
  <si>
    <t xml:space="preserve"> 04-00 E</t>
  </si>
  <si>
    <t>Dhok Mahangan,Mianwali 33</t>
  </si>
  <si>
    <t>25.50N</t>
  </si>
  <si>
    <t>76.45E</t>
  </si>
  <si>
    <t xml:space="preserve">  644 Is Revillagige     </t>
  </si>
  <si>
    <t xml:space="preserve"> 13-00 W</t>
  </si>
  <si>
    <t>Dhok Maiki,Attock  33</t>
  </si>
  <si>
    <t xml:space="preserve">  645 Is San Diego       </t>
  </si>
  <si>
    <t>32-43 N</t>
  </si>
  <si>
    <t>117-10 W</t>
  </si>
  <si>
    <t>Dhok Maira,Rwl'pndi 33</t>
  </si>
  <si>
    <t>63.01E</t>
  </si>
  <si>
    <t xml:space="preserve">  646 Isiro              </t>
  </si>
  <si>
    <t xml:space="preserve"> 3-05 N</t>
  </si>
  <si>
    <t xml:space="preserve"> 27-08 E</t>
  </si>
  <si>
    <t>Dhok Makhanwali,Rwrondi 34</t>
  </si>
  <si>
    <t>72:55</t>
  </si>
  <si>
    <t>34.20N</t>
  </si>
  <si>
    <t>70.20E</t>
  </si>
  <si>
    <t xml:space="preserve">  647 Islamabad          </t>
  </si>
  <si>
    <t>33-43 N</t>
  </si>
  <si>
    <t xml:space="preserve"> 73-05 E</t>
  </si>
  <si>
    <t>Dhok Maliaran,Attock 33</t>
  </si>
  <si>
    <t xml:space="preserve">  648 IslasCanarias      </t>
  </si>
  <si>
    <t>Dhok Maliaranwali,Rwrpndi 33</t>
  </si>
  <si>
    <t>67.37E</t>
  </si>
  <si>
    <t xml:space="preserve">  649 Istanbul           </t>
  </si>
  <si>
    <t xml:space="preserve"> 28-58 E</t>
  </si>
  <si>
    <t>Dhok Maliaron,Attock 34</t>
  </si>
  <si>
    <t>33:45</t>
  </si>
  <si>
    <t>62.51E</t>
  </si>
  <si>
    <t xml:space="preserve">  650 Italy              </t>
  </si>
  <si>
    <t>Dhok Marchu Khel,Attock  33</t>
  </si>
  <si>
    <t>73.33E</t>
  </si>
  <si>
    <t xml:space="preserve">  651 Lyndon             </t>
  </si>
  <si>
    <t>24-27 S</t>
  </si>
  <si>
    <t>Dhok Marianwali,Tla'gng 33</t>
  </si>
  <si>
    <t>27.01N</t>
  </si>
  <si>
    <t>62.39E</t>
  </si>
  <si>
    <t xml:space="preserve">  652 Izmir1             </t>
  </si>
  <si>
    <t>38-20 N</t>
  </si>
  <si>
    <t xml:space="preserve"> 27-15 E</t>
  </si>
  <si>
    <r>
      <rPr>
        <sz val="14"/>
        <color theme="1"/>
        <rFont val="Alvi nastaleeq"/>
      </rPr>
      <t xml:space="preserve">Dhok Mashkian </t>
    </r>
    <r>
      <rPr>
        <b/>
        <i/>
        <sz val="14"/>
        <color theme="1"/>
        <rFont val="Alvi Nastaleeq"/>
      </rPr>
      <t xml:space="preserve">I </t>
    </r>
    <r>
      <rPr>
        <sz val="14"/>
        <color theme="1"/>
        <rFont val="Alvi nastaleeq"/>
      </rPr>
      <t>(Matungi).A 33</t>
    </r>
  </si>
  <si>
    <t xml:space="preserve">  653 Jabalpur           </t>
  </si>
  <si>
    <t>23-02 N</t>
  </si>
  <si>
    <t>Dhok Mazulawali Jhelum 33</t>
  </si>
  <si>
    <t>71.54E</t>
  </si>
  <si>
    <t xml:space="preserve">  654  Jackson           </t>
  </si>
  <si>
    <t>32-30 N</t>
  </si>
  <si>
    <t xml:space="preserve"> 90-30 W</t>
  </si>
  <si>
    <t>Dhok Miachha,Rwl'pndi 34</t>
  </si>
  <si>
    <t>33:32</t>
  </si>
  <si>
    <t>73.59E</t>
  </si>
  <si>
    <t xml:space="preserve">  655 Jacksonville       </t>
  </si>
  <si>
    <t xml:space="preserve"> 82-00 W</t>
  </si>
  <si>
    <t>Dhok Mial,Attock 33</t>
  </si>
  <si>
    <t>31.57N</t>
  </si>
  <si>
    <t>65.45E</t>
  </si>
  <si>
    <t xml:space="preserve">  656 Jaffa              </t>
  </si>
  <si>
    <t>31-31 N</t>
  </si>
  <si>
    <t xml:space="preserve"> 34-30 E</t>
  </si>
  <si>
    <t>Dhok Mialanwali,Attock 33</t>
  </si>
  <si>
    <t>30.40N</t>
  </si>
  <si>
    <t xml:space="preserve">  657 Jaipur             </t>
  </si>
  <si>
    <t>26-02 N</t>
  </si>
  <si>
    <t xml:space="preserve"> 75-00 E</t>
  </si>
  <si>
    <t>Dhok Mian Ahmad,Attock 33</t>
  </si>
  <si>
    <t>72:11</t>
  </si>
  <si>
    <t>36.40N</t>
  </si>
  <si>
    <t xml:space="preserve">  658 Jakarta            </t>
  </si>
  <si>
    <t xml:space="preserve"> 6-17 S</t>
  </si>
  <si>
    <t xml:space="preserve"> 06-45 E</t>
  </si>
  <si>
    <t>Dhola,Sahiwal</t>
  </si>
  <si>
    <t>73:47</t>
  </si>
  <si>
    <t>36.44N</t>
  </si>
  <si>
    <t>73.27E</t>
  </si>
  <si>
    <t xml:space="preserve">  659 Jamaica            </t>
  </si>
  <si>
    <t xml:space="preserve"> 78-00 W</t>
  </si>
  <si>
    <t xml:space="preserve">Dholan,Lahore </t>
  </si>
  <si>
    <t xml:space="preserve">30:57 </t>
  </si>
  <si>
    <t>73.25E</t>
  </si>
  <si>
    <t xml:space="preserve">  660 Jambi              </t>
  </si>
  <si>
    <t>Ditta Baloch,Bwrpur</t>
  </si>
  <si>
    <t xml:space="preserve">  661 Jammu Kashrnlr     </t>
  </si>
  <si>
    <t>35-30 N</t>
  </si>
  <si>
    <t>Dittal Magsi,Nwb'sha</t>
  </si>
  <si>
    <t>32:36</t>
  </si>
  <si>
    <t>24.47N</t>
  </si>
  <si>
    <t xml:space="preserve">  662 Jan Mayen          </t>
  </si>
  <si>
    <t>71-00 N</t>
  </si>
  <si>
    <t>Diwana Thana,Bela</t>
  </si>
  <si>
    <t>26:4</t>
  </si>
  <si>
    <t>67:17</t>
  </si>
  <si>
    <t>35.08N</t>
  </si>
  <si>
    <t xml:space="preserve">  663 Japan              </t>
  </si>
  <si>
    <t>/Dodi Gulabipur.Jhang-Fsrbe</t>
  </si>
  <si>
    <t xml:space="preserve">  664 Jara               </t>
  </si>
  <si>
    <t xml:space="preserve"> 09-00 E</t>
  </si>
  <si>
    <t>Drig,WANA</t>
  </si>
  <si>
    <t>70:25</t>
  </si>
  <si>
    <t>34.32N</t>
  </si>
  <si>
    <t>67.18E</t>
  </si>
  <si>
    <t xml:space="preserve">  665 Jayapura           </t>
  </si>
  <si>
    <t xml:space="preserve"> 2-15 S</t>
  </si>
  <si>
    <t xml:space="preserve"> 40-47 E</t>
  </si>
  <si>
    <t>Drigh Mathin,Khz'dr</t>
  </si>
  <si>
    <t>26:47</t>
  </si>
  <si>
    <t>67:24</t>
  </si>
  <si>
    <t>74.10E</t>
  </si>
  <si>
    <t xml:space="preserve">  666 Jequie             </t>
  </si>
  <si>
    <t>13-48 S</t>
  </si>
  <si>
    <t xml:space="preserve"> 40-16 W</t>
  </si>
  <si>
    <t>Drigri Post,Rajanpur-DIK</t>
  </si>
  <si>
    <t>70:9</t>
  </si>
  <si>
    <t>27.32N</t>
  </si>
  <si>
    <t>71.07E</t>
  </si>
  <si>
    <t xml:space="preserve">  667 Jfddali            </t>
  </si>
  <si>
    <t>21-30 N</t>
  </si>
  <si>
    <t xml:space="preserve"> 39-15 E</t>
  </si>
  <si>
    <t>Drish Khel,Kohat</t>
  </si>
  <si>
    <t>70:56</t>
  </si>
  <si>
    <t>67.14E</t>
  </si>
  <si>
    <t xml:space="preserve">  668 Jiggalong          </t>
  </si>
  <si>
    <t>23-28 S</t>
  </si>
  <si>
    <t>Dronil,Chitral</t>
  </si>
  <si>
    <t>36:3</t>
  </si>
  <si>
    <t>29.55N</t>
  </si>
  <si>
    <t>74.09E</t>
  </si>
  <si>
    <t xml:space="preserve">  669 Jodhpur            </t>
  </si>
  <si>
    <t>26-15 N</t>
  </si>
  <si>
    <t xml:space="preserve"> 73-00 E</t>
  </si>
  <si>
    <t>Drosh,Chitral</t>
  </si>
  <si>
    <t>35:33</t>
  </si>
  <si>
    <t>67.06E</t>
  </si>
  <si>
    <t xml:space="preserve">  670 Johannesburg       </t>
  </si>
  <si>
    <t>Drublai,WANA</t>
  </si>
  <si>
    <t>69:38</t>
  </si>
  <si>
    <t>63.33E</t>
  </si>
  <si>
    <t xml:space="preserve">  671 Jordan             </t>
  </si>
  <si>
    <t>Drublokai,WANA</t>
  </si>
  <si>
    <t xml:space="preserve">  672 Jujuy              </t>
  </si>
  <si>
    <t>24-14 S</t>
  </si>
  <si>
    <t xml:space="preserve"> 65-15 W</t>
  </si>
  <si>
    <t>Drug,DG Khan</t>
  </si>
  <si>
    <t>30:52</t>
  </si>
  <si>
    <t>70:11</t>
  </si>
  <si>
    <t>74.46E</t>
  </si>
  <si>
    <t xml:space="preserve">  673 Jullundur          </t>
  </si>
  <si>
    <t>32-01 N</t>
  </si>
  <si>
    <t xml:space="preserve"> 75-15 E</t>
  </si>
  <si>
    <t>Drug,Kharan- Kaiat</t>
  </si>
  <si>
    <t>28:6</t>
  </si>
  <si>
    <t>65:46</t>
  </si>
  <si>
    <t xml:space="preserve">  674 Junagadh           </t>
  </si>
  <si>
    <t>21-33 N</t>
  </si>
  <si>
    <t xml:space="preserve"> 70-25 E</t>
  </si>
  <si>
    <t>Druh,Chitral</t>
  </si>
  <si>
    <t>36:28</t>
  </si>
  <si>
    <t>75.19E</t>
  </si>
  <si>
    <t xml:space="preserve">  675 Kabalo             </t>
  </si>
  <si>
    <t xml:space="preserve"> 27-00 E</t>
  </si>
  <si>
    <t>Druh Lasht,Chitral</t>
  </si>
  <si>
    <t>36:25</t>
  </si>
  <si>
    <t>69.46E</t>
  </si>
  <si>
    <t xml:space="preserve">  676 Kabul              </t>
  </si>
  <si>
    <t xml:space="preserve"> 69-00 E</t>
  </si>
  <si>
    <t>Drunni Mera,Hazara</t>
  </si>
  <si>
    <t>34:3</t>
  </si>
  <si>
    <t xml:space="preserve">  677 Kaduna             </t>
  </si>
  <si>
    <t>10-40 N</t>
  </si>
  <si>
    <t xml:space="preserve">  7-40 E</t>
  </si>
  <si>
    <t>Duaba,Mianwali</t>
  </si>
  <si>
    <t>71:23</t>
  </si>
  <si>
    <t>35.24N</t>
  </si>
  <si>
    <t>69.12E</t>
  </si>
  <si>
    <t xml:space="preserve">  678 Kagashima          </t>
  </si>
  <si>
    <t>31-35 N</t>
  </si>
  <si>
    <t xml:space="preserve"> 30-31 E</t>
  </si>
  <si>
    <t>Duabo,Dadu</t>
  </si>
  <si>
    <t>26:40</t>
  </si>
  <si>
    <t>67:46</t>
  </si>
  <si>
    <t>77.55E</t>
  </si>
  <si>
    <t xml:space="preserve">  679 Kalgoorlie         </t>
  </si>
  <si>
    <t>30-40 S</t>
  </si>
  <si>
    <t xml:space="preserve"> 21-30 E</t>
  </si>
  <si>
    <t>Duba,Psh'wr</t>
  </si>
  <si>
    <t xml:space="preserve">  680 Kaliningrad        </t>
  </si>
  <si>
    <t>Dubar Wahan,Sukkur</t>
  </si>
  <si>
    <t>27:43</t>
  </si>
  <si>
    <t>69:3</t>
  </si>
  <si>
    <t xml:space="preserve">  681 Kaluga             </t>
  </si>
  <si>
    <t xml:space="preserve"> 36-30 E</t>
  </si>
  <si>
    <t>Duber,Kohistan</t>
  </si>
  <si>
    <t>35:9</t>
  </si>
  <si>
    <t xml:space="preserve">  682 Kamcharka          </t>
  </si>
  <si>
    <t>Dubla Khan,Baltistan</t>
  </si>
  <si>
    <t>35:27</t>
  </si>
  <si>
    <t>76:2</t>
  </si>
  <si>
    <t xml:space="preserve">  683 Kamenkoye          </t>
  </si>
  <si>
    <t>62-30 N</t>
  </si>
  <si>
    <t>Duddar,Bloch'tn</t>
  </si>
  <si>
    <t>26:14</t>
  </si>
  <si>
    <t>64:39</t>
  </si>
  <si>
    <t>26.27N</t>
  </si>
  <si>
    <t xml:space="preserve">  684 Kampaia            </t>
  </si>
  <si>
    <t>00-05 N</t>
  </si>
  <si>
    <t>Duddi,Mzfr'grh</t>
  </si>
  <si>
    <t>71:30</t>
  </si>
  <si>
    <t>68.17E</t>
  </si>
  <si>
    <t xml:space="preserve">  685 Kanazawa           </t>
  </si>
  <si>
    <t>36-34 N</t>
  </si>
  <si>
    <t xml:space="preserve"> 36-38 E</t>
  </si>
  <si>
    <t>Dudharan,Attock</t>
  </si>
  <si>
    <t>32:38</t>
  </si>
  <si>
    <t>33.29N</t>
  </si>
  <si>
    <t>72.56E</t>
  </si>
  <si>
    <t xml:space="preserve">  686 Kandy              </t>
  </si>
  <si>
    <t xml:space="preserve"> 81-00 E</t>
  </si>
  <si>
    <t>Dudhi Thal,Srgdha</t>
  </si>
  <si>
    <t>77.54E</t>
  </si>
  <si>
    <t xml:space="preserve">  687 Kangaroo           </t>
  </si>
  <si>
    <t xml:space="preserve"> 39-09 E</t>
  </si>
  <si>
    <t>Dudhnial,A.K</t>
  </si>
  <si>
    <t>69.42E</t>
  </si>
  <si>
    <t xml:space="preserve">  688 Kankan             </t>
  </si>
  <si>
    <t xml:space="preserve">  9-00 W</t>
  </si>
  <si>
    <t>Dudi,Multan</t>
  </si>
  <si>
    <t>30:15</t>
  </si>
  <si>
    <t>26.33N</t>
  </si>
  <si>
    <t xml:space="preserve">  689 Kano               </t>
  </si>
  <si>
    <t xml:space="preserve">  8-35 E</t>
  </si>
  <si>
    <t>Dudishal,Kohistan</t>
  </si>
  <si>
    <t>35:34</t>
  </si>
  <si>
    <t>67.15E</t>
  </si>
  <si>
    <t xml:space="preserve">  690 Kansas             </t>
  </si>
  <si>
    <t>38-30 N</t>
  </si>
  <si>
    <t xml:space="preserve"> 99-40 W</t>
  </si>
  <si>
    <t>Dudiwala,Fsl'bd</t>
  </si>
  <si>
    <t>26.49N</t>
  </si>
  <si>
    <t xml:space="preserve">  691 Kansas City        </t>
  </si>
  <si>
    <t xml:space="preserve"> 96-00 W</t>
  </si>
  <si>
    <t>Dudkhana,Dir</t>
  </si>
  <si>
    <t>34:55</t>
  </si>
  <si>
    <t>66.35E</t>
  </si>
  <si>
    <t xml:space="preserve">  692 Kaohsiung          </t>
  </si>
  <si>
    <t>120-20 E</t>
  </si>
  <si>
    <t>Dudrai,Gujrat</t>
  </si>
  <si>
    <t xml:space="preserve">  693 Karachi            </t>
  </si>
  <si>
    <t xml:space="preserve"> 66-00 E</t>
  </si>
  <si>
    <t>Dudrai,Gujrn'wla</t>
  </si>
  <si>
    <t>26.48N</t>
  </si>
  <si>
    <t>74.01E</t>
  </si>
  <si>
    <t xml:space="preserve">  694 Karaganda          </t>
  </si>
  <si>
    <t>Dugal Banda,Dir</t>
  </si>
  <si>
    <t xml:space="preserve">  695 Karbaja io         </t>
  </si>
  <si>
    <t>32-20 N</t>
  </si>
  <si>
    <t>Duggal,Gujrn'wla</t>
  </si>
  <si>
    <t>30.35N</t>
  </si>
  <si>
    <t>69.09E</t>
  </si>
  <si>
    <t xml:space="preserve">  696 Karl Marx Stad     </t>
  </si>
  <si>
    <t xml:space="preserve"> 12-55 E</t>
  </si>
  <si>
    <t>Dugo Harai,Kohistan</t>
  </si>
  <si>
    <t>35:56</t>
  </si>
  <si>
    <t xml:space="preserve">  697 Karlsruhe          </t>
  </si>
  <si>
    <t>49-03 N</t>
  </si>
  <si>
    <t xml:space="preserve">  8-23 E</t>
  </si>
  <si>
    <t>Dugrana,Multan</t>
  </si>
  <si>
    <t>31.50N</t>
  </si>
  <si>
    <t>70.38E</t>
  </si>
  <si>
    <t xml:space="preserve">  698 Karonie            </t>
  </si>
  <si>
    <t>31-00 S</t>
  </si>
  <si>
    <t xml:space="preserve"> 22-30 E</t>
  </si>
  <si>
    <t>Dugri,Sialkot</t>
  </si>
  <si>
    <t>74:43</t>
  </si>
  <si>
    <t>28.34N</t>
  </si>
  <si>
    <t>70.54E</t>
  </si>
  <si>
    <t xml:space="preserve">  699 Kashi              </t>
  </si>
  <si>
    <t xml:space="preserve"> 76-50 E</t>
  </si>
  <si>
    <t>74:34</t>
  </si>
  <si>
    <t>29.06N</t>
  </si>
  <si>
    <t>68.12E</t>
  </si>
  <si>
    <t xml:space="preserve">  700 Kassala            </t>
  </si>
  <si>
    <t>15-10 N</t>
  </si>
  <si>
    <t xml:space="preserve"> 36-03 E</t>
  </si>
  <si>
    <t>Duhmi,Jhang</t>
  </si>
  <si>
    <t>31:49</t>
  </si>
  <si>
    <t>71.16E</t>
  </si>
  <si>
    <t xml:space="preserve">  701 Katherine          </t>
  </si>
  <si>
    <t>14-30 S</t>
  </si>
  <si>
    <t xml:space="preserve"> 32-20 E</t>
  </si>
  <si>
    <t>Duki,Loralai s</t>
  </si>
  <si>
    <t>68:34</t>
  </si>
  <si>
    <t xml:space="preserve">  702 Katmandu           </t>
  </si>
  <si>
    <t xml:space="preserve"> 85-20 E</t>
  </si>
  <si>
    <t>Dukkar,Khair'pr</t>
  </si>
  <si>
    <t>27:20</t>
  </si>
  <si>
    <t>68:33</t>
  </si>
  <si>
    <t>74.34E</t>
  </si>
  <si>
    <t xml:space="preserve">  703 Katowice           </t>
  </si>
  <si>
    <t xml:space="preserve"> 19-05 E</t>
  </si>
  <si>
    <t>Dukkar,Mzfr'grh</t>
  </si>
  <si>
    <t>70:37</t>
  </si>
  <si>
    <t xml:space="preserve">  704 Katsina            </t>
  </si>
  <si>
    <t xml:space="preserve">  7-45 E</t>
  </si>
  <si>
    <t>Dukkar Shakh,Khair'pr</t>
  </si>
  <si>
    <t>27:18</t>
  </si>
  <si>
    <t>75.58E</t>
  </si>
  <si>
    <t xml:space="preserve">  705 Kaunas             </t>
  </si>
  <si>
    <t>54-54 N</t>
  </si>
  <si>
    <t xml:space="preserve"> 23-54 E</t>
  </si>
  <si>
    <t>Dul I (Dal),Shikar'pr</t>
  </si>
  <si>
    <t>28:11</t>
  </si>
  <si>
    <t xml:space="preserve">  706 Kayseri            </t>
  </si>
  <si>
    <t xml:space="preserve"> 35-20 E</t>
  </si>
  <si>
    <t>Dula Bala,Sahiwal</t>
  </si>
  <si>
    <t>73.35E</t>
  </si>
  <si>
    <t xml:space="preserve">  707 Kazan              </t>
  </si>
  <si>
    <t>00-00 N</t>
  </si>
  <si>
    <t xml:space="preserve"> 50-00 E</t>
  </si>
  <si>
    <t>Dula Tejeka,Sahiwal</t>
  </si>
  <si>
    <t>72.32E</t>
  </si>
  <si>
    <t xml:space="preserve">  708 Kecskemet          </t>
  </si>
  <si>
    <t xml:space="preserve"> 19-40 E</t>
  </si>
  <si>
    <t>Dulai,Mzfr'bd A.K</t>
  </si>
  <si>
    <t xml:space="preserve">  709 Keetmanshoop       </t>
  </si>
  <si>
    <t>26-50 S</t>
  </si>
  <si>
    <t xml:space="preserve"> 18-10 E</t>
  </si>
  <si>
    <t>Dulanwala,Gujrat</t>
  </si>
  <si>
    <t>32:37</t>
  </si>
  <si>
    <t xml:space="preserve">  710 Kempsey            </t>
  </si>
  <si>
    <t xml:space="preserve"> 53-00 E</t>
  </si>
  <si>
    <t>Dulari Khan Bhatti,Larkana</t>
  </si>
  <si>
    <t>27:42</t>
  </si>
  <si>
    <t>67:59</t>
  </si>
  <si>
    <t>32.40N</t>
  </si>
  <si>
    <t xml:space="preserve">  711 Kenora             </t>
  </si>
  <si>
    <t>49-47 N</t>
  </si>
  <si>
    <t xml:space="preserve"> 94-29 W</t>
  </si>
  <si>
    <t>Dulchia,Shikhu'pra</t>
  </si>
  <si>
    <t>27.39N</t>
  </si>
  <si>
    <t>74.29E</t>
  </si>
  <si>
    <t xml:space="preserve">  712 Kursk              </t>
  </si>
  <si>
    <t>51-40 N</t>
  </si>
  <si>
    <t xml:space="preserve"> 36-16 E</t>
  </si>
  <si>
    <t>Dulchiwala,Lahore</t>
  </si>
  <si>
    <t xml:space="preserve">  713 Kerman             </t>
  </si>
  <si>
    <t>30-05 N</t>
  </si>
  <si>
    <t xml:space="preserve"> 57-00 E</t>
  </si>
  <si>
    <t>Dulchiwala,Shikhu'pra</t>
  </si>
  <si>
    <t xml:space="preserve">  714 Khar kov           </t>
  </si>
  <si>
    <t xml:space="preserve"> 36-10 E</t>
  </si>
  <si>
    <t>Dulewali,Attock</t>
  </si>
  <si>
    <t xml:space="preserve"> 32:57</t>
  </si>
  <si>
    <t>33.25N</t>
  </si>
  <si>
    <t>74.53E</t>
  </si>
  <si>
    <t xml:space="preserve">  715 Khartoum           </t>
  </si>
  <si>
    <t xml:space="preserve"> 32-25 E</t>
  </si>
  <si>
    <t>Farid Khel,WANA</t>
  </si>
  <si>
    <t>31.26N</t>
  </si>
  <si>
    <t xml:space="preserve">  716 Khatanga           </t>
  </si>
  <si>
    <t>72-02 N</t>
  </si>
  <si>
    <t xml:space="preserve"> 03-00 E</t>
  </si>
  <si>
    <t>Faridabad,Dadu</t>
  </si>
  <si>
    <t>27:16</t>
  </si>
  <si>
    <t>67:37</t>
  </si>
  <si>
    <t>33.52N</t>
  </si>
  <si>
    <t>69.59E</t>
  </si>
  <si>
    <t xml:space="preserve">  717 Kholmsk            </t>
  </si>
  <si>
    <t>142-30 E</t>
  </si>
  <si>
    <t>Faridabad,Rajanpur-D1K</t>
  </si>
  <si>
    <t>29:58</t>
  </si>
  <si>
    <t>70:26</t>
  </si>
  <si>
    <t>30.28N</t>
  </si>
  <si>
    <t xml:space="preserve">  718 Kid                </t>
  </si>
  <si>
    <t>54-30 N</t>
  </si>
  <si>
    <t xml:space="preserve"> 10-15 E</t>
  </si>
  <si>
    <t>Faridabad,Sahlwal</t>
  </si>
  <si>
    <t>31:8</t>
  </si>
  <si>
    <t xml:space="preserve">  719 Kigali             </t>
  </si>
  <si>
    <t>Faridan,Shikhu'pra</t>
  </si>
  <si>
    <t>75.46E</t>
  </si>
  <si>
    <t xml:space="preserve">  720 Kigoma             </t>
  </si>
  <si>
    <t xml:space="preserve"> 29-09 E</t>
  </si>
  <si>
    <t>Faridke,Multan</t>
  </si>
  <si>
    <t>74.22E</t>
  </si>
  <si>
    <t xml:space="preserve">  721 Kijev              </t>
  </si>
  <si>
    <t xml:space="preserve"> 29-30 E</t>
  </si>
  <si>
    <t>Faridke,Sialkot</t>
  </si>
  <si>
    <t>75:5</t>
  </si>
  <si>
    <t xml:space="preserve">  722 Kimberley          </t>
  </si>
  <si>
    <t>28-49 S</t>
  </si>
  <si>
    <t xml:space="preserve"> 24-45 E</t>
  </si>
  <si>
    <t>Faridpur Jagir,Sahlwal</t>
  </si>
  <si>
    <t>25.01N</t>
  </si>
  <si>
    <t>73.14E</t>
  </si>
  <si>
    <t xml:space="preserve">  723 Kingf              </t>
  </si>
  <si>
    <t>39-09 S</t>
  </si>
  <si>
    <t>Fariqabad,Fsl'bd</t>
  </si>
  <si>
    <t>25.13N</t>
  </si>
  <si>
    <t xml:space="preserve">  724 Kingston           </t>
  </si>
  <si>
    <t>45-05 N</t>
  </si>
  <si>
    <t xml:space="preserve"> 76-00 W</t>
  </si>
  <si>
    <t>Fateh Khan,Attock</t>
  </si>
  <si>
    <t>25.46N</t>
  </si>
  <si>
    <t>69.57E</t>
  </si>
  <si>
    <t xml:space="preserve">  725 Kingston           </t>
  </si>
  <si>
    <t>36-50 S</t>
  </si>
  <si>
    <t xml:space="preserve"> 39-50 E</t>
  </si>
  <si>
    <t>Fateh Khan,WANA</t>
  </si>
  <si>
    <t>32:42</t>
  </si>
  <si>
    <t>65.36E</t>
  </si>
  <si>
    <t xml:space="preserve">  726 Kingston           </t>
  </si>
  <si>
    <t xml:space="preserve"> 76-50 W</t>
  </si>
  <si>
    <t>Fateh Khan Banda Bannu</t>
  </si>
  <si>
    <t>32.24N</t>
  </si>
  <si>
    <t xml:space="preserve">  727 Kintampo           </t>
  </si>
  <si>
    <t xml:space="preserve">  1-30 W</t>
  </si>
  <si>
    <t>Fateh Khel,N/Wzr'n</t>
  </si>
  <si>
    <t>70:21</t>
  </si>
  <si>
    <t>33.34N</t>
  </si>
  <si>
    <t xml:space="preserve">  728 Kirgiz             </t>
  </si>
  <si>
    <r>
      <rPr>
        <sz val="14"/>
        <color theme="1"/>
        <rFont val="Alvi nastaleeq"/>
      </rPr>
      <t>Gabar Arain,Mzfre</t>
    </r>
  </si>
  <si>
    <t>29:19</t>
  </si>
  <si>
    <t xml:space="preserve">  729 Kirkuk             </t>
  </si>
  <si>
    <t>34-35 N</t>
  </si>
  <si>
    <t xml:space="preserve"> 44-50 E</t>
  </si>
  <si>
    <t>Gabbarai,Kohat</t>
  </si>
  <si>
    <r>
      <rPr>
        <sz val="14"/>
        <color theme="1"/>
        <rFont val="Alvi nastaleeq"/>
      </rPr>
      <t>33:11</t>
    </r>
  </si>
  <si>
    <t xml:space="preserve">  730 Kirovabad          </t>
  </si>
  <si>
    <t>40-33 N</t>
  </si>
  <si>
    <t xml:space="preserve"> 46-50 E</t>
  </si>
  <si>
    <t>Gadarar,Nwb'sha</t>
  </si>
  <si>
    <t>26:9</t>
  </si>
  <si>
    <t>68:29</t>
  </si>
  <si>
    <t xml:space="preserve">  731 Kirovograd         </t>
  </si>
  <si>
    <t>48-45 N</t>
  </si>
  <si>
    <t xml:space="preserve"> 32-45 E</t>
  </si>
  <si>
    <t>Gan►o,Sanghar</t>
  </si>
  <si>
    <t>26:0</t>
  </si>
  <si>
    <t>68:39</t>
  </si>
  <si>
    <t>32.36N</t>
  </si>
  <si>
    <t>74.42E</t>
  </si>
  <si>
    <t xml:space="preserve">  732 Kishinev           </t>
  </si>
  <si>
    <t>47-01 N</t>
  </si>
  <si>
    <t xml:space="preserve"> 28-50 E</t>
  </si>
  <si>
    <t>Garhi Usmani Khel,Malakanc 34</t>
  </si>
  <si>
    <t>34:29</t>
  </si>
  <si>
    <t>33.08N</t>
  </si>
  <si>
    <t xml:space="preserve">  733 Kismayu            </t>
  </si>
  <si>
    <t>00-15 S</t>
  </si>
  <si>
    <t xml:space="preserve"> 42-25 E</t>
  </si>
  <si>
    <t xml:space="preserve">Ghanol,Man'sra </t>
  </si>
  <si>
    <t>34:37</t>
  </si>
  <si>
    <t xml:space="preserve">  734 Kitakyushu         </t>
  </si>
  <si>
    <t>33-50 N</t>
  </si>
  <si>
    <t xml:space="preserve"> 30-50 E</t>
  </si>
  <si>
    <t>Ghanto1 Kili,Mardan</t>
  </si>
  <si>
    <t xml:space="preserve">  735 Kithener           </t>
  </si>
  <si>
    <t xml:space="preserve"> 24-10 E</t>
  </si>
  <si>
    <t>Ghanula,Sr'gdha</t>
  </si>
  <si>
    <t>25.30N</t>
  </si>
  <si>
    <t>67.25E</t>
  </si>
  <si>
    <t xml:space="preserve">  736 Kiuchuan           </t>
  </si>
  <si>
    <t>39-51 N</t>
  </si>
  <si>
    <t xml:space="preserve"> 98-30 E</t>
  </si>
  <si>
    <t>Ghanwal,Jhelum</t>
  </si>
  <si>
    <t>73:1</t>
  </si>
  <si>
    <t>32.08N</t>
  </si>
  <si>
    <t xml:space="preserve">  737 Kiungshan          </t>
  </si>
  <si>
    <t>20-00 N</t>
  </si>
  <si>
    <t xml:space="preserve"> 10-35 E</t>
  </si>
  <si>
    <t>Ghanzanfargach,Mzfr'grh</t>
  </si>
  <si>
    <t>71:7</t>
  </si>
  <si>
    <t>26.02N</t>
  </si>
  <si>
    <t xml:space="preserve">  738 Kiyev              </t>
  </si>
  <si>
    <t>50-30 N</t>
  </si>
  <si>
    <t xml:space="preserve"> 30-30 E</t>
  </si>
  <si>
    <t>Ghariam,WANA</t>
  </si>
  <si>
    <t>34.26N</t>
  </si>
  <si>
    <t>65.33E</t>
  </si>
  <si>
    <t xml:space="preserve">  739 Kiamath Fails      </t>
  </si>
  <si>
    <t>121-50 W</t>
  </si>
  <si>
    <t>Gharibpura,Attock</t>
  </si>
  <si>
    <t>33:46</t>
  </si>
  <si>
    <t>33.05N</t>
  </si>
  <si>
    <t xml:space="preserve">  740 Kobe               </t>
  </si>
  <si>
    <t>Gharibwal,Attock</t>
  </si>
  <si>
    <t>72:18</t>
  </si>
  <si>
    <t>33.21N</t>
  </si>
  <si>
    <t xml:space="preserve">  741 Kochi              </t>
  </si>
  <si>
    <t>Gharibwal,Jhelum</t>
  </si>
  <si>
    <t>32:41</t>
  </si>
  <si>
    <t xml:space="preserve">  742 Kodiak I           </t>
  </si>
  <si>
    <t>57-30 N</t>
  </si>
  <si>
    <t xml:space="preserve"> 53-45 E</t>
  </si>
  <si>
    <t>Gharkala,Hazara</t>
  </si>
  <si>
    <t>75.11E</t>
  </si>
  <si>
    <t xml:space="preserve">  743 Kolomna            </t>
  </si>
  <si>
    <t>aharmalah,Gujrat</t>
  </si>
  <si>
    <t>69.07E</t>
  </si>
  <si>
    <t xml:space="preserve">  744 Koiwezi            </t>
  </si>
  <si>
    <t>11-00 S</t>
  </si>
  <si>
    <t xml:space="preserve"> 25-03 E</t>
  </si>
  <si>
    <t>Gharmula,GuEn'wla</t>
  </si>
  <si>
    <t>73:57</t>
  </si>
  <si>
    <t>27.23N</t>
  </si>
  <si>
    <t>69.51E</t>
  </si>
  <si>
    <t xml:space="preserve">  745 Konosha            </t>
  </si>
  <si>
    <t>61-00 N</t>
  </si>
  <si>
    <t>Gishardan,Makran</t>
  </si>
  <si>
    <t>26:23</t>
  </si>
  <si>
    <t>62:37</t>
  </si>
  <si>
    <t>26.29N</t>
  </si>
  <si>
    <t>66.55E</t>
  </si>
  <si>
    <t xml:space="preserve">  746 Konya              </t>
  </si>
  <si>
    <t>Gobindgarh,Fsl'bd</t>
  </si>
  <si>
    <t>31:16</t>
  </si>
  <si>
    <t>27.51N</t>
  </si>
  <si>
    <t>65.24E</t>
  </si>
  <si>
    <t xml:space="preserve">  747 Koolatah           </t>
  </si>
  <si>
    <t>15-50 S</t>
  </si>
  <si>
    <t xml:space="preserve">  748 Korea (North)      </t>
  </si>
  <si>
    <t xml:space="preserve"> 28-30 E</t>
  </si>
  <si>
    <t>Gobindgarh,Multan</t>
  </si>
  <si>
    <t>72:5</t>
  </si>
  <si>
    <t xml:space="preserve">  749 Korea (South)      </t>
  </si>
  <si>
    <t>Gobmdgarh,Sahiwal</t>
  </si>
  <si>
    <t>30:45</t>
  </si>
  <si>
    <t xml:space="preserve">  750 Korsakov           </t>
  </si>
  <si>
    <t xml:space="preserve"> 43-50 E</t>
  </si>
  <si>
    <t>Gobindgarh,Sr'gdha</t>
  </si>
  <si>
    <t>67.33E</t>
  </si>
  <si>
    <t xml:space="preserve">  751 Kota Baharu        </t>
  </si>
  <si>
    <t xml:space="preserve"> 6-08 N</t>
  </si>
  <si>
    <t xml:space="preserve"> 01-55 E</t>
  </si>
  <si>
    <t>Gobindpur,Fsl'bd</t>
  </si>
  <si>
    <t>30:57</t>
  </si>
  <si>
    <t>67.09E</t>
  </si>
  <si>
    <t xml:space="preserve">  752 Kota Kinabaiu      </t>
  </si>
  <si>
    <t xml:space="preserve"> 6-00 N</t>
  </si>
  <si>
    <t>Gobindpur,Sahiwal</t>
  </si>
  <si>
    <t>30:30</t>
  </si>
  <si>
    <t>73:26</t>
  </si>
  <si>
    <t xml:space="preserve">  753 Krasnodar          </t>
  </si>
  <si>
    <t>45-00 N</t>
  </si>
  <si>
    <t>69.15E</t>
  </si>
  <si>
    <t xml:space="preserve">  754 Krasnoyarsk        </t>
  </si>
  <si>
    <t>Gobindpura,Gujrn'wla</t>
  </si>
  <si>
    <t xml:space="preserve">  755 Krivoy Rog         </t>
  </si>
  <si>
    <t>Gobindpura,Lahore</t>
  </si>
  <si>
    <t>30.39N</t>
  </si>
  <si>
    <t xml:space="preserve">  756 Kuala Lumpur       </t>
  </si>
  <si>
    <t xml:space="preserve"> 02-00 E</t>
  </si>
  <si>
    <t>Gobindsar,Sahiwal</t>
  </si>
  <si>
    <t>30:34</t>
  </si>
  <si>
    <t>73.39E</t>
  </si>
  <si>
    <t xml:space="preserve">  757 Kueilin            </t>
  </si>
  <si>
    <t>Gobinpura,Lahore</t>
  </si>
  <si>
    <t>74:29</t>
  </si>
  <si>
    <t>69.35E</t>
  </si>
  <si>
    <t xml:space="preserve">  758 Kungarry           </t>
  </si>
  <si>
    <t>21-08 S</t>
  </si>
  <si>
    <t xml:space="preserve"> 48-51 E</t>
  </si>
  <si>
    <t>Gobor-o-Bakh,Chitral</t>
  </si>
  <si>
    <t>36:4</t>
  </si>
  <si>
    <t>71:22</t>
  </si>
  <si>
    <t>71.52E</t>
  </si>
  <si>
    <t xml:space="preserve">  759 Kunming            </t>
  </si>
  <si>
    <t xml:space="preserve"> 02-37 E</t>
  </si>
  <si>
    <t>Godah Chah,Chagi Nushki</t>
  </si>
  <si>
    <t>63:45</t>
  </si>
  <si>
    <t>67.16E</t>
  </si>
  <si>
    <t xml:space="preserve">  760 Kupang             </t>
  </si>
  <si>
    <t>10-15 S</t>
  </si>
  <si>
    <t xml:space="preserve"> 24-15 E</t>
  </si>
  <si>
    <t>Godakhel,Mohmand</t>
  </si>
  <si>
    <t>34:26</t>
  </si>
  <si>
    <t>71:8</t>
  </si>
  <si>
    <t xml:space="preserve">  761 Kuraymah           </t>
  </si>
  <si>
    <t>18-27 N</t>
  </si>
  <si>
    <t xml:space="preserve"> 31-40 E</t>
  </si>
  <si>
    <t>Godal Shahid,Shikhu'pra</t>
  </si>
  <si>
    <t>67.17E</t>
  </si>
  <si>
    <t xml:space="preserve">  762 Kuril Islands      </t>
  </si>
  <si>
    <t>Godar,Chagi Nushki</t>
  </si>
  <si>
    <t>28:10</t>
  </si>
  <si>
    <t>63:14</t>
  </si>
  <si>
    <t>66.28E</t>
  </si>
  <si>
    <t xml:space="preserve">  763 Kursk              </t>
  </si>
  <si>
    <t>Godar,Multan</t>
  </si>
  <si>
    <t xml:space="preserve">  764 Kuwait             </t>
  </si>
  <si>
    <t>Godewala,Mianwah</t>
  </si>
  <si>
    <t>31:54</t>
  </si>
  <si>
    <t xml:space="preserve">  765 Kuvbyshev          </t>
  </si>
  <si>
    <t>Godha.Gujrn'wla</t>
  </si>
  <si>
    <t>32:4</t>
  </si>
  <si>
    <t>33.27N</t>
  </si>
  <si>
    <t>74.58E</t>
  </si>
  <si>
    <t xml:space="preserve">  766 Kweiyang           </t>
  </si>
  <si>
    <t>26-55 N</t>
  </si>
  <si>
    <t xml:space="preserve"> 07-05 E</t>
  </si>
  <si>
    <t>Godha,Sialkot</t>
  </si>
  <si>
    <t>73.31E</t>
  </si>
  <si>
    <t xml:space="preserve">  767 Kyoto              </t>
  </si>
  <si>
    <t>Godha Khichi,Sahiwal</t>
  </si>
  <si>
    <t xml:space="preserve">  768 La Grange          </t>
  </si>
  <si>
    <t>18-45 S</t>
  </si>
  <si>
    <t xml:space="preserve"> 21-45 E</t>
  </si>
  <si>
    <t>Godho Hindu,Khair'pr</t>
  </si>
  <si>
    <t>27:7</t>
  </si>
  <si>
    <t>35.15N</t>
  </si>
  <si>
    <t>68.09E</t>
  </si>
  <si>
    <t xml:space="preserve">  769 La Pampa           </t>
  </si>
  <si>
    <t>36-40 S</t>
  </si>
  <si>
    <t xml:space="preserve"> 64-20 W</t>
  </si>
  <si>
    <t>Godho Zardari,Nwbesha</t>
  </si>
  <si>
    <t>68:27</t>
  </si>
  <si>
    <t>36.02N</t>
  </si>
  <si>
    <t>76.11E</t>
  </si>
  <si>
    <t xml:space="preserve">  770 La Plata           </t>
  </si>
  <si>
    <t xml:space="preserve"> 58-25 W</t>
  </si>
  <si>
    <t>Godhu,Gujrn'wla</t>
  </si>
  <si>
    <t>32:26</t>
  </si>
  <si>
    <t>30.09N</t>
  </si>
  <si>
    <t xml:space="preserve">  771 La Rioja           </t>
  </si>
  <si>
    <t>28-52 S</t>
  </si>
  <si>
    <t>Godhuwala,Bwl'ngr</t>
  </si>
  <si>
    <t>29:57</t>
  </si>
  <si>
    <t>35.32N</t>
  </si>
  <si>
    <t xml:space="preserve">  772 Lagoon             </t>
  </si>
  <si>
    <t>17-59 S</t>
  </si>
  <si>
    <t xml:space="preserve"> 38-00 E</t>
  </si>
  <si>
    <t>Godra,Thr'pkr</t>
  </si>
  <si>
    <t>25:40</t>
  </si>
  <si>
    <t xml:space="preserve">  773 Lagos              </t>
  </si>
  <si>
    <t>Goethan Kili,Musa Khel</t>
  </si>
  <si>
    <t>69:58</t>
  </si>
  <si>
    <t>27.22N</t>
  </si>
  <si>
    <t xml:space="preserve">  774 Laho               </t>
  </si>
  <si>
    <t>Gofanwala,Jhelum</t>
  </si>
  <si>
    <t>72:40</t>
  </si>
  <si>
    <t>26.44N</t>
  </si>
  <si>
    <t xml:space="preserve">  775 Lake Nash          </t>
  </si>
  <si>
    <t>138-00 E</t>
  </si>
  <si>
    <t>Goganai,Kurrum</t>
  </si>
  <si>
    <t>70:16</t>
  </si>
  <si>
    <t>33.02N</t>
  </si>
  <si>
    <t>65.38E</t>
  </si>
  <si>
    <t xml:space="preserve">  776 Lan.now            </t>
  </si>
  <si>
    <t>35-55 N</t>
  </si>
  <si>
    <t>103-55 E</t>
  </si>
  <si>
    <t>Gogdan Gwadr-Mkr'n</t>
  </si>
  <si>
    <t>25:59</t>
  </si>
  <si>
    <t>62:57</t>
  </si>
  <si>
    <t>70.45E</t>
  </si>
  <si>
    <t xml:space="preserve">  777 Lansing            </t>
  </si>
  <si>
    <t>43-30 N</t>
  </si>
  <si>
    <t xml:space="preserve"> 85-34 W</t>
  </si>
  <si>
    <t>Gogdara,Swat</t>
  </si>
  <si>
    <t>34:45</t>
  </si>
  <si>
    <t>31.15N</t>
  </si>
  <si>
    <t>70.11E</t>
  </si>
  <si>
    <t xml:space="preserve">  778 Lao Kay            </t>
  </si>
  <si>
    <t>102-32 E</t>
  </si>
  <si>
    <t>Gogi,Q'tta/Pishin</t>
  </si>
  <si>
    <t>67:26</t>
  </si>
  <si>
    <t>34.21N</t>
  </si>
  <si>
    <t>66.52E</t>
  </si>
  <si>
    <t xml:space="preserve">  779 Laos               </t>
  </si>
  <si>
    <t>Gogo Chakki,Sr'gdha</t>
  </si>
  <si>
    <t>72:19</t>
  </si>
  <si>
    <t>34.59N</t>
  </si>
  <si>
    <t xml:space="preserve">  780 Lapaz              </t>
  </si>
  <si>
    <t xml:space="preserve"> 68-15 W</t>
  </si>
  <si>
    <t>Gogra,Sawat</t>
  </si>
  <si>
    <t xml:space="preserve">  781 Lashio             </t>
  </si>
  <si>
    <t>23-00 N</t>
  </si>
  <si>
    <t xml:space="preserve"> 97-58 E</t>
  </si>
  <si>
    <t>Gogra Raisani (Sarpra),Sibi-</t>
  </si>
  <si>
    <t>29:14</t>
  </si>
  <si>
    <t>67:47</t>
  </si>
  <si>
    <t>73.22E</t>
  </si>
  <si>
    <t xml:space="preserve">  782 Lashkar            </t>
  </si>
  <si>
    <t>26-00 N</t>
  </si>
  <si>
    <t xml:space="preserve"> 78-00 E</t>
  </si>
  <si>
    <t>Gograi,Quetta</t>
  </si>
  <si>
    <t>66:58</t>
  </si>
  <si>
    <t xml:space="preserve">  783 Laverton           </t>
  </si>
  <si>
    <t>28-35 S</t>
  </si>
  <si>
    <t>Gogran,Multan</t>
  </si>
  <si>
    <t>33.35N</t>
  </si>
  <si>
    <t>71.15E</t>
  </si>
  <si>
    <t xml:space="preserve">  784 Lawn Hill          </t>
  </si>
  <si>
    <t>18-35 S</t>
  </si>
  <si>
    <t>Gohar,Gujrat</t>
  </si>
  <si>
    <t>73:19</t>
  </si>
  <si>
    <t>75.14E</t>
  </si>
  <si>
    <t xml:space="preserve">  785 Le Mans            </t>
  </si>
  <si>
    <t>48-01 N</t>
  </si>
  <si>
    <t xml:space="preserve">  0-12 E</t>
  </si>
  <si>
    <t>Goharlahore</t>
  </si>
  <si>
    <t>31:0</t>
  </si>
  <si>
    <t>74:23</t>
  </si>
  <si>
    <t xml:space="preserve">  786 Learmonth          </t>
  </si>
  <si>
    <t>22-08 S</t>
  </si>
  <si>
    <t>Goharwala,Mianwali</t>
  </si>
  <si>
    <t>26.07N</t>
  </si>
  <si>
    <t>71.53E</t>
  </si>
  <si>
    <t xml:space="preserve">  787 Lebanon            </t>
  </si>
  <si>
    <t>Goth Ahmed,K'chi</t>
  </si>
  <si>
    <t>27.09N</t>
  </si>
  <si>
    <t xml:space="preserve">  788 Leghorn            </t>
  </si>
  <si>
    <t>43-32 N</t>
  </si>
  <si>
    <t xml:space="preserve"> 10-18 E</t>
  </si>
  <si>
    <t>Goth Ahmod Balach,Bela 26</t>
  </si>
  <si>
    <t>66:27</t>
  </si>
  <si>
    <t>27.11N</t>
  </si>
  <si>
    <t>63.51E</t>
  </si>
  <si>
    <t xml:space="preserve">  789 Leipzig            </t>
  </si>
  <si>
    <t>51-27 N</t>
  </si>
  <si>
    <t xml:space="preserve"> 12-15 E</t>
  </si>
  <si>
    <t>Goth Aialo,Dadu</t>
  </si>
  <si>
    <t>67:34</t>
  </si>
  <si>
    <t>66.16E</t>
  </si>
  <si>
    <t xml:space="preserve">  790 Leninakan          </t>
  </si>
  <si>
    <t>40-07 N</t>
  </si>
  <si>
    <t>Goth Ajab,Dadu</t>
  </si>
  <si>
    <t>25:10</t>
  </si>
  <si>
    <t>28.26N</t>
  </si>
  <si>
    <t>68.24E</t>
  </si>
  <si>
    <t xml:space="preserve">  791 Leningrad          </t>
  </si>
  <si>
    <t>59-50 N</t>
  </si>
  <si>
    <t>Goth Ajigar,Dadu 25</t>
  </si>
  <si>
    <t>67:42</t>
  </si>
  <si>
    <t>69.26E</t>
  </si>
  <si>
    <t xml:space="preserve">  792 Leon               </t>
  </si>
  <si>
    <t>21-07 N</t>
  </si>
  <si>
    <t>101-30 W</t>
  </si>
  <si>
    <t>Goth Akri Ghulam Rasul,Dac 26</t>
  </si>
  <si>
    <t>26:21</t>
  </si>
  <si>
    <t>67:48</t>
  </si>
  <si>
    <t xml:space="preserve">  793 Leonora            </t>
  </si>
  <si>
    <t>28-55 S</t>
  </si>
  <si>
    <t xml:space="preserve"> 21-25 E</t>
  </si>
  <si>
    <t>Goth Alam Din,K'chi</t>
  </si>
  <si>
    <t>67:9</t>
  </si>
  <si>
    <t>27.08N</t>
  </si>
  <si>
    <t xml:space="preserve">  794 Lesotho            </t>
  </si>
  <si>
    <t>30-02 S</t>
  </si>
  <si>
    <t>Goth Alam Khan,Dadu</t>
  </si>
  <si>
    <t>25:14</t>
  </si>
  <si>
    <t>67:40</t>
  </si>
  <si>
    <t xml:space="preserve">  795 Leticia            </t>
  </si>
  <si>
    <t xml:space="preserve"> 4-04 S</t>
  </si>
  <si>
    <t xml:space="preserve"> 69-57 W</t>
  </si>
  <si>
    <t>Goth Alam Khan,K'chi 25</t>
  </si>
  <si>
    <t>25:0</t>
  </si>
  <si>
    <t>67:1</t>
  </si>
  <si>
    <t>75.16E</t>
  </si>
  <si>
    <t xml:space="preserve">  796 Lexington          </t>
  </si>
  <si>
    <t>37-40 N</t>
  </si>
  <si>
    <t xml:space="preserve"> 81-57 W</t>
  </si>
  <si>
    <t>Goth Alan Khan Dasti,Jcota 28</t>
  </si>
  <si>
    <t>28:18</t>
  </si>
  <si>
    <t>33.01N</t>
  </si>
  <si>
    <t xml:space="preserve">  797 Lhasa              </t>
  </si>
  <si>
    <t>29-57 N</t>
  </si>
  <si>
    <t xml:space="preserve"> 91-08 E</t>
  </si>
  <si>
    <t>Goth Alani,K'chi 26</t>
  </si>
  <si>
    <t>67:21</t>
  </si>
  <si>
    <t>29.36N</t>
  </si>
  <si>
    <t xml:space="preserve">  798 Liaoyang           </t>
  </si>
  <si>
    <t>41-10 N</t>
  </si>
  <si>
    <t xml:space="preserve"> 23-50 E</t>
  </si>
  <si>
    <t>Goth Ali,Bela 25</t>
  </si>
  <si>
    <t>25:7</t>
  </si>
  <si>
    <t>66:43</t>
  </si>
  <si>
    <t>67.24E</t>
  </si>
  <si>
    <t xml:space="preserve">  799 Liberia            </t>
  </si>
  <si>
    <t xml:space="preserve"> 10-00 W</t>
  </si>
  <si>
    <t>Goth Ali,K'chi 25</t>
  </si>
  <si>
    <t>25:4</t>
  </si>
  <si>
    <t>36.19N</t>
  </si>
  <si>
    <t xml:space="preserve">  800 Libreville         </t>
  </si>
  <si>
    <t>00-30 N</t>
  </si>
  <si>
    <t>Goth At Bakhsh,Dadu</t>
  </si>
  <si>
    <t xml:space="preserve">  801 Libya              </t>
  </si>
  <si>
    <t>Goth Ali Bakhsh,K'chi 25</t>
  </si>
  <si>
    <t>66:57</t>
  </si>
  <si>
    <t>70.08E</t>
  </si>
  <si>
    <t xml:space="preserve">  802 Lille              </t>
  </si>
  <si>
    <t>50-40 N</t>
  </si>
  <si>
    <t xml:space="preserve">  3-10 E</t>
  </si>
  <si>
    <t>Goth Ali Bakhsh Khosa,Jcot 28</t>
  </si>
  <si>
    <t>35.34N</t>
  </si>
  <si>
    <t xml:space="preserve">  803 Liongwe            </t>
  </si>
  <si>
    <t xml:space="preserve"> 34-00 E</t>
  </si>
  <si>
    <t>Goth Ali Khan,Bela 25</t>
  </si>
  <si>
    <t>25:1</t>
  </si>
  <si>
    <t>66:46</t>
  </si>
  <si>
    <t>71.48E</t>
  </si>
  <si>
    <t xml:space="preserve">  804 Lima               </t>
  </si>
  <si>
    <t>12-06 S</t>
  </si>
  <si>
    <t xml:space="preserve"> 76-55 W</t>
  </si>
  <si>
    <t>Goth Ali Khan,Bela 26</t>
  </si>
  <si>
    <t>25:46</t>
  </si>
  <si>
    <t>66:47</t>
  </si>
  <si>
    <t>30.51N</t>
  </si>
  <si>
    <t xml:space="preserve">  805 Limbunya           </t>
  </si>
  <si>
    <t>17-12 S</t>
  </si>
  <si>
    <t>129-52 E</t>
  </si>
  <si>
    <t>Goth Ali Marad,Bela 26</t>
  </si>
  <si>
    <t>66:30</t>
  </si>
  <si>
    <t>28.07N</t>
  </si>
  <si>
    <t xml:space="preserve">  806 Limoges            </t>
  </si>
  <si>
    <t>45-52 N</t>
  </si>
  <si>
    <t xml:space="preserve">  1-20 E</t>
  </si>
  <si>
    <t>Goth Ali Mohd.,Bela 26</t>
  </si>
  <si>
    <t>66:23</t>
  </si>
  <si>
    <t>65.51E</t>
  </si>
  <si>
    <t xml:space="preserve">  807 Lincoln            </t>
  </si>
  <si>
    <t>40-50 N</t>
  </si>
  <si>
    <t xml:space="preserve"> 96-42 W</t>
  </si>
  <si>
    <t>Goth Ali Mohd.,Bela 25</t>
  </si>
  <si>
    <t>66:44</t>
  </si>
  <si>
    <t>69.03E</t>
  </si>
  <si>
    <t xml:space="preserve">  808 Lini               </t>
  </si>
  <si>
    <t>Goth Ali Mohd.,Dadu 25</t>
  </si>
  <si>
    <t>25:25</t>
  </si>
  <si>
    <t xml:space="preserve">  809 Lisbon             </t>
  </si>
  <si>
    <t>38-42 N</t>
  </si>
  <si>
    <t xml:space="preserve">  9-05 W</t>
  </si>
  <si>
    <t>Goth Ali Mohd.,K'chi 25</t>
  </si>
  <si>
    <t>67:19</t>
  </si>
  <si>
    <t>76.02E</t>
  </si>
  <si>
    <t xml:space="preserve">  810 Little             </t>
  </si>
  <si>
    <t>34-42 N</t>
  </si>
  <si>
    <t xml:space="preserve"> 92-16 W</t>
  </si>
  <si>
    <t>66:53</t>
  </si>
  <si>
    <t>34.44N</t>
  </si>
  <si>
    <t xml:space="preserve">  811 Lithgow            </t>
  </si>
  <si>
    <t>33-05 S</t>
  </si>
  <si>
    <t xml:space="preserve"> 50-02 E</t>
  </si>
  <si>
    <t>Goth Ali Murad,Bela 26</t>
  </si>
  <si>
    <t>25:38</t>
  </si>
  <si>
    <t>66:48</t>
  </si>
  <si>
    <t>74.27E</t>
  </si>
  <si>
    <t xml:space="preserve">  812 Ljuchou            </t>
  </si>
  <si>
    <t>24-45 N</t>
  </si>
  <si>
    <t>109-20 E</t>
  </si>
  <si>
    <t>Goth Allah Bachaya,K'chi 25</t>
  </si>
  <si>
    <t>29.12N</t>
  </si>
  <si>
    <t xml:space="preserve">  813 Liverpool          </t>
  </si>
  <si>
    <t xml:space="preserve">  2-55 W</t>
  </si>
  <si>
    <t>Goth Allah Bakhsh,Bela 26</t>
  </si>
  <si>
    <t>25:34</t>
  </si>
  <si>
    <t>66:39</t>
  </si>
  <si>
    <t>35.55N</t>
  </si>
  <si>
    <t>64.21E</t>
  </si>
  <si>
    <t xml:space="preserve">  814 Livingstone        </t>
  </si>
  <si>
    <t xml:space="preserve"> 25-50 E</t>
  </si>
  <si>
    <t>Goth Allah Bakhsh,Bela 25</t>
  </si>
  <si>
    <t>25:3</t>
  </si>
  <si>
    <t>66:49</t>
  </si>
  <si>
    <t xml:space="preserve">  815 Lning              </t>
  </si>
  <si>
    <t>43-58 N</t>
  </si>
  <si>
    <t xml:space="preserve"> 80-49 E</t>
  </si>
  <si>
    <t>Goth Allah Bakhsh,Dadu 26</t>
  </si>
  <si>
    <t>67:32</t>
  </si>
  <si>
    <t>68.34E</t>
  </si>
  <si>
    <t xml:space="preserve">  816 Lobjto             </t>
  </si>
  <si>
    <t>12-03 S</t>
  </si>
  <si>
    <t>Goth Allah Bakhsh,Jcob'bd 28</t>
  </si>
  <si>
    <t>28:23</t>
  </si>
  <si>
    <t>68:28</t>
  </si>
  <si>
    <t xml:space="preserve">  817 Lodz               </t>
  </si>
  <si>
    <t>51-45 N</t>
  </si>
  <si>
    <t xml:space="preserve"> 19-27 E</t>
  </si>
  <si>
    <t>Goth Allah Bakhsh,K'chi 25</t>
  </si>
  <si>
    <t>67:6</t>
  </si>
  <si>
    <t>66.43E</t>
  </si>
  <si>
    <t xml:space="preserve">  818 Loja               </t>
  </si>
  <si>
    <t xml:space="preserve"> 3-49 N</t>
  </si>
  <si>
    <t>Goth Allah Bakhsh Jamot,BI 26</t>
  </si>
  <si>
    <t xml:space="preserve">  819 Lolus Vale         </t>
  </si>
  <si>
    <t>17-08 S</t>
  </si>
  <si>
    <t xml:space="preserve"> 41-30 E</t>
  </si>
  <si>
    <t>Goth Allah Din,Dadu 25</t>
  </si>
  <si>
    <t>67:43</t>
  </si>
  <si>
    <t>71.26E</t>
  </si>
  <si>
    <t xml:space="preserve">  820 Lome               </t>
  </si>
  <si>
    <t xml:space="preserve"> 5-07 N</t>
  </si>
  <si>
    <t>Goth Allah Dino,Bela 26</t>
  </si>
  <si>
    <t>25:41</t>
  </si>
  <si>
    <t>72.25E</t>
  </si>
  <si>
    <t xml:space="preserve">  821 Loongana           </t>
  </si>
  <si>
    <t xml:space="preserve"> 27-05 E</t>
  </si>
  <si>
    <t>Goth Allah Eakhsh,K'chi 25</t>
  </si>
  <si>
    <t>25:24</t>
  </si>
  <si>
    <t>32.55N</t>
  </si>
  <si>
    <t xml:space="preserve">  822 Los Angeles        </t>
  </si>
  <si>
    <t>118-15 W</t>
  </si>
  <si>
    <t>Goth Allah Nur,K'chi</t>
  </si>
  <si>
    <t>67:11</t>
  </si>
  <si>
    <t>29.44N</t>
  </si>
  <si>
    <t xml:space="preserve">  823 Louisiana          </t>
  </si>
  <si>
    <t>30-50 N</t>
  </si>
  <si>
    <t xml:space="preserve"> 92-50 W</t>
  </si>
  <si>
    <t>Goth Allah Rakhio,K'chi</t>
  </si>
  <si>
    <t>25:37</t>
  </si>
  <si>
    <t>25.56N</t>
  </si>
  <si>
    <t xml:space="preserve">  824 Luanda             </t>
  </si>
  <si>
    <t xml:space="preserve"> 8-09 S</t>
  </si>
  <si>
    <t>Goth Allah Rakkha,Bela 25</t>
  </si>
  <si>
    <t>66.31E</t>
  </si>
  <si>
    <t xml:space="preserve">  825 Lubeck             </t>
  </si>
  <si>
    <t>53-55 N</t>
  </si>
  <si>
    <t xml:space="preserve"> 10-30 E</t>
  </si>
  <si>
    <t>Goth Allah Wasaya,K'chi 25</t>
  </si>
  <si>
    <t>67:15</t>
  </si>
  <si>
    <t xml:space="preserve">  826 Lublin             </t>
  </si>
  <si>
    <t>25.53N</t>
  </si>
  <si>
    <t xml:space="preserve">  827 Lucknow            </t>
  </si>
  <si>
    <t>26-20 N</t>
  </si>
  <si>
    <t>Goth Kalati Khan,Nasirabad</t>
  </si>
  <si>
    <t>25.57N</t>
  </si>
  <si>
    <t xml:space="preserve">  828 Lushun             </t>
  </si>
  <si>
    <t>Goth Kamal,Bela</t>
  </si>
  <si>
    <t>66:45</t>
  </si>
  <si>
    <t>68.42E</t>
  </si>
  <si>
    <t xml:space="preserve">  829 Luta               </t>
  </si>
  <si>
    <t>39-12 N</t>
  </si>
  <si>
    <t>Goth Kamal Khan,Sibi-Marri</t>
  </si>
  <si>
    <t>29:0</t>
  </si>
  <si>
    <t>68:3</t>
  </si>
  <si>
    <t xml:space="preserve">  830 Lux (Luxembour     </t>
  </si>
  <si>
    <t xml:space="preserve">  6-22 E</t>
  </si>
  <si>
    <t>Goth Kanda,Bloch'tn</t>
  </si>
  <si>
    <t>25:51</t>
  </si>
  <si>
    <t>67:25</t>
  </si>
  <si>
    <t>23.40N</t>
  </si>
  <si>
    <t xml:space="preserve">  831 Lvov               </t>
  </si>
  <si>
    <t>49-40 N</t>
  </si>
  <si>
    <t>Goth Kani Mabend,K'chi</t>
  </si>
  <si>
    <t xml:space="preserve">  832 Lynchburg          </t>
  </si>
  <si>
    <t>Goth Kapat,Dadu</t>
  </si>
  <si>
    <t xml:space="preserve">  833 Lyon               </t>
  </si>
  <si>
    <t>45-44 N</t>
  </si>
  <si>
    <t xml:space="preserve">  4-52 E</t>
  </si>
  <si>
    <t>Goth Kapri,Dadu</t>
  </si>
  <si>
    <t>25:2</t>
  </si>
  <si>
    <t xml:space="preserve">  834 Macau Port         </t>
  </si>
  <si>
    <t>22-16 N</t>
  </si>
  <si>
    <t xml:space="preserve"> 13-35 E</t>
  </si>
  <si>
    <t>Goth Karam Khan,K'chi</t>
  </si>
  <si>
    <t>67:5</t>
  </si>
  <si>
    <t>28.40N</t>
  </si>
  <si>
    <t>78.12E</t>
  </si>
  <si>
    <t xml:space="preserve">  835 Maceio             </t>
  </si>
  <si>
    <t xml:space="preserve"> 36-00 W</t>
  </si>
  <si>
    <t>Goth Karu Jamot,Bela</t>
  </si>
  <si>
    <t>25:56</t>
  </si>
  <si>
    <t>31.25N</t>
  </si>
  <si>
    <t>65.11E</t>
  </si>
  <si>
    <t xml:space="preserve">  836 Mackay             </t>
  </si>
  <si>
    <t>149-00 E</t>
  </si>
  <si>
    <t>Goth Khammu,Bela</t>
  </si>
  <si>
    <t>25:36</t>
  </si>
  <si>
    <t>66:37</t>
  </si>
  <si>
    <t>31.28N</t>
  </si>
  <si>
    <t xml:space="preserve">  837 Madagascar         </t>
  </si>
  <si>
    <t>Goth Mohd. Ayub,Bela</t>
  </si>
  <si>
    <t>25:58</t>
  </si>
  <si>
    <r>
      <rPr>
        <sz val="14"/>
        <color theme="1"/>
        <rFont val="Alvi nastaleeq"/>
      </rPr>
      <t>66:46</t>
    </r>
  </si>
  <si>
    <t>30.05N</t>
  </si>
  <si>
    <t xml:space="preserve">  838 Madang             </t>
  </si>
  <si>
    <t xml:space="preserve"> 5-12 S</t>
  </si>
  <si>
    <t xml:space="preserve"> 45-48 E</t>
  </si>
  <si>
    <t>Goth Mohd. Bakhsh,Nasirab</t>
  </si>
  <si>
    <t>28:38</t>
  </si>
  <si>
    <r>
      <rPr>
        <sz val="14"/>
        <color theme="1"/>
        <rFont val="Alvi nastaleeq"/>
      </rPr>
      <t>68:21</t>
    </r>
  </si>
  <si>
    <t xml:space="preserve">  839 Madina             </t>
  </si>
  <si>
    <t>24-35 N</t>
  </si>
  <si>
    <t xml:space="preserve"> 39-52 E</t>
  </si>
  <si>
    <t>Goth Safar,Bela</t>
  </si>
  <si>
    <t>66:41</t>
  </si>
  <si>
    <t>73.02E</t>
  </si>
  <si>
    <t xml:space="preserve">  840 Madras             </t>
  </si>
  <si>
    <t>12-30 N</t>
  </si>
  <si>
    <t>Goth Saiyid,Bela 25</t>
  </si>
  <si>
    <t>25:26</t>
  </si>
  <si>
    <t>66:42</t>
  </si>
  <si>
    <t>27.16N</t>
  </si>
  <si>
    <t xml:space="preserve">  841 Madrid             </t>
  </si>
  <si>
    <t>Goth Saleh,Bela 25</t>
  </si>
  <si>
    <t>31.53N</t>
  </si>
  <si>
    <t xml:space="preserve">  842 Madura             </t>
  </si>
  <si>
    <t>Goth Saleh,K'chi 25</t>
  </si>
  <si>
    <t>31.02N</t>
  </si>
  <si>
    <t xml:space="preserve">  843 Madurai            </t>
  </si>
  <si>
    <t>Goth Saleh Gado,Dadu 25</t>
  </si>
  <si>
    <t xml:space="preserve">  844 Mafiking           </t>
  </si>
  <si>
    <t>25-52 S</t>
  </si>
  <si>
    <t>Goth Saleh Mohd.,Bela 26</t>
  </si>
  <si>
    <t>25:43</t>
  </si>
  <si>
    <t>66:40</t>
  </si>
  <si>
    <t>23.42N</t>
  </si>
  <si>
    <t xml:space="preserve">  845 Maffra             </t>
  </si>
  <si>
    <t>38-08 S</t>
  </si>
  <si>
    <t xml:space="preserve"> 47-02 E</t>
  </si>
  <si>
    <t>Goth Saleh Mohd.,Bela 25</t>
  </si>
  <si>
    <t>25:21</t>
  </si>
  <si>
    <t>70.51E</t>
  </si>
  <si>
    <t xml:space="preserve">  846 Magdeburg          </t>
  </si>
  <si>
    <t>52-08 N</t>
  </si>
  <si>
    <t xml:space="preserve"> 11-40 E</t>
  </si>
  <si>
    <t>Goth Saleh Mohd.,Dadu 25</t>
  </si>
  <si>
    <t>67:44</t>
  </si>
  <si>
    <t xml:space="preserve">  847 Mt Magent          </t>
  </si>
  <si>
    <t>Goth Samana,Bloch'tn 26</t>
  </si>
  <si>
    <t>25:49</t>
  </si>
  <si>
    <t>72.09E</t>
  </si>
  <si>
    <t xml:space="preserve">  848 Magnitogorsk       </t>
  </si>
  <si>
    <t xml:space="preserve"> 59-00 E</t>
  </si>
  <si>
    <t>Goth Waliawah,Sibi-Marn</t>
  </si>
  <si>
    <t>29:3</t>
  </si>
  <si>
    <t>68:5</t>
  </si>
  <si>
    <t>31.10N</t>
  </si>
  <si>
    <t>72.30E</t>
  </si>
  <si>
    <t xml:space="preserve">  849 Magwe              </t>
  </si>
  <si>
    <t xml:space="preserve"> 95-00 E</t>
  </si>
  <si>
    <t>Goth Wasand,K'ch</t>
  </si>
  <si>
    <t>25:39</t>
  </si>
  <si>
    <t>67:2</t>
  </si>
  <si>
    <t xml:space="preserve">  850 Maine              </t>
  </si>
  <si>
    <t>45-25 N</t>
  </si>
  <si>
    <t xml:space="preserve"> 69-50 W</t>
  </si>
  <si>
    <t>Gulba Din,Bannu</t>
  </si>
  <si>
    <t>70.27E</t>
  </si>
  <si>
    <t xml:space="preserve">  851 Mainz              </t>
  </si>
  <si>
    <t xml:space="preserve">  8-30 E</t>
  </si>
  <si>
    <t>Gulba Kili,Kohat</t>
  </si>
  <si>
    <t>34.03N</t>
  </si>
  <si>
    <t>71.28E</t>
  </si>
  <si>
    <t xml:space="preserve">  852 Majorca            </t>
  </si>
  <si>
    <t>39-40 N</t>
  </si>
  <si>
    <t>Gulbash,Swat</t>
  </si>
  <si>
    <t xml:space="preserve">  853 Makasar            </t>
  </si>
  <si>
    <t>Gulbana,Srodha</t>
  </si>
  <si>
    <t>70.49E</t>
  </si>
  <si>
    <t xml:space="preserve">  854 Makeyevka          </t>
  </si>
  <si>
    <t>Gult,Bannu</t>
  </si>
  <si>
    <t xml:space="preserve">  855 Makhachkala        </t>
  </si>
  <si>
    <t>Guli,Mardan</t>
  </si>
  <si>
    <t>71.37E</t>
  </si>
  <si>
    <t xml:space="preserve">  856 Makkah             </t>
  </si>
  <si>
    <t>21-25 N</t>
  </si>
  <si>
    <t xml:space="preserve"> 39-58 E</t>
  </si>
  <si>
    <t>Gulial,Attock</t>
  </si>
  <si>
    <t>29.56N</t>
  </si>
  <si>
    <t xml:space="preserve">  857 Malabo             </t>
  </si>
  <si>
    <t xml:space="preserve"> 3-50 N</t>
  </si>
  <si>
    <t>72:31</t>
  </si>
  <si>
    <t xml:space="preserve">  858 Malacca            </t>
  </si>
  <si>
    <t xml:space="preserve"> 2-15 N</t>
  </si>
  <si>
    <t>102-05 E</t>
  </si>
  <si>
    <t>Gulial Bhal,Attock</t>
  </si>
  <si>
    <t>25.22N</t>
  </si>
  <si>
    <t>75.56E</t>
  </si>
  <si>
    <t xml:space="preserve">  859 Malaga             </t>
  </si>
  <si>
    <t xml:space="preserve">  3-45 W</t>
  </si>
  <si>
    <t>Gulial Kalan,Attock</t>
  </si>
  <si>
    <t>61.50E</t>
  </si>
  <si>
    <t xml:space="preserve">  860 Malanje            </t>
  </si>
  <si>
    <t xml:space="preserve"> 16-20 E</t>
  </si>
  <si>
    <t>Gullozai,Psh'wr</t>
  </si>
  <si>
    <t xml:space="preserve">  861 Malawi             </t>
  </si>
  <si>
    <t>Gulmaira,Hazara</t>
  </si>
  <si>
    <t>34:25</t>
  </si>
  <si>
    <t>25.38N</t>
  </si>
  <si>
    <t xml:space="preserve">  862 Malaysia           </t>
  </si>
  <si>
    <t>102-00 E</t>
  </si>
  <si>
    <t>Gwargi Sunt.Gwadr-Mkr'n</t>
  </si>
  <si>
    <t>62:10</t>
  </si>
  <si>
    <t>30.02N</t>
  </si>
  <si>
    <t>64.20E</t>
  </si>
  <si>
    <t xml:space="preserve">  863 Malaysia Is        </t>
  </si>
  <si>
    <t>111-00 E</t>
  </si>
  <si>
    <t>Gwari,Attock</t>
  </si>
  <si>
    <t>72:39</t>
  </si>
  <si>
    <t xml:space="preserve">  864 Malbon             </t>
  </si>
  <si>
    <t>Gwarkuh,Turbat</t>
  </si>
  <si>
    <t>26:50</t>
  </si>
  <si>
    <t xml:space="preserve">  865 Maldives           </t>
  </si>
  <si>
    <t xml:space="preserve"> 72-00 E</t>
  </si>
  <si>
    <t>Gwatgi,Gwadr-Mkr'n</t>
  </si>
  <si>
    <t>62:46</t>
  </si>
  <si>
    <t xml:space="preserve">  866 Mali               </t>
  </si>
  <si>
    <t>Gwaza,Kurrum</t>
  </si>
  <si>
    <t>70:22</t>
  </si>
  <si>
    <t>29.08N</t>
  </si>
  <si>
    <t xml:space="preserve">  867 Malmo              </t>
  </si>
  <si>
    <t>Gwazai3Orakzai Kohat</t>
  </si>
  <si>
    <t>70:33</t>
  </si>
  <si>
    <t>23.52N</t>
  </si>
  <si>
    <t xml:space="preserve">  868 Malta              </t>
  </si>
  <si>
    <t xml:space="preserve"> 14-30 E</t>
  </si>
  <si>
    <t>Gwazgi I Gwash,Kharan- Kal</t>
  </si>
  <si>
    <t>28:30</t>
  </si>
  <si>
    <t>65:30</t>
  </si>
  <si>
    <t>70.19E</t>
  </si>
  <si>
    <t xml:space="preserve">  869 Managua            </t>
  </si>
  <si>
    <t xml:space="preserve"> 86-15 W</t>
  </si>
  <si>
    <t>Hab Chawki,K'chi</t>
  </si>
  <si>
    <t>70.37E</t>
  </si>
  <si>
    <t xml:space="preserve">  870 Manaus             </t>
  </si>
  <si>
    <t>Hab Nadi Chowki,K'chi</t>
  </si>
  <si>
    <t>25.34N</t>
  </si>
  <si>
    <t xml:space="preserve">  871 Manchester         </t>
  </si>
  <si>
    <t>53-20 N</t>
  </si>
  <si>
    <t xml:space="preserve">  2-15 W</t>
  </si>
  <si>
    <t>Haberi,Nwb'sha</t>
  </si>
  <si>
    <t>26:28</t>
  </si>
  <si>
    <t>68:10</t>
  </si>
  <si>
    <t>35.39N</t>
  </si>
  <si>
    <t xml:space="preserve">  872 Mandal             </t>
  </si>
  <si>
    <t>106-20 E</t>
  </si>
  <si>
    <t>Habib,Mianwali</t>
  </si>
  <si>
    <t>33.04N</t>
  </si>
  <si>
    <t xml:space="preserve">  873 Mandalay           </t>
  </si>
  <si>
    <t xml:space="preserve"> 96-06 E</t>
  </si>
  <si>
    <t>Habib,Jhang</t>
  </si>
  <si>
    <t>72:27</t>
  </si>
  <si>
    <t xml:space="preserve">  874 Mandora            </t>
  </si>
  <si>
    <t>19-45 S</t>
  </si>
  <si>
    <t xml:space="preserve"> 20-45 E</t>
  </si>
  <si>
    <t xml:space="preserve">  875 Manila             </t>
  </si>
  <si>
    <t>14-52 N</t>
  </si>
  <si>
    <t xml:space="preserve"> 21-00 E</t>
  </si>
  <si>
    <t>Habib Baihk,Mzfr'bd A.K</t>
  </si>
  <si>
    <t xml:space="preserve">  876 Manitoba           </t>
  </si>
  <si>
    <t>100-00 W</t>
  </si>
  <si>
    <t>Habib Dhok,Kohat</t>
  </si>
  <si>
    <t>33:14</t>
  </si>
  <si>
    <t>24.24N</t>
  </si>
  <si>
    <t xml:space="preserve">  877 Manizales          </t>
  </si>
  <si>
    <t xml:space="preserve"> 5-04 N</t>
  </si>
  <si>
    <t xml:space="preserve"> 75-52 W</t>
  </si>
  <si>
    <t>Habib Kanial,Rwl'pndi</t>
  </si>
  <si>
    <t>33:16</t>
  </si>
  <si>
    <t>69.08E</t>
  </si>
  <si>
    <t xml:space="preserve">  878 Manning            </t>
  </si>
  <si>
    <t>22-50 N</t>
  </si>
  <si>
    <t>108-05 W</t>
  </si>
  <si>
    <t>Habib Kili,Loralai</t>
  </si>
  <si>
    <t>68:38</t>
  </si>
  <si>
    <t>24.25N</t>
  </si>
  <si>
    <t>73.46E</t>
  </si>
  <si>
    <t xml:space="preserve">  879 Manta              </t>
  </si>
  <si>
    <t xml:space="preserve"> 1-02 S</t>
  </si>
  <si>
    <t>Habib Kili,Q'tta/Pishin</t>
  </si>
  <si>
    <t>30:12</t>
  </si>
  <si>
    <t>69.19E</t>
  </si>
  <si>
    <t xml:space="preserve">  880 Manzanillo         </t>
  </si>
  <si>
    <t xml:space="preserve"> 04-15 W</t>
  </si>
  <si>
    <t>Habibabad,Sahiwal</t>
  </si>
  <si>
    <t xml:space="preserve">  881 Maputo             </t>
  </si>
  <si>
    <t>26-35 S</t>
  </si>
  <si>
    <t>Habibka,Punjab</t>
  </si>
  <si>
    <t xml:space="preserve">  882 Maracaibo          </t>
  </si>
  <si>
    <t>10-50 N</t>
  </si>
  <si>
    <t xml:space="preserve"> 71-40 W</t>
  </si>
  <si>
    <t>Habibpur,Sr'gdha</t>
  </si>
  <si>
    <t>31:59</t>
  </si>
  <si>
    <t>27.21N</t>
  </si>
  <si>
    <t xml:space="preserve">  883 Maracay            </t>
  </si>
  <si>
    <t>10-20 N</t>
  </si>
  <si>
    <t xml:space="preserve">  884 Maranhao           </t>
  </si>
  <si>
    <t xml:space="preserve"> 5-15 S</t>
  </si>
  <si>
    <t xml:space="preserve"> 45-52 W</t>
  </si>
  <si>
    <t>Habibullah,Bannu</t>
  </si>
  <si>
    <t>34.54N</t>
  </si>
  <si>
    <t>68.26E</t>
  </si>
  <si>
    <t xml:space="preserve">  885 Marble Bar         </t>
  </si>
  <si>
    <t>21-15 S</t>
  </si>
  <si>
    <t xml:space="preserve"> 19-42 E</t>
  </si>
  <si>
    <t>Habibwala,Jhang</t>
  </si>
  <si>
    <t>76.15E</t>
  </si>
  <si>
    <t xml:space="preserve">  886 Mareeba            </t>
  </si>
  <si>
    <t xml:space="preserve"> 45-27 E</t>
  </si>
  <si>
    <t>Habibzai,Psh'wr</t>
  </si>
  <si>
    <t>33.38N</t>
  </si>
  <si>
    <t>77.18E</t>
  </si>
  <si>
    <t xml:space="preserve">  887 Marie              </t>
  </si>
  <si>
    <t>47-35 N</t>
  </si>
  <si>
    <t xml:space="preserve"> 84-00 W</t>
  </si>
  <si>
    <t>Habibzai,Pishin</t>
  </si>
  <si>
    <t>30:40</t>
  </si>
  <si>
    <t xml:space="preserve">  888 Markovo            </t>
  </si>
  <si>
    <t>64-46 N</t>
  </si>
  <si>
    <t xml:space="preserve"> 70-48 E</t>
  </si>
  <si>
    <t>Habnadi,K'chi</t>
  </si>
  <si>
    <t xml:space="preserve">  889 Marlborough        </t>
  </si>
  <si>
    <t>22-57 S</t>
  </si>
  <si>
    <t>Hachari Dolal,Rwl'pndi</t>
  </si>
  <si>
    <t>34.14N</t>
  </si>
  <si>
    <t>64.34E</t>
  </si>
  <si>
    <t xml:space="preserve">  890 Marrakech          </t>
  </si>
  <si>
    <t xml:space="preserve">  7-57 W</t>
  </si>
  <si>
    <t>Hachi da Dara,Hazara</t>
  </si>
  <si>
    <t>28.37N</t>
  </si>
  <si>
    <t xml:space="preserve">  891 Marree             </t>
  </si>
  <si>
    <t>29-38 S</t>
  </si>
  <si>
    <t>Hachia-i Bangial (Dulal),Rwl'</t>
  </si>
  <si>
    <t>33:19</t>
  </si>
  <si>
    <t>34.22N</t>
  </si>
  <si>
    <t xml:space="preserve">  892 Marshall Is        </t>
  </si>
  <si>
    <t xml:space="preserve"> 70-00 E</t>
  </si>
  <si>
    <t>Had,Mohmand</t>
  </si>
  <si>
    <t xml:space="preserve">  893 Maryborough        </t>
  </si>
  <si>
    <t>25-08 S</t>
  </si>
  <si>
    <t xml:space="preserve"> 52-05 E</t>
  </si>
  <si>
    <t>Had Kurri,Sibi-Marri</t>
  </si>
  <si>
    <t>28.48N</t>
  </si>
  <si>
    <t>70.34E</t>
  </si>
  <si>
    <t xml:space="preserve">  894 Marzuq             </t>
  </si>
  <si>
    <t xml:space="preserve"> 14-15 E</t>
  </si>
  <si>
    <t>Hadala,A.K.</t>
  </si>
  <si>
    <t xml:space="preserve">  895 Maseru             </t>
  </si>
  <si>
    <t>Hadalah,A.K.</t>
  </si>
  <si>
    <t>78.46E</t>
  </si>
  <si>
    <t xml:space="preserve">  896 Mashhad            </t>
  </si>
  <si>
    <t>36-16 N</t>
  </si>
  <si>
    <t xml:space="preserve"> 59-12 E</t>
  </si>
  <si>
    <t>Hadali,Sialkot</t>
  </si>
  <si>
    <t xml:space="preserve">  897 Massape            </t>
  </si>
  <si>
    <t xml:space="preserve"> 3-57 S</t>
  </si>
  <si>
    <t xml:space="preserve"> 40-20 W</t>
  </si>
  <si>
    <t xml:space="preserve">Hadali,Sr'gdha </t>
  </si>
  <si>
    <t xml:space="preserve">  898 Massawa            </t>
  </si>
  <si>
    <t>Hadawali,Attock</t>
  </si>
  <si>
    <t>33:9</t>
  </si>
  <si>
    <t>66.58E</t>
  </si>
  <si>
    <t xml:space="preserve">  899 Masterton          </t>
  </si>
  <si>
    <t>41-00 S</t>
  </si>
  <si>
    <t xml:space="preserve"> 75-35 E</t>
  </si>
  <si>
    <t>Hadd,Makran</t>
  </si>
  <si>
    <t>75.29E</t>
  </si>
  <si>
    <t xml:space="preserve">  900 Mataranka          </t>
  </si>
  <si>
    <t>14-55 S</t>
  </si>
  <si>
    <t>Hadda,Sr'gdha</t>
  </si>
  <si>
    <t>26.51N</t>
  </si>
  <si>
    <t>61.54E</t>
  </si>
  <si>
    <t xml:space="preserve">  901 Mato Grosso        </t>
  </si>
  <si>
    <t>13-39 S</t>
  </si>
  <si>
    <t xml:space="preserve"> 55-42 W</t>
  </si>
  <si>
    <t>Haddoki.Gwadr-Mkr'n</t>
  </si>
  <si>
    <t>62:47</t>
  </si>
  <si>
    <t>63.32E</t>
  </si>
  <si>
    <t xml:space="preserve">  902 Maturin            </t>
  </si>
  <si>
    <t xml:space="preserve"> 9-48 N</t>
  </si>
  <si>
    <t xml:space="preserve"> 63-16 W</t>
  </si>
  <si>
    <t>Hadeki,Hyd'bd</t>
  </si>
  <si>
    <t>68:45</t>
  </si>
  <si>
    <t>26.14N</t>
  </si>
  <si>
    <t>65.20E</t>
  </si>
  <si>
    <t xml:space="preserve">  903 Maui               </t>
  </si>
  <si>
    <t>Hadiala.Shikhu'pra</t>
  </si>
  <si>
    <t>30.50N</t>
  </si>
  <si>
    <t>64.36E</t>
  </si>
  <si>
    <t xml:space="preserve">  904 Mauritania         </t>
  </si>
  <si>
    <t>Hadomela,Kurrum</t>
  </si>
  <si>
    <t xml:space="preserve">  905 Mauritus           </t>
  </si>
  <si>
    <t xml:space="preserve"> 57-30 E</t>
  </si>
  <si>
    <t>Haduki,Gwadr-Mkr'n</t>
  </si>
  <si>
    <t>31.19N</t>
  </si>
  <si>
    <t xml:space="preserve">  906 Mazatlan           </t>
  </si>
  <si>
    <t>Hadwala Gujaran,Rwl'pndi</t>
  </si>
  <si>
    <t>73:17</t>
  </si>
  <si>
    <t xml:space="preserve">  907 Mbabane            </t>
  </si>
  <si>
    <t>26-02 S</t>
  </si>
  <si>
    <t xml:space="preserve"> 31-03 E</t>
  </si>
  <si>
    <t>Hadwar,Multan</t>
  </si>
  <si>
    <t xml:space="preserve">  908 Medan              </t>
  </si>
  <si>
    <t xml:space="preserve"> 98-08 E</t>
  </si>
  <si>
    <t>Hadwar(Hudwar) Sibi-Marri</t>
  </si>
  <si>
    <t>29:4</t>
  </si>
  <si>
    <t>34.24N</t>
  </si>
  <si>
    <t>70.05E</t>
  </si>
  <si>
    <t xml:space="preserve">  909 Medellin           </t>
  </si>
  <si>
    <t xml:space="preserve"> 6-10 N</t>
  </si>
  <si>
    <t xml:space="preserve"> 75-53 W</t>
  </si>
  <si>
    <t>Haegani,Gwadr-Mkr'n</t>
  </si>
  <si>
    <t>64:22</t>
  </si>
  <si>
    <t xml:space="preserve">  910 Medford            </t>
  </si>
  <si>
    <t>122-45 W</t>
  </si>
  <si>
    <t>Hardo Udde Gujrn'wla</t>
  </si>
  <si>
    <t>31:56</t>
  </si>
  <si>
    <t>27.33N</t>
  </si>
  <si>
    <t>70.32E</t>
  </si>
  <si>
    <t xml:space="preserve">  911 Medicine Hat       </t>
  </si>
  <si>
    <t>110-30 W</t>
  </si>
  <si>
    <t>Hardo Warpal,Gujrn'wla</t>
  </si>
  <si>
    <t>28.04N</t>
  </si>
  <si>
    <t>67.50E</t>
  </si>
  <si>
    <t xml:space="preserve">  912 Meekatharra        </t>
  </si>
  <si>
    <t>26-40 S</t>
  </si>
  <si>
    <t>118-30 E</t>
  </si>
  <si>
    <t>Hardowagai Banda,Bannu 33</t>
  </si>
  <si>
    <t>32:49</t>
  </si>
  <si>
    <t>71:1</t>
  </si>
  <si>
    <t xml:space="preserve">  913 Meerut             </t>
  </si>
  <si>
    <t xml:space="preserve"> 78-09 E</t>
  </si>
  <si>
    <t>Haretrak,Gwadr-Mkr'n 26</t>
  </si>
  <si>
    <t>64:24</t>
  </si>
  <si>
    <t xml:space="preserve">  914 Meknes             </t>
  </si>
  <si>
    <t xml:space="preserve">  5-10 W</t>
  </si>
  <si>
    <t>Hargarh Chak,Shikhu'pra 32</t>
  </si>
  <si>
    <t>28.27N</t>
  </si>
  <si>
    <t>62.15E</t>
  </si>
  <si>
    <t xml:space="preserve">  915 Melbourne          </t>
  </si>
  <si>
    <t>37-50 S</t>
  </si>
  <si>
    <t>Hargobindpur,Jhang 32</t>
  </si>
  <si>
    <t>65.40E</t>
  </si>
  <si>
    <t xml:space="preserve">  916 Melilla            </t>
  </si>
  <si>
    <t xml:space="preserve">  2-40 W</t>
  </si>
  <si>
    <t>Harianai,Up/Sawat 35</t>
  </si>
  <si>
    <t>35:26</t>
  </si>
  <si>
    <t>61.44E</t>
  </si>
  <si>
    <t xml:space="preserve">  917 Metz               </t>
  </si>
  <si>
    <t>Hariankot,Malakand 34</t>
  </si>
  <si>
    <t>63.26E</t>
  </si>
  <si>
    <t xml:space="preserve">  918 Memphis            </t>
  </si>
  <si>
    <t>35-26 N</t>
  </si>
  <si>
    <t>Harigarh,Sahiwal
31</t>
  </si>
  <si>
    <t>71.34E</t>
  </si>
  <si>
    <t xml:space="preserve">  919 Menado             </t>
  </si>
  <si>
    <t xml:space="preserve"> 1-07 N</t>
  </si>
  <si>
    <t>124-00 E</t>
  </si>
  <si>
    <t>Harihar,Lahore 31</t>
  </si>
  <si>
    <t>74:27</t>
  </si>
  <si>
    <t>35.38N</t>
  </si>
  <si>
    <t>62.05E</t>
  </si>
  <si>
    <t xml:space="preserve">  920 Mendoza            </t>
  </si>
  <si>
    <t>Harike,Lahore 31</t>
  </si>
  <si>
    <t>31:1</t>
  </si>
  <si>
    <t>74:15</t>
  </si>
  <si>
    <t>28.25N</t>
  </si>
  <si>
    <t xml:space="preserve">  921 Mengtzu            </t>
  </si>
  <si>
    <t>23-08 N</t>
  </si>
  <si>
    <t>103-22 E</t>
  </si>
  <si>
    <t>Harike Kalan,Bwl'ngr 30</t>
  </si>
  <si>
    <t xml:space="preserve">  922 Mentawai           </t>
  </si>
  <si>
    <t xml:space="preserve"> 1-08 S</t>
  </si>
  <si>
    <t xml:space="preserve"> 98-10 E</t>
  </si>
  <si>
    <t>Husain Shah,Khair'pr</t>
  </si>
  <si>
    <t>28.28N</t>
  </si>
  <si>
    <t xml:space="preserve">  923 Mergui             </t>
  </si>
  <si>
    <t>12-29 N</t>
  </si>
  <si>
    <t xml:space="preserve"> 98-39 E</t>
  </si>
  <si>
    <t>Husain Shah,Sr'gdha</t>
  </si>
  <si>
    <t>72:24</t>
  </si>
  <si>
    <t>29.45N</t>
  </si>
  <si>
    <t xml:space="preserve">  924 Merida             </t>
  </si>
  <si>
    <t>20-51 N</t>
  </si>
  <si>
    <t>Husainpur Ariwala,Multan</t>
  </si>
  <si>
    <t>26.23N</t>
  </si>
  <si>
    <t xml:space="preserve">  925 Messjna            </t>
  </si>
  <si>
    <t>Hussain Khan Thoro,Hyd'bd</t>
  </si>
  <si>
    <r>
      <rPr>
        <sz val="14"/>
        <color theme="1"/>
        <rFont val="Alvi nastaleeq"/>
      </rPr>
      <t>68:33</t>
    </r>
  </si>
  <si>
    <t>27.53N</t>
  </si>
  <si>
    <t>62.37E</t>
  </si>
  <si>
    <t xml:space="preserve">  926 Mexicali           </t>
  </si>
  <si>
    <t>Hussain Pato,Khairpr</t>
  </si>
  <si>
    <t>26:53</t>
  </si>
  <si>
    <t>24.21N</t>
  </si>
  <si>
    <t>65.37E</t>
  </si>
  <si>
    <t xml:space="preserve">  927 Mexico             </t>
  </si>
  <si>
    <t>Ibrahim Khan,Mardan</t>
  </si>
  <si>
    <r>
      <rPr>
        <sz val="14"/>
        <color theme="1"/>
        <rFont val="Alvi nastaleeq"/>
      </rPr>
      <t>71:58</t>
    </r>
  </si>
  <si>
    <t>27.36N</t>
  </si>
  <si>
    <t xml:space="preserve">  928 Mexico City        </t>
  </si>
  <si>
    <t>19-28 N</t>
  </si>
  <si>
    <t xml:space="preserve"> 99-09 W</t>
  </si>
  <si>
    <t>Ibrahim Kili,Zhob</t>
  </si>
  <si>
    <t>69:37</t>
  </si>
  <si>
    <t xml:space="preserve">  929 Miami              </t>
  </si>
  <si>
    <t>Ibrahim Sipahi Ja Goth,Bela</t>
  </si>
  <si>
    <r>
      <rPr>
        <sz val="14"/>
        <color theme="1"/>
        <rFont val="Alvi nastaleeq"/>
      </rPr>
      <t>66:19</t>
    </r>
  </si>
  <si>
    <t xml:space="preserve">  930 Milano             </t>
  </si>
  <si>
    <t>45-20 N</t>
  </si>
  <si>
    <t xml:space="preserve">  9-10 E</t>
  </si>
  <si>
    <t>Ibrahimabad,Lahore</t>
  </si>
  <si>
    <t xml:space="preserve">  931 Michigan           </t>
  </si>
  <si>
    <t>43-20 N</t>
  </si>
  <si>
    <t xml:space="preserve"> 87-10 W</t>
  </si>
  <si>
    <t>Ibrahimzai,Kurrum</t>
  </si>
  <si>
    <t>70:18</t>
  </si>
  <si>
    <t xml:space="preserve">  932 Middlesbrough      </t>
  </si>
  <si>
    <t xml:space="preserve">  1-20 W</t>
  </si>
  <si>
    <t>Ibrahimzai,Kohat</t>
  </si>
  <si>
    <t>33:33</t>
  </si>
  <si>
    <t>71:9</t>
  </si>
  <si>
    <t xml:space="preserve">  933 Middleton          </t>
  </si>
  <si>
    <t>22-25 S</t>
  </si>
  <si>
    <t xml:space="preserve"> 41-35 E</t>
  </si>
  <si>
    <t>Ibrahimzai,Psh'wr</t>
  </si>
  <si>
    <t>69.04E</t>
  </si>
  <si>
    <t xml:space="preserve">  934 Milano             </t>
  </si>
  <si>
    <t>Ibrahimzai,Pishin</t>
  </si>
  <si>
    <t>30:39</t>
  </si>
  <si>
    <t xml:space="preserve">  935 Mildura            </t>
  </si>
  <si>
    <t>34-02 S</t>
  </si>
  <si>
    <t xml:space="preserve">  936 Miistream          </t>
  </si>
  <si>
    <t>21-32 S</t>
  </si>
  <si>
    <t>Ibrahimzai Ghundi Kili,Pishii</t>
  </si>
  <si>
    <t xml:space="preserve">  937 Milwaukee          </t>
  </si>
  <si>
    <t>43-03 N</t>
  </si>
  <si>
    <t xml:space="preserve"> 87-55 W</t>
  </si>
  <si>
    <t>Ibranim,Bela</t>
  </si>
  <si>
    <r>
      <rPr>
        <sz val="14"/>
        <color theme="1"/>
        <rFont val="Alvi nastaleeq"/>
      </rPr>
      <t>66:20</t>
    </r>
  </si>
  <si>
    <t>28.08N</t>
  </si>
  <si>
    <t xml:space="preserve">  938 Minas Gerais       </t>
  </si>
  <si>
    <t>17-45 S</t>
  </si>
  <si>
    <t xml:space="preserve"> 43-50 W</t>
  </si>
  <si>
    <t>Ichhar,Srgdha</t>
  </si>
  <si>
    <r>
      <rPr>
        <sz val="14"/>
        <color theme="1"/>
        <rFont val="Alvi nastaleeq"/>
      </rPr>
      <t>72:26</t>
    </r>
  </si>
  <si>
    <t>34.02N</t>
  </si>
  <si>
    <t>69.05E</t>
  </si>
  <si>
    <t xml:space="preserve">  939 Mindanao           </t>
  </si>
  <si>
    <t xml:space="preserve"> 8-55 N</t>
  </si>
  <si>
    <t>Ismail Awan,Sialkot</t>
  </si>
  <si>
    <t>30.06N</t>
  </si>
  <si>
    <t xml:space="preserve">  940 Mm danso           </t>
  </si>
  <si>
    <t>Ismail Kach,Pishin</t>
  </si>
  <si>
    <t>70.53E</t>
  </si>
  <si>
    <t xml:space="preserve">  941 Mindoro            </t>
  </si>
  <si>
    <t>13-04 N</t>
  </si>
  <si>
    <t>121-06 E</t>
  </si>
  <si>
    <t>Ismail Khan,Bannu 33</t>
  </si>
  <si>
    <t>67.48E</t>
  </si>
  <si>
    <t xml:space="preserve">  942 Minneapolis        </t>
  </si>
  <si>
    <t xml:space="preserve"> 93-35 W</t>
  </si>
  <si>
    <t>Ismail Khan,Kalat 30</t>
  </si>
  <si>
    <t>29:48</t>
  </si>
  <si>
    <t>67.20E</t>
  </si>
  <si>
    <t xml:space="preserve">  943 Minnesota          </t>
  </si>
  <si>
    <t>46-10 N</t>
  </si>
  <si>
    <t xml:space="preserve"> 91-20 W</t>
  </si>
  <si>
    <t>Ismail Khan,Khair'pr 27</t>
  </si>
  <si>
    <t>68:44</t>
  </si>
  <si>
    <t>32.59N</t>
  </si>
  <si>
    <t xml:space="preserve">  944 Minnipa            </t>
  </si>
  <si>
    <t>32-50 S</t>
  </si>
  <si>
    <t xml:space="preserve"> 35-04 E</t>
  </si>
  <si>
    <t>Ismail Khel,Bannu 33</t>
  </si>
  <si>
    <t>69.40E</t>
  </si>
  <si>
    <t xml:space="preserve">  945 Minorca            </t>
  </si>
  <si>
    <t>Ismail Khel.Kurrum 34</t>
  </si>
  <si>
    <t>32.33N</t>
  </si>
  <si>
    <t>67.45E</t>
  </si>
  <si>
    <t xml:space="preserve">  946 Minsk              </t>
  </si>
  <si>
    <t xml:space="preserve"> 27-30 E</t>
  </si>
  <si>
    <t>Ismail Khel,WANA 33</t>
  </si>
  <si>
    <t>26.57N</t>
  </si>
  <si>
    <t xml:space="preserve">  947 Miquelon           </t>
  </si>
  <si>
    <t xml:space="preserve"> 56-20 W</t>
  </si>
  <si>
    <t>--34
Ismail Khel,Psh`wr</t>
  </si>
  <si>
    <t>65.02E</t>
  </si>
  <si>
    <t xml:space="preserve">  948 Miranda Downs      </t>
  </si>
  <si>
    <t xml:space="preserve"> 41-51 E</t>
  </si>
  <si>
    <t>Ismail Kiii,Psh'wr 34</t>
  </si>
  <si>
    <t>34:10</t>
  </si>
  <si>
    <t xml:space="preserve">  949 Miskolc            </t>
  </si>
  <si>
    <t xml:space="preserve"> 00-50 E</t>
  </si>
  <si>
    <t>Ismail Ratteke,Bwl'ngr 30</t>
  </si>
  <si>
    <t>30:17</t>
  </si>
  <si>
    <t xml:space="preserve">  950 Misratah           </t>
  </si>
  <si>
    <t>Ismail Shahr,Loralai 30</t>
  </si>
  <si>
    <t>30:0</t>
  </si>
  <si>
    <t>24.13N</t>
  </si>
  <si>
    <t xml:space="preserve">  951 Mississippi        </t>
  </si>
  <si>
    <t xml:space="preserve"> 91-30 W</t>
  </si>
  <si>
    <t>Ismaila,Guirat 33</t>
  </si>
  <si>
    <t xml:space="preserve">  952 Missoula           </t>
  </si>
  <si>
    <t>46-52 N</t>
  </si>
  <si>
    <t>Ismaila,Mardan 34</t>
  </si>
  <si>
    <t xml:space="preserve">  953 Mitu               </t>
  </si>
  <si>
    <t xml:space="preserve"> 70-00 W</t>
  </si>
  <si>
    <t>Ismailabad,Mzfr'grh 31</t>
  </si>
  <si>
    <t>30:55</t>
  </si>
  <si>
    <t>71:14</t>
  </si>
  <si>
    <t xml:space="preserve">  954 Modena             </t>
  </si>
  <si>
    <t xml:space="preserve"> 11-05 E</t>
  </si>
  <si>
    <t>Ismallani,Bela 26</t>
  </si>
  <si>
    <t>66:22</t>
  </si>
  <si>
    <t>75.52E</t>
  </si>
  <si>
    <t xml:space="preserve">  955 Mogadisho          </t>
  </si>
  <si>
    <t xml:space="preserve"> 2-08 N</t>
  </si>
  <si>
    <t xml:space="preserve"> 45-19 E</t>
  </si>
  <si>
    <t>ismaili,Bannu 33</t>
  </si>
  <si>
    <t>70:36</t>
  </si>
  <si>
    <t>28.01N</t>
  </si>
  <si>
    <t>70.02E</t>
  </si>
  <si>
    <t xml:space="preserve">  956 Mogflev            </t>
  </si>
  <si>
    <t xml:space="preserve"> 30-10 E</t>
  </si>
  <si>
    <t>Ismaili,Bannu 33</t>
  </si>
  <si>
    <t>27.59N</t>
  </si>
  <si>
    <t xml:space="preserve">  957 Mollendo           </t>
  </si>
  <si>
    <t>Ismaiiia,RWI'pndi 34</t>
  </si>
  <si>
    <t>33:53</t>
  </si>
  <si>
    <t>24.36N</t>
  </si>
  <si>
    <t xml:space="preserve">  958 Moluccas           </t>
  </si>
  <si>
    <t xml:space="preserve"> 0-15 N</t>
  </si>
  <si>
    <t xml:space="preserve"> 25-41 E</t>
  </si>
  <si>
    <t>Ismailpur,SahiwaI 30</t>
  </si>
  <si>
    <t>30:19</t>
  </si>
  <si>
    <t xml:space="preserve">  959 Mombasa            </t>
  </si>
  <si>
    <t xml:space="preserve"> 39-30 E</t>
  </si>
  <si>
    <t>Ismailzai,Pishin</t>
  </si>
  <si>
    <t>67:3</t>
  </si>
  <si>
    <t>30.21N</t>
  </si>
  <si>
    <t xml:space="preserve">  960 Monterrey          </t>
  </si>
  <si>
    <t>25-45 N</t>
  </si>
  <si>
    <t>100-20 W</t>
  </si>
  <si>
    <t>Isogi,Psh'wr 34</t>
  </si>
  <si>
    <t xml:space="preserve">  961 Monaco             </t>
  </si>
  <si>
    <t>43-43 N</t>
  </si>
  <si>
    <t xml:space="preserve">  7-47 E</t>
  </si>
  <si>
    <t>Isorai,WANA 33</t>
  </si>
  <si>
    <t>69:44</t>
  </si>
  <si>
    <t xml:space="preserve">  962 Mongolia           </t>
  </si>
  <si>
    <t>Isori BandaAttock</t>
  </si>
  <si>
    <t>72:7</t>
  </si>
  <si>
    <t xml:space="preserve">  963 Monrovia           </t>
  </si>
  <si>
    <t>Isori Kuz,Att. ock 34</t>
  </si>
  <si>
    <t>38.56N</t>
  </si>
  <si>
    <t xml:space="preserve">  964 Montana            </t>
  </si>
  <si>
    <t>107-00 W</t>
  </si>
  <si>
    <t>Isot Kili,Musa Khel 31</t>
  </si>
  <si>
    <t>69:59</t>
  </si>
  <si>
    <t>72.33E</t>
  </si>
  <si>
    <t xml:space="preserve">  965 Monterrey          </t>
  </si>
  <si>
    <t>100-45 W</t>
  </si>
  <si>
    <t>Is_padar,Loralai 30</t>
  </si>
  <si>
    <t>68:17</t>
  </si>
  <si>
    <t>33.40N</t>
  </si>
  <si>
    <t>68.30E</t>
  </si>
  <si>
    <t xml:space="preserve">  966 Montevideo         </t>
  </si>
  <si>
    <t>34-50 S</t>
  </si>
  <si>
    <t xml:space="preserve"> 56-10 W</t>
  </si>
  <si>
    <t>Ispana Raghza,WANA 32</t>
  </si>
  <si>
    <t>32:22</t>
  </si>
  <si>
    <t>69:50</t>
  </si>
  <si>
    <t>35.54N</t>
  </si>
  <si>
    <t xml:space="preserve">  967 Montgomery         </t>
  </si>
  <si>
    <t>32-34 N</t>
  </si>
  <si>
    <t>Isparlai Khan,Bannu 33</t>
  </si>
  <si>
    <t>70:44</t>
  </si>
  <si>
    <t>31.46N</t>
  </si>
  <si>
    <t xml:space="preserve">  968 Montpellier        </t>
  </si>
  <si>
    <t xml:space="preserve">  3-53 E</t>
  </si>
  <si>
    <t>Isperka,Bannu 33</t>
  </si>
  <si>
    <t>30.59N</t>
  </si>
  <si>
    <t xml:space="preserve">  969 Montreal           </t>
  </si>
  <si>
    <t xml:space="preserve"> 73-30 W</t>
  </si>
  <si>
    <t>Ispihak,Gwadr-Mkrin 25</t>
  </si>
  <si>
    <t>25:22</t>
  </si>
  <si>
    <t>63:50</t>
  </si>
  <si>
    <t>69.53E</t>
  </si>
  <si>
    <t xml:space="preserve">  970 Mooraberree        </t>
  </si>
  <si>
    <t>25-15 S</t>
  </si>
  <si>
    <t>Ispikan,Makran 26</t>
  </si>
  <si>
    <t>62:12</t>
  </si>
  <si>
    <t>27.25N</t>
  </si>
  <si>
    <t xml:space="preserve">  971 Moosonee           </t>
  </si>
  <si>
    <t>51-25 N</t>
  </si>
  <si>
    <t>Ispirhuna,Chagi Nushki 29</t>
  </si>
  <si>
    <t>65:41</t>
  </si>
  <si>
    <t>36.39N</t>
  </si>
  <si>
    <t>63.22E</t>
  </si>
  <si>
    <t xml:space="preserve">  972 Morella            </t>
  </si>
  <si>
    <t xml:space="preserve"> 43-30 E</t>
  </si>
  <si>
    <t>Isplezai,Sibi-Tarin 30</t>
  </si>
  <si>
    <t>24.27N</t>
  </si>
  <si>
    <t xml:space="preserve">  973 Moreton            </t>
  </si>
  <si>
    <t>142-30 W</t>
  </si>
  <si>
    <t>Isran,DG Khan 30</t>
  </si>
  <si>
    <t>70:24</t>
  </si>
  <si>
    <t xml:space="preserve">  974 Morocco            </t>
  </si>
  <si>
    <t>Isro,Fslrbd 31</t>
  </si>
  <si>
    <t>29.27N</t>
  </si>
  <si>
    <t xml:space="preserve">  975 Moscow             </t>
  </si>
  <si>
    <t xml:space="preserve"> 37-40 E</t>
  </si>
  <si>
    <t>Issewaro,Sukkur 28</t>
  </si>
  <si>
    <t>69:30</t>
  </si>
  <si>
    <t xml:space="preserve">  976 Moshi              </t>
  </si>
  <si>
    <t xml:space="preserve"> 37-20 E</t>
  </si>
  <si>
    <t>Issor,WANA 33</t>
  </si>
  <si>
    <t>70:15</t>
  </si>
  <si>
    <t>33.43N</t>
  </si>
  <si>
    <t xml:space="preserve">  977 Mocamede           </t>
  </si>
  <si>
    <t>15-00 S</t>
  </si>
  <si>
    <t>Istar,Gilgit 36</t>
  </si>
  <si>
    <t>35:36</t>
  </si>
  <si>
    <t>75.28E</t>
  </si>
  <si>
    <t xml:space="preserve">  978 Mossel Bay         </t>
  </si>
  <si>
    <t>Istikal Shal,Chitral 36</t>
  </si>
  <si>
    <t>35:39</t>
  </si>
  <si>
    <t xml:space="preserve">  979 Mostaganeni        </t>
  </si>
  <si>
    <t xml:space="preserve"> 00-25 W</t>
  </si>
  <si>
    <t>Itanwala,Shikhu'pra 32</t>
  </si>
  <si>
    <t>69.44E</t>
  </si>
  <si>
    <t xml:space="preserve">  980 Mosul              </t>
  </si>
  <si>
    <t xml:space="preserve"> 43-15 E</t>
  </si>
  <si>
    <t>Ittanr,Bajour 35</t>
  </si>
  <si>
    <t>72.05E</t>
  </si>
  <si>
    <t xml:space="preserve">  981 Moulmein           </t>
  </si>
  <si>
    <t xml:space="preserve"> 97-45 E</t>
  </si>
  <si>
    <t>lwargai,Mohmand 35</t>
  </si>
  <si>
    <t xml:space="preserve">  982 Mt Magent          </t>
  </si>
  <si>
    <t xml:space="preserve"> 17-50 E</t>
  </si>
  <si>
    <t>IzatChandio,Nwb'sha 26</t>
  </si>
  <si>
    <t>26:10</t>
  </si>
  <si>
    <t>68:16</t>
  </si>
  <si>
    <t>29.32N</t>
  </si>
  <si>
    <t xml:space="preserve">  983 Mount Barnett      </t>
  </si>
  <si>
    <t>17-03 S</t>
  </si>
  <si>
    <t>Izat Juno,Khair'pr 27</t>
  </si>
  <si>
    <t>63:30</t>
  </si>
  <si>
    <t>24.37N</t>
  </si>
  <si>
    <t xml:space="preserve">  984 MounI Isa          </t>
  </si>
  <si>
    <t>20-45 S</t>
  </si>
  <si>
    <t>Jaitipur,Jhelum</t>
  </si>
  <si>
    <t>32.35N</t>
  </si>
  <si>
    <t>68.32E</t>
  </si>
  <si>
    <t xml:space="preserve">  985 Mozambique         </t>
  </si>
  <si>
    <t>Jaitoke,Shikhu'pra</t>
  </si>
  <si>
    <t>73:52</t>
  </si>
  <si>
    <t xml:space="preserve">  986 Mt BuLier          </t>
  </si>
  <si>
    <t>37-04 S</t>
  </si>
  <si>
    <t xml:space="preserve"> 47-04 E</t>
  </si>
  <si>
    <t>Jaj Bargu,Gilgit</t>
  </si>
  <si>
    <t>36:16</t>
  </si>
  <si>
    <t>35.09N</t>
  </si>
  <si>
    <t xml:space="preserve">  987 Mt Doreen          </t>
  </si>
  <si>
    <t>22-00 S</t>
  </si>
  <si>
    <t xml:space="preserve"> 31-04 E</t>
  </si>
  <si>
    <t>Jajjal,Lahore</t>
  </si>
  <si>
    <t>34.38N</t>
  </si>
  <si>
    <t>76.48E</t>
  </si>
  <si>
    <t xml:space="preserve">  988 Mt Brker           </t>
  </si>
  <si>
    <t>34-06 S</t>
  </si>
  <si>
    <t xml:space="preserve"> 17-08 E</t>
  </si>
  <si>
    <t>Jajjal Musa,Bwl'ngr</t>
  </si>
  <si>
    <t>76.38E</t>
  </si>
  <si>
    <t xml:space="preserve">  989 MtCuthbert         </t>
  </si>
  <si>
    <t>20-01 S</t>
  </si>
  <si>
    <t>Jajje,Sialkot</t>
  </si>
  <si>
    <t>74:38</t>
  </si>
  <si>
    <t xml:space="preserve">  990 Mt Douglas         </t>
  </si>
  <si>
    <t>21-05 S</t>
  </si>
  <si>
    <t xml:space="preserve"> 47-00 E</t>
  </si>
  <si>
    <t>Jajjha,RY'Khan</t>
  </si>
  <si>
    <t>28:45</t>
  </si>
  <si>
    <t xml:space="preserve">  991 Mt Ebenezeo        </t>
  </si>
  <si>
    <t xml:space="preserve"> 32-40 E</t>
  </si>
  <si>
    <t>Jajuhan,Nwb'sha</t>
  </si>
  <si>
    <t>26:19</t>
  </si>
  <si>
    <t>78.51E</t>
  </si>
  <si>
    <t xml:space="preserve">  992 Mt Gambler         </t>
  </si>
  <si>
    <t>38-00 S</t>
  </si>
  <si>
    <t xml:space="preserve"> 40-06 E</t>
  </si>
  <si>
    <t>Jajupur,Sialkot</t>
  </si>
  <si>
    <t>74:42</t>
  </si>
  <si>
    <t xml:space="preserve">  993 Mt McConnel        </t>
  </si>
  <si>
    <t>21-04 S</t>
  </si>
  <si>
    <t>Jakar,Larkana</t>
  </si>
  <si>
    <t>27:31</t>
  </si>
  <si>
    <t>67:50</t>
  </si>
  <si>
    <t>63.30E</t>
  </si>
  <si>
    <t xml:space="preserve">  994 Mt Mulligan        </t>
  </si>
  <si>
    <t>16-50 S</t>
  </si>
  <si>
    <t xml:space="preserve"> 44-58 E</t>
  </si>
  <si>
    <t>Jakhrao,Sanghar</t>
  </si>
  <si>
    <t>68.16E</t>
  </si>
  <si>
    <t xml:space="preserve">  995 Mt Sandiman        </t>
  </si>
  <si>
    <t>24-30 S</t>
  </si>
  <si>
    <t>Jamewangan,Gwadr-Mkr'n</t>
  </si>
  <si>
    <t>63:1</t>
  </si>
  <si>
    <t>35.33N</t>
  </si>
  <si>
    <t>77.42E</t>
  </si>
  <si>
    <t xml:space="preserve">  996 Mt Swan            </t>
  </si>
  <si>
    <t>22-05 S</t>
  </si>
  <si>
    <t xml:space="preserve"> 35-01 E</t>
  </si>
  <si>
    <t>Jamgah,Attock</t>
  </si>
  <si>
    <t>25.52N</t>
  </si>
  <si>
    <t>74.30E</t>
  </si>
  <si>
    <t xml:space="preserve">  997 Mt Vernon          </t>
  </si>
  <si>
    <r>
      <rPr>
        <sz val="14"/>
        <color theme="1"/>
        <rFont val="Alvi nastaleeq"/>
      </rPr>
      <t>Jams il,Shikhu'ira</t>
    </r>
  </si>
  <si>
    <t>31:57</t>
  </si>
  <si>
    <t>24.45N</t>
  </si>
  <si>
    <t xml:space="preserve">  998 Mulhouse           </t>
  </si>
  <si>
    <t>47-40 N</t>
  </si>
  <si>
    <t xml:space="preserve">  7 20 E</t>
  </si>
  <si>
    <t>Jamke,Sr'g_dha</t>
  </si>
  <si>
    <t>32:0</t>
  </si>
  <si>
    <t xml:space="preserve">  999 Multan             </t>
  </si>
  <si>
    <t>30-12 N</t>
  </si>
  <si>
    <t xml:space="preserve"> 71-28 E</t>
  </si>
  <si>
    <t>Jammun,Attock</t>
  </si>
  <si>
    <t>65.28E</t>
  </si>
  <si>
    <t xml:space="preserve"> 1000 Munbiirra          </t>
  </si>
  <si>
    <t>Jam • ur,DG Khan</t>
  </si>
  <si>
    <t>29:39</t>
  </si>
  <si>
    <t>66.50E</t>
  </si>
  <si>
    <t xml:space="preserve"> 1001 Munich             </t>
  </si>
  <si>
    <t>48-00 S</t>
  </si>
  <si>
    <t xml:space="preserve"> 11-20 E</t>
  </si>
  <si>
    <t>Jam ur,Mzfr' • rh</t>
  </si>
  <si>
    <t xml:space="preserve"> 1002 Murcia             </t>
  </si>
  <si>
    <t>38-45 N</t>
  </si>
  <si>
    <t xml:space="preserve">  1-09 W</t>
  </si>
  <si>
    <t>Jamrah,Mardan</t>
  </si>
  <si>
    <t>71:59</t>
  </si>
  <si>
    <t>64.56E</t>
  </si>
  <si>
    <t xml:space="preserve"> 1003 Murmansk           </t>
  </si>
  <si>
    <t>69-00 N</t>
  </si>
  <si>
    <t>Jamrani Kuhna,Bwrsur</t>
  </si>
  <si>
    <t>26.20N</t>
  </si>
  <si>
    <t xml:space="preserve"> 1004 Muroran            </t>
  </si>
  <si>
    <t>42-21 N</t>
  </si>
  <si>
    <t xml:space="preserve"> 41-05 E</t>
  </si>
  <si>
    <t>Jamraniwah,Multan</t>
  </si>
  <si>
    <t>29:35</t>
  </si>
  <si>
    <t xml:space="preserve"> 1005 Muscat             </t>
  </si>
  <si>
    <t xml:space="preserve"> 58-00 E</t>
  </si>
  <si>
    <t>Jamrao Head,Khair.ur</t>
  </si>
  <si>
    <t>26:26</t>
  </si>
  <si>
    <t>68:52</t>
  </si>
  <si>
    <t>25.27N</t>
  </si>
  <si>
    <t xml:space="preserve"> 1006 Musgrave           </t>
  </si>
  <si>
    <t>14-45 S</t>
  </si>
  <si>
    <t>Jamsher,Lahore</t>
  </si>
  <si>
    <t>73:59</t>
  </si>
  <si>
    <t xml:space="preserve"> 1007 Muttaburra         </t>
  </si>
  <si>
    <t>22-35 S</t>
  </si>
  <si>
    <t xml:space="preserve"> 44-30 E</t>
  </si>
  <si>
    <t>Jamsher Kalan,Lahore</t>
  </si>
  <si>
    <t>30:49</t>
  </si>
  <si>
    <t>67.51E</t>
  </si>
  <si>
    <t xml:space="preserve"> 1008 Mwanza             </t>
  </si>
  <si>
    <t xml:space="preserve"> 2-07 S</t>
  </si>
  <si>
    <t xml:space="preserve"> 33-40 E</t>
  </si>
  <si>
    <t>Jan Beg,Zhob</t>
  </si>
  <si>
    <t>69:51</t>
  </si>
  <si>
    <t xml:space="preserve"> 1009 Myitkyina          </t>
  </si>
  <si>
    <t xml:space="preserve"> 97-25 E</t>
  </si>
  <si>
    <t>Jan Gul Koruna,Psh'wr</t>
  </si>
  <si>
    <t>34:17</t>
  </si>
  <si>
    <t>68.23E</t>
  </si>
  <si>
    <t xml:space="preserve"> 1010 Mysore             </t>
  </si>
  <si>
    <t>12-15 N</t>
  </si>
  <si>
    <t xml:space="preserve"> 76-15 E</t>
  </si>
  <si>
    <t>Jan Mohd. Kirio,Nwb'sha</t>
  </si>
  <si>
    <t>25.03N</t>
  </si>
  <si>
    <t xml:space="preserve"> 1011 Nagasaki           </t>
  </si>
  <si>
    <t>32-50 N</t>
  </si>
  <si>
    <t>Janar Khan ( Janata),WANA</t>
  </si>
  <si>
    <t xml:space="preserve"> 1012 Nagoya             </t>
  </si>
  <si>
    <t>35-09 N</t>
  </si>
  <si>
    <t xml:space="preserve"> 36-53 E</t>
  </si>
  <si>
    <t xml:space="preserve">Jand Mali,Jhang </t>
  </si>
  <si>
    <t>31:40</t>
  </si>
  <si>
    <t>31.30N</t>
  </si>
  <si>
    <t>66.57E</t>
  </si>
  <si>
    <t xml:space="preserve"> 1013 Nairobi            </t>
  </si>
  <si>
    <t xml:space="preserve"> 1-05 S</t>
  </si>
  <si>
    <t>Jassuana,Jranwala</t>
  </si>
  <si>
    <t xml:space="preserve"> 1014 Nakuru             </t>
  </si>
  <si>
    <t xml:space="preserve"> 0-03 S</t>
  </si>
  <si>
    <t xml:space="preserve"> 36-15 E</t>
  </si>
  <si>
    <t>Jaswal,Sr'gdha</t>
  </si>
  <si>
    <t>72:34</t>
  </si>
  <si>
    <t xml:space="preserve"> 1015 Namdjnh            </t>
  </si>
  <si>
    <t>20-30 N</t>
  </si>
  <si>
    <t xml:space="preserve"> 06-10 E</t>
  </si>
  <si>
    <t>Jaswala,Rwl'imdi</t>
  </si>
  <si>
    <t>76.04E</t>
  </si>
  <si>
    <t xml:space="preserve"> 1016 Namjbia            </t>
  </si>
  <si>
    <t>Jat,Makran</t>
  </si>
  <si>
    <t>64:29</t>
  </si>
  <si>
    <t>63.24E</t>
  </si>
  <si>
    <t xml:space="preserve"> 1017 Nanchang           </t>
  </si>
  <si>
    <t>28-34 N</t>
  </si>
  <si>
    <t xml:space="preserve"> 15-48 E</t>
  </si>
  <si>
    <t>Jatal,Rwl'pndi</t>
  </si>
  <si>
    <t xml:space="preserve"> 1018 Nancy              </t>
  </si>
  <si>
    <t>48-30 N</t>
  </si>
  <si>
    <t>Jatan di Dhok,Attock</t>
  </si>
  <si>
    <t xml:space="preserve"> 1019 Naretha            </t>
  </si>
  <si>
    <t>31-03 S</t>
  </si>
  <si>
    <t>Jathaul,Lahore</t>
  </si>
  <si>
    <t>26.24N</t>
  </si>
  <si>
    <t xml:space="preserve"> 1020 Nantes             </t>
  </si>
  <si>
    <t>Jathiana,Sahiwal</t>
  </si>
  <si>
    <t xml:space="preserve"> 1021 Nagasaki           </t>
  </si>
  <si>
    <t>32.50 N</t>
  </si>
  <si>
    <t>Jathol,Lahore</t>
  </si>
  <si>
    <t xml:space="preserve"> 1022 Napier             </t>
  </si>
  <si>
    <t>39-30 S</t>
  </si>
  <si>
    <t xml:space="preserve"> 76-30 E</t>
  </si>
  <si>
    <t>Jatial,Attock</t>
  </si>
  <si>
    <t>74.04E</t>
  </si>
  <si>
    <t xml:space="preserve"> 1023 Naples             </t>
  </si>
  <si>
    <t xml:space="preserve"> 14-18 E</t>
  </si>
  <si>
    <t>Jatiana,Jhang</t>
  </si>
  <si>
    <t xml:space="preserve"> 1024 Naracoorte         </t>
  </si>
  <si>
    <t xml:space="preserve"> 40-40 E</t>
  </si>
  <si>
    <t>Jatkol,Swat</t>
  </si>
  <si>
    <t xml:space="preserve"> 1025 Narembeen          </t>
  </si>
  <si>
    <t>118-00 E</t>
  </si>
  <si>
    <t>Jatkot,Swat</t>
  </si>
  <si>
    <t xml:space="preserve"> 1026 Narrabri           </t>
  </si>
  <si>
    <t>30-20 S</t>
  </si>
  <si>
    <t xml:space="preserve"> 49-48 E</t>
  </si>
  <si>
    <t>Jatkul,Dir</t>
  </si>
  <si>
    <t>35:14</t>
  </si>
  <si>
    <t xml:space="preserve"> 1027 Narrogin           </t>
  </si>
  <si>
    <t>Jatla,Sialkot</t>
  </si>
  <si>
    <t xml:space="preserve"> 1028 Nassau             </t>
  </si>
  <si>
    <t>24-25 N</t>
  </si>
  <si>
    <t xml:space="preserve"> 78-50 E</t>
  </si>
  <si>
    <t>Jatli,A.K.</t>
  </si>
  <si>
    <t>33:3</t>
  </si>
  <si>
    <t>25.31N</t>
  </si>
  <si>
    <t xml:space="preserve"> 1029 Natal Downs        </t>
  </si>
  <si>
    <t>21-10 S</t>
  </si>
  <si>
    <t>Jatoi Shumali,Mzfr'grh</t>
  </si>
  <si>
    <t>70:51</t>
  </si>
  <si>
    <t>36.04N</t>
  </si>
  <si>
    <t xml:space="preserve"> 1030 Natal              </t>
  </si>
  <si>
    <t xml:space="preserve"> 35-30 W</t>
  </si>
  <si>
    <t>Jatoke,Sr'gdha</t>
  </si>
  <si>
    <t xml:space="preserve"> 1031 Natuna             </t>
  </si>
  <si>
    <t>Jatri,Shikhu'pra</t>
  </si>
  <si>
    <t xml:space="preserve"> 1032 Ndjamena           </t>
  </si>
  <si>
    <t>12-10 N</t>
  </si>
  <si>
    <t>Jatri Jhanda,Shikhu'pra</t>
  </si>
  <si>
    <t xml:space="preserve"> 1033 Ndola              </t>
  </si>
  <si>
    <t>13-02 S</t>
  </si>
  <si>
    <t xml:space="preserve"> 28-40 E</t>
  </si>
  <si>
    <t>Jatrike,SiaIkot</t>
  </si>
  <si>
    <t>74:35</t>
  </si>
  <si>
    <t>66.36E</t>
  </si>
  <si>
    <t xml:space="preserve"> 1034 Nebo               </t>
  </si>
  <si>
    <t>22-45 S</t>
  </si>
  <si>
    <t xml:space="preserve"> 48-47 E</t>
  </si>
  <si>
    <t>Jatta,D.I.Khan</t>
  </si>
  <si>
    <t>31:38</t>
  </si>
  <si>
    <t>34.04N</t>
  </si>
  <si>
    <t xml:space="preserve"> 1035 Nebraska           </t>
  </si>
  <si>
    <t xml:space="preserve"> 95-50 W</t>
  </si>
  <si>
    <t>Jatta,WANA</t>
  </si>
  <si>
    <t>32:8</t>
  </si>
  <si>
    <t>36.15N</t>
  </si>
  <si>
    <t xml:space="preserve"> 1036 Nejion             </t>
  </si>
  <si>
    <t>Jatta Ismail Khel,Kohat</t>
  </si>
  <si>
    <t>33:20</t>
  </si>
  <si>
    <t xml:space="preserve"> 1037 Nepal              </t>
  </si>
  <si>
    <t xml:space="preserve"> 85-00 E</t>
  </si>
  <si>
    <t>Jattal,Ruvrpndi</t>
  </si>
  <si>
    <t>32.30N</t>
  </si>
  <si>
    <t xml:space="preserve"> 1038 Netherlands        </t>
  </si>
  <si>
    <t>Jattan Banda,Bannu</t>
  </si>
  <si>
    <t xml:space="preserve"> 1039 Neuquen            </t>
  </si>
  <si>
    <t>38-55 S</t>
  </si>
  <si>
    <t xml:space="preserve"> 68-00 W</t>
  </si>
  <si>
    <t>Jatti Abdal,Multan</t>
  </si>
  <si>
    <t xml:space="preserve"> 1040 Nevada             </t>
  </si>
  <si>
    <t>Jattipind,Hazara</t>
  </si>
  <si>
    <t xml:space="preserve"> 1041 Newfoundland       </t>
  </si>
  <si>
    <t>Jatwal,Sialkot</t>
  </si>
  <si>
    <t>75:4</t>
  </si>
  <si>
    <t xml:space="preserve"> 1042 Newfoundland       </t>
  </si>
  <si>
    <t>48-15 N</t>
  </si>
  <si>
    <t xml:space="preserve"> 56-53 W</t>
  </si>
  <si>
    <t>Jau,Mohmand</t>
  </si>
  <si>
    <t>34:27</t>
  </si>
  <si>
    <t xml:space="preserve"> 1043 New Guinea         </t>
  </si>
  <si>
    <t xml:space="preserve"> 5-45 S</t>
  </si>
  <si>
    <t>Jauharabad,Sr'gdha</t>
  </si>
  <si>
    <t xml:space="preserve"> 1044 New Hebrides (     </t>
  </si>
  <si>
    <t>Jauneke,Lahore</t>
  </si>
  <si>
    <t>68.57E</t>
  </si>
  <si>
    <t xml:space="preserve"> 1045 New Mexico         </t>
  </si>
  <si>
    <t>34-30 N</t>
  </si>
  <si>
    <t>107-10 W</t>
  </si>
  <si>
    <t>Jaur,Mardan</t>
  </si>
  <si>
    <t xml:space="preserve"> 1046 New Orleans        </t>
  </si>
  <si>
    <t xml:space="preserve"> 90-05 W</t>
  </si>
  <si>
    <t>Jaur,Orakzai Kohat</t>
  </si>
  <si>
    <t xml:space="preserve"> 1047 New Plymouth       </t>
  </si>
  <si>
    <t>38-20 S</t>
  </si>
  <si>
    <t>Jaura,GuirWwla</t>
  </si>
  <si>
    <t>75.05E</t>
  </si>
  <si>
    <t xml:space="preserve"> 1048 New York           </t>
  </si>
  <si>
    <t>40-40 N</t>
  </si>
  <si>
    <t>Jaura,Lahore</t>
  </si>
  <si>
    <t>26.08N</t>
  </si>
  <si>
    <t xml:space="preserve"> 1049 New Zealand        </t>
  </si>
  <si>
    <t>Jaura,Punjab</t>
  </si>
  <si>
    <t>32.23N</t>
  </si>
  <si>
    <t>62.18E</t>
  </si>
  <si>
    <t xml:space="preserve"> 1050 Newcastle          </t>
  </si>
  <si>
    <t>Jaura,SahiwaI</t>
  </si>
  <si>
    <t>74.36E</t>
  </si>
  <si>
    <t xml:space="preserve"> 1051 Newcastle          </t>
  </si>
  <si>
    <t xml:space="preserve">  1-35 W</t>
  </si>
  <si>
    <t>Jaura,Sr'gdha</t>
  </si>
  <si>
    <t xml:space="preserve"> 1052 Newdegate          </t>
  </si>
  <si>
    <t>33-02 S</t>
  </si>
  <si>
    <t>32:19</t>
  </si>
  <si>
    <t>73.26E</t>
  </si>
  <si>
    <t xml:space="preserve"> 1053 Newry              </t>
  </si>
  <si>
    <t xml:space="preserve"> 1054 Nguru              </t>
  </si>
  <si>
    <t>Jaura Jagir,Sr'gdha</t>
  </si>
  <si>
    <t xml:space="preserve"> 1055 Niamey             </t>
  </si>
  <si>
    <t>13-30 N</t>
  </si>
  <si>
    <t xml:space="preserve">  2-15 E</t>
  </si>
  <si>
    <t>Jaura Jullundur,Fsl'bd</t>
  </si>
  <si>
    <t>30:58</t>
  </si>
  <si>
    <t>72:41</t>
  </si>
  <si>
    <t xml:space="preserve"> 1056 Nicabar Island     </t>
  </si>
  <si>
    <t>Jaura Kalan.Sr'gdha</t>
  </si>
  <si>
    <t xml:space="preserve"> 1057 Nicaragua          </t>
  </si>
  <si>
    <t>Jaurah,Gujrat</t>
  </si>
  <si>
    <t>32:40</t>
  </si>
  <si>
    <t>30.16N</t>
  </si>
  <si>
    <t>67.52E</t>
  </si>
  <si>
    <t xml:space="preserve"> 1058 Nice               </t>
  </si>
  <si>
    <t xml:space="preserve"> 07-10 E</t>
  </si>
  <si>
    <t>Jaurian,Rwl'pndi</t>
  </si>
  <si>
    <t>31.58N</t>
  </si>
  <si>
    <t xml:space="preserve"> 1059 Nicosia            </t>
  </si>
  <si>
    <t>Jhargi Khelwala,Mianwali</t>
  </si>
  <si>
    <r>
      <rPr>
        <sz val="14"/>
        <color theme="1"/>
        <rFont val="Alvi nastaleeq"/>
      </rPr>
      <t>71:43</t>
    </r>
  </si>
  <si>
    <t xml:space="preserve"> 1060 Niger              </t>
  </si>
  <si>
    <t>Jharmd,Sialkot</t>
  </si>
  <si>
    <t xml:space="preserve"> 1061 Nigeria            </t>
  </si>
  <si>
    <t xml:space="preserve">  8-00 E</t>
  </si>
  <si>
    <t>Jharkal,Sr'gdha</t>
  </si>
  <si>
    <t>31:48</t>
  </si>
  <si>
    <t>64.39E</t>
  </si>
  <si>
    <t xml:space="preserve"> 1062 Niigata            </t>
  </si>
  <si>
    <t>37-56 N</t>
  </si>
  <si>
    <t>Jharki,Jhang</t>
  </si>
  <si>
    <t>62.20E</t>
  </si>
  <si>
    <t xml:space="preserve"> 1063 Nikolayev          </t>
  </si>
  <si>
    <t>46-20 N</t>
  </si>
  <si>
    <t>Jharkil Nasheb,Mianwali</t>
  </si>
  <si>
    <t xml:space="preserve"> 1064 Nimes              </t>
  </si>
  <si>
    <t xml:space="preserve">  4-20 E</t>
  </si>
  <si>
    <t>Jhat Attock</t>
  </si>
  <si>
    <t>30.45N</t>
  </si>
  <si>
    <t xml:space="preserve"> 1065 Ningpo             </t>
  </si>
  <si>
    <t>29-40 N</t>
  </si>
  <si>
    <t xml:space="preserve"> 22-08 E</t>
  </si>
  <si>
    <t>Jhatla,Attock</t>
  </si>
  <si>
    <t>68.53E</t>
  </si>
  <si>
    <t xml:space="preserve"> 1066 Nicholson          </t>
  </si>
  <si>
    <t xml:space="preserve"> 28-55 E</t>
  </si>
  <si>
    <t>Jhatla,Jhelum</t>
  </si>
  <si>
    <t>65.30E</t>
  </si>
  <si>
    <t xml:space="preserve"> 1067 Njs                </t>
  </si>
  <si>
    <t>43-19 N</t>
  </si>
  <si>
    <t>Jhatpat,Jcob'bd</t>
  </si>
  <si>
    <t>68:21</t>
  </si>
  <si>
    <t xml:space="preserve"> 1068 Njzh               </t>
  </si>
  <si>
    <t>58-00 N</t>
  </si>
  <si>
    <t>Jhatta,Gujrn'wla</t>
  </si>
  <si>
    <t>31:55</t>
  </si>
  <si>
    <t>27.43N</t>
  </si>
  <si>
    <t>65.55E</t>
  </si>
  <si>
    <t xml:space="preserve"> 1069 Nome               </t>
  </si>
  <si>
    <t>164-00 W</t>
  </si>
  <si>
    <t>Jhattanwali Jagna,Gujrn'wla</t>
  </si>
  <si>
    <t>25.45N</t>
  </si>
  <si>
    <t xml:space="preserve"> 1070 Noonkanbah         </t>
  </si>
  <si>
    <t>18-30 S</t>
  </si>
  <si>
    <t xml:space="preserve"> 24-52 E</t>
  </si>
  <si>
    <t>Jhawarian</t>
  </si>
  <si>
    <t>72:38</t>
  </si>
  <si>
    <t xml:space="preserve"> 1071 Nordvik            </t>
  </si>
  <si>
    <t>74-00 N</t>
  </si>
  <si>
    <t xml:space="preserve"> 12-50 E</t>
  </si>
  <si>
    <t>Jhawrian,Rwrpncii</t>
  </si>
  <si>
    <t>26.50N</t>
  </si>
  <si>
    <t>63.48E</t>
  </si>
  <si>
    <t xml:space="preserve"> 1072 Norfolk            </t>
  </si>
  <si>
    <t xml:space="preserve"> 76-20 W</t>
  </si>
  <si>
    <t>Jhedu,Lahore</t>
  </si>
  <si>
    <t>28.31N</t>
  </si>
  <si>
    <t xml:space="preserve"> 1073 Norilsk            </t>
  </si>
  <si>
    <t>69-20 N</t>
  </si>
  <si>
    <t xml:space="preserve"> 88-04 E</t>
  </si>
  <si>
    <t>Jheje,Sialkot</t>
  </si>
  <si>
    <t>25.02N</t>
  </si>
  <si>
    <t>65.29E</t>
  </si>
  <si>
    <t xml:space="preserve"> 1074 Nornalup           </t>
  </si>
  <si>
    <t xml:space="preserve"> 16-50 E</t>
  </si>
  <si>
    <t>Jhek,Jhelurn</t>
  </si>
  <si>
    <t>66.53E</t>
  </si>
  <si>
    <t xml:space="preserve"> 1075 Norseman           </t>
  </si>
  <si>
    <t>Jhek Qadir Bakhsh Rwrpnch</t>
  </si>
  <si>
    <t xml:space="preserve"> 1076 North Bornec (     </t>
  </si>
  <si>
    <t xml:space="preserve"> 5-45 N</t>
  </si>
  <si>
    <t>Jhelum,Gujrat</t>
  </si>
  <si>
    <t xml:space="preserve"> 1077 North Dakota       </t>
  </si>
  <si>
    <t>47-20 N</t>
  </si>
  <si>
    <t>101-55 W</t>
  </si>
  <si>
    <t>Jhelumabad,Mzfr'grh</t>
  </si>
  <si>
    <t>25.19N</t>
  </si>
  <si>
    <t xml:space="preserve"> 1078 Northam            </t>
  </si>
  <si>
    <t>31-43 S</t>
  </si>
  <si>
    <t xml:space="preserve"> 16-42 E</t>
  </si>
  <si>
    <t>Jhipal,Fsl'bd</t>
  </si>
  <si>
    <t>64.38E</t>
  </si>
  <si>
    <t xml:space="preserve"> 1079 Northlciffe        </t>
  </si>
  <si>
    <t>34-40 S</t>
  </si>
  <si>
    <t>Jirola.Sr'gdha</t>
  </si>
  <si>
    <t>32.04N</t>
  </si>
  <si>
    <t xml:space="preserve"> 1080 Norway             </t>
  </si>
  <si>
    <t>Jiskani,Khair'pr</t>
  </si>
  <si>
    <t>27:19</t>
  </si>
  <si>
    <t xml:space="preserve"> 1081 Norwich            </t>
  </si>
  <si>
    <t>52-55 N</t>
  </si>
  <si>
    <t xml:space="preserve">  1-26 E</t>
  </si>
  <si>
    <t>Jite,Fsrbd</t>
  </si>
  <si>
    <t>72:4</t>
  </si>
  <si>
    <t>28.58N</t>
  </si>
  <si>
    <t>71.14E</t>
  </si>
  <si>
    <t xml:space="preserve"> 1082 Nottingham         </t>
  </si>
  <si>
    <t>52-40 N</t>
  </si>
  <si>
    <t xml:space="preserve">  1-00 W</t>
  </si>
  <si>
    <t>Jitkot,Dir</t>
  </si>
  <si>
    <t>35:15</t>
  </si>
  <si>
    <t>72:0</t>
  </si>
  <si>
    <t xml:space="preserve"> 1083 Nouakchott         </t>
  </si>
  <si>
    <t>18-18 N</t>
  </si>
  <si>
    <t>Jiwaddi,Fsrb</t>
  </si>
  <si>
    <t>35.28N</t>
  </si>
  <si>
    <t>69.11E</t>
  </si>
  <si>
    <t xml:space="preserve"> 1084 Nova Scotia        </t>
  </si>
  <si>
    <t>44-28 N</t>
  </si>
  <si>
    <t xml:space="preserve"> 65-00 W</t>
  </si>
  <si>
    <t>Jiwah Singhwala,Lahore</t>
  </si>
  <si>
    <t>31.21N</t>
  </si>
  <si>
    <t xml:space="preserve"> 1085 Novaja Zemia       </t>
  </si>
  <si>
    <t>75-00 N</t>
  </si>
  <si>
    <t>Jiwan ki Dhok,Attock</t>
  </si>
  <si>
    <t xml:space="preserve"> 1086 Novayazemlya       </t>
  </si>
  <si>
    <t>72-00 N</t>
  </si>
  <si>
    <t xml:space="preserve"> 54-46 E</t>
  </si>
  <si>
    <t>Jiwan Mela,Kurrum</t>
  </si>
  <si>
    <t>70:1</t>
  </si>
  <si>
    <t>36.14N</t>
  </si>
  <si>
    <t xml:space="preserve"> 1087 Novi Sad           </t>
  </si>
  <si>
    <t xml:space="preserve"> 19-58 E</t>
  </si>
  <si>
    <t>Jiwan Shah,Fsl'b</t>
  </si>
  <si>
    <t xml:space="preserve"> 1088 Novosibjrsk        </t>
  </si>
  <si>
    <t xml:space="preserve"> 83-00 E</t>
  </si>
  <si>
    <t>Jiwan Shah,Sahiwal</t>
  </si>
  <si>
    <t>73:9</t>
  </si>
  <si>
    <t>34.19N</t>
  </si>
  <si>
    <t xml:space="preserve"> 1089 Nullarbor          </t>
  </si>
  <si>
    <t>31-05 S</t>
  </si>
  <si>
    <t>Jiwan Varoana,Fsrbd</t>
  </si>
  <si>
    <t xml:space="preserve"> 1090 Nuremberg          </t>
  </si>
  <si>
    <t>Jiwani Gwadr-Mkr'n</t>
  </si>
  <si>
    <t xml:space="preserve"> 1091 Nullaglne          </t>
  </si>
  <si>
    <t>21-56 S</t>
  </si>
  <si>
    <t xml:space="preserve"> 20-02 E</t>
  </si>
  <si>
    <t>Jiwanpur Kalan,Shikhu'pra</t>
  </si>
  <si>
    <t>26.45N</t>
  </si>
  <si>
    <t>66.11E</t>
  </si>
  <si>
    <t xml:space="preserve"> 1092 Nutwood            </t>
  </si>
  <si>
    <t xml:space="preserve"> 34-07 E</t>
  </si>
  <si>
    <t>Jiwanpur Khurd,Shikhu'pra</t>
  </si>
  <si>
    <t xml:space="preserve"> 1093 Nyabing            </t>
  </si>
  <si>
    <t>33-38 S</t>
  </si>
  <si>
    <t xml:space="preserve"> 18-07 E</t>
  </si>
  <si>
    <t>Jochha Mamdot,Rwl'pndi</t>
  </si>
  <si>
    <t>79.18E</t>
  </si>
  <si>
    <t xml:space="preserve"> 1094 Nymagee            </t>
  </si>
  <si>
    <t>31-32 S</t>
  </si>
  <si>
    <t xml:space="preserve"> 46-16 E</t>
  </si>
  <si>
    <t>Jodh,Jhang</t>
  </si>
  <si>
    <t xml:space="preserve"> 1095 Oahu               </t>
  </si>
  <si>
    <t>158-00 W</t>
  </si>
  <si>
    <t xml:space="preserve">Jogiana,Sahiwal </t>
  </si>
  <si>
    <t>74.03E</t>
  </si>
  <si>
    <t xml:space="preserve"> 1096 Oakland            </t>
  </si>
  <si>
    <t>122-00 W</t>
  </si>
  <si>
    <t>Jogiani,DG Khan</t>
  </si>
  <si>
    <t>29:46</t>
  </si>
  <si>
    <t>70:13</t>
  </si>
  <si>
    <t>65.03E</t>
  </si>
  <si>
    <t xml:space="preserve"> 1097 Oamaj              </t>
  </si>
  <si>
    <t>45-00 S</t>
  </si>
  <si>
    <t>Kachhi,Dadu</t>
  </si>
  <si>
    <t>33.46N</t>
  </si>
  <si>
    <t xml:space="preserve"> 1098 Oaxaca             </t>
  </si>
  <si>
    <t>16-45 N</t>
  </si>
  <si>
    <t xml:space="preserve"> 97-25 W</t>
  </si>
  <si>
    <t>Kachhi,Hazara</t>
  </si>
  <si>
    <t>73.55E</t>
  </si>
  <si>
    <t xml:space="preserve"> 1099 Odessa             </t>
  </si>
  <si>
    <t>46-30 N</t>
  </si>
  <si>
    <t>Kachi Gurmani,Mzfr'• rh</t>
  </si>
  <si>
    <t>30:50</t>
  </si>
  <si>
    <t xml:space="preserve"> 1100 Oenpefli           </t>
  </si>
  <si>
    <t>11-59 S</t>
  </si>
  <si>
    <t xml:space="preserve"> 32-50 E</t>
  </si>
  <si>
    <t>Kachi Kopar,Mardan</t>
  </si>
  <si>
    <t xml:space="preserve"> 1101 Ogden              </t>
  </si>
  <si>
    <t>111-48 W</t>
  </si>
  <si>
    <t>Kachkot,Khyber</t>
  </si>
  <si>
    <t xml:space="preserve"> 1102 Ohio               </t>
  </si>
  <si>
    <t>40-30 N</t>
  </si>
  <si>
    <t xml:space="preserve"> 83-15 W</t>
  </si>
  <si>
    <t>Kachkotai Asad Khan,Bann</t>
  </si>
  <si>
    <t>27.05N</t>
  </si>
  <si>
    <t xml:space="preserve"> 1103 Okhotsk            </t>
  </si>
  <si>
    <t>59-28 N</t>
  </si>
  <si>
    <t xml:space="preserve"> 43-20 E</t>
  </si>
  <si>
    <t>Kachlumba,Fsl'bd</t>
  </si>
  <si>
    <t>34.18N</t>
  </si>
  <si>
    <t xml:space="preserve"> 1104 Oklahoma           </t>
  </si>
  <si>
    <t>36-50 N</t>
  </si>
  <si>
    <t xml:space="preserve"> 99-00 W</t>
  </si>
  <si>
    <t>Kacho Bindi Adam,Jacob'b.</t>
  </si>
  <si>
    <t>28:21</t>
  </si>
  <si>
    <t>69:39</t>
  </si>
  <si>
    <t>31.07N</t>
  </si>
  <si>
    <t xml:space="preserve"> 1105 Oklahoma City      </t>
  </si>
  <si>
    <t>35-27 N</t>
  </si>
  <si>
    <t xml:space="preserve"> 97-32 W</t>
  </si>
  <si>
    <t>Kachozai,Bannu</t>
  </si>
  <si>
    <t>73.44E</t>
  </si>
  <si>
    <t xml:space="preserve"> 1106 Oktabrsk           </t>
  </si>
  <si>
    <t>49-20 N</t>
  </si>
  <si>
    <r>
      <rPr>
        <sz val="14"/>
        <color theme="1"/>
        <rFont val="Alvi nastaleeq"/>
      </rPr>
      <t>Kad,Di</t>
    </r>
  </si>
  <si>
    <t>34:53</t>
  </si>
  <si>
    <t>27.24N</t>
  </si>
  <si>
    <t xml:space="preserve"> 1107 Olekminsk          </t>
  </si>
  <si>
    <t>60-40 N</t>
  </si>
  <si>
    <t xml:space="preserve"> 20-40 E</t>
  </si>
  <si>
    <t>Kad,Makran •</t>
  </si>
  <si>
    <t xml:space="preserve"> 1108 Ollebo             </t>
  </si>
  <si>
    <t>Kada,Orakzai Kohat</t>
  </si>
  <si>
    <t>33:39</t>
  </si>
  <si>
    <t>72.18E</t>
  </si>
  <si>
    <t xml:space="preserve"> 1109 Oman               </t>
  </si>
  <si>
    <t xml:space="preserve"> 56-00 E</t>
  </si>
  <si>
    <t>Kada Murgha Mina,Zhob</t>
  </si>
  <si>
    <t xml:space="preserve"> 1110 Omdurman           </t>
  </si>
  <si>
    <t>15-45 N</t>
  </si>
  <si>
    <t>Kadamai.Khyber</t>
  </si>
  <si>
    <t xml:space="preserve"> 1111 Omsk               </t>
  </si>
  <si>
    <t>55-12 N</t>
  </si>
  <si>
    <t>Kadanwari,Khair'pr</t>
  </si>
  <si>
    <t>27:10</t>
  </si>
  <si>
    <t>69:19</t>
  </si>
  <si>
    <t>33.32N</t>
  </si>
  <si>
    <t xml:space="preserve"> 1112 Ongerup            </t>
  </si>
  <si>
    <t>Kadawala,Bwl'pur</t>
  </si>
  <si>
    <t>28:37</t>
  </si>
  <si>
    <t>25.05N</t>
  </si>
  <si>
    <t xml:space="preserve"> 1113 Onslow             </t>
  </si>
  <si>
    <t xml:space="preserve">Kaddi,NWFP </t>
  </si>
  <si>
    <r>
      <rPr>
        <sz val="14"/>
        <color theme="1"/>
        <rFont val="Alvi nastaleeq"/>
      </rPr>
      <t>72:29</t>
    </r>
  </si>
  <si>
    <t xml:space="preserve"> 1114 Oodnadatta         </t>
  </si>
  <si>
    <t xml:space="preserve"> 35-30 E</t>
  </si>
  <si>
    <t>Kala Chichi,Sialkot</t>
  </si>
  <si>
    <t>75.48E</t>
  </si>
  <si>
    <t xml:space="preserve"> 1115 Ooldea             </t>
  </si>
  <si>
    <t>30-32 S</t>
  </si>
  <si>
    <t xml:space="preserve"> 31-55 E</t>
  </si>
  <si>
    <t>Kala Chima Fsl'bd</t>
  </si>
  <si>
    <t>31:10</t>
  </si>
  <si>
    <t>30.37N</t>
  </si>
  <si>
    <t xml:space="preserve"> 1116 Oran               </t>
  </si>
  <si>
    <t>35-45 N</t>
  </si>
  <si>
    <t xml:space="preserve"> 00-38 W</t>
  </si>
  <si>
    <t>Kala Deo.Gujrat</t>
  </si>
  <si>
    <t xml:space="preserve"> 1117 Orbost             </t>
  </si>
  <si>
    <t>37-40 S</t>
  </si>
  <si>
    <t xml:space="preserve"> 48-30 E</t>
  </si>
  <si>
    <t>Kala Garh,D I.Khan</t>
  </si>
  <si>
    <t>27.18N</t>
  </si>
  <si>
    <t xml:space="preserve"> 1118 Oregon             </t>
  </si>
  <si>
    <t>123-00 W</t>
  </si>
  <si>
    <t>Kala Gu ar,Shiku'ira</t>
  </si>
  <si>
    <t>67.08E</t>
  </si>
  <si>
    <t xml:space="preserve"> 1119 Orel               </t>
  </si>
  <si>
    <t>Kala Guian,Gif rat</t>
  </si>
  <si>
    <t xml:space="preserve"> 1120 Orenburg           </t>
  </si>
  <si>
    <t>51-34 N</t>
  </si>
  <si>
    <t xml:space="preserve"> 54-30 E</t>
  </si>
  <si>
    <t>Kala J</t>
  </si>
  <si>
    <t>36.08N</t>
  </si>
  <si>
    <t xml:space="preserve"> 1121 Orizaba            </t>
  </si>
  <si>
    <t>18-52 N</t>
  </si>
  <si>
    <t>Kala Khatai,Shikhu'~ra</t>
  </si>
  <si>
    <t xml:space="preserve"> 1122 Orleans            </t>
  </si>
  <si>
    <t>Kala Ram,Bannu</t>
  </si>
  <si>
    <t>34.17N</t>
  </si>
  <si>
    <t xml:space="preserve"> 1123 Orsk               </t>
  </si>
  <si>
    <t xml:space="preserve"> 58-20 E</t>
  </si>
  <si>
    <t>Kalanjar,Bannu</t>
  </si>
  <si>
    <t xml:space="preserve"> 1124 Oruro              </t>
  </si>
  <si>
    <t xml:space="preserve"> 67-00 W</t>
  </si>
  <si>
    <t>Kalari,Rwl'pndi</t>
  </si>
  <si>
    <t>33:27</t>
  </si>
  <si>
    <t xml:space="preserve"> 1125 Osaka              </t>
  </si>
  <si>
    <t>Kalarkot,Sibi-Marri</t>
  </si>
  <si>
    <t>29:5</t>
  </si>
  <si>
    <t xml:space="preserve"> 1126 Oslo               </t>
  </si>
  <si>
    <t>59-55 N</t>
  </si>
  <si>
    <t>Amirpur,Bwl'pur</t>
  </si>
  <si>
    <t>29:42</t>
  </si>
  <si>
    <t>32.17N</t>
  </si>
  <si>
    <t xml:space="preserve"> 1127 Otaru              </t>
  </si>
  <si>
    <t>43-07 N</t>
  </si>
  <si>
    <t>Amirpur,Fsrbd</t>
  </si>
  <si>
    <t>31:4</t>
  </si>
  <si>
    <t xml:space="preserve"> 1128 Ouagadougou        </t>
  </si>
  <si>
    <t>Amirpur.Lahore</t>
  </si>
  <si>
    <t>70.06E</t>
  </si>
  <si>
    <t xml:space="preserve"> 1129 Ouyen              </t>
  </si>
  <si>
    <t xml:space="preserve"> 42-19 E</t>
  </si>
  <si>
    <t>Amirpur,Mzfr'grh</t>
  </si>
  <si>
    <t>29:15</t>
  </si>
  <si>
    <t xml:space="preserve"> 1130 Oviedo             </t>
  </si>
  <si>
    <t>43-10 N</t>
  </si>
  <si>
    <t>105-57 W</t>
  </si>
  <si>
    <t>Amirpur,Jhang</t>
  </si>
  <si>
    <t>31:39</t>
  </si>
  <si>
    <t>33.49N</t>
  </si>
  <si>
    <t xml:space="preserve"> 1131 Oxford             </t>
  </si>
  <si>
    <t xml:space="preserve">  1-51 W</t>
  </si>
  <si>
    <t>Amirpur Kanakka,Multan</t>
  </si>
  <si>
    <t>72.43E</t>
  </si>
  <si>
    <t xml:space="preserve"> 1132 Pakistan           </t>
  </si>
  <si>
    <t>Amirpur Mangan.Jhelum</t>
  </si>
  <si>
    <t xml:space="preserve"> 1133 Palapye            </t>
  </si>
  <si>
    <t>Amirpur Sarbana,Multan</t>
  </si>
  <si>
    <t xml:space="preserve"> 1134 Palawan            </t>
  </si>
  <si>
    <t>Amirpur Surbana,Multan</t>
  </si>
  <si>
    <t>28.06N</t>
  </si>
  <si>
    <t xml:space="preserve"> 1135 Palembang          </t>
  </si>
  <si>
    <t>02-00 S</t>
  </si>
  <si>
    <t>Amirpura,Sahiwal</t>
  </si>
  <si>
    <t>30:43</t>
  </si>
  <si>
    <t xml:space="preserve"> 1136 Palermo            </t>
  </si>
  <si>
    <t xml:space="preserve"> 13-15 E</t>
  </si>
  <si>
    <t>Amiruh,Attock</t>
  </si>
  <si>
    <t xml:space="preserve"> 1137 Palestine          </t>
  </si>
  <si>
    <t>Amirwala,Multan</t>
  </si>
  <si>
    <t>34.11N</t>
  </si>
  <si>
    <t xml:space="preserve"> 1138 Palmerstone        </t>
  </si>
  <si>
    <t>40-30 S</t>
  </si>
  <si>
    <t xml:space="preserve"> 75-28 E</t>
  </si>
  <si>
    <t>Amirwala,Jhang</t>
  </si>
  <si>
    <t xml:space="preserve"> 1139 Palmerville        </t>
  </si>
  <si>
    <t>16-04 S</t>
  </si>
  <si>
    <t>Amirzada,WANA</t>
  </si>
  <si>
    <t>30.26N</t>
  </si>
  <si>
    <t xml:space="preserve"> 1140 Pambuia            </t>
  </si>
  <si>
    <t>Amlike Sohag,Sahiwal</t>
  </si>
  <si>
    <t>73.42E</t>
  </si>
  <si>
    <t xml:space="preserve"> 1141 Panama             </t>
  </si>
  <si>
    <t>Amlok,Orakzai Kohat</t>
  </si>
  <si>
    <t>72.11E</t>
  </si>
  <si>
    <t xml:space="preserve"> 1142 Panama             </t>
  </si>
  <si>
    <t>Amlokdarra,Dir</t>
  </si>
  <si>
    <t xml:space="preserve"> 1143 Papua              </t>
  </si>
  <si>
    <t>142-45 E</t>
  </si>
  <si>
    <t>Amluk Banda,Dir</t>
  </si>
  <si>
    <t xml:space="preserve"> 1144 Papua New Guin     </t>
  </si>
  <si>
    <t>Amlukbanr,Swat</t>
  </si>
  <si>
    <t>30.01N</t>
  </si>
  <si>
    <t xml:space="preserve"> 1145 Para               </t>
  </si>
  <si>
    <t xml:space="preserve"> 53-30 W</t>
  </si>
  <si>
    <t>Amlukdarra,Swat</t>
  </si>
  <si>
    <t xml:space="preserve"> 1146 Paraguay           </t>
  </si>
  <si>
    <t xml:space="preserve"> 57-00 W</t>
  </si>
  <si>
    <t>Amma Khel,D.I.Khan</t>
  </si>
  <si>
    <t>66.10E</t>
  </si>
  <si>
    <t xml:space="preserve"> 1147 Paraiba            </t>
  </si>
  <si>
    <t xml:space="preserve"> 7-11 S</t>
  </si>
  <si>
    <t xml:space="preserve"> 37-05 W</t>
  </si>
  <si>
    <t>Ammoke,Shikhu'pra</t>
  </si>
  <si>
    <t xml:space="preserve"> 1148 Parakou            </t>
  </si>
  <si>
    <t xml:space="preserve">  2-35 E</t>
  </si>
  <si>
    <t>Amnawar,Sawat</t>
  </si>
  <si>
    <t>34:31</t>
  </si>
  <si>
    <t>32.29N</t>
  </si>
  <si>
    <t xml:space="preserve"> 1149 Paramaribo         </t>
  </si>
  <si>
    <t xml:space="preserve"> 6-20 N</t>
  </si>
  <si>
    <t xml:space="preserve"> 55-48 W</t>
  </si>
  <si>
    <t>Amo Kach,Pishin</t>
  </si>
  <si>
    <t>35.59N</t>
  </si>
  <si>
    <t xml:space="preserve"> 1150 Paris              </t>
  </si>
  <si>
    <t xml:space="preserve">  2-10 E</t>
  </si>
  <si>
    <t>Amra,Sr'gdha</t>
  </si>
  <si>
    <t>28.43N</t>
  </si>
  <si>
    <t>74.47E</t>
  </si>
  <si>
    <t xml:space="preserve"> 1151 Parkes Orange      </t>
  </si>
  <si>
    <t>33-14 S</t>
  </si>
  <si>
    <t>Amra Kalan,Gujrat</t>
  </si>
  <si>
    <t>69.16E</t>
  </si>
  <si>
    <t xml:space="preserve"> 1152 Parnajba           </t>
  </si>
  <si>
    <t xml:space="preserve"> 2-52 S</t>
  </si>
  <si>
    <t xml:space="preserve"> 42-25 W</t>
  </si>
  <si>
    <t>Amraizo,Khyber</t>
  </si>
  <si>
    <t>24.54N</t>
  </si>
  <si>
    <t>71.24E</t>
  </si>
  <si>
    <t xml:space="preserve"> 1153 Pasto              </t>
  </si>
  <si>
    <t xml:space="preserve"> 1-20 N</t>
  </si>
  <si>
    <t xml:space="preserve"> 77-28 W</t>
  </si>
  <si>
    <t>Amral,Sialkot</t>
  </si>
  <si>
    <t>74:56</t>
  </si>
  <si>
    <t xml:space="preserve"> 1154 Patna              </t>
  </si>
  <si>
    <t>Amri.Chagi Nushki</t>
  </si>
  <si>
    <t>63:36</t>
  </si>
  <si>
    <t xml:space="preserve"> 1155 Pecs               </t>
  </si>
  <si>
    <t>46-55 N</t>
  </si>
  <si>
    <t>Amri.Nwb'sha</t>
  </si>
  <si>
    <t xml:space="preserve"> 1156 Peis               </t>
  </si>
  <si>
    <t xml:space="preserve"> 62-00 W</t>
  </si>
  <si>
    <t>Amrik Singhwala,Lahore</t>
  </si>
  <si>
    <t>27.13N</t>
  </si>
  <si>
    <t xml:space="preserve"> 1157 Pelotas            </t>
  </si>
  <si>
    <t>32-25 S</t>
  </si>
  <si>
    <t xml:space="preserve"> 52-30 W</t>
  </si>
  <si>
    <t>Amritnagar,Multan</t>
  </si>
  <si>
    <t xml:space="preserve"> 1158 Pentland           </t>
  </si>
  <si>
    <t>20-38 S</t>
  </si>
  <si>
    <t>145-23 E</t>
  </si>
  <si>
    <t>Amrot.Shikarpur</t>
  </si>
  <si>
    <t>68:35</t>
  </si>
  <si>
    <t xml:space="preserve"> 1159 Penza              </t>
  </si>
  <si>
    <t>Amrot Nau,Khair'pr</t>
  </si>
  <si>
    <t>27:49</t>
  </si>
  <si>
    <t>68:36</t>
  </si>
  <si>
    <t xml:space="preserve"> 1160 Pergamino          </t>
  </si>
  <si>
    <t xml:space="preserve"> 60-30 W</t>
  </si>
  <si>
    <t>Amrui,Mohmand</t>
  </si>
  <si>
    <t xml:space="preserve"> 1161 Perm               </t>
  </si>
  <si>
    <t>58-10 N</t>
  </si>
  <si>
    <t>Amruka,Bwl'ngr</t>
  </si>
  <si>
    <t>67.13E</t>
  </si>
  <si>
    <t xml:space="preserve"> 1162 Pernambuco         </t>
  </si>
  <si>
    <t xml:space="preserve"> 8-08 S</t>
  </si>
  <si>
    <t xml:space="preserve"> 38-54 W</t>
  </si>
  <si>
    <t>Amurji,Nwb'sha</t>
  </si>
  <si>
    <t>26:35</t>
  </si>
  <si>
    <t>36.03N</t>
  </si>
  <si>
    <t>63.25E</t>
  </si>
  <si>
    <t xml:space="preserve"> 1163 Peru               </t>
  </si>
  <si>
    <t xml:space="preserve"> 75-00 W</t>
  </si>
  <si>
    <t>Amzakhel Mela,Zhob</t>
  </si>
  <si>
    <t>69:57</t>
  </si>
  <si>
    <t xml:space="preserve"> 1164 Perugia            </t>
  </si>
  <si>
    <t xml:space="preserve"> 12-25 E</t>
  </si>
  <si>
    <t>Amzarai,Pishin</t>
  </si>
  <si>
    <t>67:39</t>
  </si>
  <si>
    <t>26.01N</t>
  </si>
  <si>
    <t>63.18E</t>
  </si>
  <si>
    <t xml:space="preserve"> 1165 Pessoa             </t>
  </si>
  <si>
    <t xml:space="preserve"> 35-00 W</t>
  </si>
  <si>
    <t>Ana Mela,Kurrum</t>
  </si>
  <si>
    <t xml:space="preserve"> 1166 Philadelphia       </t>
  </si>
  <si>
    <t>Anandsar.Multan</t>
  </si>
  <si>
    <t>69.13E</t>
  </si>
  <si>
    <t xml:space="preserve"> 1167 Philippines        </t>
  </si>
  <si>
    <t>Anangurai,Bajour</t>
  </si>
  <si>
    <t>62.28E</t>
  </si>
  <si>
    <t xml:space="preserve"> 1168 Phnom Penh         </t>
  </si>
  <si>
    <t>11-39 N</t>
  </si>
  <si>
    <t xml:space="preserve"> 04-53 E</t>
  </si>
  <si>
    <t xml:space="preserve"> 1169 Phoenix            </t>
  </si>
  <si>
    <t>33-58 N</t>
  </si>
  <si>
    <t>142-00 W</t>
  </si>
  <si>
    <t>Anapia,Bajour</t>
  </si>
  <si>
    <t>30.42N</t>
  </si>
  <si>
    <t>72.02E</t>
  </si>
  <si>
    <t xml:space="preserve"> 1170 Piaui              </t>
  </si>
  <si>
    <t xml:space="preserve"> 44-36 W</t>
  </si>
  <si>
    <t>Anargai,Mohmand</t>
  </si>
  <si>
    <t>34:32</t>
  </si>
  <si>
    <t>27.14N</t>
  </si>
  <si>
    <t xml:space="preserve"> 1171 Pierre             </t>
  </si>
  <si>
    <t>100-30 W</t>
  </si>
  <si>
    <t>Anayat Bhatti,Khair'pr</t>
  </si>
  <si>
    <t xml:space="preserve"> 1172 Pieterrnaritzb     </t>
  </si>
  <si>
    <t>29-30 S</t>
  </si>
  <si>
    <t>Anba Dher,Psh'wr</t>
  </si>
  <si>
    <t>35.45N</t>
  </si>
  <si>
    <t xml:space="preserve"> 1173 Pilsen             </t>
  </si>
  <si>
    <t>49-45 N</t>
  </si>
  <si>
    <t xml:space="preserve"> 13-22 E</t>
  </si>
  <si>
    <t>Andar Paya,Orakzai Koha</t>
  </si>
  <si>
    <t>28.19N</t>
  </si>
  <si>
    <t xml:space="preserve"> 1174 Pinang             </t>
  </si>
  <si>
    <t>Andari,Gwadr-Mkr'n</t>
  </si>
  <si>
    <t>25:30</t>
  </si>
  <si>
    <t>62:53</t>
  </si>
  <si>
    <t>64.28E</t>
  </si>
  <si>
    <t xml:space="preserve"> 1175 Pingelly           </t>
  </si>
  <si>
    <t>32-33 S</t>
  </si>
  <si>
    <t xml:space="preserve"> 17-10 E</t>
  </si>
  <si>
    <t>Akbar Khan Kili. (Kurum) 34</t>
  </si>
  <si>
    <t xml:space="preserve"> 1176 Pingrup            </t>
  </si>
  <si>
    <t>Akbar Khan Koruna,Psh'wr 34</t>
  </si>
  <si>
    <t>76.24E</t>
  </si>
  <si>
    <t xml:space="preserve"> 1177 Pithara            </t>
  </si>
  <si>
    <t>30-28 S</t>
  </si>
  <si>
    <t>116-45 E</t>
  </si>
  <si>
    <t>Akbar Khelanwala,Mianwali 33</t>
  </si>
  <si>
    <t xml:space="preserve"> 1178 Piura              </t>
  </si>
  <si>
    <t xml:space="preserve"> 5-13 S</t>
  </si>
  <si>
    <t xml:space="preserve"> 80-46 W</t>
  </si>
  <si>
    <t>Akbar Sahu,Multan 31</t>
  </si>
  <si>
    <t xml:space="preserve"> 1179 Plauen             </t>
  </si>
  <si>
    <t>Akbarabad,Sialkot 32</t>
  </si>
  <si>
    <t>75.45E</t>
  </si>
  <si>
    <t xml:space="preserve"> 1180 Pocoes             </t>
  </si>
  <si>
    <t xml:space="preserve"> 40-45 W</t>
  </si>
  <si>
    <t>Akban,D.I.Khan 32</t>
  </si>
  <si>
    <t xml:space="preserve"> 1181 Ploiesti           </t>
  </si>
  <si>
    <t>Akhbar Khan Takhti KheI,Ba 33</t>
  </si>
  <si>
    <t>36.30N</t>
  </si>
  <si>
    <t>67.36E</t>
  </si>
  <si>
    <t xml:space="preserve"> 1182 Poitiers           </t>
  </si>
  <si>
    <t>46-28 N</t>
  </si>
  <si>
    <t xml:space="preserve"> 00-20 E</t>
  </si>
  <si>
    <t>Akhbarg,Loralai 30</t>
  </si>
  <si>
    <t>68:24</t>
  </si>
  <si>
    <t xml:space="preserve"> 1183 Poltava            </t>
  </si>
  <si>
    <t>49-46 N</t>
  </si>
  <si>
    <t>Akhkak,Kurrum 34</t>
  </si>
  <si>
    <t>65.53E</t>
  </si>
  <si>
    <t xml:space="preserve"> 1184 Pombal             </t>
  </si>
  <si>
    <t xml:space="preserve"> 37-40 W</t>
  </si>
  <si>
    <t>Akhkari Dheri,Psh'wr 34</t>
  </si>
  <si>
    <t>67.47E</t>
  </si>
  <si>
    <t xml:space="preserve"> 1185 Ponta Pora         </t>
  </si>
  <si>
    <t>22-30 S</t>
  </si>
  <si>
    <t xml:space="preserve"> 55-40 W</t>
  </si>
  <si>
    <t>Akhkarzai Dag,Mohmand 35</t>
  </si>
  <si>
    <t>34:36</t>
  </si>
  <si>
    <t xml:space="preserve"> 1186 Pooncaric          </t>
  </si>
  <si>
    <t>33-25 S</t>
  </si>
  <si>
    <t xml:space="preserve"> 42-38 E</t>
  </si>
  <si>
    <t>Akhtar Kili,Kohat</t>
  </si>
  <si>
    <t>30.27N</t>
  </si>
  <si>
    <t xml:space="preserve"> 1187 Popayan            </t>
  </si>
  <si>
    <t xml:space="preserve"> 2-20 N</t>
  </si>
  <si>
    <t xml:space="preserve"> 76-35 W</t>
  </si>
  <si>
    <t>Akhtar Kili,Zhob</t>
  </si>
  <si>
    <t>69:24</t>
  </si>
  <si>
    <t xml:space="preserve"> 1188 Port Arthur        </t>
  </si>
  <si>
    <t xml:space="preserve"> 19-10 E</t>
  </si>
  <si>
    <t>Akhtar Mian Kili,Psh'wr 34</t>
  </si>
  <si>
    <t>71:42</t>
  </si>
  <si>
    <t xml:space="preserve"> 1189 Port Arthur        </t>
  </si>
  <si>
    <t>48-10 N</t>
  </si>
  <si>
    <t xml:space="preserve"> 88-00 W</t>
  </si>
  <si>
    <t>Akhtiar,Attock 33</t>
  </si>
  <si>
    <t>66.42E</t>
  </si>
  <si>
    <t xml:space="preserve"> 1190 PortAugusta        </t>
  </si>
  <si>
    <t xml:space="preserve"> 37-52 E</t>
  </si>
  <si>
    <t>Akhun Dheri,Psh'wr 34</t>
  </si>
  <si>
    <t>71.17E</t>
  </si>
  <si>
    <t xml:space="preserve"> 1191 Port Elizabeth     </t>
  </si>
  <si>
    <t>Akhun Jan,Mardan 34</t>
  </si>
  <si>
    <t>63.04E</t>
  </si>
  <si>
    <t xml:space="preserve"> 1192 Port Etienne       </t>
  </si>
  <si>
    <t>21-34 N</t>
  </si>
  <si>
    <t xml:space="preserve"> 17-30 W</t>
  </si>
  <si>
    <t>Akhun Kili Psh'wr 34</t>
  </si>
  <si>
    <t>36.33N</t>
  </si>
  <si>
    <t>70.59E</t>
  </si>
  <si>
    <t xml:space="preserve"> 1193 PortHedland        </t>
  </si>
  <si>
    <t>118-45 E</t>
  </si>
  <si>
    <t>Akhundan,Bannu 33</t>
  </si>
  <si>
    <t>36.37N</t>
  </si>
  <si>
    <t xml:space="preserve"> 1194 Port Lincoin       </t>
  </si>
  <si>
    <t>34-45 S</t>
  </si>
  <si>
    <t xml:space="preserve"> 35-48 E</t>
  </si>
  <si>
    <t xml:space="preserve"> 1195 Port Macquaric     </t>
  </si>
  <si>
    <t>31-08 S</t>
  </si>
  <si>
    <t xml:space="preserve"> 52-07 E</t>
  </si>
  <si>
    <t>24.42N</t>
  </si>
  <si>
    <t xml:space="preserve"> 1196 Port Moresby       </t>
  </si>
  <si>
    <t xml:space="preserve"> 9-24 S</t>
  </si>
  <si>
    <t xml:space="preserve"> 47-08 E</t>
  </si>
  <si>
    <t xml:space="preserve"> 1197 Port Nolloth       </t>
  </si>
  <si>
    <t>Akhundan Banda,Bannu 33</t>
  </si>
  <si>
    <t xml:space="preserve"> 1198 Port Pine          </t>
  </si>
  <si>
    <t>Akhundano Kili,Bannu 33</t>
  </si>
  <si>
    <t xml:space="preserve"> 1199 Port Radium        </t>
  </si>
  <si>
    <t>Akhundon,Bannu 33</t>
  </si>
  <si>
    <t xml:space="preserve"> 1200 Port Shepstone     </t>
  </si>
  <si>
    <t>Akhunzada,Q'tta/Pishin 30</t>
  </si>
  <si>
    <t>26.13N</t>
  </si>
  <si>
    <t xml:space="preserve"> 1201 Port of Spain      </t>
  </si>
  <si>
    <t>10-44 N</t>
  </si>
  <si>
    <t xml:space="preserve"> 61-24 W</t>
  </si>
  <si>
    <t>Aki,Gujrat 33</t>
  </si>
  <si>
    <t>62.12E</t>
  </si>
  <si>
    <t xml:space="preserve"> 1202 Port Said          </t>
  </si>
  <si>
    <t>31-09 N</t>
  </si>
  <si>
    <t xml:space="preserve"> 32-01 E</t>
  </si>
  <si>
    <t>Aki,Sr' dha 32</t>
  </si>
  <si>
    <t xml:space="preserve"> 1203 Port Stanley       </t>
  </si>
  <si>
    <t xml:space="preserve"> 57-45 W</t>
  </si>
  <si>
    <t>Akike,Lahore 31</t>
  </si>
  <si>
    <t>76.13E</t>
  </si>
  <si>
    <t xml:space="preserve"> 1204 Portland           </t>
  </si>
  <si>
    <t>43-40 N</t>
  </si>
  <si>
    <t xml:space="preserve"> 70-16 W</t>
  </si>
  <si>
    <t>Aklas Zara' ai,Pishin 31
Akmal phok,Kohat 33</t>
  </si>
  <si>
    <t>67:49</t>
  </si>
  <si>
    <t xml:space="preserve"> 1205 Porto Alegre       </t>
  </si>
  <si>
    <t xml:space="preserve"> 51-06 W</t>
  </si>
  <si>
    <t>Akora Khattak,Attock</t>
  </si>
  <si>
    <t>35.11N</t>
  </si>
  <si>
    <t xml:space="preserve"> 1206 Porto Novo         </t>
  </si>
  <si>
    <t xml:space="preserve">  2-16 E</t>
  </si>
  <si>
    <t>Akrabai Kili,Zhob 31</t>
  </si>
  <si>
    <t>72.12E</t>
  </si>
  <si>
    <t xml:space="preserve"> 1207 Porto Veiho        </t>
  </si>
  <si>
    <t xml:space="preserve"> 9-00 S</t>
  </si>
  <si>
    <t xml:space="preserve"> 64-00 W</t>
  </si>
  <si>
    <t>Akrabi,Zhob 31</t>
  </si>
  <si>
    <t>28.09N</t>
  </si>
  <si>
    <t>62.25E</t>
  </si>
  <si>
    <t xml:space="preserve"> 1208  Portugal          </t>
  </si>
  <si>
    <t>Ali arh,Lahore</t>
  </si>
  <si>
    <t>31:27</t>
  </si>
  <si>
    <t xml:space="preserve"> 1209 Posadas            </t>
  </si>
  <si>
    <t xml:space="preserve"> 55-45 W</t>
  </si>
  <si>
    <t>Ali•ram,Swat</t>
  </si>
  <si>
    <t xml:space="preserve"> 1210 Potosi             </t>
  </si>
  <si>
    <t xml:space="preserve"> 65-50 W</t>
  </si>
  <si>
    <t>Amirpur,Bwrpur</t>
  </si>
  <si>
    <t>72.06E</t>
  </si>
  <si>
    <t xml:space="preserve"> 1211 Poznan             </t>
  </si>
  <si>
    <t>52-22 N</t>
  </si>
  <si>
    <t xml:space="preserve"> 16-56 E</t>
  </si>
  <si>
    <t>28.17N</t>
  </si>
  <si>
    <t xml:space="preserve"> 1212 Prague             </t>
  </si>
  <si>
    <r>
      <rPr>
        <sz val="14"/>
        <color theme="1"/>
        <rFont val="Alvi nastaleeq"/>
      </rPr>
      <t>Amirpurlahore</t>
    </r>
  </si>
  <si>
    <t>24.03N</t>
  </si>
  <si>
    <t xml:space="preserve"> 1213 Prairie            </t>
  </si>
  <si>
    <t xml:space="preserve"> 1214 Pretoria           </t>
  </si>
  <si>
    <t>25-30 S</t>
  </si>
  <si>
    <t xml:space="preserve"> 28-10 E</t>
  </si>
  <si>
    <t>28.05N</t>
  </si>
  <si>
    <t>64.19E</t>
  </si>
  <si>
    <t xml:space="preserve"> 1215 Prieska            </t>
  </si>
  <si>
    <t>29-50 S</t>
  </si>
  <si>
    <t xml:space="preserve"> 22-45 E</t>
  </si>
  <si>
    <t xml:space="preserve"> 1216 Prince Albart      </t>
  </si>
  <si>
    <t>Amirpur Mangan,Jhelum</t>
  </si>
  <si>
    <t xml:space="preserve"> 1217 Prince George      </t>
  </si>
  <si>
    <t>53-51 N</t>
  </si>
  <si>
    <t>122-57 W</t>
  </si>
  <si>
    <t xml:space="preserve"> 1218 Providence         </t>
  </si>
  <si>
    <t>41-50 N</t>
  </si>
  <si>
    <t xml:space="preserve"> 71-23 W</t>
  </si>
  <si>
    <t xml:space="preserve"> 1219 Pskov              </t>
  </si>
  <si>
    <t>Amirora,Sahiwal</t>
  </si>
  <si>
    <t>30.03N</t>
  </si>
  <si>
    <t xml:space="preserve"> 1220 Pswjch             </t>
  </si>
  <si>
    <t>52-10 N</t>
  </si>
  <si>
    <t xml:space="preserve">  1-30 E</t>
  </si>
  <si>
    <t xml:space="preserve"> 1221 Pueblo             </t>
  </si>
  <si>
    <t>Arnirwala,Multan</t>
  </si>
  <si>
    <t xml:space="preserve"> 1222 Punta Arenas       </t>
  </si>
  <si>
    <t xml:space="preserve"> 1223 Puerto Aisen       </t>
  </si>
  <si>
    <t>45-40 S</t>
  </si>
  <si>
    <t xml:space="preserve"> 1224 Puerto Deseado     </t>
  </si>
  <si>
    <t xml:space="preserve"> 66-00 W</t>
  </si>
  <si>
    <t xml:space="preserve"> 1225 Pune               </t>
  </si>
  <si>
    <t>18-38 N</t>
  </si>
  <si>
    <t xml:space="preserve"> 73-53 E</t>
  </si>
  <si>
    <t>74.12E</t>
  </si>
  <si>
    <t xml:space="preserve"> 1226 Pyongyang          </t>
  </si>
  <si>
    <t>39-03 N</t>
  </si>
  <si>
    <t xml:space="preserve"> 25-48 E</t>
  </si>
  <si>
    <t xml:space="preserve"> 1227 Quebec             </t>
  </si>
  <si>
    <t>51-07 N</t>
  </si>
  <si>
    <t xml:space="preserve"> 70-25 W</t>
  </si>
  <si>
    <t xml:space="preserve"> 1228 Queen Charlott     </t>
  </si>
  <si>
    <t xml:space="preserve"> 33-00 W</t>
  </si>
  <si>
    <t xml:space="preserve"> 1229 Quelimane          </t>
  </si>
  <si>
    <t xml:space="preserve"> 36-45 E</t>
  </si>
  <si>
    <t xml:space="preserve"> 1230 Queretaro          </t>
  </si>
  <si>
    <t>100-25 W</t>
  </si>
  <si>
    <t>64.48E</t>
  </si>
  <si>
    <t xml:space="preserve"> 1231 Quetta             </t>
  </si>
  <si>
    <t xml:space="preserve"> 66-30 E</t>
  </si>
  <si>
    <t xml:space="preserve"> 1232 Quezon City        </t>
  </si>
  <si>
    <t>28.42N</t>
  </si>
  <si>
    <t xml:space="preserve"> 1233 Quito              </t>
  </si>
  <si>
    <t xml:space="preserve"> 1-00 S</t>
  </si>
  <si>
    <t>35.17N</t>
  </si>
  <si>
    <t>61.56E</t>
  </si>
  <si>
    <t xml:space="preserve"> 1234 Quilpie            </t>
  </si>
  <si>
    <t>26-37 S</t>
  </si>
  <si>
    <t>Amra,Sr'gdha •</t>
  </si>
  <si>
    <t xml:space="preserve"> 1235 Qum                </t>
  </si>
  <si>
    <t xml:space="preserve"> 1236 Rabat              </t>
  </si>
  <si>
    <t xml:space="preserve">  7-00 W</t>
  </si>
  <si>
    <t xml:space="preserve"> 1237 Raleigh            </t>
  </si>
  <si>
    <t xml:space="preserve"> 76-30 W</t>
  </si>
  <si>
    <t>33.55N</t>
  </si>
  <si>
    <t xml:space="preserve"> 1238 Rangoon            </t>
  </si>
  <si>
    <t xml:space="preserve"> 96-00 E</t>
  </si>
  <si>
    <t xml:space="preserve"> 1239 Rannens            </t>
  </si>
  <si>
    <t xml:space="preserve"> 50-03 E</t>
  </si>
  <si>
    <t>Amri,Nwb'sha</t>
  </si>
  <si>
    <t>25.36N</t>
  </si>
  <si>
    <t>62.42E</t>
  </si>
  <si>
    <t xml:space="preserve"> 1240 Rapids             </t>
  </si>
  <si>
    <t xml:space="preserve"> 85-40 W</t>
  </si>
  <si>
    <t xml:space="preserve"> 1241 Rasht              </t>
  </si>
  <si>
    <t xml:space="preserve"> 49-40 E</t>
  </si>
  <si>
    <t>70.35E</t>
  </si>
  <si>
    <t xml:space="preserve"> 1242 Recife             </t>
  </si>
  <si>
    <t>Amritpura,Sahiwal</t>
  </si>
  <si>
    <t>67.22E</t>
  </si>
  <si>
    <t xml:space="preserve"> 1243 Regensburg         </t>
  </si>
  <si>
    <t>48-50 N</t>
  </si>
  <si>
    <t xml:space="preserve"> 12-10 E</t>
  </si>
  <si>
    <t>Amrot,Larkana</t>
  </si>
  <si>
    <t>27:23</t>
  </si>
  <si>
    <t>68:14</t>
  </si>
  <si>
    <t>26.22N</t>
  </si>
  <si>
    <t>68.38E</t>
  </si>
  <si>
    <t xml:space="preserve"> 1244 Reggio             </t>
  </si>
  <si>
    <t>37-55 N</t>
  </si>
  <si>
    <t xml:space="preserve"> 15-30 E</t>
  </si>
  <si>
    <t>Amrot,Shikarpur</t>
  </si>
  <si>
    <t xml:space="preserve"> 1245 Regina             </t>
  </si>
  <si>
    <t>104-35 W</t>
  </si>
  <si>
    <t>28.20N</t>
  </si>
  <si>
    <t xml:space="preserve"> 1246 Reims              </t>
  </si>
  <si>
    <t>27.58N</t>
  </si>
  <si>
    <t xml:space="preserve"> 1247 Rennes             </t>
  </si>
  <si>
    <t>140-00 W</t>
  </si>
  <si>
    <t>Amruka,Bwrngr</t>
  </si>
  <si>
    <t>31.52N</t>
  </si>
  <si>
    <t xml:space="preserve"> 1248 Reno               </t>
  </si>
  <si>
    <t xml:space="preserve"> 1249 Resistencia        </t>
  </si>
  <si>
    <t>27-28 S</t>
  </si>
  <si>
    <t xml:space="preserve"> 1250 Reykjavik          </t>
  </si>
  <si>
    <t>64-00 N</t>
  </si>
  <si>
    <t xml:space="preserve"> 23-00 W</t>
  </si>
  <si>
    <t>70.03E</t>
  </si>
  <si>
    <t xml:space="preserve"> 1251 Riga               </t>
  </si>
  <si>
    <t>56-55 N</t>
  </si>
  <si>
    <t xml:space="preserve"> 24-20 E</t>
  </si>
  <si>
    <t xml:space="preserve"> 1252 Rio de Janerio     </t>
  </si>
  <si>
    <t>23-10 S</t>
  </si>
  <si>
    <t xml:space="preserve"> 43-00 W</t>
  </si>
  <si>
    <t>Anandsar,Multan</t>
  </si>
  <si>
    <t>31.08N</t>
  </si>
  <si>
    <t xml:space="preserve"> 1253 Rio Gailegos       </t>
  </si>
  <si>
    <t>51-42 S</t>
  </si>
  <si>
    <t xml:space="preserve"> 69-05 W</t>
  </si>
  <si>
    <t xml:space="preserve"> 1254 Rio Grande         </t>
  </si>
  <si>
    <t xml:space="preserve"> 52-14 W</t>
  </si>
  <si>
    <t>61.43E</t>
  </si>
  <si>
    <t xml:space="preserve"> 1255 Rio Grande Do      </t>
  </si>
  <si>
    <t xml:space="preserve"> 5-26 S</t>
  </si>
  <si>
    <t xml:space="preserve"> 37-20 W</t>
  </si>
  <si>
    <t>65.19E</t>
  </si>
  <si>
    <t xml:space="preserve"> 1256 RioNegro           </t>
  </si>
  <si>
    <t xml:space="preserve"> 69-30 W</t>
  </si>
  <si>
    <t xml:space="preserve"> 1257 Riyadh             </t>
  </si>
  <si>
    <t>24-20 N</t>
  </si>
  <si>
    <t>63.02E</t>
  </si>
  <si>
    <t xml:space="preserve"> 1258 Rock Spring        </t>
  </si>
  <si>
    <t>109-00 W</t>
  </si>
  <si>
    <t xml:space="preserve"> 1259 Rondonia           </t>
  </si>
  <si>
    <t xml:space="preserve"> 63-07 W</t>
  </si>
  <si>
    <t xml:space="preserve"> 1260 Roraima            </t>
  </si>
  <si>
    <t xml:space="preserve"> 2-00 N</t>
  </si>
  <si>
    <t xml:space="preserve"> 62-15 W</t>
  </si>
  <si>
    <t xml:space="preserve"> 1261 Rosario            </t>
  </si>
  <si>
    <t>32-45 S</t>
  </si>
  <si>
    <t>Arkhai Kili,Kurrum</t>
  </si>
  <si>
    <t>25.32N</t>
  </si>
  <si>
    <t xml:space="preserve"> 1262 Rotterdam          </t>
  </si>
  <si>
    <t>51-50 N</t>
  </si>
  <si>
    <t>Arkhi3Orakzai Kohat</t>
  </si>
  <si>
    <t>26.26N</t>
  </si>
  <si>
    <t xml:space="preserve"> 1263 Rouen              </t>
  </si>
  <si>
    <t xml:space="preserve">  1-05 E</t>
  </si>
  <si>
    <r>
      <rPr>
        <sz val="14"/>
        <color theme="1"/>
        <rFont val="Alvi nastaleeq"/>
      </rPr>
      <t>Arki,Sialkot</t>
    </r>
  </si>
  <si>
    <t>34.00N</t>
  </si>
  <si>
    <t>68.52E</t>
  </si>
  <si>
    <t xml:space="preserve"> 1264 Roy Hill           </t>
  </si>
  <si>
    <t>22-42 S</t>
  </si>
  <si>
    <t>Arkohur,Sukkur</t>
  </si>
  <si>
    <t>27:38</t>
  </si>
  <si>
    <t>69:12</t>
  </si>
  <si>
    <t>30.48N</t>
  </si>
  <si>
    <t xml:space="preserve"> 1265 Rumania            </t>
  </si>
  <si>
    <t>46-06 N</t>
  </si>
  <si>
    <t>Arkot,Swat</t>
  </si>
  <si>
    <t xml:space="preserve"> 1266 Rum Jungle         </t>
  </si>
  <si>
    <t>13-00 S</t>
  </si>
  <si>
    <t>Arkot Qiia,Swat</t>
  </si>
  <si>
    <t xml:space="preserve"> 1267 Prince Rupert      </t>
  </si>
  <si>
    <t>130-00 W</t>
  </si>
  <si>
    <t>Armabel,Bela</t>
  </si>
  <si>
    <t>66:19</t>
  </si>
  <si>
    <t xml:space="preserve"> 1268 Rwanda             </t>
  </si>
  <si>
    <t>Arnawai.Dir</t>
  </si>
  <si>
    <t>35:18</t>
  </si>
  <si>
    <t xml:space="preserve"> 1269 Ryazan             </t>
  </si>
  <si>
    <t>54-50 N</t>
  </si>
  <si>
    <t xml:space="preserve"> 39-57 E</t>
  </si>
  <si>
    <t>Arnianwala,Jhang</t>
  </si>
  <si>
    <t>28.21N</t>
  </si>
  <si>
    <t>75.47E</t>
  </si>
  <si>
    <t xml:space="preserve"> 1270 Ryukyu Island      </t>
  </si>
  <si>
    <t>Arouti (Arauti),Fsrlad</t>
  </si>
  <si>
    <t xml:space="preserve"> 1271 Sana               </t>
  </si>
  <si>
    <t>Arrar Barar,Jhelum</t>
  </si>
  <si>
    <t>73:4</t>
  </si>
  <si>
    <t xml:space="preserve"> 1272 S. Angelo          </t>
  </si>
  <si>
    <t>31-28 N</t>
  </si>
  <si>
    <t>100-22 W</t>
  </si>
  <si>
    <t>Arsala,Bannu</t>
  </si>
  <si>
    <t xml:space="preserve"> 1273 Sabah              </t>
  </si>
  <si>
    <t>Arsala Khan,Bannu</t>
  </si>
  <si>
    <t xml:space="preserve"> 1274 Sachalin           </t>
  </si>
  <si>
    <t>29.01N</t>
  </si>
  <si>
    <t xml:space="preserve"> 1275 Sacramento         </t>
  </si>
  <si>
    <t>121-00 W</t>
  </si>
  <si>
    <t>Arsala Khan Islam,WANA</t>
  </si>
  <si>
    <t>70.42E</t>
  </si>
  <si>
    <t xml:space="preserve"> 1276 Safi               </t>
  </si>
  <si>
    <t>31-45 N</t>
  </si>
  <si>
    <t>Arsha Khan,Mardan</t>
  </si>
  <si>
    <t xml:space="preserve"> 1277 Sam Shanda         </t>
  </si>
  <si>
    <t>Artanawa,Bajour</t>
  </si>
  <si>
    <t xml:space="preserve"> 1278 St John            </t>
  </si>
  <si>
    <t>45-50 N</t>
  </si>
  <si>
    <t>Artianwala,Jhang</t>
  </si>
  <si>
    <t>27.27N</t>
  </si>
  <si>
    <t>65.54E</t>
  </si>
  <si>
    <t xml:space="preserve"> 1279 Saint              </t>
  </si>
  <si>
    <t xml:space="preserve"> 66-30 W</t>
  </si>
  <si>
    <t>Aruiabad (Arurabad),Fsi'bd</t>
  </si>
  <si>
    <t>65.50E</t>
  </si>
  <si>
    <t xml:space="preserve"> 1280 Salem              </t>
  </si>
  <si>
    <t>45-30 N</t>
  </si>
  <si>
    <t>Aruo,Gujrn'wla</t>
  </si>
  <si>
    <t xml:space="preserve"> 1281 Salisbury          </t>
  </si>
  <si>
    <t>18-12 S</t>
  </si>
  <si>
    <t xml:space="preserve"> 31-12 E</t>
  </si>
  <si>
    <t>Arur Godarwala,Jhang</t>
  </si>
  <si>
    <t>73.34E</t>
  </si>
  <si>
    <t xml:space="preserve"> 1282 Salmon Gums        </t>
  </si>
  <si>
    <t xml:space="preserve"> 21-40 E</t>
  </si>
  <si>
    <t>Arurabad,Fsl'bd</t>
  </si>
  <si>
    <t>32.06N</t>
  </si>
  <si>
    <t>75.15E</t>
  </si>
  <si>
    <t xml:space="preserve"> 1283 Saita              </t>
  </si>
  <si>
    <t>24-15 S</t>
  </si>
  <si>
    <t xml:space="preserve"> 65-25 W</t>
  </si>
  <si>
    <t>Arurewaia Jagir,Sahiwal</t>
  </si>
  <si>
    <t>74.56E</t>
  </si>
  <si>
    <t xml:space="preserve"> 1284 Saltillo           </t>
  </si>
  <si>
    <t>Aruri,- Fsrbd</t>
  </si>
  <si>
    <t>33.12N</t>
  </si>
  <si>
    <t xml:space="preserve"> 1285 Salvador           </t>
  </si>
  <si>
    <t>13-30 S</t>
  </si>
  <si>
    <t>Aruri,Sr'gdha</t>
  </si>
  <si>
    <t xml:space="preserve"> 1286 Samarkand          </t>
  </si>
  <si>
    <t xml:space="preserve"> 67-00 E</t>
  </si>
  <si>
    <t>Aruri Nawan,Fsild</t>
  </si>
  <si>
    <t>29.31N</t>
  </si>
  <si>
    <t xml:space="preserve"> 1287 San Antonio        </t>
  </si>
  <si>
    <t xml:space="preserve"> 97-14 W</t>
  </si>
  <si>
    <t>Aruria,Rwl'pndi</t>
  </si>
  <si>
    <t>70.50E</t>
  </si>
  <si>
    <t xml:space="preserve"> 1288 San Cristobal      </t>
  </si>
  <si>
    <t xml:space="preserve"> 7-40 N</t>
  </si>
  <si>
    <t xml:space="preserve"> 72-45 W</t>
  </si>
  <si>
    <t>Arurpur,Jhang</t>
  </si>
  <si>
    <t>30:37</t>
  </si>
  <si>
    <t xml:space="preserve"> 1289 Sn Diego           </t>
  </si>
  <si>
    <t>33-15 N</t>
  </si>
  <si>
    <t>Arz Mohd.,Qta/Pishin</t>
  </si>
  <si>
    <t xml:space="preserve"> 1290 San Fernando       </t>
  </si>
  <si>
    <t>34-30 S</t>
  </si>
  <si>
    <t>Arzanao,Mohmand</t>
  </si>
  <si>
    <t>71:6</t>
  </si>
  <si>
    <t xml:space="preserve"> 1291 Sanjose            </t>
  </si>
  <si>
    <t>121-30 W</t>
  </si>
  <si>
    <t>Arzampur,Lahore</t>
  </si>
  <si>
    <t xml:space="preserve"> 1292 San Juan           </t>
  </si>
  <si>
    <t>18-28 N</t>
  </si>
  <si>
    <t xml:space="preserve"> 66-37 W</t>
  </si>
  <si>
    <t>Arzanzai Kili,Zhob</t>
  </si>
  <si>
    <t>69:16</t>
  </si>
  <si>
    <t>62.23E</t>
  </si>
  <si>
    <t xml:space="preserve"> 1293 San Juan           </t>
  </si>
  <si>
    <t xml:space="preserve"> 68-29 W</t>
  </si>
  <si>
    <t>Arziman,Bannu</t>
  </si>
  <si>
    <t xml:space="preserve"> 1294 SanJuan119         </t>
  </si>
  <si>
    <t>31-11 S</t>
  </si>
  <si>
    <t>Asa Nand,Bannu</t>
  </si>
  <si>
    <t>65.44E</t>
  </si>
  <si>
    <t xml:space="preserve"> 1295 SantaBarbara       </t>
  </si>
  <si>
    <t>34-48 N</t>
  </si>
  <si>
    <t>119-00 W</t>
  </si>
  <si>
    <t>Asad Khan,WANA</t>
  </si>
  <si>
    <t xml:space="preserve"> 1296 Catarin Santa      </t>
  </si>
  <si>
    <t xml:space="preserve">  2-30 W</t>
  </si>
  <si>
    <t>Asad KheI,WANA</t>
  </si>
  <si>
    <t xml:space="preserve"> 1297 Cruz               </t>
  </si>
  <si>
    <t>17-40 S</t>
  </si>
  <si>
    <t xml:space="preserve"> 63-00 W</t>
  </si>
  <si>
    <t>Asal,Lahore</t>
  </si>
  <si>
    <t xml:space="preserve"> 1298 SantaFe            </t>
  </si>
  <si>
    <t>31-33 S</t>
  </si>
  <si>
    <t xml:space="preserve">  0-45 W</t>
  </si>
  <si>
    <t>Asal Guruke,Lahore</t>
  </si>
  <si>
    <t>27.44N</t>
  </si>
  <si>
    <t>65.34E</t>
  </si>
  <si>
    <t xml:space="preserve"> 1299 Santa Fe           </t>
  </si>
  <si>
    <t>35-40 N</t>
  </si>
  <si>
    <t>Asalatwala,Sr'gdha</t>
  </si>
  <si>
    <t xml:space="preserve"> 1300 Santander          </t>
  </si>
  <si>
    <t xml:space="preserve">  3-55 W</t>
  </si>
  <si>
    <t>Asaldad (Asalmir),WANA</t>
  </si>
  <si>
    <r>
      <rPr>
        <sz val="14"/>
        <color theme="1"/>
        <rFont val="Alvi nastaleeq"/>
      </rPr>
      <t>3</t>
    </r>
    <r>
      <rPr>
        <b/>
        <sz val="14"/>
        <color theme="1"/>
        <rFont val="Alvi nastaleeq"/>
      </rPr>
      <t>2:57</t>
    </r>
  </si>
  <si>
    <t xml:space="preserve"> 1301 Santiago           </t>
  </si>
  <si>
    <t>Asam,Gujrat</t>
  </si>
  <si>
    <t>72.19E</t>
  </si>
  <si>
    <t xml:space="preserve"> 1302 Santiago de Cu     </t>
  </si>
  <si>
    <t xml:space="preserve"> 76-40 W</t>
  </si>
  <si>
    <t>Asami Bulla,RwI'pndi</t>
  </si>
  <si>
    <t>33:42</t>
  </si>
  <si>
    <t xml:space="preserve"> 1303 Santiago del       </t>
  </si>
  <si>
    <t>27-45 S</t>
  </si>
  <si>
    <t xml:space="preserve"> 64-05 W</t>
  </si>
  <si>
    <t>Asanzai Shaikhan,Zhob</t>
  </si>
  <si>
    <t>69:20</t>
  </si>
  <si>
    <t>24.32N</t>
  </si>
  <si>
    <t xml:space="preserve"> 1304 Santo Domingo      </t>
  </si>
  <si>
    <t>Asat Malang,Bannu</t>
  </si>
  <si>
    <t>28.22N</t>
  </si>
  <si>
    <t xml:space="preserve"> 1305 Santos             </t>
  </si>
  <si>
    <t xml:space="preserve"> 46-15 W</t>
  </si>
  <si>
    <t>Asegai,Dir</t>
  </si>
  <si>
    <t xml:space="preserve"> 1306 Sao Luis           </t>
  </si>
  <si>
    <t xml:space="preserve"> 2-30 S</t>
  </si>
  <si>
    <t xml:space="preserve"> 44-22 W</t>
  </si>
  <si>
    <t>Asghar,Attock</t>
  </si>
  <si>
    <t xml:space="preserve"> 1307 Sao Paulo          </t>
  </si>
  <si>
    <t>23-30 S</t>
  </si>
  <si>
    <t xml:space="preserve"> 46-50 W</t>
  </si>
  <si>
    <t>Asghar,Malakand</t>
  </si>
  <si>
    <t xml:space="preserve"> 1308 Sapporo            </t>
  </si>
  <si>
    <t xml:space="preserve"> 41-02 E</t>
  </si>
  <si>
    <t>Asghar,Mohmand</t>
  </si>
  <si>
    <t>34:43</t>
  </si>
  <si>
    <t xml:space="preserve"> 1309 Saragossa          </t>
  </si>
  <si>
    <t>41-39 N</t>
  </si>
  <si>
    <t xml:space="preserve">  0-53 E</t>
  </si>
  <si>
    <t>Awan,Sibi-Marri</t>
  </si>
  <si>
    <t>67:52</t>
  </si>
  <si>
    <t xml:space="preserve"> 1310 Sarajevo           </t>
  </si>
  <si>
    <t xml:space="preserve"> 18-40 E</t>
  </si>
  <si>
    <t>Awan Dhaiwala,Lahore</t>
  </si>
  <si>
    <t>68.18E</t>
  </si>
  <si>
    <t xml:space="preserve"> 1311 Saransk            </t>
  </si>
  <si>
    <t>A az Khan Banda,Bannu</t>
  </si>
  <si>
    <t xml:space="preserve"> 1312 Saratov            </t>
  </si>
  <si>
    <t>51-26 N</t>
  </si>
  <si>
    <t>A azwala,Mianwali</t>
  </si>
  <si>
    <t xml:space="preserve"> 1313 Sarawak            </t>
  </si>
  <si>
    <t>A ubabad,Psh'wr</t>
  </si>
  <si>
    <t xml:space="preserve"> 1314 Sardinia           </t>
  </si>
  <si>
    <t>Baddomalhi,Shikhu'bra</t>
  </si>
  <si>
    <t>74:40</t>
  </si>
  <si>
    <t xml:space="preserve"> 1315 Sasebo             </t>
  </si>
  <si>
    <t>Baddu,Bela</t>
  </si>
  <si>
    <t xml:space="preserve"> 1316 Saskatchewan       </t>
  </si>
  <si>
    <t>54-25 N</t>
  </si>
  <si>
    <t>102-30 W</t>
  </si>
  <si>
    <t>Badduzai,Kalat</t>
  </si>
  <si>
    <t>28:56</t>
  </si>
  <si>
    <t xml:space="preserve"> 1317 Sgkatonn           </t>
  </si>
  <si>
    <t>52-07 N</t>
  </si>
  <si>
    <t>106-38 W</t>
  </si>
  <si>
    <t>29:37</t>
  </si>
  <si>
    <t>69.17E</t>
  </si>
  <si>
    <t xml:space="preserve"> 1318 Savannah           </t>
  </si>
  <si>
    <t>Badha Khel,Kurrum</t>
  </si>
  <si>
    <t>25.25N</t>
  </si>
  <si>
    <t>70.47E</t>
  </si>
  <si>
    <t xml:space="preserve"> 1319 Schefferville      </t>
  </si>
  <si>
    <t>Badhana Karan,Rwl'ondi 34</t>
  </si>
  <si>
    <t>33:37</t>
  </si>
  <si>
    <t>28.16N</t>
  </si>
  <si>
    <t xml:space="preserve"> 1320 Schouten Is        </t>
  </si>
  <si>
    <t xml:space="preserve"> 0-45 S</t>
  </si>
  <si>
    <t>Badhani,DG Khan 30</t>
  </si>
  <si>
    <t>65.58E</t>
  </si>
  <si>
    <t xml:space="preserve"> 1321 Scranton           </t>
  </si>
  <si>
    <t xml:space="preserve"> 75-30 W</t>
  </si>
  <si>
    <t>Badhar,A.K.</t>
  </si>
  <si>
    <t>73:31</t>
  </si>
  <si>
    <t xml:space="preserve"> 1322 Seattle            </t>
  </si>
  <si>
    <t>Badhar,Gujrat</t>
  </si>
  <si>
    <t>66.44E</t>
  </si>
  <si>
    <t xml:space="preserve"> 1323 Semarang           </t>
  </si>
  <si>
    <t xml:space="preserve"> 7-30 S</t>
  </si>
  <si>
    <t xml:space="preserve"> 10-27 E</t>
  </si>
  <si>
    <t>Badho,Hazara</t>
  </si>
  <si>
    <t xml:space="preserve"> 1324 Sendai             </t>
  </si>
  <si>
    <t>38-18 N</t>
  </si>
  <si>
    <t>Badhwar,Lahore</t>
  </si>
  <si>
    <t xml:space="preserve"> 1325 Senegal            </t>
  </si>
  <si>
    <t xml:space="preserve"> 14-15 W</t>
  </si>
  <si>
    <t>Badi Barakki,WANA</t>
  </si>
  <si>
    <t xml:space="preserve"> 1326 Seoul              </t>
  </si>
  <si>
    <t>37-10 N</t>
  </si>
  <si>
    <t>Badia Qadir Bakhsh,Rwrpnc 34</t>
  </si>
  <si>
    <t xml:space="preserve"> 1327 Sergipe            </t>
  </si>
  <si>
    <t>10-27 S</t>
  </si>
  <si>
    <t xml:space="preserve"> 37-04 W</t>
  </si>
  <si>
    <t>Badin,Sr'gdha 32</t>
  </si>
  <si>
    <t>61.45E</t>
  </si>
  <si>
    <t xml:space="preserve"> 1328 Serowe             </t>
  </si>
  <si>
    <t xml:space="preserve"> 26-52 E</t>
  </si>
  <si>
    <t>Badin Katskai,WANA 33</t>
  </si>
  <si>
    <t>70:20</t>
  </si>
  <si>
    <t xml:space="preserve"> 1329 Serrezuela         </t>
  </si>
  <si>
    <t xml:space="preserve"> 65-26 W</t>
  </si>
  <si>
    <t>Badin Khel,Karak 33</t>
  </si>
  <si>
    <t>71.57E</t>
  </si>
  <si>
    <t xml:space="preserve"> 1330 Sevastopol         </t>
  </si>
  <si>
    <t>44-30 N</t>
  </si>
  <si>
    <t>Badlot,Jhelum 33</t>
  </si>
  <si>
    <t>24.34N</t>
  </si>
  <si>
    <t xml:space="preserve"> 1331 Step lies          </t>
  </si>
  <si>
    <t>Badman,A.K. 34</t>
  </si>
  <si>
    <t>26.41N</t>
  </si>
  <si>
    <t xml:space="preserve"> 1332 Sevilla            </t>
  </si>
  <si>
    <t>37-23 N</t>
  </si>
  <si>
    <t xml:space="preserve">  6-00 W</t>
  </si>
  <si>
    <t>Bado,Gujrat</t>
  </si>
  <si>
    <t xml:space="preserve"> 1333 Seward             </t>
  </si>
  <si>
    <t>149-00 W</t>
  </si>
  <si>
    <t>Badowe,Chitral 36</t>
  </si>
  <si>
    <t xml:space="preserve"> 1334 Seward Pen         </t>
  </si>
  <si>
    <t>Badpagia,Nwb'sha 27</t>
  </si>
  <si>
    <t>26:41</t>
  </si>
  <si>
    <t>68:2</t>
  </si>
  <si>
    <t xml:space="preserve"> 1335 Shakhty            </t>
  </si>
  <si>
    <t xml:space="preserve"> 40-12 E</t>
  </si>
  <si>
    <t>Bahadur,Psh'wr</t>
  </si>
  <si>
    <t>24.40N</t>
  </si>
  <si>
    <t xml:space="preserve"> 1336 Shanghai           </t>
  </si>
  <si>
    <t>31-12 N</t>
  </si>
  <si>
    <t>Bahadur Baluch,Multan</t>
  </si>
  <si>
    <t>29:49</t>
  </si>
  <si>
    <t>72:10</t>
  </si>
  <si>
    <t>36.52N</t>
  </si>
  <si>
    <t xml:space="preserve"> 1337 Shaokuan           </t>
  </si>
  <si>
    <t>24-58 N</t>
  </si>
  <si>
    <t>113-42 E</t>
  </si>
  <si>
    <t>Bahadur Khan Kili.Bannu</t>
  </si>
  <si>
    <t xml:space="preserve"> 1338 Shenyang           </t>
  </si>
  <si>
    <t>41-55 N</t>
  </si>
  <si>
    <t>Bahadur Khel.Kohat</t>
  </si>
  <si>
    <t xml:space="preserve"> 1339 Shepparton         </t>
  </si>
  <si>
    <t>37-25 S</t>
  </si>
  <si>
    <t>Bahadur Kili,Mohmand</t>
  </si>
  <si>
    <t xml:space="preserve"> 1340 Shihiung           </t>
  </si>
  <si>
    <t>23-05 N</t>
  </si>
  <si>
    <t xml:space="preserve"> 13-58 E</t>
  </si>
  <si>
    <t>Bahadur Kot,Kohat</t>
  </si>
  <si>
    <t>66.39E</t>
  </si>
  <si>
    <t xml:space="preserve"> 1341 Shjraz             </t>
  </si>
  <si>
    <t>28-51 N</t>
  </si>
  <si>
    <t>Bahadur Shah,Nwb'sha</t>
  </si>
  <si>
    <t>33.44N</t>
  </si>
  <si>
    <t xml:space="preserve"> 1342 Sholapur           </t>
  </si>
  <si>
    <t>17-50 N</t>
  </si>
  <si>
    <t>Bahadur Shah,Jhans</t>
  </si>
  <si>
    <t>24.17N</t>
  </si>
  <si>
    <t xml:space="preserve"> 1343 Sicily             </t>
  </si>
  <si>
    <t>Bahadurwala,Mianwali</t>
  </si>
  <si>
    <t>32:31</t>
  </si>
  <si>
    <t>35.57N</t>
  </si>
  <si>
    <t xml:space="preserve"> 1344 Sidiifni           </t>
  </si>
  <si>
    <t>Bahadurwala,Multan</t>
  </si>
  <si>
    <t xml:space="preserve"> 1345 Sierra Leone       </t>
  </si>
  <si>
    <t>Bahadurwala,Jhan•</t>
  </si>
  <si>
    <t>61.40E</t>
  </si>
  <si>
    <t xml:space="preserve"> 1346 Sikkim             </t>
  </si>
  <si>
    <t>27-42 N</t>
  </si>
  <si>
    <t xml:space="preserve"> 88-25 W</t>
  </si>
  <si>
    <t>Bahar Khan,Khairpr
Bahar Khan Jamali,Nwb'sha</t>
  </si>
  <si>
    <t>68:25</t>
  </si>
  <si>
    <t xml:space="preserve"> 1347 Simferopol         </t>
  </si>
  <si>
    <t>44-55 N</t>
  </si>
  <si>
    <t xml:space="preserve"> 34-03 W</t>
  </si>
  <si>
    <t>Bahar Mandau,Pishin-Cham</t>
  </si>
  <si>
    <t xml:space="preserve"> 1348 Singapc.re         </t>
  </si>
  <si>
    <t xml:space="preserve"> 1-14 N</t>
  </si>
  <si>
    <t xml:space="preserve"> 04-20 E</t>
  </si>
  <si>
    <t>Bahar Shah,Pnjb -DG Khan</t>
  </si>
  <si>
    <t>31:12</t>
  </si>
  <si>
    <t>66.54E</t>
  </si>
  <si>
    <t xml:space="preserve"> 1349 Sinkiang           </t>
  </si>
  <si>
    <t>40-15 N</t>
  </si>
  <si>
    <t xml:space="preserve"> 82-15 E</t>
  </si>
  <si>
    <t>Bahauddin,Gujrat</t>
  </si>
  <si>
    <t>32:35</t>
  </si>
  <si>
    <t xml:space="preserve"> 1350 Skagwey            </t>
  </si>
  <si>
    <t>135-20 W</t>
  </si>
  <si>
    <t>Bahawal,Bannu</t>
  </si>
  <si>
    <t>61.15E</t>
  </si>
  <si>
    <t xml:space="preserve"> 1351 Skopje             </t>
  </si>
  <si>
    <t>Bahawal Banda.D.I.Khan</t>
  </si>
  <si>
    <t>30.22N</t>
  </si>
  <si>
    <t>64.58E</t>
  </si>
  <si>
    <t xml:space="preserve"> 1352 Skovorodino        </t>
  </si>
  <si>
    <t>54-20 N</t>
  </si>
  <si>
    <t>Bahawal Fatiana,Fsl'bd</t>
  </si>
  <si>
    <t>72.07E</t>
  </si>
  <si>
    <t xml:space="preserve"> 1353 Smithton           </t>
  </si>
  <si>
    <t xml:space="preserve"> 45-02 E</t>
  </si>
  <si>
    <t>Bahawal Khan Bannu</t>
  </si>
  <si>
    <t xml:space="preserve"> 1354 Smolensk           </t>
  </si>
  <si>
    <t>54-46 N</t>
  </si>
  <si>
    <t xml:space="preserve"> 32-03 E</t>
  </si>
  <si>
    <t>Bahawal Shah,Nwb'sha</t>
  </si>
  <si>
    <t>68:22</t>
  </si>
  <si>
    <t xml:space="preserve"> 1355 Sofia              </t>
  </si>
  <si>
    <t xml:space="preserve"> 22-50 E</t>
  </si>
  <si>
    <t>Banda Ahmad Khan,Bannu</t>
  </si>
  <si>
    <t xml:space="preserve"> 1356 Sokoto             </t>
  </si>
  <si>
    <t>13-06 N</t>
  </si>
  <si>
    <t xml:space="preserve">  5-12 E</t>
  </si>
  <si>
    <t>Banda Amlok.Hazara</t>
  </si>
  <si>
    <t>69.20E</t>
  </si>
  <si>
    <t xml:space="preserve"> 1357 Solomon Island     </t>
  </si>
  <si>
    <t xml:space="preserve"> 61-00 E</t>
  </si>
  <si>
    <t>Banda Atai Khan,Hazara</t>
  </si>
  <si>
    <t>24.29N</t>
  </si>
  <si>
    <t xml:space="preserve"> 1358 Somalia            </t>
  </si>
  <si>
    <t>Banda Babul Khel,Karak</t>
  </si>
  <si>
    <t>68.59E</t>
  </si>
  <si>
    <t xml:space="preserve"> 1359 Samarinda          </t>
  </si>
  <si>
    <t>00-25 S</t>
  </si>
  <si>
    <t xml:space="preserve"> 17-30 E</t>
  </si>
  <si>
    <t>Banda Bala,Psh'wr</t>
  </si>
  <si>
    <t>71.09E</t>
  </si>
  <si>
    <t xml:space="preserve"> 1360 Southern Cross     </t>
  </si>
  <si>
    <t>31-15 S</t>
  </si>
  <si>
    <t>Banda Batang.Hazara</t>
  </si>
  <si>
    <t xml:space="preserve"> 1361 Soult Ste Mari     </t>
  </si>
  <si>
    <t xml:space="preserve"> 84-20 W</t>
  </si>
  <si>
    <t>Banda Bazdar,Hazara</t>
  </si>
  <si>
    <t>66.23E</t>
  </si>
  <si>
    <t xml:space="preserve"> 1362 South Africa       </t>
  </si>
  <si>
    <t>Banda Chanda,Karak</t>
  </si>
  <si>
    <t>71:13</t>
  </si>
  <si>
    <t xml:space="preserve"> 1363 South Carolina     </t>
  </si>
  <si>
    <t>Banda Chaprai,Kohat</t>
  </si>
  <si>
    <t>33:22</t>
  </si>
  <si>
    <t>73.32E</t>
  </si>
  <si>
    <t xml:space="preserve"> 1364 South Georgia      </t>
  </si>
  <si>
    <t>Banda Charpara,Karak</t>
  </si>
  <si>
    <t xml:space="preserve"> 1365 South Island       </t>
  </si>
  <si>
    <t>42-07 S</t>
  </si>
  <si>
    <t>Banda Chashma,Mianwali</t>
  </si>
  <si>
    <t>31.22N</t>
  </si>
  <si>
    <t>70.52E</t>
  </si>
  <si>
    <t xml:space="preserve"> 1366 South Dakots       </t>
  </si>
  <si>
    <t>44-20 N</t>
  </si>
  <si>
    <t>Banda Chochun,Kohistan</t>
  </si>
  <si>
    <t xml:space="preserve"> 1367 Southampton        </t>
  </si>
  <si>
    <t>64-30 N</t>
  </si>
  <si>
    <t>Banda Daman,Psh'wr</t>
  </si>
  <si>
    <t xml:space="preserve"> 1368 Spain              </t>
  </si>
  <si>
    <t>Banda Daud Shah,Kohat</t>
  </si>
  <si>
    <t>71:11</t>
  </si>
  <si>
    <t>29.38N</t>
  </si>
  <si>
    <t xml:space="preserve"> 1369 Split              </t>
  </si>
  <si>
    <t>Banda Girdhari,Bannu</t>
  </si>
  <si>
    <t>71:10</t>
  </si>
  <si>
    <t xml:space="preserve"> 1370 Spokane            </t>
  </si>
  <si>
    <t>47-47 N</t>
  </si>
  <si>
    <t xml:space="preserve"> 18-00 W</t>
  </si>
  <si>
    <t>Banda Karki Bannu</t>
  </si>
  <si>
    <t xml:space="preserve"> 1371 Springfield        </t>
  </si>
  <si>
    <t>Banda Kaster,Bannu</t>
  </si>
  <si>
    <t xml:space="preserve"> 1372 Springsure         </t>
  </si>
  <si>
    <t>24-10 S</t>
  </si>
  <si>
    <t>Banda Kesar.Karak</t>
  </si>
  <si>
    <t>64.02E</t>
  </si>
  <si>
    <t xml:space="preserve"> 1373 Sri                </t>
  </si>
  <si>
    <t>Banda Khair Ali,Hazara</t>
  </si>
  <si>
    <t xml:space="preserve"> 1374 Srinagar           </t>
  </si>
  <si>
    <t>Banda Khan Mohd.,D.I.Khan</t>
  </si>
  <si>
    <t xml:space="preserve"> 1375 St Helena          </t>
  </si>
  <si>
    <t>Banuchi,Bannu</t>
  </si>
  <si>
    <t>70:47</t>
  </si>
  <si>
    <t>33.47N</t>
  </si>
  <si>
    <t xml:space="preserve"> 1376 St John’s          </t>
  </si>
  <si>
    <t xml:space="preserve"> 52-20 W</t>
  </si>
  <si>
    <t>Banudi,Bela</t>
  </si>
  <si>
    <t>78.36E</t>
  </si>
  <si>
    <t xml:space="preserve"> 1377 St Lawrence        </t>
  </si>
  <si>
    <t xml:space="preserve"> 49-06 E</t>
  </si>
  <si>
    <t>Banwre,Jhang</t>
  </si>
  <si>
    <t>31:50</t>
  </si>
  <si>
    <t xml:space="preserve"> 1378 St Louis           </t>
  </si>
  <si>
    <t>Baori,Thr'pkr</t>
  </si>
  <si>
    <t>25:8</t>
  </si>
  <si>
    <t xml:space="preserve"> 1379 St Nazaire         </t>
  </si>
  <si>
    <t xml:space="preserve">  2-12 W</t>
  </si>
  <si>
    <t>Bapar Wal,Sahiwal</t>
  </si>
  <si>
    <t xml:space="preserve"> 1380 St Paul            </t>
  </si>
  <si>
    <t>44-54 N</t>
  </si>
  <si>
    <t xml:space="preserve"> 93-05 W</t>
  </si>
  <si>
    <t>Ba ho,Khair'pr</t>
  </si>
  <si>
    <t>68:40</t>
  </si>
  <si>
    <t>78.32E</t>
  </si>
  <si>
    <t xml:space="preserve"> 1381 Sta Marta          </t>
  </si>
  <si>
    <t>11-30 N</t>
  </si>
  <si>
    <t xml:space="preserve"> 74-02 W</t>
  </si>
  <si>
    <t>Bar,Gilgit</t>
  </si>
  <si>
    <t>36:23</t>
  </si>
  <si>
    <t xml:space="preserve"> 1382 Stamford           </t>
  </si>
  <si>
    <t>21-20 S</t>
  </si>
  <si>
    <t>143-48 E</t>
  </si>
  <si>
    <t>Bar,Gwadr-Mkr'n</t>
  </si>
  <si>
    <t>62:43</t>
  </si>
  <si>
    <t xml:space="preserve"> 1383 Stanleyville       </t>
  </si>
  <si>
    <t>00-50 N</t>
  </si>
  <si>
    <t>Bar Abbas Khel,Kohat</t>
  </si>
  <si>
    <t xml:space="preserve"> 1384 Stanthorpe         </t>
  </si>
  <si>
    <t>28-47 S</t>
  </si>
  <si>
    <t>Bar Asharkoi,Bajour</t>
  </si>
  <si>
    <t xml:space="preserve"> 1385 Stewart Island     </t>
  </si>
  <si>
    <t>47-00 S</t>
  </si>
  <si>
    <t xml:space="preserve"> 68-20 E</t>
  </si>
  <si>
    <t>Bar A a eai,Dir</t>
  </si>
  <si>
    <t>74.28E</t>
  </si>
  <si>
    <t xml:space="preserve"> 1386 Stockholm          </t>
  </si>
  <si>
    <t>59-00 N</t>
  </si>
  <si>
    <t xml:space="preserve"> 1387 Strasbourg         </t>
  </si>
  <si>
    <t>Barki Badhal,Rwl'pndi</t>
  </si>
  <si>
    <t>62.24E</t>
  </si>
  <si>
    <t xml:space="preserve"> 1388 Sturt Creek        </t>
  </si>
  <si>
    <t>19-05 S</t>
  </si>
  <si>
    <t xml:space="preserve"> 28-12 E</t>
  </si>
  <si>
    <t>Barkot,Hazara</t>
  </si>
  <si>
    <t>62.56E</t>
  </si>
  <si>
    <t xml:space="preserve"> 1389 Stuttgart          </t>
  </si>
  <si>
    <t>48-46 N</t>
  </si>
  <si>
    <t>Barkulti,Chitral-Gilgit</t>
  </si>
  <si>
    <t>36:29</t>
  </si>
  <si>
    <t xml:space="preserve"> 1390 Subotica           </t>
  </si>
  <si>
    <t xml:space="preserve"> 19-29 E</t>
  </si>
  <si>
    <t>Barlas,Orakzai Kohat</t>
  </si>
  <si>
    <t>35.30N</t>
  </si>
  <si>
    <t xml:space="preserve"> 1391 Sudan              </t>
  </si>
  <si>
    <t>Barlatonpur,Fsl'bd</t>
  </si>
  <si>
    <t>34.37N</t>
  </si>
  <si>
    <t xml:space="preserve"> 1392 Sudbury            </t>
  </si>
  <si>
    <t xml:space="preserve"> 81-20 W</t>
  </si>
  <si>
    <t>Barli Na,Rwl'pndi</t>
  </si>
  <si>
    <t xml:space="preserve"> 1393 Suez               </t>
  </si>
  <si>
    <t>Barmai,WANA</t>
  </si>
  <si>
    <t>69:34</t>
  </si>
  <si>
    <t xml:space="preserve"> 1394 Sumatra            </t>
  </si>
  <si>
    <t>10-30 S</t>
  </si>
  <si>
    <t>Barnala,- Fsl'bd</t>
  </si>
  <si>
    <t xml:space="preserve"> 1395 Sumbawa            </t>
  </si>
  <si>
    <t xml:space="preserve"> 8-05 S</t>
  </si>
  <si>
    <t xml:space="preserve"> 17-35 E</t>
  </si>
  <si>
    <t>Barnali,Gukat</t>
  </si>
  <si>
    <t xml:space="preserve"> 1396 Surat              </t>
  </si>
  <si>
    <t>21-40 N</t>
  </si>
  <si>
    <t>Barnigun,Mardan</t>
  </si>
  <si>
    <t xml:space="preserve"> 1397 Surinam            </t>
  </si>
  <si>
    <t>Baro,Bajour</t>
  </si>
  <si>
    <t xml:space="preserve"> 1398 Sverdlovsk         </t>
  </si>
  <si>
    <t>Baro KheI,WANA</t>
  </si>
  <si>
    <t>29.20N</t>
  </si>
  <si>
    <t>62.54E</t>
  </si>
  <si>
    <t xml:space="preserve"> 1399 Swakopmund         </t>
  </si>
  <si>
    <t>22-40 S</t>
  </si>
  <si>
    <t>Barobas,Gilgit</t>
  </si>
  <si>
    <t>35:55</t>
  </si>
  <si>
    <t xml:space="preserve"> 1400 Swansea            </t>
  </si>
  <si>
    <t>51-30 N</t>
  </si>
  <si>
    <t>Baroch,Mardan</t>
  </si>
  <si>
    <t xml:space="preserve"> 1401 Swaziland          </t>
  </si>
  <si>
    <t xml:space="preserve">  1-00 E</t>
  </si>
  <si>
    <t>Baroghil,Chitral-Giigit</t>
  </si>
  <si>
    <t>36:51</t>
  </si>
  <si>
    <t>31.54N</t>
  </si>
  <si>
    <t xml:space="preserve"> 1402 Sweden             </t>
  </si>
  <si>
    <t>63-00 N</t>
  </si>
  <si>
    <t>Baromai,Bannu</t>
  </si>
  <si>
    <t xml:space="preserve"> 1403 Switzerland        </t>
  </si>
  <si>
    <t>Barora Sar,Bajour</t>
  </si>
  <si>
    <t xml:space="preserve"> 1404 Sydney             </t>
  </si>
  <si>
    <t xml:space="preserve"> 151-00 E</t>
  </si>
  <si>
    <t>Barotha,Attock</t>
  </si>
  <si>
    <t>65.56E</t>
  </si>
  <si>
    <t xml:space="preserve"> 1405 Syria              </t>
  </si>
  <si>
    <t>Baroti,Sialkot</t>
  </si>
  <si>
    <t xml:space="preserve"> 1406 Szezecin           </t>
  </si>
  <si>
    <t>53-40 N</t>
  </si>
  <si>
    <t xml:space="preserve"> 16-41 E</t>
  </si>
  <si>
    <t>Barozai,Quetta</t>
  </si>
  <si>
    <t>30:13</t>
  </si>
  <si>
    <t xml:space="preserve"> 1407 Szeged             </t>
  </si>
  <si>
    <t>Barre Raghza,NNVzr'n</t>
  </si>
  <si>
    <t>70:12</t>
  </si>
  <si>
    <t xml:space="preserve"> 1408 Tablelands         </t>
  </si>
  <si>
    <t>Barro,Dir</t>
  </si>
  <si>
    <t xml:space="preserve"> 1409 Tabr               </t>
  </si>
  <si>
    <t xml:space="preserve"> 5-25 S</t>
  </si>
  <si>
    <t>Barsat,Gilgit</t>
  </si>
  <si>
    <t xml:space="preserve"> 1410 Tacheng            </t>
  </si>
  <si>
    <t>46-48 N</t>
  </si>
  <si>
    <t xml:space="preserve"> 83-05 E</t>
  </si>
  <si>
    <t>Barshori,Nasirabad</t>
  </si>
  <si>
    <t>28:35</t>
  </si>
  <si>
    <t xml:space="preserve"> 1411 Tacna              </t>
  </si>
  <si>
    <t xml:space="preserve"> 70-12 W</t>
  </si>
  <si>
    <t>Barsin,Hazara</t>
  </si>
  <si>
    <t xml:space="preserve"> 1412 Tacoma             </t>
  </si>
  <si>
    <t>122-40 W</t>
  </si>
  <si>
    <t>Barsoli Kalat,Turbat</t>
  </si>
  <si>
    <t>26:52</t>
  </si>
  <si>
    <t>63:39</t>
  </si>
  <si>
    <t xml:space="preserve"> 1413 Taegu              </t>
  </si>
  <si>
    <t>Barth,Gujrn'wla</t>
  </si>
  <si>
    <t>32.47N</t>
  </si>
  <si>
    <t xml:space="preserve"> 1414 Taganrog           </t>
  </si>
  <si>
    <t>Barth,Sukkur</t>
  </si>
  <si>
    <t>27:45</t>
  </si>
  <si>
    <t>69:10</t>
  </si>
  <si>
    <t>29.41N</t>
  </si>
  <si>
    <t xml:space="preserve"> 1415 Tainan             </t>
  </si>
  <si>
    <t xml:space="preserve"> 20-10 E</t>
  </si>
  <si>
    <t>Barth Wahi,Multan</t>
  </si>
  <si>
    <t>71.03E</t>
  </si>
  <si>
    <t xml:space="preserve"> 1416 Taipei             </t>
  </si>
  <si>
    <t>Barthi,Zhob</t>
  </si>
  <si>
    <t xml:space="preserve"> 1417 Takoradi           </t>
  </si>
  <si>
    <t xml:space="preserve"> 00-50 W</t>
  </si>
  <si>
    <t>Barthianwala,Sialkot</t>
  </si>
  <si>
    <t>74:25</t>
  </si>
  <si>
    <t xml:space="preserve"> 1418 Talara             </t>
  </si>
  <si>
    <t xml:space="preserve"> 4-30 S</t>
  </si>
  <si>
    <t>Bartotai,Malakand</t>
  </si>
  <si>
    <t xml:space="preserve"> 1419 Tallinn            </t>
  </si>
  <si>
    <t>59-25 N</t>
  </si>
  <si>
    <t xml:space="preserve"> 24-40 E</t>
  </si>
  <si>
    <t>Baru,Malakand</t>
  </si>
  <si>
    <t xml:space="preserve"> 1420 Tamale             </t>
  </si>
  <si>
    <t>Baru Khelanwala-Mianwali</t>
  </si>
  <si>
    <t xml:space="preserve"> 1421 Tamatave           </t>
  </si>
  <si>
    <t xml:space="preserve"> 49-15 E</t>
  </si>
  <si>
    <t>Barum,Chitral</t>
  </si>
  <si>
    <t xml:space="preserve"> 1422 Tambellup          </t>
  </si>
  <si>
    <t>Barun Banda,D.I.Khan</t>
  </si>
  <si>
    <t xml:space="preserve"> 1423 Tambo              </t>
  </si>
  <si>
    <t>Barwa,Dir</t>
  </si>
  <si>
    <t xml:space="preserve"> 1424 Tampa              </t>
  </si>
  <si>
    <t xml:space="preserve"> 82-27 W</t>
  </si>
  <si>
    <t>Barwal,Gujrat .</t>
  </si>
  <si>
    <t xml:space="preserve"> 1425 Tampere            </t>
  </si>
  <si>
    <t>61-30 N</t>
  </si>
  <si>
    <t xml:space="preserve"> 23-20 E</t>
  </si>
  <si>
    <t>Barwal,Jhelum</t>
  </si>
  <si>
    <t>30.14N</t>
  </si>
  <si>
    <t>67.04E</t>
  </si>
  <si>
    <t xml:space="preserve"> 1426 Tamworth           </t>
  </si>
  <si>
    <t>31-01 S</t>
  </si>
  <si>
    <t>Barwal,Malakand</t>
  </si>
  <si>
    <t>33.41N</t>
  </si>
  <si>
    <t xml:space="preserve"> 1427 Tanami             </t>
  </si>
  <si>
    <t>19-30 S</t>
  </si>
  <si>
    <t xml:space="preserve"> 29-50 E</t>
  </si>
  <si>
    <t>Barwal,Rwl'pndi</t>
  </si>
  <si>
    <t xml:space="preserve"> 1428 Tananarive         </t>
  </si>
  <si>
    <t xml:space="preserve"> 47-51 E</t>
  </si>
  <si>
    <t>Barwal,Sialkot</t>
  </si>
  <si>
    <t>75:12</t>
  </si>
  <si>
    <t>71.21E</t>
  </si>
  <si>
    <t xml:space="preserve"> 1429 Tandil             </t>
  </si>
  <si>
    <t>Barwala,Attock</t>
  </si>
  <si>
    <t>63.39E</t>
  </si>
  <si>
    <t xml:space="preserve"> 1430 Tanga              </t>
  </si>
  <si>
    <t>Barwala,- Fsl'bd</t>
  </si>
  <si>
    <t>35.44N</t>
  </si>
  <si>
    <t>68.00E</t>
  </si>
  <si>
    <t xml:space="preserve"> 1431 Tanger             </t>
  </si>
  <si>
    <t>Barwala,Shikhu'pra</t>
  </si>
  <si>
    <t xml:space="preserve"> 1432 Tanimbar           </t>
  </si>
  <si>
    <t>Barwalai Kili,Zhob</t>
  </si>
  <si>
    <t xml:space="preserve"> 1433 Tanta              </t>
  </si>
  <si>
    <t>31-00 N</t>
  </si>
  <si>
    <t>Barwar DhOk.Haripur</t>
  </si>
  <si>
    <t xml:space="preserve"> 1434 Tanumbirini        </t>
  </si>
  <si>
    <t>16-15 S</t>
  </si>
  <si>
    <t xml:space="preserve"> 34-49 E</t>
  </si>
  <si>
    <t>Baryah,A.K.</t>
  </si>
  <si>
    <t xml:space="preserve"> 1435 Tanzania           </t>
  </si>
  <si>
    <t>Baryaranwala,Shikhu'pra</t>
  </si>
  <si>
    <t>74.55E</t>
  </si>
  <si>
    <t xml:space="preserve"> 1436 Taoudenni          </t>
  </si>
  <si>
    <t>22-15 N</t>
  </si>
  <si>
    <t xml:space="preserve">  3-30 W</t>
  </si>
  <si>
    <t>Baryarwala.Sahiwal</t>
  </si>
  <si>
    <t>25.42N</t>
  </si>
  <si>
    <t>69.24E</t>
  </si>
  <si>
    <t xml:space="preserve"> 1437 Taranto            </t>
  </si>
  <si>
    <t xml:space="preserve"> 17-20 E</t>
  </si>
  <si>
    <t>Basali (Basanta),Rwrpndi</t>
  </si>
  <si>
    <t xml:space="preserve"> 1438 Tarcoola           </t>
  </si>
  <si>
    <t>Batharwala,Gujrn`wla</t>
  </si>
  <si>
    <t xml:space="preserve"> 1439 Tarrens Creek      </t>
  </si>
  <si>
    <t>20-08 S</t>
  </si>
  <si>
    <t>Bathi,Larkana</t>
  </si>
  <si>
    <t>63.23E</t>
  </si>
  <si>
    <t xml:space="preserve"> 1440 Tashkent           </t>
  </si>
  <si>
    <t>Batho,Nwb'sha</t>
  </si>
  <si>
    <t>26:7</t>
  </si>
  <si>
    <t>68:19</t>
  </si>
  <si>
    <t xml:space="preserve"> 1441 Tavoy              </t>
  </si>
  <si>
    <t>14-20 N</t>
  </si>
  <si>
    <t xml:space="preserve"> 98-00 E</t>
  </si>
  <si>
    <t>Bathu,Attock</t>
  </si>
  <si>
    <t xml:space="preserve"> 1442 Tbiflsi            </t>
  </si>
  <si>
    <t xml:space="preserve"> 44-45 E</t>
  </si>
  <si>
    <t>Bathunni,Srgdha</t>
  </si>
  <si>
    <t>62.59E</t>
  </si>
  <si>
    <t xml:space="preserve"> 1443 Tegucigalpa        </t>
  </si>
  <si>
    <t xml:space="preserve"> 87-40 W</t>
  </si>
  <si>
    <t>Bati,Jhang</t>
  </si>
  <si>
    <t>76.22E</t>
  </si>
  <si>
    <t xml:space="preserve"> 1444 Tehran             </t>
  </si>
  <si>
    <t xml:space="preserve"> 51-30 E</t>
  </si>
  <si>
    <t>Batian,Multan</t>
  </si>
  <si>
    <t>28.15N</t>
  </si>
  <si>
    <t>66.08E</t>
  </si>
  <si>
    <t xml:space="preserve"> 1445 Temuco             </t>
  </si>
  <si>
    <t>Batianwala,- Fsl'bd</t>
  </si>
  <si>
    <t>27.37N</t>
  </si>
  <si>
    <t xml:space="preserve"> 1446 Tennant Creek      </t>
  </si>
  <si>
    <t>19-35 S</t>
  </si>
  <si>
    <t xml:space="preserve"> 34-10 E</t>
  </si>
  <si>
    <t>Batil,Hazara</t>
  </si>
  <si>
    <t>25.48N</t>
  </si>
  <si>
    <t xml:space="preserve"> 1447 Tennessee          </t>
  </si>
  <si>
    <t>Batil,Mzfr'grh</t>
  </si>
  <si>
    <t xml:space="preserve"> 1448 Teresina           </t>
  </si>
  <si>
    <t xml:space="preserve"> 5-02 S</t>
  </si>
  <si>
    <t xml:space="preserve"> 42-55 W</t>
  </si>
  <si>
    <t>Sato Mena,Bajour</t>
  </si>
  <si>
    <t>27.34N</t>
  </si>
  <si>
    <t xml:space="preserve"> 1449 Texas              </t>
  </si>
  <si>
    <t>Batolni,Hazara</t>
  </si>
  <si>
    <t xml:space="preserve"> 1450 Thailand           </t>
  </si>
  <si>
    <t>Bator,Guirat</t>
  </si>
  <si>
    <t xml:space="preserve"> 1451 Thargomindah       </t>
  </si>
  <si>
    <t>Batora,Swat</t>
  </si>
  <si>
    <t xml:space="preserve"> 1452 Theodore           </t>
  </si>
  <si>
    <t>Batorah,Hazara</t>
  </si>
  <si>
    <t>32.49N</t>
  </si>
  <si>
    <t xml:space="preserve"> 1453 The Granites       </t>
  </si>
  <si>
    <t>20-35 S</t>
  </si>
  <si>
    <t xml:space="preserve"> 30-25 E</t>
  </si>
  <si>
    <t>Batror,Dir</t>
  </si>
  <si>
    <t xml:space="preserve"> 1454 Tibet              </t>
  </si>
  <si>
    <t>32-22 N</t>
  </si>
  <si>
    <t xml:space="preserve"> 83-30 E</t>
  </si>
  <si>
    <t>Battai,Swat</t>
  </si>
  <si>
    <t>72:28</t>
  </si>
  <si>
    <t xml:space="preserve"> 1455 Tientsin           </t>
  </si>
  <si>
    <t>Battakundi,Man'sra</t>
  </si>
  <si>
    <t>71.23E</t>
  </si>
  <si>
    <t xml:space="preserve"> 1456 Tiksi              </t>
  </si>
  <si>
    <t>71-42 N</t>
  </si>
  <si>
    <t xml:space="preserve"> 28-32 E</t>
  </si>
  <si>
    <t>Battai,Man'sra</t>
  </si>
  <si>
    <t xml:space="preserve"> 1457 Timaru             </t>
  </si>
  <si>
    <t>44-03 S</t>
  </si>
  <si>
    <t xml:space="preserve"> 71-00 E</t>
  </si>
  <si>
    <t>Batwal,Rwl' ndi</t>
  </si>
  <si>
    <t>33:29</t>
  </si>
  <si>
    <t xml:space="preserve"> 1458 Timisoara          </t>
  </si>
  <si>
    <t xml:space="preserve"> 21-20 E</t>
  </si>
  <si>
    <t>Batwar,Bajour</t>
  </si>
  <si>
    <t>24.16N</t>
  </si>
  <si>
    <t>75.49E</t>
  </si>
  <si>
    <t xml:space="preserve"> 1459 Timor              </t>
  </si>
  <si>
    <t>Batwashi,Gilgit</t>
  </si>
  <si>
    <t>30.54N</t>
  </si>
  <si>
    <t xml:space="preserve"> 1460 Tindouf            </t>
  </si>
  <si>
    <t>27-25 N</t>
  </si>
  <si>
    <t>Bau,Nwb'sha</t>
  </si>
  <si>
    <t xml:space="preserve"> 1461 Tirane             </t>
  </si>
  <si>
    <t xml:space="preserve"> 19-50 E</t>
  </si>
  <si>
    <t>Bauhti Pind,Hazara</t>
  </si>
  <si>
    <t>75.22E</t>
  </si>
  <si>
    <t xml:space="preserve"> 1462 Tiruchchirappa     </t>
  </si>
  <si>
    <t xml:space="preserve"> 78-48 E</t>
  </si>
  <si>
    <t>Baukan Kalan,Gujrn'wla</t>
  </si>
  <si>
    <t>34.35N</t>
  </si>
  <si>
    <t xml:space="preserve"> 1463 Tlemcen            </t>
  </si>
  <si>
    <t xml:space="preserve">  1-02 W</t>
  </si>
  <si>
    <t>Bauma-harel,Baltistan</t>
  </si>
  <si>
    <t>75:50</t>
  </si>
  <si>
    <t xml:space="preserve"> 1464 Tokyo              </t>
  </si>
  <si>
    <t>35-41 N</t>
  </si>
  <si>
    <t xml:space="preserve"> 39-44 E</t>
  </si>
  <si>
    <t>Saurai,Swat</t>
  </si>
  <si>
    <t xml:space="preserve"> 1465 Tombor             </t>
  </si>
  <si>
    <t xml:space="preserve"> 41-50 E</t>
  </si>
  <si>
    <t>Bauti Peranwali,Shikhu'pra</t>
  </si>
  <si>
    <t>65.43E</t>
  </si>
  <si>
    <t xml:space="preserve"> 1466 Tompico            </t>
  </si>
  <si>
    <t>22-20 N</t>
  </si>
  <si>
    <t xml:space="preserve"> 97-50 W</t>
  </si>
  <si>
    <t>Bawal Haks,Zhob</t>
  </si>
  <si>
    <t>59.35E</t>
  </si>
  <si>
    <t xml:space="preserve"> 1467 Tomsk              </t>
  </si>
  <si>
    <t>56-29 N</t>
  </si>
  <si>
    <t xml:space="preserve"> 84-57 E</t>
  </si>
  <si>
    <t>Bawale Khurd,Rwriandi</t>
  </si>
  <si>
    <t xml:space="preserve"> 1468 Toowoomba          </t>
  </si>
  <si>
    <t>Bawana,Jhang</t>
  </si>
  <si>
    <t xml:space="preserve"> 1469 Toronto            </t>
  </si>
  <si>
    <t xml:space="preserve"> 79-20 W</t>
  </si>
  <si>
    <t>Bawani Sarai,Bela</t>
  </si>
  <si>
    <t>24.31N</t>
  </si>
  <si>
    <t xml:space="preserve"> 1470 Tostado            </t>
  </si>
  <si>
    <t xml:space="preserve"> 61-45 E</t>
  </si>
  <si>
    <t>Bawanni,Fsrlad</t>
  </si>
  <si>
    <t>24.53N</t>
  </si>
  <si>
    <t xml:space="preserve"> 1471 Toulouse           </t>
  </si>
  <si>
    <t>43-37 N</t>
  </si>
  <si>
    <t xml:space="preserve">  1-27 E</t>
  </si>
  <si>
    <t>Bawar Khel Manrai,WANA</t>
  </si>
  <si>
    <t xml:space="preserve"> 1472 TownsviWe          </t>
  </si>
  <si>
    <t xml:space="preserve"> 46-52 E</t>
  </si>
  <si>
    <t>Baware Nau,Gujrn'wla</t>
  </si>
  <si>
    <t xml:space="preserve"> 1473 Toyama             </t>
  </si>
  <si>
    <t>36-58 N</t>
  </si>
  <si>
    <t xml:space="preserve"> 37-16 E</t>
  </si>
  <si>
    <t>Sawli,Gujrat</t>
  </si>
  <si>
    <t>71.06E</t>
  </si>
  <si>
    <t xml:space="preserve"> 1474 Trinidad           </t>
  </si>
  <si>
    <t xml:space="preserve"> 61-00 W</t>
  </si>
  <si>
    <t>Bawre,Jhang</t>
  </si>
  <si>
    <t>26.37N</t>
  </si>
  <si>
    <t>77.48E</t>
  </si>
  <si>
    <t xml:space="preserve"> 1475 Trinidad           </t>
  </si>
  <si>
    <t>104-30 W</t>
  </si>
  <si>
    <t>Bawre Shikhu'pra</t>
  </si>
  <si>
    <t xml:space="preserve"> 1476 Tripoli            </t>
  </si>
  <si>
    <t>Bawre Akalian,Shikhu'pra 32</t>
  </si>
  <si>
    <t xml:space="preserve"> 1477 Trujillo           </t>
  </si>
  <si>
    <t xml:space="preserve"> 72-15 E</t>
  </si>
  <si>
    <t>Bay Gul,WANA 32</t>
  </si>
  <si>
    <t>69:28</t>
  </si>
  <si>
    <t>29.53N</t>
  </si>
  <si>
    <t xml:space="preserve"> 1478 Tselinograd        </t>
  </si>
  <si>
    <t>51-29 N</t>
  </si>
  <si>
    <t>Bayan,Hazara 34</t>
  </si>
  <si>
    <t xml:space="preserve"> 1479 Tsinan             </t>
  </si>
  <si>
    <t xml:space="preserve">  3-32 E</t>
  </si>
  <si>
    <t>Baz Kan Kili,Psh'wr 34</t>
  </si>
  <si>
    <t>73.01E</t>
  </si>
  <si>
    <t xml:space="preserve"> 1480 Tsingtao           </t>
  </si>
  <si>
    <t xml:space="preserve"> 24-00 W</t>
  </si>
  <si>
    <t>Baz Qila,Bannu 33</t>
  </si>
  <si>
    <t xml:space="preserve"> 1481 Tsitsihar          </t>
  </si>
  <si>
    <t xml:space="preserve"> 20-20 E</t>
  </si>
  <si>
    <t>Baza,Kurrum 34</t>
  </si>
  <si>
    <t>71.25E</t>
  </si>
  <si>
    <t xml:space="preserve"> 1482 Tsumeb             </t>
  </si>
  <si>
    <t>19-02 S</t>
  </si>
  <si>
    <t>Bazah,Kurrum 34</t>
  </si>
  <si>
    <t xml:space="preserve"> 1483 Tucson             </t>
  </si>
  <si>
    <t>32-15 N</t>
  </si>
  <si>
    <t>111-00 W</t>
  </si>
  <si>
    <t>Bazai,Q'tta/Pishin 30</t>
  </si>
  <si>
    <t>67:8</t>
  </si>
  <si>
    <t xml:space="preserve"> 1484 Tucuman            </t>
  </si>
  <si>
    <t>26-52 S</t>
  </si>
  <si>
    <t xml:space="preserve"> 65-08 W</t>
  </si>
  <si>
    <t>Bazak Kot,WANA 33</t>
  </si>
  <si>
    <t xml:space="preserve"> 1485 Tucuman            </t>
  </si>
  <si>
    <t xml:space="preserve"> 65-20 W</t>
  </si>
  <si>
    <t>Bazar,Attock 34</t>
  </si>
  <si>
    <t>76.07E</t>
  </si>
  <si>
    <t xml:space="preserve"> 1486 Tukrah             </t>
  </si>
  <si>
    <t>Bazar,Kurrum 34</t>
  </si>
  <si>
    <t>32.45N</t>
  </si>
  <si>
    <t xml:space="preserve"> 1487 Tula               </t>
  </si>
  <si>
    <t>54-15 N</t>
  </si>
  <si>
    <t xml:space="preserve"> 37-32 E</t>
  </si>
  <si>
    <t>Bazar Ahmad Khan,Bannu 33</t>
  </si>
  <si>
    <t xml:space="preserve"> 1488 Tully              </t>
  </si>
  <si>
    <t xml:space="preserve"> 46-00 W</t>
  </si>
  <si>
    <t>Bazarak,Bajour 35</t>
  </si>
  <si>
    <t>24.49N</t>
  </si>
  <si>
    <t>68.37E</t>
  </si>
  <si>
    <t xml:space="preserve"> 1489 Tumaco             </t>
  </si>
  <si>
    <t xml:space="preserve"> 1-41 N</t>
  </si>
  <si>
    <t xml:space="preserve"> 78-44 W</t>
  </si>
  <si>
    <t>Bazargai,Mardan 34</t>
  </si>
  <si>
    <t>68.36E</t>
  </si>
  <si>
    <t xml:space="preserve"> 1490 Tumbes             </t>
  </si>
  <si>
    <t xml:space="preserve"> 3-40 S</t>
  </si>
  <si>
    <t xml:space="preserve"> 80-27 W</t>
  </si>
  <si>
    <t>Bazargai,Mohmand 34</t>
  </si>
  <si>
    <t xml:space="preserve"> 1491 Tunis              </t>
  </si>
  <si>
    <t>36-08 N</t>
  </si>
  <si>
    <t xml:space="preserve"> 10-03 E</t>
  </si>
  <si>
    <t>Bet Chanwala,Multan</t>
  </si>
  <si>
    <t xml:space="preserve"> 1492 Tunisia            </t>
  </si>
  <si>
    <t>Bet Dabli,Multan</t>
  </si>
  <si>
    <t>63.11E</t>
  </si>
  <si>
    <t xml:space="preserve"> 1493 Tunja              </t>
  </si>
  <si>
    <t xml:space="preserve"> 5-30 N</t>
  </si>
  <si>
    <t>Bet Daryai,- D.I.Khan</t>
  </si>
  <si>
    <t xml:space="preserve"> 1494 Turbo              </t>
  </si>
  <si>
    <t xml:space="preserve"> 8-04 N</t>
  </si>
  <si>
    <t xml:space="preserve"> 76-45 W</t>
  </si>
  <si>
    <t>Bet Diwan,DG Khan</t>
  </si>
  <si>
    <t>70:42</t>
  </si>
  <si>
    <t xml:space="preserve"> 1495 Turkey             </t>
  </si>
  <si>
    <t>Bet Faqirwali,Mzfr'grh</t>
  </si>
  <si>
    <t>63.47E</t>
  </si>
  <si>
    <t xml:space="preserve"> 1496 Turku              </t>
  </si>
  <si>
    <t>60-30 N</t>
  </si>
  <si>
    <t xml:space="preserve"> 22-10 E</t>
  </si>
  <si>
    <t>Bet Gujji,Jhang</t>
  </si>
  <si>
    <t>64.40E</t>
  </si>
  <si>
    <t xml:space="preserve"> 1497 Uberaba            </t>
  </si>
  <si>
    <t>Bet Hazari (Khanwal),Mer</t>
  </si>
  <si>
    <t xml:space="preserve"> 1498 Ubon               </t>
  </si>
  <si>
    <t>15-05 N</t>
  </si>
  <si>
    <t xml:space="preserve"> 00-57 E</t>
  </si>
  <si>
    <t>Bet Issanwala,Multan</t>
  </si>
  <si>
    <t xml:space="preserve"> 1499 Uganda             </t>
  </si>
  <si>
    <t>Bet Luda,Multan</t>
  </si>
  <si>
    <t>69.37E</t>
  </si>
  <si>
    <t xml:space="preserve"> 1500 Uiaanbaatar        </t>
  </si>
  <si>
    <t>47-50 N</t>
  </si>
  <si>
    <t xml:space="preserve"> 07-00 E</t>
  </si>
  <si>
    <t>Bet Lundi Pitafi,Mzfrgrh</t>
  </si>
  <si>
    <t>70:45</t>
  </si>
  <si>
    <t>76.01E</t>
  </si>
  <si>
    <t xml:space="preserve"> 1501 Ulan Ude           </t>
  </si>
  <si>
    <t>107-40 E</t>
  </si>
  <si>
    <t>Bet Malana,Multan</t>
  </si>
  <si>
    <t>71.10E</t>
  </si>
  <si>
    <t xml:space="preserve"> 1502 Uldza              </t>
  </si>
  <si>
    <t>113-00 E</t>
  </si>
  <si>
    <t>Bet Matwaniwali,Multan</t>
  </si>
  <si>
    <t>24.18N</t>
  </si>
  <si>
    <t xml:space="preserve"> 1503 Ulm                </t>
  </si>
  <si>
    <t>48-23 N</t>
  </si>
  <si>
    <t>Bet Metla,Mzfr'grh</t>
  </si>
  <si>
    <t>29:53</t>
  </si>
  <si>
    <t xml:space="preserve"> 1504 Ulyanovsh          </t>
  </si>
  <si>
    <t>Bet Mir Hazara Khan,Mzfr'grh</t>
  </si>
  <si>
    <t>29:41</t>
  </si>
  <si>
    <t>33.28N</t>
  </si>
  <si>
    <t xml:space="preserve"> 1505 United Arab Em     </t>
  </si>
  <si>
    <t>24-00 N</t>
  </si>
  <si>
    <t>Bet Murad,Mzfr'grh</t>
  </si>
  <si>
    <t>29:8</t>
  </si>
  <si>
    <t xml:space="preserve"> 1506 United Kingdom     </t>
  </si>
  <si>
    <t>Bet Nabi Shah,Mzfr'grh</t>
  </si>
  <si>
    <t>29:21</t>
  </si>
  <si>
    <t>31.17N</t>
  </si>
  <si>
    <t xml:space="preserve"> 1507 United States      </t>
  </si>
  <si>
    <t>Bet Nurwala,Mzfr'grh</t>
  </si>
  <si>
    <t>70:52</t>
  </si>
  <si>
    <t xml:space="preserve"> 1508 Upper Volta        </t>
  </si>
  <si>
    <t>Bet Obai,Multan</t>
  </si>
  <si>
    <t>63.57E</t>
  </si>
  <si>
    <t xml:space="preserve"> 1509 Ural,sk            </t>
  </si>
  <si>
    <t>51-15 N</t>
  </si>
  <si>
    <t xml:space="preserve"> 51-10 E</t>
  </si>
  <si>
    <t>Bet Qaim ShahAlIzfr'grh</t>
  </si>
  <si>
    <t>29:50</t>
  </si>
  <si>
    <t>27.02N</t>
  </si>
  <si>
    <t xml:space="preserve"> 1510 Urandangi          </t>
  </si>
  <si>
    <t>21-35 S</t>
  </si>
  <si>
    <t xml:space="preserve"> 38-25 E</t>
  </si>
  <si>
    <t>Bet Ra Ali,IVIzfr'9;h</t>
  </si>
  <si>
    <t>68.58E</t>
  </si>
  <si>
    <t xml:space="preserve"> 1511 Uskudar            </t>
  </si>
  <si>
    <t>Bet Ruk,Jhang</t>
  </si>
  <si>
    <t xml:space="preserve"> 1512 Utah               </t>
  </si>
  <si>
    <t>39-25 N</t>
  </si>
  <si>
    <t>Bet Sauntra,DG Khan</t>
  </si>
  <si>
    <t>29:6</t>
  </si>
  <si>
    <t xml:space="preserve"> 1513 Utrech             </t>
  </si>
  <si>
    <t>Bet Sawai,Jhang</t>
  </si>
  <si>
    <t xml:space="preserve"> 1514 Uyuni              </t>
  </si>
  <si>
    <t>Bet Shahl Khan,Mafr'grh</t>
  </si>
  <si>
    <t xml:space="preserve"> 1515 Valencia           </t>
  </si>
  <si>
    <t xml:space="preserve">  0-27 W</t>
  </si>
  <si>
    <t>Bet Sial,Mzfr'grh</t>
  </si>
  <si>
    <t xml:space="preserve"> 1516 Valcheta           </t>
  </si>
  <si>
    <t>41-20 S</t>
  </si>
  <si>
    <t>Bet Sulairnan,Mzfrgrh</t>
  </si>
  <si>
    <t xml:space="preserve"> 1517 Valdivia           </t>
  </si>
  <si>
    <t>40-00 S</t>
  </si>
  <si>
    <t>Bet Walidad Khulang,Mzf</t>
  </si>
  <si>
    <t>32.32N</t>
  </si>
  <si>
    <t xml:space="preserve"> 1518 Valeneia           </t>
  </si>
  <si>
    <t>10-10 N</t>
  </si>
  <si>
    <t>Bet Waryanwala,Mzfrgrh</t>
  </si>
  <si>
    <t>32.07N</t>
  </si>
  <si>
    <t xml:space="preserve"> 1519 Valparaiso         </t>
  </si>
  <si>
    <t xml:space="preserve"> 71-32 W</t>
  </si>
  <si>
    <t>Beta,DG Khan</t>
  </si>
  <si>
    <t>70:7</t>
  </si>
  <si>
    <t xml:space="preserve"> 1520 Vancouver          </t>
  </si>
  <si>
    <t>49-02 N</t>
  </si>
  <si>
    <t xml:space="preserve"> 23-01 E</t>
  </si>
  <si>
    <t>Betanabad,Fsl'bd</t>
  </si>
  <si>
    <t>63.54E</t>
  </si>
  <si>
    <t xml:space="preserve"> 1521 Vancouver          </t>
  </si>
  <si>
    <t>Beth,Gwadr-Mkr'n</t>
  </si>
  <si>
    <t>25:54</t>
  </si>
  <si>
    <t>62:38</t>
  </si>
  <si>
    <t xml:space="preserve"> 1522 Varna              </t>
  </si>
  <si>
    <t>Betrnenabad,Fsrbci</t>
  </si>
  <si>
    <t xml:space="preserve"> 1523 Venezuela          </t>
  </si>
  <si>
    <t xml:space="preserve"> 65-00 E</t>
  </si>
  <si>
    <t>Beza Khel,Bannu</t>
  </si>
  <si>
    <t xml:space="preserve"> 1524 Veracruz           </t>
  </si>
  <si>
    <t>19-30 N</t>
  </si>
  <si>
    <t xml:space="preserve"> 96-07 W</t>
  </si>
  <si>
    <t>Bs tyaki,Kurrum</t>
  </si>
  <si>
    <t>72.49E</t>
  </si>
  <si>
    <t xml:space="preserve"> 1525 Verkhoyansk        </t>
  </si>
  <si>
    <t>67-25 N</t>
  </si>
  <si>
    <t xml:space="preserve"> 33-55 E</t>
  </si>
  <si>
    <t>Bhabhrana,Jhang</t>
  </si>
  <si>
    <t>31:58</t>
  </si>
  <si>
    <t xml:space="preserve"> 1526 Victor Harbour     </t>
  </si>
  <si>
    <t>35-27 S</t>
  </si>
  <si>
    <t xml:space="preserve"> 38-43 E</t>
  </si>
  <si>
    <t>Bhabra,Lahore</t>
  </si>
  <si>
    <t>63.12E</t>
  </si>
  <si>
    <t xml:space="preserve"> 1527 Victoria           </t>
  </si>
  <si>
    <t>48-26 N</t>
  </si>
  <si>
    <t>123-23 W</t>
  </si>
  <si>
    <t>Bhabra,Rwriondi</t>
  </si>
  <si>
    <t xml:space="preserve"> 1528 Victoria           </t>
  </si>
  <si>
    <t xml:space="preserve"> 23-23 W</t>
  </si>
  <si>
    <t>Bhabra,Sialkot</t>
  </si>
  <si>
    <t xml:space="preserve"> 1529 Victoria River     </t>
  </si>
  <si>
    <t>Bhabra Jattan,Sialkot</t>
  </si>
  <si>
    <t xml:space="preserve"> 1530 Viedma I           </t>
  </si>
  <si>
    <t>Bhada,Rwl'pndi</t>
  </si>
  <si>
    <t xml:space="preserve"> 1531 Vientiane          </t>
  </si>
  <si>
    <t>18-07 N</t>
  </si>
  <si>
    <t xml:space="preserve"> 02-23 E</t>
  </si>
  <si>
    <t>Bhadal,Sialkot</t>
  </si>
  <si>
    <t xml:space="preserve"> 1532 Vietnam            </t>
  </si>
  <si>
    <t>19-48 N</t>
  </si>
  <si>
    <t>Bhadar,Dadu</t>
  </si>
  <si>
    <t xml:space="preserve"> 1533 Vigo               </t>
  </si>
  <si>
    <t>42-12 N</t>
  </si>
  <si>
    <t xml:space="preserve">  8-41 W</t>
  </si>
  <si>
    <t>Bhadar,Gujrat</t>
  </si>
  <si>
    <t xml:space="preserve"> 1534 Vijayawada         </t>
  </si>
  <si>
    <t>16-31 N</t>
  </si>
  <si>
    <t xml:space="preserve"> 80-37 E</t>
  </si>
  <si>
    <t>Bhaddar,Guirn'wla</t>
  </si>
  <si>
    <t>24.09N</t>
  </si>
  <si>
    <t xml:space="preserve"> 1535 Vilnius            </t>
  </si>
  <si>
    <t>54-38 N</t>
  </si>
  <si>
    <t xml:space="preserve"> 25-25 E</t>
  </si>
  <si>
    <t>Bhadde,Gujrn'wla</t>
  </si>
  <si>
    <t xml:space="preserve"> 1536 Vina del Mar       </t>
  </si>
  <si>
    <t xml:space="preserve"> 72-10 W</t>
  </si>
  <si>
    <t>Bhonkani,Sr'gdha</t>
  </si>
  <si>
    <t xml:space="preserve"> 1537 Vinnista           </t>
  </si>
  <si>
    <t>Bhopalwala,- Fsl'bd</t>
  </si>
  <si>
    <t>69.28E</t>
  </si>
  <si>
    <t xml:space="preserve"> 1538 Virgina            </t>
  </si>
  <si>
    <t>Bhopalwala,Sialkot</t>
  </si>
  <si>
    <t>74:22</t>
  </si>
  <si>
    <t>36.35N</t>
  </si>
  <si>
    <t xml:space="preserve"> 1539 Vishakhapatnam     </t>
  </si>
  <si>
    <t>17-48 N</t>
  </si>
  <si>
    <t xml:space="preserve"> 83-21 E</t>
  </si>
  <si>
    <t>Bhopar,Sialkot</t>
  </si>
  <si>
    <t xml:space="preserve"> 1540 Vitebsk            </t>
  </si>
  <si>
    <t>Bhopewala,Lahore</t>
  </si>
  <si>
    <t>33.53N</t>
  </si>
  <si>
    <t xml:space="preserve"> 1541 Vitim              </t>
  </si>
  <si>
    <t>Bhorani,Jhang</t>
  </si>
  <si>
    <t>72.13E</t>
  </si>
  <si>
    <t xml:space="preserve"> 1542 Vigoria            </t>
  </si>
  <si>
    <t xml:space="preserve"> 41-00 W</t>
  </si>
  <si>
    <t>Bhoroke,Sialkot</t>
  </si>
  <si>
    <t>72.48E</t>
  </si>
  <si>
    <t xml:space="preserve"> 1543 Vladivostok        </t>
  </si>
  <si>
    <t>43-48 N</t>
  </si>
  <si>
    <t>Bhota,Gujrat</t>
  </si>
  <si>
    <t xml:space="preserve"> 1544 Volgograd          </t>
  </si>
  <si>
    <t xml:space="preserve"> 44-25 E</t>
  </si>
  <si>
    <t>Bhotapir,Multan</t>
  </si>
  <si>
    <t>68.44E</t>
  </si>
  <si>
    <t xml:space="preserve"> 1545 Vologda            </t>
  </si>
  <si>
    <t xml:space="preserve"> 39-55 E</t>
  </si>
  <si>
    <t>Bhoth,Sialkot</t>
  </si>
  <si>
    <t xml:space="preserve"> 1546 Vorkuta            </t>
  </si>
  <si>
    <t>68-00 N</t>
  </si>
  <si>
    <t>Bhoya Dhakhu,Lahore</t>
  </si>
  <si>
    <t xml:space="preserve"> 1547 Voronezh           </t>
  </si>
  <si>
    <r>
      <rPr>
        <sz val="14"/>
        <color theme="1"/>
        <rFont val="Alvi nastaleeq"/>
      </rPr>
      <t>Bhrolianwala,- Fsltd</t>
    </r>
  </si>
  <si>
    <t xml:space="preserve"> 1548 Vyborg             </t>
  </si>
  <si>
    <t>Bhubar,Jhelum</t>
  </si>
  <si>
    <t xml:space="preserve"> 1549 Wad Madani         </t>
  </si>
  <si>
    <t>Bhuchal Kalan,Jhelum</t>
  </si>
  <si>
    <t xml:space="preserve"> 1550 Wagin              </t>
  </si>
  <si>
    <t xml:space="preserve"> 17-02 E</t>
  </si>
  <si>
    <t>Bhuchal Khurd,Jhelum</t>
  </si>
  <si>
    <t xml:space="preserve"> 1551 Waingapu           </t>
  </si>
  <si>
    <t xml:space="preserve"> 9-40 S</t>
  </si>
  <si>
    <t xml:space="preserve"> 20-05 E</t>
  </si>
  <si>
    <t>Bhuchh,Gujrat</t>
  </si>
  <si>
    <r>
      <rPr>
        <sz val="14"/>
        <color theme="1"/>
        <rFont val="Alvi nastaleeq"/>
      </rPr>
      <t>74:11</t>
    </r>
  </si>
  <si>
    <t xml:space="preserve"> 1552 Walsh              </t>
  </si>
  <si>
    <t>16-38 S</t>
  </si>
  <si>
    <t xml:space="preserve"> 43-58 E</t>
  </si>
  <si>
    <t>Bhuchke,Lahore</t>
  </si>
  <si>
    <t>67.30E</t>
  </si>
  <si>
    <t xml:space="preserve"> 1553 Wakayama           </t>
  </si>
  <si>
    <t xml:space="preserve"> 35-03 E</t>
  </si>
  <si>
    <t>Bhuchoana,Jhang</t>
  </si>
  <si>
    <t xml:space="preserve"> 1554 Wakkanai           </t>
  </si>
  <si>
    <t>Bhuchoke Majha,Lahore</t>
  </si>
  <si>
    <t xml:space="preserve"> 1555 Walvis Bay         </t>
  </si>
  <si>
    <t>Bhuchokepar,Shikhu'pra</t>
  </si>
  <si>
    <t xml:space="preserve"> 1556 Wanaaring          </t>
  </si>
  <si>
    <t>29-48 S</t>
  </si>
  <si>
    <t>Bhuk,Nwb'sha-Sind</t>
  </si>
  <si>
    <t>26:43</t>
  </si>
  <si>
    <t>67:55</t>
  </si>
  <si>
    <t xml:space="preserve"> 1557 Wanchuan           </t>
  </si>
  <si>
    <t>40-55 N</t>
  </si>
  <si>
    <t>Bhukan,Sahiwal</t>
  </si>
  <si>
    <t xml:space="preserve"> 1558 Wandoan            </t>
  </si>
  <si>
    <t>26-10 S</t>
  </si>
  <si>
    <t>Bhukike,Fsl'bd</t>
  </si>
  <si>
    <t>34.46N</t>
  </si>
  <si>
    <t xml:space="preserve"> 1559 Wangaratta         </t>
  </si>
  <si>
    <t>38-35 S</t>
  </si>
  <si>
    <t xml:space="preserve"> 46-20 E</t>
  </si>
  <si>
    <t>Bhukki,D.I.Khan</t>
  </si>
  <si>
    <t xml:space="preserve"> 1560 Warrnambool        </t>
  </si>
  <si>
    <t>Bhukpura,Shikhu'pra</t>
  </si>
  <si>
    <t>25.37N</t>
  </si>
  <si>
    <t xml:space="preserve"> 1561 Washington         </t>
  </si>
  <si>
    <t>Bhular,Fsrbd</t>
  </si>
  <si>
    <t xml:space="preserve"> 1562 Waterloo           </t>
  </si>
  <si>
    <t>16-37 S</t>
  </si>
  <si>
    <t>Bhular,Sialkot</t>
  </si>
  <si>
    <t xml:space="preserve"> 1563 Wave Hill          </t>
  </si>
  <si>
    <t>17-25 S</t>
  </si>
  <si>
    <t>131-00 E</t>
  </si>
  <si>
    <t>Bhulle Andrun,Lahore</t>
  </si>
  <si>
    <t xml:space="preserve"> 1564 Weilegoran         </t>
  </si>
  <si>
    <t>17-07 S</t>
  </si>
  <si>
    <t>Bhulle Bane Shah Kalan.Lahore</t>
  </si>
  <si>
    <t>69.56E</t>
  </si>
  <si>
    <t xml:space="preserve"> 1565 Wejpa              </t>
  </si>
  <si>
    <t>12-35 S</t>
  </si>
  <si>
    <t>Bhuller,Shiku'pra</t>
  </si>
  <si>
    <t>69.39E</t>
  </si>
  <si>
    <t xml:space="preserve"> 1566 Wenchou            </t>
  </si>
  <si>
    <t xml:space="preserve"> 21-05 E</t>
  </si>
  <si>
    <t>Bhullianwali,Shikhu'pra</t>
  </si>
  <si>
    <t>35.01N</t>
  </si>
  <si>
    <t xml:space="preserve"> 1567 West Indies        </t>
  </si>
  <si>
    <t>Bhulpur,Fsl'bd</t>
  </si>
  <si>
    <t xml:space="preserve"> 1568 West Irian         </t>
  </si>
  <si>
    <t>Bhulwari,Bela</t>
  </si>
  <si>
    <t>66:35</t>
  </si>
  <si>
    <t>70.12E</t>
  </si>
  <si>
    <t xml:space="preserve"> 1569 Sahara             </t>
  </si>
  <si>
    <t>Bhuman,Gujrn'wla</t>
  </si>
  <si>
    <t>68.27E</t>
  </si>
  <si>
    <t xml:space="preserve"> 1570 Westport           </t>
  </si>
  <si>
    <t>41-06 S</t>
  </si>
  <si>
    <t>Bhumle,Gujrat</t>
  </si>
  <si>
    <t xml:space="preserve"> 1571 Whangarei          </t>
  </si>
  <si>
    <t>35-40 S</t>
  </si>
  <si>
    <t xml:space="preserve"> 74-20 E</t>
  </si>
  <si>
    <t>Bhun Fazil (Ratta),Gujrn'wla</t>
  </si>
  <si>
    <t xml:space="preserve"> 1572 White Cliffs       </t>
  </si>
  <si>
    <t>Bhunanwala,Sahiwal</t>
  </si>
  <si>
    <t xml:space="preserve"> 1573 Whyafla            </t>
  </si>
  <si>
    <t>137-30 E</t>
  </si>
  <si>
    <t>Bhunawali,Attock</t>
  </si>
  <si>
    <t xml:space="preserve"> 1574 Wichita Falls      </t>
  </si>
  <si>
    <t xml:space="preserve"> 98-45 W</t>
  </si>
  <si>
    <t>Bhund,Gujrn'wla</t>
  </si>
  <si>
    <t xml:space="preserve"> 1575 Wilcannia          </t>
  </si>
  <si>
    <t>31-35 S</t>
  </si>
  <si>
    <t>Bhunda,Gujrn'wla</t>
  </si>
  <si>
    <t xml:space="preserve"> 1576 William            </t>
  </si>
  <si>
    <t xml:space="preserve"> 89-50 W</t>
  </si>
  <si>
    <t>Bhundi,Bwrngr</t>
  </si>
  <si>
    <t>73:45</t>
  </si>
  <si>
    <t xml:space="preserve"> 1577 Wilmington         </t>
  </si>
  <si>
    <t>34-10 N</t>
  </si>
  <si>
    <t>Bhundri,Shikhu'pra</t>
  </si>
  <si>
    <t xml:space="preserve"> 1578 Wiluna             </t>
  </si>
  <si>
    <t>26-34 S</t>
  </si>
  <si>
    <t>Bhung,Rahim'yk</t>
  </si>
  <si>
    <t>31.29N</t>
  </si>
  <si>
    <t xml:space="preserve"> 1579 Windhoek           </t>
  </si>
  <si>
    <t>22-32 S</t>
  </si>
  <si>
    <t>Bhungoo,Khair'pr</t>
  </si>
  <si>
    <t>26:49</t>
  </si>
  <si>
    <t xml:space="preserve"> 1580 Winningpool        </t>
  </si>
  <si>
    <t>114-30 E</t>
  </si>
  <si>
    <t>Bhur,Fsl'bd</t>
  </si>
  <si>
    <t xml:space="preserve"> 1581 Winnipeg           </t>
  </si>
  <si>
    <t>Bhura Banth,Gujrat</t>
  </si>
  <si>
    <t>28.14N</t>
  </si>
  <si>
    <t xml:space="preserve"> 1582 Wjs                </t>
  </si>
  <si>
    <t>Bhuran,Nwb'sha</t>
  </si>
  <si>
    <t xml:space="preserve"> 1583 Wittenoom          </t>
  </si>
  <si>
    <t>22-17 S</t>
  </si>
  <si>
    <t xml:space="preserve"> 18-20 E</t>
  </si>
  <si>
    <t>Bhurani Kanianwali,SCgdha</t>
  </si>
  <si>
    <t xml:space="preserve"> 1584 Wollongong         </t>
  </si>
  <si>
    <t xml:space="preserve"> 50-42 E</t>
  </si>
  <si>
    <t>Bhurari,Gujrn'wla</t>
  </si>
  <si>
    <t xml:space="preserve"> 1585 Wondai             </t>
  </si>
  <si>
    <t>26-22 S</t>
  </si>
  <si>
    <t xml:space="preserve"> 51-50 E</t>
  </si>
  <si>
    <t>Chah Ukhanwala,Jhang</t>
  </si>
  <si>
    <t>76.49E</t>
  </si>
  <si>
    <t xml:space="preserve"> 1586 Woodgreen          </t>
  </si>
  <si>
    <t>Chah Waris,Shikhu'pra</t>
  </si>
  <si>
    <t xml:space="preserve"> 1587 Woomera            </t>
  </si>
  <si>
    <t xml:space="preserve"> 36-57 E</t>
  </si>
  <si>
    <t>Chah Yarewala,Jhang</t>
  </si>
  <si>
    <t>76.05E</t>
  </si>
  <si>
    <t xml:space="preserve"> 1588 Wroclaw            </t>
  </si>
  <si>
    <t>51-12 N</t>
  </si>
  <si>
    <t>Chahal,Fsi'bd</t>
  </si>
  <si>
    <t>65.25E</t>
  </si>
  <si>
    <t xml:space="preserve"> 1589 Wuhan              </t>
  </si>
  <si>
    <t xml:space="preserve"> 12-30 E</t>
  </si>
  <si>
    <t>Chak Baqaya 48,Shikhu'pra</t>
  </si>
  <si>
    <t>70.01E</t>
  </si>
  <si>
    <t xml:space="preserve"> 1590 Wulumuchi          </t>
  </si>
  <si>
    <t>43-49 N</t>
  </si>
  <si>
    <t xml:space="preserve"> 87-43 E</t>
  </si>
  <si>
    <t>Chak Bagir Shah,Jhelum</t>
  </si>
  <si>
    <t xml:space="preserve"> 1591 Wuppertal          </t>
  </si>
  <si>
    <t>51-35 N</t>
  </si>
  <si>
    <t xml:space="preserve">  6-50 E</t>
  </si>
  <si>
    <t>Chak Bedi,Sahiwal</t>
  </si>
  <si>
    <t xml:space="preserve">73:30 </t>
  </si>
  <si>
    <t>76.30E</t>
  </si>
  <si>
    <t xml:space="preserve"> 1592 Wurzburg           </t>
  </si>
  <si>
    <t xml:space="preserve">  9-55 E</t>
  </si>
  <si>
    <t>Chak Beg,Gujrn'wla</t>
  </si>
  <si>
    <t>77.39E</t>
  </si>
  <si>
    <t xml:space="preserve"> 1593 Wyoming            </t>
  </si>
  <si>
    <t>Chak Behlol,Gifrn'wla</t>
  </si>
  <si>
    <t xml:space="preserve"> 1594 Yakima            1</t>
  </si>
  <si>
    <t xml:space="preserve">  0-50 W</t>
  </si>
  <si>
    <t>Chak Bhakral,Rwrpndi</t>
  </si>
  <si>
    <t>78.44E</t>
  </si>
  <si>
    <t xml:space="preserve"> 1595 Yalwtak            </t>
  </si>
  <si>
    <t>62-46 N</t>
  </si>
  <si>
    <t xml:space="preserve"> 29-40 E</t>
  </si>
  <si>
    <t>Chak Bhatti,Gujrn'wla</t>
  </si>
  <si>
    <t xml:space="preserve"> 1596 Yalgoo             </t>
  </si>
  <si>
    <t>28-25 S</t>
  </si>
  <si>
    <t xml:space="preserve"> 16-45 E</t>
  </si>
  <si>
    <t>Chak Bhatti,- Fsl'bd</t>
  </si>
  <si>
    <t xml:space="preserve"> 1597 Yaounde            </t>
  </si>
  <si>
    <t xml:space="preserve"> 11-06 E</t>
  </si>
  <si>
    <t>Chak Bhegwal,Jhelum</t>
  </si>
  <si>
    <t xml:space="preserve"> 1598 Yaroslave          </t>
  </si>
  <si>
    <t>57-50 N</t>
  </si>
  <si>
    <t xml:space="preserve"> 38-57 E</t>
  </si>
  <si>
    <t>Chak Bhopa,Sialkot</t>
  </si>
  <si>
    <t>75:14</t>
  </si>
  <si>
    <t xml:space="preserve"> 1599 Yarraden           </t>
  </si>
  <si>
    <t>Chak Bhura,Sialkot</t>
  </si>
  <si>
    <t xml:space="preserve"> 1600 Yarralooja         </t>
  </si>
  <si>
    <t>21-37 S</t>
  </si>
  <si>
    <t>Chak Biddul•h,Sr' dha</t>
  </si>
  <si>
    <t xml:space="preserve"> 1601 Yazd               </t>
  </si>
  <si>
    <t>31-55 N</t>
  </si>
  <si>
    <t xml:space="preserve"> 54-27 E</t>
  </si>
  <si>
    <t>Chak Bidia,Sialkot</t>
  </si>
  <si>
    <t xml:space="preserve"> 1602 Yentai             </t>
  </si>
  <si>
    <t>Chak Bira Singh,Rwrpncli</t>
  </si>
  <si>
    <t xml:space="preserve"> 1603 Yellowknife        </t>
  </si>
  <si>
    <t>Chak Braham,A.K.</t>
  </si>
  <si>
    <t>67.41E</t>
  </si>
  <si>
    <t xml:space="preserve"> 1604 Yemen              </t>
  </si>
  <si>
    <t>Chak Buddhu,Gu rat</t>
  </si>
  <si>
    <t>66.12E</t>
  </si>
  <si>
    <t xml:space="preserve"> 1605 Yemen              </t>
  </si>
  <si>
    <t>Chak Budho,Gujrat</t>
  </si>
  <si>
    <t xml:space="preserve"> 1606 Yerevan            </t>
  </si>
  <si>
    <t>40-10 N</t>
  </si>
  <si>
    <t xml:space="preserve"> 1607 Yinchuan           </t>
  </si>
  <si>
    <t>38-22 N</t>
  </si>
  <si>
    <t xml:space="preserve"> 06-20 E</t>
  </si>
  <si>
    <t>Chak Buta,Lahore</t>
  </si>
  <si>
    <t xml:space="preserve"> 1608 Yinkou             </t>
  </si>
  <si>
    <t>Chak Buzurg Sialkot</t>
  </si>
  <si>
    <t xml:space="preserve"> 1609 Yinnictharra       </t>
  </si>
  <si>
    <t>Chak Chadran,Fsl'bd</t>
  </si>
  <si>
    <t>78.04E</t>
  </si>
  <si>
    <t xml:space="preserve"> 1610 Yokohama           </t>
  </si>
  <si>
    <t>Chak Chattha,Jhang-Fsl'bd</t>
  </si>
  <si>
    <t xml:space="preserve"> 1611 York               </t>
  </si>
  <si>
    <t>53-57 N</t>
  </si>
  <si>
    <t>Chak Chawmda,Sr' dha</t>
  </si>
  <si>
    <t xml:space="preserve"> 1612 Yugoslavia         </t>
  </si>
  <si>
    <t>Chak Chha u,Sr'•clha</t>
  </si>
  <si>
    <t xml:space="preserve"> 1613 Yukon              </t>
  </si>
  <si>
    <t>135-00 W</t>
  </si>
  <si>
    <t>Chak Chha ra,Multan</t>
  </si>
  <si>
    <r>
      <rPr>
        <sz val="14"/>
        <color theme="1"/>
        <rFont val="Alvi nastaleeq"/>
      </rPr>
      <t>71:39</t>
    </r>
  </si>
  <si>
    <t xml:space="preserve"> 1614 Yuma               </t>
  </si>
  <si>
    <t xml:space="preserve"> 14-40 W</t>
  </si>
  <si>
    <t>Chak Chhatta,Gujrat</t>
  </si>
  <si>
    <t>32.18N</t>
  </si>
  <si>
    <t xml:space="preserve"> 1615 Yunta              </t>
  </si>
  <si>
    <t>32-35 S</t>
  </si>
  <si>
    <t>Chak Chhichhra,Multan</t>
  </si>
  <si>
    <t xml:space="preserve"> 1616 Zaire              </t>
  </si>
  <si>
    <t>Chak Chichrah,Multan</t>
  </si>
  <si>
    <t>31.35N</t>
  </si>
  <si>
    <t>75.02E</t>
  </si>
  <si>
    <t xml:space="preserve"> 1617 Zambia             </t>
  </si>
  <si>
    <t>Chak Chopa,Bwl'ngr</t>
  </si>
  <si>
    <t xml:space="preserve"> 1618 Zamboanga          </t>
  </si>
  <si>
    <t>Chak Chuhar,Gu'rn'wla</t>
  </si>
  <si>
    <t>72.26E</t>
  </si>
  <si>
    <t xml:space="preserve"> 1619 Zanthus            </t>
  </si>
  <si>
    <t>Chak Dadan;Bannu 33</t>
  </si>
  <si>
    <t xml:space="preserve"> 1620 Zanzibar           </t>
  </si>
  <si>
    <t xml:space="preserve"> 39-42 E</t>
  </si>
  <si>
    <t>Chak Daddan Gifrat</t>
  </si>
  <si>
    <t xml:space="preserve"> 1621 Zapala             </t>
  </si>
  <si>
    <t>Chak Dah,Attock</t>
  </si>
  <si>
    <t xml:space="preserve"> 1622 Zaporozh’ ye       </t>
  </si>
  <si>
    <t>Chak Dalla,Attock</t>
  </si>
  <si>
    <t xml:space="preserve"> 1623 Zaria              </t>
  </si>
  <si>
    <t>11-10 N</t>
  </si>
  <si>
    <t>Chak Danial,Jhelum</t>
  </si>
  <si>
    <t xml:space="preserve"> 1624 Zhdanov            </t>
  </si>
  <si>
    <t>Chak Dara,Bwl'ngr 30</t>
  </si>
  <si>
    <t>30.13N</t>
  </si>
  <si>
    <t xml:space="preserve"> 1625 Zimbabwe           </t>
  </si>
  <si>
    <t>Chak Nur,Multan</t>
  </si>
  <si>
    <t xml:space="preserve"> 1626 Zonguldak          </t>
  </si>
  <si>
    <t>Chak Ogo,Sialkot</t>
  </si>
  <si>
    <t>26.38N</t>
  </si>
  <si>
    <t xml:space="preserve"> 1627 Zungeru            </t>
  </si>
  <si>
    <t xml:space="preserve"> 9-40 N</t>
  </si>
  <si>
    <t>Chak One (1 ),Sahiwal</t>
  </si>
  <si>
    <t xml:space="preserve"> 1628 Zurich             </t>
  </si>
  <si>
    <t>47-22 N</t>
  </si>
  <si>
    <t>Chak One 151,Jhang</t>
  </si>
  <si>
    <t>Chak Paddar,Mzfr'bd A.K</t>
  </si>
  <si>
    <t>30.49N</t>
  </si>
  <si>
    <t>74.48E</t>
  </si>
  <si>
    <t>Chak Patli,Jhang</t>
  </si>
  <si>
    <t>Chak Pawar,Shiku'pra</t>
  </si>
  <si>
    <t>Chak Pnoganwala,Bwrngr</t>
  </si>
  <si>
    <t>Chak Pir Shahwala,Srgdha</t>
  </si>
  <si>
    <t>Chak Pirana,Gujrat</t>
  </si>
  <si>
    <t>68.41E</t>
  </si>
  <si>
    <t>Chak Qadirpur,Bwl'pur</t>
  </si>
  <si>
    <t>Chak Qaim,Gujrat</t>
  </si>
  <si>
    <t>Chak Qazi,A.K.</t>
  </si>
  <si>
    <t>69.48E</t>
  </si>
  <si>
    <t>Chak Qazi,Sr'gdha</t>
  </si>
  <si>
    <t>72.24E</t>
  </si>
  <si>
    <t>Chak Qazian,Sialkot</t>
  </si>
  <si>
    <t>Chak Qudratullah,Sahiwal</t>
  </si>
  <si>
    <t>77.20E</t>
  </si>
  <si>
    <t>Chak Raib,Jhelum</t>
  </si>
  <si>
    <t>Chak Raisan,Jhang-Fsrbd</t>
  </si>
  <si>
    <t>78.56E</t>
  </si>
  <si>
    <t>Chak Rajada,Gujrn'wla</t>
  </si>
  <si>
    <t>Chak Rajgarh,Sr'gdha</t>
  </si>
  <si>
    <t>Chak Ram Das,Sr`gdha</t>
  </si>
  <si>
    <t>Chak Rao,Mzfr'grh</t>
  </si>
  <si>
    <t>29:27</t>
  </si>
  <si>
    <t>Chak Rohari,Multan</t>
  </si>
  <si>
    <t>Chak Rukn-ud-Din,Sahiwal</t>
  </si>
  <si>
    <t>27.47N</t>
  </si>
  <si>
    <t>Chak Rukunuddin,Sahiwal</t>
  </si>
  <si>
    <t>Chak Sada,Sialkot</t>
  </si>
  <si>
    <t>Chak Sada,Sr'gdha</t>
  </si>
  <si>
    <t>Chak Sadah,Gujrat</t>
  </si>
  <si>
    <t>69.54E</t>
  </si>
  <si>
    <t>Chak Sadhu,Gujrn'wla</t>
  </si>
  <si>
    <t>Chak Saida,Gujrat</t>
  </si>
  <si>
    <t>25.41N</t>
  </si>
  <si>
    <t>66.59E</t>
  </si>
  <si>
    <t>Chak Saida,Jhelum</t>
  </si>
  <si>
    <t>Chak Sajjada,Gujrn'wla</t>
  </si>
  <si>
    <t>Chak Sandharia,Gujrat</t>
  </si>
  <si>
    <t>37.04N</t>
  </si>
  <si>
    <t>76.34E</t>
  </si>
  <si>
    <t>Chak Santa Shikhu'pra</t>
  </si>
  <si>
    <t>Chak Saraja,Multan</t>
  </si>
  <si>
    <t>Chak Sarkar,Bengr</t>
  </si>
  <si>
    <t>29:56</t>
  </si>
  <si>
    <t>Chak Sau,A.K.</t>
  </si>
  <si>
    <t>33:4</t>
  </si>
  <si>
    <t>Chak Seth,Shikhu'pra</t>
  </si>
  <si>
    <t>Chak Seventy-six D,Sahiwal</t>
  </si>
  <si>
    <t>29.14N</t>
  </si>
  <si>
    <t>Chak Sawa Ram,Multan</t>
  </si>
  <si>
    <t>Chak Shahamad,Fsl'bd</t>
  </si>
  <si>
    <t>Chak Shahbaz,Gujrat</t>
  </si>
  <si>
    <t>Chak Shandad,Rwl'pndi</t>
  </si>
  <si>
    <t>Chak Shahzada,Sialkot</t>
  </si>
  <si>
    <t>Chak Shatkhwan,Shikhu'pra</t>
  </si>
  <si>
    <t>Chak Sheikha,Sr'gdha</t>
  </si>
  <si>
    <t>Chak Shekhu,Gujrat</t>
  </si>
  <si>
    <t>26.40N</t>
  </si>
  <si>
    <t>61.24E</t>
  </si>
  <si>
    <t>Chak Sher Khan,Multan</t>
  </si>
  <si>
    <t>66.29E</t>
  </si>
  <si>
    <t>Chak Sher Mohd.,Gujrat</t>
  </si>
  <si>
    <t>Chak Sher Singh,Fsl'bd</t>
  </si>
  <si>
    <t>Chando Wadala ,Vadala-F</t>
  </si>
  <si>
    <t>63.15E</t>
  </si>
  <si>
    <t>Chandol,Sahiwal</t>
  </si>
  <si>
    <t>Chandoo,Jhelum</t>
  </si>
  <si>
    <t>Chandoor,Sahiwal</t>
  </si>
  <si>
    <t>68.02E</t>
  </si>
  <si>
    <t>Chancleur,Shikhu'era</t>
  </si>
  <si>
    <t>71.08E</t>
  </si>
  <si>
    <t>Chaudarian di Haveli,Lahor</t>
  </si>
  <si>
    <t>Chaudhranwala,Gujrn'wla</t>
  </si>
  <si>
    <t>Chaudhri,Bwl'pur</t>
  </si>
  <si>
    <t>62.22E</t>
  </si>
  <si>
    <t>Chaudhriwala,- Fsl'bd</t>
  </si>
  <si>
    <t>28.36N</t>
  </si>
  <si>
    <t>Chaudhriwala,Sahiwal</t>
  </si>
  <si>
    <t>30:23</t>
  </si>
  <si>
    <t>65.05E</t>
  </si>
  <si>
    <t>Chaudhuri,Bwl'pur 29</t>
  </si>
  <si>
    <t>Chaudhwan,D.I.Khan 32</t>
  </si>
  <si>
    <t>66.45E</t>
  </si>
  <si>
    <t>Chaughatta Panjuana,Multar 31</t>
  </si>
  <si>
    <t>Chauhar,Mianwali 33</t>
  </si>
  <si>
    <t>28.47N</t>
  </si>
  <si>
    <t>Chauhra Saghar,Shikhu'pra 32</t>
  </si>
  <si>
    <t>62.07E</t>
  </si>
  <si>
    <t>Chauk Bakhi,Jhang 32</t>
  </si>
  <si>
    <t>Chauka,Q'tta/Pishin 30</t>
  </si>
  <si>
    <t>62.30E</t>
  </si>
  <si>
    <t>Chaukan,Jhang 32</t>
  </si>
  <si>
    <t>Chaukan Janpur,Jhang 31</t>
  </si>
  <si>
    <t>Chaukhandi,Sahiwal 31</t>
  </si>
  <si>
    <t>67.07E</t>
  </si>
  <si>
    <t>Chauki,Bela 26</t>
  </si>
  <si>
    <t>66:9</t>
  </si>
  <si>
    <t>35.31N</t>
  </si>
  <si>
    <t>Chauki,Kharan- Kalat 29</t>
  </si>
  <si>
    <t>28:57</t>
  </si>
  <si>
    <t>64:41</t>
  </si>
  <si>
    <t>Chauki Chaupat Rai,Fsl'bd 31</t>
  </si>
  <si>
    <t>Chauki Drab,Psh'wr 34</t>
  </si>
  <si>
    <t>34:2</t>
  </si>
  <si>
    <t>Chauki Gul Badshah.Psh'wr 34</t>
  </si>
  <si>
    <t>Chauki Masti Khan (Khona),I 30</t>
  </si>
  <si>
    <t>75.27E</t>
  </si>
  <si>
    <t>Chauki Sayal,Multan 30</t>
  </si>
  <si>
    <t>TThaunro,Khair'pr 27</t>
  </si>
  <si>
    <t>27:21</t>
  </si>
  <si>
    <t>68:43</t>
  </si>
  <si>
    <t>Chaunta,Fsl'bd 31</t>
  </si>
  <si>
    <t>Chauntra,Attock 34</t>
  </si>
  <si>
    <t>Chauntra,Jhang 31</t>
  </si>
  <si>
    <t>Chauntra,Rwl'pndi 33</t>
  </si>
  <si>
    <t>Chauntra,Rwl'pndi 34</t>
  </si>
  <si>
    <t>Chauntra,Shikhu'pra 32</t>
  </si>
  <si>
    <t>Chauntra Sargana,Jhang 31</t>
  </si>
  <si>
    <t>Chaupari,Attock 34</t>
  </si>
  <si>
    <t>Chauprata,Multan 30</t>
  </si>
  <si>
    <t>Chaura,Shikhu'pra 32</t>
  </si>
  <si>
    <t>Chaura Rajputan (Jadid),Shi 32</t>
  </si>
  <si>
    <t>Chauranwala,Multan 30</t>
  </si>
  <si>
    <t>69.14E</t>
  </si>
  <si>
    <t>Chauri Noonan,Jhang 31</t>
  </si>
  <si>
    <t>32.11N</t>
  </si>
  <si>
    <t>Chauthali,Attock 34</t>
  </si>
  <si>
    <t>Chawa,Fsl'bd 31</t>
  </si>
  <si>
    <t>30:59</t>
  </si>
  <si>
    <t>Chawa,Sr'gdha 32</t>
  </si>
  <si>
    <t>Chawalianwala,Shikhu'pra 32</t>
  </si>
  <si>
    <t>Chawan,Nasirabad 29</t>
  </si>
  <si>
    <t>28:51</t>
  </si>
  <si>
    <t>Chawan,Jhang 31</t>
  </si>
  <si>
    <t>28.24N</t>
  </si>
  <si>
    <t>Chaweka,Bhwl'ngr 30</t>
  </si>
  <si>
    <t>Chaweke,Sr'gdha 32</t>
  </si>
  <si>
    <t>Thawinda,Fsl'bd 31</t>
  </si>
  <si>
    <t>Chawinda,Sahiwal 31</t>
  </si>
  <si>
    <t>30.47N</t>
  </si>
  <si>
    <t>Chawinda,Sialkot 32</t>
  </si>
  <si>
    <t>30.00N</t>
  </si>
  <si>
    <t>Chawinda,Sr'gdha 32</t>
  </si>
  <si>
    <t>Chawli,Jhelum 33</t>
  </si>
  <si>
    <t>74.07E</t>
  </si>
  <si>
    <t>Chawnro,Khair'pr 27</t>
  </si>
  <si>
    <t>28.13N</t>
  </si>
  <si>
    <t>Chayanwala,Fsrbd 31</t>
  </si>
  <si>
    <t>Chichandi Khulah (Lakka),</t>
  </si>
  <si>
    <t>Chichawatni,Sahiwal</t>
  </si>
  <si>
    <t>Chicheza',Kalat</t>
  </si>
  <si>
    <t>Chighirdi,Sibi-Marri</t>
  </si>
  <si>
    <t>Chuchung,Kohistan</t>
  </si>
  <si>
    <t>Chudaho,Khair'pr</t>
  </si>
  <si>
    <t>Chugah,Swat</t>
  </si>
  <si>
    <t>Dandah,Be1a</t>
  </si>
  <si>
    <t>Dandai,Man'sra</t>
  </si>
  <si>
    <t>Dandai Kili,Bannu</t>
  </si>
  <si>
    <t>Dandao,Bajour</t>
  </si>
  <si>
    <t>69.06E</t>
  </si>
  <si>
    <t>Dandao,Psh'wr</t>
  </si>
  <si>
    <t>34:18</t>
  </si>
  <si>
    <t>Dandar,Gwadr-Mkr'n</t>
  </si>
  <si>
    <t>62:6</t>
  </si>
  <si>
    <t>71.05E</t>
  </si>
  <si>
    <t>25:44</t>
  </si>
  <si>
    <t>62:27</t>
  </si>
  <si>
    <t>Dandar,Makran</t>
  </si>
  <si>
    <t>Dandar,NWFP (Mardan)</t>
  </si>
  <si>
    <t>Dandar Kili,Kurrum</t>
  </si>
  <si>
    <t>Dandaryao,Kurrum</t>
  </si>
  <si>
    <t>Dandel,Makran</t>
  </si>
  <si>
    <t>65:32</t>
  </si>
  <si>
    <t>Dandewala,Mzfrgrh</t>
  </si>
  <si>
    <t>Dandi,Attock</t>
  </si>
  <si>
    <t>Dandi,Bannu</t>
  </si>
  <si>
    <t>Dandi,Nhanwali</t>
  </si>
  <si>
    <t>Dandi Gujran,Rwl'pndi</t>
  </si>
  <si>
    <t>Dandi Maliar,Gujrat</t>
  </si>
  <si>
    <t>Dandi Nizam,Guirat</t>
  </si>
  <si>
    <t>Dandian,Shikhu'pra</t>
  </si>
  <si>
    <t>62.11E</t>
  </si>
  <si>
    <t>Dandian,Sialkot</t>
  </si>
  <si>
    <t>62.52E</t>
  </si>
  <si>
    <t>Dandiwal,Jhang-Fsl'bd</t>
  </si>
  <si>
    <t>61.35E</t>
  </si>
  <si>
    <t>Dandkoi,Bajour</t>
  </si>
  <si>
    <t>Dando,Bajour</t>
  </si>
  <si>
    <t>Dando,Gwadr-Mkr'n</t>
  </si>
  <si>
    <t>Dando Shah,Bajour</t>
  </si>
  <si>
    <t>Dandokai,Swat</t>
  </si>
  <si>
    <t>25.20N</t>
  </si>
  <si>
    <r>
      <rPr>
        <sz val="14"/>
        <color theme="1"/>
        <rFont val="Alvi nastaleeq"/>
      </rPr>
      <t>DandotAhlum</t>
    </r>
  </si>
  <si>
    <t>32:39</t>
  </si>
  <si>
    <t>61.48E</t>
  </si>
  <si>
    <t>Dandot,Sialkot</t>
  </si>
  <si>
    <t>Dandukai,Bajour</t>
  </si>
  <si>
    <t>Dang Lakhte,Psh'wr</t>
  </si>
  <si>
    <t>Dang Qilla,Psh'wr</t>
  </si>
  <si>
    <t>Dang Wah,Jcob'bd</t>
  </si>
  <si>
    <t>78.10E</t>
  </si>
  <si>
    <t>Dangan,Swat</t>
  </si>
  <si>
    <t>Dangar Gudu,Orakzai Kohat</t>
  </si>
  <si>
    <t>Dangarzai,Attock</t>
  </si>
  <si>
    <t>Dangdang,Attock</t>
  </si>
  <si>
    <t>28.38N</t>
  </si>
  <si>
    <t>Dangdeo Isran,Rwrpndi</t>
  </si>
  <si>
    <t>Dangila,Kurrum</t>
  </si>
  <si>
    <t>Danglakai,Mohmand</t>
  </si>
  <si>
    <t>Dangli,Shikhu'pra</t>
  </si>
  <si>
    <t>Dangorian,Bwl'ngr</t>
  </si>
  <si>
    <t>Dangra,Jcob'bd</t>
  </si>
  <si>
    <t>28:16</t>
  </si>
  <si>
    <t>Dangra,Multan</t>
  </si>
  <si>
    <t>Danguri Banda,Karak</t>
  </si>
  <si>
    <t>Dani Khel Kual,Mohmand</t>
  </si>
  <si>
    <t>Danno,Gwadr-Mkr'n</t>
  </si>
  <si>
    <t>Dannor,Sialkot</t>
  </si>
  <si>
    <t>75:17</t>
  </si>
  <si>
    <t>Dauranpura Chabba,Psh'wr</t>
  </si>
  <si>
    <t>62.40E</t>
  </si>
  <si>
    <t>Daurawan,Sahiwal</t>
  </si>
  <si>
    <t>25.11N</t>
  </si>
  <si>
    <t>Daurdad,Attock</t>
  </si>
  <si>
    <t>23.49N</t>
  </si>
  <si>
    <t>Daut,Man sra</t>
  </si>
  <si>
    <t>Dawa,Psh'wr</t>
  </si>
  <si>
    <t>Dawe•ara,Dir</t>
  </si>
  <si>
    <t>66.56E</t>
  </si>
  <si>
    <t>Dawi Gara,Orakzai Kohat</t>
  </si>
  <si>
    <t>77.14E</t>
  </si>
  <si>
    <t>DawianPishin</t>
  </si>
  <si>
    <t>76.42E</t>
  </si>
  <si>
    <t>Dera,Larkana</t>
  </si>
  <si>
    <t>27:25</t>
  </si>
  <si>
    <t>66.32E</t>
  </si>
  <si>
    <t>Dera,Nwb'sha</t>
  </si>
  <si>
    <t>26:38</t>
  </si>
  <si>
    <t>Dora Pir Badar Shah,Shikhu</t>
  </si>
  <si>
    <t>35.41N</t>
  </si>
  <si>
    <t>76.55E</t>
  </si>
  <si>
    <t>Dera Sura,Shikhu'ira</t>
  </si>
  <si>
    <t>Dheriwal,Psh'wr</t>
  </si>
  <si>
    <t>33 + 4
Dhial,Gujrat  
Dhibba,Attock  33' + 12</t>
  </si>
  <si>
    <t>74.11E</t>
  </si>
  <si>
    <t>Dhibbe Utte Lal Ki Dhok,Attc 34 + 11</t>
  </si>
  <si>
    <t>Dhlilaur,Fsrbd 31 + 9</t>
  </si>
  <si>
    <t>Dhiilon,Lahore 31 + 3</t>
  </si>
  <si>
    <t>Dhillu,Muitan 30 + 14</t>
  </si>
  <si>
    <t>Dhilwan,Lahore</t>
  </si>
  <si>
    <t>Dhilwan,Sialkot</t>
  </si>
  <si>
    <t>34.34N</t>
  </si>
  <si>
    <t>Dhinda,Fiazara</t>
  </si>
  <si>
    <t>Dhindah,Gujrat</t>
  </si>
  <si>
    <t>Dhing,Guirat</t>
  </si>
  <si>
    <t>67.11E</t>
  </si>
  <si>
    <t>Dhing,G .J,Crn'wla</t>
  </si>
  <si>
    <t>31:53</t>
  </si>
  <si>
    <t>Dhing„Larkana</t>
  </si>
  <si>
    <t>34.43N</t>
  </si>
  <si>
    <t>Dhing Shah,Lahore</t>
  </si>
  <si>
    <t>Dhingan,Lahore</t>
  </si>
  <si>
    <t>Dhingan Khan,Khair'pr</t>
  </si>
  <si>
    <t>27:27</t>
  </si>
  <si>
    <t>75.50E</t>
  </si>
  <si>
    <t>Dhinoana,Jhang</t>
  </si>
  <si>
    <t>Dhingana Ali Jhok,Bwi'pur</t>
  </si>
  <si>
    <t>24.19N</t>
  </si>
  <si>
    <t>Dhingano Mahesar,Larkana</t>
  </si>
  <si>
    <t>68:9</t>
  </si>
  <si>
    <t>Dhinganwaii ,Bwrngr</t>
  </si>
  <si>
    <t>Dhingar,Kalat</t>
  </si>
  <si>
    <t>74.19E</t>
  </si>
  <si>
    <t>D rn'wla</t>
  </si>
  <si>
    <t>68.13E</t>
  </si>
  <si>
    <t>Baaiat,hFs Grubjd
nggar
phhiin aw</t>
  </si>
  <si>
    <t>Dhinger,Sialkot</t>
  </si>
  <si>
    <t>75:8</t>
  </si>
  <si>
    <t>Dhingranwala,Gujrn'wla</t>
  </si>
  <si>
    <t>Dhingranwali,Gujrat</t>
  </si>
  <si>
    <t>31.01N</t>
  </si>
  <si>
    <t>Dhingranwali,Gujrn'wla</t>
  </si>
  <si>
    <t>Dhinike,Gujm'wla</t>
  </si>
  <si>
    <t>Dhok Mian Lal,Rwriandi</t>
  </si>
  <si>
    <t>Dhok Miana,Rwl'pndi</t>
  </si>
  <si>
    <t>Dhok Miani,Mianwali</t>
  </si>
  <si>
    <t>26.16N</t>
  </si>
  <si>
    <t>Dhok Mianmher,Jhelum</t>
  </si>
  <si>
    <t>Dhok Mianwali,Rwrpndi</t>
  </si>
  <si>
    <t>Dhok Mochi Attock 34</t>
  </si>
  <si>
    <t>26.31N</t>
  </si>
  <si>
    <t>iDhok Mochian,Attock 34</t>
  </si>
  <si>
    <t>}Dhok Mochian,Repridi 34</t>
  </si>
  <si>
    <t>Dhok Mohri,Attock 34</t>
  </si>
  <si>
    <t>Dhok Mond,Mianwah 33</t>
  </si>
  <si>
    <t>Dhok Moraiianwali 33</t>
  </si>
  <si>
    <t>74.25E</t>
  </si>
  <si>
    <t>Dhok Muazzam Khan,Attock 33</t>
  </si>
  <si>
    <t>Dhok Mughlan,Rwriondi</t>
  </si>
  <si>
    <t>Dhok Mughlanwali,Repndi</t>
  </si>
  <si>
    <t>76.17E</t>
  </si>
  <si>
    <t>Dhok Mohd. Khan,Attock</t>
  </si>
  <si>
    <t>Dhok Mohd. Yar,Attock</t>
  </si>
  <si>
    <t>Dhok Mullanian,Rwrondi</t>
  </si>
  <si>
    <t>34.23N</t>
  </si>
  <si>
    <t>Dhok Mullayan,Attock 33</t>
  </si>
  <si>
    <t>iDhok Munawwar;Jhelurn 33</t>
  </si>
  <si>
    <t>67.03E</t>
  </si>
  <si>
    <t>[Dhok Mundeyawali,Rwrpncii 34</t>
  </si>
  <si>
    <t>lDhok Murid, Jhelum 33</t>
  </si>
  <si>
    <t>liDhok Murid,Jheium 33</t>
  </si>
  <si>
    <t>(Dhok Nadu,Attock 33</t>
  </si>
  <si>
    <t>28.56N</t>
  </si>
  <si>
    <t>,Dhok Nagial,Jhelum 33</t>
  </si>
  <si>
    <t>36.45N</t>
  </si>
  <si>
    <t>Dhok Nagial,Jhelum 33</t>
  </si>
  <si>
    <t>Dhok !1ai,Attock 33</t>
  </si>
  <si>
    <t>Dhok Naian,Attock 33</t>
  </si>
  <si>
    <t>60.59E</t>
  </si>
  <si>
    <t>Dhok Nanganwali,Attock 33</t>
  </si>
  <si>
    <t>Dhok Narian,Rwl'pndi 33</t>
  </si>
  <si>
    <t>Dhok Narian,Rwl'pndi 34</t>
  </si>
  <si>
    <t>61.49E</t>
  </si>
  <si>
    <t>Dhok Nasru,RwIlandi 34</t>
  </si>
  <si>
    <t>Dhok Nathiwala,Attock 33</t>
  </si>
  <si>
    <t>36.47N</t>
  </si>
  <si>
    <t>Dhok Nathyal,Attock</t>
  </si>
  <si>
    <t>Dhok Nawab,Kohat</t>
  </si>
  <si>
    <t>33:13</t>
  </si>
  <si>
    <t>72.29E</t>
  </si>
  <si>
    <t>Dhok Nawab Khan,Attock 33</t>
  </si>
  <si>
    <t>Dhok Nawab Khan,Attock</t>
  </si>
  <si>
    <t>Dhok Nawabwali,Rwl'pndi</t>
  </si>
  <si>
    <t>Dhok Nawan Lok,Gujrat</t>
  </si>
  <si>
    <t>33.50N</t>
  </si>
  <si>
    <t>Dhok Nila,Jhelum 33</t>
  </si>
  <si>
    <t>Dhok Noora,Sr'gdha 32</t>
  </si>
  <si>
    <t>Dhok Nur Khan,Attock 33</t>
  </si>
  <si>
    <t>Dhok Nur Khan.Hazara 34</t>
  </si>
  <si>
    <t>Dhok Nur Mohd.,Attock 33</t>
  </si>
  <si>
    <t>Dhok Nura.Mianwali 33</t>
  </si>
  <si>
    <t>Dhul Khadhi,Sr'gdha</t>
  </si>
  <si>
    <t>74.38E</t>
  </si>
  <si>
    <t>Dhul Majra,Fsl'bd</t>
  </si>
  <si>
    <t>Dhulian,Attock</t>
  </si>
  <si>
    <t>Dhulian,Gujra</t>
  </si>
  <si>
    <t>Dhuliana,Sahiwal</t>
  </si>
  <si>
    <t>Dhulli,Attock</t>
  </si>
  <si>
    <t>Dhurna Malka,Gujrat</t>
  </si>
  <si>
    <t>Dhun,Multan</t>
  </si>
  <si>
    <t>Dhunde,Lahore</t>
  </si>
  <si>
    <t>Dhuni,Gujrat</t>
  </si>
  <si>
    <t>Dhuni,Gujrn'wla</t>
  </si>
  <si>
    <t>78.50E</t>
  </si>
  <si>
    <t>Dhuni,Sahiwa!</t>
  </si>
  <si>
    <t>Dhuni Deo,Jhang-Fsl'bd</t>
  </si>
  <si>
    <t>Dhuniani.Multan</t>
  </si>
  <si>
    <r>
      <rPr>
        <sz val="14"/>
        <color theme="1"/>
        <rFont val="Alvi nastaleeq"/>
      </rPr>
      <t>71:31</t>
    </r>
  </si>
  <si>
    <t>Dhunike,Gu'rn'wla</t>
  </si>
  <si>
    <t>Dhunran,Haripur</t>
  </si>
  <si>
    <r>
      <rPr>
        <sz val="14"/>
        <color theme="1"/>
        <rFont val="Alvi nastaleeq"/>
      </rPr>
      <t>Dhu ,Khair'•r</t>
    </r>
  </si>
  <si>
    <r>
      <rPr>
        <sz val="14"/>
        <color theme="1"/>
        <rFont val="Alvi nastaleeq"/>
      </rPr>
      <t>68:35</t>
    </r>
  </si>
  <si>
    <t>Dhu. Sari,Sr'.dha</t>
  </si>
  <si>
    <t>Dhussari,Lahore</t>
  </si>
  <si>
    <t>Dhurakna,Jhelum</t>
  </si>
  <si>
    <t>67.31E</t>
  </si>
  <si>
    <t>Dhurkot,Mzfr • rh</t>
  </si>
  <si>
    <t>Dhurnakka,Attock</t>
  </si>
  <si>
    <t>76.23E</t>
  </si>
  <si>
    <t>Dhurnal,Attock</t>
  </si>
  <si>
    <t>77.38E</t>
  </si>
  <si>
    <t>Dhuta,Sahiwal</t>
  </si>
  <si>
    <t>68.33E</t>
  </si>
  <si>
    <t>Dhutte,Lahore</t>
  </si>
  <si>
    <t>Dia,Jcob'bd</t>
  </si>
  <si>
    <t>28:14</t>
  </si>
  <si>
    <t>27.31N</t>
  </si>
  <si>
    <t>76.26E</t>
  </si>
  <si>
    <t>Dial,WANA</t>
  </si>
  <si>
    <t>35.37N</t>
  </si>
  <si>
    <t>Dial,Lahore</t>
  </si>
  <si>
    <t>Diarun,Dir</t>
  </si>
  <si>
    <t>29.52N</t>
  </si>
  <si>
    <t>Dib,Sukkur</t>
  </si>
  <si>
    <t>Dib Mitho,Larkana</t>
  </si>
  <si>
    <t>27:33</t>
  </si>
  <si>
    <t>Diba•a Banda,Bannu</t>
  </si>
  <si>
    <t>Didar Khan Dari Khel Kili,WAN</t>
  </si>
  <si>
    <t>Didar Koruna,Psh'wr</t>
  </si>
  <si>
    <t>75.33E</t>
  </si>
  <si>
    <t>Dih,Gil•it</t>
  </si>
  <si>
    <t>36:53</t>
  </si>
  <si>
    <t>Dih Sohu,Khair' r</t>
  </si>
  <si>
    <t>Di.kot,Fsrbd</t>
  </si>
  <si>
    <t>Dulla,Rwl's nth</t>
  </si>
  <si>
    <t>35.48N</t>
  </si>
  <si>
    <t>Dum Kach,Sibi-Tarin 30</t>
  </si>
  <si>
    <t>Dumaka,Hazara</t>
  </si>
  <si>
    <t>64.25E</t>
  </si>
  <si>
    <t>Dunyapur,DG Khan</t>
  </si>
  <si>
    <t>28:40</t>
  </si>
  <si>
    <t>Fateh Kili,Psh'wr</t>
  </si>
  <si>
    <r>
      <rPr>
        <sz val="14"/>
        <color theme="1"/>
        <rFont val="Alvi nastaleeq"/>
      </rPr>
      <t>Fateh Mohd. Abrind,Mzfrgrt.</t>
    </r>
  </si>
  <si>
    <t>Fatehke,Gujn'wla</t>
  </si>
  <si>
    <t>Fatehpur,Bwi'pur</t>
  </si>
  <si>
    <t>Fatehpur,Gujrn'wla</t>
  </si>
  <si>
    <t>Fatehpur,Hyd'bd</t>
  </si>
  <si>
    <t>Fatehpur,Jacob bd</t>
  </si>
  <si>
    <t>16 ,Fatehwala,Mzfrgrh</t>
  </si>
  <si>
    <t>75.09E</t>
  </si>
  <si>
    <t>Gadi Khel,Bannu</t>
  </si>
  <si>
    <t>Gadi Tup,Bannu</t>
  </si>
  <si>
    <t>Gadiwala,Jhang</t>
  </si>
  <si>
    <t>Gadwal,Rwl'pndi</t>
  </si>
  <si>
    <t>Gaga,Jhelum</t>
  </si>
  <si>
    <t>78.30E</t>
  </si>
  <si>
    <t>Gaga,Lahore</t>
  </si>
  <si>
    <t>Gagarke,Gujrn'wla</t>
  </si>
  <si>
    <t>Gagga Sarai,Shikhu'pra</t>
  </si>
  <si>
    <t>Gaggan ki Dhok,Attock</t>
  </si>
  <si>
    <t>Gaggan Sowan,Rwl'pndi</t>
  </si>
  <si>
    <t>Gaggar,Lahore</t>
  </si>
  <si>
    <t>Gaggar,Psh'wr</t>
  </si>
  <si>
    <r>
      <rPr>
        <sz val="14"/>
        <color theme="1"/>
        <rFont val="Alvi nastaleeq"/>
      </rPr>
      <t>Gaggar Khurclakrat</t>
    </r>
  </si>
  <si>
    <t>Gaggo,Sahiwal</t>
  </si>
  <si>
    <t>29.47N</t>
  </si>
  <si>
    <t>Gaggu,Mzfr'grh</t>
  </si>
  <si>
    <t>29:59</t>
  </si>
  <si>
    <t>71.00E</t>
  </si>
  <si>
    <t>Gaggu Mahil,Fsl'bd</t>
  </si>
  <si>
    <t>Gagh,Sialkot</t>
  </si>
  <si>
    <t>75:13</t>
  </si>
  <si>
    <r>
      <rPr>
        <sz val="14"/>
        <color theme="1"/>
        <rFont val="Alvi nastaleeq"/>
      </rPr>
      <t>Gaghrot,Repnai</t>
    </r>
  </si>
  <si>
    <t>34.53N</t>
  </si>
  <si>
    <t>Gagi,Mohmand</t>
  </si>
  <si>
    <t>Gagi Saidan,Jhelum</t>
  </si>
  <si>
    <t>33:5</t>
  </si>
  <si>
    <t>Gagizai.Mohmand</t>
  </si>
  <si>
    <t>71:15</t>
  </si>
  <si>
    <t>Gagra,Mohmand</t>
  </si>
  <si>
    <t>Gagra Mzfr'grh</t>
  </si>
  <si>
    <t>Gagra,Sawat</t>
  </si>
  <si>
    <t>63.21E</t>
  </si>
  <si>
    <t>Gagra,Zhob</t>
  </si>
  <si>
    <t>Gagra Qa;andar Jahanian,Multa</t>
  </si>
  <si>
    <t>71:25</t>
  </si>
  <si>
    <t>Gagrah,Multan</t>
  </si>
  <si>
    <t>Gagrana,Jhang</t>
  </si>
  <si>
    <t>Gagrewali,Mzfr'grh</t>
  </si>
  <si>
    <t>oagu,Bela</t>
  </si>
  <si>
    <t>66:26</t>
  </si>
  <si>
    <t>71.47E</t>
  </si>
  <si>
    <t>Gagu,Multan</t>
  </si>
  <si>
    <t>71.39E</t>
  </si>
  <si>
    <t>Gah,Jhelum</t>
  </si>
  <si>
    <t>24.46N</t>
  </si>
  <si>
    <t>Gahan,Khair'pr</t>
  </si>
  <si>
    <t>Gahi,Dadu</t>
  </si>
  <si>
    <t>64.07E</t>
  </si>
  <si>
    <t>Gahi,Jacob'bd</t>
  </si>
  <si>
    <t>Gahi,Jheium</t>
  </si>
  <si>
    <t>Gahi Kili,Zhob</t>
  </si>
  <si>
    <t>67.38E</t>
  </si>
  <si>
    <t>Gahi Saiyidan,Rwrpndi</t>
  </si>
  <si>
    <t>Gahia Chhappar,Rwl'pndi</t>
  </si>
  <si>
    <t>Gahirat,Chitral</t>
  </si>
  <si>
    <t>Gahlan Hithar,Lahore</t>
  </si>
  <si>
    <t>Gahlri,Sahiwal</t>
  </si>
  <si>
    <t>Gahn Hasbani,Bhwl'pr</t>
  </si>
  <si>
    <t>Gahna Jhakkar,Sahiwal</t>
  </si>
  <si>
    <t>Gahno Wah,Shikar'pr</t>
  </si>
  <si>
    <t>64.55E</t>
  </si>
  <si>
    <t>Gahri Gil,Fsrbd</t>
  </si>
  <si>
    <t>Gani,Bannu</t>
  </si>
  <si>
    <t>Gani Khel Kuragh,WANA</t>
  </si>
  <si>
    <t>Ganj,Lahore</t>
  </si>
  <si>
    <t>78.02E</t>
  </si>
  <si>
    <t>1Ganja,Hanpur</t>
  </si>
  <si>
    <t>29.25N</t>
  </si>
  <si>
    <t>Ganjian,Sialkot</t>
  </si>
  <si>
    <t>Garah Hayat,WANA</t>
  </si>
  <si>
    <t>Garah Khaira.Awah WANA</t>
  </si>
  <si>
    <t>Garah Muhabbat (Akbar),W</t>
  </si>
  <si>
    <t>Garah Musa Khan,D.l.Khan</t>
  </si>
  <si>
    <t>Garah Nawab Sahib,WANA</t>
  </si>
  <si>
    <t>Garuri,Mianwali</t>
  </si>
  <si>
    <t>Gat,Dir</t>
  </si>
  <si>
    <t>Gat,Zhob</t>
  </si>
  <si>
    <t>Ghati,Bela</t>
  </si>
  <si>
    <t>Ghatto Rora,Sialkot</t>
  </si>
  <si>
    <t>Ghaus Mohd.waia,Si'gdha</t>
  </si>
  <si>
    <t>Ghausnagar,Srgdha</t>
  </si>
  <si>
    <t>Ghauspur,RY'Khan</t>
  </si>
  <si>
    <t>Gohawa,Lahore</t>
  </si>
  <si>
    <t>Gohdo,Rwi'pndi</t>
  </si>
  <si>
    <t>Gohi,Psh'wr</t>
  </si>
  <si>
    <t>Gohkir,Chitral</t>
  </si>
  <si>
    <t>Gohrag Shahanj.Gwadr-Mkr</t>
  </si>
  <si>
    <t>62:11</t>
  </si>
  <si>
    <t>Gohrag-i-Daf,Gwadr-Mkr'n</t>
  </si>
  <si>
    <t>29.23N</t>
  </si>
  <si>
    <t>Gohri,Gujrat</t>
  </si>
  <si>
    <t>Gohri,GArn'wla</t>
  </si>
  <si>
    <t>Goi,A.K.</t>
  </si>
  <si>
    <t>Goil,Shikhu'pra</t>
  </si>
  <si>
    <t>Goinda,Shiku'pra</t>
  </si>
  <si>
    <t>Goindke,Gujrn'wla</t>
  </si>
  <si>
    <t>Go ar Kotla,Gujrat</t>
  </si>
  <si>
    <t>Gojra,Fsrbd</t>
  </si>
  <si>
    <t>Golejo,Khair'pr</t>
  </si>
  <si>
    <t>26:29</t>
  </si>
  <si>
    <t>69:11</t>
  </si>
  <si>
    <t>Goleki,Gujrn'wla</t>
  </si>
  <si>
    <t>Goleki,Sr'gdha</t>
  </si>
  <si>
    <t>Golewah,- D.I.Khan</t>
  </si>
  <si>
    <t>29:47</t>
  </si>
  <si>
    <t>Gologh Muli,Gilgit</t>
  </si>
  <si>
    <t>Golpur,Jhelum</t>
  </si>
  <si>
    <t>Golra,Attock</t>
  </si>
  <si>
    <t>Goth Allahain.K'chi</t>
  </si>
  <si>
    <t>Goth Allandad,Jcob'bd</t>
  </si>
  <si>
    <t>68:18</t>
  </si>
  <si>
    <t>Goth Allandad Khan,K'chi</t>
  </si>
  <si>
    <t>Goth Allandino,Dadu</t>
  </si>
  <si>
    <t>Goth Allahwarayo,Dadu</t>
  </si>
  <si>
    <t>25:11</t>
  </si>
  <si>
    <t>65.22E</t>
  </si>
  <si>
    <t>Goth Allana,Bela</t>
  </si>
  <si>
    <t>Goth Allu,Bela</t>
  </si>
  <si>
    <t>66:21</t>
  </si>
  <si>
    <t>Goth Allu,Bloch'tn</t>
  </si>
  <si>
    <t>Goth Allu,K'chi</t>
  </si>
  <si>
    <t>25:6</t>
  </si>
  <si>
    <t>Goth Almas,Quetta</t>
  </si>
  <si>
    <t>Goth Alu,Dadu</t>
  </si>
  <si>
    <t>Goth Amir Khan,Jcob'bd</t>
  </si>
  <si>
    <t>74.50E</t>
  </si>
  <si>
    <t>Goth Azim Shah,Hyd'bd</t>
  </si>
  <si>
    <t>68:59</t>
  </si>
  <si>
    <t>Goth Babry,K'chi</t>
  </si>
  <si>
    <t>67:7</t>
  </si>
  <si>
    <t>Goth Babu,Bela</t>
  </si>
  <si>
    <t>Goth Bachaio,Bloch'tn</t>
  </si>
  <si>
    <t>Goth Bachaio Jamot,Bloch't</t>
  </si>
  <si>
    <t>Goth Bachal,K'chi</t>
  </si>
  <si>
    <t>Goth Bachchal,Bela</t>
  </si>
  <si>
    <t>Goth Bachejo,Dadu</t>
  </si>
  <si>
    <t>Goth Bacho,Dadu</t>
  </si>
  <si>
    <t>Goth Khari,Nwb'sha</t>
  </si>
  <si>
    <t>26:</t>
  </si>
  <si>
    <t>Goth Nahran,Jacond</t>
  </si>
  <si>
    <t>28:17</t>
  </si>
  <si>
    <t>Goth Nando,K'chi</t>
  </si>
  <si>
    <t>67:18</t>
  </si>
  <si>
    <t>Goth Nangor Khan Dadu</t>
  </si>
  <si>
    <t>25:55</t>
  </si>
  <si>
    <t>Goth Nasib,Bela</t>
  </si>
  <si>
    <t>66:28</t>
  </si>
  <si>
    <t>Goth Nasir Khan Dasti,Jcob</t>
  </si>
  <si>
    <t>Nasrat,Khairpu</t>
  </si>
  <si>
    <t>68:53</t>
  </si>
  <si>
    <t>30.31N</t>
  </si>
  <si>
    <t>63.05E</t>
  </si>
  <si>
    <r>
      <rPr>
        <sz val="14"/>
        <color theme="1"/>
        <rFont val="Alvi nastaleeq"/>
      </rPr>
      <t>Goth Sanasi Gabooichi</t>
    </r>
  </si>
  <si>
    <t>67:22</t>
  </si>
  <si>
    <t>Goth Sayar Wadera,Bela 26</t>
  </si>
  <si>
    <t>25:45</t>
  </si>
  <si>
    <t>66:29</t>
  </si>
  <si>
    <t>31.38N</t>
  </si>
  <si>
    <t>Goth Shafi Mohd.,Bela</t>
  </si>
  <si>
    <t>66:51</t>
  </si>
  <si>
    <t>Goth Shafi Mohd.,K'chi</t>
  </si>
  <si>
    <t>Goth Shahar,K.chi</t>
  </si>
  <si>
    <t>Goth Shahmir,Bela 26</t>
  </si>
  <si>
    <t>66:14</t>
  </si>
  <si>
    <t>Goth Shahok,Bela</t>
  </si>
  <si>
    <t>Goth Shahu,Dadu</t>
  </si>
  <si>
    <t>Goth Shaikh Jamal,Bela</t>
  </si>
  <si>
    <t>Hafizabad,Gujrn'wla</t>
  </si>
  <si>
    <t>Hafizabad.- Fsl'bd</t>
  </si>
  <si>
    <t>77.26E</t>
  </si>
  <si>
    <t>Hafizabad.Sr'gdha</t>
  </si>
  <si>
    <t>36.01N</t>
  </si>
  <si>
    <t>Hafizpur,Sahiwal-Fsl'bd</t>
  </si>
  <si>
    <t>16 .Hafizwala,Bwi'ngr</t>
  </si>
  <si>
    <t>Hafizwala,Mzfr'grh</t>
  </si>
  <si>
    <t>Haiaatwala,Sr'gdha</t>
  </si>
  <si>
    <t>Haibak,Bannu</t>
  </si>
  <si>
    <t>36.13N</t>
  </si>
  <si>
    <t>75.25E</t>
  </si>
  <si>
    <t>Haibat,D.I.Khan</t>
  </si>
  <si>
    <t>Haibat,Jacob'bd</t>
  </si>
  <si>
    <t>Haibat Khan Banda,Bannu</t>
  </si>
  <si>
    <t>Haibat Khan Golo,Sukkur</t>
  </si>
  <si>
    <t>28:15</t>
  </si>
  <si>
    <t>62.26E</t>
  </si>
  <si>
    <t>Haibat Kili.Loralai</t>
  </si>
  <si>
    <t>25.43N</t>
  </si>
  <si>
    <t>Haibat Mastoi,- D.I.Khan</t>
  </si>
  <si>
    <t>64.30E</t>
  </si>
  <si>
    <t>Haibato,Kurrum</t>
  </si>
  <si>
    <t>70:19</t>
  </si>
  <si>
    <t>Hajam,Khair'pr</t>
  </si>
  <si>
    <t>66.51E</t>
  </si>
  <si>
    <t>Hasam,Gujrat</t>
  </si>
  <si>
    <t>Hasan Abdal,Rwrpndi</t>
  </si>
  <si>
    <t>Hasan Kili,Pishin</t>
  </si>
  <si>
    <t>Hasan Shah,Multan</t>
  </si>
  <si>
    <t>Hilalai,Psh`wr</t>
  </si>
  <si>
    <t>34:23</t>
  </si>
  <si>
    <t>71:28</t>
  </si>
  <si>
    <t>Himat,D.I.Khan</t>
  </si>
  <si>
    <t>34.06N</t>
  </si>
  <si>
    <t>75.55E</t>
  </si>
  <si>
    <t>Himmat Shahwala,Mianwali</t>
  </si>
  <si>
    <t>Hindi Khel,Bannu</t>
  </si>
  <si>
    <t>29.26N</t>
  </si>
  <si>
    <t>Hindki,Bannu</t>
  </si>
  <si>
    <t>Hindko Kili,Psh'wr</t>
  </si>
  <si>
    <t>Hingol,Makran</t>
  </si>
  <si>
    <t>Hingorja,Khair'pr</t>
  </si>
  <si>
    <t>27:13</t>
  </si>
  <si>
    <t>Him,Gilgit</t>
  </si>
  <si>
    <t>68.39E</t>
  </si>
  <si>
    <t>Hinial Amir Khan (Nurbaz),B</t>
  </si>
  <si>
    <t>Hinni,Jhelum</t>
  </si>
  <si>
    <t>76.20E</t>
  </si>
  <si>
    <t>Hir,Kohat</t>
  </si>
  <si>
    <t>Hir,Sialkot</t>
  </si>
  <si>
    <t>67.00E</t>
  </si>
  <si>
    <t>65.46E</t>
  </si>
  <si>
    <r>
      <rPr>
        <sz val="14"/>
        <color theme="1"/>
        <rFont val="Alvi nastaleeq"/>
      </rPr>
      <t xml:space="preserve">Hir </t>
    </r>
    <r>
      <rPr>
        <i/>
        <sz val="14"/>
        <color theme="1"/>
        <rFont val="Alvi nastaleeq"/>
      </rPr>
      <t xml:space="preserve">I </t>
    </r>
    <r>
      <rPr>
        <sz val="14"/>
        <color theme="1"/>
        <rFont val="Alvi nastaleeq"/>
      </rPr>
      <t>Her,Lahore</t>
    </r>
  </si>
  <si>
    <t>29.58N</t>
  </si>
  <si>
    <t>54.12E</t>
  </si>
  <si>
    <t>Hira Singhwala,Lahore</t>
  </si>
  <si>
    <t>Hiragarh,Gujrat</t>
  </si>
  <si>
    <t>Ilanai,Bajour</t>
  </si>
  <si>
    <t>llawal Khel,D.I.Khan</t>
  </si>
  <si>
    <t>Illas,Psh'wr</t>
  </si>
  <si>
    <t>Illoana,Lahore</t>
  </si>
  <si>
    <t>Ilm Gudr,Psh'wr</t>
  </si>
  <si>
    <t>Ilyaspur,Sialkot</t>
  </si>
  <si>
    <t>24.30N</t>
  </si>
  <si>
    <t>Imam Bakhsh Jamali,Larkan</t>
  </si>
  <si>
    <t>27:58</t>
  </si>
  <si>
    <t>Imam Din Kili,Bannu</t>
  </si>
  <si>
    <t>69.22E</t>
  </si>
  <si>
    <t>Imam Shah,Bannu</t>
  </si>
  <si>
    <t>Imam Shah Ziarat,Attock</t>
  </si>
  <si>
    <t>Indari,D.I.Khan</t>
  </si>
  <si>
    <r>
      <rPr>
        <sz val="14"/>
        <color theme="1"/>
        <rFont val="Alvi nastaleeq"/>
      </rPr>
      <t>70:37</t>
    </r>
  </si>
  <si>
    <t>68.08E</t>
  </si>
  <si>
    <t>Indharki,Sukkur</t>
  </si>
  <si>
    <t>27:50</t>
  </si>
  <si>
    <t>69:8</t>
  </si>
  <si>
    <t>Izat Khan Laghari,Dadu</t>
  </si>
  <si>
    <t>67:54</t>
  </si>
  <si>
    <t>Jadfar Khan,Gwadr-Mkr'n</t>
  </si>
  <si>
    <t>25:18</t>
  </si>
  <si>
    <t>62:23</t>
  </si>
  <si>
    <t>Jab,Hazara</t>
  </si>
  <si>
    <t>Jaba,Attock</t>
  </si>
  <si>
    <t>Jabagai,Dir</t>
  </si>
  <si>
    <t>63.06E</t>
  </si>
  <si>
    <t>Jabai,Dir</t>
  </si>
  <si>
    <t>Jabairpui,Tholum</t>
  </si>
  <si>
    <t>Jabbar Nmasai3Orakzai Koh</t>
  </si>
  <si>
    <t>63.50E</t>
  </si>
  <si>
    <t>Jabbi,A.K.</t>
  </si>
  <si>
    <t>Jakkar,A.K.</t>
  </si>
  <si>
    <t>Jalala,Mardan</t>
  </si>
  <si>
    <r>
      <rPr>
        <sz val="14"/>
        <color theme="1"/>
        <rFont val="Alvi nastaleeq"/>
      </rPr>
      <t>71:54</t>
    </r>
  </si>
  <si>
    <t>Jalala,Sialkot</t>
  </si>
  <si>
    <t>75:21</t>
  </si>
  <si>
    <t>Jalalabad,Gujrn'wla</t>
  </si>
  <si>
    <r>
      <rPr>
        <sz val="14"/>
        <color theme="1"/>
        <rFont val="Alvi nastaleeq"/>
      </rPr>
      <t>73:51</t>
    </r>
  </si>
  <si>
    <t>Jalalabad,Lahore</t>
  </si>
  <si>
    <t>27.06N</t>
  </si>
  <si>
    <t>Jaialabad,Multan</t>
  </si>
  <si>
    <t>Jalalabad,Mzfr'grh</t>
  </si>
  <si>
    <t>Jaialabad,Mzfr'grh</t>
  </si>
  <si>
    <t>Jalalabad,Sr'gdha</t>
  </si>
  <si>
    <r>
      <rPr>
        <sz val="14"/>
        <color theme="1"/>
        <rFont val="Alvi nastaleeq"/>
      </rPr>
      <t>72:48</t>
    </r>
  </si>
  <si>
    <t>Jaialani,Khairpr</t>
  </si>
  <si>
    <t>26:58</t>
  </si>
  <si>
    <r>
      <rPr>
        <sz val="14"/>
        <color theme="1"/>
        <rFont val="Alvi nastaleeq"/>
      </rPr>
      <t>68:29</t>
    </r>
  </si>
  <si>
    <t>Jalalani,Khairor</t>
  </si>
  <si>
    <r>
      <rPr>
        <sz val="14"/>
        <color theme="1"/>
        <rFont val="Alvi nastaleeq"/>
      </rPr>
      <t>68:40</t>
    </r>
  </si>
  <si>
    <t>Jalalani,Nwb sha</t>
  </si>
  <si>
    <t>Jalale Sar,Mohmand</t>
  </si>
  <si>
    <r>
      <rPr>
        <sz val="14"/>
        <color theme="1"/>
        <rFont val="Alvi nastaleeq"/>
      </rPr>
      <t>71:36</t>
    </r>
  </si>
  <si>
    <t>37.02N</t>
  </si>
  <si>
    <t>63.19E</t>
  </si>
  <si>
    <t>Jalalia,Attock</t>
  </si>
  <si>
    <t>Jalaliana,Gujrn'wla</t>
  </si>
  <si>
    <r>
      <rPr>
        <sz val="14"/>
        <color theme="1"/>
        <rFont val="Alvi nastaleeq"/>
      </rPr>
      <t>73:36</t>
    </r>
  </si>
  <si>
    <t>Jalalkot,Malakand</t>
  </si>
  <si>
    <r>
      <rPr>
        <sz val="14"/>
        <color theme="1"/>
        <rFont val="Alvi nastaleeq"/>
      </rPr>
      <t>71:53</t>
    </r>
  </si>
  <si>
    <t>Jalalpur,Lahore</t>
  </si>
  <si>
    <r>
      <rPr>
        <sz val="14"/>
        <color theme="1"/>
        <rFont val="Alvi nastaleeq"/>
      </rPr>
      <t>74:14</t>
    </r>
  </si>
  <si>
    <t>Jalalpur,Mianwali</t>
  </si>
  <si>
    <r>
      <rPr>
        <sz val="14"/>
        <color theme="1"/>
        <rFont val="Alvi nastaleeq"/>
      </rPr>
      <t>71:28</t>
    </r>
  </si>
  <si>
    <t>Jalalpur Jattan,Gujrat</t>
  </si>
  <si>
    <r>
      <rPr>
        <sz val="14"/>
        <color theme="1"/>
        <rFont val="Alvi nastaleeq"/>
      </rPr>
      <t>74:12</t>
    </r>
  </si>
  <si>
    <t>Jalalpur Kamlana.Mzfr'garh</t>
  </si>
  <si>
    <t>Jalalpur Khakhi,Mzfr'grh</t>
  </si>
  <si>
    <t>Jalalpur Kohna.Gujrn'wla</t>
  </si>
  <si>
    <t>31.32N</t>
  </si>
  <si>
    <t>Jalalpur Pirwala.Multan</t>
  </si>
  <si>
    <t>29:30</t>
  </si>
  <si>
    <t>Jalalpur-Nao,Gujrn'wla</t>
  </si>
  <si>
    <r>
      <rPr>
        <sz val="14"/>
        <color theme="1"/>
        <rFont val="Alvi nastaleeq"/>
      </rPr>
      <t>73:23</t>
    </r>
  </si>
  <si>
    <t>Jalaluddin,Khair'pr</t>
  </si>
  <si>
    <r>
      <rPr>
        <sz val="14"/>
        <color theme="1"/>
        <rFont val="Alvi nastaleeq"/>
      </rPr>
      <t>68:36</t>
    </r>
  </si>
  <si>
    <t>Jalaluddin Khelar,Bannu</t>
  </si>
  <si>
    <r>
      <rPr>
        <sz val="14"/>
        <color theme="1"/>
        <rFont val="Alvi nastaleeq"/>
      </rPr>
      <t>70:48</t>
    </r>
  </si>
  <si>
    <t>Jalalzai,Pishin</t>
  </si>
  <si>
    <r>
      <rPr>
        <sz val="14"/>
        <color theme="1"/>
        <rFont val="Alvi nastaleeq"/>
      </rPr>
      <t>66:35</t>
    </r>
  </si>
  <si>
    <t>62.47E</t>
  </si>
  <si>
    <t>Jalamzal Kili (Jamalzokot),K</t>
  </si>
  <si>
    <t>Jalandar Shah,Bannu</t>
  </si>
  <si>
    <r>
      <rPr>
        <sz val="14"/>
        <color theme="1"/>
        <rFont val="Alvi nastaleeq"/>
      </rPr>
      <t>70:53</t>
    </r>
  </si>
  <si>
    <t>71.44E</t>
  </si>
  <si>
    <t>Jandakka.Hazara</t>
  </si>
  <si>
    <t>Jandala Bhakrai,Jhelum</t>
  </si>
  <si>
    <t>Jandalah,Gujrat</t>
  </si>
  <si>
    <t>Jandanwala,Gujrat</t>
  </si>
  <si>
    <t>Jandanwala,Mianwali</t>
  </si>
  <si>
    <t>Jandari,Gwadr-Mkr'n</t>
  </si>
  <si>
    <t>28.32N</t>
  </si>
  <si>
    <t>Jandaviala,- Fsi`bd</t>
  </si>
  <si>
    <t>Jander Niaziwala,Mzfr'grh</t>
  </si>
  <si>
    <t>Jandial Faizullah (Mahmood 33 + 8</t>
  </si>
  <si>
    <t>Jandiala,Shikhu'pra 32 + 2</t>
  </si>
  <si>
    <t>Jandiala Kalan,- Fsl'bd 31 + 6</t>
  </si>
  <si>
    <t>Jandila,A.K. 33 + 5</t>
  </si>
  <si>
    <t>Jandiwala,Shikhu'pra 32 + 2</t>
  </si>
  <si>
    <t>Jando Sar,Kurrum</t>
  </si>
  <si>
    <t>26.55N</t>
  </si>
  <si>
    <t>Jandoki,Gujn'wla</t>
  </si>
  <si>
    <t>Jandrai,Kohat 33 + 15</t>
  </si>
  <si>
    <t>Jandraka,Sahiwal 31 + 6</t>
  </si>
  <si>
    <t>Jandran,D.I.Khan 32 + 17</t>
  </si>
  <si>
    <t>Jandran,Jhang 31 + 11</t>
  </si>
  <si>
    <t>Jandran,Srgdha 32 + 9</t>
  </si>
  <si>
    <t>Jandro,Bajour 35 + 13</t>
  </si>
  <si>
    <t>69.21E</t>
  </si>
  <si>
    <t>Jandro Bagh,BeIa 26 + 35</t>
  </si>
  <si>
    <t>26:20</t>
  </si>
  <si>
    <t>66:18</t>
  </si>
  <si>
    <t>27.03N</t>
  </si>
  <si>
    <t>Jandu Sahi,Sialkot 32 + 3</t>
  </si>
  <si>
    <t>Jandwal,A.K. 33 + 5</t>
  </si>
  <si>
    <t>Jandwala,Bwl'ngr 30 + 8</t>
  </si>
  <si>
    <t>Jandwala,Bwl'ngr 30 + 4</t>
  </si>
  <si>
    <t>Jandwala,Gujrn'wla 32 + 5</t>
  </si>
  <si>
    <t>Jandwala,Lahore 31 + 4</t>
  </si>
  <si>
    <t>Jandwala Khurd,BwIengr 30 + 8</t>
  </si>
  <si>
    <t>Jandwali,- Fsl'bd 32 + 7</t>
  </si>
  <si>
    <t>36.43N</t>
  </si>
  <si>
    <t>Janewala,Sr'gdha 32 + 10</t>
  </si>
  <si>
    <t>Jang Baz,Bannu 33 + 17</t>
  </si>
  <si>
    <t>Jang Baz Kili,Psh'wr 34 + 13</t>
  </si>
  <si>
    <t>Jang Kili,Psh'wr 34 + 14</t>
  </si>
  <si>
    <t>Jang Singhwala,Lahore 31 + 3</t>
  </si>
  <si>
    <t>Janga,Jhelum 33 + 9</t>
  </si>
  <si>
    <t>Jesal Wahan,Mzfr'grh</t>
  </si>
  <si>
    <t>Jhok Bhattian,Fsl'bd</t>
  </si>
  <si>
    <t>Jhok Felori,Jhang</t>
  </si>
  <si>
    <t>74.44E</t>
  </si>
  <si>
    <t>Jhok Lahu,b.I.Khan</t>
  </si>
  <si>
    <t>Jhok Lakhan (Latkan),Fsl'bd</t>
  </si>
  <si>
    <t>77.21E</t>
  </si>
  <si>
    <t>Jhok Mahan,Jhang</t>
  </si>
  <si>
    <t>Jhok Mohd. Hayat.Sr'gdha</t>
  </si>
  <si>
    <t>36.36N</t>
  </si>
  <si>
    <t>Jhok Nizam Gadhi,Fsl'bd</t>
  </si>
  <si>
    <t>28.33N</t>
  </si>
  <si>
    <t>Joya,Jhang</t>
  </si>
  <si>
    <t>26.39N</t>
  </si>
  <si>
    <t>65.59E</t>
  </si>
  <si>
    <t>61.11E</t>
  </si>
  <si>
    <t>76.21E</t>
  </si>
  <si>
    <t>31.48N</t>
  </si>
  <si>
    <t>36.56N</t>
  </si>
  <si>
    <t>24.07N</t>
  </si>
  <si>
    <t>70.17E</t>
  </si>
  <si>
    <t>29.34N</t>
  </si>
  <si>
    <t>36.06N</t>
  </si>
  <si>
    <t>27.54N</t>
  </si>
  <si>
    <t>25.04N</t>
  </si>
  <si>
    <t>65.08E</t>
  </si>
  <si>
    <t>25.15N</t>
  </si>
  <si>
    <t>25.16N</t>
  </si>
  <si>
    <t>65.41E</t>
  </si>
  <si>
    <t>62.50E</t>
  </si>
  <si>
    <t>75.42E</t>
  </si>
  <si>
    <t>72.00E</t>
  </si>
  <si>
    <t>66.47E</t>
  </si>
  <si>
    <t>35.21N</t>
  </si>
  <si>
    <t>26.04N</t>
  </si>
  <si>
    <t>62.43E</t>
  </si>
  <si>
    <t>30.18N</t>
  </si>
  <si>
    <t>69.47E</t>
  </si>
  <si>
    <t>64.44E</t>
  </si>
  <si>
    <t>78.11E</t>
  </si>
  <si>
    <t>24.39N</t>
  </si>
  <si>
    <t>66.18E</t>
  </si>
  <si>
    <t>77.15E</t>
  </si>
  <si>
    <t>70.00E</t>
  </si>
  <si>
    <t>35.43N</t>
  </si>
  <si>
    <t>77.34E</t>
  </si>
  <si>
    <t>28.50N</t>
  </si>
  <si>
    <t>64.45E</t>
  </si>
  <si>
    <t>62.46E</t>
  </si>
  <si>
    <t>36.28N</t>
  </si>
  <si>
    <t>27.12N</t>
  </si>
  <si>
    <t>29.05N</t>
  </si>
  <si>
    <t>66.03E</t>
  </si>
  <si>
    <t>61.47E</t>
  </si>
  <si>
    <t>66.30E</t>
  </si>
  <si>
    <t>76.10E</t>
  </si>
  <si>
    <t>25.12N</t>
  </si>
  <si>
    <t>36.17N</t>
  </si>
  <si>
    <t>69.31E</t>
  </si>
  <si>
    <t>77.09E</t>
  </si>
  <si>
    <t>66.48E</t>
  </si>
  <si>
    <t>64.09E</t>
  </si>
  <si>
    <t>77.50E</t>
  </si>
  <si>
    <t>76.57E</t>
  </si>
  <si>
    <t>64.06E</t>
  </si>
  <si>
    <t>35.13N</t>
  </si>
  <si>
    <t>66.14E</t>
  </si>
  <si>
    <t>76.00E</t>
  </si>
  <si>
    <t>73.19E</t>
  </si>
  <si>
    <t>36.57N</t>
  </si>
  <si>
    <t>75.23E</t>
  </si>
  <si>
    <t>65.17E</t>
  </si>
  <si>
    <t>63.31E</t>
  </si>
  <si>
    <t>73.00E</t>
  </si>
  <si>
    <t>35.07N</t>
  </si>
  <si>
    <t>36.48N</t>
  </si>
  <si>
    <t>76.43E</t>
  </si>
  <si>
    <t>78.27E</t>
  </si>
  <si>
    <t>76.51E</t>
  </si>
  <si>
    <t>62.57E</t>
  </si>
  <si>
    <t>32.13N</t>
  </si>
  <si>
    <t>68.35E</t>
  </si>
  <si>
    <t>66.05E</t>
  </si>
  <si>
    <t>61.04E</t>
  </si>
  <si>
    <t>64.32E</t>
  </si>
  <si>
    <t>28.12N</t>
  </si>
  <si>
    <t>62.04E</t>
  </si>
  <si>
    <t>63.37E</t>
  </si>
  <si>
    <t>77.31E</t>
  </si>
  <si>
    <t>76.32E</t>
  </si>
  <si>
    <t>78.26E</t>
  </si>
  <si>
    <t>77.58E</t>
  </si>
  <si>
    <t>76.58E</t>
  </si>
  <si>
    <t>64.17E</t>
  </si>
  <si>
    <t>78.18E</t>
  </si>
  <si>
    <t>77.45E</t>
  </si>
  <si>
    <t>66.40E</t>
  </si>
  <si>
    <t>64.05E</t>
  </si>
  <si>
    <t>24.20N</t>
  </si>
  <si>
    <t>70.18E</t>
  </si>
  <si>
    <t>70.41E</t>
  </si>
  <si>
    <t>26.34N</t>
  </si>
  <si>
    <t>28.00N</t>
  </si>
  <si>
    <t>68.47E</t>
  </si>
  <si>
    <t>24.59N</t>
  </si>
  <si>
    <t>70.09E</t>
  </si>
  <si>
    <t>63.45E</t>
  </si>
  <si>
    <t>27.17N</t>
  </si>
  <si>
    <t>62.17E</t>
  </si>
  <si>
    <t>62.45E</t>
  </si>
  <si>
    <t>62.06E</t>
  </si>
  <si>
    <t>62.58E</t>
  </si>
  <si>
    <t>36.42N</t>
  </si>
  <si>
    <t>63.38E</t>
  </si>
  <si>
    <t>28.18N</t>
  </si>
  <si>
    <t>26.12N</t>
  </si>
  <si>
    <t>69.52E</t>
  </si>
  <si>
    <t>60.55E</t>
  </si>
  <si>
    <t>35.23N</t>
  </si>
  <si>
    <t>27.29N</t>
  </si>
  <si>
    <t>78.08E</t>
  </si>
  <si>
    <t>63.13E</t>
  </si>
  <si>
    <t>68.55E</t>
  </si>
  <si>
    <t>77.47E</t>
  </si>
  <si>
    <t>35.56N</t>
  </si>
  <si>
    <t>69.18E</t>
  </si>
  <si>
    <t>77.25E</t>
  </si>
  <si>
    <t>79.42E</t>
  </si>
  <si>
    <t>76.50E</t>
  </si>
  <si>
    <t>78.16E</t>
  </si>
  <si>
    <t>66.07E</t>
  </si>
  <si>
    <t>64.31E</t>
  </si>
  <si>
    <t>29.17N</t>
  </si>
  <si>
    <t>61.34E</t>
  </si>
  <si>
    <t>65.04E</t>
  </si>
  <si>
    <t>65.09E</t>
  </si>
  <si>
    <t>36.25N</t>
  </si>
  <si>
    <t>68.56E</t>
  </si>
  <si>
    <t>65.31E</t>
  </si>
  <si>
    <t>77.36E</t>
  </si>
  <si>
    <t>77.44E</t>
  </si>
  <si>
    <t>63.00E</t>
  </si>
  <si>
    <t>71.12E</t>
  </si>
  <si>
    <t>68.29E</t>
  </si>
  <si>
    <t>24.10N</t>
  </si>
  <si>
    <t>36.46N</t>
  </si>
  <si>
    <t>63.46E</t>
  </si>
  <si>
    <t>63.59E</t>
  </si>
  <si>
    <t>66.21E</t>
  </si>
  <si>
    <t>28.30N</t>
  </si>
  <si>
    <t>66.34E</t>
  </si>
  <si>
    <t>77.27E</t>
  </si>
  <si>
    <t>26.46N</t>
  </si>
  <si>
    <t>35.25N</t>
  </si>
  <si>
    <t>35.46N</t>
  </si>
  <si>
    <t>36.27N</t>
  </si>
  <si>
    <t>36.24N</t>
  </si>
  <si>
    <t>65.10E</t>
  </si>
  <si>
    <t>69.43E</t>
  </si>
  <si>
    <t>79.01E</t>
  </si>
  <si>
    <t>78.24E</t>
  </si>
  <si>
    <t>77.51E</t>
  </si>
  <si>
    <t>78.21E</t>
  </si>
  <si>
    <t>35.35N</t>
  </si>
  <si>
    <t>78.07E</t>
  </si>
  <si>
    <t>62.53E</t>
  </si>
  <si>
    <t>64.18E</t>
  </si>
  <si>
    <t>76.39E</t>
  </si>
  <si>
    <t>64.16E</t>
  </si>
  <si>
    <t>24.38N</t>
  </si>
  <si>
    <t>65.52E</t>
  </si>
  <si>
    <t>35.51N</t>
  </si>
  <si>
    <t>36.34N</t>
  </si>
  <si>
    <t>64.29E</t>
  </si>
  <si>
    <t>75.39E</t>
  </si>
  <si>
    <t>36.49N</t>
  </si>
  <si>
    <t>78.23E</t>
  </si>
  <si>
    <t>77.06E</t>
  </si>
  <si>
    <t>79.02E</t>
  </si>
  <si>
    <t>78.54E</t>
  </si>
  <si>
    <t>62.01E</t>
  </si>
  <si>
    <t>77.30E</t>
  </si>
  <si>
    <t>59.30E</t>
  </si>
  <si>
    <t>28.49N</t>
  </si>
  <si>
    <t>64.26E</t>
  </si>
  <si>
    <t>66.24E</t>
  </si>
  <si>
    <t>27.26N</t>
  </si>
  <si>
    <t>64.54E</t>
  </si>
  <si>
    <t>76.59E</t>
  </si>
  <si>
    <t>36.38N</t>
  </si>
  <si>
    <t>68.46E</t>
  </si>
  <si>
    <t>31.00N</t>
  </si>
  <si>
    <t>77.37E</t>
  </si>
  <si>
    <t>77.35E</t>
  </si>
  <si>
    <t>66.01E</t>
  </si>
  <si>
    <t>78.15E</t>
  </si>
  <si>
    <t>62.09E</t>
  </si>
  <si>
    <t>63.27E</t>
  </si>
  <si>
    <t>65.26E</t>
  </si>
  <si>
    <t>36.32N</t>
  </si>
  <si>
    <t>24.26N</t>
  </si>
  <si>
    <t>29.37N</t>
  </si>
  <si>
    <t>76.53E</t>
  </si>
  <si>
    <t>61.55E</t>
  </si>
  <si>
    <t>36.51N</t>
  </si>
  <si>
    <t>23.56N</t>
  </si>
  <si>
    <t>63.28E</t>
  </si>
  <si>
    <t>26.36N</t>
  </si>
  <si>
    <t>64.59E</t>
  </si>
  <si>
    <t>31.51N</t>
  </si>
  <si>
    <t>78.55E</t>
  </si>
  <si>
    <t>65.32E</t>
  </si>
  <si>
    <t>66.09E</t>
  </si>
  <si>
    <t>64.12E</t>
  </si>
  <si>
    <t>دائمی اوقات نماز ودائمی سحروافطار برائے</t>
  </si>
  <si>
    <t>شفق ابیض</t>
  </si>
  <si>
    <t>شفق احمر</t>
  </si>
  <si>
    <t>افطار</t>
  </si>
  <si>
    <t>غروب</t>
  </si>
  <si>
    <t>مثل ثانی</t>
  </si>
  <si>
    <t>مثل اول</t>
  </si>
  <si>
    <t>نصف النھار عرفی</t>
  </si>
  <si>
    <t>نصف النھار شرعی</t>
  </si>
  <si>
    <t>شروق</t>
  </si>
  <si>
    <t>طلوع آفتاب</t>
  </si>
  <si>
    <t>صبح صادق</t>
  </si>
  <si>
    <t>ختم سحر</t>
  </si>
  <si>
    <t>دسمبر</t>
  </si>
  <si>
    <t>نومبر</t>
  </si>
  <si>
    <t>اکتوبر</t>
  </si>
  <si>
    <t>عصر2</t>
  </si>
  <si>
    <t>ستمبر</t>
  </si>
  <si>
    <t>اگست</t>
  </si>
  <si>
    <t>جولائی</t>
  </si>
  <si>
    <t>جون</t>
  </si>
  <si>
    <t>مئی</t>
  </si>
  <si>
    <t>اپریل</t>
  </si>
  <si>
    <t>مارچ</t>
  </si>
  <si>
    <t>فروری</t>
  </si>
  <si>
    <t>جنوری</t>
  </si>
  <si>
    <t>عشاء</t>
  </si>
  <si>
    <t>مغرب</t>
  </si>
  <si>
    <t>عصر</t>
  </si>
  <si>
    <t>زوال</t>
  </si>
  <si>
    <t>اشراق</t>
  </si>
  <si>
    <t>فجر صادق</t>
  </si>
  <si>
    <t>سمت قبلہ معلوم کرنے کے اوقات</t>
  </si>
  <si>
    <t>قبلہ رُخ</t>
  </si>
  <si>
    <t>صف رُخ</t>
  </si>
  <si>
    <t>تاریخ</t>
  </si>
  <si>
    <t>blank</t>
  </si>
  <si>
    <t>Qiblatime</t>
  </si>
  <si>
    <t>Data Gatta   Dee              گتہ ڈی</t>
  </si>
  <si>
    <t>Qibla time</t>
  </si>
  <si>
    <t>lat Makkah21.42253long   Makkah39.82621</t>
  </si>
  <si>
    <t>This table shows the time when</t>
  </si>
  <si>
    <t>shadow falls in</t>
  </si>
  <si>
    <t>QNOS:</t>
  </si>
  <si>
    <t>makkah</t>
  </si>
  <si>
    <t>MUFTI HUSSAIN AHMAD BATGRAMI FROM GOOGLE</t>
  </si>
  <si>
    <t>0300 5032 566</t>
  </si>
  <si>
    <t xml:space="preserve">QIBLA ON </t>
  </si>
  <si>
    <t>lat=</t>
  </si>
  <si>
    <t>deg</t>
  </si>
  <si>
    <t>mnt</t>
  </si>
  <si>
    <t>ہدایات</t>
  </si>
  <si>
    <t>Qibla direction</t>
  </si>
  <si>
    <t>سایہ قبلہ رخ</t>
  </si>
  <si>
    <t>Makkah     / 21.42253N,39.82621E</t>
  </si>
  <si>
    <t>QIBLA</t>
  </si>
  <si>
    <t>radian</t>
  </si>
  <si>
    <t>Gunbade khizra</t>
  </si>
  <si>
    <t>مصلی دھوپ میں بچھایں</t>
  </si>
  <si>
    <t>اس  وقت</t>
  </si>
  <si>
    <t>یکم جنوری کو</t>
  </si>
  <si>
    <t>Saff direction</t>
  </si>
  <si>
    <t>سایہ صف رخ</t>
  </si>
  <si>
    <t xml:space="preserve">ON NORTH </t>
  </si>
  <si>
    <t>long=</t>
  </si>
  <si>
    <t>ایک چھڑی اس کی پچھلی طرف عمودا کھڑی کریں۔</t>
  </si>
  <si>
    <t>OF SUN</t>
  </si>
  <si>
    <t>qibla bearing</t>
  </si>
  <si>
    <t>اس حالت میں مصلی قبلہ رخ ہوگا</t>
  </si>
  <si>
    <t xml:space="preserve">پھر مصلی کو یوں گھمایں کہ اس کا  پچھلا  کنارہ    زمین پر پڑنے والی سایہ کی  لکیر کےمتوازی ہو جایے  </t>
  </si>
  <si>
    <t>BEARING OF SUN AT SUNSET</t>
  </si>
  <si>
    <t>TOWN1=</t>
  </si>
  <si>
    <t>saff bearing=</t>
  </si>
  <si>
    <t>For use with Iphone</t>
  </si>
  <si>
    <t>LAT=</t>
  </si>
  <si>
    <t>SS=</t>
  </si>
  <si>
    <t>LONG=</t>
  </si>
  <si>
    <t>اپنا مصلی</t>
  </si>
  <si>
    <t>PI=</t>
  </si>
  <si>
    <t>DR=</t>
  </si>
  <si>
    <t>RD=</t>
  </si>
  <si>
    <t>B3=</t>
  </si>
  <si>
    <t>F3=</t>
  </si>
  <si>
    <t>LT1=</t>
  </si>
  <si>
    <t>CQA=</t>
  </si>
  <si>
    <t>CQF=</t>
  </si>
  <si>
    <t>STD=</t>
  </si>
  <si>
    <t>H2=</t>
  </si>
  <si>
    <t>COPY OF SHEET 17--- COPY COMMAND</t>
  </si>
  <si>
    <t>SUN</t>
  </si>
  <si>
    <t>QSOS:</t>
  </si>
  <si>
    <t>BEARING</t>
  </si>
  <si>
    <t>QM=</t>
  </si>
  <si>
    <t>LGM=</t>
  </si>
  <si>
    <t>CSF=</t>
  </si>
  <si>
    <t>CSA=</t>
  </si>
  <si>
    <t>SF= Shadow in Saff direction in forenoon</t>
  </si>
  <si>
    <t>AA</t>
  </si>
  <si>
    <t>BB</t>
  </si>
  <si>
    <t>CC</t>
  </si>
  <si>
    <t>DD</t>
  </si>
  <si>
    <t>EE</t>
  </si>
  <si>
    <t>LHA1</t>
  </si>
  <si>
    <t>LHA2</t>
  </si>
  <si>
    <t>XX-SR</t>
  </si>
  <si>
    <t>LHA-SR</t>
  </si>
  <si>
    <t>STN</t>
  </si>
  <si>
    <t>TQA1</t>
  </si>
  <si>
    <t>TQA2</t>
  </si>
  <si>
    <t>قبلہ رخ بچھا ئیں</t>
  </si>
  <si>
    <t>Qibla Fore noon</t>
  </si>
  <si>
    <t>Saff Fore noon</t>
  </si>
  <si>
    <t>Qibla Aftr noon</t>
  </si>
  <si>
    <t>Saff Aftr noon</t>
  </si>
  <si>
    <t>سے</t>
  </si>
  <si>
    <t>وسط شہر</t>
  </si>
  <si>
    <t>یہ اوقات</t>
  </si>
  <si>
    <t>FROM</t>
  </si>
  <si>
    <t>QIBLA ON</t>
  </si>
  <si>
    <t>OF</t>
  </si>
  <si>
    <t>1. QF</t>
  </si>
  <si>
    <t xml:space="preserve">                        EE</t>
  </si>
  <si>
    <t>2. SF</t>
  </si>
  <si>
    <t>3. QA</t>
  </si>
  <si>
    <t>4. SA</t>
  </si>
  <si>
    <t>TOWN</t>
  </si>
  <si>
    <t>صحیح ہیں</t>
  </si>
  <si>
    <t>کلومیٹر تک</t>
  </si>
  <si>
    <t>50-60</t>
  </si>
  <si>
    <t>NORTH</t>
  </si>
  <si>
    <t>SOUTH OF SUN</t>
  </si>
  <si>
    <t>LT</t>
  </si>
  <si>
    <t>Bearing of sun at sunset</t>
  </si>
  <si>
    <t>JAN</t>
  </si>
  <si>
    <t>QF</t>
  </si>
  <si>
    <t xml:space="preserve">JAN </t>
  </si>
  <si>
    <t>SF</t>
  </si>
  <si>
    <t>QA</t>
  </si>
  <si>
    <t>SA</t>
  </si>
  <si>
    <t>MONTH</t>
  </si>
  <si>
    <t>DATE</t>
  </si>
  <si>
    <t>DS</t>
  </si>
  <si>
    <t>PI</t>
  </si>
  <si>
    <t>DR</t>
  </si>
  <si>
    <t>RD</t>
  </si>
  <si>
    <t>LTR</t>
  </si>
  <si>
    <t>DSR</t>
  </si>
  <si>
    <t>LHR</t>
  </si>
  <si>
    <t>PCS</t>
  </si>
  <si>
    <t>GCS</t>
  </si>
  <si>
    <t xml:space="preserve">وسط شہر </t>
  </si>
  <si>
    <t>&lt;NAQ</t>
  </si>
  <si>
    <t>&lt;NAS</t>
  </si>
  <si>
    <t>&lt;SAQ</t>
  </si>
  <si>
    <t>&lt;SOQ</t>
  </si>
  <si>
    <t>&lt;BRS</t>
  </si>
  <si>
    <t>TQF1</t>
  </si>
  <si>
    <t>TQF2</t>
  </si>
  <si>
    <t>TSF1</t>
  </si>
  <si>
    <t>TSF2</t>
  </si>
  <si>
    <t>TSA1</t>
  </si>
  <si>
    <t>TSA2</t>
  </si>
  <si>
    <t>CODCSUN</t>
  </si>
  <si>
    <t>تک</t>
  </si>
  <si>
    <t>کلومیٹر</t>
  </si>
  <si>
    <t>ہیں</t>
  </si>
  <si>
    <t>صحیح</t>
  </si>
  <si>
    <t>Jan-1</t>
  </si>
  <si>
    <t>قبلہ</t>
  </si>
  <si>
    <t>مصلی</t>
  </si>
  <si>
    <t>ٹائم</t>
  </si>
  <si>
    <t>صف ٹائم</t>
  </si>
  <si>
    <t>FEB</t>
  </si>
  <si>
    <t>CODS</t>
  </si>
  <si>
    <t>QD</t>
  </si>
  <si>
    <t>DSUN</t>
  </si>
  <si>
    <t xml:space="preserve">  50-60کلومیٹر تک صحیح ھیں</t>
  </si>
  <si>
    <t>Feb-1</t>
  </si>
  <si>
    <t>MAR</t>
  </si>
  <si>
    <t>Mar-1</t>
  </si>
  <si>
    <t>APR</t>
  </si>
  <si>
    <t>Apr-1</t>
  </si>
  <si>
    <t>MAY</t>
  </si>
  <si>
    <t>May-1</t>
  </si>
  <si>
    <t>JUN</t>
  </si>
  <si>
    <t>قبلہ رخ</t>
  </si>
  <si>
    <t>صف رخ</t>
  </si>
  <si>
    <t>Jun-1</t>
  </si>
  <si>
    <t>EO JUNE</t>
  </si>
  <si>
    <t>JUL</t>
  </si>
  <si>
    <t>CO DS</t>
  </si>
  <si>
    <t>Jul-1</t>
  </si>
  <si>
    <t>SUNSET</t>
  </si>
  <si>
    <t>BRG</t>
  </si>
  <si>
    <t>AUG</t>
  </si>
  <si>
    <t>U252=</t>
  </si>
  <si>
    <t>Aug-1</t>
  </si>
  <si>
    <t>SEP</t>
  </si>
  <si>
    <t>Sep-1</t>
  </si>
  <si>
    <t>OCT</t>
  </si>
  <si>
    <t>Oct-1</t>
  </si>
  <si>
    <t>NOV</t>
  </si>
  <si>
    <t>Nov-1</t>
  </si>
  <si>
    <t>DEC</t>
  </si>
  <si>
    <t>Dec-1</t>
  </si>
  <si>
    <t>NORTH  OF SUN</t>
  </si>
  <si>
    <t>*</t>
  </si>
  <si>
    <t>LG</t>
  </si>
  <si>
    <t>TQF</t>
  </si>
  <si>
    <t>TSF</t>
  </si>
  <si>
    <t>TQA</t>
  </si>
  <si>
    <t>TSA</t>
  </si>
  <si>
    <t>Date</t>
  </si>
  <si>
    <t>ltn-decsun</t>
  </si>
  <si>
    <t>WITH THIS SHEET (SHEET 3):</t>
  </si>
  <si>
    <t>Table 2</t>
  </si>
  <si>
    <t>USE SHEET    5    FOR 365 DAYSPRAYER TIMES</t>
  </si>
  <si>
    <t>SUN DATA for Program</t>
  </si>
  <si>
    <t xml:space="preserve">   QIBLATIME.EXL</t>
  </si>
  <si>
    <t>Month</t>
  </si>
  <si>
    <t>LTN</t>
  </si>
  <si>
    <t>1.  JANUARY</t>
  </si>
  <si>
    <t xml:space="preserve"> 5. MAY</t>
  </si>
  <si>
    <t xml:space="preserve"> 6.  JUNE</t>
  </si>
  <si>
    <t xml:space="preserve">  7.   JULY</t>
  </si>
  <si>
    <t xml:space="preserve"> 8.  August</t>
  </si>
  <si>
    <t xml:space="preserve">  9.  September</t>
  </si>
  <si>
    <t xml:space="preserve"> 10.  OCTOBER</t>
  </si>
  <si>
    <t xml:space="preserve"> 11.   NOVEMBER</t>
  </si>
  <si>
    <t xml:space="preserve"> 12.  DECEMBER</t>
  </si>
  <si>
    <t>ابتداء</t>
  </si>
  <si>
    <t>دورانیہ</t>
  </si>
  <si>
    <t>ظہر</t>
  </si>
  <si>
    <t>LHA3</t>
  </si>
  <si>
    <t>ISHA12</t>
  </si>
  <si>
    <t>ISHA15</t>
  </si>
  <si>
    <t>ISHA18</t>
  </si>
  <si>
    <t>اذان</t>
  </si>
  <si>
    <t>شرعی دن</t>
  </si>
  <si>
    <t>ISHA 12</t>
  </si>
  <si>
    <t>SS1</t>
  </si>
  <si>
    <t>LHA</t>
  </si>
  <si>
    <t>XX</t>
  </si>
  <si>
    <t>BOZ</t>
  </si>
  <si>
    <t>XX3</t>
  </si>
  <si>
    <t>XX2</t>
  </si>
  <si>
    <t>XX1</t>
  </si>
  <si>
    <t>Azan</t>
  </si>
  <si>
    <t>LT1</t>
  </si>
  <si>
    <t>LG1</t>
  </si>
  <si>
    <t>DID</t>
  </si>
  <si>
    <t>BOI=</t>
  </si>
  <si>
    <t>End of Chasht</t>
  </si>
  <si>
    <t>KABA</t>
  </si>
  <si>
    <t>town</t>
  </si>
  <si>
    <t>LTD</t>
  </si>
  <si>
    <t>LGD</t>
  </si>
  <si>
    <t>LGR</t>
  </si>
  <si>
    <t>depression of visible horizon</t>
  </si>
  <si>
    <t>TOWN1</t>
  </si>
  <si>
    <t>LG1=</t>
  </si>
  <si>
    <t>KABA:</t>
  </si>
  <si>
    <t>LT2=</t>
  </si>
  <si>
    <t>LG2=</t>
  </si>
  <si>
    <t>P</t>
  </si>
  <si>
    <t>C</t>
  </si>
  <si>
    <t>اگست قبلہ</t>
  </si>
  <si>
    <t>مردان</t>
  </si>
  <si>
    <r>
      <t xml:space="preserve"> </t>
    </r>
    <r>
      <rPr>
        <b/>
        <sz val="16"/>
        <rFont val="Times New Roman"/>
        <family val="1"/>
      </rPr>
      <t>2. FEBRUARY</t>
    </r>
  </si>
  <si>
    <r>
      <t xml:space="preserve">  </t>
    </r>
    <r>
      <rPr>
        <b/>
        <sz val="16"/>
        <rFont val="Times New Roman"/>
        <family val="1"/>
      </rPr>
      <t>3. MARCH</t>
    </r>
  </si>
  <si>
    <r>
      <t xml:space="preserve"> </t>
    </r>
    <r>
      <rPr>
        <b/>
        <sz val="16"/>
        <rFont val="Times New Roman"/>
        <family val="1"/>
      </rPr>
      <t>4. APRIL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</si>
</sst>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8" x14ac:knownFonts="1">
    <font>
      <sz val="10"/>
      <color rgb="FF000000"/>
      <name val="Calibri"/>
      <scheme val="minor"/>
    </font>
    <font>
      <b/>
      <sz val="14"/>
      <color theme="0"/>
      <name val="Alvi nastaleeq"/>
    </font>
    <font>
      <b/>
      <sz val="36"/>
      <color theme="0"/>
      <name val="Alvi nastaleeq"/>
    </font>
    <font>
      <sz val="14"/>
      <color theme="1"/>
      <name val="Alvi nastaleeq"/>
    </font>
    <font>
      <b/>
      <sz val="14"/>
      <color theme="1"/>
      <name val="Alvi nastaleeq"/>
    </font>
    <font>
      <sz val="36"/>
      <color rgb="FF111111"/>
      <name val="Alvi nastaleeq"/>
    </font>
    <font>
      <b/>
      <sz val="36"/>
      <color theme="1"/>
      <name val="Alvi nastaleeq"/>
    </font>
    <font>
      <sz val="14"/>
      <color rgb="FFFF0000"/>
      <name val="Alvi nastaleeq"/>
    </font>
    <font>
      <sz val="36"/>
      <color theme="1"/>
      <name val="Alvi nastaleeq"/>
    </font>
    <font>
      <sz val="24"/>
      <color rgb="FFFF0000"/>
      <name val="Alvi nastaleeq"/>
    </font>
    <font>
      <sz val="24"/>
      <color theme="1"/>
      <name val="Alvi nastaleeq"/>
    </font>
    <font>
      <b/>
      <sz val="14"/>
      <color rgb="FFFF0000"/>
      <name val="Alvi nastaleeq"/>
    </font>
    <font>
      <sz val="14"/>
      <color rgb="FF000000"/>
      <name val="Alvi nastaleeq"/>
    </font>
    <font>
      <sz val="14"/>
      <color rgb="FFFFCC99"/>
      <name val="Alvi nastaleeq"/>
    </font>
    <font>
      <i/>
      <sz val="14"/>
      <color theme="1"/>
      <name val="Alvi nastaleeq"/>
    </font>
    <font>
      <u/>
      <sz val="14"/>
      <color rgb="FF0000FF"/>
      <name val="Alvi nastaleeq"/>
    </font>
    <font>
      <sz val="28"/>
      <color theme="0"/>
      <name val="Alvi nastaleeq"/>
    </font>
    <font>
      <sz val="10"/>
      <name val="Calibri"/>
    </font>
    <font>
      <b/>
      <sz val="28"/>
      <color theme="0"/>
      <name val="Alvi nastaleeq"/>
    </font>
    <font>
      <sz val="16"/>
      <color rgb="FF996633"/>
      <name val="Alvi nastaleeq"/>
    </font>
    <font>
      <b/>
      <sz val="16"/>
      <color rgb="FF996633"/>
      <name val="Alvi nastaleeq"/>
    </font>
    <font>
      <b/>
      <sz val="16"/>
      <color theme="1"/>
      <name val="Arial Black"/>
    </font>
    <font>
      <b/>
      <sz val="12"/>
      <color theme="1"/>
      <name val="Arial Black"/>
    </font>
    <font>
      <b/>
      <sz val="14"/>
      <color theme="1"/>
      <name val="Arial Black"/>
    </font>
    <font>
      <sz val="10"/>
      <color theme="1"/>
      <name val="Arial"/>
    </font>
    <font>
      <sz val="18"/>
      <color theme="0"/>
      <name val="Alvi nastaleeq"/>
    </font>
    <font>
      <b/>
      <sz val="18"/>
      <color theme="0"/>
      <name val="Alvi nastaleeq"/>
    </font>
    <font>
      <sz val="16"/>
      <color theme="1"/>
      <name val="Alvi nastaleeq"/>
    </font>
    <font>
      <sz val="16"/>
      <color theme="1"/>
      <name val="Arial Black"/>
    </font>
    <font>
      <sz val="26"/>
      <color theme="0"/>
      <name val="Alvi nastaleeq"/>
    </font>
    <font>
      <sz val="18"/>
      <color theme="1"/>
      <name val="Alvi nastaleeq"/>
    </font>
    <font>
      <sz val="18"/>
      <color theme="1"/>
      <name val="Arial Black"/>
    </font>
    <font>
      <sz val="16"/>
      <color theme="0"/>
      <name val="Arial"/>
    </font>
    <font>
      <sz val="10"/>
      <color theme="0"/>
      <name val="Arial"/>
    </font>
    <font>
      <sz val="24"/>
      <color theme="0"/>
      <name val="Times New Roman"/>
    </font>
    <font>
      <sz val="12"/>
      <color theme="0"/>
      <name val="Times New Roman"/>
    </font>
    <font>
      <b/>
      <i/>
      <sz val="14"/>
      <color theme="1"/>
      <name val="Alvi Nastaleeq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3"/>
      <color theme="1"/>
      <name val="Alvi nastaleeq"/>
    </font>
    <font>
      <sz val="14"/>
      <color theme="1"/>
      <name val="Libre Baskerville"/>
    </font>
    <font>
      <sz val="16"/>
      <color theme="1"/>
      <name val="Arial"/>
      <family val="2"/>
    </font>
    <font>
      <sz val="11"/>
      <color theme="1"/>
      <name val="Libre Baskerville"/>
    </font>
    <font>
      <sz val="18"/>
      <color theme="1"/>
      <name val="Bahij aban"/>
    </font>
    <font>
      <sz val="13"/>
      <color theme="1"/>
      <name val="Libre Baskerville"/>
    </font>
    <font>
      <sz val="10"/>
      <color theme="1"/>
      <name val="Libre Baskerville"/>
    </font>
    <font>
      <u/>
      <sz val="14"/>
      <color theme="1"/>
      <name val="Libre Baskerville"/>
    </font>
    <font>
      <sz val="16"/>
      <name val="Alvi nastaleeq"/>
    </font>
    <font>
      <sz val="10"/>
      <name val="Calibri"/>
      <family val="2"/>
      <scheme val="minor"/>
    </font>
    <font>
      <b/>
      <sz val="16"/>
      <name val="Alvi nastaleeq"/>
    </font>
    <font>
      <i/>
      <sz val="16"/>
      <name val="Alvi nastaleeq"/>
    </font>
    <font>
      <sz val="10"/>
      <name val="Arial"/>
      <family val="2"/>
    </font>
    <font>
      <b/>
      <sz val="16"/>
      <name val="Times New Roman"/>
      <family val="1"/>
    </font>
    <font>
      <sz val="12"/>
      <name val="Times New Roman"/>
      <family val="1"/>
    </font>
    <font>
      <sz val="12"/>
      <name val="Alvi nastaleeq"/>
    </font>
    <font>
      <u/>
      <sz val="12"/>
      <name val="Alvi nastaleeq"/>
    </font>
    <font>
      <b/>
      <sz val="12"/>
      <name val="Alvi nastaleeq"/>
    </font>
    <font>
      <sz val="16"/>
      <color rgb="FFFF000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DDD9C3"/>
        <bgColor rgb="FFDDD9C3"/>
      </patternFill>
    </fill>
    <fill>
      <patternFill patternType="solid">
        <fgColor rgb="FF9900CC"/>
        <bgColor theme="1"/>
      </patternFill>
    </fill>
    <fill>
      <patternFill patternType="solid">
        <fgColor rgb="FF9900CC"/>
        <bgColor indexed="64"/>
      </patternFill>
    </fill>
    <fill>
      <patternFill patternType="solid">
        <fgColor rgb="FFFFFF00"/>
        <bgColor rgb="FFDDD9C3"/>
      </patternFill>
    </fill>
    <fill>
      <patternFill patternType="solid">
        <fgColor rgb="FF66FFFF"/>
        <bgColor rgb="FF00FF00"/>
      </patternFill>
    </fill>
    <fill>
      <patternFill patternType="solid">
        <fgColor rgb="FF92D050"/>
        <bgColor theme="1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2" fontId="1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2" fontId="3" fillId="2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1" fontId="20" fillId="6" borderId="1" xfId="0" applyNumberFormat="1" applyFont="1" applyFill="1" applyBorder="1" applyAlignment="1">
      <alignment horizontal="center" vertical="center"/>
    </xf>
    <xf numFmtId="20" fontId="21" fillId="0" borderId="0" xfId="0" applyNumberFormat="1" applyFont="1" applyAlignment="1">
      <alignment horizontal="center" vertical="center"/>
    </xf>
    <xf numFmtId="20" fontId="22" fillId="0" borderId="0" xfId="0" applyNumberFormat="1" applyFont="1" applyAlignment="1">
      <alignment horizontal="center" vertical="center"/>
    </xf>
    <xf numFmtId="20" fontId="23" fillId="0" borderId="0" xfId="0" applyNumberFormat="1" applyFont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3" borderId="1" xfId="0" applyFont="1" applyFill="1" applyBorder="1"/>
    <xf numFmtId="0" fontId="24" fillId="7" borderId="1" xfId="0" applyFont="1" applyFill="1" applyBorder="1"/>
    <xf numFmtId="20" fontId="28" fillId="0" borderId="0" xfId="0" applyNumberFormat="1" applyFont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1" xfId="0" applyFont="1" applyFill="1" applyBorder="1"/>
    <xf numFmtId="0" fontId="25" fillId="6" borderId="1" xfId="0" applyFont="1" applyFill="1" applyBorder="1"/>
    <xf numFmtId="0" fontId="25" fillId="2" borderId="1" xfId="0" applyFont="1" applyFill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1" fontId="31" fillId="6" borderId="1" xfId="0" applyNumberFormat="1" applyFont="1" applyFill="1" applyBorder="1" applyAlignment="1">
      <alignment horizontal="center" vertical="center"/>
    </xf>
    <xf numFmtId="20" fontId="31" fillId="0" borderId="0" xfId="0" applyNumberFormat="1" applyFont="1" applyAlignment="1">
      <alignment horizontal="center"/>
    </xf>
    <xf numFmtId="20" fontId="31" fillId="6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/>
    <xf numFmtId="0" fontId="30" fillId="3" borderId="1" xfId="0" applyFont="1" applyFill="1" applyBorder="1" applyAlignment="1">
      <alignment vertical="center"/>
    </xf>
    <xf numFmtId="0" fontId="30" fillId="0" borderId="0" xfId="0" applyFont="1"/>
    <xf numFmtId="0" fontId="30" fillId="6" borderId="1" xfId="0" applyFont="1" applyFill="1" applyBorder="1"/>
    <xf numFmtId="0" fontId="30" fillId="0" borderId="0" xfId="0" applyFont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1" fontId="30" fillId="6" borderId="1" xfId="0" applyNumberFormat="1" applyFont="1" applyFill="1" applyBorder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horizontal="right"/>
    </xf>
    <xf numFmtId="0" fontId="34" fillId="0" borderId="0" xfId="0" applyFont="1"/>
    <xf numFmtId="0" fontId="35" fillId="0" borderId="0" xfId="0" applyFont="1"/>
    <xf numFmtId="0" fontId="37" fillId="0" borderId="0" xfId="0" applyNumberFormat="1" applyFont="1"/>
    <xf numFmtId="0" fontId="38" fillId="0" borderId="0" xfId="0" applyNumberFormat="1" applyFont="1" applyAlignment="1"/>
    <xf numFmtId="0" fontId="39" fillId="0" borderId="0" xfId="0" applyNumberFormat="1" applyFont="1" applyAlignment="1">
      <alignment horizontal="center"/>
    </xf>
    <xf numFmtId="0" fontId="40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41" fillId="0" borderId="0" xfId="0" applyNumberFormat="1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42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0" fontId="39" fillId="0" borderId="0" xfId="0" applyNumberFormat="1" applyFont="1" applyAlignment="1">
      <alignment horizontal="center" vertical="center"/>
    </xf>
    <xf numFmtId="0" fontId="44" fillId="0" borderId="0" xfId="0" applyNumberFormat="1" applyFont="1" applyAlignment="1">
      <alignment horizontal="center" vertical="center"/>
    </xf>
    <xf numFmtId="0" fontId="45" fillId="0" borderId="0" xfId="0" applyNumberFormat="1" applyFont="1" applyAlignment="1">
      <alignment horizontal="center" vertical="center" wrapText="1"/>
    </xf>
    <xf numFmtId="0" fontId="40" fillId="0" borderId="0" xfId="0" applyNumberFormat="1" applyFont="1" applyAlignment="1">
      <alignment horizontal="center"/>
    </xf>
    <xf numFmtId="0" fontId="37" fillId="0" borderId="0" xfId="0" applyNumberFormat="1" applyFont="1" applyAlignment="1"/>
    <xf numFmtId="0" fontId="46" fillId="0" borderId="0" xfId="0" applyNumberFormat="1" applyFont="1" applyAlignment="1">
      <alignment horizontal="center" vertical="center"/>
    </xf>
    <xf numFmtId="0" fontId="47" fillId="0" borderId="0" xfId="0" applyNumberFormat="1" applyFont="1" applyAlignment="1">
      <alignment horizontal="center" vertical="center"/>
    </xf>
    <xf numFmtId="0" fontId="48" fillId="0" borderId="0" xfId="0" applyNumberFormat="1" applyFont="1" applyAlignment="1"/>
    <xf numFmtId="0" fontId="49" fillId="0" borderId="0" xfId="0" applyNumberFormat="1" applyFont="1" applyAlignment="1">
      <alignment horizontal="center" vertical="center"/>
    </xf>
    <xf numFmtId="0" fontId="50" fillId="0" borderId="0" xfId="0" applyNumberFormat="1" applyFont="1" applyAlignment="1">
      <alignment horizontal="center" vertical="center"/>
    </xf>
    <xf numFmtId="0" fontId="51" fillId="0" borderId="0" xfId="0" applyNumberFormat="1" applyFont="1"/>
    <xf numFmtId="0" fontId="51" fillId="0" borderId="0" xfId="0" applyNumberFormat="1" applyFont="1" applyAlignment="1">
      <alignment horizontal="right"/>
    </xf>
    <xf numFmtId="0" fontId="52" fillId="0" borderId="0" xfId="0" applyNumberFormat="1" applyFont="1"/>
    <xf numFmtId="0" fontId="53" fillId="0" borderId="0" xfId="0" applyNumberFormat="1" applyFont="1"/>
    <xf numFmtId="0" fontId="54" fillId="0" borderId="0" xfId="0" applyNumberFormat="1" applyFont="1" applyAlignment="1">
      <alignment horizontal="left"/>
    </xf>
    <xf numFmtId="0" fontId="54" fillId="0" borderId="0" xfId="0" applyNumberFormat="1" applyFont="1" applyAlignment="1">
      <alignment horizontal="left" vertical="center"/>
    </xf>
    <xf numFmtId="0" fontId="54" fillId="0" borderId="17" xfId="0" applyNumberFormat="1" applyFont="1" applyBorder="1" applyAlignment="1">
      <alignment horizontal="left"/>
    </xf>
    <xf numFmtId="0" fontId="54" fillId="0" borderId="14" xfId="0" applyNumberFormat="1" applyFont="1" applyBorder="1" applyAlignment="1">
      <alignment horizontal="left"/>
    </xf>
    <xf numFmtId="0" fontId="54" fillId="0" borderId="0" xfId="0" applyNumberFormat="1" applyFont="1" applyAlignment="1">
      <alignment horizontal="left" readingOrder="2"/>
    </xf>
    <xf numFmtId="0" fontId="55" fillId="0" borderId="0" xfId="0" applyNumberFormat="1" applyFont="1" applyAlignment="1">
      <alignment horizontal="left"/>
    </xf>
    <xf numFmtId="0" fontId="55" fillId="0" borderId="0" xfId="0" applyNumberFormat="1" applyFont="1" applyAlignment="1">
      <alignment horizontal="left" vertical="center"/>
    </xf>
    <xf numFmtId="0" fontId="54" fillId="0" borderId="20" xfId="0" applyNumberFormat="1" applyFont="1" applyBorder="1" applyAlignment="1">
      <alignment horizontal="left"/>
    </xf>
    <xf numFmtId="0" fontId="54" fillId="0" borderId="15" xfId="0" applyNumberFormat="1" applyFont="1" applyBorder="1" applyAlignment="1">
      <alignment horizontal="left"/>
    </xf>
    <xf numFmtId="0" fontId="54" fillId="0" borderId="3" xfId="0" applyNumberFormat="1" applyFont="1" applyBorder="1" applyAlignment="1">
      <alignment horizontal="left"/>
    </xf>
    <xf numFmtId="0" fontId="54" fillId="0" borderId="16" xfId="0" applyNumberFormat="1" applyFont="1" applyBorder="1" applyAlignment="1">
      <alignment horizontal="left"/>
    </xf>
    <xf numFmtId="0" fontId="54" fillId="0" borderId="21" xfId="0" applyNumberFormat="1" applyFont="1" applyBorder="1" applyAlignment="1">
      <alignment horizontal="left"/>
    </xf>
    <xf numFmtId="0" fontId="54" fillId="0" borderId="17" xfId="0" applyNumberFormat="1" applyFont="1" applyBorder="1" applyAlignment="1">
      <alignment horizontal="left" vertical="center"/>
    </xf>
    <xf numFmtId="0" fontId="54" fillId="0" borderId="14" xfId="0" applyNumberFormat="1" applyFont="1" applyBorder="1" applyAlignment="1">
      <alignment horizontal="left" vertical="center"/>
    </xf>
    <xf numFmtId="0" fontId="54" fillId="0" borderId="18" xfId="0" applyNumberFormat="1" applyFont="1" applyBorder="1" applyAlignment="1">
      <alignment horizontal="left" vertical="center"/>
    </xf>
    <xf numFmtId="0" fontId="54" fillId="0" borderId="19" xfId="0" applyNumberFormat="1" applyFont="1" applyBorder="1" applyAlignment="1">
      <alignment horizontal="left"/>
    </xf>
    <xf numFmtId="0" fontId="54" fillId="0" borderId="22" xfId="0" applyNumberFormat="1" applyFont="1" applyBorder="1" applyAlignment="1">
      <alignment horizontal="left"/>
    </xf>
    <xf numFmtId="0" fontId="54" fillId="0" borderId="23" xfId="0" applyNumberFormat="1" applyFont="1" applyBorder="1" applyAlignment="1">
      <alignment horizontal="left"/>
    </xf>
    <xf numFmtId="0" fontId="54" fillId="0" borderId="24" xfId="0" applyNumberFormat="1" applyFont="1" applyBorder="1" applyAlignment="1">
      <alignment horizontal="left"/>
    </xf>
    <xf numFmtId="0" fontId="56" fillId="0" borderId="0" xfId="0" applyNumberFormat="1" applyFont="1" applyAlignment="1">
      <alignment horizontal="left"/>
    </xf>
    <xf numFmtId="0" fontId="54" fillId="0" borderId="19" xfId="0" applyNumberFormat="1" applyFont="1" applyBorder="1" applyAlignment="1">
      <alignment horizontal="left" vertical="center"/>
    </xf>
    <xf numFmtId="0" fontId="54" fillId="0" borderId="3" xfId="0" applyNumberFormat="1" applyFont="1" applyBorder="1" applyAlignment="1">
      <alignment horizontal="left" vertical="center"/>
    </xf>
    <xf numFmtId="0" fontId="5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1" fontId="27" fillId="11" borderId="1" xfId="0" applyNumberFormat="1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1" fontId="57" fillId="1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  <xf numFmtId="0" fontId="16" fillId="4" borderId="4" xfId="0" applyFont="1" applyFill="1" applyBorder="1" applyAlignment="1">
      <alignment horizontal="center" vertical="center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1" fontId="18" fillId="4" borderId="4" xfId="0" applyNumberFormat="1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center"/>
    </xf>
    <xf numFmtId="0" fontId="17" fillId="13" borderId="5" xfId="0" applyFont="1" applyFill="1" applyBorder="1"/>
    <xf numFmtId="0" fontId="17" fillId="13" borderId="6" xfId="0" applyFont="1" applyFill="1" applyBorder="1"/>
    <xf numFmtId="0" fontId="17" fillId="13" borderId="7" xfId="0" applyFont="1" applyFill="1" applyBorder="1"/>
    <xf numFmtId="0" fontId="0" fillId="13" borderId="0" xfId="0" applyFont="1" applyFill="1" applyAlignment="1"/>
    <xf numFmtId="0" fontId="17" fillId="13" borderId="8" xfId="0" applyFont="1" applyFill="1" applyBorder="1"/>
    <xf numFmtId="0" fontId="17" fillId="13" borderId="9" xfId="0" applyFont="1" applyFill="1" applyBorder="1"/>
    <xf numFmtId="0" fontId="17" fillId="13" borderId="10" xfId="0" applyFont="1" applyFill="1" applyBorder="1"/>
    <xf numFmtId="0" fontId="17" fillId="13" borderId="11" xfId="0" applyFont="1" applyFill="1" applyBorder="1"/>
    <xf numFmtId="1" fontId="26" fillId="8" borderId="4" xfId="0" applyNumberFormat="1" applyFont="1" applyFill="1" applyBorder="1" applyAlignment="1">
      <alignment horizontal="center" vertical="center"/>
    </xf>
    <xf numFmtId="0" fontId="17" fillId="9" borderId="5" xfId="0" applyFont="1" applyFill="1" applyBorder="1"/>
    <xf numFmtId="0" fontId="17" fillId="9" borderId="6" xfId="0" applyFont="1" applyFill="1" applyBorder="1"/>
    <xf numFmtId="0" fontId="17" fillId="9" borderId="7" xfId="0" applyFont="1" applyFill="1" applyBorder="1"/>
    <xf numFmtId="0" fontId="0" fillId="9" borderId="0" xfId="0" applyFont="1" applyFill="1" applyAlignment="1"/>
    <xf numFmtId="0" fontId="17" fillId="9" borderId="8" xfId="0" applyFont="1" applyFill="1" applyBorder="1"/>
    <xf numFmtId="0" fontId="17" fillId="9" borderId="9" xfId="0" applyFont="1" applyFill="1" applyBorder="1"/>
    <xf numFmtId="0" fontId="17" fillId="9" borderId="10" xfId="0" applyFont="1" applyFill="1" applyBorder="1"/>
    <xf numFmtId="0" fontId="17" fillId="9" borderId="11" xfId="0" applyFont="1" applyFill="1" applyBorder="1"/>
    <xf numFmtId="0" fontId="29" fillId="4" borderId="4" xfId="0" applyFont="1" applyFill="1" applyBorder="1" applyAlignment="1">
      <alignment horizontal="center" vertical="center"/>
    </xf>
    <xf numFmtId="1" fontId="29" fillId="4" borderId="4" xfId="0" applyNumberFormat="1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17" fillId="0" borderId="13" xfId="0" applyFont="1" applyBorder="1"/>
    <xf numFmtId="0" fontId="54" fillId="0" borderId="0" xfId="0" applyNumberFormat="1" applyFont="1" applyAlignment="1">
      <alignment horizontal="left"/>
    </xf>
    <xf numFmtId="0" fontId="48" fillId="0" borderId="0" xfId="0" applyNumberFormat="1" applyFont="1" applyAlignment="1"/>
  </cellXfs>
  <cellStyles count="1">
    <cellStyle name="Normal" xfId="0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9" defaultPivotStyle="PivotStyleLight16"/>
  <colors>
    <mruColors>
      <color rgb="FFE8E2EA"/>
      <color rgb="FF9C6CA0"/>
      <color rgb="FFC6B7EF"/>
      <color rgb="FFE7DEEA"/>
      <color rgb="FFCCFFFF"/>
      <color rgb="FFFF9933"/>
      <color rgb="FFCCECFF"/>
      <color rgb="FFCCFF33"/>
      <color rgb="FF99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calcChain" Target="calcChain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59</xdr:row>
      <xdr:rowOff>0</xdr:rowOff>
    </xdr:from>
    <xdr:ext cx="676275" cy="200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007863" y="3684750"/>
          <a:ext cx="6762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666750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012625" y="3684750"/>
          <a:ext cx="6667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171450</xdr:colOff>
      <xdr:row>59</xdr:row>
      <xdr:rowOff>0</xdr:rowOff>
    </xdr:from>
    <xdr:ext cx="4953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03113" y="3684750"/>
          <a:ext cx="4857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676275" cy="2000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007863" y="3684750"/>
          <a:ext cx="6762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676275" cy="200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007863" y="3684750"/>
          <a:ext cx="6762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666750" cy="20002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012625" y="3684750"/>
          <a:ext cx="6667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59</xdr:row>
      <xdr:rowOff>0</xdr:rowOff>
    </xdr:from>
    <xdr:ext cx="666750" cy="2000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012625" y="3684750"/>
          <a:ext cx="6667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81950" cy="51530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0</xdr:row>
      <xdr:rowOff>0</xdr:rowOff>
    </xdr:from>
    <xdr:ext cx="9601200" cy="71056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0</xdr:row>
      <xdr:rowOff>0</xdr:rowOff>
    </xdr:from>
    <xdr:ext cx="9601200" cy="71056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0</xdr:colOff>
      <xdr:row>0</xdr:row>
      <xdr:rowOff>0</xdr:rowOff>
    </xdr:from>
    <xdr:ext cx="9601200" cy="7105650"/>
    <xdr:pic>
      <xdr:nvPicPr>
        <xdr:cNvPr id="5" name="image7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87</xdr:col>
      <xdr:colOff>352425</xdr:colOff>
      <xdr:row>20</xdr:row>
      <xdr:rowOff>0</xdr:rowOff>
    </xdr:from>
    <xdr:ext cx="38100" cy="1295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66343866" y="7620000"/>
          <a:ext cx="38100" cy="1295400"/>
          <a:chOff x="66122550" y="7620000"/>
          <a:chExt cx="38100" cy="129540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26</xdr:row>
      <xdr:rowOff>104775</xdr:rowOff>
    </xdr:from>
    <xdr:ext cx="13906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66172416" y="10010775"/>
          <a:ext cx="1390650" cy="38100"/>
          <a:chOff x="65951100" y="10010775"/>
          <a:chExt cx="1390650" cy="3810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64</xdr:row>
      <xdr:rowOff>0</xdr:rowOff>
    </xdr:from>
    <xdr:ext cx="38100" cy="12954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66343866" y="24384000"/>
          <a:ext cx="38100" cy="1295400"/>
          <a:chOff x="66122550" y="24384000"/>
          <a:chExt cx="38100" cy="1295400"/>
        </a:xfrm>
      </xdr:grpSpPr>
      <xdr:cxnSp macro="">
        <xdr:nvCxnSpPr>
          <xdr:cNvPr id="5" name="Shape 6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107</xdr:row>
      <xdr:rowOff>0</xdr:rowOff>
    </xdr:from>
    <xdr:ext cx="38100" cy="12954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pSpPr/>
      </xdr:nvGrpSpPr>
      <xdr:grpSpPr>
        <a:xfrm>
          <a:off x="66343866" y="40767000"/>
          <a:ext cx="38100" cy="1295400"/>
          <a:chOff x="66122550" y="40767000"/>
          <a:chExt cx="38100" cy="129540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150</xdr:row>
      <xdr:rowOff>0</xdr:rowOff>
    </xdr:from>
    <xdr:ext cx="38100" cy="12954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66343866" y="57150000"/>
          <a:ext cx="38100" cy="1295400"/>
          <a:chOff x="66122550" y="57150000"/>
          <a:chExt cx="38100" cy="1295400"/>
        </a:xfrm>
      </xdr:grpSpPr>
      <xdr:cxnSp macro="">
        <xdr:nvCxnSpPr>
          <xdr:cNvPr id="11" name="Shape 6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192</xdr:row>
      <xdr:rowOff>0</xdr:rowOff>
    </xdr:from>
    <xdr:ext cx="38100" cy="12954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66343866" y="73152000"/>
          <a:ext cx="38100" cy="1295400"/>
          <a:chOff x="66122550" y="73152000"/>
          <a:chExt cx="38100" cy="1295400"/>
        </a:xfrm>
      </xdr:grpSpPr>
      <xdr:cxnSp macro="">
        <xdr:nvCxnSpPr>
          <xdr:cNvPr id="13" name="Shape 6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235</xdr:row>
      <xdr:rowOff>0</xdr:rowOff>
    </xdr:from>
    <xdr:ext cx="38100" cy="12954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66343866" y="89535000"/>
          <a:ext cx="38100" cy="1295400"/>
          <a:chOff x="66122550" y="89535000"/>
          <a:chExt cx="38100" cy="1295400"/>
        </a:xfrm>
      </xdr:grpSpPr>
      <xdr:cxnSp macro="">
        <xdr:nvCxnSpPr>
          <xdr:cNvPr id="15" name="Shape 6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277</xdr:row>
      <xdr:rowOff>0</xdr:rowOff>
    </xdr:from>
    <xdr:ext cx="38100" cy="12954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pSpPr/>
      </xdr:nvGrpSpPr>
      <xdr:grpSpPr>
        <a:xfrm>
          <a:off x="66343866" y="105537000"/>
          <a:ext cx="38100" cy="1295400"/>
          <a:chOff x="66122550" y="105537000"/>
          <a:chExt cx="38100" cy="1295400"/>
        </a:xfrm>
      </xdr:grpSpPr>
      <xdr:cxnSp macro="">
        <xdr:nvCxnSpPr>
          <xdr:cNvPr id="17" name="Shape 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320</xdr:row>
      <xdr:rowOff>0</xdr:rowOff>
    </xdr:from>
    <xdr:ext cx="38100" cy="12954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66343866" y="121920000"/>
          <a:ext cx="38100" cy="1295400"/>
          <a:chOff x="66122550" y="121920000"/>
          <a:chExt cx="38100" cy="1295400"/>
        </a:xfrm>
      </xdr:grpSpPr>
      <xdr:cxnSp macro="">
        <xdr:nvCxnSpPr>
          <xdr:cNvPr id="19" name="Shape 6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363</xdr:row>
      <xdr:rowOff>0</xdr:rowOff>
    </xdr:from>
    <xdr:ext cx="38100" cy="12954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/>
      </xdr:nvGrpSpPr>
      <xdr:grpSpPr>
        <a:xfrm>
          <a:off x="66343866" y="138303000"/>
          <a:ext cx="38100" cy="1295400"/>
          <a:chOff x="66122550" y="138303000"/>
          <a:chExt cx="38100" cy="1295400"/>
        </a:xfrm>
      </xdr:grpSpPr>
      <xdr:cxnSp macro="">
        <xdr:nvCxnSpPr>
          <xdr:cNvPr id="21" name="Shape 6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405</xdr:row>
      <xdr:rowOff>0</xdr:rowOff>
    </xdr:from>
    <xdr:ext cx="38100" cy="12954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pSpPr/>
      </xdr:nvGrpSpPr>
      <xdr:grpSpPr>
        <a:xfrm>
          <a:off x="66343866" y="154305000"/>
          <a:ext cx="38100" cy="1295400"/>
          <a:chOff x="66122550" y="154305000"/>
          <a:chExt cx="38100" cy="1295400"/>
        </a:xfrm>
      </xdr:grpSpPr>
      <xdr:cxnSp macro="">
        <xdr:nvCxnSpPr>
          <xdr:cNvPr id="23" name="Shape 6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448</xdr:row>
      <xdr:rowOff>0</xdr:rowOff>
    </xdr:from>
    <xdr:ext cx="38100" cy="12954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pSpPr/>
      </xdr:nvGrpSpPr>
      <xdr:grpSpPr>
        <a:xfrm>
          <a:off x="66343866" y="170688000"/>
          <a:ext cx="38100" cy="1295400"/>
          <a:chOff x="66122550" y="170688000"/>
          <a:chExt cx="38100" cy="1295400"/>
        </a:xfrm>
      </xdr:grpSpPr>
      <xdr:cxnSp macro="">
        <xdr:nvCxnSpPr>
          <xdr:cNvPr id="25" name="Shape 6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352425</xdr:colOff>
      <xdr:row>490</xdr:row>
      <xdr:rowOff>0</xdr:rowOff>
    </xdr:from>
    <xdr:ext cx="38100" cy="12954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66343866" y="186690000"/>
          <a:ext cx="38100" cy="1295400"/>
          <a:chOff x="66122550" y="186690000"/>
          <a:chExt cx="38100" cy="1295400"/>
        </a:xfrm>
      </xdr:grpSpPr>
      <xdr:cxnSp macro="">
        <xdr:nvCxnSpPr>
          <xdr:cNvPr id="27" name="Shape 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70</xdr:row>
      <xdr:rowOff>104775</xdr:rowOff>
    </xdr:from>
    <xdr:ext cx="13906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pSpPr/>
      </xdr:nvGrpSpPr>
      <xdr:grpSpPr>
        <a:xfrm>
          <a:off x="66172416" y="26774775"/>
          <a:ext cx="1390650" cy="38100"/>
          <a:chOff x="65951100" y="26774775"/>
          <a:chExt cx="1390650" cy="38100"/>
        </a:xfrm>
      </xdr:grpSpPr>
      <xdr:cxnSp macro="">
        <xdr:nvCxnSpPr>
          <xdr:cNvPr id="29" name="Shape 7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113</xdr:row>
      <xdr:rowOff>104775</xdr:rowOff>
    </xdr:from>
    <xdr:ext cx="139065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66172416" y="43157775"/>
          <a:ext cx="1390650" cy="38100"/>
          <a:chOff x="65951100" y="43157775"/>
          <a:chExt cx="1390650" cy="38100"/>
        </a:xfrm>
      </xdr:grpSpPr>
      <xdr:cxnSp macro="">
        <xdr:nvCxnSpPr>
          <xdr:cNvPr id="31" name="Shape 7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156</xdr:row>
      <xdr:rowOff>104775</xdr:rowOff>
    </xdr:from>
    <xdr:ext cx="13906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pSpPr/>
      </xdr:nvGrpSpPr>
      <xdr:grpSpPr>
        <a:xfrm>
          <a:off x="66172416" y="59540775"/>
          <a:ext cx="1390650" cy="38100"/>
          <a:chOff x="65951100" y="59540775"/>
          <a:chExt cx="1390650" cy="38100"/>
        </a:xfrm>
      </xdr:grpSpPr>
      <xdr:cxnSp macro="">
        <xdr:nvCxnSpPr>
          <xdr:cNvPr id="33" name="Shape 7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198</xdr:row>
      <xdr:rowOff>104775</xdr:rowOff>
    </xdr:from>
    <xdr:ext cx="139065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66172416" y="75542775"/>
          <a:ext cx="1390650" cy="38100"/>
          <a:chOff x="65951100" y="75542775"/>
          <a:chExt cx="1390650" cy="38100"/>
        </a:xfrm>
      </xdr:grpSpPr>
      <xdr:cxnSp macro="">
        <xdr:nvCxnSpPr>
          <xdr:cNvPr id="35" name="Shape 7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241</xdr:row>
      <xdr:rowOff>104775</xdr:rowOff>
    </xdr:from>
    <xdr:ext cx="139065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pSpPr/>
      </xdr:nvGrpSpPr>
      <xdr:grpSpPr>
        <a:xfrm>
          <a:off x="66172416" y="91925775"/>
          <a:ext cx="1390650" cy="38100"/>
          <a:chOff x="65951100" y="91925775"/>
          <a:chExt cx="1390650" cy="38100"/>
        </a:xfrm>
      </xdr:grpSpPr>
      <xdr:cxnSp macro="">
        <xdr:nvCxnSpPr>
          <xdr:cNvPr id="37" name="Shape 7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283</xdr:row>
      <xdr:rowOff>104775</xdr:rowOff>
    </xdr:from>
    <xdr:ext cx="1390650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/>
      </xdr:nvGrpSpPr>
      <xdr:grpSpPr>
        <a:xfrm>
          <a:off x="66172416" y="107927775"/>
          <a:ext cx="1390650" cy="38100"/>
          <a:chOff x="65951100" y="107927775"/>
          <a:chExt cx="1390650" cy="38100"/>
        </a:xfrm>
      </xdr:grpSpPr>
      <xdr:cxnSp macro="">
        <xdr:nvCxnSpPr>
          <xdr:cNvPr id="39" name="Shape 7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326</xdr:row>
      <xdr:rowOff>104775</xdr:rowOff>
    </xdr:from>
    <xdr:ext cx="13906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pSpPr/>
      </xdr:nvGrpSpPr>
      <xdr:grpSpPr>
        <a:xfrm>
          <a:off x="66172416" y="124310775"/>
          <a:ext cx="1390650" cy="38100"/>
          <a:chOff x="65951100" y="124310775"/>
          <a:chExt cx="1390650" cy="38100"/>
        </a:xfrm>
      </xdr:grpSpPr>
      <xdr:cxnSp macro="">
        <xdr:nvCxnSpPr>
          <xdr:cNvPr id="41" name="Shape 7">
            <a:extLst>
              <a:ext uri="{FF2B5EF4-FFF2-40B4-BE49-F238E27FC236}">
                <a16:creationId xmlns:a16="http://schemas.microsoft.com/office/drawing/2014/main" id="{00000000-0008-0000-0500-00002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369</xdr:row>
      <xdr:rowOff>104775</xdr:rowOff>
    </xdr:from>
    <xdr:ext cx="1390650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pSpPr/>
      </xdr:nvGrpSpPr>
      <xdr:grpSpPr>
        <a:xfrm>
          <a:off x="66172416" y="140693775"/>
          <a:ext cx="1390650" cy="38100"/>
          <a:chOff x="65951100" y="140693775"/>
          <a:chExt cx="1390650" cy="38100"/>
        </a:xfrm>
      </xdr:grpSpPr>
      <xdr:cxnSp macro="">
        <xdr:nvCxnSpPr>
          <xdr:cNvPr id="43" name="Shape 7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411</xdr:row>
      <xdr:rowOff>104775</xdr:rowOff>
    </xdr:from>
    <xdr:ext cx="1390650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GrpSpPr/>
      </xdr:nvGrpSpPr>
      <xdr:grpSpPr>
        <a:xfrm>
          <a:off x="66172416" y="156695775"/>
          <a:ext cx="1390650" cy="38100"/>
          <a:chOff x="65951100" y="156695775"/>
          <a:chExt cx="1390650" cy="38100"/>
        </a:xfrm>
      </xdr:grpSpPr>
      <xdr:cxnSp macro="">
        <xdr:nvCxnSpPr>
          <xdr:cNvPr id="45" name="Shape 7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454</xdr:row>
      <xdr:rowOff>104775</xdr:rowOff>
    </xdr:from>
    <xdr:ext cx="1390650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pSpPr/>
      </xdr:nvGrpSpPr>
      <xdr:grpSpPr>
        <a:xfrm>
          <a:off x="66172416" y="173078775"/>
          <a:ext cx="1390650" cy="38100"/>
          <a:chOff x="65951100" y="173078775"/>
          <a:chExt cx="1390650" cy="38100"/>
        </a:xfrm>
      </xdr:grpSpPr>
      <xdr:cxnSp macro="">
        <xdr:nvCxnSpPr>
          <xdr:cNvPr id="47" name="Shape 7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87</xdr:col>
      <xdr:colOff>180975</xdr:colOff>
      <xdr:row>496</xdr:row>
      <xdr:rowOff>104775</xdr:rowOff>
    </xdr:from>
    <xdr:ext cx="1390650" cy="3810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GrpSpPr/>
      </xdr:nvGrpSpPr>
      <xdr:grpSpPr>
        <a:xfrm>
          <a:off x="66172416" y="189080775"/>
          <a:ext cx="1390650" cy="38100"/>
          <a:chOff x="65951100" y="189080775"/>
          <a:chExt cx="1390650" cy="38100"/>
        </a:xfrm>
      </xdr:grpSpPr>
      <xdr:cxnSp macro="">
        <xdr:nvCxnSpPr>
          <xdr:cNvPr id="49" name="Shape 7">
            <a:extLst>
              <a:ext uri="{FF2B5EF4-FFF2-40B4-BE49-F238E27FC236}">
                <a16:creationId xmlns:a16="http://schemas.microsoft.com/office/drawing/2014/main" id="{00000000-0008-0000-0500-00003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20</xdr:row>
      <xdr:rowOff>0</xdr:rowOff>
    </xdr:from>
    <xdr:ext cx="38100" cy="12954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6807013" y="7620000"/>
          <a:ext cx="38100" cy="1295400"/>
          <a:chOff x="6781800" y="7620000"/>
          <a:chExt cx="38100" cy="1295400"/>
        </a:xfrm>
      </xdr:grpSpPr>
      <xdr:cxnSp macro="">
        <xdr:nvCxnSpPr>
          <xdr:cNvPr id="51" name="Shape 6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26</xdr:row>
      <xdr:rowOff>104775</xdr:rowOff>
    </xdr:from>
    <xdr:ext cx="1390650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GrpSpPr/>
      </xdr:nvGrpSpPr>
      <xdr:grpSpPr>
        <a:xfrm>
          <a:off x="6635563" y="10010775"/>
          <a:ext cx="1390650" cy="38100"/>
          <a:chOff x="6610350" y="10010775"/>
          <a:chExt cx="1390650" cy="38100"/>
        </a:xfrm>
      </xdr:grpSpPr>
      <xdr:cxnSp macro="">
        <xdr:nvCxnSpPr>
          <xdr:cNvPr id="53" name="Shape 7">
            <a:extLst>
              <a:ext uri="{FF2B5EF4-FFF2-40B4-BE49-F238E27FC236}">
                <a16:creationId xmlns:a16="http://schemas.microsoft.com/office/drawing/2014/main" id="{00000000-0008-0000-0500-00003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352425</xdr:colOff>
      <xdr:row>64</xdr:row>
      <xdr:rowOff>0</xdr:rowOff>
    </xdr:from>
    <xdr:ext cx="38100" cy="12954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pSpPr/>
      </xdr:nvGrpSpPr>
      <xdr:grpSpPr>
        <a:xfrm>
          <a:off x="6807013" y="24384000"/>
          <a:ext cx="38100" cy="1295400"/>
          <a:chOff x="6781800" y="24384000"/>
          <a:chExt cx="38100" cy="1295400"/>
        </a:xfrm>
      </xdr:grpSpPr>
      <xdr:cxnSp macro="">
        <xdr:nvCxnSpPr>
          <xdr:cNvPr id="55" name="Shape 6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107</xdr:row>
      <xdr:rowOff>0</xdr:rowOff>
    </xdr:from>
    <xdr:ext cx="38100" cy="12954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GrpSpPr/>
      </xdr:nvGrpSpPr>
      <xdr:grpSpPr>
        <a:xfrm>
          <a:off x="6807013" y="40767000"/>
          <a:ext cx="38100" cy="1295400"/>
          <a:chOff x="6781800" y="40767000"/>
          <a:chExt cx="38100" cy="1295400"/>
        </a:xfrm>
      </xdr:grpSpPr>
      <xdr:cxnSp macro="">
        <xdr:nvCxnSpPr>
          <xdr:cNvPr id="57" name="Shape 6">
            <a:extLst>
              <a:ext uri="{FF2B5EF4-FFF2-40B4-BE49-F238E27FC236}">
                <a16:creationId xmlns:a16="http://schemas.microsoft.com/office/drawing/2014/main" id="{00000000-0008-0000-0500-00003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150</xdr:row>
      <xdr:rowOff>0</xdr:rowOff>
    </xdr:from>
    <xdr:ext cx="38100" cy="12954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>
          <a:off x="6807013" y="57150000"/>
          <a:ext cx="38100" cy="1295400"/>
          <a:chOff x="6781800" y="57150000"/>
          <a:chExt cx="38100" cy="1295400"/>
        </a:xfrm>
      </xdr:grpSpPr>
      <xdr:cxnSp macro="">
        <xdr:nvCxnSpPr>
          <xdr:cNvPr id="59" name="Shape 6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192</xdr:row>
      <xdr:rowOff>0</xdr:rowOff>
    </xdr:from>
    <xdr:ext cx="38100" cy="12954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GrpSpPr/>
      </xdr:nvGrpSpPr>
      <xdr:grpSpPr>
        <a:xfrm>
          <a:off x="6807013" y="73152000"/>
          <a:ext cx="38100" cy="1295400"/>
          <a:chOff x="6781800" y="73152000"/>
          <a:chExt cx="38100" cy="1295400"/>
        </a:xfrm>
      </xdr:grpSpPr>
      <xdr:cxnSp macro="">
        <xdr:nvCxnSpPr>
          <xdr:cNvPr id="61" name="Shape 6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235</xdr:row>
      <xdr:rowOff>0</xdr:rowOff>
    </xdr:from>
    <xdr:ext cx="38100" cy="12954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/>
      </xdr:nvGrpSpPr>
      <xdr:grpSpPr>
        <a:xfrm>
          <a:off x="6807013" y="89535000"/>
          <a:ext cx="38100" cy="1295400"/>
          <a:chOff x="6781800" y="89535000"/>
          <a:chExt cx="38100" cy="1295400"/>
        </a:xfrm>
      </xdr:grpSpPr>
      <xdr:cxnSp macro="">
        <xdr:nvCxnSpPr>
          <xdr:cNvPr id="63" name="Shape 6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277</xdr:row>
      <xdr:rowOff>0</xdr:rowOff>
    </xdr:from>
    <xdr:ext cx="38100" cy="129540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/>
      </xdr:nvGrpSpPr>
      <xdr:grpSpPr>
        <a:xfrm>
          <a:off x="6807013" y="105537000"/>
          <a:ext cx="38100" cy="1295400"/>
          <a:chOff x="6781800" y="105537000"/>
          <a:chExt cx="38100" cy="1295400"/>
        </a:xfrm>
      </xdr:grpSpPr>
      <xdr:cxnSp macro="">
        <xdr:nvCxnSpPr>
          <xdr:cNvPr id="65" name="Shape 6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320</xdr:row>
      <xdr:rowOff>0</xdr:rowOff>
    </xdr:from>
    <xdr:ext cx="38100" cy="129540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pSpPr/>
      </xdr:nvGrpSpPr>
      <xdr:grpSpPr>
        <a:xfrm>
          <a:off x="6807013" y="121920000"/>
          <a:ext cx="38100" cy="1295400"/>
          <a:chOff x="6781800" y="121920000"/>
          <a:chExt cx="38100" cy="1295400"/>
        </a:xfrm>
      </xdr:grpSpPr>
      <xdr:cxnSp macro="">
        <xdr:nvCxnSpPr>
          <xdr:cNvPr id="67" name="Shape 6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363</xdr:row>
      <xdr:rowOff>0</xdr:rowOff>
    </xdr:from>
    <xdr:ext cx="38100" cy="129540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GrpSpPr/>
      </xdr:nvGrpSpPr>
      <xdr:grpSpPr>
        <a:xfrm>
          <a:off x="6807013" y="138303000"/>
          <a:ext cx="38100" cy="1295400"/>
          <a:chOff x="6781800" y="138303000"/>
          <a:chExt cx="38100" cy="1295400"/>
        </a:xfrm>
      </xdr:grpSpPr>
      <xdr:cxnSp macro="">
        <xdr:nvCxnSpPr>
          <xdr:cNvPr id="69" name="Shape 6">
            <a:extLst>
              <a:ext uri="{FF2B5EF4-FFF2-40B4-BE49-F238E27FC236}">
                <a16:creationId xmlns:a16="http://schemas.microsoft.com/office/drawing/2014/main" id="{00000000-0008-0000-0500-00004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405</xdr:row>
      <xdr:rowOff>0</xdr:rowOff>
    </xdr:from>
    <xdr:ext cx="38100" cy="129540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GrpSpPr/>
      </xdr:nvGrpSpPr>
      <xdr:grpSpPr>
        <a:xfrm>
          <a:off x="6807013" y="154305000"/>
          <a:ext cx="38100" cy="1295400"/>
          <a:chOff x="6781800" y="154305000"/>
          <a:chExt cx="38100" cy="1295400"/>
        </a:xfrm>
      </xdr:grpSpPr>
      <xdr:cxnSp macro="">
        <xdr:nvCxnSpPr>
          <xdr:cNvPr id="71" name="Shape 6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448</xdr:row>
      <xdr:rowOff>0</xdr:rowOff>
    </xdr:from>
    <xdr:ext cx="38100" cy="129540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GrpSpPr/>
      </xdr:nvGrpSpPr>
      <xdr:grpSpPr>
        <a:xfrm>
          <a:off x="6807013" y="170688000"/>
          <a:ext cx="38100" cy="1295400"/>
          <a:chOff x="6781800" y="170688000"/>
          <a:chExt cx="38100" cy="1295400"/>
        </a:xfrm>
      </xdr:grpSpPr>
      <xdr:cxnSp macro="">
        <xdr:nvCxnSpPr>
          <xdr:cNvPr id="73" name="Shape 6">
            <a:extLst>
              <a:ext uri="{FF2B5EF4-FFF2-40B4-BE49-F238E27FC236}">
                <a16:creationId xmlns:a16="http://schemas.microsoft.com/office/drawing/2014/main" id="{00000000-0008-0000-0500-00004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490</xdr:row>
      <xdr:rowOff>0</xdr:rowOff>
    </xdr:from>
    <xdr:ext cx="38100" cy="129540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pSpPr/>
      </xdr:nvGrpSpPr>
      <xdr:grpSpPr>
        <a:xfrm>
          <a:off x="6807013" y="186690000"/>
          <a:ext cx="38100" cy="1295400"/>
          <a:chOff x="6781800" y="186690000"/>
          <a:chExt cx="38100" cy="1295400"/>
        </a:xfrm>
      </xdr:grpSpPr>
      <xdr:cxnSp macro="">
        <xdr:nvCxnSpPr>
          <xdr:cNvPr id="75" name="Shape 6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180975</xdr:colOff>
      <xdr:row>70</xdr:row>
      <xdr:rowOff>104775</xdr:rowOff>
    </xdr:from>
    <xdr:ext cx="1390650" cy="3810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GrpSpPr/>
      </xdr:nvGrpSpPr>
      <xdr:grpSpPr>
        <a:xfrm>
          <a:off x="6635563" y="26774775"/>
          <a:ext cx="1390650" cy="38100"/>
          <a:chOff x="6610350" y="26774775"/>
          <a:chExt cx="1390650" cy="38100"/>
        </a:xfrm>
      </xdr:grpSpPr>
      <xdr:cxnSp macro="">
        <xdr:nvCxnSpPr>
          <xdr:cNvPr id="77" name="Shape 7">
            <a:extLst>
              <a:ext uri="{FF2B5EF4-FFF2-40B4-BE49-F238E27FC236}">
                <a16:creationId xmlns:a16="http://schemas.microsoft.com/office/drawing/2014/main" id="{00000000-0008-0000-0500-00004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113</xdr:row>
      <xdr:rowOff>104775</xdr:rowOff>
    </xdr:from>
    <xdr:ext cx="1390650" cy="381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pSpPr/>
      </xdr:nvGrpSpPr>
      <xdr:grpSpPr>
        <a:xfrm>
          <a:off x="6635563" y="43157775"/>
          <a:ext cx="1390650" cy="38100"/>
          <a:chOff x="6610350" y="43157775"/>
          <a:chExt cx="1390650" cy="38100"/>
        </a:xfrm>
      </xdr:grpSpPr>
      <xdr:cxnSp macro="">
        <xdr:nvCxnSpPr>
          <xdr:cNvPr id="79" name="Shape 7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156</xdr:row>
      <xdr:rowOff>104775</xdr:rowOff>
    </xdr:from>
    <xdr:ext cx="1390650" cy="3810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GrpSpPr/>
      </xdr:nvGrpSpPr>
      <xdr:grpSpPr>
        <a:xfrm>
          <a:off x="6635563" y="59540775"/>
          <a:ext cx="1390650" cy="38100"/>
          <a:chOff x="6610350" y="59540775"/>
          <a:chExt cx="1390650" cy="38100"/>
        </a:xfrm>
      </xdr:grpSpPr>
      <xdr:cxnSp macro="">
        <xdr:nvCxnSpPr>
          <xdr:cNvPr id="81" name="Shape 7">
            <a:extLst>
              <a:ext uri="{FF2B5EF4-FFF2-40B4-BE49-F238E27FC236}">
                <a16:creationId xmlns:a16="http://schemas.microsoft.com/office/drawing/2014/main" id="{00000000-0008-0000-0500-00005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198</xdr:row>
      <xdr:rowOff>104775</xdr:rowOff>
    </xdr:from>
    <xdr:ext cx="13906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6635563" y="75542775"/>
          <a:ext cx="1390650" cy="38100"/>
          <a:chOff x="6610350" y="75542775"/>
          <a:chExt cx="1390650" cy="38100"/>
        </a:xfrm>
      </xdr:grpSpPr>
      <xdr:cxnSp macro="">
        <xdr:nvCxnSpPr>
          <xdr:cNvPr id="83" name="Shape 7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241</xdr:row>
      <xdr:rowOff>104775</xdr:rowOff>
    </xdr:from>
    <xdr:ext cx="1390650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GrpSpPr/>
      </xdr:nvGrpSpPr>
      <xdr:grpSpPr>
        <a:xfrm>
          <a:off x="6635563" y="91925775"/>
          <a:ext cx="1390650" cy="38100"/>
          <a:chOff x="6610350" y="91925775"/>
          <a:chExt cx="1390650" cy="38100"/>
        </a:xfrm>
      </xdr:grpSpPr>
      <xdr:cxnSp macro="">
        <xdr:nvCxnSpPr>
          <xdr:cNvPr id="85" name="Shape 7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283</xdr:row>
      <xdr:rowOff>104775</xdr:rowOff>
    </xdr:from>
    <xdr:ext cx="1390650" cy="381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GrpSpPr/>
      </xdr:nvGrpSpPr>
      <xdr:grpSpPr>
        <a:xfrm>
          <a:off x="6635563" y="107927775"/>
          <a:ext cx="1390650" cy="38100"/>
          <a:chOff x="6610350" y="107927775"/>
          <a:chExt cx="1390650" cy="38100"/>
        </a:xfrm>
      </xdr:grpSpPr>
      <xdr:cxnSp macro="">
        <xdr:nvCxnSpPr>
          <xdr:cNvPr id="87" name="Shape 7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326</xdr:row>
      <xdr:rowOff>104775</xdr:rowOff>
    </xdr:from>
    <xdr:ext cx="1390650" cy="3810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6635563" y="124310775"/>
          <a:ext cx="1390650" cy="38100"/>
          <a:chOff x="6610350" y="124310775"/>
          <a:chExt cx="1390650" cy="38100"/>
        </a:xfrm>
      </xdr:grpSpPr>
      <xdr:cxnSp macro="">
        <xdr:nvCxnSpPr>
          <xdr:cNvPr id="89" name="Shape 7">
            <a:extLst>
              <a:ext uri="{FF2B5EF4-FFF2-40B4-BE49-F238E27FC236}">
                <a16:creationId xmlns:a16="http://schemas.microsoft.com/office/drawing/2014/main" id="{00000000-0008-0000-0500-00005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369</xdr:row>
      <xdr:rowOff>104775</xdr:rowOff>
    </xdr:from>
    <xdr:ext cx="1390650" cy="3810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GrpSpPr/>
      </xdr:nvGrpSpPr>
      <xdr:grpSpPr>
        <a:xfrm>
          <a:off x="6635563" y="140693775"/>
          <a:ext cx="1390650" cy="38100"/>
          <a:chOff x="6610350" y="140693775"/>
          <a:chExt cx="1390650" cy="38100"/>
        </a:xfrm>
      </xdr:grpSpPr>
      <xdr:cxnSp macro="">
        <xdr:nvCxnSpPr>
          <xdr:cNvPr id="91" name="Shape 7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411</xdr:row>
      <xdr:rowOff>104775</xdr:rowOff>
    </xdr:from>
    <xdr:ext cx="1390650" cy="38100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GrpSpPr/>
      </xdr:nvGrpSpPr>
      <xdr:grpSpPr>
        <a:xfrm>
          <a:off x="6635563" y="156695775"/>
          <a:ext cx="1390650" cy="38100"/>
          <a:chOff x="6610350" y="156695775"/>
          <a:chExt cx="1390650" cy="38100"/>
        </a:xfrm>
      </xdr:grpSpPr>
      <xdr:cxnSp macro="">
        <xdr:nvCxnSpPr>
          <xdr:cNvPr id="93" name="Shape 7">
            <a:extLst>
              <a:ext uri="{FF2B5EF4-FFF2-40B4-BE49-F238E27FC236}">
                <a16:creationId xmlns:a16="http://schemas.microsoft.com/office/drawing/2014/main" id="{00000000-0008-0000-0500-00005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454</xdr:row>
      <xdr:rowOff>104775</xdr:rowOff>
    </xdr:from>
    <xdr:ext cx="1390650" cy="3810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GrpSpPr/>
      </xdr:nvGrpSpPr>
      <xdr:grpSpPr>
        <a:xfrm>
          <a:off x="6635563" y="173078775"/>
          <a:ext cx="1390650" cy="38100"/>
          <a:chOff x="6610350" y="173078775"/>
          <a:chExt cx="1390650" cy="38100"/>
        </a:xfrm>
      </xdr:grpSpPr>
      <xdr:cxnSp macro="">
        <xdr:nvCxnSpPr>
          <xdr:cNvPr id="95" name="Shape 7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496</xdr:row>
      <xdr:rowOff>104775</xdr:rowOff>
    </xdr:from>
    <xdr:ext cx="1390650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GrpSpPr/>
      </xdr:nvGrpSpPr>
      <xdr:grpSpPr>
        <a:xfrm>
          <a:off x="6635563" y="189080775"/>
          <a:ext cx="1390650" cy="38100"/>
          <a:chOff x="6610350" y="189080775"/>
          <a:chExt cx="1390650" cy="38100"/>
        </a:xfrm>
      </xdr:grpSpPr>
      <xdr:cxnSp macro="">
        <xdr:nvCxnSpPr>
          <xdr:cNvPr id="97" name="Shape 7">
            <a:extLst>
              <a:ext uri="{FF2B5EF4-FFF2-40B4-BE49-F238E27FC236}">
                <a16:creationId xmlns:a16="http://schemas.microsoft.com/office/drawing/2014/main" id="{00000000-0008-0000-0500-00006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20</xdr:row>
      <xdr:rowOff>0</xdr:rowOff>
    </xdr:from>
    <xdr:ext cx="38100" cy="129540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GrpSpPr/>
      </xdr:nvGrpSpPr>
      <xdr:grpSpPr>
        <a:xfrm>
          <a:off x="6807013" y="7620000"/>
          <a:ext cx="38100" cy="1295400"/>
          <a:chOff x="6781800" y="7620000"/>
          <a:chExt cx="38100" cy="1295400"/>
        </a:xfrm>
      </xdr:grpSpPr>
      <xdr:cxnSp macro="">
        <xdr:nvCxnSpPr>
          <xdr:cNvPr id="99" name="Shape 6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26</xdr:row>
      <xdr:rowOff>104775</xdr:rowOff>
    </xdr:from>
    <xdr:ext cx="1390650" cy="38100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GrpSpPr/>
      </xdr:nvGrpSpPr>
      <xdr:grpSpPr>
        <a:xfrm>
          <a:off x="6635563" y="10010775"/>
          <a:ext cx="1390650" cy="38100"/>
          <a:chOff x="6610350" y="10010775"/>
          <a:chExt cx="1390650" cy="38100"/>
        </a:xfrm>
      </xdr:grpSpPr>
      <xdr:cxnSp macro="">
        <xdr:nvCxnSpPr>
          <xdr:cNvPr id="101" name="Shape 7">
            <a:extLst>
              <a:ext uri="{FF2B5EF4-FFF2-40B4-BE49-F238E27FC236}">
                <a16:creationId xmlns:a16="http://schemas.microsoft.com/office/drawing/2014/main" id="{00000000-0008-0000-0500-00006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352425</xdr:colOff>
      <xdr:row>64</xdr:row>
      <xdr:rowOff>0</xdr:rowOff>
    </xdr:from>
    <xdr:ext cx="38100" cy="129540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GrpSpPr/>
      </xdr:nvGrpSpPr>
      <xdr:grpSpPr>
        <a:xfrm>
          <a:off x="6807013" y="24384000"/>
          <a:ext cx="38100" cy="1295400"/>
          <a:chOff x="6781800" y="24384000"/>
          <a:chExt cx="38100" cy="1295400"/>
        </a:xfrm>
      </xdr:grpSpPr>
      <xdr:cxnSp macro="">
        <xdr:nvCxnSpPr>
          <xdr:cNvPr id="103" name="Shape 6">
            <a:extLst>
              <a:ext uri="{FF2B5EF4-FFF2-40B4-BE49-F238E27FC236}">
                <a16:creationId xmlns:a16="http://schemas.microsoft.com/office/drawing/2014/main" id="{00000000-0008-0000-0500-00006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107</xdr:row>
      <xdr:rowOff>0</xdr:rowOff>
    </xdr:from>
    <xdr:ext cx="38100" cy="129540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GrpSpPr/>
      </xdr:nvGrpSpPr>
      <xdr:grpSpPr>
        <a:xfrm>
          <a:off x="6807013" y="40767000"/>
          <a:ext cx="38100" cy="1295400"/>
          <a:chOff x="6781800" y="40767000"/>
          <a:chExt cx="38100" cy="1295400"/>
        </a:xfrm>
      </xdr:grpSpPr>
      <xdr:cxnSp macro="">
        <xdr:nvCxnSpPr>
          <xdr:cNvPr id="105" name="Shape 6">
            <a:extLst>
              <a:ext uri="{FF2B5EF4-FFF2-40B4-BE49-F238E27FC236}">
                <a16:creationId xmlns:a16="http://schemas.microsoft.com/office/drawing/2014/main" id="{00000000-0008-0000-0500-00006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150</xdr:row>
      <xdr:rowOff>0</xdr:rowOff>
    </xdr:from>
    <xdr:ext cx="38100" cy="1295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6807013" y="57150000"/>
          <a:ext cx="38100" cy="1295400"/>
          <a:chOff x="6781800" y="57150000"/>
          <a:chExt cx="38100" cy="1295400"/>
        </a:xfrm>
      </xdr:grpSpPr>
      <xdr:cxnSp macro="">
        <xdr:nvCxnSpPr>
          <xdr:cNvPr id="107" name="Shape 6">
            <a:extLst>
              <a:ext uri="{FF2B5EF4-FFF2-40B4-BE49-F238E27FC236}">
                <a16:creationId xmlns:a16="http://schemas.microsoft.com/office/drawing/2014/main" id="{00000000-0008-0000-0500-00006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192</xdr:row>
      <xdr:rowOff>0</xdr:rowOff>
    </xdr:from>
    <xdr:ext cx="38100" cy="129540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GrpSpPr/>
      </xdr:nvGrpSpPr>
      <xdr:grpSpPr>
        <a:xfrm>
          <a:off x="6807013" y="73152000"/>
          <a:ext cx="38100" cy="1295400"/>
          <a:chOff x="6781800" y="73152000"/>
          <a:chExt cx="38100" cy="1295400"/>
        </a:xfrm>
      </xdr:grpSpPr>
      <xdr:cxnSp macro="">
        <xdr:nvCxnSpPr>
          <xdr:cNvPr id="109" name="Shape 6">
            <a:extLst>
              <a:ext uri="{FF2B5EF4-FFF2-40B4-BE49-F238E27FC236}">
                <a16:creationId xmlns:a16="http://schemas.microsoft.com/office/drawing/2014/main" id="{00000000-0008-0000-0500-00006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235</xdr:row>
      <xdr:rowOff>0</xdr:rowOff>
    </xdr:from>
    <xdr:ext cx="38100" cy="129540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GrpSpPr/>
      </xdr:nvGrpSpPr>
      <xdr:grpSpPr>
        <a:xfrm>
          <a:off x="6807013" y="89535000"/>
          <a:ext cx="38100" cy="1295400"/>
          <a:chOff x="6781800" y="89535000"/>
          <a:chExt cx="38100" cy="1295400"/>
        </a:xfrm>
      </xdr:grpSpPr>
      <xdr:cxnSp macro="">
        <xdr:nvCxnSpPr>
          <xdr:cNvPr id="111" name="Shape 6">
            <a:extLst>
              <a:ext uri="{FF2B5EF4-FFF2-40B4-BE49-F238E27FC236}">
                <a16:creationId xmlns:a16="http://schemas.microsoft.com/office/drawing/2014/main" id="{00000000-0008-0000-0500-00006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277</xdr:row>
      <xdr:rowOff>0</xdr:rowOff>
    </xdr:from>
    <xdr:ext cx="38100" cy="129540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GrpSpPr/>
      </xdr:nvGrpSpPr>
      <xdr:grpSpPr>
        <a:xfrm>
          <a:off x="6807013" y="105537000"/>
          <a:ext cx="38100" cy="1295400"/>
          <a:chOff x="6781800" y="105537000"/>
          <a:chExt cx="38100" cy="1295400"/>
        </a:xfrm>
      </xdr:grpSpPr>
      <xdr:cxnSp macro="">
        <xdr:nvCxnSpPr>
          <xdr:cNvPr id="113" name="Shape 6">
            <a:extLst>
              <a:ext uri="{FF2B5EF4-FFF2-40B4-BE49-F238E27FC236}">
                <a16:creationId xmlns:a16="http://schemas.microsoft.com/office/drawing/2014/main" id="{00000000-0008-0000-0500-00007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320</xdr:row>
      <xdr:rowOff>0</xdr:rowOff>
    </xdr:from>
    <xdr:ext cx="38100" cy="129540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GrpSpPr/>
      </xdr:nvGrpSpPr>
      <xdr:grpSpPr>
        <a:xfrm>
          <a:off x="6807013" y="121920000"/>
          <a:ext cx="38100" cy="1295400"/>
          <a:chOff x="6781800" y="121920000"/>
          <a:chExt cx="38100" cy="1295400"/>
        </a:xfrm>
      </xdr:grpSpPr>
      <xdr:cxnSp macro="">
        <xdr:nvCxnSpPr>
          <xdr:cNvPr id="115" name="Shape 6">
            <a:extLst>
              <a:ext uri="{FF2B5EF4-FFF2-40B4-BE49-F238E27FC236}">
                <a16:creationId xmlns:a16="http://schemas.microsoft.com/office/drawing/2014/main" id="{00000000-0008-0000-0500-00007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363</xdr:row>
      <xdr:rowOff>0</xdr:rowOff>
    </xdr:from>
    <xdr:ext cx="38100" cy="12954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6807013" y="138303000"/>
          <a:ext cx="38100" cy="1295400"/>
          <a:chOff x="6781800" y="138303000"/>
          <a:chExt cx="38100" cy="1295400"/>
        </a:xfrm>
      </xdr:grpSpPr>
      <xdr:cxnSp macro="">
        <xdr:nvCxnSpPr>
          <xdr:cNvPr id="117" name="Shape 6">
            <a:extLst>
              <a:ext uri="{FF2B5EF4-FFF2-40B4-BE49-F238E27FC236}">
                <a16:creationId xmlns:a16="http://schemas.microsoft.com/office/drawing/2014/main" id="{00000000-0008-0000-0500-00007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405</xdr:row>
      <xdr:rowOff>0</xdr:rowOff>
    </xdr:from>
    <xdr:ext cx="38100" cy="12954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6807013" y="154305000"/>
          <a:ext cx="38100" cy="1295400"/>
          <a:chOff x="6781800" y="154305000"/>
          <a:chExt cx="38100" cy="1295400"/>
        </a:xfrm>
      </xdr:grpSpPr>
      <xdr:cxnSp macro="">
        <xdr:nvCxnSpPr>
          <xdr:cNvPr id="119" name="Shape 6">
            <a:extLst>
              <a:ext uri="{FF2B5EF4-FFF2-40B4-BE49-F238E27FC236}">
                <a16:creationId xmlns:a16="http://schemas.microsoft.com/office/drawing/2014/main" id="{00000000-0008-0000-0500-00007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448</xdr:row>
      <xdr:rowOff>0</xdr:rowOff>
    </xdr:from>
    <xdr:ext cx="38100" cy="129540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GrpSpPr/>
      </xdr:nvGrpSpPr>
      <xdr:grpSpPr>
        <a:xfrm>
          <a:off x="6807013" y="170688000"/>
          <a:ext cx="38100" cy="1295400"/>
          <a:chOff x="6781800" y="170688000"/>
          <a:chExt cx="38100" cy="1295400"/>
        </a:xfrm>
      </xdr:grpSpPr>
      <xdr:cxnSp macro="">
        <xdr:nvCxnSpPr>
          <xdr:cNvPr id="121" name="Shape 6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352425</xdr:colOff>
      <xdr:row>490</xdr:row>
      <xdr:rowOff>0</xdr:rowOff>
    </xdr:from>
    <xdr:ext cx="38100" cy="1295400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GrpSpPr/>
      </xdr:nvGrpSpPr>
      <xdr:grpSpPr>
        <a:xfrm>
          <a:off x="6807013" y="186690000"/>
          <a:ext cx="38100" cy="1295400"/>
          <a:chOff x="6781800" y="186690000"/>
          <a:chExt cx="38100" cy="1295400"/>
        </a:xfrm>
      </xdr:grpSpPr>
      <xdr:cxnSp macro="">
        <xdr:nvCxnSpPr>
          <xdr:cNvPr id="123" name="Shape 6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180975</xdr:colOff>
      <xdr:row>70</xdr:row>
      <xdr:rowOff>104775</xdr:rowOff>
    </xdr:from>
    <xdr:ext cx="1390650" cy="38100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GrpSpPr/>
      </xdr:nvGrpSpPr>
      <xdr:grpSpPr>
        <a:xfrm>
          <a:off x="6635563" y="26774775"/>
          <a:ext cx="1390650" cy="38100"/>
          <a:chOff x="6610350" y="26774775"/>
          <a:chExt cx="1390650" cy="38100"/>
        </a:xfrm>
      </xdr:grpSpPr>
      <xdr:cxnSp macro="">
        <xdr:nvCxnSpPr>
          <xdr:cNvPr id="125" name="Shape 7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113</xdr:row>
      <xdr:rowOff>104775</xdr:rowOff>
    </xdr:from>
    <xdr:ext cx="1390650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6635563" y="43157775"/>
          <a:ext cx="1390650" cy="38100"/>
          <a:chOff x="6610350" y="43157775"/>
          <a:chExt cx="1390650" cy="38100"/>
        </a:xfrm>
      </xdr:grpSpPr>
      <xdr:cxnSp macro="">
        <xdr:nvCxnSpPr>
          <xdr:cNvPr id="127" name="Shape 7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156</xdr:row>
      <xdr:rowOff>104775</xdr:rowOff>
    </xdr:from>
    <xdr:ext cx="1390650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GrpSpPr/>
      </xdr:nvGrpSpPr>
      <xdr:grpSpPr>
        <a:xfrm>
          <a:off x="6635563" y="59540775"/>
          <a:ext cx="1390650" cy="38100"/>
          <a:chOff x="6610350" y="59540775"/>
          <a:chExt cx="1390650" cy="38100"/>
        </a:xfrm>
      </xdr:grpSpPr>
      <xdr:cxnSp macro="">
        <xdr:nvCxnSpPr>
          <xdr:cNvPr id="129" name="Shape 7">
            <a:extLst>
              <a:ext uri="{FF2B5EF4-FFF2-40B4-BE49-F238E27FC236}">
                <a16:creationId xmlns:a16="http://schemas.microsoft.com/office/drawing/2014/main" id="{00000000-0008-0000-0500-00008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198</xdr:row>
      <xdr:rowOff>104775</xdr:rowOff>
    </xdr:from>
    <xdr:ext cx="1390650" cy="38100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GrpSpPr/>
      </xdr:nvGrpSpPr>
      <xdr:grpSpPr>
        <a:xfrm>
          <a:off x="6635563" y="75542775"/>
          <a:ext cx="1390650" cy="38100"/>
          <a:chOff x="6610350" y="75542775"/>
          <a:chExt cx="1390650" cy="38100"/>
        </a:xfrm>
      </xdr:grpSpPr>
      <xdr:cxnSp macro="">
        <xdr:nvCxnSpPr>
          <xdr:cNvPr id="131" name="Shape 7">
            <a:extLst>
              <a:ext uri="{FF2B5EF4-FFF2-40B4-BE49-F238E27FC236}">
                <a16:creationId xmlns:a16="http://schemas.microsoft.com/office/drawing/2014/main" id="{00000000-0008-0000-0500-00008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241</xdr:row>
      <xdr:rowOff>104775</xdr:rowOff>
    </xdr:from>
    <xdr:ext cx="1390650" cy="38100"/>
    <xdr:grpSp>
      <xdr:nvGrpSpPr>
        <xdr:cNvPr id="132" name="Shape 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GrpSpPr/>
      </xdr:nvGrpSpPr>
      <xdr:grpSpPr>
        <a:xfrm>
          <a:off x="6635563" y="91925775"/>
          <a:ext cx="1390650" cy="38100"/>
          <a:chOff x="6610350" y="91925775"/>
          <a:chExt cx="1390650" cy="38100"/>
        </a:xfrm>
      </xdr:grpSpPr>
      <xdr:cxnSp macro="">
        <xdr:nvCxnSpPr>
          <xdr:cNvPr id="133" name="Shape 7">
            <a:extLst>
              <a:ext uri="{FF2B5EF4-FFF2-40B4-BE49-F238E27FC236}">
                <a16:creationId xmlns:a16="http://schemas.microsoft.com/office/drawing/2014/main" id="{00000000-0008-0000-0500-00008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283</xdr:row>
      <xdr:rowOff>104775</xdr:rowOff>
    </xdr:from>
    <xdr:ext cx="1390650" cy="3810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GrpSpPr/>
      </xdr:nvGrpSpPr>
      <xdr:grpSpPr>
        <a:xfrm>
          <a:off x="6635563" y="107927775"/>
          <a:ext cx="1390650" cy="38100"/>
          <a:chOff x="6610350" y="107927775"/>
          <a:chExt cx="1390650" cy="38100"/>
        </a:xfrm>
      </xdr:grpSpPr>
      <xdr:cxnSp macro="">
        <xdr:nvCxnSpPr>
          <xdr:cNvPr id="135" name="Shape 7">
            <a:extLst>
              <a:ext uri="{FF2B5EF4-FFF2-40B4-BE49-F238E27FC236}">
                <a16:creationId xmlns:a16="http://schemas.microsoft.com/office/drawing/2014/main" id="{00000000-0008-0000-0500-00008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326</xdr:row>
      <xdr:rowOff>104775</xdr:rowOff>
    </xdr:from>
    <xdr:ext cx="1390650" cy="38100"/>
    <xdr:grpSp>
      <xdr:nvGrpSpPr>
        <xdr:cNvPr id="136" name="Shape 2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GrpSpPr/>
      </xdr:nvGrpSpPr>
      <xdr:grpSpPr>
        <a:xfrm>
          <a:off x="6635563" y="124310775"/>
          <a:ext cx="1390650" cy="38100"/>
          <a:chOff x="6610350" y="124310775"/>
          <a:chExt cx="1390650" cy="38100"/>
        </a:xfrm>
      </xdr:grpSpPr>
      <xdr:cxnSp macro="">
        <xdr:nvCxnSpPr>
          <xdr:cNvPr id="137" name="Shape 7">
            <a:extLst>
              <a:ext uri="{FF2B5EF4-FFF2-40B4-BE49-F238E27FC236}">
                <a16:creationId xmlns:a16="http://schemas.microsoft.com/office/drawing/2014/main" id="{00000000-0008-0000-0500-00008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369</xdr:row>
      <xdr:rowOff>104775</xdr:rowOff>
    </xdr:from>
    <xdr:ext cx="1390650" cy="38100"/>
    <xdr:grpSp>
      <xdr:nvGrpSpPr>
        <xdr:cNvPr id="138" name="Shape 2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GrpSpPr/>
      </xdr:nvGrpSpPr>
      <xdr:grpSpPr>
        <a:xfrm>
          <a:off x="6635563" y="140693775"/>
          <a:ext cx="1390650" cy="38100"/>
          <a:chOff x="6610350" y="140693775"/>
          <a:chExt cx="1390650" cy="38100"/>
        </a:xfrm>
      </xdr:grpSpPr>
      <xdr:cxnSp macro="">
        <xdr:nvCxnSpPr>
          <xdr:cNvPr id="139" name="Shape 7">
            <a:extLst>
              <a:ext uri="{FF2B5EF4-FFF2-40B4-BE49-F238E27FC236}">
                <a16:creationId xmlns:a16="http://schemas.microsoft.com/office/drawing/2014/main" id="{00000000-0008-0000-0500-00008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411</xdr:row>
      <xdr:rowOff>104775</xdr:rowOff>
    </xdr:from>
    <xdr:ext cx="1390650" cy="38100"/>
    <xdr:grpSp>
      <xdr:nvGrpSpPr>
        <xdr:cNvPr id="140" name="Shape 2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GrpSpPr/>
      </xdr:nvGrpSpPr>
      <xdr:grpSpPr>
        <a:xfrm>
          <a:off x="6635563" y="156695775"/>
          <a:ext cx="1390650" cy="38100"/>
          <a:chOff x="6610350" y="156695775"/>
          <a:chExt cx="1390650" cy="38100"/>
        </a:xfrm>
      </xdr:grpSpPr>
      <xdr:cxnSp macro="">
        <xdr:nvCxnSpPr>
          <xdr:cNvPr id="141" name="Shape 7">
            <a:extLst>
              <a:ext uri="{FF2B5EF4-FFF2-40B4-BE49-F238E27FC236}">
                <a16:creationId xmlns:a16="http://schemas.microsoft.com/office/drawing/2014/main" id="{00000000-0008-0000-0500-00008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454</xdr:row>
      <xdr:rowOff>104775</xdr:rowOff>
    </xdr:from>
    <xdr:ext cx="1390650" cy="38100"/>
    <xdr:grpSp>
      <xdr:nvGrpSpPr>
        <xdr:cNvPr id="142" name="Shape 2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GrpSpPr/>
      </xdr:nvGrpSpPr>
      <xdr:grpSpPr>
        <a:xfrm>
          <a:off x="6635563" y="173078775"/>
          <a:ext cx="1390650" cy="38100"/>
          <a:chOff x="6610350" y="173078775"/>
          <a:chExt cx="1390650" cy="38100"/>
        </a:xfrm>
      </xdr:grpSpPr>
      <xdr:cxnSp macro="">
        <xdr:nvCxnSpPr>
          <xdr:cNvPr id="143" name="Shape 7">
            <a:extLst>
              <a:ext uri="{FF2B5EF4-FFF2-40B4-BE49-F238E27FC236}">
                <a16:creationId xmlns:a16="http://schemas.microsoft.com/office/drawing/2014/main" id="{00000000-0008-0000-0500-00008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180975</xdr:colOff>
      <xdr:row>496</xdr:row>
      <xdr:rowOff>104775</xdr:rowOff>
    </xdr:from>
    <xdr:ext cx="1390650" cy="38100"/>
    <xdr:grpSp>
      <xdr:nvGrpSpPr>
        <xdr:cNvPr id="144" name="Shape 2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GrpSpPr/>
      </xdr:nvGrpSpPr>
      <xdr:grpSpPr>
        <a:xfrm>
          <a:off x="6635563" y="189080775"/>
          <a:ext cx="1390650" cy="38100"/>
          <a:chOff x="6610350" y="189080775"/>
          <a:chExt cx="1390650" cy="38100"/>
        </a:xfrm>
      </xdr:grpSpPr>
      <xdr:cxnSp macro="">
        <xdr:nvCxnSpPr>
          <xdr:cNvPr id="145" name="Shape 7">
            <a:extLst>
              <a:ext uri="{FF2B5EF4-FFF2-40B4-BE49-F238E27FC236}">
                <a16:creationId xmlns:a16="http://schemas.microsoft.com/office/drawing/2014/main" id="{00000000-0008-0000-0500-00009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91</xdr:col>
      <xdr:colOff>352425</xdr:colOff>
      <xdr:row>20</xdr:row>
      <xdr:rowOff>0</xdr:rowOff>
    </xdr:from>
    <xdr:ext cx="38100" cy="1295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68980050" y="7620000"/>
          <a:ext cx="38100" cy="1295400"/>
          <a:chOff x="68980050" y="7620000"/>
          <a:chExt cx="38100" cy="129540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26</xdr:row>
      <xdr:rowOff>104775</xdr:rowOff>
    </xdr:from>
    <xdr:ext cx="13906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68808600" y="10010775"/>
          <a:ext cx="1390650" cy="38100"/>
          <a:chOff x="68808600" y="10010775"/>
          <a:chExt cx="1390650" cy="38100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64</xdr:row>
      <xdr:rowOff>0</xdr:rowOff>
    </xdr:from>
    <xdr:ext cx="38100" cy="12954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68980050" y="24384000"/>
          <a:ext cx="38100" cy="1295400"/>
          <a:chOff x="68980050" y="24384000"/>
          <a:chExt cx="38100" cy="1295400"/>
        </a:xfrm>
      </xdr:grpSpPr>
      <xdr:cxnSp macro="">
        <xdr:nvCxnSpPr>
          <xdr:cNvPr id="5" name="Shape 6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107</xdr:row>
      <xdr:rowOff>0</xdr:rowOff>
    </xdr:from>
    <xdr:ext cx="38100" cy="12954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68980050" y="40767000"/>
          <a:ext cx="38100" cy="1295400"/>
          <a:chOff x="68980050" y="40767000"/>
          <a:chExt cx="38100" cy="129540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150</xdr:row>
      <xdr:rowOff>0</xdr:rowOff>
    </xdr:from>
    <xdr:ext cx="38100" cy="12954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/>
      </xdr:nvGrpSpPr>
      <xdr:grpSpPr>
        <a:xfrm>
          <a:off x="68980050" y="57150000"/>
          <a:ext cx="38100" cy="1295400"/>
          <a:chOff x="68980050" y="57150000"/>
          <a:chExt cx="38100" cy="1295400"/>
        </a:xfrm>
      </xdr:grpSpPr>
      <xdr:cxnSp macro="">
        <xdr:nvCxnSpPr>
          <xdr:cNvPr id="11" name="Shape 6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192</xdr:row>
      <xdr:rowOff>0</xdr:rowOff>
    </xdr:from>
    <xdr:ext cx="38100" cy="12954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68980050" y="73152000"/>
          <a:ext cx="38100" cy="1295400"/>
          <a:chOff x="68980050" y="73152000"/>
          <a:chExt cx="38100" cy="1295400"/>
        </a:xfrm>
      </xdr:grpSpPr>
      <xdr:cxnSp macro="">
        <xdr:nvCxnSpPr>
          <xdr:cNvPr id="13" name="Shape 6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235</xdr:row>
      <xdr:rowOff>0</xdr:rowOff>
    </xdr:from>
    <xdr:ext cx="38100" cy="12954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68980050" y="89535000"/>
          <a:ext cx="38100" cy="1295400"/>
          <a:chOff x="68980050" y="89535000"/>
          <a:chExt cx="38100" cy="1295400"/>
        </a:xfrm>
      </xdr:grpSpPr>
      <xdr:cxnSp macro="">
        <xdr:nvCxnSpPr>
          <xdr:cNvPr id="15" name="Shape 6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277</xdr:row>
      <xdr:rowOff>0</xdr:rowOff>
    </xdr:from>
    <xdr:ext cx="38100" cy="12954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68980050" y="105537000"/>
          <a:ext cx="38100" cy="1295400"/>
          <a:chOff x="68980050" y="105537000"/>
          <a:chExt cx="38100" cy="1295400"/>
        </a:xfrm>
      </xdr:grpSpPr>
      <xdr:cxnSp macro="">
        <xdr:nvCxnSpPr>
          <xdr:cNvPr id="17" name="Shape 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320</xdr:row>
      <xdr:rowOff>0</xdr:rowOff>
    </xdr:from>
    <xdr:ext cx="38100" cy="12954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68980050" y="121920000"/>
          <a:ext cx="38100" cy="1295400"/>
          <a:chOff x="68980050" y="121920000"/>
          <a:chExt cx="38100" cy="1295400"/>
        </a:xfrm>
      </xdr:grpSpPr>
      <xdr:cxnSp macro="">
        <xdr:nvCxnSpPr>
          <xdr:cNvPr id="19" name="Shape 6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363</xdr:row>
      <xdr:rowOff>0</xdr:rowOff>
    </xdr:from>
    <xdr:ext cx="38100" cy="12954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GrpSpPr/>
      </xdr:nvGrpSpPr>
      <xdr:grpSpPr>
        <a:xfrm>
          <a:off x="68980050" y="138303000"/>
          <a:ext cx="38100" cy="1295400"/>
          <a:chOff x="68980050" y="138303000"/>
          <a:chExt cx="38100" cy="1295400"/>
        </a:xfrm>
      </xdr:grpSpPr>
      <xdr:cxnSp macro="">
        <xdr:nvCxnSpPr>
          <xdr:cNvPr id="21" name="Shape 6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405</xdr:row>
      <xdr:rowOff>0</xdr:rowOff>
    </xdr:from>
    <xdr:ext cx="38100" cy="12954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pSpPr/>
      </xdr:nvGrpSpPr>
      <xdr:grpSpPr>
        <a:xfrm>
          <a:off x="68980050" y="154305000"/>
          <a:ext cx="38100" cy="1295400"/>
          <a:chOff x="68980050" y="154305000"/>
          <a:chExt cx="38100" cy="1295400"/>
        </a:xfrm>
      </xdr:grpSpPr>
      <xdr:cxnSp macro="">
        <xdr:nvCxnSpPr>
          <xdr:cNvPr id="23" name="Shape 6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448</xdr:row>
      <xdr:rowOff>0</xdr:rowOff>
    </xdr:from>
    <xdr:ext cx="38100" cy="12954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pSpPr/>
      </xdr:nvGrpSpPr>
      <xdr:grpSpPr>
        <a:xfrm>
          <a:off x="68980050" y="170688000"/>
          <a:ext cx="38100" cy="1295400"/>
          <a:chOff x="68980050" y="170688000"/>
          <a:chExt cx="38100" cy="1295400"/>
        </a:xfrm>
      </xdr:grpSpPr>
      <xdr:cxnSp macro="">
        <xdr:nvCxnSpPr>
          <xdr:cNvPr id="25" name="Shape 6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352425</xdr:colOff>
      <xdr:row>490</xdr:row>
      <xdr:rowOff>0</xdr:rowOff>
    </xdr:from>
    <xdr:ext cx="38100" cy="12954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68980050" y="186690000"/>
          <a:ext cx="38100" cy="1295400"/>
          <a:chOff x="68980050" y="186690000"/>
          <a:chExt cx="38100" cy="1295400"/>
        </a:xfrm>
      </xdr:grpSpPr>
      <xdr:cxnSp macro="">
        <xdr:nvCxnSpPr>
          <xdr:cNvPr id="27" name="Shape 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70</xdr:row>
      <xdr:rowOff>104775</xdr:rowOff>
    </xdr:from>
    <xdr:ext cx="13906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GrpSpPr/>
      </xdr:nvGrpSpPr>
      <xdr:grpSpPr>
        <a:xfrm>
          <a:off x="68808600" y="26774775"/>
          <a:ext cx="1390650" cy="38100"/>
          <a:chOff x="68808600" y="26774775"/>
          <a:chExt cx="1390650" cy="38100"/>
        </a:xfrm>
      </xdr:grpSpPr>
      <xdr:cxnSp macro="">
        <xdr:nvCxnSpPr>
          <xdr:cNvPr id="29" name="Shape 7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113</xdr:row>
      <xdr:rowOff>104775</xdr:rowOff>
    </xdr:from>
    <xdr:ext cx="139065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GrpSpPr/>
      </xdr:nvGrpSpPr>
      <xdr:grpSpPr>
        <a:xfrm>
          <a:off x="68808600" y="43157775"/>
          <a:ext cx="1390650" cy="38100"/>
          <a:chOff x="68808600" y="43157775"/>
          <a:chExt cx="1390650" cy="38100"/>
        </a:xfrm>
      </xdr:grpSpPr>
      <xdr:cxnSp macro="">
        <xdr:nvCxnSpPr>
          <xdr:cNvPr id="31" name="Shape 7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156</xdr:row>
      <xdr:rowOff>104775</xdr:rowOff>
    </xdr:from>
    <xdr:ext cx="139065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GrpSpPr/>
      </xdr:nvGrpSpPr>
      <xdr:grpSpPr>
        <a:xfrm>
          <a:off x="68808600" y="59540775"/>
          <a:ext cx="1390650" cy="38100"/>
          <a:chOff x="68808600" y="59540775"/>
          <a:chExt cx="1390650" cy="38100"/>
        </a:xfrm>
      </xdr:grpSpPr>
      <xdr:cxnSp macro="">
        <xdr:nvCxnSpPr>
          <xdr:cNvPr id="33" name="Shape 7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198</xdr:row>
      <xdr:rowOff>104775</xdr:rowOff>
    </xdr:from>
    <xdr:ext cx="139065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GrpSpPr/>
      </xdr:nvGrpSpPr>
      <xdr:grpSpPr>
        <a:xfrm>
          <a:off x="68808600" y="75542775"/>
          <a:ext cx="1390650" cy="38100"/>
          <a:chOff x="68808600" y="75542775"/>
          <a:chExt cx="1390650" cy="38100"/>
        </a:xfrm>
      </xdr:grpSpPr>
      <xdr:cxnSp macro="">
        <xdr:nvCxnSpPr>
          <xdr:cNvPr id="35" name="Shape 7">
            <a:extLst>
              <a:ext uri="{FF2B5EF4-FFF2-40B4-BE49-F238E27FC236}">
                <a16:creationId xmlns:a16="http://schemas.microsoft.com/office/drawing/2014/main" id="{00000000-0008-0000-0600-00002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241</xdr:row>
      <xdr:rowOff>104775</xdr:rowOff>
    </xdr:from>
    <xdr:ext cx="1390650" cy="38100"/>
    <xdr:grpSp>
      <xdr:nvGrpSpPr>
        <xdr:cNvPr id="36" name="Shape 2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GrpSpPr/>
      </xdr:nvGrpSpPr>
      <xdr:grpSpPr>
        <a:xfrm>
          <a:off x="68808600" y="91925775"/>
          <a:ext cx="1390650" cy="38100"/>
          <a:chOff x="68808600" y="91925775"/>
          <a:chExt cx="1390650" cy="38100"/>
        </a:xfrm>
      </xdr:grpSpPr>
      <xdr:cxnSp macro="">
        <xdr:nvCxnSpPr>
          <xdr:cNvPr id="37" name="Shape 7">
            <a:extLst>
              <a:ext uri="{FF2B5EF4-FFF2-40B4-BE49-F238E27FC236}">
                <a16:creationId xmlns:a16="http://schemas.microsoft.com/office/drawing/2014/main" id="{00000000-0008-0000-0600-00002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283</xdr:row>
      <xdr:rowOff>104775</xdr:rowOff>
    </xdr:from>
    <xdr:ext cx="1390650" cy="38100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GrpSpPr/>
      </xdr:nvGrpSpPr>
      <xdr:grpSpPr>
        <a:xfrm>
          <a:off x="68808600" y="107927775"/>
          <a:ext cx="1390650" cy="38100"/>
          <a:chOff x="68808600" y="107927775"/>
          <a:chExt cx="1390650" cy="38100"/>
        </a:xfrm>
      </xdr:grpSpPr>
      <xdr:cxnSp macro="">
        <xdr:nvCxnSpPr>
          <xdr:cNvPr id="39" name="Shape 7">
            <a:extLst>
              <a:ext uri="{FF2B5EF4-FFF2-40B4-BE49-F238E27FC236}">
                <a16:creationId xmlns:a16="http://schemas.microsoft.com/office/drawing/2014/main" id="{00000000-0008-0000-0600-00002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326</xdr:row>
      <xdr:rowOff>104775</xdr:rowOff>
    </xdr:from>
    <xdr:ext cx="13906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pSpPr/>
      </xdr:nvGrpSpPr>
      <xdr:grpSpPr>
        <a:xfrm>
          <a:off x="68808600" y="124310775"/>
          <a:ext cx="1390650" cy="38100"/>
          <a:chOff x="68808600" y="124310775"/>
          <a:chExt cx="1390650" cy="38100"/>
        </a:xfrm>
      </xdr:grpSpPr>
      <xdr:cxnSp macro="">
        <xdr:nvCxnSpPr>
          <xdr:cNvPr id="41" name="Shape 7">
            <a:extLst>
              <a:ext uri="{FF2B5EF4-FFF2-40B4-BE49-F238E27FC236}">
                <a16:creationId xmlns:a16="http://schemas.microsoft.com/office/drawing/2014/main" id="{00000000-0008-0000-0600-00002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369</xdr:row>
      <xdr:rowOff>104775</xdr:rowOff>
    </xdr:from>
    <xdr:ext cx="1390650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pSpPr/>
      </xdr:nvGrpSpPr>
      <xdr:grpSpPr>
        <a:xfrm>
          <a:off x="68808600" y="140693775"/>
          <a:ext cx="1390650" cy="38100"/>
          <a:chOff x="68808600" y="140693775"/>
          <a:chExt cx="1390650" cy="38100"/>
        </a:xfrm>
      </xdr:grpSpPr>
      <xdr:cxnSp macro="">
        <xdr:nvCxnSpPr>
          <xdr:cNvPr id="43" name="Shape 7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411</xdr:row>
      <xdr:rowOff>104775</xdr:rowOff>
    </xdr:from>
    <xdr:ext cx="1390650" cy="38100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GrpSpPr/>
      </xdr:nvGrpSpPr>
      <xdr:grpSpPr>
        <a:xfrm>
          <a:off x="68808600" y="156695775"/>
          <a:ext cx="1390650" cy="38100"/>
          <a:chOff x="68808600" y="156695775"/>
          <a:chExt cx="1390650" cy="38100"/>
        </a:xfrm>
      </xdr:grpSpPr>
      <xdr:cxnSp macro="">
        <xdr:nvCxnSpPr>
          <xdr:cNvPr id="45" name="Shape 7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454</xdr:row>
      <xdr:rowOff>104775</xdr:rowOff>
    </xdr:from>
    <xdr:ext cx="1390650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GrpSpPr/>
      </xdr:nvGrpSpPr>
      <xdr:grpSpPr>
        <a:xfrm>
          <a:off x="68808600" y="173078775"/>
          <a:ext cx="1390650" cy="38100"/>
          <a:chOff x="68808600" y="173078775"/>
          <a:chExt cx="1390650" cy="38100"/>
        </a:xfrm>
      </xdr:grpSpPr>
      <xdr:cxnSp macro="">
        <xdr:nvCxnSpPr>
          <xdr:cNvPr id="47" name="Shape 7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91</xdr:col>
      <xdr:colOff>180975</xdr:colOff>
      <xdr:row>496</xdr:row>
      <xdr:rowOff>104775</xdr:rowOff>
    </xdr:from>
    <xdr:ext cx="1390650" cy="38100"/>
    <xdr:grpSp>
      <xdr:nvGrpSpPr>
        <xdr:cNvPr id="48" name="Shape 2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GrpSpPr/>
      </xdr:nvGrpSpPr>
      <xdr:grpSpPr>
        <a:xfrm>
          <a:off x="68808600" y="189080775"/>
          <a:ext cx="1390650" cy="38100"/>
          <a:chOff x="68808600" y="189080775"/>
          <a:chExt cx="1390650" cy="38100"/>
        </a:xfrm>
      </xdr:grpSpPr>
      <xdr:cxnSp macro="">
        <xdr:nvCxnSpPr>
          <xdr:cNvPr id="49" name="Shape 7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20</xdr:row>
      <xdr:rowOff>0</xdr:rowOff>
    </xdr:from>
    <xdr:ext cx="38100" cy="129540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GrpSpPr/>
      </xdr:nvGrpSpPr>
      <xdr:grpSpPr>
        <a:xfrm>
          <a:off x="9639300" y="7620000"/>
          <a:ext cx="38100" cy="1295400"/>
          <a:chOff x="9639300" y="7620000"/>
          <a:chExt cx="38100" cy="1295400"/>
        </a:xfrm>
      </xdr:grpSpPr>
      <xdr:cxnSp macro="">
        <xdr:nvCxnSpPr>
          <xdr:cNvPr id="51" name="Shape 6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26</xdr:row>
      <xdr:rowOff>104775</xdr:rowOff>
    </xdr:from>
    <xdr:ext cx="1390650" cy="381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pSpPr/>
      </xdr:nvGrpSpPr>
      <xdr:grpSpPr>
        <a:xfrm>
          <a:off x="9467850" y="10010775"/>
          <a:ext cx="1390650" cy="38100"/>
          <a:chOff x="9467850" y="10010775"/>
          <a:chExt cx="1390650" cy="38100"/>
        </a:xfrm>
      </xdr:grpSpPr>
      <xdr:cxnSp macro="">
        <xdr:nvCxnSpPr>
          <xdr:cNvPr id="53" name="Shape 7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64</xdr:row>
      <xdr:rowOff>0</xdr:rowOff>
    </xdr:from>
    <xdr:ext cx="38100" cy="12954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GrpSpPr/>
      </xdr:nvGrpSpPr>
      <xdr:grpSpPr>
        <a:xfrm>
          <a:off x="9639300" y="24384000"/>
          <a:ext cx="38100" cy="1295400"/>
          <a:chOff x="9639300" y="24384000"/>
          <a:chExt cx="38100" cy="1295400"/>
        </a:xfrm>
      </xdr:grpSpPr>
      <xdr:cxnSp macro="">
        <xdr:nvCxnSpPr>
          <xdr:cNvPr id="55" name="Shape 6">
            <a:extLst>
              <a:ext uri="{FF2B5EF4-FFF2-40B4-BE49-F238E27FC236}">
                <a16:creationId xmlns:a16="http://schemas.microsoft.com/office/drawing/2014/main" id="{00000000-0008-0000-0600-00003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107</xdr:row>
      <xdr:rowOff>0</xdr:rowOff>
    </xdr:from>
    <xdr:ext cx="38100" cy="12954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GrpSpPr/>
      </xdr:nvGrpSpPr>
      <xdr:grpSpPr>
        <a:xfrm>
          <a:off x="9639300" y="40767000"/>
          <a:ext cx="38100" cy="1295400"/>
          <a:chOff x="9639300" y="40767000"/>
          <a:chExt cx="38100" cy="1295400"/>
        </a:xfrm>
      </xdr:grpSpPr>
      <xdr:cxnSp macro="">
        <xdr:nvCxnSpPr>
          <xdr:cNvPr id="57" name="Shape 6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150</xdr:row>
      <xdr:rowOff>0</xdr:rowOff>
    </xdr:from>
    <xdr:ext cx="38100" cy="12954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GrpSpPr/>
      </xdr:nvGrpSpPr>
      <xdr:grpSpPr>
        <a:xfrm>
          <a:off x="9639300" y="57150000"/>
          <a:ext cx="38100" cy="1295400"/>
          <a:chOff x="9639300" y="57150000"/>
          <a:chExt cx="38100" cy="1295400"/>
        </a:xfrm>
      </xdr:grpSpPr>
      <xdr:cxnSp macro="">
        <xdr:nvCxnSpPr>
          <xdr:cNvPr id="59" name="Shape 6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192</xdr:row>
      <xdr:rowOff>0</xdr:rowOff>
    </xdr:from>
    <xdr:ext cx="38100" cy="1295400"/>
    <xdr:grpSp>
      <xdr:nvGrpSpPr>
        <xdr:cNvPr id="60" name="Shape 2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pSpPr/>
      </xdr:nvGrpSpPr>
      <xdr:grpSpPr>
        <a:xfrm>
          <a:off x="9639300" y="73152000"/>
          <a:ext cx="38100" cy="1295400"/>
          <a:chOff x="9639300" y="73152000"/>
          <a:chExt cx="38100" cy="1295400"/>
        </a:xfrm>
      </xdr:grpSpPr>
      <xdr:cxnSp macro="">
        <xdr:nvCxnSpPr>
          <xdr:cNvPr id="61" name="Shape 6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235</xdr:row>
      <xdr:rowOff>0</xdr:rowOff>
    </xdr:from>
    <xdr:ext cx="38100" cy="12954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GrpSpPr/>
      </xdr:nvGrpSpPr>
      <xdr:grpSpPr>
        <a:xfrm>
          <a:off x="9639300" y="89535000"/>
          <a:ext cx="38100" cy="1295400"/>
          <a:chOff x="9639300" y="89535000"/>
          <a:chExt cx="38100" cy="1295400"/>
        </a:xfrm>
      </xdr:grpSpPr>
      <xdr:cxnSp macro="">
        <xdr:nvCxnSpPr>
          <xdr:cNvPr id="63" name="Shape 6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277</xdr:row>
      <xdr:rowOff>0</xdr:rowOff>
    </xdr:from>
    <xdr:ext cx="38100" cy="1295400"/>
    <xdr:grpSp>
      <xdr:nvGrpSpPr>
        <xdr:cNvPr id="64" name="Shape 2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GrpSpPr/>
      </xdr:nvGrpSpPr>
      <xdr:grpSpPr>
        <a:xfrm>
          <a:off x="9639300" y="105537000"/>
          <a:ext cx="38100" cy="1295400"/>
          <a:chOff x="9639300" y="105537000"/>
          <a:chExt cx="38100" cy="1295400"/>
        </a:xfrm>
      </xdr:grpSpPr>
      <xdr:cxnSp macro="">
        <xdr:nvCxnSpPr>
          <xdr:cNvPr id="65" name="Shape 6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320</xdr:row>
      <xdr:rowOff>0</xdr:rowOff>
    </xdr:from>
    <xdr:ext cx="38100" cy="129540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GrpSpPr/>
      </xdr:nvGrpSpPr>
      <xdr:grpSpPr>
        <a:xfrm>
          <a:off x="9639300" y="121920000"/>
          <a:ext cx="38100" cy="1295400"/>
          <a:chOff x="9639300" y="121920000"/>
          <a:chExt cx="38100" cy="1295400"/>
        </a:xfrm>
      </xdr:grpSpPr>
      <xdr:cxnSp macro="">
        <xdr:nvCxnSpPr>
          <xdr:cNvPr id="67" name="Shape 6">
            <a:extLst>
              <a:ext uri="{FF2B5EF4-FFF2-40B4-BE49-F238E27FC236}">
                <a16:creationId xmlns:a16="http://schemas.microsoft.com/office/drawing/2014/main" id="{00000000-0008-0000-0600-00004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363</xdr:row>
      <xdr:rowOff>0</xdr:rowOff>
    </xdr:from>
    <xdr:ext cx="38100" cy="1295400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GrpSpPr/>
      </xdr:nvGrpSpPr>
      <xdr:grpSpPr>
        <a:xfrm>
          <a:off x="9639300" y="138303000"/>
          <a:ext cx="38100" cy="1295400"/>
          <a:chOff x="9639300" y="138303000"/>
          <a:chExt cx="38100" cy="1295400"/>
        </a:xfrm>
      </xdr:grpSpPr>
      <xdr:cxnSp macro="">
        <xdr:nvCxnSpPr>
          <xdr:cNvPr id="69" name="Shape 6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405</xdr:row>
      <xdr:rowOff>0</xdr:rowOff>
    </xdr:from>
    <xdr:ext cx="38100" cy="129540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GrpSpPr/>
      </xdr:nvGrpSpPr>
      <xdr:grpSpPr>
        <a:xfrm>
          <a:off x="9639300" y="154305000"/>
          <a:ext cx="38100" cy="1295400"/>
          <a:chOff x="9639300" y="154305000"/>
          <a:chExt cx="38100" cy="1295400"/>
        </a:xfrm>
      </xdr:grpSpPr>
      <xdr:cxnSp macro="">
        <xdr:nvCxnSpPr>
          <xdr:cNvPr id="71" name="Shape 6">
            <a:extLst>
              <a:ext uri="{FF2B5EF4-FFF2-40B4-BE49-F238E27FC236}">
                <a16:creationId xmlns:a16="http://schemas.microsoft.com/office/drawing/2014/main" id="{00000000-0008-0000-0600-00004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448</xdr:row>
      <xdr:rowOff>0</xdr:rowOff>
    </xdr:from>
    <xdr:ext cx="38100" cy="129540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GrpSpPr/>
      </xdr:nvGrpSpPr>
      <xdr:grpSpPr>
        <a:xfrm>
          <a:off x="9639300" y="170688000"/>
          <a:ext cx="38100" cy="1295400"/>
          <a:chOff x="9639300" y="170688000"/>
          <a:chExt cx="38100" cy="1295400"/>
        </a:xfrm>
      </xdr:grpSpPr>
      <xdr:cxnSp macro="">
        <xdr:nvCxnSpPr>
          <xdr:cNvPr id="73" name="Shape 6">
            <a:extLst>
              <a:ext uri="{FF2B5EF4-FFF2-40B4-BE49-F238E27FC236}">
                <a16:creationId xmlns:a16="http://schemas.microsoft.com/office/drawing/2014/main" id="{00000000-0008-0000-0600-00004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490</xdr:row>
      <xdr:rowOff>0</xdr:rowOff>
    </xdr:from>
    <xdr:ext cx="38100" cy="129540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GrpSpPr/>
      </xdr:nvGrpSpPr>
      <xdr:grpSpPr>
        <a:xfrm>
          <a:off x="9639300" y="186690000"/>
          <a:ext cx="38100" cy="1295400"/>
          <a:chOff x="9639300" y="186690000"/>
          <a:chExt cx="38100" cy="1295400"/>
        </a:xfrm>
      </xdr:grpSpPr>
      <xdr:cxnSp macro="">
        <xdr:nvCxnSpPr>
          <xdr:cNvPr id="75" name="Shape 6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70</xdr:row>
      <xdr:rowOff>104775</xdr:rowOff>
    </xdr:from>
    <xdr:ext cx="1390650" cy="3810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GrpSpPr/>
      </xdr:nvGrpSpPr>
      <xdr:grpSpPr>
        <a:xfrm>
          <a:off x="9467850" y="26774775"/>
          <a:ext cx="1390650" cy="38100"/>
          <a:chOff x="9467850" y="26774775"/>
          <a:chExt cx="1390650" cy="38100"/>
        </a:xfrm>
      </xdr:grpSpPr>
      <xdr:cxnSp macro="">
        <xdr:nvCxnSpPr>
          <xdr:cNvPr id="77" name="Shape 7">
            <a:extLst>
              <a:ext uri="{FF2B5EF4-FFF2-40B4-BE49-F238E27FC236}">
                <a16:creationId xmlns:a16="http://schemas.microsoft.com/office/drawing/2014/main" id="{00000000-0008-0000-0600-00004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113</xdr:row>
      <xdr:rowOff>104775</xdr:rowOff>
    </xdr:from>
    <xdr:ext cx="1390650" cy="381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GrpSpPr/>
      </xdr:nvGrpSpPr>
      <xdr:grpSpPr>
        <a:xfrm>
          <a:off x="9467850" y="43157775"/>
          <a:ext cx="1390650" cy="38100"/>
          <a:chOff x="9467850" y="43157775"/>
          <a:chExt cx="1390650" cy="38100"/>
        </a:xfrm>
      </xdr:grpSpPr>
      <xdr:cxnSp macro="">
        <xdr:nvCxnSpPr>
          <xdr:cNvPr id="79" name="Shape 7">
            <a:extLst>
              <a:ext uri="{FF2B5EF4-FFF2-40B4-BE49-F238E27FC236}">
                <a16:creationId xmlns:a16="http://schemas.microsoft.com/office/drawing/2014/main" id="{00000000-0008-0000-0600-00004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156</xdr:row>
      <xdr:rowOff>104775</xdr:rowOff>
    </xdr:from>
    <xdr:ext cx="1390650" cy="3810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GrpSpPr/>
      </xdr:nvGrpSpPr>
      <xdr:grpSpPr>
        <a:xfrm>
          <a:off x="9467850" y="59540775"/>
          <a:ext cx="1390650" cy="38100"/>
          <a:chOff x="9467850" y="59540775"/>
          <a:chExt cx="1390650" cy="38100"/>
        </a:xfrm>
      </xdr:grpSpPr>
      <xdr:cxnSp macro="">
        <xdr:nvCxnSpPr>
          <xdr:cNvPr id="81" name="Shape 7">
            <a:extLst>
              <a:ext uri="{FF2B5EF4-FFF2-40B4-BE49-F238E27FC236}">
                <a16:creationId xmlns:a16="http://schemas.microsoft.com/office/drawing/2014/main" id="{00000000-0008-0000-0600-00005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198</xdr:row>
      <xdr:rowOff>104775</xdr:rowOff>
    </xdr:from>
    <xdr:ext cx="13906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9467850" y="75542775"/>
          <a:ext cx="1390650" cy="38100"/>
          <a:chOff x="9467850" y="75542775"/>
          <a:chExt cx="1390650" cy="38100"/>
        </a:xfrm>
      </xdr:grpSpPr>
      <xdr:cxnSp macro="">
        <xdr:nvCxnSpPr>
          <xdr:cNvPr id="83" name="Shape 7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241</xdr:row>
      <xdr:rowOff>104775</xdr:rowOff>
    </xdr:from>
    <xdr:ext cx="1390650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GrpSpPr/>
      </xdr:nvGrpSpPr>
      <xdr:grpSpPr>
        <a:xfrm>
          <a:off x="9467850" y="91925775"/>
          <a:ext cx="1390650" cy="38100"/>
          <a:chOff x="9467850" y="91925775"/>
          <a:chExt cx="1390650" cy="38100"/>
        </a:xfrm>
      </xdr:grpSpPr>
      <xdr:cxnSp macro="">
        <xdr:nvCxnSpPr>
          <xdr:cNvPr id="85" name="Shape 7">
            <a:extLst>
              <a:ext uri="{FF2B5EF4-FFF2-40B4-BE49-F238E27FC236}">
                <a16:creationId xmlns:a16="http://schemas.microsoft.com/office/drawing/2014/main" id="{00000000-0008-0000-0600-00005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283</xdr:row>
      <xdr:rowOff>104775</xdr:rowOff>
    </xdr:from>
    <xdr:ext cx="1390650" cy="381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GrpSpPr/>
      </xdr:nvGrpSpPr>
      <xdr:grpSpPr>
        <a:xfrm>
          <a:off x="9467850" y="107927775"/>
          <a:ext cx="1390650" cy="38100"/>
          <a:chOff x="9467850" y="107927775"/>
          <a:chExt cx="1390650" cy="38100"/>
        </a:xfrm>
      </xdr:grpSpPr>
      <xdr:cxnSp macro="">
        <xdr:nvCxnSpPr>
          <xdr:cNvPr id="87" name="Shape 7">
            <a:extLst>
              <a:ext uri="{FF2B5EF4-FFF2-40B4-BE49-F238E27FC236}">
                <a16:creationId xmlns:a16="http://schemas.microsoft.com/office/drawing/2014/main" id="{00000000-0008-0000-0600-00005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326</xdr:row>
      <xdr:rowOff>104775</xdr:rowOff>
    </xdr:from>
    <xdr:ext cx="1390650" cy="3810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GrpSpPr/>
      </xdr:nvGrpSpPr>
      <xdr:grpSpPr>
        <a:xfrm>
          <a:off x="9467850" y="124310775"/>
          <a:ext cx="1390650" cy="38100"/>
          <a:chOff x="9467850" y="124310775"/>
          <a:chExt cx="1390650" cy="38100"/>
        </a:xfrm>
      </xdr:grpSpPr>
      <xdr:cxnSp macro="">
        <xdr:nvCxnSpPr>
          <xdr:cNvPr id="89" name="Shape 7">
            <a:extLst>
              <a:ext uri="{FF2B5EF4-FFF2-40B4-BE49-F238E27FC236}">
                <a16:creationId xmlns:a16="http://schemas.microsoft.com/office/drawing/2014/main" id="{00000000-0008-0000-0600-00005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369</xdr:row>
      <xdr:rowOff>104775</xdr:rowOff>
    </xdr:from>
    <xdr:ext cx="1390650" cy="3810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GrpSpPr/>
      </xdr:nvGrpSpPr>
      <xdr:grpSpPr>
        <a:xfrm>
          <a:off x="9467850" y="140693775"/>
          <a:ext cx="1390650" cy="38100"/>
          <a:chOff x="9467850" y="140693775"/>
          <a:chExt cx="1390650" cy="38100"/>
        </a:xfrm>
      </xdr:grpSpPr>
      <xdr:cxnSp macro="">
        <xdr:nvCxnSpPr>
          <xdr:cNvPr id="91" name="Shape 7">
            <a:extLst>
              <a:ext uri="{FF2B5EF4-FFF2-40B4-BE49-F238E27FC236}">
                <a16:creationId xmlns:a16="http://schemas.microsoft.com/office/drawing/2014/main" id="{00000000-0008-0000-0600-00005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411</xdr:row>
      <xdr:rowOff>104775</xdr:rowOff>
    </xdr:from>
    <xdr:ext cx="1390650" cy="38100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GrpSpPr/>
      </xdr:nvGrpSpPr>
      <xdr:grpSpPr>
        <a:xfrm>
          <a:off x="9467850" y="156695775"/>
          <a:ext cx="1390650" cy="38100"/>
          <a:chOff x="9467850" y="156695775"/>
          <a:chExt cx="1390650" cy="38100"/>
        </a:xfrm>
      </xdr:grpSpPr>
      <xdr:cxnSp macro="">
        <xdr:nvCxnSpPr>
          <xdr:cNvPr id="93" name="Shape 7">
            <a:extLst>
              <a:ext uri="{FF2B5EF4-FFF2-40B4-BE49-F238E27FC236}">
                <a16:creationId xmlns:a16="http://schemas.microsoft.com/office/drawing/2014/main" id="{00000000-0008-0000-0600-00005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454</xdr:row>
      <xdr:rowOff>104775</xdr:rowOff>
    </xdr:from>
    <xdr:ext cx="1390650" cy="3810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GrpSpPr/>
      </xdr:nvGrpSpPr>
      <xdr:grpSpPr>
        <a:xfrm>
          <a:off x="9467850" y="173078775"/>
          <a:ext cx="1390650" cy="38100"/>
          <a:chOff x="9467850" y="173078775"/>
          <a:chExt cx="1390650" cy="38100"/>
        </a:xfrm>
      </xdr:grpSpPr>
      <xdr:cxnSp macro="">
        <xdr:nvCxnSpPr>
          <xdr:cNvPr id="95" name="Shape 7">
            <a:extLst>
              <a:ext uri="{FF2B5EF4-FFF2-40B4-BE49-F238E27FC236}">
                <a16:creationId xmlns:a16="http://schemas.microsoft.com/office/drawing/2014/main" id="{00000000-0008-0000-0600-00005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496</xdr:row>
      <xdr:rowOff>104775</xdr:rowOff>
    </xdr:from>
    <xdr:ext cx="1390650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GrpSpPr/>
      </xdr:nvGrpSpPr>
      <xdr:grpSpPr>
        <a:xfrm>
          <a:off x="9467850" y="189080775"/>
          <a:ext cx="1390650" cy="38100"/>
          <a:chOff x="9467850" y="189080775"/>
          <a:chExt cx="1390650" cy="38100"/>
        </a:xfrm>
      </xdr:grpSpPr>
      <xdr:cxnSp macro="">
        <xdr:nvCxnSpPr>
          <xdr:cNvPr id="97" name="Shape 7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20</xdr:row>
      <xdr:rowOff>0</xdr:rowOff>
    </xdr:from>
    <xdr:ext cx="38100" cy="129540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GrpSpPr/>
      </xdr:nvGrpSpPr>
      <xdr:grpSpPr>
        <a:xfrm>
          <a:off x="9639300" y="7620000"/>
          <a:ext cx="38100" cy="1295400"/>
          <a:chOff x="9639300" y="7620000"/>
          <a:chExt cx="38100" cy="1295400"/>
        </a:xfrm>
      </xdr:grpSpPr>
      <xdr:cxnSp macro="">
        <xdr:nvCxnSpPr>
          <xdr:cNvPr id="99" name="Shape 6">
            <a:extLst>
              <a:ext uri="{FF2B5EF4-FFF2-40B4-BE49-F238E27FC236}">
                <a16:creationId xmlns:a16="http://schemas.microsoft.com/office/drawing/2014/main" id="{00000000-0008-0000-0600-00006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26</xdr:row>
      <xdr:rowOff>104775</xdr:rowOff>
    </xdr:from>
    <xdr:ext cx="1390650" cy="38100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GrpSpPr/>
      </xdr:nvGrpSpPr>
      <xdr:grpSpPr>
        <a:xfrm>
          <a:off x="9467850" y="10010775"/>
          <a:ext cx="1390650" cy="38100"/>
          <a:chOff x="9467850" y="10010775"/>
          <a:chExt cx="1390650" cy="38100"/>
        </a:xfrm>
      </xdr:grpSpPr>
      <xdr:cxnSp macro="">
        <xdr:nvCxnSpPr>
          <xdr:cNvPr id="101" name="Shape 7">
            <a:extLst>
              <a:ext uri="{FF2B5EF4-FFF2-40B4-BE49-F238E27FC236}">
                <a16:creationId xmlns:a16="http://schemas.microsoft.com/office/drawing/2014/main" id="{00000000-0008-0000-0600-00006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64</xdr:row>
      <xdr:rowOff>0</xdr:rowOff>
    </xdr:from>
    <xdr:ext cx="38100" cy="129540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GrpSpPr/>
      </xdr:nvGrpSpPr>
      <xdr:grpSpPr>
        <a:xfrm>
          <a:off x="9639300" y="24384000"/>
          <a:ext cx="38100" cy="1295400"/>
          <a:chOff x="9639300" y="24384000"/>
          <a:chExt cx="38100" cy="1295400"/>
        </a:xfrm>
      </xdr:grpSpPr>
      <xdr:cxnSp macro="">
        <xdr:nvCxnSpPr>
          <xdr:cNvPr id="103" name="Shape 6">
            <a:extLst>
              <a:ext uri="{FF2B5EF4-FFF2-40B4-BE49-F238E27FC236}">
                <a16:creationId xmlns:a16="http://schemas.microsoft.com/office/drawing/2014/main" id="{00000000-0008-0000-0600-00006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107</xdr:row>
      <xdr:rowOff>0</xdr:rowOff>
    </xdr:from>
    <xdr:ext cx="38100" cy="129540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GrpSpPr/>
      </xdr:nvGrpSpPr>
      <xdr:grpSpPr>
        <a:xfrm>
          <a:off x="9639300" y="40767000"/>
          <a:ext cx="38100" cy="1295400"/>
          <a:chOff x="9639300" y="40767000"/>
          <a:chExt cx="38100" cy="1295400"/>
        </a:xfrm>
      </xdr:grpSpPr>
      <xdr:cxnSp macro="">
        <xdr:nvCxnSpPr>
          <xdr:cNvPr id="105" name="Shape 6">
            <a:extLst>
              <a:ext uri="{FF2B5EF4-FFF2-40B4-BE49-F238E27FC236}">
                <a16:creationId xmlns:a16="http://schemas.microsoft.com/office/drawing/2014/main" id="{00000000-0008-0000-0600-00006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150</xdr:row>
      <xdr:rowOff>0</xdr:rowOff>
    </xdr:from>
    <xdr:ext cx="38100" cy="1295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GrpSpPr/>
      </xdr:nvGrpSpPr>
      <xdr:grpSpPr>
        <a:xfrm>
          <a:off x="9639300" y="57150000"/>
          <a:ext cx="38100" cy="1295400"/>
          <a:chOff x="9639300" y="57150000"/>
          <a:chExt cx="38100" cy="1295400"/>
        </a:xfrm>
      </xdr:grpSpPr>
      <xdr:cxnSp macro="">
        <xdr:nvCxnSpPr>
          <xdr:cNvPr id="107" name="Shape 6">
            <a:extLst>
              <a:ext uri="{FF2B5EF4-FFF2-40B4-BE49-F238E27FC236}">
                <a16:creationId xmlns:a16="http://schemas.microsoft.com/office/drawing/2014/main" id="{00000000-0008-0000-0600-00006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192</xdr:row>
      <xdr:rowOff>0</xdr:rowOff>
    </xdr:from>
    <xdr:ext cx="38100" cy="129540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GrpSpPr/>
      </xdr:nvGrpSpPr>
      <xdr:grpSpPr>
        <a:xfrm>
          <a:off x="9639300" y="73152000"/>
          <a:ext cx="38100" cy="1295400"/>
          <a:chOff x="9639300" y="73152000"/>
          <a:chExt cx="38100" cy="1295400"/>
        </a:xfrm>
      </xdr:grpSpPr>
      <xdr:cxnSp macro="">
        <xdr:nvCxnSpPr>
          <xdr:cNvPr id="109" name="Shape 6">
            <a:extLst>
              <a:ext uri="{FF2B5EF4-FFF2-40B4-BE49-F238E27FC236}">
                <a16:creationId xmlns:a16="http://schemas.microsoft.com/office/drawing/2014/main" id="{00000000-0008-0000-0600-00006D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235</xdr:row>
      <xdr:rowOff>0</xdr:rowOff>
    </xdr:from>
    <xdr:ext cx="38100" cy="1295400"/>
    <xdr:grpSp>
      <xdr:nvGrpSpPr>
        <xdr:cNvPr id="110" name="Shape 2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GrpSpPr/>
      </xdr:nvGrpSpPr>
      <xdr:grpSpPr>
        <a:xfrm>
          <a:off x="9639300" y="89535000"/>
          <a:ext cx="38100" cy="1295400"/>
          <a:chOff x="9639300" y="89535000"/>
          <a:chExt cx="38100" cy="1295400"/>
        </a:xfrm>
      </xdr:grpSpPr>
      <xdr:cxnSp macro="">
        <xdr:nvCxnSpPr>
          <xdr:cNvPr id="111" name="Shape 6">
            <a:extLst>
              <a:ext uri="{FF2B5EF4-FFF2-40B4-BE49-F238E27FC236}">
                <a16:creationId xmlns:a16="http://schemas.microsoft.com/office/drawing/2014/main" id="{00000000-0008-0000-0600-00006F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277</xdr:row>
      <xdr:rowOff>0</xdr:rowOff>
    </xdr:from>
    <xdr:ext cx="38100" cy="1295400"/>
    <xdr:grpSp>
      <xdr:nvGrpSpPr>
        <xdr:cNvPr id="112" name="Shape 2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GrpSpPr/>
      </xdr:nvGrpSpPr>
      <xdr:grpSpPr>
        <a:xfrm>
          <a:off x="9639300" y="105537000"/>
          <a:ext cx="38100" cy="1295400"/>
          <a:chOff x="9639300" y="105537000"/>
          <a:chExt cx="38100" cy="1295400"/>
        </a:xfrm>
      </xdr:grpSpPr>
      <xdr:cxnSp macro="">
        <xdr:nvCxnSpPr>
          <xdr:cNvPr id="113" name="Shape 6">
            <a:extLst>
              <a:ext uri="{FF2B5EF4-FFF2-40B4-BE49-F238E27FC236}">
                <a16:creationId xmlns:a16="http://schemas.microsoft.com/office/drawing/2014/main" id="{00000000-0008-0000-0600-000071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320</xdr:row>
      <xdr:rowOff>0</xdr:rowOff>
    </xdr:from>
    <xdr:ext cx="38100" cy="1295400"/>
    <xdr:grpSp>
      <xdr:nvGrpSpPr>
        <xdr:cNvPr id="114" name="Shape 2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GrpSpPr/>
      </xdr:nvGrpSpPr>
      <xdr:grpSpPr>
        <a:xfrm>
          <a:off x="9639300" y="121920000"/>
          <a:ext cx="38100" cy="1295400"/>
          <a:chOff x="9639300" y="121920000"/>
          <a:chExt cx="38100" cy="1295400"/>
        </a:xfrm>
      </xdr:grpSpPr>
      <xdr:cxnSp macro="">
        <xdr:nvCxnSpPr>
          <xdr:cNvPr id="115" name="Shape 6">
            <a:extLst>
              <a:ext uri="{FF2B5EF4-FFF2-40B4-BE49-F238E27FC236}">
                <a16:creationId xmlns:a16="http://schemas.microsoft.com/office/drawing/2014/main" id="{00000000-0008-0000-0600-000073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363</xdr:row>
      <xdr:rowOff>0</xdr:rowOff>
    </xdr:from>
    <xdr:ext cx="38100" cy="12954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GrpSpPr/>
      </xdr:nvGrpSpPr>
      <xdr:grpSpPr>
        <a:xfrm>
          <a:off x="9639300" y="138303000"/>
          <a:ext cx="38100" cy="1295400"/>
          <a:chOff x="9639300" y="138303000"/>
          <a:chExt cx="38100" cy="1295400"/>
        </a:xfrm>
      </xdr:grpSpPr>
      <xdr:cxnSp macro="">
        <xdr:nvCxnSpPr>
          <xdr:cNvPr id="117" name="Shape 6">
            <a:extLst>
              <a:ext uri="{FF2B5EF4-FFF2-40B4-BE49-F238E27FC236}">
                <a16:creationId xmlns:a16="http://schemas.microsoft.com/office/drawing/2014/main" id="{00000000-0008-0000-0600-000075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405</xdr:row>
      <xdr:rowOff>0</xdr:rowOff>
    </xdr:from>
    <xdr:ext cx="38100" cy="12954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GrpSpPr/>
      </xdr:nvGrpSpPr>
      <xdr:grpSpPr>
        <a:xfrm>
          <a:off x="9639300" y="154305000"/>
          <a:ext cx="38100" cy="1295400"/>
          <a:chOff x="9639300" y="154305000"/>
          <a:chExt cx="38100" cy="1295400"/>
        </a:xfrm>
      </xdr:grpSpPr>
      <xdr:cxnSp macro="">
        <xdr:nvCxnSpPr>
          <xdr:cNvPr id="119" name="Shape 6">
            <a:extLst>
              <a:ext uri="{FF2B5EF4-FFF2-40B4-BE49-F238E27FC236}">
                <a16:creationId xmlns:a16="http://schemas.microsoft.com/office/drawing/2014/main" id="{00000000-0008-0000-0600-000077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448</xdr:row>
      <xdr:rowOff>0</xdr:rowOff>
    </xdr:from>
    <xdr:ext cx="38100" cy="1295400"/>
    <xdr:grpSp>
      <xdr:nvGrpSpPr>
        <xdr:cNvPr id="120" name="Shape 2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GrpSpPr/>
      </xdr:nvGrpSpPr>
      <xdr:grpSpPr>
        <a:xfrm>
          <a:off x="9639300" y="170688000"/>
          <a:ext cx="38100" cy="1295400"/>
          <a:chOff x="9639300" y="170688000"/>
          <a:chExt cx="38100" cy="1295400"/>
        </a:xfrm>
      </xdr:grpSpPr>
      <xdr:cxnSp macro="">
        <xdr:nvCxnSpPr>
          <xdr:cNvPr id="121" name="Shape 6">
            <a:extLst>
              <a:ext uri="{FF2B5EF4-FFF2-40B4-BE49-F238E27FC236}">
                <a16:creationId xmlns:a16="http://schemas.microsoft.com/office/drawing/2014/main" id="{00000000-0008-0000-0600-000079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352425</xdr:colOff>
      <xdr:row>490</xdr:row>
      <xdr:rowOff>0</xdr:rowOff>
    </xdr:from>
    <xdr:ext cx="38100" cy="1295400"/>
    <xdr:grpSp>
      <xdr:nvGrpSpPr>
        <xdr:cNvPr id="122" name="Shape 2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GrpSpPr/>
      </xdr:nvGrpSpPr>
      <xdr:grpSpPr>
        <a:xfrm>
          <a:off x="9639300" y="186690000"/>
          <a:ext cx="38100" cy="1295400"/>
          <a:chOff x="9639300" y="186690000"/>
          <a:chExt cx="38100" cy="1295400"/>
        </a:xfrm>
      </xdr:grpSpPr>
      <xdr:cxnSp macro="">
        <xdr:nvCxnSpPr>
          <xdr:cNvPr id="123" name="Shape 6">
            <a:extLst>
              <a:ext uri="{FF2B5EF4-FFF2-40B4-BE49-F238E27FC236}">
                <a16:creationId xmlns:a16="http://schemas.microsoft.com/office/drawing/2014/main" id="{00000000-0008-0000-0600-00007B000000}"/>
              </a:ext>
            </a:extLst>
          </xdr:cNvPr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stealth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70</xdr:row>
      <xdr:rowOff>104775</xdr:rowOff>
    </xdr:from>
    <xdr:ext cx="1390650" cy="38100"/>
    <xdr:grpSp>
      <xdr:nvGrpSpPr>
        <xdr:cNvPr id="124" name="Shape 2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GrpSpPr/>
      </xdr:nvGrpSpPr>
      <xdr:grpSpPr>
        <a:xfrm>
          <a:off x="9467850" y="26774775"/>
          <a:ext cx="1390650" cy="38100"/>
          <a:chOff x="9467850" y="26774775"/>
          <a:chExt cx="1390650" cy="38100"/>
        </a:xfrm>
      </xdr:grpSpPr>
      <xdr:cxnSp macro="">
        <xdr:nvCxnSpPr>
          <xdr:cNvPr id="125" name="Shape 7">
            <a:extLst>
              <a:ext uri="{FF2B5EF4-FFF2-40B4-BE49-F238E27FC236}">
                <a16:creationId xmlns:a16="http://schemas.microsoft.com/office/drawing/2014/main" id="{00000000-0008-0000-0600-00007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113</xdr:row>
      <xdr:rowOff>104775</xdr:rowOff>
    </xdr:from>
    <xdr:ext cx="1390650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GrpSpPr/>
      </xdr:nvGrpSpPr>
      <xdr:grpSpPr>
        <a:xfrm>
          <a:off x="9467850" y="43157775"/>
          <a:ext cx="1390650" cy="38100"/>
          <a:chOff x="9467850" y="43157775"/>
          <a:chExt cx="1390650" cy="38100"/>
        </a:xfrm>
      </xdr:grpSpPr>
      <xdr:cxnSp macro="">
        <xdr:nvCxnSpPr>
          <xdr:cNvPr id="127" name="Shape 7">
            <a:extLst>
              <a:ext uri="{FF2B5EF4-FFF2-40B4-BE49-F238E27FC236}">
                <a16:creationId xmlns:a16="http://schemas.microsoft.com/office/drawing/2014/main" id="{00000000-0008-0000-0600-00007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156</xdr:row>
      <xdr:rowOff>104775</xdr:rowOff>
    </xdr:from>
    <xdr:ext cx="1390650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GrpSpPr/>
      </xdr:nvGrpSpPr>
      <xdr:grpSpPr>
        <a:xfrm>
          <a:off x="9467850" y="59540775"/>
          <a:ext cx="1390650" cy="38100"/>
          <a:chOff x="9467850" y="59540775"/>
          <a:chExt cx="1390650" cy="38100"/>
        </a:xfrm>
      </xdr:grpSpPr>
      <xdr:cxnSp macro="">
        <xdr:nvCxnSpPr>
          <xdr:cNvPr id="129" name="Shape 7">
            <a:extLst>
              <a:ext uri="{FF2B5EF4-FFF2-40B4-BE49-F238E27FC236}">
                <a16:creationId xmlns:a16="http://schemas.microsoft.com/office/drawing/2014/main" id="{00000000-0008-0000-0600-00008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198</xdr:row>
      <xdr:rowOff>104775</xdr:rowOff>
    </xdr:from>
    <xdr:ext cx="1390650" cy="38100"/>
    <xdr:grpSp>
      <xdr:nvGrpSpPr>
        <xdr:cNvPr id="130" name="Shape 2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GrpSpPr/>
      </xdr:nvGrpSpPr>
      <xdr:grpSpPr>
        <a:xfrm>
          <a:off x="9467850" y="75542775"/>
          <a:ext cx="1390650" cy="38100"/>
          <a:chOff x="9467850" y="75542775"/>
          <a:chExt cx="1390650" cy="38100"/>
        </a:xfrm>
      </xdr:grpSpPr>
      <xdr:cxnSp macro="">
        <xdr:nvCxnSpPr>
          <xdr:cNvPr id="131" name="Shape 7">
            <a:extLst>
              <a:ext uri="{FF2B5EF4-FFF2-40B4-BE49-F238E27FC236}">
                <a16:creationId xmlns:a16="http://schemas.microsoft.com/office/drawing/2014/main" id="{00000000-0008-0000-0600-000083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241</xdr:row>
      <xdr:rowOff>104775</xdr:rowOff>
    </xdr:from>
    <xdr:ext cx="1390650" cy="38100"/>
    <xdr:grpSp>
      <xdr:nvGrpSpPr>
        <xdr:cNvPr id="132" name="Shape 2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GrpSpPr/>
      </xdr:nvGrpSpPr>
      <xdr:grpSpPr>
        <a:xfrm>
          <a:off x="9467850" y="91925775"/>
          <a:ext cx="1390650" cy="38100"/>
          <a:chOff x="9467850" y="91925775"/>
          <a:chExt cx="1390650" cy="38100"/>
        </a:xfrm>
      </xdr:grpSpPr>
      <xdr:cxnSp macro="">
        <xdr:nvCxnSpPr>
          <xdr:cNvPr id="133" name="Shape 7">
            <a:extLst>
              <a:ext uri="{FF2B5EF4-FFF2-40B4-BE49-F238E27FC236}">
                <a16:creationId xmlns:a16="http://schemas.microsoft.com/office/drawing/2014/main" id="{00000000-0008-0000-0600-000085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283</xdr:row>
      <xdr:rowOff>104775</xdr:rowOff>
    </xdr:from>
    <xdr:ext cx="1390650" cy="3810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GrpSpPr/>
      </xdr:nvGrpSpPr>
      <xdr:grpSpPr>
        <a:xfrm>
          <a:off x="9467850" y="107927775"/>
          <a:ext cx="1390650" cy="38100"/>
          <a:chOff x="9467850" y="107927775"/>
          <a:chExt cx="1390650" cy="38100"/>
        </a:xfrm>
      </xdr:grpSpPr>
      <xdr:cxnSp macro="">
        <xdr:nvCxnSpPr>
          <xdr:cNvPr id="135" name="Shape 7">
            <a:extLst>
              <a:ext uri="{FF2B5EF4-FFF2-40B4-BE49-F238E27FC236}">
                <a16:creationId xmlns:a16="http://schemas.microsoft.com/office/drawing/2014/main" id="{00000000-0008-0000-0600-000087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326</xdr:row>
      <xdr:rowOff>104775</xdr:rowOff>
    </xdr:from>
    <xdr:ext cx="1390650" cy="38100"/>
    <xdr:grpSp>
      <xdr:nvGrpSpPr>
        <xdr:cNvPr id="136" name="Shape 2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GrpSpPr/>
      </xdr:nvGrpSpPr>
      <xdr:grpSpPr>
        <a:xfrm>
          <a:off x="9467850" y="124310775"/>
          <a:ext cx="1390650" cy="38100"/>
          <a:chOff x="9467850" y="124310775"/>
          <a:chExt cx="1390650" cy="38100"/>
        </a:xfrm>
      </xdr:grpSpPr>
      <xdr:cxnSp macro="">
        <xdr:nvCxnSpPr>
          <xdr:cNvPr id="137" name="Shape 7">
            <a:extLst>
              <a:ext uri="{FF2B5EF4-FFF2-40B4-BE49-F238E27FC236}">
                <a16:creationId xmlns:a16="http://schemas.microsoft.com/office/drawing/2014/main" id="{00000000-0008-0000-0600-000089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369</xdr:row>
      <xdr:rowOff>104775</xdr:rowOff>
    </xdr:from>
    <xdr:ext cx="1390650" cy="38100"/>
    <xdr:grpSp>
      <xdr:nvGrpSpPr>
        <xdr:cNvPr id="138" name="Shape 2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GrpSpPr/>
      </xdr:nvGrpSpPr>
      <xdr:grpSpPr>
        <a:xfrm>
          <a:off x="9467850" y="140693775"/>
          <a:ext cx="1390650" cy="38100"/>
          <a:chOff x="9467850" y="140693775"/>
          <a:chExt cx="1390650" cy="38100"/>
        </a:xfrm>
      </xdr:grpSpPr>
      <xdr:cxnSp macro="">
        <xdr:nvCxnSpPr>
          <xdr:cNvPr id="139" name="Shape 7">
            <a:extLst>
              <a:ext uri="{FF2B5EF4-FFF2-40B4-BE49-F238E27FC236}">
                <a16:creationId xmlns:a16="http://schemas.microsoft.com/office/drawing/2014/main" id="{00000000-0008-0000-0600-00008B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411</xdr:row>
      <xdr:rowOff>104775</xdr:rowOff>
    </xdr:from>
    <xdr:ext cx="1390650" cy="38100"/>
    <xdr:grpSp>
      <xdr:nvGrpSpPr>
        <xdr:cNvPr id="140" name="Shape 2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GrpSpPr/>
      </xdr:nvGrpSpPr>
      <xdr:grpSpPr>
        <a:xfrm>
          <a:off x="9467850" y="156695775"/>
          <a:ext cx="1390650" cy="38100"/>
          <a:chOff x="9467850" y="156695775"/>
          <a:chExt cx="1390650" cy="38100"/>
        </a:xfrm>
      </xdr:grpSpPr>
      <xdr:cxnSp macro="">
        <xdr:nvCxnSpPr>
          <xdr:cNvPr id="141" name="Shape 7">
            <a:extLst>
              <a:ext uri="{FF2B5EF4-FFF2-40B4-BE49-F238E27FC236}">
                <a16:creationId xmlns:a16="http://schemas.microsoft.com/office/drawing/2014/main" id="{00000000-0008-0000-0600-00008D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454</xdr:row>
      <xdr:rowOff>104775</xdr:rowOff>
    </xdr:from>
    <xdr:ext cx="1390650" cy="38100"/>
    <xdr:grpSp>
      <xdr:nvGrpSpPr>
        <xdr:cNvPr id="142" name="Shape 2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GrpSpPr/>
      </xdr:nvGrpSpPr>
      <xdr:grpSpPr>
        <a:xfrm>
          <a:off x="9467850" y="173078775"/>
          <a:ext cx="1390650" cy="38100"/>
          <a:chOff x="9467850" y="173078775"/>
          <a:chExt cx="1390650" cy="38100"/>
        </a:xfrm>
      </xdr:grpSpPr>
      <xdr:cxnSp macro="">
        <xdr:nvCxnSpPr>
          <xdr:cNvPr id="143" name="Shape 7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180975</xdr:colOff>
      <xdr:row>496</xdr:row>
      <xdr:rowOff>104775</xdr:rowOff>
    </xdr:from>
    <xdr:ext cx="1390650" cy="38100"/>
    <xdr:grpSp>
      <xdr:nvGrpSpPr>
        <xdr:cNvPr id="144" name="Shape 2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GrpSpPr/>
      </xdr:nvGrpSpPr>
      <xdr:grpSpPr>
        <a:xfrm>
          <a:off x="9467850" y="189080775"/>
          <a:ext cx="1390650" cy="38100"/>
          <a:chOff x="9467850" y="189080775"/>
          <a:chExt cx="1390650" cy="38100"/>
        </a:xfrm>
      </xdr:grpSpPr>
      <xdr:cxnSp macro="">
        <xdr:nvCxnSpPr>
          <xdr:cNvPr id="145" name="Shape 7">
            <a:extLst>
              <a:ext uri="{FF2B5EF4-FFF2-40B4-BE49-F238E27FC236}">
                <a16:creationId xmlns:a16="http://schemas.microsoft.com/office/drawing/2014/main" id="{00000000-0008-0000-0600-000091000000}"/>
              </a:ext>
            </a:extLst>
          </xdr:cNvPr>
          <xdr:cNvCxnSpPr/>
        </xdr:nvCxnSpPr>
        <xdr:spPr>
          <a:xfrm>
            <a:off x="4650675" y="3780000"/>
            <a:ext cx="13906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64"/>
  <sheetViews>
    <sheetView workbookViewId="0">
      <selection activeCell="F2" sqref="F2"/>
    </sheetView>
  </sheetViews>
  <sheetFormatPr defaultColWidth="14.3515625" defaultRowHeight="15" customHeight="1" x14ac:dyDescent="0.2"/>
  <cols>
    <col min="1" max="1" width="10.20703125" bestFit="1" customWidth="1"/>
    <col min="2" max="2" width="18.49609375" customWidth="1"/>
    <col min="3" max="3" width="13.61328125" customWidth="1"/>
    <col min="4" max="4" width="22.34375" customWidth="1"/>
    <col min="5" max="5" width="18.34765625" customWidth="1"/>
    <col min="6" max="6" width="35.80859375" customWidth="1"/>
    <col min="7" max="7" width="7.98828125" customWidth="1"/>
    <col min="8" max="8" width="11.09765625" customWidth="1"/>
    <col min="9" max="9" width="7.69140625" customWidth="1"/>
    <col min="10" max="29" width="10.65234375" customWidth="1"/>
  </cols>
  <sheetData>
    <row r="1" spans="1:29" ht="26.25" customHeight="1" x14ac:dyDescent="0.2">
      <c r="A1" s="1" t="s">
        <v>0</v>
      </c>
      <c r="B1" s="2"/>
      <c r="C1" s="3" t="s">
        <v>1</v>
      </c>
      <c r="D1" s="4" t="s">
        <v>2</v>
      </c>
      <c r="E1" s="5" t="s">
        <v>3</v>
      </c>
      <c r="F1" s="5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6.25" customHeight="1" x14ac:dyDescent="0.65">
      <c r="A2" s="7">
        <v>0</v>
      </c>
      <c r="B2" s="124"/>
      <c r="C2" s="8">
        <v>5</v>
      </c>
      <c r="D2" s="9">
        <v>-72</v>
      </c>
      <c r="E2" s="9">
        <v>34</v>
      </c>
      <c r="F2" s="10" t="s">
        <v>8284</v>
      </c>
      <c r="G2" s="1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26.25" customHeight="1" x14ac:dyDescent="0.2">
      <c r="A3" s="12"/>
      <c r="B3" s="125"/>
      <c r="C3" s="13"/>
      <c r="D3" s="9">
        <v>11</v>
      </c>
      <c r="E3" s="9">
        <v>19</v>
      </c>
      <c r="F3" s="14"/>
      <c r="G3" s="1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26.25" customHeight="1" x14ac:dyDescent="0.2">
      <c r="A4" s="12"/>
      <c r="B4" s="12"/>
      <c r="C4" s="6"/>
      <c r="D4" s="6"/>
      <c r="E4" s="15"/>
      <c r="F4" s="6"/>
      <c r="G4" s="1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26.25" customHeight="1" x14ac:dyDescent="0.2">
      <c r="A5" s="12"/>
      <c r="B5" s="12"/>
      <c r="C5" s="6"/>
      <c r="D5" s="6"/>
      <c r="E5" s="15"/>
      <c r="F5" s="6"/>
      <c r="G5" s="1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26.25" customHeight="1" x14ac:dyDescent="0.2">
      <c r="A6" s="16"/>
      <c r="B6" s="16"/>
      <c r="C6" s="17"/>
      <c r="D6" s="6"/>
      <c r="E6" s="15"/>
      <c r="F6" s="6"/>
      <c r="G6" s="1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6.25" customHeight="1" x14ac:dyDescent="0.2">
      <c r="A7" s="12"/>
      <c r="B7" s="12"/>
      <c r="C7" s="6"/>
      <c r="D7" s="6"/>
      <c r="E7" s="15"/>
      <c r="F7" s="6"/>
      <c r="G7" s="6"/>
      <c r="H7" s="6">
        <f>0.3313*60</f>
        <v>19.878</v>
      </c>
      <c r="I7" s="6"/>
      <c r="J7" s="6"/>
      <c r="K7" s="6"/>
      <c r="L7" s="6"/>
      <c r="M7" s="6"/>
      <c r="N7" s="1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26.25" customHeight="1" x14ac:dyDescent="0.2">
      <c r="A8" s="12"/>
      <c r="B8" s="12"/>
      <c r="C8" s="6"/>
      <c r="D8" s="6"/>
      <c r="E8" s="15"/>
      <c r="F8" s="6"/>
      <c r="G8" s="6"/>
      <c r="H8" s="6">
        <f>0.198*60</f>
        <v>11.88</v>
      </c>
      <c r="I8" s="18"/>
      <c r="J8" s="19"/>
      <c r="K8" s="6"/>
      <c r="L8" s="6"/>
      <c r="M8" s="6"/>
      <c r="N8" s="1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26.25" customHeight="1" x14ac:dyDescent="0.2">
      <c r="A9" s="12"/>
      <c r="B9" s="12"/>
      <c r="C9" s="6"/>
      <c r="D9" s="6"/>
      <c r="E9" s="15"/>
      <c r="F9" s="6"/>
      <c r="G9" s="6"/>
      <c r="H9" s="6"/>
      <c r="I9" s="6"/>
      <c r="J9" s="6"/>
      <c r="K9" s="6"/>
      <c r="L9" s="6"/>
      <c r="M9" s="6"/>
      <c r="N9" s="11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26.25" customHeight="1" x14ac:dyDescent="0.2">
      <c r="A10" s="12"/>
      <c r="B10" s="12"/>
      <c r="C10" s="6"/>
      <c r="D10" s="6"/>
      <c r="E10" s="15"/>
      <c r="F10" s="6"/>
      <c r="G10" s="6"/>
      <c r="H10" s="6"/>
      <c r="I10" s="6"/>
      <c r="J10" s="6"/>
      <c r="K10" s="6"/>
      <c r="L10" s="6"/>
      <c r="M10" s="6"/>
      <c r="N10" s="1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26.25" customHeight="1" x14ac:dyDescent="0.2">
      <c r="A11" s="6"/>
      <c r="B11" s="6"/>
      <c r="C11" s="6"/>
      <c r="D11" s="6"/>
      <c r="E11" s="20"/>
      <c r="F11" s="6"/>
      <c r="G11" s="6"/>
      <c r="H11" s="6"/>
      <c r="I11" s="6"/>
      <c r="J11" s="6"/>
      <c r="K11" s="6"/>
      <c r="L11" s="6"/>
      <c r="M11" s="6"/>
      <c r="N11" s="1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26.25" customHeight="1" x14ac:dyDescent="0.2">
      <c r="A12" s="6"/>
      <c r="B12" s="6"/>
      <c r="C12" s="6"/>
      <c r="D12" s="6"/>
      <c r="E12" s="15"/>
      <c r="F12" s="6"/>
      <c r="G12" s="6"/>
      <c r="H12" s="6"/>
      <c r="I12" s="6"/>
      <c r="J12" s="6"/>
      <c r="K12" s="6"/>
      <c r="L12" s="6"/>
      <c r="M12" s="6"/>
      <c r="N12" s="1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26.25" customHeight="1" x14ac:dyDescent="0.2">
      <c r="A13" s="6"/>
      <c r="B13" s="6"/>
      <c r="C13" s="6"/>
      <c r="D13" s="6"/>
      <c r="E13" s="1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1"/>
      <c r="R13" s="21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26.25" customHeight="1" x14ac:dyDescent="0.2">
      <c r="A14" s="6"/>
      <c r="B14" s="6"/>
      <c r="C14" s="22"/>
      <c r="D14" s="6"/>
      <c r="E14" s="22"/>
      <c r="F14" s="22"/>
      <c r="G14" s="22"/>
      <c r="H14" s="2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26.25" customHeight="1" x14ac:dyDescent="0.2">
      <c r="A15" s="6"/>
      <c r="B15" s="6"/>
      <c r="C15" s="6"/>
      <c r="D15" s="6"/>
      <c r="E15" s="15"/>
      <c r="F15" s="6"/>
      <c r="G15" s="6"/>
      <c r="H15" s="6"/>
      <c r="I15" s="6"/>
      <c r="J15" s="6"/>
      <c r="K15" s="6"/>
      <c r="L15" s="6"/>
      <c r="M15" s="6"/>
      <c r="N15" s="23"/>
      <c r="O15" s="2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26.25" customHeight="1" x14ac:dyDescent="0.2">
      <c r="A16" s="6"/>
      <c r="B16" s="6"/>
      <c r="C16" s="6"/>
      <c r="D16" s="6"/>
      <c r="E16" s="6"/>
      <c r="F16" s="6"/>
      <c r="G16" s="2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6.25" customHeight="1" x14ac:dyDescent="0.2">
      <c r="A17" s="6"/>
      <c r="B17" s="6"/>
      <c r="C17" s="6"/>
      <c r="D17" s="6"/>
      <c r="E17" s="6"/>
      <c r="F17" s="6"/>
      <c r="G17" s="23"/>
      <c r="H17" s="6"/>
      <c r="I17" s="18"/>
      <c r="J17" s="1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26.2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26.25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26.25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26.2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26.25" customHeight="1" x14ac:dyDescent="0.2">
      <c r="A22" s="6"/>
      <c r="B22" s="6"/>
      <c r="C22" s="18"/>
      <c r="D22" s="6"/>
      <c r="E22" s="6"/>
      <c r="F22" s="6"/>
      <c r="G22" s="2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6.25" customHeight="1" x14ac:dyDescent="0.2">
      <c r="A23" s="6"/>
      <c r="B23" s="6"/>
      <c r="C23" s="6"/>
      <c r="D23" s="6"/>
      <c r="E23" s="6"/>
      <c r="F23" s="6"/>
      <c r="G23" s="2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6.25" customHeight="1" x14ac:dyDescent="0.2">
      <c r="A24" s="6"/>
      <c r="B24" s="6"/>
      <c r="C24" s="6"/>
      <c r="D24" s="6"/>
      <c r="E24" s="18"/>
      <c r="F24" s="6"/>
      <c r="G24" s="2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6.25" customHeight="1" x14ac:dyDescent="0.2">
      <c r="A25" s="6"/>
      <c r="B25" s="6"/>
      <c r="C25" s="6"/>
      <c r="D25" s="6"/>
      <c r="E25" s="18"/>
      <c r="F25" s="6"/>
      <c r="G25" s="23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6.25" customHeight="1" x14ac:dyDescent="0.2">
      <c r="A26" s="24"/>
      <c r="B26" s="18"/>
      <c r="C26" s="18"/>
      <c r="D26" s="18"/>
      <c r="E26" s="18"/>
      <c r="F26" s="6"/>
      <c r="G26" s="2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6.25" customHeight="1" x14ac:dyDescent="0.2">
      <c r="A27" s="24"/>
      <c r="B27" s="18"/>
      <c r="C27" s="18"/>
      <c r="D27" s="18"/>
      <c r="E27" s="18"/>
      <c r="F27" s="6"/>
      <c r="G27" s="2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6.25" customHeight="1" x14ac:dyDescent="0.2">
      <c r="A28" s="24"/>
      <c r="B28" s="18"/>
      <c r="C28" s="18"/>
      <c r="D28" s="18"/>
      <c r="E28" s="18"/>
      <c r="F28" s="6"/>
      <c r="G28" s="2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6.25" customHeight="1" x14ac:dyDescent="0.2">
      <c r="A29" s="24"/>
      <c r="B29" s="18"/>
      <c r="C29" s="18"/>
      <c r="D29" s="18"/>
      <c r="E29" s="18"/>
      <c r="F29" s="6"/>
      <c r="G29" s="2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6.25" customHeight="1" x14ac:dyDescent="0.2">
      <c r="A30" s="24"/>
      <c r="B30" s="18"/>
      <c r="C30" s="18"/>
      <c r="D30" s="18"/>
      <c r="E30" s="18"/>
      <c r="F30" s="6"/>
      <c r="G30" s="23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6.25" customHeight="1" x14ac:dyDescent="0.2">
      <c r="A31" s="24"/>
      <c r="B31" s="18"/>
      <c r="C31" s="18"/>
      <c r="D31" s="18"/>
      <c r="E31" s="18"/>
      <c r="F31" s="6"/>
      <c r="G31" s="23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6.25" customHeight="1" x14ac:dyDescent="0.2">
      <c r="A32" s="24"/>
      <c r="B32" s="18"/>
      <c r="C32" s="18"/>
      <c r="D32" s="18"/>
      <c r="E32" s="18"/>
      <c r="F32" s="6"/>
      <c r="G32" s="23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6.25" customHeight="1" x14ac:dyDescent="0.2">
      <c r="A33" s="18"/>
      <c r="B33" s="18"/>
      <c r="C33" s="18"/>
      <c r="D33" s="18"/>
      <c r="E33" s="18"/>
      <c r="F33" s="6"/>
      <c r="G33" s="2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6.25" customHeight="1" x14ac:dyDescent="0.2">
      <c r="A34" s="24"/>
      <c r="B34" s="18"/>
      <c r="C34" s="18"/>
      <c r="D34" s="18"/>
      <c r="E34" s="18"/>
      <c r="F34" s="6"/>
      <c r="G34" s="23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6.25" customHeight="1" x14ac:dyDescent="0.2">
      <c r="A35" s="24"/>
      <c r="B35" s="18"/>
      <c r="C35" s="6"/>
      <c r="D35" s="18"/>
      <c r="E35" s="18"/>
      <c r="F35" s="6"/>
      <c r="G35" s="23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6.25" customHeight="1" x14ac:dyDescent="0.2">
      <c r="A36" s="24"/>
      <c r="B36" s="18"/>
      <c r="C36" s="18"/>
      <c r="D36" s="18"/>
      <c r="E36" s="18"/>
      <c r="F36" s="6"/>
      <c r="G36" s="2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6.25" customHeight="1" x14ac:dyDescent="0.2">
      <c r="A37" s="24"/>
      <c r="B37" s="18"/>
      <c r="C37" s="18"/>
      <c r="D37" s="18"/>
      <c r="E37" s="18"/>
      <c r="F37" s="6"/>
      <c r="G37" s="23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6.25" customHeight="1" x14ac:dyDescent="0.2">
      <c r="A38" s="24"/>
      <c r="B38" s="18"/>
      <c r="C38" s="18"/>
      <c r="D38" s="18"/>
      <c r="E38" s="18"/>
      <c r="F38" s="6"/>
      <c r="G38" s="23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6.25" customHeight="1" x14ac:dyDescent="0.2">
      <c r="A39" s="24"/>
      <c r="B39" s="18"/>
      <c r="C39" s="18"/>
      <c r="D39" s="18"/>
      <c r="E39" s="18"/>
      <c r="F39" s="6"/>
      <c r="G39" s="2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6.25" customHeight="1" x14ac:dyDescent="0.2">
      <c r="A40" s="24"/>
      <c r="B40" s="18"/>
      <c r="C40" s="18"/>
      <c r="D40" s="18"/>
      <c r="E40" s="18"/>
      <c r="F40" s="6"/>
      <c r="G40" s="2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6.25" customHeight="1" x14ac:dyDescent="0.2">
      <c r="A41" s="24"/>
      <c r="B41" s="18"/>
      <c r="C41" s="18"/>
      <c r="D41" s="18"/>
      <c r="E41" s="18"/>
      <c r="F41" s="6"/>
      <c r="G41" s="23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6.25" customHeight="1" x14ac:dyDescent="0.2">
      <c r="A42" s="24"/>
      <c r="B42" s="18"/>
      <c r="C42" s="18"/>
      <c r="D42" s="18"/>
      <c r="E42" s="18"/>
      <c r="F42" s="6"/>
      <c r="G42" s="23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26.25" customHeight="1" x14ac:dyDescent="0.2">
      <c r="A43" s="24"/>
      <c r="B43" s="18"/>
      <c r="C43" s="18"/>
      <c r="D43" s="18"/>
      <c r="E43" s="18"/>
      <c r="F43" s="6"/>
      <c r="G43" s="2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26.25" customHeight="1" x14ac:dyDescent="0.2">
      <c r="A44" s="24"/>
      <c r="B44" s="18"/>
      <c r="C44" s="18"/>
      <c r="D44" s="18"/>
      <c r="E44" s="18"/>
      <c r="F44" s="6"/>
      <c r="G44" s="23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26.25" customHeight="1" x14ac:dyDescent="0.2">
      <c r="A45" s="24"/>
      <c r="B45" s="18"/>
      <c r="C45" s="18"/>
      <c r="D45" s="18"/>
      <c r="E45" s="18"/>
      <c r="F45" s="6"/>
      <c r="G45" s="23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26.25" customHeight="1" x14ac:dyDescent="0.2">
      <c r="A46" s="24"/>
      <c r="B46" s="18"/>
      <c r="C46" s="18"/>
      <c r="D46" s="18"/>
      <c r="E46" s="18"/>
      <c r="F46" s="6"/>
      <c r="G46" s="23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26.25" customHeight="1" x14ac:dyDescent="0.2">
      <c r="A47" s="24"/>
      <c r="B47" s="18"/>
      <c r="C47" s="18"/>
      <c r="D47" s="18"/>
      <c r="E47" s="18"/>
      <c r="F47" s="6"/>
      <c r="G47" s="23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26.25" customHeight="1" x14ac:dyDescent="0.2">
      <c r="A48" s="24"/>
      <c r="B48" s="18"/>
      <c r="C48" s="18"/>
      <c r="D48" s="18"/>
      <c r="E48" s="18"/>
      <c r="F48" s="6"/>
      <c r="G48" s="23"/>
      <c r="H48" s="24"/>
      <c r="I48" s="6"/>
      <c r="J48" s="1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26.25" customHeight="1" x14ac:dyDescent="0.2">
      <c r="A49" s="24"/>
      <c r="B49" s="18"/>
      <c r="C49" s="18"/>
      <c r="D49" s="18"/>
      <c r="E49" s="18"/>
      <c r="F49" s="6"/>
      <c r="G49" s="23"/>
      <c r="H49" s="6"/>
      <c r="I49" s="6"/>
      <c r="J49" s="2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26.25" customHeight="1" x14ac:dyDescent="0.2">
      <c r="A50" s="24"/>
      <c r="B50" s="18"/>
      <c r="C50" s="18"/>
      <c r="D50" s="18"/>
      <c r="E50" s="18"/>
      <c r="F50" s="6"/>
      <c r="G50" s="23"/>
      <c r="H50" s="2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26.25" customHeight="1" x14ac:dyDescent="0.2">
      <c r="A51" s="24"/>
      <c r="B51" s="18"/>
      <c r="C51" s="18"/>
      <c r="D51" s="18"/>
      <c r="E51" s="18"/>
      <c r="F51" s="6"/>
      <c r="G51" s="23"/>
      <c r="H51" s="6"/>
      <c r="I51" s="6"/>
      <c r="J51" s="2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26.25" customHeight="1" x14ac:dyDescent="0.2">
      <c r="A52" s="24"/>
      <c r="B52" s="18"/>
      <c r="C52" s="18"/>
      <c r="D52" s="18"/>
      <c r="E52" s="18"/>
      <c r="F52" s="6"/>
      <c r="G52" s="23"/>
      <c r="H52" s="1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26.25" customHeight="1" x14ac:dyDescent="0.2">
      <c r="A53" s="24"/>
      <c r="B53" s="18"/>
      <c r="C53" s="18"/>
      <c r="D53" s="18"/>
      <c r="E53" s="18"/>
      <c r="F53" s="6"/>
      <c r="G53" s="23"/>
      <c r="H53" s="1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26.25" customHeight="1" x14ac:dyDescent="0.2">
      <c r="A54" s="24"/>
      <c r="B54" s="18"/>
      <c r="C54" s="18"/>
      <c r="D54" s="18"/>
      <c r="E54" s="18"/>
      <c r="F54" s="6"/>
      <c r="G54" s="23"/>
      <c r="H54" s="6"/>
      <c r="I54" s="6"/>
      <c r="J54" s="18"/>
      <c r="K54" s="24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26.25" customHeight="1" x14ac:dyDescent="0.2">
      <c r="A55" s="6"/>
      <c r="B55" s="6"/>
      <c r="C55" s="18"/>
      <c r="D55" s="6"/>
      <c r="E55" s="6"/>
      <c r="F55" s="18"/>
      <c r="G55" s="18"/>
      <c r="H55" s="18"/>
      <c r="I55" s="18"/>
      <c r="J55" s="18"/>
      <c r="K55" s="18"/>
      <c r="L55" s="18"/>
      <c r="M55" s="18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26.2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26.2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26.2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26.2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26.2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/>
      <c r="X60" s="25"/>
      <c r="Y60" s="25"/>
      <c r="Z60" s="25"/>
      <c r="AA60" s="25"/>
      <c r="AB60" s="25"/>
      <c r="AC60" s="25"/>
    </row>
    <row r="61" spans="1:29" ht="26.2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26.25" customHeight="1" x14ac:dyDescent="0.2">
      <c r="A62" s="6"/>
      <c r="B62" s="6"/>
      <c r="C62" s="6"/>
      <c r="D62" s="6"/>
      <c r="E62" s="6"/>
      <c r="F62" s="6"/>
      <c r="G62" s="24"/>
      <c r="H62" s="24"/>
      <c r="I62" s="24"/>
      <c r="J62" s="6"/>
      <c r="K62" s="6"/>
      <c r="L62" s="6"/>
      <c r="M62" s="6"/>
      <c r="N62" s="6"/>
      <c r="O62" s="6"/>
      <c r="P62" s="6"/>
      <c r="Q62" s="6"/>
      <c r="R62" s="6"/>
      <c r="S62" s="11"/>
      <c r="T62" s="11"/>
      <c r="U62" s="11"/>
      <c r="V62" s="11"/>
      <c r="W62" s="6"/>
      <c r="X62" s="6"/>
      <c r="Y62" s="6"/>
      <c r="Z62" s="11"/>
      <c r="AA62" s="11"/>
      <c r="AB62" s="11"/>
      <c r="AC62" s="11"/>
    </row>
    <row r="63" spans="1:29" ht="26.25" customHeight="1" x14ac:dyDescent="0.2">
      <c r="A63" s="6"/>
      <c r="B63" s="6"/>
      <c r="C63" s="6"/>
      <c r="D63" s="6"/>
      <c r="E63" s="6"/>
      <c r="F63" s="6"/>
      <c r="G63" s="24"/>
      <c r="H63" s="24"/>
      <c r="I63" s="24"/>
      <c r="J63" s="6"/>
      <c r="K63" s="6"/>
      <c r="L63" s="6"/>
      <c r="M63" s="6"/>
      <c r="N63" s="6"/>
      <c r="O63" s="6"/>
      <c r="P63" s="6"/>
      <c r="Q63" s="6"/>
      <c r="R63" s="6"/>
      <c r="S63" s="11"/>
      <c r="T63" s="11"/>
      <c r="U63" s="11"/>
      <c r="V63" s="11"/>
      <c r="W63" s="6"/>
      <c r="X63" s="6"/>
      <c r="Y63" s="6"/>
      <c r="Z63" s="11"/>
      <c r="AA63" s="11"/>
      <c r="AB63" s="11"/>
      <c r="AC63" s="11"/>
    </row>
    <row r="64" spans="1:29" ht="26.25" customHeight="1" x14ac:dyDescent="0.2">
      <c r="A64" s="6"/>
      <c r="B64" s="6"/>
      <c r="C64" s="6"/>
      <c r="D64" s="6"/>
      <c r="E64" s="6"/>
      <c r="F64" s="6"/>
      <c r="G64" s="24"/>
      <c r="H64" s="24"/>
      <c r="I64" s="24"/>
      <c r="J64" s="6"/>
      <c r="K64" s="6"/>
      <c r="L64" s="6"/>
      <c r="M64" s="6"/>
      <c r="N64" s="6"/>
      <c r="O64" s="6"/>
      <c r="P64" s="6"/>
      <c r="Q64" s="6"/>
      <c r="R64" s="6"/>
      <c r="S64" s="11"/>
      <c r="T64" s="11"/>
      <c r="U64" s="11"/>
      <c r="V64" s="11"/>
      <c r="W64" s="6"/>
      <c r="X64" s="6"/>
      <c r="Y64" s="6"/>
      <c r="Z64" s="11"/>
      <c r="AA64" s="11"/>
      <c r="AB64" s="11"/>
      <c r="AC64" s="11"/>
    </row>
    <row r="65" spans="1:29" ht="26.25" customHeight="1" x14ac:dyDescent="0.2">
      <c r="A65" s="6"/>
      <c r="B65" s="6"/>
      <c r="C65" s="6"/>
      <c r="D65" s="6"/>
      <c r="E65" s="6"/>
      <c r="F65" s="6"/>
      <c r="G65" s="24"/>
      <c r="H65" s="24"/>
      <c r="I65" s="24"/>
      <c r="J65" s="6"/>
      <c r="K65" s="6"/>
      <c r="L65" s="6"/>
      <c r="M65" s="6"/>
      <c r="N65" s="6"/>
      <c r="O65" s="6"/>
      <c r="P65" s="6"/>
      <c r="Q65" s="6"/>
      <c r="R65" s="6"/>
      <c r="S65" s="11"/>
      <c r="T65" s="11"/>
      <c r="U65" s="11"/>
      <c r="V65" s="11"/>
      <c r="W65" s="6"/>
      <c r="X65" s="6"/>
      <c r="Y65" s="6"/>
      <c r="Z65" s="11"/>
      <c r="AA65" s="11"/>
      <c r="AB65" s="11"/>
      <c r="AC65" s="11"/>
    </row>
    <row r="66" spans="1:29" ht="26.25" customHeight="1" x14ac:dyDescent="0.2">
      <c r="A66" s="6"/>
      <c r="B66" s="6"/>
      <c r="C66" s="6"/>
      <c r="D66" s="6"/>
      <c r="E66" s="6"/>
      <c r="F66" s="6"/>
      <c r="G66" s="24"/>
      <c r="H66" s="24"/>
      <c r="I66" s="24"/>
      <c r="J66" s="6"/>
      <c r="K66" s="6"/>
      <c r="L66" s="6"/>
      <c r="M66" s="6"/>
      <c r="N66" s="6"/>
      <c r="O66" s="6"/>
      <c r="P66" s="6"/>
      <c r="Q66" s="6"/>
      <c r="R66" s="6"/>
      <c r="S66" s="11"/>
      <c r="T66" s="11"/>
      <c r="U66" s="11"/>
      <c r="V66" s="11"/>
      <c r="W66" s="6"/>
      <c r="X66" s="6"/>
      <c r="Y66" s="6"/>
      <c r="Z66" s="11"/>
      <c r="AA66" s="11"/>
      <c r="AB66" s="11"/>
      <c r="AC66" s="11"/>
    </row>
    <row r="67" spans="1:29" ht="26.25" customHeight="1" x14ac:dyDescent="0.2">
      <c r="A67" s="6"/>
      <c r="B67" s="6"/>
      <c r="C67" s="6"/>
      <c r="D67" s="6"/>
      <c r="E67" s="6"/>
      <c r="F67" s="6"/>
      <c r="G67" s="24"/>
      <c r="H67" s="24"/>
      <c r="I67" s="24"/>
      <c r="J67" s="6"/>
      <c r="K67" s="6"/>
      <c r="L67" s="6"/>
      <c r="M67" s="6"/>
      <c r="N67" s="6"/>
      <c r="O67" s="6"/>
      <c r="P67" s="6"/>
      <c r="Q67" s="6"/>
      <c r="R67" s="6"/>
      <c r="S67" s="11"/>
      <c r="T67" s="11"/>
      <c r="U67" s="11"/>
      <c r="V67" s="11"/>
      <c r="W67" s="6"/>
      <c r="X67" s="6"/>
      <c r="Y67" s="6"/>
      <c r="Z67" s="11"/>
      <c r="AA67" s="11"/>
      <c r="AB67" s="11"/>
      <c r="AC67" s="11"/>
    </row>
    <row r="68" spans="1:29" ht="26.25" customHeight="1" x14ac:dyDescent="0.2">
      <c r="A68" s="6"/>
      <c r="B68" s="6"/>
      <c r="C68" s="6"/>
      <c r="D68" s="6"/>
      <c r="E68" s="6"/>
      <c r="F68" s="6"/>
      <c r="G68" s="24"/>
      <c r="H68" s="24"/>
      <c r="I68" s="24"/>
      <c r="J68" s="6"/>
      <c r="K68" s="6"/>
      <c r="L68" s="6"/>
      <c r="M68" s="6"/>
      <c r="N68" s="6"/>
      <c r="O68" s="6"/>
      <c r="P68" s="6"/>
      <c r="Q68" s="6"/>
      <c r="R68" s="6"/>
      <c r="S68" s="11"/>
      <c r="T68" s="11"/>
      <c r="U68" s="11"/>
      <c r="V68" s="11"/>
      <c r="W68" s="6"/>
      <c r="X68" s="6"/>
      <c r="Y68" s="6"/>
      <c r="Z68" s="11"/>
      <c r="AA68" s="11"/>
      <c r="AB68" s="11"/>
      <c r="AC68" s="11"/>
    </row>
    <row r="69" spans="1:29" ht="26.25" customHeight="1" x14ac:dyDescent="0.2">
      <c r="A69" s="6"/>
      <c r="B69" s="6"/>
      <c r="C69" s="6"/>
      <c r="D69" s="6"/>
      <c r="E69" s="6"/>
      <c r="F69" s="6"/>
      <c r="G69" s="24"/>
      <c r="H69" s="24"/>
      <c r="I69" s="24"/>
      <c r="J69" s="6"/>
      <c r="K69" s="6"/>
      <c r="L69" s="6"/>
      <c r="M69" s="6"/>
      <c r="N69" s="6"/>
      <c r="O69" s="6"/>
      <c r="P69" s="6"/>
      <c r="Q69" s="6"/>
      <c r="R69" s="6"/>
      <c r="S69" s="11"/>
      <c r="T69" s="11"/>
      <c r="U69" s="11"/>
      <c r="V69" s="11"/>
      <c r="W69" s="6"/>
      <c r="X69" s="6"/>
      <c r="Y69" s="6"/>
      <c r="Z69" s="11"/>
      <c r="AA69" s="11"/>
      <c r="AB69" s="11"/>
      <c r="AC69" s="11"/>
    </row>
    <row r="70" spans="1:29" ht="26.25" customHeight="1" x14ac:dyDescent="0.2">
      <c r="A70" s="6"/>
      <c r="B70" s="6"/>
      <c r="C70" s="6"/>
      <c r="D70" s="6"/>
      <c r="E70" s="6"/>
      <c r="F70" s="6"/>
      <c r="G70" s="24"/>
      <c r="H70" s="24"/>
      <c r="I70" s="24"/>
      <c r="J70" s="6"/>
      <c r="K70" s="6"/>
      <c r="L70" s="6"/>
      <c r="M70" s="6"/>
      <c r="N70" s="6"/>
      <c r="O70" s="6"/>
      <c r="P70" s="6"/>
      <c r="Q70" s="6"/>
      <c r="R70" s="6"/>
      <c r="S70" s="11"/>
      <c r="T70" s="11"/>
      <c r="U70" s="11"/>
      <c r="V70" s="11"/>
      <c r="W70" s="6"/>
      <c r="X70" s="6"/>
      <c r="Y70" s="6"/>
      <c r="Z70" s="11"/>
      <c r="AA70" s="11"/>
      <c r="AB70" s="11"/>
      <c r="AC70" s="11"/>
    </row>
    <row r="71" spans="1:29" ht="26.25" customHeight="1" x14ac:dyDescent="0.2">
      <c r="A71" s="6"/>
      <c r="B71" s="6"/>
      <c r="C71" s="6"/>
      <c r="D71" s="6"/>
      <c r="E71" s="6"/>
      <c r="F71" s="6"/>
      <c r="G71" s="24"/>
      <c r="H71" s="24"/>
      <c r="I71" s="24"/>
      <c r="J71" s="6"/>
      <c r="K71" s="6"/>
      <c r="L71" s="6"/>
      <c r="M71" s="6"/>
      <c r="N71" s="6"/>
      <c r="O71" s="6"/>
      <c r="P71" s="6"/>
      <c r="Q71" s="6"/>
      <c r="R71" s="6"/>
      <c r="S71" s="11"/>
      <c r="T71" s="11"/>
      <c r="U71" s="11"/>
      <c r="V71" s="11"/>
      <c r="W71" s="6"/>
      <c r="X71" s="6"/>
      <c r="Y71" s="6"/>
      <c r="Z71" s="11"/>
      <c r="AA71" s="11"/>
      <c r="AB71" s="11"/>
      <c r="AC71" s="11"/>
    </row>
    <row r="72" spans="1:29" ht="26.25" customHeight="1" x14ac:dyDescent="0.2">
      <c r="A72" s="6"/>
      <c r="B72" s="6"/>
      <c r="C72" s="6"/>
      <c r="D72" s="6"/>
      <c r="E72" s="6"/>
      <c r="F72" s="6"/>
      <c r="G72" s="24"/>
      <c r="H72" s="24"/>
      <c r="I72" s="24"/>
      <c r="J72" s="6"/>
      <c r="K72" s="6"/>
      <c r="L72" s="6"/>
      <c r="M72" s="6"/>
      <c r="N72" s="6"/>
      <c r="O72" s="6"/>
      <c r="P72" s="6"/>
      <c r="Q72" s="6"/>
      <c r="R72" s="6"/>
      <c r="S72" s="11"/>
      <c r="T72" s="11"/>
      <c r="U72" s="11"/>
      <c r="V72" s="11"/>
      <c r="W72" s="6"/>
      <c r="X72" s="6"/>
      <c r="Y72" s="6"/>
      <c r="Z72" s="11"/>
      <c r="AA72" s="11"/>
      <c r="AB72" s="11"/>
      <c r="AC72" s="11"/>
    </row>
    <row r="73" spans="1:29" ht="26.25" customHeight="1" x14ac:dyDescent="0.2">
      <c r="A73" s="6"/>
      <c r="B73" s="6"/>
      <c r="C73" s="6"/>
      <c r="D73" s="6"/>
      <c r="E73" s="6"/>
      <c r="F73" s="6"/>
      <c r="G73" s="24"/>
      <c r="H73" s="24"/>
      <c r="I73" s="24"/>
      <c r="J73" s="6"/>
      <c r="K73" s="6"/>
      <c r="L73" s="6"/>
      <c r="M73" s="6"/>
      <c r="N73" s="6"/>
      <c r="O73" s="6"/>
      <c r="P73" s="6"/>
      <c r="Q73" s="6"/>
      <c r="R73" s="6"/>
      <c r="S73" s="11"/>
      <c r="T73" s="11"/>
      <c r="U73" s="11"/>
      <c r="V73" s="11"/>
      <c r="W73" s="6"/>
      <c r="X73" s="6"/>
      <c r="Y73" s="6"/>
      <c r="Z73" s="11"/>
      <c r="AA73" s="11"/>
      <c r="AB73" s="11"/>
      <c r="AC73" s="11"/>
    </row>
    <row r="74" spans="1:29" ht="26.25" customHeight="1" x14ac:dyDescent="0.2">
      <c r="A74" s="6"/>
      <c r="B74" s="6"/>
      <c r="C74" s="6"/>
      <c r="D74" s="6"/>
      <c r="E74" s="6"/>
      <c r="F74" s="6"/>
      <c r="G74" s="24"/>
      <c r="H74" s="24"/>
      <c r="I74" s="24"/>
      <c r="J74" s="6"/>
      <c r="K74" s="6"/>
      <c r="L74" s="6"/>
      <c r="M74" s="6"/>
      <c r="N74" s="6"/>
      <c r="O74" s="6"/>
      <c r="P74" s="6"/>
      <c r="Q74" s="6"/>
      <c r="R74" s="6"/>
      <c r="S74" s="11"/>
      <c r="T74" s="11"/>
      <c r="U74" s="11"/>
      <c r="V74" s="11"/>
      <c r="W74" s="6"/>
      <c r="X74" s="6"/>
      <c r="Y74" s="6"/>
      <c r="Z74" s="11"/>
      <c r="AA74" s="11"/>
      <c r="AB74" s="11"/>
      <c r="AC74" s="11"/>
    </row>
    <row r="75" spans="1:29" ht="26.25" customHeight="1" x14ac:dyDescent="0.2">
      <c r="A75" s="6"/>
      <c r="B75" s="6"/>
      <c r="C75" s="6"/>
      <c r="D75" s="6"/>
      <c r="E75" s="6"/>
      <c r="F75" s="6"/>
      <c r="G75" s="24"/>
      <c r="H75" s="24"/>
      <c r="I75" s="24"/>
      <c r="J75" s="6"/>
      <c r="K75" s="6"/>
      <c r="L75" s="6"/>
      <c r="M75" s="6"/>
      <c r="N75" s="6"/>
      <c r="O75" s="6"/>
      <c r="P75" s="6"/>
      <c r="Q75" s="6"/>
      <c r="R75" s="6"/>
      <c r="S75" s="11"/>
      <c r="T75" s="11"/>
      <c r="U75" s="11"/>
      <c r="V75" s="11"/>
      <c r="W75" s="6"/>
      <c r="X75" s="6"/>
      <c r="Y75" s="6"/>
      <c r="Z75" s="11"/>
      <c r="AA75" s="11"/>
      <c r="AB75" s="11"/>
      <c r="AC75" s="11"/>
    </row>
    <row r="76" spans="1:29" ht="26.25" customHeight="1" x14ac:dyDescent="0.2">
      <c r="A76" s="6"/>
      <c r="B76" s="6"/>
      <c r="C76" s="6"/>
      <c r="D76" s="6"/>
      <c r="E76" s="6"/>
      <c r="F76" s="6"/>
      <c r="G76" s="24"/>
      <c r="H76" s="24"/>
      <c r="I76" s="24"/>
      <c r="J76" s="6"/>
      <c r="K76" s="6"/>
      <c r="L76" s="6"/>
      <c r="M76" s="6"/>
      <c r="N76" s="6"/>
      <c r="O76" s="6"/>
      <c r="P76" s="6"/>
      <c r="Q76" s="6"/>
      <c r="R76" s="6"/>
      <c r="S76" s="11"/>
      <c r="T76" s="11"/>
      <c r="U76" s="11"/>
      <c r="V76" s="11"/>
      <c r="W76" s="6"/>
      <c r="X76" s="6"/>
      <c r="Y76" s="6"/>
      <c r="Z76" s="11"/>
      <c r="AA76" s="11"/>
      <c r="AB76" s="11"/>
      <c r="AC76" s="11"/>
    </row>
    <row r="77" spans="1:29" ht="26.25" customHeight="1" x14ac:dyDescent="0.2">
      <c r="A77" s="6"/>
      <c r="B77" s="6"/>
      <c r="C77" s="6"/>
      <c r="D77" s="6"/>
      <c r="E77" s="6"/>
      <c r="F77" s="6"/>
      <c r="G77" s="24"/>
      <c r="H77" s="24"/>
      <c r="I77" s="24"/>
      <c r="J77" s="6"/>
      <c r="K77" s="6"/>
      <c r="L77" s="6"/>
      <c r="M77" s="6"/>
      <c r="N77" s="6"/>
      <c r="O77" s="6"/>
      <c r="P77" s="6"/>
      <c r="Q77" s="6"/>
      <c r="R77" s="6"/>
      <c r="S77" s="11"/>
      <c r="T77" s="11"/>
      <c r="U77" s="11"/>
      <c r="V77" s="11"/>
      <c r="W77" s="6"/>
      <c r="X77" s="6"/>
      <c r="Y77" s="6"/>
      <c r="Z77" s="11"/>
      <c r="AA77" s="11"/>
      <c r="AB77" s="11"/>
      <c r="AC77" s="11"/>
    </row>
    <row r="78" spans="1:29" ht="26.25" customHeight="1" x14ac:dyDescent="0.2">
      <c r="A78" s="6"/>
      <c r="B78" s="6"/>
      <c r="C78" s="6"/>
      <c r="D78" s="6"/>
      <c r="E78" s="6"/>
      <c r="F78" s="6"/>
      <c r="G78" s="24"/>
      <c r="H78" s="24"/>
      <c r="I78" s="24"/>
      <c r="J78" s="6"/>
      <c r="K78" s="6"/>
      <c r="L78" s="6"/>
      <c r="M78" s="6"/>
      <c r="N78" s="6"/>
      <c r="O78" s="6"/>
      <c r="P78" s="6"/>
      <c r="Q78" s="6"/>
      <c r="R78" s="6"/>
      <c r="S78" s="11"/>
      <c r="T78" s="11"/>
      <c r="U78" s="11"/>
      <c r="V78" s="11"/>
      <c r="W78" s="6"/>
      <c r="X78" s="6"/>
      <c r="Y78" s="6"/>
      <c r="Z78" s="11"/>
      <c r="AA78" s="11"/>
      <c r="AB78" s="11"/>
      <c r="AC78" s="11"/>
    </row>
    <row r="79" spans="1:29" ht="26.25" customHeight="1" x14ac:dyDescent="0.2">
      <c r="A79" s="6"/>
      <c r="B79" s="6"/>
      <c r="C79" s="6"/>
      <c r="D79" s="6"/>
      <c r="E79" s="6"/>
      <c r="F79" s="6"/>
      <c r="G79" s="24"/>
      <c r="H79" s="24"/>
      <c r="I79" s="24"/>
      <c r="J79" s="6"/>
      <c r="K79" s="6"/>
      <c r="L79" s="6"/>
      <c r="M79" s="6"/>
      <c r="N79" s="6"/>
      <c r="O79" s="6"/>
      <c r="P79" s="6"/>
      <c r="Q79" s="6"/>
      <c r="R79" s="6"/>
      <c r="S79" s="11"/>
      <c r="T79" s="11"/>
      <c r="U79" s="11"/>
      <c r="V79" s="11"/>
      <c r="W79" s="6"/>
      <c r="X79" s="6"/>
      <c r="Y79" s="6"/>
      <c r="Z79" s="11"/>
      <c r="AA79" s="11"/>
      <c r="AB79" s="11"/>
      <c r="AC79" s="11"/>
    </row>
    <row r="80" spans="1:29" ht="26.25" customHeight="1" x14ac:dyDescent="0.2">
      <c r="A80" s="6"/>
      <c r="B80" s="6"/>
      <c r="C80" s="6"/>
      <c r="D80" s="6"/>
      <c r="E80" s="6"/>
      <c r="F80" s="6"/>
      <c r="G80" s="24"/>
      <c r="H80" s="24"/>
      <c r="I80" s="24"/>
      <c r="J80" s="6"/>
      <c r="K80" s="6"/>
      <c r="L80" s="6"/>
      <c r="M80" s="6"/>
      <c r="N80" s="6"/>
      <c r="O80" s="6"/>
      <c r="P80" s="6"/>
      <c r="Q80" s="6"/>
      <c r="R80" s="6"/>
      <c r="S80" s="11"/>
      <c r="T80" s="11"/>
      <c r="U80" s="11"/>
      <c r="V80" s="11"/>
      <c r="W80" s="6"/>
      <c r="X80" s="6"/>
      <c r="Y80" s="6"/>
      <c r="Z80" s="11"/>
      <c r="AA80" s="11"/>
      <c r="AB80" s="11"/>
      <c r="AC80" s="11"/>
    </row>
    <row r="81" spans="1:29" ht="26.25" customHeight="1" x14ac:dyDescent="0.2">
      <c r="A81" s="6"/>
      <c r="B81" s="6"/>
      <c r="C81" s="6"/>
      <c r="D81" s="6"/>
      <c r="E81" s="6"/>
      <c r="F81" s="6"/>
      <c r="G81" s="24"/>
      <c r="H81" s="24"/>
      <c r="I81" s="24"/>
      <c r="J81" s="6"/>
      <c r="K81" s="6"/>
      <c r="L81" s="6"/>
      <c r="M81" s="6"/>
      <c r="N81" s="6"/>
      <c r="O81" s="6"/>
      <c r="P81" s="6"/>
      <c r="Q81" s="6"/>
      <c r="R81" s="6"/>
      <c r="S81" s="11"/>
      <c r="T81" s="11"/>
      <c r="U81" s="11"/>
      <c r="V81" s="11"/>
      <c r="W81" s="6"/>
      <c r="X81" s="6"/>
      <c r="Y81" s="6"/>
      <c r="Z81" s="11"/>
      <c r="AA81" s="11"/>
      <c r="AB81" s="11"/>
      <c r="AC81" s="11"/>
    </row>
    <row r="82" spans="1:29" ht="26.25" customHeight="1" x14ac:dyDescent="0.2">
      <c r="A82" s="6"/>
      <c r="B82" s="6"/>
      <c r="C82" s="6"/>
      <c r="D82" s="6"/>
      <c r="E82" s="6"/>
      <c r="F82" s="6"/>
      <c r="G82" s="24"/>
      <c r="H82" s="24"/>
      <c r="I82" s="24"/>
      <c r="J82" s="6"/>
      <c r="K82" s="6"/>
      <c r="L82" s="6"/>
      <c r="M82" s="6"/>
      <c r="N82" s="6"/>
      <c r="O82" s="6"/>
      <c r="P82" s="6"/>
      <c r="Q82" s="6"/>
      <c r="R82" s="6"/>
      <c r="S82" s="11"/>
      <c r="T82" s="11"/>
      <c r="U82" s="11"/>
      <c r="V82" s="11"/>
      <c r="W82" s="6"/>
      <c r="X82" s="6"/>
      <c r="Y82" s="6"/>
      <c r="Z82" s="11"/>
      <c r="AA82" s="11"/>
      <c r="AB82" s="11"/>
      <c r="AC82" s="11"/>
    </row>
    <row r="83" spans="1:29" ht="26.25" customHeight="1" x14ac:dyDescent="0.2">
      <c r="A83" s="6"/>
      <c r="B83" s="6"/>
      <c r="C83" s="6"/>
      <c r="D83" s="6"/>
      <c r="E83" s="6"/>
      <c r="F83" s="6"/>
      <c r="G83" s="24"/>
      <c r="H83" s="24"/>
      <c r="I83" s="24"/>
      <c r="J83" s="6"/>
      <c r="K83" s="6"/>
      <c r="L83" s="6"/>
      <c r="M83" s="6"/>
      <c r="N83" s="6"/>
      <c r="O83" s="6"/>
      <c r="P83" s="6"/>
      <c r="Q83" s="6"/>
      <c r="R83" s="6"/>
      <c r="S83" s="11"/>
      <c r="T83" s="11"/>
      <c r="U83" s="11"/>
      <c r="V83" s="11"/>
      <c r="W83" s="6"/>
      <c r="X83" s="6"/>
      <c r="Y83" s="6"/>
      <c r="Z83" s="11"/>
      <c r="AA83" s="11"/>
      <c r="AB83" s="11"/>
      <c r="AC83" s="11"/>
    </row>
    <row r="84" spans="1:29" ht="26.25" customHeight="1" x14ac:dyDescent="0.2">
      <c r="A84" s="6"/>
      <c r="B84" s="6"/>
      <c r="C84" s="6"/>
      <c r="D84" s="6"/>
      <c r="E84" s="6"/>
      <c r="F84" s="6"/>
      <c r="G84" s="24"/>
      <c r="H84" s="24"/>
      <c r="I84" s="24"/>
      <c r="J84" s="6"/>
      <c r="K84" s="6"/>
      <c r="L84" s="6"/>
      <c r="M84" s="6"/>
      <c r="N84" s="6"/>
      <c r="O84" s="6"/>
      <c r="P84" s="6"/>
      <c r="Q84" s="6"/>
      <c r="R84" s="6"/>
      <c r="S84" s="11"/>
      <c r="T84" s="11"/>
      <c r="U84" s="11"/>
      <c r="V84" s="11"/>
      <c r="W84" s="6"/>
      <c r="X84" s="6"/>
      <c r="Y84" s="6"/>
      <c r="Z84" s="11"/>
      <c r="AA84" s="11"/>
      <c r="AB84" s="11"/>
      <c r="AC84" s="11"/>
    </row>
    <row r="85" spans="1:29" ht="26.25" customHeight="1" x14ac:dyDescent="0.2">
      <c r="A85" s="6"/>
      <c r="B85" s="6"/>
      <c r="C85" s="6"/>
      <c r="D85" s="6"/>
      <c r="E85" s="6"/>
      <c r="F85" s="6"/>
      <c r="G85" s="24"/>
      <c r="H85" s="24"/>
      <c r="I85" s="24"/>
      <c r="J85" s="6"/>
      <c r="K85" s="6"/>
      <c r="L85" s="6"/>
      <c r="M85" s="6"/>
      <c r="N85" s="6"/>
      <c r="O85" s="6"/>
      <c r="P85" s="6"/>
      <c r="Q85" s="6"/>
      <c r="R85" s="6"/>
      <c r="S85" s="11"/>
      <c r="T85" s="11"/>
      <c r="U85" s="11"/>
      <c r="V85" s="11"/>
      <c r="W85" s="6"/>
      <c r="X85" s="6"/>
      <c r="Y85" s="6"/>
      <c r="Z85" s="11"/>
      <c r="AA85" s="11"/>
      <c r="AB85" s="11"/>
      <c r="AC85" s="11"/>
    </row>
    <row r="86" spans="1:29" ht="26.25" customHeight="1" x14ac:dyDescent="0.2">
      <c r="A86" s="6"/>
      <c r="B86" s="6"/>
      <c r="C86" s="6"/>
      <c r="D86" s="6"/>
      <c r="E86" s="6"/>
      <c r="F86" s="6"/>
      <c r="G86" s="24"/>
      <c r="H86" s="24"/>
      <c r="I86" s="24"/>
      <c r="J86" s="6"/>
      <c r="K86" s="6"/>
      <c r="L86" s="6"/>
      <c r="M86" s="6"/>
      <c r="N86" s="6"/>
      <c r="O86" s="6"/>
      <c r="P86" s="6"/>
      <c r="Q86" s="6"/>
      <c r="R86" s="6"/>
      <c r="S86" s="11"/>
      <c r="T86" s="11"/>
      <c r="U86" s="11"/>
      <c r="V86" s="11"/>
      <c r="W86" s="6"/>
      <c r="X86" s="6"/>
      <c r="Y86" s="6"/>
      <c r="Z86" s="11"/>
      <c r="AA86" s="11"/>
      <c r="AB86" s="11"/>
      <c r="AC86" s="11"/>
    </row>
    <row r="87" spans="1:29" ht="26.25" customHeight="1" x14ac:dyDescent="0.2">
      <c r="A87" s="6"/>
      <c r="B87" s="6"/>
      <c r="C87" s="6"/>
      <c r="D87" s="6"/>
      <c r="E87" s="6"/>
      <c r="F87" s="6"/>
      <c r="G87" s="24"/>
      <c r="H87" s="24"/>
      <c r="I87" s="24"/>
      <c r="J87" s="6"/>
      <c r="K87" s="6"/>
      <c r="L87" s="6"/>
      <c r="M87" s="6"/>
      <c r="N87" s="6"/>
      <c r="O87" s="6"/>
      <c r="P87" s="6"/>
      <c r="Q87" s="6"/>
      <c r="R87" s="6"/>
      <c r="S87" s="11"/>
      <c r="T87" s="11"/>
      <c r="U87" s="11"/>
      <c r="V87" s="11"/>
      <c r="W87" s="6"/>
      <c r="X87" s="6"/>
      <c r="Y87" s="6"/>
      <c r="Z87" s="11"/>
      <c r="AA87" s="11"/>
      <c r="AB87" s="11"/>
      <c r="AC87" s="11"/>
    </row>
    <row r="88" spans="1:29" ht="26.25" customHeight="1" x14ac:dyDescent="0.2">
      <c r="A88" s="6"/>
      <c r="B88" s="6"/>
      <c r="C88" s="6"/>
      <c r="D88" s="6"/>
      <c r="E88" s="6"/>
      <c r="F88" s="6"/>
      <c r="G88" s="24"/>
      <c r="H88" s="24"/>
      <c r="I88" s="24"/>
      <c r="J88" s="6"/>
      <c r="K88" s="6"/>
      <c r="L88" s="6"/>
      <c r="M88" s="6"/>
      <c r="N88" s="6"/>
      <c r="O88" s="6"/>
      <c r="P88" s="6"/>
      <c r="Q88" s="6"/>
      <c r="R88" s="6"/>
      <c r="S88" s="11"/>
      <c r="T88" s="11"/>
      <c r="U88" s="11"/>
      <c r="V88" s="11"/>
      <c r="W88" s="6"/>
      <c r="X88" s="6"/>
      <c r="Y88" s="6"/>
      <c r="Z88" s="11"/>
      <c r="AA88" s="11"/>
      <c r="AB88" s="11"/>
      <c r="AC88" s="11"/>
    </row>
    <row r="89" spans="1:29" ht="26.25" customHeight="1" x14ac:dyDescent="0.2">
      <c r="A89" s="6"/>
      <c r="B89" s="6"/>
      <c r="C89" s="6"/>
      <c r="D89" s="6"/>
      <c r="E89" s="6"/>
      <c r="F89" s="6"/>
      <c r="G89" s="24"/>
      <c r="H89" s="24"/>
      <c r="I89" s="24"/>
      <c r="J89" s="6"/>
      <c r="K89" s="6"/>
      <c r="L89" s="6"/>
      <c r="M89" s="6"/>
      <c r="N89" s="6"/>
      <c r="O89" s="6"/>
      <c r="P89" s="6"/>
      <c r="Q89" s="6"/>
      <c r="R89" s="6"/>
      <c r="S89" s="11"/>
      <c r="T89" s="11"/>
      <c r="U89" s="11"/>
      <c r="V89" s="11"/>
      <c r="W89" s="6"/>
      <c r="X89" s="6"/>
      <c r="Y89" s="6"/>
      <c r="Z89" s="11"/>
      <c r="AA89" s="11"/>
      <c r="AB89" s="11"/>
      <c r="AC89" s="11"/>
    </row>
    <row r="90" spans="1:29" ht="26.25" customHeight="1" x14ac:dyDescent="0.2">
      <c r="A90" s="6"/>
      <c r="B90" s="6"/>
      <c r="C90" s="6"/>
      <c r="D90" s="6"/>
      <c r="E90" s="6"/>
      <c r="F90" s="6"/>
      <c r="G90" s="24"/>
      <c r="H90" s="24"/>
      <c r="I90" s="24"/>
      <c r="J90" s="6"/>
      <c r="K90" s="6"/>
      <c r="L90" s="6"/>
      <c r="M90" s="6"/>
      <c r="N90" s="6"/>
      <c r="O90" s="6"/>
      <c r="P90" s="6"/>
      <c r="Q90" s="6"/>
      <c r="R90" s="6"/>
      <c r="S90" s="11"/>
      <c r="T90" s="11"/>
      <c r="U90" s="11"/>
      <c r="V90" s="11"/>
      <c r="W90" s="6"/>
      <c r="X90" s="6"/>
      <c r="Y90" s="6"/>
      <c r="Z90" s="11"/>
      <c r="AA90" s="11"/>
      <c r="AB90" s="11"/>
      <c r="AC90" s="11"/>
    </row>
    <row r="91" spans="1:29" ht="26.25" customHeight="1" x14ac:dyDescent="0.2">
      <c r="A91" s="6"/>
      <c r="B91" s="6"/>
      <c r="C91" s="6"/>
      <c r="D91" s="6"/>
      <c r="E91" s="6"/>
      <c r="F91" s="6"/>
      <c r="G91" s="24"/>
      <c r="H91" s="24"/>
      <c r="I91" s="24"/>
      <c r="J91" s="6"/>
      <c r="K91" s="6"/>
      <c r="L91" s="6"/>
      <c r="M91" s="6"/>
      <c r="N91" s="6"/>
      <c r="O91" s="6"/>
      <c r="P91" s="6"/>
      <c r="Q91" s="6"/>
      <c r="R91" s="6"/>
      <c r="S91" s="11"/>
      <c r="T91" s="11"/>
      <c r="U91" s="11"/>
      <c r="V91" s="11"/>
      <c r="W91" s="6"/>
      <c r="X91" s="6"/>
      <c r="Y91" s="6"/>
      <c r="Z91" s="11"/>
      <c r="AA91" s="11"/>
      <c r="AB91" s="11"/>
      <c r="AC91" s="11"/>
    </row>
    <row r="92" spans="1:29" ht="26.25" customHeight="1" x14ac:dyDescent="0.2">
      <c r="A92" s="6"/>
      <c r="B92" s="6"/>
      <c r="C92" s="6"/>
      <c r="D92" s="6"/>
      <c r="E92" s="6"/>
      <c r="F92" s="6"/>
      <c r="G92" s="24"/>
      <c r="H92" s="24"/>
      <c r="I92" s="24"/>
      <c r="J92" s="6"/>
      <c r="K92" s="6"/>
      <c r="L92" s="6"/>
      <c r="M92" s="6"/>
      <c r="N92" s="6"/>
      <c r="O92" s="6"/>
      <c r="P92" s="6"/>
      <c r="Q92" s="6"/>
      <c r="R92" s="6"/>
      <c r="S92" s="11"/>
      <c r="T92" s="11"/>
      <c r="U92" s="11"/>
      <c r="V92" s="11"/>
      <c r="W92" s="6"/>
      <c r="X92" s="6"/>
      <c r="Y92" s="6"/>
      <c r="Z92" s="11"/>
      <c r="AA92" s="11"/>
      <c r="AB92" s="11"/>
      <c r="AC92" s="11"/>
    </row>
    <row r="93" spans="1:29" ht="26.25" customHeight="1" x14ac:dyDescent="0.2">
      <c r="A93" s="6"/>
      <c r="B93" s="6"/>
      <c r="C93" s="6"/>
      <c r="D93" s="6"/>
      <c r="E93" s="6"/>
      <c r="F93" s="6"/>
      <c r="G93" s="24"/>
      <c r="H93" s="24"/>
      <c r="I93" s="24"/>
      <c r="J93" s="6"/>
      <c r="K93" s="6"/>
      <c r="L93" s="6"/>
      <c r="M93" s="6"/>
      <c r="N93" s="6"/>
      <c r="O93" s="6"/>
      <c r="P93" s="6"/>
      <c r="Q93" s="6"/>
      <c r="R93" s="6"/>
      <c r="S93" s="11"/>
      <c r="T93" s="11"/>
      <c r="U93" s="11"/>
      <c r="V93" s="11"/>
      <c r="W93" s="6"/>
      <c r="X93" s="6"/>
      <c r="Y93" s="6"/>
      <c r="Z93" s="11"/>
      <c r="AA93" s="11"/>
      <c r="AB93" s="11"/>
      <c r="AC93" s="11"/>
    </row>
    <row r="94" spans="1:29" ht="26.25" customHeight="1" x14ac:dyDescent="0.2">
      <c r="A94" s="6"/>
      <c r="B94" s="6"/>
      <c r="C94" s="6"/>
      <c r="D94" s="6"/>
      <c r="E94" s="6"/>
      <c r="F94" s="6"/>
      <c r="G94" s="24"/>
      <c r="H94" s="24"/>
      <c r="I94" s="24"/>
      <c r="J94" s="6"/>
      <c r="K94" s="6"/>
      <c r="L94" s="6"/>
      <c r="M94" s="6"/>
      <c r="N94" s="6"/>
      <c r="O94" s="6"/>
      <c r="P94" s="6"/>
      <c r="Q94" s="6"/>
      <c r="R94" s="6"/>
      <c r="S94" s="11"/>
      <c r="T94" s="11"/>
      <c r="U94" s="11"/>
      <c r="V94" s="11"/>
      <c r="W94" s="6"/>
      <c r="X94" s="6"/>
      <c r="Y94" s="6"/>
      <c r="Z94" s="11"/>
      <c r="AA94" s="11"/>
      <c r="AB94" s="11"/>
      <c r="AC94" s="11"/>
    </row>
    <row r="95" spans="1:29" ht="26.25" customHeight="1" x14ac:dyDescent="0.2">
      <c r="A95" s="6"/>
      <c r="B95" s="6"/>
      <c r="C95" s="6"/>
      <c r="D95" s="6"/>
      <c r="E95" s="6"/>
      <c r="F95" s="6"/>
      <c r="G95" s="24"/>
      <c r="H95" s="24"/>
      <c r="I95" s="24"/>
      <c r="J95" s="6"/>
      <c r="K95" s="6"/>
      <c r="L95" s="6"/>
      <c r="M95" s="6"/>
      <c r="N95" s="6"/>
      <c r="O95" s="6"/>
      <c r="P95" s="6"/>
      <c r="Q95" s="6"/>
      <c r="R95" s="6"/>
      <c r="S95" s="11"/>
      <c r="T95" s="11"/>
      <c r="U95" s="11"/>
      <c r="V95" s="11"/>
      <c r="W95" s="6"/>
      <c r="X95" s="6"/>
      <c r="Y95" s="6"/>
      <c r="Z95" s="11"/>
      <c r="AA95" s="11"/>
      <c r="AB95" s="11"/>
      <c r="AC95" s="11"/>
    </row>
    <row r="96" spans="1:29" ht="26.25" customHeight="1" x14ac:dyDescent="0.2">
      <c r="A96" s="6"/>
      <c r="B96" s="6"/>
      <c r="C96" s="6"/>
      <c r="D96" s="6"/>
      <c r="E96" s="6"/>
      <c r="F96" s="6"/>
      <c r="G96" s="24"/>
      <c r="H96" s="24"/>
      <c r="I96" s="24"/>
      <c r="J96" s="6"/>
      <c r="K96" s="6"/>
      <c r="L96" s="6"/>
      <c r="M96" s="6"/>
      <c r="N96" s="6"/>
      <c r="O96" s="6"/>
      <c r="P96" s="6"/>
      <c r="Q96" s="6"/>
      <c r="R96" s="6"/>
      <c r="S96" s="11"/>
      <c r="T96" s="11"/>
      <c r="U96" s="11"/>
      <c r="V96" s="11"/>
      <c r="W96" s="6"/>
      <c r="X96" s="6"/>
      <c r="Y96" s="6"/>
      <c r="Z96" s="11"/>
      <c r="AA96" s="11"/>
      <c r="AB96" s="11"/>
      <c r="AC96" s="11"/>
    </row>
    <row r="97" spans="1:29" ht="26.25" customHeight="1" x14ac:dyDescent="0.2">
      <c r="A97" s="6"/>
      <c r="B97" s="6"/>
      <c r="C97" s="6"/>
      <c r="D97" s="6"/>
      <c r="E97" s="6"/>
      <c r="F97" s="6"/>
      <c r="G97" s="24"/>
      <c r="H97" s="24"/>
      <c r="I97" s="24"/>
      <c r="J97" s="6"/>
      <c r="K97" s="6"/>
      <c r="L97" s="6"/>
      <c r="M97" s="6"/>
      <c r="N97" s="6"/>
      <c r="O97" s="6"/>
      <c r="P97" s="6"/>
      <c r="Q97" s="6"/>
      <c r="R97" s="6"/>
      <c r="S97" s="11"/>
      <c r="T97" s="11"/>
      <c r="U97" s="11"/>
      <c r="V97" s="11"/>
      <c r="W97" s="6"/>
      <c r="X97" s="6"/>
      <c r="Y97" s="6"/>
      <c r="Z97" s="11"/>
      <c r="AA97" s="11"/>
      <c r="AB97" s="11"/>
      <c r="AC97" s="11"/>
    </row>
    <row r="98" spans="1:29" ht="26.25" customHeight="1" x14ac:dyDescent="0.2">
      <c r="A98" s="6"/>
      <c r="B98" s="6"/>
      <c r="C98" s="6"/>
      <c r="D98" s="6"/>
      <c r="E98" s="6"/>
      <c r="F98" s="6"/>
      <c r="G98" s="24"/>
      <c r="H98" s="24"/>
      <c r="I98" s="24"/>
      <c r="J98" s="6"/>
      <c r="K98" s="6"/>
      <c r="L98" s="6"/>
      <c r="M98" s="23"/>
      <c r="N98" s="23"/>
      <c r="O98" s="23"/>
      <c r="P98" s="23"/>
      <c r="Q98" s="23"/>
      <c r="R98" s="23"/>
      <c r="S98" s="11"/>
      <c r="T98" s="11"/>
      <c r="U98" s="11"/>
      <c r="V98" s="11"/>
      <c r="W98" s="6"/>
      <c r="X98" s="6"/>
      <c r="Y98" s="6"/>
      <c r="Z98" s="11"/>
      <c r="AA98" s="11"/>
      <c r="AB98" s="11"/>
      <c r="AC98" s="11"/>
    </row>
    <row r="99" spans="1:29" ht="26.25" customHeight="1" x14ac:dyDescent="0.2">
      <c r="A99" s="6"/>
      <c r="B99" s="6"/>
      <c r="C99" s="6"/>
      <c r="D99" s="6"/>
      <c r="E99" s="6"/>
      <c r="F99" s="6"/>
      <c r="G99" s="24"/>
      <c r="H99" s="24"/>
      <c r="I99" s="24"/>
      <c r="J99" s="6"/>
      <c r="K99" s="6"/>
      <c r="L99" s="6"/>
      <c r="M99" s="23"/>
      <c r="N99" s="23"/>
      <c r="O99" s="6"/>
      <c r="P99" s="6"/>
      <c r="Q99" s="6"/>
      <c r="R99" s="24"/>
      <c r="S99" s="11"/>
      <c r="T99" s="11"/>
      <c r="U99" s="11"/>
      <c r="V99" s="11"/>
      <c r="W99" s="6"/>
      <c r="X99" s="6"/>
      <c r="Y99" s="6"/>
      <c r="Z99" s="11"/>
      <c r="AA99" s="11"/>
      <c r="AB99" s="11"/>
      <c r="AC99" s="11"/>
    </row>
    <row r="100" spans="1:29" ht="26.25" customHeight="1" x14ac:dyDescent="0.2">
      <c r="A100" s="6"/>
      <c r="B100" s="6"/>
      <c r="C100" s="6"/>
      <c r="D100" s="6"/>
      <c r="E100" s="6"/>
      <c r="F100" s="6"/>
      <c r="G100" s="24"/>
      <c r="H100" s="24"/>
      <c r="I100" s="24"/>
      <c r="J100" s="6"/>
      <c r="K100" s="6"/>
      <c r="L100" s="6"/>
      <c r="M100" s="18"/>
      <c r="N100" s="18"/>
      <c r="O100" s="18"/>
      <c r="P100" s="18"/>
      <c r="Q100" s="18"/>
      <c r="R100" s="6"/>
      <c r="S100" s="11"/>
      <c r="T100" s="11"/>
      <c r="U100" s="11"/>
      <c r="V100" s="11"/>
      <c r="W100" s="6"/>
      <c r="X100" s="6"/>
      <c r="Y100" s="6"/>
      <c r="Z100" s="11"/>
      <c r="AA100" s="11"/>
      <c r="AB100" s="11"/>
      <c r="AC100" s="11"/>
    </row>
    <row r="101" spans="1:29" ht="26.25" customHeight="1" x14ac:dyDescent="0.2">
      <c r="A101" s="6"/>
      <c r="B101" s="6"/>
      <c r="C101" s="6"/>
      <c r="D101" s="6"/>
      <c r="E101" s="6"/>
      <c r="F101" s="6"/>
      <c r="G101" s="24"/>
      <c r="H101" s="24"/>
      <c r="I101" s="24"/>
      <c r="J101" s="6"/>
      <c r="K101" s="6"/>
      <c r="L101" s="6"/>
      <c r="M101" s="18"/>
      <c r="N101" s="18"/>
      <c r="O101" s="18"/>
      <c r="P101" s="18"/>
      <c r="Q101" s="18"/>
      <c r="R101" s="6"/>
      <c r="S101" s="11"/>
      <c r="T101" s="11"/>
      <c r="U101" s="11"/>
      <c r="V101" s="11"/>
      <c r="W101" s="6"/>
      <c r="X101" s="6"/>
      <c r="Y101" s="6"/>
      <c r="Z101" s="11"/>
      <c r="AA101" s="11"/>
      <c r="AB101" s="11"/>
      <c r="AC101" s="11"/>
    </row>
    <row r="102" spans="1:29" ht="26.25" customHeight="1" x14ac:dyDescent="0.2">
      <c r="A102" s="6"/>
      <c r="B102" s="6"/>
      <c r="C102" s="6"/>
      <c r="D102" s="6"/>
      <c r="E102" s="6"/>
      <c r="F102" s="6"/>
      <c r="G102" s="24"/>
      <c r="H102" s="24"/>
      <c r="I102" s="24"/>
      <c r="J102" s="6"/>
      <c r="K102" s="6"/>
      <c r="L102" s="6"/>
      <c r="M102" s="18"/>
      <c r="N102" s="18"/>
      <c r="O102" s="18"/>
      <c r="P102" s="18"/>
      <c r="Q102" s="18"/>
      <c r="R102" s="6"/>
      <c r="S102" s="11"/>
      <c r="T102" s="11"/>
      <c r="U102" s="11"/>
      <c r="V102" s="11"/>
      <c r="W102" s="6"/>
      <c r="X102" s="6"/>
      <c r="Y102" s="6"/>
      <c r="Z102" s="11"/>
      <c r="AA102" s="11"/>
      <c r="AB102" s="11"/>
      <c r="AC102" s="11"/>
    </row>
    <row r="103" spans="1:29" ht="26.25" customHeight="1" x14ac:dyDescent="0.2">
      <c r="A103" s="6"/>
      <c r="B103" s="6"/>
      <c r="C103" s="6"/>
      <c r="D103" s="6"/>
      <c r="E103" s="6"/>
      <c r="F103" s="6"/>
      <c r="G103" s="24"/>
      <c r="H103" s="24"/>
      <c r="I103" s="24"/>
      <c r="J103" s="6"/>
      <c r="K103" s="6"/>
      <c r="L103" s="6"/>
      <c r="M103" s="26"/>
      <c r="N103" s="18"/>
      <c r="O103" s="26"/>
      <c r="P103" s="26"/>
      <c r="Q103" s="26"/>
      <c r="R103" s="27"/>
      <c r="S103" s="11"/>
      <c r="T103" s="11"/>
      <c r="U103" s="11"/>
      <c r="V103" s="11"/>
      <c r="W103" s="6"/>
      <c r="X103" s="6"/>
      <c r="Y103" s="6"/>
      <c r="Z103" s="11"/>
      <c r="AA103" s="11"/>
      <c r="AB103" s="11"/>
      <c r="AC103" s="11"/>
    </row>
    <row r="104" spans="1:29" ht="26.25" customHeight="1" x14ac:dyDescent="0.2">
      <c r="A104" s="6"/>
      <c r="B104" s="6"/>
      <c r="C104" s="6"/>
      <c r="D104" s="6"/>
      <c r="E104" s="6"/>
      <c r="F104" s="6"/>
      <c r="G104" s="24"/>
      <c r="H104" s="24"/>
      <c r="I104" s="24"/>
      <c r="J104" s="6"/>
      <c r="K104" s="6"/>
      <c r="L104" s="6"/>
      <c r="M104" s="26"/>
      <c r="N104" s="18"/>
      <c r="O104" s="26"/>
      <c r="P104" s="26"/>
      <c r="Q104" s="26"/>
      <c r="R104" s="27"/>
      <c r="S104" s="11"/>
      <c r="T104" s="11"/>
      <c r="U104" s="11"/>
      <c r="V104" s="11"/>
      <c r="W104" s="6"/>
      <c r="X104" s="6"/>
      <c r="Y104" s="6"/>
      <c r="Z104" s="11"/>
      <c r="AA104" s="11"/>
      <c r="AB104" s="11"/>
      <c r="AC104" s="11"/>
    </row>
    <row r="105" spans="1:29" ht="26.25" customHeight="1" x14ac:dyDescent="0.2">
      <c r="A105" s="6"/>
      <c r="B105" s="6"/>
      <c r="C105" s="6"/>
      <c r="D105" s="6"/>
      <c r="E105" s="6"/>
      <c r="F105" s="6"/>
      <c r="G105" s="24"/>
      <c r="H105" s="24"/>
      <c r="I105" s="24"/>
      <c r="J105" s="6"/>
      <c r="K105" s="6"/>
      <c r="L105" s="6"/>
      <c r="M105" s="26"/>
      <c r="N105" s="18"/>
      <c r="O105" s="26"/>
      <c r="P105" s="26"/>
      <c r="Q105" s="26"/>
      <c r="R105" s="27"/>
      <c r="S105" s="11"/>
      <c r="T105" s="11"/>
      <c r="U105" s="11"/>
      <c r="V105" s="11"/>
      <c r="W105" s="6"/>
      <c r="X105" s="6"/>
      <c r="Y105" s="6"/>
      <c r="Z105" s="11"/>
      <c r="AA105" s="11"/>
      <c r="AB105" s="11"/>
      <c r="AC105" s="11"/>
    </row>
    <row r="106" spans="1:29" ht="26.25" customHeight="1" x14ac:dyDescent="0.2">
      <c r="A106" s="6"/>
      <c r="B106" s="6"/>
      <c r="C106" s="6"/>
      <c r="D106" s="6"/>
      <c r="E106" s="6"/>
      <c r="F106" s="6"/>
      <c r="G106" s="24"/>
      <c r="H106" s="24"/>
      <c r="I106" s="24"/>
      <c r="J106" s="6"/>
      <c r="K106" s="6"/>
      <c r="L106" s="6"/>
      <c r="M106" s="26"/>
      <c r="N106" s="18"/>
      <c r="O106" s="26"/>
      <c r="P106" s="26"/>
      <c r="Q106" s="26"/>
      <c r="R106" s="27"/>
      <c r="S106" s="11"/>
      <c r="T106" s="11"/>
      <c r="U106" s="11"/>
      <c r="V106" s="11"/>
      <c r="W106" s="6"/>
      <c r="X106" s="6"/>
      <c r="Y106" s="6"/>
      <c r="Z106" s="11"/>
      <c r="AA106" s="11"/>
      <c r="AB106" s="11"/>
      <c r="AC106" s="11"/>
    </row>
    <row r="107" spans="1:29" ht="26.25" customHeight="1" x14ac:dyDescent="0.2">
      <c r="A107" s="6"/>
      <c r="B107" s="6"/>
      <c r="C107" s="6"/>
      <c r="D107" s="6"/>
      <c r="E107" s="6"/>
      <c r="F107" s="6"/>
      <c r="G107" s="24"/>
      <c r="H107" s="24"/>
      <c r="I107" s="24"/>
      <c r="J107" s="6"/>
      <c r="K107" s="6"/>
      <c r="L107" s="6"/>
      <c r="M107" s="26"/>
      <c r="N107" s="18"/>
      <c r="O107" s="26"/>
      <c r="P107" s="26"/>
      <c r="Q107" s="26"/>
      <c r="R107" s="27"/>
      <c r="S107" s="11"/>
      <c r="T107" s="11"/>
      <c r="U107" s="11"/>
      <c r="V107" s="11"/>
      <c r="W107" s="6"/>
      <c r="X107" s="6"/>
      <c r="Y107" s="6"/>
      <c r="Z107" s="11"/>
      <c r="AA107" s="11"/>
      <c r="AB107" s="11"/>
      <c r="AC107" s="11"/>
    </row>
    <row r="108" spans="1:29" ht="26.25" customHeight="1" x14ac:dyDescent="0.2">
      <c r="A108" s="6"/>
      <c r="B108" s="6"/>
      <c r="C108" s="6"/>
      <c r="D108" s="6"/>
      <c r="E108" s="6"/>
      <c r="F108" s="6"/>
      <c r="G108" s="24"/>
      <c r="H108" s="24"/>
      <c r="I108" s="24"/>
      <c r="J108" s="6"/>
      <c r="K108" s="6"/>
      <c r="L108" s="6"/>
      <c r="M108" s="26"/>
      <c r="N108" s="18"/>
      <c r="O108" s="26"/>
      <c r="P108" s="26"/>
      <c r="Q108" s="26"/>
      <c r="R108" s="27"/>
      <c r="S108" s="11"/>
      <c r="T108" s="11"/>
      <c r="U108" s="11"/>
      <c r="V108" s="11"/>
      <c r="W108" s="6"/>
      <c r="X108" s="6"/>
      <c r="Y108" s="6"/>
      <c r="Z108" s="11"/>
      <c r="AA108" s="11"/>
      <c r="AB108" s="11"/>
      <c r="AC108" s="11"/>
    </row>
    <row r="109" spans="1:29" ht="26.25" customHeight="1" x14ac:dyDescent="0.2">
      <c r="A109" s="6"/>
      <c r="B109" s="6"/>
      <c r="C109" s="6"/>
      <c r="D109" s="6"/>
      <c r="E109" s="6"/>
      <c r="F109" s="6"/>
      <c r="G109" s="24"/>
      <c r="H109" s="24"/>
      <c r="I109" s="24"/>
      <c r="J109" s="6"/>
      <c r="K109" s="6"/>
      <c r="L109" s="6"/>
      <c r="M109" s="26"/>
      <c r="N109" s="18"/>
      <c r="O109" s="26"/>
      <c r="P109" s="26"/>
      <c r="Q109" s="26"/>
      <c r="R109" s="27"/>
      <c r="S109" s="11"/>
      <c r="T109" s="11"/>
      <c r="U109" s="11"/>
      <c r="V109" s="11"/>
      <c r="W109" s="6"/>
      <c r="X109" s="6"/>
      <c r="Y109" s="6"/>
      <c r="Z109" s="11"/>
      <c r="AA109" s="11"/>
      <c r="AB109" s="11"/>
      <c r="AC109" s="11"/>
    </row>
    <row r="110" spans="1:29" ht="26.25" customHeight="1" x14ac:dyDescent="0.2">
      <c r="A110" s="6"/>
      <c r="B110" s="6"/>
      <c r="C110" s="6"/>
      <c r="D110" s="6"/>
      <c r="E110" s="6"/>
      <c r="F110" s="6"/>
      <c r="G110" s="24"/>
      <c r="H110" s="24"/>
      <c r="I110" s="24"/>
      <c r="J110" s="6"/>
      <c r="K110" s="6"/>
      <c r="L110" s="6"/>
      <c r="M110" s="26"/>
      <c r="N110" s="18"/>
      <c r="O110" s="26"/>
      <c r="P110" s="26"/>
      <c r="Q110" s="26"/>
      <c r="R110" s="28"/>
      <c r="S110" s="11"/>
      <c r="T110" s="11"/>
      <c r="U110" s="11"/>
      <c r="V110" s="11"/>
      <c r="W110" s="6"/>
      <c r="X110" s="6"/>
      <c r="Y110" s="6"/>
      <c r="Z110" s="11"/>
      <c r="AA110" s="11"/>
      <c r="AB110" s="11"/>
      <c r="AC110" s="11"/>
    </row>
    <row r="111" spans="1:29" ht="26.25" customHeight="1" x14ac:dyDescent="0.2">
      <c r="A111" s="6"/>
      <c r="B111" s="6"/>
      <c r="C111" s="6"/>
      <c r="D111" s="6"/>
      <c r="E111" s="6"/>
      <c r="F111" s="6"/>
      <c r="G111" s="24"/>
      <c r="H111" s="24"/>
      <c r="I111" s="24"/>
      <c r="J111" s="6"/>
      <c r="K111" s="6"/>
      <c r="L111" s="6"/>
      <c r="M111" s="26"/>
      <c r="N111" s="18"/>
      <c r="O111" s="26"/>
      <c r="P111" s="26"/>
      <c r="Q111" s="26"/>
      <c r="R111" s="27"/>
      <c r="S111" s="11"/>
      <c r="T111" s="11"/>
      <c r="U111" s="11"/>
      <c r="V111" s="11"/>
      <c r="W111" s="6"/>
      <c r="X111" s="6"/>
      <c r="Y111" s="6"/>
      <c r="Z111" s="11"/>
      <c r="AA111" s="11"/>
      <c r="AB111" s="11"/>
      <c r="AC111" s="11"/>
    </row>
    <row r="112" spans="1:29" ht="26.25" customHeight="1" x14ac:dyDescent="0.2">
      <c r="A112" s="6"/>
      <c r="B112" s="6"/>
      <c r="C112" s="6"/>
      <c r="D112" s="6"/>
      <c r="E112" s="6"/>
      <c r="F112" s="6"/>
      <c r="G112" s="24"/>
      <c r="H112" s="24"/>
      <c r="I112" s="24"/>
      <c r="J112" s="6"/>
      <c r="K112" s="6"/>
      <c r="L112" s="6"/>
      <c r="M112" s="26"/>
      <c r="N112" s="18"/>
      <c r="O112" s="26"/>
      <c r="P112" s="26"/>
      <c r="Q112" s="26"/>
      <c r="R112" s="27"/>
      <c r="S112" s="11"/>
      <c r="T112" s="11"/>
      <c r="U112" s="11"/>
      <c r="V112" s="11"/>
      <c r="W112" s="6"/>
      <c r="X112" s="6"/>
      <c r="Y112" s="6"/>
      <c r="Z112" s="11"/>
      <c r="AA112" s="11"/>
      <c r="AB112" s="11"/>
      <c r="AC112" s="11"/>
    </row>
    <row r="113" spans="1:29" ht="26.25" customHeight="1" x14ac:dyDescent="0.2">
      <c r="A113" s="6"/>
      <c r="B113" s="6"/>
      <c r="C113" s="6"/>
      <c r="D113" s="6"/>
      <c r="E113" s="6"/>
      <c r="F113" s="6"/>
      <c r="G113" s="24"/>
      <c r="H113" s="24"/>
      <c r="I113" s="24"/>
      <c r="J113" s="6"/>
      <c r="K113" s="6"/>
      <c r="L113" s="6"/>
      <c r="M113" s="26"/>
      <c r="N113" s="18"/>
      <c r="O113" s="26"/>
      <c r="P113" s="26"/>
      <c r="Q113" s="26"/>
      <c r="R113" s="27"/>
      <c r="S113" s="11"/>
      <c r="T113" s="11"/>
      <c r="U113" s="11"/>
      <c r="V113" s="11"/>
      <c r="W113" s="6"/>
      <c r="X113" s="6"/>
      <c r="Y113" s="6"/>
      <c r="Z113" s="11"/>
      <c r="AA113" s="11"/>
      <c r="AB113" s="11"/>
      <c r="AC113" s="11"/>
    </row>
    <row r="114" spans="1:29" ht="26.25" customHeight="1" x14ac:dyDescent="0.2">
      <c r="A114" s="6"/>
      <c r="B114" s="6"/>
      <c r="C114" s="6"/>
      <c r="D114" s="6"/>
      <c r="E114" s="6"/>
      <c r="F114" s="6"/>
      <c r="G114" s="24"/>
      <c r="H114" s="24"/>
      <c r="I114" s="24"/>
      <c r="J114" s="6"/>
      <c r="K114" s="6"/>
      <c r="L114" s="6"/>
      <c r="M114" s="26"/>
      <c r="N114" s="18"/>
      <c r="O114" s="26"/>
      <c r="P114" s="26"/>
      <c r="Q114" s="26"/>
      <c r="R114" s="27"/>
      <c r="S114" s="11"/>
      <c r="T114" s="11"/>
      <c r="U114" s="11"/>
      <c r="V114" s="11"/>
      <c r="W114" s="6"/>
      <c r="X114" s="6"/>
      <c r="Y114" s="6"/>
      <c r="Z114" s="11"/>
      <c r="AA114" s="11"/>
      <c r="AB114" s="11"/>
      <c r="AC114" s="11"/>
    </row>
    <row r="115" spans="1:29" ht="26.25" customHeight="1" x14ac:dyDescent="0.2">
      <c r="A115" s="6"/>
      <c r="B115" s="6"/>
      <c r="C115" s="6"/>
      <c r="D115" s="6"/>
      <c r="E115" s="6"/>
      <c r="F115" s="6"/>
      <c r="G115" s="24"/>
      <c r="H115" s="24"/>
      <c r="I115" s="24"/>
      <c r="J115" s="6"/>
      <c r="K115" s="6"/>
      <c r="L115" s="6"/>
      <c r="M115" s="26"/>
      <c r="N115" s="18"/>
      <c r="O115" s="26"/>
      <c r="P115" s="26"/>
      <c r="Q115" s="26"/>
      <c r="R115" s="27"/>
      <c r="S115" s="11"/>
      <c r="T115" s="11"/>
      <c r="U115" s="11"/>
      <c r="V115" s="11"/>
      <c r="W115" s="6"/>
      <c r="X115" s="6"/>
      <c r="Y115" s="6"/>
      <c r="Z115" s="11"/>
      <c r="AA115" s="11"/>
      <c r="AB115" s="11"/>
      <c r="AC115" s="11"/>
    </row>
    <row r="116" spans="1:29" ht="26.25" customHeight="1" x14ac:dyDescent="0.2">
      <c r="A116" s="6"/>
      <c r="B116" s="6"/>
      <c r="C116" s="6"/>
      <c r="D116" s="6"/>
      <c r="E116" s="6"/>
      <c r="F116" s="6"/>
      <c r="G116" s="24"/>
      <c r="H116" s="24"/>
      <c r="I116" s="24"/>
      <c r="J116" s="6"/>
      <c r="K116" s="6"/>
      <c r="L116" s="6"/>
      <c r="M116" s="26"/>
      <c r="N116" s="18"/>
      <c r="O116" s="26"/>
      <c r="P116" s="26"/>
      <c r="Q116" s="26"/>
      <c r="R116" s="27"/>
      <c r="S116" s="11"/>
      <c r="T116" s="11"/>
      <c r="U116" s="11"/>
      <c r="V116" s="11"/>
      <c r="W116" s="6"/>
      <c r="X116" s="6"/>
      <c r="Y116" s="6"/>
      <c r="Z116" s="11"/>
      <c r="AA116" s="11"/>
      <c r="AB116" s="11"/>
      <c r="AC116" s="11"/>
    </row>
    <row r="117" spans="1:29" ht="26.25" customHeight="1" x14ac:dyDescent="0.2">
      <c r="A117" s="6"/>
      <c r="B117" s="6"/>
      <c r="C117" s="6"/>
      <c r="D117" s="6"/>
      <c r="E117" s="6"/>
      <c r="F117" s="6"/>
      <c r="G117" s="24"/>
      <c r="H117" s="24"/>
      <c r="I117" s="24"/>
      <c r="J117" s="6"/>
      <c r="K117" s="6"/>
      <c r="L117" s="6"/>
      <c r="M117" s="18"/>
      <c r="N117" s="18"/>
      <c r="O117" s="18"/>
      <c r="P117" s="18"/>
      <c r="Q117" s="18"/>
      <c r="R117" s="6"/>
      <c r="S117" s="11"/>
      <c r="T117" s="11"/>
      <c r="U117" s="11"/>
      <c r="V117" s="11"/>
      <c r="W117" s="6"/>
      <c r="X117" s="6"/>
      <c r="Y117" s="6"/>
      <c r="Z117" s="11"/>
      <c r="AA117" s="11"/>
      <c r="AB117" s="11"/>
      <c r="AC117" s="11"/>
    </row>
    <row r="118" spans="1:29" ht="26.25" customHeight="1" x14ac:dyDescent="0.2">
      <c r="A118" s="6"/>
      <c r="B118" s="6"/>
      <c r="C118" s="6"/>
      <c r="D118" s="6"/>
      <c r="E118" s="6"/>
      <c r="F118" s="6"/>
      <c r="G118" s="24"/>
      <c r="H118" s="24"/>
      <c r="I118" s="24"/>
      <c r="J118" s="6"/>
      <c r="K118" s="6"/>
      <c r="L118" s="6"/>
      <c r="M118" s="18"/>
      <c r="N118" s="18"/>
      <c r="O118" s="18"/>
      <c r="P118" s="18"/>
      <c r="Q118" s="18"/>
      <c r="R118" s="6"/>
      <c r="S118" s="11"/>
      <c r="T118" s="11"/>
      <c r="U118" s="11"/>
      <c r="V118" s="11"/>
      <c r="W118" s="6"/>
      <c r="X118" s="6"/>
      <c r="Y118" s="6"/>
      <c r="Z118" s="11"/>
      <c r="AA118" s="11"/>
      <c r="AB118" s="11"/>
      <c r="AC118" s="11"/>
    </row>
    <row r="119" spans="1:29" ht="26.25" customHeight="1" x14ac:dyDescent="0.2">
      <c r="A119" s="6"/>
      <c r="B119" s="6"/>
      <c r="C119" s="6"/>
      <c r="D119" s="6"/>
      <c r="E119" s="6"/>
      <c r="F119" s="6"/>
      <c r="G119" s="24"/>
      <c r="H119" s="24"/>
      <c r="I119" s="24"/>
      <c r="J119" s="6"/>
      <c r="K119" s="6"/>
      <c r="L119" s="6"/>
      <c r="M119" s="18"/>
      <c r="N119" s="18"/>
      <c r="O119" s="6"/>
      <c r="P119" s="6"/>
      <c r="Q119" s="18"/>
      <c r="R119" s="18"/>
      <c r="S119" s="6"/>
      <c r="T119" s="24"/>
      <c r="U119" s="6"/>
      <c r="V119" s="6"/>
      <c r="W119" s="19"/>
      <c r="X119" s="19"/>
      <c r="Y119" s="6"/>
      <c r="Z119" s="24"/>
      <c r="AA119" s="24"/>
      <c r="AB119" s="24"/>
      <c r="AC119" s="24"/>
    </row>
    <row r="120" spans="1:29" ht="26.25" customHeight="1" x14ac:dyDescent="0.2">
      <c r="A120" s="6"/>
      <c r="B120" s="6"/>
      <c r="C120" s="6"/>
      <c r="D120" s="6"/>
      <c r="E120" s="6"/>
      <c r="F120" s="6"/>
      <c r="G120" s="24"/>
      <c r="H120" s="24"/>
      <c r="I120" s="24"/>
      <c r="J120" s="6"/>
      <c r="K120" s="6"/>
      <c r="L120" s="6"/>
      <c r="M120" s="18"/>
      <c r="N120" s="18"/>
      <c r="O120" s="6"/>
      <c r="P120" s="6"/>
      <c r="Q120" s="18"/>
      <c r="R120" s="18"/>
      <c r="S120" s="6"/>
      <c r="T120" s="24"/>
      <c r="U120" s="6"/>
      <c r="V120" s="6"/>
      <c r="W120" s="19"/>
      <c r="X120" s="19"/>
      <c r="Y120" s="6"/>
      <c r="Z120" s="24"/>
      <c r="AA120" s="24"/>
      <c r="AB120" s="24"/>
      <c r="AC120" s="24"/>
    </row>
    <row r="121" spans="1:29" ht="26.25" customHeight="1" x14ac:dyDescent="0.2">
      <c r="A121" s="6"/>
      <c r="B121" s="6"/>
      <c r="C121" s="6"/>
      <c r="D121" s="6"/>
      <c r="E121" s="6"/>
      <c r="F121" s="6"/>
      <c r="G121" s="24"/>
      <c r="H121" s="24"/>
      <c r="I121" s="24"/>
      <c r="J121" s="6"/>
      <c r="K121" s="6"/>
      <c r="L121" s="6"/>
      <c r="M121" s="18"/>
      <c r="N121" s="18"/>
      <c r="O121" s="6"/>
      <c r="P121" s="6"/>
      <c r="Q121" s="18"/>
      <c r="R121" s="18"/>
      <c r="S121" s="6"/>
      <c r="T121" s="24"/>
      <c r="U121" s="6"/>
      <c r="V121" s="6"/>
      <c r="W121" s="19"/>
      <c r="X121" s="19"/>
      <c r="Y121" s="6"/>
      <c r="Z121" s="24"/>
      <c r="AA121" s="24"/>
      <c r="AB121" s="24"/>
      <c r="AC121" s="24"/>
    </row>
    <row r="122" spans="1:29" ht="26.25" customHeight="1" x14ac:dyDescent="0.2">
      <c r="A122" s="6"/>
      <c r="B122" s="6"/>
      <c r="C122" s="6"/>
      <c r="D122" s="6"/>
      <c r="E122" s="6"/>
      <c r="F122" s="6"/>
      <c r="G122" s="24"/>
      <c r="H122" s="24"/>
      <c r="I122" s="24"/>
      <c r="J122" s="6"/>
      <c r="K122" s="6"/>
      <c r="L122" s="6"/>
      <c r="M122" s="18"/>
      <c r="N122" s="18"/>
      <c r="O122" s="6"/>
      <c r="P122" s="6"/>
      <c r="Q122" s="18"/>
      <c r="R122" s="18"/>
      <c r="S122" s="6"/>
      <c r="T122" s="24"/>
      <c r="U122" s="6"/>
      <c r="V122" s="6"/>
      <c r="W122" s="19"/>
      <c r="X122" s="19"/>
      <c r="Y122" s="6"/>
      <c r="Z122" s="24"/>
      <c r="AA122" s="24"/>
      <c r="AB122" s="24"/>
      <c r="AC122" s="24"/>
    </row>
    <row r="123" spans="1:29" ht="26.25" customHeight="1" x14ac:dyDescent="0.2">
      <c r="A123" s="6"/>
      <c r="B123" s="6"/>
      <c r="C123" s="6"/>
      <c r="D123" s="6"/>
      <c r="E123" s="6"/>
      <c r="F123" s="6"/>
      <c r="G123" s="24"/>
      <c r="H123" s="24"/>
      <c r="I123" s="24"/>
      <c r="J123" s="6"/>
      <c r="K123" s="6"/>
      <c r="L123" s="6"/>
      <c r="M123" s="18"/>
      <c r="N123" s="18"/>
      <c r="O123" s="6"/>
      <c r="P123" s="6"/>
      <c r="Q123" s="18"/>
      <c r="R123" s="18"/>
      <c r="S123" s="6"/>
      <c r="T123" s="24"/>
      <c r="U123" s="6"/>
      <c r="V123" s="6"/>
      <c r="W123" s="19"/>
      <c r="X123" s="19"/>
      <c r="Y123" s="6"/>
      <c r="Z123" s="24"/>
      <c r="AA123" s="24"/>
      <c r="AB123" s="24"/>
      <c r="AC123" s="24"/>
    </row>
    <row r="124" spans="1:29" ht="26.25" customHeight="1" x14ac:dyDescent="0.2">
      <c r="A124" s="6"/>
      <c r="B124" s="6"/>
      <c r="C124" s="6"/>
      <c r="D124" s="6"/>
      <c r="E124" s="6"/>
      <c r="F124" s="6"/>
      <c r="G124" s="24"/>
      <c r="H124" s="24"/>
      <c r="I124" s="24"/>
      <c r="J124" s="6"/>
      <c r="K124" s="6"/>
      <c r="L124" s="6"/>
      <c r="M124" s="18"/>
      <c r="N124" s="18"/>
      <c r="O124" s="6"/>
      <c r="P124" s="6"/>
      <c r="Q124" s="18"/>
      <c r="R124" s="18"/>
      <c r="S124" s="6"/>
      <c r="T124" s="24"/>
      <c r="U124" s="6"/>
      <c r="V124" s="6"/>
      <c r="W124" s="19"/>
      <c r="X124" s="19"/>
      <c r="Y124" s="6"/>
      <c r="Z124" s="24"/>
      <c r="AA124" s="24"/>
      <c r="AB124" s="24"/>
      <c r="AC124" s="24"/>
    </row>
    <row r="125" spans="1:29" ht="26.25" customHeight="1" x14ac:dyDescent="0.2">
      <c r="A125" s="6"/>
      <c r="B125" s="6"/>
      <c r="C125" s="6"/>
      <c r="D125" s="6"/>
      <c r="E125" s="6"/>
      <c r="F125" s="6"/>
      <c r="G125" s="24"/>
      <c r="H125" s="24"/>
      <c r="I125" s="24"/>
      <c r="J125" s="6"/>
      <c r="K125" s="6"/>
      <c r="L125" s="6"/>
      <c r="M125" s="18"/>
      <c r="N125" s="18"/>
      <c r="O125" s="6"/>
      <c r="P125" s="6"/>
      <c r="Q125" s="18"/>
      <c r="R125" s="18"/>
      <c r="S125" s="6"/>
      <c r="T125" s="24"/>
      <c r="U125" s="6"/>
      <c r="V125" s="6"/>
      <c r="W125" s="19"/>
      <c r="X125" s="19"/>
      <c r="Y125" s="6"/>
      <c r="Z125" s="24"/>
      <c r="AA125" s="24"/>
      <c r="AB125" s="24"/>
      <c r="AC125" s="24"/>
    </row>
    <row r="126" spans="1:29" ht="26.25" customHeight="1" x14ac:dyDescent="0.2">
      <c r="A126" s="6"/>
      <c r="B126" s="6"/>
      <c r="C126" s="6"/>
      <c r="D126" s="6"/>
      <c r="E126" s="6"/>
      <c r="F126" s="6"/>
      <c r="G126" s="24"/>
      <c r="H126" s="24"/>
      <c r="I126" s="24"/>
      <c r="J126" s="6"/>
      <c r="K126" s="6"/>
      <c r="L126" s="6"/>
      <c r="M126" s="18"/>
      <c r="N126" s="18"/>
      <c r="O126" s="6"/>
      <c r="P126" s="6"/>
      <c r="Q126" s="6"/>
      <c r="R126" s="18"/>
      <c r="S126" s="6"/>
      <c r="T126" s="24"/>
      <c r="U126" s="6"/>
      <c r="V126" s="6"/>
      <c r="W126" s="19"/>
      <c r="X126" s="19"/>
      <c r="Y126" s="6"/>
      <c r="Z126" s="24"/>
      <c r="AA126" s="24"/>
      <c r="AB126" s="24"/>
      <c r="AC126" s="24"/>
    </row>
    <row r="127" spans="1:29" ht="26.25" customHeight="1" x14ac:dyDescent="0.2">
      <c r="A127" s="6"/>
      <c r="B127" s="6"/>
      <c r="C127" s="6"/>
      <c r="D127" s="6"/>
      <c r="E127" s="6"/>
      <c r="F127" s="6"/>
      <c r="G127" s="24"/>
      <c r="H127" s="24"/>
      <c r="I127" s="24"/>
      <c r="J127" s="6"/>
      <c r="K127" s="6"/>
      <c r="L127" s="6"/>
      <c r="M127" s="18"/>
      <c r="N127" s="18"/>
      <c r="O127" s="18"/>
      <c r="P127" s="18"/>
      <c r="Q127" s="6"/>
      <c r="R127" s="18"/>
      <c r="S127" s="6"/>
      <c r="T127" s="24"/>
      <c r="U127" s="6"/>
      <c r="V127" s="6"/>
      <c r="W127" s="19"/>
      <c r="X127" s="19"/>
      <c r="Y127" s="6"/>
      <c r="Z127" s="24"/>
      <c r="AA127" s="24"/>
      <c r="AB127" s="24"/>
      <c r="AC127" s="24"/>
    </row>
    <row r="128" spans="1:29" ht="26.25" customHeight="1" x14ac:dyDescent="0.2">
      <c r="A128" s="6"/>
      <c r="B128" s="6"/>
      <c r="C128" s="6"/>
      <c r="D128" s="6"/>
      <c r="E128" s="6"/>
      <c r="F128" s="6"/>
      <c r="G128" s="24"/>
      <c r="H128" s="24"/>
      <c r="I128" s="24"/>
      <c r="J128" s="6"/>
      <c r="K128" s="6"/>
      <c r="L128" s="6"/>
      <c r="M128" s="18"/>
      <c r="N128" s="18"/>
      <c r="O128" s="18"/>
      <c r="P128" s="18"/>
      <c r="Q128" s="6"/>
      <c r="R128" s="18"/>
      <c r="S128" s="6"/>
      <c r="T128" s="24"/>
      <c r="U128" s="6"/>
      <c r="V128" s="6"/>
      <c r="W128" s="19"/>
      <c r="X128" s="19"/>
      <c r="Y128" s="6"/>
      <c r="Z128" s="24"/>
      <c r="AA128" s="24"/>
      <c r="AB128" s="24"/>
      <c r="AC128" s="24"/>
    </row>
    <row r="129" spans="1:29" ht="26.25" customHeight="1" x14ac:dyDescent="0.2">
      <c r="A129" s="6"/>
      <c r="B129" s="6"/>
      <c r="C129" s="6"/>
      <c r="D129" s="6"/>
      <c r="E129" s="6"/>
      <c r="F129" s="6"/>
      <c r="G129" s="24"/>
      <c r="H129" s="24"/>
      <c r="I129" s="24"/>
      <c r="J129" s="6"/>
      <c r="K129" s="6"/>
      <c r="L129" s="6"/>
      <c r="M129" s="18"/>
      <c r="N129" s="29"/>
      <c r="O129" s="29"/>
      <c r="P129" s="29"/>
      <c r="Q129" s="30"/>
      <c r="R129" s="29"/>
      <c r="S129" s="6"/>
      <c r="T129" s="24"/>
      <c r="U129" s="6"/>
      <c r="V129" s="6"/>
      <c r="W129" s="19"/>
      <c r="X129" s="19"/>
      <c r="Y129" s="6"/>
      <c r="Z129" s="24"/>
      <c r="AA129" s="24"/>
      <c r="AB129" s="24"/>
      <c r="AC129" s="24"/>
    </row>
    <row r="130" spans="1:29" ht="26.25" customHeight="1" x14ac:dyDescent="0.2">
      <c r="A130" s="6"/>
      <c r="B130" s="6"/>
      <c r="C130" s="6"/>
      <c r="D130" s="6"/>
      <c r="E130" s="6"/>
      <c r="F130" s="6"/>
      <c r="G130" s="24"/>
      <c r="H130" s="24"/>
      <c r="I130" s="24"/>
      <c r="J130" s="6"/>
      <c r="K130" s="6"/>
      <c r="L130" s="6"/>
      <c r="M130" s="18"/>
      <c r="N130" s="29"/>
      <c r="O130" s="29"/>
      <c r="P130" s="29"/>
      <c r="Q130" s="30"/>
      <c r="R130" s="29"/>
      <c r="S130" s="6"/>
      <c r="T130" s="24"/>
      <c r="U130" s="6"/>
      <c r="V130" s="6"/>
      <c r="W130" s="19"/>
      <c r="X130" s="19"/>
      <c r="Y130" s="6"/>
      <c r="Z130" s="24"/>
      <c r="AA130" s="24"/>
      <c r="AB130" s="24"/>
      <c r="AC130" s="24"/>
    </row>
    <row r="131" spans="1:29" ht="26.25" customHeight="1" x14ac:dyDescent="0.2">
      <c r="A131" s="6"/>
      <c r="B131" s="6"/>
      <c r="C131" s="6"/>
      <c r="D131" s="6"/>
      <c r="E131" s="6"/>
      <c r="F131" s="6"/>
      <c r="G131" s="24"/>
      <c r="H131" s="24"/>
      <c r="I131" s="24"/>
      <c r="J131" s="6"/>
      <c r="K131" s="6"/>
      <c r="L131" s="6"/>
      <c r="M131" s="18"/>
      <c r="N131" s="18"/>
      <c r="O131" s="18"/>
      <c r="P131" s="18"/>
      <c r="Q131" s="6"/>
      <c r="R131" s="18"/>
      <c r="S131" s="6"/>
      <c r="T131" s="24"/>
      <c r="U131" s="6"/>
      <c r="V131" s="6"/>
      <c r="W131" s="19"/>
      <c r="X131" s="19"/>
      <c r="Y131" s="6"/>
      <c r="Z131" s="24"/>
      <c r="AA131" s="24"/>
      <c r="AB131" s="24"/>
      <c r="AC131" s="24"/>
    </row>
    <row r="132" spans="1:29" ht="26.25" customHeight="1" x14ac:dyDescent="0.2">
      <c r="A132" s="6"/>
      <c r="B132" s="6"/>
      <c r="C132" s="6"/>
      <c r="D132" s="6"/>
      <c r="E132" s="6"/>
      <c r="F132" s="6"/>
      <c r="G132" s="24"/>
      <c r="H132" s="24"/>
      <c r="I132" s="24"/>
      <c r="J132" s="6"/>
      <c r="K132" s="6"/>
      <c r="L132" s="6"/>
      <c r="M132" s="18"/>
      <c r="N132" s="18"/>
      <c r="O132" s="18"/>
      <c r="P132" s="18"/>
      <c r="Q132" s="6"/>
      <c r="R132" s="18"/>
      <c r="S132" s="6"/>
      <c r="T132" s="24"/>
      <c r="U132" s="6"/>
      <c r="V132" s="6"/>
      <c r="W132" s="19"/>
      <c r="X132" s="19"/>
      <c r="Y132" s="6"/>
      <c r="Z132" s="24"/>
      <c r="AA132" s="24"/>
      <c r="AB132" s="24"/>
      <c r="AC132" s="24"/>
    </row>
    <row r="133" spans="1:29" ht="26.25" customHeight="1" x14ac:dyDescent="0.2">
      <c r="A133" s="6"/>
      <c r="B133" s="6"/>
      <c r="C133" s="6"/>
      <c r="D133" s="6"/>
      <c r="E133" s="6"/>
      <c r="F133" s="6"/>
      <c r="G133" s="24"/>
      <c r="H133" s="24"/>
      <c r="I133" s="24"/>
      <c r="J133" s="6"/>
      <c r="K133" s="6"/>
      <c r="L133" s="6"/>
      <c r="M133" s="18"/>
      <c r="N133" s="18"/>
      <c r="O133" s="18"/>
      <c r="P133" s="18"/>
      <c r="Q133" s="6"/>
      <c r="R133" s="18"/>
      <c r="S133" s="6"/>
      <c r="T133" s="24"/>
      <c r="U133" s="6"/>
      <c r="V133" s="6"/>
      <c r="W133" s="19"/>
      <c r="X133" s="19"/>
      <c r="Y133" s="6"/>
      <c r="Z133" s="24"/>
      <c r="AA133" s="24"/>
      <c r="AB133" s="24"/>
      <c r="AC133" s="24"/>
    </row>
    <row r="134" spans="1:29" ht="26.25" customHeight="1" x14ac:dyDescent="0.2">
      <c r="A134" s="6"/>
      <c r="B134" s="6"/>
      <c r="C134" s="6"/>
      <c r="D134" s="6"/>
      <c r="E134" s="6"/>
      <c r="F134" s="6"/>
      <c r="G134" s="24"/>
      <c r="H134" s="24"/>
      <c r="I134" s="24"/>
      <c r="J134" s="6"/>
      <c r="K134" s="6"/>
      <c r="L134" s="6"/>
      <c r="M134" s="18"/>
      <c r="N134" s="18"/>
      <c r="O134" s="18"/>
      <c r="P134" s="18"/>
      <c r="Q134" s="6"/>
      <c r="R134" s="18"/>
      <c r="S134" s="6"/>
      <c r="T134" s="24"/>
      <c r="U134" s="6"/>
      <c r="V134" s="6"/>
      <c r="W134" s="19"/>
      <c r="X134" s="19"/>
      <c r="Y134" s="6"/>
      <c r="Z134" s="24"/>
      <c r="AA134" s="24"/>
      <c r="AB134" s="24"/>
      <c r="AC134" s="24"/>
    </row>
    <row r="135" spans="1:29" ht="26.25" customHeight="1" x14ac:dyDescent="0.2">
      <c r="A135" s="6"/>
      <c r="B135" s="6"/>
      <c r="C135" s="6"/>
      <c r="D135" s="6"/>
      <c r="E135" s="6"/>
      <c r="F135" s="6"/>
      <c r="G135" s="24"/>
      <c r="H135" s="24"/>
      <c r="I135" s="24"/>
      <c r="J135" s="6"/>
      <c r="K135" s="6"/>
      <c r="L135" s="6"/>
      <c r="M135" s="18"/>
      <c r="N135" s="18"/>
      <c r="O135" s="18"/>
      <c r="P135" s="18"/>
      <c r="Q135" s="6"/>
      <c r="R135" s="18"/>
      <c r="S135" s="6"/>
      <c r="T135" s="24"/>
      <c r="U135" s="6"/>
      <c r="V135" s="6"/>
      <c r="W135" s="19"/>
      <c r="X135" s="19"/>
      <c r="Y135" s="6"/>
      <c r="Z135" s="24"/>
      <c r="AA135" s="24"/>
      <c r="AB135" s="24"/>
      <c r="AC135" s="24"/>
    </row>
    <row r="136" spans="1:29" ht="26.25" customHeight="1" x14ac:dyDescent="0.2">
      <c r="A136" s="6"/>
      <c r="B136" s="6"/>
      <c r="C136" s="6"/>
      <c r="D136" s="6"/>
      <c r="E136" s="6"/>
      <c r="F136" s="6"/>
      <c r="G136" s="24"/>
      <c r="H136" s="24"/>
      <c r="I136" s="24"/>
      <c r="J136" s="6"/>
      <c r="K136" s="6"/>
      <c r="L136" s="6"/>
      <c r="M136" s="18"/>
      <c r="N136" s="18"/>
      <c r="O136" s="18"/>
      <c r="P136" s="18"/>
      <c r="Q136" s="6"/>
      <c r="R136" s="18"/>
      <c r="S136" s="6"/>
      <c r="T136" s="24"/>
      <c r="U136" s="6"/>
      <c r="V136" s="6"/>
      <c r="W136" s="19"/>
      <c r="X136" s="19"/>
      <c r="Y136" s="6"/>
      <c r="Z136" s="24"/>
      <c r="AA136" s="24"/>
      <c r="AB136" s="24"/>
      <c r="AC136" s="24"/>
    </row>
    <row r="137" spans="1:29" ht="26.25" customHeight="1" x14ac:dyDescent="0.2">
      <c r="A137" s="6"/>
      <c r="B137" s="6"/>
      <c r="C137" s="6"/>
      <c r="D137" s="6"/>
      <c r="E137" s="6"/>
      <c r="F137" s="6"/>
      <c r="G137" s="24"/>
      <c r="H137" s="24"/>
      <c r="I137" s="24"/>
      <c r="J137" s="6"/>
      <c r="K137" s="6"/>
      <c r="L137" s="6"/>
      <c r="M137" s="18"/>
      <c r="N137" s="18"/>
      <c r="O137" s="18"/>
      <c r="P137" s="18"/>
      <c r="Q137" s="6"/>
      <c r="R137" s="18"/>
      <c r="S137" s="6"/>
      <c r="T137" s="24"/>
      <c r="U137" s="6"/>
      <c r="V137" s="6"/>
      <c r="W137" s="19"/>
      <c r="X137" s="19"/>
      <c r="Y137" s="6"/>
      <c r="Z137" s="24"/>
      <c r="AA137" s="24"/>
      <c r="AB137" s="24"/>
      <c r="AC137" s="24"/>
    </row>
    <row r="138" spans="1:29" ht="26.25" customHeight="1" x14ac:dyDescent="0.2">
      <c r="A138" s="6"/>
      <c r="B138" s="6"/>
      <c r="C138" s="6"/>
      <c r="D138" s="6"/>
      <c r="E138" s="6"/>
      <c r="F138" s="6"/>
      <c r="G138" s="24"/>
      <c r="H138" s="24"/>
      <c r="I138" s="24"/>
      <c r="J138" s="6"/>
      <c r="K138" s="6"/>
      <c r="L138" s="6"/>
      <c r="M138" s="18"/>
      <c r="N138" s="6"/>
      <c r="O138" s="18"/>
      <c r="P138" s="18"/>
      <c r="Q138" s="6"/>
      <c r="R138" s="18"/>
      <c r="S138" s="6"/>
      <c r="T138" s="24"/>
      <c r="U138" s="6"/>
      <c r="V138" s="6"/>
      <c r="W138" s="19"/>
      <c r="X138" s="19"/>
      <c r="Y138" s="6"/>
      <c r="Z138" s="24"/>
      <c r="AA138" s="24"/>
      <c r="AB138" s="24"/>
      <c r="AC138" s="24"/>
    </row>
    <row r="139" spans="1:29" ht="26.25" customHeight="1" x14ac:dyDescent="0.2">
      <c r="A139" s="6"/>
      <c r="B139" s="6"/>
      <c r="C139" s="6"/>
      <c r="D139" s="6"/>
      <c r="E139" s="6"/>
      <c r="F139" s="6"/>
      <c r="G139" s="24"/>
      <c r="H139" s="24"/>
      <c r="I139" s="24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24"/>
      <c r="U139" s="6"/>
      <c r="V139" s="6"/>
      <c r="W139" s="19"/>
      <c r="X139" s="19"/>
      <c r="Y139" s="6"/>
      <c r="Z139" s="24"/>
      <c r="AA139" s="24"/>
      <c r="AB139" s="24"/>
      <c r="AC139" s="24"/>
    </row>
    <row r="140" spans="1:29" ht="26.25" customHeight="1" x14ac:dyDescent="0.2">
      <c r="A140" s="6"/>
      <c r="B140" s="6"/>
      <c r="C140" s="6"/>
      <c r="D140" s="6"/>
      <c r="E140" s="6"/>
      <c r="F140" s="6"/>
      <c r="G140" s="24"/>
      <c r="H140" s="24"/>
      <c r="I140" s="24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24"/>
      <c r="U140" s="6"/>
      <c r="V140" s="6"/>
      <c r="W140" s="19"/>
      <c r="X140" s="19"/>
      <c r="Y140" s="6"/>
      <c r="Z140" s="24"/>
      <c r="AA140" s="24"/>
      <c r="AB140" s="24"/>
      <c r="AC140" s="24"/>
    </row>
    <row r="141" spans="1:29" ht="26.25" customHeight="1" x14ac:dyDescent="0.2">
      <c r="A141" s="6"/>
      <c r="B141" s="6"/>
      <c r="C141" s="6"/>
      <c r="D141" s="6"/>
      <c r="E141" s="6"/>
      <c r="F141" s="6"/>
      <c r="G141" s="24"/>
      <c r="H141" s="24"/>
      <c r="I141" s="24"/>
      <c r="J141" s="6"/>
      <c r="K141" s="6"/>
      <c r="L141" s="6"/>
      <c r="M141" s="18"/>
      <c r="N141" s="18"/>
      <c r="O141" s="18"/>
      <c r="P141" s="18"/>
      <c r="Q141" s="6"/>
      <c r="R141" s="18"/>
      <c r="S141" s="6"/>
      <c r="T141" s="24"/>
      <c r="U141" s="6"/>
      <c r="V141" s="6"/>
      <c r="W141" s="19"/>
      <c r="X141" s="19"/>
      <c r="Y141" s="6"/>
      <c r="Z141" s="24"/>
      <c r="AA141" s="24"/>
      <c r="AB141" s="24"/>
      <c r="AC141" s="24"/>
    </row>
    <row r="142" spans="1:29" ht="26.25" customHeight="1" x14ac:dyDescent="0.2">
      <c r="A142" s="6"/>
      <c r="B142" s="6"/>
      <c r="C142" s="6"/>
      <c r="D142" s="6"/>
      <c r="E142" s="6"/>
      <c r="F142" s="6"/>
      <c r="G142" s="24"/>
      <c r="H142" s="24"/>
      <c r="I142" s="24"/>
      <c r="J142" s="6"/>
      <c r="K142" s="6"/>
      <c r="L142" s="6"/>
      <c r="M142" s="18"/>
      <c r="N142" s="18"/>
      <c r="O142" s="18"/>
      <c r="P142" s="18"/>
      <c r="Q142" s="6"/>
      <c r="R142" s="18"/>
      <c r="S142" s="6"/>
      <c r="T142" s="24"/>
      <c r="U142" s="6"/>
      <c r="V142" s="6"/>
      <c r="W142" s="19"/>
      <c r="X142" s="19"/>
      <c r="Y142" s="6"/>
      <c r="Z142" s="24"/>
      <c r="AA142" s="24"/>
      <c r="AB142" s="24"/>
      <c r="AC142" s="24"/>
    </row>
    <row r="143" spans="1:29" ht="26.25" customHeight="1" x14ac:dyDescent="0.2">
      <c r="A143" s="6"/>
      <c r="B143" s="6"/>
      <c r="C143" s="6"/>
      <c r="D143" s="6"/>
      <c r="E143" s="6"/>
      <c r="F143" s="6"/>
      <c r="G143" s="24"/>
      <c r="H143" s="24"/>
      <c r="I143" s="24"/>
      <c r="J143" s="6"/>
      <c r="K143" s="6"/>
      <c r="L143" s="6"/>
      <c r="M143" s="31"/>
      <c r="N143" s="6"/>
      <c r="O143" s="6"/>
      <c r="P143" s="6"/>
      <c r="Q143" s="6"/>
      <c r="R143" s="6"/>
      <c r="S143" s="6"/>
      <c r="T143" s="24"/>
      <c r="U143" s="6"/>
      <c r="V143" s="6"/>
      <c r="W143" s="19"/>
      <c r="X143" s="19"/>
      <c r="Y143" s="6"/>
      <c r="Z143" s="24"/>
      <c r="AA143" s="24"/>
      <c r="AB143" s="24"/>
      <c r="AC143" s="24"/>
    </row>
    <row r="144" spans="1:29" ht="26.25" customHeight="1" x14ac:dyDescent="0.2">
      <c r="A144" s="6"/>
      <c r="B144" s="6"/>
      <c r="C144" s="6"/>
      <c r="D144" s="6"/>
      <c r="E144" s="6"/>
      <c r="F144" s="6"/>
      <c r="G144" s="24"/>
      <c r="H144" s="24"/>
      <c r="I144" s="24"/>
      <c r="J144" s="6"/>
      <c r="K144" s="6"/>
      <c r="L144" s="6"/>
      <c r="M144" s="32"/>
      <c r="N144" s="6"/>
      <c r="O144" s="6"/>
      <c r="P144" s="6"/>
      <c r="Q144" s="18"/>
      <c r="R144" s="6"/>
      <c r="S144" s="6"/>
      <c r="T144" s="24"/>
      <c r="U144" s="6"/>
      <c r="V144" s="6"/>
      <c r="W144" s="19"/>
      <c r="X144" s="19"/>
      <c r="Y144" s="6"/>
      <c r="Z144" s="24"/>
      <c r="AA144" s="24"/>
      <c r="AB144" s="24"/>
      <c r="AC144" s="24"/>
    </row>
    <row r="145" spans="1:29" ht="26.25" customHeight="1" x14ac:dyDescent="0.2">
      <c r="A145" s="6"/>
      <c r="B145" s="6"/>
      <c r="C145" s="6"/>
      <c r="D145" s="6"/>
      <c r="E145" s="6"/>
      <c r="F145" s="6"/>
      <c r="G145" s="24"/>
      <c r="H145" s="24"/>
      <c r="I145" s="24"/>
      <c r="J145" s="6"/>
      <c r="K145" s="6"/>
      <c r="L145" s="6"/>
      <c r="M145" s="32"/>
      <c r="N145" s="6"/>
      <c r="O145" s="6"/>
      <c r="P145" s="6"/>
      <c r="Q145" s="18"/>
      <c r="R145" s="6"/>
      <c r="S145" s="6"/>
      <c r="T145" s="24"/>
      <c r="U145" s="6"/>
      <c r="V145" s="6"/>
      <c r="W145" s="19"/>
      <c r="X145" s="19"/>
      <c r="Y145" s="6"/>
      <c r="Z145" s="24"/>
      <c r="AA145" s="24"/>
      <c r="AB145" s="24"/>
      <c r="AC145" s="24"/>
    </row>
    <row r="146" spans="1:29" ht="26.25" customHeight="1" x14ac:dyDescent="0.2">
      <c r="A146" s="6"/>
      <c r="B146" s="6"/>
      <c r="C146" s="6"/>
      <c r="D146" s="6"/>
      <c r="E146" s="6"/>
      <c r="F146" s="6"/>
      <c r="G146" s="24"/>
      <c r="H146" s="24"/>
      <c r="I146" s="24"/>
      <c r="J146" s="6"/>
      <c r="K146" s="6"/>
      <c r="L146" s="6"/>
      <c r="M146" s="31"/>
      <c r="N146" s="18"/>
      <c r="O146" s="18"/>
      <c r="P146" s="18"/>
      <c r="Q146" s="6"/>
      <c r="R146" s="18"/>
      <c r="S146" s="6"/>
      <c r="T146" s="24"/>
      <c r="U146" s="6"/>
      <c r="V146" s="6"/>
      <c r="W146" s="19"/>
      <c r="X146" s="19"/>
      <c r="Y146" s="6"/>
      <c r="Z146" s="24"/>
      <c r="AA146" s="24"/>
      <c r="AB146" s="24"/>
      <c r="AC146" s="24"/>
    </row>
    <row r="147" spans="1:29" ht="26.25" customHeight="1" x14ac:dyDescent="0.2">
      <c r="A147" s="6"/>
      <c r="B147" s="6"/>
      <c r="C147" s="6"/>
      <c r="D147" s="6"/>
      <c r="E147" s="6"/>
      <c r="F147" s="6"/>
      <c r="G147" s="24"/>
      <c r="H147" s="24"/>
      <c r="I147" s="24"/>
      <c r="J147" s="6"/>
      <c r="K147" s="6"/>
      <c r="L147" s="6"/>
      <c r="M147" s="31"/>
      <c r="N147" s="18"/>
      <c r="O147" s="18"/>
      <c r="P147" s="18"/>
      <c r="Q147" s="24"/>
      <c r="R147" s="18"/>
      <c r="S147" s="6"/>
      <c r="T147" s="24"/>
      <c r="U147" s="6"/>
      <c r="V147" s="6"/>
      <c r="W147" s="19"/>
      <c r="X147" s="19"/>
      <c r="Y147" s="6"/>
      <c r="Z147" s="24"/>
      <c r="AA147" s="24"/>
      <c r="AB147" s="24"/>
      <c r="AC147" s="24"/>
    </row>
    <row r="148" spans="1:29" ht="26.25" customHeight="1" x14ac:dyDescent="0.2">
      <c r="A148" s="6"/>
      <c r="B148" s="6"/>
      <c r="C148" s="6"/>
      <c r="D148" s="6"/>
      <c r="E148" s="6"/>
      <c r="F148" s="6"/>
      <c r="G148" s="24"/>
      <c r="H148" s="24"/>
      <c r="I148" s="24"/>
      <c r="J148" s="6"/>
      <c r="K148" s="6"/>
      <c r="L148" s="6"/>
      <c r="M148" s="32"/>
      <c r="N148" s="6"/>
      <c r="O148" s="6"/>
      <c r="P148" s="6"/>
      <c r="Q148" s="24"/>
      <c r="R148" s="18"/>
      <c r="S148" s="6"/>
      <c r="T148" s="24"/>
      <c r="U148" s="6"/>
      <c r="V148" s="6"/>
      <c r="W148" s="19"/>
      <c r="X148" s="19"/>
      <c r="Y148" s="6"/>
      <c r="Z148" s="24"/>
      <c r="AA148" s="24"/>
      <c r="AB148" s="24"/>
      <c r="AC148" s="24"/>
    </row>
    <row r="149" spans="1:29" ht="26.25" customHeight="1" x14ac:dyDescent="0.2">
      <c r="A149" s="6"/>
      <c r="B149" s="6"/>
      <c r="C149" s="6"/>
      <c r="D149" s="6"/>
      <c r="E149" s="6"/>
      <c r="F149" s="6"/>
      <c r="G149" s="24"/>
      <c r="H149" s="24"/>
      <c r="I149" s="24"/>
      <c r="J149" s="6"/>
      <c r="K149" s="6"/>
      <c r="L149" s="6"/>
      <c r="M149" s="18"/>
      <c r="N149" s="18"/>
      <c r="O149" s="24"/>
      <c r="P149" s="24"/>
      <c r="Q149" s="24"/>
      <c r="R149" s="24"/>
      <c r="S149" s="6"/>
      <c r="T149" s="24"/>
      <c r="U149" s="6"/>
      <c r="V149" s="6"/>
      <c r="W149" s="19"/>
      <c r="X149" s="19"/>
      <c r="Y149" s="6"/>
      <c r="Z149" s="24"/>
      <c r="AA149" s="24"/>
      <c r="AB149" s="24"/>
      <c r="AC149" s="24"/>
    </row>
    <row r="150" spans="1:29" ht="26.25" customHeight="1" x14ac:dyDescent="0.2">
      <c r="A150" s="6"/>
      <c r="B150" s="6"/>
      <c r="C150" s="6"/>
      <c r="D150" s="6"/>
      <c r="E150" s="6"/>
      <c r="F150" s="6"/>
      <c r="G150" s="24"/>
      <c r="H150" s="24"/>
      <c r="I150" s="24"/>
      <c r="J150" s="6"/>
      <c r="K150" s="6"/>
      <c r="L150" s="6"/>
      <c r="M150" s="18"/>
      <c r="N150" s="18"/>
      <c r="O150" s="24"/>
      <c r="P150" s="24"/>
      <c r="Q150" s="24"/>
      <c r="R150" s="24"/>
      <c r="S150" s="6"/>
      <c r="T150" s="24"/>
      <c r="U150" s="6"/>
      <c r="V150" s="6"/>
      <c r="W150" s="19"/>
      <c r="X150" s="19"/>
      <c r="Y150" s="6"/>
      <c r="Z150" s="24"/>
      <c r="AA150" s="24"/>
      <c r="AB150" s="24"/>
      <c r="AC150" s="24"/>
    </row>
    <row r="151" spans="1:29" ht="26.25" customHeight="1" x14ac:dyDescent="0.2">
      <c r="A151" s="6"/>
      <c r="B151" s="6"/>
      <c r="C151" s="6"/>
      <c r="D151" s="6"/>
      <c r="E151" s="6"/>
      <c r="F151" s="6"/>
      <c r="G151" s="24"/>
      <c r="H151" s="24"/>
      <c r="I151" s="24"/>
      <c r="J151" s="6"/>
      <c r="K151" s="6"/>
      <c r="L151" s="6"/>
      <c r="M151" s="18"/>
      <c r="N151" s="18"/>
      <c r="O151" s="24"/>
      <c r="P151" s="24"/>
      <c r="Q151" s="24"/>
      <c r="R151" s="6"/>
      <c r="S151" s="6"/>
      <c r="T151" s="24"/>
      <c r="U151" s="6"/>
      <c r="V151" s="6"/>
      <c r="W151" s="19"/>
      <c r="X151" s="19"/>
      <c r="Y151" s="6"/>
      <c r="Z151" s="24"/>
      <c r="AA151" s="24"/>
      <c r="AB151" s="24"/>
      <c r="AC151" s="24"/>
    </row>
    <row r="152" spans="1:29" ht="26.25" customHeight="1" x14ac:dyDescent="0.2">
      <c r="A152" s="6"/>
      <c r="B152" s="6"/>
      <c r="C152" s="6"/>
      <c r="D152" s="6"/>
      <c r="E152" s="6"/>
      <c r="F152" s="6"/>
      <c r="G152" s="24"/>
      <c r="H152" s="24"/>
      <c r="I152" s="24"/>
      <c r="J152" s="6"/>
      <c r="K152" s="6"/>
      <c r="L152" s="6"/>
      <c r="M152" s="18"/>
      <c r="N152" s="24"/>
      <c r="O152" s="6"/>
      <c r="P152" s="6"/>
      <c r="Q152" s="24"/>
      <c r="R152" s="24"/>
      <c r="S152" s="6"/>
      <c r="T152" s="24"/>
      <c r="U152" s="6"/>
      <c r="V152" s="6"/>
      <c r="W152" s="19"/>
      <c r="X152" s="19"/>
      <c r="Y152" s="6"/>
      <c r="Z152" s="24"/>
      <c r="AA152" s="24"/>
      <c r="AB152" s="24"/>
      <c r="AC152" s="24"/>
    </row>
    <row r="153" spans="1:29" ht="26.25" customHeight="1" x14ac:dyDescent="0.2">
      <c r="A153" s="6"/>
      <c r="B153" s="6"/>
      <c r="C153" s="6"/>
      <c r="D153" s="6"/>
      <c r="E153" s="6"/>
      <c r="F153" s="6"/>
      <c r="G153" s="24"/>
      <c r="H153" s="24"/>
      <c r="I153" s="24"/>
      <c r="J153" s="6"/>
      <c r="K153" s="6"/>
      <c r="L153" s="6"/>
      <c r="M153" s="18"/>
      <c r="N153" s="24"/>
      <c r="O153" s="24"/>
      <c r="P153" s="24"/>
      <c r="Q153" s="24"/>
      <c r="R153" s="24"/>
      <c r="S153" s="6"/>
      <c r="T153" s="24"/>
      <c r="U153" s="6"/>
      <c r="V153" s="6"/>
      <c r="W153" s="19"/>
      <c r="X153" s="19"/>
      <c r="Y153" s="6"/>
      <c r="Z153" s="24"/>
      <c r="AA153" s="24"/>
      <c r="AB153" s="24"/>
      <c r="AC153" s="24"/>
    </row>
    <row r="154" spans="1:29" ht="26.25" customHeight="1" x14ac:dyDescent="0.2">
      <c r="A154" s="6"/>
      <c r="B154" s="6"/>
      <c r="C154" s="6"/>
      <c r="D154" s="6"/>
      <c r="E154" s="6"/>
      <c r="F154" s="6"/>
      <c r="G154" s="24"/>
      <c r="H154" s="24"/>
      <c r="I154" s="24"/>
      <c r="J154" s="6"/>
      <c r="K154" s="6"/>
      <c r="L154" s="6"/>
      <c r="M154" s="18"/>
      <c r="N154" s="18"/>
      <c r="O154" s="24"/>
      <c r="P154" s="24"/>
      <c r="Q154" s="24"/>
      <c r="R154" s="24"/>
      <c r="S154" s="6"/>
      <c r="T154" s="24"/>
      <c r="U154" s="6"/>
      <c r="V154" s="6"/>
      <c r="W154" s="19"/>
      <c r="X154" s="19"/>
      <c r="Y154" s="6"/>
      <c r="Z154" s="24"/>
      <c r="AA154" s="24"/>
      <c r="AB154" s="24"/>
      <c r="AC154" s="24"/>
    </row>
    <row r="155" spans="1:29" ht="26.25" customHeight="1" x14ac:dyDescent="0.2">
      <c r="A155" s="6"/>
      <c r="B155" s="6"/>
      <c r="C155" s="6"/>
      <c r="D155" s="6"/>
      <c r="E155" s="6"/>
      <c r="F155" s="6"/>
      <c r="G155" s="24"/>
      <c r="H155" s="24"/>
      <c r="I155" s="24"/>
      <c r="J155" s="6"/>
      <c r="K155" s="6"/>
      <c r="L155" s="6"/>
      <c r="M155" s="18"/>
      <c r="N155" s="18"/>
      <c r="O155" s="24"/>
      <c r="P155" s="24"/>
      <c r="Q155" s="24"/>
      <c r="R155" s="24"/>
      <c r="S155" s="6"/>
      <c r="T155" s="24"/>
      <c r="U155" s="6"/>
      <c r="V155" s="6"/>
      <c r="W155" s="19"/>
      <c r="X155" s="19"/>
      <c r="Y155" s="6"/>
      <c r="Z155" s="24"/>
      <c r="AA155" s="24"/>
      <c r="AB155" s="24"/>
      <c r="AC155" s="24"/>
    </row>
    <row r="156" spans="1:29" ht="26.25" customHeight="1" x14ac:dyDescent="0.2">
      <c r="A156" s="6"/>
      <c r="B156" s="6"/>
      <c r="C156" s="6"/>
      <c r="D156" s="6"/>
      <c r="E156" s="6"/>
      <c r="F156" s="6"/>
      <c r="G156" s="24"/>
      <c r="H156" s="24"/>
      <c r="I156" s="24"/>
      <c r="J156" s="6"/>
      <c r="K156" s="6"/>
      <c r="L156" s="6"/>
      <c r="M156" s="18"/>
      <c r="N156" s="18"/>
      <c r="O156" s="24"/>
      <c r="P156" s="24"/>
      <c r="Q156" s="24"/>
      <c r="R156" s="24"/>
      <c r="S156" s="6"/>
      <c r="T156" s="24"/>
      <c r="U156" s="6"/>
      <c r="V156" s="6"/>
      <c r="W156" s="19"/>
      <c r="X156" s="19"/>
      <c r="Y156" s="6"/>
      <c r="Z156" s="24"/>
      <c r="AA156" s="24"/>
      <c r="AB156" s="24"/>
      <c r="AC156" s="24"/>
    </row>
    <row r="157" spans="1:29" ht="26.25" customHeight="1" x14ac:dyDescent="0.2">
      <c r="A157" s="6"/>
      <c r="B157" s="6"/>
      <c r="C157" s="6"/>
      <c r="D157" s="6"/>
      <c r="E157" s="6"/>
      <c r="F157" s="6"/>
      <c r="G157" s="24"/>
      <c r="H157" s="24"/>
      <c r="I157" s="24"/>
      <c r="J157" s="6"/>
      <c r="K157" s="6"/>
      <c r="L157" s="6"/>
      <c r="M157" s="18"/>
      <c r="N157" s="33"/>
      <c r="O157" s="24"/>
      <c r="P157" s="24"/>
      <c r="Q157" s="24"/>
      <c r="R157" s="24"/>
      <c r="S157" s="6"/>
      <c r="T157" s="24"/>
      <c r="U157" s="6"/>
      <c r="V157" s="6"/>
      <c r="W157" s="19"/>
      <c r="X157" s="19"/>
      <c r="Y157" s="6"/>
      <c r="Z157" s="24"/>
      <c r="AA157" s="24"/>
      <c r="AB157" s="24"/>
      <c r="AC157" s="24"/>
    </row>
    <row r="158" spans="1:29" ht="26.25" customHeight="1" x14ac:dyDescent="0.2">
      <c r="A158" s="6"/>
      <c r="B158" s="6"/>
      <c r="C158" s="6"/>
      <c r="D158" s="6"/>
      <c r="E158" s="6"/>
      <c r="F158" s="6"/>
      <c r="G158" s="24"/>
      <c r="H158" s="24"/>
      <c r="I158" s="24"/>
      <c r="J158" s="6"/>
      <c r="K158" s="6"/>
      <c r="L158" s="6"/>
      <c r="M158" s="18"/>
      <c r="N158" s="33"/>
      <c r="O158" s="24"/>
      <c r="P158" s="24"/>
      <c r="Q158" s="24"/>
      <c r="R158" s="24"/>
      <c r="S158" s="6"/>
      <c r="T158" s="24"/>
      <c r="U158" s="6"/>
      <c r="V158" s="6"/>
      <c r="W158" s="19"/>
      <c r="X158" s="19"/>
      <c r="Y158" s="6"/>
      <c r="Z158" s="24"/>
      <c r="AA158" s="24"/>
      <c r="AB158" s="24"/>
      <c r="AC158" s="24"/>
    </row>
    <row r="159" spans="1:29" ht="26.25" customHeight="1" x14ac:dyDescent="0.2">
      <c r="A159" s="6"/>
      <c r="B159" s="6"/>
      <c r="C159" s="6"/>
      <c r="D159" s="6"/>
      <c r="E159" s="6"/>
      <c r="F159" s="6"/>
      <c r="G159" s="24"/>
      <c r="H159" s="24"/>
      <c r="I159" s="24"/>
      <c r="J159" s="6"/>
      <c r="K159" s="6"/>
      <c r="L159" s="6"/>
      <c r="M159" s="18"/>
      <c r="N159" s="33"/>
      <c r="O159" s="24"/>
      <c r="P159" s="24"/>
      <c r="Q159" s="24"/>
      <c r="R159" s="24"/>
      <c r="S159" s="6"/>
      <c r="T159" s="24"/>
      <c r="U159" s="6"/>
      <c r="V159" s="6"/>
      <c r="W159" s="19"/>
      <c r="X159" s="19"/>
      <c r="Y159" s="6"/>
      <c r="Z159" s="24"/>
      <c r="AA159" s="24"/>
      <c r="AB159" s="24"/>
      <c r="AC159" s="24"/>
    </row>
    <row r="160" spans="1:29" ht="26.25" customHeight="1" x14ac:dyDescent="0.2">
      <c r="A160" s="6"/>
      <c r="B160" s="6"/>
      <c r="C160" s="6"/>
      <c r="D160" s="6"/>
      <c r="E160" s="6"/>
      <c r="F160" s="6"/>
      <c r="G160" s="24"/>
      <c r="H160" s="24"/>
      <c r="I160" s="24"/>
      <c r="J160" s="6"/>
      <c r="K160" s="6"/>
      <c r="L160" s="6"/>
      <c r="M160" s="18"/>
      <c r="N160" s="24"/>
      <c r="O160" s="24"/>
      <c r="P160" s="24"/>
      <c r="Q160" s="6"/>
      <c r="R160" s="24"/>
      <c r="S160" s="6"/>
      <c r="T160" s="24"/>
      <c r="U160" s="6"/>
      <c r="V160" s="6"/>
      <c r="W160" s="19"/>
      <c r="X160" s="19"/>
      <c r="Y160" s="6"/>
      <c r="Z160" s="24"/>
      <c r="AA160" s="24"/>
      <c r="AB160" s="24"/>
      <c r="AC160" s="24"/>
    </row>
    <row r="161" spans="1:29" ht="26.25" customHeight="1" x14ac:dyDescent="0.2">
      <c r="A161" s="6"/>
      <c r="B161" s="6"/>
      <c r="C161" s="6"/>
      <c r="D161" s="6"/>
      <c r="E161" s="6"/>
      <c r="F161" s="6"/>
      <c r="G161" s="24"/>
      <c r="H161" s="24"/>
      <c r="I161" s="24"/>
      <c r="J161" s="6"/>
      <c r="K161" s="6"/>
      <c r="L161" s="6"/>
      <c r="M161" s="24"/>
      <c r="N161" s="24"/>
      <c r="O161" s="24"/>
      <c r="P161" s="24"/>
      <c r="Q161" s="24"/>
      <c r="R161" s="24"/>
      <c r="S161" s="6"/>
      <c r="T161" s="24"/>
      <c r="U161" s="6"/>
      <c r="V161" s="6"/>
      <c r="W161" s="19"/>
      <c r="X161" s="19"/>
      <c r="Y161" s="6"/>
      <c r="Z161" s="24"/>
      <c r="AA161" s="24"/>
      <c r="AB161" s="24"/>
      <c r="AC161" s="24"/>
    </row>
    <row r="162" spans="1:29" ht="26.25" customHeight="1" x14ac:dyDescent="0.2">
      <c r="A162" s="6"/>
      <c r="B162" s="6"/>
      <c r="C162" s="6"/>
      <c r="D162" s="6"/>
      <c r="E162" s="6"/>
      <c r="F162" s="6"/>
      <c r="G162" s="24"/>
      <c r="H162" s="24"/>
      <c r="I162" s="24"/>
      <c r="J162" s="6"/>
      <c r="K162" s="6"/>
      <c r="L162" s="6"/>
      <c r="M162" s="24"/>
      <c r="N162" s="24"/>
      <c r="O162" s="24"/>
      <c r="P162" s="24"/>
      <c r="Q162" s="24"/>
      <c r="R162" s="24"/>
      <c r="S162" s="6"/>
      <c r="T162" s="24"/>
      <c r="U162" s="6"/>
      <c r="V162" s="6"/>
      <c r="W162" s="19"/>
      <c r="X162" s="19"/>
      <c r="Y162" s="6"/>
      <c r="Z162" s="24"/>
      <c r="AA162" s="24"/>
      <c r="AB162" s="24"/>
      <c r="AC162" s="24"/>
    </row>
    <row r="163" spans="1:29" ht="26.25" customHeight="1" x14ac:dyDescent="0.2">
      <c r="A163" s="6"/>
      <c r="B163" s="6"/>
      <c r="C163" s="6"/>
      <c r="D163" s="6"/>
      <c r="E163" s="6"/>
      <c r="F163" s="6"/>
      <c r="G163" s="24"/>
      <c r="H163" s="24"/>
      <c r="I163" s="24"/>
      <c r="J163" s="6"/>
      <c r="K163" s="6"/>
      <c r="L163" s="6"/>
      <c r="M163" s="24"/>
      <c r="N163" s="24"/>
      <c r="O163" s="24"/>
      <c r="P163" s="24"/>
      <c r="Q163" s="24"/>
      <c r="R163" s="24"/>
      <c r="S163" s="6"/>
      <c r="T163" s="24"/>
      <c r="U163" s="6"/>
      <c r="V163" s="6"/>
      <c r="W163" s="19"/>
      <c r="X163" s="19"/>
      <c r="Y163" s="6"/>
      <c r="Z163" s="24"/>
      <c r="AA163" s="24"/>
      <c r="AB163" s="24"/>
      <c r="AC163" s="24"/>
    </row>
    <row r="164" spans="1:29" ht="26.25" customHeight="1" x14ac:dyDescent="0.2">
      <c r="A164" s="6"/>
      <c r="B164" s="6"/>
      <c r="C164" s="6"/>
      <c r="D164" s="6"/>
      <c r="E164" s="6"/>
      <c r="F164" s="6"/>
      <c r="G164" s="24"/>
      <c r="H164" s="24"/>
      <c r="I164" s="24"/>
      <c r="J164" s="6"/>
      <c r="K164" s="6"/>
      <c r="L164" s="6"/>
      <c r="M164" s="24"/>
      <c r="N164" s="24"/>
      <c r="O164" s="24"/>
      <c r="P164" s="24"/>
      <c r="Q164" s="24"/>
      <c r="R164" s="24"/>
      <c r="S164" s="6"/>
      <c r="T164" s="24"/>
      <c r="U164" s="6"/>
      <c r="V164" s="6"/>
      <c r="W164" s="19"/>
      <c r="X164" s="19"/>
      <c r="Y164" s="6"/>
      <c r="Z164" s="24"/>
      <c r="AA164" s="24"/>
      <c r="AB164" s="24"/>
      <c r="AC164" s="24"/>
    </row>
    <row r="165" spans="1:29" ht="26.25" customHeight="1" x14ac:dyDescent="0.2">
      <c r="A165" s="6"/>
      <c r="B165" s="6"/>
      <c r="C165" s="6"/>
      <c r="D165" s="6"/>
      <c r="E165" s="6"/>
      <c r="F165" s="6"/>
      <c r="G165" s="24"/>
      <c r="H165" s="24"/>
      <c r="I165" s="24"/>
      <c r="J165" s="6"/>
      <c r="K165" s="6"/>
      <c r="L165" s="6"/>
      <c r="M165" s="24"/>
      <c r="N165" s="24"/>
      <c r="O165" s="24"/>
      <c r="P165" s="24"/>
      <c r="Q165" s="24"/>
      <c r="R165" s="24"/>
      <c r="S165" s="6"/>
      <c r="T165" s="24"/>
      <c r="U165" s="6"/>
      <c r="V165" s="6"/>
      <c r="W165" s="19"/>
      <c r="X165" s="19"/>
      <c r="Y165" s="6"/>
      <c r="Z165" s="24"/>
      <c r="AA165" s="24"/>
      <c r="AB165" s="24"/>
      <c r="AC165" s="24"/>
    </row>
    <row r="166" spans="1:29" ht="26.25" customHeight="1" x14ac:dyDescent="0.2">
      <c r="A166" s="6"/>
      <c r="B166" s="6"/>
      <c r="C166" s="6"/>
      <c r="D166" s="6"/>
      <c r="E166" s="6"/>
      <c r="F166" s="6"/>
      <c r="G166" s="24"/>
      <c r="H166" s="24"/>
      <c r="I166" s="24"/>
      <c r="J166" s="6"/>
      <c r="K166" s="6"/>
      <c r="L166" s="6"/>
      <c r="M166" s="24"/>
      <c r="N166" s="24"/>
      <c r="O166" s="24"/>
      <c r="P166" s="24"/>
      <c r="Q166" s="24"/>
      <c r="R166" s="24"/>
      <c r="S166" s="6"/>
      <c r="T166" s="24"/>
      <c r="U166" s="6"/>
      <c r="V166" s="6"/>
      <c r="W166" s="19"/>
      <c r="X166" s="19"/>
      <c r="Y166" s="6"/>
      <c r="Z166" s="24"/>
      <c r="AA166" s="24"/>
      <c r="AB166" s="24"/>
      <c r="AC166" s="24"/>
    </row>
    <row r="167" spans="1:29" ht="26.25" customHeight="1" x14ac:dyDescent="0.2">
      <c r="A167" s="6"/>
      <c r="B167" s="6"/>
      <c r="C167" s="6"/>
      <c r="D167" s="6"/>
      <c r="E167" s="6"/>
      <c r="F167" s="6"/>
      <c r="G167" s="24"/>
      <c r="H167" s="24"/>
      <c r="I167" s="24"/>
      <c r="J167" s="6"/>
      <c r="K167" s="6"/>
      <c r="L167" s="6"/>
      <c r="M167" s="24"/>
      <c r="N167" s="24"/>
      <c r="O167" s="24"/>
      <c r="P167" s="24"/>
      <c r="Q167" s="24"/>
      <c r="R167" s="24"/>
      <c r="S167" s="6"/>
      <c r="T167" s="24"/>
      <c r="U167" s="6"/>
      <c r="V167" s="6"/>
      <c r="W167" s="19"/>
      <c r="X167" s="19"/>
      <c r="Y167" s="6"/>
      <c r="Z167" s="24"/>
      <c r="AA167" s="24"/>
      <c r="AB167" s="24"/>
      <c r="AC167" s="24"/>
    </row>
    <row r="168" spans="1:29" ht="26.25" customHeight="1" x14ac:dyDescent="0.2">
      <c r="A168" s="6"/>
      <c r="B168" s="6"/>
      <c r="C168" s="6"/>
      <c r="D168" s="6"/>
      <c r="E168" s="6"/>
      <c r="F168" s="6"/>
      <c r="G168" s="24"/>
      <c r="H168" s="24"/>
      <c r="I168" s="24"/>
      <c r="J168" s="6"/>
      <c r="K168" s="6"/>
      <c r="L168" s="6"/>
      <c r="M168" s="24"/>
      <c r="N168" s="24"/>
      <c r="O168" s="24"/>
      <c r="P168" s="24"/>
      <c r="Q168" s="24"/>
      <c r="R168" s="24"/>
      <c r="S168" s="6"/>
      <c r="T168" s="24"/>
      <c r="U168" s="6"/>
      <c r="V168" s="6"/>
      <c r="W168" s="19"/>
      <c r="X168" s="19"/>
      <c r="Y168" s="6"/>
      <c r="Z168" s="24"/>
      <c r="AA168" s="24"/>
      <c r="AB168" s="24"/>
      <c r="AC168" s="24"/>
    </row>
    <row r="169" spans="1:29" ht="26.25" customHeight="1" x14ac:dyDescent="0.2">
      <c r="A169" s="6"/>
      <c r="B169" s="6"/>
      <c r="C169" s="6"/>
      <c r="D169" s="6"/>
      <c r="E169" s="6"/>
      <c r="F169" s="6"/>
      <c r="G169" s="24"/>
      <c r="H169" s="24"/>
      <c r="I169" s="24"/>
      <c r="J169" s="6"/>
      <c r="K169" s="6"/>
      <c r="L169" s="6"/>
      <c r="M169" s="24"/>
      <c r="N169" s="24"/>
      <c r="O169" s="24"/>
      <c r="P169" s="24"/>
      <c r="Q169" s="24"/>
      <c r="R169" s="24"/>
      <c r="S169" s="6"/>
      <c r="T169" s="24"/>
      <c r="U169" s="6"/>
      <c r="V169" s="6"/>
      <c r="W169" s="19"/>
      <c r="X169" s="19"/>
      <c r="Y169" s="6"/>
      <c r="Z169" s="24"/>
      <c r="AA169" s="24"/>
      <c r="AB169" s="24"/>
      <c r="AC169" s="24"/>
    </row>
    <row r="170" spans="1:29" ht="26.25" customHeight="1" x14ac:dyDescent="0.2">
      <c r="A170" s="6"/>
      <c r="B170" s="6"/>
      <c r="C170" s="6"/>
      <c r="D170" s="6"/>
      <c r="E170" s="6"/>
      <c r="F170" s="6"/>
      <c r="G170" s="24"/>
      <c r="H170" s="24"/>
      <c r="I170" s="24"/>
      <c r="J170" s="6"/>
      <c r="K170" s="6"/>
      <c r="L170" s="6"/>
      <c r="M170" s="24"/>
      <c r="N170" s="24"/>
      <c r="O170" s="24"/>
      <c r="P170" s="24"/>
      <c r="Q170" s="24"/>
      <c r="R170" s="24"/>
      <c r="S170" s="6"/>
      <c r="T170" s="24"/>
      <c r="U170" s="6"/>
      <c r="V170" s="6"/>
      <c r="W170" s="19"/>
      <c r="X170" s="19"/>
      <c r="Y170" s="6"/>
      <c r="Z170" s="24"/>
      <c r="AA170" s="24"/>
      <c r="AB170" s="24"/>
      <c r="AC170" s="24"/>
    </row>
    <row r="171" spans="1:29" ht="26.25" customHeight="1" x14ac:dyDescent="0.2">
      <c r="A171" s="6"/>
      <c r="B171" s="6"/>
      <c r="C171" s="6"/>
      <c r="D171" s="6"/>
      <c r="E171" s="6"/>
      <c r="F171" s="6"/>
      <c r="G171" s="24"/>
      <c r="H171" s="24"/>
      <c r="I171" s="24"/>
      <c r="J171" s="6"/>
      <c r="K171" s="6"/>
      <c r="L171" s="6"/>
      <c r="M171" s="24"/>
      <c r="N171" s="24"/>
      <c r="O171" s="24"/>
      <c r="P171" s="24"/>
      <c r="Q171" s="24"/>
      <c r="R171" s="24"/>
      <c r="S171" s="6"/>
      <c r="T171" s="24"/>
      <c r="U171" s="6"/>
      <c r="V171" s="6"/>
      <c r="W171" s="19"/>
      <c r="X171" s="19"/>
      <c r="Y171" s="6"/>
      <c r="Z171" s="24"/>
      <c r="AA171" s="24"/>
      <c r="AB171" s="24"/>
      <c r="AC171" s="24"/>
    </row>
    <row r="172" spans="1:29" ht="26.25" customHeight="1" x14ac:dyDescent="0.2">
      <c r="A172" s="6"/>
      <c r="B172" s="6"/>
      <c r="C172" s="6"/>
      <c r="D172" s="6"/>
      <c r="E172" s="6"/>
      <c r="F172" s="6"/>
      <c r="G172" s="24"/>
      <c r="H172" s="24"/>
      <c r="I172" s="24"/>
      <c r="J172" s="6"/>
      <c r="K172" s="6"/>
      <c r="L172" s="6"/>
      <c r="M172" s="24"/>
      <c r="N172" s="24"/>
      <c r="O172" s="24"/>
      <c r="P172" s="24"/>
      <c r="Q172" s="24"/>
      <c r="R172" s="24"/>
      <c r="S172" s="6"/>
      <c r="T172" s="24"/>
      <c r="U172" s="6"/>
      <c r="V172" s="6"/>
      <c r="W172" s="19"/>
      <c r="X172" s="19"/>
      <c r="Y172" s="6"/>
      <c r="Z172" s="24"/>
      <c r="AA172" s="24"/>
      <c r="AB172" s="24"/>
      <c r="AC172" s="24"/>
    </row>
    <row r="173" spans="1:29" ht="26.25" customHeight="1" x14ac:dyDescent="0.2">
      <c r="A173" s="6"/>
      <c r="B173" s="6"/>
      <c r="C173" s="6"/>
      <c r="D173" s="6"/>
      <c r="E173" s="6"/>
      <c r="F173" s="6"/>
      <c r="G173" s="24"/>
      <c r="H173" s="24"/>
      <c r="I173" s="24"/>
      <c r="J173" s="6"/>
      <c r="K173" s="6"/>
      <c r="L173" s="6"/>
      <c r="M173" s="24"/>
      <c r="N173" s="24"/>
      <c r="O173" s="24"/>
      <c r="P173" s="24"/>
      <c r="Q173" s="6"/>
      <c r="R173" s="24"/>
      <c r="S173" s="6"/>
      <c r="T173" s="24"/>
      <c r="U173" s="6"/>
      <c r="V173" s="6"/>
      <c r="W173" s="19"/>
      <c r="X173" s="19"/>
      <c r="Y173" s="6"/>
      <c r="Z173" s="24"/>
      <c r="AA173" s="24"/>
      <c r="AB173" s="24"/>
      <c r="AC173" s="24"/>
    </row>
    <row r="174" spans="1:29" ht="26.25" customHeight="1" x14ac:dyDescent="0.2">
      <c r="A174" s="6"/>
      <c r="B174" s="6"/>
      <c r="C174" s="6"/>
      <c r="D174" s="6"/>
      <c r="E174" s="6"/>
      <c r="F174" s="6"/>
      <c r="G174" s="24"/>
      <c r="H174" s="24"/>
      <c r="I174" s="24"/>
      <c r="J174" s="6"/>
      <c r="K174" s="6"/>
      <c r="L174" s="6"/>
      <c r="M174" s="24"/>
      <c r="N174" s="24"/>
      <c r="O174" s="24"/>
      <c r="P174" s="24"/>
      <c r="Q174" s="24"/>
      <c r="R174" s="24"/>
      <c r="S174" s="6"/>
      <c r="T174" s="24"/>
      <c r="U174" s="6"/>
      <c r="V174" s="6"/>
      <c r="W174" s="19"/>
      <c r="X174" s="19"/>
      <c r="Y174" s="6"/>
      <c r="Z174" s="24"/>
      <c r="AA174" s="24"/>
      <c r="AB174" s="24"/>
      <c r="AC174" s="24"/>
    </row>
    <row r="175" spans="1:29" ht="26.25" customHeight="1" x14ac:dyDescent="0.2">
      <c r="A175" s="6"/>
      <c r="B175" s="6"/>
      <c r="C175" s="6"/>
      <c r="D175" s="6"/>
      <c r="E175" s="6"/>
      <c r="F175" s="6"/>
      <c r="G175" s="24"/>
      <c r="H175" s="24"/>
      <c r="I175" s="24"/>
      <c r="J175" s="6"/>
      <c r="K175" s="6"/>
      <c r="L175" s="6"/>
      <c r="M175" s="6"/>
      <c r="N175" s="6"/>
      <c r="O175" s="6"/>
      <c r="P175" s="6"/>
      <c r="Q175" s="24"/>
      <c r="R175" s="6"/>
      <c r="S175" s="6"/>
      <c r="T175" s="6"/>
      <c r="U175" s="11"/>
      <c r="V175" s="6"/>
      <c r="W175" s="6"/>
      <c r="X175" s="6"/>
      <c r="Y175" s="6"/>
      <c r="Z175" s="6"/>
      <c r="AA175" s="6"/>
      <c r="AB175" s="6"/>
      <c r="AC175" s="6"/>
    </row>
    <row r="176" spans="1:29" ht="26.25" customHeight="1" x14ac:dyDescent="0.2">
      <c r="A176" s="6"/>
      <c r="B176" s="6"/>
      <c r="C176" s="6"/>
      <c r="D176" s="6"/>
      <c r="E176" s="6"/>
      <c r="F176" s="6"/>
      <c r="G176" s="24"/>
      <c r="H176" s="24"/>
      <c r="I176" s="24"/>
      <c r="J176" s="6"/>
      <c r="K176" s="6"/>
      <c r="L176" s="6"/>
      <c r="M176" s="24"/>
      <c r="N176" s="24"/>
      <c r="O176" s="24"/>
      <c r="P176" s="24"/>
      <c r="Q176" s="24"/>
      <c r="R176" s="24"/>
      <c r="S176" s="6"/>
      <c r="T176" s="24"/>
      <c r="U176" s="6"/>
      <c r="V176" s="6"/>
      <c r="W176" s="6"/>
      <c r="X176" s="6"/>
      <c r="Y176" s="6"/>
      <c r="Z176" s="24"/>
      <c r="AA176" s="24"/>
      <c r="AB176" s="24"/>
      <c r="AC176" s="24"/>
    </row>
    <row r="177" spans="1:29" ht="26.25" customHeight="1" x14ac:dyDescent="0.2">
      <c r="A177" s="6"/>
      <c r="B177" s="6"/>
      <c r="C177" s="6"/>
      <c r="D177" s="6"/>
      <c r="E177" s="6"/>
      <c r="F177" s="6"/>
      <c r="G177" s="24"/>
      <c r="H177" s="24"/>
      <c r="I177" s="24"/>
      <c r="J177" s="6"/>
      <c r="K177" s="6"/>
      <c r="L177" s="6"/>
      <c r="M177" s="24"/>
      <c r="N177" s="24"/>
      <c r="O177" s="24"/>
      <c r="P177" s="24"/>
      <c r="Q177" s="24"/>
      <c r="R177" s="24"/>
      <c r="S177" s="6"/>
      <c r="T177" s="24"/>
      <c r="U177" s="6"/>
      <c r="V177" s="6"/>
      <c r="W177" s="6"/>
      <c r="X177" s="6"/>
      <c r="Y177" s="6"/>
      <c r="Z177" s="24"/>
      <c r="AA177" s="24"/>
      <c r="AB177" s="24"/>
      <c r="AC177" s="24"/>
    </row>
    <row r="178" spans="1:29" ht="26.25" customHeight="1" x14ac:dyDescent="0.2">
      <c r="A178" s="6"/>
      <c r="B178" s="6"/>
      <c r="C178" s="6"/>
      <c r="D178" s="6"/>
      <c r="E178" s="6"/>
      <c r="F178" s="6"/>
      <c r="G178" s="24"/>
      <c r="H178" s="24"/>
      <c r="I178" s="24"/>
      <c r="J178" s="6"/>
      <c r="K178" s="6"/>
      <c r="L178" s="6"/>
      <c r="M178" s="24"/>
      <c r="N178" s="24"/>
      <c r="O178" s="24"/>
      <c r="P178" s="24"/>
      <c r="Q178" s="24"/>
      <c r="R178" s="24"/>
      <c r="S178" s="6"/>
      <c r="T178" s="24"/>
      <c r="U178" s="6"/>
      <c r="V178" s="6"/>
      <c r="W178" s="6"/>
      <c r="X178" s="6"/>
      <c r="Y178" s="6"/>
      <c r="Z178" s="24"/>
      <c r="AA178" s="24"/>
      <c r="AB178" s="24"/>
      <c r="AC178" s="24"/>
    </row>
    <row r="179" spans="1:29" ht="26.25" customHeight="1" x14ac:dyDescent="0.2">
      <c r="A179" s="6"/>
      <c r="B179" s="6"/>
      <c r="C179" s="6"/>
      <c r="D179" s="6"/>
      <c r="E179" s="6"/>
      <c r="F179" s="6"/>
      <c r="G179" s="24"/>
      <c r="H179" s="24"/>
      <c r="I179" s="24"/>
      <c r="J179" s="6"/>
      <c r="K179" s="6"/>
      <c r="L179" s="6"/>
      <c r="M179" s="24"/>
      <c r="N179" s="24"/>
      <c r="O179" s="24"/>
      <c r="P179" s="24"/>
      <c r="Q179" s="24"/>
      <c r="R179" s="24"/>
      <c r="S179" s="6"/>
      <c r="T179" s="24"/>
      <c r="U179" s="6"/>
      <c r="V179" s="6"/>
      <c r="W179" s="6"/>
      <c r="X179" s="6"/>
      <c r="Y179" s="6"/>
      <c r="Z179" s="24"/>
      <c r="AA179" s="24"/>
      <c r="AB179" s="24"/>
      <c r="AC179" s="24"/>
    </row>
    <row r="180" spans="1:29" ht="26.25" customHeight="1" x14ac:dyDescent="0.2">
      <c r="A180" s="6"/>
      <c r="B180" s="6"/>
      <c r="C180" s="6"/>
      <c r="D180" s="6"/>
      <c r="E180" s="6"/>
      <c r="F180" s="6"/>
      <c r="G180" s="24"/>
      <c r="H180" s="24"/>
      <c r="I180" s="24"/>
      <c r="J180" s="24"/>
      <c r="K180" s="24"/>
      <c r="L180" s="6"/>
      <c r="M180" s="24"/>
      <c r="N180" s="24"/>
      <c r="O180" s="24"/>
      <c r="P180" s="24"/>
      <c r="Q180" s="24"/>
      <c r="R180" s="24"/>
      <c r="S180" s="6"/>
      <c r="T180" s="24"/>
      <c r="U180" s="6"/>
      <c r="V180" s="6"/>
      <c r="W180" s="6"/>
      <c r="X180" s="6"/>
      <c r="Y180" s="6"/>
      <c r="Z180" s="24"/>
      <c r="AA180" s="24"/>
      <c r="AB180" s="24"/>
      <c r="AC180" s="24"/>
    </row>
    <row r="181" spans="1:29" ht="26.25" customHeight="1" x14ac:dyDescent="0.2">
      <c r="A181" s="6"/>
      <c r="B181" s="6"/>
      <c r="C181" s="6"/>
      <c r="D181" s="6"/>
      <c r="E181" s="6"/>
      <c r="F181" s="6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6"/>
      <c r="T181" s="24"/>
      <c r="U181" s="6"/>
      <c r="V181" s="6"/>
      <c r="W181" s="6"/>
      <c r="X181" s="6"/>
      <c r="Y181" s="6"/>
      <c r="Z181" s="24"/>
      <c r="AA181" s="24"/>
      <c r="AB181" s="24"/>
      <c r="AC181" s="24"/>
    </row>
    <row r="182" spans="1:29" ht="26.25" customHeight="1" x14ac:dyDescent="0.2">
      <c r="A182" s="6"/>
      <c r="B182" s="6"/>
      <c r="C182" s="6"/>
      <c r="D182" s="6"/>
      <c r="E182" s="6"/>
      <c r="F182" s="6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6"/>
      <c r="T182" s="24"/>
      <c r="U182" s="6"/>
      <c r="V182" s="6"/>
      <c r="W182" s="6"/>
      <c r="X182" s="6"/>
      <c r="Y182" s="6"/>
      <c r="Z182" s="24"/>
      <c r="AA182" s="24"/>
      <c r="AB182" s="24"/>
      <c r="AC182" s="24"/>
    </row>
    <row r="183" spans="1:29" ht="26.25" customHeight="1" x14ac:dyDescent="0.2">
      <c r="A183" s="6"/>
      <c r="B183" s="6"/>
      <c r="C183" s="6"/>
      <c r="D183" s="6"/>
      <c r="E183" s="6"/>
      <c r="F183" s="6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6"/>
      <c r="T183" s="24"/>
      <c r="U183" s="6"/>
      <c r="V183" s="6"/>
      <c r="W183" s="6"/>
      <c r="X183" s="6"/>
      <c r="Y183" s="6"/>
      <c r="Z183" s="24"/>
      <c r="AA183" s="24"/>
      <c r="AB183" s="24"/>
      <c r="AC183" s="24"/>
    </row>
    <row r="184" spans="1:29" ht="26.25" customHeight="1" x14ac:dyDescent="0.2">
      <c r="A184" s="6"/>
      <c r="B184" s="6"/>
      <c r="C184" s="6"/>
      <c r="D184" s="6"/>
      <c r="E184" s="6"/>
      <c r="F184" s="6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6"/>
      <c r="T184" s="24"/>
      <c r="U184" s="6"/>
      <c r="V184" s="6"/>
      <c r="W184" s="6"/>
      <c r="X184" s="6"/>
      <c r="Y184" s="6"/>
      <c r="Z184" s="24"/>
      <c r="AA184" s="24"/>
      <c r="AB184" s="24"/>
      <c r="AC184" s="24"/>
    </row>
    <row r="185" spans="1:29" ht="26.25" customHeight="1" x14ac:dyDescent="0.2">
      <c r="A185" s="6"/>
      <c r="B185" s="6"/>
      <c r="C185" s="6"/>
      <c r="D185" s="6"/>
      <c r="E185" s="6"/>
      <c r="F185" s="6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6"/>
      <c r="T185" s="24"/>
      <c r="U185" s="6"/>
      <c r="V185" s="6"/>
      <c r="W185" s="6"/>
      <c r="X185" s="6"/>
      <c r="Y185" s="6"/>
      <c r="Z185" s="24"/>
      <c r="AA185" s="24"/>
      <c r="AB185" s="24"/>
      <c r="AC185" s="24"/>
    </row>
    <row r="186" spans="1:29" ht="26.25" customHeight="1" x14ac:dyDescent="0.2">
      <c r="A186" s="6"/>
      <c r="B186" s="6"/>
      <c r="C186" s="6"/>
      <c r="D186" s="6"/>
      <c r="E186" s="6"/>
      <c r="F186" s="6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6"/>
      <c r="T186" s="24"/>
      <c r="U186" s="6"/>
      <c r="V186" s="6"/>
      <c r="W186" s="6"/>
      <c r="X186" s="6"/>
      <c r="Y186" s="6"/>
      <c r="Z186" s="24"/>
      <c r="AA186" s="24"/>
      <c r="AB186" s="24"/>
      <c r="AC186" s="24"/>
    </row>
    <row r="187" spans="1:29" ht="26.25" customHeight="1" x14ac:dyDescent="0.2">
      <c r="A187" s="6"/>
      <c r="B187" s="6"/>
      <c r="C187" s="6"/>
      <c r="D187" s="6"/>
      <c r="E187" s="6"/>
      <c r="F187" s="6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6"/>
      <c r="T187" s="24"/>
      <c r="U187" s="6"/>
      <c r="V187" s="6"/>
      <c r="W187" s="6"/>
      <c r="X187" s="6"/>
      <c r="Y187" s="6"/>
      <c r="Z187" s="24"/>
      <c r="AA187" s="24"/>
      <c r="AB187" s="24"/>
      <c r="AC187" s="24"/>
    </row>
    <row r="188" spans="1:29" ht="26.25" customHeight="1" x14ac:dyDescent="0.2">
      <c r="A188" s="6"/>
      <c r="B188" s="6"/>
      <c r="C188" s="6"/>
      <c r="D188" s="6"/>
      <c r="E188" s="6"/>
      <c r="F188" s="6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6"/>
      <c r="T188" s="24"/>
      <c r="U188" s="6"/>
      <c r="V188" s="6"/>
      <c r="W188" s="6"/>
      <c r="X188" s="6"/>
      <c r="Y188" s="6"/>
      <c r="Z188" s="24"/>
      <c r="AA188" s="24"/>
      <c r="AB188" s="24"/>
      <c r="AC188" s="24"/>
    </row>
    <row r="189" spans="1:29" ht="26.25" customHeight="1" x14ac:dyDescent="0.2">
      <c r="A189" s="6"/>
      <c r="B189" s="6"/>
      <c r="C189" s="6"/>
      <c r="D189" s="6"/>
      <c r="E189" s="6"/>
      <c r="F189" s="6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6"/>
      <c r="T189" s="24"/>
      <c r="U189" s="6"/>
      <c r="V189" s="6"/>
      <c r="W189" s="6"/>
      <c r="X189" s="6"/>
      <c r="Y189" s="6"/>
      <c r="Z189" s="24"/>
      <c r="AA189" s="24"/>
      <c r="AB189" s="24"/>
      <c r="AC189" s="24"/>
    </row>
    <row r="190" spans="1:29" ht="26.25" customHeight="1" x14ac:dyDescent="0.2">
      <c r="A190" s="25"/>
      <c r="B190" s="25"/>
      <c r="C190" s="25"/>
      <c r="D190" s="25"/>
      <c r="E190" s="25"/>
      <c r="F190" s="25"/>
      <c r="G190" s="34"/>
      <c r="H190" s="34"/>
      <c r="I190" s="34"/>
      <c r="J190" s="34"/>
      <c r="K190" s="34"/>
      <c r="L190" s="34"/>
      <c r="M190" s="24"/>
      <c r="N190" s="24"/>
      <c r="O190" s="24"/>
      <c r="P190" s="24"/>
      <c r="Q190" s="24"/>
      <c r="R190" s="24"/>
      <c r="S190" s="6"/>
      <c r="T190" s="24"/>
      <c r="U190" s="6"/>
      <c r="V190" s="6"/>
      <c r="W190" s="25"/>
      <c r="X190" s="25"/>
      <c r="Y190" s="25"/>
      <c r="Z190" s="34"/>
      <c r="AA190" s="34"/>
      <c r="AB190" s="34"/>
      <c r="AC190" s="34"/>
    </row>
    <row r="191" spans="1:29" ht="26.25" customHeight="1" x14ac:dyDescent="0.2">
      <c r="A191" s="6"/>
      <c r="B191" s="6"/>
      <c r="C191" s="6"/>
      <c r="D191" s="6"/>
      <c r="E191" s="6"/>
      <c r="F191" s="6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6"/>
      <c r="T191" s="24"/>
      <c r="U191" s="6"/>
      <c r="V191" s="6"/>
      <c r="W191" s="6"/>
      <c r="X191" s="6"/>
      <c r="Y191" s="6"/>
      <c r="Z191" s="24"/>
      <c r="AA191" s="24"/>
      <c r="AB191" s="24"/>
      <c r="AC191" s="24"/>
    </row>
    <row r="192" spans="1:29" ht="26.25" customHeight="1" x14ac:dyDescent="0.2">
      <c r="A192" s="6"/>
      <c r="B192" s="6"/>
      <c r="C192" s="6"/>
      <c r="D192" s="6"/>
      <c r="E192" s="6"/>
      <c r="F192" s="6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6"/>
      <c r="T192" s="24"/>
      <c r="U192" s="6"/>
      <c r="V192" s="6"/>
      <c r="W192" s="6"/>
      <c r="X192" s="6"/>
      <c r="Y192" s="6"/>
      <c r="Z192" s="24"/>
      <c r="AA192" s="24"/>
      <c r="AB192" s="24"/>
      <c r="AC192" s="24"/>
    </row>
    <row r="193" spans="1:29" ht="26.25" customHeight="1" x14ac:dyDescent="0.2">
      <c r="A193" s="6"/>
      <c r="B193" s="6"/>
      <c r="C193" s="6"/>
      <c r="D193" s="6"/>
      <c r="E193" s="6"/>
      <c r="F193" s="6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6"/>
      <c r="T193" s="24"/>
      <c r="U193" s="6"/>
      <c r="V193" s="6"/>
      <c r="W193" s="6"/>
      <c r="X193" s="6"/>
      <c r="Y193" s="6"/>
      <c r="Z193" s="24"/>
      <c r="AA193" s="24"/>
      <c r="AB193" s="24"/>
      <c r="AC193" s="24"/>
    </row>
    <row r="194" spans="1:29" ht="26.25" customHeight="1" x14ac:dyDescent="0.2">
      <c r="A194" s="6"/>
      <c r="B194" s="6"/>
      <c r="C194" s="6"/>
      <c r="D194" s="6"/>
      <c r="E194" s="6"/>
      <c r="F194" s="6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6"/>
      <c r="T194" s="24"/>
      <c r="U194" s="6"/>
      <c r="V194" s="6"/>
      <c r="W194" s="6"/>
      <c r="X194" s="6"/>
      <c r="Y194" s="6"/>
      <c r="Z194" s="24"/>
      <c r="AA194" s="24"/>
      <c r="AB194" s="24"/>
      <c r="AC194" s="24"/>
    </row>
    <row r="195" spans="1:29" ht="26.25" customHeight="1" x14ac:dyDescent="0.2">
      <c r="A195" s="6"/>
      <c r="B195" s="6"/>
      <c r="C195" s="6"/>
      <c r="D195" s="6"/>
      <c r="E195" s="6"/>
      <c r="F195" s="6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6"/>
      <c r="T195" s="24"/>
      <c r="U195" s="6"/>
      <c r="V195" s="6"/>
      <c r="W195" s="6"/>
      <c r="X195" s="6"/>
      <c r="Y195" s="6"/>
      <c r="Z195" s="24"/>
      <c r="AA195" s="24"/>
      <c r="AB195" s="24"/>
      <c r="AC195" s="24"/>
    </row>
    <row r="196" spans="1:29" ht="26.25" customHeight="1" x14ac:dyDescent="0.2">
      <c r="A196" s="6"/>
      <c r="B196" s="6"/>
      <c r="C196" s="6"/>
      <c r="D196" s="6"/>
      <c r="E196" s="6"/>
      <c r="F196" s="6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6"/>
      <c r="T196" s="24"/>
      <c r="U196" s="6"/>
      <c r="V196" s="6"/>
      <c r="W196" s="6"/>
      <c r="X196" s="6"/>
      <c r="Y196" s="6"/>
      <c r="Z196" s="24"/>
      <c r="AA196" s="24"/>
      <c r="AB196" s="24"/>
      <c r="AC196" s="24"/>
    </row>
    <row r="197" spans="1:29" ht="26.25" customHeight="1" x14ac:dyDescent="0.2">
      <c r="A197" s="6"/>
      <c r="B197" s="6"/>
      <c r="C197" s="6"/>
      <c r="D197" s="6"/>
      <c r="E197" s="6"/>
      <c r="F197" s="6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6"/>
      <c r="T197" s="24"/>
      <c r="U197" s="6"/>
      <c r="V197" s="6"/>
      <c r="W197" s="6"/>
      <c r="X197" s="6"/>
      <c r="Y197" s="6"/>
      <c r="Z197" s="24"/>
      <c r="AA197" s="24"/>
      <c r="AB197" s="24"/>
      <c r="AC197" s="24"/>
    </row>
    <row r="198" spans="1:29" ht="26.25" customHeight="1" x14ac:dyDescent="0.2">
      <c r="A198" s="6"/>
      <c r="B198" s="6"/>
      <c r="C198" s="6"/>
      <c r="D198" s="6"/>
      <c r="E198" s="6"/>
      <c r="F198" s="6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6"/>
      <c r="T198" s="24"/>
      <c r="U198" s="6"/>
      <c r="V198" s="6"/>
      <c r="W198" s="6"/>
      <c r="X198" s="6"/>
      <c r="Y198" s="6"/>
      <c r="Z198" s="24"/>
      <c r="AA198" s="24"/>
      <c r="AB198" s="24"/>
      <c r="AC198" s="24"/>
    </row>
    <row r="199" spans="1:29" ht="26.25" customHeight="1" x14ac:dyDescent="0.2">
      <c r="A199" s="6"/>
      <c r="B199" s="6"/>
      <c r="C199" s="6"/>
      <c r="D199" s="6"/>
      <c r="E199" s="6"/>
      <c r="F199" s="6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6"/>
      <c r="T199" s="24"/>
      <c r="U199" s="6"/>
      <c r="V199" s="6"/>
      <c r="W199" s="6"/>
      <c r="X199" s="6"/>
      <c r="Y199" s="6"/>
      <c r="Z199" s="24"/>
      <c r="AA199" s="24"/>
      <c r="AB199" s="24"/>
      <c r="AC199" s="24"/>
    </row>
    <row r="200" spans="1:29" ht="26.25" customHeight="1" x14ac:dyDescent="0.2">
      <c r="A200" s="6"/>
      <c r="B200" s="6"/>
      <c r="C200" s="6"/>
      <c r="D200" s="6"/>
      <c r="E200" s="6"/>
      <c r="F200" s="6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6"/>
      <c r="T200" s="24"/>
      <c r="U200" s="6"/>
      <c r="V200" s="6"/>
      <c r="W200" s="6"/>
      <c r="X200" s="6"/>
      <c r="Y200" s="6"/>
      <c r="Z200" s="24"/>
      <c r="AA200" s="24"/>
      <c r="AB200" s="24"/>
      <c r="AC200" s="24"/>
    </row>
    <row r="201" spans="1:29" ht="26.25" customHeight="1" x14ac:dyDescent="0.2">
      <c r="A201" s="6"/>
      <c r="B201" s="6"/>
      <c r="C201" s="6"/>
      <c r="D201" s="6"/>
      <c r="E201" s="6"/>
      <c r="F201" s="6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6"/>
      <c r="T201" s="24"/>
      <c r="U201" s="6"/>
      <c r="V201" s="6"/>
      <c r="W201" s="6"/>
      <c r="X201" s="6"/>
      <c r="Y201" s="6"/>
      <c r="Z201" s="24"/>
      <c r="AA201" s="24"/>
      <c r="AB201" s="24"/>
      <c r="AC201" s="24"/>
    </row>
    <row r="202" spans="1:29" ht="26.25" customHeight="1" x14ac:dyDescent="0.2">
      <c r="A202" s="6"/>
      <c r="B202" s="6"/>
      <c r="C202" s="6"/>
      <c r="D202" s="6"/>
      <c r="E202" s="6"/>
      <c r="F202" s="6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6"/>
      <c r="T202" s="24"/>
      <c r="U202" s="6"/>
      <c r="V202" s="6"/>
      <c r="W202" s="6"/>
      <c r="X202" s="6"/>
      <c r="Y202" s="6"/>
      <c r="Z202" s="24"/>
      <c r="AA202" s="24"/>
      <c r="AB202" s="24"/>
      <c r="AC202" s="24"/>
    </row>
    <row r="203" spans="1:29" ht="26.25" customHeight="1" x14ac:dyDescent="0.2">
      <c r="A203" s="6"/>
      <c r="B203" s="6"/>
      <c r="C203" s="6"/>
      <c r="D203" s="6"/>
      <c r="E203" s="6"/>
      <c r="F203" s="6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6"/>
      <c r="T203" s="24"/>
      <c r="U203" s="6"/>
      <c r="V203" s="6"/>
      <c r="W203" s="6"/>
      <c r="X203" s="6"/>
      <c r="Y203" s="6"/>
      <c r="Z203" s="24"/>
      <c r="AA203" s="24"/>
      <c r="AB203" s="24"/>
      <c r="AC203" s="24"/>
    </row>
    <row r="204" spans="1:29" ht="26.25" customHeight="1" x14ac:dyDescent="0.2">
      <c r="A204" s="6"/>
      <c r="B204" s="6"/>
      <c r="C204" s="6"/>
      <c r="D204" s="6"/>
      <c r="E204" s="6"/>
      <c r="F204" s="6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6"/>
      <c r="T204" s="24"/>
      <c r="U204" s="6"/>
      <c r="V204" s="6"/>
      <c r="W204" s="6"/>
      <c r="X204" s="6"/>
      <c r="Y204" s="6"/>
      <c r="Z204" s="24"/>
      <c r="AA204" s="24"/>
      <c r="AB204" s="24"/>
      <c r="AC204" s="24"/>
    </row>
    <row r="205" spans="1:29" ht="26.25" customHeight="1" x14ac:dyDescent="0.2">
      <c r="A205" s="6"/>
      <c r="B205" s="6"/>
      <c r="C205" s="6"/>
      <c r="D205" s="6"/>
      <c r="E205" s="6"/>
      <c r="F205" s="6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6"/>
      <c r="R205" s="24"/>
      <c r="S205" s="6"/>
      <c r="T205" s="24"/>
      <c r="U205" s="6"/>
      <c r="V205" s="6"/>
      <c r="W205" s="6"/>
      <c r="X205" s="6"/>
      <c r="Y205" s="6"/>
      <c r="Z205" s="24"/>
      <c r="AA205" s="24"/>
      <c r="AB205" s="24"/>
      <c r="AC205" s="24"/>
    </row>
    <row r="206" spans="1:29" ht="26.25" customHeight="1" x14ac:dyDescent="0.2">
      <c r="A206" s="6"/>
      <c r="B206" s="6"/>
      <c r="C206" s="6"/>
      <c r="D206" s="6"/>
      <c r="E206" s="6"/>
      <c r="F206" s="6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6"/>
      <c r="R206" s="24"/>
      <c r="S206" s="6"/>
      <c r="T206" s="24"/>
      <c r="U206" s="6"/>
      <c r="V206" s="6"/>
      <c r="W206" s="6"/>
      <c r="X206" s="6"/>
      <c r="Y206" s="6"/>
      <c r="Z206" s="24"/>
      <c r="AA206" s="24"/>
      <c r="AB206" s="24"/>
      <c r="AC206" s="24"/>
    </row>
    <row r="207" spans="1:29" ht="26.25" customHeight="1" x14ac:dyDescent="0.2">
      <c r="A207" s="6"/>
      <c r="B207" s="6"/>
      <c r="C207" s="6"/>
      <c r="D207" s="6"/>
      <c r="E207" s="6"/>
      <c r="F207" s="6"/>
      <c r="G207" s="24"/>
      <c r="H207" s="24"/>
      <c r="I207" s="24"/>
      <c r="J207" s="24"/>
      <c r="K207" s="24"/>
      <c r="L207" s="24"/>
      <c r="M207" s="6"/>
      <c r="N207" s="6"/>
      <c r="O207" s="6"/>
      <c r="P207" s="6"/>
      <c r="Q207" s="24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26.25" customHeight="1" x14ac:dyDescent="0.2">
      <c r="A208" s="6"/>
      <c r="B208" s="6"/>
      <c r="C208" s="6"/>
      <c r="D208" s="6"/>
      <c r="E208" s="6"/>
      <c r="F208" s="6"/>
      <c r="G208" s="24"/>
      <c r="H208" s="24"/>
      <c r="I208" s="24"/>
      <c r="J208" s="24"/>
      <c r="K208" s="24"/>
      <c r="L208" s="24"/>
      <c r="M208" s="6"/>
      <c r="N208" s="6"/>
      <c r="O208" s="6"/>
      <c r="P208" s="6"/>
      <c r="Q208" s="24"/>
      <c r="R208" s="6"/>
      <c r="S208" s="6"/>
      <c r="T208" s="6"/>
      <c r="U208" s="11"/>
      <c r="V208" s="6"/>
      <c r="W208" s="6"/>
      <c r="X208" s="6"/>
      <c r="Y208" s="6"/>
      <c r="Z208" s="6"/>
      <c r="AA208" s="6"/>
      <c r="AB208" s="6"/>
      <c r="AC208" s="6"/>
    </row>
    <row r="209" spans="1:29" ht="26.25" customHeight="1" x14ac:dyDescent="0.2">
      <c r="A209" s="6"/>
      <c r="B209" s="6"/>
      <c r="C209" s="6"/>
      <c r="D209" s="6"/>
      <c r="E209" s="6"/>
      <c r="F209" s="6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6"/>
      <c r="T209" s="24"/>
      <c r="U209" s="6"/>
      <c r="V209" s="6"/>
      <c r="W209" s="19"/>
      <c r="X209" s="19"/>
      <c r="Y209" s="6"/>
      <c r="Z209" s="24"/>
      <c r="AA209" s="24"/>
      <c r="AB209" s="24"/>
      <c r="AC209" s="24"/>
    </row>
    <row r="210" spans="1:29" ht="26.25" customHeight="1" x14ac:dyDescent="0.2">
      <c r="A210" s="6"/>
      <c r="B210" s="6"/>
      <c r="C210" s="6"/>
      <c r="D210" s="6"/>
      <c r="E210" s="6"/>
      <c r="F210" s="6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6"/>
      <c r="T210" s="24"/>
      <c r="U210" s="6"/>
      <c r="V210" s="6"/>
      <c r="W210" s="19"/>
      <c r="X210" s="19"/>
      <c r="Y210" s="6"/>
      <c r="Z210" s="24"/>
      <c r="AA210" s="24"/>
      <c r="AB210" s="24"/>
      <c r="AC210" s="24"/>
    </row>
    <row r="211" spans="1:29" ht="26.25" customHeight="1" x14ac:dyDescent="0.2">
      <c r="A211" s="6"/>
      <c r="B211" s="6"/>
      <c r="C211" s="6"/>
      <c r="D211" s="6"/>
      <c r="E211" s="6"/>
      <c r="F211" s="6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6"/>
      <c r="T211" s="24"/>
      <c r="U211" s="6"/>
      <c r="V211" s="6"/>
      <c r="W211" s="19"/>
      <c r="X211" s="19"/>
      <c r="Y211" s="6"/>
      <c r="Z211" s="24"/>
      <c r="AA211" s="24"/>
      <c r="AB211" s="24"/>
      <c r="AC211" s="24"/>
    </row>
    <row r="212" spans="1:29" ht="26.25" customHeight="1" x14ac:dyDescent="0.2">
      <c r="A212" s="6"/>
      <c r="B212" s="6"/>
      <c r="C212" s="6"/>
      <c r="D212" s="6"/>
      <c r="E212" s="6"/>
      <c r="F212" s="6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6"/>
      <c r="T212" s="24"/>
      <c r="U212" s="6"/>
      <c r="V212" s="6"/>
      <c r="W212" s="19"/>
      <c r="X212" s="19"/>
      <c r="Y212" s="6"/>
      <c r="Z212" s="24"/>
      <c r="AA212" s="24"/>
      <c r="AB212" s="24"/>
      <c r="AC212" s="24"/>
    </row>
    <row r="213" spans="1:29" ht="26.25" customHeight="1" x14ac:dyDescent="0.2">
      <c r="A213" s="6"/>
      <c r="B213" s="6"/>
      <c r="C213" s="6"/>
      <c r="D213" s="6"/>
      <c r="E213" s="6"/>
      <c r="F213" s="6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6"/>
      <c r="T213" s="24"/>
      <c r="U213" s="6"/>
      <c r="V213" s="6"/>
      <c r="W213" s="19"/>
      <c r="X213" s="19"/>
      <c r="Y213" s="6"/>
      <c r="Z213" s="24"/>
      <c r="AA213" s="24"/>
      <c r="AB213" s="24"/>
      <c r="AC213" s="24"/>
    </row>
    <row r="214" spans="1:29" ht="26.25" customHeight="1" x14ac:dyDescent="0.2">
      <c r="A214" s="6"/>
      <c r="B214" s="6"/>
      <c r="C214" s="6"/>
      <c r="D214" s="6"/>
      <c r="E214" s="6"/>
      <c r="F214" s="6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6"/>
      <c r="T214" s="24"/>
      <c r="U214" s="6"/>
      <c r="V214" s="6"/>
      <c r="W214" s="19"/>
      <c r="X214" s="19"/>
      <c r="Y214" s="6"/>
      <c r="Z214" s="24"/>
      <c r="AA214" s="24"/>
      <c r="AB214" s="24"/>
      <c r="AC214" s="24"/>
    </row>
    <row r="215" spans="1:29" ht="26.25" customHeight="1" x14ac:dyDescent="0.2">
      <c r="A215" s="6"/>
      <c r="B215" s="6"/>
      <c r="C215" s="6"/>
      <c r="D215" s="6"/>
      <c r="E215" s="6"/>
      <c r="F215" s="6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6"/>
      <c r="T215" s="24"/>
      <c r="U215" s="6"/>
      <c r="V215" s="6"/>
      <c r="W215" s="19"/>
      <c r="X215" s="19"/>
      <c r="Y215" s="6"/>
      <c r="Z215" s="24"/>
      <c r="AA215" s="24"/>
      <c r="AB215" s="24"/>
      <c r="AC215" s="24"/>
    </row>
    <row r="216" spans="1:29" ht="26.25" customHeight="1" x14ac:dyDescent="0.2">
      <c r="A216" s="6"/>
      <c r="B216" s="6"/>
      <c r="C216" s="6"/>
      <c r="D216" s="6"/>
      <c r="E216" s="6"/>
      <c r="F216" s="6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6"/>
      <c r="T216" s="24"/>
      <c r="U216" s="6"/>
      <c r="V216" s="6"/>
      <c r="W216" s="19"/>
      <c r="X216" s="19"/>
      <c r="Y216" s="6"/>
      <c r="Z216" s="24"/>
      <c r="AA216" s="24"/>
      <c r="AB216" s="24"/>
      <c r="AC216" s="24"/>
    </row>
    <row r="217" spans="1:29" ht="26.25" customHeight="1" x14ac:dyDescent="0.2">
      <c r="A217" s="6"/>
      <c r="B217" s="6"/>
      <c r="C217" s="6"/>
      <c r="D217" s="6"/>
      <c r="E217" s="6"/>
      <c r="F217" s="6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6"/>
      <c r="T217" s="24"/>
      <c r="U217" s="6"/>
      <c r="V217" s="6"/>
      <c r="W217" s="19"/>
      <c r="X217" s="19"/>
      <c r="Y217" s="6"/>
      <c r="Z217" s="24"/>
      <c r="AA217" s="24"/>
      <c r="AB217" s="24"/>
      <c r="AC217" s="24"/>
    </row>
    <row r="218" spans="1:29" ht="26.25" customHeight="1" x14ac:dyDescent="0.2">
      <c r="A218" s="6"/>
      <c r="B218" s="6"/>
      <c r="C218" s="6"/>
      <c r="D218" s="6"/>
      <c r="E218" s="6"/>
      <c r="F218" s="6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6"/>
      <c r="T218" s="24"/>
      <c r="U218" s="6"/>
      <c r="V218" s="6"/>
      <c r="W218" s="19"/>
      <c r="X218" s="19"/>
      <c r="Y218" s="6"/>
      <c r="Z218" s="24"/>
      <c r="AA218" s="24"/>
      <c r="AB218" s="24"/>
      <c r="AC218" s="24"/>
    </row>
    <row r="219" spans="1:29" ht="26.25" customHeight="1" x14ac:dyDescent="0.2">
      <c r="A219" s="6"/>
      <c r="B219" s="6"/>
      <c r="C219" s="6"/>
      <c r="D219" s="6"/>
      <c r="E219" s="6"/>
      <c r="F219" s="6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6"/>
      <c r="T219" s="24"/>
      <c r="U219" s="6"/>
      <c r="V219" s="6"/>
      <c r="W219" s="19"/>
      <c r="X219" s="19"/>
      <c r="Y219" s="6"/>
      <c r="Z219" s="24"/>
      <c r="AA219" s="24"/>
      <c r="AB219" s="24"/>
      <c r="AC219" s="24"/>
    </row>
    <row r="220" spans="1:29" ht="26.25" customHeight="1" x14ac:dyDescent="0.2">
      <c r="A220" s="6"/>
      <c r="B220" s="6"/>
      <c r="C220" s="6"/>
      <c r="D220" s="6"/>
      <c r="E220" s="6"/>
      <c r="F220" s="6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6"/>
      <c r="T220" s="24"/>
      <c r="U220" s="6"/>
      <c r="V220" s="6"/>
      <c r="W220" s="19"/>
      <c r="X220" s="19"/>
      <c r="Y220" s="6"/>
      <c r="Z220" s="24"/>
      <c r="AA220" s="24"/>
      <c r="AB220" s="24"/>
      <c r="AC220" s="24"/>
    </row>
    <row r="221" spans="1:29" ht="26.25" customHeight="1" x14ac:dyDescent="0.2">
      <c r="A221" s="6"/>
      <c r="B221" s="6"/>
      <c r="C221" s="6"/>
      <c r="D221" s="6"/>
      <c r="E221" s="6"/>
      <c r="F221" s="6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6"/>
      <c r="T221" s="24"/>
      <c r="U221" s="6"/>
      <c r="V221" s="6"/>
      <c r="W221" s="19"/>
      <c r="X221" s="19"/>
      <c r="Y221" s="6"/>
      <c r="Z221" s="24"/>
      <c r="AA221" s="24"/>
      <c r="AB221" s="24"/>
      <c r="AC221" s="24"/>
    </row>
    <row r="222" spans="1:29" ht="26.25" customHeight="1" x14ac:dyDescent="0.2">
      <c r="A222" s="6" t="s">
        <v>5</v>
      </c>
      <c r="B222" s="6" t="s">
        <v>6</v>
      </c>
      <c r="C222" s="6" t="s">
        <v>7</v>
      </c>
      <c r="D222" s="6" t="s">
        <v>8</v>
      </c>
      <c r="E222" s="6" t="s">
        <v>9</v>
      </c>
      <c r="F222" s="6" t="s">
        <v>10</v>
      </c>
      <c r="G222" s="24" t="s">
        <v>11</v>
      </c>
      <c r="H222" s="24"/>
      <c r="I222" s="24" t="s">
        <v>12</v>
      </c>
      <c r="J222" s="24"/>
      <c r="K222" s="24"/>
      <c r="L222" s="24"/>
      <c r="M222" s="24"/>
      <c r="N222" s="24"/>
      <c r="O222" s="24"/>
      <c r="P222" s="24"/>
      <c r="Q222" s="24"/>
      <c r="R222" s="24"/>
      <c r="S222" s="6"/>
      <c r="T222" s="24"/>
      <c r="U222" s="6"/>
      <c r="V222" s="6"/>
      <c r="W222" s="19"/>
      <c r="X222" s="19"/>
      <c r="Y222" s="6"/>
      <c r="Z222" s="24"/>
      <c r="AA222" s="24"/>
      <c r="AB222" s="24"/>
      <c r="AC222" s="24"/>
    </row>
    <row r="223" spans="1:29" ht="26.25" customHeight="1" x14ac:dyDescent="0.2">
      <c r="A223" s="6" t="s">
        <v>13</v>
      </c>
      <c r="B223" s="6" t="s">
        <v>14</v>
      </c>
      <c r="C223" s="6" t="s">
        <v>15</v>
      </c>
      <c r="D223" s="6" t="s">
        <v>16</v>
      </c>
      <c r="E223" s="6" t="s">
        <v>17</v>
      </c>
      <c r="F223" s="6" t="s">
        <v>18</v>
      </c>
      <c r="G223" s="24" t="s">
        <v>19</v>
      </c>
      <c r="H223" s="24"/>
      <c r="I223" s="24" t="s">
        <v>20</v>
      </c>
      <c r="J223" s="24"/>
      <c r="K223" s="24"/>
      <c r="L223" s="24"/>
      <c r="M223" s="24"/>
      <c r="N223" s="24"/>
      <c r="O223" s="24"/>
      <c r="P223" s="24"/>
      <c r="Q223" s="24"/>
      <c r="R223" s="24"/>
      <c r="S223" s="6"/>
      <c r="T223" s="24"/>
      <c r="U223" s="6"/>
      <c r="V223" s="6"/>
      <c r="W223" s="19"/>
      <c r="X223" s="19"/>
      <c r="Y223" s="6"/>
      <c r="Z223" s="24"/>
      <c r="AA223" s="24"/>
      <c r="AB223" s="24"/>
      <c r="AC223" s="24"/>
    </row>
    <row r="224" spans="1:29" ht="26.25" customHeight="1" x14ac:dyDescent="0.2">
      <c r="A224" s="6" t="s">
        <v>21</v>
      </c>
      <c r="B224" s="6" t="s">
        <v>22</v>
      </c>
      <c r="C224" s="6" t="s">
        <v>23</v>
      </c>
      <c r="D224" s="6" t="s">
        <v>24</v>
      </c>
      <c r="E224" s="6" t="s">
        <v>25</v>
      </c>
      <c r="F224" s="6" t="s">
        <v>26</v>
      </c>
      <c r="G224" s="24" t="s">
        <v>27</v>
      </c>
      <c r="H224" s="24"/>
      <c r="I224" s="24" t="s">
        <v>28</v>
      </c>
      <c r="J224" s="24"/>
      <c r="K224" s="24"/>
      <c r="L224" s="24"/>
      <c r="M224" s="24"/>
      <c r="N224" s="24"/>
      <c r="O224" s="24"/>
      <c r="P224" s="24"/>
      <c r="Q224" s="24"/>
      <c r="R224" s="24"/>
      <c r="S224" s="6"/>
      <c r="T224" s="24"/>
      <c r="U224" s="6"/>
      <c r="V224" s="6"/>
      <c r="W224" s="19"/>
      <c r="X224" s="19"/>
      <c r="Y224" s="6"/>
      <c r="Z224" s="24"/>
      <c r="AA224" s="24"/>
      <c r="AB224" s="24"/>
      <c r="AC224" s="24"/>
    </row>
    <row r="225" spans="1:29" ht="26.25" customHeight="1" x14ac:dyDescent="0.2">
      <c r="A225" s="6" t="s">
        <v>29</v>
      </c>
      <c r="B225" s="6" t="s">
        <v>30</v>
      </c>
      <c r="C225" s="6" t="s">
        <v>31</v>
      </c>
      <c r="D225" s="6" t="s">
        <v>32</v>
      </c>
      <c r="E225" s="6" t="s">
        <v>33</v>
      </c>
      <c r="F225" s="6" t="s">
        <v>34</v>
      </c>
      <c r="G225" s="24" t="s">
        <v>35</v>
      </c>
      <c r="H225" s="24"/>
      <c r="I225" s="24" t="s">
        <v>36</v>
      </c>
      <c r="J225" s="24"/>
      <c r="K225" s="24"/>
      <c r="L225" s="24"/>
      <c r="M225" s="24"/>
      <c r="N225" s="24"/>
      <c r="O225" s="24"/>
      <c r="P225" s="24"/>
      <c r="Q225" s="24"/>
      <c r="R225" s="24"/>
      <c r="S225" s="6"/>
      <c r="T225" s="24"/>
      <c r="U225" s="6"/>
      <c r="V225" s="6"/>
      <c r="W225" s="19"/>
      <c r="X225" s="19"/>
      <c r="Y225" s="6"/>
      <c r="Z225" s="24"/>
      <c r="AA225" s="24"/>
      <c r="AB225" s="24"/>
      <c r="AC225" s="24"/>
    </row>
    <row r="226" spans="1:29" ht="26.25" customHeight="1" x14ac:dyDescent="0.2">
      <c r="A226" s="6" t="s">
        <v>37</v>
      </c>
      <c r="B226" s="6" t="s">
        <v>38</v>
      </c>
      <c r="C226" s="6" t="s">
        <v>39</v>
      </c>
      <c r="D226" s="6" t="s">
        <v>40</v>
      </c>
      <c r="E226" s="6" t="s">
        <v>33</v>
      </c>
      <c r="F226" s="6" t="s">
        <v>41</v>
      </c>
      <c r="G226" s="24" t="s">
        <v>42</v>
      </c>
      <c r="H226" s="24"/>
      <c r="I226" s="24" t="s">
        <v>43</v>
      </c>
      <c r="J226" s="24"/>
      <c r="K226" s="24"/>
      <c r="L226" s="24"/>
      <c r="M226" s="24"/>
      <c r="N226" s="24"/>
      <c r="O226" s="24"/>
      <c r="P226" s="24"/>
      <c r="Q226" s="24"/>
      <c r="R226" s="24"/>
      <c r="S226" s="6"/>
      <c r="T226" s="24"/>
      <c r="U226" s="6"/>
      <c r="V226" s="6"/>
      <c r="W226" s="19"/>
      <c r="X226" s="19"/>
      <c r="Y226" s="6"/>
      <c r="Z226" s="24"/>
      <c r="AA226" s="24"/>
      <c r="AB226" s="24"/>
      <c r="AC226" s="24"/>
    </row>
    <row r="227" spans="1:29" ht="26.25" customHeight="1" x14ac:dyDescent="0.2">
      <c r="A227" s="6" t="s">
        <v>44</v>
      </c>
      <c r="B227" s="6" t="s">
        <v>45</v>
      </c>
      <c r="C227" s="6" t="s">
        <v>46</v>
      </c>
      <c r="D227" s="6" t="s">
        <v>47</v>
      </c>
      <c r="E227" s="6" t="s">
        <v>48</v>
      </c>
      <c r="F227" s="6" t="s">
        <v>49</v>
      </c>
      <c r="G227" s="24" t="s">
        <v>50</v>
      </c>
      <c r="H227" s="24"/>
      <c r="I227" s="24" t="s">
        <v>51</v>
      </c>
      <c r="J227" s="24"/>
      <c r="K227" s="24"/>
      <c r="L227" s="24"/>
      <c r="M227" s="24"/>
      <c r="N227" s="24"/>
      <c r="O227" s="24"/>
      <c r="P227" s="24"/>
      <c r="Q227" s="24"/>
      <c r="R227" s="24"/>
      <c r="S227" s="6"/>
      <c r="T227" s="24"/>
      <c r="U227" s="6"/>
      <c r="V227" s="6"/>
      <c r="W227" s="19"/>
      <c r="X227" s="19"/>
      <c r="Y227" s="6"/>
      <c r="Z227" s="24"/>
      <c r="AA227" s="24"/>
      <c r="AB227" s="24"/>
      <c r="AC227" s="24"/>
    </row>
    <row r="228" spans="1:29" ht="26.25" customHeight="1" x14ac:dyDescent="0.2">
      <c r="A228" s="6" t="s">
        <v>52</v>
      </c>
      <c r="B228" s="6" t="s">
        <v>53</v>
      </c>
      <c r="C228" s="6" t="s">
        <v>54</v>
      </c>
      <c r="D228" s="6" t="s">
        <v>55</v>
      </c>
      <c r="E228" s="6" t="s">
        <v>56</v>
      </c>
      <c r="F228" s="6" t="s">
        <v>57</v>
      </c>
      <c r="G228" s="24" t="s">
        <v>58</v>
      </c>
      <c r="H228" s="24"/>
      <c r="I228" s="24" t="s">
        <v>59</v>
      </c>
      <c r="J228" s="24"/>
      <c r="K228" s="24"/>
      <c r="L228" s="24"/>
      <c r="M228" s="24"/>
      <c r="N228" s="24"/>
      <c r="O228" s="24"/>
      <c r="P228" s="24"/>
      <c r="Q228" s="24"/>
      <c r="R228" s="24"/>
      <c r="S228" s="6"/>
      <c r="T228" s="24"/>
      <c r="U228" s="6"/>
      <c r="V228" s="6"/>
      <c r="W228" s="19"/>
      <c r="X228" s="19"/>
      <c r="Y228" s="6"/>
      <c r="Z228" s="24"/>
      <c r="AA228" s="24"/>
      <c r="AB228" s="24"/>
      <c r="AC228" s="24"/>
    </row>
    <row r="229" spans="1:29" ht="26.25" customHeight="1" x14ac:dyDescent="0.2">
      <c r="A229" s="6" t="s">
        <v>60</v>
      </c>
      <c r="B229" s="6" t="s">
        <v>61</v>
      </c>
      <c r="C229" s="6" t="s">
        <v>62</v>
      </c>
      <c r="D229" s="6" t="s">
        <v>63</v>
      </c>
      <c r="E229" s="6" t="s">
        <v>64</v>
      </c>
      <c r="F229" s="6" t="s">
        <v>65</v>
      </c>
      <c r="G229" s="24" t="s">
        <v>66</v>
      </c>
      <c r="H229" s="24"/>
      <c r="I229" s="24" t="s">
        <v>67</v>
      </c>
      <c r="J229" s="24"/>
      <c r="K229" s="24"/>
      <c r="L229" s="24"/>
      <c r="M229" s="24"/>
      <c r="N229" s="24"/>
      <c r="O229" s="24"/>
      <c r="P229" s="24"/>
      <c r="Q229" s="24"/>
      <c r="R229" s="24"/>
      <c r="S229" s="6"/>
      <c r="T229" s="24"/>
      <c r="U229" s="6"/>
      <c r="V229" s="6"/>
      <c r="W229" s="19"/>
      <c r="X229" s="19"/>
      <c r="Y229" s="6"/>
      <c r="Z229" s="24"/>
      <c r="AA229" s="24"/>
      <c r="AB229" s="24"/>
      <c r="AC229" s="24"/>
    </row>
    <row r="230" spans="1:29" ht="26.25" customHeight="1" x14ac:dyDescent="0.2">
      <c r="A230" s="6" t="s">
        <v>68</v>
      </c>
      <c r="B230" s="6" t="s">
        <v>69</v>
      </c>
      <c r="C230" s="6" t="s">
        <v>70</v>
      </c>
      <c r="D230" s="6" t="s">
        <v>71</v>
      </c>
      <c r="E230" s="6" t="s">
        <v>72</v>
      </c>
      <c r="F230" s="6" t="s">
        <v>73</v>
      </c>
      <c r="G230" s="24" t="s">
        <v>74</v>
      </c>
      <c r="H230" s="24"/>
      <c r="I230" s="24" t="s">
        <v>75</v>
      </c>
      <c r="J230" s="24"/>
      <c r="K230" s="24"/>
      <c r="L230" s="24"/>
      <c r="M230" s="24"/>
      <c r="N230" s="24"/>
      <c r="O230" s="24"/>
      <c r="P230" s="24"/>
      <c r="Q230" s="24"/>
      <c r="R230" s="24"/>
      <c r="S230" s="6"/>
      <c r="T230" s="24"/>
      <c r="U230" s="6"/>
      <c r="V230" s="6"/>
      <c r="W230" s="19"/>
      <c r="X230" s="19"/>
      <c r="Y230" s="6"/>
      <c r="Z230" s="24"/>
      <c r="AA230" s="24"/>
      <c r="AB230" s="24"/>
      <c r="AC230" s="24"/>
    </row>
    <row r="231" spans="1:29" ht="26.25" customHeight="1" x14ac:dyDescent="0.2">
      <c r="A231" s="6" t="s">
        <v>76</v>
      </c>
      <c r="B231" s="6" t="s">
        <v>77</v>
      </c>
      <c r="C231" s="6" t="s">
        <v>78</v>
      </c>
      <c r="D231" s="6" t="s">
        <v>79</v>
      </c>
      <c r="E231" s="6" t="s">
        <v>80</v>
      </c>
      <c r="F231" s="6" t="s">
        <v>81</v>
      </c>
      <c r="G231" s="24" t="s">
        <v>82</v>
      </c>
      <c r="H231" s="24"/>
      <c r="I231" s="24" t="s">
        <v>83</v>
      </c>
      <c r="J231" s="24"/>
      <c r="K231" s="24"/>
      <c r="L231" s="24"/>
      <c r="M231" s="24"/>
      <c r="N231" s="24"/>
      <c r="O231" s="24"/>
      <c r="P231" s="24"/>
      <c r="Q231" s="24"/>
      <c r="R231" s="24"/>
      <c r="S231" s="6"/>
      <c r="T231" s="24"/>
      <c r="U231" s="6"/>
      <c r="V231" s="6"/>
      <c r="W231" s="19"/>
      <c r="X231" s="19"/>
      <c r="Y231" s="6"/>
      <c r="Z231" s="24"/>
      <c r="AA231" s="24"/>
      <c r="AB231" s="24"/>
      <c r="AC231" s="24"/>
    </row>
    <row r="232" spans="1:29" ht="26.25" customHeight="1" x14ac:dyDescent="0.2">
      <c r="A232" s="6" t="s">
        <v>84</v>
      </c>
      <c r="B232" s="6" t="s">
        <v>85</v>
      </c>
      <c r="C232" s="6" t="s">
        <v>86</v>
      </c>
      <c r="D232" s="6" t="s">
        <v>87</v>
      </c>
      <c r="E232" s="6" t="s">
        <v>88</v>
      </c>
      <c r="F232" s="6" t="s">
        <v>89</v>
      </c>
      <c r="G232" s="24" t="s">
        <v>90</v>
      </c>
      <c r="H232" s="24"/>
      <c r="I232" s="24" t="s">
        <v>91</v>
      </c>
      <c r="J232" s="24"/>
      <c r="K232" s="24"/>
      <c r="L232" s="24"/>
      <c r="M232" s="24"/>
      <c r="N232" s="24"/>
      <c r="O232" s="24"/>
      <c r="P232" s="24"/>
      <c r="Q232" s="24"/>
      <c r="R232" s="24"/>
      <c r="S232" s="6"/>
      <c r="T232" s="24"/>
      <c r="U232" s="6"/>
      <c r="V232" s="6"/>
      <c r="W232" s="19"/>
      <c r="X232" s="19"/>
      <c r="Y232" s="6"/>
      <c r="Z232" s="24"/>
      <c r="AA232" s="24"/>
      <c r="AB232" s="24"/>
      <c r="AC232" s="24"/>
    </row>
    <row r="233" spans="1:29" ht="26.25" customHeight="1" x14ac:dyDescent="0.2">
      <c r="A233" s="6" t="s">
        <v>92</v>
      </c>
      <c r="B233" s="6" t="s">
        <v>93</v>
      </c>
      <c r="C233" s="6" t="s">
        <v>94</v>
      </c>
      <c r="D233" s="6" t="s">
        <v>95</v>
      </c>
      <c r="E233" s="6" t="s">
        <v>96</v>
      </c>
      <c r="F233" s="6" t="s">
        <v>97</v>
      </c>
      <c r="G233" s="24" t="s">
        <v>98</v>
      </c>
      <c r="H233" s="24"/>
      <c r="I233" s="24" t="s">
        <v>99</v>
      </c>
      <c r="J233" s="24"/>
      <c r="K233" s="24"/>
      <c r="L233" s="24"/>
      <c r="M233" s="24"/>
      <c r="N233" s="24"/>
      <c r="O233" s="24"/>
      <c r="P233" s="24"/>
      <c r="Q233" s="24"/>
      <c r="R233" s="24"/>
      <c r="S233" s="6"/>
      <c r="T233" s="24"/>
      <c r="U233" s="6"/>
      <c r="V233" s="6"/>
      <c r="W233" s="19"/>
      <c r="X233" s="19"/>
      <c r="Y233" s="6"/>
      <c r="Z233" s="24"/>
      <c r="AA233" s="24"/>
      <c r="AB233" s="24"/>
      <c r="AC233" s="24"/>
    </row>
    <row r="234" spans="1:29" ht="26.25" customHeight="1" x14ac:dyDescent="0.2">
      <c r="A234" s="6" t="s">
        <v>100</v>
      </c>
      <c r="B234" s="6" t="s">
        <v>101</v>
      </c>
      <c r="C234" s="6" t="s">
        <v>102</v>
      </c>
      <c r="D234" s="6" t="s">
        <v>103</v>
      </c>
      <c r="E234" s="6" t="s">
        <v>104</v>
      </c>
      <c r="F234" s="6" t="s">
        <v>105</v>
      </c>
      <c r="G234" s="24" t="s">
        <v>106</v>
      </c>
      <c r="H234" s="24"/>
      <c r="I234" s="24" t="s">
        <v>107</v>
      </c>
      <c r="J234" s="24"/>
      <c r="K234" s="24"/>
      <c r="L234" s="24"/>
      <c r="M234" s="24"/>
      <c r="N234" s="24"/>
      <c r="O234" s="24"/>
      <c r="P234" s="24"/>
      <c r="Q234" s="24"/>
      <c r="R234" s="24"/>
      <c r="S234" s="6"/>
      <c r="T234" s="24"/>
      <c r="U234" s="6"/>
      <c r="V234" s="6"/>
      <c r="W234" s="19"/>
      <c r="X234" s="19"/>
      <c r="Y234" s="6"/>
      <c r="Z234" s="24"/>
      <c r="AA234" s="24"/>
      <c r="AB234" s="24"/>
      <c r="AC234" s="24"/>
    </row>
    <row r="235" spans="1:29" ht="26.25" customHeight="1" x14ac:dyDescent="0.2">
      <c r="A235" s="6" t="s">
        <v>108</v>
      </c>
      <c r="B235" s="6" t="s">
        <v>109</v>
      </c>
      <c r="C235" s="6" t="s">
        <v>110</v>
      </c>
      <c r="D235" s="6" t="s">
        <v>111</v>
      </c>
      <c r="E235" s="6" t="s">
        <v>112</v>
      </c>
      <c r="F235" s="6" t="s">
        <v>113</v>
      </c>
      <c r="G235" s="24" t="s">
        <v>114</v>
      </c>
      <c r="H235" s="24"/>
      <c r="I235" s="24" t="s">
        <v>115</v>
      </c>
      <c r="J235" s="24"/>
      <c r="K235" s="24"/>
      <c r="L235" s="24"/>
      <c r="M235" s="24"/>
      <c r="N235" s="24"/>
      <c r="O235" s="24"/>
      <c r="P235" s="24"/>
      <c r="Q235" s="24"/>
      <c r="R235" s="24"/>
      <c r="S235" s="6"/>
      <c r="T235" s="24"/>
      <c r="U235" s="6"/>
      <c r="V235" s="6"/>
      <c r="W235" s="19"/>
      <c r="X235" s="19"/>
      <c r="Y235" s="6"/>
      <c r="Z235" s="24"/>
      <c r="AA235" s="24"/>
      <c r="AB235" s="24"/>
      <c r="AC235" s="24"/>
    </row>
    <row r="236" spans="1:29" ht="26.25" customHeight="1" x14ac:dyDescent="0.2">
      <c r="A236" s="6" t="s">
        <v>116</v>
      </c>
      <c r="B236" s="6" t="s">
        <v>117</v>
      </c>
      <c r="C236" s="6" t="s">
        <v>118</v>
      </c>
      <c r="D236" s="6" t="s">
        <v>119</v>
      </c>
      <c r="E236" s="6" t="s">
        <v>120</v>
      </c>
      <c r="F236" s="6" t="s">
        <v>121</v>
      </c>
      <c r="G236" s="24" t="s">
        <v>122</v>
      </c>
      <c r="H236" s="24"/>
      <c r="I236" s="24" t="s">
        <v>123</v>
      </c>
      <c r="J236" s="24"/>
      <c r="K236" s="24"/>
      <c r="L236" s="24"/>
      <c r="M236" s="24"/>
      <c r="N236" s="24"/>
      <c r="O236" s="24"/>
      <c r="P236" s="24"/>
      <c r="Q236" s="24"/>
      <c r="R236" s="24"/>
      <c r="S236" s="6"/>
      <c r="T236" s="24"/>
      <c r="U236" s="6"/>
      <c r="V236" s="6"/>
      <c r="W236" s="19"/>
      <c r="X236" s="19"/>
      <c r="Y236" s="6"/>
      <c r="Z236" s="24"/>
      <c r="AA236" s="24"/>
      <c r="AB236" s="24"/>
      <c r="AC236" s="24"/>
    </row>
    <row r="237" spans="1:29" ht="26.25" customHeight="1" x14ac:dyDescent="0.2">
      <c r="A237" s="6" t="s">
        <v>124</v>
      </c>
      <c r="B237" s="6" t="s">
        <v>125</v>
      </c>
      <c r="C237" s="6" t="s">
        <v>126</v>
      </c>
      <c r="D237" s="6" t="s">
        <v>127</v>
      </c>
      <c r="E237" s="6" t="s">
        <v>128</v>
      </c>
      <c r="F237" s="6" t="s">
        <v>129</v>
      </c>
      <c r="G237" s="24" t="s">
        <v>106</v>
      </c>
      <c r="H237" s="24"/>
      <c r="I237" s="24" t="s">
        <v>130</v>
      </c>
      <c r="J237" s="24"/>
      <c r="K237" s="24"/>
      <c r="L237" s="24"/>
      <c r="M237" s="24"/>
      <c r="N237" s="24"/>
      <c r="O237" s="24"/>
      <c r="P237" s="24"/>
      <c r="Q237" s="24"/>
      <c r="R237" s="24"/>
      <c r="S237" s="6"/>
      <c r="T237" s="24"/>
      <c r="U237" s="6"/>
      <c r="V237" s="6"/>
      <c r="W237" s="19"/>
      <c r="X237" s="19"/>
      <c r="Y237" s="6"/>
      <c r="Z237" s="24"/>
      <c r="AA237" s="24"/>
      <c r="AB237" s="24"/>
      <c r="AC237" s="24"/>
    </row>
    <row r="238" spans="1:29" ht="26.25" customHeight="1" x14ac:dyDescent="0.2">
      <c r="A238" s="6" t="s">
        <v>131</v>
      </c>
      <c r="B238" s="6" t="s">
        <v>132</v>
      </c>
      <c r="C238" s="6" t="s">
        <v>133</v>
      </c>
      <c r="D238" s="6" t="s">
        <v>134</v>
      </c>
      <c r="E238" s="6" t="s">
        <v>135</v>
      </c>
      <c r="F238" s="6" t="s">
        <v>136</v>
      </c>
      <c r="G238" s="24" t="s">
        <v>137</v>
      </c>
      <c r="H238" s="24"/>
      <c r="I238" s="24" t="s">
        <v>138</v>
      </c>
      <c r="J238" s="24"/>
      <c r="K238" s="24"/>
      <c r="L238" s="24"/>
      <c r="M238" s="24"/>
      <c r="N238" s="24"/>
      <c r="O238" s="24"/>
      <c r="P238" s="24"/>
      <c r="Q238" s="6"/>
      <c r="R238" s="24"/>
      <c r="S238" s="6"/>
      <c r="T238" s="24"/>
      <c r="U238" s="6"/>
      <c r="V238" s="6"/>
      <c r="W238" s="19"/>
      <c r="X238" s="19"/>
      <c r="Y238" s="6"/>
      <c r="Z238" s="24"/>
      <c r="AA238" s="24"/>
      <c r="AB238" s="24"/>
      <c r="AC238" s="24"/>
    </row>
    <row r="239" spans="1:29" ht="26.25" customHeight="1" x14ac:dyDescent="0.2">
      <c r="A239" s="6" t="s">
        <v>139</v>
      </c>
      <c r="B239" s="6" t="s">
        <v>140</v>
      </c>
      <c r="C239" s="6" t="s">
        <v>141</v>
      </c>
      <c r="D239" s="6" t="s">
        <v>16</v>
      </c>
      <c r="E239" s="6" t="s">
        <v>142</v>
      </c>
      <c r="F239" s="6" t="s">
        <v>143</v>
      </c>
      <c r="G239" s="24" t="s">
        <v>144</v>
      </c>
      <c r="H239" s="24"/>
      <c r="I239" s="24" t="s">
        <v>145</v>
      </c>
      <c r="J239" s="24"/>
      <c r="K239" s="24"/>
      <c r="L239" s="24"/>
      <c r="M239" s="24"/>
      <c r="N239" s="24"/>
      <c r="O239" s="24"/>
      <c r="P239" s="24"/>
      <c r="Q239" s="24"/>
      <c r="R239" s="24"/>
      <c r="S239" s="6"/>
      <c r="T239" s="24"/>
      <c r="U239" s="6"/>
      <c r="V239" s="6"/>
      <c r="W239" s="19"/>
      <c r="X239" s="19"/>
      <c r="Y239" s="6"/>
      <c r="Z239" s="24"/>
      <c r="AA239" s="24"/>
      <c r="AB239" s="24"/>
      <c r="AC239" s="24"/>
    </row>
    <row r="240" spans="1:29" ht="26.25" customHeight="1" x14ac:dyDescent="0.2">
      <c r="A240" s="6" t="s">
        <v>146</v>
      </c>
      <c r="B240" s="6" t="s">
        <v>147</v>
      </c>
      <c r="C240" s="6" t="s">
        <v>148</v>
      </c>
      <c r="D240" s="6" t="s">
        <v>149</v>
      </c>
      <c r="E240" s="6" t="s">
        <v>150</v>
      </c>
      <c r="F240" s="6" t="s">
        <v>151</v>
      </c>
      <c r="G240" s="24" t="s">
        <v>152</v>
      </c>
      <c r="H240" s="24"/>
      <c r="I240" s="24" t="s">
        <v>153</v>
      </c>
      <c r="J240" s="24"/>
      <c r="K240" s="24"/>
      <c r="L240" s="24"/>
      <c r="M240" s="6"/>
      <c r="N240" s="6"/>
      <c r="O240" s="6"/>
      <c r="P240" s="6"/>
      <c r="Q240" s="24"/>
      <c r="R240" s="6"/>
      <c r="S240" s="6"/>
      <c r="T240" s="6"/>
      <c r="U240" s="11"/>
      <c r="V240" s="6"/>
      <c r="W240" s="6"/>
      <c r="X240" s="6"/>
      <c r="Y240" s="6"/>
      <c r="Z240" s="6"/>
      <c r="AA240" s="6"/>
      <c r="AB240" s="6"/>
      <c r="AC240" s="6"/>
    </row>
    <row r="241" spans="1:29" ht="26.25" customHeight="1" x14ac:dyDescent="0.2">
      <c r="A241" s="6" t="s">
        <v>68</v>
      </c>
      <c r="B241" s="6" t="s">
        <v>154</v>
      </c>
      <c r="C241" s="6" t="s">
        <v>155</v>
      </c>
      <c r="D241" s="6" t="s">
        <v>156</v>
      </c>
      <c r="E241" s="6" t="s">
        <v>157</v>
      </c>
      <c r="F241" s="6" t="s">
        <v>158</v>
      </c>
      <c r="G241" s="24" t="s">
        <v>159</v>
      </c>
      <c r="H241" s="24"/>
      <c r="I241" s="24" t="s">
        <v>160</v>
      </c>
      <c r="J241" s="24"/>
      <c r="K241" s="24"/>
      <c r="L241" s="24"/>
      <c r="M241" s="24"/>
      <c r="N241" s="24"/>
      <c r="O241" s="24"/>
      <c r="P241" s="24"/>
      <c r="Q241" s="24"/>
      <c r="R241" s="24"/>
      <c r="S241" s="6"/>
      <c r="T241" s="24"/>
      <c r="U241" s="6"/>
      <c r="V241" s="6"/>
      <c r="W241" s="19"/>
      <c r="X241" s="19"/>
      <c r="Y241" s="6"/>
      <c r="Z241" s="24"/>
      <c r="AA241" s="24"/>
      <c r="AB241" s="24"/>
      <c r="AC241" s="24"/>
    </row>
    <row r="242" spans="1:29" ht="26.25" customHeight="1" x14ac:dyDescent="0.2">
      <c r="A242" s="6" t="s">
        <v>161</v>
      </c>
      <c r="B242" s="6" t="s">
        <v>162</v>
      </c>
      <c r="C242" s="6" t="s">
        <v>163</v>
      </c>
      <c r="D242" s="6" t="s">
        <v>164</v>
      </c>
      <c r="E242" s="6" t="s">
        <v>165</v>
      </c>
      <c r="F242" s="6" t="s">
        <v>166</v>
      </c>
      <c r="G242" s="24" t="s">
        <v>167</v>
      </c>
      <c r="H242" s="24"/>
      <c r="I242" s="24" t="s">
        <v>168</v>
      </c>
      <c r="J242" s="24"/>
      <c r="K242" s="24"/>
      <c r="L242" s="24"/>
      <c r="M242" s="24"/>
      <c r="N242" s="24"/>
      <c r="O242" s="24"/>
      <c r="P242" s="24"/>
      <c r="Q242" s="24"/>
      <c r="R242" s="24"/>
      <c r="S242" s="6"/>
      <c r="T242" s="24"/>
      <c r="U242" s="6"/>
      <c r="V242" s="6"/>
      <c r="W242" s="19"/>
      <c r="X242" s="19"/>
      <c r="Y242" s="6"/>
      <c r="Z242" s="24"/>
      <c r="AA242" s="24"/>
      <c r="AB242" s="24"/>
      <c r="AC242" s="24"/>
    </row>
    <row r="243" spans="1:29" ht="26.25" customHeight="1" x14ac:dyDescent="0.2">
      <c r="A243" s="6" t="s">
        <v>169</v>
      </c>
      <c r="B243" s="6" t="s">
        <v>170</v>
      </c>
      <c r="C243" s="6" t="s">
        <v>171</v>
      </c>
      <c r="D243" s="6" t="s">
        <v>172</v>
      </c>
      <c r="E243" s="6" t="s">
        <v>173</v>
      </c>
      <c r="F243" s="6" t="s">
        <v>174</v>
      </c>
      <c r="G243" s="24" t="s">
        <v>159</v>
      </c>
      <c r="H243" s="24"/>
      <c r="I243" s="24" t="s">
        <v>175</v>
      </c>
      <c r="J243" s="24"/>
      <c r="K243" s="24"/>
      <c r="L243" s="24"/>
      <c r="M243" s="24"/>
      <c r="N243" s="24"/>
      <c r="O243" s="24"/>
      <c r="P243" s="24"/>
      <c r="Q243" s="24"/>
      <c r="R243" s="24"/>
      <c r="S243" s="6"/>
      <c r="T243" s="24"/>
      <c r="U243" s="6"/>
      <c r="V243" s="6"/>
      <c r="W243" s="19"/>
      <c r="X243" s="19"/>
      <c r="Y243" s="6"/>
      <c r="Z243" s="24"/>
      <c r="AA243" s="24"/>
      <c r="AB243" s="24"/>
      <c r="AC243" s="24"/>
    </row>
    <row r="244" spans="1:29" ht="26.25" customHeight="1" x14ac:dyDescent="0.2">
      <c r="A244" s="6" t="s">
        <v>169</v>
      </c>
      <c r="B244" s="6" t="s">
        <v>176</v>
      </c>
      <c r="C244" s="6" t="s">
        <v>177</v>
      </c>
      <c r="D244" s="6" t="s">
        <v>178</v>
      </c>
      <c r="E244" s="6" t="s">
        <v>179</v>
      </c>
      <c r="F244" s="6" t="s">
        <v>180</v>
      </c>
      <c r="G244" s="24" t="s">
        <v>82</v>
      </c>
      <c r="H244" s="24"/>
      <c r="I244" s="24" t="s">
        <v>181</v>
      </c>
      <c r="J244" s="24"/>
      <c r="K244" s="24"/>
      <c r="L244" s="24"/>
      <c r="M244" s="24"/>
      <c r="N244" s="24"/>
      <c r="O244" s="24"/>
      <c r="P244" s="24"/>
      <c r="Q244" s="24"/>
      <c r="R244" s="24"/>
      <c r="S244" s="6"/>
      <c r="T244" s="24"/>
      <c r="U244" s="6"/>
      <c r="V244" s="6"/>
      <c r="W244" s="19"/>
      <c r="X244" s="19"/>
      <c r="Y244" s="6"/>
      <c r="Z244" s="24"/>
      <c r="AA244" s="24"/>
      <c r="AB244" s="24"/>
      <c r="AC244" s="24"/>
    </row>
    <row r="245" spans="1:29" ht="26.25" customHeight="1" x14ac:dyDescent="0.2">
      <c r="A245" s="6" t="s">
        <v>182</v>
      </c>
      <c r="B245" s="6" t="s">
        <v>176</v>
      </c>
      <c r="C245" s="6" t="s">
        <v>183</v>
      </c>
      <c r="D245" s="6" t="s">
        <v>184</v>
      </c>
      <c r="E245" s="6" t="s">
        <v>185</v>
      </c>
      <c r="F245" s="6" t="s">
        <v>186</v>
      </c>
      <c r="G245" s="24" t="s">
        <v>187</v>
      </c>
      <c r="H245" s="24"/>
      <c r="I245" s="24" t="s">
        <v>188</v>
      </c>
      <c r="J245" s="24"/>
      <c r="K245" s="24"/>
      <c r="L245" s="24"/>
      <c r="M245" s="24"/>
      <c r="N245" s="24"/>
      <c r="O245" s="24"/>
      <c r="P245" s="24"/>
      <c r="Q245" s="24"/>
      <c r="R245" s="24"/>
      <c r="S245" s="6"/>
      <c r="T245" s="24"/>
      <c r="U245" s="6"/>
      <c r="V245" s="6"/>
      <c r="W245" s="19"/>
      <c r="X245" s="19"/>
      <c r="Y245" s="6"/>
      <c r="Z245" s="24"/>
      <c r="AA245" s="24"/>
      <c r="AB245" s="24"/>
      <c r="AC245" s="24"/>
    </row>
    <row r="246" spans="1:29" ht="26.25" customHeight="1" x14ac:dyDescent="0.2">
      <c r="A246" s="6" t="s">
        <v>189</v>
      </c>
      <c r="B246" s="6" t="s">
        <v>190</v>
      </c>
      <c r="C246" s="6" t="s">
        <v>191</v>
      </c>
      <c r="D246" s="6" t="s">
        <v>192</v>
      </c>
      <c r="E246" s="6" t="s">
        <v>193</v>
      </c>
      <c r="F246" s="6" t="s">
        <v>194</v>
      </c>
      <c r="G246" s="24" t="s">
        <v>195</v>
      </c>
      <c r="H246" s="24"/>
      <c r="I246" s="24" t="s">
        <v>196</v>
      </c>
      <c r="J246" s="24"/>
      <c r="K246" s="24"/>
      <c r="L246" s="24"/>
      <c r="M246" s="24"/>
      <c r="N246" s="24"/>
      <c r="O246" s="24"/>
      <c r="P246" s="24"/>
      <c r="Q246" s="24"/>
      <c r="R246" s="24"/>
      <c r="S246" s="6"/>
      <c r="T246" s="24"/>
      <c r="U246" s="6"/>
      <c r="V246" s="6"/>
      <c r="W246" s="19"/>
      <c r="X246" s="19"/>
      <c r="Y246" s="6"/>
      <c r="Z246" s="24"/>
      <c r="AA246" s="24"/>
      <c r="AB246" s="24"/>
      <c r="AC246" s="24"/>
    </row>
    <row r="247" spans="1:29" ht="26.25" customHeight="1" x14ac:dyDescent="0.2">
      <c r="A247" s="6" t="s">
        <v>197</v>
      </c>
      <c r="B247" s="6" t="s">
        <v>198</v>
      </c>
      <c r="C247" s="6" t="s">
        <v>199</v>
      </c>
      <c r="D247" s="6" t="s">
        <v>200</v>
      </c>
      <c r="E247" s="6" t="s">
        <v>201</v>
      </c>
      <c r="F247" s="6" t="s">
        <v>202</v>
      </c>
      <c r="G247" s="24" t="s">
        <v>203</v>
      </c>
      <c r="H247" s="24"/>
      <c r="I247" s="24" t="s">
        <v>204</v>
      </c>
      <c r="J247" s="24"/>
      <c r="K247" s="24"/>
      <c r="L247" s="24"/>
      <c r="M247" s="24"/>
      <c r="N247" s="24"/>
      <c r="O247" s="24"/>
      <c r="P247" s="24"/>
      <c r="Q247" s="24"/>
      <c r="R247" s="24"/>
      <c r="S247" s="6"/>
      <c r="T247" s="24"/>
      <c r="U247" s="6"/>
      <c r="V247" s="6"/>
      <c r="W247" s="19"/>
      <c r="X247" s="19"/>
      <c r="Y247" s="6"/>
      <c r="Z247" s="24"/>
      <c r="AA247" s="24"/>
      <c r="AB247" s="24"/>
      <c r="AC247" s="24"/>
    </row>
    <row r="248" spans="1:29" ht="26.25" customHeight="1" x14ac:dyDescent="0.2">
      <c r="A248" s="6" t="s">
        <v>205</v>
      </c>
      <c r="B248" s="6" t="s">
        <v>206</v>
      </c>
      <c r="C248" s="6" t="s">
        <v>207</v>
      </c>
      <c r="D248" s="6" t="s">
        <v>208</v>
      </c>
      <c r="E248" s="6" t="s">
        <v>209</v>
      </c>
      <c r="F248" s="6" t="s">
        <v>210</v>
      </c>
      <c r="G248" s="24" t="s">
        <v>211</v>
      </c>
      <c r="H248" s="24"/>
      <c r="I248" s="24" t="s">
        <v>212</v>
      </c>
      <c r="J248" s="24"/>
      <c r="K248" s="24"/>
      <c r="L248" s="24"/>
      <c r="M248" s="24"/>
      <c r="N248" s="24"/>
      <c r="O248" s="24"/>
      <c r="P248" s="24"/>
      <c r="Q248" s="24"/>
      <c r="R248" s="24"/>
      <c r="S248" s="6"/>
      <c r="T248" s="24"/>
      <c r="U248" s="6"/>
      <c r="V248" s="6"/>
      <c r="W248" s="19"/>
      <c r="X248" s="19"/>
      <c r="Y248" s="6"/>
      <c r="Z248" s="24"/>
      <c r="AA248" s="24"/>
      <c r="AB248" s="24"/>
      <c r="AC248" s="24"/>
    </row>
    <row r="249" spans="1:29" ht="26.25" customHeight="1" x14ac:dyDescent="0.2">
      <c r="A249" s="6" t="s">
        <v>213</v>
      </c>
      <c r="B249" s="6" t="s">
        <v>214</v>
      </c>
      <c r="C249" s="6" t="s">
        <v>215</v>
      </c>
      <c r="D249" s="6" t="s">
        <v>216</v>
      </c>
      <c r="E249" s="6" t="s">
        <v>217</v>
      </c>
      <c r="F249" s="6" t="s">
        <v>218</v>
      </c>
      <c r="G249" s="24" t="s">
        <v>219</v>
      </c>
      <c r="H249" s="24"/>
      <c r="I249" s="24" t="s">
        <v>220</v>
      </c>
      <c r="J249" s="24"/>
      <c r="K249" s="24"/>
      <c r="L249" s="24"/>
      <c r="M249" s="24"/>
      <c r="N249" s="24"/>
      <c r="O249" s="24"/>
      <c r="P249" s="24"/>
      <c r="Q249" s="24"/>
      <c r="R249" s="24"/>
      <c r="S249" s="6"/>
      <c r="T249" s="24"/>
      <c r="U249" s="6"/>
      <c r="V249" s="6"/>
      <c r="W249" s="19"/>
      <c r="X249" s="19"/>
      <c r="Y249" s="6"/>
      <c r="Z249" s="24"/>
      <c r="AA249" s="24"/>
      <c r="AB249" s="24"/>
      <c r="AC249" s="24"/>
    </row>
    <row r="250" spans="1:29" ht="26.25" customHeight="1" x14ac:dyDescent="0.2">
      <c r="A250" s="6" t="s">
        <v>221</v>
      </c>
      <c r="B250" s="6" t="s">
        <v>222</v>
      </c>
      <c r="C250" s="6" t="s">
        <v>223</v>
      </c>
      <c r="D250" s="6" t="s">
        <v>224</v>
      </c>
      <c r="E250" s="6" t="s">
        <v>225</v>
      </c>
      <c r="F250" s="6" t="s">
        <v>226</v>
      </c>
      <c r="G250" s="24" t="s">
        <v>227</v>
      </c>
      <c r="H250" s="24"/>
      <c r="I250" s="24" t="s">
        <v>228</v>
      </c>
      <c r="J250" s="24"/>
      <c r="K250" s="24"/>
      <c r="L250" s="24"/>
      <c r="M250" s="24"/>
      <c r="N250" s="24"/>
      <c r="O250" s="24"/>
      <c r="P250" s="24"/>
      <c r="Q250" s="24"/>
      <c r="R250" s="24"/>
      <c r="S250" s="6"/>
      <c r="T250" s="24"/>
      <c r="U250" s="6"/>
      <c r="V250" s="6"/>
      <c r="W250" s="19"/>
      <c r="X250" s="19"/>
      <c r="Y250" s="6"/>
      <c r="Z250" s="24"/>
      <c r="AA250" s="24"/>
      <c r="AB250" s="24"/>
      <c r="AC250" s="24"/>
    </row>
    <row r="251" spans="1:29" ht="26.25" customHeight="1" x14ac:dyDescent="0.2">
      <c r="A251" s="6" t="s">
        <v>229</v>
      </c>
      <c r="B251" s="6" t="s">
        <v>230</v>
      </c>
      <c r="C251" s="6" t="s">
        <v>231</v>
      </c>
      <c r="D251" s="6" t="s">
        <v>232</v>
      </c>
      <c r="E251" s="6" t="s">
        <v>233</v>
      </c>
      <c r="F251" s="6" t="s">
        <v>234</v>
      </c>
      <c r="G251" s="24" t="s">
        <v>235</v>
      </c>
      <c r="H251" s="24"/>
      <c r="I251" s="24" t="s">
        <v>236</v>
      </c>
      <c r="J251" s="24"/>
      <c r="K251" s="24"/>
      <c r="L251" s="24"/>
      <c r="M251" s="24"/>
      <c r="N251" s="24"/>
      <c r="O251" s="24"/>
      <c r="P251" s="24"/>
      <c r="Q251" s="24"/>
      <c r="R251" s="24"/>
      <c r="S251" s="6"/>
      <c r="T251" s="24"/>
      <c r="U251" s="6"/>
      <c r="V251" s="6"/>
      <c r="W251" s="19"/>
      <c r="X251" s="19"/>
      <c r="Y251" s="6"/>
      <c r="Z251" s="24"/>
      <c r="AA251" s="24"/>
      <c r="AB251" s="24"/>
      <c r="AC251" s="24"/>
    </row>
    <row r="252" spans="1:29" ht="26.25" customHeight="1" x14ac:dyDescent="0.2">
      <c r="A252" s="6" t="s">
        <v>237</v>
      </c>
      <c r="B252" s="6" t="s">
        <v>238</v>
      </c>
      <c r="C252" s="6" t="s">
        <v>239</v>
      </c>
      <c r="D252" s="6" t="s">
        <v>156</v>
      </c>
      <c r="E252" s="6" t="s">
        <v>240</v>
      </c>
      <c r="F252" s="6" t="s">
        <v>241</v>
      </c>
      <c r="G252" s="24" t="s">
        <v>242</v>
      </c>
      <c r="H252" s="24"/>
      <c r="I252" s="24" t="s">
        <v>243</v>
      </c>
      <c r="J252" s="24"/>
      <c r="K252" s="24"/>
      <c r="L252" s="24"/>
      <c r="M252" s="24"/>
      <c r="N252" s="24"/>
      <c r="O252" s="24"/>
      <c r="P252" s="24"/>
      <c r="Q252" s="24"/>
      <c r="R252" s="24"/>
      <c r="S252" s="6"/>
      <c r="T252" s="24"/>
      <c r="U252" s="6"/>
      <c r="V252" s="6"/>
      <c r="W252" s="19"/>
      <c r="X252" s="19"/>
      <c r="Y252" s="6"/>
      <c r="Z252" s="24"/>
      <c r="AA252" s="24"/>
      <c r="AB252" s="24"/>
      <c r="AC252" s="24"/>
    </row>
    <row r="253" spans="1:29" ht="26.25" customHeight="1" x14ac:dyDescent="0.2">
      <c r="A253" s="6" t="s">
        <v>244</v>
      </c>
      <c r="B253" s="6" t="s">
        <v>245</v>
      </c>
      <c r="C253" s="6" t="s">
        <v>246</v>
      </c>
      <c r="D253" s="6" t="s">
        <v>247</v>
      </c>
      <c r="E253" s="6" t="s">
        <v>248</v>
      </c>
      <c r="F253" s="6" t="s">
        <v>249</v>
      </c>
      <c r="G253" s="24" t="s">
        <v>250</v>
      </c>
      <c r="H253" s="24"/>
      <c r="I253" s="24" t="s">
        <v>160</v>
      </c>
      <c r="J253" s="24"/>
      <c r="K253" s="24"/>
      <c r="L253" s="24"/>
      <c r="M253" s="24"/>
      <c r="N253" s="24"/>
      <c r="O253" s="24"/>
      <c r="P253" s="24"/>
      <c r="Q253" s="24"/>
      <c r="R253" s="24"/>
      <c r="S253" s="6"/>
      <c r="T253" s="24"/>
      <c r="U253" s="6"/>
      <c r="V253" s="6"/>
      <c r="W253" s="19"/>
      <c r="X253" s="19"/>
      <c r="Y253" s="6"/>
      <c r="Z253" s="24"/>
      <c r="AA253" s="24"/>
      <c r="AB253" s="24"/>
      <c r="AC253" s="24"/>
    </row>
    <row r="254" spans="1:29" ht="26.25" customHeight="1" x14ac:dyDescent="0.2">
      <c r="A254" s="6" t="s">
        <v>251</v>
      </c>
      <c r="B254" s="6" t="s">
        <v>14</v>
      </c>
      <c r="C254" s="6" t="s">
        <v>252</v>
      </c>
      <c r="D254" s="6" t="s">
        <v>253</v>
      </c>
      <c r="E254" s="6" t="s">
        <v>254</v>
      </c>
      <c r="F254" s="6" t="s">
        <v>255</v>
      </c>
      <c r="G254" s="24" t="s">
        <v>256</v>
      </c>
      <c r="H254" s="24"/>
      <c r="I254" s="24" t="s">
        <v>257</v>
      </c>
      <c r="J254" s="24"/>
      <c r="K254" s="24"/>
      <c r="L254" s="24"/>
      <c r="M254" s="24"/>
      <c r="N254" s="24"/>
      <c r="O254" s="24"/>
      <c r="P254" s="24"/>
      <c r="Q254" s="24"/>
      <c r="R254" s="24"/>
      <c r="S254" s="6"/>
      <c r="T254" s="24"/>
      <c r="U254" s="6"/>
      <c r="V254" s="6"/>
      <c r="W254" s="19"/>
      <c r="X254" s="19"/>
      <c r="Y254" s="6"/>
      <c r="Z254" s="24"/>
      <c r="AA254" s="24"/>
      <c r="AB254" s="24"/>
      <c r="AC254" s="24"/>
    </row>
    <row r="255" spans="1:29" ht="26.25" customHeight="1" x14ac:dyDescent="0.2">
      <c r="A255" s="6" t="s">
        <v>258</v>
      </c>
      <c r="B255" s="6" t="s">
        <v>259</v>
      </c>
      <c r="C255" s="6" t="s">
        <v>260</v>
      </c>
      <c r="D255" s="6" t="s">
        <v>261</v>
      </c>
      <c r="E255" s="6" t="s">
        <v>262</v>
      </c>
      <c r="F255" s="6" t="s">
        <v>263</v>
      </c>
      <c r="G255" s="24" t="s">
        <v>264</v>
      </c>
      <c r="H255" s="24"/>
      <c r="I255" s="24" t="s">
        <v>265</v>
      </c>
      <c r="J255" s="24"/>
      <c r="K255" s="24"/>
      <c r="L255" s="24"/>
      <c r="M255" s="24"/>
      <c r="N255" s="24"/>
      <c r="O255" s="24"/>
      <c r="P255" s="24"/>
      <c r="Q255" s="24"/>
      <c r="R255" s="24"/>
      <c r="S255" s="6"/>
      <c r="T255" s="24"/>
      <c r="U255" s="6"/>
      <c r="V255" s="6"/>
      <c r="W255" s="19"/>
      <c r="X255" s="19"/>
      <c r="Y255" s="6"/>
      <c r="Z255" s="24"/>
      <c r="AA255" s="24"/>
      <c r="AB255" s="24"/>
      <c r="AC255" s="24"/>
    </row>
    <row r="256" spans="1:29" ht="26.25" customHeight="1" x14ac:dyDescent="0.2">
      <c r="A256" s="6" t="s">
        <v>266</v>
      </c>
      <c r="B256" s="6" t="s">
        <v>267</v>
      </c>
      <c r="C256" s="6" t="s">
        <v>268</v>
      </c>
      <c r="D256" s="6" t="s">
        <v>269</v>
      </c>
      <c r="E256" s="6" t="s">
        <v>270</v>
      </c>
      <c r="F256" s="6" t="s">
        <v>271</v>
      </c>
      <c r="G256" s="24" t="s">
        <v>195</v>
      </c>
      <c r="H256" s="24"/>
      <c r="I256" s="24" t="s">
        <v>91</v>
      </c>
      <c r="J256" s="24"/>
      <c r="K256" s="24"/>
      <c r="L256" s="24"/>
      <c r="M256" s="24"/>
      <c r="N256" s="24"/>
      <c r="O256" s="24"/>
      <c r="P256" s="24"/>
      <c r="Q256" s="24"/>
      <c r="R256" s="24"/>
      <c r="S256" s="6"/>
      <c r="T256" s="24"/>
      <c r="U256" s="6"/>
      <c r="V256" s="6"/>
      <c r="W256" s="19"/>
      <c r="X256" s="19"/>
      <c r="Y256" s="6"/>
      <c r="Z256" s="24"/>
      <c r="AA256" s="24"/>
      <c r="AB256" s="24"/>
      <c r="AC256" s="24"/>
    </row>
    <row r="257" spans="1:29" ht="26.25" customHeight="1" x14ac:dyDescent="0.2">
      <c r="A257" s="6" t="s">
        <v>272</v>
      </c>
      <c r="B257" s="6" t="s">
        <v>273</v>
      </c>
      <c r="C257" s="6" t="s">
        <v>274</v>
      </c>
      <c r="D257" s="6" t="s">
        <v>275</v>
      </c>
      <c r="E257" s="6" t="s">
        <v>276</v>
      </c>
      <c r="F257" s="6" t="s">
        <v>277</v>
      </c>
      <c r="G257" s="24" t="s">
        <v>278</v>
      </c>
      <c r="H257" s="24"/>
      <c r="I257" s="24" t="s">
        <v>279</v>
      </c>
      <c r="J257" s="24"/>
      <c r="K257" s="24"/>
      <c r="L257" s="24"/>
      <c r="M257" s="24"/>
      <c r="N257" s="24"/>
      <c r="O257" s="24"/>
      <c r="P257" s="24"/>
      <c r="Q257" s="24"/>
      <c r="R257" s="24"/>
      <c r="S257" s="6"/>
      <c r="T257" s="24"/>
      <c r="U257" s="6"/>
      <c r="V257" s="6"/>
      <c r="W257" s="19"/>
      <c r="X257" s="19"/>
      <c r="Y257" s="6"/>
      <c r="Z257" s="24"/>
      <c r="AA257" s="24"/>
      <c r="AB257" s="24"/>
      <c r="AC257" s="24"/>
    </row>
    <row r="258" spans="1:29" ht="26.25" customHeight="1" x14ac:dyDescent="0.2">
      <c r="A258" s="6" t="s">
        <v>280</v>
      </c>
      <c r="B258" s="6" t="s">
        <v>281</v>
      </c>
      <c r="C258" s="6" t="s">
        <v>282</v>
      </c>
      <c r="D258" s="6" t="s">
        <v>283</v>
      </c>
      <c r="E258" s="6" t="s">
        <v>284</v>
      </c>
      <c r="F258" s="6" t="s">
        <v>285</v>
      </c>
      <c r="G258" s="24" t="s">
        <v>286</v>
      </c>
      <c r="H258" s="24"/>
      <c r="I258" s="24" t="s">
        <v>287</v>
      </c>
      <c r="J258" s="24"/>
      <c r="K258" s="24"/>
      <c r="L258" s="24"/>
      <c r="M258" s="24"/>
      <c r="N258" s="24"/>
      <c r="O258" s="24"/>
      <c r="P258" s="24"/>
      <c r="Q258" s="24"/>
      <c r="R258" s="24"/>
      <c r="S258" s="6"/>
      <c r="T258" s="24"/>
      <c r="U258" s="6"/>
      <c r="V258" s="6"/>
      <c r="W258" s="19"/>
      <c r="X258" s="19"/>
      <c r="Y258" s="6"/>
      <c r="Z258" s="24"/>
      <c r="AA258" s="24"/>
      <c r="AB258" s="24"/>
      <c r="AC258" s="24"/>
    </row>
    <row r="259" spans="1:29" ht="26.25" customHeight="1" x14ac:dyDescent="0.2">
      <c r="A259" s="6" t="s">
        <v>288</v>
      </c>
      <c r="B259" s="6" t="s">
        <v>289</v>
      </c>
      <c r="C259" s="6" t="s">
        <v>290</v>
      </c>
      <c r="D259" s="6" t="s">
        <v>291</v>
      </c>
      <c r="E259" s="6" t="s">
        <v>292</v>
      </c>
      <c r="F259" s="6" t="s">
        <v>293</v>
      </c>
      <c r="G259" s="24" t="s">
        <v>227</v>
      </c>
      <c r="H259" s="24"/>
      <c r="I259" s="24" t="s">
        <v>294</v>
      </c>
      <c r="J259" s="24"/>
      <c r="K259" s="24"/>
      <c r="L259" s="24"/>
      <c r="M259" s="24"/>
      <c r="N259" s="24"/>
      <c r="O259" s="24"/>
      <c r="P259" s="24"/>
      <c r="Q259" s="24"/>
      <c r="R259" s="24"/>
      <c r="S259" s="6"/>
      <c r="T259" s="24"/>
      <c r="U259" s="6"/>
      <c r="V259" s="6"/>
      <c r="W259" s="19"/>
      <c r="X259" s="19"/>
      <c r="Y259" s="6"/>
      <c r="Z259" s="24"/>
      <c r="AA259" s="24"/>
      <c r="AB259" s="24"/>
      <c r="AC259" s="24"/>
    </row>
    <row r="260" spans="1:29" ht="26.25" customHeight="1" x14ac:dyDescent="0.2">
      <c r="A260" s="6" t="s">
        <v>295</v>
      </c>
      <c r="B260" s="6" t="s">
        <v>296</v>
      </c>
      <c r="C260" s="6" t="s">
        <v>297</v>
      </c>
      <c r="D260" s="6" t="s">
        <v>298</v>
      </c>
      <c r="E260" s="6" t="s">
        <v>33</v>
      </c>
      <c r="F260" s="6" t="s">
        <v>299</v>
      </c>
      <c r="G260" s="24" t="s">
        <v>300</v>
      </c>
      <c r="H260" s="24"/>
      <c r="I260" s="24" t="s">
        <v>301</v>
      </c>
      <c r="J260" s="24"/>
      <c r="K260" s="24"/>
      <c r="L260" s="24"/>
      <c r="M260" s="24"/>
      <c r="N260" s="24"/>
      <c r="O260" s="24"/>
      <c r="P260" s="24"/>
      <c r="Q260" s="24"/>
      <c r="R260" s="24"/>
      <c r="S260" s="6"/>
      <c r="T260" s="24"/>
      <c r="U260" s="6"/>
      <c r="V260" s="6"/>
      <c r="W260" s="19"/>
      <c r="X260" s="19"/>
      <c r="Y260" s="6"/>
      <c r="Z260" s="24"/>
      <c r="AA260" s="24"/>
      <c r="AB260" s="24"/>
      <c r="AC260" s="24"/>
    </row>
    <row r="261" spans="1:29" ht="26.25" customHeight="1" x14ac:dyDescent="0.2">
      <c r="A261" s="6" t="s">
        <v>302</v>
      </c>
      <c r="B261" s="6" t="s">
        <v>303</v>
      </c>
      <c r="C261" s="6" t="s">
        <v>304</v>
      </c>
      <c r="D261" s="6" t="s">
        <v>305</v>
      </c>
      <c r="E261" s="6" t="s">
        <v>306</v>
      </c>
      <c r="F261" s="6" t="s">
        <v>307</v>
      </c>
      <c r="G261" s="24" t="s">
        <v>308</v>
      </c>
      <c r="H261" s="24"/>
      <c r="I261" s="24" t="s">
        <v>12</v>
      </c>
      <c r="J261" s="24"/>
      <c r="K261" s="24"/>
      <c r="L261" s="24"/>
      <c r="M261" s="24"/>
      <c r="N261" s="24"/>
      <c r="O261" s="24"/>
      <c r="P261" s="24"/>
      <c r="Q261" s="24"/>
      <c r="R261" s="24"/>
      <c r="S261" s="6"/>
      <c r="T261" s="24"/>
      <c r="U261" s="6"/>
      <c r="V261" s="6"/>
      <c r="W261" s="19"/>
      <c r="X261" s="19"/>
      <c r="Y261" s="6"/>
      <c r="Z261" s="24"/>
      <c r="AA261" s="24"/>
      <c r="AB261" s="24"/>
      <c r="AC261" s="24"/>
    </row>
    <row r="262" spans="1:29" ht="26.25" customHeight="1" x14ac:dyDescent="0.2">
      <c r="A262" s="6" t="s">
        <v>309</v>
      </c>
      <c r="B262" s="6" t="s">
        <v>310</v>
      </c>
      <c r="C262" s="6" t="s">
        <v>311</v>
      </c>
      <c r="D262" s="6" t="s">
        <v>312</v>
      </c>
      <c r="E262" s="6" t="s">
        <v>313</v>
      </c>
      <c r="F262" s="6" t="s">
        <v>314</v>
      </c>
      <c r="G262" s="24" t="s">
        <v>300</v>
      </c>
      <c r="H262" s="24"/>
      <c r="I262" s="24" t="s">
        <v>315</v>
      </c>
      <c r="J262" s="24"/>
      <c r="K262" s="24"/>
      <c r="L262" s="24"/>
      <c r="M262" s="24"/>
      <c r="N262" s="24"/>
      <c r="O262" s="24"/>
      <c r="P262" s="24"/>
      <c r="Q262" s="24"/>
      <c r="R262" s="24"/>
      <c r="S262" s="6"/>
      <c r="T262" s="24"/>
      <c r="U262" s="6"/>
      <c r="V262" s="6"/>
      <c r="W262" s="19"/>
      <c r="X262" s="19"/>
      <c r="Y262" s="6"/>
      <c r="Z262" s="24"/>
      <c r="AA262" s="24"/>
      <c r="AB262" s="24"/>
      <c r="AC262" s="24"/>
    </row>
    <row r="263" spans="1:29" ht="26.25" customHeight="1" x14ac:dyDescent="0.2">
      <c r="A263" s="6" t="s">
        <v>316</v>
      </c>
      <c r="B263" s="6" t="s">
        <v>317</v>
      </c>
      <c r="C263" s="6" t="s">
        <v>318</v>
      </c>
      <c r="D263" s="6" t="s">
        <v>319</v>
      </c>
      <c r="E263" s="6" t="s">
        <v>320</v>
      </c>
      <c r="F263" s="6" t="s">
        <v>321</v>
      </c>
      <c r="G263" s="24" t="s">
        <v>322</v>
      </c>
      <c r="H263" s="24"/>
      <c r="I263" s="24" t="s">
        <v>323</v>
      </c>
      <c r="J263" s="24"/>
      <c r="K263" s="24"/>
      <c r="L263" s="24"/>
      <c r="M263" s="24"/>
      <c r="N263" s="24"/>
      <c r="O263" s="24"/>
      <c r="P263" s="24"/>
      <c r="Q263" s="24"/>
      <c r="R263" s="24"/>
      <c r="S263" s="6"/>
      <c r="T263" s="24"/>
      <c r="U263" s="6"/>
      <c r="V263" s="6"/>
      <c r="W263" s="19"/>
      <c r="X263" s="19"/>
      <c r="Y263" s="6"/>
      <c r="Z263" s="24"/>
      <c r="AA263" s="24"/>
      <c r="AB263" s="24"/>
      <c r="AC263" s="24"/>
    </row>
    <row r="264" spans="1:29" ht="26.25" customHeight="1" x14ac:dyDescent="0.2">
      <c r="A264" s="6" t="s">
        <v>324</v>
      </c>
      <c r="B264" s="6" t="s">
        <v>325</v>
      </c>
      <c r="C264" s="6" t="s">
        <v>326</v>
      </c>
      <c r="D264" s="6" t="s">
        <v>327</v>
      </c>
      <c r="E264" s="6" t="s">
        <v>328</v>
      </c>
      <c r="F264" s="6" t="s">
        <v>329</v>
      </c>
      <c r="G264" s="24" t="s">
        <v>330</v>
      </c>
      <c r="H264" s="24"/>
      <c r="I264" s="24" t="s">
        <v>331</v>
      </c>
      <c r="J264" s="24"/>
      <c r="K264" s="24"/>
      <c r="L264" s="24"/>
      <c r="M264" s="24"/>
      <c r="N264" s="24"/>
      <c r="O264" s="24"/>
      <c r="P264" s="24"/>
      <c r="Q264" s="24"/>
      <c r="R264" s="24"/>
      <c r="S264" s="6"/>
      <c r="T264" s="24"/>
      <c r="U264" s="6"/>
      <c r="V264" s="6"/>
      <c r="W264" s="19"/>
      <c r="X264" s="19"/>
      <c r="Y264" s="6"/>
      <c r="Z264" s="24"/>
      <c r="AA264" s="24"/>
      <c r="AB264" s="24"/>
      <c r="AC264" s="24"/>
    </row>
    <row r="265" spans="1:29" ht="26.25" customHeight="1" x14ac:dyDescent="0.2">
      <c r="A265" s="6" t="s">
        <v>332</v>
      </c>
      <c r="B265" s="6" t="s">
        <v>333</v>
      </c>
      <c r="C265" s="6" t="s">
        <v>334</v>
      </c>
      <c r="D265" s="6" t="s">
        <v>335</v>
      </c>
      <c r="E265" s="6" t="s">
        <v>336</v>
      </c>
      <c r="F265" s="6" t="s">
        <v>337</v>
      </c>
      <c r="G265" s="24" t="s">
        <v>338</v>
      </c>
      <c r="H265" s="24"/>
      <c r="I265" s="24" t="s">
        <v>339</v>
      </c>
      <c r="J265" s="24"/>
      <c r="K265" s="24"/>
      <c r="L265" s="24"/>
      <c r="M265" s="24"/>
      <c r="N265" s="24"/>
      <c r="O265" s="24"/>
      <c r="P265" s="24"/>
      <c r="Q265" s="24"/>
      <c r="R265" s="24"/>
      <c r="S265" s="6"/>
      <c r="T265" s="24"/>
      <c r="U265" s="6"/>
      <c r="V265" s="6"/>
      <c r="W265" s="19"/>
      <c r="X265" s="19"/>
      <c r="Y265" s="6"/>
      <c r="Z265" s="24"/>
      <c r="AA265" s="24"/>
      <c r="AB265" s="24"/>
      <c r="AC265" s="24"/>
    </row>
    <row r="266" spans="1:29" ht="26.25" customHeight="1" x14ac:dyDescent="0.2">
      <c r="A266" s="6" t="s">
        <v>52</v>
      </c>
      <c r="B266" s="6" t="s">
        <v>340</v>
      </c>
      <c r="C266" s="6" t="s">
        <v>341</v>
      </c>
      <c r="D266" s="6" t="s">
        <v>342</v>
      </c>
      <c r="E266" s="6" t="s">
        <v>343</v>
      </c>
      <c r="F266" s="6" t="s">
        <v>344</v>
      </c>
      <c r="G266" s="24" t="s">
        <v>345</v>
      </c>
      <c r="H266" s="24"/>
      <c r="I266" s="24" t="s">
        <v>346</v>
      </c>
      <c r="J266" s="24"/>
      <c r="K266" s="24"/>
      <c r="L266" s="24"/>
      <c r="M266" s="24"/>
      <c r="N266" s="24"/>
      <c r="O266" s="24"/>
      <c r="P266" s="24"/>
      <c r="Q266" s="24"/>
      <c r="R266" s="24"/>
      <c r="S266" s="6"/>
      <c r="T266" s="24"/>
      <c r="U266" s="6"/>
      <c r="V266" s="6"/>
      <c r="W266" s="19"/>
      <c r="X266" s="19"/>
      <c r="Y266" s="6"/>
      <c r="Z266" s="24"/>
      <c r="AA266" s="24"/>
      <c r="AB266" s="24"/>
      <c r="AC266" s="24"/>
    </row>
    <row r="267" spans="1:29" ht="26.25" customHeight="1" x14ac:dyDescent="0.2">
      <c r="A267" s="6" t="s">
        <v>347</v>
      </c>
      <c r="B267" s="6" t="s">
        <v>348</v>
      </c>
      <c r="C267" s="6" t="s">
        <v>349</v>
      </c>
      <c r="D267" s="6" t="s">
        <v>350</v>
      </c>
      <c r="E267" s="6" t="s">
        <v>351</v>
      </c>
      <c r="F267" s="6" t="s">
        <v>352</v>
      </c>
      <c r="G267" s="24" t="s">
        <v>353</v>
      </c>
      <c r="H267" s="24"/>
      <c r="I267" s="24" t="s">
        <v>354</v>
      </c>
      <c r="J267" s="24"/>
      <c r="K267" s="24"/>
      <c r="L267" s="24"/>
      <c r="M267" s="24"/>
      <c r="N267" s="24"/>
      <c r="O267" s="24"/>
      <c r="P267" s="24"/>
      <c r="Q267" s="24"/>
      <c r="R267" s="24"/>
      <c r="S267" s="6"/>
      <c r="T267" s="24"/>
      <c r="U267" s="6"/>
      <c r="V267" s="6"/>
      <c r="W267" s="19"/>
      <c r="X267" s="19"/>
      <c r="Y267" s="6"/>
      <c r="Z267" s="24"/>
      <c r="AA267" s="24"/>
      <c r="AB267" s="24"/>
      <c r="AC267" s="24"/>
    </row>
    <row r="268" spans="1:29" ht="26.25" customHeight="1" x14ac:dyDescent="0.2">
      <c r="A268" s="6" t="s">
        <v>355</v>
      </c>
      <c r="B268" s="6" t="s">
        <v>356</v>
      </c>
      <c r="C268" s="6" t="s">
        <v>357</v>
      </c>
      <c r="D268" s="6" t="s">
        <v>358</v>
      </c>
      <c r="E268" s="6" t="s">
        <v>359</v>
      </c>
      <c r="F268" s="6" t="s">
        <v>360</v>
      </c>
      <c r="G268" s="24" t="s">
        <v>353</v>
      </c>
      <c r="H268" s="24"/>
      <c r="I268" s="24" t="s">
        <v>354</v>
      </c>
      <c r="J268" s="24"/>
      <c r="K268" s="24"/>
      <c r="L268" s="24"/>
      <c r="M268" s="24"/>
      <c r="N268" s="24"/>
      <c r="O268" s="24"/>
      <c r="P268" s="24"/>
      <c r="Q268" s="24"/>
      <c r="R268" s="24"/>
      <c r="S268" s="6"/>
      <c r="T268" s="24"/>
      <c r="U268" s="6"/>
      <c r="V268" s="6"/>
      <c r="W268" s="19"/>
      <c r="X268" s="19"/>
      <c r="Y268" s="6"/>
      <c r="Z268" s="24"/>
      <c r="AA268" s="24"/>
      <c r="AB268" s="24"/>
      <c r="AC268" s="24"/>
    </row>
    <row r="269" spans="1:29" ht="26.25" customHeight="1" x14ac:dyDescent="0.2">
      <c r="A269" s="6" t="s">
        <v>361</v>
      </c>
      <c r="B269" s="6" t="s">
        <v>362</v>
      </c>
      <c r="C269" s="6" t="s">
        <v>363</v>
      </c>
      <c r="D269" s="6" t="s">
        <v>364</v>
      </c>
      <c r="E269" s="6" t="s">
        <v>365</v>
      </c>
      <c r="F269" s="6" t="s">
        <v>366</v>
      </c>
      <c r="G269" s="24" t="s">
        <v>211</v>
      </c>
      <c r="H269" s="24"/>
      <c r="I269" s="24" t="s">
        <v>212</v>
      </c>
      <c r="J269" s="24"/>
      <c r="K269" s="24"/>
      <c r="L269" s="24"/>
      <c r="M269" s="24"/>
      <c r="N269" s="24"/>
      <c r="O269" s="24"/>
      <c r="P269" s="24"/>
      <c r="Q269" s="24"/>
      <c r="R269" s="24"/>
      <c r="S269" s="6"/>
      <c r="T269" s="24"/>
      <c r="U269" s="6"/>
      <c r="V269" s="6"/>
      <c r="W269" s="19"/>
      <c r="X269" s="19"/>
      <c r="Y269" s="6"/>
      <c r="Z269" s="24"/>
      <c r="AA269" s="24"/>
      <c r="AB269" s="24"/>
      <c r="AC269" s="24"/>
    </row>
    <row r="270" spans="1:29" ht="26.25" customHeight="1" x14ac:dyDescent="0.2">
      <c r="A270" s="6" t="s">
        <v>367</v>
      </c>
      <c r="B270" s="6" t="s">
        <v>368</v>
      </c>
      <c r="C270" s="6" t="s">
        <v>369</v>
      </c>
      <c r="D270" s="6" t="s">
        <v>370</v>
      </c>
      <c r="E270" s="6" t="s">
        <v>371</v>
      </c>
      <c r="F270" s="6" t="s">
        <v>372</v>
      </c>
      <c r="G270" s="24" t="s">
        <v>373</v>
      </c>
      <c r="H270" s="24"/>
      <c r="I270" s="24" t="s">
        <v>228</v>
      </c>
      <c r="J270" s="24"/>
      <c r="K270" s="24"/>
      <c r="L270" s="24"/>
      <c r="M270" s="24"/>
      <c r="N270" s="24"/>
      <c r="O270" s="24"/>
      <c r="P270" s="24"/>
      <c r="Q270" s="6"/>
      <c r="R270" s="24"/>
      <c r="S270" s="6"/>
      <c r="T270" s="24"/>
      <c r="U270" s="6"/>
      <c r="V270" s="6"/>
      <c r="W270" s="19"/>
      <c r="X270" s="19"/>
      <c r="Y270" s="6"/>
      <c r="Z270" s="24"/>
      <c r="AA270" s="24"/>
      <c r="AB270" s="24"/>
      <c r="AC270" s="24"/>
    </row>
    <row r="271" spans="1:29" ht="26.25" customHeight="1" x14ac:dyDescent="0.2">
      <c r="A271" s="6" t="s">
        <v>374</v>
      </c>
      <c r="B271" s="6" t="s">
        <v>375</v>
      </c>
      <c r="C271" s="6" t="s">
        <v>376</v>
      </c>
      <c r="D271" s="6" t="s">
        <v>377</v>
      </c>
      <c r="E271" s="6" t="s">
        <v>378</v>
      </c>
      <c r="F271" s="6" t="s">
        <v>379</v>
      </c>
      <c r="G271" s="24" t="s">
        <v>380</v>
      </c>
      <c r="H271" s="24"/>
      <c r="I271" s="24" t="s">
        <v>381</v>
      </c>
      <c r="J271" s="24"/>
      <c r="K271" s="24"/>
      <c r="L271" s="24"/>
      <c r="M271" s="24"/>
      <c r="N271" s="24"/>
      <c r="O271" s="24"/>
      <c r="P271" s="24"/>
      <c r="Q271" s="24"/>
      <c r="R271" s="24"/>
      <c r="S271" s="6"/>
      <c r="T271" s="24"/>
      <c r="U271" s="6"/>
      <c r="V271" s="6"/>
      <c r="W271" s="19"/>
      <c r="X271" s="19"/>
      <c r="Y271" s="6"/>
      <c r="Z271" s="24"/>
      <c r="AA271" s="24"/>
      <c r="AB271" s="24"/>
      <c r="AC271" s="24"/>
    </row>
    <row r="272" spans="1:29" ht="26.25" customHeight="1" x14ac:dyDescent="0.2">
      <c r="A272" s="6" t="s">
        <v>382</v>
      </c>
      <c r="B272" s="6" t="s">
        <v>383</v>
      </c>
      <c r="C272" s="6" t="s">
        <v>384</v>
      </c>
      <c r="D272" s="6" t="s">
        <v>385</v>
      </c>
      <c r="E272" s="6" t="s">
        <v>386</v>
      </c>
      <c r="F272" s="6" t="s">
        <v>387</v>
      </c>
      <c r="G272" s="24" t="s">
        <v>388</v>
      </c>
      <c r="H272" s="24"/>
      <c r="I272" s="24" t="s">
        <v>389</v>
      </c>
      <c r="J272" s="24"/>
      <c r="K272" s="24"/>
      <c r="L272" s="24"/>
      <c r="M272" s="6"/>
      <c r="N272" s="6"/>
      <c r="O272" s="6"/>
      <c r="P272" s="6"/>
      <c r="Q272" s="24"/>
      <c r="R272" s="6"/>
      <c r="S272" s="6"/>
      <c r="T272" s="6"/>
      <c r="U272" s="11"/>
      <c r="V272" s="6"/>
      <c r="W272" s="6"/>
      <c r="X272" s="6"/>
      <c r="Y272" s="6"/>
      <c r="Z272" s="6"/>
      <c r="AA272" s="6"/>
      <c r="AB272" s="6"/>
      <c r="AC272" s="6"/>
    </row>
    <row r="273" spans="1:29" ht="26.25" customHeight="1" x14ac:dyDescent="0.2">
      <c r="A273" s="6" t="s">
        <v>390</v>
      </c>
      <c r="B273" s="6" t="s">
        <v>391</v>
      </c>
      <c r="C273" s="6" t="s">
        <v>392</v>
      </c>
      <c r="D273" s="6" t="s">
        <v>393</v>
      </c>
      <c r="E273" s="6" t="s">
        <v>394</v>
      </c>
      <c r="F273" s="6" t="s">
        <v>395</v>
      </c>
      <c r="G273" s="24" t="s">
        <v>396</v>
      </c>
      <c r="H273" s="24"/>
      <c r="I273" s="24" t="s">
        <v>397</v>
      </c>
      <c r="J273" s="24"/>
      <c r="K273" s="24"/>
      <c r="L273" s="24"/>
      <c r="M273" s="24"/>
      <c r="N273" s="24"/>
      <c r="O273" s="24"/>
      <c r="P273" s="24"/>
      <c r="Q273" s="24"/>
      <c r="R273" s="24"/>
      <c r="S273" s="6"/>
      <c r="T273" s="24"/>
      <c r="U273" s="6"/>
      <c r="V273" s="6"/>
      <c r="W273" s="19"/>
      <c r="X273" s="19"/>
      <c r="Y273" s="6"/>
      <c r="Z273" s="24"/>
      <c r="AA273" s="24"/>
      <c r="AB273" s="24"/>
      <c r="AC273" s="24"/>
    </row>
    <row r="274" spans="1:29" ht="26.25" customHeight="1" x14ac:dyDescent="0.2">
      <c r="A274" s="6" t="s">
        <v>398</v>
      </c>
      <c r="B274" s="6" t="s">
        <v>399</v>
      </c>
      <c r="C274" s="6" t="s">
        <v>400</v>
      </c>
      <c r="D274" s="6" t="s">
        <v>401</v>
      </c>
      <c r="E274" s="6" t="s">
        <v>402</v>
      </c>
      <c r="F274" s="6" t="s">
        <v>403</v>
      </c>
      <c r="G274" s="24" t="s">
        <v>404</v>
      </c>
      <c r="H274" s="24"/>
      <c r="I274" s="24" t="s">
        <v>405</v>
      </c>
      <c r="J274" s="24"/>
      <c r="K274" s="24"/>
      <c r="L274" s="24"/>
      <c r="M274" s="24"/>
      <c r="N274" s="24"/>
      <c r="O274" s="24"/>
      <c r="P274" s="24"/>
      <c r="Q274" s="24"/>
      <c r="R274" s="24"/>
      <c r="S274" s="6"/>
      <c r="T274" s="24"/>
      <c r="U274" s="6"/>
      <c r="V274" s="6"/>
      <c r="W274" s="19"/>
      <c r="X274" s="19"/>
      <c r="Y274" s="6"/>
      <c r="Z274" s="24"/>
      <c r="AA274" s="24"/>
      <c r="AB274" s="24"/>
      <c r="AC274" s="24"/>
    </row>
    <row r="275" spans="1:29" ht="26.25" customHeight="1" x14ac:dyDescent="0.2">
      <c r="A275" s="6" t="s">
        <v>84</v>
      </c>
      <c r="B275" s="6" t="s">
        <v>406</v>
      </c>
      <c r="C275" s="6" t="s">
        <v>407</v>
      </c>
      <c r="D275" s="6" t="s">
        <v>408</v>
      </c>
      <c r="E275" s="6" t="s">
        <v>409</v>
      </c>
      <c r="F275" s="6" t="s">
        <v>410</v>
      </c>
      <c r="G275" s="24" t="s">
        <v>411</v>
      </c>
      <c r="H275" s="24"/>
      <c r="I275" s="24" t="s">
        <v>412</v>
      </c>
      <c r="J275" s="24"/>
      <c r="K275" s="24"/>
      <c r="L275" s="24"/>
      <c r="M275" s="24"/>
      <c r="N275" s="24"/>
      <c r="O275" s="24"/>
      <c r="P275" s="24"/>
      <c r="Q275" s="24"/>
      <c r="R275" s="24"/>
      <c r="S275" s="6"/>
      <c r="T275" s="24"/>
      <c r="U275" s="6"/>
      <c r="V275" s="6"/>
      <c r="W275" s="19"/>
      <c r="X275" s="19"/>
      <c r="Y275" s="6"/>
      <c r="Z275" s="24"/>
      <c r="AA275" s="24"/>
      <c r="AB275" s="24"/>
      <c r="AC275" s="24"/>
    </row>
    <row r="276" spans="1:29" ht="26.25" customHeight="1" x14ac:dyDescent="0.2">
      <c r="A276" s="6" t="s">
        <v>413</v>
      </c>
      <c r="B276" s="6" t="s">
        <v>414</v>
      </c>
      <c r="C276" s="6" t="s">
        <v>415</v>
      </c>
      <c r="D276" s="6" t="s">
        <v>416</v>
      </c>
      <c r="E276" s="6" t="s">
        <v>417</v>
      </c>
      <c r="F276" s="6" t="s">
        <v>418</v>
      </c>
      <c r="G276" s="24" t="s">
        <v>419</v>
      </c>
      <c r="H276" s="24"/>
      <c r="I276" s="24" t="s">
        <v>279</v>
      </c>
      <c r="J276" s="24"/>
      <c r="K276" s="24"/>
      <c r="L276" s="24"/>
      <c r="M276" s="24"/>
      <c r="N276" s="24"/>
      <c r="O276" s="24"/>
      <c r="P276" s="24"/>
      <c r="Q276" s="24"/>
      <c r="R276" s="24"/>
      <c r="S276" s="6"/>
      <c r="T276" s="24"/>
      <c r="U276" s="6"/>
      <c r="V276" s="6"/>
      <c r="W276" s="19"/>
      <c r="X276" s="19"/>
      <c r="Y276" s="6"/>
      <c r="Z276" s="24"/>
      <c r="AA276" s="24"/>
      <c r="AB276" s="24"/>
      <c r="AC276" s="24"/>
    </row>
    <row r="277" spans="1:29" ht="26.25" customHeight="1" x14ac:dyDescent="0.2">
      <c r="A277" s="6" t="s">
        <v>420</v>
      </c>
      <c r="B277" s="6" t="s">
        <v>421</v>
      </c>
      <c r="C277" s="6" t="s">
        <v>422</v>
      </c>
      <c r="D277" s="6" t="s">
        <v>423</v>
      </c>
      <c r="E277" s="6" t="s">
        <v>424</v>
      </c>
      <c r="F277" s="6" t="s">
        <v>425</v>
      </c>
      <c r="G277" s="24" t="s">
        <v>426</v>
      </c>
      <c r="H277" s="24"/>
      <c r="I277" s="24" t="s">
        <v>427</v>
      </c>
      <c r="J277" s="24"/>
      <c r="K277" s="24"/>
      <c r="L277" s="24"/>
      <c r="M277" s="24"/>
      <c r="N277" s="24"/>
      <c r="O277" s="24"/>
      <c r="P277" s="24"/>
      <c r="Q277" s="24"/>
      <c r="R277" s="24"/>
      <c r="S277" s="6"/>
      <c r="T277" s="24"/>
      <c r="U277" s="6"/>
      <c r="V277" s="6"/>
      <c r="W277" s="19"/>
      <c r="X277" s="19"/>
      <c r="Y277" s="6"/>
      <c r="Z277" s="24"/>
      <c r="AA277" s="24"/>
      <c r="AB277" s="24"/>
      <c r="AC277" s="24"/>
    </row>
    <row r="278" spans="1:29" ht="26.25" customHeight="1" x14ac:dyDescent="0.2">
      <c r="A278" s="6" t="s">
        <v>428</v>
      </c>
      <c r="B278" s="6" t="s">
        <v>429</v>
      </c>
      <c r="C278" s="6" t="s">
        <v>430</v>
      </c>
      <c r="D278" s="6" t="s">
        <v>431</v>
      </c>
      <c r="E278" s="6" t="s">
        <v>432</v>
      </c>
      <c r="F278" s="6" t="s">
        <v>433</v>
      </c>
      <c r="G278" s="24" t="s">
        <v>434</v>
      </c>
      <c r="H278" s="24"/>
      <c r="I278" s="24" t="s">
        <v>435</v>
      </c>
      <c r="J278" s="24"/>
      <c r="K278" s="24"/>
      <c r="L278" s="24"/>
      <c r="M278" s="24"/>
      <c r="N278" s="24"/>
      <c r="O278" s="24"/>
      <c r="P278" s="24"/>
      <c r="Q278" s="24"/>
      <c r="R278" s="24"/>
      <c r="S278" s="6"/>
      <c r="T278" s="24"/>
      <c r="U278" s="6"/>
      <c r="V278" s="6"/>
      <c r="W278" s="19"/>
      <c r="X278" s="19"/>
      <c r="Y278" s="6"/>
      <c r="Z278" s="24"/>
      <c r="AA278" s="24"/>
      <c r="AB278" s="24"/>
      <c r="AC278" s="24"/>
    </row>
    <row r="279" spans="1:29" ht="26.25" customHeight="1" x14ac:dyDescent="0.2">
      <c r="A279" s="6" t="s">
        <v>436</v>
      </c>
      <c r="B279" s="6" t="s">
        <v>437</v>
      </c>
      <c r="C279" s="6" t="s">
        <v>438</v>
      </c>
      <c r="D279" s="6" t="s">
        <v>439</v>
      </c>
      <c r="E279" s="6" t="s">
        <v>440</v>
      </c>
      <c r="F279" s="6" t="s">
        <v>441</v>
      </c>
      <c r="G279" s="24" t="s">
        <v>442</v>
      </c>
      <c r="H279" s="24"/>
      <c r="I279" s="24" t="s">
        <v>443</v>
      </c>
      <c r="J279" s="24"/>
      <c r="K279" s="24"/>
      <c r="L279" s="24"/>
      <c r="M279" s="24"/>
      <c r="N279" s="24"/>
      <c r="O279" s="24"/>
      <c r="P279" s="24"/>
      <c r="Q279" s="24"/>
      <c r="R279" s="24"/>
      <c r="S279" s="6"/>
      <c r="T279" s="24"/>
      <c r="U279" s="6"/>
      <c r="V279" s="6"/>
      <c r="W279" s="19"/>
      <c r="X279" s="19"/>
      <c r="Y279" s="6"/>
      <c r="Z279" s="24"/>
      <c r="AA279" s="24"/>
      <c r="AB279" s="24"/>
      <c r="AC279" s="24"/>
    </row>
    <row r="280" spans="1:29" ht="26.25" customHeight="1" x14ac:dyDescent="0.2">
      <c r="A280" s="6" t="s">
        <v>444</v>
      </c>
      <c r="B280" s="6" t="s">
        <v>445</v>
      </c>
      <c r="C280" s="6" t="s">
        <v>446</v>
      </c>
      <c r="D280" s="6" t="s">
        <v>393</v>
      </c>
      <c r="E280" s="6" t="s">
        <v>447</v>
      </c>
      <c r="F280" s="6" t="s">
        <v>448</v>
      </c>
      <c r="G280" s="24" t="s">
        <v>449</v>
      </c>
      <c r="H280" s="24"/>
      <c r="I280" s="24" t="s">
        <v>450</v>
      </c>
      <c r="J280" s="24"/>
      <c r="K280" s="24"/>
      <c r="L280" s="24"/>
      <c r="M280" s="24"/>
      <c r="N280" s="24"/>
      <c r="O280" s="24"/>
      <c r="P280" s="24"/>
      <c r="Q280" s="24"/>
      <c r="R280" s="24"/>
      <c r="S280" s="6"/>
      <c r="T280" s="24"/>
      <c r="U280" s="6"/>
      <c r="V280" s="6"/>
      <c r="W280" s="19"/>
      <c r="X280" s="19"/>
      <c r="Y280" s="6"/>
      <c r="Z280" s="24"/>
      <c r="AA280" s="24"/>
      <c r="AB280" s="24"/>
      <c r="AC280" s="24"/>
    </row>
    <row r="281" spans="1:29" ht="26.25" customHeight="1" x14ac:dyDescent="0.2">
      <c r="A281" s="6" t="s">
        <v>76</v>
      </c>
      <c r="B281" s="6" t="s">
        <v>451</v>
      </c>
      <c r="C281" s="6" t="s">
        <v>452</v>
      </c>
      <c r="D281" s="6" t="s">
        <v>453</v>
      </c>
      <c r="E281" s="6" t="s">
        <v>454</v>
      </c>
      <c r="F281" s="6" t="s">
        <v>455</v>
      </c>
      <c r="G281" s="24" t="s">
        <v>388</v>
      </c>
      <c r="H281" s="24"/>
      <c r="I281" s="24" t="s">
        <v>456</v>
      </c>
      <c r="J281" s="24"/>
      <c r="K281" s="24"/>
      <c r="L281" s="24"/>
      <c r="M281" s="24"/>
      <c r="N281" s="24"/>
      <c r="O281" s="24"/>
      <c r="P281" s="24"/>
      <c r="Q281" s="24"/>
      <c r="R281" s="24"/>
      <c r="S281" s="6"/>
      <c r="T281" s="24"/>
      <c r="U281" s="6"/>
      <c r="V281" s="6"/>
      <c r="W281" s="19"/>
      <c r="X281" s="19"/>
      <c r="Y281" s="6"/>
      <c r="Z281" s="24"/>
      <c r="AA281" s="24"/>
      <c r="AB281" s="24"/>
      <c r="AC281" s="24"/>
    </row>
    <row r="282" spans="1:29" ht="26.25" customHeight="1" x14ac:dyDescent="0.2">
      <c r="A282" s="6" t="s">
        <v>457</v>
      </c>
      <c r="B282" s="6" t="s">
        <v>458</v>
      </c>
      <c r="C282" s="6" t="s">
        <v>459</v>
      </c>
      <c r="D282" s="6" t="s">
        <v>24</v>
      </c>
      <c r="E282" s="6" t="s">
        <v>460</v>
      </c>
      <c r="F282" s="6" t="s">
        <v>461</v>
      </c>
      <c r="G282" s="24" t="s">
        <v>462</v>
      </c>
      <c r="H282" s="24"/>
      <c r="I282" s="24" t="s">
        <v>463</v>
      </c>
      <c r="J282" s="24"/>
      <c r="K282" s="24"/>
      <c r="L282" s="24"/>
      <c r="M282" s="24"/>
      <c r="N282" s="24"/>
      <c r="O282" s="24"/>
      <c r="P282" s="24"/>
      <c r="Q282" s="24"/>
      <c r="R282" s="24"/>
      <c r="S282" s="6"/>
      <c r="T282" s="24"/>
      <c r="U282" s="6"/>
      <c r="V282" s="6"/>
      <c r="W282" s="19"/>
      <c r="X282" s="19"/>
      <c r="Y282" s="6"/>
      <c r="Z282" s="24"/>
      <c r="AA282" s="24"/>
      <c r="AB282" s="24"/>
      <c r="AC282" s="24"/>
    </row>
    <row r="283" spans="1:29" ht="26.25" customHeight="1" x14ac:dyDescent="0.2">
      <c r="A283" s="6" t="s">
        <v>464</v>
      </c>
      <c r="B283" s="6" t="s">
        <v>465</v>
      </c>
      <c r="C283" s="6" t="s">
        <v>466</v>
      </c>
      <c r="D283" s="6" t="s">
        <v>393</v>
      </c>
      <c r="E283" s="6" t="s">
        <v>467</v>
      </c>
      <c r="F283" s="6" t="s">
        <v>468</v>
      </c>
      <c r="G283" s="24" t="s">
        <v>469</v>
      </c>
      <c r="H283" s="24"/>
      <c r="I283" s="24" t="s">
        <v>188</v>
      </c>
      <c r="J283" s="24"/>
      <c r="K283" s="24"/>
      <c r="L283" s="24"/>
      <c r="M283" s="24"/>
      <c r="N283" s="24"/>
      <c r="O283" s="24"/>
      <c r="P283" s="24"/>
      <c r="Q283" s="24"/>
      <c r="R283" s="24"/>
      <c r="S283" s="6"/>
      <c r="T283" s="24"/>
      <c r="U283" s="6"/>
      <c r="V283" s="6"/>
      <c r="W283" s="19"/>
      <c r="X283" s="19"/>
      <c r="Y283" s="6"/>
      <c r="Z283" s="24"/>
      <c r="AA283" s="24"/>
      <c r="AB283" s="24"/>
      <c r="AC283" s="24"/>
    </row>
    <row r="284" spans="1:29" ht="26.25" customHeight="1" x14ac:dyDescent="0.2">
      <c r="A284" s="6" t="s">
        <v>470</v>
      </c>
      <c r="B284" s="6" t="s">
        <v>471</v>
      </c>
      <c r="C284" s="6" t="s">
        <v>472</v>
      </c>
      <c r="D284" s="6" t="s">
        <v>473</v>
      </c>
      <c r="E284" s="6" t="s">
        <v>474</v>
      </c>
      <c r="F284" s="6" t="s">
        <v>475</v>
      </c>
      <c r="G284" s="24" t="s">
        <v>476</v>
      </c>
      <c r="H284" s="24"/>
      <c r="I284" s="24" t="s">
        <v>477</v>
      </c>
      <c r="J284" s="24"/>
      <c r="K284" s="24"/>
      <c r="L284" s="24"/>
      <c r="M284" s="24"/>
      <c r="N284" s="24"/>
      <c r="O284" s="24"/>
      <c r="P284" s="24"/>
      <c r="Q284" s="24"/>
      <c r="R284" s="24"/>
      <c r="S284" s="6"/>
      <c r="T284" s="24"/>
      <c r="U284" s="6"/>
      <c r="V284" s="6"/>
      <c r="W284" s="19"/>
      <c r="X284" s="19"/>
      <c r="Y284" s="6"/>
      <c r="Z284" s="24"/>
      <c r="AA284" s="24"/>
      <c r="AB284" s="24"/>
      <c r="AC284" s="24"/>
    </row>
    <row r="285" spans="1:29" ht="26.25" customHeight="1" x14ac:dyDescent="0.2">
      <c r="A285" s="6" t="s">
        <v>478</v>
      </c>
      <c r="B285" s="6" t="s">
        <v>479</v>
      </c>
      <c r="C285" s="6" t="s">
        <v>480</v>
      </c>
      <c r="D285" s="6" t="s">
        <v>481</v>
      </c>
      <c r="E285" s="6" t="s">
        <v>482</v>
      </c>
      <c r="F285" s="6" t="s">
        <v>483</v>
      </c>
      <c r="G285" s="24" t="s">
        <v>484</v>
      </c>
      <c r="H285" s="24"/>
      <c r="I285" s="24" t="s">
        <v>485</v>
      </c>
      <c r="J285" s="24"/>
      <c r="K285" s="24"/>
      <c r="L285" s="24"/>
      <c r="M285" s="24"/>
      <c r="N285" s="24"/>
      <c r="O285" s="24"/>
      <c r="P285" s="24"/>
      <c r="Q285" s="24"/>
      <c r="R285" s="24"/>
      <c r="S285" s="6"/>
      <c r="T285" s="24"/>
      <c r="U285" s="6"/>
      <c r="V285" s="6"/>
      <c r="W285" s="19"/>
      <c r="X285" s="19"/>
      <c r="Y285" s="6"/>
      <c r="Z285" s="24"/>
      <c r="AA285" s="24"/>
      <c r="AB285" s="24"/>
      <c r="AC285" s="24"/>
    </row>
    <row r="286" spans="1:29" ht="26.25" customHeight="1" x14ac:dyDescent="0.2">
      <c r="A286" s="6" t="s">
        <v>486</v>
      </c>
      <c r="B286" s="6" t="s">
        <v>487</v>
      </c>
      <c r="C286" s="6" t="s">
        <v>488</v>
      </c>
      <c r="D286" s="6" t="s">
        <v>208</v>
      </c>
      <c r="E286" s="6" t="s">
        <v>489</v>
      </c>
      <c r="F286" s="6" t="s">
        <v>490</v>
      </c>
      <c r="G286" s="24" t="s">
        <v>491</v>
      </c>
      <c r="H286" s="24"/>
      <c r="I286" s="24" t="s">
        <v>492</v>
      </c>
      <c r="J286" s="24"/>
      <c r="K286" s="24"/>
      <c r="L286" s="24"/>
      <c r="M286" s="24"/>
      <c r="N286" s="24"/>
      <c r="O286" s="24"/>
      <c r="P286" s="24"/>
      <c r="Q286" s="24"/>
      <c r="R286" s="24"/>
      <c r="S286" s="6"/>
      <c r="T286" s="24"/>
      <c r="U286" s="6"/>
      <c r="V286" s="6"/>
      <c r="W286" s="19"/>
      <c r="X286" s="19"/>
      <c r="Y286" s="6"/>
      <c r="Z286" s="24"/>
      <c r="AA286" s="24"/>
      <c r="AB286" s="24"/>
      <c r="AC286" s="24"/>
    </row>
    <row r="287" spans="1:29" ht="26.25" customHeight="1" x14ac:dyDescent="0.2">
      <c r="A287" s="6" t="s">
        <v>493</v>
      </c>
      <c r="B287" s="6" t="s">
        <v>494</v>
      </c>
      <c r="C287" s="6" t="s">
        <v>495</v>
      </c>
      <c r="D287" s="6" t="s">
        <v>496</v>
      </c>
      <c r="E287" s="6" t="s">
        <v>497</v>
      </c>
      <c r="F287" s="6" t="s">
        <v>498</v>
      </c>
      <c r="G287" s="24" t="s">
        <v>499</v>
      </c>
      <c r="H287" s="24"/>
      <c r="I287" s="24" t="s">
        <v>500</v>
      </c>
      <c r="J287" s="24"/>
      <c r="K287" s="24"/>
      <c r="L287" s="24"/>
      <c r="M287" s="24"/>
      <c r="N287" s="24"/>
      <c r="O287" s="24"/>
      <c r="P287" s="24"/>
      <c r="Q287" s="24"/>
      <c r="R287" s="24"/>
      <c r="S287" s="6"/>
      <c r="T287" s="24"/>
      <c r="U287" s="6"/>
      <c r="V287" s="6"/>
      <c r="W287" s="19"/>
      <c r="X287" s="19"/>
      <c r="Y287" s="6"/>
      <c r="Z287" s="24"/>
      <c r="AA287" s="24"/>
      <c r="AB287" s="24"/>
      <c r="AC287" s="24"/>
    </row>
    <row r="288" spans="1:29" ht="26.25" customHeight="1" x14ac:dyDescent="0.2">
      <c r="A288" s="6" t="s">
        <v>501</v>
      </c>
      <c r="B288" s="6" t="s">
        <v>502</v>
      </c>
      <c r="C288" s="6" t="s">
        <v>503</v>
      </c>
      <c r="D288" s="6" t="s">
        <v>504</v>
      </c>
      <c r="E288" s="6" t="s">
        <v>505</v>
      </c>
      <c r="F288" s="6" t="s">
        <v>506</v>
      </c>
      <c r="G288" s="24" t="s">
        <v>507</v>
      </c>
      <c r="H288" s="24"/>
      <c r="I288" s="24" t="s">
        <v>508</v>
      </c>
      <c r="J288" s="24"/>
      <c r="K288" s="24"/>
      <c r="L288" s="24"/>
      <c r="M288" s="24"/>
      <c r="N288" s="24"/>
      <c r="O288" s="24"/>
      <c r="P288" s="24"/>
      <c r="Q288" s="24"/>
      <c r="R288" s="24"/>
      <c r="S288" s="6"/>
      <c r="T288" s="24"/>
      <c r="U288" s="6"/>
      <c r="V288" s="6"/>
      <c r="W288" s="19"/>
      <c r="X288" s="19"/>
      <c r="Y288" s="6"/>
      <c r="Z288" s="24"/>
      <c r="AA288" s="24"/>
      <c r="AB288" s="24"/>
      <c r="AC288" s="24"/>
    </row>
    <row r="289" spans="1:29" ht="26.25" customHeight="1" x14ac:dyDescent="0.2">
      <c r="A289" s="6" t="s">
        <v>509</v>
      </c>
      <c r="B289" s="6" t="s">
        <v>510</v>
      </c>
      <c r="C289" s="6" t="s">
        <v>511</v>
      </c>
      <c r="D289" s="6" t="s">
        <v>431</v>
      </c>
      <c r="E289" s="6" t="s">
        <v>512</v>
      </c>
      <c r="F289" s="6" t="s">
        <v>513</v>
      </c>
      <c r="G289" s="24" t="s">
        <v>514</v>
      </c>
      <c r="H289" s="24"/>
      <c r="I289" s="24" t="s">
        <v>515</v>
      </c>
      <c r="J289" s="24"/>
      <c r="K289" s="24"/>
      <c r="L289" s="24"/>
      <c r="M289" s="24"/>
      <c r="N289" s="24"/>
      <c r="O289" s="24"/>
      <c r="P289" s="24"/>
      <c r="Q289" s="24"/>
      <c r="R289" s="24"/>
      <c r="S289" s="6"/>
      <c r="T289" s="24"/>
      <c r="U289" s="6"/>
      <c r="V289" s="6"/>
      <c r="W289" s="19"/>
      <c r="X289" s="19"/>
      <c r="Y289" s="6"/>
      <c r="Z289" s="24"/>
      <c r="AA289" s="24"/>
      <c r="AB289" s="24"/>
      <c r="AC289" s="24"/>
    </row>
    <row r="290" spans="1:29" ht="26.25" customHeight="1" x14ac:dyDescent="0.2">
      <c r="A290" s="6" t="s">
        <v>516</v>
      </c>
      <c r="B290" s="6" t="s">
        <v>517</v>
      </c>
      <c r="C290" s="6" t="s">
        <v>518</v>
      </c>
      <c r="D290" s="6" t="s">
        <v>519</v>
      </c>
      <c r="E290" s="6" t="s">
        <v>520</v>
      </c>
      <c r="F290" s="6" t="s">
        <v>521</v>
      </c>
      <c r="G290" s="24" t="s">
        <v>522</v>
      </c>
      <c r="H290" s="24"/>
      <c r="I290" s="24" t="s">
        <v>523</v>
      </c>
      <c r="J290" s="24"/>
      <c r="K290" s="24"/>
      <c r="L290" s="24"/>
      <c r="M290" s="24"/>
      <c r="N290" s="24"/>
      <c r="O290" s="24"/>
      <c r="P290" s="24"/>
      <c r="Q290" s="24"/>
      <c r="R290" s="24"/>
      <c r="S290" s="6"/>
      <c r="T290" s="24"/>
      <c r="U290" s="6"/>
      <c r="V290" s="6"/>
      <c r="W290" s="19"/>
      <c r="X290" s="19"/>
      <c r="Y290" s="6"/>
      <c r="Z290" s="24"/>
      <c r="AA290" s="24"/>
      <c r="AB290" s="24"/>
      <c r="AC290" s="24"/>
    </row>
    <row r="291" spans="1:29" ht="26.25" customHeight="1" x14ac:dyDescent="0.2">
      <c r="A291" s="6" t="s">
        <v>524</v>
      </c>
      <c r="B291" s="6" t="s">
        <v>525</v>
      </c>
      <c r="C291" s="6" t="s">
        <v>526</v>
      </c>
      <c r="D291" s="6" t="s">
        <v>527</v>
      </c>
      <c r="E291" s="6" t="s">
        <v>528</v>
      </c>
      <c r="F291" s="6" t="s">
        <v>529</v>
      </c>
      <c r="G291" s="24" t="s">
        <v>530</v>
      </c>
      <c r="H291" s="24"/>
      <c r="I291" s="24" t="s">
        <v>531</v>
      </c>
      <c r="J291" s="24"/>
      <c r="K291" s="24"/>
      <c r="L291" s="24"/>
      <c r="M291" s="24"/>
      <c r="N291" s="24"/>
      <c r="O291" s="24"/>
      <c r="P291" s="24"/>
      <c r="Q291" s="24"/>
      <c r="R291" s="24"/>
      <c r="S291" s="6"/>
      <c r="T291" s="24"/>
      <c r="U291" s="6"/>
      <c r="V291" s="6"/>
      <c r="W291" s="19"/>
      <c r="X291" s="19"/>
      <c r="Y291" s="6"/>
      <c r="Z291" s="24"/>
      <c r="AA291" s="24"/>
      <c r="AB291" s="24"/>
      <c r="AC291" s="24"/>
    </row>
    <row r="292" spans="1:29" ht="26.25" customHeight="1" x14ac:dyDescent="0.2">
      <c r="A292" s="6" t="s">
        <v>532</v>
      </c>
      <c r="B292" s="6" t="s">
        <v>533</v>
      </c>
      <c r="C292" s="6" t="s">
        <v>534</v>
      </c>
      <c r="D292" s="6" t="s">
        <v>535</v>
      </c>
      <c r="E292" s="6" t="s">
        <v>536</v>
      </c>
      <c r="F292" s="6" t="s">
        <v>537</v>
      </c>
      <c r="G292" s="24" t="s">
        <v>538</v>
      </c>
      <c r="H292" s="24"/>
      <c r="I292" s="24" t="s">
        <v>539</v>
      </c>
      <c r="J292" s="24"/>
      <c r="K292" s="24"/>
      <c r="L292" s="24"/>
      <c r="M292" s="24"/>
      <c r="N292" s="24"/>
      <c r="O292" s="24"/>
      <c r="P292" s="24"/>
      <c r="Q292" s="24"/>
      <c r="R292" s="24"/>
      <c r="S292" s="6"/>
      <c r="T292" s="24"/>
      <c r="U292" s="6"/>
      <c r="V292" s="6"/>
      <c r="W292" s="19"/>
      <c r="X292" s="19"/>
      <c r="Y292" s="6"/>
      <c r="Z292" s="24"/>
      <c r="AA292" s="24"/>
      <c r="AB292" s="24"/>
      <c r="AC292" s="24"/>
    </row>
    <row r="293" spans="1:29" ht="26.25" customHeight="1" x14ac:dyDescent="0.2">
      <c r="A293" s="6" t="s">
        <v>540</v>
      </c>
      <c r="B293" s="6" t="s">
        <v>541</v>
      </c>
      <c r="C293" s="6" t="s">
        <v>542</v>
      </c>
      <c r="D293" s="6" t="s">
        <v>543</v>
      </c>
      <c r="E293" s="6" t="s">
        <v>544</v>
      </c>
      <c r="F293" s="6" t="s">
        <v>545</v>
      </c>
      <c r="G293" s="24" t="s">
        <v>546</v>
      </c>
      <c r="H293" s="24"/>
      <c r="I293" s="24" t="s">
        <v>547</v>
      </c>
      <c r="J293" s="24"/>
      <c r="K293" s="24"/>
      <c r="L293" s="24"/>
      <c r="M293" s="24"/>
      <c r="N293" s="24"/>
      <c r="O293" s="24"/>
      <c r="P293" s="24"/>
      <c r="Q293" s="24"/>
      <c r="R293" s="24"/>
      <c r="S293" s="6"/>
      <c r="T293" s="24"/>
      <c r="U293" s="6"/>
      <c r="V293" s="6"/>
      <c r="W293" s="19"/>
      <c r="X293" s="19"/>
      <c r="Y293" s="6"/>
      <c r="Z293" s="24"/>
      <c r="AA293" s="24"/>
      <c r="AB293" s="24"/>
      <c r="AC293" s="24"/>
    </row>
    <row r="294" spans="1:29" ht="26.25" customHeight="1" x14ac:dyDescent="0.2">
      <c r="A294" s="6" t="s">
        <v>548</v>
      </c>
      <c r="B294" s="6" t="s">
        <v>549</v>
      </c>
      <c r="C294" s="6" t="s">
        <v>550</v>
      </c>
      <c r="D294" s="6" t="s">
        <v>551</v>
      </c>
      <c r="E294" s="6" t="s">
        <v>552</v>
      </c>
      <c r="F294" s="6" t="s">
        <v>553</v>
      </c>
      <c r="G294" s="24" t="s">
        <v>554</v>
      </c>
      <c r="H294" s="24"/>
      <c r="I294" s="24" t="s">
        <v>555</v>
      </c>
      <c r="J294" s="24"/>
      <c r="K294" s="24"/>
      <c r="L294" s="24"/>
      <c r="M294" s="24"/>
      <c r="N294" s="24"/>
      <c r="O294" s="24"/>
      <c r="P294" s="24"/>
      <c r="Q294" s="24"/>
      <c r="R294" s="24"/>
      <c r="S294" s="6"/>
      <c r="T294" s="24"/>
      <c r="U294" s="6"/>
      <c r="V294" s="6"/>
      <c r="W294" s="19"/>
      <c r="X294" s="19"/>
      <c r="Y294" s="6"/>
      <c r="Z294" s="24"/>
      <c r="AA294" s="24"/>
      <c r="AB294" s="24"/>
      <c r="AC294" s="24"/>
    </row>
    <row r="295" spans="1:29" ht="26.25" customHeight="1" x14ac:dyDescent="0.2">
      <c r="A295" s="6" t="s">
        <v>556</v>
      </c>
      <c r="B295" s="6" t="s">
        <v>557</v>
      </c>
      <c r="C295" s="6" t="s">
        <v>558</v>
      </c>
      <c r="D295" s="6" t="s">
        <v>559</v>
      </c>
      <c r="E295" s="6" t="s">
        <v>417</v>
      </c>
      <c r="F295" s="6" t="s">
        <v>560</v>
      </c>
      <c r="G295" s="24" t="s">
        <v>561</v>
      </c>
      <c r="H295" s="24"/>
      <c r="I295" s="24" t="s">
        <v>562</v>
      </c>
      <c r="J295" s="24"/>
      <c r="K295" s="24"/>
      <c r="L295" s="24"/>
      <c r="M295" s="24"/>
      <c r="N295" s="24"/>
      <c r="O295" s="24"/>
      <c r="P295" s="24"/>
      <c r="Q295" s="24"/>
      <c r="R295" s="24"/>
      <c r="S295" s="6"/>
      <c r="T295" s="24"/>
      <c r="U295" s="6"/>
      <c r="V295" s="6"/>
      <c r="W295" s="19"/>
      <c r="X295" s="19"/>
      <c r="Y295" s="6"/>
      <c r="Z295" s="24"/>
      <c r="AA295" s="24"/>
      <c r="AB295" s="24"/>
      <c r="AC295" s="24"/>
    </row>
    <row r="296" spans="1:29" ht="26.25" customHeight="1" x14ac:dyDescent="0.2">
      <c r="A296" s="6" t="s">
        <v>563</v>
      </c>
      <c r="B296" s="6" t="s">
        <v>564</v>
      </c>
      <c r="C296" s="6" t="s">
        <v>565</v>
      </c>
      <c r="D296" s="6" t="s">
        <v>566</v>
      </c>
      <c r="E296" s="6" t="s">
        <v>567</v>
      </c>
      <c r="F296" s="6" t="s">
        <v>568</v>
      </c>
      <c r="G296" s="24" t="s">
        <v>569</v>
      </c>
      <c r="H296" s="24"/>
      <c r="I296" s="24" t="s">
        <v>354</v>
      </c>
      <c r="J296" s="24"/>
      <c r="K296" s="24"/>
      <c r="L296" s="24"/>
      <c r="M296" s="24"/>
      <c r="N296" s="24"/>
      <c r="O296" s="24"/>
      <c r="P296" s="24"/>
      <c r="Q296" s="24"/>
      <c r="R296" s="24"/>
      <c r="S296" s="6"/>
      <c r="T296" s="24"/>
      <c r="U296" s="6"/>
      <c r="V296" s="6"/>
      <c r="W296" s="19"/>
      <c r="X296" s="19"/>
      <c r="Y296" s="6"/>
      <c r="Z296" s="24"/>
      <c r="AA296" s="24"/>
      <c r="AB296" s="24"/>
      <c r="AC296" s="24"/>
    </row>
    <row r="297" spans="1:29" ht="26.25" customHeight="1" x14ac:dyDescent="0.2">
      <c r="A297" s="6" t="s">
        <v>570</v>
      </c>
      <c r="B297" s="6" t="s">
        <v>132</v>
      </c>
      <c r="C297" s="6" t="s">
        <v>571</v>
      </c>
      <c r="D297" s="6" t="s">
        <v>572</v>
      </c>
      <c r="E297" s="6" t="s">
        <v>573</v>
      </c>
      <c r="F297" s="6" t="s">
        <v>574</v>
      </c>
      <c r="G297" s="24" t="s">
        <v>575</v>
      </c>
      <c r="H297" s="24"/>
      <c r="I297" s="24" t="s">
        <v>576</v>
      </c>
      <c r="J297" s="24"/>
      <c r="K297" s="24"/>
      <c r="L297" s="24"/>
      <c r="M297" s="24"/>
      <c r="N297" s="24"/>
      <c r="O297" s="24"/>
      <c r="P297" s="24"/>
      <c r="Q297" s="24"/>
      <c r="R297" s="24"/>
      <c r="S297" s="6"/>
      <c r="T297" s="24"/>
      <c r="U297" s="6"/>
      <c r="V297" s="6"/>
      <c r="W297" s="19"/>
      <c r="X297" s="19"/>
      <c r="Y297" s="6"/>
      <c r="Z297" s="24"/>
      <c r="AA297" s="24"/>
      <c r="AB297" s="24"/>
      <c r="AC297" s="24"/>
    </row>
    <row r="298" spans="1:29" ht="26.25" customHeight="1" x14ac:dyDescent="0.2">
      <c r="A298" s="6" t="s">
        <v>577</v>
      </c>
      <c r="B298" s="6" t="s">
        <v>578</v>
      </c>
      <c r="C298" s="6" t="s">
        <v>579</v>
      </c>
      <c r="D298" s="6" t="s">
        <v>580</v>
      </c>
      <c r="E298" s="6" t="s">
        <v>581</v>
      </c>
      <c r="F298" s="6" t="s">
        <v>582</v>
      </c>
      <c r="G298" s="24" t="s">
        <v>583</v>
      </c>
      <c r="H298" s="24"/>
      <c r="I298" s="24" t="s">
        <v>175</v>
      </c>
      <c r="J298" s="24"/>
      <c r="K298" s="24"/>
      <c r="L298" s="24"/>
      <c r="M298" s="24"/>
      <c r="N298" s="24"/>
      <c r="O298" s="24"/>
      <c r="P298" s="24"/>
      <c r="Q298" s="24"/>
      <c r="R298" s="24"/>
      <c r="S298" s="6"/>
      <c r="T298" s="24"/>
      <c r="U298" s="6"/>
      <c r="V298" s="6"/>
      <c r="W298" s="19"/>
      <c r="X298" s="19"/>
      <c r="Y298" s="6"/>
      <c r="Z298" s="24"/>
      <c r="AA298" s="24"/>
      <c r="AB298" s="24"/>
      <c r="AC298" s="24"/>
    </row>
    <row r="299" spans="1:29" ht="26.25" customHeight="1" x14ac:dyDescent="0.2">
      <c r="A299" s="6" t="s">
        <v>584</v>
      </c>
      <c r="B299" s="6" t="s">
        <v>585</v>
      </c>
      <c r="C299" s="6" t="s">
        <v>586</v>
      </c>
      <c r="D299" s="6" t="s">
        <v>587</v>
      </c>
      <c r="E299" s="6" t="s">
        <v>588</v>
      </c>
      <c r="F299" s="6" t="s">
        <v>589</v>
      </c>
      <c r="G299" s="24" t="s">
        <v>590</v>
      </c>
      <c r="H299" s="24"/>
      <c r="I299" s="24" t="s">
        <v>591</v>
      </c>
      <c r="J299" s="24"/>
      <c r="K299" s="24"/>
      <c r="L299" s="24"/>
      <c r="M299" s="24"/>
      <c r="N299" s="24"/>
      <c r="O299" s="24"/>
      <c r="P299" s="24"/>
      <c r="Q299" s="24"/>
      <c r="R299" s="24"/>
      <c r="S299" s="6"/>
      <c r="T299" s="24"/>
      <c r="U299" s="6"/>
      <c r="V299" s="6"/>
      <c r="W299" s="19"/>
      <c r="X299" s="19"/>
      <c r="Y299" s="6"/>
      <c r="Z299" s="24"/>
      <c r="AA299" s="24"/>
      <c r="AB299" s="24"/>
      <c r="AC299" s="24"/>
    </row>
    <row r="300" spans="1:29" ht="26.25" customHeight="1" x14ac:dyDescent="0.2">
      <c r="A300" s="6" t="s">
        <v>584</v>
      </c>
      <c r="B300" s="6" t="s">
        <v>592</v>
      </c>
      <c r="C300" s="6" t="s">
        <v>593</v>
      </c>
      <c r="D300" s="6" t="s">
        <v>594</v>
      </c>
      <c r="E300" s="6" t="s">
        <v>595</v>
      </c>
      <c r="F300" s="6" t="s">
        <v>596</v>
      </c>
      <c r="G300" s="24" t="s">
        <v>597</v>
      </c>
      <c r="H300" s="24"/>
      <c r="I300" s="24" t="s">
        <v>598</v>
      </c>
      <c r="J300" s="24"/>
      <c r="K300" s="24"/>
      <c r="L300" s="24"/>
      <c r="M300" s="24"/>
      <c r="N300" s="24"/>
      <c r="O300" s="24"/>
      <c r="P300" s="24"/>
      <c r="Q300" s="24"/>
      <c r="R300" s="24"/>
      <c r="S300" s="6"/>
      <c r="T300" s="24"/>
      <c r="U300" s="6"/>
      <c r="V300" s="6"/>
      <c r="W300" s="19"/>
      <c r="X300" s="19"/>
      <c r="Y300" s="6"/>
      <c r="Z300" s="24"/>
      <c r="AA300" s="24"/>
      <c r="AB300" s="24"/>
      <c r="AC300" s="24"/>
    </row>
    <row r="301" spans="1:29" ht="26.25" customHeight="1" x14ac:dyDescent="0.2">
      <c r="A301" s="6" t="s">
        <v>599</v>
      </c>
      <c r="B301" s="6" t="s">
        <v>600</v>
      </c>
      <c r="C301" s="6" t="s">
        <v>601</v>
      </c>
      <c r="D301" s="6" t="s">
        <v>602</v>
      </c>
      <c r="E301" s="6" t="s">
        <v>603</v>
      </c>
      <c r="F301" s="6" t="s">
        <v>604</v>
      </c>
      <c r="G301" s="24" t="s">
        <v>605</v>
      </c>
      <c r="H301" s="24"/>
      <c r="I301" s="24" t="s">
        <v>220</v>
      </c>
      <c r="J301" s="24"/>
      <c r="K301" s="24"/>
      <c r="L301" s="24"/>
      <c r="M301" s="24"/>
      <c r="N301" s="24"/>
      <c r="O301" s="24"/>
      <c r="P301" s="24"/>
      <c r="Q301" s="24"/>
      <c r="R301" s="24"/>
      <c r="S301" s="6"/>
      <c r="T301" s="24"/>
      <c r="U301" s="6"/>
      <c r="V301" s="6"/>
      <c r="W301" s="19"/>
      <c r="X301" s="19"/>
      <c r="Y301" s="6"/>
      <c r="Z301" s="24"/>
      <c r="AA301" s="24"/>
      <c r="AB301" s="24"/>
      <c r="AC301" s="24"/>
    </row>
    <row r="302" spans="1:29" ht="26.25" customHeight="1" x14ac:dyDescent="0.2">
      <c r="A302" s="6" t="s">
        <v>606</v>
      </c>
      <c r="B302" s="6" t="s">
        <v>607</v>
      </c>
      <c r="C302" s="6" t="s">
        <v>608</v>
      </c>
      <c r="D302" s="6" t="s">
        <v>609</v>
      </c>
      <c r="E302" s="6" t="s">
        <v>610</v>
      </c>
      <c r="F302" s="6" t="s">
        <v>611</v>
      </c>
      <c r="G302" s="24" t="s">
        <v>612</v>
      </c>
      <c r="H302" s="24"/>
      <c r="I302" s="24" t="s">
        <v>613</v>
      </c>
      <c r="J302" s="24"/>
      <c r="K302" s="24"/>
      <c r="L302" s="24"/>
      <c r="M302" s="24"/>
      <c r="N302" s="24"/>
      <c r="O302" s="24"/>
      <c r="P302" s="24"/>
      <c r="Q302" s="6"/>
      <c r="R302" s="24"/>
      <c r="S302" s="6"/>
      <c r="T302" s="24"/>
      <c r="U302" s="6"/>
      <c r="V302" s="6"/>
      <c r="W302" s="19"/>
      <c r="X302" s="19"/>
      <c r="Y302" s="6"/>
      <c r="Z302" s="24"/>
      <c r="AA302" s="24"/>
      <c r="AB302" s="24"/>
      <c r="AC302" s="24"/>
    </row>
    <row r="303" spans="1:29" ht="26.25" customHeight="1" x14ac:dyDescent="0.2">
      <c r="A303" s="6" t="s">
        <v>614</v>
      </c>
      <c r="B303" s="6" t="s">
        <v>615</v>
      </c>
      <c r="C303" s="6" t="s">
        <v>616</v>
      </c>
      <c r="D303" s="6" t="s">
        <v>617</v>
      </c>
      <c r="E303" s="6" t="s">
        <v>618</v>
      </c>
      <c r="F303" s="6" t="s">
        <v>619</v>
      </c>
      <c r="G303" s="24" t="s">
        <v>620</v>
      </c>
      <c r="H303" s="24"/>
      <c r="I303" s="24" t="s">
        <v>175</v>
      </c>
      <c r="J303" s="24"/>
      <c r="K303" s="24"/>
      <c r="L303" s="24"/>
      <c r="M303" s="24"/>
      <c r="N303" s="24"/>
      <c r="O303" s="24"/>
      <c r="P303" s="24"/>
      <c r="Q303" s="24"/>
      <c r="R303" s="24"/>
      <c r="S303" s="6"/>
      <c r="T303" s="24"/>
      <c r="U303" s="6"/>
      <c r="V303" s="6"/>
      <c r="W303" s="19"/>
      <c r="X303" s="19"/>
      <c r="Y303" s="6"/>
      <c r="Z303" s="24"/>
      <c r="AA303" s="24"/>
      <c r="AB303" s="24"/>
      <c r="AC303" s="24"/>
    </row>
    <row r="304" spans="1:29" ht="26.25" customHeight="1" x14ac:dyDescent="0.2">
      <c r="A304" s="6" t="s">
        <v>621</v>
      </c>
      <c r="B304" s="6" t="s">
        <v>259</v>
      </c>
      <c r="C304" s="6" t="s">
        <v>622</v>
      </c>
      <c r="D304" s="6" t="s">
        <v>623</v>
      </c>
      <c r="E304" s="6" t="s">
        <v>624</v>
      </c>
      <c r="F304" s="6" t="s">
        <v>625</v>
      </c>
      <c r="G304" s="24" t="s">
        <v>583</v>
      </c>
      <c r="H304" s="24"/>
      <c r="I304" s="24" t="s">
        <v>204</v>
      </c>
      <c r="J304" s="24"/>
      <c r="K304" s="24"/>
      <c r="L304" s="24"/>
      <c r="M304" s="6"/>
      <c r="N304" s="6"/>
      <c r="O304" s="6"/>
      <c r="P304" s="6"/>
      <c r="Q304" s="24"/>
      <c r="R304" s="6"/>
      <c r="S304" s="6"/>
      <c r="T304" s="6"/>
      <c r="U304" s="11"/>
      <c r="V304" s="6"/>
      <c r="W304" s="6"/>
      <c r="X304" s="6"/>
      <c r="Y304" s="6"/>
      <c r="Z304" s="6"/>
      <c r="AA304" s="6"/>
      <c r="AB304" s="6"/>
      <c r="AC304" s="6"/>
    </row>
    <row r="305" spans="1:29" ht="26.25" customHeight="1" x14ac:dyDescent="0.2">
      <c r="A305" s="6" t="s">
        <v>626</v>
      </c>
      <c r="B305" s="6" t="s">
        <v>627</v>
      </c>
      <c r="C305" s="6" t="s">
        <v>628</v>
      </c>
      <c r="D305" s="6" t="s">
        <v>629</v>
      </c>
      <c r="E305" s="6" t="s">
        <v>630</v>
      </c>
      <c r="F305" s="6" t="s">
        <v>631</v>
      </c>
      <c r="G305" s="24" t="s">
        <v>590</v>
      </c>
      <c r="H305" s="24"/>
      <c r="I305" s="24" t="s">
        <v>632</v>
      </c>
      <c r="J305" s="24"/>
      <c r="K305" s="24"/>
      <c r="L305" s="24"/>
      <c r="M305" s="24"/>
      <c r="N305" s="24"/>
      <c r="O305" s="24"/>
      <c r="P305" s="24"/>
      <c r="Q305" s="24"/>
      <c r="R305" s="24"/>
      <c r="S305" s="6"/>
      <c r="T305" s="24"/>
      <c r="U305" s="6"/>
      <c r="V305" s="6"/>
      <c r="W305" s="19"/>
      <c r="X305" s="19"/>
      <c r="Y305" s="6"/>
      <c r="Z305" s="24"/>
      <c r="AA305" s="24"/>
      <c r="AB305" s="24"/>
      <c r="AC305" s="24"/>
    </row>
    <row r="306" spans="1:29" ht="26.25" customHeight="1" x14ac:dyDescent="0.2">
      <c r="A306" s="6" t="s">
        <v>633</v>
      </c>
      <c r="B306" s="6" t="s">
        <v>634</v>
      </c>
      <c r="C306" s="6" t="s">
        <v>635</v>
      </c>
      <c r="D306" s="6" t="s">
        <v>636</v>
      </c>
      <c r="E306" s="6" t="s">
        <v>637</v>
      </c>
      <c r="F306" s="6" t="s">
        <v>638</v>
      </c>
      <c r="G306" s="24">
        <v>30.37</v>
      </c>
      <c r="H306" s="24"/>
      <c r="I306" s="24" t="s">
        <v>175</v>
      </c>
      <c r="J306" s="24"/>
      <c r="K306" s="24"/>
      <c r="L306" s="24"/>
      <c r="M306" s="24"/>
      <c r="N306" s="24"/>
      <c r="O306" s="24"/>
      <c r="P306" s="24"/>
      <c r="Q306" s="24"/>
      <c r="R306" s="24"/>
      <c r="S306" s="6"/>
      <c r="T306" s="24"/>
      <c r="U306" s="6"/>
      <c r="V306" s="6"/>
      <c r="W306" s="19"/>
      <c r="X306" s="19"/>
      <c r="Y306" s="6"/>
      <c r="Z306" s="24"/>
      <c r="AA306" s="24"/>
      <c r="AB306" s="24"/>
      <c r="AC306" s="24"/>
    </row>
    <row r="307" spans="1:29" ht="26.25" customHeight="1" x14ac:dyDescent="0.2">
      <c r="A307" s="6" t="s">
        <v>639</v>
      </c>
      <c r="B307" s="6" t="s">
        <v>6</v>
      </c>
      <c r="C307" s="6" t="s">
        <v>640</v>
      </c>
      <c r="D307" s="6" t="s">
        <v>641</v>
      </c>
      <c r="E307" s="6" t="s">
        <v>642</v>
      </c>
      <c r="F307" s="6" t="s">
        <v>643</v>
      </c>
      <c r="G307" s="24" t="s">
        <v>644</v>
      </c>
      <c r="H307" s="24"/>
      <c r="I307" s="24" t="s">
        <v>645</v>
      </c>
      <c r="J307" s="24"/>
      <c r="K307" s="24"/>
      <c r="L307" s="24"/>
      <c r="M307" s="24"/>
      <c r="N307" s="24"/>
      <c r="O307" s="24"/>
      <c r="P307" s="24"/>
      <c r="Q307" s="24"/>
      <c r="R307" s="24"/>
      <c r="S307" s="6"/>
      <c r="T307" s="24"/>
      <c r="U307" s="6"/>
      <c r="V307" s="6"/>
      <c r="W307" s="19"/>
      <c r="X307" s="19"/>
      <c r="Y307" s="6"/>
      <c r="Z307" s="24"/>
      <c r="AA307" s="24"/>
      <c r="AB307" s="24"/>
      <c r="AC307" s="24"/>
    </row>
    <row r="308" spans="1:29" ht="26.25" customHeight="1" x14ac:dyDescent="0.2">
      <c r="A308" s="6" t="s">
        <v>646</v>
      </c>
      <c r="B308" s="6" t="s">
        <v>117</v>
      </c>
      <c r="C308" s="6" t="s">
        <v>647</v>
      </c>
      <c r="D308" s="6" t="s">
        <v>648</v>
      </c>
      <c r="E308" s="6" t="s">
        <v>649</v>
      </c>
      <c r="F308" s="6" t="s">
        <v>650</v>
      </c>
      <c r="G308" s="24" t="s">
        <v>651</v>
      </c>
      <c r="H308" s="24"/>
      <c r="I308" s="24" t="s">
        <v>477</v>
      </c>
      <c r="J308" s="24"/>
      <c r="K308" s="24"/>
      <c r="L308" s="24"/>
      <c r="M308" s="24"/>
      <c r="N308" s="24"/>
      <c r="O308" s="24"/>
      <c r="P308" s="24"/>
      <c r="Q308" s="24"/>
      <c r="R308" s="24"/>
      <c r="S308" s="6"/>
      <c r="T308" s="24"/>
      <c r="U308" s="6"/>
      <c r="V308" s="6"/>
      <c r="W308" s="19"/>
      <c r="X308" s="19"/>
      <c r="Y308" s="6"/>
      <c r="Z308" s="24"/>
      <c r="AA308" s="24"/>
      <c r="AB308" s="24"/>
      <c r="AC308" s="24"/>
    </row>
    <row r="309" spans="1:29" ht="26.25" customHeight="1" x14ac:dyDescent="0.2">
      <c r="A309" s="6" t="s">
        <v>652</v>
      </c>
      <c r="B309" s="6" t="s">
        <v>391</v>
      </c>
      <c r="C309" s="6" t="s">
        <v>653</v>
      </c>
      <c r="D309" s="6" t="s">
        <v>358</v>
      </c>
      <c r="E309" s="6" t="s">
        <v>654</v>
      </c>
      <c r="F309" s="6" t="s">
        <v>655</v>
      </c>
      <c r="G309" s="24" t="s">
        <v>656</v>
      </c>
      <c r="H309" s="24"/>
      <c r="I309" s="24" t="s">
        <v>657</v>
      </c>
      <c r="J309" s="24"/>
      <c r="K309" s="24"/>
      <c r="L309" s="24"/>
      <c r="M309" s="24"/>
      <c r="N309" s="24"/>
      <c r="O309" s="24"/>
      <c r="P309" s="24"/>
      <c r="Q309" s="24"/>
      <c r="R309" s="24"/>
      <c r="S309" s="6"/>
      <c r="T309" s="24"/>
      <c r="U309" s="6"/>
      <c r="V309" s="6"/>
      <c r="W309" s="19"/>
      <c r="X309" s="19"/>
      <c r="Y309" s="6"/>
      <c r="Z309" s="24"/>
      <c r="AA309" s="24"/>
      <c r="AB309" s="24"/>
      <c r="AC309" s="24"/>
    </row>
    <row r="310" spans="1:29" ht="26.25" customHeight="1" x14ac:dyDescent="0.2">
      <c r="A310" s="6" t="s">
        <v>658</v>
      </c>
      <c r="B310" s="6" t="s">
        <v>267</v>
      </c>
      <c r="C310" s="6" t="s">
        <v>659</v>
      </c>
      <c r="D310" s="6" t="s">
        <v>660</v>
      </c>
      <c r="E310" s="6" t="s">
        <v>661</v>
      </c>
      <c r="F310" s="6" t="s">
        <v>662</v>
      </c>
      <c r="G310" s="24" t="s">
        <v>663</v>
      </c>
      <c r="H310" s="24"/>
      <c r="I310" s="24" t="s">
        <v>664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6"/>
      <c r="T310" s="24"/>
      <c r="U310" s="6"/>
      <c r="V310" s="6"/>
      <c r="W310" s="19"/>
      <c r="X310" s="19"/>
      <c r="Y310" s="6"/>
      <c r="Z310" s="24"/>
      <c r="AA310" s="24"/>
      <c r="AB310" s="24"/>
      <c r="AC310" s="24"/>
    </row>
    <row r="311" spans="1:29" ht="26.25" customHeight="1" x14ac:dyDescent="0.2">
      <c r="A311" s="6" t="s">
        <v>288</v>
      </c>
      <c r="B311" s="6" t="s">
        <v>665</v>
      </c>
      <c r="C311" s="6" t="s">
        <v>666</v>
      </c>
      <c r="D311" s="6" t="s">
        <v>667</v>
      </c>
      <c r="E311" s="6" t="s">
        <v>668</v>
      </c>
      <c r="F311" s="6" t="s">
        <v>669</v>
      </c>
      <c r="G311" s="24" t="s">
        <v>670</v>
      </c>
      <c r="H311" s="24"/>
      <c r="I311" s="24" t="s">
        <v>671</v>
      </c>
      <c r="J311" s="24"/>
      <c r="K311" s="24"/>
      <c r="L311" s="24"/>
      <c r="M311" s="24"/>
      <c r="N311" s="24"/>
      <c r="O311" s="24"/>
      <c r="P311" s="24"/>
      <c r="Q311" s="24"/>
      <c r="R311" s="24"/>
      <c r="S311" s="6"/>
      <c r="T311" s="24"/>
      <c r="U311" s="6"/>
      <c r="V311" s="6"/>
      <c r="W311" s="19"/>
      <c r="X311" s="19"/>
      <c r="Y311" s="6"/>
      <c r="Z311" s="24"/>
      <c r="AA311" s="24"/>
      <c r="AB311" s="24"/>
      <c r="AC311" s="24"/>
    </row>
    <row r="312" spans="1:29" ht="26.25" customHeight="1" x14ac:dyDescent="0.2">
      <c r="A312" s="6" t="s">
        <v>672</v>
      </c>
      <c r="B312" s="6" t="s">
        <v>673</v>
      </c>
      <c r="C312" s="6" t="s">
        <v>674</v>
      </c>
      <c r="D312" s="6" t="s">
        <v>675</v>
      </c>
      <c r="E312" s="6" t="s">
        <v>676</v>
      </c>
      <c r="F312" s="6" t="s">
        <v>677</v>
      </c>
      <c r="G312" s="24" t="s">
        <v>678</v>
      </c>
      <c r="H312" s="24"/>
      <c r="I312" s="24" t="s">
        <v>679</v>
      </c>
      <c r="J312" s="24"/>
      <c r="K312" s="24"/>
      <c r="L312" s="24"/>
      <c r="M312" s="24"/>
      <c r="N312" s="24"/>
      <c r="O312" s="24"/>
      <c r="P312" s="24"/>
      <c r="Q312" s="24"/>
      <c r="R312" s="24"/>
      <c r="S312" s="6"/>
      <c r="T312" s="24"/>
      <c r="U312" s="6"/>
      <c r="V312" s="6"/>
      <c r="W312" s="19"/>
      <c r="X312" s="19"/>
      <c r="Y312" s="6"/>
      <c r="Z312" s="24"/>
      <c r="AA312" s="24"/>
      <c r="AB312" s="24"/>
      <c r="AC312" s="24"/>
    </row>
    <row r="313" spans="1:29" ht="26.25" customHeight="1" x14ac:dyDescent="0.2">
      <c r="A313" s="6" t="s">
        <v>680</v>
      </c>
      <c r="B313" s="6" t="s">
        <v>681</v>
      </c>
      <c r="C313" s="6" t="s">
        <v>682</v>
      </c>
      <c r="D313" s="6" t="s">
        <v>683</v>
      </c>
      <c r="E313" s="6" t="s">
        <v>684</v>
      </c>
      <c r="F313" s="6" t="s">
        <v>685</v>
      </c>
      <c r="G313" s="24" t="s">
        <v>396</v>
      </c>
      <c r="H313" s="24"/>
      <c r="I313" s="24" t="s">
        <v>686</v>
      </c>
      <c r="J313" s="24"/>
      <c r="K313" s="24"/>
      <c r="L313" s="24"/>
      <c r="M313" s="24"/>
      <c r="N313" s="24"/>
      <c r="O313" s="24"/>
      <c r="P313" s="24"/>
      <c r="Q313" s="24"/>
      <c r="R313" s="24"/>
      <c r="S313" s="6"/>
      <c r="T313" s="24"/>
      <c r="U313" s="6"/>
      <c r="V313" s="6"/>
      <c r="W313" s="19"/>
      <c r="X313" s="19"/>
      <c r="Y313" s="6"/>
      <c r="Z313" s="24"/>
      <c r="AA313" s="24"/>
      <c r="AB313" s="24"/>
      <c r="AC313" s="24"/>
    </row>
    <row r="314" spans="1:29" ht="26.25" customHeight="1" x14ac:dyDescent="0.2">
      <c r="A314" s="6" t="s">
        <v>687</v>
      </c>
      <c r="B314" s="6" t="s">
        <v>688</v>
      </c>
      <c r="C314" s="6" t="s">
        <v>689</v>
      </c>
      <c r="D314" s="6" t="s">
        <v>690</v>
      </c>
      <c r="E314" s="6" t="s">
        <v>691</v>
      </c>
      <c r="F314" s="6" t="s">
        <v>692</v>
      </c>
      <c r="G314" s="24" t="s">
        <v>693</v>
      </c>
      <c r="H314" s="24"/>
      <c r="I314" s="24" t="s">
        <v>694</v>
      </c>
      <c r="J314" s="24"/>
      <c r="K314" s="24"/>
      <c r="L314" s="24"/>
      <c r="M314" s="24"/>
      <c r="N314" s="24"/>
      <c r="O314" s="24"/>
      <c r="P314" s="24"/>
      <c r="Q314" s="24"/>
      <c r="R314" s="24"/>
      <c r="S314" s="6"/>
      <c r="T314" s="24"/>
      <c r="U314" s="6"/>
      <c r="V314" s="6"/>
      <c r="W314" s="19"/>
      <c r="X314" s="19"/>
      <c r="Y314" s="6"/>
      <c r="Z314" s="24"/>
      <c r="AA314" s="24"/>
      <c r="AB314" s="24"/>
      <c r="AC314" s="24"/>
    </row>
    <row r="315" spans="1:29" ht="26.25" customHeight="1" x14ac:dyDescent="0.2">
      <c r="A315" s="6" t="s">
        <v>695</v>
      </c>
      <c r="B315" s="6" t="s">
        <v>696</v>
      </c>
      <c r="C315" s="6" t="s">
        <v>697</v>
      </c>
      <c r="D315" s="6" t="s">
        <v>358</v>
      </c>
      <c r="E315" s="6" t="s">
        <v>698</v>
      </c>
      <c r="F315" s="6" t="s">
        <v>699</v>
      </c>
      <c r="G315" s="24" t="s">
        <v>700</v>
      </c>
      <c r="H315" s="24"/>
      <c r="I315" s="24" t="s">
        <v>701</v>
      </c>
      <c r="J315" s="24"/>
      <c r="K315" s="24"/>
      <c r="L315" s="24"/>
      <c r="M315" s="24"/>
      <c r="N315" s="24"/>
      <c r="O315" s="24"/>
      <c r="P315" s="24"/>
      <c r="Q315" s="24"/>
      <c r="R315" s="24"/>
      <c r="S315" s="6"/>
      <c r="T315" s="24"/>
      <c r="U315" s="6"/>
      <c r="V315" s="6"/>
      <c r="W315" s="19"/>
      <c r="X315" s="19"/>
      <c r="Y315" s="6"/>
      <c r="Z315" s="24"/>
      <c r="AA315" s="24"/>
      <c r="AB315" s="24"/>
      <c r="AC315" s="24"/>
    </row>
    <row r="316" spans="1:29" ht="26.25" customHeight="1" x14ac:dyDescent="0.2">
      <c r="A316" s="6" t="s">
        <v>702</v>
      </c>
      <c r="B316" s="6" t="s">
        <v>259</v>
      </c>
      <c r="C316" s="6" t="s">
        <v>703</v>
      </c>
      <c r="D316" s="6" t="s">
        <v>704</v>
      </c>
      <c r="E316" s="6" t="s">
        <v>705</v>
      </c>
      <c r="F316" s="6" t="s">
        <v>706</v>
      </c>
      <c r="G316" s="24" t="s">
        <v>707</v>
      </c>
      <c r="H316" s="24"/>
      <c r="I316" s="24" t="s">
        <v>708</v>
      </c>
      <c r="J316" s="24"/>
      <c r="K316" s="24"/>
      <c r="L316" s="24"/>
      <c r="M316" s="24"/>
      <c r="N316" s="24"/>
      <c r="O316" s="24"/>
      <c r="P316" s="24"/>
      <c r="Q316" s="24"/>
      <c r="R316" s="24"/>
      <c r="S316" s="6"/>
      <c r="T316" s="24"/>
      <c r="U316" s="6"/>
      <c r="V316" s="6"/>
      <c r="W316" s="19"/>
      <c r="X316" s="19"/>
      <c r="Y316" s="6"/>
      <c r="Z316" s="24"/>
      <c r="AA316" s="24"/>
      <c r="AB316" s="24"/>
      <c r="AC316" s="24"/>
    </row>
    <row r="317" spans="1:29" ht="26.25" customHeight="1" x14ac:dyDescent="0.2">
      <c r="A317" s="6" t="s">
        <v>709</v>
      </c>
      <c r="B317" s="6" t="s">
        <v>710</v>
      </c>
      <c r="C317" s="6" t="s">
        <v>711</v>
      </c>
      <c r="D317" s="6" t="s">
        <v>712</v>
      </c>
      <c r="E317" s="6" t="s">
        <v>713</v>
      </c>
      <c r="F317" s="6" t="s">
        <v>714</v>
      </c>
      <c r="G317" s="24" t="s">
        <v>264</v>
      </c>
      <c r="H317" s="24"/>
      <c r="I317" s="24" t="s">
        <v>196</v>
      </c>
      <c r="J317" s="24"/>
      <c r="K317" s="24"/>
      <c r="L317" s="24"/>
      <c r="M317" s="24"/>
      <c r="N317" s="24"/>
      <c r="O317" s="24"/>
      <c r="P317" s="24"/>
      <c r="Q317" s="24"/>
      <c r="R317" s="24"/>
      <c r="S317" s="6"/>
      <c r="T317" s="24"/>
      <c r="U317" s="6"/>
      <c r="V317" s="6"/>
      <c r="W317" s="19"/>
      <c r="X317" s="19"/>
      <c r="Y317" s="6"/>
      <c r="Z317" s="24"/>
      <c r="AA317" s="24"/>
      <c r="AB317" s="24"/>
      <c r="AC317" s="24"/>
    </row>
    <row r="318" spans="1:29" ht="26.25" customHeight="1" x14ac:dyDescent="0.2">
      <c r="A318" s="6" t="s">
        <v>715</v>
      </c>
      <c r="B318" s="6" t="s">
        <v>716</v>
      </c>
      <c r="C318" s="6" t="s">
        <v>717</v>
      </c>
      <c r="D318" s="6" t="s">
        <v>718</v>
      </c>
      <c r="E318" s="6" t="s">
        <v>719</v>
      </c>
      <c r="F318" s="6" t="s">
        <v>720</v>
      </c>
      <c r="G318" s="24" t="s">
        <v>721</v>
      </c>
      <c r="H318" s="24"/>
      <c r="I318" s="24" t="s">
        <v>722</v>
      </c>
      <c r="J318" s="24"/>
      <c r="K318" s="24"/>
      <c r="L318" s="24"/>
      <c r="M318" s="24"/>
      <c r="N318" s="24"/>
      <c r="O318" s="24"/>
      <c r="P318" s="24"/>
      <c r="Q318" s="24"/>
      <c r="R318" s="24"/>
      <c r="S318" s="6"/>
      <c r="T318" s="24"/>
      <c r="U318" s="6"/>
      <c r="V318" s="6"/>
      <c r="W318" s="19"/>
      <c r="X318" s="19"/>
      <c r="Y318" s="6"/>
      <c r="Z318" s="24"/>
      <c r="AA318" s="24"/>
      <c r="AB318" s="24"/>
      <c r="AC318" s="24"/>
    </row>
    <row r="319" spans="1:29" ht="26.25" customHeight="1" x14ac:dyDescent="0.2">
      <c r="A319" s="6" t="s">
        <v>723</v>
      </c>
      <c r="B319" s="6" t="s">
        <v>724</v>
      </c>
      <c r="C319" s="6" t="s">
        <v>725</v>
      </c>
      <c r="D319" s="6" t="s">
        <v>726</v>
      </c>
      <c r="E319" s="6" t="s">
        <v>727</v>
      </c>
      <c r="F319" s="6" t="s">
        <v>728</v>
      </c>
      <c r="G319" s="24" t="s">
        <v>729</v>
      </c>
      <c r="H319" s="24"/>
      <c r="I319" s="24" t="s">
        <v>730</v>
      </c>
      <c r="J319" s="24"/>
      <c r="K319" s="24"/>
      <c r="L319" s="24"/>
      <c r="M319" s="24"/>
      <c r="N319" s="24"/>
      <c r="O319" s="24"/>
      <c r="P319" s="24"/>
      <c r="Q319" s="24"/>
      <c r="R319" s="24"/>
      <c r="S319" s="6"/>
      <c r="T319" s="24"/>
      <c r="U319" s="6"/>
      <c r="V319" s="6"/>
      <c r="W319" s="19"/>
      <c r="X319" s="19"/>
      <c r="Y319" s="6"/>
      <c r="Z319" s="24"/>
      <c r="AA319" s="24"/>
      <c r="AB319" s="24"/>
      <c r="AC319" s="24"/>
    </row>
    <row r="320" spans="1:29" ht="26.25" customHeight="1" x14ac:dyDescent="0.2">
      <c r="A320" s="6" t="s">
        <v>646</v>
      </c>
      <c r="B320" s="6" t="s">
        <v>731</v>
      </c>
      <c r="C320" s="6" t="s">
        <v>732</v>
      </c>
      <c r="D320" s="6" t="s">
        <v>733</v>
      </c>
      <c r="E320" s="6" t="s">
        <v>734</v>
      </c>
      <c r="F320" s="6" t="s">
        <v>735</v>
      </c>
      <c r="G320" s="24">
        <v>31.21</v>
      </c>
      <c r="H320" s="24"/>
      <c r="I320" s="24" t="s">
        <v>736</v>
      </c>
      <c r="J320" s="24"/>
      <c r="K320" s="24"/>
      <c r="L320" s="24"/>
      <c r="M320" s="24"/>
      <c r="N320" s="24"/>
      <c r="O320" s="24"/>
      <c r="P320" s="24"/>
      <c r="Q320" s="24"/>
      <c r="R320" s="24"/>
      <c r="S320" s="6"/>
      <c r="T320" s="24"/>
      <c r="U320" s="6"/>
      <c r="V320" s="6"/>
      <c r="W320" s="19"/>
      <c r="X320" s="19"/>
      <c r="Y320" s="6"/>
      <c r="Z320" s="24"/>
      <c r="AA320" s="24"/>
      <c r="AB320" s="24"/>
      <c r="AC320" s="24"/>
    </row>
    <row r="321" spans="1:29" ht="26.25" customHeight="1" x14ac:dyDescent="0.2">
      <c r="A321" s="6" t="s">
        <v>737</v>
      </c>
      <c r="B321" s="6" t="s">
        <v>738</v>
      </c>
      <c r="C321" s="6" t="s">
        <v>739</v>
      </c>
      <c r="D321" s="6" t="s">
        <v>740</v>
      </c>
      <c r="E321" s="6" t="s">
        <v>676</v>
      </c>
      <c r="F321" s="6" t="s">
        <v>741</v>
      </c>
      <c r="G321" s="24" t="s">
        <v>742</v>
      </c>
      <c r="H321" s="24"/>
      <c r="I321" s="24" t="s">
        <v>743</v>
      </c>
      <c r="J321" s="24"/>
      <c r="K321" s="24"/>
      <c r="L321" s="24"/>
      <c r="M321" s="24"/>
      <c r="N321" s="24"/>
      <c r="O321" s="24"/>
      <c r="P321" s="24"/>
      <c r="Q321" s="24"/>
      <c r="R321" s="24"/>
      <c r="S321" s="6"/>
      <c r="T321" s="24"/>
      <c r="U321" s="6"/>
      <c r="V321" s="6"/>
      <c r="W321" s="19"/>
      <c r="X321" s="19"/>
      <c r="Y321" s="6"/>
      <c r="Z321" s="24"/>
      <c r="AA321" s="24"/>
      <c r="AB321" s="24"/>
      <c r="AC321" s="24"/>
    </row>
    <row r="322" spans="1:29" ht="26.25" customHeight="1" x14ac:dyDescent="0.2">
      <c r="A322" s="6" t="s">
        <v>744</v>
      </c>
      <c r="B322" s="6" t="s">
        <v>170</v>
      </c>
      <c r="C322" s="6" t="s">
        <v>745</v>
      </c>
      <c r="D322" s="6" t="s">
        <v>746</v>
      </c>
      <c r="E322" s="6" t="s">
        <v>747</v>
      </c>
      <c r="F322" s="6" t="s">
        <v>748</v>
      </c>
      <c r="G322" s="24" t="s">
        <v>749</v>
      </c>
      <c r="H322" s="24"/>
      <c r="I322" s="24" t="s">
        <v>750</v>
      </c>
      <c r="J322" s="24"/>
      <c r="K322" s="24"/>
      <c r="L322" s="24"/>
      <c r="M322" s="24"/>
      <c r="N322" s="24"/>
      <c r="O322" s="24"/>
      <c r="P322" s="24"/>
      <c r="Q322" s="24"/>
      <c r="R322" s="24"/>
      <c r="S322" s="6"/>
      <c r="T322" s="24"/>
      <c r="U322" s="6"/>
      <c r="V322" s="6"/>
      <c r="W322" s="19"/>
      <c r="X322" s="19"/>
      <c r="Y322" s="6"/>
      <c r="Z322" s="24"/>
      <c r="AA322" s="24"/>
      <c r="AB322" s="24"/>
      <c r="AC322" s="24"/>
    </row>
    <row r="323" spans="1:29" ht="26.25" customHeight="1" x14ac:dyDescent="0.2">
      <c r="A323" s="6" t="s">
        <v>584</v>
      </c>
      <c r="B323" s="6" t="s">
        <v>751</v>
      </c>
      <c r="C323" s="6" t="s">
        <v>752</v>
      </c>
      <c r="D323" s="6" t="s">
        <v>753</v>
      </c>
      <c r="E323" s="6" t="s">
        <v>754</v>
      </c>
      <c r="F323" s="6" t="s">
        <v>755</v>
      </c>
      <c r="G323" s="24" t="s">
        <v>756</v>
      </c>
      <c r="H323" s="24"/>
      <c r="I323" s="24" t="s">
        <v>757</v>
      </c>
      <c r="J323" s="24"/>
      <c r="K323" s="24"/>
      <c r="L323" s="24"/>
      <c r="M323" s="24"/>
      <c r="N323" s="24"/>
      <c r="O323" s="24"/>
      <c r="P323" s="24"/>
      <c r="Q323" s="24"/>
      <c r="R323" s="24"/>
      <c r="S323" s="6"/>
      <c r="T323" s="24"/>
      <c r="U323" s="6"/>
      <c r="V323" s="6"/>
      <c r="W323" s="19"/>
      <c r="X323" s="19"/>
      <c r="Y323" s="6"/>
      <c r="Z323" s="24"/>
      <c r="AA323" s="24"/>
      <c r="AB323" s="24"/>
      <c r="AC323" s="24"/>
    </row>
    <row r="324" spans="1:29" ht="26.25" customHeight="1" x14ac:dyDescent="0.2">
      <c r="A324" s="6" t="s">
        <v>758</v>
      </c>
      <c r="B324" s="6" t="s">
        <v>759</v>
      </c>
      <c r="C324" s="6" t="s">
        <v>760</v>
      </c>
      <c r="D324" s="6" t="s">
        <v>761</v>
      </c>
      <c r="E324" s="6" t="s">
        <v>762</v>
      </c>
      <c r="F324" s="6" t="s">
        <v>763</v>
      </c>
      <c r="G324" s="24" t="s">
        <v>764</v>
      </c>
      <c r="H324" s="24"/>
      <c r="I324" s="24" t="s">
        <v>765</v>
      </c>
      <c r="J324" s="24"/>
      <c r="K324" s="24"/>
      <c r="L324" s="24"/>
      <c r="M324" s="24"/>
      <c r="N324" s="24"/>
      <c r="O324" s="24"/>
      <c r="P324" s="24"/>
      <c r="Q324" s="24"/>
      <c r="R324" s="24"/>
      <c r="S324" s="6"/>
      <c r="T324" s="24"/>
      <c r="U324" s="6"/>
      <c r="V324" s="6"/>
      <c r="W324" s="19"/>
      <c r="X324" s="19"/>
      <c r="Y324" s="6"/>
      <c r="Z324" s="24"/>
      <c r="AA324" s="24"/>
      <c r="AB324" s="24"/>
      <c r="AC324" s="24"/>
    </row>
    <row r="325" spans="1:29" ht="26.25" customHeight="1" x14ac:dyDescent="0.2">
      <c r="A325" s="6" t="s">
        <v>766</v>
      </c>
      <c r="B325" s="6" t="s">
        <v>767</v>
      </c>
      <c r="C325" s="6" t="s">
        <v>768</v>
      </c>
      <c r="D325" s="6" t="s">
        <v>769</v>
      </c>
      <c r="E325" s="6" t="s">
        <v>698</v>
      </c>
      <c r="F325" s="6" t="s">
        <v>770</v>
      </c>
      <c r="G325" s="24" t="s">
        <v>764</v>
      </c>
      <c r="H325" s="24"/>
      <c r="I325" s="24" t="s">
        <v>107</v>
      </c>
      <c r="J325" s="24"/>
      <c r="K325" s="24"/>
      <c r="L325" s="24"/>
      <c r="M325" s="24"/>
      <c r="N325" s="24"/>
      <c r="O325" s="24"/>
      <c r="P325" s="24"/>
      <c r="Q325" s="24"/>
      <c r="R325" s="24"/>
      <c r="S325" s="6"/>
      <c r="T325" s="24"/>
      <c r="U325" s="6"/>
      <c r="V325" s="6"/>
      <c r="W325" s="19"/>
      <c r="X325" s="19"/>
      <c r="Y325" s="6"/>
      <c r="Z325" s="24"/>
      <c r="AA325" s="24"/>
      <c r="AB325" s="24"/>
      <c r="AC325" s="24"/>
    </row>
    <row r="326" spans="1:29" ht="26.25" customHeight="1" x14ac:dyDescent="0.2">
      <c r="A326" s="6" t="s">
        <v>771</v>
      </c>
      <c r="B326" s="6" t="s">
        <v>772</v>
      </c>
      <c r="C326" s="6" t="s">
        <v>773</v>
      </c>
      <c r="D326" s="6" t="s">
        <v>774</v>
      </c>
      <c r="E326" s="6" t="s">
        <v>775</v>
      </c>
      <c r="F326" s="6" t="s">
        <v>776</v>
      </c>
      <c r="G326" s="24" t="s">
        <v>777</v>
      </c>
      <c r="H326" s="24"/>
      <c r="I326" s="24" t="s">
        <v>778</v>
      </c>
      <c r="J326" s="24"/>
      <c r="K326" s="24"/>
      <c r="L326" s="24"/>
      <c r="M326" s="24"/>
      <c r="N326" s="24"/>
      <c r="O326" s="24"/>
      <c r="P326" s="24"/>
      <c r="Q326" s="24"/>
      <c r="R326" s="24"/>
      <c r="S326" s="6"/>
      <c r="T326" s="24"/>
      <c r="U326" s="6"/>
      <c r="V326" s="6"/>
      <c r="W326" s="19"/>
      <c r="X326" s="19"/>
      <c r="Y326" s="6"/>
      <c r="Z326" s="24"/>
      <c r="AA326" s="24"/>
      <c r="AB326" s="24"/>
      <c r="AC326" s="24"/>
    </row>
    <row r="327" spans="1:29" ht="26.25" customHeight="1" x14ac:dyDescent="0.2">
      <c r="A327" s="6" t="s">
        <v>161</v>
      </c>
      <c r="B327" s="6" t="s">
        <v>779</v>
      </c>
      <c r="C327" s="6" t="s">
        <v>780</v>
      </c>
      <c r="D327" s="6" t="s">
        <v>781</v>
      </c>
      <c r="E327" s="6" t="s">
        <v>782</v>
      </c>
      <c r="F327" s="6" t="s">
        <v>783</v>
      </c>
      <c r="G327" s="24" t="s">
        <v>211</v>
      </c>
      <c r="H327" s="24"/>
      <c r="I327" s="24" t="s">
        <v>784</v>
      </c>
      <c r="J327" s="24"/>
      <c r="K327" s="24"/>
      <c r="L327" s="24"/>
      <c r="M327" s="24"/>
      <c r="N327" s="24"/>
      <c r="O327" s="24"/>
      <c r="P327" s="24"/>
      <c r="Q327" s="24"/>
      <c r="R327" s="24"/>
      <c r="S327" s="6"/>
      <c r="T327" s="24"/>
      <c r="U327" s="6"/>
      <c r="V327" s="6"/>
      <c r="W327" s="19"/>
      <c r="X327" s="19"/>
      <c r="Y327" s="6"/>
      <c r="Z327" s="24"/>
      <c r="AA327" s="24"/>
      <c r="AB327" s="24"/>
      <c r="AC327" s="24"/>
    </row>
    <row r="328" spans="1:29" ht="26.25" customHeight="1" x14ac:dyDescent="0.2">
      <c r="A328" s="6" t="s">
        <v>785</v>
      </c>
      <c r="B328" s="6" t="s">
        <v>786</v>
      </c>
      <c r="C328" s="6" t="s">
        <v>787</v>
      </c>
      <c r="D328" s="6" t="s">
        <v>327</v>
      </c>
      <c r="E328" s="6" t="s">
        <v>417</v>
      </c>
      <c r="F328" s="6" t="s">
        <v>788</v>
      </c>
      <c r="G328" s="24" t="s">
        <v>789</v>
      </c>
      <c r="H328" s="24"/>
      <c r="I328" s="24" t="s">
        <v>790</v>
      </c>
      <c r="J328" s="24"/>
      <c r="K328" s="24"/>
      <c r="L328" s="24"/>
      <c r="M328" s="24"/>
      <c r="N328" s="24"/>
      <c r="O328" s="24"/>
      <c r="P328" s="24"/>
      <c r="Q328" s="24"/>
      <c r="R328" s="24"/>
      <c r="S328" s="6"/>
      <c r="T328" s="24"/>
      <c r="U328" s="6"/>
      <c r="V328" s="6"/>
      <c r="W328" s="19"/>
      <c r="X328" s="19"/>
      <c r="Y328" s="6"/>
      <c r="Z328" s="24"/>
      <c r="AA328" s="24"/>
      <c r="AB328" s="24"/>
      <c r="AC328" s="24"/>
    </row>
    <row r="329" spans="1:29" ht="26.25" customHeight="1" x14ac:dyDescent="0.2">
      <c r="A329" s="6" t="s">
        <v>791</v>
      </c>
      <c r="B329" s="6" t="s">
        <v>792</v>
      </c>
      <c r="C329" s="6" t="s">
        <v>793</v>
      </c>
      <c r="D329" s="6" t="s">
        <v>794</v>
      </c>
      <c r="E329" s="6" t="s">
        <v>795</v>
      </c>
      <c r="F329" s="6" t="s">
        <v>796</v>
      </c>
      <c r="G329" s="24" t="s">
        <v>797</v>
      </c>
      <c r="H329" s="24"/>
      <c r="I329" s="24" t="s">
        <v>798</v>
      </c>
      <c r="J329" s="24"/>
      <c r="K329" s="24"/>
      <c r="L329" s="24"/>
      <c r="M329" s="24"/>
      <c r="N329" s="24"/>
      <c r="O329" s="24"/>
      <c r="P329" s="24"/>
      <c r="Q329" s="24"/>
      <c r="R329" s="24"/>
      <c r="S329" s="6"/>
      <c r="T329" s="24"/>
      <c r="U329" s="6"/>
      <c r="V329" s="6"/>
      <c r="W329" s="19"/>
      <c r="X329" s="19"/>
      <c r="Y329" s="6"/>
      <c r="Z329" s="24"/>
      <c r="AA329" s="24"/>
      <c r="AB329" s="24"/>
      <c r="AC329" s="24"/>
    </row>
    <row r="330" spans="1:29" ht="26.25" customHeight="1" x14ac:dyDescent="0.2">
      <c r="A330" s="6" t="s">
        <v>799</v>
      </c>
      <c r="B330" s="6" t="s">
        <v>800</v>
      </c>
      <c r="C330" s="6" t="s">
        <v>801</v>
      </c>
      <c r="D330" s="6" t="s">
        <v>156</v>
      </c>
      <c r="E330" s="6" t="s">
        <v>802</v>
      </c>
      <c r="F330" s="6" t="s">
        <v>803</v>
      </c>
      <c r="G330" s="24" t="s">
        <v>804</v>
      </c>
      <c r="H330" s="24"/>
      <c r="I330" s="24" t="s">
        <v>805</v>
      </c>
      <c r="J330" s="24"/>
      <c r="K330" s="24"/>
      <c r="L330" s="24"/>
      <c r="M330" s="24"/>
      <c r="N330" s="24"/>
      <c r="O330" s="24"/>
      <c r="P330" s="24"/>
      <c r="Q330" s="24"/>
      <c r="R330" s="24"/>
      <c r="S330" s="6"/>
      <c r="T330" s="24"/>
      <c r="U330" s="6"/>
      <c r="V330" s="6"/>
      <c r="W330" s="19"/>
      <c r="X330" s="19"/>
      <c r="Y330" s="6"/>
      <c r="Z330" s="24"/>
      <c r="AA330" s="24"/>
      <c r="AB330" s="24"/>
      <c r="AC330" s="24"/>
    </row>
    <row r="331" spans="1:29" ht="26.25" customHeight="1" x14ac:dyDescent="0.2">
      <c r="A331" s="6" t="s">
        <v>806</v>
      </c>
      <c r="B331" s="6" t="s">
        <v>807</v>
      </c>
      <c r="C331" s="6" t="s">
        <v>808</v>
      </c>
      <c r="D331" s="6" t="s">
        <v>809</v>
      </c>
      <c r="E331" s="6" t="s">
        <v>810</v>
      </c>
      <c r="F331" s="6" t="s">
        <v>811</v>
      </c>
      <c r="G331" s="24" t="s">
        <v>583</v>
      </c>
      <c r="H331" s="24"/>
      <c r="I331" s="24" t="s">
        <v>562</v>
      </c>
      <c r="J331" s="24"/>
      <c r="K331" s="24"/>
      <c r="L331" s="24"/>
      <c r="M331" s="24"/>
      <c r="N331" s="24"/>
      <c r="O331" s="24"/>
      <c r="P331" s="24"/>
      <c r="Q331" s="24"/>
      <c r="R331" s="24"/>
      <c r="S331" s="6"/>
      <c r="T331" s="24"/>
      <c r="U331" s="6"/>
      <c r="V331" s="6"/>
      <c r="W331" s="19"/>
      <c r="X331" s="19"/>
      <c r="Y331" s="6"/>
      <c r="Z331" s="24"/>
      <c r="AA331" s="24"/>
      <c r="AB331" s="24"/>
      <c r="AC331" s="24"/>
    </row>
    <row r="332" spans="1:29" ht="26.25" customHeight="1" x14ac:dyDescent="0.2">
      <c r="A332" s="6" t="s">
        <v>812</v>
      </c>
      <c r="B332" s="6" t="s">
        <v>391</v>
      </c>
      <c r="C332" s="6" t="s">
        <v>813</v>
      </c>
      <c r="D332" s="6" t="s">
        <v>814</v>
      </c>
      <c r="E332" s="6" t="s">
        <v>815</v>
      </c>
      <c r="F332" s="6" t="s">
        <v>816</v>
      </c>
      <c r="G332" s="24" t="s">
        <v>707</v>
      </c>
      <c r="H332" s="24"/>
      <c r="I332" s="24" t="s">
        <v>657</v>
      </c>
      <c r="J332" s="24"/>
      <c r="K332" s="24"/>
      <c r="L332" s="24"/>
      <c r="M332" s="24"/>
      <c r="N332" s="24"/>
      <c r="O332" s="24"/>
      <c r="P332" s="24"/>
      <c r="Q332" s="24"/>
      <c r="R332" s="24"/>
      <c r="S332" s="6"/>
      <c r="T332" s="24"/>
      <c r="U332" s="6"/>
      <c r="V332" s="6"/>
      <c r="W332" s="19"/>
      <c r="X332" s="19"/>
      <c r="Y332" s="6"/>
      <c r="Z332" s="24"/>
      <c r="AA332" s="24"/>
      <c r="AB332" s="24"/>
      <c r="AC332" s="24"/>
    </row>
    <row r="333" spans="1:29" ht="26.25" customHeight="1" x14ac:dyDescent="0.2">
      <c r="A333" s="6" t="s">
        <v>817</v>
      </c>
      <c r="B333" s="6" t="s">
        <v>818</v>
      </c>
      <c r="C333" s="6" t="s">
        <v>819</v>
      </c>
      <c r="D333" s="6" t="s">
        <v>820</v>
      </c>
      <c r="E333" s="6" t="s">
        <v>821</v>
      </c>
      <c r="F333" s="6" t="s">
        <v>822</v>
      </c>
      <c r="G333" s="24" t="s">
        <v>823</v>
      </c>
      <c r="H333" s="24"/>
      <c r="I333" s="24" t="s">
        <v>824</v>
      </c>
      <c r="J333" s="24"/>
      <c r="K333" s="24"/>
      <c r="L333" s="24"/>
      <c r="M333" s="24"/>
      <c r="N333" s="24"/>
      <c r="O333" s="24"/>
      <c r="P333" s="24"/>
      <c r="Q333" s="24"/>
      <c r="R333" s="24"/>
      <c r="S333" s="6"/>
      <c r="T333" s="24"/>
      <c r="U333" s="6"/>
      <c r="V333" s="6"/>
      <c r="W333" s="19"/>
      <c r="X333" s="19"/>
      <c r="Y333" s="6"/>
      <c r="Z333" s="24"/>
      <c r="AA333" s="24"/>
      <c r="AB333" s="24"/>
      <c r="AC333" s="24"/>
    </row>
    <row r="334" spans="1:29" ht="26.25" customHeight="1" x14ac:dyDescent="0.2">
      <c r="A334" s="6" t="s">
        <v>825</v>
      </c>
      <c r="B334" s="6" t="s">
        <v>230</v>
      </c>
      <c r="C334" s="6" t="s">
        <v>826</v>
      </c>
      <c r="D334" s="6" t="s">
        <v>827</v>
      </c>
      <c r="E334" s="6" t="s">
        <v>828</v>
      </c>
      <c r="F334" s="6" t="s">
        <v>829</v>
      </c>
      <c r="G334" s="24" t="s">
        <v>491</v>
      </c>
      <c r="H334" s="24"/>
      <c r="I334" s="24" t="s">
        <v>492</v>
      </c>
      <c r="J334" s="24"/>
      <c r="K334" s="24"/>
      <c r="L334" s="24"/>
      <c r="M334" s="24"/>
      <c r="N334" s="24"/>
      <c r="O334" s="24"/>
      <c r="P334" s="24"/>
      <c r="Q334" s="6"/>
      <c r="R334" s="24"/>
      <c r="S334" s="6"/>
      <c r="T334" s="24"/>
      <c r="U334" s="6"/>
      <c r="V334" s="6"/>
      <c r="W334" s="19"/>
      <c r="X334" s="19"/>
      <c r="Y334" s="6"/>
      <c r="Z334" s="24"/>
      <c r="AA334" s="24"/>
      <c r="AB334" s="24"/>
      <c r="AC334" s="24"/>
    </row>
    <row r="335" spans="1:29" ht="26.25" customHeight="1" x14ac:dyDescent="0.2">
      <c r="A335" s="6" t="s">
        <v>830</v>
      </c>
      <c r="B335" s="6" t="s">
        <v>831</v>
      </c>
      <c r="C335" s="6" t="s">
        <v>832</v>
      </c>
      <c r="D335" s="6" t="s">
        <v>833</v>
      </c>
      <c r="E335" s="6" t="s">
        <v>834</v>
      </c>
      <c r="F335" s="6" t="s">
        <v>835</v>
      </c>
      <c r="G335" s="24" t="s">
        <v>836</v>
      </c>
      <c r="H335" s="24"/>
      <c r="I335" s="24" t="s">
        <v>837</v>
      </c>
      <c r="J335" s="24"/>
      <c r="K335" s="24"/>
      <c r="L335" s="24"/>
      <c r="M335" s="24"/>
      <c r="N335" s="24"/>
      <c r="O335" s="24"/>
      <c r="P335" s="24"/>
      <c r="Q335" s="6"/>
      <c r="R335" s="24"/>
      <c r="S335" s="6"/>
      <c r="T335" s="24"/>
      <c r="U335" s="6"/>
      <c r="V335" s="6"/>
      <c r="W335" s="19"/>
      <c r="X335" s="19"/>
      <c r="Y335" s="6"/>
      <c r="Z335" s="24"/>
      <c r="AA335" s="24"/>
      <c r="AB335" s="24"/>
      <c r="AC335" s="24"/>
    </row>
    <row r="336" spans="1:29" ht="26.25" customHeight="1" x14ac:dyDescent="0.2">
      <c r="A336" s="6" t="s">
        <v>838</v>
      </c>
      <c r="B336" s="6" t="s">
        <v>839</v>
      </c>
      <c r="C336" s="6" t="s">
        <v>840</v>
      </c>
      <c r="D336" s="6" t="s">
        <v>841</v>
      </c>
      <c r="E336" s="6" t="s">
        <v>842</v>
      </c>
      <c r="F336" s="6" t="s">
        <v>843</v>
      </c>
      <c r="G336" s="24" t="s">
        <v>678</v>
      </c>
      <c r="H336" s="24"/>
      <c r="I336" s="24" t="s">
        <v>844</v>
      </c>
      <c r="J336" s="24"/>
      <c r="K336" s="24"/>
      <c r="L336" s="24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26.25" customHeight="1" x14ac:dyDescent="0.2">
      <c r="A337" s="6" t="s">
        <v>766</v>
      </c>
      <c r="B337" s="6" t="s">
        <v>101</v>
      </c>
      <c r="C337" s="6" t="s">
        <v>845</v>
      </c>
      <c r="D337" s="6" t="s">
        <v>846</v>
      </c>
      <c r="E337" s="6" t="s">
        <v>847</v>
      </c>
      <c r="F337" s="6" t="s">
        <v>848</v>
      </c>
      <c r="G337" s="24" t="s">
        <v>849</v>
      </c>
      <c r="H337" s="24"/>
      <c r="I337" s="24" t="s">
        <v>555</v>
      </c>
      <c r="J337" s="24"/>
      <c r="K337" s="24"/>
      <c r="L337" s="24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26.25" customHeight="1" x14ac:dyDescent="0.2">
      <c r="A338" s="6" t="s">
        <v>850</v>
      </c>
      <c r="B338" s="6" t="s">
        <v>851</v>
      </c>
      <c r="C338" s="6" t="s">
        <v>852</v>
      </c>
      <c r="D338" s="6" t="s">
        <v>853</v>
      </c>
      <c r="E338" s="6" t="s">
        <v>854</v>
      </c>
      <c r="F338" s="6" t="s">
        <v>855</v>
      </c>
      <c r="G338" s="24" t="s">
        <v>856</v>
      </c>
      <c r="H338" s="24"/>
      <c r="I338" s="24" t="s">
        <v>857</v>
      </c>
      <c r="J338" s="24"/>
      <c r="K338" s="24"/>
      <c r="L338" s="24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26.25" customHeight="1" x14ac:dyDescent="0.2">
      <c r="A339" s="6" t="s">
        <v>858</v>
      </c>
      <c r="B339" s="6" t="s">
        <v>859</v>
      </c>
      <c r="C339" s="6" t="s">
        <v>860</v>
      </c>
      <c r="D339" s="6" t="s">
        <v>861</v>
      </c>
      <c r="E339" s="6" t="s">
        <v>862</v>
      </c>
      <c r="F339" s="6" t="s">
        <v>863</v>
      </c>
      <c r="G339" s="24" t="s">
        <v>707</v>
      </c>
      <c r="H339" s="24"/>
      <c r="I339" s="24" t="s">
        <v>708</v>
      </c>
      <c r="J339" s="24"/>
      <c r="K339" s="24"/>
      <c r="L339" s="24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26.25" customHeight="1" x14ac:dyDescent="0.2">
      <c r="A340" s="6" t="s">
        <v>864</v>
      </c>
      <c r="B340" s="6" t="s">
        <v>865</v>
      </c>
      <c r="C340" s="6" t="s">
        <v>866</v>
      </c>
      <c r="D340" s="6" t="s">
        <v>867</v>
      </c>
      <c r="E340" s="6" t="s">
        <v>661</v>
      </c>
      <c r="F340" s="6" t="s">
        <v>868</v>
      </c>
      <c r="G340" s="24" t="s">
        <v>869</v>
      </c>
      <c r="H340" s="24"/>
      <c r="I340" s="24" t="s">
        <v>870</v>
      </c>
      <c r="J340" s="24"/>
      <c r="K340" s="24"/>
      <c r="L340" s="24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26.25" customHeight="1" x14ac:dyDescent="0.2">
      <c r="A341" s="6" t="s">
        <v>871</v>
      </c>
      <c r="B341" s="6" t="s">
        <v>872</v>
      </c>
      <c r="C341" s="6" t="s">
        <v>873</v>
      </c>
      <c r="D341" s="6" t="s">
        <v>874</v>
      </c>
      <c r="E341" s="6" t="s">
        <v>875</v>
      </c>
      <c r="F341" s="6" t="s">
        <v>876</v>
      </c>
      <c r="G341" s="24" t="s">
        <v>98</v>
      </c>
      <c r="H341" s="24"/>
      <c r="I341" s="24" t="s">
        <v>492</v>
      </c>
      <c r="J341" s="24"/>
      <c r="K341" s="24"/>
      <c r="L341" s="24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26.25" customHeight="1" x14ac:dyDescent="0.2">
      <c r="A342" s="6" t="s">
        <v>877</v>
      </c>
      <c r="B342" s="6" t="s">
        <v>238</v>
      </c>
      <c r="C342" s="6" t="s">
        <v>878</v>
      </c>
      <c r="D342" s="6" t="s">
        <v>879</v>
      </c>
      <c r="E342" s="6" t="s">
        <v>880</v>
      </c>
      <c r="F342" s="6" t="s">
        <v>881</v>
      </c>
      <c r="G342" s="24" t="s">
        <v>219</v>
      </c>
      <c r="H342" s="24"/>
      <c r="I342" s="24" t="s">
        <v>160</v>
      </c>
      <c r="J342" s="24"/>
      <c r="K342" s="24"/>
      <c r="L342" s="24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26.25" customHeight="1" x14ac:dyDescent="0.2">
      <c r="A343" s="6" t="s">
        <v>882</v>
      </c>
      <c r="B343" s="6" t="s">
        <v>883</v>
      </c>
      <c r="C343" s="6" t="s">
        <v>884</v>
      </c>
      <c r="D343" s="6" t="s">
        <v>885</v>
      </c>
      <c r="E343" s="6" t="s">
        <v>886</v>
      </c>
      <c r="F343" s="6" t="s">
        <v>887</v>
      </c>
      <c r="G343" s="24" t="s">
        <v>888</v>
      </c>
      <c r="H343" s="24"/>
      <c r="I343" s="24" t="s">
        <v>889</v>
      </c>
      <c r="J343" s="24"/>
      <c r="K343" s="24"/>
      <c r="L343" s="24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26.25" customHeight="1" x14ac:dyDescent="0.2">
      <c r="A344" s="6" t="s">
        <v>890</v>
      </c>
      <c r="B344" s="6" t="s">
        <v>891</v>
      </c>
      <c r="C344" s="6" t="s">
        <v>892</v>
      </c>
      <c r="D344" s="6" t="s">
        <v>893</v>
      </c>
      <c r="E344" s="6" t="s">
        <v>128</v>
      </c>
      <c r="F344" s="6" t="s">
        <v>894</v>
      </c>
      <c r="G344" s="24" t="s">
        <v>895</v>
      </c>
      <c r="H344" s="24"/>
      <c r="I344" s="24" t="s">
        <v>750</v>
      </c>
      <c r="J344" s="24"/>
      <c r="K344" s="24"/>
      <c r="L344" s="24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26.25" customHeight="1" x14ac:dyDescent="0.2">
      <c r="A345" s="6" t="s">
        <v>896</v>
      </c>
      <c r="B345" s="6" t="s">
        <v>897</v>
      </c>
      <c r="C345" s="6" t="s">
        <v>898</v>
      </c>
      <c r="D345" s="6" t="s">
        <v>224</v>
      </c>
      <c r="E345" s="6" t="s">
        <v>899</v>
      </c>
      <c r="F345" s="6" t="s">
        <v>900</v>
      </c>
      <c r="G345" s="24" t="s">
        <v>901</v>
      </c>
      <c r="H345" s="24"/>
      <c r="I345" s="24" t="s">
        <v>477</v>
      </c>
      <c r="J345" s="24"/>
      <c r="K345" s="24"/>
      <c r="L345" s="24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26.25" customHeight="1" x14ac:dyDescent="0.2">
      <c r="A346" s="6" t="s">
        <v>902</v>
      </c>
      <c r="B346" s="6" t="s">
        <v>903</v>
      </c>
      <c r="C346" s="6" t="s">
        <v>904</v>
      </c>
      <c r="D346" s="6" t="s">
        <v>905</v>
      </c>
      <c r="E346" s="6" t="s">
        <v>815</v>
      </c>
      <c r="F346" s="6" t="s">
        <v>906</v>
      </c>
      <c r="G346" s="24" t="s">
        <v>907</v>
      </c>
      <c r="H346" s="24"/>
      <c r="I346" s="24" t="s">
        <v>477</v>
      </c>
      <c r="J346" s="24"/>
      <c r="K346" s="24"/>
      <c r="L346" s="24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26.25" customHeight="1" x14ac:dyDescent="0.2">
      <c r="A347" s="6" t="s">
        <v>908</v>
      </c>
      <c r="B347" s="6" t="s">
        <v>909</v>
      </c>
      <c r="C347" s="6" t="s">
        <v>910</v>
      </c>
      <c r="D347" s="6" t="s">
        <v>911</v>
      </c>
      <c r="E347" s="6" t="s">
        <v>912</v>
      </c>
      <c r="F347" s="6" t="s">
        <v>913</v>
      </c>
      <c r="G347" s="24" t="s">
        <v>914</v>
      </c>
      <c r="H347" s="24"/>
      <c r="I347" s="24" t="s">
        <v>915</v>
      </c>
      <c r="J347" s="24"/>
      <c r="K347" s="24"/>
      <c r="L347" s="24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26.25" customHeight="1" x14ac:dyDescent="0.2">
      <c r="A348" s="6" t="s">
        <v>916</v>
      </c>
      <c r="B348" s="6" t="s">
        <v>917</v>
      </c>
      <c r="C348" s="6" t="s">
        <v>918</v>
      </c>
      <c r="D348" s="6" t="s">
        <v>919</v>
      </c>
      <c r="E348" s="6" t="s">
        <v>920</v>
      </c>
      <c r="F348" s="6" t="s">
        <v>921</v>
      </c>
      <c r="G348" s="24" t="s">
        <v>152</v>
      </c>
      <c r="H348" s="24"/>
      <c r="I348" s="24" t="s">
        <v>922</v>
      </c>
      <c r="J348" s="24"/>
      <c r="K348" s="24"/>
      <c r="L348" s="24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26.25" customHeight="1" x14ac:dyDescent="0.2">
      <c r="A349" s="6" t="s">
        <v>923</v>
      </c>
      <c r="B349" s="6" t="s">
        <v>924</v>
      </c>
      <c r="C349" s="6" t="s">
        <v>925</v>
      </c>
      <c r="D349" s="6" t="s">
        <v>926</v>
      </c>
      <c r="E349" s="6" t="s">
        <v>927</v>
      </c>
      <c r="F349" s="6" t="s">
        <v>928</v>
      </c>
      <c r="G349" s="24" t="s">
        <v>929</v>
      </c>
      <c r="H349" s="24"/>
      <c r="I349" s="24" t="s">
        <v>51</v>
      </c>
      <c r="J349" s="24"/>
      <c r="K349" s="24"/>
      <c r="L349" s="24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26.25" customHeight="1" x14ac:dyDescent="0.2">
      <c r="A350" s="6" t="s">
        <v>367</v>
      </c>
      <c r="B350" s="6" t="s">
        <v>930</v>
      </c>
      <c r="C350" s="6" t="s">
        <v>931</v>
      </c>
      <c r="D350" s="6" t="s">
        <v>932</v>
      </c>
      <c r="E350" s="6" t="s">
        <v>933</v>
      </c>
      <c r="F350" s="6" t="s">
        <v>934</v>
      </c>
      <c r="G350" s="24" t="s">
        <v>895</v>
      </c>
      <c r="H350" s="24"/>
      <c r="I350" s="24" t="s">
        <v>935</v>
      </c>
      <c r="J350" s="24"/>
      <c r="K350" s="24"/>
      <c r="L350" s="24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26.25" customHeight="1" x14ac:dyDescent="0.2">
      <c r="A351" s="6" t="s">
        <v>382</v>
      </c>
      <c r="B351" s="6" t="s">
        <v>494</v>
      </c>
      <c r="C351" s="6" t="s">
        <v>936</v>
      </c>
      <c r="D351" s="6" t="s">
        <v>937</v>
      </c>
      <c r="E351" s="6" t="s">
        <v>938</v>
      </c>
      <c r="F351" s="6" t="s">
        <v>939</v>
      </c>
      <c r="G351" s="24" t="s">
        <v>940</v>
      </c>
      <c r="H351" s="24"/>
      <c r="I351" s="24" t="s">
        <v>941</v>
      </c>
      <c r="J351" s="24"/>
      <c r="K351" s="24"/>
      <c r="L351" s="24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26.25" customHeight="1" x14ac:dyDescent="0.2">
      <c r="A352" s="6" t="s">
        <v>621</v>
      </c>
      <c r="B352" s="6" t="s">
        <v>451</v>
      </c>
      <c r="C352" s="6" t="s">
        <v>942</v>
      </c>
      <c r="D352" s="6" t="s">
        <v>794</v>
      </c>
      <c r="E352" s="6" t="s">
        <v>943</v>
      </c>
      <c r="F352" s="6" t="s">
        <v>944</v>
      </c>
      <c r="G352" s="24" t="s">
        <v>58</v>
      </c>
      <c r="H352" s="24"/>
      <c r="I352" s="24">
        <v>2.8444444444444446</v>
      </c>
      <c r="J352" s="24"/>
      <c r="K352" s="24"/>
      <c r="L352" s="24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26.25" customHeight="1" x14ac:dyDescent="0.2">
      <c r="A353" s="6" t="s">
        <v>945</v>
      </c>
      <c r="B353" s="6" t="s">
        <v>946</v>
      </c>
      <c r="C353" s="6" t="s">
        <v>947</v>
      </c>
      <c r="D353" s="6" t="s">
        <v>948</v>
      </c>
      <c r="E353" s="6" t="s">
        <v>949</v>
      </c>
      <c r="F353" s="6" t="s">
        <v>950</v>
      </c>
      <c r="G353" s="24" t="s">
        <v>951</v>
      </c>
      <c r="H353" s="24"/>
      <c r="I353" s="24" t="s">
        <v>331</v>
      </c>
      <c r="J353" s="24"/>
      <c r="K353" s="24"/>
      <c r="L353" s="24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26.25" customHeight="1" x14ac:dyDescent="0.2">
      <c r="A354" s="6" t="s">
        <v>361</v>
      </c>
      <c r="B354" s="6" t="s">
        <v>952</v>
      </c>
      <c r="C354" s="6" t="s">
        <v>953</v>
      </c>
      <c r="D354" s="6" t="s">
        <v>954</v>
      </c>
      <c r="E354" s="6" t="s">
        <v>955</v>
      </c>
      <c r="F354" s="6" t="s">
        <v>956</v>
      </c>
      <c r="G354" s="24" t="s">
        <v>957</v>
      </c>
      <c r="H354" s="24"/>
      <c r="I354" s="24" t="s">
        <v>958</v>
      </c>
      <c r="J354" s="24"/>
      <c r="K354" s="24"/>
      <c r="L354" s="24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26.25" customHeight="1" x14ac:dyDescent="0.2">
      <c r="A355" s="6" t="s">
        <v>161</v>
      </c>
      <c r="B355" s="6" t="s">
        <v>959</v>
      </c>
      <c r="C355" s="6" t="s">
        <v>960</v>
      </c>
      <c r="D355" s="6" t="s">
        <v>16</v>
      </c>
      <c r="E355" s="6" t="s">
        <v>961</v>
      </c>
      <c r="F355" s="6" t="s">
        <v>962</v>
      </c>
      <c r="G355" s="24" t="s">
        <v>963</v>
      </c>
      <c r="H355" s="24"/>
      <c r="I355" s="24" t="s">
        <v>964</v>
      </c>
      <c r="J355" s="24"/>
      <c r="K355" s="24"/>
      <c r="L355" s="24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26.25" customHeight="1" x14ac:dyDescent="0.2">
      <c r="A356" s="6" t="s">
        <v>965</v>
      </c>
      <c r="B356" s="6" t="s">
        <v>966</v>
      </c>
      <c r="C356" s="6" t="s">
        <v>967</v>
      </c>
      <c r="D356" s="6" t="s">
        <v>968</v>
      </c>
      <c r="E356" s="6" t="s">
        <v>969</v>
      </c>
      <c r="F356" s="6" t="s">
        <v>970</v>
      </c>
      <c r="G356" s="24" t="s">
        <v>971</v>
      </c>
      <c r="H356" s="24"/>
      <c r="I356" s="24" t="s">
        <v>972</v>
      </c>
      <c r="J356" s="24"/>
      <c r="K356" s="24"/>
      <c r="L356" s="24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26.25" customHeight="1" x14ac:dyDescent="0.2">
      <c r="A357" s="6" t="s">
        <v>973</v>
      </c>
      <c r="B357" s="6" t="s">
        <v>974</v>
      </c>
      <c r="C357" s="6" t="s">
        <v>975</v>
      </c>
      <c r="D357" s="6" t="s">
        <v>976</v>
      </c>
      <c r="E357" s="6" t="s">
        <v>977</v>
      </c>
      <c r="F357" s="6" t="s">
        <v>978</v>
      </c>
      <c r="G357" s="24" t="s">
        <v>979</v>
      </c>
      <c r="H357" s="24"/>
      <c r="I357" s="24" t="s">
        <v>980</v>
      </c>
      <c r="J357" s="24"/>
      <c r="K357" s="24"/>
      <c r="L357" s="24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26.25" customHeight="1" x14ac:dyDescent="0.2">
      <c r="A358" s="6" t="s">
        <v>871</v>
      </c>
      <c r="B358" s="6" t="s">
        <v>903</v>
      </c>
      <c r="C358" s="6" t="s">
        <v>981</v>
      </c>
      <c r="D358" s="6" t="s">
        <v>982</v>
      </c>
      <c r="E358" s="6" t="s">
        <v>983</v>
      </c>
      <c r="F358" s="6" t="s">
        <v>984</v>
      </c>
      <c r="G358" s="24" t="s">
        <v>985</v>
      </c>
      <c r="H358" s="24"/>
      <c r="I358" s="24" t="s">
        <v>986</v>
      </c>
      <c r="J358" s="24"/>
      <c r="K358" s="24"/>
      <c r="L358" s="24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26.25" customHeight="1" x14ac:dyDescent="0.2">
      <c r="A359" s="6" t="s">
        <v>382</v>
      </c>
      <c r="B359" s="6" t="s">
        <v>987</v>
      </c>
      <c r="C359" s="6" t="s">
        <v>988</v>
      </c>
      <c r="D359" s="6" t="s">
        <v>989</v>
      </c>
      <c r="E359" s="6" t="s">
        <v>990</v>
      </c>
      <c r="F359" s="6" t="s">
        <v>991</v>
      </c>
      <c r="G359" s="24" t="s">
        <v>992</v>
      </c>
      <c r="H359" s="24"/>
      <c r="I359" s="24" t="s">
        <v>993</v>
      </c>
      <c r="J359" s="24"/>
      <c r="K359" s="24"/>
      <c r="L359" s="24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26.25" customHeight="1" x14ac:dyDescent="0.2">
      <c r="A360" s="6" t="s">
        <v>994</v>
      </c>
      <c r="B360" s="6" t="s">
        <v>995</v>
      </c>
      <c r="C360" s="6" t="s">
        <v>996</v>
      </c>
      <c r="D360" s="6" t="s">
        <v>997</v>
      </c>
      <c r="E360" s="6" t="s">
        <v>998</v>
      </c>
      <c r="F360" s="6" t="s">
        <v>999</v>
      </c>
      <c r="G360" s="24" t="s">
        <v>1000</v>
      </c>
      <c r="H360" s="24"/>
      <c r="I360" s="24" t="s">
        <v>1001</v>
      </c>
      <c r="J360" s="24"/>
      <c r="K360" s="24"/>
      <c r="L360" s="24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26.25" customHeight="1" x14ac:dyDescent="0.2">
      <c r="A361" s="6" t="s">
        <v>1002</v>
      </c>
      <c r="B361" s="6" t="s">
        <v>564</v>
      </c>
      <c r="C361" s="6" t="s">
        <v>1003</v>
      </c>
      <c r="D361" s="6" t="s">
        <v>1004</v>
      </c>
      <c r="E361" s="6" t="s">
        <v>1005</v>
      </c>
      <c r="F361" s="6" t="s">
        <v>1006</v>
      </c>
      <c r="G361" s="24" t="s">
        <v>1007</v>
      </c>
      <c r="H361" s="24"/>
      <c r="I361" s="24" t="s">
        <v>1008</v>
      </c>
      <c r="J361" s="24"/>
      <c r="K361" s="24"/>
      <c r="L361" s="24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26.25" customHeight="1" x14ac:dyDescent="0.2">
      <c r="A362" s="6" t="s">
        <v>877</v>
      </c>
      <c r="B362" s="6" t="s">
        <v>1009</v>
      </c>
      <c r="C362" s="6" t="s">
        <v>1010</v>
      </c>
      <c r="D362" s="6" t="s">
        <v>1011</v>
      </c>
      <c r="E362" s="6" t="s">
        <v>1012</v>
      </c>
      <c r="F362" s="6" t="s">
        <v>1013</v>
      </c>
      <c r="G362" s="24" t="s">
        <v>1014</v>
      </c>
      <c r="H362" s="24"/>
      <c r="I362" s="24" t="s">
        <v>1015</v>
      </c>
      <c r="J362" s="24"/>
      <c r="K362" s="24"/>
      <c r="L362" s="24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26.25" customHeight="1" x14ac:dyDescent="0.2">
      <c r="A363" s="6" t="s">
        <v>1016</v>
      </c>
      <c r="B363" s="6" t="s">
        <v>1017</v>
      </c>
      <c r="C363" s="6" t="s">
        <v>1018</v>
      </c>
      <c r="D363" s="6" t="s">
        <v>1019</v>
      </c>
      <c r="E363" s="6" t="s">
        <v>1020</v>
      </c>
      <c r="F363" s="6" t="s">
        <v>1021</v>
      </c>
      <c r="G363" s="24" t="s">
        <v>1022</v>
      </c>
      <c r="H363" s="24"/>
      <c r="I363" s="24" t="s">
        <v>1023</v>
      </c>
      <c r="J363" s="24"/>
      <c r="K363" s="24"/>
      <c r="L363" s="24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26.25" customHeight="1" x14ac:dyDescent="0.2">
      <c r="A364" s="6" t="s">
        <v>1024</v>
      </c>
      <c r="B364" s="6" t="s">
        <v>1025</v>
      </c>
      <c r="C364" s="6" t="s">
        <v>1026</v>
      </c>
      <c r="D364" s="6" t="s">
        <v>1027</v>
      </c>
      <c r="E364" s="6" t="s">
        <v>1028</v>
      </c>
      <c r="F364" s="6" t="s">
        <v>1029</v>
      </c>
      <c r="G364" s="24" t="s">
        <v>1030</v>
      </c>
      <c r="H364" s="24"/>
      <c r="I364" s="24" t="s">
        <v>1031</v>
      </c>
      <c r="J364" s="24"/>
      <c r="K364" s="24"/>
      <c r="L364" s="24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26.25" customHeight="1" x14ac:dyDescent="0.2">
      <c r="A365" s="6" t="s">
        <v>280</v>
      </c>
      <c r="B365" s="6" t="s">
        <v>1032</v>
      </c>
      <c r="C365" s="6" t="s">
        <v>1033</v>
      </c>
      <c r="D365" s="6" t="s">
        <v>1034</v>
      </c>
      <c r="E365" s="6" t="s">
        <v>1035</v>
      </c>
      <c r="F365" s="6" t="s">
        <v>1036</v>
      </c>
      <c r="G365" s="24" t="s">
        <v>1037</v>
      </c>
      <c r="H365" s="24"/>
      <c r="I365" s="24" t="s">
        <v>1038</v>
      </c>
      <c r="J365" s="24"/>
      <c r="K365" s="24"/>
      <c r="L365" s="24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26.25" customHeight="1" x14ac:dyDescent="0.2">
      <c r="A366" s="6" t="s">
        <v>1039</v>
      </c>
      <c r="B366" s="6" t="s">
        <v>1040</v>
      </c>
      <c r="C366" s="6" t="s">
        <v>1041</v>
      </c>
      <c r="D366" s="6" t="s">
        <v>192</v>
      </c>
      <c r="E366" s="6" t="s">
        <v>1042</v>
      </c>
      <c r="F366" s="6" t="s">
        <v>1043</v>
      </c>
      <c r="G366" s="24" t="s">
        <v>1044</v>
      </c>
      <c r="H366" s="24"/>
      <c r="I366" s="24" t="s">
        <v>1045</v>
      </c>
      <c r="J366" s="24"/>
      <c r="K366" s="24"/>
      <c r="L366" s="24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26.25" customHeight="1" x14ac:dyDescent="0.2">
      <c r="A367" s="6" t="s">
        <v>1046</v>
      </c>
      <c r="B367" s="6" t="s">
        <v>1047</v>
      </c>
      <c r="C367" s="6" t="s">
        <v>1048</v>
      </c>
      <c r="D367" s="6" t="s">
        <v>1049</v>
      </c>
      <c r="E367" s="6" t="s">
        <v>120</v>
      </c>
      <c r="F367" s="6" t="s">
        <v>1050</v>
      </c>
      <c r="G367" s="24" t="s">
        <v>1051</v>
      </c>
      <c r="H367" s="24"/>
      <c r="I367" s="24" t="s">
        <v>1045</v>
      </c>
      <c r="J367" s="24"/>
      <c r="K367" s="24"/>
      <c r="L367" s="24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26.25" customHeight="1" x14ac:dyDescent="0.2">
      <c r="A368" s="6" t="s">
        <v>1052</v>
      </c>
      <c r="B368" s="6" t="s">
        <v>1053</v>
      </c>
      <c r="C368" s="6" t="s">
        <v>1054</v>
      </c>
      <c r="D368" s="6" t="s">
        <v>648</v>
      </c>
      <c r="E368" s="6" t="s">
        <v>128</v>
      </c>
      <c r="F368" s="6" t="s">
        <v>1055</v>
      </c>
      <c r="G368" s="24" t="s">
        <v>1056</v>
      </c>
      <c r="H368" s="24"/>
      <c r="I368" s="24" t="s">
        <v>1057</v>
      </c>
      <c r="J368" s="24"/>
      <c r="K368" s="24"/>
      <c r="L368" s="24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26.25" customHeight="1" x14ac:dyDescent="0.2">
      <c r="A369" s="6" t="s">
        <v>436</v>
      </c>
      <c r="B369" s="6" t="s">
        <v>22</v>
      </c>
      <c r="C369" s="6" t="s">
        <v>1058</v>
      </c>
      <c r="D369" s="6" t="s">
        <v>1059</v>
      </c>
      <c r="E369" s="6" t="s">
        <v>1060</v>
      </c>
      <c r="F369" s="6" t="s">
        <v>1061</v>
      </c>
      <c r="G369" s="24" t="s">
        <v>1062</v>
      </c>
      <c r="H369" s="24"/>
      <c r="I369" s="24" t="s">
        <v>1063</v>
      </c>
      <c r="J369" s="24"/>
      <c r="K369" s="24"/>
      <c r="L369" s="24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26.25" customHeight="1" x14ac:dyDescent="0.2">
      <c r="A370" s="6" t="s">
        <v>1064</v>
      </c>
      <c r="B370" s="6" t="s">
        <v>1065</v>
      </c>
      <c r="C370" s="6" t="s">
        <v>1066</v>
      </c>
      <c r="D370" s="6" t="s">
        <v>1067</v>
      </c>
      <c r="E370" s="6" t="s">
        <v>1068</v>
      </c>
      <c r="F370" s="6" t="s">
        <v>1069</v>
      </c>
      <c r="G370" s="24" t="s">
        <v>1070</v>
      </c>
      <c r="H370" s="24"/>
      <c r="I370" s="24" t="s">
        <v>1071</v>
      </c>
      <c r="J370" s="24"/>
      <c r="K370" s="24"/>
      <c r="L370" s="24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26.25" customHeight="1" x14ac:dyDescent="0.2">
      <c r="A371" s="6" t="s">
        <v>1072</v>
      </c>
      <c r="B371" s="6" t="s">
        <v>1073</v>
      </c>
      <c r="C371" s="6" t="s">
        <v>1074</v>
      </c>
      <c r="D371" s="6" t="s">
        <v>1075</v>
      </c>
      <c r="E371" s="6" t="s">
        <v>1076</v>
      </c>
      <c r="F371" s="6" t="s">
        <v>1077</v>
      </c>
      <c r="G371" s="24" t="s">
        <v>50</v>
      </c>
      <c r="H371" s="24"/>
      <c r="I371" s="24" t="s">
        <v>1078</v>
      </c>
      <c r="J371" s="24"/>
      <c r="K371" s="24"/>
      <c r="L371" s="24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26.25" customHeight="1" x14ac:dyDescent="0.2">
      <c r="A372" s="6" t="s">
        <v>1079</v>
      </c>
      <c r="B372" s="6" t="s">
        <v>1080</v>
      </c>
      <c r="C372" s="6" t="s">
        <v>1081</v>
      </c>
      <c r="D372" s="6" t="s">
        <v>1082</v>
      </c>
      <c r="E372" s="6" t="s">
        <v>1083</v>
      </c>
      <c r="F372" s="6" t="s">
        <v>1084</v>
      </c>
      <c r="G372" s="24" t="s">
        <v>1014</v>
      </c>
      <c r="H372" s="24"/>
      <c r="I372" s="24" t="s">
        <v>1085</v>
      </c>
      <c r="J372" s="24"/>
      <c r="K372" s="24"/>
      <c r="L372" s="24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26.25" customHeight="1" x14ac:dyDescent="0.2">
      <c r="A373" s="6" t="s">
        <v>1086</v>
      </c>
      <c r="B373" s="6" t="s">
        <v>600</v>
      </c>
      <c r="C373" s="6" t="s">
        <v>1087</v>
      </c>
      <c r="D373" s="6" t="s">
        <v>1088</v>
      </c>
      <c r="E373" s="6" t="s">
        <v>1089</v>
      </c>
      <c r="F373" s="6" t="s">
        <v>1090</v>
      </c>
      <c r="G373" s="24" t="s">
        <v>612</v>
      </c>
      <c r="H373" s="24"/>
      <c r="I373" s="24" t="s">
        <v>1091</v>
      </c>
      <c r="J373" s="24"/>
      <c r="K373" s="24"/>
      <c r="L373" s="24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26.25" customHeight="1" x14ac:dyDescent="0.2">
      <c r="A374" s="6" t="s">
        <v>124</v>
      </c>
      <c r="B374" s="6" t="s">
        <v>731</v>
      </c>
      <c r="C374" s="6" t="s">
        <v>1092</v>
      </c>
      <c r="D374" s="6" t="s">
        <v>1093</v>
      </c>
      <c r="E374" s="6" t="s">
        <v>1094</v>
      </c>
      <c r="F374" s="6" t="s">
        <v>1095</v>
      </c>
      <c r="G374" s="24" t="s">
        <v>546</v>
      </c>
      <c r="H374" s="24"/>
      <c r="I374" s="24" t="s">
        <v>1096</v>
      </c>
      <c r="J374" s="24"/>
      <c r="K374" s="24"/>
      <c r="L374" s="24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26.25" customHeight="1" x14ac:dyDescent="0.2">
      <c r="A375" s="6" t="s">
        <v>1097</v>
      </c>
      <c r="B375" s="6" t="s">
        <v>333</v>
      </c>
      <c r="C375" s="6" t="s">
        <v>1098</v>
      </c>
      <c r="D375" s="6" t="s">
        <v>1099</v>
      </c>
      <c r="E375" s="6" t="s">
        <v>1100</v>
      </c>
      <c r="F375" s="6" t="s">
        <v>1101</v>
      </c>
      <c r="G375" s="24" t="s">
        <v>1102</v>
      </c>
      <c r="H375" s="24"/>
      <c r="I375" s="24" t="s">
        <v>1103</v>
      </c>
      <c r="J375" s="24"/>
      <c r="K375" s="24"/>
      <c r="L375" s="24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26.25" customHeight="1" x14ac:dyDescent="0.2">
      <c r="A376" s="6" t="s">
        <v>1104</v>
      </c>
      <c r="B376" s="6" t="s">
        <v>1105</v>
      </c>
      <c r="C376" s="6" t="s">
        <v>1106</v>
      </c>
      <c r="D376" s="6" t="s">
        <v>1107</v>
      </c>
      <c r="E376" s="6" t="s">
        <v>1108</v>
      </c>
      <c r="F376" s="6" t="s">
        <v>1109</v>
      </c>
      <c r="G376" s="24" t="s">
        <v>764</v>
      </c>
      <c r="H376" s="24"/>
      <c r="I376" s="24" t="s">
        <v>1110</v>
      </c>
      <c r="J376" s="24"/>
      <c r="K376" s="24"/>
      <c r="L376" s="24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26.25" customHeight="1" x14ac:dyDescent="0.2">
      <c r="A377" s="6" t="s">
        <v>1111</v>
      </c>
      <c r="B377" s="6" t="s">
        <v>1112</v>
      </c>
      <c r="C377" s="6" t="s">
        <v>1113</v>
      </c>
      <c r="D377" s="6" t="s">
        <v>1114</v>
      </c>
      <c r="E377" s="6" t="s">
        <v>1115</v>
      </c>
      <c r="F377" s="6" t="s">
        <v>1116</v>
      </c>
      <c r="G377" s="24" t="s">
        <v>1117</v>
      </c>
      <c r="H377" s="24"/>
      <c r="I377" s="24" t="s">
        <v>1118</v>
      </c>
      <c r="J377" s="24"/>
      <c r="K377" s="24"/>
      <c r="L377" s="24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26.25" customHeight="1" x14ac:dyDescent="0.2">
      <c r="A378" s="6" t="s">
        <v>1119</v>
      </c>
      <c r="B378" s="6" t="s">
        <v>1120</v>
      </c>
      <c r="C378" s="6" t="s">
        <v>1121</v>
      </c>
      <c r="D378" s="6" t="s">
        <v>1122</v>
      </c>
      <c r="E378" s="6" t="s">
        <v>1123</v>
      </c>
      <c r="F378" s="6" t="s">
        <v>1124</v>
      </c>
      <c r="G378" s="24" t="s">
        <v>1125</v>
      </c>
      <c r="H378" s="24"/>
      <c r="I378" s="24" t="s">
        <v>1126</v>
      </c>
      <c r="J378" s="24"/>
      <c r="K378" s="24"/>
      <c r="L378" s="24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26.25" customHeight="1" x14ac:dyDescent="0.2">
      <c r="A379" s="6" t="s">
        <v>1127</v>
      </c>
      <c r="B379" s="6" t="s">
        <v>1017</v>
      </c>
      <c r="C379" s="6" t="s">
        <v>1128</v>
      </c>
      <c r="D379" s="6" t="s">
        <v>1129</v>
      </c>
      <c r="E379" s="6" t="s">
        <v>56</v>
      </c>
      <c r="F379" s="6" t="s">
        <v>1130</v>
      </c>
      <c r="G379" s="24" t="s">
        <v>152</v>
      </c>
      <c r="H379" s="24"/>
      <c r="I379" s="24" t="s">
        <v>1131</v>
      </c>
      <c r="J379" s="24"/>
      <c r="K379" s="24"/>
      <c r="L379" s="24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26.25" customHeight="1" x14ac:dyDescent="0.2">
      <c r="A380" s="6" t="s">
        <v>737</v>
      </c>
      <c r="B380" s="6" t="s">
        <v>1132</v>
      </c>
      <c r="C380" s="6" t="s">
        <v>1133</v>
      </c>
      <c r="D380" s="6" t="s">
        <v>1134</v>
      </c>
      <c r="E380" s="6" t="s">
        <v>1135</v>
      </c>
      <c r="F380" s="6" t="s">
        <v>1136</v>
      </c>
      <c r="G380" s="24" t="s">
        <v>1137</v>
      </c>
      <c r="H380" s="24"/>
      <c r="I380" s="24" t="s">
        <v>1138</v>
      </c>
      <c r="J380" s="24"/>
      <c r="K380" s="24"/>
      <c r="L380" s="24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26.25" customHeight="1" x14ac:dyDescent="0.2">
      <c r="A381" s="6" t="s">
        <v>1139</v>
      </c>
      <c r="B381" s="6" t="s">
        <v>1140</v>
      </c>
      <c r="C381" s="6" t="s">
        <v>1141</v>
      </c>
      <c r="D381" s="6" t="s">
        <v>1142</v>
      </c>
      <c r="E381" s="6" t="s">
        <v>1143</v>
      </c>
      <c r="F381" s="6" t="s">
        <v>1144</v>
      </c>
      <c r="G381" s="24" t="s">
        <v>670</v>
      </c>
      <c r="H381" s="24"/>
      <c r="I381" s="24" t="s">
        <v>1145</v>
      </c>
      <c r="J381" s="24"/>
      <c r="K381" s="24"/>
      <c r="L381" s="24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26.25" customHeight="1" x14ac:dyDescent="0.2">
      <c r="A382" s="6" t="s">
        <v>1146</v>
      </c>
      <c r="B382" s="6" t="s">
        <v>1147</v>
      </c>
      <c r="C382" s="6" t="s">
        <v>1148</v>
      </c>
      <c r="D382" s="6" t="s">
        <v>1149</v>
      </c>
      <c r="E382" s="6" t="s">
        <v>1150</v>
      </c>
      <c r="F382" s="6" t="s">
        <v>1151</v>
      </c>
      <c r="G382" s="24" t="s">
        <v>1152</v>
      </c>
      <c r="H382" s="24"/>
      <c r="I382" s="24" t="s">
        <v>1153</v>
      </c>
      <c r="J382" s="24"/>
      <c r="K382" s="24"/>
      <c r="L382" s="24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26.25" customHeight="1" x14ac:dyDescent="0.2">
      <c r="A383" s="6" t="s">
        <v>1154</v>
      </c>
      <c r="B383" s="6" t="s">
        <v>1155</v>
      </c>
      <c r="C383" s="6" t="s">
        <v>1156</v>
      </c>
      <c r="D383" s="6" t="s">
        <v>1157</v>
      </c>
      <c r="E383" s="6" t="s">
        <v>1158</v>
      </c>
      <c r="F383" s="6" t="s">
        <v>1159</v>
      </c>
      <c r="G383" s="24" t="s">
        <v>1160</v>
      </c>
      <c r="H383" s="24"/>
      <c r="I383" s="24" t="s">
        <v>1161</v>
      </c>
      <c r="J383" s="24"/>
      <c r="K383" s="24"/>
      <c r="L383" s="24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26.25" customHeight="1" x14ac:dyDescent="0.2">
      <c r="A384" s="6" t="s">
        <v>1162</v>
      </c>
      <c r="B384" s="6" t="s">
        <v>1163</v>
      </c>
      <c r="C384" s="6" t="s">
        <v>1164</v>
      </c>
      <c r="D384" s="6" t="s">
        <v>1165</v>
      </c>
      <c r="E384" s="6" t="s">
        <v>1166</v>
      </c>
      <c r="F384" s="6" t="s">
        <v>1167</v>
      </c>
      <c r="G384" s="24" t="s">
        <v>1168</v>
      </c>
      <c r="H384" s="24"/>
      <c r="I384" s="24" t="s">
        <v>1169</v>
      </c>
      <c r="J384" s="24"/>
      <c r="K384" s="24"/>
      <c r="L384" s="24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26.25" customHeight="1" x14ac:dyDescent="0.2">
      <c r="A385" s="6" t="s">
        <v>1170</v>
      </c>
      <c r="B385" s="6" t="s">
        <v>1171</v>
      </c>
      <c r="C385" s="6" t="s">
        <v>1172</v>
      </c>
      <c r="D385" s="6" t="s">
        <v>1173</v>
      </c>
      <c r="E385" s="6" t="s">
        <v>417</v>
      </c>
      <c r="F385" s="6" t="s">
        <v>1174</v>
      </c>
      <c r="G385" s="24" t="s">
        <v>1175</v>
      </c>
      <c r="H385" s="24"/>
      <c r="I385" s="24" t="s">
        <v>1138</v>
      </c>
      <c r="J385" s="24"/>
      <c r="K385" s="24"/>
      <c r="L385" s="24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26.25" customHeight="1" x14ac:dyDescent="0.2">
      <c r="A386" s="6" t="s">
        <v>1176</v>
      </c>
      <c r="B386" s="6" t="s">
        <v>1177</v>
      </c>
      <c r="C386" s="6" t="s">
        <v>1178</v>
      </c>
      <c r="D386" s="6" t="s">
        <v>1179</v>
      </c>
      <c r="E386" s="6" t="s">
        <v>1180</v>
      </c>
      <c r="F386" s="6" t="s">
        <v>1181</v>
      </c>
      <c r="G386" s="24" t="s">
        <v>1182</v>
      </c>
      <c r="H386" s="24"/>
      <c r="I386" s="24" t="s">
        <v>123</v>
      </c>
      <c r="J386" s="24"/>
      <c r="K386" s="24"/>
      <c r="L386" s="24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26.25" customHeight="1" x14ac:dyDescent="0.2">
      <c r="A387" s="6" t="s">
        <v>1183</v>
      </c>
      <c r="B387" s="6" t="s">
        <v>1184</v>
      </c>
      <c r="C387" s="6" t="s">
        <v>1185</v>
      </c>
      <c r="D387" s="6" t="s">
        <v>1186</v>
      </c>
      <c r="E387" s="6" t="s">
        <v>1187</v>
      </c>
      <c r="F387" s="6" t="s">
        <v>1188</v>
      </c>
      <c r="G387" s="24" t="s">
        <v>1189</v>
      </c>
      <c r="H387" s="24"/>
      <c r="I387" s="24" t="s">
        <v>1190</v>
      </c>
      <c r="J387" s="24"/>
      <c r="K387" s="24"/>
      <c r="L387" s="24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26.25" customHeight="1" x14ac:dyDescent="0.2">
      <c r="A388" s="6" t="s">
        <v>1191</v>
      </c>
      <c r="B388" s="6" t="s">
        <v>1192</v>
      </c>
      <c r="C388" s="6" t="s">
        <v>1193</v>
      </c>
      <c r="D388" s="6" t="s">
        <v>1194</v>
      </c>
      <c r="E388" s="6" t="s">
        <v>1195</v>
      </c>
      <c r="F388" s="6" t="s">
        <v>1196</v>
      </c>
      <c r="G388" s="24" t="s">
        <v>1197</v>
      </c>
      <c r="H388" s="24"/>
      <c r="I388" s="24" t="s">
        <v>1198</v>
      </c>
      <c r="J388" s="24"/>
      <c r="K388" s="24"/>
      <c r="L388" s="24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26.25" customHeight="1" x14ac:dyDescent="0.2">
      <c r="A389" s="6" t="s">
        <v>444</v>
      </c>
      <c r="B389" s="6" t="s">
        <v>259</v>
      </c>
      <c r="C389" s="6" t="s">
        <v>1199</v>
      </c>
      <c r="D389" s="6" t="s">
        <v>1200</v>
      </c>
      <c r="E389" s="6" t="s">
        <v>1201</v>
      </c>
      <c r="F389" s="6" t="s">
        <v>1202</v>
      </c>
      <c r="G389" s="24" t="s">
        <v>721</v>
      </c>
      <c r="H389" s="24"/>
      <c r="I389" s="24" t="s">
        <v>1203</v>
      </c>
      <c r="J389" s="24"/>
      <c r="K389" s="24"/>
      <c r="L389" s="24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26.25" customHeight="1" x14ac:dyDescent="0.2">
      <c r="A390" s="6" t="s">
        <v>1204</v>
      </c>
      <c r="B390" s="6" t="s">
        <v>1205</v>
      </c>
      <c r="C390" s="6" t="s">
        <v>1206</v>
      </c>
      <c r="D390" s="6" t="s">
        <v>1207</v>
      </c>
      <c r="E390" s="6" t="s">
        <v>1208</v>
      </c>
      <c r="F390" s="6" t="s">
        <v>1209</v>
      </c>
      <c r="G390" s="24" t="s">
        <v>1210</v>
      </c>
      <c r="H390" s="24"/>
      <c r="I390" s="24" t="s">
        <v>138</v>
      </c>
      <c r="J390" s="24"/>
      <c r="K390" s="24"/>
      <c r="L390" s="24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26.25" customHeight="1" x14ac:dyDescent="0.2">
      <c r="A391" s="6" t="s">
        <v>1211</v>
      </c>
      <c r="B391" s="6" t="s">
        <v>458</v>
      </c>
      <c r="C391" s="6" t="s">
        <v>1212</v>
      </c>
      <c r="D391" s="6" t="s">
        <v>667</v>
      </c>
      <c r="E391" s="6" t="s">
        <v>440</v>
      </c>
      <c r="F391" s="6" t="s">
        <v>1213</v>
      </c>
      <c r="G391" s="24" t="s">
        <v>1214</v>
      </c>
      <c r="H391" s="24"/>
      <c r="I391" s="24" t="s">
        <v>1215</v>
      </c>
      <c r="J391" s="24"/>
      <c r="K391" s="24"/>
      <c r="L391" s="24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26.25" customHeight="1" x14ac:dyDescent="0.2">
      <c r="A392" s="6" t="s">
        <v>1216</v>
      </c>
      <c r="B392" s="6" t="s">
        <v>1217</v>
      </c>
      <c r="C392" s="6" t="s">
        <v>1218</v>
      </c>
      <c r="D392" s="6" t="s">
        <v>1219</v>
      </c>
      <c r="E392" s="6" t="s">
        <v>1220</v>
      </c>
      <c r="F392" s="6" t="s">
        <v>1221</v>
      </c>
      <c r="G392" s="24" t="s">
        <v>152</v>
      </c>
      <c r="H392" s="24"/>
      <c r="I392" s="24" t="s">
        <v>1091</v>
      </c>
      <c r="J392" s="24"/>
      <c r="K392" s="24"/>
      <c r="L392" s="24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26.25" customHeight="1" x14ac:dyDescent="0.2">
      <c r="A393" s="6" t="s">
        <v>258</v>
      </c>
      <c r="B393" s="6" t="s">
        <v>1222</v>
      </c>
      <c r="C393" s="6" t="s">
        <v>1223</v>
      </c>
      <c r="D393" s="6" t="s">
        <v>1224</v>
      </c>
      <c r="E393" s="6" t="s">
        <v>1225</v>
      </c>
      <c r="F393" s="6" t="s">
        <v>1226</v>
      </c>
      <c r="G393" s="24" t="s">
        <v>1227</v>
      </c>
      <c r="H393" s="24"/>
      <c r="I393" s="24" t="s">
        <v>1228</v>
      </c>
      <c r="J393" s="24"/>
      <c r="K393" s="24"/>
      <c r="L393" s="24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26.25" customHeight="1" x14ac:dyDescent="0.2">
      <c r="A394" s="6" t="s">
        <v>1229</v>
      </c>
      <c r="B394" s="6" t="s">
        <v>1230</v>
      </c>
      <c r="C394" s="6" t="s">
        <v>1231</v>
      </c>
      <c r="D394" s="6" t="s">
        <v>1232</v>
      </c>
      <c r="E394" s="6" t="s">
        <v>1233</v>
      </c>
      <c r="F394" s="6" t="s">
        <v>1234</v>
      </c>
      <c r="G394" s="24" t="s">
        <v>1235</v>
      </c>
      <c r="H394" s="24"/>
      <c r="I394" s="24" t="s">
        <v>1236</v>
      </c>
      <c r="J394" s="24"/>
      <c r="K394" s="24"/>
      <c r="L394" s="24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26.25" customHeight="1" x14ac:dyDescent="0.2">
      <c r="A395" s="6" t="s">
        <v>1237</v>
      </c>
      <c r="B395" s="6" t="s">
        <v>1238</v>
      </c>
      <c r="C395" s="6" t="s">
        <v>1239</v>
      </c>
      <c r="D395" s="6" t="s">
        <v>861</v>
      </c>
      <c r="E395" s="6" t="s">
        <v>1240</v>
      </c>
      <c r="F395" s="6" t="s">
        <v>1241</v>
      </c>
      <c r="G395" s="24" t="s">
        <v>1242</v>
      </c>
      <c r="H395" s="24"/>
      <c r="I395" s="24" t="s">
        <v>1243</v>
      </c>
      <c r="J395" s="24"/>
      <c r="K395" s="24"/>
      <c r="L395" s="24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26.25" customHeight="1" x14ac:dyDescent="0.2">
      <c r="A396" s="6" t="s">
        <v>1244</v>
      </c>
      <c r="B396" s="6" t="s">
        <v>1245</v>
      </c>
      <c r="C396" s="6" t="s">
        <v>1246</v>
      </c>
      <c r="D396" s="6" t="s">
        <v>1247</v>
      </c>
      <c r="E396" s="6" t="s">
        <v>1248</v>
      </c>
      <c r="F396" s="6" t="s">
        <v>1249</v>
      </c>
      <c r="G396" s="24" t="s">
        <v>1250</v>
      </c>
      <c r="H396" s="24"/>
      <c r="I396" s="24" t="s">
        <v>1251</v>
      </c>
      <c r="J396" s="24"/>
      <c r="K396" s="24"/>
      <c r="L396" s="24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26.25" customHeight="1" x14ac:dyDescent="0.2">
      <c r="A397" s="6" t="s">
        <v>1252</v>
      </c>
      <c r="B397" s="6" t="s">
        <v>1112</v>
      </c>
      <c r="C397" s="6" t="s">
        <v>1253</v>
      </c>
      <c r="D397" s="6" t="s">
        <v>1254</v>
      </c>
      <c r="E397" s="6" t="s">
        <v>1255</v>
      </c>
      <c r="F397" s="6" t="s">
        <v>1256</v>
      </c>
      <c r="G397" s="24" t="s">
        <v>137</v>
      </c>
      <c r="H397" s="24"/>
      <c r="I397" s="24" t="s">
        <v>1257</v>
      </c>
      <c r="J397" s="24"/>
      <c r="K397" s="24"/>
      <c r="L397" s="24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26.25" customHeight="1" x14ac:dyDescent="0.2">
      <c r="A398" s="6" t="s">
        <v>1258</v>
      </c>
      <c r="B398" s="6" t="s">
        <v>1259</v>
      </c>
      <c r="C398" s="6" t="s">
        <v>1260</v>
      </c>
      <c r="D398" s="6" t="s">
        <v>1261</v>
      </c>
      <c r="E398" s="6" t="s">
        <v>1262</v>
      </c>
      <c r="F398" s="6" t="s">
        <v>1263</v>
      </c>
      <c r="G398" s="24" t="s">
        <v>1264</v>
      </c>
      <c r="H398" s="24"/>
      <c r="I398" s="24" t="s">
        <v>1265</v>
      </c>
      <c r="J398" s="24"/>
      <c r="K398" s="24"/>
      <c r="L398" s="24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26.25" customHeight="1" x14ac:dyDescent="0.2">
      <c r="A399" s="6" t="s">
        <v>1266</v>
      </c>
      <c r="B399" s="6" t="s">
        <v>1267</v>
      </c>
      <c r="C399" s="6" t="s">
        <v>1268</v>
      </c>
      <c r="D399" s="6" t="s">
        <v>1269</v>
      </c>
      <c r="E399" s="6" t="s">
        <v>1270</v>
      </c>
      <c r="F399" s="6" t="s">
        <v>1271</v>
      </c>
      <c r="G399" s="24" t="s">
        <v>1272</v>
      </c>
      <c r="H399" s="24"/>
      <c r="I399" s="24" t="s">
        <v>1273</v>
      </c>
      <c r="J399" s="24"/>
      <c r="K399" s="24"/>
      <c r="L399" s="24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26.25" customHeight="1" x14ac:dyDescent="0.2">
      <c r="A400" s="6" t="s">
        <v>1274</v>
      </c>
      <c r="B400" s="6" t="s">
        <v>1267</v>
      </c>
      <c r="C400" s="6" t="s">
        <v>1275</v>
      </c>
      <c r="D400" s="6" t="s">
        <v>1276</v>
      </c>
      <c r="E400" s="6" t="s">
        <v>1277</v>
      </c>
      <c r="F400" s="6" t="s">
        <v>1278</v>
      </c>
      <c r="G400" s="24" t="s">
        <v>1235</v>
      </c>
      <c r="H400" s="24"/>
      <c r="I400" s="24" t="s">
        <v>1279</v>
      </c>
      <c r="J400" s="24"/>
      <c r="K400" s="24"/>
      <c r="L400" s="24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26.25" customHeight="1" x14ac:dyDescent="0.2">
      <c r="A401" s="6" t="s">
        <v>1280</v>
      </c>
      <c r="B401" s="6" t="s">
        <v>1281</v>
      </c>
      <c r="C401" s="6" t="s">
        <v>1282</v>
      </c>
      <c r="D401" s="6" t="s">
        <v>1283</v>
      </c>
      <c r="E401" s="6" t="s">
        <v>1284</v>
      </c>
      <c r="F401" s="6" t="s">
        <v>1285</v>
      </c>
      <c r="G401" s="24" t="s">
        <v>1286</v>
      </c>
      <c r="H401" s="24"/>
      <c r="I401" s="24" t="s">
        <v>1287</v>
      </c>
      <c r="J401" s="24"/>
      <c r="K401" s="24"/>
      <c r="L401" s="24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26.25" customHeight="1" x14ac:dyDescent="0.2">
      <c r="A402" s="6" t="s">
        <v>146</v>
      </c>
      <c r="B402" s="6" t="s">
        <v>1288</v>
      </c>
      <c r="C402" s="6" t="s">
        <v>1289</v>
      </c>
      <c r="D402" s="6" t="s">
        <v>1290</v>
      </c>
      <c r="E402" s="6" t="s">
        <v>1291</v>
      </c>
      <c r="F402" s="6" t="s">
        <v>1292</v>
      </c>
      <c r="G402" s="24" t="s">
        <v>1293</v>
      </c>
      <c r="H402" s="24"/>
      <c r="I402" s="24" t="s">
        <v>138</v>
      </c>
      <c r="J402" s="24"/>
      <c r="K402" s="24"/>
      <c r="L402" s="24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26.25" customHeight="1" x14ac:dyDescent="0.2">
      <c r="A403" s="6" t="s">
        <v>1183</v>
      </c>
      <c r="B403" s="6" t="s">
        <v>1294</v>
      </c>
      <c r="C403" s="6" t="s">
        <v>1295</v>
      </c>
      <c r="D403" s="6" t="s">
        <v>1296</v>
      </c>
      <c r="E403" s="6" t="s">
        <v>1297</v>
      </c>
      <c r="F403" s="6" t="s">
        <v>1298</v>
      </c>
      <c r="G403" s="24" t="s">
        <v>1299</v>
      </c>
      <c r="H403" s="24"/>
      <c r="I403" s="24" t="s">
        <v>1300</v>
      </c>
      <c r="J403" s="24"/>
      <c r="K403" s="24"/>
      <c r="L403" s="24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26.25" customHeight="1" x14ac:dyDescent="0.2">
      <c r="A404" s="6" t="s">
        <v>108</v>
      </c>
      <c r="B404" s="6" t="s">
        <v>1301</v>
      </c>
      <c r="C404" s="6" t="s">
        <v>1302</v>
      </c>
      <c r="D404" s="6" t="s">
        <v>1303</v>
      </c>
      <c r="E404" s="6" t="s">
        <v>1304</v>
      </c>
      <c r="F404" s="6" t="s">
        <v>1305</v>
      </c>
      <c r="G404" s="24" t="s">
        <v>1306</v>
      </c>
      <c r="H404" s="24"/>
      <c r="I404" s="24" t="s">
        <v>1307</v>
      </c>
      <c r="J404" s="24"/>
      <c r="K404" s="24"/>
      <c r="L404" s="24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26.25" customHeight="1" x14ac:dyDescent="0.2">
      <c r="A405" s="6" t="s">
        <v>1308</v>
      </c>
      <c r="B405" s="6" t="s">
        <v>1309</v>
      </c>
      <c r="C405" s="6" t="s">
        <v>1310</v>
      </c>
      <c r="D405" s="6" t="s">
        <v>1311</v>
      </c>
      <c r="E405" s="6" t="s">
        <v>1312</v>
      </c>
      <c r="F405" s="6" t="s">
        <v>1313</v>
      </c>
      <c r="G405" s="24" t="s">
        <v>1314</v>
      </c>
      <c r="H405" s="24"/>
      <c r="I405" s="24" t="s">
        <v>397</v>
      </c>
      <c r="J405" s="24"/>
      <c r="K405" s="24"/>
      <c r="L405" s="24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26.25" customHeight="1" x14ac:dyDescent="0.2">
      <c r="A406" s="6" t="s">
        <v>1315</v>
      </c>
      <c r="B406" s="6" t="s">
        <v>1316</v>
      </c>
      <c r="C406" s="6" t="s">
        <v>1317</v>
      </c>
      <c r="D406" s="6" t="s">
        <v>1318</v>
      </c>
      <c r="E406" s="6" t="s">
        <v>1319</v>
      </c>
      <c r="F406" s="6" t="s">
        <v>1320</v>
      </c>
      <c r="G406" s="24" t="s">
        <v>1321</v>
      </c>
      <c r="H406" s="24"/>
      <c r="I406" s="24" t="s">
        <v>1322</v>
      </c>
      <c r="J406" s="24"/>
      <c r="K406" s="24"/>
      <c r="L406" s="24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26.25" customHeight="1" x14ac:dyDescent="0.2">
      <c r="A407" s="6" t="s">
        <v>1323</v>
      </c>
      <c r="B407" s="6" t="s">
        <v>1324</v>
      </c>
      <c r="C407" s="6" t="s">
        <v>1325</v>
      </c>
      <c r="D407" s="6" t="s">
        <v>1326</v>
      </c>
      <c r="E407" s="6" t="s">
        <v>1327</v>
      </c>
      <c r="F407" s="6" t="s">
        <v>1328</v>
      </c>
      <c r="G407" s="24" t="s">
        <v>1329</v>
      </c>
      <c r="H407" s="24"/>
      <c r="I407" s="24" t="s">
        <v>1330</v>
      </c>
      <c r="J407" s="24"/>
      <c r="K407" s="24"/>
      <c r="L407" s="24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26.25" customHeight="1" x14ac:dyDescent="0.2">
      <c r="A408" s="6" t="s">
        <v>1331</v>
      </c>
      <c r="B408" s="6" t="s">
        <v>557</v>
      </c>
      <c r="C408" s="6" t="s">
        <v>1332</v>
      </c>
      <c r="D408" s="6" t="s">
        <v>1333</v>
      </c>
      <c r="E408" s="6" t="s">
        <v>1334</v>
      </c>
      <c r="F408" s="6" t="s">
        <v>1335</v>
      </c>
      <c r="G408" s="24" t="s">
        <v>1336</v>
      </c>
      <c r="H408" s="24"/>
      <c r="I408" s="24" t="s">
        <v>1337</v>
      </c>
      <c r="J408" s="24"/>
      <c r="K408" s="24"/>
      <c r="L408" s="24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26.25" customHeight="1" x14ac:dyDescent="0.2">
      <c r="A409" s="6" t="s">
        <v>1338</v>
      </c>
      <c r="B409" s="6" t="s">
        <v>406</v>
      </c>
      <c r="C409" s="6" t="s">
        <v>1339</v>
      </c>
      <c r="D409" s="6" t="s">
        <v>774</v>
      </c>
      <c r="E409" s="6" t="s">
        <v>1340</v>
      </c>
      <c r="F409" s="6" t="s">
        <v>1341</v>
      </c>
      <c r="G409" s="24" t="s">
        <v>1293</v>
      </c>
      <c r="H409" s="24"/>
      <c r="I409" s="24" t="s">
        <v>1342</v>
      </c>
      <c r="J409" s="24"/>
      <c r="K409" s="24"/>
      <c r="L409" s="24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26.25" customHeight="1" x14ac:dyDescent="0.2">
      <c r="A410" s="6" t="s">
        <v>1343</v>
      </c>
      <c r="B410" s="6" t="s">
        <v>1344</v>
      </c>
      <c r="C410" s="6" t="s">
        <v>1345</v>
      </c>
      <c r="D410" s="6" t="s">
        <v>1346</v>
      </c>
      <c r="E410" s="6" t="s">
        <v>1347</v>
      </c>
      <c r="F410" s="6" t="s">
        <v>1348</v>
      </c>
      <c r="G410" s="24" t="s">
        <v>1349</v>
      </c>
      <c r="H410" s="24"/>
      <c r="I410" s="24" t="s">
        <v>196</v>
      </c>
      <c r="J410" s="24"/>
      <c r="K410" s="24"/>
      <c r="L410" s="24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26.25" customHeight="1" x14ac:dyDescent="0.2">
      <c r="A411" s="6" t="s">
        <v>1350</v>
      </c>
      <c r="B411" s="6" t="s">
        <v>1171</v>
      </c>
      <c r="C411" s="6" t="s">
        <v>1351</v>
      </c>
      <c r="D411" s="6" t="s">
        <v>1352</v>
      </c>
      <c r="E411" s="6" t="s">
        <v>1353</v>
      </c>
      <c r="F411" s="6" t="s">
        <v>1354</v>
      </c>
      <c r="G411" s="24" t="s">
        <v>1355</v>
      </c>
      <c r="H411" s="24"/>
      <c r="I411" s="24" t="s">
        <v>790</v>
      </c>
      <c r="J411" s="24"/>
      <c r="K411" s="24"/>
      <c r="L411" s="24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26.25" customHeight="1" x14ac:dyDescent="0.2">
      <c r="A412" s="6" t="s">
        <v>737</v>
      </c>
      <c r="B412" s="6" t="s">
        <v>1356</v>
      </c>
      <c r="C412" s="6" t="s">
        <v>1357</v>
      </c>
      <c r="D412" s="6" t="s">
        <v>1358</v>
      </c>
      <c r="E412" s="6" t="s">
        <v>1359</v>
      </c>
      <c r="F412" s="6" t="s">
        <v>1360</v>
      </c>
      <c r="G412" s="24" t="s">
        <v>484</v>
      </c>
      <c r="H412" s="24"/>
      <c r="I412" s="24" t="s">
        <v>1361</v>
      </c>
      <c r="J412" s="24"/>
      <c r="K412" s="24"/>
      <c r="L412" s="24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26.25" customHeight="1" x14ac:dyDescent="0.2">
      <c r="A413" s="6" t="s">
        <v>1362</v>
      </c>
      <c r="B413" s="6" t="s">
        <v>1363</v>
      </c>
      <c r="C413" s="6" t="s">
        <v>1364</v>
      </c>
      <c r="D413" s="6" t="s">
        <v>1365</v>
      </c>
      <c r="E413" s="6" t="s">
        <v>1366</v>
      </c>
      <c r="F413" s="6" t="s">
        <v>1367</v>
      </c>
      <c r="G413" s="24" t="s">
        <v>940</v>
      </c>
      <c r="H413" s="24"/>
      <c r="I413" s="24" t="s">
        <v>1368</v>
      </c>
      <c r="J413" s="24"/>
      <c r="K413" s="24"/>
      <c r="L413" s="24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26.25" customHeight="1" x14ac:dyDescent="0.2">
      <c r="A414" s="6" t="s">
        <v>1369</v>
      </c>
      <c r="B414" s="6" t="s">
        <v>592</v>
      </c>
      <c r="C414" s="6" t="s">
        <v>1370</v>
      </c>
      <c r="D414" s="6" t="s">
        <v>1371</v>
      </c>
      <c r="E414" s="6" t="s">
        <v>56</v>
      </c>
      <c r="F414" s="6" t="s">
        <v>1367</v>
      </c>
      <c r="G414" s="24" t="s">
        <v>449</v>
      </c>
      <c r="H414" s="24"/>
      <c r="I414" s="24" t="s">
        <v>1372</v>
      </c>
      <c r="J414" s="24"/>
      <c r="K414" s="24"/>
      <c r="L414" s="24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26.25" customHeight="1" x14ac:dyDescent="0.2">
      <c r="A415" s="6" t="s">
        <v>272</v>
      </c>
      <c r="B415" s="6" t="s">
        <v>1373</v>
      </c>
      <c r="C415" s="6" t="s">
        <v>1374</v>
      </c>
      <c r="D415" s="6" t="s">
        <v>1375</v>
      </c>
      <c r="E415" s="6" t="s">
        <v>120</v>
      </c>
      <c r="F415" s="6" t="s">
        <v>1376</v>
      </c>
      <c r="G415" s="24" t="s">
        <v>1377</v>
      </c>
      <c r="H415" s="24"/>
      <c r="I415" s="24" t="s">
        <v>1378</v>
      </c>
      <c r="J415" s="24"/>
      <c r="K415" s="24"/>
      <c r="L415" s="24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26.25" customHeight="1" x14ac:dyDescent="0.2">
      <c r="A416" s="6" t="s">
        <v>1379</v>
      </c>
      <c r="B416" s="6" t="s">
        <v>53</v>
      </c>
      <c r="C416" s="6" t="s">
        <v>1380</v>
      </c>
      <c r="D416" s="6" t="s">
        <v>1381</v>
      </c>
      <c r="E416" s="6" t="s">
        <v>1382</v>
      </c>
      <c r="F416" s="6" t="s">
        <v>1383</v>
      </c>
      <c r="G416" s="24" t="s">
        <v>106</v>
      </c>
      <c r="H416" s="24"/>
      <c r="I416" s="24" t="s">
        <v>12</v>
      </c>
      <c r="J416" s="24"/>
      <c r="K416" s="24"/>
      <c r="L416" s="24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26.25" customHeight="1" x14ac:dyDescent="0.2">
      <c r="A417" s="6" t="s">
        <v>1384</v>
      </c>
      <c r="B417" s="6" t="s">
        <v>1080</v>
      </c>
      <c r="C417" s="6" t="s">
        <v>1385</v>
      </c>
      <c r="D417" s="6" t="s">
        <v>1386</v>
      </c>
      <c r="E417" s="6" t="s">
        <v>1387</v>
      </c>
      <c r="F417" s="6" t="s">
        <v>1388</v>
      </c>
      <c r="G417" s="24" t="s">
        <v>1389</v>
      </c>
      <c r="H417" s="24"/>
      <c r="I417" s="24" t="s">
        <v>722</v>
      </c>
      <c r="J417" s="24"/>
      <c r="K417" s="24"/>
      <c r="L417" s="24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26.25" customHeight="1" x14ac:dyDescent="0.2">
      <c r="A418" s="6" t="s">
        <v>1170</v>
      </c>
      <c r="B418" s="6" t="s">
        <v>1390</v>
      </c>
      <c r="C418" s="6" t="s">
        <v>1391</v>
      </c>
      <c r="D418" s="6" t="s">
        <v>1392</v>
      </c>
      <c r="E418" s="6" t="s">
        <v>1393</v>
      </c>
      <c r="F418" s="6" t="s">
        <v>1394</v>
      </c>
      <c r="G418" s="24" t="s">
        <v>1395</v>
      </c>
      <c r="H418" s="24"/>
      <c r="I418" s="24" t="s">
        <v>1396</v>
      </c>
      <c r="J418" s="24"/>
      <c r="K418" s="24"/>
      <c r="L418" s="24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26.25" customHeight="1" x14ac:dyDescent="0.2">
      <c r="A419" s="6" t="s">
        <v>1397</v>
      </c>
      <c r="B419" s="6" t="s">
        <v>839</v>
      </c>
      <c r="C419" s="6" t="s">
        <v>1398</v>
      </c>
      <c r="D419" s="6" t="s">
        <v>1399</v>
      </c>
      <c r="E419" s="6" t="s">
        <v>1400</v>
      </c>
      <c r="F419" s="6" t="s">
        <v>1401</v>
      </c>
      <c r="G419" s="24" t="s">
        <v>777</v>
      </c>
      <c r="H419" s="24"/>
      <c r="I419" s="24" t="s">
        <v>1063</v>
      </c>
      <c r="J419" s="24"/>
      <c r="K419" s="24"/>
      <c r="L419" s="24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26.25" customHeight="1" x14ac:dyDescent="0.2">
      <c r="A420" s="6" t="s">
        <v>1402</v>
      </c>
      <c r="B420" s="6" t="s">
        <v>22</v>
      </c>
      <c r="C420" s="6" t="s">
        <v>1403</v>
      </c>
      <c r="D420" s="6" t="s">
        <v>1404</v>
      </c>
      <c r="E420" s="6" t="s">
        <v>1405</v>
      </c>
      <c r="F420" s="6" t="s">
        <v>1406</v>
      </c>
      <c r="G420" s="24" t="s">
        <v>338</v>
      </c>
      <c r="H420" s="24"/>
      <c r="I420" s="24" t="s">
        <v>1407</v>
      </c>
      <c r="J420" s="24"/>
      <c r="K420" s="24"/>
      <c r="L420" s="24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26.25" customHeight="1" x14ac:dyDescent="0.2">
      <c r="A421" s="6" t="s">
        <v>1408</v>
      </c>
      <c r="B421" s="6" t="s">
        <v>959</v>
      </c>
      <c r="C421" s="6" t="s">
        <v>1409</v>
      </c>
      <c r="D421" s="6" t="s">
        <v>997</v>
      </c>
      <c r="E421" s="6" t="s">
        <v>1410</v>
      </c>
      <c r="F421" s="6" t="s">
        <v>1411</v>
      </c>
      <c r="G421" s="24" t="s">
        <v>670</v>
      </c>
      <c r="H421" s="24"/>
      <c r="I421" s="24" t="s">
        <v>547</v>
      </c>
      <c r="J421" s="24"/>
      <c r="K421" s="24"/>
      <c r="L421" s="24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26.25" customHeight="1" x14ac:dyDescent="0.2">
      <c r="A422" s="6" t="s">
        <v>1412</v>
      </c>
      <c r="B422" s="6" t="s">
        <v>1413</v>
      </c>
      <c r="C422" s="6" t="s">
        <v>1414</v>
      </c>
      <c r="D422" s="6" t="s">
        <v>24</v>
      </c>
      <c r="E422" s="6" t="s">
        <v>1415</v>
      </c>
      <c r="F422" s="6" t="s">
        <v>1416</v>
      </c>
      <c r="G422" s="24" t="s">
        <v>1417</v>
      </c>
      <c r="H422" s="24"/>
      <c r="I422" s="24" t="s">
        <v>1418</v>
      </c>
      <c r="J422" s="24"/>
      <c r="K422" s="24"/>
      <c r="L422" s="24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26.25" customHeight="1" x14ac:dyDescent="0.2">
      <c r="A423" s="6" t="s">
        <v>1419</v>
      </c>
      <c r="B423" s="6" t="s">
        <v>1420</v>
      </c>
      <c r="C423" s="6" t="s">
        <v>1421</v>
      </c>
      <c r="D423" s="6" t="s">
        <v>1422</v>
      </c>
      <c r="E423" s="6" t="s">
        <v>1423</v>
      </c>
      <c r="F423" s="6" t="s">
        <v>1424</v>
      </c>
      <c r="G423" s="24" t="s">
        <v>449</v>
      </c>
      <c r="H423" s="24"/>
      <c r="I423" s="24" t="s">
        <v>315</v>
      </c>
      <c r="J423" s="24"/>
      <c r="K423" s="24"/>
      <c r="L423" s="24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26.25" customHeight="1" x14ac:dyDescent="0.2">
      <c r="A424" s="6" t="s">
        <v>1425</v>
      </c>
      <c r="B424" s="6" t="s">
        <v>1426</v>
      </c>
      <c r="C424" s="6" t="s">
        <v>1427</v>
      </c>
      <c r="D424" s="6" t="s">
        <v>1428</v>
      </c>
      <c r="E424" s="6" t="s">
        <v>1429</v>
      </c>
      <c r="F424" s="6" t="s">
        <v>1430</v>
      </c>
      <c r="G424" s="24" t="s">
        <v>1227</v>
      </c>
      <c r="H424" s="24"/>
      <c r="I424" s="24" t="s">
        <v>1431</v>
      </c>
      <c r="J424" s="24"/>
      <c r="K424" s="24"/>
      <c r="L424" s="24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26.25" customHeight="1" x14ac:dyDescent="0.2">
      <c r="A425" s="6" t="s">
        <v>1432</v>
      </c>
      <c r="B425" s="6" t="s">
        <v>162</v>
      </c>
      <c r="C425" s="6" t="s">
        <v>1433</v>
      </c>
      <c r="D425" s="6" t="s">
        <v>1434</v>
      </c>
      <c r="E425" s="6" t="s">
        <v>1435</v>
      </c>
      <c r="F425" s="6" t="s">
        <v>1436</v>
      </c>
      <c r="G425" s="24" t="s">
        <v>1437</v>
      </c>
      <c r="H425" s="24"/>
      <c r="I425" s="24" t="s">
        <v>1438</v>
      </c>
      <c r="J425" s="24"/>
      <c r="K425" s="24"/>
      <c r="L425" s="24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26.25" customHeight="1" x14ac:dyDescent="0.2">
      <c r="A426" s="6" t="s">
        <v>1439</v>
      </c>
      <c r="B426" s="6" t="s">
        <v>1440</v>
      </c>
      <c r="C426" s="6" t="s">
        <v>1441</v>
      </c>
      <c r="D426" s="6" t="s">
        <v>1442</v>
      </c>
      <c r="E426" s="6" t="s">
        <v>1443</v>
      </c>
      <c r="F426" s="6" t="s">
        <v>1444</v>
      </c>
      <c r="G426" s="24" t="s">
        <v>1037</v>
      </c>
      <c r="H426" s="24"/>
      <c r="I426" s="24" t="s">
        <v>1372</v>
      </c>
      <c r="J426" s="24"/>
      <c r="K426" s="24"/>
      <c r="L426" s="24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26.25" customHeight="1" x14ac:dyDescent="0.2">
      <c r="A427" s="6" t="s">
        <v>1445</v>
      </c>
      <c r="B427" s="6" t="s">
        <v>1446</v>
      </c>
      <c r="C427" s="6" t="s">
        <v>1447</v>
      </c>
      <c r="D427" s="6" t="s">
        <v>820</v>
      </c>
      <c r="E427" s="6" t="s">
        <v>1448</v>
      </c>
      <c r="F427" s="6" t="s">
        <v>1449</v>
      </c>
      <c r="G427" s="24" t="s">
        <v>1450</v>
      </c>
      <c r="H427" s="24"/>
      <c r="I427" s="24" t="s">
        <v>1451</v>
      </c>
      <c r="J427" s="24"/>
      <c r="K427" s="24"/>
      <c r="L427" s="24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26.25" customHeight="1" x14ac:dyDescent="0.2">
      <c r="A428" s="6" t="s">
        <v>850</v>
      </c>
      <c r="B428" s="6" t="s">
        <v>1452</v>
      </c>
      <c r="C428" s="6" t="s">
        <v>1453</v>
      </c>
      <c r="D428" s="6" t="s">
        <v>358</v>
      </c>
      <c r="E428" s="6" t="s">
        <v>1454</v>
      </c>
      <c r="F428" s="6" t="s">
        <v>1455</v>
      </c>
      <c r="G428" s="24" t="s">
        <v>1456</v>
      </c>
      <c r="H428" s="24"/>
      <c r="I428" s="24" t="s">
        <v>1307</v>
      </c>
      <c r="J428" s="24"/>
      <c r="K428" s="24"/>
      <c r="L428" s="24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26.25" customHeight="1" x14ac:dyDescent="0.2">
      <c r="A429" s="6" t="s">
        <v>76</v>
      </c>
      <c r="B429" s="6" t="s">
        <v>1288</v>
      </c>
      <c r="C429" s="6" t="s">
        <v>1457</v>
      </c>
      <c r="D429" s="6" t="s">
        <v>319</v>
      </c>
      <c r="E429" s="6" t="s">
        <v>1458</v>
      </c>
      <c r="F429" s="6" t="s">
        <v>1459</v>
      </c>
      <c r="G429" s="24" t="s">
        <v>491</v>
      </c>
      <c r="H429" s="24"/>
      <c r="I429" s="24" t="s">
        <v>1460</v>
      </c>
      <c r="J429" s="24"/>
      <c r="K429" s="24"/>
      <c r="L429" s="24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26.25" customHeight="1" x14ac:dyDescent="0.2">
      <c r="A430" s="6" t="s">
        <v>1461</v>
      </c>
      <c r="B430" s="6" t="s">
        <v>1462</v>
      </c>
      <c r="C430" s="6" t="s">
        <v>1463</v>
      </c>
      <c r="D430" s="6" t="s">
        <v>1464</v>
      </c>
      <c r="E430" s="6" t="s">
        <v>1465</v>
      </c>
      <c r="F430" s="6" t="s">
        <v>1466</v>
      </c>
      <c r="G430" s="24" t="s">
        <v>1377</v>
      </c>
      <c r="H430" s="24"/>
      <c r="I430" s="24" t="s">
        <v>824</v>
      </c>
      <c r="J430" s="24"/>
      <c r="K430" s="24"/>
      <c r="L430" s="24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26.25" customHeight="1" x14ac:dyDescent="0.2">
      <c r="A431" s="6" t="s">
        <v>1467</v>
      </c>
      <c r="B431" s="6" t="s">
        <v>1468</v>
      </c>
      <c r="C431" s="6" t="s">
        <v>1469</v>
      </c>
      <c r="D431" s="6" t="s">
        <v>1470</v>
      </c>
      <c r="E431" s="6" t="s">
        <v>1471</v>
      </c>
      <c r="F431" s="6" t="s">
        <v>1472</v>
      </c>
      <c r="G431" s="24" t="s">
        <v>1056</v>
      </c>
      <c r="H431" s="24"/>
      <c r="I431" s="24" t="s">
        <v>1473</v>
      </c>
      <c r="J431" s="24"/>
      <c r="K431" s="24"/>
      <c r="L431" s="24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26.25" customHeight="1" x14ac:dyDescent="0.2">
      <c r="A432" s="6" t="s">
        <v>1474</v>
      </c>
      <c r="B432" s="6" t="s">
        <v>1475</v>
      </c>
      <c r="C432" s="6" t="s">
        <v>1476</v>
      </c>
      <c r="D432" s="6" t="s">
        <v>1346</v>
      </c>
      <c r="E432" s="6" t="s">
        <v>1477</v>
      </c>
      <c r="F432" s="6" t="s">
        <v>1478</v>
      </c>
      <c r="G432" s="24" t="s">
        <v>1479</v>
      </c>
      <c r="H432" s="24"/>
      <c r="I432" s="24">
        <v>73.19</v>
      </c>
      <c r="J432" s="24"/>
      <c r="K432" s="24"/>
      <c r="L432" s="24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26.25" customHeight="1" x14ac:dyDescent="0.2">
      <c r="A433" s="6" t="s">
        <v>1480</v>
      </c>
      <c r="B433" s="6" t="s">
        <v>627</v>
      </c>
      <c r="C433" s="6" t="s">
        <v>1481</v>
      </c>
      <c r="D433" s="6" t="s">
        <v>1482</v>
      </c>
      <c r="E433" s="6" t="s">
        <v>1483</v>
      </c>
      <c r="F433" s="6" t="s">
        <v>1484</v>
      </c>
      <c r="G433" s="24" t="s">
        <v>1485</v>
      </c>
      <c r="H433" s="24"/>
      <c r="I433" s="24" t="s">
        <v>1486</v>
      </c>
      <c r="J433" s="24"/>
      <c r="K433" s="24"/>
      <c r="L433" s="24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26.25" customHeight="1" x14ac:dyDescent="0.2">
      <c r="A434" s="6" t="s">
        <v>1487</v>
      </c>
      <c r="B434" s="6" t="s">
        <v>1488</v>
      </c>
      <c r="C434" s="6" t="s">
        <v>1489</v>
      </c>
      <c r="D434" s="6" t="s">
        <v>1490</v>
      </c>
      <c r="E434" s="6" t="s">
        <v>1491</v>
      </c>
      <c r="F434" s="6" t="s">
        <v>1492</v>
      </c>
      <c r="G434" s="24" t="s">
        <v>1329</v>
      </c>
      <c r="H434" s="24"/>
      <c r="I434" s="24" t="s">
        <v>1378</v>
      </c>
      <c r="J434" s="24"/>
      <c r="K434" s="24"/>
      <c r="L434" s="24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26.25" customHeight="1" x14ac:dyDescent="0.2">
      <c r="A435" s="6" t="s">
        <v>1493</v>
      </c>
      <c r="B435" s="6" t="s">
        <v>1494</v>
      </c>
      <c r="C435" s="6" t="s">
        <v>1495</v>
      </c>
      <c r="D435" s="6" t="s">
        <v>1496</v>
      </c>
      <c r="E435" s="6" t="s">
        <v>1497</v>
      </c>
      <c r="F435" s="6" t="s">
        <v>1498</v>
      </c>
      <c r="G435" s="24" t="s">
        <v>187</v>
      </c>
      <c r="H435" s="24"/>
      <c r="I435" s="24" t="s">
        <v>1361</v>
      </c>
      <c r="J435" s="24"/>
      <c r="K435" s="24"/>
      <c r="L435" s="24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26.25" customHeight="1" x14ac:dyDescent="0.2">
      <c r="A436" s="6" t="s">
        <v>1499</v>
      </c>
      <c r="B436" s="6" t="s">
        <v>1500</v>
      </c>
      <c r="C436" s="6" t="s">
        <v>1501</v>
      </c>
      <c r="D436" s="6" t="s">
        <v>1502</v>
      </c>
      <c r="E436" s="6" t="s">
        <v>1503</v>
      </c>
      <c r="F436" s="6" t="s">
        <v>1504</v>
      </c>
      <c r="G436" s="24" t="s">
        <v>1395</v>
      </c>
      <c r="H436" s="24"/>
      <c r="I436" s="24" t="s">
        <v>1273</v>
      </c>
      <c r="J436" s="24"/>
      <c r="K436" s="24"/>
      <c r="L436" s="24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26.25" customHeight="1" x14ac:dyDescent="0.2">
      <c r="A437" s="6" t="s">
        <v>1467</v>
      </c>
      <c r="B437" s="6" t="s">
        <v>738</v>
      </c>
      <c r="C437" s="6" t="s">
        <v>1505</v>
      </c>
      <c r="D437" s="6" t="s">
        <v>1506</v>
      </c>
      <c r="E437" s="6" t="s">
        <v>1507</v>
      </c>
      <c r="F437" s="6" t="s">
        <v>1508</v>
      </c>
      <c r="G437" s="24" t="s">
        <v>1509</v>
      </c>
      <c r="H437" s="24"/>
      <c r="I437" s="24" t="s">
        <v>1418</v>
      </c>
      <c r="J437" s="24"/>
      <c r="K437" s="24"/>
      <c r="L437" s="24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26.25" customHeight="1" x14ac:dyDescent="0.2">
      <c r="A438" s="6" t="s">
        <v>1510</v>
      </c>
      <c r="B438" s="6" t="s">
        <v>1511</v>
      </c>
      <c r="C438" s="6" t="s">
        <v>1512</v>
      </c>
      <c r="D438" s="6" t="s">
        <v>1513</v>
      </c>
      <c r="E438" s="6" t="s">
        <v>1514</v>
      </c>
      <c r="F438" s="6" t="s">
        <v>1515</v>
      </c>
      <c r="G438" s="24" t="s">
        <v>1516</v>
      </c>
      <c r="H438" s="24"/>
      <c r="I438" s="24" t="s">
        <v>1418</v>
      </c>
      <c r="J438" s="24"/>
      <c r="K438" s="24"/>
      <c r="L438" s="24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26.25" customHeight="1" x14ac:dyDescent="0.2">
      <c r="A439" s="6" t="s">
        <v>1362</v>
      </c>
      <c r="B439" s="6" t="s">
        <v>1517</v>
      </c>
      <c r="C439" s="6" t="s">
        <v>1518</v>
      </c>
      <c r="D439" s="6" t="s">
        <v>1519</v>
      </c>
      <c r="E439" s="6" t="s">
        <v>1520</v>
      </c>
      <c r="F439" s="6" t="s">
        <v>1521</v>
      </c>
      <c r="G439" s="24" t="s">
        <v>1522</v>
      </c>
      <c r="H439" s="24"/>
      <c r="I439" s="24" t="s">
        <v>941</v>
      </c>
      <c r="J439" s="24"/>
      <c r="K439" s="24"/>
      <c r="L439" s="24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26.25" customHeight="1" x14ac:dyDescent="0.2">
      <c r="A440" s="6" t="s">
        <v>1523</v>
      </c>
      <c r="B440" s="6" t="s">
        <v>1524</v>
      </c>
      <c r="C440" s="6" t="s">
        <v>1525</v>
      </c>
      <c r="D440" s="6" t="s">
        <v>1526</v>
      </c>
      <c r="E440" s="6" t="s">
        <v>1527</v>
      </c>
      <c r="F440" s="6" t="s">
        <v>1528</v>
      </c>
      <c r="G440" s="24" t="s">
        <v>1529</v>
      </c>
      <c r="H440" s="24"/>
      <c r="I440" s="24" t="s">
        <v>1203</v>
      </c>
      <c r="J440" s="24"/>
      <c r="K440" s="24"/>
      <c r="L440" s="24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26.25" customHeight="1" x14ac:dyDescent="0.2">
      <c r="A441" s="6" t="s">
        <v>1530</v>
      </c>
      <c r="B441" s="6" t="s">
        <v>1531</v>
      </c>
      <c r="C441" s="6" t="s">
        <v>1532</v>
      </c>
      <c r="D441" s="6" t="s">
        <v>1533</v>
      </c>
      <c r="E441" s="6" t="s">
        <v>1534</v>
      </c>
      <c r="F441" s="6" t="s">
        <v>1535</v>
      </c>
      <c r="G441" s="24" t="s">
        <v>396</v>
      </c>
      <c r="H441" s="24"/>
      <c r="I441" s="24" t="s">
        <v>1279</v>
      </c>
      <c r="J441" s="24"/>
      <c r="K441" s="24"/>
      <c r="L441" s="24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26.25" customHeight="1" x14ac:dyDescent="0.2">
      <c r="A442" s="6" t="s">
        <v>1536</v>
      </c>
      <c r="B442" s="6" t="s">
        <v>1537</v>
      </c>
      <c r="C442" s="6" t="s">
        <v>1538</v>
      </c>
      <c r="D442" s="6" t="s">
        <v>1539</v>
      </c>
      <c r="E442" s="6" t="s">
        <v>1540</v>
      </c>
      <c r="F442" s="6" t="s">
        <v>1541</v>
      </c>
      <c r="G442" s="24" t="s">
        <v>1542</v>
      </c>
      <c r="H442" s="24"/>
      <c r="I442" s="24" t="s">
        <v>1543</v>
      </c>
      <c r="J442" s="24"/>
      <c r="K442" s="24"/>
      <c r="L442" s="24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26.25" customHeight="1" x14ac:dyDescent="0.2">
      <c r="A443" s="6" t="s">
        <v>1544</v>
      </c>
      <c r="B443" s="6" t="s">
        <v>1545</v>
      </c>
      <c r="C443" s="6" t="s">
        <v>1546</v>
      </c>
      <c r="D443" s="6" t="s">
        <v>1547</v>
      </c>
      <c r="E443" s="6" t="s">
        <v>1548</v>
      </c>
      <c r="F443" s="6" t="s">
        <v>1549</v>
      </c>
      <c r="G443" s="24" t="s">
        <v>1550</v>
      </c>
      <c r="H443" s="24"/>
      <c r="I443" s="24" t="s">
        <v>1551</v>
      </c>
      <c r="J443" s="24"/>
      <c r="K443" s="24"/>
      <c r="L443" s="24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26.25" customHeight="1" x14ac:dyDescent="0.2">
      <c r="A444" s="6" t="s">
        <v>1552</v>
      </c>
      <c r="B444" s="6" t="s">
        <v>1553</v>
      </c>
      <c r="C444" s="6" t="s">
        <v>1554</v>
      </c>
      <c r="D444" s="6" t="s">
        <v>1365</v>
      </c>
      <c r="E444" s="6" t="s">
        <v>1555</v>
      </c>
      <c r="F444" s="6" t="s">
        <v>1556</v>
      </c>
      <c r="G444" s="24" t="s">
        <v>1550</v>
      </c>
      <c r="H444" s="24"/>
      <c r="I444" s="24" t="s">
        <v>1557</v>
      </c>
      <c r="J444" s="24"/>
      <c r="K444" s="24"/>
      <c r="L444" s="24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26.25" customHeight="1" x14ac:dyDescent="0.2">
      <c r="A445" s="6" t="s">
        <v>1558</v>
      </c>
      <c r="B445" s="6" t="s">
        <v>1559</v>
      </c>
      <c r="C445" s="6" t="s">
        <v>1560</v>
      </c>
      <c r="D445" s="6" t="s">
        <v>1561</v>
      </c>
      <c r="E445" s="6" t="s">
        <v>1562</v>
      </c>
      <c r="F445" s="6" t="s">
        <v>1563</v>
      </c>
      <c r="G445" s="24" t="s">
        <v>1564</v>
      </c>
      <c r="H445" s="24"/>
      <c r="I445" s="24" t="s">
        <v>562</v>
      </c>
      <c r="J445" s="24"/>
      <c r="K445" s="24"/>
      <c r="L445" s="24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26.25" customHeight="1" x14ac:dyDescent="0.2">
      <c r="A446" s="6" t="s">
        <v>1565</v>
      </c>
      <c r="B446" s="6" t="s">
        <v>1566</v>
      </c>
      <c r="C446" s="6" t="s">
        <v>1567</v>
      </c>
      <c r="D446" s="6" t="s">
        <v>602</v>
      </c>
      <c r="E446" s="6" t="s">
        <v>1568</v>
      </c>
      <c r="F446" s="6" t="s">
        <v>1569</v>
      </c>
      <c r="G446" s="24" t="s">
        <v>1550</v>
      </c>
      <c r="H446" s="24"/>
      <c r="I446" s="24" t="s">
        <v>562</v>
      </c>
      <c r="J446" s="24"/>
      <c r="K446" s="24"/>
      <c r="L446" s="24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26.25" customHeight="1" x14ac:dyDescent="0.2">
      <c r="A447" s="6" t="s">
        <v>817</v>
      </c>
      <c r="B447" s="6" t="s">
        <v>1570</v>
      </c>
      <c r="C447" s="6" t="s">
        <v>1571</v>
      </c>
      <c r="D447" s="6" t="s">
        <v>1075</v>
      </c>
      <c r="E447" s="6" t="s">
        <v>1572</v>
      </c>
      <c r="F447" s="6" t="s">
        <v>1573</v>
      </c>
      <c r="G447" s="24" t="s">
        <v>1550</v>
      </c>
      <c r="H447" s="24"/>
      <c r="I447" s="24" t="s">
        <v>757</v>
      </c>
      <c r="J447" s="24"/>
      <c r="K447" s="24"/>
      <c r="L447" s="24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26.25" customHeight="1" x14ac:dyDescent="0.2">
      <c r="A448" s="6" t="s">
        <v>1574</v>
      </c>
      <c r="B448" s="6" t="s">
        <v>1575</v>
      </c>
      <c r="C448" s="6" t="s">
        <v>1576</v>
      </c>
      <c r="D448" s="6" t="s">
        <v>1577</v>
      </c>
      <c r="E448" s="6" t="s">
        <v>1578</v>
      </c>
      <c r="F448" s="6" t="s">
        <v>1579</v>
      </c>
      <c r="G448" s="24" t="s">
        <v>1272</v>
      </c>
      <c r="H448" s="24"/>
      <c r="I448" s="24" t="s">
        <v>1580</v>
      </c>
      <c r="J448" s="24"/>
      <c r="K448" s="24"/>
      <c r="L448" s="24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26.25" customHeight="1" x14ac:dyDescent="0.2">
      <c r="A449" s="6" t="s">
        <v>709</v>
      </c>
      <c r="B449" s="6" t="s">
        <v>1581</v>
      </c>
      <c r="C449" s="6" t="s">
        <v>1582</v>
      </c>
      <c r="D449" s="6" t="s">
        <v>1583</v>
      </c>
      <c r="E449" s="6" t="s">
        <v>1584</v>
      </c>
      <c r="F449" s="6" t="s">
        <v>1585</v>
      </c>
      <c r="G449" s="24" t="s">
        <v>1250</v>
      </c>
      <c r="H449" s="24"/>
      <c r="I449" s="24" t="s">
        <v>1586</v>
      </c>
      <c r="J449" s="24"/>
      <c r="K449" s="24"/>
      <c r="L449" s="24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26.25" customHeight="1" x14ac:dyDescent="0.2">
      <c r="A450" s="6" t="s">
        <v>864</v>
      </c>
      <c r="B450" s="6" t="s">
        <v>1587</v>
      </c>
      <c r="C450" s="6" t="s">
        <v>1588</v>
      </c>
      <c r="D450" s="6" t="s">
        <v>224</v>
      </c>
      <c r="E450" s="6" t="s">
        <v>1410</v>
      </c>
      <c r="F450" s="6" t="s">
        <v>1589</v>
      </c>
      <c r="G450" s="24" t="s">
        <v>756</v>
      </c>
      <c r="H450" s="24"/>
      <c r="I450" s="24" t="s">
        <v>1590</v>
      </c>
      <c r="J450" s="24"/>
      <c r="K450" s="24"/>
      <c r="L450" s="24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26.25" customHeight="1" x14ac:dyDescent="0.2">
      <c r="A451" s="6" t="s">
        <v>1591</v>
      </c>
      <c r="B451" s="6" t="s">
        <v>1217</v>
      </c>
      <c r="C451" s="6" t="s">
        <v>1592</v>
      </c>
      <c r="D451" s="6" t="s">
        <v>1593</v>
      </c>
      <c r="E451" s="6" t="s">
        <v>1594</v>
      </c>
      <c r="F451" s="6" t="s">
        <v>1595</v>
      </c>
      <c r="G451" s="24" t="s">
        <v>1293</v>
      </c>
      <c r="H451" s="24"/>
      <c r="I451" s="24" t="s">
        <v>1145</v>
      </c>
      <c r="J451" s="24"/>
      <c r="K451" s="24"/>
      <c r="L451" s="24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26.25" customHeight="1" x14ac:dyDescent="0.2">
      <c r="A452" s="6" t="s">
        <v>1596</v>
      </c>
      <c r="B452" s="6" t="s">
        <v>1597</v>
      </c>
      <c r="C452" s="6" t="s">
        <v>1598</v>
      </c>
      <c r="D452" s="6" t="s">
        <v>1519</v>
      </c>
      <c r="E452" s="6" t="s">
        <v>1599</v>
      </c>
      <c r="F452" s="6" t="s">
        <v>1600</v>
      </c>
      <c r="G452" s="24" t="s">
        <v>1293</v>
      </c>
      <c r="H452" s="24"/>
      <c r="I452" s="24" t="s">
        <v>515</v>
      </c>
      <c r="J452" s="24"/>
      <c r="K452" s="24"/>
      <c r="L452" s="24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26.25" customHeight="1" x14ac:dyDescent="0.2">
      <c r="A453" s="6" t="s">
        <v>1601</v>
      </c>
      <c r="B453" s="6" t="s">
        <v>1602</v>
      </c>
      <c r="C453" s="6" t="s">
        <v>1603</v>
      </c>
      <c r="D453" s="6" t="s">
        <v>1604</v>
      </c>
      <c r="E453" s="6" t="s">
        <v>1605</v>
      </c>
      <c r="F453" s="6" t="s">
        <v>1606</v>
      </c>
      <c r="G453" s="24" t="s">
        <v>1607</v>
      </c>
      <c r="H453" s="24"/>
      <c r="I453" s="24" t="s">
        <v>1608</v>
      </c>
      <c r="J453" s="24"/>
      <c r="K453" s="24"/>
      <c r="L453" s="24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26.25" customHeight="1" x14ac:dyDescent="0.2">
      <c r="A454" s="6" t="s">
        <v>1609</v>
      </c>
      <c r="B454" s="6" t="s">
        <v>1566</v>
      </c>
      <c r="C454" s="6" t="s">
        <v>1610</v>
      </c>
      <c r="D454" s="6" t="s">
        <v>1611</v>
      </c>
      <c r="E454" s="6" t="s">
        <v>1612</v>
      </c>
      <c r="F454" s="6" t="s">
        <v>1613</v>
      </c>
      <c r="G454" s="24" t="s">
        <v>1210</v>
      </c>
      <c r="H454" s="24"/>
      <c r="I454" s="24" t="s">
        <v>1608</v>
      </c>
      <c r="J454" s="24"/>
      <c r="K454" s="24"/>
      <c r="L454" s="24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26.25" customHeight="1" x14ac:dyDescent="0.2">
      <c r="A455" s="6" t="s">
        <v>1614</v>
      </c>
      <c r="B455" s="6" t="s">
        <v>1615</v>
      </c>
      <c r="C455" s="6" t="s">
        <v>1616</v>
      </c>
      <c r="D455" s="6" t="s">
        <v>1617</v>
      </c>
      <c r="E455" s="6" t="s">
        <v>1618</v>
      </c>
      <c r="F455" s="6" t="s">
        <v>1619</v>
      </c>
      <c r="G455" s="24" t="s">
        <v>1542</v>
      </c>
      <c r="H455" s="24"/>
      <c r="I455" s="24" t="s">
        <v>1543</v>
      </c>
      <c r="J455" s="24"/>
      <c r="K455" s="24"/>
      <c r="L455" s="24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26.25" customHeight="1" x14ac:dyDescent="0.2">
      <c r="A456" s="6" t="s">
        <v>1620</v>
      </c>
      <c r="B456" s="6" t="s">
        <v>1621</v>
      </c>
      <c r="C456" s="6" t="s">
        <v>1622</v>
      </c>
      <c r="D456" s="6" t="s">
        <v>667</v>
      </c>
      <c r="E456" s="6" t="s">
        <v>1623</v>
      </c>
      <c r="F456" s="6" t="s">
        <v>1624</v>
      </c>
      <c r="G456" s="24" t="s">
        <v>1625</v>
      </c>
      <c r="H456" s="24"/>
      <c r="I456" s="24" t="s">
        <v>1431</v>
      </c>
      <c r="J456" s="24"/>
      <c r="K456" s="24"/>
      <c r="L456" s="24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26.25" customHeight="1" x14ac:dyDescent="0.2">
      <c r="A457" s="6" t="s">
        <v>1626</v>
      </c>
      <c r="B457" s="6" t="s">
        <v>1627</v>
      </c>
      <c r="C457" s="6" t="s">
        <v>1628</v>
      </c>
      <c r="D457" s="6" t="s">
        <v>1629</v>
      </c>
      <c r="E457" s="6" t="s">
        <v>1630</v>
      </c>
      <c r="F457" s="6" t="s">
        <v>1631</v>
      </c>
      <c r="G457" s="24" t="s">
        <v>1293</v>
      </c>
      <c r="H457" s="24"/>
      <c r="I457" s="24" t="s">
        <v>1632</v>
      </c>
      <c r="J457" s="24"/>
      <c r="K457" s="24"/>
      <c r="L457" s="24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26.25" customHeight="1" x14ac:dyDescent="0.2">
      <c r="A458" s="6" t="s">
        <v>1633</v>
      </c>
      <c r="B458" s="6" t="s">
        <v>1634</v>
      </c>
      <c r="C458" s="6" t="s">
        <v>1635</v>
      </c>
      <c r="D458" s="6" t="s">
        <v>1636</v>
      </c>
      <c r="E458" s="6" t="s">
        <v>1637</v>
      </c>
      <c r="F458" s="6" t="s">
        <v>1638</v>
      </c>
      <c r="G458" s="24" t="s">
        <v>1639</v>
      </c>
      <c r="H458" s="24"/>
      <c r="I458" s="24" t="s">
        <v>1640</v>
      </c>
      <c r="J458" s="24"/>
      <c r="K458" s="24"/>
      <c r="L458" s="24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26.25" customHeight="1" x14ac:dyDescent="0.2">
      <c r="A459" s="6" t="s">
        <v>1641</v>
      </c>
      <c r="B459" s="6" t="s">
        <v>1642</v>
      </c>
      <c r="C459" s="6" t="s">
        <v>1643</v>
      </c>
      <c r="D459" s="6" t="s">
        <v>1644</v>
      </c>
      <c r="E459" s="6" t="s">
        <v>1645</v>
      </c>
      <c r="F459" s="6" t="s">
        <v>1646</v>
      </c>
      <c r="G459" s="24" t="s">
        <v>546</v>
      </c>
      <c r="H459" s="24"/>
      <c r="I459" s="24" t="s">
        <v>1279</v>
      </c>
      <c r="J459" s="24"/>
      <c r="K459" s="24"/>
      <c r="L459" s="24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26.25" customHeight="1" x14ac:dyDescent="0.2">
      <c r="A460" s="6" t="s">
        <v>1647</v>
      </c>
      <c r="B460" s="6" t="s">
        <v>1642</v>
      </c>
      <c r="C460" s="6" t="s">
        <v>1648</v>
      </c>
      <c r="D460" s="6" t="s">
        <v>1075</v>
      </c>
      <c r="E460" s="6" t="s">
        <v>1649</v>
      </c>
      <c r="F460" s="6" t="s">
        <v>1650</v>
      </c>
      <c r="G460" s="24" t="s">
        <v>1117</v>
      </c>
      <c r="H460" s="24"/>
      <c r="I460" s="24" t="s">
        <v>1279</v>
      </c>
      <c r="J460" s="24"/>
      <c r="K460" s="24"/>
      <c r="L460" s="24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26.25" customHeight="1" x14ac:dyDescent="0.2">
      <c r="A461" s="6" t="s">
        <v>1651</v>
      </c>
      <c r="B461" s="6" t="s">
        <v>1652</v>
      </c>
      <c r="C461" s="6" t="s">
        <v>1653</v>
      </c>
      <c r="D461" s="6" t="s">
        <v>1371</v>
      </c>
      <c r="E461" s="6" t="s">
        <v>417</v>
      </c>
      <c r="F461" s="6" t="s">
        <v>1654</v>
      </c>
      <c r="G461" s="24" t="s">
        <v>1272</v>
      </c>
      <c r="H461" s="24"/>
      <c r="I461" s="24" t="s">
        <v>1655</v>
      </c>
      <c r="J461" s="24"/>
      <c r="K461" s="24"/>
      <c r="L461" s="24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26.25" customHeight="1" x14ac:dyDescent="0.2">
      <c r="A462" s="6" t="s">
        <v>1656</v>
      </c>
      <c r="B462" s="6" t="s">
        <v>1657</v>
      </c>
      <c r="C462" s="6" t="s">
        <v>1658</v>
      </c>
      <c r="D462" s="6" t="s">
        <v>1659</v>
      </c>
      <c r="E462" s="6" t="s">
        <v>1660</v>
      </c>
      <c r="F462" s="6" t="s">
        <v>1661</v>
      </c>
      <c r="G462" s="24" t="s">
        <v>1662</v>
      </c>
      <c r="H462" s="24"/>
      <c r="I462" s="24" t="s">
        <v>1557</v>
      </c>
      <c r="J462" s="24"/>
      <c r="K462" s="24"/>
      <c r="L462" s="24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26.25" customHeight="1" x14ac:dyDescent="0.2">
      <c r="A463" s="6" t="s">
        <v>1663</v>
      </c>
      <c r="B463" s="6" t="s">
        <v>1664</v>
      </c>
      <c r="C463" s="6" t="s">
        <v>1665</v>
      </c>
      <c r="D463" s="6" t="s">
        <v>1666</v>
      </c>
      <c r="E463" s="6" t="s">
        <v>1667</v>
      </c>
      <c r="F463" s="6" t="s">
        <v>1668</v>
      </c>
      <c r="G463" s="24" t="s">
        <v>1607</v>
      </c>
      <c r="H463" s="24"/>
      <c r="I463" s="24" t="s">
        <v>708</v>
      </c>
      <c r="J463" s="24"/>
      <c r="K463" s="24"/>
      <c r="L463" s="24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26.25" customHeight="1" x14ac:dyDescent="0.2">
      <c r="A464" s="6" t="s">
        <v>1669</v>
      </c>
      <c r="B464" s="6" t="s">
        <v>1670</v>
      </c>
      <c r="C464" s="6" t="s">
        <v>1671</v>
      </c>
      <c r="D464" s="6" t="s">
        <v>1672</v>
      </c>
      <c r="E464" s="6" t="s">
        <v>1673</v>
      </c>
      <c r="F464" s="6" t="s">
        <v>1674</v>
      </c>
      <c r="G464" s="24" t="s">
        <v>1675</v>
      </c>
      <c r="H464" s="24"/>
      <c r="I464" s="24" t="s">
        <v>1676</v>
      </c>
      <c r="J464" s="24"/>
      <c r="K464" s="24"/>
      <c r="L464" s="24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26.25" customHeight="1" x14ac:dyDescent="0.2">
      <c r="A465" s="6" t="s">
        <v>324</v>
      </c>
      <c r="B465" s="6" t="s">
        <v>1677</v>
      </c>
      <c r="C465" s="6" t="s">
        <v>1678</v>
      </c>
      <c r="D465" s="6" t="s">
        <v>1679</v>
      </c>
      <c r="E465" s="6" t="s">
        <v>1680</v>
      </c>
      <c r="F465" s="6" t="s">
        <v>1681</v>
      </c>
      <c r="G465" s="24" t="s">
        <v>764</v>
      </c>
      <c r="H465" s="24"/>
      <c r="I465" s="24" t="s">
        <v>1438</v>
      </c>
      <c r="J465" s="24"/>
      <c r="K465" s="24"/>
      <c r="L465" s="24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26.25" customHeight="1" x14ac:dyDescent="0.2">
      <c r="A466" s="6" t="s">
        <v>1682</v>
      </c>
      <c r="B466" s="6" t="s">
        <v>1683</v>
      </c>
      <c r="C466" s="6" t="s">
        <v>1684</v>
      </c>
      <c r="D466" s="6" t="s">
        <v>253</v>
      </c>
      <c r="E466" s="6" t="s">
        <v>1685</v>
      </c>
      <c r="F466" s="6" t="s">
        <v>1686</v>
      </c>
      <c r="G466" s="24" t="s">
        <v>1687</v>
      </c>
      <c r="H466" s="24"/>
      <c r="I466" s="24" t="s">
        <v>1688</v>
      </c>
      <c r="J466" s="24"/>
      <c r="K466" s="24"/>
      <c r="L466" s="24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26.25" customHeight="1" x14ac:dyDescent="0.2">
      <c r="A467" s="6" t="s">
        <v>1689</v>
      </c>
      <c r="B467" s="6" t="s">
        <v>1690</v>
      </c>
      <c r="C467" s="6" t="s">
        <v>1691</v>
      </c>
      <c r="D467" s="6" t="s">
        <v>997</v>
      </c>
      <c r="E467" s="6" t="s">
        <v>1692</v>
      </c>
      <c r="F467" s="6" t="s">
        <v>1693</v>
      </c>
      <c r="G467" s="24" t="s">
        <v>1694</v>
      </c>
      <c r="H467" s="24"/>
      <c r="I467" s="24" t="s">
        <v>1378</v>
      </c>
      <c r="J467" s="24"/>
      <c r="K467" s="24"/>
      <c r="L467" s="24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26.25" customHeight="1" x14ac:dyDescent="0.2">
      <c r="A468" s="6" t="s">
        <v>1695</v>
      </c>
      <c r="B468" s="6" t="s">
        <v>1696</v>
      </c>
      <c r="C468" s="6" t="s">
        <v>1697</v>
      </c>
      <c r="D468" s="6" t="s">
        <v>1698</v>
      </c>
      <c r="E468" s="6" t="s">
        <v>1699</v>
      </c>
      <c r="F468" s="6" t="s">
        <v>1700</v>
      </c>
      <c r="G468" s="24" t="s">
        <v>1701</v>
      </c>
      <c r="H468" s="24"/>
      <c r="I468" s="24" t="s">
        <v>1702</v>
      </c>
      <c r="J468" s="24"/>
      <c r="K468" s="24"/>
      <c r="L468" s="24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26.25" customHeight="1" x14ac:dyDescent="0.2">
      <c r="A469" s="6" t="s">
        <v>457</v>
      </c>
      <c r="B469" s="6" t="s">
        <v>1703</v>
      </c>
      <c r="C469" s="6" t="s">
        <v>1704</v>
      </c>
      <c r="D469" s="6" t="s">
        <v>1705</v>
      </c>
      <c r="E469" s="6" t="s">
        <v>1706</v>
      </c>
      <c r="F469" s="6" t="s">
        <v>1707</v>
      </c>
      <c r="G469" s="24" t="s">
        <v>1708</v>
      </c>
      <c r="H469" s="24"/>
      <c r="I469" s="24" t="s">
        <v>790</v>
      </c>
      <c r="J469" s="24"/>
      <c r="K469" s="24"/>
      <c r="L469" s="24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26.25" customHeight="1" x14ac:dyDescent="0.2">
      <c r="A470" s="6" t="s">
        <v>1709</v>
      </c>
      <c r="B470" s="6" t="s">
        <v>615</v>
      </c>
      <c r="C470" s="6" t="s">
        <v>1710</v>
      </c>
      <c r="D470" s="6" t="s">
        <v>1711</v>
      </c>
      <c r="E470" s="6" t="s">
        <v>1712</v>
      </c>
      <c r="F470" s="6" t="s">
        <v>1713</v>
      </c>
      <c r="G470" s="24" t="s">
        <v>476</v>
      </c>
      <c r="H470" s="24"/>
      <c r="I470" s="24" t="s">
        <v>1714</v>
      </c>
      <c r="J470" s="24"/>
      <c r="K470" s="24"/>
      <c r="L470" s="24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26.25" customHeight="1" x14ac:dyDescent="0.2">
      <c r="A471" s="6" t="s">
        <v>1715</v>
      </c>
      <c r="B471" s="6" t="s">
        <v>1716</v>
      </c>
      <c r="C471" s="6" t="s">
        <v>1717</v>
      </c>
      <c r="D471" s="6" t="s">
        <v>1718</v>
      </c>
      <c r="E471" s="6" t="s">
        <v>1719</v>
      </c>
      <c r="F471" s="6" t="s">
        <v>1720</v>
      </c>
      <c r="G471" s="24" t="s">
        <v>1721</v>
      </c>
      <c r="H471" s="24"/>
      <c r="I471" s="24" t="s">
        <v>145</v>
      </c>
      <c r="J471" s="24"/>
      <c r="K471" s="24"/>
      <c r="L471" s="24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26.25" customHeight="1" x14ac:dyDescent="0.2">
      <c r="A472" s="6" t="s">
        <v>1722</v>
      </c>
      <c r="B472" s="6" t="s">
        <v>1723</v>
      </c>
      <c r="C472" s="6" t="s">
        <v>1724</v>
      </c>
      <c r="D472" s="6" t="s">
        <v>1725</v>
      </c>
      <c r="E472" s="6" t="s">
        <v>1726</v>
      </c>
      <c r="F472" s="6" t="s">
        <v>1727</v>
      </c>
      <c r="G472" s="24" t="s">
        <v>1728</v>
      </c>
      <c r="H472" s="24"/>
      <c r="I472" s="24" t="s">
        <v>1729</v>
      </c>
      <c r="J472" s="24"/>
      <c r="K472" s="24"/>
      <c r="L472" s="24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26.25" customHeight="1" x14ac:dyDescent="0.2">
      <c r="A473" s="6" t="s">
        <v>1730</v>
      </c>
      <c r="B473" s="6" t="s">
        <v>1642</v>
      </c>
      <c r="C473" s="6" t="s">
        <v>1731</v>
      </c>
      <c r="D473" s="6" t="s">
        <v>648</v>
      </c>
      <c r="E473" s="6" t="s">
        <v>1732</v>
      </c>
      <c r="F473" s="6" t="s">
        <v>1733</v>
      </c>
      <c r="G473" s="24" t="s">
        <v>1734</v>
      </c>
      <c r="H473" s="24"/>
      <c r="I473" s="24" t="s">
        <v>1735</v>
      </c>
      <c r="J473" s="24"/>
      <c r="K473" s="24"/>
      <c r="L473" s="24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26.25" customHeight="1" x14ac:dyDescent="0.2">
      <c r="A474" s="6" t="s">
        <v>324</v>
      </c>
      <c r="B474" s="6" t="s">
        <v>1736</v>
      </c>
      <c r="C474" s="6" t="s">
        <v>1737</v>
      </c>
      <c r="D474" s="6" t="s">
        <v>1738</v>
      </c>
      <c r="E474" s="6" t="s">
        <v>1739</v>
      </c>
      <c r="F474" s="6" t="s">
        <v>1740</v>
      </c>
      <c r="G474" s="24" t="s">
        <v>1741</v>
      </c>
      <c r="H474" s="24"/>
      <c r="I474" s="24" t="s">
        <v>1742</v>
      </c>
      <c r="J474" s="24"/>
      <c r="K474" s="24"/>
      <c r="L474" s="24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26.25" customHeight="1" x14ac:dyDescent="0.2">
      <c r="A475" s="6" t="s">
        <v>871</v>
      </c>
      <c r="B475" s="6" t="s">
        <v>917</v>
      </c>
      <c r="C475" s="6" t="s">
        <v>1743</v>
      </c>
      <c r="D475" s="6" t="s">
        <v>1744</v>
      </c>
      <c r="E475" s="6" t="s">
        <v>1745</v>
      </c>
      <c r="F475" s="6" t="s">
        <v>1746</v>
      </c>
      <c r="G475" s="24" t="s">
        <v>1336</v>
      </c>
      <c r="H475" s="24"/>
      <c r="I475" s="24" t="s">
        <v>1747</v>
      </c>
      <c r="J475" s="24"/>
      <c r="K475" s="24"/>
      <c r="L475" s="24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26.25" customHeight="1" x14ac:dyDescent="0.2">
      <c r="A476" s="6" t="s">
        <v>1748</v>
      </c>
      <c r="B476" s="6" t="s">
        <v>414</v>
      </c>
      <c r="C476" s="6" t="s">
        <v>1749</v>
      </c>
      <c r="D476" s="6" t="s">
        <v>982</v>
      </c>
      <c r="E476" s="6" t="s">
        <v>1555</v>
      </c>
      <c r="F476" s="6" t="s">
        <v>1750</v>
      </c>
      <c r="G476" s="24" t="s">
        <v>1675</v>
      </c>
      <c r="H476" s="24"/>
      <c r="I476" s="24" t="s">
        <v>1751</v>
      </c>
      <c r="J476" s="24"/>
      <c r="K476" s="24"/>
      <c r="L476" s="24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26.25" customHeight="1" x14ac:dyDescent="0.2">
      <c r="A477" s="6" t="s">
        <v>1752</v>
      </c>
      <c r="B477" s="6" t="s">
        <v>1753</v>
      </c>
      <c r="C477" s="6" t="s">
        <v>1754</v>
      </c>
      <c r="D477" s="6" t="s">
        <v>1755</v>
      </c>
      <c r="E477" s="6" t="s">
        <v>1756</v>
      </c>
      <c r="F477" s="6" t="s">
        <v>1757</v>
      </c>
      <c r="G477" s="24" t="s">
        <v>1758</v>
      </c>
      <c r="H477" s="24"/>
      <c r="I477" s="24" t="s">
        <v>515</v>
      </c>
      <c r="J477" s="24"/>
      <c r="K477" s="24"/>
      <c r="L477" s="24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26.25" customHeight="1" x14ac:dyDescent="0.2">
      <c r="A478" s="6" t="s">
        <v>890</v>
      </c>
      <c r="B478" s="6" t="s">
        <v>1759</v>
      </c>
      <c r="C478" s="6" t="s">
        <v>1760</v>
      </c>
      <c r="D478" s="6" t="s">
        <v>1761</v>
      </c>
      <c r="E478" s="6" t="s">
        <v>343</v>
      </c>
      <c r="F478" s="6" t="s">
        <v>1762</v>
      </c>
      <c r="G478" s="24" t="s">
        <v>1272</v>
      </c>
      <c r="H478" s="24"/>
      <c r="I478" s="24" t="s">
        <v>515</v>
      </c>
      <c r="J478" s="24"/>
      <c r="K478" s="24"/>
      <c r="L478" s="24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26.25" customHeight="1" x14ac:dyDescent="0.2">
      <c r="A479" s="6" t="s">
        <v>1763</v>
      </c>
      <c r="B479" s="6" t="s">
        <v>1764</v>
      </c>
      <c r="C479" s="6" t="s">
        <v>1765</v>
      </c>
      <c r="D479" s="6" t="s">
        <v>1276</v>
      </c>
      <c r="E479" s="6" t="s">
        <v>1766</v>
      </c>
      <c r="F479" s="6" t="s">
        <v>1767</v>
      </c>
      <c r="G479" s="24" t="s">
        <v>1768</v>
      </c>
      <c r="H479" s="24"/>
      <c r="I479" s="24" t="s">
        <v>1418</v>
      </c>
      <c r="J479" s="24"/>
      <c r="K479" s="24"/>
      <c r="L479" s="24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26.25" customHeight="1" x14ac:dyDescent="0.2">
      <c r="A480" s="6" t="s">
        <v>1769</v>
      </c>
      <c r="B480" s="6" t="s">
        <v>1770</v>
      </c>
      <c r="C480" s="6" t="s">
        <v>1771</v>
      </c>
      <c r="D480" s="6" t="s">
        <v>1772</v>
      </c>
      <c r="E480" s="6" t="s">
        <v>1773</v>
      </c>
      <c r="F480" s="6" t="s">
        <v>1774</v>
      </c>
      <c r="G480" s="24" t="s">
        <v>1775</v>
      </c>
      <c r="H480" s="24"/>
      <c r="I480" s="24" t="s">
        <v>1776</v>
      </c>
      <c r="J480" s="24"/>
      <c r="K480" s="24"/>
      <c r="L480" s="24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26.25" customHeight="1" x14ac:dyDescent="0.2">
      <c r="A481" s="6" t="s">
        <v>1777</v>
      </c>
      <c r="B481" s="6" t="s">
        <v>1778</v>
      </c>
      <c r="C481" s="6" t="s">
        <v>1779</v>
      </c>
      <c r="D481" s="6" t="s">
        <v>1303</v>
      </c>
      <c r="E481" s="6" t="s">
        <v>1540</v>
      </c>
      <c r="F481" s="6" t="s">
        <v>1780</v>
      </c>
      <c r="G481" s="24" t="s">
        <v>1781</v>
      </c>
      <c r="H481" s="24"/>
      <c r="I481" s="24" t="s">
        <v>1782</v>
      </c>
      <c r="J481" s="24"/>
      <c r="K481" s="24"/>
      <c r="L481" s="24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26.25" customHeight="1" x14ac:dyDescent="0.2">
      <c r="A482" s="6" t="s">
        <v>614</v>
      </c>
      <c r="B482" s="6" t="s">
        <v>1783</v>
      </c>
      <c r="C482" s="6" t="s">
        <v>1784</v>
      </c>
      <c r="D482" s="6" t="s">
        <v>24</v>
      </c>
      <c r="E482" s="6" t="s">
        <v>1785</v>
      </c>
      <c r="F482" s="6" t="s">
        <v>1786</v>
      </c>
      <c r="G482" s="24" t="s">
        <v>1787</v>
      </c>
      <c r="H482" s="24"/>
      <c r="I482" s="24" t="s">
        <v>1788</v>
      </c>
      <c r="J482" s="24"/>
      <c r="K482" s="24"/>
      <c r="L482" s="24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26.25" customHeight="1" x14ac:dyDescent="0.2">
      <c r="A483" s="6" t="s">
        <v>1789</v>
      </c>
      <c r="B483" s="6" t="s">
        <v>1790</v>
      </c>
      <c r="C483" s="6" t="s">
        <v>1791</v>
      </c>
      <c r="D483" s="6" t="s">
        <v>1792</v>
      </c>
      <c r="E483" s="6" t="s">
        <v>1793</v>
      </c>
      <c r="F483" s="6" t="s">
        <v>1794</v>
      </c>
      <c r="G483" s="24" t="s">
        <v>1795</v>
      </c>
      <c r="H483" s="24"/>
      <c r="I483" s="24" t="s">
        <v>1796</v>
      </c>
      <c r="J483" s="24"/>
      <c r="K483" s="24"/>
      <c r="L483" s="24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26.25" customHeight="1" x14ac:dyDescent="0.2">
      <c r="A484" s="6" t="s">
        <v>1097</v>
      </c>
      <c r="B484" s="6" t="s">
        <v>1147</v>
      </c>
      <c r="C484" s="6" t="s">
        <v>1797</v>
      </c>
      <c r="D484" s="6" t="s">
        <v>1798</v>
      </c>
      <c r="E484" s="6" t="s">
        <v>1799</v>
      </c>
      <c r="F484" s="6" t="s">
        <v>1800</v>
      </c>
      <c r="G484" s="24" t="s">
        <v>286</v>
      </c>
      <c r="H484" s="24"/>
      <c r="I484" s="24" t="s">
        <v>1801</v>
      </c>
      <c r="J484" s="24"/>
      <c r="K484" s="24"/>
      <c r="L484" s="24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26.25" customHeight="1" x14ac:dyDescent="0.2">
      <c r="A485" s="6" t="s">
        <v>1802</v>
      </c>
      <c r="B485" s="6" t="s">
        <v>1803</v>
      </c>
      <c r="C485" s="6" t="s">
        <v>1804</v>
      </c>
      <c r="D485" s="6" t="s">
        <v>1805</v>
      </c>
      <c r="E485" s="6" t="s">
        <v>828</v>
      </c>
      <c r="F485" s="6" t="s">
        <v>1806</v>
      </c>
      <c r="G485" s="24" t="s">
        <v>1807</v>
      </c>
      <c r="H485" s="24"/>
      <c r="I485" s="24" t="s">
        <v>1808</v>
      </c>
      <c r="J485" s="24"/>
      <c r="K485" s="24"/>
      <c r="L485" s="24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26.25" customHeight="1" x14ac:dyDescent="0.2">
      <c r="A486" s="6" t="s">
        <v>1809</v>
      </c>
      <c r="B486" s="6" t="s">
        <v>1810</v>
      </c>
      <c r="C486" s="6" t="s">
        <v>1811</v>
      </c>
      <c r="D486" s="6" t="s">
        <v>1812</v>
      </c>
      <c r="E486" s="6" t="s">
        <v>1813</v>
      </c>
      <c r="F486" s="6" t="s">
        <v>1814</v>
      </c>
      <c r="G486" s="24" t="s">
        <v>1741</v>
      </c>
      <c r="H486" s="24"/>
      <c r="I486" s="24" t="s">
        <v>1815</v>
      </c>
      <c r="J486" s="24"/>
      <c r="K486" s="24"/>
      <c r="L486" s="24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26.25" customHeight="1" x14ac:dyDescent="0.2">
      <c r="A487" s="6" t="s">
        <v>1816</v>
      </c>
      <c r="B487" s="6" t="s">
        <v>1817</v>
      </c>
      <c r="C487" s="6" t="s">
        <v>1818</v>
      </c>
      <c r="D487" s="6" t="s">
        <v>1819</v>
      </c>
      <c r="E487" s="6" t="s">
        <v>1820</v>
      </c>
      <c r="F487" s="6" t="s">
        <v>1821</v>
      </c>
      <c r="G487" s="24" t="s">
        <v>1822</v>
      </c>
      <c r="H487" s="24"/>
      <c r="I487" s="24" t="s">
        <v>1823</v>
      </c>
      <c r="J487" s="24"/>
      <c r="K487" s="24"/>
      <c r="L487" s="24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26.25" customHeight="1" x14ac:dyDescent="0.2">
      <c r="A488" s="6" t="s">
        <v>1824</v>
      </c>
      <c r="B488" s="6" t="s">
        <v>1825</v>
      </c>
      <c r="C488" s="6" t="s">
        <v>1826</v>
      </c>
      <c r="D488" s="6" t="s">
        <v>1827</v>
      </c>
      <c r="E488" s="6" t="s">
        <v>1828</v>
      </c>
      <c r="F488" s="6" t="s">
        <v>1829</v>
      </c>
      <c r="G488" s="24" t="s">
        <v>1830</v>
      </c>
      <c r="H488" s="24"/>
      <c r="I488" s="24" t="s">
        <v>1831</v>
      </c>
      <c r="J488" s="24"/>
      <c r="K488" s="24"/>
      <c r="L488" s="24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26.25" customHeight="1" x14ac:dyDescent="0.2">
      <c r="A489" s="6" t="s">
        <v>1832</v>
      </c>
      <c r="B489" s="6" t="s">
        <v>429</v>
      </c>
      <c r="C489" s="6" t="s">
        <v>1833</v>
      </c>
      <c r="D489" s="6" t="s">
        <v>1834</v>
      </c>
      <c r="E489" s="6" t="s">
        <v>1835</v>
      </c>
      <c r="F489" s="6" t="s">
        <v>1836</v>
      </c>
      <c r="G489" s="24" t="s">
        <v>227</v>
      </c>
      <c r="H489" s="24"/>
      <c r="I489" s="24" t="s">
        <v>1418</v>
      </c>
      <c r="J489" s="24"/>
      <c r="K489" s="24"/>
      <c r="L489" s="24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26.25" customHeight="1" x14ac:dyDescent="0.2">
      <c r="A490" s="6" t="s">
        <v>1837</v>
      </c>
      <c r="B490" s="6" t="s">
        <v>1838</v>
      </c>
      <c r="C490" s="6" t="s">
        <v>1839</v>
      </c>
      <c r="D490" s="6" t="s">
        <v>1840</v>
      </c>
      <c r="E490" s="6" t="s">
        <v>1841</v>
      </c>
      <c r="F490" s="6" t="s">
        <v>1842</v>
      </c>
      <c r="G490" s="24" t="s">
        <v>1843</v>
      </c>
      <c r="H490" s="24"/>
      <c r="I490" s="24" t="s">
        <v>1844</v>
      </c>
      <c r="J490" s="24"/>
      <c r="K490" s="24"/>
      <c r="L490" s="24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26.25" customHeight="1" x14ac:dyDescent="0.2">
      <c r="A491" s="6" t="s">
        <v>1845</v>
      </c>
      <c r="B491" s="6" t="s">
        <v>1846</v>
      </c>
      <c r="C491" s="6" t="s">
        <v>1847</v>
      </c>
      <c r="D491" s="6" t="s">
        <v>1848</v>
      </c>
      <c r="E491" s="6" t="s">
        <v>1849</v>
      </c>
      <c r="F491" s="6" t="s">
        <v>1850</v>
      </c>
      <c r="G491" s="24" t="s">
        <v>1851</v>
      </c>
      <c r="H491" s="24"/>
      <c r="I491" s="24" t="s">
        <v>1852</v>
      </c>
      <c r="J491" s="24"/>
      <c r="K491" s="24"/>
      <c r="L491" s="24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26.25" customHeight="1" x14ac:dyDescent="0.2">
      <c r="A492" s="6" t="s">
        <v>1331</v>
      </c>
      <c r="B492" s="6" t="s">
        <v>1853</v>
      </c>
      <c r="C492" s="6" t="s">
        <v>1854</v>
      </c>
      <c r="D492" s="6" t="s">
        <v>1855</v>
      </c>
      <c r="E492" s="6" t="s">
        <v>1856</v>
      </c>
      <c r="F492" s="6" t="s">
        <v>1857</v>
      </c>
      <c r="G492" s="24" t="s">
        <v>1858</v>
      </c>
      <c r="H492" s="24"/>
      <c r="I492" s="24" t="s">
        <v>1859</v>
      </c>
      <c r="J492" s="24"/>
      <c r="K492" s="24"/>
      <c r="L492" s="24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26.25" customHeight="1" x14ac:dyDescent="0.2">
      <c r="A493" s="6" t="s">
        <v>1024</v>
      </c>
      <c r="B493" s="6" t="s">
        <v>1009</v>
      </c>
      <c r="C493" s="6" t="s">
        <v>1860</v>
      </c>
      <c r="D493" s="6" t="s">
        <v>781</v>
      </c>
      <c r="E493" s="6" t="s">
        <v>1568</v>
      </c>
      <c r="F493" s="6" t="s">
        <v>1861</v>
      </c>
      <c r="G493" s="24" t="s">
        <v>1389</v>
      </c>
      <c r="H493" s="24"/>
      <c r="I493" s="24" t="s">
        <v>1862</v>
      </c>
      <c r="J493" s="24"/>
      <c r="K493" s="24"/>
      <c r="L493" s="24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26.25" customHeight="1" x14ac:dyDescent="0.2">
      <c r="A494" s="6" t="s">
        <v>1863</v>
      </c>
      <c r="B494" s="6" t="s">
        <v>1864</v>
      </c>
      <c r="C494" s="6" t="s">
        <v>1865</v>
      </c>
      <c r="D494" s="6" t="s">
        <v>364</v>
      </c>
      <c r="E494" s="6" t="s">
        <v>440</v>
      </c>
      <c r="F494" s="6" t="s">
        <v>1866</v>
      </c>
      <c r="G494" s="24" t="s">
        <v>1867</v>
      </c>
      <c r="H494" s="24"/>
      <c r="I494" s="24" t="s">
        <v>1868</v>
      </c>
      <c r="J494" s="24"/>
      <c r="K494" s="24"/>
      <c r="L494" s="24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26.25" customHeight="1" x14ac:dyDescent="0.2">
      <c r="A495" s="6" t="s">
        <v>1869</v>
      </c>
      <c r="B495" s="6" t="s">
        <v>1870</v>
      </c>
      <c r="C495" s="6" t="s">
        <v>1871</v>
      </c>
      <c r="D495" s="6" t="s">
        <v>1872</v>
      </c>
      <c r="E495" s="6" t="s">
        <v>1873</v>
      </c>
      <c r="F495" s="6" t="s">
        <v>1874</v>
      </c>
      <c r="G495" s="24" t="s">
        <v>1875</v>
      </c>
      <c r="H495" s="24"/>
      <c r="I495" s="24" t="s">
        <v>1876</v>
      </c>
      <c r="J495" s="24"/>
      <c r="K495" s="24"/>
      <c r="L495" s="24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26.25" customHeight="1" x14ac:dyDescent="0.2">
      <c r="A496" s="6" t="s">
        <v>1877</v>
      </c>
      <c r="B496" s="6" t="s">
        <v>1878</v>
      </c>
      <c r="C496" s="6" t="s">
        <v>1879</v>
      </c>
      <c r="D496" s="6" t="s">
        <v>1880</v>
      </c>
      <c r="E496" s="6" t="s">
        <v>1881</v>
      </c>
      <c r="F496" s="6" t="s">
        <v>1882</v>
      </c>
      <c r="G496" s="24" t="s">
        <v>1883</v>
      </c>
      <c r="H496" s="24"/>
      <c r="I496" s="24" t="s">
        <v>1884</v>
      </c>
      <c r="J496" s="24"/>
      <c r="K496" s="24"/>
      <c r="L496" s="24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26.25" customHeight="1" x14ac:dyDescent="0.2">
      <c r="A497" s="6" t="s">
        <v>1885</v>
      </c>
      <c r="B497" s="6" t="s">
        <v>1886</v>
      </c>
      <c r="C497" s="6" t="s">
        <v>1887</v>
      </c>
      <c r="D497" s="6" t="s">
        <v>982</v>
      </c>
      <c r="E497" s="6" t="s">
        <v>1888</v>
      </c>
      <c r="F497" s="6" t="s">
        <v>1889</v>
      </c>
      <c r="G497" s="24" t="s">
        <v>764</v>
      </c>
      <c r="H497" s="24"/>
      <c r="I497" s="24" t="s">
        <v>1890</v>
      </c>
      <c r="J497" s="24"/>
      <c r="K497" s="24"/>
      <c r="L497" s="24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26.25" customHeight="1" x14ac:dyDescent="0.2">
      <c r="A498" s="6" t="s">
        <v>347</v>
      </c>
      <c r="B498" s="6" t="s">
        <v>1783</v>
      </c>
      <c r="C498" s="6" t="s">
        <v>1891</v>
      </c>
      <c r="D498" s="6" t="s">
        <v>1892</v>
      </c>
      <c r="E498" s="6" t="s">
        <v>33</v>
      </c>
      <c r="F498" s="6" t="s">
        <v>1893</v>
      </c>
      <c r="G498" s="24" t="s">
        <v>1894</v>
      </c>
      <c r="H498" s="24"/>
      <c r="I498" s="24" t="s">
        <v>1895</v>
      </c>
      <c r="J498" s="24"/>
      <c r="K498" s="24"/>
      <c r="L498" s="24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26.25" customHeight="1" x14ac:dyDescent="0.2">
      <c r="A499" s="6" t="s">
        <v>1896</v>
      </c>
      <c r="B499" s="6" t="s">
        <v>458</v>
      </c>
      <c r="C499" s="6" t="s">
        <v>1897</v>
      </c>
      <c r="D499" s="6" t="s">
        <v>1898</v>
      </c>
      <c r="E499" s="6" t="s">
        <v>1899</v>
      </c>
      <c r="F499" s="6" t="s">
        <v>1900</v>
      </c>
      <c r="G499" s="24" t="s">
        <v>106</v>
      </c>
      <c r="H499" s="24"/>
      <c r="I499" s="24" t="s">
        <v>1901</v>
      </c>
      <c r="J499" s="24"/>
      <c r="K499" s="24"/>
      <c r="L499" s="24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26.25" customHeight="1" x14ac:dyDescent="0.2">
      <c r="A500" s="6" t="s">
        <v>1902</v>
      </c>
      <c r="B500" s="6" t="s">
        <v>1903</v>
      </c>
      <c r="C500" s="6" t="s">
        <v>1904</v>
      </c>
      <c r="D500" s="6" t="s">
        <v>1905</v>
      </c>
      <c r="E500" s="6" t="s">
        <v>1906</v>
      </c>
      <c r="F500" s="6" t="s">
        <v>1907</v>
      </c>
      <c r="G500" s="24" t="s">
        <v>707</v>
      </c>
      <c r="H500" s="24"/>
      <c r="I500" s="24" t="s">
        <v>1473</v>
      </c>
      <c r="J500" s="24"/>
      <c r="K500" s="24"/>
      <c r="L500" s="24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26.25" customHeight="1" x14ac:dyDescent="0.2">
      <c r="A501" s="6" t="s">
        <v>1908</v>
      </c>
      <c r="B501" s="6" t="s">
        <v>1909</v>
      </c>
      <c r="C501" s="6" t="s">
        <v>1910</v>
      </c>
      <c r="D501" s="6" t="s">
        <v>1911</v>
      </c>
      <c r="E501" s="6" t="s">
        <v>1912</v>
      </c>
      <c r="F501" s="6" t="s">
        <v>1913</v>
      </c>
      <c r="G501" s="24" t="s">
        <v>1914</v>
      </c>
      <c r="H501" s="24"/>
      <c r="I501" s="24" t="s">
        <v>1915</v>
      </c>
      <c r="J501" s="24"/>
      <c r="K501" s="24"/>
      <c r="L501" s="24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26.25" customHeight="1" x14ac:dyDescent="0.2">
      <c r="A502" s="6" t="s">
        <v>1916</v>
      </c>
      <c r="B502" s="6" t="s">
        <v>1917</v>
      </c>
      <c r="C502" s="6" t="s">
        <v>1918</v>
      </c>
      <c r="D502" s="6" t="s">
        <v>1919</v>
      </c>
      <c r="E502" s="6" t="s">
        <v>1920</v>
      </c>
      <c r="F502" s="6" t="s">
        <v>1921</v>
      </c>
      <c r="G502" s="24" t="s">
        <v>1922</v>
      </c>
      <c r="H502" s="24"/>
      <c r="I502" s="24" t="s">
        <v>1923</v>
      </c>
      <c r="J502" s="24"/>
      <c r="K502" s="24"/>
      <c r="L502" s="24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26.25" customHeight="1" x14ac:dyDescent="0.2">
      <c r="A503" s="6" t="s">
        <v>1924</v>
      </c>
      <c r="B503" s="6" t="s">
        <v>1925</v>
      </c>
      <c r="C503" s="6" t="s">
        <v>1926</v>
      </c>
      <c r="D503" s="6" t="s">
        <v>1927</v>
      </c>
      <c r="E503" s="6" t="s">
        <v>262</v>
      </c>
      <c r="F503" s="6" t="s">
        <v>1928</v>
      </c>
      <c r="G503" s="24" t="s">
        <v>1929</v>
      </c>
      <c r="H503" s="24"/>
      <c r="I503" s="24" t="s">
        <v>1930</v>
      </c>
      <c r="J503" s="24"/>
      <c r="K503" s="24"/>
      <c r="L503" s="24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26.25" customHeight="1" x14ac:dyDescent="0.2">
      <c r="A504" s="6" t="s">
        <v>1931</v>
      </c>
      <c r="B504" s="6" t="s">
        <v>1524</v>
      </c>
      <c r="C504" s="6" t="s">
        <v>1932</v>
      </c>
      <c r="D504" s="6" t="s">
        <v>1082</v>
      </c>
      <c r="E504" s="6" t="s">
        <v>1933</v>
      </c>
      <c r="F504" s="6" t="s">
        <v>1934</v>
      </c>
      <c r="G504" s="24" t="s">
        <v>1935</v>
      </c>
      <c r="H504" s="24"/>
      <c r="I504" s="24" t="s">
        <v>443</v>
      </c>
      <c r="J504" s="24"/>
      <c r="K504" s="24"/>
      <c r="L504" s="24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26.25" customHeight="1" x14ac:dyDescent="0.2">
      <c r="A505" s="6" t="s">
        <v>1936</v>
      </c>
      <c r="B505" s="6" t="s">
        <v>1937</v>
      </c>
      <c r="C505" s="6" t="s">
        <v>1938</v>
      </c>
      <c r="D505" s="6" t="s">
        <v>1939</v>
      </c>
      <c r="E505" s="6" t="s">
        <v>233</v>
      </c>
      <c r="F505" s="6" t="s">
        <v>1940</v>
      </c>
      <c r="G505" s="24" t="s">
        <v>1509</v>
      </c>
      <c r="H505" s="24"/>
      <c r="I505" s="24" t="s">
        <v>1418</v>
      </c>
      <c r="J505" s="24"/>
      <c r="K505" s="24"/>
      <c r="L505" s="24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26.25" customHeight="1" x14ac:dyDescent="0.2">
      <c r="A506" s="6" t="s">
        <v>1941</v>
      </c>
      <c r="B506" s="6" t="s">
        <v>839</v>
      </c>
      <c r="C506" s="6" t="s">
        <v>1942</v>
      </c>
      <c r="D506" s="6" t="s">
        <v>1943</v>
      </c>
      <c r="E506" s="6" t="s">
        <v>1944</v>
      </c>
      <c r="F506" s="6" t="s">
        <v>1945</v>
      </c>
      <c r="G506" s="24" t="s">
        <v>1708</v>
      </c>
      <c r="H506" s="24"/>
      <c r="I506" s="24" t="s">
        <v>1946</v>
      </c>
      <c r="J506" s="24"/>
      <c r="K506" s="24"/>
      <c r="L506" s="24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26.25" customHeight="1" x14ac:dyDescent="0.2">
      <c r="A507" s="6" t="s">
        <v>1947</v>
      </c>
      <c r="B507" s="6" t="s">
        <v>1047</v>
      </c>
      <c r="C507" s="6" t="s">
        <v>1948</v>
      </c>
      <c r="D507" s="6" t="s">
        <v>364</v>
      </c>
      <c r="E507" s="6" t="s">
        <v>1949</v>
      </c>
      <c r="F507" s="6" t="s">
        <v>1950</v>
      </c>
      <c r="G507" s="24" t="s">
        <v>849</v>
      </c>
      <c r="H507" s="24"/>
      <c r="I507" s="24" t="s">
        <v>1418</v>
      </c>
      <c r="J507" s="24"/>
      <c r="K507" s="24"/>
      <c r="L507" s="24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26.25" customHeight="1" x14ac:dyDescent="0.2">
      <c r="A508" s="6" t="s">
        <v>1951</v>
      </c>
      <c r="B508" s="6" t="s">
        <v>1553</v>
      </c>
      <c r="C508" s="6" t="s">
        <v>1952</v>
      </c>
      <c r="D508" s="6" t="s">
        <v>1953</v>
      </c>
      <c r="E508" s="6" t="s">
        <v>1400</v>
      </c>
      <c r="F508" s="6" t="s">
        <v>1954</v>
      </c>
      <c r="G508" s="24" t="s">
        <v>1694</v>
      </c>
      <c r="H508" s="24"/>
      <c r="I508" s="24" t="s">
        <v>1153</v>
      </c>
      <c r="J508" s="24"/>
      <c r="K508" s="24"/>
      <c r="L508" s="24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26.25" customHeight="1" x14ac:dyDescent="0.2">
      <c r="A509" s="6" t="s">
        <v>1955</v>
      </c>
      <c r="B509" s="6" t="s">
        <v>1956</v>
      </c>
      <c r="C509" s="6" t="s">
        <v>1957</v>
      </c>
      <c r="D509" s="6" t="s">
        <v>1958</v>
      </c>
      <c r="E509" s="6" t="s">
        <v>842</v>
      </c>
      <c r="F509" s="6" t="s">
        <v>1959</v>
      </c>
      <c r="G509" s="24" t="s">
        <v>1960</v>
      </c>
      <c r="H509" s="24"/>
      <c r="I509" s="24" t="s">
        <v>1961</v>
      </c>
      <c r="J509" s="24"/>
      <c r="K509" s="24"/>
      <c r="L509" s="24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26.25" customHeight="1" x14ac:dyDescent="0.2">
      <c r="A510" s="6" t="s">
        <v>1962</v>
      </c>
      <c r="B510" s="6" t="s">
        <v>1963</v>
      </c>
      <c r="C510" s="6" t="s">
        <v>1964</v>
      </c>
      <c r="D510" s="6" t="s">
        <v>1965</v>
      </c>
      <c r="E510" s="6" t="s">
        <v>1966</v>
      </c>
      <c r="F510" s="6" t="s">
        <v>1967</v>
      </c>
      <c r="G510" s="24" t="s">
        <v>1968</v>
      </c>
      <c r="H510" s="24"/>
      <c r="I510" s="24" t="s">
        <v>99</v>
      </c>
      <c r="J510" s="24"/>
      <c r="K510" s="24"/>
      <c r="L510" s="24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26.25" customHeight="1" x14ac:dyDescent="0.2">
      <c r="A511" s="6" t="s">
        <v>1969</v>
      </c>
      <c r="B511" s="6" t="s">
        <v>1970</v>
      </c>
      <c r="C511" s="6" t="s">
        <v>1971</v>
      </c>
      <c r="D511" s="6" t="s">
        <v>1972</v>
      </c>
      <c r="E511" s="6" t="s">
        <v>1973</v>
      </c>
      <c r="F511" s="6" t="s">
        <v>1974</v>
      </c>
      <c r="G511" s="24" t="s">
        <v>1975</v>
      </c>
      <c r="H511" s="24"/>
      <c r="I511" s="24" t="s">
        <v>1976</v>
      </c>
      <c r="J511" s="24"/>
      <c r="K511" s="24"/>
      <c r="L511" s="24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26.25" customHeight="1" x14ac:dyDescent="0.2">
      <c r="A512" s="6" t="s">
        <v>1977</v>
      </c>
      <c r="B512" s="6" t="s">
        <v>751</v>
      </c>
      <c r="C512" s="6" t="s">
        <v>1978</v>
      </c>
      <c r="D512" s="6" t="s">
        <v>1979</v>
      </c>
      <c r="E512" s="6" t="s">
        <v>1980</v>
      </c>
      <c r="F512" s="6" t="s">
        <v>1981</v>
      </c>
      <c r="G512" s="24" t="s">
        <v>1982</v>
      </c>
      <c r="H512" s="24"/>
      <c r="I512" s="24" t="s">
        <v>1983</v>
      </c>
      <c r="J512" s="24"/>
      <c r="K512" s="24"/>
      <c r="L512" s="24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26.25" customHeight="1" x14ac:dyDescent="0.2">
      <c r="A513" s="6" t="s">
        <v>1984</v>
      </c>
      <c r="B513" s="6" t="s">
        <v>1985</v>
      </c>
      <c r="C513" s="6" t="s">
        <v>1986</v>
      </c>
      <c r="D513" s="6" t="s">
        <v>1987</v>
      </c>
      <c r="E513" s="6" t="s">
        <v>661</v>
      </c>
      <c r="F513" s="6" t="s">
        <v>1988</v>
      </c>
      <c r="G513" s="24" t="s">
        <v>1795</v>
      </c>
      <c r="H513" s="24"/>
      <c r="I513" s="24" t="s">
        <v>175</v>
      </c>
      <c r="J513" s="24"/>
      <c r="K513" s="24"/>
      <c r="L513" s="24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26.25" customHeight="1" x14ac:dyDescent="0.2">
      <c r="A514" s="6" t="s">
        <v>1989</v>
      </c>
      <c r="B514" s="6" t="s">
        <v>1990</v>
      </c>
      <c r="C514" s="6" t="s">
        <v>1991</v>
      </c>
      <c r="D514" s="6" t="s">
        <v>1992</v>
      </c>
      <c r="E514" s="6" t="s">
        <v>1993</v>
      </c>
      <c r="F514" s="6" t="s">
        <v>1994</v>
      </c>
      <c r="G514" s="24" t="s">
        <v>1995</v>
      </c>
      <c r="H514" s="24"/>
      <c r="I514" s="24" t="s">
        <v>1996</v>
      </c>
      <c r="J514" s="24"/>
      <c r="K514" s="24"/>
      <c r="L514" s="24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26.25" customHeight="1" x14ac:dyDescent="0.2">
      <c r="A515" s="6" t="s">
        <v>1997</v>
      </c>
      <c r="B515" s="6" t="s">
        <v>1192</v>
      </c>
      <c r="C515" s="6" t="s">
        <v>1998</v>
      </c>
      <c r="D515" s="6" t="s">
        <v>1999</v>
      </c>
      <c r="E515" s="6" t="s">
        <v>2000</v>
      </c>
      <c r="F515" s="6" t="s">
        <v>2001</v>
      </c>
      <c r="G515" s="24" t="s">
        <v>2002</v>
      </c>
      <c r="H515" s="24"/>
      <c r="I515" s="24" t="s">
        <v>2003</v>
      </c>
      <c r="J515" s="24"/>
      <c r="K515" s="24"/>
      <c r="L515" s="24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26.25" customHeight="1" x14ac:dyDescent="0.2">
      <c r="A516" s="6" t="s">
        <v>237</v>
      </c>
      <c r="B516" s="6" t="s">
        <v>333</v>
      </c>
      <c r="C516" s="6" t="s">
        <v>2004</v>
      </c>
      <c r="D516" s="6" t="s">
        <v>2005</v>
      </c>
      <c r="E516" s="6" t="s">
        <v>1726</v>
      </c>
      <c r="F516" s="6" t="s">
        <v>2006</v>
      </c>
      <c r="G516" s="24" t="s">
        <v>2007</v>
      </c>
      <c r="H516" s="24"/>
      <c r="I516" s="24" t="s">
        <v>1203</v>
      </c>
      <c r="J516" s="24"/>
      <c r="K516" s="24"/>
      <c r="L516" s="24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26.25" customHeight="1" x14ac:dyDescent="0.2">
      <c r="A517" s="6" t="s">
        <v>182</v>
      </c>
      <c r="B517" s="6" t="s">
        <v>1683</v>
      </c>
      <c r="C517" s="6" t="s">
        <v>2008</v>
      </c>
      <c r="D517" s="6" t="s">
        <v>2009</v>
      </c>
      <c r="E517" s="6" t="s">
        <v>2010</v>
      </c>
      <c r="F517" s="6" t="s">
        <v>2011</v>
      </c>
      <c r="G517" s="24" t="s">
        <v>2012</v>
      </c>
      <c r="H517" s="24"/>
      <c r="I517" s="24" t="s">
        <v>1782</v>
      </c>
      <c r="J517" s="24"/>
      <c r="K517" s="24"/>
      <c r="L517" s="24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26.25" customHeight="1" x14ac:dyDescent="0.2">
      <c r="A518" s="6" t="s">
        <v>1474</v>
      </c>
      <c r="B518" s="6" t="s">
        <v>406</v>
      </c>
      <c r="C518" s="6" t="s">
        <v>2013</v>
      </c>
      <c r="D518" s="6" t="s">
        <v>2014</v>
      </c>
      <c r="E518" s="6" t="s">
        <v>2015</v>
      </c>
      <c r="F518" s="6" t="s">
        <v>2016</v>
      </c>
      <c r="G518" s="24" t="s">
        <v>187</v>
      </c>
      <c r="H518" s="24"/>
      <c r="I518" s="24" t="s">
        <v>1203</v>
      </c>
      <c r="J518" s="24"/>
      <c r="K518" s="24"/>
      <c r="L518" s="24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26.25" customHeight="1" x14ac:dyDescent="0.2">
      <c r="A519" s="6" t="s">
        <v>1824</v>
      </c>
      <c r="B519" s="6" t="s">
        <v>2017</v>
      </c>
      <c r="C519" s="6" t="s">
        <v>2018</v>
      </c>
      <c r="D519" s="6" t="s">
        <v>1422</v>
      </c>
      <c r="E519" s="6" t="s">
        <v>2019</v>
      </c>
      <c r="F519" s="6" t="s">
        <v>2020</v>
      </c>
      <c r="G519" s="24" t="s">
        <v>1694</v>
      </c>
      <c r="H519" s="24"/>
      <c r="I519" s="24" t="s">
        <v>1153</v>
      </c>
      <c r="J519" s="24"/>
      <c r="K519" s="24"/>
      <c r="L519" s="24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26.25" customHeight="1" x14ac:dyDescent="0.2">
      <c r="A520" s="6" t="s">
        <v>2021</v>
      </c>
      <c r="B520" s="6" t="s">
        <v>6</v>
      </c>
      <c r="C520" s="6" t="s">
        <v>2022</v>
      </c>
      <c r="D520" s="6" t="s">
        <v>2023</v>
      </c>
      <c r="E520" s="6" t="s">
        <v>1497</v>
      </c>
      <c r="F520" s="6" t="s">
        <v>2024</v>
      </c>
      <c r="G520" s="24" t="s">
        <v>2025</v>
      </c>
      <c r="H520" s="24"/>
      <c r="I520" s="24" t="s">
        <v>2026</v>
      </c>
      <c r="J520" s="24"/>
      <c r="K520" s="24"/>
      <c r="L520" s="24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26.25" customHeight="1" x14ac:dyDescent="0.2">
      <c r="A521" s="6" t="s">
        <v>806</v>
      </c>
      <c r="B521" s="6" t="s">
        <v>2027</v>
      </c>
      <c r="C521" s="6" t="s">
        <v>2028</v>
      </c>
      <c r="D521" s="6" t="s">
        <v>1358</v>
      </c>
      <c r="E521" s="6" t="s">
        <v>2029</v>
      </c>
      <c r="F521" s="6" t="s">
        <v>2030</v>
      </c>
      <c r="G521" s="24" t="s">
        <v>2031</v>
      </c>
      <c r="H521" s="24"/>
      <c r="I521" s="24" t="s">
        <v>2032</v>
      </c>
      <c r="J521" s="24"/>
      <c r="K521" s="24"/>
      <c r="L521" s="24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26.25" customHeight="1" x14ac:dyDescent="0.2">
      <c r="A522" s="6" t="s">
        <v>2033</v>
      </c>
      <c r="B522" s="6" t="s">
        <v>2034</v>
      </c>
      <c r="C522" s="6" t="s">
        <v>2035</v>
      </c>
      <c r="D522" s="6" t="s">
        <v>2036</v>
      </c>
      <c r="E522" s="6" t="s">
        <v>33</v>
      </c>
      <c r="F522" s="6" t="s">
        <v>2037</v>
      </c>
      <c r="G522" s="24" t="s">
        <v>2038</v>
      </c>
      <c r="H522" s="24"/>
      <c r="I522" s="24" t="s">
        <v>2039</v>
      </c>
      <c r="J522" s="24"/>
      <c r="K522" s="24"/>
      <c r="L522" s="24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26.25" customHeight="1" x14ac:dyDescent="0.2">
      <c r="A523" s="6" t="s">
        <v>1331</v>
      </c>
      <c r="B523" s="6" t="s">
        <v>1105</v>
      </c>
      <c r="C523" s="6" t="s">
        <v>2040</v>
      </c>
      <c r="D523" s="6" t="s">
        <v>2041</v>
      </c>
      <c r="E523" s="6" t="s">
        <v>2042</v>
      </c>
      <c r="F523" s="6" t="s">
        <v>2043</v>
      </c>
      <c r="G523" s="24" t="s">
        <v>2044</v>
      </c>
      <c r="H523" s="24"/>
      <c r="I523" s="24" t="s">
        <v>591</v>
      </c>
      <c r="J523" s="24"/>
      <c r="K523" s="24"/>
      <c r="L523" s="24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26.25" customHeight="1" x14ac:dyDescent="0.2">
      <c r="A524" s="6" t="s">
        <v>2045</v>
      </c>
      <c r="B524" s="6" t="s">
        <v>1288</v>
      </c>
      <c r="C524" s="6" t="s">
        <v>2046</v>
      </c>
      <c r="D524" s="6" t="s">
        <v>327</v>
      </c>
      <c r="E524" s="6" t="s">
        <v>2047</v>
      </c>
      <c r="F524" s="6" t="s">
        <v>2048</v>
      </c>
      <c r="G524" s="24" t="s">
        <v>2049</v>
      </c>
      <c r="H524" s="24"/>
      <c r="I524" s="24" t="s">
        <v>2050</v>
      </c>
      <c r="J524" s="24"/>
      <c r="K524" s="24"/>
      <c r="L524" s="24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26.25" customHeight="1" x14ac:dyDescent="0.2">
      <c r="A525" s="6" t="s">
        <v>2051</v>
      </c>
      <c r="B525" s="6" t="s">
        <v>2052</v>
      </c>
      <c r="C525" s="6" t="s">
        <v>2053</v>
      </c>
      <c r="D525" s="6" t="s">
        <v>2054</v>
      </c>
      <c r="E525" s="6" t="s">
        <v>802</v>
      </c>
      <c r="F525" s="6" t="s">
        <v>2055</v>
      </c>
      <c r="G525" s="24" t="s">
        <v>1529</v>
      </c>
      <c r="H525" s="24"/>
      <c r="I525" s="24" t="s">
        <v>160</v>
      </c>
      <c r="J525" s="24"/>
      <c r="K525" s="24"/>
      <c r="L525" s="24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26.25" customHeight="1" x14ac:dyDescent="0.2">
      <c r="A526" s="6" t="s">
        <v>1487</v>
      </c>
      <c r="B526" s="6" t="s">
        <v>2056</v>
      </c>
      <c r="C526" s="6" t="s">
        <v>2057</v>
      </c>
      <c r="D526" s="6" t="s">
        <v>2058</v>
      </c>
      <c r="E526" s="6" t="s">
        <v>2059</v>
      </c>
      <c r="F526" s="6" t="s">
        <v>2060</v>
      </c>
      <c r="G526" s="24" t="s">
        <v>2061</v>
      </c>
      <c r="H526" s="24"/>
      <c r="I526" s="24" t="s">
        <v>1884</v>
      </c>
      <c r="J526" s="24"/>
      <c r="K526" s="24"/>
      <c r="L526" s="24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26.25" customHeight="1" x14ac:dyDescent="0.2">
      <c r="A527" s="6" t="s">
        <v>2062</v>
      </c>
      <c r="B527" s="6" t="s">
        <v>2063</v>
      </c>
      <c r="C527" s="6" t="s">
        <v>2064</v>
      </c>
      <c r="D527" s="6" t="s">
        <v>2065</v>
      </c>
      <c r="E527" s="6" t="s">
        <v>157</v>
      </c>
      <c r="F527" s="6" t="s">
        <v>2066</v>
      </c>
      <c r="G527" s="24" t="s">
        <v>1037</v>
      </c>
      <c r="H527" s="24"/>
      <c r="I527" s="24" t="s">
        <v>2067</v>
      </c>
      <c r="J527" s="24"/>
      <c r="K527" s="24"/>
      <c r="L527" s="24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26.25" customHeight="1" x14ac:dyDescent="0.2">
      <c r="A528" s="6" t="s">
        <v>2068</v>
      </c>
      <c r="B528" s="6" t="s">
        <v>267</v>
      </c>
      <c r="C528" s="6" t="s">
        <v>2069</v>
      </c>
      <c r="D528" s="6" t="s">
        <v>1880</v>
      </c>
      <c r="E528" s="6" t="s">
        <v>2070</v>
      </c>
      <c r="F528" s="6" t="s">
        <v>2071</v>
      </c>
      <c r="G528" s="24" t="s">
        <v>2072</v>
      </c>
      <c r="H528" s="24"/>
      <c r="I528" s="24" t="s">
        <v>1418</v>
      </c>
      <c r="J528" s="24"/>
      <c r="K528" s="24"/>
      <c r="L528" s="24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26.25" customHeight="1" x14ac:dyDescent="0.2">
      <c r="A529" s="6" t="s">
        <v>2073</v>
      </c>
      <c r="B529" s="6" t="s">
        <v>445</v>
      </c>
      <c r="C529" s="6" t="s">
        <v>2074</v>
      </c>
      <c r="D529" s="6" t="s">
        <v>2075</v>
      </c>
      <c r="E529" s="6" t="s">
        <v>2076</v>
      </c>
      <c r="F529" s="6" t="s">
        <v>2077</v>
      </c>
      <c r="G529" s="24" t="s">
        <v>338</v>
      </c>
      <c r="H529" s="24"/>
      <c r="I529" s="24" t="s">
        <v>2078</v>
      </c>
      <c r="J529" s="24"/>
      <c r="K529" s="24"/>
      <c r="L529" s="24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26.25" customHeight="1" x14ac:dyDescent="0.2">
      <c r="A530" s="6" t="s">
        <v>1412</v>
      </c>
      <c r="B530" s="6" t="s">
        <v>872</v>
      </c>
      <c r="C530" s="6" t="s">
        <v>2079</v>
      </c>
      <c r="D530" s="6" t="s">
        <v>2080</v>
      </c>
      <c r="E530" s="6" t="s">
        <v>2081</v>
      </c>
      <c r="F530" s="6" t="s">
        <v>2082</v>
      </c>
      <c r="G530" s="24" t="s">
        <v>106</v>
      </c>
      <c r="H530" s="24"/>
      <c r="I530" s="24" t="s">
        <v>236</v>
      </c>
      <c r="J530" s="24"/>
      <c r="K530" s="24"/>
      <c r="L530" s="24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26.25" customHeight="1" x14ac:dyDescent="0.2">
      <c r="A531" s="6" t="s">
        <v>2083</v>
      </c>
      <c r="B531" s="6" t="s">
        <v>2084</v>
      </c>
      <c r="C531" s="6" t="s">
        <v>2085</v>
      </c>
      <c r="D531" s="6" t="s">
        <v>1404</v>
      </c>
      <c r="E531" s="6" t="s">
        <v>842</v>
      </c>
      <c r="F531" s="6" t="s">
        <v>2086</v>
      </c>
      <c r="G531" s="24" t="s">
        <v>1137</v>
      </c>
      <c r="H531" s="24"/>
      <c r="I531" s="24" t="s">
        <v>2087</v>
      </c>
      <c r="J531" s="24"/>
      <c r="K531" s="24"/>
      <c r="L531" s="24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26.25" customHeight="1" x14ac:dyDescent="0.2">
      <c r="A532" s="6" t="s">
        <v>2088</v>
      </c>
      <c r="B532" s="6" t="s">
        <v>1426</v>
      </c>
      <c r="C532" s="6" t="s">
        <v>2089</v>
      </c>
      <c r="D532" s="6" t="s">
        <v>370</v>
      </c>
      <c r="E532" s="6" t="s">
        <v>2090</v>
      </c>
      <c r="F532" s="6" t="s">
        <v>2091</v>
      </c>
      <c r="G532" s="24" t="s">
        <v>449</v>
      </c>
      <c r="H532" s="24"/>
      <c r="I532" s="24" t="s">
        <v>2092</v>
      </c>
      <c r="J532" s="24"/>
      <c r="K532" s="24"/>
      <c r="L532" s="24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26.25" customHeight="1" x14ac:dyDescent="0.2">
      <c r="A533" s="6" t="s">
        <v>2093</v>
      </c>
      <c r="B533" s="6" t="s">
        <v>2094</v>
      </c>
      <c r="C533" s="6" t="s">
        <v>2095</v>
      </c>
      <c r="D533" s="6" t="s">
        <v>2096</v>
      </c>
      <c r="E533" s="6" t="s">
        <v>2097</v>
      </c>
      <c r="F533" s="6" t="s">
        <v>2098</v>
      </c>
      <c r="G533" s="24" t="s">
        <v>1056</v>
      </c>
      <c r="H533" s="24"/>
      <c r="I533" s="24" t="s">
        <v>1742</v>
      </c>
      <c r="J533" s="24"/>
      <c r="K533" s="24"/>
      <c r="L533" s="24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26.25" customHeight="1" x14ac:dyDescent="0.2">
      <c r="A534" s="6" t="s">
        <v>1183</v>
      </c>
      <c r="B534" s="6" t="s">
        <v>1217</v>
      </c>
      <c r="C534" s="6" t="s">
        <v>2099</v>
      </c>
      <c r="D534" s="6" t="s">
        <v>2100</v>
      </c>
      <c r="E534" s="6" t="s">
        <v>2101</v>
      </c>
      <c r="F534" s="6" t="s">
        <v>2102</v>
      </c>
      <c r="G534" s="24" t="s">
        <v>1883</v>
      </c>
      <c r="H534" s="24"/>
      <c r="I534" s="24" t="s">
        <v>2103</v>
      </c>
      <c r="J534" s="24"/>
      <c r="K534" s="24"/>
      <c r="L534" s="24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26.25" customHeight="1" x14ac:dyDescent="0.2">
      <c r="A535" s="6" t="s">
        <v>2104</v>
      </c>
      <c r="B535" s="6" t="s">
        <v>2105</v>
      </c>
      <c r="C535" s="6" t="s">
        <v>2106</v>
      </c>
      <c r="D535" s="6" t="s">
        <v>1434</v>
      </c>
      <c r="E535" s="6" t="s">
        <v>1719</v>
      </c>
      <c r="F535" s="6" t="s">
        <v>2107</v>
      </c>
      <c r="G535" s="24" t="s">
        <v>2108</v>
      </c>
      <c r="H535" s="24"/>
      <c r="I535" s="24" t="s">
        <v>2109</v>
      </c>
      <c r="J535" s="24"/>
      <c r="K535" s="24"/>
      <c r="L535" s="24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26.25" customHeight="1" x14ac:dyDescent="0.2">
      <c r="A536" s="6" t="s">
        <v>2110</v>
      </c>
      <c r="B536" s="6" t="s">
        <v>458</v>
      </c>
      <c r="C536" s="6" t="s">
        <v>2111</v>
      </c>
      <c r="D536" s="6" t="s">
        <v>2112</v>
      </c>
      <c r="E536" s="6" t="s">
        <v>2113</v>
      </c>
      <c r="F536" s="6" t="s">
        <v>2114</v>
      </c>
      <c r="G536" s="24" t="s">
        <v>2115</v>
      </c>
      <c r="H536" s="24"/>
      <c r="I536" s="24" t="s">
        <v>2116</v>
      </c>
      <c r="J536" s="24"/>
      <c r="K536" s="24"/>
      <c r="L536" s="24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26.25" customHeight="1" x14ac:dyDescent="0.2">
      <c r="A537" s="6" t="s">
        <v>2117</v>
      </c>
      <c r="B537" s="6" t="s">
        <v>557</v>
      </c>
      <c r="C537" s="6" t="s">
        <v>2118</v>
      </c>
      <c r="D537" s="6" t="s">
        <v>2023</v>
      </c>
      <c r="E537" s="6" t="s">
        <v>2119</v>
      </c>
      <c r="F537" s="6" t="s">
        <v>2120</v>
      </c>
      <c r="G537" s="24" t="s">
        <v>721</v>
      </c>
      <c r="H537" s="24"/>
      <c r="I537" s="24" t="s">
        <v>2121</v>
      </c>
      <c r="J537" s="24"/>
      <c r="K537" s="24"/>
      <c r="L537" s="24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26.25" customHeight="1" x14ac:dyDescent="0.2">
      <c r="A538" s="6" t="s">
        <v>1487</v>
      </c>
      <c r="B538" s="6" t="s">
        <v>2122</v>
      </c>
      <c r="C538" s="6" t="s">
        <v>2123</v>
      </c>
      <c r="D538" s="6" t="s">
        <v>602</v>
      </c>
      <c r="E538" s="6" t="s">
        <v>2124</v>
      </c>
      <c r="F538" s="6" t="s">
        <v>2125</v>
      </c>
      <c r="G538" s="24" t="s">
        <v>1516</v>
      </c>
      <c r="H538" s="24"/>
      <c r="I538" s="24" t="s">
        <v>2126</v>
      </c>
      <c r="J538" s="24"/>
      <c r="K538" s="24"/>
      <c r="L538" s="24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26.25" customHeight="1" x14ac:dyDescent="0.2">
      <c r="A539" s="6" t="s">
        <v>2127</v>
      </c>
      <c r="B539" s="6" t="s">
        <v>2063</v>
      </c>
      <c r="C539" s="6" t="s">
        <v>2128</v>
      </c>
      <c r="D539" s="6" t="s">
        <v>1711</v>
      </c>
      <c r="E539" s="6" t="s">
        <v>1712</v>
      </c>
      <c r="F539" s="6" t="s">
        <v>2129</v>
      </c>
      <c r="G539" s="24" t="s">
        <v>2130</v>
      </c>
      <c r="H539" s="24"/>
      <c r="I539" s="24" t="s">
        <v>2131</v>
      </c>
      <c r="J539" s="24"/>
      <c r="K539" s="24"/>
      <c r="L539" s="24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26.25" customHeight="1" x14ac:dyDescent="0.2">
      <c r="A540" s="6" t="s">
        <v>2132</v>
      </c>
      <c r="B540" s="6" t="s">
        <v>2133</v>
      </c>
      <c r="C540" s="6" t="s">
        <v>2134</v>
      </c>
      <c r="D540" s="6" t="s">
        <v>2135</v>
      </c>
      <c r="E540" s="6" t="s">
        <v>2136</v>
      </c>
      <c r="F540" s="6" t="s">
        <v>2137</v>
      </c>
      <c r="G540" s="24" t="s">
        <v>2138</v>
      </c>
      <c r="H540" s="24"/>
      <c r="I540" s="24" t="s">
        <v>1273</v>
      </c>
      <c r="J540" s="24"/>
      <c r="K540" s="24"/>
      <c r="L540" s="24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26.25" customHeight="1" x14ac:dyDescent="0.2">
      <c r="A541" s="6" t="s">
        <v>1343</v>
      </c>
      <c r="B541" s="6" t="s">
        <v>2139</v>
      </c>
      <c r="C541" s="6" t="s">
        <v>2140</v>
      </c>
      <c r="D541" s="6" t="s">
        <v>2141</v>
      </c>
      <c r="E541" s="6" t="s">
        <v>2142</v>
      </c>
      <c r="F541" s="6" t="s">
        <v>2143</v>
      </c>
      <c r="G541" s="24" t="s">
        <v>286</v>
      </c>
      <c r="H541" s="24"/>
      <c r="I541" s="24" t="s">
        <v>2144</v>
      </c>
      <c r="J541" s="24"/>
      <c r="K541" s="24"/>
      <c r="L541" s="24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26.25" customHeight="1" x14ac:dyDescent="0.2">
      <c r="A542" s="6" t="s">
        <v>2145</v>
      </c>
      <c r="B542" s="6" t="s">
        <v>2146</v>
      </c>
      <c r="C542" s="6" t="s">
        <v>2147</v>
      </c>
      <c r="D542" s="6" t="s">
        <v>2148</v>
      </c>
      <c r="E542" s="6" t="s">
        <v>2149</v>
      </c>
      <c r="F542" s="6" t="s">
        <v>2150</v>
      </c>
      <c r="G542" s="24" t="s">
        <v>590</v>
      </c>
      <c r="H542" s="24"/>
      <c r="I542" s="24" t="s">
        <v>2151</v>
      </c>
      <c r="J542" s="24"/>
      <c r="K542" s="24"/>
      <c r="L542" s="24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26.25" customHeight="1" x14ac:dyDescent="0.2">
      <c r="A543" s="6" t="s">
        <v>2152</v>
      </c>
      <c r="B543" s="6" t="s">
        <v>303</v>
      </c>
      <c r="C543" s="6" t="s">
        <v>2153</v>
      </c>
      <c r="D543" s="6" t="s">
        <v>2154</v>
      </c>
      <c r="E543" s="6" t="s">
        <v>802</v>
      </c>
      <c r="F543" s="6" t="s">
        <v>2155</v>
      </c>
      <c r="G543" s="24" t="s">
        <v>2156</v>
      </c>
      <c r="H543" s="24"/>
      <c r="I543" s="24" t="s">
        <v>2157</v>
      </c>
      <c r="J543" s="24"/>
      <c r="K543" s="24"/>
      <c r="L543" s="24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26.25" customHeight="1" x14ac:dyDescent="0.2">
      <c r="A544" s="6" t="s">
        <v>658</v>
      </c>
      <c r="B544" s="6" t="s">
        <v>2158</v>
      </c>
      <c r="C544" s="6" t="s">
        <v>2159</v>
      </c>
      <c r="D544" s="6" t="s">
        <v>2160</v>
      </c>
      <c r="E544" s="6" t="s">
        <v>2161</v>
      </c>
      <c r="F544" s="6" t="s">
        <v>2162</v>
      </c>
      <c r="G544" s="24" t="s">
        <v>1000</v>
      </c>
      <c r="H544" s="24"/>
      <c r="I544" s="24" t="s">
        <v>99</v>
      </c>
      <c r="J544" s="24"/>
      <c r="K544" s="24"/>
      <c r="L544" s="24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26.25" customHeight="1" x14ac:dyDescent="0.2">
      <c r="A545" s="6" t="s">
        <v>1962</v>
      </c>
      <c r="B545" s="6" t="s">
        <v>2163</v>
      </c>
      <c r="C545" s="6" t="s">
        <v>2164</v>
      </c>
      <c r="D545" s="6" t="s">
        <v>2165</v>
      </c>
      <c r="E545" s="6" t="s">
        <v>2166</v>
      </c>
      <c r="F545" s="6" t="s">
        <v>2167</v>
      </c>
      <c r="G545" s="24" t="s">
        <v>2168</v>
      </c>
      <c r="H545" s="24"/>
      <c r="I545" s="24" t="s">
        <v>2169</v>
      </c>
      <c r="J545" s="24"/>
      <c r="K545" s="24"/>
      <c r="L545" s="24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26.25" customHeight="1" x14ac:dyDescent="0.2">
      <c r="A546" s="6" t="s">
        <v>737</v>
      </c>
      <c r="B546" s="6" t="s">
        <v>2170</v>
      </c>
      <c r="C546" s="6" t="s">
        <v>2171</v>
      </c>
      <c r="D546" s="6" t="s">
        <v>2172</v>
      </c>
      <c r="E546" s="6" t="s">
        <v>2173</v>
      </c>
      <c r="F546" s="6" t="s">
        <v>2174</v>
      </c>
      <c r="G546" s="24" t="s">
        <v>1175</v>
      </c>
      <c r="H546" s="24"/>
      <c r="I546" s="24" t="s">
        <v>2175</v>
      </c>
      <c r="J546" s="24"/>
      <c r="K546" s="24"/>
      <c r="L546" s="24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26.25" customHeight="1" x14ac:dyDescent="0.2">
      <c r="A547" s="6" t="s">
        <v>1097</v>
      </c>
      <c r="B547" s="6" t="s">
        <v>451</v>
      </c>
      <c r="C547" s="6" t="s">
        <v>2176</v>
      </c>
      <c r="D547" s="6" t="s">
        <v>2177</v>
      </c>
      <c r="E547" s="6" t="s">
        <v>2178</v>
      </c>
      <c r="F547" s="6" t="s">
        <v>2179</v>
      </c>
      <c r="G547" s="24" t="s">
        <v>546</v>
      </c>
      <c r="H547" s="24"/>
      <c r="I547" s="24" t="s">
        <v>2151</v>
      </c>
      <c r="J547" s="24"/>
      <c r="K547" s="24"/>
      <c r="L547" s="24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26.25" customHeight="1" x14ac:dyDescent="0.2">
      <c r="A548" s="6" t="s">
        <v>2180</v>
      </c>
      <c r="B548" s="6" t="s">
        <v>2181</v>
      </c>
      <c r="C548" s="6" t="s">
        <v>2182</v>
      </c>
      <c r="D548" s="6" t="s">
        <v>833</v>
      </c>
      <c r="E548" s="6" t="s">
        <v>2183</v>
      </c>
      <c r="F548" s="6" t="s">
        <v>2184</v>
      </c>
      <c r="G548" s="24" t="s">
        <v>2185</v>
      </c>
      <c r="H548" s="24"/>
      <c r="I548" s="24" t="s">
        <v>2131</v>
      </c>
      <c r="J548" s="24"/>
      <c r="K548" s="24"/>
      <c r="L548" s="24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26.25" customHeight="1" x14ac:dyDescent="0.2">
      <c r="A549" s="6" t="s">
        <v>2186</v>
      </c>
      <c r="B549" s="6" t="s">
        <v>399</v>
      </c>
      <c r="C549" s="6" t="s">
        <v>2187</v>
      </c>
      <c r="D549" s="6" t="s">
        <v>932</v>
      </c>
      <c r="E549" s="6" t="s">
        <v>654</v>
      </c>
      <c r="F549" s="6" t="s">
        <v>2188</v>
      </c>
      <c r="G549" s="24" t="s">
        <v>2189</v>
      </c>
      <c r="H549" s="24"/>
      <c r="I549" s="24" t="s">
        <v>2190</v>
      </c>
      <c r="J549" s="24"/>
      <c r="K549" s="24"/>
      <c r="L549" s="24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26.25" customHeight="1" x14ac:dyDescent="0.2">
      <c r="A550" s="6" t="s">
        <v>2191</v>
      </c>
      <c r="B550" s="6" t="s">
        <v>1627</v>
      </c>
      <c r="C550" s="6" t="s">
        <v>2192</v>
      </c>
      <c r="D550" s="6" t="s">
        <v>2193</v>
      </c>
      <c r="E550" s="6" t="s">
        <v>2194</v>
      </c>
      <c r="F550" s="6" t="s">
        <v>2195</v>
      </c>
      <c r="G550" s="24" t="s">
        <v>1922</v>
      </c>
      <c r="H550" s="24"/>
      <c r="I550" s="24" t="s">
        <v>1923</v>
      </c>
      <c r="J550" s="24"/>
      <c r="K550" s="24"/>
      <c r="L550" s="24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26.25" customHeight="1" x14ac:dyDescent="0.2">
      <c r="A551" s="6" t="s">
        <v>2196</v>
      </c>
      <c r="B551" s="6" t="s">
        <v>2197</v>
      </c>
      <c r="C551" s="6" t="s">
        <v>2198</v>
      </c>
      <c r="D551" s="6" t="s">
        <v>2199</v>
      </c>
      <c r="E551" s="6" t="s">
        <v>2200</v>
      </c>
      <c r="F551" s="6" t="s">
        <v>2201</v>
      </c>
      <c r="G551" s="24" t="s">
        <v>2168</v>
      </c>
      <c r="H551" s="24"/>
      <c r="I551" s="24" t="s">
        <v>2169</v>
      </c>
      <c r="J551" s="24"/>
      <c r="K551" s="24"/>
      <c r="L551" s="24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26.25" customHeight="1" x14ac:dyDescent="0.2">
      <c r="A552" s="6" t="s">
        <v>2068</v>
      </c>
      <c r="B552" s="6" t="s">
        <v>1288</v>
      </c>
      <c r="C552" s="6" t="s">
        <v>2202</v>
      </c>
      <c r="D552" s="6" t="s">
        <v>2203</v>
      </c>
      <c r="E552" s="6" t="s">
        <v>2204</v>
      </c>
      <c r="F552" s="6" t="s">
        <v>2205</v>
      </c>
      <c r="G552" s="24" t="s">
        <v>849</v>
      </c>
      <c r="H552" s="24"/>
      <c r="I552" s="24" t="s">
        <v>708</v>
      </c>
      <c r="J552" s="24"/>
      <c r="K552" s="24"/>
      <c r="L552" s="24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26.25" customHeight="1" x14ac:dyDescent="0.2">
      <c r="A553" s="6" t="s">
        <v>1651</v>
      </c>
      <c r="B553" s="6" t="s">
        <v>1230</v>
      </c>
      <c r="C553" s="6" t="s">
        <v>2206</v>
      </c>
      <c r="D553" s="6" t="s">
        <v>1519</v>
      </c>
      <c r="E553" s="6" t="s">
        <v>2207</v>
      </c>
      <c r="F553" s="6" t="s">
        <v>2208</v>
      </c>
      <c r="G553" s="24" t="s">
        <v>1564</v>
      </c>
      <c r="H553" s="24"/>
      <c r="I553" s="24" t="s">
        <v>870</v>
      </c>
      <c r="J553" s="24"/>
      <c r="K553" s="24"/>
      <c r="L553" s="24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26.25" customHeight="1" x14ac:dyDescent="0.2">
      <c r="A554" s="6" t="s">
        <v>2209</v>
      </c>
      <c r="B554" s="6" t="s">
        <v>2210</v>
      </c>
      <c r="C554" s="6" t="s">
        <v>2211</v>
      </c>
      <c r="D554" s="6" t="s">
        <v>2212</v>
      </c>
      <c r="E554" s="6" t="s">
        <v>2213</v>
      </c>
      <c r="F554" s="6" t="s">
        <v>2214</v>
      </c>
      <c r="G554" s="24" t="s">
        <v>2215</v>
      </c>
      <c r="H554" s="24"/>
      <c r="I554" s="24" t="s">
        <v>2216</v>
      </c>
      <c r="J554" s="24"/>
      <c r="K554" s="24"/>
      <c r="L554" s="24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26.25" customHeight="1" x14ac:dyDescent="0.2">
      <c r="A555" s="6" t="s">
        <v>1280</v>
      </c>
      <c r="B555" s="6" t="s">
        <v>724</v>
      </c>
      <c r="C555" s="6" t="s">
        <v>2217</v>
      </c>
      <c r="D555" s="6" t="s">
        <v>1738</v>
      </c>
      <c r="E555" s="6" t="s">
        <v>2218</v>
      </c>
      <c r="F555" s="6" t="s">
        <v>2219</v>
      </c>
      <c r="G555" s="24" t="s">
        <v>1022</v>
      </c>
      <c r="H555" s="24"/>
      <c r="I555" s="24" t="s">
        <v>2220</v>
      </c>
      <c r="J555" s="24"/>
      <c r="K555" s="24"/>
      <c r="L555" s="24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26.25" customHeight="1" x14ac:dyDescent="0.2">
      <c r="A556" s="6" t="s">
        <v>2045</v>
      </c>
      <c r="B556" s="6" t="s">
        <v>2221</v>
      </c>
      <c r="C556" s="6" t="s">
        <v>2222</v>
      </c>
      <c r="D556" s="6" t="s">
        <v>2223</v>
      </c>
      <c r="E556" s="6" t="s">
        <v>2224</v>
      </c>
      <c r="F556" s="6" t="s">
        <v>2225</v>
      </c>
      <c r="G556" s="24" t="s">
        <v>2226</v>
      </c>
      <c r="H556" s="24"/>
      <c r="I556" s="24" t="s">
        <v>2227</v>
      </c>
      <c r="J556" s="24"/>
      <c r="K556" s="24"/>
      <c r="L556" s="24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26.25" customHeight="1" x14ac:dyDescent="0.2">
      <c r="A557" s="6" t="s">
        <v>501</v>
      </c>
      <c r="B557" s="6" t="s">
        <v>2228</v>
      </c>
      <c r="C557" s="6" t="s">
        <v>2229</v>
      </c>
      <c r="D557" s="6" t="s">
        <v>675</v>
      </c>
      <c r="E557" s="6" t="s">
        <v>1745</v>
      </c>
      <c r="F557" s="6" t="s">
        <v>2230</v>
      </c>
      <c r="G557" s="24" t="s">
        <v>2231</v>
      </c>
      <c r="H557" s="24"/>
      <c r="I557" s="24" t="s">
        <v>2232</v>
      </c>
      <c r="J557" s="24"/>
      <c r="K557" s="24"/>
      <c r="L557" s="24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26.25" customHeight="1" x14ac:dyDescent="0.2">
      <c r="A558" s="6" t="s">
        <v>2233</v>
      </c>
      <c r="B558" s="6" t="s">
        <v>2234</v>
      </c>
      <c r="C558" s="6" t="s">
        <v>2235</v>
      </c>
      <c r="D558" s="6" t="s">
        <v>156</v>
      </c>
      <c r="E558" s="6" t="s">
        <v>88</v>
      </c>
      <c r="F558" s="6" t="s">
        <v>2236</v>
      </c>
      <c r="G558" s="24" t="s">
        <v>2237</v>
      </c>
      <c r="H558" s="24"/>
      <c r="I558" s="24" t="s">
        <v>435</v>
      </c>
      <c r="J558" s="24"/>
      <c r="K558" s="24"/>
      <c r="L558" s="24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26.25" customHeight="1" x14ac:dyDescent="0.2">
      <c r="A559" s="6" t="s">
        <v>2238</v>
      </c>
      <c r="B559" s="6" t="s">
        <v>1570</v>
      </c>
      <c r="C559" s="6" t="s">
        <v>2239</v>
      </c>
      <c r="D559" s="6" t="s">
        <v>2240</v>
      </c>
      <c r="E559" s="6" t="s">
        <v>2241</v>
      </c>
      <c r="F559" s="6" t="s">
        <v>2242</v>
      </c>
      <c r="G559" s="24" t="s">
        <v>2243</v>
      </c>
      <c r="H559" s="24"/>
      <c r="I559" s="24" t="s">
        <v>1801</v>
      </c>
      <c r="J559" s="24"/>
      <c r="K559" s="24"/>
      <c r="L559" s="24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26.25" customHeight="1" x14ac:dyDescent="0.2">
      <c r="A560" s="6" t="s">
        <v>1641</v>
      </c>
      <c r="B560" s="6" t="s">
        <v>1634</v>
      </c>
      <c r="C560" s="6" t="s">
        <v>2244</v>
      </c>
      <c r="D560" s="6" t="s">
        <v>247</v>
      </c>
      <c r="E560" s="6" t="s">
        <v>2245</v>
      </c>
      <c r="F560" s="6" t="s">
        <v>2246</v>
      </c>
      <c r="G560" s="24" t="s">
        <v>2247</v>
      </c>
      <c r="H560" s="24"/>
      <c r="I560" s="24" t="s">
        <v>2248</v>
      </c>
      <c r="J560" s="24"/>
      <c r="K560" s="24"/>
      <c r="L560" s="24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26.25" customHeight="1" x14ac:dyDescent="0.2">
      <c r="A561" s="6" t="s">
        <v>737</v>
      </c>
      <c r="B561" s="6" t="s">
        <v>917</v>
      </c>
      <c r="C561" s="6" t="s">
        <v>2249</v>
      </c>
      <c r="D561" s="6" t="s">
        <v>2250</v>
      </c>
      <c r="E561" s="6" t="s">
        <v>2251</v>
      </c>
      <c r="F561" s="6" t="s">
        <v>2252</v>
      </c>
      <c r="G561" s="24" t="s">
        <v>2253</v>
      </c>
      <c r="H561" s="24"/>
      <c r="I561" s="24" t="s">
        <v>2254</v>
      </c>
      <c r="J561" s="24"/>
      <c r="K561" s="24"/>
      <c r="L561" s="24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26.25" customHeight="1" x14ac:dyDescent="0.2">
      <c r="A562" s="6" t="s">
        <v>2255</v>
      </c>
      <c r="B562" s="6" t="s">
        <v>2256</v>
      </c>
      <c r="C562" s="6" t="s">
        <v>2257</v>
      </c>
      <c r="D562" s="6" t="s">
        <v>905</v>
      </c>
      <c r="E562" s="6" t="s">
        <v>2258</v>
      </c>
      <c r="F562" s="6" t="s">
        <v>2259</v>
      </c>
      <c r="G562" s="24" t="s">
        <v>2260</v>
      </c>
      <c r="H562" s="24"/>
      <c r="I562" s="24" t="s">
        <v>1714</v>
      </c>
      <c r="J562" s="24"/>
      <c r="K562" s="24"/>
      <c r="L562" s="24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26.25" customHeight="1" x14ac:dyDescent="0.2">
      <c r="A563" s="6" t="s">
        <v>2261</v>
      </c>
      <c r="B563" s="6" t="s">
        <v>176</v>
      </c>
      <c r="C563" s="6" t="s">
        <v>2262</v>
      </c>
      <c r="D563" s="6" t="s">
        <v>2263</v>
      </c>
      <c r="E563" s="6" t="s">
        <v>2264</v>
      </c>
      <c r="F563" s="6" t="s">
        <v>2265</v>
      </c>
      <c r="G563" s="24" t="s">
        <v>235</v>
      </c>
      <c r="H563" s="24"/>
      <c r="I563" s="24" t="s">
        <v>2266</v>
      </c>
      <c r="J563" s="24"/>
      <c r="K563" s="24"/>
      <c r="L563" s="24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26.25" customHeight="1" x14ac:dyDescent="0.2">
      <c r="A564" s="6" t="s">
        <v>1809</v>
      </c>
      <c r="B564" s="6" t="s">
        <v>2267</v>
      </c>
      <c r="C564" s="6" t="s">
        <v>2268</v>
      </c>
      <c r="D564" s="6" t="s">
        <v>2269</v>
      </c>
      <c r="E564" s="6" t="s">
        <v>2270</v>
      </c>
      <c r="F564" s="6" t="s">
        <v>2271</v>
      </c>
      <c r="G564" s="24" t="s">
        <v>2272</v>
      </c>
      <c r="H564" s="24"/>
      <c r="I564" s="24" t="s">
        <v>2273</v>
      </c>
      <c r="J564" s="24"/>
      <c r="K564" s="24"/>
      <c r="L564" s="24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26.25" customHeight="1" x14ac:dyDescent="0.2">
      <c r="A565" s="6" t="s">
        <v>2274</v>
      </c>
      <c r="B565" s="6" t="s">
        <v>2275</v>
      </c>
      <c r="C565" s="6" t="s">
        <v>2276</v>
      </c>
      <c r="D565" s="6" t="s">
        <v>932</v>
      </c>
      <c r="E565" s="6" t="s">
        <v>2277</v>
      </c>
      <c r="F565" s="6" t="s">
        <v>2278</v>
      </c>
      <c r="G565" s="24" t="s">
        <v>2279</v>
      </c>
      <c r="H565" s="24"/>
      <c r="I565" s="24" t="s">
        <v>2280</v>
      </c>
      <c r="J565" s="24"/>
      <c r="K565" s="24"/>
      <c r="L565" s="24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26.25" customHeight="1" x14ac:dyDescent="0.2">
      <c r="A566" s="6" t="s">
        <v>2281</v>
      </c>
      <c r="B566" s="6" t="s">
        <v>1970</v>
      </c>
      <c r="C566" s="6" t="s">
        <v>2282</v>
      </c>
      <c r="D566" s="6" t="s">
        <v>2283</v>
      </c>
      <c r="E566" s="6" t="s">
        <v>2284</v>
      </c>
      <c r="F566" s="6" t="s">
        <v>2285</v>
      </c>
      <c r="G566" s="24" t="s">
        <v>554</v>
      </c>
      <c r="H566" s="24"/>
      <c r="I566" s="24" t="s">
        <v>1655</v>
      </c>
      <c r="J566" s="24"/>
      <c r="K566" s="24"/>
      <c r="L566" s="24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26.25" customHeight="1" x14ac:dyDescent="0.2">
      <c r="A567" s="6" t="s">
        <v>2286</v>
      </c>
      <c r="B567" s="6" t="s">
        <v>2287</v>
      </c>
      <c r="C567" s="6" t="s">
        <v>2288</v>
      </c>
      <c r="D567" s="6" t="s">
        <v>2177</v>
      </c>
      <c r="E567" s="6" t="s">
        <v>276</v>
      </c>
      <c r="F567" s="6" t="s">
        <v>2289</v>
      </c>
      <c r="G567" s="24" t="s">
        <v>2012</v>
      </c>
      <c r="H567" s="24"/>
      <c r="I567" s="24" t="s">
        <v>2290</v>
      </c>
      <c r="J567" s="24"/>
      <c r="K567" s="24"/>
      <c r="L567" s="24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26.25" customHeight="1" x14ac:dyDescent="0.2">
      <c r="A568" s="6" t="s">
        <v>1916</v>
      </c>
      <c r="B568" s="6" t="s">
        <v>1566</v>
      </c>
      <c r="C568" s="6" t="s">
        <v>2291</v>
      </c>
      <c r="D568" s="6" t="s">
        <v>2292</v>
      </c>
      <c r="E568" s="6" t="s">
        <v>698</v>
      </c>
      <c r="F568" s="6" t="s">
        <v>2293</v>
      </c>
      <c r="G568" s="24" t="s">
        <v>2061</v>
      </c>
      <c r="H568" s="24"/>
      <c r="I568" s="24" t="s">
        <v>2294</v>
      </c>
      <c r="J568" s="24"/>
      <c r="K568" s="24"/>
      <c r="L568" s="24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26.25" customHeight="1" x14ac:dyDescent="0.2">
      <c r="A569" s="6" t="s">
        <v>2295</v>
      </c>
      <c r="B569" s="6" t="s">
        <v>1205</v>
      </c>
      <c r="C569" s="6" t="s">
        <v>2296</v>
      </c>
      <c r="D569" s="6" t="s">
        <v>2297</v>
      </c>
      <c r="E569" s="6" t="s">
        <v>2298</v>
      </c>
      <c r="F569" s="6" t="s">
        <v>2299</v>
      </c>
      <c r="G569" s="24" t="s">
        <v>2300</v>
      </c>
      <c r="H569" s="24"/>
      <c r="I569" s="24" t="s">
        <v>2301</v>
      </c>
      <c r="J569" s="24"/>
      <c r="K569" s="24"/>
      <c r="L569" s="24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26.25" customHeight="1" x14ac:dyDescent="0.2">
      <c r="A570" s="6" t="s">
        <v>1343</v>
      </c>
      <c r="B570" s="6" t="s">
        <v>738</v>
      </c>
      <c r="C570" s="6" t="s">
        <v>2302</v>
      </c>
      <c r="D570" s="6" t="s">
        <v>2303</v>
      </c>
      <c r="E570" s="6" t="s">
        <v>2304</v>
      </c>
      <c r="F570" s="6" t="s">
        <v>2305</v>
      </c>
      <c r="G570" s="24" t="s">
        <v>2231</v>
      </c>
      <c r="H570" s="24"/>
      <c r="I570" s="24" t="s">
        <v>844</v>
      </c>
      <c r="J570" s="24"/>
      <c r="K570" s="24"/>
      <c r="L570" s="24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26.25" customHeight="1" x14ac:dyDescent="0.2">
      <c r="A571" s="6" t="s">
        <v>2306</v>
      </c>
      <c r="B571" s="6" t="s">
        <v>2307</v>
      </c>
      <c r="C571" s="6" t="s">
        <v>2308</v>
      </c>
      <c r="D571" s="6" t="s">
        <v>761</v>
      </c>
      <c r="E571" s="6" t="s">
        <v>402</v>
      </c>
      <c r="F571" s="6" t="s">
        <v>2309</v>
      </c>
      <c r="G571" s="24" t="s">
        <v>50</v>
      </c>
      <c r="H571" s="24"/>
      <c r="I571" s="24" t="s">
        <v>2050</v>
      </c>
      <c r="J571" s="24"/>
      <c r="K571" s="24"/>
      <c r="L571" s="24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26.25" customHeight="1" x14ac:dyDescent="0.2">
      <c r="A572" s="6" t="s">
        <v>2310</v>
      </c>
      <c r="B572" s="6" t="s">
        <v>273</v>
      </c>
      <c r="C572" s="6" t="s">
        <v>2311</v>
      </c>
      <c r="D572" s="6" t="s">
        <v>1422</v>
      </c>
      <c r="E572" s="6" t="s">
        <v>2312</v>
      </c>
      <c r="F572" s="6" t="s">
        <v>2313</v>
      </c>
      <c r="G572" s="24" t="s">
        <v>1306</v>
      </c>
      <c r="H572" s="24"/>
      <c r="I572" s="24" t="s">
        <v>1153</v>
      </c>
      <c r="J572" s="24"/>
      <c r="K572" s="24"/>
      <c r="L572" s="24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26.25" customHeight="1" x14ac:dyDescent="0.2">
      <c r="A573" s="6" t="s">
        <v>2314</v>
      </c>
      <c r="B573" s="6" t="s">
        <v>368</v>
      </c>
      <c r="C573" s="6" t="s">
        <v>2315</v>
      </c>
      <c r="D573" s="6" t="s">
        <v>833</v>
      </c>
      <c r="E573" s="6" t="s">
        <v>1856</v>
      </c>
      <c r="F573" s="6" t="s">
        <v>2316</v>
      </c>
      <c r="G573" s="24" t="s">
        <v>1929</v>
      </c>
      <c r="H573" s="24"/>
      <c r="I573" s="24" t="s">
        <v>935</v>
      </c>
      <c r="J573" s="24"/>
      <c r="K573" s="24"/>
      <c r="L573" s="24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26.25" customHeight="1" x14ac:dyDescent="0.2">
      <c r="A574" s="6" t="s">
        <v>2317</v>
      </c>
      <c r="B574" s="6" t="s">
        <v>2318</v>
      </c>
      <c r="C574" s="6" t="s">
        <v>2319</v>
      </c>
      <c r="D574" s="6" t="s">
        <v>2320</v>
      </c>
      <c r="E574" s="6" t="s">
        <v>2321</v>
      </c>
      <c r="F574" s="6" t="s">
        <v>2322</v>
      </c>
      <c r="G574" s="24" t="s">
        <v>2323</v>
      </c>
      <c r="H574" s="24"/>
      <c r="I574" s="24" t="s">
        <v>1145</v>
      </c>
      <c r="J574" s="24"/>
      <c r="K574" s="24"/>
      <c r="L574" s="24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26.25" customHeight="1" x14ac:dyDescent="0.2">
      <c r="A575" s="6" t="s">
        <v>1641</v>
      </c>
      <c r="B575" s="6" t="s">
        <v>2324</v>
      </c>
      <c r="C575" s="6" t="s">
        <v>2325</v>
      </c>
      <c r="D575" s="6" t="s">
        <v>2326</v>
      </c>
      <c r="E575" s="6" t="s">
        <v>949</v>
      </c>
      <c r="F575" s="6" t="s">
        <v>2327</v>
      </c>
      <c r="G575" s="24" t="s">
        <v>2328</v>
      </c>
      <c r="H575" s="24"/>
      <c r="I575" s="24" t="s">
        <v>2329</v>
      </c>
      <c r="J575" s="24"/>
      <c r="K575" s="24"/>
      <c r="L575" s="24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26.25" customHeight="1" x14ac:dyDescent="0.2">
      <c r="A576" s="6" t="s">
        <v>1777</v>
      </c>
      <c r="B576" s="6" t="s">
        <v>1171</v>
      </c>
      <c r="C576" s="6" t="s">
        <v>2330</v>
      </c>
      <c r="D576" s="6" t="s">
        <v>2331</v>
      </c>
      <c r="E576" s="6" t="s">
        <v>2332</v>
      </c>
      <c r="F576" s="6" t="s">
        <v>2333</v>
      </c>
      <c r="G576" s="24" t="s">
        <v>2334</v>
      </c>
      <c r="H576" s="24"/>
      <c r="I576" s="24" t="s">
        <v>2335</v>
      </c>
      <c r="J576" s="24"/>
      <c r="K576" s="24"/>
      <c r="L576" s="24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26.25" customHeight="1" x14ac:dyDescent="0.2">
      <c r="A577" s="6" t="s">
        <v>2336</v>
      </c>
      <c r="B577" s="6" t="s">
        <v>2337</v>
      </c>
      <c r="C577" s="6" t="s">
        <v>2338</v>
      </c>
      <c r="D577" s="6" t="s">
        <v>2339</v>
      </c>
      <c r="E577" s="6" t="s">
        <v>2340</v>
      </c>
      <c r="F577" s="6" t="s">
        <v>2333</v>
      </c>
      <c r="G577" s="24" t="s">
        <v>678</v>
      </c>
      <c r="H577" s="24"/>
      <c r="I577" s="24" t="s">
        <v>1287</v>
      </c>
      <c r="J577" s="24"/>
      <c r="K577" s="24"/>
      <c r="L577" s="24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26.25" customHeight="1" x14ac:dyDescent="0.2">
      <c r="A578" s="6" t="s">
        <v>2341</v>
      </c>
      <c r="B578" s="6" t="s">
        <v>170</v>
      </c>
      <c r="C578" s="6" t="s">
        <v>2342</v>
      </c>
      <c r="D578" s="6" t="s">
        <v>2343</v>
      </c>
      <c r="E578" s="6" t="s">
        <v>2344</v>
      </c>
      <c r="F578" s="6" t="s">
        <v>2345</v>
      </c>
      <c r="G578" s="24" t="s">
        <v>2346</v>
      </c>
      <c r="H578" s="24"/>
      <c r="I578" s="24" t="s">
        <v>2347</v>
      </c>
      <c r="J578" s="24"/>
      <c r="K578" s="24"/>
      <c r="L578" s="24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26.25" customHeight="1" x14ac:dyDescent="0.2">
      <c r="A579" s="6" t="s">
        <v>2348</v>
      </c>
      <c r="B579" s="6" t="s">
        <v>2307</v>
      </c>
      <c r="C579" s="6" t="s">
        <v>2349</v>
      </c>
      <c r="D579" s="6" t="s">
        <v>997</v>
      </c>
      <c r="E579" s="6" t="s">
        <v>2350</v>
      </c>
      <c r="F579" s="6" t="s">
        <v>2351</v>
      </c>
      <c r="G579" s="24" t="s">
        <v>308</v>
      </c>
      <c r="H579" s="24"/>
      <c r="I579" s="24" t="s">
        <v>1273</v>
      </c>
      <c r="J579" s="24"/>
      <c r="K579" s="24"/>
      <c r="L579" s="24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26.25" customHeight="1" x14ac:dyDescent="0.2">
      <c r="A580" s="6" t="s">
        <v>646</v>
      </c>
      <c r="B580" s="6" t="s">
        <v>1985</v>
      </c>
      <c r="C580" s="6" t="s">
        <v>2352</v>
      </c>
      <c r="D580" s="6" t="s">
        <v>2353</v>
      </c>
      <c r="E580" s="6" t="s">
        <v>2354</v>
      </c>
      <c r="F580" s="6" t="s">
        <v>2355</v>
      </c>
      <c r="G580" s="24" t="s">
        <v>235</v>
      </c>
      <c r="H580" s="24"/>
      <c r="I580" s="24" t="s">
        <v>2356</v>
      </c>
      <c r="J580" s="24"/>
      <c r="K580" s="24"/>
      <c r="L580" s="24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26.25" customHeight="1" x14ac:dyDescent="0.2">
      <c r="A581" s="6" t="s">
        <v>2357</v>
      </c>
      <c r="B581" s="6" t="s">
        <v>2358</v>
      </c>
      <c r="C581" s="6" t="s">
        <v>2359</v>
      </c>
      <c r="D581" s="6" t="s">
        <v>327</v>
      </c>
      <c r="E581" s="6" t="s">
        <v>815</v>
      </c>
      <c r="F581" s="6" t="s">
        <v>2360</v>
      </c>
      <c r="G581" s="24" t="s">
        <v>514</v>
      </c>
      <c r="H581" s="24"/>
      <c r="I581" s="24" t="s">
        <v>1091</v>
      </c>
      <c r="J581" s="24"/>
      <c r="K581" s="24"/>
      <c r="L581" s="24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26.25" customHeight="1" x14ac:dyDescent="0.2">
      <c r="A582" s="6" t="s">
        <v>76</v>
      </c>
      <c r="B582" s="6" t="s">
        <v>2361</v>
      </c>
      <c r="C582" s="6" t="s">
        <v>2362</v>
      </c>
      <c r="D582" s="6" t="s">
        <v>87</v>
      </c>
      <c r="E582" s="6" t="s">
        <v>1540</v>
      </c>
      <c r="F582" s="6" t="s">
        <v>2363</v>
      </c>
      <c r="G582" s="24" t="s">
        <v>388</v>
      </c>
      <c r="H582" s="24"/>
      <c r="I582" s="24" t="s">
        <v>2364</v>
      </c>
      <c r="J582" s="24"/>
      <c r="K582" s="24"/>
      <c r="L582" s="24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26.25" customHeight="1" x14ac:dyDescent="0.2">
      <c r="A583" s="6" t="s">
        <v>108</v>
      </c>
      <c r="B583" s="6" t="s">
        <v>2365</v>
      </c>
      <c r="C583" s="6" t="s">
        <v>2366</v>
      </c>
      <c r="D583" s="6" t="s">
        <v>1311</v>
      </c>
      <c r="E583" s="6" t="s">
        <v>262</v>
      </c>
      <c r="F583" s="6" t="s">
        <v>2367</v>
      </c>
      <c r="G583" s="24" t="s">
        <v>670</v>
      </c>
      <c r="H583" s="24"/>
      <c r="I583" s="24" t="s">
        <v>2368</v>
      </c>
      <c r="J583" s="24"/>
      <c r="K583" s="24"/>
      <c r="L583" s="24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26.25" customHeight="1" x14ac:dyDescent="0.2">
      <c r="A584" s="6" t="s">
        <v>413</v>
      </c>
      <c r="B584" s="6" t="s">
        <v>2365</v>
      </c>
      <c r="C584" s="6" t="s">
        <v>2369</v>
      </c>
      <c r="D584" s="6" t="s">
        <v>841</v>
      </c>
      <c r="E584" s="6" t="s">
        <v>2370</v>
      </c>
      <c r="F584" s="6" t="s">
        <v>2371</v>
      </c>
      <c r="G584" s="24" t="s">
        <v>2372</v>
      </c>
      <c r="H584" s="24"/>
      <c r="I584" s="24" t="s">
        <v>1473</v>
      </c>
      <c r="J584" s="24"/>
      <c r="K584" s="24"/>
      <c r="L584" s="24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26.25" customHeight="1" x14ac:dyDescent="0.2">
      <c r="A585" s="6" t="s">
        <v>1997</v>
      </c>
      <c r="B585" s="6" t="s">
        <v>2373</v>
      </c>
      <c r="C585" s="6" t="s">
        <v>2374</v>
      </c>
      <c r="D585" s="6" t="s">
        <v>2375</v>
      </c>
      <c r="E585" s="6" t="s">
        <v>2376</v>
      </c>
      <c r="F585" s="6" t="s">
        <v>2377</v>
      </c>
      <c r="G585" s="24" t="s">
        <v>2378</v>
      </c>
      <c r="H585" s="24"/>
      <c r="I585" s="24" t="s">
        <v>2379</v>
      </c>
      <c r="J585" s="24"/>
      <c r="K585" s="24"/>
      <c r="L585" s="24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26.25" customHeight="1" x14ac:dyDescent="0.2">
      <c r="A586" s="6" t="s">
        <v>806</v>
      </c>
      <c r="B586" s="6" t="s">
        <v>2380</v>
      </c>
      <c r="C586" s="6" t="s">
        <v>2381</v>
      </c>
      <c r="D586" s="6" t="s">
        <v>2382</v>
      </c>
      <c r="E586" s="6" t="s">
        <v>2383</v>
      </c>
      <c r="F586" s="6" t="s">
        <v>2384</v>
      </c>
      <c r="G586" s="24" t="s">
        <v>2385</v>
      </c>
      <c r="H586" s="24"/>
      <c r="I586" s="24" t="s">
        <v>2386</v>
      </c>
      <c r="J586" s="24"/>
      <c r="K586" s="24"/>
      <c r="L586" s="24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26.25" customHeight="1" x14ac:dyDescent="0.2">
      <c r="A587" s="6" t="s">
        <v>2387</v>
      </c>
      <c r="B587" s="6" t="s">
        <v>2388</v>
      </c>
      <c r="C587" s="6" t="s">
        <v>2389</v>
      </c>
      <c r="D587" s="6" t="s">
        <v>2390</v>
      </c>
      <c r="E587" s="6" t="s">
        <v>447</v>
      </c>
      <c r="F587" s="6" t="s">
        <v>2391</v>
      </c>
      <c r="G587" s="24" t="s">
        <v>411</v>
      </c>
      <c r="H587" s="24"/>
      <c r="I587" s="24" t="s">
        <v>99</v>
      </c>
      <c r="J587" s="24"/>
      <c r="K587" s="24"/>
      <c r="L587" s="24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26.25" customHeight="1" x14ac:dyDescent="0.2">
      <c r="A588" s="6" t="s">
        <v>2191</v>
      </c>
      <c r="B588" s="6" t="s">
        <v>2392</v>
      </c>
      <c r="C588" s="6" t="s">
        <v>2393</v>
      </c>
      <c r="D588" s="6" t="s">
        <v>2394</v>
      </c>
      <c r="E588" s="6" t="s">
        <v>2395</v>
      </c>
      <c r="F588" s="6" t="s">
        <v>2396</v>
      </c>
      <c r="G588" s="24" t="s">
        <v>1883</v>
      </c>
      <c r="H588" s="24"/>
      <c r="I588" s="24" t="s">
        <v>2067</v>
      </c>
      <c r="J588" s="24"/>
      <c r="K588" s="24"/>
      <c r="L588" s="24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26.25" customHeight="1" x14ac:dyDescent="0.2">
      <c r="A589" s="6" t="s">
        <v>2397</v>
      </c>
      <c r="B589" s="6" t="s">
        <v>1105</v>
      </c>
      <c r="C589" s="6" t="s">
        <v>2398</v>
      </c>
      <c r="D589" s="6" t="s">
        <v>2399</v>
      </c>
      <c r="E589" s="6" t="s">
        <v>2400</v>
      </c>
      <c r="F589" s="6" t="s">
        <v>2401</v>
      </c>
      <c r="G589" s="24" t="s">
        <v>411</v>
      </c>
      <c r="H589" s="24"/>
      <c r="I589" s="24" t="s">
        <v>2402</v>
      </c>
      <c r="J589" s="24"/>
      <c r="K589" s="24"/>
      <c r="L589" s="24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26.25" customHeight="1" x14ac:dyDescent="0.2">
      <c r="A590" s="6" t="s">
        <v>2403</v>
      </c>
      <c r="B590" s="6" t="s">
        <v>2404</v>
      </c>
      <c r="C590" s="6" t="s">
        <v>2405</v>
      </c>
      <c r="D590" s="6" t="s">
        <v>2406</v>
      </c>
      <c r="E590" s="6" t="s">
        <v>2407</v>
      </c>
      <c r="F590" s="6" t="s">
        <v>2408</v>
      </c>
      <c r="G590" s="24" t="s">
        <v>2409</v>
      </c>
      <c r="H590" s="24"/>
      <c r="I590" s="24" t="s">
        <v>412</v>
      </c>
      <c r="J590" s="24"/>
      <c r="K590" s="24"/>
      <c r="L590" s="24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26.25" customHeight="1" x14ac:dyDescent="0.2">
      <c r="A591" s="6" t="s">
        <v>2410</v>
      </c>
      <c r="B591" s="6" t="s">
        <v>1864</v>
      </c>
      <c r="C591" s="6" t="s">
        <v>2411</v>
      </c>
      <c r="D591" s="6" t="s">
        <v>2412</v>
      </c>
      <c r="E591" s="6" t="s">
        <v>2413</v>
      </c>
      <c r="F591" s="6" t="s">
        <v>2414</v>
      </c>
      <c r="G591" s="24" t="s">
        <v>278</v>
      </c>
      <c r="H591" s="24"/>
      <c r="I591" s="24" t="s">
        <v>99</v>
      </c>
      <c r="J591" s="24"/>
      <c r="K591" s="24"/>
      <c r="L591" s="24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26.25" customHeight="1" x14ac:dyDescent="0.2">
      <c r="A592" s="6" t="s">
        <v>2415</v>
      </c>
      <c r="B592" s="6" t="s">
        <v>2416</v>
      </c>
      <c r="C592" s="6" t="s">
        <v>2417</v>
      </c>
      <c r="D592" s="6" t="s">
        <v>2418</v>
      </c>
      <c r="E592" s="6" t="s">
        <v>2419</v>
      </c>
      <c r="F592" s="6" t="s">
        <v>2420</v>
      </c>
      <c r="G592" s="24" t="s">
        <v>2421</v>
      </c>
      <c r="H592" s="24"/>
      <c r="I592" s="24" t="s">
        <v>2422</v>
      </c>
      <c r="J592" s="24"/>
      <c r="K592" s="24"/>
      <c r="L592" s="24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26.25" customHeight="1" x14ac:dyDescent="0.2">
      <c r="A593" s="6" t="s">
        <v>2423</v>
      </c>
      <c r="B593" s="6" t="s">
        <v>2424</v>
      </c>
      <c r="C593" s="6" t="s">
        <v>2425</v>
      </c>
      <c r="D593" s="6" t="s">
        <v>2426</v>
      </c>
      <c r="E593" s="6" t="s">
        <v>2427</v>
      </c>
      <c r="F593" s="6" t="s">
        <v>2428</v>
      </c>
      <c r="G593" s="24" t="s">
        <v>2243</v>
      </c>
      <c r="H593" s="24"/>
      <c r="I593" s="24" t="s">
        <v>1729</v>
      </c>
      <c r="J593" s="24"/>
      <c r="K593" s="24"/>
      <c r="L593" s="24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26.25" customHeight="1" x14ac:dyDescent="0.2">
      <c r="A594" s="6" t="s">
        <v>2429</v>
      </c>
      <c r="B594" s="6" t="s">
        <v>2430</v>
      </c>
      <c r="C594" s="6" t="s">
        <v>2431</v>
      </c>
      <c r="D594" s="6" t="s">
        <v>393</v>
      </c>
      <c r="E594" s="6" t="s">
        <v>2432</v>
      </c>
      <c r="F594" s="6" t="s">
        <v>2433</v>
      </c>
      <c r="G594" s="24" t="s">
        <v>1781</v>
      </c>
      <c r="H594" s="24"/>
      <c r="I594" s="24" t="s">
        <v>1729</v>
      </c>
      <c r="J594" s="24"/>
      <c r="K594" s="24"/>
      <c r="L594" s="24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26.25" customHeight="1" x14ac:dyDescent="0.2">
      <c r="A595" s="6" t="s">
        <v>2434</v>
      </c>
      <c r="B595" s="6" t="s">
        <v>2435</v>
      </c>
      <c r="C595" s="6" t="s">
        <v>2436</v>
      </c>
      <c r="D595" s="6" t="s">
        <v>2437</v>
      </c>
      <c r="E595" s="6" t="s">
        <v>359</v>
      </c>
      <c r="F595" s="6" t="s">
        <v>2438</v>
      </c>
      <c r="G595" s="24" t="s">
        <v>2439</v>
      </c>
      <c r="H595" s="24"/>
      <c r="I595" s="24" t="s">
        <v>1418</v>
      </c>
      <c r="J595" s="24"/>
      <c r="K595" s="24"/>
      <c r="L595" s="24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26.25" customHeight="1" x14ac:dyDescent="0.2">
      <c r="A596" s="6" t="s">
        <v>1204</v>
      </c>
      <c r="B596" s="6" t="s">
        <v>987</v>
      </c>
      <c r="C596" s="6" t="s">
        <v>2440</v>
      </c>
      <c r="D596" s="6" t="s">
        <v>2441</v>
      </c>
      <c r="E596" s="6" t="s">
        <v>2442</v>
      </c>
      <c r="F596" s="6" t="s">
        <v>2443</v>
      </c>
      <c r="G596" s="24" t="s">
        <v>2444</v>
      </c>
      <c r="H596" s="24"/>
      <c r="I596" s="24" t="s">
        <v>2445</v>
      </c>
      <c r="J596" s="24"/>
      <c r="K596" s="24"/>
      <c r="L596" s="24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26.25" customHeight="1" x14ac:dyDescent="0.2">
      <c r="A597" s="6" t="s">
        <v>994</v>
      </c>
      <c r="B597" s="6" t="s">
        <v>1511</v>
      </c>
      <c r="C597" s="6" t="s">
        <v>2446</v>
      </c>
      <c r="D597" s="6" t="s">
        <v>2447</v>
      </c>
      <c r="E597" s="6" t="s">
        <v>2448</v>
      </c>
      <c r="F597" s="6" t="s">
        <v>2449</v>
      </c>
      <c r="G597" s="24" t="s">
        <v>2450</v>
      </c>
      <c r="H597" s="24"/>
      <c r="I597" s="24" t="s">
        <v>2451</v>
      </c>
      <c r="J597" s="24"/>
      <c r="K597" s="24"/>
      <c r="L597" s="24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26.25" customHeight="1" x14ac:dyDescent="0.2">
      <c r="A598" s="6" t="s">
        <v>1016</v>
      </c>
      <c r="B598" s="6" t="s">
        <v>2452</v>
      </c>
      <c r="C598" s="6" t="s">
        <v>2453</v>
      </c>
      <c r="D598" s="6" t="s">
        <v>1422</v>
      </c>
      <c r="E598" s="6" t="s">
        <v>2454</v>
      </c>
      <c r="F598" s="6" t="s">
        <v>2455</v>
      </c>
      <c r="G598" s="24" t="s">
        <v>404</v>
      </c>
      <c r="H598" s="24"/>
      <c r="I598" s="24" t="s">
        <v>2456</v>
      </c>
      <c r="J598" s="24"/>
      <c r="K598" s="24"/>
      <c r="L598" s="24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26.25" customHeight="1" x14ac:dyDescent="0.2">
      <c r="A599" s="6" t="s">
        <v>758</v>
      </c>
      <c r="B599" s="6" t="s">
        <v>2361</v>
      </c>
      <c r="C599" s="6" t="s">
        <v>2457</v>
      </c>
      <c r="D599" s="6" t="s">
        <v>2458</v>
      </c>
      <c r="E599" s="6" t="s">
        <v>2459</v>
      </c>
      <c r="F599" s="6" t="s">
        <v>2460</v>
      </c>
      <c r="G599" s="24" t="s">
        <v>2461</v>
      </c>
      <c r="H599" s="24"/>
      <c r="I599" s="24" t="s">
        <v>2462</v>
      </c>
      <c r="J599" s="24"/>
      <c r="K599" s="24"/>
      <c r="L599" s="24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26.25" customHeight="1" x14ac:dyDescent="0.2">
      <c r="A600" s="6" t="s">
        <v>890</v>
      </c>
      <c r="B600" s="6" t="s">
        <v>2463</v>
      </c>
      <c r="C600" s="6" t="s">
        <v>2464</v>
      </c>
      <c r="D600" s="6" t="s">
        <v>2465</v>
      </c>
      <c r="E600" s="6" t="s">
        <v>2466</v>
      </c>
      <c r="F600" s="6" t="s">
        <v>2467</v>
      </c>
      <c r="G600" s="24" t="s">
        <v>1843</v>
      </c>
      <c r="H600" s="24"/>
      <c r="I600" s="24" t="s">
        <v>2468</v>
      </c>
      <c r="J600" s="24"/>
      <c r="K600" s="24"/>
      <c r="L600" s="24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26.25" customHeight="1" x14ac:dyDescent="0.2">
      <c r="A601" s="6" t="s">
        <v>890</v>
      </c>
      <c r="B601" s="6" t="s">
        <v>2469</v>
      </c>
      <c r="C601" s="6" t="s">
        <v>2470</v>
      </c>
      <c r="D601" s="6" t="s">
        <v>2471</v>
      </c>
      <c r="E601" s="6" t="s">
        <v>2472</v>
      </c>
      <c r="F601" s="6" t="s">
        <v>2473</v>
      </c>
      <c r="G601" s="24" t="s">
        <v>2474</v>
      </c>
      <c r="H601" s="24"/>
      <c r="I601" s="24" t="s">
        <v>2475</v>
      </c>
      <c r="J601" s="24"/>
      <c r="K601" s="24"/>
      <c r="L601" s="24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26.25" customHeight="1" x14ac:dyDescent="0.2">
      <c r="A602" s="6" t="s">
        <v>2476</v>
      </c>
      <c r="B602" s="6" t="s">
        <v>2477</v>
      </c>
      <c r="C602" s="6" t="s">
        <v>2478</v>
      </c>
      <c r="D602" s="6" t="s">
        <v>2479</v>
      </c>
      <c r="E602" s="6" t="s">
        <v>2480</v>
      </c>
      <c r="F602" s="6" t="s">
        <v>2481</v>
      </c>
      <c r="G602" s="24" t="s">
        <v>2482</v>
      </c>
      <c r="H602" s="24"/>
      <c r="I602" s="24" t="s">
        <v>1729</v>
      </c>
      <c r="J602" s="24"/>
      <c r="K602" s="24"/>
      <c r="L602" s="24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26.25" customHeight="1" x14ac:dyDescent="0.2">
      <c r="A603" s="6" t="s">
        <v>2483</v>
      </c>
      <c r="B603" s="6" t="s">
        <v>2484</v>
      </c>
      <c r="C603" s="6" t="s">
        <v>2485</v>
      </c>
      <c r="D603" s="6" t="s">
        <v>587</v>
      </c>
      <c r="E603" s="6" t="s">
        <v>2486</v>
      </c>
      <c r="F603" s="6" t="s">
        <v>2487</v>
      </c>
      <c r="G603" s="24" t="s">
        <v>2031</v>
      </c>
      <c r="H603" s="24"/>
      <c r="I603" s="24" t="s">
        <v>2488</v>
      </c>
      <c r="J603" s="24"/>
      <c r="K603" s="24"/>
      <c r="L603" s="24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26.25" customHeight="1" x14ac:dyDescent="0.2">
      <c r="A604" s="6" t="s">
        <v>2489</v>
      </c>
      <c r="B604" s="6" t="s">
        <v>101</v>
      </c>
      <c r="C604" s="6" t="s">
        <v>2490</v>
      </c>
      <c r="D604" s="6" t="s">
        <v>1972</v>
      </c>
      <c r="E604" s="6" t="s">
        <v>359</v>
      </c>
      <c r="F604" s="6" t="s">
        <v>2491</v>
      </c>
      <c r="G604" s="24" t="s">
        <v>82</v>
      </c>
      <c r="H604" s="24"/>
      <c r="I604" s="24" t="s">
        <v>598</v>
      </c>
      <c r="J604" s="24"/>
      <c r="K604" s="24"/>
      <c r="L604" s="24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26.25" customHeight="1" x14ac:dyDescent="0.2">
      <c r="A605" s="6" t="s">
        <v>2492</v>
      </c>
      <c r="B605" s="6" t="s">
        <v>1363</v>
      </c>
      <c r="C605" s="6" t="s">
        <v>2493</v>
      </c>
      <c r="D605" s="6" t="s">
        <v>2494</v>
      </c>
      <c r="E605" s="6" t="s">
        <v>2495</v>
      </c>
      <c r="F605" s="6" t="s">
        <v>2496</v>
      </c>
      <c r="G605" s="24" t="s">
        <v>2061</v>
      </c>
      <c r="H605" s="24"/>
      <c r="I605" s="24" t="s">
        <v>679</v>
      </c>
      <c r="J605" s="24"/>
      <c r="K605" s="24"/>
      <c r="L605" s="24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26.25" customHeight="1" x14ac:dyDescent="0.2">
      <c r="A606" s="6" t="s">
        <v>2497</v>
      </c>
      <c r="B606" s="6" t="s">
        <v>1597</v>
      </c>
      <c r="C606" s="6" t="s">
        <v>2498</v>
      </c>
      <c r="D606" s="6" t="s">
        <v>2499</v>
      </c>
      <c r="E606" s="6" t="s">
        <v>567</v>
      </c>
      <c r="F606" s="6" t="s">
        <v>2500</v>
      </c>
      <c r="G606" s="24" t="s">
        <v>2501</v>
      </c>
      <c r="H606" s="24"/>
      <c r="I606" s="24" t="s">
        <v>2502</v>
      </c>
      <c r="J606" s="24"/>
      <c r="K606" s="24"/>
      <c r="L606" s="24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26.25" customHeight="1" x14ac:dyDescent="0.2">
      <c r="A607" s="6" t="s">
        <v>896</v>
      </c>
      <c r="B607" s="6" t="s">
        <v>1462</v>
      </c>
      <c r="C607" s="6" t="s">
        <v>2503</v>
      </c>
      <c r="D607" s="6" t="s">
        <v>2504</v>
      </c>
      <c r="E607" s="6" t="s">
        <v>2505</v>
      </c>
      <c r="F607" s="6" t="s">
        <v>2506</v>
      </c>
      <c r="G607" s="24" t="s">
        <v>2507</v>
      </c>
      <c r="H607" s="24"/>
      <c r="I607" s="24" t="s">
        <v>870</v>
      </c>
      <c r="J607" s="24"/>
      <c r="K607" s="24"/>
      <c r="L607" s="24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26.25" customHeight="1" x14ac:dyDescent="0.2">
      <c r="A608" s="6" t="s">
        <v>830</v>
      </c>
      <c r="B608" s="6" t="s">
        <v>2508</v>
      </c>
      <c r="C608" s="6" t="s">
        <v>2509</v>
      </c>
      <c r="D608" s="6" t="s">
        <v>1082</v>
      </c>
      <c r="E608" s="6" t="s">
        <v>2510</v>
      </c>
      <c r="F608" s="6" t="s">
        <v>2511</v>
      </c>
      <c r="G608" s="24" t="s">
        <v>2512</v>
      </c>
      <c r="H608" s="24"/>
      <c r="I608" s="24" t="s">
        <v>1038</v>
      </c>
      <c r="J608" s="24"/>
      <c r="K608" s="24"/>
      <c r="L608" s="24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26.25" customHeight="1" x14ac:dyDescent="0.2">
      <c r="A609" s="6" t="s">
        <v>295</v>
      </c>
      <c r="B609" s="6" t="s">
        <v>2234</v>
      </c>
      <c r="C609" s="6" t="s">
        <v>2513</v>
      </c>
      <c r="D609" s="6" t="s">
        <v>2514</v>
      </c>
      <c r="E609" s="6" t="s">
        <v>2515</v>
      </c>
      <c r="F609" s="6" t="s">
        <v>2516</v>
      </c>
      <c r="G609" s="24" t="s">
        <v>106</v>
      </c>
      <c r="H609" s="24"/>
      <c r="I609" s="24" t="s">
        <v>1451</v>
      </c>
      <c r="J609" s="24"/>
      <c r="K609" s="24"/>
      <c r="L609" s="24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26.25" customHeight="1" x14ac:dyDescent="0.2">
      <c r="A610" s="6" t="s">
        <v>1204</v>
      </c>
      <c r="B610" s="6" t="s">
        <v>2517</v>
      </c>
      <c r="C610" s="6" t="s">
        <v>2518</v>
      </c>
      <c r="D610" s="6" t="s">
        <v>2519</v>
      </c>
      <c r="E610" s="6" t="s">
        <v>2520</v>
      </c>
      <c r="F610" s="6" t="s">
        <v>2521</v>
      </c>
      <c r="G610" s="24" t="s">
        <v>2049</v>
      </c>
      <c r="H610" s="24"/>
      <c r="I610" s="24" t="s">
        <v>2522</v>
      </c>
      <c r="J610" s="24"/>
      <c r="K610" s="24"/>
      <c r="L610" s="24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26.25" customHeight="1" x14ac:dyDescent="0.2">
      <c r="A611" s="6" t="s">
        <v>2145</v>
      </c>
      <c r="B611" s="6" t="s">
        <v>502</v>
      </c>
      <c r="C611" s="6" t="s">
        <v>2523</v>
      </c>
      <c r="D611" s="6" t="s">
        <v>2524</v>
      </c>
      <c r="E611" s="6" t="s">
        <v>795</v>
      </c>
      <c r="F611" s="6" t="s">
        <v>2525</v>
      </c>
      <c r="G611" s="24" t="s">
        <v>2526</v>
      </c>
      <c r="H611" s="24"/>
      <c r="I611" s="24" t="s">
        <v>2527</v>
      </c>
      <c r="J611" s="24"/>
      <c r="K611" s="24"/>
      <c r="L611" s="24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26.25" customHeight="1" x14ac:dyDescent="0.2">
      <c r="A612" s="6" t="s">
        <v>2483</v>
      </c>
      <c r="B612" s="6" t="s">
        <v>1413</v>
      </c>
      <c r="C612" s="6" t="s">
        <v>2528</v>
      </c>
      <c r="D612" s="6" t="s">
        <v>1082</v>
      </c>
      <c r="E612" s="6" t="s">
        <v>2529</v>
      </c>
      <c r="F612" s="6" t="s">
        <v>2530</v>
      </c>
      <c r="G612" s="24" t="s">
        <v>569</v>
      </c>
      <c r="H612" s="24"/>
      <c r="I612" s="24" t="s">
        <v>889</v>
      </c>
      <c r="J612" s="24"/>
      <c r="K612" s="24"/>
      <c r="L612" s="24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26.25" customHeight="1" x14ac:dyDescent="0.2">
      <c r="A613" s="6" t="s">
        <v>2492</v>
      </c>
      <c r="B613" s="6" t="s">
        <v>2531</v>
      </c>
      <c r="C613" s="6" t="s">
        <v>2532</v>
      </c>
      <c r="D613" s="6" t="s">
        <v>667</v>
      </c>
      <c r="E613" s="6" t="s">
        <v>1726</v>
      </c>
      <c r="F613" s="6" t="s">
        <v>2533</v>
      </c>
      <c r="G613" s="24" t="s">
        <v>992</v>
      </c>
      <c r="H613" s="24"/>
      <c r="I613" s="24" t="s">
        <v>2451</v>
      </c>
      <c r="J613" s="24"/>
      <c r="K613" s="24"/>
      <c r="L613" s="24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26.25" customHeight="1" x14ac:dyDescent="0.2">
      <c r="A614" s="6" t="s">
        <v>146</v>
      </c>
      <c r="B614" s="6" t="s">
        <v>909</v>
      </c>
      <c r="C614" s="6" t="s">
        <v>2534</v>
      </c>
      <c r="D614" s="6" t="s">
        <v>2535</v>
      </c>
      <c r="E614" s="6" t="s">
        <v>698</v>
      </c>
      <c r="F614" s="6" t="s">
        <v>2536</v>
      </c>
      <c r="G614" s="24" t="s">
        <v>2537</v>
      </c>
      <c r="H614" s="24"/>
      <c r="I614" s="24" t="s">
        <v>730</v>
      </c>
      <c r="J614" s="24"/>
      <c r="K614" s="24"/>
      <c r="L614" s="24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26.25" customHeight="1" x14ac:dyDescent="0.2">
      <c r="A615" s="6" t="s">
        <v>108</v>
      </c>
      <c r="B615" s="6" t="s">
        <v>946</v>
      </c>
      <c r="C615" s="6" t="s">
        <v>2538</v>
      </c>
      <c r="D615" s="6" t="s">
        <v>2539</v>
      </c>
      <c r="E615" s="6" t="s">
        <v>2540</v>
      </c>
      <c r="F615" s="6" t="s">
        <v>2541</v>
      </c>
      <c r="G615" s="24" t="s">
        <v>106</v>
      </c>
      <c r="H615" s="24"/>
      <c r="I615" s="24" t="s">
        <v>1451</v>
      </c>
      <c r="J615" s="24"/>
      <c r="K615" s="24"/>
      <c r="L615" s="24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26.25" customHeight="1" x14ac:dyDescent="0.2">
      <c r="A616" s="6" t="s">
        <v>2542</v>
      </c>
      <c r="B616" s="6" t="s">
        <v>1040</v>
      </c>
      <c r="C616" s="6" t="s">
        <v>2543</v>
      </c>
      <c r="D616" s="6" t="s">
        <v>2544</v>
      </c>
      <c r="E616" s="6" t="s">
        <v>2545</v>
      </c>
      <c r="F616" s="6" t="s">
        <v>2546</v>
      </c>
      <c r="G616" s="24" t="s">
        <v>2547</v>
      </c>
      <c r="H616" s="24"/>
      <c r="I616" s="24" t="s">
        <v>188</v>
      </c>
      <c r="J616" s="24"/>
      <c r="K616" s="24"/>
      <c r="L616" s="24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26.25" customHeight="1" x14ac:dyDescent="0.2">
      <c r="A617" s="6" t="s">
        <v>2548</v>
      </c>
      <c r="B617" s="6" t="s">
        <v>2549</v>
      </c>
      <c r="C617" s="6" t="s">
        <v>2550</v>
      </c>
      <c r="D617" s="6" t="s">
        <v>2551</v>
      </c>
      <c r="E617" s="6" t="s">
        <v>2552</v>
      </c>
      <c r="F617" s="6" t="s">
        <v>2553</v>
      </c>
      <c r="G617" s="24" t="s">
        <v>137</v>
      </c>
      <c r="H617" s="24"/>
      <c r="I617" s="24" t="s">
        <v>2554</v>
      </c>
      <c r="J617" s="24"/>
      <c r="K617" s="24"/>
      <c r="L617" s="24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26.25" customHeight="1" x14ac:dyDescent="0.2">
      <c r="A618" s="6" t="s">
        <v>2555</v>
      </c>
      <c r="B618" s="6" t="s">
        <v>1990</v>
      </c>
      <c r="C618" s="6" t="s">
        <v>2556</v>
      </c>
      <c r="D618" s="6" t="s">
        <v>208</v>
      </c>
      <c r="E618" s="6" t="s">
        <v>1353</v>
      </c>
      <c r="F618" s="6" t="s">
        <v>2557</v>
      </c>
      <c r="G618" s="24" t="s">
        <v>2558</v>
      </c>
      <c r="H618" s="24"/>
      <c r="I618" s="24" t="s">
        <v>2559</v>
      </c>
      <c r="J618" s="24"/>
      <c r="K618" s="24"/>
      <c r="L618" s="24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26.25" customHeight="1" x14ac:dyDescent="0.2">
      <c r="A619" s="6" t="s">
        <v>2560</v>
      </c>
      <c r="B619" s="6" t="s">
        <v>1112</v>
      </c>
      <c r="C619" s="6" t="s">
        <v>2561</v>
      </c>
      <c r="D619" s="6" t="s">
        <v>2562</v>
      </c>
      <c r="E619" s="6" t="s">
        <v>1448</v>
      </c>
      <c r="F619" s="6" t="s">
        <v>2563</v>
      </c>
      <c r="G619" s="24" t="s">
        <v>264</v>
      </c>
      <c r="H619" s="24"/>
      <c r="I619" s="24" t="s">
        <v>1138</v>
      </c>
      <c r="J619" s="24"/>
      <c r="K619" s="24"/>
      <c r="L619" s="24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26.25" customHeight="1" x14ac:dyDescent="0.2">
      <c r="A620" s="6" t="s">
        <v>2560</v>
      </c>
      <c r="B620" s="6" t="s">
        <v>2564</v>
      </c>
      <c r="C620" s="6" t="s">
        <v>2565</v>
      </c>
      <c r="D620" s="6" t="s">
        <v>32</v>
      </c>
      <c r="E620" s="6" t="s">
        <v>417</v>
      </c>
      <c r="F620" s="6" t="s">
        <v>2566</v>
      </c>
      <c r="G620" s="24" t="s">
        <v>2567</v>
      </c>
      <c r="H620" s="24"/>
      <c r="I620" s="24" t="s">
        <v>2568</v>
      </c>
      <c r="J620" s="24"/>
      <c r="K620" s="24"/>
      <c r="L620" s="24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26.25" customHeight="1" x14ac:dyDescent="0.2">
      <c r="A621" s="6" t="s">
        <v>2569</v>
      </c>
      <c r="B621" s="6" t="s">
        <v>1925</v>
      </c>
      <c r="C621" s="6" t="s">
        <v>2570</v>
      </c>
      <c r="D621" s="6" t="s">
        <v>2571</v>
      </c>
      <c r="E621" s="6" t="s">
        <v>2572</v>
      </c>
      <c r="F621" s="6" t="s">
        <v>2573</v>
      </c>
      <c r="G621" s="24" t="s">
        <v>2574</v>
      </c>
      <c r="H621" s="24"/>
      <c r="I621" s="24" t="s">
        <v>2575</v>
      </c>
      <c r="J621" s="24"/>
      <c r="K621" s="24"/>
      <c r="L621" s="24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26.25" customHeight="1" x14ac:dyDescent="0.2">
      <c r="A622" s="6" t="s">
        <v>2576</v>
      </c>
      <c r="B622" s="6" t="s">
        <v>2477</v>
      </c>
      <c r="C622" s="6" t="s">
        <v>2577</v>
      </c>
      <c r="D622" s="6" t="s">
        <v>2578</v>
      </c>
      <c r="E622" s="6" t="s">
        <v>2579</v>
      </c>
      <c r="F622" s="6" t="s">
        <v>2580</v>
      </c>
      <c r="G622" s="24" t="s">
        <v>11</v>
      </c>
      <c r="H622" s="24"/>
      <c r="I622" s="24" t="s">
        <v>2581</v>
      </c>
      <c r="J622" s="24"/>
      <c r="K622" s="24"/>
      <c r="L622" s="24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26.25" customHeight="1" x14ac:dyDescent="0.2">
      <c r="A623" s="6" t="s">
        <v>2196</v>
      </c>
      <c r="B623" s="6" t="s">
        <v>738</v>
      </c>
      <c r="C623" s="6" t="s">
        <v>2582</v>
      </c>
      <c r="D623" s="6" t="s">
        <v>2583</v>
      </c>
      <c r="E623" s="6" t="s">
        <v>862</v>
      </c>
      <c r="F623" s="6" t="s">
        <v>2584</v>
      </c>
      <c r="G623" s="24" t="s">
        <v>195</v>
      </c>
      <c r="H623" s="24"/>
      <c r="I623" s="24" t="s">
        <v>1714</v>
      </c>
      <c r="J623" s="24"/>
      <c r="K623" s="24"/>
      <c r="L623" s="24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26.25" customHeight="1" x14ac:dyDescent="0.2">
      <c r="A624" s="6" t="s">
        <v>2585</v>
      </c>
      <c r="B624" s="6" t="s">
        <v>2549</v>
      </c>
      <c r="C624" s="6" t="s">
        <v>2586</v>
      </c>
      <c r="D624" s="6" t="s">
        <v>2587</v>
      </c>
      <c r="E624" s="6" t="s">
        <v>2588</v>
      </c>
      <c r="F624" s="6" t="s">
        <v>2589</v>
      </c>
      <c r="G624" s="24" t="s">
        <v>2590</v>
      </c>
      <c r="H624" s="24"/>
      <c r="I624" s="24" t="s">
        <v>784</v>
      </c>
      <c r="J624" s="24"/>
      <c r="K624" s="24"/>
      <c r="L624" s="24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26.25" customHeight="1" x14ac:dyDescent="0.2">
      <c r="A625" s="6" t="s">
        <v>2261</v>
      </c>
      <c r="B625" s="6" t="s">
        <v>2591</v>
      </c>
      <c r="C625" s="6" t="s">
        <v>2592</v>
      </c>
      <c r="D625" s="6" t="s">
        <v>1434</v>
      </c>
      <c r="E625" s="6" t="s">
        <v>2593</v>
      </c>
      <c r="F625" s="6" t="s">
        <v>2594</v>
      </c>
      <c r="G625" s="24" t="s">
        <v>2237</v>
      </c>
      <c r="H625" s="24"/>
      <c r="I625" s="24" t="s">
        <v>2595</v>
      </c>
      <c r="J625" s="24"/>
      <c r="K625" s="24"/>
      <c r="L625" s="24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26.25" customHeight="1" x14ac:dyDescent="0.2">
      <c r="A626" s="6" t="s">
        <v>2596</v>
      </c>
      <c r="B626" s="6" t="s">
        <v>1566</v>
      </c>
      <c r="C626" s="6" t="s">
        <v>2597</v>
      </c>
      <c r="D626" s="6" t="s">
        <v>2598</v>
      </c>
      <c r="E626" s="6" t="s">
        <v>2599</v>
      </c>
      <c r="F626" s="6" t="s">
        <v>2600</v>
      </c>
      <c r="G626" s="24" t="s">
        <v>434</v>
      </c>
      <c r="H626" s="24"/>
      <c r="I626" s="24" t="s">
        <v>591</v>
      </c>
      <c r="J626" s="24"/>
      <c r="K626" s="24"/>
      <c r="L626" s="24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26.25" customHeight="1" x14ac:dyDescent="0.2">
      <c r="A627" s="6" t="s">
        <v>2601</v>
      </c>
      <c r="B627" s="6" t="s">
        <v>2602</v>
      </c>
      <c r="C627" s="6" t="s">
        <v>2603</v>
      </c>
      <c r="D627" s="6" t="s">
        <v>2604</v>
      </c>
      <c r="E627" s="6" t="s">
        <v>2605</v>
      </c>
      <c r="F627" s="6" t="s">
        <v>2606</v>
      </c>
      <c r="G627" s="24" t="s">
        <v>2607</v>
      </c>
      <c r="H627" s="24"/>
      <c r="I627" s="24" t="s">
        <v>236</v>
      </c>
      <c r="J627" s="24"/>
      <c r="K627" s="24"/>
      <c r="L627" s="24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26.25" customHeight="1" x14ac:dyDescent="0.2">
      <c r="A628" s="6" t="s">
        <v>2608</v>
      </c>
      <c r="B628" s="6" t="s">
        <v>2609</v>
      </c>
      <c r="C628" s="6" t="s">
        <v>2610</v>
      </c>
      <c r="D628" s="6" t="s">
        <v>2611</v>
      </c>
      <c r="E628" s="6" t="s">
        <v>2612</v>
      </c>
      <c r="F628" s="6" t="s">
        <v>2613</v>
      </c>
      <c r="G628" s="24" t="s">
        <v>2614</v>
      </c>
      <c r="H628" s="24"/>
      <c r="I628" s="24" t="s">
        <v>2615</v>
      </c>
      <c r="J628" s="24"/>
      <c r="K628" s="24"/>
      <c r="L628" s="24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26.25" customHeight="1" x14ac:dyDescent="0.2">
      <c r="A629" s="6" t="s">
        <v>2616</v>
      </c>
      <c r="B629" s="6" t="s">
        <v>2617</v>
      </c>
      <c r="C629" s="6" t="s">
        <v>2618</v>
      </c>
      <c r="D629" s="6" t="s">
        <v>1855</v>
      </c>
      <c r="E629" s="6" t="s">
        <v>2312</v>
      </c>
      <c r="F629" s="6" t="s">
        <v>2619</v>
      </c>
      <c r="G629" s="24" t="s">
        <v>2620</v>
      </c>
      <c r="H629" s="24"/>
      <c r="I629" s="24" t="s">
        <v>265</v>
      </c>
      <c r="J629" s="24"/>
      <c r="K629" s="24"/>
      <c r="L629" s="24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26.25" customHeight="1" x14ac:dyDescent="0.2">
      <c r="A630" s="6" t="s">
        <v>2621</v>
      </c>
      <c r="B630" s="6" t="s">
        <v>2622</v>
      </c>
      <c r="C630" s="6" t="s">
        <v>2623</v>
      </c>
      <c r="D630" s="6" t="s">
        <v>2624</v>
      </c>
      <c r="E630" s="6" t="s">
        <v>2081</v>
      </c>
      <c r="F630" s="6" t="s">
        <v>2619</v>
      </c>
      <c r="G630" s="24" t="s">
        <v>82</v>
      </c>
      <c r="H630" s="24"/>
      <c r="I630" s="24" t="s">
        <v>1438</v>
      </c>
      <c r="J630" s="24"/>
      <c r="K630" s="24"/>
      <c r="L630" s="24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26.25" customHeight="1" x14ac:dyDescent="0.2">
      <c r="A631" s="6" t="s">
        <v>2625</v>
      </c>
      <c r="B631" s="6" t="s">
        <v>2626</v>
      </c>
      <c r="C631" s="6" t="s">
        <v>2627</v>
      </c>
      <c r="D631" s="6" t="s">
        <v>319</v>
      </c>
      <c r="E631" s="6" t="s">
        <v>25</v>
      </c>
      <c r="F631" s="6" t="s">
        <v>2628</v>
      </c>
      <c r="G631" s="24" t="s">
        <v>82</v>
      </c>
      <c r="H631" s="24"/>
      <c r="I631" s="24" t="s">
        <v>279</v>
      </c>
      <c r="J631" s="24"/>
      <c r="K631" s="24"/>
      <c r="L631" s="24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26.25" customHeight="1" x14ac:dyDescent="0.2">
      <c r="A632" s="6" t="s">
        <v>108</v>
      </c>
      <c r="B632" s="6" t="s">
        <v>2629</v>
      </c>
      <c r="C632" s="6" t="s">
        <v>2630</v>
      </c>
      <c r="D632" s="6" t="s">
        <v>1311</v>
      </c>
      <c r="E632" s="6" t="s">
        <v>2631</v>
      </c>
      <c r="F632" s="6" t="s">
        <v>2632</v>
      </c>
      <c r="G632" s="24" t="s">
        <v>2633</v>
      </c>
      <c r="H632" s="24"/>
      <c r="I632" s="24" t="s">
        <v>2634</v>
      </c>
      <c r="J632" s="24"/>
      <c r="K632" s="24"/>
      <c r="L632" s="24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26.25" customHeight="1" x14ac:dyDescent="0.2">
      <c r="A633" s="6" t="s">
        <v>2635</v>
      </c>
      <c r="B633" s="6" t="s">
        <v>2636</v>
      </c>
      <c r="C633" s="6" t="s">
        <v>2637</v>
      </c>
      <c r="D633" s="6" t="s">
        <v>2638</v>
      </c>
      <c r="E633" s="6" t="s">
        <v>2639</v>
      </c>
      <c r="F633" s="6" t="s">
        <v>2640</v>
      </c>
      <c r="G633" s="24" t="s">
        <v>338</v>
      </c>
      <c r="H633" s="24"/>
      <c r="I633" s="24" t="s">
        <v>2641</v>
      </c>
      <c r="J633" s="24"/>
      <c r="K633" s="24"/>
      <c r="L633" s="24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26.25" customHeight="1" x14ac:dyDescent="0.2">
      <c r="A634" s="6" t="s">
        <v>2073</v>
      </c>
      <c r="B634" s="6" t="s">
        <v>2602</v>
      </c>
      <c r="C634" s="6" t="s">
        <v>2642</v>
      </c>
      <c r="D634" s="6" t="s">
        <v>2643</v>
      </c>
      <c r="E634" s="6" t="s">
        <v>2644</v>
      </c>
      <c r="F634" s="6" t="s">
        <v>2645</v>
      </c>
      <c r="G634" s="24" t="s">
        <v>707</v>
      </c>
      <c r="H634" s="24"/>
      <c r="I634" s="24" t="s">
        <v>657</v>
      </c>
      <c r="J634" s="24"/>
      <c r="K634" s="24"/>
      <c r="L634" s="24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26.25" customHeight="1" x14ac:dyDescent="0.2">
      <c r="A635" s="6" t="s">
        <v>2646</v>
      </c>
      <c r="B635" s="6" t="s">
        <v>2647</v>
      </c>
      <c r="C635" s="6" t="s">
        <v>2648</v>
      </c>
      <c r="D635" s="6" t="s">
        <v>2649</v>
      </c>
      <c r="E635" s="6" t="s">
        <v>2650</v>
      </c>
      <c r="F635" s="6" t="s">
        <v>2651</v>
      </c>
      <c r="G635" s="24" t="s">
        <v>2652</v>
      </c>
      <c r="H635" s="24"/>
      <c r="I635" s="24" t="s">
        <v>1438</v>
      </c>
      <c r="J635" s="24"/>
      <c r="K635" s="24"/>
      <c r="L635" s="24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26.25" customHeight="1" x14ac:dyDescent="0.2">
      <c r="A636" s="6" t="s">
        <v>1343</v>
      </c>
      <c r="B636" s="6" t="s">
        <v>2653</v>
      </c>
      <c r="C636" s="6" t="s">
        <v>2654</v>
      </c>
      <c r="D636" s="6" t="s">
        <v>2655</v>
      </c>
      <c r="E636" s="6" t="s">
        <v>2656</v>
      </c>
      <c r="F636" s="6" t="s">
        <v>2657</v>
      </c>
      <c r="G636" s="24" t="s">
        <v>985</v>
      </c>
      <c r="H636" s="24"/>
      <c r="I636" s="24" t="s">
        <v>1702</v>
      </c>
      <c r="J636" s="24"/>
      <c r="K636" s="24"/>
      <c r="L636" s="24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26.25" customHeight="1" x14ac:dyDescent="0.2">
      <c r="A637" s="6" t="s">
        <v>1689</v>
      </c>
      <c r="B637" s="6" t="s">
        <v>2658</v>
      </c>
      <c r="C637" s="6" t="s">
        <v>2659</v>
      </c>
      <c r="D637" s="6" t="s">
        <v>726</v>
      </c>
      <c r="E637" s="6" t="s">
        <v>2660</v>
      </c>
      <c r="F637" s="6" t="s">
        <v>2661</v>
      </c>
      <c r="G637" s="24" t="s">
        <v>2662</v>
      </c>
      <c r="H637" s="24"/>
      <c r="I637" s="24" t="s">
        <v>1378</v>
      </c>
      <c r="J637" s="24"/>
      <c r="K637" s="24"/>
      <c r="L637" s="24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26.25" customHeight="1" x14ac:dyDescent="0.2">
      <c r="A638" s="6" t="s">
        <v>5</v>
      </c>
      <c r="B638" s="6" t="s">
        <v>2663</v>
      </c>
      <c r="C638" s="6" t="s">
        <v>2664</v>
      </c>
      <c r="D638" s="6" t="s">
        <v>2665</v>
      </c>
      <c r="E638" s="6" t="s">
        <v>2666</v>
      </c>
      <c r="F638" s="6" t="s">
        <v>2667</v>
      </c>
      <c r="G638" s="24" t="s">
        <v>2668</v>
      </c>
      <c r="H638" s="24"/>
      <c r="I638" s="24" t="s">
        <v>196</v>
      </c>
      <c r="J638" s="24"/>
      <c r="K638" s="24"/>
      <c r="L638" s="24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26.25" customHeight="1" x14ac:dyDescent="0.2">
      <c r="A639" s="6" t="s">
        <v>923</v>
      </c>
      <c r="B639" s="6" t="s">
        <v>1177</v>
      </c>
      <c r="C639" s="6" t="s">
        <v>2669</v>
      </c>
      <c r="D639" s="6" t="s">
        <v>2670</v>
      </c>
      <c r="E639" s="6" t="s">
        <v>2671</v>
      </c>
      <c r="F639" s="6" t="s">
        <v>2672</v>
      </c>
      <c r="G639" s="24" t="s">
        <v>2115</v>
      </c>
      <c r="H639" s="24"/>
      <c r="I639" s="24" t="s">
        <v>1729</v>
      </c>
      <c r="J639" s="24"/>
      <c r="K639" s="24"/>
      <c r="L639" s="24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26.25" customHeight="1" x14ac:dyDescent="0.2">
      <c r="A640" s="6" t="s">
        <v>2621</v>
      </c>
      <c r="B640" s="6" t="s">
        <v>1925</v>
      </c>
      <c r="C640" s="6" t="s">
        <v>2673</v>
      </c>
      <c r="D640" s="6" t="s">
        <v>2674</v>
      </c>
      <c r="E640" s="6" t="s">
        <v>815</v>
      </c>
      <c r="F640" s="6" t="s">
        <v>2675</v>
      </c>
      <c r="G640" s="24" t="s">
        <v>211</v>
      </c>
      <c r="H640" s="24"/>
      <c r="I640" s="24" t="s">
        <v>196</v>
      </c>
      <c r="J640" s="24"/>
      <c r="K640" s="24"/>
      <c r="L640" s="24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26.25" customHeight="1" x14ac:dyDescent="0.2">
      <c r="A641" s="6" t="s">
        <v>2560</v>
      </c>
      <c r="B641" s="6" t="s">
        <v>2676</v>
      </c>
      <c r="C641" s="6" t="s">
        <v>2677</v>
      </c>
      <c r="D641" s="6" t="s">
        <v>827</v>
      </c>
      <c r="E641" s="6" t="s">
        <v>2678</v>
      </c>
      <c r="F641" s="6" t="s">
        <v>2679</v>
      </c>
      <c r="G641" s="24" t="s">
        <v>2108</v>
      </c>
      <c r="H641" s="24"/>
      <c r="I641" s="24" t="s">
        <v>2680</v>
      </c>
      <c r="J641" s="24"/>
      <c r="K641" s="24"/>
      <c r="L641" s="24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26.25" customHeight="1" x14ac:dyDescent="0.2">
      <c r="A642" s="6" t="s">
        <v>2585</v>
      </c>
      <c r="B642" s="6" t="s">
        <v>2681</v>
      </c>
      <c r="C642" s="6" t="s">
        <v>2682</v>
      </c>
      <c r="D642" s="6" t="s">
        <v>2683</v>
      </c>
      <c r="E642" s="6" t="s">
        <v>2684</v>
      </c>
      <c r="F642" s="6" t="s">
        <v>2685</v>
      </c>
      <c r="G642" s="24" t="s">
        <v>2686</v>
      </c>
      <c r="H642" s="24"/>
      <c r="I642" s="24" t="s">
        <v>1782</v>
      </c>
      <c r="J642" s="24"/>
      <c r="K642" s="24"/>
      <c r="L642" s="24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26.25" customHeight="1" x14ac:dyDescent="0.2">
      <c r="A643" s="6" t="s">
        <v>2687</v>
      </c>
      <c r="B643" s="6" t="s">
        <v>230</v>
      </c>
      <c r="C643" s="6" t="s">
        <v>2688</v>
      </c>
      <c r="D643" s="6" t="s">
        <v>2689</v>
      </c>
      <c r="E643" s="6" t="s">
        <v>1454</v>
      </c>
      <c r="F643" s="6" t="s">
        <v>2690</v>
      </c>
      <c r="G643" s="24" t="s">
        <v>1314</v>
      </c>
      <c r="H643" s="24"/>
      <c r="I643" s="24" t="s">
        <v>2691</v>
      </c>
      <c r="J643" s="24"/>
      <c r="K643" s="24"/>
      <c r="L643" s="24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26.25" customHeight="1" x14ac:dyDescent="0.2">
      <c r="A644" s="6" t="s">
        <v>444</v>
      </c>
      <c r="B644" s="6" t="s">
        <v>2692</v>
      </c>
      <c r="C644" s="6" t="s">
        <v>2693</v>
      </c>
      <c r="D644" s="6" t="s">
        <v>2694</v>
      </c>
      <c r="E644" s="6" t="s">
        <v>2695</v>
      </c>
      <c r="F644" s="6" t="s">
        <v>2696</v>
      </c>
      <c r="G644" s="24" t="s">
        <v>2697</v>
      </c>
      <c r="H644" s="24"/>
      <c r="I644" s="24" t="s">
        <v>2698</v>
      </c>
      <c r="J644" s="24"/>
      <c r="K644" s="24"/>
      <c r="L644" s="24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26.25" customHeight="1" x14ac:dyDescent="0.2">
      <c r="A645" s="6" t="s">
        <v>2699</v>
      </c>
      <c r="B645" s="6" t="s">
        <v>2700</v>
      </c>
      <c r="C645" s="6" t="s">
        <v>2701</v>
      </c>
      <c r="D645" s="6" t="s">
        <v>2702</v>
      </c>
      <c r="E645" s="6" t="s">
        <v>2703</v>
      </c>
      <c r="F645" s="6" t="s">
        <v>2704</v>
      </c>
      <c r="G645" s="24" t="s">
        <v>2705</v>
      </c>
      <c r="H645" s="24"/>
      <c r="I645" s="24" t="s">
        <v>1473</v>
      </c>
      <c r="J645" s="24"/>
      <c r="K645" s="24"/>
      <c r="L645" s="24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26.25" customHeight="1" x14ac:dyDescent="0.2">
      <c r="A646" s="6" t="s">
        <v>646</v>
      </c>
      <c r="B646" s="6" t="s">
        <v>2706</v>
      </c>
      <c r="C646" s="6" t="s">
        <v>2707</v>
      </c>
      <c r="D646" s="6" t="s">
        <v>1122</v>
      </c>
      <c r="E646" s="6" t="s">
        <v>1240</v>
      </c>
      <c r="F646" s="6" t="s">
        <v>2708</v>
      </c>
      <c r="G646" s="24" t="s">
        <v>2709</v>
      </c>
      <c r="H646" s="24"/>
      <c r="I646" s="24" t="s">
        <v>2710</v>
      </c>
      <c r="J646" s="24"/>
      <c r="K646" s="24"/>
      <c r="L646" s="24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26.25" customHeight="1" x14ac:dyDescent="0.2">
      <c r="A647" s="6" t="s">
        <v>2711</v>
      </c>
      <c r="B647" s="6" t="s">
        <v>1764</v>
      </c>
      <c r="C647" s="6" t="s">
        <v>2712</v>
      </c>
      <c r="D647" s="6" t="s">
        <v>2713</v>
      </c>
      <c r="E647" s="6" t="s">
        <v>2714</v>
      </c>
      <c r="F647" s="6" t="s">
        <v>2715</v>
      </c>
      <c r="G647" s="24" t="s">
        <v>2716</v>
      </c>
      <c r="H647" s="24"/>
      <c r="I647" s="24" t="s">
        <v>2717</v>
      </c>
      <c r="J647" s="24"/>
      <c r="K647" s="24"/>
      <c r="L647" s="24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26.25" customHeight="1" x14ac:dyDescent="0.2">
      <c r="A648" s="6" t="s">
        <v>2132</v>
      </c>
      <c r="B648" s="6" t="s">
        <v>2718</v>
      </c>
      <c r="C648" s="6" t="s">
        <v>2719</v>
      </c>
      <c r="D648" s="6" t="s">
        <v>2720</v>
      </c>
      <c r="E648" s="6" t="s">
        <v>2721</v>
      </c>
      <c r="F648" s="6" t="s">
        <v>2722</v>
      </c>
      <c r="G648" s="24" t="s">
        <v>2723</v>
      </c>
      <c r="H648" s="24"/>
      <c r="I648" s="24" t="s">
        <v>2724</v>
      </c>
      <c r="J648" s="24"/>
      <c r="K648" s="24"/>
      <c r="L648" s="24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26.25" customHeight="1" x14ac:dyDescent="0.2">
      <c r="A649" s="6" t="s">
        <v>2585</v>
      </c>
      <c r="B649" s="6" t="s">
        <v>1566</v>
      </c>
      <c r="C649" s="6" t="s">
        <v>2725</v>
      </c>
      <c r="D649" s="6" t="s">
        <v>2726</v>
      </c>
      <c r="E649" s="6" t="s">
        <v>2727</v>
      </c>
      <c r="F649" s="6" t="s">
        <v>2728</v>
      </c>
      <c r="G649" s="24" t="s">
        <v>2729</v>
      </c>
      <c r="H649" s="24"/>
      <c r="I649" s="24" t="s">
        <v>2730</v>
      </c>
      <c r="J649" s="24"/>
      <c r="K649" s="24"/>
      <c r="L649" s="24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26.25" customHeight="1" x14ac:dyDescent="0.2">
      <c r="A650" s="6" t="s">
        <v>2731</v>
      </c>
      <c r="B650" s="6" t="s">
        <v>2732</v>
      </c>
      <c r="C650" s="6" t="s">
        <v>2733</v>
      </c>
      <c r="D650" s="6" t="s">
        <v>2734</v>
      </c>
      <c r="E650" s="6" t="s">
        <v>2735</v>
      </c>
      <c r="F650" s="6" t="s">
        <v>2736</v>
      </c>
      <c r="G650" s="24" t="s">
        <v>1639</v>
      </c>
      <c r="H650" s="24"/>
      <c r="I650" s="24" t="s">
        <v>1431</v>
      </c>
      <c r="J650" s="24"/>
      <c r="K650" s="24"/>
      <c r="L650" s="24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26.25" customHeight="1" x14ac:dyDescent="0.2">
      <c r="A651" s="6" t="s">
        <v>791</v>
      </c>
      <c r="B651" s="6" t="s">
        <v>2737</v>
      </c>
      <c r="C651" s="6" t="s">
        <v>2738</v>
      </c>
      <c r="D651" s="6" t="s">
        <v>726</v>
      </c>
      <c r="E651" s="6" t="s">
        <v>2739</v>
      </c>
      <c r="F651" s="6" t="s">
        <v>2740</v>
      </c>
      <c r="G651" s="24" t="s">
        <v>1235</v>
      </c>
      <c r="H651" s="24"/>
      <c r="I651" s="24" t="s">
        <v>1996</v>
      </c>
      <c r="J651" s="24"/>
      <c r="K651" s="24"/>
      <c r="L651" s="24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26.25" customHeight="1" x14ac:dyDescent="0.2">
      <c r="A652" s="6" t="s">
        <v>2741</v>
      </c>
      <c r="B652" s="6" t="s">
        <v>1259</v>
      </c>
      <c r="C652" s="6" t="s">
        <v>2742</v>
      </c>
      <c r="D652" s="6" t="s">
        <v>2743</v>
      </c>
      <c r="E652" s="6" t="s">
        <v>2744</v>
      </c>
      <c r="F652" s="6" t="s">
        <v>2745</v>
      </c>
      <c r="G652" s="24" t="s">
        <v>2279</v>
      </c>
      <c r="H652" s="24"/>
      <c r="I652" s="24" t="s">
        <v>1138</v>
      </c>
      <c r="J652" s="24"/>
      <c r="K652" s="24"/>
      <c r="L652" s="24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26.25" customHeight="1" x14ac:dyDescent="0.2">
      <c r="A653" s="6" t="s">
        <v>614</v>
      </c>
      <c r="B653" s="6" t="s">
        <v>1047</v>
      </c>
      <c r="C653" s="6" t="s">
        <v>2746</v>
      </c>
      <c r="D653" s="6" t="s">
        <v>2747</v>
      </c>
      <c r="E653" s="6" t="s">
        <v>2748</v>
      </c>
      <c r="F653" s="6" t="s">
        <v>2749</v>
      </c>
      <c r="G653" s="24" t="s">
        <v>449</v>
      </c>
      <c r="H653" s="24"/>
      <c r="I653" s="24" t="s">
        <v>1831</v>
      </c>
      <c r="J653" s="24"/>
      <c r="K653" s="24"/>
      <c r="L653" s="24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26.25" customHeight="1" x14ac:dyDescent="0.2">
      <c r="A654" s="6" t="s">
        <v>2750</v>
      </c>
      <c r="B654" s="6" t="s">
        <v>2602</v>
      </c>
      <c r="C654" s="6" t="s">
        <v>2751</v>
      </c>
      <c r="D654" s="6" t="s">
        <v>2752</v>
      </c>
      <c r="E654" s="6" t="s">
        <v>2753</v>
      </c>
      <c r="F654" s="6" t="s">
        <v>2754</v>
      </c>
      <c r="G654" s="24" t="s">
        <v>2755</v>
      </c>
      <c r="H654" s="24"/>
      <c r="I654" s="24" t="s">
        <v>2756</v>
      </c>
      <c r="J654" s="24"/>
      <c r="K654" s="24"/>
      <c r="L654" s="24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26.25" customHeight="1" x14ac:dyDescent="0.2">
      <c r="A655" s="6" t="s">
        <v>540</v>
      </c>
      <c r="B655" s="6" t="s">
        <v>2197</v>
      </c>
      <c r="C655" s="6" t="s">
        <v>2757</v>
      </c>
      <c r="D655" s="6" t="s">
        <v>2758</v>
      </c>
      <c r="E655" s="6" t="s">
        <v>2370</v>
      </c>
      <c r="F655" s="6" t="s">
        <v>2759</v>
      </c>
      <c r="G655" s="24" t="s">
        <v>1168</v>
      </c>
      <c r="H655" s="24"/>
      <c r="I655" s="24" t="s">
        <v>2294</v>
      </c>
      <c r="J655" s="24"/>
      <c r="K655" s="24"/>
      <c r="L655" s="24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26.25" customHeight="1" x14ac:dyDescent="0.2">
      <c r="A656" s="6" t="s">
        <v>902</v>
      </c>
      <c r="B656" s="6" t="s">
        <v>1301</v>
      </c>
      <c r="C656" s="6" t="s">
        <v>2760</v>
      </c>
      <c r="D656" s="6" t="s">
        <v>2761</v>
      </c>
      <c r="E656" s="6" t="s">
        <v>1568</v>
      </c>
      <c r="F656" s="6" t="s">
        <v>2762</v>
      </c>
      <c r="G656" s="24" t="s">
        <v>707</v>
      </c>
      <c r="H656" s="24"/>
      <c r="I656" s="24" t="s">
        <v>2595</v>
      </c>
      <c r="J656" s="24"/>
      <c r="K656" s="24"/>
      <c r="L656" s="24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26.25" customHeight="1" x14ac:dyDescent="0.2">
      <c r="A657" s="6" t="s">
        <v>1146</v>
      </c>
      <c r="B657" s="6" t="s">
        <v>2763</v>
      </c>
      <c r="C657" s="6" t="s">
        <v>2764</v>
      </c>
      <c r="D657" s="6" t="s">
        <v>2177</v>
      </c>
      <c r="E657" s="6" t="s">
        <v>2644</v>
      </c>
      <c r="F657" s="6" t="s">
        <v>2765</v>
      </c>
      <c r="G657" s="24" t="s">
        <v>2025</v>
      </c>
      <c r="H657" s="24"/>
      <c r="I657" s="24" t="s">
        <v>2766</v>
      </c>
      <c r="J657" s="24"/>
      <c r="K657" s="24"/>
      <c r="L657" s="24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26.25" customHeight="1" x14ac:dyDescent="0.2">
      <c r="A658" s="6" t="s">
        <v>2341</v>
      </c>
      <c r="B658" s="6" t="s">
        <v>1553</v>
      </c>
      <c r="C658" s="6" t="s">
        <v>2767</v>
      </c>
      <c r="D658" s="6" t="s">
        <v>2768</v>
      </c>
      <c r="E658" s="6" t="s">
        <v>2769</v>
      </c>
      <c r="F658" s="6" t="s">
        <v>2770</v>
      </c>
      <c r="G658" s="24" t="s">
        <v>2771</v>
      </c>
      <c r="H658" s="24"/>
      <c r="I658" s="24" t="s">
        <v>279</v>
      </c>
      <c r="J658" s="24"/>
      <c r="K658" s="24"/>
      <c r="L658" s="24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26.25" customHeight="1" x14ac:dyDescent="0.2">
      <c r="A659" s="6" t="s">
        <v>2772</v>
      </c>
      <c r="B659" s="6" t="s">
        <v>30</v>
      </c>
      <c r="C659" s="6" t="s">
        <v>2773</v>
      </c>
      <c r="D659" s="6" t="s">
        <v>2774</v>
      </c>
      <c r="E659" s="6" t="s">
        <v>1856</v>
      </c>
      <c r="F659" s="6" t="s">
        <v>2775</v>
      </c>
      <c r="G659" s="24" t="s">
        <v>2620</v>
      </c>
      <c r="H659" s="24"/>
      <c r="I659" s="24" t="s">
        <v>279</v>
      </c>
      <c r="J659" s="24"/>
      <c r="K659" s="24"/>
      <c r="L659" s="24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26.25" customHeight="1" x14ac:dyDescent="0.2">
      <c r="A660" s="6" t="s">
        <v>390</v>
      </c>
      <c r="B660" s="6" t="s">
        <v>2776</v>
      </c>
      <c r="C660" s="6" t="s">
        <v>2777</v>
      </c>
      <c r="D660" s="6" t="s">
        <v>2778</v>
      </c>
      <c r="E660" s="6" t="s">
        <v>2779</v>
      </c>
      <c r="F660" s="6" t="s">
        <v>2780</v>
      </c>
      <c r="G660" s="24" t="s">
        <v>2781</v>
      </c>
      <c r="H660" s="24"/>
      <c r="I660" s="24" t="s">
        <v>2782</v>
      </c>
      <c r="J660" s="24"/>
      <c r="K660" s="24"/>
      <c r="L660" s="24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26.25" customHeight="1" x14ac:dyDescent="0.2">
      <c r="A661" s="6" t="s">
        <v>2783</v>
      </c>
      <c r="B661" s="6" t="s">
        <v>2784</v>
      </c>
      <c r="C661" s="6" t="s">
        <v>2785</v>
      </c>
      <c r="D661" s="6" t="s">
        <v>2786</v>
      </c>
      <c r="E661" s="6" t="s">
        <v>2787</v>
      </c>
      <c r="F661" s="6" t="s">
        <v>2788</v>
      </c>
      <c r="G661" s="24" t="s">
        <v>1675</v>
      </c>
      <c r="H661" s="24"/>
      <c r="I661" s="24" t="s">
        <v>2039</v>
      </c>
      <c r="J661" s="24"/>
      <c r="K661" s="24"/>
      <c r="L661" s="24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26.25" customHeight="1" x14ac:dyDescent="0.2">
      <c r="A662" s="6" t="s">
        <v>288</v>
      </c>
      <c r="B662" s="6" t="s">
        <v>2789</v>
      </c>
      <c r="C662" s="6" t="s">
        <v>2790</v>
      </c>
      <c r="D662" s="6" t="s">
        <v>2791</v>
      </c>
      <c r="E662" s="6" t="s">
        <v>2792</v>
      </c>
      <c r="F662" s="6" t="s">
        <v>2793</v>
      </c>
      <c r="G662" s="24" t="s">
        <v>2794</v>
      </c>
      <c r="H662" s="24"/>
      <c r="I662" s="24" t="s">
        <v>153</v>
      </c>
      <c r="J662" s="24"/>
      <c r="K662" s="24"/>
      <c r="L662" s="24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26.25" customHeight="1" x14ac:dyDescent="0.2">
      <c r="A663" s="6" t="s">
        <v>2083</v>
      </c>
      <c r="B663" s="6" t="s">
        <v>2795</v>
      </c>
      <c r="C663" s="6" t="s">
        <v>2796</v>
      </c>
      <c r="D663" s="6" t="s">
        <v>253</v>
      </c>
      <c r="E663" s="6" t="s">
        <v>2797</v>
      </c>
      <c r="F663" s="6" t="s">
        <v>2798</v>
      </c>
      <c r="G663" s="24" t="s">
        <v>2799</v>
      </c>
      <c r="H663" s="24"/>
      <c r="I663" s="24" t="s">
        <v>2800</v>
      </c>
      <c r="J663" s="24"/>
      <c r="K663" s="24"/>
      <c r="L663" s="24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26.25" customHeight="1" x14ac:dyDescent="0.2">
      <c r="A664" s="6" t="s">
        <v>1722</v>
      </c>
      <c r="B664" s="6" t="s">
        <v>2801</v>
      </c>
      <c r="C664" s="6" t="s">
        <v>2802</v>
      </c>
      <c r="D664" s="6" t="s">
        <v>2803</v>
      </c>
      <c r="E664" s="6" t="s">
        <v>2804</v>
      </c>
      <c r="F664" s="6" t="s">
        <v>2805</v>
      </c>
      <c r="G664" s="24" t="s">
        <v>2755</v>
      </c>
      <c r="H664" s="24"/>
      <c r="I664" s="24" t="s">
        <v>2756</v>
      </c>
      <c r="J664" s="24"/>
      <c r="K664" s="24"/>
      <c r="L664" s="24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26.25" customHeight="1" x14ac:dyDescent="0.2">
      <c r="A665" s="6" t="s">
        <v>1885</v>
      </c>
      <c r="B665" s="6" t="s">
        <v>2806</v>
      </c>
      <c r="C665" s="6" t="s">
        <v>2807</v>
      </c>
      <c r="D665" s="6" t="s">
        <v>2808</v>
      </c>
      <c r="E665" s="6" t="s">
        <v>2809</v>
      </c>
      <c r="F665" s="6" t="s">
        <v>2810</v>
      </c>
      <c r="G665" s="24" t="s">
        <v>2567</v>
      </c>
      <c r="H665" s="24"/>
      <c r="I665" s="24" t="s">
        <v>2811</v>
      </c>
      <c r="J665" s="24"/>
      <c r="K665" s="24"/>
      <c r="L665" s="24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26.25" customHeight="1" x14ac:dyDescent="0.2">
      <c r="A666" s="6" t="s">
        <v>2812</v>
      </c>
      <c r="B666" s="6" t="s">
        <v>1545</v>
      </c>
      <c r="C666" s="6" t="s">
        <v>2813</v>
      </c>
      <c r="D666" s="6" t="s">
        <v>2814</v>
      </c>
      <c r="E666" s="6" t="s">
        <v>2815</v>
      </c>
      <c r="F666" s="6" t="s">
        <v>2816</v>
      </c>
      <c r="G666" s="24" t="s">
        <v>2817</v>
      </c>
      <c r="H666" s="24"/>
      <c r="I666" s="24" t="s">
        <v>2422</v>
      </c>
      <c r="J666" s="24"/>
      <c r="K666" s="24"/>
      <c r="L666" s="24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26.25" customHeight="1" x14ac:dyDescent="0.2">
      <c r="A667" s="6" t="s">
        <v>1885</v>
      </c>
      <c r="B667" s="6" t="s">
        <v>2818</v>
      </c>
      <c r="C667" s="6" t="s">
        <v>2819</v>
      </c>
      <c r="D667" s="6" t="s">
        <v>2820</v>
      </c>
      <c r="E667" s="6" t="s">
        <v>2821</v>
      </c>
      <c r="F667" s="6" t="s">
        <v>2822</v>
      </c>
      <c r="G667" s="24" t="s">
        <v>2823</v>
      </c>
      <c r="H667" s="24"/>
      <c r="I667" s="24" t="s">
        <v>2824</v>
      </c>
      <c r="J667" s="24"/>
      <c r="K667" s="24"/>
      <c r="L667" s="24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26.25" customHeight="1" x14ac:dyDescent="0.2">
      <c r="A668" s="6" t="s">
        <v>2825</v>
      </c>
      <c r="B668" s="6" t="s">
        <v>688</v>
      </c>
      <c r="C668" s="6" t="s">
        <v>2826</v>
      </c>
      <c r="D668" s="6" t="s">
        <v>2827</v>
      </c>
      <c r="E668" s="6" t="s">
        <v>2828</v>
      </c>
      <c r="F668" s="6" t="s">
        <v>2829</v>
      </c>
      <c r="G668" s="24" t="s">
        <v>1168</v>
      </c>
      <c r="H668" s="24"/>
      <c r="I668" s="24" t="s">
        <v>1251</v>
      </c>
      <c r="J668" s="24"/>
      <c r="K668" s="24"/>
      <c r="L668" s="24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26.25" customHeight="1" x14ac:dyDescent="0.2">
      <c r="A669" s="6" t="s">
        <v>2830</v>
      </c>
      <c r="B669" s="6" t="s">
        <v>2831</v>
      </c>
      <c r="C669" s="6" t="s">
        <v>2832</v>
      </c>
      <c r="D669" s="6" t="s">
        <v>2833</v>
      </c>
      <c r="E669" s="6" t="s">
        <v>25</v>
      </c>
      <c r="F669" s="6" t="s">
        <v>2834</v>
      </c>
      <c r="G669" s="24" t="s">
        <v>2835</v>
      </c>
      <c r="H669" s="24"/>
      <c r="I669" s="24" t="s">
        <v>2836</v>
      </c>
      <c r="J669" s="24"/>
      <c r="K669" s="24"/>
      <c r="L669" s="24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26.25" customHeight="1" x14ac:dyDescent="0.2">
      <c r="A670" s="6" t="s">
        <v>709</v>
      </c>
      <c r="B670" s="6" t="s">
        <v>2837</v>
      </c>
      <c r="C670" s="6" t="s">
        <v>2838</v>
      </c>
      <c r="D670" s="6" t="s">
        <v>2839</v>
      </c>
      <c r="E670" s="6" t="s">
        <v>2840</v>
      </c>
      <c r="F670" s="6" t="s">
        <v>2841</v>
      </c>
      <c r="G670" s="24" t="s">
        <v>1349</v>
      </c>
      <c r="H670" s="24"/>
      <c r="I670" s="24" t="s">
        <v>1557</v>
      </c>
      <c r="J670" s="24"/>
      <c r="K670" s="24"/>
      <c r="L670" s="24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26.25" customHeight="1" x14ac:dyDescent="0.2">
      <c r="A671" s="6" t="s">
        <v>1802</v>
      </c>
      <c r="B671" s="6" t="s">
        <v>2842</v>
      </c>
      <c r="C671" s="6" t="s">
        <v>2843</v>
      </c>
      <c r="D671" s="6" t="s">
        <v>2844</v>
      </c>
      <c r="E671" s="6" t="s">
        <v>2845</v>
      </c>
      <c r="F671" s="6" t="s">
        <v>2846</v>
      </c>
      <c r="G671" s="24" t="s">
        <v>1037</v>
      </c>
      <c r="H671" s="24"/>
      <c r="I671" s="24" t="s">
        <v>153</v>
      </c>
      <c r="J671" s="24"/>
      <c r="K671" s="24"/>
      <c r="L671" s="24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26.25" customHeight="1" x14ac:dyDescent="0.2">
      <c r="A672" s="6" t="s">
        <v>2847</v>
      </c>
      <c r="B672" s="6" t="s">
        <v>230</v>
      </c>
      <c r="C672" s="6" t="s">
        <v>2848</v>
      </c>
      <c r="D672" s="6" t="s">
        <v>2808</v>
      </c>
      <c r="E672" s="6" t="s">
        <v>899</v>
      </c>
      <c r="F672" s="6" t="s">
        <v>2849</v>
      </c>
      <c r="G672" s="24" t="s">
        <v>1450</v>
      </c>
      <c r="H672" s="24"/>
      <c r="I672" s="24" t="s">
        <v>2850</v>
      </c>
      <c r="J672" s="24"/>
      <c r="K672" s="24"/>
      <c r="L672" s="24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26.25" customHeight="1" x14ac:dyDescent="0.2">
      <c r="A673" s="6" t="s">
        <v>2851</v>
      </c>
      <c r="B673" s="6" t="s">
        <v>101</v>
      </c>
      <c r="C673" s="6" t="s">
        <v>2852</v>
      </c>
      <c r="D673" s="6" t="s">
        <v>2853</v>
      </c>
      <c r="E673" s="6" t="s">
        <v>2854</v>
      </c>
      <c r="F673" s="6" t="s">
        <v>2855</v>
      </c>
      <c r="G673" s="24" t="s">
        <v>2108</v>
      </c>
      <c r="H673" s="24"/>
      <c r="I673" s="24" t="s">
        <v>1138</v>
      </c>
      <c r="J673" s="24"/>
      <c r="K673" s="24"/>
      <c r="L673" s="24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26.25" customHeight="1" x14ac:dyDescent="0.2">
      <c r="A674" s="6" t="s">
        <v>2856</v>
      </c>
      <c r="B674" s="6" t="s">
        <v>2857</v>
      </c>
      <c r="C674" s="6" t="s">
        <v>2858</v>
      </c>
      <c r="D674" s="6" t="s">
        <v>2859</v>
      </c>
      <c r="E674" s="6" t="s">
        <v>2860</v>
      </c>
      <c r="F674" s="6" t="s">
        <v>2861</v>
      </c>
      <c r="G674" s="24" t="s">
        <v>2862</v>
      </c>
      <c r="H674" s="24"/>
      <c r="I674" s="24" t="s">
        <v>2067</v>
      </c>
      <c r="J674" s="24"/>
      <c r="K674" s="24"/>
      <c r="L674" s="24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26.25" customHeight="1" x14ac:dyDescent="0.2">
      <c r="A675" s="6" t="s">
        <v>2863</v>
      </c>
      <c r="B675" s="6" t="s">
        <v>2864</v>
      </c>
      <c r="C675" s="6" t="s">
        <v>2865</v>
      </c>
      <c r="D675" s="6" t="s">
        <v>1082</v>
      </c>
      <c r="E675" s="6" t="s">
        <v>1660</v>
      </c>
      <c r="F675" s="6" t="s">
        <v>2866</v>
      </c>
      <c r="G675" s="24" t="s">
        <v>2867</v>
      </c>
      <c r="H675" s="24"/>
      <c r="I675" s="24" t="s">
        <v>1096</v>
      </c>
      <c r="J675" s="24"/>
      <c r="K675" s="24"/>
      <c r="L675" s="24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26.25" customHeight="1" x14ac:dyDescent="0.2">
      <c r="A676" s="6" t="s">
        <v>806</v>
      </c>
      <c r="B676" s="6" t="s">
        <v>2868</v>
      </c>
      <c r="C676" s="6" t="s">
        <v>2869</v>
      </c>
      <c r="D676" s="6" t="s">
        <v>1761</v>
      </c>
      <c r="E676" s="6" t="s">
        <v>2870</v>
      </c>
      <c r="F676" s="6" t="s">
        <v>2871</v>
      </c>
      <c r="G676" s="24" t="s">
        <v>1377</v>
      </c>
      <c r="H676" s="24"/>
      <c r="I676" s="24" t="s">
        <v>2872</v>
      </c>
      <c r="J676" s="24"/>
      <c r="K676" s="24"/>
      <c r="L676" s="24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26.25" customHeight="1" x14ac:dyDescent="0.2">
      <c r="A677" s="6" t="s">
        <v>2873</v>
      </c>
      <c r="B677" s="6" t="s">
        <v>2874</v>
      </c>
      <c r="C677" s="6" t="s">
        <v>2875</v>
      </c>
      <c r="D677" s="6" t="s">
        <v>2054</v>
      </c>
      <c r="E677" s="6" t="s">
        <v>2876</v>
      </c>
      <c r="F677" s="6" t="s">
        <v>2877</v>
      </c>
      <c r="G677" s="24" t="s">
        <v>2878</v>
      </c>
      <c r="H677" s="24"/>
      <c r="I677" s="24" t="s">
        <v>2879</v>
      </c>
      <c r="J677" s="24"/>
      <c r="K677" s="24"/>
      <c r="L677" s="24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26.25" customHeight="1" x14ac:dyDescent="0.2">
      <c r="A678" s="6" t="s">
        <v>2880</v>
      </c>
      <c r="B678" s="6" t="s">
        <v>2881</v>
      </c>
      <c r="C678" s="6" t="s">
        <v>2882</v>
      </c>
      <c r="D678" s="6" t="s">
        <v>2883</v>
      </c>
      <c r="E678" s="6" t="s">
        <v>2884</v>
      </c>
      <c r="F678" s="6" t="s">
        <v>2885</v>
      </c>
      <c r="G678" s="24" t="s">
        <v>211</v>
      </c>
      <c r="H678" s="24"/>
      <c r="I678" s="24" t="s">
        <v>1438</v>
      </c>
      <c r="J678" s="24"/>
      <c r="K678" s="24"/>
      <c r="L678" s="24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26.25" customHeight="1" x14ac:dyDescent="0.2">
      <c r="A679" s="6" t="s">
        <v>2750</v>
      </c>
      <c r="B679" s="6" t="s">
        <v>2886</v>
      </c>
      <c r="C679" s="6" t="s">
        <v>2887</v>
      </c>
      <c r="D679" s="6" t="s">
        <v>2888</v>
      </c>
      <c r="E679" s="6" t="s">
        <v>2889</v>
      </c>
      <c r="F679" s="6" t="s">
        <v>2890</v>
      </c>
      <c r="G679" s="24" t="s">
        <v>2891</v>
      </c>
      <c r="H679" s="24"/>
      <c r="I679" s="24" t="s">
        <v>1776</v>
      </c>
      <c r="J679" s="24"/>
      <c r="K679" s="24"/>
      <c r="L679" s="24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26.25" customHeight="1" x14ac:dyDescent="0.2">
      <c r="A680" s="6" t="s">
        <v>2892</v>
      </c>
      <c r="B680" s="6" t="s">
        <v>917</v>
      </c>
      <c r="C680" s="6" t="s">
        <v>2893</v>
      </c>
      <c r="D680" s="6" t="s">
        <v>2894</v>
      </c>
      <c r="E680" s="6" t="s">
        <v>2895</v>
      </c>
      <c r="F680" s="6" t="s">
        <v>2896</v>
      </c>
      <c r="G680" s="24" t="s">
        <v>1182</v>
      </c>
      <c r="H680" s="24"/>
      <c r="I680" s="24" t="s">
        <v>450</v>
      </c>
      <c r="J680" s="24"/>
      <c r="K680" s="24"/>
      <c r="L680" s="24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26.25" customHeight="1" x14ac:dyDescent="0.2">
      <c r="A681" s="6" t="s">
        <v>2897</v>
      </c>
      <c r="B681" s="6" t="s">
        <v>2146</v>
      </c>
      <c r="C681" s="6" t="s">
        <v>2898</v>
      </c>
      <c r="D681" s="6" t="s">
        <v>2899</v>
      </c>
      <c r="E681" s="6" t="s">
        <v>2900</v>
      </c>
      <c r="F681" s="6" t="s">
        <v>2901</v>
      </c>
      <c r="G681" s="24" t="s">
        <v>2902</v>
      </c>
      <c r="H681" s="24"/>
      <c r="I681" s="24" t="s">
        <v>562</v>
      </c>
      <c r="J681" s="24"/>
      <c r="K681" s="24"/>
      <c r="L681" s="24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26.25" customHeight="1" x14ac:dyDescent="0.2">
      <c r="A682" s="6" t="s">
        <v>2903</v>
      </c>
      <c r="B682" s="6" t="s">
        <v>230</v>
      </c>
      <c r="C682" s="6" t="s">
        <v>2904</v>
      </c>
      <c r="D682" s="6" t="s">
        <v>358</v>
      </c>
      <c r="E682" s="6" t="s">
        <v>2905</v>
      </c>
      <c r="F682" s="6" t="s">
        <v>2906</v>
      </c>
      <c r="G682" s="24" t="s">
        <v>152</v>
      </c>
      <c r="H682" s="24"/>
      <c r="I682" s="24" t="s">
        <v>450</v>
      </c>
      <c r="J682" s="24"/>
      <c r="K682" s="24"/>
      <c r="L682" s="24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26.25" customHeight="1" x14ac:dyDescent="0.2">
      <c r="A683" s="6" t="s">
        <v>2310</v>
      </c>
      <c r="B683" s="6" t="s">
        <v>77</v>
      </c>
      <c r="C683" s="6" t="s">
        <v>2907</v>
      </c>
      <c r="D683" s="6" t="s">
        <v>2908</v>
      </c>
      <c r="E683" s="6" t="s">
        <v>2909</v>
      </c>
      <c r="F683" s="6" t="s">
        <v>2910</v>
      </c>
      <c r="G683" s="24" t="s">
        <v>2902</v>
      </c>
      <c r="H683" s="24"/>
      <c r="I683" s="24" t="s">
        <v>1983</v>
      </c>
      <c r="J683" s="24"/>
      <c r="K683" s="24"/>
      <c r="L683" s="24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26.25" customHeight="1" x14ac:dyDescent="0.2">
      <c r="A684" s="6" t="s">
        <v>902</v>
      </c>
      <c r="B684" s="6" t="s">
        <v>2911</v>
      </c>
      <c r="C684" s="6" t="s">
        <v>2912</v>
      </c>
      <c r="D684" s="6" t="s">
        <v>602</v>
      </c>
      <c r="E684" s="6" t="s">
        <v>2913</v>
      </c>
      <c r="F684" s="6" t="s">
        <v>2914</v>
      </c>
      <c r="G684" s="24" t="s">
        <v>2915</v>
      </c>
      <c r="H684" s="24"/>
      <c r="I684" s="24" t="s">
        <v>2050</v>
      </c>
      <c r="J684" s="24"/>
      <c r="K684" s="24"/>
      <c r="L684" s="24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26.25" customHeight="1" x14ac:dyDescent="0.2">
      <c r="A685" s="6" t="s">
        <v>213</v>
      </c>
      <c r="B685" s="6" t="s">
        <v>2663</v>
      </c>
      <c r="C685" s="6" t="s">
        <v>2916</v>
      </c>
      <c r="D685" s="6" t="s">
        <v>2917</v>
      </c>
      <c r="E685" s="6" t="s">
        <v>2918</v>
      </c>
      <c r="F685" s="6" t="s">
        <v>2919</v>
      </c>
      <c r="G685" s="24" t="s">
        <v>2920</v>
      </c>
      <c r="H685" s="24"/>
      <c r="I685" s="24" t="s">
        <v>2921</v>
      </c>
      <c r="J685" s="24"/>
      <c r="K685" s="24"/>
      <c r="L685" s="24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26.25" customHeight="1" x14ac:dyDescent="0.2">
      <c r="A686" s="6" t="s">
        <v>470</v>
      </c>
      <c r="B686" s="6" t="s">
        <v>2922</v>
      </c>
      <c r="C686" s="6" t="s">
        <v>2923</v>
      </c>
      <c r="D686" s="6" t="s">
        <v>2924</v>
      </c>
      <c r="E686" s="6" t="s">
        <v>2925</v>
      </c>
      <c r="F686" s="6" t="s">
        <v>2926</v>
      </c>
      <c r="G686" s="24" t="s">
        <v>2927</v>
      </c>
      <c r="H686" s="24"/>
      <c r="I686" s="24" t="s">
        <v>2928</v>
      </c>
      <c r="J686" s="24"/>
      <c r="K686" s="24"/>
      <c r="L686" s="24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26.25" customHeight="1" x14ac:dyDescent="0.2">
      <c r="A687" s="6" t="s">
        <v>2929</v>
      </c>
      <c r="B687" s="6" t="s">
        <v>2930</v>
      </c>
      <c r="C687" s="6" t="s">
        <v>2931</v>
      </c>
      <c r="D687" s="6" t="s">
        <v>2005</v>
      </c>
      <c r="E687" s="6" t="s">
        <v>2932</v>
      </c>
      <c r="F687" s="6" t="s">
        <v>2933</v>
      </c>
      <c r="G687" s="24">
        <v>33.47</v>
      </c>
      <c r="H687" s="24"/>
      <c r="I687" s="24" t="s">
        <v>427</v>
      </c>
      <c r="J687" s="24"/>
      <c r="K687" s="24"/>
      <c r="L687" s="24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26.25" customHeight="1" x14ac:dyDescent="0.2">
      <c r="A688" s="6" t="s">
        <v>2934</v>
      </c>
      <c r="B688" s="6" t="s">
        <v>2935</v>
      </c>
      <c r="C688" s="6" t="s">
        <v>2936</v>
      </c>
      <c r="D688" s="6" t="s">
        <v>2937</v>
      </c>
      <c r="E688" s="6" t="s">
        <v>2938</v>
      </c>
      <c r="F688" s="6" t="s">
        <v>2939</v>
      </c>
      <c r="G688" s="24" t="s">
        <v>2940</v>
      </c>
      <c r="H688" s="24"/>
      <c r="I688" s="24" t="s">
        <v>1729</v>
      </c>
      <c r="J688" s="24"/>
      <c r="K688" s="24"/>
      <c r="L688" s="24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26.25" customHeight="1" x14ac:dyDescent="0.2">
      <c r="A689" s="6" t="s">
        <v>2941</v>
      </c>
      <c r="B689" s="6" t="s">
        <v>2942</v>
      </c>
      <c r="C689" s="6" t="s">
        <v>2943</v>
      </c>
      <c r="D689" s="6" t="s">
        <v>2944</v>
      </c>
      <c r="E689" s="6" t="s">
        <v>2183</v>
      </c>
      <c r="F689" s="6" t="s">
        <v>2945</v>
      </c>
      <c r="G689" s="24" t="s">
        <v>159</v>
      </c>
      <c r="H689" s="24"/>
      <c r="I689" s="24" t="s">
        <v>160</v>
      </c>
      <c r="J689" s="24"/>
      <c r="K689" s="24"/>
      <c r="L689" s="24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26.25" customHeight="1" x14ac:dyDescent="0.2">
      <c r="A690" s="6" t="s">
        <v>2625</v>
      </c>
      <c r="B690" s="6" t="s">
        <v>2946</v>
      </c>
      <c r="C690" s="6" t="s">
        <v>2947</v>
      </c>
      <c r="D690" s="6" t="s">
        <v>2944</v>
      </c>
      <c r="E690" s="6" t="s">
        <v>2948</v>
      </c>
      <c r="F690" s="6" t="s">
        <v>2949</v>
      </c>
      <c r="G690" s="24" t="s">
        <v>1775</v>
      </c>
      <c r="H690" s="24"/>
      <c r="I690" s="24">
        <v>72.489999999999995</v>
      </c>
      <c r="J690" s="24"/>
      <c r="K690" s="24"/>
      <c r="L690" s="24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26.25" customHeight="1" x14ac:dyDescent="0.2">
      <c r="A691" s="6" t="s">
        <v>2950</v>
      </c>
      <c r="B691" s="6" t="s">
        <v>2951</v>
      </c>
      <c r="C691" s="6" t="s">
        <v>2952</v>
      </c>
      <c r="D691" s="6" t="s">
        <v>2953</v>
      </c>
      <c r="E691" s="6" t="s">
        <v>2954</v>
      </c>
      <c r="F691" s="6" t="s">
        <v>2955</v>
      </c>
      <c r="G691" s="24" t="s">
        <v>2956</v>
      </c>
      <c r="H691" s="24"/>
      <c r="I691" s="24" t="s">
        <v>435</v>
      </c>
      <c r="J691" s="24"/>
      <c r="K691" s="24"/>
      <c r="L691" s="24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26.25" customHeight="1" x14ac:dyDescent="0.2">
      <c r="A692" s="6" t="s">
        <v>2073</v>
      </c>
      <c r="B692" s="6" t="s">
        <v>458</v>
      </c>
      <c r="C692" s="6" t="s">
        <v>2957</v>
      </c>
      <c r="D692" s="6" t="s">
        <v>2958</v>
      </c>
      <c r="E692" s="6" t="s">
        <v>828</v>
      </c>
      <c r="F692" s="6" t="s">
        <v>2959</v>
      </c>
      <c r="G692" s="24" t="s">
        <v>1037</v>
      </c>
      <c r="H692" s="24"/>
      <c r="I692" s="24" t="s">
        <v>1203</v>
      </c>
      <c r="J692" s="24"/>
      <c r="K692" s="24"/>
      <c r="L692" s="24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26.25" customHeight="1" x14ac:dyDescent="0.2">
      <c r="A693" s="6" t="s">
        <v>2892</v>
      </c>
      <c r="B693" s="6" t="s">
        <v>2960</v>
      </c>
      <c r="C693" s="6" t="s">
        <v>2961</v>
      </c>
      <c r="D693" s="6" t="s">
        <v>2962</v>
      </c>
      <c r="E693" s="6" t="s">
        <v>343</v>
      </c>
      <c r="F693" s="6" t="s">
        <v>2963</v>
      </c>
      <c r="G693" s="24" t="s">
        <v>2956</v>
      </c>
      <c r="H693" s="24"/>
      <c r="I693" s="24" t="s">
        <v>2402</v>
      </c>
      <c r="J693" s="24"/>
      <c r="K693" s="24"/>
      <c r="L693" s="24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26.25" customHeight="1" x14ac:dyDescent="0.2">
      <c r="A694" s="6" t="s">
        <v>2964</v>
      </c>
      <c r="B694" s="6" t="s">
        <v>2965</v>
      </c>
      <c r="C694" s="6" t="s">
        <v>2966</v>
      </c>
      <c r="D694" s="6" t="s">
        <v>2967</v>
      </c>
      <c r="E694" s="6" t="s">
        <v>2968</v>
      </c>
      <c r="F694" s="6" t="s">
        <v>2969</v>
      </c>
      <c r="G694" s="24" t="s">
        <v>2970</v>
      </c>
      <c r="H694" s="24"/>
      <c r="I694" s="24" t="s">
        <v>2971</v>
      </c>
      <c r="J694" s="24"/>
      <c r="K694" s="24"/>
      <c r="L694" s="24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26.25" customHeight="1" x14ac:dyDescent="0.2">
      <c r="A695" s="6" t="s">
        <v>1419</v>
      </c>
      <c r="B695" s="6" t="s">
        <v>2972</v>
      </c>
      <c r="C695" s="6" t="s">
        <v>2973</v>
      </c>
      <c r="D695" s="6" t="s">
        <v>2974</v>
      </c>
      <c r="E695" s="6" t="s">
        <v>2975</v>
      </c>
      <c r="F695" s="6" t="s">
        <v>2976</v>
      </c>
      <c r="G695" s="24" t="s">
        <v>2977</v>
      </c>
      <c r="H695" s="24"/>
      <c r="I695" s="24" t="s">
        <v>2294</v>
      </c>
      <c r="J695" s="24"/>
      <c r="K695" s="24"/>
      <c r="L695" s="24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26.25" customHeight="1" x14ac:dyDescent="0.2">
      <c r="A696" s="6" t="s">
        <v>2978</v>
      </c>
      <c r="B696" s="6" t="s">
        <v>2979</v>
      </c>
      <c r="C696" s="6" t="s">
        <v>2980</v>
      </c>
      <c r="D696" s="6" t="s">
        <v>905</v>
      </c>
      <c r="E696" s="6" t="s">
        <v>1115</v>
      </c>
      <c r="F696" s="6" t="s">
        <v>2981</v>
      </c>
      <c r="G696" s="24" t="s">
        <v>2237</v>
      </c>
      <c r="H696" s="24"/>
      <c r="I696" s="24" t="s">
        <v>435</v>
      </c>
      <c r="J696" s="24"/>
      <c r="K696" s="24"/>
      <c r="L696" s="24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26.25" customHeight="1" x14ac:dyDescent="0.2">
      <c r="A697" s="6" t="s">
        <v>1641</v>
      </c>
      <c r="B697" s="6" t="s">
        <v>2982</v>
      </c>
      <c r="C697" s="6" t="s">
        <v>2983</v>
      </c>
      <c r="D697" s="6" t="s">
        <v>2984</v>
      </c>
      <c r="E697" s="6" t="s">
        <v>2985</v>
      </c>
      <c r="F697" s="6" t="s">
        <v>2986</v>
      </c>
      <c r="G697" s="24" t="s">
        <v>2977</v>
      </c>
      <c r="H697" s="24"/>
      <c r="I697" s="24" t="s">
        <v>2987</v>
      </c>
      <c r="J697" s="24"/>
      <c r="K697" s="24"/>
      <c r="L697" s="24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26.25" customHeight="1" x14ac:dyDescent="0.2">
      <c r="A698" s="6" t="s">
        <v>2988</v>
      </c>
      <c r="B698" s="6" t="s">
        <v>2034</v>
      </c>
      <c r="C698" s="6" t="s">
        <v>2989</v>
      </c>
      <c r="D698" s="6" t="s">
        <v>527</v>
      </c>
      <c r="E698" s="6" t="s">
        <v>2990</v>
      </c>
      <c r="F698" s="6" t="s">
        <v>2991</v>
      </c>
      <c r="G698" s="24" t="s">
        <v>2992</v>
      </c>
      <c r="H698" s="24"/>
      <c r="I698" s="24" t="s">
        <v>2993</v>
      </c>
      <c r="J698" s="24"/>
      <c r="K698" s="24"/>
      <c r="L698" s="24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26.25" customHeight="1" x14ac:dyDescent="0.2">
      <c r="A699" s="6" t="s">
        <v>2104</v>
      </c>
      <c r="B699" s="6" t="s">
        <v>2994</v>
      </c>
      <c r="C699" s="6" t="s">
        <v>2995</v>
      </c>
      <c r="D699" s="6" t="s">
        <v>1232</v>
      </c>
      <c r="E699" s="6" t="s">
        <v>2996</v>
      </c>
      <c r="F699" s="6" t="s">
        <v>2997</v>
      </c>
      <c r="G699" s="24" t="s">
        <v>2755</v>
      </c>
      <c r="H699" s="24"/>
      <c r="I699" s="24" t="s">
        <v>2756</v>
      </c>
      <c r="J699" s="24"/>
      <c r="K699" s="24"/>
      <c r="L699" s="24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26.25" customHeight="1" x14ac:dyDescent="0.2">
      <c r="A700" s="6" t="s">
        <v>108</v>
      </c>
      <c r="B700" s="6" t="s">
        <v>451</v>
      </c>
      <c r="C700" s="6" t="s">
        <v>2998</v>
      </c>
      <c r="D700" s="6" t="s">
        <v>997</v>
      </c>
      <c r="E700" s="6" t="s">
        <v>1856</v>
      </c>
      <c r="F700" s="6" t="s">
        <v>2999</v>
      </c>
      <c r="G700" s="24" t="s">
        <v>1734</v>
      </c>
      <c r="H700" s="24"/>
      <c r="I700" s="24" t="s">
        <v>3000</v>
      </c>
      <c r="J700" s="24"/>
      <c r="K700" s="24"/>
      <c r="L700" s="24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26.25" customHeight="1" x14ac:dyDescent="0.2">
      <c r="A701" s="6" t="s">
        <v>3001</v>
      </c>
      <c r="B701" s="6" t="s">
        <v>786</v>
      </c>
      <c r="C701" s="6" t="s">
        <v>3002</v>
      </c>
      <c r="D701" s="6" t="s">
        <v>208</v>
      </c>
      <c r="E701" s="6" t="s">
        <v>998</v>
      </c>
      <c r="F701" s="6" t="s">
        <v>3003</v>
      </c>
      <c r="G701" s="24" t="s">
        <v>2633</v>
      </c>
      <c r="H701" s="24"/>
      <c r="I701" s="24" t="s">
        <v>279</v>
      </c>
      <c r="J701" s="24"/>
      <c r="K701" s="24"/>
      <c r="L701" s="24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26.25" customHeight="1" x14ac:dyDescent="0.2">
      <c r="A702" s="6" t="s">
        <v>709</v>
      </c>
      <c r="B702" s="6" t="s">
        <v>3004</v>
      </c>
      <c r="C702" s="6" t="s">
        <v>3005</v>
      </c>
      <c r="D702" s="6" t="s">
        <v>3006</v>
      </c>
      <c r="E702" s="6" t="s">
        <v>3007</v>
      </c>
      <c r="F702" s="6" t="s">
        <v>3008</v>
      </c>
      <c r="G702" s="24" t="s">
        <v>3009</v>
      </c>
      <c r="H702" s="24"/>
      <c r="I702" s="24" t="s">
        <v>3010</v>
      </c>
      <c r="J702" s="24"/>
      <c r="K702" s="24"/>
      <c r="L702" s="24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26.25" customHeight="1" x14ac:dyDescent="0.2">
      <c r="A703" s="6" t="s">
        <v>1789</v>
      </c>
      <c r="B703" s="6" t="s">
        <v>3011</v>
      </c>
      <c r="C703" s="6" t="s">
        <v>3012</v>
      </c>
      <c r="D703" s="6" t="s">
        <v>861</v>
      </c>
      <c r="E703" s="6" t="s">
        <v>3013</v>
      </c>
      <c r="F703" s="6" t="s">
        <v>3014</v>
      </c>
      <c r="G703" s="24" t="s">
        <v>1056</v>
      </c>
      <c r="H703" s="24"/>
      <c r="I703" s="24" t="s">
        <v>354</v>
      </c>
      <c r="J703" s="24"/>
      <c r="K703" s="24"/>
      <c r="L703" s="24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26.25" customHeight="1" x14ac:dyDescent="0.2">
      <c r="A704" s="6" t="s">
        <v>3015</v>
      </c>
      <c r="B704" s="6" t="s">
        <v>3016</v>
      </c>
      <c r="C704" s="6" t="s">
        <v>3017</v>
      </c>
      <c r="D704" s="6" t="s">
        <v>364</v>
      </c>
      <c r="E704" s="6" t="s">
        <v>3018</v>
      </c>
      <c r="F704" s="6" t="s">
        <v>3019</v>
      </c>
      <c r="G704" s="24" t="s">
        <v>2226</v>
      </c>
      <c r="H704" s="24"/>
      <c r="I704" s="24" t="s">
        <v>3010</v>
      </c>
      <c r="J704" s="24"/>
      <c r="K704" s="24"/>
      <c r="L704" s="24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26.25" customHeight="1" x14ac:dyDescent="0.2">
      <c r="A705" s="6" t="s">
        <v>1016</v>
      </c>
      <c r="B705" s="6" t="s">
        <v>2868</v>
      </c>
      <c r="C705" s="6" t="s">
        <v>3020</v>
      </c>
      <c r="D705" s="6" t="s">
        <v>3021</v>
      </c>
      <c r="E705" s="6" t="s">
        <v>3022</v>
      </c>
      <c r="F705" s="6" t="s">
        <v>3023</v>
      </c>
      <c r="G705" s="24" t="s">
        <v>2794</v>
      </c>
      <c r="H705" s="24"/>
      <c r="I705" s="24" t="s">
        <v>397</v>
      </c>
      <c r="J705" s="24"/>
      <c r="K705" s="24"/>
      <c r="L705" s="24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26.25" customHeight="1" x14ac:dyDescent="0.2">
      <c r="A706" s="6" t="s">
        <v>189</v>
      </c>
      <c r="B706" s="6" t="s">
        <v>3024</v>
      </c>
      <c r="C706" s="6" t="s">
        <v>3025</v>
      </c>
      <c r="D706" s="6" t="s">
        <v>3026</v>
      </c>
      <c r="E706" s="6" t="s">
        <v>3027</v>
      </c>
      <c r="F706" s="6" t="s">
        <v>3028</v>
      </c>
      <c r="G706" s="24" t="s">
        <v>491</v>
      </c>
      <c r="H706" s="24"/>
      <c r="I706" s="24" t="s">
        <v>3029</v>
      </c>
      <c r="J706" s="24"/>
      <c r="K706" s="24"/>
      <c r="L706" s="24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26.25" customHeight="1" x14ac:dyDescent="0.2">
      <c r="A707" s="6" t="s">
        <v>3030</v>
      </c>
      <c r="B707" s="6" t="s">
        <v>3031</v>
      </c>
      <c r="C707" s="6" t="s">
        <v>3032</v>
      </c>
      <c r="D707" s="6" t="s">
        <v>3033</v>
      </c>
      <c r="E707" s="6" t="s">
        <v>3034</v>
      </c>
      <c r="F707" s="6" t="s">
        <v>3035</v>
      </c>
      <c r="G707" s="24" t="s">
        <v>2547</v>
      </c>
      <c r="H707" s="24"/>
      <c r="I707" s="24" t="s">
        <v>389</v>
      </c>
      <c r="J707" s="24"/>
      <c r="K707" s="24"/>
      <c r="L707" s="24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26.25" customHeight="1" x14ac:dyDescent="0.2">
      <c r="A708" s="6" t="s">
        <v>1523</v>
      </c>
      <c r="B708" s="6" t="s">
        <v>1112</v>
      </c>
      <c r="C708" s="6" t="s">
        <v>3036</v>
      </c>
      <c r="D708" s="6" t="s">
        <v>2014</v>
      </c>
      <c r="E708" s="6" t="s">
        <v>2312</v>
      </c>
      <c r="F708" s="6" t="s">
        <v>3037</v>
      </c>
      <c r="G708" s="24" t="s">
        <v>2755</v>
      </c>
      <c r="H708" s="24"/>
      <c r="I708" s="24" t="s">
        <v>2301</v>
      </c>
      <c r="J708" s="24"/>
      <c r="K708" s="24"/>
      <c r="L708" s="24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26.25" customHeight="1" x14ac:dyDescent="0.2">
      <c r="A709" s="6" t="s">
        <v>1931</v>
      </c>
      <c r="B709" s="6" t="s">
        <v>3038</v>
      </c>
      <c r="C709" s="6" t="s">
        <v>3039</v>
      </c>
      <c r="D709" s="6" t="s">
        <v>2023</v>
      </c>
      <c r="E709" s="6" t="s">
        <v>3040</v>
      </c>
      <c r="F709" s="6" t="s">
        <v>3041</v>
      </c>
      <c r="G709" s="24" t="s">
        <v>3042</v>
      </c>
      <c r="H709" s="24"/>
      <c r="I709" s="24" t="s">
        <v>1071</v>
      </c>
      <c r="J709" s="24"/>
      <c r="K709" s="24"/>
      <c r="L709" s="24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26.25" customHeight="1" x14ac:dyDescent="0.2">
      <c r="A710" s="6" t="s">
        <v>2045</v>
      </c>
      <c r="B710" s="6" t="s">
        <v>3043</v>
      </c>
      <c r="C710" s="6" t="s">
        <v>3044</v>
      </c>
      <c r="D710" s="6" t="s">
        <v>2774</v>
      </c>
      <c r="E710" s="6" t="s">
        <v>624</v>
      </c>
      <c r="F710" s="6" t="s">
        <v>3045</v>
      </c>
      <c r="G710" s="24" t="s">
        <v>670</v>
      </c>
      <c r="H710" s="24"/>
      <c r="I710" s="24" t="s">
        <v>99</v>
      </c>
      <c r="J710" s="24"/>
      <c r="K710" s="24"/>
      <c r="L710" s="24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26.25" customHeight="1" x14ac:dyDescent="0.2">
      <c r="A711" s="6" t="s">
        <v>1752</v>
      </c>
      <c r="B711" s="6" t="s">
        <v>3046</v>
      </c>
      <c r="C711" s="6" t="s">
        <v>3047</v>
      </c>
      <c r="D711" s="6" t="s">
        <v>3048</v>
      </c>
      <c r="E711" s="6" t="s">
        <v>424</v>
      </c>
      <c r="F711" s="6" t="s">
        <v>3049</v>
      </c>
      <c r="G711" s="24" t="s">
        <v>106</v>
      </c>
      <c r="H711" s="24"/>
      <c r="I711" s="24" t="s">
        <v>986</v>
      </c>
      <c r="J711" s="24"/>
      <c r="K711" s="24"/>
      <c r="L711" s="24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26.25" customHeight="1" x14ac:dyDescent="0.2">
      <c r="A712" s="6" t="s">
        <v>3050</v>
      </c>
      <c r="B712" s="6" t="s">
        <v>3051</v>
      </c>
      <c r="C712" s="6" t="s">
        <v>3052</v>
      </c>
      <c r="D712" s="6" t="s">
        <v>3053</v>
      </c>
      <c r="E712" s="6" t="s">
        <v>3054</v>
      </c>
      <c r="F712" s="6" t="s">
        <v>3055</v>
      </c>
      <c r="G712" s="24" t="s">
        <v>2372</v>
      </c>
      <c r="H712" s="24"/>
      <c r="I712" s="24" t="s">
        <v>212</v>
      </c>
      <c r="J712" s="24"/>
      <c r="K712" s="24"/>
      <c r="L712" s="24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26.25" customHeight="1" x14ac:dyDescent="0.2">
      <c r="A713" s="6" t="s">
        <v>29</v>
      </c>
      <c r="B713" s="6" t="s">
        <v>600</v>
      </c>
      <c r="C713" s="6" t="s">
        <v>3056</v>
      </c>
      <c r="D713" s="6" t="s">
        <v>3057</v>
      </c>
      <c r="E713" s="6" t="s">
        <v>2183</v>
      </c>
      <c r="F713" s="6" t="s">
        <v>3058</v>
      </c>
      <c r="G713" s="24" t="s">
        <v>187</v>
      </c>
      <c r="H713" s="24"/>
      <c r="I713" s="24" t="s">
        <v>435</v>
      </c>
      <c r="J713" s="24"/>
      <c r="K713" s="24"/>
      <c r="L713" s="24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26.25" customHeight="1" x14ac:dyDescent="0.2">
      <c r="A714" s="6" t="s">
        <v>1338</v>
      </c>
      <c r="B714" s="6" t="s">
        <v>3059</v>
      </c>
      <c r="C714" s="6" t="s">
        <v>3060</v>
      </c>
      <c r="D714" s="6" t="s">
        <v>3061</v>
      </c>
      <c r="E714" s="6" t="s">
        <v>3062</v>
      </c>
      <c r="F714" s="6" t="s">
        <v>3063</v>
      </c>
      <c r="G714" s="24" t="s">
        <v>3064</v>
      </c>
      <c r="H714" s="24"/>
      <c r="I714" s="24" t="s">
        <v>1138</v>
      </c>
      <c r="J714" s="24"/>
      <c r="K714" s="24"/>
      <c r="L714" s="24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26.25" customHeight="1" x14ac:dyDescent="0.2">
      <c r="A715" s="6" t="s">
        <v>1748</v>
      </c>
      <c r="B715" s="6" t="s">
        <v>3065</v>
      </c>
      <c r="C715" s="6" t="s">
        <v>3066</v>
      </c>
      <c r="D715" s="6" t="s">
        <v>1179</v>
      </c>
      <c r="E715" s="6" t="s">
        <v>3067</v>
      </c>
      <c r="F715" s="6" t="s">
        <v>3068</v>
      </c>
      <c r="G715" s="24" t="s">
        <v>2977</v>
      </c>
      <c r="H715" s="24"/>
      <c r="I715" s="24" t="s">
        <v>1884</v>
      </c>
      <c r="J715" s="24"/>
      <c r="K715" s="24"/>
      <c r="L715" s="24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26.25" customHeight="1" x14ac:dyDescent="0.2">
      <c r="A716" s="6" t="s">
        <v>3069</v>
      </c>
      <c r="B716" s="6" t="s">
        <v>3070</v>
      </c>
      <c r="C716" s="6" t="s">
        <v>3071</v>
      </c>
      <c r="D716" s="6" t="s">
        <v>3072</v>
      </c>
      <c r="E716" s="6" t="s">
        <v>3073</v>
      </c>
      <c r="F716" s="6" t="s">
        <v>3074</v>
      </c>
      <c r="G716" s="24" t="s">
        <v>777</v>
      </c>
      <c r="H716" s="24"/>
      <c r="I716" s="24" t="s">
        <v>613</v>
      </c>
      <c r="J716" s="24"/>
      <c r="K716" s="24"/>
      <c r="L716" s="24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26.25" customHeight="1" x14ac:dyDescent="0.2">
      <c r="A717" s="6" t="s">
        <v>3075</v>
      </c>
      <c r="B717" s="6" t="s">
        <v>2017</v>
      </c>
      <c r="C717" s="6" t="s">
        <v>3076</v>
      </c>
      <c r="D717" s="6" t="s">
        <v>3077</v>
      </c>
      <c r="E717" s="6" t="s">
        <v>3078</v>
      </c>
      <c r="F717" s="6" t="s">
        <v>3079</v>
      </c>
      <c r="G717" s="24" t="s">
        <v>2547</v>
      </c>
      <c r="H717" s="24"/>
      <c r="I717" s="24" t="s">
        <v>3080</v>
      </c>
      <c r="J717" s="24"/>
      <c r="K717" s="24"/>
      <c r="L717" s="24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26.25" customHeight="1" x14ac:dyDescent="0.2">
      <c r="A718" s="6" t="s">
        <v>3081</v>
      </c>
      <c r="B718" s="6" t="s">
        <v>1426</v>
      </c>
      <c r="C718" s="6" t="s">
        <v>3082</v>
      </c>
      <c r="D718" s="6" t="s">
        <v>3083</v>
      </c>
      <c r="E718" s="6" t="s">
        <v>3084</v>
      </c>
      <c r="F718" s="6" t="s">
        <v>3085</v>
      </c>
      <c r="G718" s="24" t="s">
        <v>2662</v>
      </c>
      <c r="H718" s="24"/>
      <c r="I718" s="24" t="s">
        <v>3086</v>
      </c>
      <c r="J718" s="24"/>
      <c r="K718" s="24"/>
      <c r="L718" s="24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26.25" customHeight="1" x14ac:dyDescent="0.2">
      <c r="A719" s="6" t="s">
        <v>3087</v>
      </c>
      <c r="B719" s="6" t="s">
        <v>3088</v>
      </c>
      <c r="C719" s="6" t="s">
        <v>3089</v>
      </c>
      <c r="D719" s="6" t="s">
        <v>1194</v>
      </c>
      <c r="E719" s="6" t="s">
        <v>3090</v>
      </c>
      <c r="F719" s="6" t="s">
        <v>3091</v>
      </c>
      <c r="G719" s="24" t="s">
        <v>3092</v>
      </c>
      <c r="H719" s="24"/>
      <c r="I719" s="24" t="s">
        <v>1431</v>
      </c>
      <c r="J719" s="24"/>
      <c r="K719" s="24"/>
      <c r="L719" s="24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26.25" customHeight="1" x14ac:dyDescent="0.2">
      <c r="A720" s="6" t="s">
        <v>1097</v>
      </c>
      <c r="B720" s="6" t="s">
        <v>3093</v>
      </c>
      <c r="C720" s="6" t="s">
        <v>3094</v>
      </c>
      <c r="D720" s="6" t="s">
        <v>1987</v>
      </c>
      <c r="E720" s="6" t="s">
        <v>336</v>
      </c>
      <c r="F720" s="6" t="s">
        <v>3095</v>
      </c>
      <c r="G720" s="24" t="s">
        <v>895</v>
      </c>
      <c r="H720" s="24"/>
      <c r="I720" s="24" t="s">
        <v>2872</v>
      </c>
      <c r="J720" s="24"/>
      <c r="K720" s="24"/>
      <c r="L720" s="24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26.25" customHeight="1" x14ac:dyDescent="0.2">
      <c r="A721" s="6" t="s">
        <v>2051</v>
      </c>
      <c r="B721" s="6" t="s">
        <v>1511</v>
      </c>
      <c r="C721" s="6" t="s">
        <v>3096</v>
      </c>
      <c r="D721" s="6" t="s">
        <v>3097</v>
      </c>
      <c r="E721" s="6" t="s">
        <v>1366</v>
      </c>
      <c r="F721" s="6" t="s">
        <v>3098</v>
      </c>
      <c r="G721" s="24" t="s">
        <v>3099</v>
      </c>
      <c r="H721" s="24"/>
      <c r="I721" s="24" t="s">
        <v>1279</v>
      </c>
      <c r="J721" s="24"/>
      <c r="K721" s="24"/>
      <c r="L721" s="24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26.25" customHeight="1" x14ac:dyDescent="0.2">
      <c r="A722" s="6" t="s">
        <v>3100</v>
      </c>
      <c r="B722" s="6" t="s">
        <v>296</v>
      </c>
      <c r="C722" s="6" t="s">
        <v>3101</v>
      </c>
      <c r="D722" s="6" t="s">
        <v>3102</v>
      </c>
      <c r="E722" s="6" t="s">
        <v>1685</v>
      </c>
      <c r="F722" s="6" t="s">
        <v>3103</v>
      </c>
      <c r="G722" s="24" t="s">
        <v>3104</v>
      </c>
      <c r="H722" s="24"/>
      <c r="I722" s="24" t="s">
        <v>3105</v>
      </c>
      <c r="J722" s="24"/>
      <c r="K722" s="24"/>
      <c r="L722" s="24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26.25" customHeight="1" x14ac:dyDescent="0.2">
      <c r="A723" s="6" t="s">
        <v>3106</v>
      </c>
      <c r="B723" s="6" t="s">
        <v>2531</v>
      </c>
      <c r="C723" s="6" t="s">
        <v>3107</v>
      </c>
      <c r="D723" s="6" t="s">
        <v>1075</v>
      </c>
      <c r="E723" s="6" t="s">
        <v>886</v>
      </c>
      <c r="F723" s="6" t="s">
        <v>3108</v>
      </c>
      <c r="G723" s="24" t="s">
        <v>499</v>
      </c>
      <c r="H723" s="24"/>
      <c r="I723" s="24" t="s">
        <v>2301</v>
      </c>
      <c r="J723" s="24"/>
      <c r="K723" s="24"/>
      <c r="L723" s="24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26.25" customHeight="1" x14ac:dyDescent="0.2">
      <c r="A724" s="6" t="s">
        <v>570</v>
      </c>
      <c r="B724" s="6" t="s">
        <v>451</v>
      </c>
      <c r="C724" s="6" t="s">
        <v>3109</v>
      </c>
      <c r="D724" s="6" t="s">
        <v>1311</v>
      </c>
      <c r="E724" s="6" t="s">
        <v>3110</v>
      </c>
      <c r="F724" s="6" t="s">
        <v>3111</v>
      </c>
      <c r="G724" s="24" t="s">
        <v>1822</v>
      </c>
      <c r="H724" s="24"/>
      <c r="I724" s="24" t="s">
        <v>3112</v>
      </c>
      <c r="J724" s="24"/>
      <c r="K724" s="24"/>
      <c r="L724" s="24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26.25" customHeight="1" x14ac:dyDescent="0.2">
      <c r="A725" s="6" t="s">
        <v>3113</v>
      </c>
      <c r="B725" s="6" t="s">
        <v>3114</v>
      </c>
      <c r="C725" s="6" t="s">
        <v>3115</v>
      </c>
      <c r="D725" s="6" t="s">
        <v>3116</v>
      </c>
      <c r="E725" s="6" t="s">
        <v>3117</v>
      </c>
      <c r="F725" s="6" t="s">
        <v>3118</v>
      </c>
      <c r="G725" s="24" t="s">
        <v>3119</v>
      </c>
      <c r="H725" s="24"/>
      <c r="I725" s="24" t="s">
        <v>3120</v>
      </c>
      <c r="J725" s="24"/>
      <c r="K725" s="24"/>
      <c r="L725" s="24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26.25" customHeight="1" x14ac:dyDescent="0.2">
      <c r="A726" s="6" t="s">
        <v>695</v>
      </c>
      <c r="B726" s="6" t="s">
        <v>3121</v>
      </c>
      <c r="C726" s="6" t="s">
        <v>3122</v>
      </c>
      <c r="D726" s="6" t="s">
        <v>3123</v>
      </c>
      <c r="E726" s="6" t="s">
        <v>3124</v>
      </c>
      <c r="F726" s="6" t="s">
        <v>3125</v>
      </c>
      <c r="G726" s="24" t="s">
        <v>2501</v>
      </c>
      <c r="H726" s="24"/>
      <c r="I726" s="24" t="s">
        <v>3126</v>
      </c>
      <c r="J726" s="24"/>
      <c r="K726" s="24"/>
      <c r="L726" s="24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26.25" customHeight="1" x14ac:dyDescent="0.2">
      <c r="A727" s="6" t="s">
        <v>3127</v>
      </c>
      <c r="B727" s="6" t="s">
        <v>3128</v>
      </c>
      <c r="C727" s="6" t="s">
        <v>3129</v>
      </c>
      <c r="D727" s="6" t="s">
        <v>3130</v>
      </c>
      <c r="E727" s="6" t="s">
        <v>3131</v>
      </c>
      <c r="F727" s="6" t="s">
        <v>3132</v>
      </c>
      <c r="G727" s="24" t="s">
        <v>1734</v>
      </c>
      <c r="H727" s="24"/>
      <c r="I727" s="24" t="s">
        <v>3133</v>
      </c>
      <c r="J727" s="24"/>
      <c r="K727" s="24"/>
      <c r="L727" s="24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26.25" customHeight="1" x14ac:dyDescent="0.2">
      <c r="A728" s="6" t="s">
        <v>1419</v>
      </c>
      <c r="B728" s="6" t="s">
        <v>3134</v>
      </c>
      <c r="C728" s="6" t="s">
        <v>3135</v>
      </c>
      <c r="D728" s="6" t="s">
        <v>3136</v>
      </c>
      <c r="E728" s="6" t="s">
        <v>96</v>
      </c>
      <c r="F728" s="6" t="s">
        <v>3137</v>
      </c>
      <c r="G728" s="24" t="s">
        <v>3138</v>
      </c>
      <c r="H728" s="24"/>
      <c r="I728" s="24" t="s">
        <v>354</v>
      </c>
      <c r="J728" s="24"/>
      <c r="K728" s="24"/>
      <c r="L728" s="24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26.25" customHeight="1" x14ac:dyDescent="0.2">
      <c r="A729" s="6" t="s">
        <v>3139</v>
      </c>
      <c r="B729" s="6" t="s">
        <v>3140</v>
      </c>
      <c r="C729" s="6" t="s">
        <v>3141</v>
      </c>
      <c r="D729" s="6" t="s">
        <v>3142</v>
      </c>
      <c r="E729" s="6" t="s">
        <v>3143</v>
      </c>
      <c r="F729" s="6" t="s">
        <v>3144</v>
      </c>
      <c r="G729" s="24" t="s">
        <v>3145</v>
      </c>
      <c r="H729" s="24"/>
      <c r="I729" s="24" t="s">
        <v>175</v>
      </c>
      <c r="J729" s="24"/>
      <c r="K729" s="24"/>
      <c r="L729" s="24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26.25" customHeight="1" x14ac:dyDescent="0.2">
      <c r="A730" s="6" t="s">
        <v>3050</v>
      </c>
      <c r="B730" s="6" t="s">
        <v>3146</v>
      </c>
      <c r="C730" s="6" t="s">
        <v>3147</v>
      </c>
      <c r="D730" s="6" t="s">
        <v>1088</v>
      </c>
      <c r="E730" s="6" t="s">
        <v>3027</v>
      </c>
      <c r="F730" s="6" t="s">
        <v>3148</v>
      </c>
      <c r="G730" s="24" t="s">
        <v>1037</v>
      </c>
      <c r="H730" s="24"/>
      <c r="I730" s="24" t="s">
        <v>3149</v>
      </c>
      <c r="J730" s="24"/>
      <c r="K730" s="24"/>
      <c r="L730" s="24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26.25" customHeight="1" x14ac:dyDescent="0.2">
      <c r="A731" s="6" t="s">
        <v>1936</v>
      </c>
      <c r="B731" s="6" t="s">
        <v>3150</v>
      </c>
      <c r="C731" s="6" t="s">
        <v>3151</v>
      </c>
      <c r="D731" s="6" t="s">
        <v>1232</v>
      </c>
      <c r="E731" s="6" t="s">
        <v>1568</v>
      </c>
      <c r="F731" s="6" t="s">
        <v>3152</v>
      </c>
      <c r="G731" s="24" t="s">
        <v>1037</v>
      </c>
      <c r="H731" s="24"/>
      <c r="I731" s="24" t="s">
        <v>3149</v>
      </c>
      <c r="J731" s="24"/>
      <c r="K731" s="24"/>
      <c r="L731" s="24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26.25" customHeight="1" x14ac:dyDescent="0.2">
      <c r="A732" s="6" t="s">
        <v>21</v>
      </c>
      <c r="B732" s="6" t="s">
        <v>1356</v>
      </c>
      <c r="C732" s="6" t="s">
        <v>3153</v>
      </c>
      <c r="D732" s="6" t="s">
        <v>3154</v>
      </c>
      <c r="E732" s="6" t="s">
        <v>3155</v>
      </c>
      <c r="F732" s="6" t="s">
        <v>3156</v>
      </c>
      <c r="G732" s="24" t="s">
        <v>3157</v>
      </c>
      <c r="H732" s="24"/>
      <c r="I732" s="24" t="s">
        <v>3158</v>
      </c>
      <c r="J732" s="24"/>
      <c r="K732" s="24"/>
      <c r="L732" s="24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26.25" customHeight="1" x14ac:dyDescent="0.2">
      <c r="A733" s="6" t="s">
        <v>2062</v>
      </c>
      <c r="B733" s="6" t="s">
        <v>3159</v>
      </c>
      <c r="C733" s="6" t="s">
        <v>3160</v>
      </c>
      <c r="D733" s="6" t="s">
        <v>3161</v>
      </c>
      <c r="E733" s="6" t="s">
        <v>3162</v>
      </c>
      <c r="F733" s="6" t="s">
        <v>3163</v>
      </c>
      <c r="G733" s="24" t="s">
        <v>3164</v>
      </c>
      <c r="H733" s="24"/>
      <c r="I733" s="24" t="s">
        <v>3165</v>
      </c>
      <c r="J733" s="24"/>
      <c r="K733" s="24"/>
      <c r="L733" s="24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26.25" customHeight="1" x14ac:dyDescent="0.2">
      <c r="A734" s="6" t="s">
        <v>2596</v>
      </c>
      <c r="B734" s="6" t="s">
        <v>1222</v>
      </c>
      <c r="C734" s="6" t="s">
        <v>3166</v>
      </c>
      <c r="D734" s="6" t="s">
        <v>3167</v>
      </c>
      <c r="E734" s="6" t="s">
        <v>3168</v>
      </c>
      <c r="F734" s="6" t="s">
        <v>3169</v>
      </c>
      <c r="G734" s="24" t="s">
        <v>3170</v>
      </c>
      <c r="H734" s="24"/>
      <c r="I734" s="24" t="s">
        <v>2928</v>
      </c>
      <c r="J734" s="24"/>
      <c r="K734" s="24"/>
      <c r="L734" s="24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26.25" customHeight="1" x14ac:dyDescent="0.2">
      <c r="A735" s="6" t="s">
        <v>2238</v>
      </c>
      <c r="B735" s="6" t="s">
        <v>3171</v>
      </c>
      <c r="C735" s="6" t="s">
        <v>3172</v>
      </c>
      <c r="D735" s="6" t="s">
        <v>781</v>
      </c>
      <c r="E735" s="6" t="s">
        <v>3173</v>
      </c>
      <c r="F735" s="6" t="s">
        <v>3174</v>
      </c>
      <c r="G735" s="24" t="s">
        <v>3175</v>
      </c>
      <c r="H735" s="24"/>
      <c r="I735" s="24" t="s">
        <v>389</v>
      </c>
      <c r="J735" s="24"/>
      <c r="K735" s="24"/>
      <c r="L735" s="24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26.25" customHeight="1" x14ac:dyDescent="0.2">
      <c r="A736" s="6" t="s">
        <v>806</v>
      </c>
      <c r="B736" s="6" t="s">
        <v>3176</v>
      </c>
      <c r="C736" s="6" t="s">
        <v>3177</v>
      </c>
      <c r="D736" s="6" t="s">
        <v>1075</v>
      </c>
      <c r="E736" s="6" t="s">
        <v>3178</v>
      </c>
      <c r="F736" s="6" t="s">
        <v>3179</v>
      </c>
      <c r="G736" s="24" t="s">
        <v>3180</v>
      </c>
      <c r="H736" s="24"/>
      <c r="I736" s="24" t="s">
        <v>1057</v>
      </c>
      <c r="J736" s="24"/>
      <c r="K736" s="24"/>
      <c r="L736" s="24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26.25" customHeight="1" x14ac:dyDescent="0.2">
      <c r="A737" s="6" t="s">
        <v>1362</v>
      </c>
      <c r="B737" s="6" t="s">
        <v>1017</v>
      </c>
      <c r="C737" s="6" t="s">
        <v>3181</v>
      </c>
      <c r="D737" s="6" t="s">
        <v>3182</v>
      </c>
      <c r="E737" s="6" t="s">
        <v>3183</v>
      </c>
      <c r="F737" s="6" t="s">
        <v>3184</v>
      </c>
      <c r="G737" s="24" t="s">
        <v>2328</v>
      </c>
      <c r="H737" s="24"/>
      <c r="I737" s="24" t="s">
        <v>3185</v>
      </c>
      <c r="J737" s="24"/>
      <c r="K737" s="24"/>
      <c r="L737" s="24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26.25" customHeight="1" x14ac:dyDescent="0.2">
      <c r="A738" s="6" t="s">
        <v>3186</v>
      </c>
      <c r="B738" s="6" t="s">
        <v>3187</v>
      </c>
      <c r="C738" s="6" t="s">
        <v>3188</v>
      </c>
      <c r="D738" s="6" t="s">
        <v>3189</v>
      </c>
      <c r="E738" s="6" t="s">
        <v>3190</v>
      </c>
      <c r="F738" s="6" t="s">
        <v>3191</v>
      </c>
      <c r="G738" s="24" t="s">
        <v>3192</v>
      </c>
      <c r="H738" s="24"/>
      <c r="I738" s="24" t="s">
        <v>3193</v>
      </c>
      <c r="J738" s="24"/>
      <c r="K738" s="24"/>
      <c r="L738" s="24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26.25" customHeight="1" x14ac:dyDescent="0.2">
      <c r="A739" s="6" t="s">
        <v>2045</v>
      </c>
      <c r="B739" s="6" t="s">
        <v>3194</v>
      </c>
      <c r="C739" s="6" t="s">
        <v>3195</v>
      </c>
      <c r="D739" s="6" t="s">
        <v>3196</v>
      </c>
      <c r="E739" s="6" t="s">
        <v>3197</v>
      </c>
      <c r="F739" s="6" t="s">
        <v>3198</v>
      </c>
      <c r="G739" s="24" t="s">
        <v>2385</v>
      </c>
      <c r="H739" s="24"/>
      <c r="I739" s="24" t="s">
        <v>1729</v>
      </c>
      <c r="J739" s="24"/>
      <c r="K739" s="24"/>
      <c r="L739" s="24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26.25" customHeight="1" x14ac:dyDescent="0.2">
      <c r="A740" s="6" t="s">
        <v>1258</v>
      </c>
      <c r="B740" s="6" t="s">
        <v>1363</v>
      </c>
      <c r="C740" s="6" t="s">
        <v>3199</v>
      </c>
      <c r="D740" s="6" t="s">
        <v>71</v>
      </c>
      <c r="E740" s="6" t="s">
        <v>128</v>
      </c>
      <c r="F740" s="6" t="s">
        <v>3200</v>
      </c>
      <c r="G740" s="24" t="s">
        <v>3201</v>
      </c>
      <c r="H740" s="24"/>
      <c r="I740" s="24" t="s">
        <v>3202</v>
      </c>
      <c r="J740" s="24"/>
      <c r="K740" s="24"/>
      <c r="L740" s="24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26.25" customHeight="1" x14ac:dyDescent="0.2">
      <c r="A741" s="6" t="s">
        <v>2357</v>
      </c>
      <c r="B741" s="6" t="s">
        <v>14</v>
      </c>
      <c r="C741" s="6" t="s">
        <v>3203</v>
      </c>
      <c r="D741" s="6" t="s">
        <v>71</v>
      </c>
      <c r="E741" s="6" t="s">
        <v>3204</v>
      </c>
      <c r="F741" s="6" t="s">
        <v>3205</v>
      </c>
      <c r="G741" s="24" t="s">
        <v>3206</v>
      </c>
      <c r="H741" s="24"/>
      <c r="I741" s="24" t="s">
        <v>1273</v>
      </c>
      <c r="J741" s="24"/>
      <c r="K741" s="24"/>
      <c r="L741" s="24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26.25" customHeight="1" x14ac:dyDescent="0.2">
      <c r="A742" s="6" t="s">
        <v>169</v>
      </c>
      <c r="B742" s="6" t="s">
        <v>1670</v>
      </c>
      <c r="C742" s="6" t="s">
        <v>3207</v>
      </c>
      <c r="D742" s="6" t="s">
        <v>71</v>
      </c>
      <c r="E742" s="6" t="s">
        <v>2809</v>
      </c>
      <c r="F742" s="6" t="s">
        <v>3208</v>
      </c>
      <c r="G742" s="24" t="s">
        <v>3209</v>
      </c>
      <c r="H742" s="24"/>
      <c r="I742" s="24" t="s">
        <v>3210</v>
      </c>
      <c r="J742" s="24"/>
      <c r="K742" s="24"/>
      <c r="L742" s="24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26.25" customHeight="1" x14ac:dyDescent="0.2">
      <c r="A743" s="6" t="s">
        <v>1315</v>
      </c>
      <c r="B743" s="6" t="s">
        <v>995</v>
      </c>
      <c r="C743" s="6" t="s">
        <v>3211</v>
      </c>
      <c r="D743" s="6" t="s">
        <v>3212</v>
      </c>
      <c r="E743" s="6" t="s">
        <v>2809</v>
      </c>
      <c r="F743" s="6" t="s">
        <v>3213</v>
      </c>
      <c r="G743" s="24" t="s">
        <v>3214</v>
      </c>
      <c r="H743" s="24"/>
      <c r="I743" s="24" t="s">
        <v>3215</v>
      </c>
      <c r="J743" s="24"/>
      <c r="K743" s="24"/>
      <c r="L743" s="24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26.25" customHeight="1" x14ac:dyDescent="0.2">
      <c r="A744" s="6" t="s">
        <v>3216</v>
      </c>
      <c r="B744" s="6" t="s">
        <v>2105</v>
      </c>
      <c r="C744" s="6" t="s">
        <v>3217</v>
      </c>
      <c r="D744" s="6" t="s">
        <v>3218</v>
      </c>
      <c r="E744" s="6" t="s">
        <v>1649</v>
      </c>
      <c r="F744" s="6" t="s">
        <v>3219</v>
      </c>
      <c r="G744" s="24" t="s">
        <v>2558</v>
      </c>
      <c r="H744" s="24"/>
      <c r="I744" s="24" t="s">
        <v>3220</v>
      </c>
      <c r="J744" s="24"/>
      <c r="K744" s="24"/>
      <c r="L744" s="24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26.25" customHeight="1" x14ac:dyDescent="0.2">
      <c r="A745" s="6" t="s">
        <v>1412</v>
      </c>
      <c r="B745" s="6" t="s">
        <v>3221</v>
      </c>
      <c r="C745" s="6" t="s">
        <v>3222</v>
      </c>
      <c r="D745" s="6" t="s">
        <v>3223</v>
      </c>
      <c r="E745" s="6" t="s">
        <v>3224</v>
      </c>
      <c r="F745" s="6" t="s">
        <v>3225</v>
      </c>
      <c r="G745" s="24" t="s">
        <v>3226</v>
      </c>
      <c r="H745" s="24"/>
      <c r="I745" s="24" t="s">
        <v>2092</v>
      </c>
      <c r="J745" s="24"/>
      <c r="K745" s="24"/>
      <c r="L745" s="24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26.25" customHeight="1" x14ac:dyDescent="0.2">
      <c r="A746" s="6" t="s">
        <v>3227</v>
      </c>
      <c r="B746" s="6" t="s">
        <v>3228</v>
      </c>
      <c r="C746" s="6" t="s">
        <v>3229</v>
      </c>
      <c r="D746" s="6" t="s">
        <v>648</v>
      </c>
      <c r="E746" s="6" t="s">
        <v>3230</v>
      </c>
      <c r="F746" s="6" t="s">
        <v>3231</v>
      </c>
      <c r="G746" s="24" t="s">
        <v>235</v>
      </c>
      <c r="H746" s="24"/>
      <c r="I746" s="24" t="s">
        <v>2756</v>
      </c>
      <c r="J746" s="24"/>
      <c r="K746" s="24"/>
      <c r="L746" s="24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26.25" customHeight="1" x14ac:dyDescent="0.2">
      <c r="A747" s="6" t="s">
        <v>295</v>
      </c>
      <c r="B747" s="6" t="s">
        <v>3232</v>
      </c>
      <c r="C747" s="6" t="s">
        <v>3233</v>
      </c>
      <c r="D747" s="6" t="s">
        <v>1219</v>
      </c>
      <c r="E747" s="6" t="s">
        <v>3234</v>
      </c>
      <c r="F747" s="6" t="s">
        <v>3235</v>
      </c>
      <c r="G747" s="24" t="s">
        <v>2940</v>
      </c>
      <c r="H747" s="24"/>
      <c r="I747" s="24" t="s">
        <v>757</v>
      </c>
      <c r="J747" s="24"/>
      <c r="K747" s="24"/>
      <c r="L747" s="24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26.25" customHeight="1" x14ac:dyDescent="0.2">
      <c r="A748" s="6" t="s">
        <v>1266</v>
      </c>
      <c r="B748" s="6" t="s">
        <v>3236</v>
      </c>
      <c r="C748" s="6" t="s">
        <v>3237</v>
      </c>
      <c r="D748" s="6" t="s">
        <v>16</v>
      </c>
      <c r="E748" s="6" t="s">
        <v>3238</v>
      </c>
      <c r="F748" s="6" t="s">
        <v>3239</v>
      </c>
      <c r="G748" s="24" t="s">
        <v>3240</v>
      </c>
      <c r="H748" s="24"/>
      <c r="I748" s="24" t="s">
        <v>3220</v>
      </c>
      <c r="J748" s="24"/>
      <c r="K748" s="24"/>
      <c r="L748" s="24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26.25" customHeight="1" x14ac:dyDescent="0.2">
      <c r="A749" s="6" t="s">
        <v>3241</v>
      </c>
      <c r="B749" s="6" t="s">
        <v>1440</v>
      </c>
      <c r="C749" s="6" t="s">
        <v>3242</v>
      </c>
      <c r="D749" s="6" t="s">
        <v>1855</v>
      </c>
      <c r="E749" s="6" t="s">
        <v>3243</v>
      </c>
      <c r="F749" s="6" t="s">
        <v>3244</v>
      </c>
      <c r="G749" s="24" t="s">
        <v>3245</v>
      </c>
      <c r="H749" s="24"/>
      <c r="I749" s="24" t="s">
        <v>2445</v>
      </c>
      <c r="J749" s="24"/>
      <c r="K749" s="24"/>
      <c r="L749" s="24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26.25" customHeight="1" x14ac:dyDescent="0.2">
      <c r="A750" s="6" t="s">
        <v>871</v>
      </c>
      <c r="B750" s="6" t="s">
        <v>3246</v>
      </c>
      <c r="C750" s="6" t="s">
        <v>3247</v>
      </c>
      <c r="D750" s="6" t="s">
        <v>3248</v>
      </c>
      <c r="E750" s="6" t="s">
        <v>3249</v>
      </c>
      <c r="F750" s="6" t="s">
        <v>3250</v>
      </c>
      <c r="G750" s="24" t="s">
        <v>152</v>
      </c>
      <c r="H750" s="24"/>
      <c r="I750" s="24" t="s">
        <v>1057</v>
      </c>
      <c r="J750" s="24"/>
      <c r="K750" s="24"/>
      <c r="L750" s="24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26.25" customHeight="1" x14ac:dyDescent="0.2">
      <c r="A751" s="6" t="s">
        <v>3251</v>
      </c>
      <c r="B751" s="6" t="s">
        <v>2837</v>
      </c>
      <c r="C751" s="6" t="s">
        <v>3252</v>
      </c>
      <c r="D751" s="6" t="s">
        <v>982</v>
      </c>
      <c r="E751" s="6" t="s">
        <v>3253</v>
      </c>
      <c r="F751" s="6" t="s">
        <v>3254</v>
      </c>
      <c r="G751" s="24" t="s">
        <v>3255</v>
      </c>
      <c r="H751" s="24"/>
      <c r="I751" s="24" t="s">
        <v>181</v>
      </c>
      <c r="J751" s="24"/>
      <c r="K751" s="24"/>
      <c r="L751" s="24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26.25" customHeight="1" x14ac:dyDescent="0.2">
      <c r="A752" s="6" t="s">
        <v>2892</v>
      </c>
      <c r="B752" s="6" t="s">
        <v>3256</v>
      </c>
      <c r="C752" s="6" t="s">
        <v>3257</v>
      </c>
      <c r="D752" s="6" t="s">
        <v>2160</v>
      </c>
      <c r="E752" s="6" t="s">
        <v>3258</v>
      </c>
      <c r="F752" s="6" t="s">
        <v>3259</v>
      </c>
      <c r="G752" s="24" t="s">
        <v>670</v>
      </c>
      <c r="H752" s="24"/>
      <c r="I752" s="24" t="s">
        <v>1431</v>
      </c>
      <c r="J752" s="24"/>
      <c r="K752" s="24"/>
      <c r="L752" s="24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26.25" customHeight="1" x14ac:dyDescent="0.2">
      <c r="A753" s="6" t="s">
        <v>1467</v>
      </c>
      <c r="B753" s="6" t="s">
        <v>2531</v>
      </c>
      <c r="C753" s="6" t="s">
        <v>3260</v>
      </c>
      <c r="D753" s="6" t="s">
        <v>1611</v>
      </c>
      <c r="E753" s="6" t="s">
        <v>3261</v>
      </c>
      <c r="F753" s="6" t="s">
        <v>3262</v>
      </c>
      <c r="G753" s="24" t="s">
        <v>1389</v>
      </c>
      <c r="H753" s="24"/>
      <c r="I753" s="24" t="s">
        <v>1451</v>
      </c>
      <c r="J753" s="24"/>
      <c r="K753" s="24"/>
      <c r="L753" s="24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26.25" customHeight="1" x14ac:dyDescent="0.2">
      <c r="A754" s="6" t="s">
        <v>3263</v>
      </c>
      <c r="B754" s="6" t="s">
        <v>3264</v>
      </c>
      <c r="C754" s="6" t="s">
        <v>3265</v>
      </c>
      <c r="D754" s="6" t="s">
        <v>87</v>
      </c>
      <c r="E754" s="6" t="s">
        <v>3143</v>
      </c>
      <c r="F754" s="6" t="s">
        <v>3266</v>
      </c>
      <c r="G754" s="24" t="s">
        <v>426</v>
      </c>
      <c r="H754" s="24"/>
      <c r="I754" s="24" t="s">
        <v>477</v>
      </c>
      <c r="J754" s="24"/>
      <c r="K754" s="24"/>
      <c r="L754" s="24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26.25" customHeight="1" x14ac:dyDescent="0.2">
      <c r="A755" s="6" t="s">
        <v>2415</v>
      </c>
      <c r="B755" s="6" t="s">
        <v>2763</v>
      </c>
      <c r="C755" s="6" t="s">
        <v>3267</v>
      </c>
      <c r="D755" s="6" t="s">
        <v>3268</v>
      </c>
      <c r="E755" s="6" t="s">
        <v>120</v>
      </c>
      <c r="F755" s="6" t="s">
        <v>3269</v>
      </c>
      <c r="G755" s="24" t="s">
        <v>1214</v>
      </c>
      <c r="H755" s="24"/>
      <c r="I755" s="24" t="s">
        <v>722</v>
      </c>
      <c r="J755" s="24"/>
      <c r="K755" s="24"/>
      <c r="L755" s="24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26.25" customHeight="1" x14ac:dyDescent="0.2">
      <c r="A756" s="6" t="s">
        <v>3270</v>
      </c>
      <c r="B756" s="6" t="s">
        <v>3271</v>
      </c>
      <c r="C756" s="6" t="s">
        <v>3272</v>
      </c>
      <c r="D756" s="6" t="s">
        <v>377</v>
      </c>
      <c r="E756" s="6" t="s">
        <v>3273</v>
      </c>
      <c r="F756" s="6" t="s">
        <v>3274</v>
      </c>
      <c r="G756" s="24" t="s">
        <v>3275</v>
      </c>
      <c r="H756" s="24"/>
      <c r="I756" s="24" t="s">
        <v>708</v>
      </c>
      <c r="J756" s="24"/>
      <c r="K756" s="24"/>
      <c r="L756" s="24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26.25" customHeight="1" x14ac:dyDescent="0.2">
      <c r="A757" s="6" t="s">
        <v>347</v>
      </c>
      <c r="B757" s="6" t="s">
        <v>865</v>
      </c>
      <c r="C757" s="6" t="s">
        <v>3276</v>
      </c>
      <c r="D757" s="6" t="s">
        <v>3277</v>
      </c>
      <c r="E757" s="6" t="s">
        <v>3278</v>
      </c>
      <c r="F757" s="6" t="s">
        <v>3279</v>
      </c>
      <c r="G757" s="24" t="s">
        <v>3240</v>
      </c>
      <c r="H757" s="24"/>
      <c r="I757" s="24" t="s">
        <v>3220</v>
      </c>
      <c r="J757" s="24"/>
      <c r="K757" s="24"/>
      <c r="L757" s="24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26.25" customHeight="1" x14ac:dyDescent="0.2">
      <c r="A758" s="6" t="s">
        <v>3280</v>
      </c>
      <c r="B758" s="6" t="s">
        <v>3281</v>
      </c>
      <c r="C758" s="6" t="s">
        <v>3282</v>
      </c>
      <c r="D758" s="6" t="s">
        <v>3283</v>
      </c>
      <c r="E758" s="6" t="s">
        <v>3284</v>
      </c>
      <c r="F758" s="6" t="s">
        <v>3285</v>
      </c>
      <c r="G758" s="24" t="s">
        <v>1822</v>
      </c>
      <c r="H758" s="24"/>
      <c r="I758" s="24" t="s">
        <v>3286</v>
      </c>
      <c r="J758" s="24"/>
      <c r="K758" s="24"/>
      <c r="L758" s="24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26.25" customHeight="1" x14ac:dyDescent="0.2">
      <c r="A759" s="6" t="s">
        <v>3287</v>
      </c>
      <c r="B759" s="6" t="s">
        <v>3288</v>
      </c>
      <c r="C759" s="6" t="s">
        <v>3289</v>
      </c>
      <c r="D759" s="6" t="s">
        <v>1404</v>
      </c>
      <c r="E759" s="6" t="s">
        <v>3290</v>
      </c>
      <c r="F759" s="6" t="s">
        <v>3285</v>
      </c>
      <c r="G759" s="24" t="s">
        <v>2328</v>
      </c>
      <c r="H759" s="24"/>
      <c r="I759" s="24" t="s">
        <v>3291</v>
      </c>
      <c r="J759" s="24"/>
      <c r="K759" s="24"/>
      <c r="L759" s="24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26.25" customHeight="1" x14ac:dyDescent="0.2">
      <c r="A760" s="6" t="s">
        <v>3292</v>
      </c>
      <c r="B760" s="6" t="s">
        <v>3293</v>
      </c>
      <c r="C760" s="6" t="s">
        <v>3294</v>
      </c>
      <c r="D760" s="6" t="s">
        <v>3295</v>
      </c>
      <c r="E760" s="6" t="s">
        <v>3296</v>
      </c>
      <c r="F760" s="6" t="s">
        <v>3297</v>
      </c>
      <c r="G760" s="24" t="s">
        <v>3298</v>
      </c>
      <c r="H760" s="24"/>
      <c r="I760" s="24" t="s">
        <v>1473</v>
      </c>
      <c r="J760" s="24"/>
      <c r="K760" s="24"/>
      <c r="L760" s="24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26.25" customHeight="1" x14ac:dyDescent="0.2">
      <c r="A761" s="6" t="s">
        <v>1064</v>
      </c>
      <c r="B761" s="6" t="s">
        <v>3299</v>
      </c>
      <c r="C761" s="6" t="s">
        <v>3300</v>
      </c>
      <c r="D761" s="6" t="s">
        <v>3301</v>
      </c>
      <c r="E761" s="6" t="s">
        <v>3302</v>
      </c>
      <c r="F761" s="6" t="s">
        <v>3303</v>
      </c>
      <c r="G761" s="24" t="s">
        <v>2421</v>
      </c>
      <c r="H761" s="24"/>
      <c r="I761" s="24" t="s">
        <v>3304</v>
      </c>
      <c r="J761" s="24"/>
      <c r="K761" s="24"/>
      <c r="L761" s="24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26.25" customHeight="1" x14ac:dyDescent="0.2">
      <c r="A762" s="6" t="s">
        <v>633</v>
      </c>
      <c r="B762" s="6" t="s">
        <v>333</v>
      </c>
      <c r="C762" s="6" t="s">
        <v>3305</v>
      </c>
      <c r="D762" s="6" t="s">
        <v>200</v>
      </c>
      <c r="E762" s="6" t="s">
        <v>3306</v>
      </c>
      <c r="F762" s="6" t="s">
        <v>3307</v>
      </c>
      <c r="G762" s="24" t="s">
        <v>3308</v>
      </c>
      <c r="H762" s="24"/>
      <c r="I762" s="24" t="s">
        <v>3309</v>
      </c>
      <c r="J762" s="24"/>
      <c r="K762" s="24"/>
      <c r="L762" s="24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26.25" customHeight="1" x14ac:dyDescent="0.2">
      <c r="A763" s="6" t="s">
        <v>2576</v>
      </c>
      <c r="B763" s="6" t="s">
        <v>3310</v>
      </c>
      <c r="C763" s="6" t="s">
        <v>3311</v>
      </c>
      <c r="D763" s="6" t="s">
        <v>291</v>
      </c>
      <c r="E763" s="6" t="s">
        <v>3312</v>
      </c>
      <c r="F763" s="6" t="s">
        <v>3313</v>
      </c>
      <c r="G763" s="24" t="s">
        <v>2835</v>
      </c>
      <c r="H763" s="24"/>
      <c r="I763" s="24" t="s">
        <v>3314</v>
      </c>
      <c r="J763" s="24"/>
      <c r="K763" s="24"/>
      <c r="L763" s="24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26.25" customHeight="1" x14ac:dyDescent="0.2">
      <c r="A764" s="6" t="s">
        <v>1338</v>
      </c>
      <c r="B764" s="6" t="s">
        <v>1132</v>
      </c>
      <c r="C764" s="6" t="s">
        <v>3315</v>
      </c>
      <c r="D764" s="6" t="s">
        <v>1422</v>
      </c>
      <c r="E764" s="6" t="s">
        <v>3316</v>
      </c>
      <c r="F764" s="6" t="s">
        <v>3317</v>
      </c>
      <c r="G764" s="24" t="s">
        <v>3318</v>
      </c>
      <c r="H764" s="24"/>
      <c r="I764" s="24" t="s">
        <v>3304</v>
      </c>
      <c r="J764" s="24"/>
      <c r="K764" s="24"/>
      <c r="L764" s="24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26.25" customHeight="1" x14ac:dyDescent="0.2">
      <c r="A765" s="6" t="s">
        <v>785</v>
      </c>
      <c r="B765" s="6" t="s">
        <v>3319</v>
      </c>
      <c r="C765" s="6" t="s">
        <v>3320</v>
      </c>
      <c r="D765" s="6" t="s">
        <v>3321</v>
      </c>
      <c r="E765" s="6" t="s">
        <v>3322</v>
      </c>
      <c r="F765" s="6" t="s">
        <v>3323</v>
      </c>
      <c r="G765" s="24" t="s">
        <v>3324</v>
      </c>
      <c r="H765" s="24"/>
      <c r="I765" s="24" t="s">
        <v>805</v>
      </c>
      <c r="J765" s="24"/>
      <c r="K765" s="24"/>
      <c r="L765" s="24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26.25" customHeight="1" x14ac:dyDescent="0.2">
      <c r="A766" s="6" t="s">
        <v>189</v>
      </c>
      <c r="B766" s="6" t="s">
        <v>831</v>
      </c>
      <c r="C766" s="6" t="s">
        <v>3325</v>
      </c>
      <c r="D766" s="6" t="s">
        <v>1711</v>
      </c>
      <c r="E766" s="6" t="s">
        <v>3326</v>
      </c>
      <c r="F766" s="6" t="s">
        <v>3327</v>
      </c>
      <c r="G766" s="24" t="s">
        <v>2662</v>
      </c>
      <c r="H766" s="24"/>
      <c r="I766" s="24" t="s">
        <v>1378</v>
      </c>
      <c r="J766" s="24"/>
      <c r="K766" s="24"/>
      <c r="L766" s="24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26.25" customHeight="1" x14ac:dyDescent="0.2">
      <c r="A767" s="6" t="s">
        <v>2051</v>
      </c>
      <c r="B767" s="6" t="s">
        <v>3328</v>
      </c>
      <c r="C767" s="6" t="s">
        <v>3329</v>
      </c>
      <c r="D767" s="6" t="s">
        <v>3330</v>
      </c>
      <c r="E767" s="6" t="s">
        <v>3331</v>
      </c>
      <c r="F767" s="6" t="s">
        <v>3332</v>
      </c>
      <c r="G767" s="24" t="s">
        <v>1479</v>
      </c>
      <c r="H767" s="24"/>
      <c r="I767" s="24" t="s">
        <v>1396</v>
      </c>
      <c r="J767" s="24"/>
      <c r="K767" s="24"/>
      <c r="L767" s="24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26.25" customHeight="1" x14ac:dyDescent="0.2">
      <c r="A768" s="6" t="s">
        <v>1412</v>
      </c>
      <c r="B768" s="6" t="s">
        <v>3333</v>
      </c>
      <c r="C768" s="6" t="s">
        <v>3334</v>
      </c>
      <c r="D768" s="6" t="s">
        <v>1082</v>
      </c>
      <c r="E768" s="6" t="s">
        <v>3335</v>
      </c>
      <c r="F768" s="6" t="s">
        <v>3336</v>
      </c>
      <c r="G768" s="24" t="s">
        <v>1701</v>
      </c>
      <c r="H768" s="24"/>
      <c r="I768" s="24" t="s">
        <v>2811</v>
      </c>
      <c r="J768" s="24"/>
      <c r="K768" s="24"/>
      <c r="L768" s="24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26.25" customHeight="1" x14ac:dyDescent="0.2">
      <c r="A769" s="6" t="s">
        <v>1170</v>
      </c>
      <c r="B769" s="6" t="s">
        <v>2221</v>
      </c>
      <c r="C769" s="6" t="s">
        <v>3337</v>
      </c>
      <c r="D769" s="6" t="s">
        <v>3338</v>
      </c>
      <c r="E769" s="6" t="s">
        <v>3339</v>
      </c>
      <c r="F769" s="6" t="s">
        <v>3340</v>
      </c>
      <c r="G769" s="24" t="s">
        <v>3341</v>
      </c>
      <c r="H769" s="24"/>
      <c r="I769" s="24" t="s">
        <v>870</v>
      </c>
      <c r="J769" s="24"/>
      <c r="K769" s="24"/>
      <c r="L769" s="24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26.25" customHeight="1" x14ac:dyDescent="0.2">
      <c r="A770" s="6" t="s">
        <v>108</v>
      </c>
      <c r="B770" s="6" t="s">
        <v>1925</v>
      </c>
      <c r="C770" s="6" t="s">
        <v>3342</v>
      </c>
      <c r="D770" s="6" t="s">
        <v>3283</v>
      </c>
      <c r="E770" s="6" t="s">
        <v>3343</v>
      </c>
      <c r="F770" s="6" t="s">
        <v>3344</v>
      </c>
      <c r="G770" s="24" t="s">
        <v>3345</v>
      </c>
      <c r="H770" s="24"/>
      <c r="I770" s="24" t="s">
        <v>3346</v>
      </c>
      <c r="J770" s="24"/>
      <c r="K770" s="24"/>
      <c r="L770" s="24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26.25" customHeight="1" x14ac:dyDescent="0.2">
      <c r="A771" s="6" t="s">
        <v>3347</v>
      </c>
      <c r="B771" s="6" t="s">
        <v>800</v>
      </c>
      <c r="C771" s="6" t="s">
        <v>3348</v>
      </c>
      <c r="D771" s="6" t="s">
        <v>3349</v>
      </c>
      <c r="E771" s="6" t="s">
        <v>3350</v>
      </c>
      <c r="F771" s="6" t="s">
        <v>3351</v>
      </c>
      <c r="G771" s="24" t="s">
        <v>1639</v>
      </c>
      <c r="H771" s="24"/>
      <c r="I771" s="24" t="s">
        <v>12</v>
      </c>
      <c r="J771" s="24"/>
      <c r="K771" s="24"/>
      <c r="L771" s="24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26.25" customHeight="1" x14ac:dyDescent="0.2">
      <c r="A772" s="6" t="s">
        <v>3352</v>
      </c>
      <c r="B772" s="6" t="s">
        <v>3353</v>
      </c>
      <c r="C772" s="6" t="s">
        <v>3354</v>
      </c>
      <c r="D772" s="6" t="s">
        <v>3355</v>
      </c>
      <c r="E772" s="6" t="s">
        <v>3356</v>
      </c>
      <c r="F772" s="6" t="s">
        <v>3357</v>
      </c>
      <c r="G772" s="24" t="s">
        <v>1272</v>
      </c>
      <c r="H772" s="24"/>
      <c r="I772" s="24" t="s">
        <v>1228</v>
      </c>
      <c r="J772" s="24"/>
      <c r="K772" s="24"/>
      <c r="L772" s="24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26.25" customHeight="1" x14ac:dyDescent="0.2">
      <c r="A773" s="6" t="s">
        <v>812</v>
      </c>
      <c r="B773" s="6" t="s">
        <v>1373</v>
      </c>
      <c r="C773" s="6" t="s">
        <v>3358</v>
      </c>
      <c r="D773" s="6" t="s">
        <v>3359</v>
      </c>
      <c r="E773" s="6" t="s">
        <v>3360</v>
      </c>
      <c r="F773" s="6" t="s">
        <v>3361</v>
      </c>
      <c r="G773" s="24" t="s">
        <v>1758</v>
      </c>
      <c r="H773" s="24"/>
      <c r="I773" s="24" t="s">
        <v>1983</v>
      </c>
      <c r="J773" s="24"/>
      <c r="K773" s="24"/>
      <c r="L773" s="24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26.25" customHeight="1" x14ac:dyDescent="0.2">
      <c r="A774" s="6" t="s">
        <v>1244</v>
      </c>
      <c r="B774" s="6" t="s">
        <v>230</v>
      </c>
      <c r="C774" s="6" t="s">
        <v>3362</v>
      </c>
      <c r="D774" s="6" t="s">
        <v>87</v>
      </c>
      <c r="E774" s="6" t="s">
        <v>3363</v>
      </c>
      <c r="F774" s="6" t="s">
        <v>3364</v>
      </c>
      <c r="G774" s="24" t="s">
        <v>3365</v>
      </c>
      <c r="H774" s="24"/>
      <c r="I774" s="24" t="s">
        <v>2386</v>
      </c>
      <c r="J774" s="24"/>
      <c r="K774" s="24"/>
      <c r="L774" s="24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26.25" customHeight="1" x14ac:dyDescent="0.2">
      <c r="A775" s="6" t="s">
        <v>3366</v>
      </c>
      <c r="B775" s="6" t="s">
        <v>3367</v>
      </c>
      <c r="C775" s="6" t="s">
        <v>3368</v>
      </c>
      <c r="D775" s="6" t="s">
        <v>1093</v>
      </c>
      <c r="E775" s="6" t="s">
        <v>3369</v>
      </c>
      <c r="F775" s="6" t="s">
        <v>3370</v>
      </c>
      <c r="G775" s="24" t="s">
        <v>3099</v>
      </c>
      <c r="H775" s="24"/>
      <c r="I775" s="24" t="s">
        <v>798</v>
      </c>
      <c r="J775" s="24"/>
      <c r="K775" s="24"/>
      <c r="L775" s="24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26.25" customHeight="1" x14ac:dyDescent="0.2">
      <c r="A776" s="6" t="s">
        <v>3371</v>
      </c>
      <c r="B776" s="6" t="s">
        <v>3264</v>
      </c>
      <c r="C776" s="6" t="s">
        <v>3372</v>
      </c>
      <c r="D776" s="6" t="s">
        <v>3373</v>
      </c>
      <c r="E776" s="6" t="s">
        <v>3374</v>
      </c>
      <c r="F776" s="6" t="s">
        <v>3375</v>
      </c>
      <c r="G776" s="24" t="s">
        <v>3376</v>
      </c>
      <c r="H776" s="24"/>
      <c r="I776" s="24" t="s">
        <v>3377</v>
      </c>
      <c r="J776" s="24"/>
      <c r="K776" s="24"/>
      <c r="L776" s="24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26.25" customHeight="1" x14ac:dyDescent="0.2">
      <c r="A777" s="6" t="s">
        <v>3378</v>
      </c>
      <c r="B777" s="6" t="s">
        <v>3379</v>
      </c>
      <c r="C777" s="6" t="s">
        <v>3380</v>
      </c>
      <c r="D777" s="6" t="s">
        <v>1755</v>
      </c>
      <c r="E777" s="6" t="s">
        <v>3381</v>
      </c>
      <c r="F777" s="6" t="s">
        <v>3382</v>
      </c>
      <c r="G777" s="24" t="s">
        <v>3383</v>
      </c>
      <c r="H777" s="24"/>
      <c r="I777" s="24" t="s">
        <v>3384</v>
      </c>
      <c r="J777" s="24"/>
      <c r="K777" s="24"/>
      <c r="L777" s="24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26.25" customHeight="1" x14ac:dyDescent="0.2">
      <c r="A778" s="6" t="s">
        <v>3385</v>
      </c>
      <c r="B778" s="6" t="s">
        <v>681</v>
      </c>
      <c r="C778" s="6" t="s">
        <v>3386</v>
      </c>
      <c r="D778" s="6" t="s">
        <v>3387</v>
      </c>
      <c r="E778" s="6" t="s">
        <v>3388</v>
      </c>
      <c r="F778" s="6" t="s">
        <v>3389</v>
      </c>
      <c r="G778" s="24" t="s">
        <v>3390</v>
      </c>
      <c r="H778" s="24"/>
      <c r="I778" s="24" t="s">
        <v>315</v>
      </c>
      <c r="J778" s="24"/>
      <c r="K778" s="24"/>
      <c r="L778" s="24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26.25" customHeight="1" x14ac:dyDescent="0.2">
      <c r="A779" s="6" t="s">
        <v>646</v>
      </c>
      <c r="B779" s="6" t="s">
        <v>1222</v>
      </c>
      <c r="C779" s="6" t="s">
        <v>3391</v>
      </c>
      <c r="D779" s="6" t="s">
        <v>1987</v>
      </c>
      <c r="E779" s="6" t="s">
        <v>1726</v>
      </c>
      <c r="F779" s="6" t="s">
        <v>3392</v>
      </c>
      <c r="G779" s="24" t="s">
        <v>1070</v>
      </c>
      <c r="H779" s="24"/>
      <c r="I779" s="24" t="s">
        <v>3086</v>
      </c>
      <c r="J779" s="24"/>
      <c r="K779" s="24"/>
      <c r="L779" s="24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26.25" customHeight="1" x14ac:dyDescent="0.2">
      <c r="A780" s="6" t="s">
        <v>1338</v>
      </c>
      <c r="B780" s="6" t="s">
        <v>3393</v>
      </c>
      <c r="C780" s="6" t="s">
        <v>3394</v>
      </c>
      <c r="D780" s="6" t="s">
        <v>1561</v>
      </c>
      <c r="E780" s="6" t="s">
        <v>3395</v>
      </c>
      <c r="F780" s="6" t="s">
        <v>3396</v>
      </c>
      <c r="G780" s="24" t="s">
        <v>1189</v>
      </c>
      <c r="H780" s="24"/>
      <c r="I780" s="24" t="s">
        <v>598</v>
      </c>
      <c r="J780" s="24"/>
      <c r="K780" s="24"/>
      <c r="L780" s="24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26.25" customHeight="1" x14ac:dyDescent="0.2">
      <c r="A781" s="6" t="s">
        <v>3366</v>
      </c>
      <c r="B781" s="6" t="s">
        <v>3397</v>
      </c>
      <c r="C781" s="6" t="s">
        <v>3398</v>
      </c>
      <c r="D781" s="6" t="s">
        <v>87</v>
      </c>
      <c r="E781" s="6" t="s">
        <v>3399</v>
      </c>
      <c r="F781" s="6" t="s">
        <v>3400</v>
      </c>
      <c r="G781" s="24" t="s">
        <v>957</v>
      </c>
      <c r="H781" s="24"/>
      <c r="I781" s="24" t="s">
        <v>3401</v>
      </c>
      <c r="J781" s="24"/>
      <c r="K781" s="24"/>
      <c r="L781" s="24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26.25" customHeight="1" x14ac:dyDescent="0.2">
      <c r="A782" s="6" t="s">
        <v>830</v>
      </c>
      <c r="B782" s="6" t="s">
        <v>3353</v>
      </c>
      <c r="C782" s="6" t="s">
        <v>3402</v>
      </c>
      <c r="D782" s="6" t="s">
        <v>3403</v>
      </c>
      <c r="E782" s="6" t="s">
        <v>3404</v>
      </c>
      <c r="F782" s="6" t="s">
        <v>3405</v>
      </c>
      <c r="G782" s="24" t="s">
        <v>1479</v>
      </c>
      <c r="H782" s="24"/>
      <c r="I782" s="24" t="s">
        <v>824</v>
      </c>
      <c r="J782" s="24"/>
      <c r="K782" s="24"/>
      <c r="L782" s="24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26.25" customHeight="1" x14ac:dyDescent="0.2">
      <c r="A783" s="6" t="s">
        <v>3406</v>
      </c>
      <c r="B783" s="6" t="s">
        <v>3407</v>
      </c>
      <c r="C783" s="6" t="s">
        <v>3408</v>
      </c>
      <c r="D783" s="6" t="s">
        <v>3409</v>
      </c>
      <c r="E783" s="6" t="s">
        <v>1856</v>
      </c>
      <c r="F783" s="6" t="s">
        <v>3410</v>
      </c>
      <c r="G783" s="24" t="s">
        <v>499</v>
      </c>
      <c r="H783" s="24"/>
      <c r="I783" s="24" t="s">
        <v>790</v>
      </c>
      <c r="J783" s="24"/>
      <c r="K783" s="24"/>
      <c r="L783" s="24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26.25" customHeight="1" x14ac:dyDescent="0.2">
      <c r="A784" s="6" t="s">
        <v>3411</v>
      </c>
      <c r="B784" s="6" t="s">
        <v>1864</v>
      </c>
      <c r="C784" s="6" t="s">
        <v>3412</v>
      </c>
      <c r="D784" s="6" t="s">
        <v>3413</v>
      </c>
      <c r="E784" s="6" t="s">
        <v>3414</v>
      </c>
      <c r="F784" s="6" t="s">
        <v>3415</v>
      </c>
      <c r="G784" s="24" t="s">
        <v>670</v>
      </c>
      <c r="H784" s="24"/>
      <c r="I784" s="24" t="s">
        <v>99</v>
      </c>
      <c r="J784" s="24"/>
      <c r="K784" s="24"/>
      <c r="L784" s="24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26.25" customHeight="1" x14ac:dyDescent="0.2">
      <c r="A785" s="6" t="s">
        <v>3416</v>
      </c>
      <c r="B785" s="6" t="s">
        <v>3417</v>
      </c>
      <c r="C785" s="6" t="s">
        <v>3418</v>
      </c>
      <c r="D785" s="6" t="s">
        <v>3419</v>
      </c>
      <c r="E785" s="6" t="s">
        <v>3420</v>
      </c>
      <c r="F785" s="6" t="s">
        <v>3421</v>
      </c>
      <c r="G785" s="24" t="s">
        <v>3422</v>
      </c>
      <c r="H785" s="24"/>
      <c r="I785" s="24" t="s">
        <v>798</v>
      </c>
      <c r="J785" s="24"/>
      <c r="K785" s="24"/>
      <c r="L785" s="24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26.25" customHeight="1" x14ac:dyDescent="0.2">
      <c r="A786" s="6" t="s">
        <v>2104</v>
      </c>
      <c r="B786" s="6" t="s">
        <v>3423</v>
      </c>
      <c r="C786" s="6" t="s">
        <v>3424</v>
      </c>
      <c r="D786" s="6" t="s">
        <v>1194</v>
      </c>
      <c r="E786" s="6" t="s">
        <v>3425</v>
      </c>
      <c r="F786" s="6" t="s">
        <v>3426</v>
      </c>
      <c r="G786" s="24" t="s">
        <v>2817</v>
      </c>
      <c r="H786" s="24"/>
      <c r="I786" s="24" t="s">
        <v>2634</v>
      </c>
      <c r="J786" s="24"/>
      <c r="K786" s="24"/>
      <c r="L786" s="24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26.25" customHeight="1" x14ac:dyDescent="0.2">
      <c r="A787" s="6" t="s">
        <v>3427</v>
      </c>
      <c r="B787" s="6" t="s">
        <v>273</v>
      </c>
      <c r="C787" s="6" t="s">
        <v>3428</v>
      </c>
      <c r="D787" s="6" t="s">
        <v>867</v>
      </c>
      <c r="E787" s="6" t="s">
        <v>3429</v>
      </c>
      <c r="F787" s="6" t="s">
        <v>3430</v>
      </c>
      <c r="G787" s="24" t="s">
        <v>1355</v>
      </c>
      <c r="H787" s="24"/>
      <c r="I787" s="24" t="s">
        <v>3431</v>
      </c>
      <c r="J787" s="24"/>
      <c r="K787" s="24"/>
      <c r="L787" s="24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26.25" customHeight="1" x14ac:dyDescent="0.2">
      <c r="A788" s="6" t="s">
        <v>3432</v>
      </c>
      <c r="B788" s="6" t="s">
        <v>1575</v>
      </c>
      <c r="C788" s="6" t="s">
        <v>3433</v>
      </c>
      <c r="D788" s="6" t="s">
        <v>1539</v>
      </c>
      <c r="E788" s="6" t="s">
        <v>3078</v>
      </c>
      <c r="F788" s="6" t="s">
        <v>3434</v>
      </c>
      <c r="G788" s="24" t="s">
        <v>3435</v>
      </c>
      <c r="H788" s="24"/>
      <c r="I788" s="24" t="s">
        <v>2581</v>
      </c>
      <c r="J788" s="24"/>
      <c r="K788" s="24"/>
      <c r="L788" s="24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26.25" customHeight="1" x14ac:dyDescent="0.2">
      <c r="A789" s="6" t="s">
        <v>2127</v>
      </c>
      <c r="B789" s="6" t="s">
        <v>2911</v>
      </c>
      <c r="C789" s="6" t="s">
        <v>3436</v>
      </c>
      <c r="D789" s="6" t="s">
        <v>3437</v>
      </c>
      <c r="E789" s="6" t="s">
        <v>3438</v>
      </c>
      <c r="F789" s="6" t="s">
        <v>3439</v>
      </c>
      <c r="G789" s="24" t="s">
        <v>3440</v>
      </c>
      <c r="H789" s="24"/>
      <c r="I789" s="24" t="s">
        <v>1729</v>
      </c>
      <c r="J789" s="24"/>
      <c r="K789" s="24"/>
      <c r="L789" s="24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26.25" customHeight="1" x14ac:dyDescent="0.2">
      <c r="A790" s="6" t="s">
        <v>1024</v>
      </c>
      <c r="B790" s="6" t="s">
        <v>1426</v>
      </c>
      <c r="C790" s="6" t="s">
        <v>3441</v>
      </c>
      <c r="D790" s="6" t="s">
        <v>3442</v>
      </c>
      <c r="E790" s="6" t="s">
        <v>3443</v>
      </c>
      <c r="F790" s="6" t="s">
        <v>3444</v>
      </c>
      <c r="G790" s="24" t="s">
        <v>3445</v>
      </c>
      <c r="H790" s="24"/>
      <c r="I790" s="24" t="s">
        <v>3446</v>
      </c>
      <c r="J790" s="24"/>
      <c r="K790" s="24"/>
      <c r="L790" s="24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26.25" customHeight="1" x14ac:dyDescent="0.2">
      <c r="A791" s="6" t="s">
        <v>1837</v>
      </c>
      <c r="B791" s="6" t="s">
        <v>2365</v>
      </c>
      <c r="C791" s="6" t="s">
        <v>3447</v>
      </c>
      <c r="D791" s="6" t="s">
        <v>3448</v>
      </c>
      <c r="E791" s="6" t="s">
        <v>3449</v>
      </c>
      <c r="F791" s="6" t="s">
        <v>3450</v>
      </c>
      <c r="G791" s="24" t="s">
        <v>3451</v>
      </c>
      <c r="H791" s="24"/>
      <c r="I791" s="24" t="s">
        <v>3452</v>
      </c>
      <c r="J791" s="24"/>
      <c r="K791" s="24"/>
      <c r="L791" s="24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26.25" customHeight="1" x14ac:dyDescent="0.2">
      <c r="A792" s="6" t="s">
        <v>3453</v>
      </c>
      <c r="B792" s="6" t="s">
        <v>3454</v>
      </c>
      <c r="C792" s="6" t="s">
        <v>3455</v>
      </c>
      <c r="D792" s="6" t="s">
        <v>3456</v>
      </c>
      <c r="E792" s="6" t="s">
        <v>3457</v>
      </c>
      <c r="F792" s="6" t="s">
        <v>3458</v>
      </c>
      <c r="G792" s="24" t="s">
        <v>3459</v>
      </c>
      <c r="H792" s="24"/>
      <c r="I792" s="24" t="s">
        <v>228</v>
      </c>
      <c r="J792" s="24"/>
      <c r="K792" s="24"/>
      <c r="L792" s="24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26.25" customHeight="1" x14ac:dyDescent="0.2">
      <c r="A793" s="6" t="s">
        <v>3460</v>
      </c>
      <c r="B793" s="6" t="s">
        <v>375</v>
      </c>
      <c r="C793" s="6" t="s">
        <v>3461</v>
      </c>
      <c r="D793" s="6" t="s">
        <v>3462</v>
      </c>
      <c r="E793" s="6" t="s">
        <v>3463</v>
      </c>
      <c r="F793" s="6" t="s">
        <v>3464</v>
      </c>
      <c r="G793" s="24" t="s">
        <v>3465</v>
      </c>
      <c r="H793" s="24"/>
      <c r="I793" s="24" t="s">
        <v>2554</v>
      </c>
      <c r="J793" s="24"/>
      <c r="K793" s="24"/>
      <c r="L793" s="24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26.25" customHeight="1" x14ac:dyDescent="0.2">
      <c r="A794" s="6" t="s">
        <v>1315</v>
      </c>
      <c r="B794" s="6" t="s">
        <v>93</v>
      </c>
      <c r="C794" s="6" t="s">
        <v>3466</v>
      </c>
      <c r="D794" s="6" t="s">
        <v>3467</v>
      </c>
      <c r="E794" s="6" t="s">
        <v>3468</v>
      </c>
      <c r="F794" s="6" t="s">
        <v>3469</v>
      </c>
      <c r="G794" s="24" t="s">
        <v>1701</v>
      </c>
      <c r="H794" s="24"/>
      <c r="I794" s="24" t="s">
        <v>1438</v>
      </c>
      <c r="J794" s="24"/>
      <c r="K794" s="24"/>
      <c r="L794" s="24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26.25" customHeight="1" x14ac:dyDescent="0.2">
      <c r="A795" s="6" t="s">
        <v>1237</v>
      </c>
      <c r="B795" s="6" t="s">
        <v>1040</v>
      </c>
      <c r="C795" s="6" t="s">
        <v>3470</v>
      </c>
      <c r="D795" s="6" t="s">
        <v>3283</v>
      </c>
      <c r="E795" s="6" t="s">
        <v>3471</v>
      </c>
      <c r="F795" s="6" t="s">
        <v>3472</v>
      </c>
      <c r="G795" s="24" t="s">
        <v>1822</v>
      </c>
      <c r="H795" s="24"/>
      <c r="I795" s="24" t="s">
        <v>1138</v>
      </c>
      <c r="J795" s="24"/>
      <c r="K795" s="24"/>
      <c r="L795" s="24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26.25" customHeight="1" x14ac:dyDescent="0.2">
      <c r="A796" s="6" t="s">
        <v>3473</v>
      </c>
      <c r="B796" s="6" t="s">
        <v>3474</v>
      </c>
      <c r="C796" s="6" t="s">
        <v>3475</v>
      </c>
      <c r="D796" s="6" t="s">
        <v>3476</v>
      </c>
      <c r="E796" s="6" t="s">
        <v>3477</v>
      </c>
      <c r="F796" s="6" t="s">
        <v>3478</v>
      </c>
      <c r="G796" s="24" t="s">
        <v>1522</v>
      </c>
      <c r="H796" s="24"/>
      <c r="I796" s="24" t="s">
        <v>3479</v>
      </c>
      <c r="J796" s="24"/>
      <c r="K796" s="24"/>
      <c r="L796" s="24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26.25" customHeight="1" x14ac:dyDescent="0.2">
      <c r="A797" s="6" t="s">
        <v>3480</v>
      </c>
      <c r="B797" s="6" t="s">
        <v>710</v>
      </c>
      <c r="C797" s="6" t="s">
        <v>3481</v>
      </c>
      <c r="D797" s="6" t="s">
        <v>3482</v>
      </c>
      <c r="E797" s="6" t="s">
        <v>3483</v>
      </c>
      <c r="F797" s="6" t="s">
        <v>3484</v>
      </c>
      <c r="G797" s="24" t="s">
        <v>1437</v>
      </c>
      <c r="H797" s="24"/>
      <c r="I797" s="24" t="s">
        <v>3485</v>
      </c>
      <c r="J797" s="24"/>
      <c r="K797" s="24"/>
      <c r="L797" s="24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26.25" customHeight="1" x14ac:dyDescent="0.2">
      <c r="A798" s="6" t="s">
        <v>3486</v>
      </c>
      <c r="B798" s="6" t="s">
        <v>259</v>
      </c>
      <c r="C798" s="6" t="s">
        <v>3487</v>
      </c>
      <c r="D798" s="6" t="s">
        <v>3488</v>
      </c>
      <c r="E798" s="6" t="s">
        <v>3489</v>
      </c>
      <c r="F798" s="6" t="s">
        <v>3490</v>
      </c>
      <c r="G798" s="24" t="s">
        <v>3422</v>
      </c>
      <c r="H798" s="24"/>
      <c r="I798" s="24" t="s">
        <v>664</v>
      </c>
      <c r="J798" s="24"/>
      <c r="K798" s="24"/>
      <c r="L798" s="24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26.25" customHeight="1" x14ac:dyDescent="0.2">
      <c r="A799" s="6" t="s">
        <v>3491</v>
      </c>
      <c r="B799" s="6" t="s">
        <v>3492</v>
      </c>
      <c r="C799" s="6" t="s">
        <v>3493</v>
      </c>
      <c r="D799" s="6" t="s">
        <v>2263</v>
      </c>
      <c r="E799" s="6" t="s">
        <v>3494</v>
      </c>
      <c r="F799" s="6" t="s">
        <v>3495</v>
      </c>
      <c r="G799" s="24" t="s">
        <v>3496</v>
      </c>
      <c r="H799" s="24"/>
      <c r="I799" s="24" t="s">
        <v>3080</v>
      </c>
      <c r="J799" s="24"/>
      <c r="K799" s="24"/>
      <c r="L799" s="24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26.25" customHeight="1" x14ac:dyDescent="0.2">
      <c r="A800" s="6" t="s">
        <v>3497</v>
      </c>
      <c r="B800" s="6" t="s">
        <v>230</v>
      </c>
      <c r="C800" s="6" t="s">
        <v>3498</v>
      </c>
      <c r="D800" s="6" t="s">
        <v>3437</v>
      </c>
      <c r="E800" s="6" t="s">
        <v>33</v>
      </c>
      <c r="F800" s="6" t="s">
        <v>3499</v>
      </c>
      <c r="G800" s="24" t="s">
        <v>1734</v>
      </c>
      <c r="H800" s="24"/>
      <c r="I800" s="24" t="s">
        <v>3500</v>
      </c>
      <c r="J800" s="24"/>
      <c r="K800" s="24"/>
      <c r="L800" s="24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26.25" customHeight="1" x14ac:dyDescent="0.2">
      <c r="A801" s="6" t="s">
        <v>3501</v>
      </c>
      <c r="B801" s="6" t="s">
        <v>3004</v>
      </c>
      <c r="C801" s="6" t="s">
        <v>3502</v>
      </c>
      <c r="D801" s="6" t="s">
        <v>997</v>
      </c>
      <c r="E801" s="6" t="s">
        <v>705</v>
      </c>
      <c r="F801" s="6" t="s">
        <v>3503</v>
      </c>
      <c r="G801" s="24" t="s">
        <v>3504</v>
      </c>
      <c r="H801" s="24"/>
      <c r="I801" s="24" t="s">
        <v>1203</v>
      </c>
      <c r="J801" s="24"/>
      <c r="K801" s="24"/>
      <c r="L801" s="24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26.25" customHeight="1" x14ac:dyDescent="0.2">
      <c r="A802" s="6" t="s">
        <v>501</v>
      </c>
      <c r="B802" s="6" t="s">
        <v>2591</v>
      </c>
      <c r="C802" s="6" t="s">
        <v>3505</v>
      </c>
      <c r="D802" s="6" t="s">
        <v>3506</v>
      </c>
      <c r="E802" s="6" t="s">
        <v>3507</v>
      </c>
      <c r="F802" s="6" t="s">
        <v>3508</v>
      </c>
      <c r="G802" s="24" t="s">
        <v>2385</v>
      </c>
      <c r="H802" s="24"/>
      <c r="I802" s="24" t="s">
        <v>435</v>
      </c>
      <c r="J802" s="24"/>
      <c r="K802" s="24"/>
      <c r="L802" s="24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26.25" customHeight="1" x14ac:dyDescent="0.2">
      <c r="A803" s="6" t="s">
        <v>516</v>
      </c>
      <c r="B803" s="6" t="s">
        <v>3509</v>
      </c>
      <c r="C803" s="6" t="s">
        <v>3510</v>
      </c>
      <c r="D803" s="6" t="s">
        <v>71</v>
      </c>
      <c r="E803" s="6" t="s">
        <v>1719</v>
      </c>
      <c r="F803" s="6" t="s">
        <v>3511</v>
      </c>
      <c r="G803" s="24" t="s">
        <v>764</v>
      </c>
      <c r="H803" s="24"/>
      <c r="I803" s="24" t="s">
        <v>941</v>
      </c>
      <c r="J803" s="24"/>
      <c r="K803" s="24"/>
      <c r="L803" s="24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26.25" customHeight="1" x14ac:dyDescent="0.2">
      <c r="A804" s="6" t="s">
        <v>1695</v>
      </c>
      <c r="B804" s="6" t="s">
        <v>3512</v>
      </c>
      <c r="C804" s="6" t="s">
        <v>3513</v>
      </c>
      <c r="D804" s="6" t="s">
        <v>3514</v>
      </c>
      <c r="E804" s="6" t="s">
        <v>3515</v>
      </c>
      <c r="F804" s="6" t="s">
        <v>3516</v>
      </c>
      <c r="G804" s="24" t="s">
        <v>1062</v>
      </c>
      <c r="H804" s="24"/>
      <c r="I804" s="24" t="s">
        <v>3517</v>
      </c>
      <c r="J804" s="24"/>
      <c r="K804" s="24"/>
      <c r="L804" s="24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26.25" customHeight="1" x14ac:dyDescent="0.2">
      <c r="A805" s="6" t="s">
        <v>3518</v>
      </c>
      <c r="B805" s="6" t="s">
        <v>3519</v>
      </c>
      <c r="C805" s="6" t="s">
        <v>3520</v>
      </c>
      <c r="D805" s="6" t="s">
        <v>3521</v>
      </c>
      <c r="E805" s="6" t="s">
        <v>2779</v>
      </c>
      <c r="F805" s="6" t="s">
        <v>3522</v>
      </c>
      <c r="G805" s="24" t="s">
        <v>3523</v>
      </c>
      <c r="H805" s="24"/>
      <c r="I805" s="24" t="s">
        <v>3524</v>
      </c>
      <c r="J805" s="24"/>
      <c r="K805" s="24"/>
      <c r="L805" s="24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26.25" customHeight="1" x14ac:dyDescent="0.2">
      <c r="A806" s="6" t="s">
        <v>3525</v>
      </c>
      <c r="B806" s="6" t="s">
        <v>3526</v>
      </c>
      <c r="C806" s="6" t="s">
        <v>3527</v>
      </c>
      <c r="D806" s="6" t="s">
        <v>1711</v>
      </c>
      <c r="E806" s="6" t="s">
        <v>1649</v>
      </c>
      <c r="F806" s="6" t="s">
        <v>3528</v>
      </c>
      <c r="G806" s="24" t="s">
        <v>3529</v>
      </c>
      <c r="H806" s="24"/>
      <c r="I806" s="24" t="s">
        <v>1190</v>
      </c>
      <c r="J806" s="24"/>
      <c r="K806" s="24"/>
      <c r="L806" s="24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26.25" customHeight="1" x14ac:dyDescent="0.2">
      <c r="A807" s="6" t="s">
        <v>3530</v>
      </c>
      <c r="B807" s="6" t="s">
        <v>3531</v>
      </c>
      <c r="C807" s="6" t="s">
        <v>3532</v>
      </c>
      <c r="D807" s="6" t="s">
        <v>3533</v>
      </c>
      <c r="E807" s="6" t="s">
        <v>3463</v>
      </c>
      <c r="F807" s="6" t="s">
        <v>3528</v>
      </c>
      <c r="G807" s="24" t="s">
        <v>1182</v>
      </c>
      <c r="H807" s="24"/>
      <c r="I807" s="24" t="s">
        <v>1063</v>
      </c>
      <c r="J807" s="24"/>
      <c r="K807" s="24"/>
      <c r="L807" s="24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26.25" customHeight="1" x14ac:dyDescent="0.2">
      <c r="A808" s="6" t="s">
        <v>146</v>
      </c>
      <c r="B808" s="6" t="s">
        <v>2881</v>
      </c>
      <c r="C808" s="6" t="s">
        <v>3534</v>
      </c>
      <c r="D808" s="6" t="s">
        <v>2023</v>
      </c>
      <c r="E808" s="6" t="s">
        <v>3535</v>
      </c>
      <c r="F808" s="6" t="s">
        <v>3536</v>
      </c>
      <c r="G808" s="24" t="s">
        <v>1479</v>
      </c>
      <c r="H808" s="24"/>
      <c r="I808" s="24" t="s">
        <v>3537</v>
      </c>
      <c r="J808" s="24"/>
      <c r="K808" s="24"/>
      <c r="L808" s="24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26.25" customHeight="1" x14ac:dyDescent="0.2">
      <c r="A809" s="6" t="s">
        <v>1931</v>
      </c>
      <c r="B809" s="6" t="s">
        <v>2234</v>
      </c>
      <c r="C809" s="6" t="s">
        <v>3538</v>
      </c>
      <c r="D809" s="6" t="s">
        <v>1761</v>
      </c>
      <c r="E809" s="6" t="s">
        <v>1454</v>
      </c>
      <c r="F809" s="6" t="s">
        <v>3539</v>
      </c>
      <c r="G809" s="24" t="s">
        <v>3540</v>
      </c>
      <c r="H809" s="24"/>
      <c r="I809" s="24" t="s">
        <v>153</v>
      </c>
      <c r="J809" s="24"/>
      <c r="K809" s="24"/>
      <c r="L809" s="24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26.25" customHeight="1" x14ac:dyDescent="0.2">
      <c r="A810" s="6" t="s">
        <v>3352</v>
      </c>
      <c r="B810" s="6" t="s">
        <v>3236</v>
      </c>
      <c r="C810" s="6" t="s">
        <v>3541</v>
      </c>
      <c r="D810" s="6" t="s">
        <v>156</v>
      </c>
      <c r="E810" s="6" t="s">
        <v>3542</v>
      </c>
      <c r="F810" s="6" t="s">
        <v>3543</v>
      </c>
      <c r="G810" s="24" t="s">
        <v>50</v>
      </c>
      <c r="H810" s="24"/>
      <c r="I810" s="24" t="s">
        <v>1198</v>
      </c>
      <c r="J810" s="24"/>
      <c r="K810" s="24"/>
      <c r="L810" s="24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26.25" customHeight="1" x14ac:dyDescent="0.2">
      <c r="A811" s="6" t="s">
        <v>52</v>
      </c>
      <c r="B811" s="6" t="s">
        <v>3544</v>
      </c>
      <c r="C811" s="6" t="s">
        <v>3545</v>
      </c>
      <c r="D811" s="6" t="s">
        <v>3546</v>
      </c>
      <c r="E811" s="6" t="s">
        <v>3547</v>
      </c>
      <c r="F811" s="6" t="s">
        <v>3548</v>
      </c>
      <c r="G811" s="24" t="s">
        <v>3549</v>
      </c>
      <c r="H811" s="24"/>
      <c r="I811" s="24" t="s">
        <v>1071</v>
      </c>
      <c r="J811" s="24"/>
      <c r="K811" s="24"/>
      <c r="L811" s="24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26.25" customHeight="1" x14ac:dyDescent="0.2">
      <c r="A812" s="6" t="s">
        <v>3001</v>
      </c>
      <c r="B812" s="6" t="s">
        <v>3550</v>
      </c>
      <c r="C812" s="6" t="s">
        <v>3551</v>
      </c>
      <c r="D812" s="6" t="s">
        <v>3552</v>
      </c>
      <c r="E812" s="6" t="s">
        <v>25</v>
      </c>
      <c r="F812" s="6" t="s">
        <v>3553</v>
      </c>
      <c r="G812" s="24" t="s">
        <v>3554</v>
      </c>
      <c r="H812" s="24"/>
      <c r="I812" s="24" t="s">
        <v>3555</v>
      </c>
      <c r="J812" s="24"/>
      <c r="K812" s="24"/>
      <c r="L812" s="24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26.25" customHeight="1" x14ac:dyDescent="0.2">
      <c r="A813" s="6" t="s">
        <v>332</v>
      </c>
      <c r="B813" s="6" t="s">
        <v>383</v>
      </c>
      <c r="C813" s="6" t="s">
        <v>3556</v>
      </c>
      <c r="D813" s="6" t="s">
        <v>3557</v>
      </c>
      <c r="E813" s="6" t="s">
        <v>1719</v>
      </c>
      <c r="F813" s="6" t="s">
        <v>3553</v>
      </c>
      <c r="G813" s="24" t="s">
        <v>1329</v>
      </c>
      <c r="H813" s="24"/>
      <c r="I813" s="24" t="s">
        <v>531</v>
      </c>
      <c r="J813" s="24"/>
      <c r="K813" s="24"/>
      <c r="L813" s="24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26.25" customHeight="1" x14ac:dyDescent="0.2">
      <c r="A814" s="6" t="s">
        <v>1997</v>
      </c>
      <c r="B814" s="6" t="s">
        <v>3558</v>
      </c>
      <c r="C814" s="6" t="s">
        <v>3559</v>
      </c>
      <c r="D814" s="6" t="s">
        <v>1992</v>
      </c>
      <c r="E814" s="6" t="s">
        <v>727</v>
      </c>
      <c r="F814" s="6" t="s">
        <v>3560</v>
      </c>
      <c r="G814" s="24" t="s">
        <v>1349</v>
      </c>
      <c r="H814" s="24"/>
      <c r="I814" s="24" t="s">
        <v>1096</v>
      </c>
      <c r="J814" s="24"/>
      <c r="K814" s="24"/>
      <c r="L814" s="24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26.25" customHeight="1" x14ac:dyDescent="0.2">
      <c r="A815" s="6" t="s">
        <v>197</v>
      </c>
      <c r="B815" s="6" t="s">
        <v>2942</v>
      </c>
      <c r="C815" s="6" t="s">
        <v>3561</v>
      </c>
      <c r="D815" s="6" t="s">
        <v>1261</v>
      </c>
      <c r="E815" s="6" t="s">
        <v>1649</v>
      </c>
      <c r="F815" s="6" t="s">
        <v>3562</v>
      </c>
      <c r="G815" s="24" t="s">
        <v>484</v>
      </c>
      <c r="H815" s="24"/>
      <c r="I815" s="24" t="s">
        <v>1946</v>
      </c>
      <c r="J815" s="24"/>
      <c r="K815" s="24"/>
      <c r="L815" s="24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26.25" customHeight="1" x14ac:dyDescent="0.2">
      <c r="A816" s="6" t="s">
        <v>3563</v>
      </c>
      <c r="B816" s="6" t="s">
        <v>399</v>
      </c>
      <c r="C816" s="6" t="s">
        <v>3564</v>
      </c>
      <c r="D816" s="6" t="s">
        <v>1386</v>
      </c>
      <c r="E816" s="6" t="s">
        <v>3565</v>
      </c>
      <c r="F816" s="6" t="s">
        <v>3566</v>
      </c>
      <c r="G816" s="24" t="s">
        <v>3567</v>
      </c>
      <c r="H816" s="24"/>
      <c r="I816" s="24" t="s">
        <v>435</v>
      </c>
      <c r="J816" s="24"/>
      <c r="K816" s="24"/>
      <c r="L816" s="24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26.25" customHeight="1" x14ac:dyDescent="0.2">
      <c r="A817" s="6" t="s">
        <v>1651</v>
      </c>
      <c r="B817" s="6" t="s">
        <v>3568</v>
      </c>
      <c r="C817" s="6" t="s">
        <v>3569</v>
      </c>
      <c r="D817" s="6" t="s">
        <v>2005</v>
      </c>
      <c r="E817" s="6" t="s">
        <v>276</v>
      </c>
      <c r="F817" s="6" t="s">
        <v>3570</v>
      </c>
      <c r="G817" s="24" t="s">
        <v>1227</v>
      </c>
      <c r="H817" s="24"/>
      <c r="I817" s="24" t="s">
        <v>3571</v>
      </c>
      <c r="J817" s="24"/>
      <c r="K817" s="24"/>
      <c r="L817" s="24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26.25" customHeight="1" x14ac:dyDescent="0.2">
      <c r="A818" s="6" t="s">
        <v>1789</v>
      </c>
      <c r="B818" s="6" t="s">
        <v>3572</v>
      </c>
      <c r="C818" s="6" t="s">
        <v>3573</v>
      </c>
      <c r="D818" s="6" t="s">
        <v>3574</v>
      </c>
      <c r="E818" s="6" t="s">
        <v>3575</v>
      </c>
      <c r="F818" s="6" t="s">
        <v>3576</v>
      </c>
      <c r="G818" s="24" t="s">
        <v>3577</v>
      </c>
      <c r="H818" s="24"/>
      <c r="I818" s="24" t="s">
        <v>3578</v>
      </c>
      <c r="J818" s="24"/>
      <c r="K818" s="24"/>
      <c r="L818" s="24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26.25" customHeight="1" x14ac:dyDescent="0.2">
      <c r="A819" s="6" t="s">
        <v>229</v>
      </c>
      <c r="B819" s="6" t="s">
        <v>3579</v>
      </c>
      <c r="C819" s="6" t="s">
        <v>3580</v>
      </c>
      <c r="D819" s="6" t="s">
        <v>2005</v>
      </c>
      <c r="E819" s="6" t="s">
        <v>3581</v>
      </c>
      <c r="F819" s="6" t="s">
        <v>3582</v>
      </c>
      <c r="G819" s="24" t="s">
        <v>2501</v>
      </c>
      <c r="H819" s="24"/>
      <c r="I819" s="24" t="s">
        <v>3583</v>
      </c>
      <c r="J819" s="24"/>
      <c r="K819" s="24"/>
      <c r="L819" s="24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26.25" customHeight="1" x14ac:dyDescent="0.2">
      <c r="A820" s="6" t="s">
        <v>1984</v>
      </c>
      <c r="B820" s="6" t="s">
        <v>3584</v>
      </c>
      <c r="C820" s="6" t="s">
        <v>3585</v>
      </c>
      <c r="D820" s="6" t="s">
        <v>3586</v>
      </c>
      <c r="E820" s="6" t="s">
        <v>3587</v>
      </c>
      <c r="F820" s="6" t="s">
        <v>3588</v>
      </c>
      <c r="G820" s="24" t="s">
        <v>3589</v>
      </c>
      <c r="H820" s="24"/>
      <c r="I820" s="24" t="s">
        <v>3590</v>
      </c>
      <c r="J820" s="24"/>
      <c r="K820" s="24"/>
      <c r="L820" s="24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26.25" customHeight="1" x14ac:dyDescent="0.2">
      <c r="A821" s="6" t="s">
        <v>302</v>
      </c>
      <c r="B821" s="6" t="s">
        <v>688</v>
      </c>
      <c r="C821" s="6" t="s">
        <v>3591</v>
      </c>
      <c r="D821" s="6" t="s">
        <v>3592</v>
      </c>
      <c r="E821" s="6" t="s">
        <v>3593</v>
      </c>
      <c r="F821" s="6" t="s">
        <v>3594</v>
      </c>
      <c r="G821" s="24" t="s">
        <v>1293</v>
      </c>
      <c r="H821" s="24"/>
      <c r="I821" s="24" t="s">
        <v>515</v>
      </c>
      <c r="J821" s="24"/>
      <c r="K821" s="24"/>
      <c r="L821" s="24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26.25" customHeight="1" x14ac:dyDescent="0.2">
      <c r="A822" s="6" t="s">
        <v>1176</v>
      </c>
      <c r="B822" s="6" t="s">
        <v>3595</v>
      </c>
      <c r="C822" s="6" t="s">
        <v>3596</v>
      </c>
      <c r="D822" s="6" t="s">
        <v>1261</v>
      </c>
      <c r="E822" s="6" t="s">
        <v>2081</v>
      </c>
      <c r="F822" s="6" t="s">
        <v>3597</v>
      </c>
      <c r="G822" s="24" t="s">
        <v>3598</v>
      </c>
      <c r="H822" s="24"/>
      <c r="I822" s="24" t="s">
        <v>3599</v>
      </c>
      <c r="J822" s="24"/>
      <c r="K822" s="24"/>
      <c r="L822" s="24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26.25" customHeight="1" x14ac:dyDescent="0.2">
      <c r="A823" s="6" t="s">
        <v>3366</v>
      </c>
      <c r="B823" s="6" t="s">
        <v>3600</v>
      </c>
      <c r="C823" s="6" t="s">
        <v>3601</v>
      </c>
      <c r="D823" s="6" t="s">
        <v>861</v>
      </c>
      <c r="E823" s="6" t="s">
        <v>1568</v>
      </c>
      <c r="F823" s="6" t="s">
        <v>3602</v>
      </c>
      <c r="G823" s="24" t="s">
        <v>1516</v>
      </c>
      <c r="H823" s="24"/>
      <c r="I823" s="24" t="s">
        <v>3578</v>
      </c>
      <c r="J823" s="24"/>
      <c r="K823" s="24"/>
      <c r="L823" s="24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26.25" customHeight="1" x14ac:dyDescent="0.2">
      <c r="A824" s="6" t="s">
        <v>1656</v>
      </c>
      <c r="B824" s="6" t="s">
        <v>1047</v>
      </c>
      <c r="C824" s="6" t="s">
        <v>3603</v>
      </c>
      <c r="D824" s="6" t="s">
        <v>761</v>
      </c>
      <c r="E824" s="6" t="s">
        <v>482</v>
      </c>
      <c r="F824" s="6" t="s">
        <v>3604</v>
      </c>
      <c r="G824" s="24" t="s">
        <v>3605</v>
      </c>
      <c r="H824" s="24"/>
      <c r="I824" s="24" t="s">
        <v>2402</v>
      </c>
      <c r="J824" s="24"/>
      <c r="K824" s="24"/>
      <c r="L824" s="24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26.25" customHeight="1" x14ac:dyDescent="0.2">
      <c r="A825" s="6" t="s">
        <v>3432</v>
      </c>
      <c r="B825" s="6" t="s">
        <v>2133</v>
      </c>
      <c r="C825" s="6" t="s">
        <v>3606</v>
      </c>
      <c r="D825" s="6" t="s">
        <v>327</v>
      </c>
      <c r="E825" s="6" t="s">
        <v>3331</v>
      </c>
      <c r="F825" s="6" t="s">
        <v>3607</v>
      </c>
      <c r="G825" s="24" t="s">
        <v>3608</v>
      </c>
      <c r="H825" s="24"/>
      <c r="I825" s="24" t="s">
        <v>708</v>
      </c>
      <c r="J825" s="24"/>
      <c r="K825" s="24"/>
      <c r="L825" s="24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26.25" customHeight="1" x14ac:dyDescent="0.2">
      <c r="A826" s="6" t="s">
        <v>3609</v>
      </c>
      <c r="B826" s="6" t="s">
        <v>3610</v>
      </c>
      <c r="C826" s="6" t="s">
        <v>3611</v>
      </c>
      <c r="D826" s="6" t="s">
        <v>3612</v>
      </c>
      <c r="E826" s="6" t="s">
        <v>3613</v>
      </c>
      <c r="F826" s="6" t="s">
        <v>3614</v>
      </c>
      <c r="G826" s="24" t="s">
        <v>1830</v>
      </c>
      <c r="H826" s="24"/>
      <c r="I826" s="24" t="s">
        <v>2527</v>
      </c>
      <c r="J826" s="24"/>
      <c r="K826" s="24"/>
      <c r="L826" s="24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26.25" customHeight="1" x14ac:dyDescent="0.2">
      <c r="A827" s="6" t="s">
        <v>464</v>
      </c>
      <c r="B827" s="6" t="s">
        <v>3615</v>
      </c>
      <c r="C827" s="6" t="s">
        <v>3616</v>
      </c>
      <c r="D827" s="6" t="s">
        <v>1075</v>
      </c>
      <c r="E827" s="6" t="s">
        <v>1568</v>
      </c>
      <c r="F827" s="6" t="s">
        <v>3617</v>
      </c>
      <c r="G827" s="24" t="s">
        <v>2300</v>
      </c>
      <c r="H827" s="24"/>
      <c r="I827" s="24" t="s">
        <v>2554</v>
      </c>
      <c r="J827" s="24"/>
      <c r="K827" s="24"/>
      <c r="L827" s="24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26.25" customHeight="1" x14ac:dyDescent="0.2">
      <c r="A828" s="6" t="s">
        <v>2892</v>
      </c>
      <c r="B828" s="6" t="s">
        <v>3610</v>
      </c>
      <c r="C828" s="6" t="s">
        <v>3618</v>
      </c>
      <c r="D828" s="6" t="s">
        <v>3619</v>
      </c>
      <c r="E828" s="6" t="s">
        <v>3620</v>
      </c>
      <c r="F828" s="6" t="s">
        <v>3621</v>
      </c>
      <c r="G828" s="24" t="s">
        <v>3622</v>
      </c>
      <c r="H828" s="24"/>
      <c r="I828" s="24" t="s">
        <v>1126</v>
      </c>
      <c r="J828" s="24"/>
      <c r="K828" s="24"/>
      <c r="L828" s="24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26.25" customHeight="1" x14ac:dyDescent="0.2">
      <c r="A829" s="6" t="s">
        <v>3623</v>
      </c>
      <c r="B829" s="6" t="s">
        <v>3624</v>
      </c>
      <c r="C829" s="6" t="s">
        <v>3625</v>
      </c>
      <c r="D829" s="6" t="s">
        <v>3626</v>
      </c>
      <c r="E829" s="6" t="s">
        <v>3627</v>
      </c>
      <c r="F829" s="6" t="s">
        <v>3628</v>
      </c>
      <c r="G829" s="24" t="s">
        <v>3104</v>
      </c>
      <c r="H829" s="24"/>
      <c r="I829" s="24" t="s">
        <v>3629</v>
      </c>
      <c r="J829" s="24"/>
      <c r="K829" s="24"/>
      <c r="L829" s="24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26.25" customHeight="1" x14ac:dyDescent="0.2">
      <c r="A830" s="6" t="s">
        <v>3630</v>
      </c>
      <c r="B830" s="6" t="s">
        <v>3631</v>
      </c>
      <c r="C830" s="6" t="s">
        <v>3632</v>
      </c>
      <c r="D830" s="6" t="s">
        <v>667</v>
      </c>
      <c r="E830" s="6" t="s">
        <v>3633</v>
      </c>
      <c r="F830" s="6" t="s">
        <v>3634</v>
      </c>
      <c r="G830" s="24" t="s">
        <v>3635</v>
      </c>
      <c r="H830" s="24"/>
      <c r="I830" s="24" t="s">
        <v>1983</v>
      </c>
      <c r="J830" s="24"/>
      <c r="K830" s="24"/>
      <c r="L830" s="24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26.25" customHeight="1" x14ac:dyDescent="0.2">
      <c r="A831" s="6" t="s">
        <v>3636</v>
      </c>
      <c r="B831" s="6" t="s">
        <v>995</v>
      </c>
      <c r="C831" s="6" t="s">
        <v>3637</v>
      </c>
      <c r="D831" s="6" t="s">
        <v>3638</v>
      </c>
      <c r="E831" s="6" t="s">
        <v>1429</v>
      </c>
      <c r="F831" s="6" t="s">
        <v>3639</v>
      </c>
      <c r="G831" s="24" t="s">
        <v>3640</v>
      </c>
      <c r="H831" s="24"/>
      <c r="I831" s="24" t="s">
        <v>381</v>
      </c>
      <c r="J831" s="24"/>
      <c r="K831" s="24"/>
      <c r="L831" s="24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26.25" customHeight="1" x14ac:dyDescent="0.2">
      <c r="A832" s="6" t="s">
        <v>3641</v>
      </c>
      <c r="B832" s="6" t="s">
        <v>238</v>
      </c>
      <c r="C832" s="6" t="s">
        <v>3642</v>
      </c>
      <c r="D832" s="6" t="s">
        <v>3643</v>
      </c>
      <c r="E832" s="6" t="s">
        <v>3644</v>
      </c>
      <c r="F832" s="6" t="s">
        <v>3645</v>
      </c>
      <c r="G832" s="24" t="s">
        <v>3646</v>
      </c>
      <c r="H832" s="24"/>
      <c r="I832" s="24" t="s">
        <v>3314</v>
      </c>
      <c r="J832" s="24"/>
      <c r="K832" s="24"/>
      <c r="L832" s="24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26.25" customHeight="1" x14ac:dyDescent="0.2">
      <c r="A833" s="6" t="s">
        <v>2132</v>
      </c>
      <c r="B833" s="6" t="s">
        <v>3454</v>
      </c>
      <c r="C833" s="6" t="s">
        <v>3647</v>
      </c>
      <c r="D833" s="6" t="s">
        <v>3552</v>
      </c>
      <c r="E833" s="6" t="s">
        <v>88</v>
      </c>
      <c r="F833" s="6" t="s">
        <v>3648</v>
      </c>
      <c r="G833" s="24" t="s">
        <v>1175</v>
      </c>
      <c r="H833" s="24"/>
      <c r="I833" s="24" t="s">
        <v>3649</v>
      </c>
      <c r="J833" s="24"/>
      <c r="K833" s="24"/>
      <c r="L833" s="24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26.25" customHeight="1" x14ac:dyDescent="0.2">
      <c r="A834" s="6" t="s">
        <v>3650</v>
      </c>
      <c r="B834" s="6" t="s">
        <v>1259</v>
      </c>
      <c r="C834" s="6" t="s">
        <v>3651</v>
      </c>
      <c r="D834" s="6" t="s">
        <v>1157</v>
      </c>
      <c r="E834" s="6" t="s">
        <v>3078</v>
      </c>
      <c r="F834" s="6" t="s">
        <v>3652</v>
      </c>
      <c r="G834" s="24" t="s">
        <v>3504</v>
      </c>
      <c r="H834" s="24"/>
      <c r="I834" s="24" t="s">
        <v>3653</v>
      </c>
      <c r="J834" s="24"/>
      <c r="K834" s="24"/>
      <c r="L834" s="24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26.25" customHeight="1" x14ac:dyDescent="0.2">
      <c r="A835" s="6" t="s">
        <v>3654</v>
      </c>
      <c r="B835" s="6" t="s">
        <v>487</v>
      </c>
      <c r="C835" s="6" t="s">
        <v>3655</v>
      </c>
      <c r="D835" s="6" t="s">
        <v>2535</v>
      </c>
      <c r="E835" s="6" t="s">
        <v>3656</v>
      </c>
      <c r="F835" s="6" t="s">
        <v>3657</v>
      </c>
      <c r="G835" s="24" t="s">
        <v>434</v>
      </c>
      <c r="H835" s="24"/>
      <c r="I835" s="24" t="s">
        <v>3658</v>
      </c>
      <c r="J835" s="24"/>
      <c r="K835" s="24"/>
      <c r="L835" s="24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26.25" customHeight="1" x14ac:dyDescent="0.2">
      <c r="A836" s="6" t="s">
        <v>3659</v>
      </c>
      <c r="B836" s="6" t="s">
        <v>3660</v>
      </c>
      <c r="C836" s="6" t="s">
        <v>3661</v>
      </c>
      <c r="D836" s="6" t="s">
        <v>3662</v>
      </c>
      <c r="E836" s="6" t="s">
        <v>3663</v>
      </c>
      <c r="F836" s="6" t="s">
        <v>3664</v>
      </c>
      <c r="G836" s="24" t="s">
        <v>3665</v>
      </c>
      <c r="H836" s="24"/>
      <c r="I836" s="24" t="s">
        <v>3666</v>
      </c>
      <c r="J836" s="24"/>
      <c r="K836" s="24"/>
      <c r="L836" s="24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26.25" customHeight="1" x14ac:dyDescent="0.2">
      <c r="A837" s="6" t="s">
        <v>1331</v>
      </c>
      <c r="B837" s="6" t="s">
        <v>3667</v>
      </c>
      <c r="C837" s="6" t="s">
        <v>3668</v>
      </c>
      <c r="D837" s="6" t="s">
        <v>3669</v>
      </c>
      <c r="E837" s="6" t="s">
        <v>3670</v>
      </c>
      <c r="F837" s="6" t="s">
        <v>3671</v>
      </c>
      <c r="G837" s="24" t="s">
        <v>3672</v>
      </c>
      <c r="H837" s="24"/>
      <c r="I837" s="24" t="s">
        <v>3500</v>
      </c>
      <c r="J837" s="24"/>
      <c r="K837" s="24"/>
      <c r="L837" s="24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26.25" customHeight="1" x14ac:dyDescent="0.2">
      <c r="A838" s="6" t="s">
        <v>3673</v>
      </c>
      <c r="B838" s="6" t="s">
        <v>3674</v>
      </c>
      <c r="C838" s="6" t="s">
        <v>3675</v>
      </c>
      <c r="D838" s="6" t="s">
        <v>2160</v>
      </c>
      <c r="E838" s="6" t="s">
        <v>3676</v>
      </c>
      <c r="F838" s="6" t="s">
        <v>3677</v>
      </c>
      <c r="G838" s="24" t="s">
        <v>651</v>
      </c>
      <c r="H838" s="24"/>
      <c r="I838" s="24" t="s">
        <v>3678</v>
      </c>
      <c r="J838" s="24"/>
      <c r="K838" s="24"/>
      <c r="L838" s="24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26.25" customHeight="1" x14ac:dyDescent="0.2">
      <c r="A839" s="6" t="s">
        <v>3679</v>
      </c>
      <c r="B839" s="6" t="s">
        <v>3680</v>
      </c>
      <c r="C839" s="6" t="s">
        <v>3681</v>
      </c>
      <c r="D839" s="6" t="s">
        <v>364</v>
      </c>
      <c r="E839" s="6" t="s">
        <v>1158</v>
      </c>
      <c r="F839" s="6" t="s">
        <v>3682</v>
      </c>
      <c r="G839" s="24" t="s">
        <v>957</v>
      </c>
      <c r="H839" s="24"/>
      <c r="I839" s="24" t="s">
        <v>3683</v>
      </c>
      <c r="J839" s="24"/>
      <c r="K839" s="24"/>
      <c r="L839" s="24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26.25" customHeight="1" x14ac:dyDescent="0.2">
      <c r="A840" s="6" t="s">
        <v>3684</v>
      </c>
      <c r="B840" s="6" t="s">
        <v>3088</v>
      </c>
      <c r="C840" s="6" t="s">
        <v>3685</v>
      </c>
      <c r="D840" s="6" t="s">
        <v>833</v>
      </c>
      <c r="E840" s="6" t="s">
        <v>3686</v>
      </c>
      <c r="F840" s="6" t="s">
        <v>3687</v>
      </c>
      <c r="G840" s="24" t="s">
        <v>3459</v>
      </c>
      <c r="H840" s="24"/>
      <c r="I840" s="24" t="s">
        <v>3010</v>
      </c>
      <c r="J840" s="24"/>
      <c r="K840" s="24"/>
      <c r="L840" s="24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26.25" customHeight="1" x14ac:dyDescent="0.2">
      <c r="A841" s="6" t="s">
        <v>3659</v>
      </c>
      <c r="B841" s="6" t="s">
        <v>1222</v>
      </c>
      <c r="C841" s="6" t="s">
        <v>3688</v>
      </c>
      <c r="D841" s="6" t="s">
        <v>3689</v>
      </c>
      <c r="E841" s="6" t="s">
        <v>3690</v>
      </c>
      <c r="F841" s="6" t="s">
        <v>3691</v>
      </c>
      <c r="G841" s="24" t="s">
        <v>3692</v>
      </c>
      <c r="H841" s="24"/>
      <c r="I841" s="24" t="s">
        <v>3693</v>
      </c>
      <c r="J841" s="24"/>
      <c r="K841" s="24"/>
      <c r="L841" s="24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26.25" customHeight="1" x14ac:dyDescent="0.2">
      <c r="A842" s="6" t="s">
        <v>2621</v>
      </c>
      <c r="B842" s="6" t="s">
        <v>3694</v>
      </c>
      <c r="C842" s="6" t="s">
        <v>3695</v>
      </c>
      <c r="D842" s="6" t="s">
        <v>3696</v>
      </c>
      <c r="E842" s="6" t="s">
        <v>3697</v>
      </c>
      <c r="F842" s="6" t="s">
        <v>3698</v>
      </c>
      <c r="G842" s="24" t="s">
        <v>1264</v>
      </c>
      <c r="H842" s="24"/>
      <c r="I842" s="24" t="s">
        <v>3699</v>
      </c>
      <c r="J842" s="24"/>
      <c r="K842" s="24"/>
      <c r="L842" s="24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26.25" customHeight="1" x14ac:dyDescent="0.2">
      <c r="A843" s="6" t="s">
        <v>420</v>
      </c>
      <c r="B843" s="6" t="s">
        <v>1217</v>
      </c>
      <c r="C843" s="6" t="s">
        <v>3700</v>
      </c>
      <c r="D843" s="6" t="s">
        <v>3701</v>
      </c>
      <c r="E843" s="6" t="s">
        <v>3284</v>
      </c>
      <c r="F843" s="6" t="s">
        <v>3702</v>
      </c>
      <c r="G843" s="24" t="s">
        <v>2044</v>
      </c>
      <c r="H843" s="24"/>
      <c r="I843" s="24" t="s">
        <v>2872</v>
      </c>
      <c r="J843" s="24"/>
      <c r="K843" s="24"/>
      <c r="L843" s="24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26.25" customHeight="1" x14ac:dyDescent="0.2">
      <c r="A844" s="6" t="s">
        <v>3703</v>
      </c>
      <c r="B844" s="6" t="s">
        <v>3704</v>
      </c>
      <c r="C844" s="6" t="s">
        <v>3705</v>
      </c>
      <c r="D844" s="6" t="s">
        <v>3706</v>
      </c>
      <c r="E844" s="6" t="s">
        <v>2432</v>
      </c>
      <c r="F844" s="6" t="s">
        <v>3707</v>
      </c>
      <c r="G844" s="24" t="s">
        <v>1152</v>
      </c>
      <c r="H844" s="24"/>
      <c r="I844" s="24" t="s">
        <v>3708</v>
      </c>
      <c r="J844" s="24"/>
      <c r="K844" s="24"/>
      <c r="L844" s="24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26.25" customHeight="1" x14ac:dyDescent="0.2">
      <c r="A845" s="6" t="s">
        <v>2929</v>
      </c>
      <c r="B845" s="6" t="s">
        <v>3709</v>
      </c>
      <c r="C845" s="6" t="s">
        <v>3710</v>
      </c>
      <c r="D845" s="6" t="s">
        <v>3711</v>
      </c>
      <c r="E845" s="6" t="s">
        <v>3712</v>
      </c>
      <c r="F845" s="6" t="s">
        <v>3713</v>
      </c>
      <c r="G845" s="24" t="s">
        <v>3714</v>
      </c>
      <c r="H845" s="24"/>
      <c r="I845" s="24" t="s">
        <v>3715</v>
      </c>
      <c r="J845" s="24"/>
      <c r="K845" s="24"/>
      <c r="L845" s="24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26.25" customHeight="1" x14ac:dyDescent="0.2">
      <c r="A846" s="6" t="s">
        <v>2295</v>
      </c>
      <c r="B846" s="6" t="s">
        <v>1716</v>
      </c>
      <c r="C846" s="6" t="s">
        <v>3716</v>
      </c>
      <c r="D846" s="6" t="s">
        <v>3717</v>
      </c>
      <c r="E846" s="6" t="s">
        <v>1240</v>
      </c>
      <c r="F846" s="6" t="s">
        <v>3718</v>
      </c>
      <c r="G846" s="24" t="s">
        <v>1210</v>
      </c>
      <c r="H846" s="24"/>
      <c r="I846" s="24" t="s">
        <v>889</v>
      </c>
      <c r="J846" s="24"/>
      <c r="K846" s="24"/>
      <c r="L846" s="24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26.25" customHeight="1" x14ac:dyDescent="0.2">
      <c r="A847" s="6" t="s">
        <v>3719</v>
      </c>
      <c r="B847" s="6" t="s">
        <v>3720</v>
      </c>
      <c r="C847" s="6" t="s">
        <v>3721</v>
      </c>
      <c r="D847" s="6" t="s">
        <v>2177</v>
      </c>
      <c r="E847" s="6" t="s">
        <v>33</v>
      </c>
      <c r="F847" s="6" t="s">
        <v>3722</v>
      </c>
      <c r="G847" s="24" t="s">
        <v>1022</v>
      </c>
      <c r="H847" s="24"/>
      <c r="I847" s="24" t="s">
        <v>2730</v>
      </c>
      <c r="J847" s="24"/>
      <c r="K847" s="24"/>
      <c r="L847" s="24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26.25" customHeight="1" x14ac:dyDescent="0.2">
      <c r="A848" s="6" t="s">
        <v>3723</v>
      </c>
      <c r="B848" s="6" t="s">
        <v>1690</v>
      </c>
      <c r="C848" s="6" t="s">
        <v>3724</v>
      </c>
      <c r="D848" s="6" t="s">
        <v>3725</v>
      </c>
      <c r="E848" s="6" t="s">
        <v>3726</v>
      </c>
      <c r="F848" s="6" t="s">
        <v>3727</v>
      </c>
      <c r="G848" s="24" t="s">
        <v>2038</v>
      </c>
      <c r="H848" s="24"/>
      <c r="I848" s="24" t="s">
        <v>3728</v>
      </c>
      <c r="J848" s="24"/>
      <c r="K848" s="24"/>
      <c r="L848" s="24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26.25" customHeight="1" x14ac:dyDescent="0.2">
      <c r="A849" s="6" t="s">
        <v>3729</v>
      </c>
      <c r="B849" s="6" t="s">
        <v>3730</v>
      </c>
      <c r="C849" s="6" t="s">
        <v>3731</v>
      </c>
      <c r="D849" s="6" t="s">
        <v>3732</v>
      </c>
      <c r="E849" s="6" t="s">
        <v>3733</v>
      </c>
      <c r="F849" s="6" t="s">
        <v>3734</v>
      </c>
      <c r="G849" s="24" t="s">
        <v>1843</v>
      </c>
      <c r="H849" s="24"/>
      <c r="I849" s="24" t="s">
        <v>3735</v>
      </c>
      <c r="J849" s="24"/>
      <c r="K849" s="24"/>
      <c r="L849" s="24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26.25" customHeight="1" x14ac:dyDescent="0.2">
      <c r="A850" s="6" t="s">
        <v>2088</v>
      </c>
      <c r="B850" s="6" t="s">
        <v>3736</v>
      </c>
      <c r="C850" s="6" t="s">
        <v>3737</v>
      </c>
      <c r="D850" s="6" t="s">
        <v>3738</v>
      </c>
      <c r="E850" s="6" t="s">
        <v>120</v>
      </c>
      <c r="F850" s="6" t="s">
        <v>3739</v>
      </c>
      <c r="G850" s="24" t="s">
        <v>3740</v>
      </c>
      <c r="H850" s="24"/>
      <c r="I850" s="24" t="s">
        <v>3735</v>
      </c>
      <c r="J850" s="24"/>
      <c r="K850" s="24"/>
      <c r="L850" s="24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26.25" customHeight="1" x14ac:dyDescent="0.2">
      <c r="A851" s="6" t="s">
        <v>3741</v>
      </c>
      <c r="B851" s="6" t="s">
        <v>3742</v>
      </c>
      <c r="C851" s="6" t="s">
        <v>3743</v>
      </c>
      <c r="D851" s="6" t="s">
        <v>3744</v>
      </c>
      <c r="E851" s="6" t="s">
        <v>3489</v>
      </c>
      <c r="F851" s="6" t="s">
        <v>3745</v>
      </c>
      <c r="G851" s="24" t="s">
        <v>2878</v>
      </c>
      <c r="H851" s="24"/>
      <c r="I851" s="24" t="s">
        <v>3746</v>
      </c>
      <c r="J851" s="24"/>
      <c r="K851" s="24"/>
      <c r="L851" s="24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26.25" customHeight="1" x14ac:dyDescent="0.2">
      <c r="A852" s="6" t="s">
        <v>1936</v>
      </c>
      <c r="B852" s="6" t="s">
        <v>3747</v>
      </c>
      <c r="C852" s="6" t="s">
        <v>3748</v>
      </c>
      <c r="D852" s="6" t="s">
        <v>3749</v>
      </c>
      <c r="E852" s="6" t="s">
        <v>3750</v>
      </c>
      <c r="F852" s="6" t="s">
        <v>3751</v>
      </c>
      <c r="G852" s="24" t="s">
        <v>3752</v>
      </c>
      <c r="H852" s="24"/>
      <c r="I852" s="24" t="s">
        <v>3753</v>
      </c>
      <c r="J852" s="24"/>
      <c r="K852" s="24"/>
      <c r="L852" s="24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26.25" customHeight="1" x14ac:dyDescent="0.2">
      <c r="A853" s="6" t="s">
        <v>347</v>
      </c>
      <c r="B853" s="6" t="s">
        <v>132</v>
      </c>
      <c r="C853" s="6" t="s">
        <v>3754</v>
      </c>
      <c r="D853" s="6" t="s">
        <v>3755</v>
      </c>
      <c r="E853" s="6" t="s">
        <v>3756</v>
      </c>
      <c r="F853" s="6" t="s">
        <v>3757</v>
      </c>
      <c r="G853" s="24" t="s">
        <v>66</v>
      </c>
      <c r="H853" s="24"/>
      <c r="I853" s="24" t="s">
        <v>3758</v>
      </c>
      <c r="J853" s="24"/>
      <c r="K853" s="24"/>
      <c r="L853" s="24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26.25" customHeight="1" x14ac:dyDescent="0.2">
      <c r="A854" s="6" t="s">
        <v>3759</v>
      </c>
      <c r="B854" s="6" t="s">
        <v>3667</v>
      </c>
      <c r="C854" s="6" t="s">
        <v>3760</v>
      </c>
      <c r="D854" s="6" t="s">
        <v>3761</v>
      </c>
      <c r="E854" s="6" t="s">
        <v>1454</v>
      </c>
      <c r="F854" s="6" t="s">
        <v>3762</v>
      </c>
      <c r="G854" s="24" t="s">
        <v>3763</v>
      </c>
      <c r="H854" s="24"/>
      <c r="I854" s="24" t="s">
        <v>3764</v>
      </c>
      <c r="J854" s="24"/>
      <c r="K854" s="24"/>
      <c r="L854" s="24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26.25" customHeight="1" x14ac:dyDescent="0.2">
      <c r="A855" s="6" t="s">
        <v>3659</v>
      </c>
      <c r="B855" s="6" t="s">
        <v>1690</v>
      </c>
      <c r="C855" s="6" t="s">
        <v>3765</v>
      </c>
      <c r="D855" s="6" t="s">
        <v>3766</v>
      </c>
      <c r="E855" s="6" t="s">
        <v>3767</v>
      </c>
      <c r="F855" s="6" t="s">
        <v>3768</v>
      </c>
      <c r="G855" s="24" t="s">
        <v>3769</v>
      </c>
      <c r="H855" s="24"/>
      <c r="I855" s="24" t="s">
        <v>3770</v>
      </c>
      <c r="J855" s="24"/>
      <c r="K855" s="24"/>
      <c r="L855" s="24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26.25" customHeight="1" x14ac:dyDescent="0.2">
      <c r="A856" s="6" t="s">
        <v>621</v>
      </c>
      <c r="B856" s="6" t="s">
        <v>3771</v>
      </c>
      <c r="C856" s="6" t="s">
        <v>3772</v>
      </c>
      <c r="D856" s="6" t="s">
        <v>3773</v>
      </c>
      <c r="E856" s="6" t="s">
        <v>3774</v>
      </c>
      <c r="F856" s="6" t="s">
        <v>3775</v>
      </c>
      <c r="G856" s="24" t="s">
        <v>3776</v>
      </c>
      <c r="H856" s="24"/>
      <c r="I856" s="24" t="s">
        <v>3629</v>
      </c>
      <c r="J856" s="24"/>
      <c r="K856" s="24"/>
      <c r="L856" s="24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26.25" customHeight="1" x14ac:dyDescent="0.2">
      <c r="A857" s="6" t="s">
        <v>3777</v>
      </c>
      <c r="B857" s="6" t="s">
        <v>3310</v>
      </c>
      <c r="C857" s="6" t="s">
        <v>3778</v>
      </c>
      <c r="D857" s="6" t="s">
        <v>3779</v>
      </c>
      <c r="E857" s="6" t="s">
        <v>3780</v>
      </c>
      <c r="F857" s="6" t="s">
        <v>3781</v>
      </c>
      <c r="G857" s="24" t="s">
        <v>74</v>
      </c>
      <c r="H857" s="24"/>
      <c r="I857" s="24" t="s">
        <v>3782</v>
      </c>
      <c r="J857" s="24"/>
      <c r="K857" s="24"/>
      <c r="L857" s="24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26.25" customHeight="1" x14ac:dyDescent="0.2">
      <c r="A858" s="6" t="s">
        <v>3783</v>
      </c>
      <c r="B858" s="6" t="s">
        <v>1344</v>
      </c>
      <c r="C858" s="6" t="s">
        <v>3784</v>
      </c>
      <c r="D858" s="6" t="s">
        <v>3785</v>
      </c>
      <c r="E858" s="6" t="s">
        <v>3786</v>
      </c>
      <c r="F858" s="6" t="s">
        <v>3787</v>
      </c>
      <c r="G858" s="24" t="s">
        <v>3788</v>
      </c>
      <c r="H858" s="24"/>
      <c r="I858" s="24" t="s">
        <v>3789</v>
      </c>
      <c r="J858" s="24"/>
      <c r="K858" s="24"/>
      <c r="L858" s="24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26.25" customHeight="1" x14ac:dyDescent="0.2">
      <c r="A859" s="6" t="s">
        <v>29</v>
      </c>
      <c r="B859" s="6" t="s">
        <v>3790</v>
      </c>
      <c r="C859" s="6" t="s">
        <v>3791</v>
      </c>
      <c r="D859" s="6" t="s">
        <v>648</v>
      </c>
      <c r="E859" s="6" t="s">
        <v>3792</v>
      </c>
      <c r="F859" s="6" t="s">
        <v>3793</v>
      </c>
      <c r="G859" s="24" t="s">
        <v>3794</v>
      </c>
      <c r="H859" s="24"/>
      <c r="I859" s="24" t="s">
        <v>3105</v>
      </c>
      <c r="J859" s="24"/>
      <c r="K859" s="24"/>
      <c r="L859" s="24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26.25" customHeight="1" x14ac:dyDescent="0.2">
      <c r="A860" s="6" t="s">
        <v>3795</v>
      </c>
      <c r="B860" s="6" t="s">
        <v>3393</v>
      </c>
      <c r="C860" s="6" t="s">
        <v>3796</v>
      </c>
      <c r="D860" s="6" t="s">
        <v>3797</v>
      </c>
      <c r="E860" s="6" t="s">
        <v>1540</v>
      </c>
      <c r="F860" s="6" t="s">
        <v>3798</v>
      </c>
      <c r="G860" s="24" t="s">
        <v>3646</v>
      </c>
      <c r="H860" s="24"/>
      <c r="I860" s="24" t="s">
        <v>3746</v>
      </c>
      <c r="J860" s="24"/>
      <c r="K860" s="24"/>
      <c r="L860" s="24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26.25" customHeight="1" x14ac:dyDescent="0.2">
      <c r="A861" s="6" t="s">
        <v>1331</v>
      </c>
      <c r="B861" s="6" t="s">
        <v>1192</v>
      </c>
      <c r="C861" s="6" t="s">
        <v>3799</v>
      </c>
      <c r="D861" s="6" t="s">
        <v>2014</v>
      </c>
      <c r="E861" s="6" t="s">
        <v>417</v>
      </c>
      <c r="F861" s="6" t="s">
        <v>3800</v>
      </c>
      <c r="G861" s="24" t="s">
        <v>3769</v>
      </c>
      <c r="H861" s="24"/>
      <c r="I861" s="24" t="s">
        <v>3801</v>
      </c>
      <c r="J861" s="24"/>
      <c r="K861" s="24"/>
      <c r="L861" s="24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26.25" customHeight="1" x14ac:dyDescent="0.2">
      <c r="A862" s="6" t="s">
        <v>229</v>
      </c>
      <c r="B862" s="6" t="s">
        <v>3802</v>
      </c>
      <c r="C862" s="6" t="s">
        <v>3803</v>
      </c>
      <c r="D862" s="6" t="s">
        <v>3804</v>
      </c>
      <c r="E862" s="6" t="s">
        <v>3805</v>
      </c>
      <c r="F862" s="6" t="s">
        <v>3806</v>
      </c>
      <c r="G862" s="24" t="s">
        <v>3776</v>
      </c>
      <c r="H862" s="24"/>
      <c r="I862" s="24" t="s">
        <v>3629</v>
      </c>
      <c r="J862" s="24"/>
      <c r="K862" s="24"/>
      <c r="L862" s="24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26.25" customHeight="1" x14ac:dyDescent="0.2">
      <c r="A863" s="6" t="s">
        <v>3807</v>
      </c>
      <c r="B863" s="6" t="s">
        <v>2935</v>
      </c>
      <c r="C863" s="6" t="s">
        <v>3808</v>
      </c>
      <c r="D863" s="6" t="s">
        <v>1375</v>
      </c>
      <c r="E863" s="6" t="s">
        <v>3809</v>
      </c>
      <c r="F863" s="6" t="s">
        <v>3810</v>
      </c>
      <c r="G863" s="24" t="s">
        <v>3811</v>
      </c>
      <c r="H863" s="24"/>
      <c r="I863" s="24" t="s">
        <v>3812</v>
      </c>
      <c r="J863" s="24"/>
      <c r="K863" s="24"/>
      <c r="L863" s="24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26.25" customHeight="1" x14ac:dyDescent="0.2">
      <c r="A864" s="6" t="s">
        <v>1641</v>
      </c>
      <c r="B864" s="6" t="s">
        <v>3813</v>
      </c>
      <c r="C864" s="6" t="s">
        <v>3814</v>
      </c>
      <c r="D864" s="6" t="s">
        <v>3815</v>
      </c>
      <c r="E864" s="6" t="s">
        <v>3816</v>
      </c>
      <c r="F864" s="6" t="s">
        <v>3817</v>
      </c>
      <c r="G864" s="24" t="s">
        <v>3818</v>
      </c>
      <c r="H864" s="24"/>
      <c r="I864" s="24" t="s">
        <v>3819</v>
      </c>
      <c r="J864" s="24"/>
      <c r="K864" s="24"/>
      <c r="L864" s="24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26.25" customHeight="1" x14ac:dyDescent="0.2">
      <c r="A865" s="6" t="s">
        <v>3820</v>
      </c>
      <c r="B865" s="6" t="s">
        <v>1309</v>
      </c>
      <c r="C865" s="6" t="s">
        <v>3821</v>
      </c>
      <c r="D865" s="6" t="s">
        <v>3822</v>
      </c>
      <c r="E865" s="6" t="s">
        <v>3823</v>
      </c>
      <c r="F865" s="6" t="s">
        <v>3824</v>
      </c>
      <c r="G865" s="24" t="s">
        <v>3665</v>
      </c>
      <c r="H865" s="24"/>
      <c r="I865" s="24" t="s">
        <v>3825</v>
      </c>
      <c r="J865" s="24"/>
      <c r="K865" s="24"/>
      <c r="L865" s="24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26.25" customHeight="1" x14ac:dyDescent="0.2">
      <c r="A866" s="6" t="s">
        <v>3826</v>
      </c>
      <c r="B866" s="6" t="s">
        <v>3674</v>
      </c>
      <c r="C866" s="6" t="s">
        <v>3827</v>
      </c>
      <c r="D866" s="6" t="s">
        <v>3828</v>
      </c>
      <c r="E866" s="6" t="s">
        <v>3829</v>
      </c>
      <c r="F866" s="6" t="s">
        <v>3830</v>
      </c>
      <c r="G866" s="24" t="s">
        <v>804</v>
      </c>
      <c r="H866" s="24"/>
      <c r="I866" s="24" t="s">
        <v>3831</v>
      </c>
      <c r="J866" s="24"/>
      <c r="K866" s="24"/>
      <c r="L866" s="24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26.25" customHeight="1" x14ac:dyDescent="0.2">
      <c r="A867" s="6" t="s">
        <v>309</v>
      </c>
      <c r="B867" s="6" t="s">
        <v>3832</v>
      </c>
      <c r="C867" s="6" t="s">
        <v>3833</v>
      </c>
      <c r="D867" s="6" t="s">
        <v>3834</v>
      </c>
      <c r="E867" s="6" t="s">
        <v>3835</v>
      </c>
      <c r="F867" s="6" t="s">
        <v>3836</v>
      </c>
      <c r="G867" s="24" t="s">
        <v>1851</v>
      </c>
      <c r="H867" s="24"/>
      <c r="I867" s="24" t="s">
        <v>3837</v>
      </c>
      <c r="J867" s="24"/>
      <c r="K867" s="24"/>
      <c r="L867" s="24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26.25" customHeight="1" x14ac:dyDescent="0.2">
      <c r="A868" s="6" t="s">
        <v>3106</v>
      </c>
      <c r="B868" s="6" t="s">
        <v>3838</v>
      </c>
      <c r="C868" s="6" t="s">
        <v>3839</v>
      </c>
      <c r="D868" s="6" t="s">
        <v>1075</v>
      </c>
      <c r="E868" s="6" t="s">
        <v>417</v>
      </c>
      <c r="F868" s="6" t="s">
        <v>3840</v>
      </c>
      <c r="G868" s="24" t="s">
        <v>3841</v>
      </c>
      <c r="H868" s="24"/>
      <c r="I868" s="24" t="s">
        <v>3193</v>
      </c>
      <c r="J868" s="24"/>
      <c r="K868" s="24"/>
      <c r="L868" s="24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26.25" customHeight="1" x14ac:dyDescent="0.2">
      <c r="A869" s="6" t="s">
        <v>1552</v>
      </c>
      <c r="B869" s="6" t="s">
        <v>2181</v>
      </c>
      <c r="C869" s="6" t="s">
        <v>3842</v>
      </c>
      <c r="D869" s="6" t="s">
        <v>3843</v>
      </c>
      <c r="E869" s="6" t="s">
        <v>3844</v>
      </c>
      <c r="F869" s="6" t="s">
        <v>3845</v>
      </c>
      <c r="G869" s="24" t="s">
        <v>3794</v>
      </c>
      <c r="H869" s="24"/>
      <c r="I869" s="24" t="s">
        <v>3846</v>
      </c>
      <c r="J869" s="24"/>
      <c r="K869" s="24"/>
      <c r="L869" s="24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26.25" customHeight="1" x14ac:dyDescent="0.2">
      <c r="A870" s="6" t="s">
        <v>2635</v>
      </c>
      <c r="B870" s="6" t="s">
        <v>3847</v>
      </c>
      <c r="C870" s="6" t="s">
        <v>3848</v>
      </c>
      <c r="D870" s="6" t="s">
        <v>3849</v>
      </c>
      <c r="E870" s="6" t="s">
        <v>3850</v>
      </c>
      <c r="F870" s="6" t="s">
        <v>3845</v>
      </c>
      <c r="G870" s="24" t="s">
        <v>1851</v>
      </c>
      <c r="H870" s="24"/>
      <c r="I870" s="24" t="s">
        <v>3851</v>
      </c>
      <c r="J870" s="24"/>
      <c r="K870" s="24"/>
      <c r="L870" s="24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26.25" customHeight="1" x14ac:dyDescent="0.2">
      <c r="A871" s="6" t="s">
        <v>3852</v>
      </c>
      <c r="B871" s="6" t="s">
        <v>2508</v>
      </c>
      <c r="C871" s="6" t="s">
        <v>3853</v>
      </c>
      <c r="D871" s="6" t="s">
        <v>3854</v>
      </c>
      <c r="E871" s="6" t="s">
        <v>3855</v>
      </c>
      <c r="F871" s="6" t="s">
        <v>3856</v>
      </c>
      <c r="G871" s="24" t="s">
        <v>3857</v>
      </c>
      <c r="H871" s="24"/>
      <c r="I871" s="24" t="s">
        <v>3858</v>
      </c>
      <c r="J871" s="24"/>
      <c r="K871" s="24"/>
      <c r="L871" s="24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26.25" customHeight="1" x14ac:dyDescent="0.2">
      <c r="A872" s="6" t="s">
        <v>3807</v>
      </c>
      <c r="B872" s="6" t="s">
        <v>3859</v>
      </c>
      <c r="C872" s="6" t="s">
        <v>3860</v>
      </c>
      <c r="D872" s="6" t="s">
        <v>3861</v>
      </c>
      <c r="E872" s="6" t="s">
        <v>3862</v>
      </c>
      <c r="F872" s="6" t="s">
        <v>3863</v>
      </c>
      <c r="G872" s="24" t="s">
        <v>1242</v>
      </c>
      <c r="H872" s="24"/>
      <c r="I872" s="24" t="s">
        <v>3851</v>
      </c>
      <c r="J872" s="24"/>
      <c r="K872" s="24"/>
      <c r="L872" s="24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26.25" customHeight="1" x14ac:dyDescent="0.2">
      <c r="A873" s="6" t="s">
        <v>3864</v>
      </c>
      <c r="B873" s="6" t="s">
        <v>3859</v>
      </c>
      <c r="C873" s="6" t="s">
        <v>3865</v>
      </c>
      <c r="D873" s="6" t="s">
        <v>2562</v>
      </c>
      <c r="E873" s="6" t="s">
        <v>3866</v>
      </c>
      <c r="F873" s="6" t="s">
        <v>3867</v>
      </c>
      <c r="G873" s="24" t="s">
        <v>3868</v>
      </c>
      <c r="H873" s="24"/>
      <c r="I873" s="24" t="s">
        <v>3869</v>
      </c>
      <c r="J873" s="24"/>
      <c r="K873" s="24"/>
      <c r="L873" s="24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26.25" customHeight="1" x14ac:dyDescent="0.2">
      <c r="A874" s="6" t="s">
        <v>3870</v>
      </c>
      <c r="B874" s="6" t="s">
        <v>3871</v>
      </c>
      <c r="C874" s="6" t="s">
        <v>3872</v>
      </c>
      <c r="D874" s="6" t="s">
        <v>2962</v>
      </c>
      <c r="E874" s="6" t="s">
        <v>3873</v>
      </c>
      <c r="F874" s="6" t="s">
        <v>3874</v>
      </c>
      <c r="G874" s="24" t="s">
        <v>3875</v>
      </c>
      <c r="H874" s="24"/>
      <c r="I874" s="24" t="s">
        <v>3876</v>
      </c>
      <c r="J874" s="24"/>
      <c r="K874" s="24"/>
      <c r="L874" s="24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26.25" customHeight="1" x14ac:dyDescent="0.2">
      <c r="A875" s="6" t="s">
        <v>2152</v>
      </c>
      <c r="B875" s="6" t="s">
        <v>2052</v>
      </c>
      <c r="C875" s="6" t="s">
        <v>3877</v>
      </c>
      <c r="D875" s="6" t="s">
        <v>3878</v>
      </c>
      <c r="E875" s="6" t="s">
        <v>3879</v>
      </c>
      <c r="F875" s="6" t="s">
        <v>3880</v>
      </c>
      <c r="G875" s="24" t="s">
        <v>3868</v>
      </c>
      <c r="H875" s="24"/>
      <c r="I875" s="24" t="s">
        <v>3881</v>
      </c>
      <c r="J875" s="24"/>
      <c r="K875" s="24"/>
      <c r="L875" s="24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26.25" customHeight="1" x14ac:dyDescent="0.2">
      <c r="A876" s="6" t="s">
        <v>850</v>
      </c>
      <c r="B876" s="6" t="s">
        <v>3882</v>
      </c>
      <c r="C876" s="6" t="s">
        <v>3883</v>
      </c>
      <c r="D876" s="6" t="s">
        <v>3884</v>
      </c>
      <c r="E876" s="6" t="s">
        <v>1240</v>
      </c>
      <c r="F876" s="6" t="s">
        <v>3885</v>
      </c>
      <c r="G876" s="24" t="s">
        <v>3886</v>
      </c>
      <c r="H876" s="24"/>
      <c r="I876" s="24" t="s">
        <v>3887</v>
      </c>
      <c r="J876" s="24"/>
      <c r="K876" s="24"/>
      <c r="L876" s="24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26.25" customHeight="1" x14ac:dyDescent="0.2">
      <c r="A877" s="6" t="s">
        <v>347</v>
      </c>
      <c r="B877" s="6" t="s">
        <v>1723</v>
      </c>
      <c r="C877" s="6" t="s">
        <v>3888</v>
      </c>
      <c r="D877" s="6" t="s">
        <v>3889</v>
      </c>
      <c r="E877" s="6" t="s">
        <v>3890</v>
      </c>
      <c r="F877" s="6" t="s">
        <v>3891</v>
      </c>
      <c r="G877" s="24" t="s">
        <v>3769</v>
      </c>
      <c r="H877" s="24"/>
      <c r="I877" s="24" t="s">
        <v>3892</v>
      </c>
      <c r="J877" s="24"/>
      <c r="K877" s="24"/>
      <c r="L877" s="24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26.25" customHeight="1" x14ac:dyDescent="0.2">
      <c r="A878" s="6" t="s">
        <v>1338</v>
      </c>
      <c r="B878" s="6" t="s">
        <v>3893</v>
      </c>
      <c r="C878" s="6" t="s">
        <v>3894</v>
      </c>
      <c r="D878" s="6" t="s">
        <v>3895</v>
      </c>
      <c r="E878" s="6" t="s">
        <v>3007</v>
      </c>
      <c r="F878" s="6" t="s">
        <v>3896</v>
      </c>
      <c r="G878" s="24" t="s">
        <v>951</v>
      </c>
      <c r="H878" s="24"/>
      <c r="I878" s="24" t="s">
        <v>1868</v>
      </c>
      <c r="J878" s="24"/>
      <c r="K878" s="24"/>
      <c r="L878" s="24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26.25" customHeight="1" x14ac:dyDescent="0.2">
      <c r="A879" s="6" t="s">
        <v>3280</v>
      </c>
      <c r="B879" s="6" t="s">
        <v>101</v>
      </c>
      <c r="C879" s="6" t="s">
        <v>3897</v>
      </c>
      <c r="D879" s="6" t="s">
        <v>3898</v>
      </c>
      <c r="E879" s="6" t="s">
        <v>3899</v>
      </c>
      <c r="F879" s="6" t="s">
        <v>3900</v>
      </c>
      <c r="G879" s="24" t="s">
        <v>2878</v>
      </c>
      <c r="H879" s="24"/>
      <c r="I879" s="24" t="s">
        <v>3901</v>
      </c>
      <c r="J879" s="24"/>
      <c r="K879" s="24"/>
      <c r="L879" s="24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26.25" customHeight="1" x14ac:dyDescent="0.2">
      <c r="A880" s="6" t="s">
        <v>766</v>
      </c>
      <c r="B880" s="6" t="s">
        <v>3902</v>
      </c>
      <c r="C880" s="6" t="s">
        <v>3903</v>
      </c>
      <c r="D880" s="6" t="s">
        <v>3904</v>
      </c>
      <c r="E880" s="6" t="s">
        <v>2047</v>
      </c>
      <c r="F880" s="6" t="s">
        <v>3905</v>
      </c>
      <c r="G880" s="24" t="s">
        <v>3906</v>
      </c>
      <c r="H880" s="24"/>
      <c r="I880" s="24" t="s">
        <v>1008</v>
      </c>
      <c r="J880" s="24"/>
      <c r="K880" s="24"/>
      <c r="L880" s="24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26.25" customHeight="1" x14ac:dyDescent="0.2">
      <c r="A881" s="6" t="s">
        <v>2045</v>
      </c>
      <c r="B881" s="6" t="s">
        <v>3907</v>
      </c>
      <c r="C881" s="6" t="s">
        <v>3908</v>
      </c>
      <c r="D881" s="6" t="s">
        <v>3283</v>
      </c>
      <c r="E881" s="6" t="s">
        <v>3909</v>
      </c>
      <c r="F881" s="6" t="s">
        <v>3910</v>
      </c>
      <c r="G881" s="24" t="s">
        <v>3911</v>
      </c>
      <c r="H881" s="24"/>
      <c r="I881" s="24" t="s">
        <v>3770</v>
      </c>
      <c r="J881" s="24"/>
      <c r="K881" s="24"/>
      <c r="L881" s="24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26.25" customHeight="1" x14ac:dyDescent="0.2">
      <c r="A882" s="6" t="s">
        <v>3912</v>
      </c>
      <c r="B882" s="6" t="s">
        <v>3228</v>
      </c>
      <c r="C882" s="6" t="s">
        <v>3913</v>
      </c>
      <c r="D882" s="6" t="s">
        <v>2177</v>
      </c>
      <c r="E882" s="6" t="s">
        <v>3914</v>
      </c>
      <c r="F882" s="6" t="s">
        <v>3915</v>
      </c>
      <c r="G882" s="24" t="s">
        <v>1858</v>
      </c>
      <c r="H882" s="24"/>
      <c r="I882" s="24" t="s">
        <v>3916</v>
      </c>
      <c r="J882" s="24"/>
      <c r="K882" s="24"/>
      <c r="L882" s="24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26.25" customHeight="1" x14ac:dyDescent="0.2">
      <c r="A883" s="6" t="s">
        <v>3917</v>
      </c>
      <c r="B883" s="6" t="s">
        <v>162</v>
      </c>
      <c r="C883" s="6" t="s">
        <v>3918</v>
      </c>
      <c r="D883" s="6" t="s">
        <v>3919</v>
      </c>
      <c r="E883" s="6" t="s">
        <v>3920</v>
      </c>
      <c r="F883" s="6" t="s">
        <v>3921</v>
      </c>
      <c r="G883" s="24" t="s">
        <v>3922</v>
      </c>
      <c r="H883" s="24"/>
      <c r="I883" s="24" t="s">
        <v>3892</v>
      </c>
      <c r="J883" s="24"/>
      <c r="K883" s="24"/>
      <c r="L883" s="24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26.25" customHeight="1" x14ac:dyDescent="0.2">
      <c r="A884" s="6" t="s">
        <v>3923</v>
      </c>
      <c r="B884" s="6" t="s">
        <v>3407</v>
      </c>
      <c r="C884" s="6" t="s">
        <v>3924</v>
      </c>
      <c r="D884" s="6" t="s">
        <v>3925</v>
      </c>
      <c r="E884" s="6" t="s">
        <v>624</v>
      </c>
      <c r="F884" s="6" t="s">
        <v>3926</v>
      </c>
      <c r="G884" s="24" t="s">
        <v>3911</v>
      </c>
      <c r="H884" s="24"/>
      <c r="I884" s="24" t="s">
        <v>3812</v>
      </c>
      <c r="J884" s="24"/>
      <c r="K884" s="24"/>
      <c r="L884" s="24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26.25" customHeight="1" x14ac:dyDescent="0.2">
      <c r="A885" s="6" t="s">
        <v>1651</v>
      </c>
      <c r="B885" s="6" t="s">
        <v>3927</v>
      </c>
      <c r="C885" s="6" t="s">
        <v>3928</v>
      </c>
      <c r="D885" s="6" t="s">
        <v>3929</v>
      </c>
      <c r="E885" s="6" t="s">
        <v>3930</v>
      </c>
      <c r="F885" s="6" t="s">
        <v>3931</v>
      </c>
      <c r="G885" s="24" t="s">
        <v>3769</v>
      </c>
      <c r="H885" s="24"/>
      <c r="I885" s="24" t="s">
        <v>3932</v>
      </c>
      <c r="J885" s="24"/>
      <c r="K885" s="24"/>
      <c r="L885" s="24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26.25" customHeight="1" x14ac:dyDescent="0.2">
      <c r="A886" s="6" t="s">
        <v>2555</v>
      </c>
      <c r="B886" s="6" t="s">
        <v>1080</v>
      </c>
      <c r="C886" s="6" t="s">
        <v>3933</v>
      </c>
      <c r="D886" s="6" t="s">
        <v>1142</v>
      </c>
      <c r="E886" s="6" t="s">
        <v>447</v>
      </c>
      <c r="F886" s="6" t="s">
        <v>3931</v>
      </c>
      <c r="G886" s="24" t="s">
        <v>3769</v>
      </c>
      <c r="H886" s="24"/>
      <c r="I886" s="24" t="s">
        <v>3932</v>
      </c>
      <c r="J886" s="24"/>
      <c r="K886" s="24"/>
      <c r="L886" s="24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26.25" customHeight="1" x14ac:dyDescent="0.2">
      <c r="A887" s="6" t="s">
        <v>3934</v>
      </c>
      <c r="B887" s="6" t="s">
        <v>206</v>
      </c>
      <c r="C887" s="6" t="s">
        <v>3935</v>
      </c>
      <c r="D887" s="6" t="s">
        <v>3936</v>
      </c>
      <c r="E887" s="6" t="s">
        <v>3230</v>
      </c>
      <c r="F887" s="6" t="s">
        <v>3937</v>
      </c>
      <c r="G887" s="24" t="s">
        <v>330</v>
      </c>
      <c r="H887" s="24"/>
      <c r="I887" s="24" t="s">
        <v>1126</v>
      </c>
      <c r="J887" s="24"/>
      <c r="K887" s="24"/>
      <c r="L887" s="24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26.25" customHeight="1" x14ac:dyDescent="0.2">
      <c r="A888" s="6" t="s">
        <v>3938</v>
      </c>
      <c r="B888" s="6" t="s">
        <v>3114</v>
      </c>
      <c r="C888" s="6" t="s">
        <v>3939</v>
      </c>
      <c r="D888" s="6" t="s">
        <v>874</v>
      </c>
      <c r="E888" s="6" t="s">
        <v>3197</v>
      </c>
      <c r="F888" s="6" t="s">
        <v>3940</v>
      </c>
      <c r="G888" s="24" t="s">
        <v>804</v>
      </c>
      <c r="H888" s="24"/>
      <c r="I888" s="24" t="s">
        <v>3941</v>
      </c>
      <c r="J888" s="24"/>
      <c r="K888" s="24"/>
      <c r="L888" s="24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26.25" customHeight="1" x14ac:dyDescent="0.2">
      <c r="A889" s="6" t="s">
        <v>139</v>
      </c>
      <c r="B889" s="6" t="s">
        <v>3942</v>
      </c>
      <c r="C889" s="6" t="s">
        <v>3943</v>
      </c>
      <c r="D889" s="6" t="s">
        <v>3944</v>
      </c>
      <c r="E889" s="6" t="s">
        <v>3197</v>
      </c>
      <c r="F889" s="6" t="s">
        <v>3945</v>
      </c>
      <c r="G889" s="24" t="s">
        <v>3946</v>
      </c>
      <c r="H889" s="24"/>
      <c r="I889" s="24" t="s">
        <v>3947</v>
      </c>
      <c r="J889" s="24"/>
      <c r="K889" s="24"/>
      <c r="L889" s="24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26.25" customHeight="1" x14ac:dyDescent="0.2">
      <c r="A890" s="6" t="s">
        <v>2238</v>
      </c>
      <c r="B890" s="6" t="s">
        <v>2484</v>
      </c>
      <c r="C890" s="6" t="s">
        <v>3948</v>
      </c>
      <c r="D890" s="6" t="s">
        <v>504</v>
      </c>
      <c r="E890" s="6" t="s">
        <v>3949</v>
      </c>
      <c r="F890" s="6" t="s">
        <v>3950</v>
      </c>
      <c r="G890" s="24" t="s">
        <v>3951</v>
      </c>
      <c r="H890" s="24"/>
      <c r="I890" s="24" t="s">
        <v>3952</v>
      </c>
      <c r="J890" s="24"/>
      <c r="K890" s="24"/>
      <c r="L890" s="24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26.25" customHeight="1" x14ac:dyDescent="0.2">
      <c r="A891" s="6" t="s">
        <v>3953</v>
      </c>
      <c r="B891" s="6" t="s">
        <v>792</v>
      </c>
      <c r="C891" s="6" t="s">
        <v>3954</v>
      </c>
      <c r="D891" s="6" t="s">
        <v>3955</v>
      </c>
      <c r="E891" s="6" t="s">
        <v>1353</v>
      </c>
      <c r="F891" s="6" t="s">
        <v>3956</v>
      </c>
      <c r="G891" s="24" t="s">
        <v>2025</v>
      </c>
      <c r="H891" s="24"/>
      <c r="I891" s="24" t="s">
        <v>3678</v>
      </c>
      <c r="J891" s="24"/>
      <c r="K891" s="24"/>
      <c r="L891" s="24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26.25" customHeight="1" x14ac:dyDescent="0.2">
      <c r="A892" s="6" t="s">
        <v>2152</v>
      </c>
      <c r="B892" s="6" t="s">
        <v>3236</v>
      </c>
      <c r="C892" s="6" t="s">
        <v>3957</v>
      </c>
      <c r="D892" s="6" t="s">
        <v>3006</v>
      </c>
      <c r="E892" s="6" t="s">
        <v>3007</v>
      </c>
      <c r="F892" s="6" t="s">
        <v>3958</v>
      </c>
      <c r="G892" s="24" t="s">
        <v>2025</v>
      </c>
      <c r="H892" s="24"/>
      <c r="I892" s="24" t="s">
        <v>3901</v>
      </c>
      <c r="J892" s="24"/>
      <c r="K892" s="24"/>
      <c r="L892" s="24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26.25" customHeight="1" x14ac:dyDescent="0.2">
      <c r="A893" s="6" t="s">
        <v>2033</v>
      </c>
      <c r="B893" s="6" t="s">
        <v>839</v>
      </c>
      <c r="C893" s="6" t="s">
        <v>3959</v>
      </c>
      <c r="D893" s="6" t="s">
        <v>3960</v>
      </c>
      <c r="E893" s="6" t="s">
        <v>3961</v>
      </c>
      <c r="F893" s="6" t="s">
        <v>3962</v>
      </c>
      <c r="G893" s="24" t="s">
        <v>3963</v>
      </c>
      <c r="H893" s="24"/>
      <c r="I893" s="24" t="s">
        <v>294</v>
      </c>
      <c r="J893" s="24"/>
      <c r="K893" s="24"/>
      <c r="L893" s="24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26.25" customHeight="1" x14ac:dyDescent="0.2">
      <c r="A894" s="6" t="s">
        <v>68</v>
      </c>
      <c r="B894" s="6" t="s">
        <v>391</v>
      </c>
      <c r="C894" s="6" t="s">
        <v>3964</v>
      </c>
      <c r="D894" s="6" t="s">
        <v>3965</v>
      </c>
      <c r="E894" s="6" t="s">
        <v>3966</v>
      </c>
      <c r="F894" s="6" t="s">
        <v>3967</v>
      </c>
      <c r="G894" s="24" t="s">
        <v>66</v>
      </c>
      <c r="H894" s="24"/>
      <c r="I894" s="24" t="s">
        <v>3968</v>
      </c>
      <c r="J894" s="24"/>
      <c r="K894" s="24"/>
      <c r="L894" s="24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26.25" customHeight="1" x14ac:dyDescent="0.2">
      <c r="A895" s="6" t="s">
        <v>3969</v>
      </c>
      <c r="B895" s="6" t="s">
        <v>3970</v>
      </c>
      <c r="C895" s="6" t="s">
        <v>3971</v>
      </c>
      <c r="D895" s="6" t="s">
        <v>2808</v>
      </c>
      <c r="E895" s="6" t="s">
        <v>3972</v>
      </c>
      <c r="F895" s="6" t="s">
        <v>3973</v>
      </c>
      <c r="G895" s="24" t="s">
        <v>3974</v>
      </c>
      <c r="H895" s="24"/>
      <c r="I895" s="24" t="s">
        <v>3858</v>
      </c>
      <c r="J895" s="24"/>
      <c r="K895" s="24"/>
      <c r="L895" s="24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26.25" customHeight="1" x14ac:dyDescent="0.2">
      <c r="A896" s="6" t="s">
        <v>3975</v>
      </c>
      <c r="B896" s="6" t="s">
        <v>3976</v>
      </c>
      <c r="C896" s="6" t="s">
        <v>3977</v>
      </c>
      <c r="D896" s="6" t="s">
        <v>2535</v>
      </c>
      <c r="E896" s="6" t="s">
        <v>3978</v>
      </c>
      <c r="F896" s="6" t="s">
        <v>3979</v>
      </c>
      <c r="G896" s="24" t="s">
        <v>3980</v>
      </c>
      <c r="H896" s="24"/>
      <c r="I896" s="24" t="s">
        <v>3981</v>
      </c>
      <c r="J896" s="24"/>
      <c r="K896" s="24"/>
      <c r="L896" s="24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26.25" customHeight="1" x14ac:dyDescent="0.2">
      <c r="A897" s="6" t="s">
        <v>3982</v>
      </c>
      <c r="B897" s="6" t="s">
        <v>1778</v>
      </c>
      <c r="C897" s="6" t="s">
        <v>3983</v>
      </c>
      <c r="D897" s="6" t="s">
        <v>481</v>
      </c>
      <c r="E897" s="6" t="s">
        <v>828</v>
      </c>
      <c r="F897" s="6" t="s">
        <v>3984</v>
      </c>
      <c r="G897" s="24" t="s">
        <v>3985</v>
      </c>
      <c r="H897" s="24"/>
      <c r="I897" s="24" t="s">
        <v>3986</v>
      </c>
      <c r="J897" s="24"/>
      <c r="K897" s="24"/>
      <c r="L897" s="24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26.25" customHeight="1" x14ac:dyDescent="0.2">
      <c r="A898" s="6" t="s">
        <v>3987</v>
      </c>
      <c r="B898" s="6" t="s">
        <v>2027</v>
      </c>
      <c r="C898" s="6" t="s">
        <v>3988</v>
      </c>
      <c r="D898" s="6" t="s">
        <v>3989</v>
      </c>
      <c r="E898" s="6" t="s">
        <v>3990</v>
      </c>
      <c r="F898" s="6" t="s">
        <v>3991</v>
      </c>
      <c r="G898" s="24" t="s">
        <v>3992</v>
      </c>
      <c r="H898" s="24"/>
      <c r="I898" s="24" t="s">
        <v>3993</v>
      </c>
      <c r="J898" s="24"/>
      <c r="K898" s="24"/>
      <c r="L898" s="24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26.25" customHeight="1" x14ac:dyDescent="0.2">
      <c r="A899" s="6" t="s">
        <v>2851</v>
      </c>
      <c r="B899" s="6" t="s">
        <v>3221</v>
      </c>
      <c r="C899" s="6" t="s">
        <v>3994</v>
      </c>
      <c r="D899" s="6" t="s">
        <v>3995</v>
      </c>
      <c r="E899" s="6" t="s">
        <v>3996</v>
      </c>
      <c r="F899" s="6" t="s">
        <v>3997</v>
      </c>
      <c r="G899" s="24" t="s">
        <v>3911</v>
      </c>
      <c r="H899" s="24"/>
      <c r="I899" s="24" t="s">
        <v>3998</v>
      </c>
      <c r="J899" s="24"/>
      <c r="K899" s="24"/>
      <c r="L899" s="24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26.25" customHeight="1" x14ac:dyDescent="0.2">
      <c r="A900" s="6" t="s">
        <v>2073</v>
      </c>
      <c r="B900" s="6" t="s">
        <v>3999</v>
      </c>
      <c r="C900" s="6" t="s">
        <v>4000</v>
      </c>
      <c r="D900" s="6" t="s">
        <v>4001</v>
      </c>
      <c r="E900" s="6" t="s">
        <v>2183</v>
      </c>
      <c r="F900" s="6" t="s">
        <v>4002</v>
      </c>
      <c r="G900" s="24" t="s">
        <v>4003</v>
      </c>
      <c r="H900" s="24"/>
      <c r="I900" s="24" t="s">
        <v>4004</v>
      </c>
      <c r="J900" s="24"/>
      <c r="K900" s="24"/>
      <c r="L900" s="24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26.25" customHeight="1" x14ac:dyDescent="0.2">
      <c r="A901" s="6" t="s">
        <v>4005</v>
      </c>
      <c r="B901" s="6" t="s">
        <v>2626</v>
      </c>
      <c r="C901" s="6" t="s">
        <v>4006</v>
      </c>
      <c r="D901" s="6" t="s">
        <v>24</v>
      </c>
      <c r="E901" s="6" t="s">
        <v>1841</v>
      </c>
      <c r="F901" s="6" t="s">
        <v>4007</v>
      </c>
      <c r="G901" s="24" t="s">
        <v>3841</v>
      </c>
      <c r="H901" s="24"/>
      <c r="I901" s="24" t="s">
        <v>3998</v>
      </c>
      <c r="J901" s="24"/>
      <c r="K901" s="24"/>
      <c r="L901" s="24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26.25" customHeight="1" x14ac:dyDescent="0.2">
      <c r="A902" s="6" t="s">
        <v>4008</v>
      </c>
      <c r="B902" s="6" t="s">
        <v>3038</v>
      </c>
      <c r="C902" s="6" t="s">
        <v>4009</v>
      </c>
      <c r="D902" s="6" t="s">
        <v>192</v>
      </c>
      <c r="E902" s="6" t="s">
        <v>2540</v>
      </c>
      <c r="F902" s="6" t="s">
        <v>4010</v>
      </c>
      <c r="G902" s="24" t="s">
        <v>3875</v>
      </c>
      <c r="H902" s="24"/>
      <c r="I902" s="24" t="s">
        <v>3932</v>
      </c>
      <c r="J902" s="24"/>
      <c r="K902" s="24"/>
      <c r="L902" s="24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26.25" customHeight="1" x14ac:dyDescent="0.2">
      <c r="A903" s="6" t="s">
        <v>4011</v>
      </c>
      <c r="B903" s="6" t="s">
        <v>3907</v>
      </c>
      <c r="C903" s="6" t="s">
        <v>4012</v>
      </c>
      <c r="D903" s="6" t="s">
        <v>1365</v>
      </c>
      <c r="E903" s="6" t="s">
        <v>3697</v>
      </c>
      <c r="F903" s="6" t="s">
        <v>4013</v>
      </c>
      <c r="G903" s="24" t="s">
        <v>3875</v>
      </c>
      <c r="H903" s="24"/>
      <c r="I903" s="24" t="s">
        <v>3901</v>
      </c>
      <c r="J903" s="24"/>
      <c r="K903" s="24"/>
      <c r="L903" s="24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26.25" customHeight="1" x14ac:dyDescent="0.2">
      <c r="A904" s="6" t="s">
        <v>3723</v>
      </c>
      <c r="B904" s="6" t="s">
        <v>1440</v>
      </c>
      <c r="C904" s="6" t="s">
        <v>4014</v>
      </c>
      <c r="D904" s="6" t="s">
        <v>4015</v>
      </c>
      <c r="E904" s="6" t="s">
        <v>1828</v>
      </c>
      <c r="F904" s="6" t="s">
        <v>4016</v>
      </c>
      <c r="G904" s="24" t="s">
        <v>4017</v>
      </c>
      <c r="H904" s="24"/>
      <c r="I904" s="24" t="s">
        <v>4018</v>
      </c>
      <c r="J904" s="24"/>
      <c r="K904" s="24"/>
      <c r="L904" s="24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26.25" customHeight="1" x14ac:dyDescent="0.2">
      <c r="A905" s="6" t="s">
        <v>4019</v>
      </c>
      <c r="B905" s="6" t="s">
        <v>3474</v>
      </c>
      <c r="C905" s="6" t="s">
        <v>4020</v>
      </c>
      <c r="D905" s="6" t="s">
        <v>4021</v>
      </c>
      <c r="E905" s="6" t="s">
        <v>4022</v>
      </c>
      <c r="F905" s="6" t="s">
        <v>4023</v>
      </c>
      <c r="G905" s="24" t="s">
        <v>4024</v>
      </c>
      <c r="H905" s="24"/>
      <c r="I905" s="24" t="s">
        <v>3819</v>
      </c>
      <c r="J905" s="24"/>
      <c r="K905" s="24"/>
      <c r="L905" s="24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26.25" customHeight="1" x14ac:dyDescent="0.2">
      <c r="A906" s="6" t="s">
        <v>3432</v>
      </c>
      <c r="B906" s="6" t="s">
        <v>4025</v>
      </c>
      <c r="C906" s="6" t="s">
        <v>4026</v>
      </c>
      <c r="D906" s="6" t="s">
        <v>4027</v>
      </c>
      <c r="E906" s="6" t="s">
        <v>4028</v>
      </c>
      <c r="F906" s="6" t="s">
        <v>4029</v>
      </c>
      <c r="G906" s="24" t="s">
        <v>1914</v>
      </c>
      <c r="H906" s="24"/>
      <c r="I906" s="24" t="s">
        <v>4030</v>
      </c>
      <c r="J906" s="24"/>
      <c r="K906" s="24"/>
      <c r="L906" s="24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26.25" customHeight="1" x14ac:dyDescent="0.2">
      <c r="A907" s="6" t="s">
        <v>715</v>
      </c>
      <c r="B907" s="6" t="s">
        <v>1566</v>
      </c>
      <c r="C907" s="6" t="s">
        <v>4031</v>
      </c>
      <c r="D907" s="6" t="s">
        <v>566</v>
      </c>
      <c r="E907" s="6" t="s">
        <v>2876</v>
      </c>
      <c r="F907" s="6" t="s">
        <v>4032</v>
      </c>
      <c r="G907" s="24" t="s">
        <v>4033</v>
      </c>
      <c r="H907" s="24"/>
      <c r="I907" s="24" t="s">
        <v>3120</v>
      </c>
      <c r="J907" s="24"/>
      <c r="K907" s="24"/>
      <c r="L907" s="24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26.25" customHeight="1" x14ac:dyDescent="0.2">
      <c r="A908" s="6" t="s">
        <v>1097</v>
      </c>
      <c r="B908" s="6" t="s">
        <v>4034</v>
      </c>
      <c r="C908" s="6" t="s">
        <v>4035</v>
      </c>
      <c r="D908" s="6" t="s">
        <v>208</v>
      </c>
      <c r="E908" s="6" t="s">
        <v>4036</v>
      </c>
      <c r="F908" s="6" t="s">
        <v>4037</v>
      </c>
      <c r="G908" s="24" t="s">
        <v>4038</v>
      </c>
      <c r="H908" s="24"/>
      <c r="I908" s="24" t="s">
        <v>4039</v>
      </c>
      <c r="J908" s="24"/>
      <c r="K908" s="24"/>
      <c r="L908" s="24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26.25" customHeight="1" x14ac:dyDescent="0.2">
      <c r="A909" s="6" t="s">
        <v>4040</v>
      </c>
      <c r="B909" s="6" t="s">
        <v>4041</v>
      </c>
      <c r="C909" s="6" t="s">
        <v>4042</v>
      </c>
      <c r="D909" s="6" t="s">
        <v>3482</v>
      </c>
      <c r="E909" s="6" t="s">
        <v>4043</v>
      </c>
      <c r="F909" s="6" t="s">
        <v>4044</v>
      </c>
      <c r="G909" s="24" t="s">
        <v>4045</v>
      </c>
      <c r="H909" s="24"/>
      <c r="I909" s="24" t="s">
        <v>4046</v>
      </c>
      <c r="J909" s="24"/>
      <c r="K909" s="24"/>
      <c r="L909" s="24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26.25" customHeight="1" x14ac:dyDescent="0.2">
      <c r="A910" s="6" t="s">
        <v>1229</v>
      </c>
      <c r="B910" s="6" t="s">
        <v>865</v>
      </c>
      <c r="C910" s="6" t="s">
        <v>4047</v>
      </c>
      <c r="D910" s="6" t="s">
        <v>4048</v>
      </c>
      <c r="E910" s="6" t="s">
        <v>4049</v>
      </c>
      <c r="F910" s="6" t="s">
        <v>4050</v>
      </c>
      <c r="G910" s="24" t="s">
        <v>2512</v>
      </c>
      <c r="H910" s="24"/>
      <c r="I910" s="24" t="s">
        <v>456</v>
      </c>
      <c r="J910" s="24"/>
      <c r="K910" s="24"/>
      <c r="L910" s="24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26.25" customHeight="1" x14ac:dyDescent="0.2">
      <c r="A911" s="6" t="s">
        <v>367</v>
      </c>
      <c r="B911" s="6" t="s">
        <v>4051</v>
      </c>
      <c r="C911" s="6" t="s">
        <v>4052</v>
      </c>
      <c r="D911" s="6" t="s">
        <v>87</v>
      </c>
      <c r="E911" s="6" t="s">
        <v>4053</v>
      </c>
      <c r="F911" s="6" t="s">
        <v>4054</v>
      </c>
      <c r="G911" s="24" t="s">
        <v>2977</v>
      </c>
      <c r="H911" s="24"/>
      <c r="I911" s="24" t="s">
        <v>1735</v>
      </c>
      <c r="J911" s="24"/>
      <c r="K911" s="24"/>
      <c r="L911" s="24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26.25" customHeight="1" x14ac:dyDescent="0.2">
      <c r="A912" s="6" t="s">
        <v>4055</v>
      </c>
      <c r="B912" s="6" t="s">
        <v>4056</v>
      </c>
      <c r="C912" s="6" t="s">
        <v>4057</v>
      </c>
      <c r="D912" s="6" t="s">
        <v>4058</v>
      </c>
      <c r="E912" s="6" t="s">
        <v>142</v>
      </c>
      <c r="F912" s="6" t="s">
        <v>4059</v>
      </c>
      <c r="G912" s="24" t="s">
        <v>411</v>
      </c>
      <c r="H912" s="24"/>
      <c r="I912" s="24" t="s">
        <v>986</v>
      </c>
      <c r="J912" s="24"/>
      <c r="K912" s="24"/>
      <c r="L912" s="24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26.25" customHeight="1" x14ac:dyDescent="0.2">
      <c r="A913" s="6" t="s">
        <v>1064</v>
      </c>
      <c r="B913" s="6" t="s">
        <v>673</v>
      </c>
      <c r="C913" s="6" t="s">
        <v>4060</v>
      </c>
      <c r="D913" s="6" t="s">
        <v>1561</v>
      </c>
      <c r="E913" s="6" t="s">
        <v>1660</v>
      </c>
      <c r="F913" s="6" t="s">
        <v>4061</v>
      </c>
      <c r="G913" s="24" t="s">
        <v>756</v>
      </c>
      <c r="H913" s="24"/>
      <c r="I913" s="24" t="s">
        <v>3683</v>
      </c>
      <c r="J913" s="24"/>
      <c r="K913" s="24"/>
      <c r="L913" s="24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26.25" customHeight="1" x14ac:dyDescent="0.2">
      <c r="A914" s="6" t="s">
        <v>3864</v>
      </c>
      <c r="B914" s="6" t="s">
        <v>4062</v>
      </c>
      <c r="C914" s="6" t="s">
        <v>4063</v>
      </c>
      <c r="D914" s="6" t="s">
        <v>1261</v>
      </c>
      <c r="E914" s="6" t="s">
        <v>3644</v>
      </c>
      <c r="F914" s="6" t="s">
        <v>4064</v>
      </c>
      <c r="G914" s="24" t="s">
        <v>764</v>
      </c>
      <c r="H914" s="24"/>
      <c r="I914" s="24" t="s">
        <v>1038</v>
      </c>
      <c r="J914" s="24"/>
      <c r="K914" s="24"/>
      <c r="L914" s="24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26.25" customHeight="1" x14ac:dyDescent="0.2">
      <c r="A915" s="6" t="s">
        <v>1997</v>
      </c>
      <c r="B915" s="6" t="s">
        <v>2133</v>
      </c>
      <c r="C915" s="6" t="s">
        <v>4065</v>
      </c>
      <c r="D915" s="6" t="s">
        <v>2774</v>
      </c>
      <c r="E915" s="6" t="s">
        <v>150</v>
      </c>
      <c r="F915" s="6" t="s">
        <v>4066</v>
      </c>
      <c r="G915" s="24" t="s">
        <v>2115</v>
      </c>
      <c r="H915" s="24"/>
      <c r="I915" s="24" t="s">
        <v>265</v>
      </c>
      <c r="J915" s="24"/>
      <c r="K915" s="24"/>
      <c r="L915" s="24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26.25" customHeight="1" x14ac:dyDescent="0.2">
      <c r="A916" s="6" t="s">
        <v>3432</v>
      </c>
      <c r="B916" s="6" t="s">
        <v>4067</v>
      </c>
      <c r="C916" s="6" t="s">
        <v>4068</v>
      </c>
      <c r="D916" s="6" t="s">
        <v>4069</v>
      </c>
      <c r="E916" s="6" t="s">
        <v>4070</v>
      </c>
      <c r="F916" s="6" t="s">
        <v>4071</v>
      </c>
      <c r="G916" s="24" t="s">
        <v>1734</v>
      </c>
      <c r="H916" s="24"/>
      <c r="I916" s="24" t="s">
        <v>2067</v>
      </c>
      <c r="J916" s="24"/>
      <c r="K916" s="24"/>
      <c r="L916" s="24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26.25" customHeight="1" x14ac:dyDescent="0.2">
      <c r="A917" s="6" t="s">
        <v>4072</v>
      </c>
      <c r="B917" s="6" t="s">
        <v>3288</v>
      </c>
      <c r="C917" s="6" t="s">
        <v>4073</v>
      </c>
      <c r="D917" s="6" t="s">
        <v>4074</v>
      </c>
      <c r="E917" s="6" t="s">
        <v>4053</v>
      </c>
      <c r="F917" s="6" t="s">
        <v>4071</v>
      </c>
      <c r="G917" s="24" t="s">
        <v>3009</v>
      </c>
      <c r="H917" s="24"/>
      <c r="I917" s="24" t="s">
        <v>4075</v>
      </c>
      <c r="J917" s="24"/>
      <c r="K917" s="24"/>
      <c r="L917" s="24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26.25" customHeight="1" x14ac:dyDescent="0.2">
      <c r="A918" s="6" t="s">
        <v>1558</v>
      </c>
      <c r="B918" s="6" t="s">
        <v>1716</v>
      </c>
      <c r="C918" s="6" t="s">
        <v>4076</v>
      </c>
      <c r="D918" s="6" t="s">
        <v>4077</v>
      </c>
      <c r="E918" s="6" t="s">
        <v>4078</v>
      </c>
      <c r="F918" s="6" t="s">
        <v>4079</v>
      </c>
      <c r="G918" s="24" t="s">
        <v>1894</v>
      </c>
      <c r="H918" s="24"/>
      <c r="I918" s="24" t="s">
        <v>2928</v>
      </c>
      <c r="J918" s="24"/>
      <c r="K918" s="24"/>
      <c r="L918" s="24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26.25" customHeight="1" x14ac:dyDescent="0.2">
      <c r="A919" s="6" t="s">
        <v>4080</v>
      </c>
      <c r="B919" s="6" t="s">
        <v>4081</v>
      </c>
      <c r="C919" s="6" t="s">
        <v>4082</v>
      </c>
      <c r="D919" s="6" t="s">
        <v>1019</v>
      </c>
      <c r="E919" s="6" t="s">
        <v>4083</v>
      </c>
      <c r="F919" s="6" t="s">
        <v>4084</v>
      </c>
      <c r="G919" s="24" t="s">
        <v>1894</v>
      </c>
      <c r="H919" s="24"/>
      <c r="I919" s="24" t="s">
        <v>3537</v>
      </c>
      <c r="J919" s="24"/>
      <c r="K919" s="24"/>
      <c r="L919" s="24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26.25" customHeight="1" x14ac:dyDescent="0.2">
      <c r="A920" s="6" t="s">
        <v>2596</v>
      </c>
      <c r="B920" s="6" t="s">
        <v>4085</v>
      </c>
      <c r="C920" s="6" t="s">
        <v>4086</v>
      </c>
      <c r="D920" s="6" t="s">
        <v>2808</v>
      </c>
      <c r="E920" s="6" t="s">
        <v>4087</v>
      </c>
      <c r="F920" s="6" t="s">
        <v>4088</v>
      </c>
      <c r="G920" s="24" t="s">
        <v>2439</v>
      </c>
      <c r="H920" s="24"/>
      <c r="I920" s="24" t="s">
        <v>412</v>
      </c>
      <c r="J920" s="24"/>
      <c r="K920" s="24"/>
      <c r="L920" s="24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26.25" customHeight="1" x14ac:dyDescent="0.2">
      <c r="A921" s="6" t="s">
        <v>1474</v>
      </c>
      <c r="B921" s="6" t="s">
        <v>2549</v>
      </c>
      <c r="C921" s="6" t="s">
        <v>4089</v>
      </c>
      <c r="D921" s="6" t="s">
        <v>1375</v>
      </c>
      <c r="E921" s="6" t="s">
        <v>3809</v>
      </c>
      <c r="F921" s="6" t="s">
        <v>4090</v>
      </c>
      <c r="G921" s="24" t="s">
        <v>4091</v>
      </c>
      <c r="H921" s="24"/>
      <c r="I921" s="24" t="s">
        <v>531</v>
      </c>
      <c r="J921" s="24"/>
      <c r="K921" s="24"/>
      <c r="L921" s="24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26.25" customHeight="1" x14ac:dyDescent="0.2">
      <c r="A922" s="6" t="s">
        <v>4092</v>
      </c>
      <c r="B922" s="6" t="s">
        <v>399</v>
      </c>
      <c r="C922" s="6" t="s">
        <v>4093</v>
      </c>
      <c r="D922" s="6" t="s">
        <v>1386</v>
      </c>
      <c r="E922" s="6" t="s">
        <v>4094</v>
      </c>
      <c r="F922" s="6" t="s">
        <v>4095</v>
      </c>
      <c r="G922" s="24" t="s">
        <v>3974</v>
      </c>
      <c r="H922" s="24"/>
      <c r="I922" s="24" t="s">
        <v>4096</v>
      </c>
      <c r="J922" s="24"/>
      <c r="K922" s="24"/>
      <c r="L922" s="24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26.25" customHeight="1" x14ac:dyDescent="0.2">
      <c r="A923" s="6" t="s">
        <v>4097</v>
      </c>
      <c r="B923" s="6" t="s">
        <v>4098</v>
      </c>
      <c r="C923" s="6" t="s">
        <v>4099</v>
      </c>
      <c r="D923" s="6" t="s">
        <v>905</v>
      </c>
      <c r="E923" s="6" t="s">
        <v>4100</v>
      </c>
      <c r="F923" s="6" t="s">
        <v>4101</v>
      </c>
      <c r="G923" s="24" t="s">
        <v>380</v>
      </c>
      <c r="H923" s="24"/>
      <c r="I923" s="24" t="s">
        <v>4102</v>
      </c>
      <c r="J923" s="24"/>
      <c r="K923" s="24"/>
      <c r="L923" s="24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26.25" customHeight="1" x14ac:dyDescent="0.2">
      <c r="A924" s="6" t="s">
        <v>2062</v>
      </c>
      <c r="B924" s="6" t="s">
        <v>3281</v>
      </c>
      <c r="C924" s="6" t="s">
        <v>4103</v>
      </c>
      <c r="D924" s="6" t="s">
        <v>2535</v>
      </c>
      <c r="E924" s="6" t="s">
        <v>1347</v>
      </c>
      <c r="F924" s="6" t="s">
        <v>4104</v>
      </c>
      <c r="G924" s="24" t="s">
        <v>4105</v>
      </c>
      <c r="H924" s="24"/>
      <c r="I924" s="24" t="s">
        <v>2724</v>
      </c>
      <c r="J924" s="24"/>
      <c r="K924" s="24"/>
      <c r="L924" s="24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26.25" customHeight="1" x14ac:dyDescent="0.2">
      <c r="A925" s="6" t="s">
        <v>702</v>
      </c>
      <c r="B925" s="6" t="s">
        <v>296</v>
      </c>
      <c r="C925" s="6" t="s">
        <v>4106</v>
      </c>
      <c r="D925" s="6" t="s">
        <v>3552</v>
      </c>
      <c r="E925" s="6" t="s">
        <v>4107</v>
      </c>
      <c r="F925" s="6" t="s">
        <v>4108</v>
      </c>
      <c r="G925" s="24" t="s">
        <v>1960</v>
      </c>
      <c r="H925" s="24"/>
      <c r="I925" s="24" t="s">
        <v>4109</v>
      </c>
      <c r="J925" s="24"/>
      <c r="K925" s="24"/>
      <c r="L925" s="24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26.25" customHeight="1" x14ac:dyDescent="0.2">
      <c r="A926" s="6" t="s">
        <v>470</v>
      </c>
      <c r="B926" s="6" t="s">
        <v>3893</v>
      </c>
      <c r="C926" s="6" t="s">
        <v>4110</v>
      </c>
      <c r="D926" s="6" t="s">
        <v>2598</v>
      </c>
      <c r="E926" s="6" t="s">
        <v>1841</v>
      </c>
      <c r="F926" s="6" t="s">
        <v>4111</v>
      </c>
      <c r="G926" s="24" t="s">
        <v>1137</v>
      </c>
      <c r="H926" s="24"/>
      <c r="I926" s="24" t="s">
        <v>4112</v>
      </c>
      <c r="J926" s="24"/>
      <c r="K926" s="24"/>
      <c r="L926" s="24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26.25" customHeight="1" x14ac:dyDescent="0.2">
      <c r="A927" s="6" t="s">
        <v>4113</v>
      </c>
      <c r="B927" s="6" t="s">
        <v>3134</v>
      </c>
      <c r="C927" s="6" t="s">
        <v>4114</v>
      </c>
      <c r="D927" s="6" t="s">
        <v>1992</v>
      </c>
      <c r="E927" s="6" t="s">
        <v>624</v>
      </c>
      <c r="F927" s="6" t="s">
        <v>4115</v>
      </c>
      <c r="G927" s="24" t="s">
        <v>2185</v>
      </c>
      <c r="H927" s="24"/>
      <c r="I927" s="24" t="s">
        <v>4116</v>
      </c>
      <c r="J927" s="24"/>
      <c r="K927" s="24"/>
      <c r="L927" s="24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26.25" customHeight="1" x14ac:dyDescent="0.2">
      <c r="A928" s="6" t="s">
        <v>4117</v>
      </c>
      <c r="B928" s="6" t="s">
        <v>451</v>
      </c>
      <c r="C928" s="6" t="s">
        <v>4118</v>
      </c>
      <c r="D928" s="6" t="s">
        <v>879</v>
      </c>
      <c r="E928" s="6" t="s">
        <v>4119</v>
      </c>
      <c r="F928" s="6" t="s">
        <v>4120</v>
      </c>
      <c r="G928" s="24" t="s">
        <v>4121</v>
      </c>
      <c r="H928" s="24"/>
      <c r="I928" s="24" t="s">
        <v>4122</v>
      </c>
      <c r="J928" s="24"/>
      <c r="K928" s="24"/>
      <c r="L928" s="24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26.25" customHeight="1" x14ac:dyDescent="0.2">
      <c r="A929" s="6" t="s">
        <v>1379</v>
      </c>
      <c r="B929" s="6" t="s">
        <v>4123</v>
      </c>
      <c r="C929" s="6" t="s">
        <v>4124</v>
      </c>
      <c r="D929" s="6" t="s">
        <v>1855</v>
      </c>
      <c r="E929" s="6" t="s">
        <v>4125</v>
      </c>
      <c r="F929" s="6" t="s">
        <v>4126</v>
      </c>
      <c r="G929" s="24" t="s">
        <v>3811</v>
      </c>
      <c r="H929" s="24"/>
      <c r="I929" s="24" t="s">
        <v>3851</v>
      </c>
      <c r="J929" s="24"/>
      <c r="K929" s="24"/>
      <c r="L929" s="24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26.25" customHeight="1" x14ac:dyDescent="0.2">
      <c r="A930" s="6" t="s">
        <v>882</v>
      </c>
      <c r="B930" s="6" t="s">
        <v>4127</v>
      </c>
      <c r="C930" s="6" t="s">
        <v>4128</v>
      </c>
      <c r="D930" s="6" t="s">
        <v>2504</v>
      </c>
      <c r="E930" s="6" t="s">
        <v>802</v>
      </c>
      <c r="F930" s="6" t="s">
        <v>4129</v>
      </c>
      <c r="G930" s="24" t="s">
        <v>3811</v>
      </c>
      <c r="H930" s="24"/>
      <c r="I930" s="24" t="s">
        <v>3851</v>
      </c>
      <c r="J930" s="24"/>
      <c r="K930" s="24"/>
      <c r="L930" s="24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26.25" customHeight="1" x14ac:dyDescent="0.2">
      <c r="A931" s="6" t="s">
        <v>4130</v>
      </c>
      <c r="B931" s="6" t="s">
        <v>1903</v>
      </c>
      <c r="C931" s="6" t="s">
        <v>4131</v>
      </c>
      <c r="D931" s="6" t="s">
        <v>4132</v>
      </c>
      <c r="E931" s="6" t="s">
        <v>4133</v>
      </c>
      <c r="F931" s="6" t="s">
        <v>4134</v>
      </c>
      <c r="G931" s="24" t="s">
        <v>4135</v>
      </c>
      <c r="H931" s="24"/>
      <c r="I931" s="24" t="s">
        <v>4136</v>
      </c>
      <c r="J931" s="24"/>
      <c r="K931" s="24"/>
      <c r="L931" s="24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26.25" customHeight="1" x14ac:dyDescent="0.2">
      <c r="A932" s="6" t="s">
        <v>4137</v>
      </c>
      <c r="B932" s="6" t="s">
        <v>3600</v>
      </c>
      <c r="C932" s="6" t="s">
        <v>4138</v>
      </c>
      <c r="D932" s="6" t="s">
        <v>3557</v>
      </c>
      <c r="E932" s="6" t="s">
        <v>4139</v>
      </c>
      <c r="F932" s="6" t="s">
        <v>4140</v>
      </c>
      <c r="G932" s="24" t="s">
        <v>2012</v>
      </c>
      <c r="H932" s="24"/>
      <c r="I932" s="24" t="s">
        <v>477</v>
      </c>
      <c r="J932" s="24"/>
      <c r="K932" s="24"/>
      <c r="L932" s="24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26.25" customHeight="1" x14ac:dyDescent="0.2">
      <c r="A933" s="6" t="s">
        <v>4141</v>
      </c>
      <c r="B933" s="6" t="s">
        <v>738</v>
      </c>
      <c r="C933" s="6" t="s">
        <v>4142</v>
      </c>
      <c r="D933" s="6" t="s">
        <v>224</v>
      </c>
      <c r="E933" s="6" t="s">
        <v>4143</v>
      </c>
      <c r="F933" s="6" t="s">
        <v>4144</v>
      </c>
      <c r="G933" s="24" t="s">
        <v>1168</v>
      </c>
      <c r="H933" s="24"/>
      <c r="I933" s="24" t="s">
        <v>4145</v>
      </c>
      <c r="J933" s="24"/>
      <c r="K933" s="24"/>
      <c r="L933" s="24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26.25" customHeight="1" x14ac:dyDescent="0.2">
      <c r="A934" s="6" t="s">
        <v>3969</v>
      </c>
      <c r="B934" s="6" t="s">
        <v>3610</v>
      </c>
      <c r="C934" s="6" t="s">
        <v>4146</v>
      </c>
      <c r="D934" s="6" t="s">
        <v>4147</v>
      </c>
      <c r="E934" s="6" t="s">
        <v>4148</v>
      </c>
      <c r="F934" s="6" t="s">
        <v>4144</v>
      </c>
      <c r="G934" s="24" t="s">
        <v>1197</v>
      </c>
      <c r="H934" s="24"/>
      <c r="I934" s="24" t="s">
        <v>686</v>
      </c>
      <c r="J934" s="24"/>
      <c r="K934" s="24"/>
      <c r="L934" s="24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26.25" customHeight="1" x14ac:dyDescent="0.2">
      <c r="A935" s="6" t="s">
        <v>1216</v>
      </c>
      <c r="B935" s="6" t="s">
        <v>281</v>
      </c>
      <c r="C935" s="6" t="s">
        <v>4149</v>
      </c>
      <c r="D935" s="6" t="s">
        <v>4150</v>
      </c>
      <c r="E935" s="6" t="s">
        <v>4151</v>
      </c>
      <c r="F935" s="6" t="s">
        <v>4152</v>
      </c>
      <c r="G935" s="24" t="s">
        <v>2537</v>
      </c>
      <c r="H935" s="24"/>
      <c r="I935" s="24" t="s">
        <v>1586</v>
      </c>
      <c r="J935" s="24"/>
      <c r="K935" s="24"/>
      <c r="L935" s="24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26.25" customHeight="1" x14ac:dyDescent="0.2">
      <c r="A936" s="6" t="s">
        <v>3723</v>
      </c>
      <c r="B936" s="6" t="s">
        <v>987</v>
      </c>
      <c r="C936" s="6" t="s">
        <v>4153</v>
      </c>
      <c r="D936" s="6" t="s">
        <v>71</v>
      </c>
      <c r="E936" s="6" t="s">
        <v>4154</v>
      </c>
      <c r="F936" s="6" t="s">
        <v>4155</v>
      </c>
      <c r="G936" s="24" t="s">
        <v>4156</v>
      </c>
      <c r="H936" s="24"/>
      <c r="I936" s="24" t="s">
        <v>181</v>
      </c>
      <c r="J936" s="24"/>
      <c r="K936" s="24"/>
      <c r="L936" s="24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26.25" customHeight="1" x14ac:dyDescent="0.2">
      <c r="A937" s="6" t="s">
        <v>4157</v>
      </c>
      <c r="B937" s="6" t="s">
        <v>3492</v>
      </c>
      <c r="C937" s="6" t="s">
        <v>4158</v>
      </c>
      <c r="D937" s="6" t="s">
        <v>4159</v>
      </c>
      <c r="E937" s="6" t="s">
        <v>4160</v>
      </c>
      <c r="F937" s="6" t="s">
        <v>4161</v>
      </c>
      <c r="G937" s="24" t="s">
        <v>4162</v>
      </c>
      <c r="H937" s="24"/>
      <c r="I937" s="24" t="s">
        <v>3708</v>
      </c>
      <c r="J937" s="24"/>
      <c r="K937" s="24"/>
      <c r="L937" s="24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26.25" customHeight="1" x14ac:dyDescent="0.2">
      <c r="A938" s="6" t="s">
        <v>2410</v>
      </c>
      <c r="B938" s="6" t="s">
        <v>4163</v>
      </c>
      <c r="C938" s="6" t="s">
        <v>4164</v>
      </c>
      <c r="D938" s="6" t="s">
        <v>4165</v>
      </c>
      <c r="E938" s="6" t="s">
        <v>4166</v>
      </c>
      <c r="F938" s="6" t="s">
        <v>4167</v>
      </c>
      <c r="G938" s="24" t="s">
        <v>849</v>
      </c>
      <c r="H938" s="24"/>
      <c r="I938" s="24" t="s">
        <v>4168</v>
      </c>
      <c r="J938" s="24"/>
      <c r="K938" s="24"/>
      <c r="L938" s="24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26.25" customHeight="1" x14ac:dyDescent="0.2">
      <c r="A939" s="6" t="s">
        <v>4169</v>
      </c>
      <c r="B939" s="6" t="s">
        <v>4170</v>
      </c>
      <c r="C939" s="6" t="s">
        <v>4171</v>
      </c>
      <c r="D939" s="6" t="s">
        <v>4172</v>
      </c>
      <c r="E939" s="6" t="s">
        <v>56</v>
      </c>
      <c r="F939" s="6" t="s">
        <v>4173</v>
      </c>
      <c r="G939" s="24" t="s">
        <v>4174</v>
      </c>
      <c r="H939" s="24"/>
      <c r="I939" s="24" t="s">
        <v>67</v>
      </c>
      <c r="J939" s="24"/>
      <c r="K939" s="24"/>
      <c r="L939" s="24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26.25" customHeight="1" x14ac:dyDescent="0.2">
      <c r="A940" s="6" t="s">
        <v>2830</v>
      </c>
      <c r="B940" s="6" t="s">
        <v>4175</v>
      </c>
      <c r="C940" s="6" t="s">
        <v>4176</v>
      </c>
      <c r="D940" s="6" t="s">
        <v>364</v>
      </c>
      <c r="E940" s="6" t="s">
        <v>4177</v>
      </c>
      <c r="F940" s="6" t="s">
        <v>4178</v>
      </c>
      <c r="G940" s="24" t="s">
        <v>583</v>
      </c>
      <c r="H940" s="24"/>
      <c r="I940" s="24" t="s">
        <v>443</v>
      </c>
      <c r="J940" s="24"/>
      <c r="K940" s="24"/>
      <c r="L940" s="24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26.25" customHeight="1" x14ac:dyDescent="0.2">
      <c r="A941" s="6" t="s">
        <v>295</v>
      </c>
      <c r="B941" s="6" t="s">
        <v>959</v>
      </c>
      <c r="C941" s="6" t="s">
        <v>4179</v>
      </c>
      <c r="D941" s="6" t="s">
        <v>4180</v>
      </c>
      <c r="E941" s="6" t="s">
        <v>3369</v>
      </c>
      <c r="F941" s="6" t="s">
        <v>4181</v>
      </c>
      <c r="G941" s="24" t="s">
        <v>2729</v>
      </c>
      <c r="H941" s="24"/>
      <c r="I941" s="24" t="s">
        <v>3555</v>
      </c>
      <c r="J941" s="24"/>
      <c r="K941" s="24"/>
      <c r="L941" s="24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26.25" customHeight="1" x14ac:dyDescent="0.2">
      <c r="A942" s="6" t="s">
        <v>4040</v>
      </c>
      <c r="B942" s="6" t="s">
        <v>45</v>
      </c>
      <c r="C942" s="6" t="s">
        <v>4182</v>
      </c>
      <c r="D942" s="6" t="s">
        <v>4183</v>
      </c>
      <c r="E942" s="6" t="s">
        <v>4184</v>
      </c>
      <c r="F942" s="6" t="s">
        <v>4185</v>
      </c>
      <c r="G942" s="24" t="s">
        <v>4186</v>
      </c>
      <c r="H942" s="24"/>
      <c r="I942" s="24" t="s">
        <v>4145</v>
      </c>
      <c r="J942" s="24"/>
      <c r="K942" s="24"/>
      <c r="L942" s="24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26.25" customHeight="1" x14ac:dyDescent="0.2">
      <c r="A943" s="6" t="s">
        <v>4187</v>
      </c>
      <c r="B943" s="6" t="s">
        <v>839</v>
      </c>
      <c r="C943" s="6" t="s">
        <v>4188</v>
      </c>
      <c r="D943" s="6" t="s">
        <v>4189</v>
      </c>
      <c r="E943" s="6" t="s">
        <v>1429</v>
      </c>
      <c r="F943" s="6" t="s">
        <v>4185</v>
      </c>
      <c r="G943" s="24" t="s">
        <v>1995</v>
      </c>
      <c r="H943" s="24"/>
      <c r="I943" s="24" t="s">
        <v>1473</v>
      </c>
      <c r="J943" s="24"/>
      <c r="K943" s="24"/>
      <c r="L943" s="24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26.25" customHeight="1" x14ac:dyDescent="0.2">
      <c r="A944" s="6" t="s">
        <v>5</v>
      </c>
      <c r="B944" s="6" t="s">
        <v>53</v>
      </c>
      <c r="C944" s="6" t="s">
        <v>4190</v>
      </c>
      <c r="D944" s="6" t="s">
        <v>4191</v>
      </c>
      <c r="E944" s="6" t="s">
        <v>4192</v>
      </c>
      <c r="F944" s="6" t="s">
        <v>4193</v>
      </c>
      <c r="G944" s="24" t="s">
        <v>940</v>
      </c>
      <c r="H944" s="24"/>
      <c r="I944" s="24" t="s">
        <v>456</v>
      </c>
      <c r="J944" s="24"/>
      <c r="K944" s="24"/>
      <c r="L944" s="24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26.25" customHeight="1" x14ac:dyDescent="0.2">
      <c r="A945" s="6" t="s">
        <v>4194</v>
      </c>
      <c r="B945" s="6" t="s">
        <v>4195</v>
      </c>
      <c r="C945" s="6" t="s">
        <v>4196</v>
      </c>
      <c r="D945" s="6" t="s">
        <v>4197</v>
      </c>
      <c r="E945" s="6" t="s">
        <v>4198</v>
      </c>
      <c r="F945" s="6" t="s">
        <v>4199</v>
      </c>
      <c r="G945" s="24" t="s">
        <v>514</v>
      </c>
      <c r="H945" s="24"/>
      <c r="I945" s="24" t="s">
        <v>1198</v>
      </c>
      <c r="J945" s="24"/>
      <c r="K945" s="24"/>
      <c r="L945" s="24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26.25" customHeight="1" x14ac:dyDescent="0.2">
      <c r="A946" s="6" t="s">
        <v>2497</v>
      </c>
      <c r="B946" s="6" t="s">
        <v>4200</v>
      </c>
      <c r="C946" s="6" t="s">
        <v>4201</v>
      </c>
      <c r="D946" s="6" t="s">
        <v>833</v>
      </c>
      <c r="E946" s="6" t="s">
        <v>4202</v>
      </c>
      <c r="F946" s="6" t="s">
        <v>4203</v>
      </c>
      <c r="G946" s="24" t="s">
        <v>2243</v>
      </c>
      <c r="H946" s="24"/>
      <c r="I946" s="24" t="s">
        <v>228</v>
      </c>
      <c r="J946" s="24"/>
      <c r="K946" s="24"/>
      <c r="L946" s="24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26.25" customHeight="1" x14ac:dyDescent="0.2">
      <c r="A947" s="6" t="s">
        <v>4204</v>
      </c>
      <c r="B947" s="6" t="s">
        <v>4205</v>
      </c>
      <c r="C947" s="6" t="s">
        <v>4206</v>
      </c>
      <c r="D947" s="6" t="s">
        <v>4207</v>
      </c>
      <c r="E947" s="6" t="s">
        <v>4208</v>
      </c>
      <c r="F947" s="6" t="s">
        <v>4209</v>
      </c>
      <c r="G947" s="24" t="s">
        <v>4210</v>
      </c>
      <c r="H947" s="24"/>
      <c r="I947" s="24" t="s">
        <v>3869</v>
      </c>
      <c r="J947" s="24"/>
      <c r="K947" s="24"/>
      <c r="L947" s="24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26.25" customHeight="1" x14ac:dyDescent="0.2">
      <c r="A948" s="6" t="s">
        <v>2560</v>
      </c>
      <c r="B948" s="6" t="s">
        <v>786</v>
      </c>
      <c r="C948" s="6" t="s">
        <v>4211</v>
      </c>
      <c r="D948" s="6" t="s">
        <v>4212</v>
      </c>
      <c r="E948" s="6" t="s">
        <v>4213</v>
      </c>
      <c r="F948" s="6" t="s">
        <v>4214</v>
      </c>
      <c r="G948" s="24" t="s">
        <v>3811</v>
      </c>
      <c r="H948" s="24"/>
      <c r="I948" s="24" t="s">
        <v>3851</v>
      </c>
      <c r="J948" s="24"/>
      <c r="K948" s="24"/>
      <c r="L948" s="24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26.25" customHeight="1" x14ac:dyDescent="0.2">
      <c r="A949" s="6" t="s">
        <v>272</v>
      </c>
      <c r="B949" s="6" t="s">
        <v>2392</v>
      </c>
      <c r="C949" s="6" t="s">
        <v>4215</v>
      </c>
      <c r="D949" s="6" t="s">
        <v>4216</v>
      </c>
      <c r="E949" s="6" t="s">
        <v>3331</v>
      </c>
      <c r="F949" s="6" t="s">
        <v>4217</v>
      </c>
      <c r="G949" s="24" t="s">
        <v>2970</v>
      </c>
      <c r="H949" s="24"/>
      <c r="I949" s="24" t="s">
        <v>1103</v>
      </c>
      <c r="J949" s="24"/>
      <c r="K949" s="24"/>
      <c r="L949" s="24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26.25" customHeight="1" x14ac:dyDescent="0.2">
      <c r="A950" s="6" t="s">
        <v>4218</v>
      </c>
      <c r="B950" s="6" t="s">
        <v>4219</v>
      </c>
      <c r="C950" s="6" t="s">
        <v>4220</v>
      </c>
      <c r="D950" s="6" t="s">
        <v>1157</v>
      </c>
      <c r="E950" s="6" t="s">
        <v>4221</v>
      </c>
      <c r="F950" s="6" t="s">
        <v>4222</v>
      </c>
      <c r="G950" s="24" t="s">
        <v>380</v>
      </c>
      <c r="H950" s="24"/>
      <c r="I950" s="24" t="s">
        <v>123</v>
      </c>
      <c r="J950" s="24"/>
      <c r="K950" s="24"/>
      <c r="L950" s="24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26.25" customHeight="1" x14ac:dyDescent="0.2">
      <c r="A951" s="6" t="s">
        <v>4223</v>
      </c>
      <c r="B951" s="6" t="s">
        <v>3159</v>
      </c>
      <c r="C951" s="6" t="s">
        <v>4224</v>
      </c>
      <c r="D951" s="6" t="s">
        <v>4225</v>
      </c>
      <c r="E951" s="6" t="s">
        <v>920</v>
      </c>
      <c r="F951" s="6" t="s">
        <v>4226</v>
      </c>
      <c r="G951" s="24" t="s">
        <v>4227</v>
      </c>
      <c r="H951" s="24"/>
      <c r="I951" s="24" t="s">
        <v>1190</v>
      </c>
      <c r="J951" s="24"/>
      <c r="K951" s="24"/>
      <c r="L951" s="24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26.25" customHeight="1" x14ac:dyDescent="0.2">
      <c r="A952" s="6" t="s">
        <v>4228</v>
      </c>
      <c r="B952" s="6" t="s">
        <v>688</v>
      </c>
      <c r="C952" s="6" t="s">
        <v>4229</v>
      </c>
      <c r="D952" s="6" t="s">
        <v>1311</v>
      </c>
      <c r="E952" s="6" t="s">
        <v>4230</v>
      </c>
      <c r="F952" s="6" t="s">
        <v>4231</v>
      </c>
      <c r="G952" s="24" t="s">
        <v>1102</v>
      </c>
      <c r="H952" s="24"/>
      <c r="I952" s="24" t="s">
        <v>784</v>
      </c>
      <c r="J952" s="24"/>
      <c r="K952" s="24"/>
      <c r="L952" s="24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26.25" customHeight="1" x14ac:dyDescent="0.2">
      <c r="A953" s="6" t="s">
        <v>2489</v>
      </c>
      <c r="B953" s="6" t="s">
        <v>238</v>
      </c>
      <c r="C953" s="6" t="s">
        <v>4232</v>
      </c>
      <c r="D953" s="6" t="s">
        <v>4233</v>
      </c>
      <c r="E953" s="6" t="s">
        <v>4234</v>
      </c>
      <c r="F953" s="6" t="s">
        <v>4235</v>
      </c>
      <c r="G953" s="24" t="s">
        <v>914</v>
      </c>
      <c r="H953" s="24"/>
      <c r="I953" s="24" t="s">
        <v>3377</v>
      </c>
      <c r="J953" s="24"/>
      <c r="K953" s="24"/>
      <c r="L953" s="24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26.25" customHeight="1" x14ac:dyDescent="0.2">
      <c r="A954" s="6" t="s">
        <v>4236</v>
      </c>
      <c r="B954" s="6" t="s">
        <v>4237</v>
      </c>
      <c r="C954" s="6" t="s">
        <v>4238</v>
      </c>
      <c r="D954" s="6" t="s">
        <v>3696</v>
      </c>
      <c r="E954" s="6" t="s">
        <v>4239</v>
      </c>
      <c r="F954" s="6" t="s">
        <v>4240</v>
      </c>
      <c r="G954" s="24" t="s">
        <v>1000</v>
      </c>
      <c r="H954" s="24"/>
      <c r="I954" s="24" t="s">
        <v>2335</v>
      </c>
      <c r="J954" s="24"/>
      <c r="K954" s="24"/>
      <c r="L954" s="24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26.25" customHeight="1" x14ac:dyDescent="0.2">
      <c r="A955" s="6" t="s">
        <v>3501</v>
      </c>
      <c r="B955" s="6" t="s">
        <v>759</v>
      </c>
      <c r="C955" s="6" t="s">
        <v>4241</v>
      </c>
      <c r="D955" s="6" t="s">
        <v>319</v>
      </c>
      <c r="E955" s="6" t="s">
        <v>1454</v>
      </c>
      <c r="F955" s="6" t="s">
        <v>4242</v>
      </c>
      <c r="G955" s="24" t="s">
        <v>1000</v>
      </c>
      <c r="H955" s="24"/>
      <c r="I955" s="24" t="s">
        <v>2335</v>
      </c>
      <c r="J955" s="24"/>
      <c r="K955" s="24"/>
      <c r="L955" s="24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26.25" customHeight="1" x14ac:dyDescent="0.2">
      <c r="A956" s="6" t="s">
        <v>3917</v>
      </c>
      <c r="B956" s="6" t="s">
        <v>4243</v>
      </c>
      <c r="C956" s="6" t="s">
        <v>4244</v>
      </c>
      <c r="D956" s="6" t="s">
        <v>4245</v>
      </c>
      <c r="E956" s="6" t="s">
        <v>4246</v>
      </c>
      <c r="F956" s="6" t="s">
        <v>4247</v>
      </c>
      <c r="G956" s="24" t="s">
        <v>3226</v>
      </c>
      <c r="H956" s="24"/>
      <c r="I956" s="24" t="s">
        <v>3291</v>
      </c>
      <c r="J956" s="24"/>
      <c r="K956" s="24"/>
      <c r="L956" s="24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26.25" customHeight="1" x14ac:dyDescent="0.2">
      <c r="A957" s="6" t="s">
        <v>2576</v>
      </c>
      <c r="B957" s="6" t="s">
        <v>3031</v>
      </c>
      <c r="C957" s="6" t="s">
        <v>4248</v>
      </c>
      <c r="D957" s="6" t="s">
        <v>4249</v>
      </c>
      <c r="E957" s="6" t="s">
        <v>4250</v>
      </c>
      <c r="F957" s="6" t="s">
        <v>4251</v>
      </c>
      <c r="G957" s="24" t="s">
        <v>1830</v>
      </c>
      <c r="H957" s="24"/>
      <c r="I957" s="24" t="s">
        <v>212</v>
      </c>
      <c r="J957" s="24"/>
      <c r="K957" s="24"/>
      <c r="L957" s="24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26.25" customHeight="1" x14ac:dyDescent="0.2">
      <c r="A958" s="6" t="s">
        <v>3075</v>
      </c>
      <c r="B958" s="6" t="s">
        <v>627</v>
      </c>
      <c r="C958" s="6" t="s">
        <v>4252</v>
      </c>
      <c r="D958" s="6" t="s">
        <v>1093</v>
      </c>
      <c r="E958" s="6" t="s">
        <v>1719</v>
      </c>
      <c r="F958" s="6" t="s">
        <v>4253</v>
      </c>
      <c r="G958" s="24" t="s">
        <v>4254</v>
      </c>
      <c r="H958" s="24"/>
      <c r="I958" s="24" t="s">
        <v>99</v>
      </c>
      <c r="J958" s="24"/>
      <c r="K958" s="24"/>
      <c r="L958" s="24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26.25" customHeight="1" x14ac:dyDescent="0.2">
      <c r="A959" s="6" t="s">
        <v>1338</v>
      </c>
      <c r="B959" s="6" t="s">
        <v>4255</v>
      </c>
      <c r="C959" s="6" t="s">
        <v>4256</v>
      </c>
      <c r="D959" s="6" t="s">
        <v>4257</v>
      </c>
      <c r="E959" s="6" t="s">
        <v>4258</v>
      </c>
      <c r="F959" s="6" t="s">
        <v>4259</v>
      </c>
      <c r="G959" s="24" t="s">
        <v>1014</v>
      </c>
      <c r="H959" s="24"/>
      <c r="I959" s="24" t="s">
        <v>3215</v>
      </c>
      <c r="J959" s="24"/>
      <c r="K959" s="24"/>
      <c r="L959" s="24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26.25" customHeight="1" x14ac:dyDescent="0.2">
      <c r="A960" s="6" t="s">
        <v>702</v>
      </c>
      <c r="B960" s="6" t="s">
        <v>4260</v>
      </c>
      <c r="C960" s="6" t="s">
        <v>4261</v>
      </c>
      <c r="D960" s="6" t="s">
        <v>4262</v>
      </c>
      <c r="E960" s="6" t="s">
        <v>1649</v>
      </c>
      <c r="F960" s="6" t="s">
        <v>4263</v>
      </c>
      <c r="G960" s="24" t="s">
        <v>1349</v>
      </c>
      <c r="H960" s="24"/>
      <c r="I960" s="24" t="s">
        <v>492</v>
      </c>
      <c r="J960" s="24"/>
      <c r="K960" s="24"/>
      <c r="L960" s="24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26.25" customHeight="1" x14ac:dyDescent="0.2">
      <c r="A961" s="6" t="s">
        <v>4264</v>
      </c>
      <c r="B961" s="6" t="s">
        <v>4265</v>
      </c>
      <c r="C961" s="6" t="s">
        <v>4266</v>
      </c>
      <c r="D961" s="6" t="s">
        <v>4267</v>
      </c>
      <c r="E961" s="6" t="s">
        <v>4268</v>
      </c>
      <c r="F961" s="6" t="s">
        <v>4269</v>
      </c>
      <c r="G961" s="24" t="s">
        <v>1022</v>
      </c>
      <c r="H961" s="24"/>
      <c r="I961" s="24" t="s">
        <v>4270</v>
      </c>
      <c r="J961" s="24"/>
      <c r="K961" s="24"/>
      <c r="L961" s="24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26.25" customHeight="1" x14ac:dyDescent="0.2">
      <c r="A962" s="6" t="s">
        <v>13</v>
      </c>
      <c r="B962" s="6" t="s">
        <v>4271</v>
      </c>
      <c r="C962" s="6" t="s">
        <v>4272</v>
      </c>
      <c r="D962" s="6" t="s">
        <v>4273</v>
      </c>
      <c r="E962" s="6" t="s">
        <v>4274</v>
      </c>
      <c r="F962" s="6" t="s">
        <v>4275</v>
      </c>
      <c r="G962" s="24" t="s">
        <v>3868</v>
      </c>
      <c r="H962" s="24"/>
      <c r="I962" s="24" t="s">
        <v>4276</v>
      </c>
      <c r="J962" s="24"/>
      <c r="K962" s="24"/>
      <c r="L962" s="24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26.25" customHeight="1" x14ac:dyDescent="0.2">
      <c r="A963" s="6" t="s">
        <v>4277</v>
      </c>
      <c r="B963" s="6" t="s">
        <v>4278</v>
      </c>
      <c r="C963" s="6" t="s">
        <v>4279</v>
      </c>
      <c r="D963" s="6" t="s">
        <v>726</v>
      </c>
      <c r="E963" s="6" t="s">
        <v>2739</v>
      </c>
      <c r="F963" s="6" t="s">
        <v>4280</v>
      </c>
      <c r="G963" s="24" t="s">
        <v>1607</v>
      </c>
      <c r="H963" s="24"/>
      <c r="I963" s="24" t="s">
        <v>1655</v>
      </c>
      <c r="J963" s="24"/>
      <c r="K963" s="24"/>
      <c r="L963" s="24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26.25" customHeight="1" x14ac:dyDescent="0.2">
      <c r="A964" s="6" t="s">
        <v>4281</v>
      </c>
      <c r="B964" s="6" t="s">
        <v>4282</v>
      </c>
      <c r="C964" s="6" t="s">
        <v>4283</v>
      </c>
      <c r="D964" s="6" t="s">
        <v>3482</v>
      </c>
      <c r="E964" s="6" t="s">
        <v>3792</v>
      </c>
      <c r="F964" s="6" t="s">
        <v>4284</v>
      </c>
      <c r="G964" s="24" t="s">
        <v>2794</v>
      </c>
      <c r="H964" s="24"/>
      <c r="I964" s="24" t="s">
        <v>2379</v>
      </c>
      <c r="J964" s="24"/>
      <c r="K964" s="24"/>
      <c r="L964" s="24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26.25" customHeight="1" x14ac:dyDescent="0.2">
      <c r="A965" s="6" t="s">
        <v>347</v>
      </c>
      <c r="B965" s="6" t="s">
        <v>3059</v>
      </c>
      <c r="C965" s="6" t="s">
        <v>4285</v>
      </c>
      <c r="D965" s="6" t="s">
        <v>481</v>
      </c>
      <c r="E965" s="6" t="s">
        <v>4286</v>
      </c>
      <c r="F965" s="6" t="s">
        <v>4287</v>
      </c>
      <c r="G965" s="24" t="s">
        <v>1022</v>
      </c>
      <c r="H965" s="24"/>
      <c r="I965" s="24" t="s">
        <v>4270</v>
      </c>
      <c r="J965" s="24"/>
      <c r="K965" s="24"/>
      <c r="L965" s="24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26.25" customHeight="1" x14ac:dyDescent="0.2">
      <c r="A966" s="6" t="s">
        <v>4288</v>
      </c>
      <c r="B966" s="6" t="s">
        <v>549</v>
      </c>
      <c r="C966" s="6" t="s">
        <v>4289</v>
      </c>
      <c r="D966" s="6" t="s">
        <v>3689</v>
      </c>
      <c r="E966" s="6" t="s">
        <v>1005</v>
      </c>
      <c r="F966" s="6" t="s">
        <v>4290</v>
      </c>
      <c r="G966" s="24" t="s">
        <v>2992</v>
      </c>
      <c r="H966" s="24"/>
      <c r="I966" s="24" t="s">
        <v>4291</v>
      </c>
      <c r="J966" s="24"/>
      <c r="K966" s="24"/>
      <c r="L966" s="24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26.25" customHeight="1" x14ac:dyDescent="0.2">
      <c r="A967" s="6" t="s">
        <v>758</v>
      </c>
      <c r="B967" s="6" t="s">
        <v>839</v>
      </c>
      <c r="C967" s="6" t="s">
        <v>4292</v>
      </c>
      <c r="D967" s="6" t="s">
        <v>4293</v>
      </c>
      <c r="E967" s="6" t="s">
        <v>4294</v>
      </c>
      <c r="F967" s="6" t="s">
        <v>4295</v>
      </c>
      <c r="G967" s="24" t="s">
        <v>1516</v>
      </c>
      <c r="H967" s="24"/>
      <c r="I967" s="24" t="s">
        <v>301</v>
      </c>
      <c r="J967" s="24"/>
      <c r="K967" s="24"/>
      <c r="L967" s="24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26.25" customHeight="1" x14ac:dyDescent="0.2">
      <c r="A968" s="6" t="s">
        <v>4288</v>
      </c>
      <c r="B968" s="6" t="s">
        <v>2234</v>
      </c>
      <c r="C968" s="6" t="s">
        <v>4296</v>
      </c>
      <c r="D968" s="6" t="s">
        <v>1386</v>
      </c>
      <c r="E968" s="6" t="s">
        <v>4297</v>
      </c>
      <c r="F968" s="6" t="s">
        <v>4298</v>
      </c>
      <c r="G968" s="24" t="s">
        <v>4299</v>
      </c>
      <c r="H968" s="24"/>
      <c r="I968" s="24" t="s">
        <v>2836</v>
      </c>
      <c r="J968" s="24"/>
      <c r="K968" s="24"/>
      <c r="L968" s="24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26.25" customHeight="1" x14ac:dyDescent="0.2">
      <c r="A969" s="6" t="s">
        <v>4300</v>
      </c>
      <c r="B969" s="6" t="s">
        <v>4301</v>
      </c>
      <c r="C969" s="6" t="s">
        <v>4302</v>
      </c>
      <c r="D969" s="6" t="s">
        <v>4303</v>
      </c>
      <c r="E969" s="6" t="s">
        <v>4304</v>
      </c>
      <c r="F969" s="6" t="s">
        <v>4305</v>
      </c>
      <c r="G969" s="24" t="s">
        <v>2025</v>
      </c>
      <c r="H969" s="24"/>
      <c r="I969" s="24" t="s">
        <v>4306</v>
      </c>
      <c r="J969" s="24"/>
      <c r="K969" s="24"/>
      <c r="L969" s="24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26.25" customHeight="1" x14ac:dyDescent="0.2">
      <c r="A970" s="6" t="s">
        <v>3969</v>
      </c>
      <c r="B970" s="6" t="s">
        <v>2842</v>
      </c>
      <c r="C970" s="6" t="s">
        <v>4307</v>
      </c>
      <c r="D970" s="6" t="s">
        <v>2263</v>
      </c>
      <c r="E970" s="6" t="s">
        <v>4308</v>
      </c>
      <c r="F970" s="6" t="s">
        <v>4309</v>
      </c>
      <c r="G970" s="24" t="s">
        <v>4310</v>
      </c>
      <c r="H970" s="24"/>
      <c r="I970" s="24" t="s">
        <v>1557</v>
      </c>
      <c r="J970" s="24"/>
      <c r="K970" s="24"/>
      <c r="L970" s="24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26.25" customHeight="1" x14ac:dyDescent="0.2">
      <c r="A971" s="6" t="s">
        <v>4311</v>
      </c>
      <c r="B971" s="6" t="s">
        <v>4312</v>
      </c>
      <c r="C971" s="6" t="s">
        <v>4313</v>
      </c>
      <c r="D971" s="6" t="s">
        <v>87</v>
      </c>
      <c r="E971" s="6" t="s">
        <v>4314</v>
      </c>
      <c r="F971" s="6" t="s">
        <v>4315</v>
      </c>
      <c r="G971" s="24" t="s">
        <v>2867</v>
      </c>
      <c r="H971" s="24"/>
      <c r="I971" s="24" t="s">
        <v>708</v>
      </c>
      <c r="J971" s="24"/>
      <c r="K971" s="24"/>
      <c r="L971" s="24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26.25" customHeight="1" x14ac:dyDescent="0.2">
      <c r="A972" s="6" t="s">
        <v>4316</v>
      </c>
      <c r="B972" s="6" t="s">
        <v>4317</v>
      </c>
      <c r="C972" s="6" t="s">
        <v>4318</v>
      </c>
      <c r="D972" s="6" t="s">
        <v>4319</v>
      </c>
      <c r="E972" s="6" t="s">
        <v>4320</v>
      </c>
      <c r="F972" s="6" t="s">
        <v>4321</v>
      </c>
      <c r="G972" s="24" t="s">
        <v>4322</v>
      </c>
      <c r="H972" s="24"/>
      <c r="I972" s="24" t="s">
        <v>4323</v>
      </c>
      <c r="J972" s="24"/>
      <c r="K972" s="24"/>
      <c r="L972" s="24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26.25" customHeight="1" x14ac:dyDescent="0.2">
      <c r="A973" s="6" t="s">
        <v>2964</v>
      </c>
      <c r="B973" s="6" t="s">
        <v>14</v>
      </c>
      <c r="C973" s="6" t="s">
        <v>4324</v>
      </c>
      <c r="D973" s="6" t="s">
        <v>761</v>
      </c>
      <c r="E973" s="6" t="s">
        <v>4325</v>
      </c>
      <c r="F973" s="6" t="s">
        <v>4326</v>
      </c>
      <c r="G973" s="24" t="s">
        <v>3974</v>
      </c>
      <c r="H973" s="24"/>
      <c r="I973" s="24" t="s">
        <v>4327</v>
      </c>
      <c r="J973" s="24"/>
      <c r="K973" s="24"/>
      <c r="L973" s="24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26.25" customHeight="1" x14ac:dyDescent="0.2">
      <c r="A974" s="6" t="s">
        <v>1663</v>
      </c>
      <c r="B974" s="6" t="s">
        <v>53</v>
      </c>
      <c r="C974" s="6" t="s">
        <v>4328</v>
      </c>
      <c r="D974" s="6" t="s">
        <v>3467</v>
      </c>
      <c r="E974" s="6" t="s">
        <v>4329</v>
      </c>
      <c r="F974" s="6" t="s">
        <v>4330</v>
      </c>
      <c r="G974" s="24" t="s">
        <v>1070</v>
      </c>
      <c r="H974" s="24"/>
      <c r="I974" s="24" t="s">
        <v>2811</v>
      </c>
      <c r="J974" s="24"/>
      <c r="K974" s="24"/>
      <c r="L974" s="24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26.25" customHeight="1" x14ac:dyDescent="0.2">
      <c r="A975" s="6" t="s">
        <v>4331</v>
      </c>
      <c r="B975" s="6" t="s">
        <v>4332</v>
      </c>
      <c r="C975" s="6" t="s">
        <v>4333</v>
      </c>
      <c r="D975" s="6" t="s">
        <v>4334</v>
      </c>
      <c r="E975" s="6" t="s">
        <v>150</v>
      </c>
      <c r="F975" s="6" t="s">
        <v>4335</v>
      </c>
      <c r="G975" s="24" t="s">
        <v>1272</v>
      </c>
      <c r="H975" s="24"/>
      <c r="I975" s="24" t="s">
        <v>1473</v>
      </c>
      <c r="J975" s="24"/>
      <c r="K975" s="24"/>
      <c r="L975" s="24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26.25" customHeight="1" x14ac:dyDescent="0.2">
      <c r="A976" s="6" t="s">
        <v>2851</v>
      </c>
      <c r="B976" s="6" t="s">
        <v>4336</v>
      </c>
      <c r="C976" s="6" t="s">
        <v>4337</v>
      </c>
      <c r="D976" s="6" t="s">
        <v>1075</v>
      </c>
      <c r="E976" s="6" t="s">
        <v>4338</v>
      </c>
      <c r="F976" s="6" t="s">
        <v>4339</v>
      </c>
      <c r="G976" s="24" t="s">
        <v>4340</v>
      </c>
      <c r="H976" s="24"/>
      <c r="I976" s="24" t="s">
        <v>1198</v>
      </c>
      <c r="J976" s="24"/>
      <c r="K976" s="24"/>
      <c r="L976" s="24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26.25" customHeight="1" x14ac:dyDescent="0.2">
      <c r="A977" s="6" t="s">
        <v>1510</v>
      </c>
      <c r="B977" s="6" t="s">
        <v>4341</v>
      </c>
      <c r="C977" s="6" t="s">
        <v>4342</v>
      </c>
      <c r="D977" s="6" t="s">
        <v>1371</v>
      </c>
      <c r="E977" s="6" t="s">
        <v>165</v>
      </c>
      <c r="F977" s="6" t="s">
        <v>4343</v>
      </c>
      <c r="G977" s="24" t="s">
        <v>3459</v>
      </c>
      <c r="H977" s="24"/>
      <c r="I977" s="24" t="s">
        <v>160</v>
      </c>
      <c r="J977" s="24"/>
      <c r="K977" s="24"/>
      <c r="L977" s="24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26.25" customHeight="1" x14ac:dyDescent="0.2">
      <c r="A978" s="6" t="s">
        <v>2542</v>
      </c>
      <c r="B978" s="6" t="s">
        <v>4344</v>
      </c>
      <c r="C978" s="6" t="s">
        <v>4345</v>
      </c>
      <c r="D978" s="6" t="s">
        <v>4346</v>
      </c>
      <c r="E978" s="6" t="s">
        <v>1201</v>
      </c>
      <c r="F978" s="6" t="s">
        <v>4347</v>
      </c>
      <c r="G978" s="24" t="s">
        <v>3554</v>
      </c>
      <c r="H978" s="24"/>
      <c r="I978" s="24" t="s">
        <v>435</v>
      </c>
      <c r="J978" s="24"/>
      <c r="K978" s="24"/>
      <c r="L978" s="24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26.25" customHeight="1" x14ac:dyDescent="0.2">
      <c r="A979" s="6" t="s">
        <v>355</v>
      </c>
      <c r="B979" s="6" t="s">
        <v>4348</v>
      </c>
      <c r="C979" s="6" t="s">
        <v>4349</v>
      </c>
      <c r="D979" s="6" t="s">
        <v>4350</v>
      </c>
      <c r="E979" s="6" t="s">
        <v>4351</v>
      </c>
      <c r="F979" s="6" t="s">
        <v>4352</v>
      </c>
      <c r="G979" s="24" t="s">
        <v>561</v>
      </c>
      <c r="H979" s="24"/>
      <c r="I979" s="24" t="s">
        <v>4353</v>
      </c>
      <c r="J979" s="24"/>
      <c r="K979" s="24"/>
      <c r="L979" s="24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26.25" customHeight="1" x14ac:dyDescent="0.2">
      <c r="A980" s="6" t="s">
        <v>4354</v>
      </c>
      <c r="B980" s="6" t="s">
        <v>4355</v>
      </c>
      <c r="C980" s="6" t="s">
        <v>4356</v>
      </c>
      <c r="D980" s="6" t="s">
        <v>1979</v>
      </c>
      <c r="E980" s="6" t="s">
        <v>1284</v>
      </c>
      <c r="F980" s="6" t="s">
        <v>4357</v>
      </c>
      <c r="G980" s="24" t="s">
        <v>4358</v>
      </c>
      <c r="H980" s="24"/>
      <c r="I980" s="24" t="s">
        <v>4359</v>
      </c>
      <c r="J980" s="24"/>
      <c r="K980" s="24"/>
      <c r="L980" s="24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26.25" customHeight="1" x14ac:dyDescent="0.2">
      <c r="A981" s="6" t="s">
        <v>4360</v>
      </c>
      <c r="B981" s="6" t="s">
        <v>3328</v>
      </c>
      <c r="C981" s="6" t="s">
        <v>4361</v>
      </c>
      <c r="D981" s="6" t="s">
        <v>4362</v>
      </c>
      <c r="E981" s="6" t="s">
        <v>4363</v>
      </c>
      <c r="F981" s="6" t="s">
        <v>4364</v>
      </c>
      <c r="G981" s="24" t="s">
        <v>1417</v>
      </c>
      <c r="H981" s="24"/>
      <c r="I981" s="24" t="s">
        <v>3086</v>
      </c>
      <c r="J981" s="24"/>
      <c r="K981" s="24"/>
      <c r="L981" s="24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26.25" customHeight="1" x14ac:dyDescent="0.2">
      <c r="A982" s="6" t="s">
        <v>1997</v>
      </c>
      <c r="B982" s="6" t="s">
        <v>3256</v>
      </c>
      <c r="C982" s="6" t="s">
        <v>4365</v>
      </c>
      <c r="D982" s="6" t="s">
        <v>4366</v>
      </c>
      <c r="E982" s="6" t="s">
        <v>4367</v>
      </c>
      <c r="F982" s="6" t="s">
        <v>4368</v>
      </c>
      <c r="G982" s="24" t="s">
        <v>242</v>
      </c>
      <c r="H982" s="24"/>
      <c r="I982" s="24" t="s">
        <v>3452</v>
      </c>
      <c r="J982" s="24"/>
      <c r="K982" s="24"/>
      <c r="L982" s="24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26.25" customHeight="1" x14ac:dyDescent="0.2">
      <c r="A983" s="6" t="s">
        <v>4369</v>
      </c>
      <c r="B983" s="6" t="s">
        <v>479</v>
      </c>
      <c r="C983" s="6" t="s">
        <v>4370</v>
      </c>
      <c r="D983" s="6" t="s">
        <v>4371</v>
      </c>
      <c r="E983" s="6" t="s">
        <v>4372</v>
      </c>
      <c r="F983" s="6" t="s">
        <v>4373</v>
      </c>
      <c r="G983" s="24" t="s">
        <v>2920</v>
      </c>
      <c r="H983" s="24"/>
      <c r="I983" s="24" t="s">
        <v>4374</v>
      </c>
      <c r="J983" s="24"/>
      <c r="K983" s="24"/>
      <c r="L983" s="24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26.25" customHeight="1" x14ac:dyDescent="0.2">
      <c r="A984" s="6" t="s">
        <v>4375</v>
      </c>
      <c r="B984" s="6" t="s">
        <v>4278</v>
      </c>
      <c r="C984" s="6" t="s">
        <v>4376</v>
      </c>
      <c r="D984" s="6" t="s">
        <v>4377</v>
      </c>
      <c r="E984" s="6" t="s">
        <v>2019</v>
      </c>
      <c r="F984" s="6" t="s">
        <v>4378</v>
      </c>
      <c r="G984" s="24" t="s">
        <v>3554</v>
      </c>
      <c r="H984" s="24"/>
      <c r="I984" s="24" t="s">
        <v>212</v>
      </c>
      <c r="J984" s="24"/>
      <c r="K984" s="24"/>
      <c r="L984" s="24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26.25" customHeight="1" x14ac:dyDescent="0.2">
      <c r="A985" s="6" t="s">
        <v>4379</v>
      </c>
      <c r="B985" s="6" t="s">
        <v>3902</v>
      </c>
      <c r="C985" s="6" t="s">
        <v>4380</v>
      </c>
      <c r="D985" s="6" t="s">
        <v>1711</v>
      </c>
      <c r="E985" s="6" t="s">
        <v>25</v>
      </c>
      <c r="F985" s="6" t="s">
        <v>4381</v>
      </c>
      <c r="G985" s="24" t="s">
        <v>4024</v>
      </c>
      <c r="H985" s="24"/>
      <c r="I985" s="24" t="s">
        <v>4382</v>
      </c>
      <c r="J985" s="24"/>
      <c r="K985" s="24"/>
      <c r="L985" s="24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26.25" customHeight="1" x14ac:dyDescent="0.2">
      <c r="A986" s="6" t="s">
        <v>4383</v>
      </c>
      <c r="B986" s="6" t="s">
        <v>4384</v>
      </c>
      <c r="C986" s="6" t="s">
        <v>4385</v>
      </c>
      <c r="D986" s="6" t="s">
        <v>1232</v>
      </c>
      <c r="E986" s="6" t="s">
        <v>862</v>
      </c>
      <c r="F986" s="6" t="s">
        <v>4386</v>
      </c>
      <c r="G986" s="24" t="s">
        <v>4387</v>
      </c>
      <c r="H986" s="24"/>
      <c r="I986" s="24" t="s">
        <v>3446</v>
      </c>
      <c r="J986" s="24"/>
      <c r="K986" s="24"/>
      <c r="L986" s="24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26.25" customHeight="1" x14ac:dyDescent="0.2">
      <c r="A987" s="6" t="s">
        <v>4388</v>
      </c>
      <c r="B987" s="6" t="s">
        <v>4389</v>
      </c>
      <c r="C987" s="6" t="s">
        <v>4390</v>
      </c>
      <c r="D987" s="6" t="s">
        <v>2005</v>
      </c>
      <c r="E987" s="6" t="s">
        <v>460</v>
      </c>
      <c r="F987" s="6" t="s">
        <v>4391</v>
      </c>
      <c r="G987" s="24" t="s">
        <v>442</v>
      </c>
      <c r="H987" s="24"/>
      <c r="I987" s="24" t="s">
        <v>4392</v>
      </c>
      <c r="J987" s="24"/>
      <c r="K987" s="24"/>
      <c r="L987" s="24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26.25" customHeight="1" x14ac:dyDescent="0.2">
      <c r="A988" s="6" t="s">
        <v>4393</v>
      </c>
      <c r="B988" s="6" t="s">
        <v>1531</v>
      </c>
      <c r="C988" s="6" t="s">
        <v>4394</v>
      </c>
      <c r="D988" s="6" t="s">
        <v>4395</v>
      </c>
      <c r="E988" s="6" t="s">
        <v>4396</v>
      </c>
      <c r="F988" s="6" t="s">
        <v>4397</v>
      </c>
      <c r="G988" s="24" t="s">
        <v>1639</v>
      </c>
      <c r="H988" s="24"/>
      <c r="I988" s="24" t="s">
        <v>4398</v>
      </c>
      <c r="J988" s="24"/>
      <c r="K988" s="24"/>
      <c r="L988" s="24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26.25" customHeight="1" x14ac:dyDescent="0.2">
      <c r="A989" s="6" t="s">
        <v>1002</v>
      </c>
      <c r="B989" s="6" t="s">
        <v>2857</v>
      </c>
      <c r="C989" s="6" t="s">
        <v>4399</v>
      </c>
      <c r="D989" s="6" t="s">
        <v>3696</v>
      </c>
      <c r="E989" s="6" t="s">
        <v>56</v>
      </c>
      <c r="F989" s="6" t="s">
        <v>4400</v>
      </c>
      <c r="G989" s="24" t="s">
        <v>2189</v>
      </c>
      <c r="H989" s="24"/>
      <c r="I989" s="24" t="s">
        <v>4401</v>
      </c>
      <c r="J989" s="24"/>
      <c r="K989" s="24"/>
      <c r="L989" s="24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26.25" customHeight="1" x14ac:dyDescent="0.2">
      <c r="A990" s="6" t="s">
        <v>1936</v>
      </c>
      <c r="B990" s="6" t="s">
        <v>3704</v>
      </c>
      <c r="C990" s="6" t="s">
        <v>4402</v>
      </c>
      <c r="D990" s="6" t="s">
        <v>4403</v>
      </c>
      <c r="E990" s="6" t="s">
        <v>4404</v>
      </c>
      <c r="F990" s="6" t="s">
        <v>4405</v>
      </c>
      <c r="G990" s="24" t="s">
        <v>1639</v>
      </c>
      <c r="H990" s="24"/>
      <c r="I990" s="24" t="s">
        <v>3571</v>
      </c>
      <c r="J990" s="24"/>
      <c r="K990" s="24"/>
      <c r="L990" s="24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26.25" customHeight="1" x14ac:dyDescent="0.2">
      <c r="A991" s="6" t="s">
        <v>2051</v>
      </c>
      <c r="B991" s="6" t="s">
        <v>3140</v>
      </c>
      <c r="C991" s="6" t="s">
        <v>4406</v>
      </c>
      <c r="D991" s="6" t="s">
        <v>4407</v>
      </c>
      <c r="E991" s="6" t="s">
        <v>4408</v>
      </c>
      <c r="F991" s="6" t="s">
        <v>4409</v>
      </c>
      <c r="G991" s="24" t="s">
        <v>388</v>
      </c>
      <c r="H991" s="24"/>
      <c r="I991" s="24" t="s">
        <v>4410</v>
      </c>
      <c r="J991" s="24"/>
      <c r="K991" s="24"/>
      <c r="L991" s="24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26.25" customHeight="1" x14ac:dyDescent="0.2">
      <c r="A992" s="6" t="s">
        <v>2191</v>
      </c>
      <c r="B992" s="6" t="s">
        <v>3568</v>
      </c>
      <c r="C992" s="6" t="s">
        <v>4411</v>
      </c>
      <c r="D992" s="6" t="s">
        <v>2331</v>
      </c>
      <c r="E992" s="6" t="s">
        <v>4412</v>
      </c>
      <c r="F992" s="6" t="s">
        <v>4413</v>
      </c>
      <c r="G992" s="24" t="s">
        <v>4414</v>
      </c>
      <c r="H992" s="24"/>
      <c r="I992" s="24" t="s">
        <v>4415</v>
      </c>
      <c r="J992" s="24"/>
      <c r="K992" s="24"/>
      <c r="L992" s="24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26.25" customHeight="1" x14ac:dyDescent="0.2">
      <c r="A993" s="6" t="s">
        <v>1079</v>
      </c>
      <c r="B993" s="6" t="s">
        <v>600</v>
      </c>
      <c r="C993" s="6" t="s">
        <v>4416</v>
      </c>
      <c r="D993" s="6" t="s">
        <v>4417</v>
      </c>
      <c r="E993" s="6" t="s">
        <v>4418</v>
      </c>
      <c r="F993" s="6" t="s">
        <v>4419</v>
      </c>
      <c r="G993" s="24" t="s">
        <v>1775</v>
      </c>
      <c r="H993" s="24"/>
      <c r="I993" s="24" t="s">
        <v>228</v>
      </c>
      <c r="J993" s="24"/>
      <c r="K993" s="24"/>
      <c r="L993" s="24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26.25" customHeight="1" x14ac:dyDescent="0.2">
      <c r="A994" s="6" t="s">
        <v>3347</v>
      </c>
      <c r="B994" s="6" t="s">
        <v>4420</v>
      </c>
      <c r="C994" s="6" t="s">
        <v>4421</v>
      </c>
      <c r="D994" s="6" t="s">
        <v>4403</v>
      </c>
      <c r="E994" s="6" t="s">
        <v>4404</v>
      </c>
      <c r="F994" s="6" t="s">
        <v>4422</v>
      </c>
      <c r="G994" s="24" t="s">
        <v>4423</v>
      </c>
      <c r="H994" s="24"/>
      <c r="I994" s="24" t="s">
        <v>4018</v>
      </c>
      <c r="J994" s="24"/>
      <c r="K994" s="24"/>
      <c r="L994" s="24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26.25" customHeight="1" x14ac:dyDescent="0.2">
      <c r="A995" s="6" t="s">
        <v>1039</v>
      </c>
      <c r="B995" s="6" t="s">
        <v>1288</v>
      </c>
      <c r="C995" s="6" t="s">
        <v>4424</v>
      </c>
      <c r="D995" s="6" t="s">
        <v>4425</v>
      </c>
      <c r="E995" s="6" t="s">
        <v>1849</v>
      </c>
      <c r="F995" s="6" t="s">
        <v>4422</v>
      </c>
      <c r="G995" s="24" t="s">
        <v>1321</v>
      </c>
      <c r="H995" s="24"/>
      <c r="I995" s="24" t="s">
        <v>2730</v>
      </c>
      <c r="J995" s="24"/>
      <c r="K995" s="24"/>
      <c r="L995" s="24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26.25" customHeight="1" x14ac:dyDescent="0.2">
      <c r="A996" s="6" t="s">
        <v>302</v>
      </c>
      <c r="B996" s="6" t="s">
        <v>3038</v>
      </c>
      <c r="C996" s="6" t="s">
        <v>4426</v>
      </c>
      <c r="D996" s="6" t="s">
        <v>4427</v>
      </c>
      <c r="E996" s="6" t="s">
        <v>1534</v>
      </c>
      <c r="F996" s="6" t="s">
        <v>4428</v>
      </c>
      <c r="G996" s="24" t="s">
        <v>1321</v>
      </c>
      <c r="H996" s="24"/>
      <c r="I996" s="24" t="s">
        <v>4046</v>
      </c>
      <c r="J996" s="24"/>
      <c r="K996" s="24"/>
      <c r="L996" s="24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26.25" customHeight="1" x14ac:dyDescent="0.2">
      <c r="A997" s="6" t="s">
        <v>1908</v>
      </c>
      <c r="B997" s="6" t="s">
        <v>281</v>
      </c>
      <c r="C997" s="6" t="s">
        <v>4429</v>
      </c>
      <c r="D997" s="6" t="s">
        <v>4430</v>
      </c>
      <c r="E997" s="6" t="s">
        <v>4431</v>
      </c>
      <c r="F997" s="6" t="s">
        <v>4432</v>
      </c>
      <c r="G997" s="24" t="s">
        <v>3104</v>
      </c>
      <c r="H997" s="24"/>
      <c r="I997" s="24" t="s">
        <v>4433</v>
      </c>
      <c r="J997" s="24"/>
      <c r="K997" s="24"/>
      <c r="L997" s="24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26.25" customHeight="1" x14ac:dyDescent="0.2">
      <c r="A998" s="6" t="s">
        <v>4434</v>
      </c>
      <c r="B998" s="6" t="s">
        <v>479</v>
      </c>
      <c r="C998" s="6" t="s">
        <v>4435</v>
      </c>
      <c r="D998" s="6" t="s">
        <v>4436</v>
      </c>
      <c r="E998" s="6" t="s">
        <v>4437</v>
      </c>
      <c r="F998" s="6" t="s">
        <v>4438</v>
      </c>
      <c r="G998" s="24" t="s">
        <v>1822</v>
      </c>
      <c r="H998" s="24"/>
      <c r="I998" s="24" t="s">
        <v>4439</v>
      </c>
      <c r="J998" s="24"/>
      <c r="K998" s="24"/>
      <c r="L998" s="24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26.25" customHeight="1" x14ac:dyDescent="0.2">
      <c r="A999" s="6" t="s">
        <v>4440</v>
      </c>
      <c r="B999" s="6" t="s">
        <v>4441</v>
      </c>
      <c r="C999" s="6" t="s">
        <v>4442</v>
      </c>
      <c r="D999" s="6" t="s">
        <v>4443</v>
      </c>
      <c r="E999" s="6" t="s">
        <v>4351</v>
      </c>
      <c r="F999" s="6" t="s">
        <v>4444</v>
      </c>
      <c r="G999" s="24" t="s">
        <v>3635</v>
      </c>
      <c r="H999" s="24"/>
      <c r="I999" s="24" t="s">
        <v>4353</v>
      </c>
      <c r="J999" s="24"/>
      <c r="K999" s="24"/>
      <c r="L999" s="24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26.25" customHeight="1" x14ac:dyDescent="0.2">
      <c r="A1000" s="6" t="s">
        <v>4445</v>
      </c>
      <c r="B1000" s="6" t="s">
        <v>406</v>
      </c>
      <c r="C1000" s="6" t="s">
        <v>4446</v>
      </c>
      <c r="D1000" s="6" t="s">
        <v>1434</v>
      </c>
      <c r="E1000" s="6" t="s">
        <v>654</v>
      </c>
      <c r="F1000" s="6" t="s">
        <v>4447</v>
      </c>
      <c r="G1000" s="24" t="s">
        <v>3540</v>
      </c>
      <c r="H1000" s="24"/>
      <c r="I1000" s="24" t="s">
        <v>2782</v>
      </c>
      <c r="J1000" s="24"/>
      <c r="K1000" s="24"/>
      <c r="L1000" s="24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ht="26.25" customHeight="1" x14ac:dyDescent="0.2">
      <c r="A1001" s="6" t="s">
        <v>3650</v>
      </c>
      <c r="B1001" s="6" t="s">
        <v>4448</v>
      </c>
      <c r="C1001" s="6" t="s">
        <v>4449</v>
      </c>
      <c r="D1001" s="6" t="s">
        <v>4450</v>
      </c>
      <c r="E1001" s="6" t="s">
        <v>4451</v>
      </c>
      <c r="F1001" s="6" t="s">
        <v>4452</v>
      </c>
      <c r="G1001" s="24" t="s">
        <v>764</v>
      </c>
      <c r="H1001" s="24"/>
      <c r="I1001" s="24" t="s">
        <v>645</v>
      </c>
      <c r="J1001" s="24"/>
      <c r="K1001" s="24"/>
      <c r="L1001" s="24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ht="26.25" customHeight="1" x14ac:dyDescent="0.2">
      <c r="A1002" s="6" t="s">
        <v>4383</v>
      </c>
      <c r="B1002" s="6" t="s">
        <v>4453</v>
      </c>
      <c r="C1002" s="6" t="s">
        <v>4454</v>
      </c>
      <c r="D1002" s="6" t="s">
        <v>3557</v>
      </c>
      <c r="E1002" s="6" t="s">
        <v>4455</v>
      </c>
      <c r="F1002" s="6" t="s">
        <v>4456</v>
      </c>
      <c r="G1002" s="24" t="s">
        <v>4457</v>
      </c>
      <c r="H1002" s="24"/>
      <c r="I1002" s="24" t="s">
        <v>3770</v>
      </c>
      <c r="J1002" s="24"/>
      <c r="K1002" s="24"/>
      <c r="L1002" s="24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ht="26.25" customHeight="1" x14ac:dyDescent="0.2">
      <c r="A1003" s="6" t="s">
        <v>2750</v>
      </c>
      <c r="B1003" s="6" t="s">
        <v>4458</v>
      </c>
      <c r="C1003" s="6" t="s">
        <v>4459</v>
      </c>
      <c r="D1003" s="6" t="s">
        <v>4460</v>
      </c>
      <c r="E1003" s="6" t="s">
        <v>4461</v>
      </c>
      <c r="F1003" s="6" t="s">
        <v>4462</v>
      </c>
      <c r="G1003" s="24" t="s">
        <v>242</v>
      </c>
      <c r="H1003" s="24"/>
      <c r="I1003" s="24" t="s">
        <v>4463</v>
      </c>
      <c r="J1003" s="24"/>
      <c r="K1003" s="24"/>
      <c r="L1003" s="24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ht="26.25" customHeight="1" x14ac:dyDescent="0.2">
      <c r="A1004" s="6" t="s">
        <v>4464</v>
      </c>
      <c r="B1004" s="6" t="s">
        <v>930</v>
      </c>
      <c r="C1004" s="6" t="s">
        <v>4465</v>
      </c>
      <c r="D1004" s="6" t="s">
        <v>4466</v>
      </c>
      <c r="E1004" s="6" t="s">
        <v>4467</v>
      </c>
      <c r="F1004" s="6" t="s">
        <v>4468</v>
      </c>
      <c r="G1004" s="24" t="s">
        <v>707</v>
      </c>
      <c r="H1004" s="24"/>
      <c r="I1004" s="24" t="s">
        <v>645</v>
      </c>
      <c r="J1004" s="24"/>
      <c r="K1004" s="24"/>
      <c r="L1004" s="24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ht="26.25" customHeight="1" x14ac:dyDescent="0.2">
      <c r="A1005" s="6" t="s">
        <v>2348</v>
      </c>
      <c r="B1005" s="6" t="s">
        <v>4469</v>
      </c>
      <c r="C1005" s="6" t="s">
        <v>4470</v>
      </c>
      <c r="D1005" s="6" t="s">
        <v>24</v>
      </c>
      <c r="E1005" s="6" t="s">
        <v>88</v>
      </c>
      <c r="F1005" s="6" t="s">
        <v>4471</v>
      </c>
      <c r="G1005" s="24" t="s">
        <v>1137</v>
      </c>
      <c r="H1005" s="24"/>
      <c r="I1005" s="24" t="s">
        <v>4112</v>
      </c>
      <c r="J1005" s="24"/>
      <c r="K1005" s="24"/>
      <c r="L1005" s="24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ht="26.25" customHeight="1" x14ac:dyDescent="0.2">
      <c r="A1006" s="6" t="s">
        <v>4472</v>
      </c>
      <c r="B1006" s="6" t="s">
        <v>4473</v>
      </c>
      <c r="C1006" s="6" t="s">
        <v>4474</v>
      </c>
      <c r="D1006" s="6" t="s">
        <v>208</v>
      </c>
      <c r="E1006" s="6" t="s">
        <v>4475</v>
      </c>
      <c r="F1006" s="6" t="s">
        <v>4476</v>
      </c>
      <c r="G1006" s="24" t="s">
        <v>106</v>
      </c>
      <c r="H1006" s="24"/>
      <c r="I1006" s="24" t="s">
        <v>2641</v>
      </c>
      <c r="J1006" s="24"/>
      <c r="K1006" s="24"/>
      <c r="L1006" s="24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ht="26.25" customHeight="1" x14ac:dyDescent="0.2">
      <c r="A1007" s="6" t="s">
        <v>4477</v>
      </c>
      <c r="B1007" s="6" t="s">
        <v>1047</v>
      </c>
      <c r="C1007" s="6" t="s">
        <v>4478</v>
      </c>
      <c r="D1007" s="6" t="s">
        <v>1082</v>
      </c>
      <c r="E1007" s="6" t="s">
        <v>4479</v>
      </c>
      <c r="F1007" s="6" t="s">
        <v>4480</v>
      </c>
      <c r="G1007" s="24" t="s">
        <v>1728</v>
      </c>
      <c r="H1007" s="24"/>
      <c r="I1007" s="24" t="s">
        <v>220</v>
      </c>
      <c r="J1007" s="24"/>
      <c r="K1007" s="24"/>
      <c r="L1007" s="24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ht="26.25" customHeight="1" x14ac:dyDescent="0.2">
      <c r="A1008" s="6" t="s">
        <v>606</v>
      </c>
      <c r="B1008" s="6" t="s">
        <v>4481</v>
      </c>
      <c r="C1008" s="6" t="s">
        <v>4482</v>
      </c>
      <c r="D1008" s="6" t="s">
        <v>885</v>
      </c>
      <c r="E1008" s="6" t="s">
        <v>4483</v>
      </c>
      <c r="F1008" s="6" t="s">
        <v>4484</v>
      </c>
      <c r="G1008" s="24" t="s">
        <v>4485</v>
      </c>
      <c r="H1008" s="24"/>
      <c r="I1008" s="24" t="s">
        <v>2615</v>
      </c>
      <c r="J1008" s="24"/>
      <c r="K1008" s="24"/>
      <c r="L1008" s="24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ht="26.25" customHeight="1" x14ac:dyDescent="0.2">
      <c r="A1009" s="6" t="s">
        <v>108</v>
      </c>
      <c r="B1009" s="6" t="s">
        <v>3393</v>
      </c>
      <c r="C1009" s="6" t="s">
        <v>4486</v>
      </c>
      <c r="D1009" s="6" t="s">
        <v>1261</v>
      </c>
      <c r="E1009" s="6" t="s">
        <v>4487</v>
      </c>
      <c r="F1009" s="6" t="s">
        <v>4488</v>
      </c>
      <c r="G1009" s="24" t="s">
        <v>4489</v>
      </c>
      <c r="H1009" s="24"/>
      <c r="I1009" s="24" t="s">
        <v>1251</v>
      </c>
      <c r="J1009" s="24"/>
      <c r="K1009" s="24"/>
      <c r="L1009" s="24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ht="26.25" customHeight="1" x14ac:dyDescent="0.2">
      <c r="A1010" s="6" t="s">
        <v>2483</v>
      </c>
      <c r="B1010" s="6" t="s">
        <v>325</v>
      </c>
      <c r="C1010" s="6" t="s">
        <v>4490</v>
      </c>
      <c r="D1010" s="6" t="s">
        <v>3268</v>
      </c>
      <c r="E1010" s="6" t="s">
        <v>1020</v>
      </c>
      <c r="F1010" s="6" t="s">
        <v>4491</v>
      </c>
      <c r="G1010" s="24" t="s">
        <v>4492</v>
      </c>
      <c r="H1010" s="24"/>
      <c r="I1010" s="24" t="s">
        <v>323</v>
      </c>
      <c r="J1010" s="24"/>
      <c r="K1010" s="24"/>
      <c r="L1010" s="24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ht="26.25" customHeight="1" x14ac:dyDescent="0.2">
      <c r="A1011" s="6" t="s">
        <v>4493</v>
      </c>
      <c r="B1011" s="6" t="s">
        <v>4301</v>
      </c>
      <c r="C1011" s="6" t="s">
        <v>4494</v>
      </c>
      <c r="D1011" s="6" t="s">
        <v>1666</v>
      </c>
      <c r="E1011" s="6" t="s">
        <v>4495</v>
      </c>
      <c r="F1011" s="6" t="s">
        <v>4496</v>
      </c>
      <c r="G1011" s="24" t="s">
        <v>3422</v>
      </c>
      <c r="H1011" s="24"/>
      <c r="I1011" s="24" t="s">
        <v>1265</v>
      </c>
      <c r="J1011" s="24"/>
      <c r="K1011" s="24"/>
      <c r="L1011" s="24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ht="26.25" customHeight="1" x14ac:dyDescent="0.2">
      <c r="A1012" s="6" t="s">
        <v>374</v>
      </c>
      <c r="B1012" s="6" t="s">
        <v>1657</v>
      </c>
      <c r="C1012" s="6" t="s">
        <v>4497</v>
      </c>
      <c r="D1012" s="6" t="s">
        <v>4498</v>
      </c>
      <c r="E1012" s="6" t="s">
        <v>1435</v>
      </c>
      <c r="F1012" s="6" t="s">
        <v>4499</v>
      </c>
      <c r="G1012" s="24" t="s">
        <v>2243</v>
      </c>
      <c r="H1012" s="24"/>
      <c r="I1012" s="24" t="s">
        <v>138</v>
      </c>
      <c r="J1012" s="24"/>
      <c r="K1012" s="24"/>
      <c r="L1012" s="24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ht="26.25" customHeight="1" x14ac:dyDescent="0.2">
      <c r="A1013" s="6" t="s">
        <v>3912</v>
      </c>
      <c r="B1013" s="6" t="s">
        <v>2609</v>
      </c>
      <c r="C1013" s="6" t="s">
        <v>4500</v>
      </c>
      <c r="D1013" s="6" t="s">
        <v>2689</v>
      </c>
      <c r="E1013" s="6" t="s">
        <v>4501</v>
      </c>
      <c r="F1013" s="6" t="s">
        <v>4502</v>
      </c>
      <c r="G1013" s="24" t="s">
        <v>4503</v>
      </c>
      <c r="H1013" s="24"/>
      <c r="I1013" s="24" t="s">
        <v>4504</v>
      </c>
      <c r="J1013" s="24"/>
      <c r="K1013" s="24"/>
      <c r="L1013" s="24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ht="26.25" customHeight="1" x14ac:dyDescent="0.2">
      <c r="A1014" s="6" t="s">
        <v>2062</v>
      </c>
      <c r="B1014" s="6" t="s">
        <v>1047</v>
      </c>
      <c r="C1014" s="6" t="s">
        <v>4505</v>
      </c>
      <c r="D1014" s="6" t="s">
        <v>1099</v>
      </c>
      <c r="E1014" s="6" t="s">
        <v>4506</v>
      </c>
      <c r="F1014" s="6" t="s">
        <v>4507</v>
      </c>
      <c r="G1014" s="24" t="s">
        <v>2189</v>
      </c>
      <c r="H1014" s="24"/>
      <c r="I1014" s="24" t="s">
        <v>4508</v>
      </c>
      <c r="J1014" s="24"/>
      <c r="K1014" s="24"/>
      <c r="L1014" s="24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ht="26.25" customHeight="1" x14ac:dyDescent="0.2">
      <c r="A1015" s="6" t="s">
        <v>1869</v>
      </c>
      <c r="B1015" s="6" t="s">
        <v>4509</v>
      </c>
      <c r="C1015" s="6" t="s">
        <v>4510</v>
      </c>
      <c r="D1015" s="6" t="s">
        <v>4511</v>
      </c>
      <c r="E1015" s="6" t="s">
        <v>4512</v>
      </c>
      <c r="F1015" s="6" t="s">
        <v>4513</v>
      </c>
      <c r="G1015" s="24" t="s">
        <v>2607</v>
      </c>
      <c r="H1015" s="24"/>
      <c r="I1015" s="24" t="s">
        <v>4514</v>
      </c>
      <c r="J1015" s="24"/>
      <c r="K1015" s="24"/>
      <c r="L1015" s="24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ht="26.25" customHeight="1" x14ac:dyDescent="0.2">
      <c r="A1016" s="6" t="s">
        <v>4515</v>
      </c>
      <c r="B1016" s="6" t="s">
        <v>4516</v>
      </c>
      <c r="C1016" s="6" t="s">
        <v>4517</v>
      </c>
      <c r="D1016" s="6" t="s">
        <v>208</v>
      </c>
      <c r="E1016" s="6" t="s">
        <v>4518</v>
      </c>
      <c r="F1016" s="6" t="s">
        <v>4519</v>
      </c>
      <c r="G1016" s="24" t="s">
        <v>2474</v>
      </c>
      <c r="H1016" s="24"/>
      <c r="I1016" s="24" t="s">
        <v>4514</v>
      </c>
      <c r="J1016" s="24"/>
      <c r="K1016" s="24"/>
      <c r="L1016" s="24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ht="26.25" customHeight="1" x14ac:dyDescent="0.2">
      <c r="A1017" s="6" t="s">
        <v>4520</v>
      </c>
      <c r="B1017" s="6" t="s">
        <v>4175</v>
      </c>
      <c r="C1017" s="6" t="s">
        <v>4521</v>
      </c>
      <c r="D1017" s="6" t="s">
        <v>885</v>
      </c>
      <c r="E1017" s="6" t="s">
        <v>2660</v>
      </c>
      <c r="F1017" s="6" t="s">
        <v>4522</v>
      </c>
      <c r="G1017" s="24" t="s">
        <v>4523</v>
      </c>
      <c r="H1017" s="24"/>
      <c r="I1017" s="24" t="s">
        <v>2756</v>
      </c>
      <c r="J1017" s="24"/>
      <c r="K1017" s="24"/>
      <c r="L1017" s="24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ht="26.25" customHeight="1" x14ac:dyDescent="0.2">
      <c r="A1018" s="6" t="s">
        <v>4524</v>
      </c>
      <c r="B1018" s="6" t="s">
        <v>4175</v>
      </c>
      <c r="C1018" s="6" t="s">
        <v>4525</v>
      </c>
      <c r="D1018" s="6" t="s">
        <v>4526</v>
      </c>
      <c r="E1018" s="6" t="s">
        <v>4527</v>
      </c>
      <c r="F1018" s="6" t="s">
        <v>4528</v>
      </c>
      <c r="G1018" s="24" t="s">
        <v>4529</v>
      </c>
      <c r="H1018" s="24"/>
      <c r="I1018" s="24" t="s">
        <v>1153</v>
      </c>
      <c r="J1018" s="24"/>
      <c r="K1018" s="24"/>
      <c r="L1018" s="24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ht="26.25" customHeight="1" x14ac:dyDescent="0.2">
      <c r="A1019" s="6" t="s">
        <v>413</v>
      </c>
      <c r="B1019" s="6" t="s">
        <v>4317</v>
      </c>
      <c r="C1019" s="6" t="s">
        <v>4530</v>
      </c>
      <c r="D1019" s="6" t="s">
        <v>675</v>
      </c>
      <c r="E1019" s="6" t="s">
        <v>4531</v>
      </c>
      <c r="F1019" s="6" t="s">
        <v>4532</v>
      </c>
      <c r="G1019" s="24" t="s">
        <v>1306</v>
      </c>
      <c r="H1019" s="24"/>
      <c r="I1019" s="24" t="s">
        <v>4533</v>
      </c>
      <c r="J1019" s="24"/>
      <c r="K1019" s="24"/>
      <c r="L1019" s="24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ht="26.25" customHeight="1" x14ac:dyDescent="0.2">
      <c r="A1020" s="6" t="s">
        <v>4534</v>
      </c>
      <c r="B1020" s="6" t="s">
        <v>4344</v>
      </c>
      <c r="C1020" s="6" t="s">
        <v>4535</v>
      </c>
      <c r="D1020" s="6" t="s">
        <v>4536</v>
      </c>
      <c r="E1020" s="6" t="s">
        <v>4537</v>
      </c>
      <c r="F1020" s="6" t="s">
        <v>4538</v>
      </c>
      <c r="G1020" s="24" t="s">
        <v>2590</v>
      </c>
      <c r="H1020" s="24"/>
      <c r="I1020" s="24" t="s">
        <v>1714</v>
      </c>
      <c r="J1020" s="24"/>
      <c r="K1020" s="24"/>
      <c r="L1020" s="24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ht="26.25" customHeight="1" x14ac:dyDescent="0.2">
      <c r="A1021" s="6" t="s">
        <v>2110</v>
      </c>
      <c r="B1021" s="6" t="s">
        <v>1440</v>
      </c>
      <c r="C1021" s="6" t="s">
        <v>4539</v>
      </c>
      <c r="D1021" s="6" t="s">
        <v>4540</v>
      </c>
      <c r="E1021" s="6" t="s">
        <v>4541</v>
      </c>
      <c r="F1021" s="6" t="s">
        <v>4542</v>
      </c>
      <c r="G1021" s="24" t="s">
        <v>235</v>
      </c>
      <c r="H1021" s="24"/>
      <c r="I1021" s="24" t="s">
        <v>4543</v>
      </c>
      <c r="J1021" s="24"/>
      <c r="K1021" s="24"/>
      <c r="L1021" s="24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ht="26.25" customHeight="1" x14ac:dyDescent="0.2">
      <c r="A1022" s="6" t="s">
        <v>2812</v>
      </c>
      <c r="B1022" s="6" t="s">
        <v>533</v>
      </c>
      <c r="C1022" s="6" t="s">
        <v>4544</v>
      </c>
      <c r="D1022" s="6" t="s">
        <v>3557</v>
      </c>
      <c r="E1022" s="6" t="s">
        <v>4094</v>
      </c>
      <c r="F1022" s="6" t="s">
        <v>4545</v>
      </c>
      <c r="G1022" s="24" t="s">
        <v>1883</v>
      </c>
      <c r="H1022" s="24"/>
      <c r="I1022" s="24" t="s">
        <v>4546</v>
      </c>
      <c r="J1022" s="24"/>
      <c r="K1022" s="24"/>
      <c r="L1022" s="24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ht="26.25" customHeight="1" x14ac:dyDescent="0.2">
      <c r="A1023" s="6" t="s">
        <v>838</v>
      </c>
      <c r="B1023" s="6" t="s">
        <v>2380</v>
      </c>
      <c r="C1023" s="6" t="s">
        <v>4547</v>
      </c>
      <c r="D1023" s="6" t="s">
        <v>3552</v>
      </c>
      <c r="E1023" s="6" t="s">
        <v>2753</v>
      </c>
      <c r="F1023" s="6" t="s">
        <v>4548</v>
      </c>
      <c r="G1023" s="24" t="s">
        <v>2956</v>
      </c>
      <c r="H1023" s="24"/>
      <c r="I1023" s="24" t="s">
        <v>1884</v>
      </c>
      <c r="J1023" s="24"/>
      <c r="K1023" s="24"/>
      <c r="L1023" s="24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ht="26.25" customHeight="1" x14ac:dyDescent="0.2">
      <c r="A1024" s="6" t="s">
        <v>4549</v>
      </c>
      <c r="B1024" s="6" t="s">
        <v>296</v>
      </c>
      <c r="C1024" s="6" t="s">
        <v>4550</v>
      </c>
      <c r="D1024" s="6" t="s">
        <v>1082</v>
      </c>
      <c r="E1024" s="6" t="s">
        <v>4551</v>
      </c>
      <c r="F1024" s="6" t="s">
        <v>4552</v>
      </c>
      <c r="G1024" s="24" t="s">
        <v>396</v>
      </c>
      <c r="H1024" s="24"/>
      <c r="I1024" s="24" t="s">
        <v>4553</v>
      </c>
      <c r="J1024" s="24"/>
      <c r="K1024" s="24"/>
      <c r="L1024" s="24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ht="26.25" customHeight="1" x14ac:dyDescent="0.2">
      <c r="A1025" s="6" t="s">
        <v>2483</v>
      </c>
      <c r="B1025" s="6" t="s">
        <v>4554</v>
      </c>
      <c r="C1025" s="6" t="s">
        <v>4555</v>
      </c>
      <c r="D1025" s="6" t="s">
        <v>2005</v>
      </c>
      <c r="E1025" s="6" t="s">
        <v>4556</v>
      </c>
      <c r="F1025" s="6" t="s">
        <v>4557</v>
      </c>
      <c r="G1025" s="24" t="s">
        <v>373</v>
      </c>
      <c r="H1025" s="24"/>
      <c r="I1025" s="24" t="s">
        <v>4558</v>
      </c>
      <c r="J1025" s="24"/>
      <c r="K1025" s="24"/>
      <c r="L1025" s="24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ht="26.25" customHeight="1" x14ac:dyDescent="0.2">
      <c r="A1026" s="6" t="s">
        <v>4559</v>
      </c>
      <c r="B1026" s="6" t="s">
        <v>4560</v>
      </c>
      <c r="C1026" s="6" t="s">
        <v>4561</v>
      </c>
      <c r="D1026" s="6" t="s">
        <v>4562</v>
      </c>
      <c r="E1026" s="6" t="s">
        <v>4563</v>
      </c>
      <c r="F1026" s="6" t="s">
        <v>4564</v>
      </c>
      <c r="G1026" s="24" t="s">
        <v>4565</v>
      </c>
      <c r="H1026" s="24"/>
      <c r="I1026" s="24" t="s">
        <v>4566</v>
      </c>
      <c r="J1026" s="24"/>
      <c r="K1026" s="24"/>
      <c r="L1026" s="24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ht="26.25" customHeight="1" x14ac:dyDescent="0.2">
      <c r="A1027" s="6" t="s">
        <v>4567</v>
      </c>
      <c r="B1027" s="6" t="s">
        <v>1537</v>
      </c>
      <c r="C1027" s="6" t="s">
        <v>4568</v>
      </c>
      <c r="D1027" s="6" t="s">
        <v>4569</v>
      </c>
      <c r="E1027" s="6" t="s">
        <v>2948</v>
      </c>
      <c r="F1027" s="6" t="s">
        <v>4570</v>
      </c>
      <c r="G1027" s="24" t="s">
        <v>1450</v>
      </c>
      <c r="H1027" s="24"/>
      <c r="I1027" s="24" t="s">
        <v>4571</v>
      </c>
      <c r="J1027" s="24"/>
      <c r="K1027" s="24"/>
      <c r="L1027" s="24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ht="26.25" customHeight="1" x14ac:dyDescent="0.2">
      <c r="A1028" s="6" t="s">
        <v>4572</v>
      </c>
      <c r="B1028" s="6" t="s">
        <v>2139</v>
      </c>
      <c r="C1028" s="6" t="s">
        <v>4573</v>
      </c>
      <c r="D1028" s="6" t="s">
        <v>350</v>
      </c>
      <c r="E1028" s="6" t="s">
        <v>4574</v>
      </c>
      <c r="F1028" s="6" t="s">
        <v>4575</v>
      </c>
      <c r="G1028" s="24" t="s">
        <v>764</v>
      </c>
      <c r="H1028" s="24"/>
      <c r="I1028" s="24" t="s">
        <v>2581</v>
      </c>
      <c r="J1028" s="24"/>
      <c r="K1028" s="24"/>
      <c r="L1028" s="24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ht="26.25" customHeight="1" x14ac:dyDescent="0.2">
      <c r="A1029" s="6" t="s">
        <v>4576</v>
      </c>
      <c r="B1029" s="6" t="s">
        <v>317</v>
      </c>
      <c r="C1029" s="6" t="s">
        <v>4577</v>
      </c>
      <c r="D1029" s="6" t="s">
        <v>3557</v>
      </c>
      <c r="E1029" s="6" t="s">
        <v>4578</v>
      </c>
      <c r="F1029" s="6" t="s">
        <v>4579</v>
      </c>
      <c r="G1029" s="24" t="s">
        <v>4580</v>
      </c>
      <c r="H1029" s="24"/>
      <c r="I1029" s="24" t="s">
        <v>4581</v>
      </c>
      <c r="J1029" s="24"/>
      <c r="K1029" s="24"/>
      <c r="L1029" s="24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ht="26.25" customHeight="1" x14ac:dyDescent="0.2">
      <c r="A1030" s="6" t="s">
        <v>221</v>
      </c>
      <c r="B1030" s="6" t="s">
        <v>4582</v>
      </c>
      <c r="C1030" s="6" t="s">
        <v>4583</v>
      </c>
      <c r="D1030" s="6" t="s">
        <v>4584</v>
      </c>
      <c r="E1030" s="6" t="s">
        <v>9</v>
      </c>
      <c r="F1030" s="6" t="s">
        <v>4585</v>
      </c>
      <c r="G1030" s="24" t="s">
        <v>167</v>
      </c>
      <c r="H1030" s="24"/>
      <c r="I1030" s="24" t="s">
        <v>4586</v>
      </c>
      <c r="J1030" s="24"/>
      <c r="K1030" s="24"/>
      <c r="L1030" s="24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ht="26.25" customHeight="1" x14ac:dyDescent="0.2">
      <c r="A1031" s="6" t="s">
        <v>4587</v>
      </c>
      <c r="B1031" s="6" t="s">
        <v>1288</v>
      </c>
      <c r="C1031" s="6" t="s">
        <v>4588</v>
      </c>
      <c r="D1031" s="6" t="s">
        <v>4589</v>
      </c>
      <c r="E1031" s="6" t="s">
        <v>56</v>
      </c>
      <c r="F1031" s="6" t="s">
        <v>4590</v>
      </c>
      <c r="G1031" s="24" t="s">
        <v>2156</v>
      </c>
      <c r="H1031" s="24"/>
      <c r="I1031" s="24" t="s">
        <v>4591</v>
      </c>
      <c r="J1031" s="24"/>
      <c r="K1031" s="24"/>
      <c r="L1031" s="24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ht="26.25" customHeight="1" x14ac:dyDescent="0.2">
      <c r="A1032" s="6" t="s">
        <v>4592</v>
      </c>
      <c r="B1032" s="6" t="s">
        <v>4593</v>
      </c>
      <c r="C1032" s="6" t="s">
        <v>4594</v>
      </c>
      <c r="D1032" s="6" t="s">
        <v>393</v>
      </c>
      <c r="E1032" s="6" t="s">
        <v>4595</v>
      </c>
      <c r="F1032" s="6" t="s">
        <v>4596</v>
      </c>
      <c r="G1032" s="24" t="s">
        <v>4529</v>
      </c>
      <c r="H1032" s="24"/>
      <c r="I1032" s="24" t="s">
        <v>405</v>
      </c>
      <c r="J1032" s="24"/>
      <c r="K1032" s="24"/>
      <c r="L1032" s="24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ht="26.25" customHeight="1" x14ac:dyDescent="0.2">
      <c r="A1033" s="6" t="s">
        <v>4597</v>
      </c>
      <c r="B1033" s="6" t="s">
        <v>1511</v>
      </c>
      <c r="C1033" s="6" t="s">
        <v>4598</v>
      </c>
      <c r="D1033" s="6" t="s">
        <v>2839</v>
      </c>
      <c r="E1033" s="6" t="s">
        <v>4599</v>
      </c>
      <c r="F1033" s="6" t="s">
        <v>4600</v>
      </c>
      <c r="G1033" s="24" t="s">
        <v>2044</v>
      </c>
      <c r="H1033" s="24"/>
      <c r="I1033" s="24" t="s">
        <v>4601</v>
      </c>
      <c r="J1033" s="24"/>
      <c r="K1033" s="24"/>
      <c r="L1033" s="24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ht="26.25" customHeight="1" x14ac:dyDescent="0.2">
      <c r="A1034" s="6" t="s">
        <v>464</v>
      </c>
      <c r="B1034" s="6" t="s">
        <v>1864</v>
      </c>
      <c r="C1034" s="6" t="s">
        <v>4602</v>
      </c>
      <c r="D1034" s="6" t="s">
        <v>1232</v>
      </c>
      <c r="E1034" s="6" t="s">
        <v>1076</v>
      </c>
      <c r="F1034" s="6" t="s">
        <v>4603</v>
      </c>
      <c r="G1034" s="24" t="s">
        <v>3390</v>
      </c>
      <c r="H1034" s="24"/>
      <c r="I1034" s="24" t="s">
        <v>2559</v>
      </c>
      <c r="J1034" s="24"/>
      <c r="K1034" s="24"/>
      <c r="L1034" s="24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ht="26.25" customHeight="1" x14ac:dyDescent="0.2">
      <c r="A1035" s="6" t="s">
        <v>4604</v>
      </c>
      <c r="B1035" s="6" t="s">
        <v>786</v>
      </c>
      <c r="C1035" s="6" t="s">
        <v>4605</v>
      </c>
      <c r="D1035" s="6" t="s">
        <v>1303</v>
      </c>
      <c r="E1035" s="6" t="s">
        <v>4606</v>
      </c>
      <c r="F1035" s="6" t="s">
        <v>4607</v>
      </c>
      <c r="G1035" s="24" t="s">
        <v>3164</v>
      </c>
      <c r="H1035" s="24"/>
      <c r="I1035" s="24" t="s">
        <v>4608</v>
      </c>
      <c r="J1035" s="24"/>
      <c r="K1035" s="24"/>
      <c r="L1035" s="24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ht="26.25" customHeight="1" x14ac:dyDescent="0.2">
      <c r="A1036" s="6" t="s">
        <v>646</v>
      </c>
      <c r="B1036" s="6" t="s">
        <v>22</v>
      </c>
      <c r="C1036" s="6" t="s">
        <v>4609</v>
      </c>
      <c r="D1036" s="6" t="s">
        <v>2504</v>
      </c>
      <c r="E1036" s="6" t="s">
        <v>4610</v>
      </c>
      <c r="F1036" s="6" t="s">
        <v>4611</v>
      </c>
      <c r="G1036" s="24" t="s">
        <v>106</v>
      </c>
      <c r="H1036" s="24"/>
      <c r="I1036" s="24" t="s">
        <v>4612</v>
      </c>
      <c r="J1036" s="24"/>
      <c r="K1036" s="24"/>
      <c r="L1036" s="24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ht="26.25" customHeight="1" x14ac:dyDescent="0.2">
      <c r="A1037" s="6" t="s">
        <v>4613</v>
      </c>
      <c r="B1037" s="6" t="s">
        <v>1664</v>
      </c>
      <c r="C1037" s="6" t="s">
        <v>4614</v>
      </c>
      <c r="D1037" s="6" t="s">
        <v>4615</v>
      </c>
      <c r="E1037" s="6" t="s">
        <v>815</v>
      </c>
      <c r="F1037" s="6" t="s">
        <v>4616</v>
      </c>
      <c r="G1037" s="24" t="s">
        <v>4617</v>
      </c>
      <c r="H1037" s="24"/>
      <c r="I1037" s="24" t="s">
        <v>1580</v>
      </c>
      <c r="J1037" s="24"/>
      <c r="K1037" s="24"/>
      <c r="L1037" s="24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ht="26.25" customHeight="1" x14ac:dyDescent="0.2">
      <c r="A1038" s="6" t="s">
        <v>744</v>
      </c>
      <c r="B1038" s="6" t="s">
        <v>4618</v>
      </c>
      <c r="C1038" s="6" t="s">
        <v>4619</v>
      </c>
      <c r="D1038" s="6" t="s">
        <v>551</v>
      </c>
      <c r="E1038" s="6" t="s">
        <v>795</v>
      </c>
      <c r="F1038" s="6" t="s">
        <v>4620</v>
      </c>
      <c r="G1038" s="24" t="s">
        <v>4621</v>
      </c>
      <c r="H1038" s="24"/>
      <c r="I1038" s="24" t="s">
        <v>889</v>
      </c>
      <c r="J1038" s="24"/>
      <c r="K1038" s="24"/>
      <c r="L1038" s="24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ht="26.25" customHeight="1" x14ac:dyDescent="0.2">
      <c r="A1039" s="6" t="s">
        <v>570</v>
      </c>
      <c r="B1039" s="6" t="s">
        <v>2256</v>
      </c>
      <c r="C1039" s="6" t="s">
        <v>4622</v>
      </c>
      <c r="D1039" s="6" t="s">
        <v>269</v>
      </c>
      <c r="E1039" s="6" t="s">
        <v>4623</v>
      </c>
      <c r="F1039" s="6" t="s">
        <v>4624</v>
      </c>
      <c r="G1039" s="24" t="s">
        <v>1250</v>
      </c>
      <c r="H1039" s="24"/>
      <c r="I1039" s="24" t="s">
        <v>1287</v>
      </c>
      <c r="J1039" s="24"/>
      <c r="K1039" s="24"/>
      <c r="L1039" s="24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ht="26.25" customHeight="1" x14ac:dyDescent="0.2">
      <c r="A1040" s="6" t="s">
        <v>2897</v>
      </c>
      <c r="B1040" s="6" t="s">
        <v>4625</v>
      </c>
      <c r="C1040" s="6" t="s">
        <v>4626</v>
      </c>
      <c r="D1040" s="6" t="s">
        <v>879</v>
      </c>
      <c r="E1040" s="6" t="s">
        <v>4627</v>
      </c>
      <c r="F1040" s="6" t="s">
        <v>4628</v>
      </c>
      <c r="G1040" s="24" t="s">
        <v>2537</v>
      </c>
      <c r="H1040" s="24"/>
      <c r="I1040" s="24" t="s">
        <v>1418</v>
      </c>
      <c r="J1040" s="24"/>
      <c r="K1040" s="24"/>
      <c r="L1040" s="24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ht="26.25" customHeight="1" x14ac:dyDescent="0.2">
      <c r="A1041" s="6" t="s">
        <v>3432</v>
      </c>
      <c r="B1041" s="6" t="s">
        <v>4629</v>
      </c>
      <c r="C1041" s="6" t="s">
        <v>4630</v>
      </c>
      <c r="D1041" s="6" t="s">
        <v>1093</v>
      </c>
      <c r="E1041" s="6" t="s">
        <v>4631</v>
      </c>
      <c r="F1041" s="6" t="s">
        <v>4632</v>
      </c>
      <c r="G1041" s="24" t="s">
        <v>2771</v>
      </c>
      <c r="H1041" s="24"/>
      <c r="I1041" s="24" t="s">
        <v>301</v>
      </c>
      <c r="J1041" s="24"/>
      <c r="K1041" s="24"/>
      <c r="L1041" s="24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ht="26.25" customHeight="1" x14ac:dyDescent="0.2">
      <c r="A1042" s="6" t="s">
        <v>2274</v>
      </c>
      <c r="B1042" s="6" t="s">
        <v>3264</v>
      </c>
      <c r="C1042" s="6" t="s">
        <v>4633</v>
      </c>
      <c r="D1042" s="6" t="s">
        <v>566</v>
      </c>
      <c r="E1042" s="6" t="s">
        <v>4634</v>
      </c>
      <c r="F1042" s="6" t="s">
        <v>4635</v>
      </c>
      <c r="G1042" s="24" t="s">
        <v>4636</v>
      </c>
      <c r="H1042" s="24"/>
      <c r="I1042" s="24" t="s">
        <v>4637</v>
      </c>
      <c r="J1042" s="24"/>
      <c r="K1042" s="24"/>
      <c r="L1042" s="24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ht="26.25" customHeight="1" x14ac:dyDescent="0.2">
      <c r="A1043" s="6" t="s">
        <v>4638</v>
      </c>
      <c r="B1043" s="6" t="s">
        <v>101</v>
      </c>
      <c r="C1043" s="6" t="s">
        <v>4639</v>
      </c>
      <c r="D1043" s="6" t="s">
        <v>4640</v>
      </c>
      <c r="E1043" s="6" t="s">
        <v>1732</v>
      </c>
      <c r="F1043" s="6" t="s">
        <v>4641</v>
      </c>
      <c r="G1043" s="24" t="s">
        <v>700</v>
      </c>
      <c r="H1043" s="24"/>
      <c r="I1043" s="24" t="s">
        <v>4642</v>
      </c>
      <c r="J1043" s="24"/>
      <c r="K1043" s="24"/>
      <c r="L1043" s="24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ht="26.25" customHeight="1" x14ac:dyDescent="0.2">
      <c r="A1044" s="6" t="s">
        <v>4643</v>
      </c>
      <c r="B1044" s="6" t="s">
        <v>688</v>
      </c>
      <c r="C1044" s="6" t="s">
        <v>4644</v>
      </c>
      <c r="D1044" s="6" t="s">
        <v>4645</v>
      </c>
      <c r="E1044" s="6" t="s">
        <v>4531</v>
      </c>
      <c r="F1044" s="6" t="s">
        <v>4646</v>
      </c>
      <c r="G1044" s="24" t="s">
        <v>3341</v>
      </c>
      <c r="H1044" s="24"/>
      <c r="I1044" s="24" t="s">
        <v>2691</v>
      </c>
      <c r="J1044" s="24"/>
      <c r="K1044" s="24"/>
      <c r="L1044" s="24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ht="26.25" customHeight="1" x14ac:dyDescent="0.2">
      <c r="A1045" s="6" t="s">
        <v>4647</v>
      </c>
      <c r="B1045" s="6" t="s">
        <v>4648</v>
      </c>
      <c r="C1045" s="6" t="s">
        <v>4649</v>
      </c>
      <c r="D1045" s="6" t="s">
        <v>833</v>
      </c>
      <c r="E1045" s="6" t="s">
        <v>33</v>
      </c>
      <c r="F1045" s="6" t="s">
        <v>4650</v>
      </c>
      <c r="G1045" s="24" t="s">
        <v>2507</v>
      </c>
      <c r="H1045" s="24"/>
      <c r="I1045" s="24" t="s">
        <v>4651</v>
      </c>
      <c r="J1045" s="24"/>
      <c r="K1045" s="24"/>
      <c r="L1045" s="24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ht="26.25" customHeight="1" x14ac:dyDescent="0.2">
      <c r="A1046" s="6" t="s">
        <v>4559</v>
      </c>
      <c r="B1046" s="6" t="s">
        <v>1171</v>
      </c>
      <c r="C1046" s="6" t="s">
        <v>4652</v>
      </c>
      <c r="D1046" s="6" t="s">
        <v>4653</v>
      </c>
      <c r="E1046" s="6" t="s">
        <v>4654</v>
      </c>
      <c r="F1046" s="6" t="s">
        <v>4655</v>
      </c>
      <c r="G1046" s="24" t="s">
        <v>4656</v>
      </c>
      <c r="H1046" s="24"/>
      <c r="I1046" s="24" t="s">
        <v>1251</v>
      </c>
      <c r="J1046" s="24"/>
      <c r="K1046" s="24"/>
      <c r="L1046" s="24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ht="26.25" customHeight="1" x14ac:dyDescent="0.2">
      <c r="A1047" s="6" t="s">
        <v>4657</v>
      </c>
      <c r="B1047" s="6" t="s">
        <v>2549</v>
      </c>
      <c r="C1047" s="6" t="s">
        <v>4658</v>
      </c>
      <c r="D1047" s="6" t="s">
        <v>4659</v>
      </c>
      <c r="E1047" s="6" t="s">
        <v>4660</v>
      </c>
      <c r="F1047" s="6" t="s">
        <v>4661</v>
      </c>
      <c r="G1047" s="24" t="s">
        <v>3157</v>
      </c>
      <c r="H1047" s="24"/>
      <c r="I1047" s="24" t="s">
        <v>1145</v>
      </c>
      <c r="J1047" s="24"/>
      <c r="K1047" s="24"/>
      <c r="L1047" s="24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ht="26.25" customHeight="1" x14ac:dyDescent="0.2">
      <c r="A1048" s="6" t="s">
        <v>4662</v>
      </c>
      <c r="B1048" s="6" t="s">
        <v>4663</v>
      </c>
      <c r="C1048" s="6" t="s">
        <v>4664</v>
      </c>
      <c r="D1048" s="6" t="s">
        <v>4665</v>
      </c>
      <c r="E1048" s="6" t="s">
        <v>4666</v>
      </c>
      <c r="F1048" s="6" t="s">
        <v>4667</v>
      </c>
      <c r="G1048" s="24" t="s">
        <v>4174</v>
      </c>
      <c r="H1048" s="24"/>
      <c r="I1048" s="24" t="s">
        <v>870</v>
      </c>
      <c r="J1048" s="24"/>
      <c r="K1048" s="24"/>
      <c r="L1048" s="24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ht="26.25" customHeight="1" x14ac:dyDescent="0.2">
      <c r="A1049" s="6" t="s">
        <v>4662</v>
      </c>
      <c r="B1049" s="6" t="s">
        <v>4668</v>
      </c>
      <c r="C1049" s="6" t="s">
        <v>4669</v>
      </c>
      <c r="D1049" s="6" t="s">
        <v>4670</v>
      </c>
      <c r="E1049" s="6" t="s">
        <v>9</v>
      </c>
      <c r="F1049" s="6" t="s">
        <v>4671</v>
      </c>
      <c r="G1049" s="24" t="s">
        <v>2823</v>
      </c>
      <c r="H1049" s="24"/>
      <c r="I1049" s="24" t="s">
        <v>4672</v>
      </c>
      <c r="J1049" s="24"/>
      <c r="K1049" s="24"/>
      <c r="L1049" s="24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ht="26.25" customHeight="1" x14ac:dyDescent="0.2">
      <c r="A1050" s="6" t="s">
        <v>3807</v>
      </c>
      <c r="B1050" s="6" t="s">
        <v>2636</v>
      </c>
      <c r="C1050" s="6" t="s">
        <v>4673</v>
      </c>
      <c r="D1050" s="6" t="s">
        <v>4674</v>
      </c>
      <c r="E1050" s="6" t="s">
        <v>4675</v>
      </c>
      <c r="F1050" s="6" t="s">
        <v>4676</v>
      </c>
      <c r="G1050" s="24" t="s">
        <v>4677</v>
      </c>
      <c r="H1050" s="24"/>
      <c r="I1050" s="24" t="s">
        <v>456</v>
      </c>
      <c r="J1050" s="24"/>
      <c r="K1050" s="24"/>
      <c r="L1050" s="24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ht="26.25" customHeight="1" x14ac:dyDescent="0.2">
      <c r="A1051" s="6" t="s">
        <v>652</v>
      </c>
      <c r="B1051" s="6" t="s">
        <v>391</v>
      </c>
      <c r="C1051" s="6" t="s">
        <v>4678</v>
      </c>
      <c r="D1051" s="6" t="s">
        <v>4584</v>
      </c>
      <c r="E1051" s="6" t="s">
        <v>4679</v>
      </c>
      <c r="F1051" s="6" t="s">
        <v>4680</v>
      </c>
      <c r="G1051" s="24" t="s">
        <v>4681</v>
      </c>
      <c r="H1051" s="24"/>
      <c r="I1051" s="24" t="s">
        <v>1243</v>
      </c>
      <c r="J1051" s="24"/>
      <c r="K1051" s="24"/>
      <c r="L1051" s="24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ht="26.25" customHeight="1" x14ac:dyDescent="0.2">
      <c r="A1052" s="6" t="s">
        <v>464</v>
      </c>
      <c r="B1052" s="6" t="s">
        <v>4682</v>
      </c>
      <c r="C1052" s="6" t="s">
        <v>4683</v>
      </c>
      <c r="D1052" s="6" t="s">
        <v>4684</v>
      </c>
      <c r="E1052" s="6" t="s">
        <v>4685</v>
      </c>
      <c r="F1052" s="6" t="s">
        <v>4686</v>
      </c>
      <c r="G1052" s="24" t="s">
        <v>1830</v>
      </c>
      <c r="H1052" s="24"/>
      <c r="I1052" s="24" t="s">
        <v>4687</v>
      </c>
      <c r="J1052" s="24"/>
      <c r="K1052" s="24"/>
      <c r="L1052" s="24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ht="26.25" customHeight="1" x14ac:dyDescent="0.2">
      <c r="A1053" s="6" t="s">
        <v>229</v>
      </c>
      <c r="B1053" s="6" t="s">
        <v>93</v>
      </c>
      <c r="C1053" s="6" t="s">
        <v>4688</v>
      </c>
      <c r="D1053" s="6" t="s">
        <v>4689</v>
      </c>
      <c r="E1053" s="6" t="s">
        <v>482</v>
      </c>
      <c r="F1053" s="6" t="s">
        <v>4690</v>
      </c>
      <c r="G1053" s="24" t="s">
        <v>4691</v>
      </c>
      <c r="H1053" s="24"/>
      <c r="I1053" s="24" t="s">
        <v>4692</v>
      </c>
      <c r="J1053" s="24"/>
      <c r="K1053" s="24"/>
      <c r="L1053" s="24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ht="26.25" customHeight="1" x14ac:dyDescent="0.2">
      <c r="A1054" s="6" t="s">
        <v>1086</v>
      </c>
      <c r="B1054" s="6" t="s">
        <v>4693</v>
      </c>
      <c r="C1054" s="6" t="s">
        <v>4694</v>
      </c>
      <c r="D1054" s="6" t="s">
        <v>4695</v>
      </c>
      <c r="E1054" s="6" t="s">
        <v>4696</v>
      </c>
      <c r="F1054" s="6" t="s">
        <v>4697</v>
      </c>
      <c r="G1054" s="24" t="s">
        <v>1007</v>
      </c>
      <c r="H1054" s="24"/>
      <c r="I1054" s="24" t="s">
        <v>331</v>
      </c>
      <c r="J1054" s="24"/>
      <c r="K1054" s="24"/>
      <c r="L1054" s="24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ht="26.25" customHeight="1" x14ac:dyDescent="0.2">
      <c r="A1055" s="6" t="s">
        <v>3623</v>
      </c>
      <c r="B1055" s="6" t="s">
        <v>4698</v>
      </c>
      <c r="C1055" s="6" t="s">
        <v>4699</v>
      </c>
      <c r="D1055" s="6" t="s">
        <v>4700</v>
      </c>
      <c r="E1055" s="6" t="s">
        <v>424</v>
      </c>
      <c r="F1055" s="6" t="s">
        <v>4701</v>
      </c>
      <c r="G1055" s="24" t="s">
        <v>4033</v>
      </c>
      <c r="H1055" s="24"/>
      <c r="I1055" s="24" t="s">
        <v>4702</v>
      </c>
      <c r="J1055" s="24"/>
      <c r="K1055" s="24"/>
      <c r="L1055" s="24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ht="26.25" customHeight="1" x14ac:dyDescent="0.2">
      <c r="A1056" s="6" t="s">
        <v>4703</v>
      </c>
      <c r="B1056" s="6" t="s">
        <v>4704</v>
      </c>
      <c r="C1056" s="6" t="s">
        <v>4705</v>
      </c>
      <c r="D1056" s="6" t="s">
        <v>4706</v>
      </c>
      <c r="E1056" s="6" t="s">
        <v>4707</v>
      </c>
      <c r="F1056" s="6" t="s">
        <v>4708</v>
      </c>
      <c r="G1056" s="24" t="s">
        <v>4523</v>
      </c>
      <c r="H1056" s="24"/>
      <c r="I1056" s="24" t="s">
        <v>686</v>
      </c>
      <c r="J1056" s="24"/>
      <c r="K1056" s="24"/>
      <c r="L1056" s="24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ht="26.25" customHeight="1" x14ac:dyDescent="0.2">
      <c r="A1057" s="6" t="s">
        <v>4709</v>
      </c>
      <c r="B1057" s="6" t="s">
        <v>4710</v>
      </c>
      <c r="C1057" s="6" t="s">
        <v>4711</v>
      </c>
      <c r="D1057" s="6" t="s">
        <v>1738</v>
      </c>
      <c r="E1057" s="6" t="s">
        <v>417</v>
      </c>
      <c r="F1057" s="6" t="s">
        <v>4712</v>
      </c>
      <c r="G1057" s="24" t="s">
        <v>4713</v>
      </c>
      <c r="H1057" s="24"/>
      <c r="I1057" s="24" t="s">
        <v>3571</v>
      </c>
      <c r="J1057" s="24"/>
      <c r="K1057" s="24"/>
      <c r="L1057" s="24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ht="26.25" customHeight="1" x14ac:dyDescent="0.2">
      <c r="A1058" s="6" t="s">
        <v>4714</v>
      </c>
      <c r="B1058" s="6" t="s">
        <v>3150</v>
      </c>
      <c r="C1058" s="6" t="s">
        <v>4715</v>
      </c>
      <c r="D1058" s="6" t="s">
        <v>4716</v>
      </c>
      <c r="E1058" s="6" t="s">
        <v>4717</v>
      </c>
      <c r="F1058" s="6" t="s">
        <v>4718</v>
      </c>
      <c r="G1058" s="24" t="s">
        <v>4719</v>
      </c>
      <c r="H1058" s="24"/>
      <c r="I1058" s="24">
        <v>72.38</v>
      </c>
      <c r="J1058" s="24"/>
      <c r="K1058" s="24"/>
      <c r="L1058" s="24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ht="26.25" customHeight="1" x14ac:dyDescent="0.2">
      <c r="A1059" s="6" t="s">
        <v>687</v>
      </c>
      <c r="B1059" s="6" t="s">
        <v>4237</v>
      </c>
      <c r="C1059" s="6" t="s">
        <v>4720</v>
      </c>
      <c r="D1059" s="6" t="s">
        <v>4721</v>
      </c>
      <c r="E1059" s="6" t="s">
        <v>4722</v>
      </c>
      <c r="F1059" s="6" t="s">
        <v>4723</v>
      </c>
      <c r="G1059" s="24" t="s">
        <v>2956</v>
      </c>
      <c r="H1059" s="24"/>
      <c r="I1059" s="24" t="s">
        <v>1486</v>
      </c>
      <c r="J1059" s="24"/>
      <c r="K1059" s="24"/>
      <c r="L1059" s="24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ht="26.25" customHeight="1" x14ac:dyDescent="0.2">
      <c r="A1060" s="6" t="s">
        <v>2088</v>
      </c>
      <c r="B1060" s="6" t="s">
        <v>4724</v>
      </c>
      <c r="C1060" s="6" t="s">
        <v>4725</v>
      </c>
      <c r="D1060" s="6" t="s">
        <v>4615</v>
      </c>
      <c r="E1060" s="6" t="s">
        <v>150</v>
      </c>
      <c r="F1060" s="6" t="s">
        <v>4726</v>
      </c>
      <c r="G1060" s="24" t="s">
        <v>4727</v>
      </c>
      <c r="H1060" s="24"/>
      <c r="I1060" s="24" t="s">
        <v>4514</v>
      </c>
      <c r="J1060" s="24"/>
      <c r="K1060" s="24"/>
      <c r="L1060" s="24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ht="26.25" customHeight="1" x14ac:dyDescent="0.2">
      <c r="A1061" s="6" t="s">
        <v>2560</v>
      </c>
      <c r="B1061" s="6" t="s">
        <v>4728</v>
      </c>
      <c r="C1061" s="6" t="s">
        <v>4729</v>
      </c>
      <c r="D1061" s="6" t="s">
        <v>4730</v>
      </c>
      <c r="E1061" s="6" t="s">
        <v>4731</v>
      </c>
      <c r="F1061" s="6" t="s">
        <v>4732</v>
      </c>
      <c r="G1061" s="24" t="s">
        <v>1329</v>
      </c>
      <c r="H1061" s="24"/>
      <c r="I1061" s="24" t="s">
        <v>4323</v>
      </c>
      <c r="J1061" s="24"/>
      <c r="K1061" s="24"/>
      <c r="L1061" s="24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ht="26.25" customHeight="1" x14ac:dyDescent="0.2">
      <c r="A1062" s="6" t="s">
        <v>1046</v>
      </c>
      <c r="B1062" s="6" t="s">
        <v>1570</v>
      </c>
      <c r="C1062" s="6" t="s">
        <v>4733</v>
      </c>
      <c r="D1062" s="6" t="s">
        <v>4734</v>
      </c>
      <c r="E1062" s="6" t="s">
        <v>4735</v>
      </c>
      <c r="F1062" s="6" t="s">
        <v>4736</v>
      </c>
      <c r="G1062" s="24" t="s">
        <v>4485</v>
      </c>
      <c r="H1062" s="24"/>
      <c r="I1062" s="24" t="s">
        <v>4737</v>
      </c>
      <c r="J1062" s="24"/>
      <c r="K1062" s="24"/>
      <c r="L1062" s="24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ht="26.25" customHeight="1" x14ac:dyDescent="0.2">
      <c r="A1063" s="6" t="s">
        <v>3938</v>
      </c>
      <c r="B1063" s="6" t="s">
        <v>4738</v>
      </c>
      <c r="C1063" s="6" t="s">
        <v>4739</v>
      </c>
      <c r="D1063" s="6" t="s">
        <v>4740</v>
      </c>
      <c r="E1063" s="6" t="s">
        <v>1649</v>
      </c>
      <c r="F1063" s="6" t="s">
        <v>4741</v>
      </c>
      <c r="G1063" s="24" t="s">
        <v>929</v>
      </c>
      <c r="H1063" s="24"/>
      <c r="I1063" s="24" t="s">
        <v>3220</v>
      </c>
      <c r="J1063" s="24"/>
      <c r="K1063" s="24"/>
      <c r="L1063" s="24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ht="26.25" customHeight="1" x14ac:dyDescent="0.2">
      <c r="A1064" s="6" t="s">
        <v>4742</v>
      </c>
      <c r="B1064" s="6" t="s">
        <v>3595</v>
      </c>
      <c r="C1064" s="6" t="s">
        <v>4743</v>
      </c>
      <c r="D1064" s="6" t="s">
        <v>4744</v>
      </c>
      <c r="E1064" s="6" t="s">
        <v>4745</v>
      </c>
      <c r="F1064" s="6" t="s">
        <v>4746</v>
      </c>
      <c r="G1064" s="24" t="s">
        <v>4747</v>
      </c>
      <c r="H1064" s="24"/>
      <c r="I1064" s="24" t="s">
        <v>1796</v>
      </c>
      <c r="J1064" s="24"/>
      <c r="K1064" s="24"/>
      <c r="L1064" s="24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ht="26.25" customHeight="1" x14ac:dyDescent="0.2">
      <c r="A1065" s="6" t="s">
        <v>124</v>
      </c>
      <c r="B1065" s="6" t="s">
        <v>2881</v>
      </c>
      <c r="C1065" s="6" t="s">
        <v>4748</v>
      </c>
      <c r="D1065" s="6" t="s">
        <v>3689</v>
      </c>
      <c r="E1065" s="6" t="s">
        <v>4749</v>
      </c>
      <c r="F1065" s="6" t="s">
        <v>4750</v>
      </c>
      <c r="G1065" s="24" t="s">
        <v>4751</v>
      </c>
      <c r="H1065" s="24"/>
      <c r="I1065" s="24" t="s">
        <v>4752</v>
      </c>
      <c r="J1065" s="24"/>
      <c r="K1065" s="24"/>
      <c r="L1065" s="24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ht="26.25" customHeight="1" x14ac:dyDescent="0.2">
      <c r="A1066" s="6" t="s">
        <v>4753</v>
      </c>
      <c r="B1066" s="6" t="s">
        <v>3942</v>
      </c>
      <c r="C1066" s="6" t="s">
        <v>4754</v>
      </c>
      <c r="D1066" s="6" t="s">
        <v>4755</v>
      </c>
      <c r="E1066" s="6" t="s">
        <v>4595</v>
      </c>
      <c r="F1066" s="6" t="s">
        <v>4756</v>
      </c>
      <c r="G1066" s="24" t="s">
        <v>612</v>
      </c>
      <c r="H1066" s="24"/>
      <c r="I1066" s="24" t="s">
        <v>4757</v>
      </c>
      <c r="J1066" s="24"/>
      <c r="K1066" s="24"/>
      <c r="L1066" s="24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ht="26.25" customHeight="1" x14ac:dyDescent="0.2">
      <c r="A1067" s="6" t="s">
        <v>4477</v>
      </c>
      <c r="B1067" s="6" t="s">
        <v>3134</v>
      </c>
      <c r="C1067" s="6" t="s">
        <v>4758</v>
      </c>
      <c r="D1067" s="6" t="s">
        <v>4759</v>
      </c>
      <c r="E1067" s="6" t="s">
        <v>4760</v>
      </c>
      <c r="F1067" s="6" t="s">
        <v>4761</v>
      </c>
      <c r="G1067" s="24" t="s">
        <v>4762</v>
      </c>
      <c r="H1067" s="24"/>
      <c r="I1067" s="24" t="s">
        <v>1586</v>
      </c>
      <c r="J1067" s="24"/>
      <c r="K1067" s="24"/>
      <c r="L1067" s="24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ht="26.25" customHeight="1" x14ac:dyDescent="0.2">
      <c r="A1068" s="6" t="s">
        <v>1620</v>
      </c>
      <c r="B1068" s="6" t="s">
        <v>4763</v>
      </c>
      <c r="C1068" s="6" t="s">
        <v>4764</v>
      </c>
      <c r="D1068" s="6" t="s">
        <v>4765</v>
      </c>
      <c r="E1068" s="6" t="s">
        <v>4766</v>
      </c>
      <c r="F1068" s="6" t="s">
        <v>4767</v>
      </c>
      <c r="G1068" s="24" t="s">
        <v>1550</v>
      </c>
      <c r="H1068" s="24"/>
      <c r="I1068" s="24" t="s">
        <v>4768</v>
      </c>
      <c r="J1068" s="24"/>
      <c r="K1068" s="24"/>
      <c r="L1068" s="24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ht="26.25" customHeight="1" x14ac:dyDescent="0.2">
      <c r="A1069" s="6" t="s">
        <v>4236</v>
      </c>
      <c r="B1069" s="6" t="s">
        <v>445</v>
      </c>
      <c r="C1069" s="6" t="s">
        <v>4769</v>
      </c>
      <c r="D1069" s="6" t="s">
        <v>3696</v>
      </c>
      <c r="E1069" s="6" t="s">
        <v>4770</v>
      </c>
      <c r="F1069" s="6" t="s">
        <v>4771</v>
      </c>
      <c r="G1069" s="24" t="s">
        <v>4772</v>
      </c>
      <c r="H1069" s="24"/>
      <c r="I1069" s="24" t="s">
        <v>477</v>
      </c>
      <c r="J1069" s="24"/>
      <c r="K1069" s="24"/>
      <c r="L1069" s="24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ht="26.25" customHeight="1" x14ac:dyDescent="0.2">
      <c r="A1070" s="6" t="s">
        <v>413</v>
      </c>
      <c r="B1070" s="6" t="s">
        <v>4773</v>
      </c>
      <c r="C1070" s="6" t="s">
        <v>4774</v>
      </c>
      <c r="D1070" s="6" t="s">
        <v>4775</v>
      </c>
      <c r="E1070" s="6" t="s">
        <v>4776</v>
      </c>
      <c r="F1070" s="6" t="s">
        <v>4777</v>
      </c>
      <c r="G1070" s="24" t="s">
        <v>2716</v>
      </c>
      <c r="H1070" s="24"/>
      <c r="I1070" s="24" t="s">
        <v>4558</v>
      </c>
      <c r="J1070" s="24"/>
      <c r="K1070" s="24"/>
      <c r="L1070" s="24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ht="26.25" customHeight="1" x14ac:dyDescent="0.2">
      <c r="A1071" s="6" t="s">
        <v>4778</v>
      </c>
      <c r="B1071" s="6" t="s">
        <v>3038</v>
      </c>
      <c r="C1071" s="6" t="s">
        <v>4779</v>
      </c>
      <c r="D1071" s="6" t="s">
        <v>4780</v>
      </c>
      <c r="E1071" s="6" t="s">
        <v>1726</v>
      </c>
      <c r="F1071" s="6" t="s">
        <v>4781</v>
      </c>
      <c r="G1071" s="24" t="s">
        <v>3422</v>
      </c>
      <c r="H1071" s="24"/>
      <c r="I1071" s="24" t="s">
        <v>508</v>
      </c>
      <c r="J1071" s="24"/>
      <c r="K1071" s="24"/>
      <c r="L1071" s="24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ht="26.25" customHeight="1" x14ac:dyDescent="0.2">
      <c r="A1072" s="6" t="s">
        <v>4092</v>
      </c>
      <c r="B1072" s="6" t="s">
        <v>445</v>
      </c>
      <c r="C1072" s="6" t="s">
        <v>4782</v>
      </c>
      <c r="D1072" s="6" t="s">
        <v>4783</v>
      </c>
      <c r="E1072" s="6" t="s">
        <v>4784</v>
      </c>
      <c r="F1072" s="6" t="s">
        <v>4785</v>
      </c>
      <c r="G1072" s="24" t="s">
        <v>4786</v>
      </c>
      <c r="H1072" s="24"/>
      <c r="I1072" s="24" t="s">
        <v>1884</v>
      </c>
      <c r="J1072" s="24"/>
      <c r="K1072" s="24"/>
      <c r="L1072" s="24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 ht="26.25" customHeight="1" x14ac:dyDescent="0.2">
      <c r="A1073" s="6" t="s">
        <v>4787</v>
      </c>
      <c r="B1073" s="6" t="s">
        <v>4788</v>
      </c>
      <c r="C1073" s="6" t="s">
        <v>4789</v>
      </c>
      <c r="D1073" s="6" t="s">
        <v>4790</v>
      </c>
      <c r="E1073" s="6" t="s">
        <v>1568</v>
      </c>
      <c r="F1073" s="6" t="s">
        <v>4791</v>
      </c>
      <c r="G1073" s="24" t="s">
        <v>1708</v>
      </c>
      <c r="H1073" s="24"/>
      <c r="I1073" s="24" t="s">
        <v>3708</v>
      </c>
      <c r="J1073" s="24"/>
      <c r="K1073" s="24"/>
      <c r="L1073" s="24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spans="1:29" ht="26.25" customHeight="1" x14ac:dyDescent="0.2">
      <c r="A1074" s="6" t="s">
        <v>2497</v>
      </c>
      <c r="B1074" s="6" t="s">
        <v>2228</v>
      </c>
      <c r="C1074" s="6" t="s">
        <v>4792</v>
      </c>
      <c r="D1074" s="6" t="s">
        <v>4793</v>
      </c>
      <c r="E1074" s="6" t="s">
        <v>4794</v>
      </c>
      <c r="F1074" s="6" t="s">
        <v>4795</v>
      </c>
      <c r="G1074" s="24" t="s">
        <v>522</v>
      </c>
      <c r="H1074" s="24"/>
      <c r="I1074" s="24" t="s">
        <v>4796</v>
      </c>
      <c r="J1074" s="24"/>
      <c r="K1074" s="24"/>
      <c r="L1074" s="24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spans="1:29" ht="26.25" customHeight="1" x14ac:dyDescent="0.2">
      <c r="A1075" s="6" t="s">
        <v>1601</v>
      </c>
      <c r="B1075" s="6" t="s">
        <v>3454</v>
      </c>
      <c r="C1075" s="6" t="s">
        <v>4797</v>
      </c>
      <c r="D1075" s="6" t="s">
        <v>4798</v>
      </c>
      <c r="E1075" s="6" t="s">
        <v>4799</v>
      </c>
      <c r="F1075" s="6" t="s">
        <v>4800</v>
      </c>
      <c r="G1075" s="24" t="s">
        <v>2226</v>
      </c>
      <c r="H1075" s="24"/>
      <c r="I1075" s="24" t="s">
        <v>1063</v>
      </c>
      <c r="J1075" s="24"/>
      <c r="K1075" s="24"/>
      <c r="L1075" s="24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spans="1:29" ht="26.25" customHeight="1" x14ac:dyDescent="0.2">
      <c r="A1076" s="6" t="s">
        <v>3723</v>
      </c>
      <c r="B1076" s="6" t="s">
        <v>4801</v>
      </c>
      <c r="C1076" s="6" t="s">
        <v>4802</v>
      </c>
      <c r="D1076" s="6" t="s">
        <v>393</v>
      </c>
      <c r="E1076" s="6" t="s">
        <v>417</v>
      </c>
      <c r="F1076" s="6" t="s">
        <v>4803</v>
      </c>
      <c r="G1076" s="24" t="s">
        <v>2709</v>
      </c>
      <c r="H1076" s="24"/>
      <c r="I1076" s="24" t="s">
        <v>4804</v>
      </c>
      <c r="J1076" s="24"/>
      <c r="K1076" s="24"/>
      <c r="L1076" s="24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spans="1:29" ht="26.25" customHeight="1" x14ac:dyDescent="0.2">
      <c r="A1077" s="6" t="s">
        <v>108</v>
      </c>
      <c r="B1077" s="6" t="s">
        <v>4805</v>
      </c>
      <c r="C1077" s="6" t="s">
        <v>4806</v>
      </c>
      <c r="D1077" s="6" t="s">
        <v>4807</v>
      </c>
      <c r="E1077" s="6" t="s">
        <v>4808</v>
      </c>
      <c r="F1077" s="6" t="s">
        <v>4809</v>
      </c>
      <c r="G1077" s="24" t="s">
        <v>4414</v>
      </c>
      <c r="H1077" s="24"/>
      <c r="I1077" s="24" t="s">
        <v>435</v>
      </c>
      <c r="J1077" s="24"/>
      <c r="K1077" s="24"/>
      <c r="L1077" s="24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29" ht="26.25" customHeight="1" x14ac:dyDescent="0.2">
      <c r="A1078" s="6" t="s">
        <v>2585</v>
      </c>
      <c r="B1078" s="6" t="s">
        <v>429</v>
      </c>
      <c r="C1078" s="6" t="s">
        <v>4810</v>
      </c>
      <c r="D1078" s="6" t="s">
        <v>4811</v>
      </c>
      <c r="E1078" s="6" t="s">
        <v>378</v>
      </c>
      <c r="F1078" s="6" t="s">
        <v>4812</v>
      </c>
      <c r="G1078" s="24" t="s">
        <v>3009</v>
      </c>
      <c r="H1078" s="24"/>
      <c r="I1078" s="24" t="s">
        <v>1078</v>
      </c>
      <c r="J1078" s="24"/>
      <c r="K1078" s="24"/>
      <c r="L1078" s="24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spans="1:29" ht="26.25" customHeight="1" x14ac:dyDescent="0.2">
      <c r="A1079" s="6" t="s">
        <v>2934</v>
      </c>
      <c r="B1079" s="6" t="s">
        <v>2942</v>
      </c>
      <c r="C1079" s="6" t="s">
        <v>4813</v>
      </c>
      <c r="D1079" s="6" t="s">
        <v>4814</v>
      </c>
      <c r="E1079" s="6" t="s">
        <v>698</v>
      </c>
      <c r="F1079" s="6" t="s">
        <v>4815</v>
      </c>
      <c r="G1079" s="24" t="s">
        <v>514</v>
      </c>
      <c r="H1079" s="24"/>
      <c r="I1079" s="24" t="s">
        <v>450</v>
      </c>
      <c r="J1079" s="24"/>
      <c r="K1079" s="24"/>
      <c r="L1079" s="24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spans="1:29" ht="26.25" customHeight="1" x14ac:dyDescent="0.2">
      <c r="A1080" s="6" t="s">
        <v>4816</v>
      </c>
      <c r="B1080" s="6" t="s">
        <v>3771</v>
      </c>
      <c r="C1080" s="6" t="s">
        <v>4817</v>
      </c>
      <c r="D1080" s="6" t="s">
        <v>1082</v>
      </c>
      <c r="E1080" s="6" t="s">
        <v>3429</v>
      </c>
      <c r="F1080" s="6" t="s">
        <v>4818</v>
      </c>
      <c r="G1080" s="24" t="s">
        <v>3714</v>
      </c>
      <c r="H1080" s="24"/>
      <c r="I1080" s="24" t="s">
        <v>381</v>
      </c>
      <c r="J1080" s="24"/>
      <c r="K1080" s="24"/>
      <c r="L1080" s="24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spans="1:29" ht="26.25" customHeight="1" x14ac:dyDescent="0.2">
      <c r="A1081" s="6" t="s">
        <v>2825</v>
      </c>
      <c r="B1081" s="6" t="s">
        <v>3942</v>
      </c>
      <c r="C1081" s="6" t="s">
        <v>4819</v>
      </c>
      <c r="D1081" s="6" t="s">
        <v>4820</v>
      </c>
      <c r="E1081" s="6" t="s">
        <v>1726</v>
      </c>
      <c r="F1081" s="6" t="s">
        <v>4821</v>
      </c>
      <c r="G1081" s="24" t="s">
        <v>514</v>
      </c>
      <c r="H1081" s="24"/>
      <c r="I1081" s="24" t="s">
        <v>450</v>
      </c>
      <c r="J1081" s="24"/>
      <c r="K1081" s="24"/>
      <c r="L1081" s="24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spans="1:29" ht="26.25" customHeight="1" x14ac:dyDescent="0.2">
      <c r="A1082" s="6" t="s">
        <v>1139</v>
      </c>
      <c r="B1082" s="6" t="s">
        <v>3121</v>
      </c>
      <c r="C1082" s="6" t="s">
        <v>4822</v>
      </c>
      <c r="D1082" s="6" t="s">
        <v>4823</v>
      </c>
      <c r="E1082" s="6" t="s">
        <v>4824</v>
      </c>
      <c r="F1082" s="6" t="s">
        <v>4825</v>
      </c>
      <c r="G1082" s="24" t="s">
        <v>434</v>
      </c>
      <c r="H1082" s="24"/>
      <c r="I1082" s="24" t="s">
        <v>986</v>
      </c>
      <c r="J1082" s="24"/>
      <c r="K1082" s="24"/>
      <c r="L1082" s="24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spans="1:29" ht="26.25" customHeight="1" x14ac:dyDescent="0.2">
      <c r="A1083" s="6" t="s">
        <v>2152</v>
      </c>
      <c r="B1083" s="6" t="s">
        <v>4826</v>
      </c>
      <c r="C1083" s="6" t="s">
        <v>4827</v>
      </c>
      <c r="D1083" s="6" t="s">
        <v>2023</v>
      </c>
      <c r="E1083" s="6" t="s">
        <v>4828</v>
      </c>
      <c r="F1083" s="6" t="s">
        <v>4829</v>
      </c>
      <c r="G1083" s="24" t="s">
        <v>597</v>
      </c>
      <c r="H1083" s="24"/>
      <c r="I1083" s="24" t="s">
        <v>986</v>
      </c>
      <c r="J1083" s="24"/>
      <c r="K1083" s="24"/>
      <c r="L1083" s="24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 spans="1:29" ht="26.25" customHeight="1" x14ac:dyDescent="0.2">
      <c r="A1084" s="6" t="s">
        <v>3497</v>
      </c>
      <c r="B1084" s="6" t="s">
        <v>176</v>
      </c>
      <c r="C1084" s="6" t="s">
        <v>4830</v>
      </c>
      <c r="D1084" s="6" t="s">
        <v>1219</v>
      </c>
      <c r="E1084" s="6" t="s">
        <v>4831</v>
      </c>
      <c r="F1084" s="6" t="s">
        <v>4832</v>
      </c>
      <c r="G1084" s="24" t="s">
        <v>2409</v>
      </c>
      <c r="H1084" s="24"/>
      <c r="I1084" s="24" t="s">
        <v>1138</v>
      </c>
      <c r="J1084" s="24"/>
      <c r="K1084" s="24"/>
      <c r="L1084" s="24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spans="1:29" ht="26.25" customHeight="1" x14ac:dyDescent="0.2">
      <c r="A1085" s="6" t="s">
        <v>2741</v>
      </c>
      <c r="B1085" s="6" t="s">
        <v>1281</v>
      </c>
      <c r="C1085" s="6" t="s">
        <v>4833</v>
      </c>
      <c r="D1085" s="6" t="s">
        <v>192</v>
      </c>
      <c r="E1085" s="6" t="s">
        <v>4834</v>
      </c>
      <c r="F1085" s="6" t="s">
        <v>4835</v>
      </c>
      <c r="G1085" s="24" t="s">
        <v>278</v>
      </c>
      <c r="H1085" s="24"/>
      <c r="I1085" s="24" t="s">
        <v>1337</v>
      </c>
      <c r="J1085" s="24"/>
      <c r="K1085" s="24"/>
      <c r="L1085" s="24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spans="1:29" ht="26.25" customHeight="1" x14ac:dyDescent="0.2">
      <c r="A1086" s="6" t="s">
        <v>1941</v>
      </c>
      <c r="B1086" s="6" t="s">
        <v>289</v>
      </c>
      <c r="C1086" s="6" t="s">
        <v>4836</v>
      </c>
      <c r="D1086" s="6" t="s">
        <v>4837</v>
      </c>
      <c r="E1086" s="6" t="s">
        <v>4838</v>
      </c>
      <c r="F1086" s="6" t="s">
        <v>4839</v>
      </c>
      <c r="G1086" s="24" t="s">
        <v>4840</v>
      </c>
      <c r="H1086" s="24"/>
      <c r="I1086" s="24" t="s">
        <v>1438</v>
      </c>
      <c r="J1086" s="24"/>
      <c r="K1086" s="24"/>
      <c r="L1086" s="24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spans="1:29" ht="26.25" customHeight="1" x14ac:dyDescent="0.2">
      <c r="A1087" s="6" t="s">
        <v>1119</v>
      </c>
      <c r="B1087" s="6" t="s">
        <v>1570</v>
      </c>
      <c r="C1087" s="6" t="s">
        <v>4841</v>
      </c>
      <c r="D1087" s="6" t="s">
        <v>1979</v>
      </c>
      <c r="E1087" s="6" t="s">
        <v>1534</v>
      </c>
      <c r="F1087" s="6" t="s">
        <v>4842</v>
      </c>
      <c r="G1087" s="24" t="s">
        <v>2002</v>
      </c>
      <c r="H1087" s="24"/>
      <c r="I1087" s="24" t="s">
        <v>2824</v>
      </c>
      <c r="J1087" s="24"/>
      <c r="K1087" s="24"/>
      <c r="L1087" s="24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spans="1:29" ht="26.25" customHeight="1" x14ac:dyDescent="0.2">
      <c r="A1088" s="6" t="s">
        <v>1362</v>
      </c>
      <c r="B1088" s="6" t="s">
        <v>1570</v>
      </c>
      <c r="C1088" s="6" t="s">
        <v>4843</v>
      </c>
      <c r="D1088" s="6" t="s">
        <v>4844</v>
      </c>
      <c r="E1088" s="6" t="s">
        <v>4845</v>
      </c>
      <c r="F1088" s="6" t="s">
        <v>4846</v>
      </c>
      <c r="G1088" s="24" t="s">
        <v>4847</v>
      </c>
      <c r="H1088" s="24"/>
      <c r="I1088" s="24" t="s">
        <v>1983</v>
      </c>
      <c r="J1088" s="24"/>
      <c r="K1088" s="24"/>
      <c r="L1088" s="24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29" ht="26.25" customHeight="1" x14ac:dyDescent="0.2">
      <c r="A1089" s="6" t="s">
        <v>4848</v>
      </c>
      <c r="B1089" s="6" t="s">
        <v>688</v>
      </c>
      <c r="C1089" s="6" t="s">
        <v>4849</v>
      </c>
      <c r="D1089" s="6" t="s">
        <v>4850</v>
      </c>
      <c r="E1089" s="6" t="s">
        <v>828</v>
      </c>
      <c r="F1089" s="6" t="s">
        <v>4851</v>
      </c>
      <c r="G1089" s="24" t="s">
        <v>2044</v>
      </c>
      <c r="H1089" s="24"/>
      <c r="I1089" s="24" t="s">
        <v>4852</v>
      </c>
      <c r="J1089" s="24"/>
      <c r="K1089" s="24"/>
      <c r="L1089" s="24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spans="1:29" ht="26.25" customHeight="1" x14ac:dyDescent="0.2">
      <c r="A1090" s="6" t="s">
        <v>4853</v>
      </c>
      <c r="B1090" s="6" t="s">
        <v>792</v>
      </c>
      <c r="C1090" s="6" t="s">
        <v>4854</v>
      </c>
      <c r="D1090" s="6" t="s">
        <v>781</v>
      </c>
      <c r="E1090" s="6" t="s">
        <v>4855</v>
      </c>
      <c r="F1090" s="6" t="s">
        <v>4856</v>
      </c>
      <c r="G1090" s="24" t="s">
        <v>50</v>
      </c>
      <c r="H1090" s="24"/>
      <c r="I1090" s="24" t="s">
        <v>2993</v>
      </c>
      <c r="J1090" s="24"/>
      <c r="K1090" s="24"/>
      <c r="L1090" s="24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spans="1:29" ht="26.25" customHeight="1" x14ac:dyDescent="0.2">
      <c r="A1091" s="6" t="s">
        <v>2045</v>
      </c>
      <c r="B1091" s="6" t="s">
        <v>4826</v>
      </c>
      <c r="C1091" s="6" t="s">
        <v>4857</v>
      </c>
      <c r="D1091" s="6" t="s">
        <v>1386</v>
      </c>
      <c r="E1091" s="6" t="s">
        <v>1673</v>
      </c>
      <c r="F1091" s="6" t="s">
        <v>4858</v>
      </c>
      <c r="G1091" s="24" t="s">
        <v>2507</v>
      </c>
      <c r="H1091" s="24"/>
      <c r="I1091" s="24" t="s">
        <v>2445</v>
      </c>
      <c r="J1091" s="24"/>
      <c r="K1091" s="24"/>
      <c r="L1091" s="24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spans="1:29" ht="26.25" customHeight="1" x14ac:dyDescent="0.2">
      <c r="A1092" s="6" t="s">
        <v>169</v>
      </c>
      <c r="B1092" s="6" t="s">
        <v>710</v>
      </c>
      <c r="C1092" s="6" t="s">
        <v>4859</v>
      </c>
      <c r="D1092" s="6" t="s">
        <v>4860</v>
      </c>
      <c r="E1092" s="6" t="s">
        <v>1020</v>
      </c>
      <c r="F1092" s="6" t="s">
        <v>4861</v>
      </c>
      <c r="G1092" s="24" t="s">
        <v>2507</v>
      </c>
      <c r="H1092" s="24"/>
      <c r="I1092" s="24" t="s">
        <v>555</v>
      </c>
      <c r="J1092" s="24"/>
      <c r="K1092" s="24"/>
      <c r="L1092" s="24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spans="1:29" ht="26.25" customHeight="1" x14ac:dyDescent="0.2">
      <c r="A1093" s="6" t="s">
        <v>723</v>
      </c>
      <c r="B1093" s="6" t="s">
        <v>230</v>
      </c>
      <c r="C1093" s="6" t="s">
        <v>4862</v>
      </c>
      <c r="D1093" s="6" t="s">
        <v>4863</v>
      </c>
      <c r="E1093" s="6" t="s">
        <v>4864</v>
      </c>
      <c r="F1093" s="6" t="s">
        <v>4865</v>
      </c>
      <c r="G1093" s="24" t="s">
        <v>678</v>
      </c>
      <c r="H1093" s="24"/>
      <c r="I1093" s="24" t="s">
        <v>4866</v>
      </c>
      <c r="J1093" s="24"/>
      <c r="K1093" s="24"/>
      <c r="L1093" s="24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spans="1:29" ht="26.25" customHeight="1" x14ac:dyDescent="0.2">
      <c r="A1094" s="6" t="s">
        <v>3917</v>
      </c>
      <c r="B1094" s="6" t="s">
        <v>4867</v>
      </c>
      <c r="C1094" s="6" t="s">
        <v>4868</v>
      </c>
      <c r="D1094" s="6" t="s">
        <v>4869</v>
      </c>
      <c r="E1094" s="6" t="s">
        <v>4870</v>
      </c>
      <c r="F1094" s="6" t="s">
        <v>4871</v>
      </c>
      <c r="G1094" s="24" t="s">
        <v>4872</v>
      </c>
      <c r="H1094" s="24"/>
      <c r="I1094" s="24" t="s">
        <v>1131</v>
      </c>
      <c r="J1094" s="24"/>
      <c r="K1094" s="24"/>
      <c r="L1094" s="24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spans="1:29" ht="26.25" customHeight="1" x14ac:dyDescent="0.2">
      <c r="A1095" s="6" t="s">
        <v>4873</v>
      </c>
      <c r="B1095" s="6" t="s">
        <v>607</v>
      </c>
      <c r="C1095" s="6" t="s">
        <v>4874</v>
      </c>
      <c r="D1095" s="6" t="s">
        <v>1004</v>
      </c>
      <c r="E1095" s="6" t="s">
        <v>4875</v>
      </c>
      <c r="F1095" s="6" t="s">
        <v>4876</v>
      </c>
      <c r="G1095" s="24" t="s">
        <v>4877</v>
      </c>
      <c r="H1095" s="24"/>
      <c r="I1095" s="24" t="s">
        <v>736</v>
      </c>
      <c r="J1095" s="24"/>
      <c r="K1095" s="24"/>
      <c r="L1095" s="24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spans="1:29" ht="26.25" customHeight="1" x14ac:dyDescent="0.2">
      <c r="A1096" s="6" t="s">
        <v>4878</v>
      </c>
      <c r="B1096" s="6" t="s">
        <v>2221</v>
      </c>
      <c r="C1096" s="6" t="s">
        <v>4879</v>
      </c>
      <c r="D1096" s="6" t="s">
        <v>87</v>
      </c>
      <c r="E1096" s="6" t="s">
        <v>1497</v>
      </c>
      <c r="F1096" s="6" t="s">
        <v>4880</v>
      </c>
      <c r="G1096" s="24" t="s">
        <v>4881</v>
      </c>
      <c r="H1096" s="24"/>
      <c r="I1096" s="24" t="s">
        <v>43</v>
      </c>
      <c r="J1096" s="24"/>
      <c r="K1096" s="24"/>
      <c r="L1096" s="24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spans="1:29" ht="26.25" customHeight="1" x14ac:dyDescent="0.2">
      <c r="A1097" s="6" t="s">
        <v>626</v>
      </c>
      <c r="B1097" s="6" t="s">
        <v>4710</v>
      </c>
      <c r="C1097" s="6" t="s">
        <v>4882</v>
      </c>
      <c r="D1097" s="6" t="s">
        <v>200</v>
      </c>
      <c r="E1097" s="6" t="s">
        <v>4883</v>
      </c>
      <c r="F1097" s="6" t="s">
        <v>4884</v>
      </c>
      <c r="G1097" s="24" t="s">
        <v>2970</v>
      </c>
      <c r="H1097" s="24"/>
      <c r="I1097" s="24" t="s">
        <v>1801</v>
      </c>
      <c r="J1097" s="24"/>
      <c r="K1097" s="24"/>
      <c r="L1097" s="24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spans="1:29" ht="26.25" customHeight="1" x14ac:dyDescent="0.2">
      <c r="A1098" s="6" t="s">
        <v>4885</v>
      </c>
      <c r="B1098" s="6" t="s">
        <v>3631</v>
      </c>
      <c r="C1098" s="6" t="s">
        <v>4886</v>
      </c>
      <c r="D1098" s="6" t="s">
        <v>327</v>
      </c>
      <c r="E1098" s="6" t="s">
        <v>1291</v>
      </c>
      <c r="F1098" s="6" t="s">
        <v>4887</v>
      </c>
      <c r="G1098" s="24" t="s">
        <v>940</v>
      </c>
      <c r="H1098" s="24"/>
      <c r="I1098" s="24" t="s">
        <v>4323</v>
      </c>
      <c r="J1098" s="24"/>
      <c r="K1098" s="24"/>
      <c r="L1098" s="24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 ht="26.25" customHeight="1" x14ac:dyDescent="0.2">
      <c r="A1099" s="6" t="s">
        <v>4873</v>
      </c>
      <c r="B1099" s="6" t="s">
        <v>1017</v>
      </c>
      <c r="C1099" s="6" t="s">
        <v>4888</v>
      </c>
      <c r="D1099" s="6" t="s">
        <v>4889</v>
      </c>
      <c r="E1099" s="6" t="s">
        <v>4890</v>
      </c>
      <c r="F1099" s="6" t="s">
        <v>4891</v>
      </c>
      <c r="G1099" s="24" t="s">
        <v>227</v>
      </c>
      <c r="H1099" s="24"/>
      <c r="I1099" s="24" t="s">
        <v>427</v>
      </c>
      <c r="J1099" s="24"/>
      <c r="K1099" s="24"/>
      <c r="L1099" s="24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 ht="26.25" customHeight="1" x14ac:dyDescent="0.2">
      <c r="A1100" s="6" t="s">
        <v>2731</v>
      </c>
      <c r="B1100" s="6" t="s">
        <v>2979</v>
      </c>
      <c r="C1100" s="6" t="s">
        <v>4892</v>
      </c>
      <c r="D1100" s="6" t="s">
        <v>3248</v>
      </c>
      <c r="E1100" s="6" t="s">
        <v>880</v>
      </c>
      <c r="F1100" s="6" t="s">
        <v>4893</v>
      </c>
      <c r="G1100" s="24" t="s">
        <v>3180</v>
      </c>
      <c r="H1100" s="24"/>
      <c r="I1100" s="24" t="s">
        <v>1473</v>
      </c>
      <c r="J1100" s="24"/>
      <c r="K1100" s="24"/>
      <c r="L1100" s="24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spans="1:29" ht="26.25" customHeight="1" x14ac:dyDescent="0.2">
      <c r="A1101" s="6" t="s">
        <v>4515</v>
      </c>
      <c r="B1101" s="6" t="s">
        <v>1559</v>
      </c>
      <c r="C1101" s="6" t="s">
        <v>4894</v>
      </c>
      <c r="D1101" s="6" t="s">
        <v>208</v>
      </c>
      <c r="E1101" s="6" t="s">
        <v>802</v>
      </c>
      <c r="F1101" s="6" t="s">
        <v>4895</v>
      </c>
      <c r="G1101" s="24" t="s">
        <v>2823</v>
      </c>
      <c r="H1101" s="24"/>
      <c r="I1101" s="24" t="s">
        <v>4896</v>
      </c>
      <c r="J1101" s="24"/>
      <c r="K1101" s="24"/>
      <c r="L1101" s="24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 spans="1:29" ht="26.25" customHeight="1" x14ac:dyDescent="0.2">
      <c r="A1102" s="6" t="s">
        <v>1633</v>
      </c>
      <c r="B1102" s="6" t="s">
        <v>4344</v>
      </c>
      <c r="C1102" s="6" t="s">
        <v>4897</v>
      </c>
      <c r="D1102" s="6" t="s">
        <v>4898</v>
      </c>
      <c r="E1102" s="6" t="s">
        <v>4899</v>
      </c>
      <c r="F1102" s="6" t="s">
        <v>4900</v>
      </c>
      <c r="G1102" s="24" t="s">
        <v>4901</v>
      </c>
      <c r="H1102" s="24"/>
      <c r="I1102" s="24" t="s">
        <v>3220</v>
      </c>
      <c r="J1102" s="24"/>
      <c r="K1102" s="24"/>
      <c r="L1102" s="24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spans="1:29" ht="26.25" customHeight="1" x14ac:dyDescent="0.2">
      <c r="A1103" s="6" t="s">
        <v>973</v>
      </c>
      <c r="B1103" s="6" t="s">
        <v>2979</v>
      </c>
      <c r="C1103" s="6" t="s">
        <v>4902</v>
      </c>
      <c r="D1103" s="6" t="s">
        <v>4903</v>
      </c>
      <c r="E1103" s="6" t="s">
        <v>2779</v>
      </c>
      <c r="F1103" s="6" t="s">
        <v>4904</v>
      </c>
      <c r="G1103" s="24" t="s">
        <v>1830</v>
      </c>
      <c r="H1103" s="24"/>
      <c r="I1103" s="24" t="s">
        <v>2050</v>
      </c>
      <c r="J1103" s="24"/>
      <c r="K1103" s="24"/>
      <c r="L1103" s="24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spans="1:29" ht="26.25" customHeight="1" x14ac:dyDescent="0.2">
      <c r="A1104" s="6" t="s">
        <v>4097</v>
      </c>
      <c r="B1104" s="6" t="s">
        <v>3281</v>
      </c>
      <c r="C1104" s="6" t="s">
        <v>4905</v>
      </c>
      <c r="D1104" s="6" t="s">
        <v>1375</v>
      </c>
      <c r="E1104" s="6" t="s">
        <v>2968</v>
      </c>
      <c r="F1104" s="6" t="s">
        <v>4906</v>
      </c>
      <c r="G1104" s="24" t="s">
        <v>597</v>
      </c>
      <c r="H1104" s="24"/>
      <c r="I1104" s="24" t="s">
        <v>1543</v>
      </c>
      <c r="J1104" s="24"/>
      <c r="K1104" s="24"/>
      <c r="L1104" s="24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 spans="1:29" ht="26.25" customHeight="1" x14ac:dyDescent="0.2">
      <c r="A1105" s="6" t="s">
        <v>3684</v>
      </c>
      <c r="B1105" s="6" t="s">
        <v>4907</v>
      </c>
      <c r="C1105" s="6" t="s">
        <v>4908</v>
      </c>
      <c r="D1105" s="6" t="s">
        <v>4909</v>
      </c>
      <c r="E1105" s="6" t="s">
        <v>4910</v>
      </c>
      <c r="F1105" s="6" t="s">
        <v>4911</v>
      </c>
      <c r="G1105" s="24" t="s">
        <v>2891</v>
      </c>
      <c r="H1105" s="24"/>
      <c r="I1105" s="24" t="s">
        <v>265</v>
      </c>
      <c r="J1105" s="24"/>
      <c r="K1105" s="24"/>
      <c r="L1105" s="24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spans="1:29" ht="26.25" customHeight="1" x14ac:dyDescent="0.2">
      <c r="A1106" s="6" t="s">
        <v>3186</v>
      </c>
      <c r="B1106" s="6" t="s">
        <v>818</v>
      </c>
      <c r="C1106" s="6" t="s">
        <v>4912</v>
      </c>
      <c r="D1106" s="6" t="s">
        <v>841</v>
      </c>
      <c r="E1106" s="6" t="s">
        <v>4913</v>
      </c>
      <c r="F1106" s="6" t="s">
        <v>4914</v>
      </c>
      <c r="G1106" s="24" t="s">
        <v>2185</v>
      </c>
      <c r="H1106" s="24"/>
      <c r="I1106" s="24" t="s">
        <v>456</v>
      </c>
      <c r="J1106" s="24"/>
      <c r="K1106" s="24"/>
      <c r="L1106" s="24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spans="1:29" ht="26.25" customHeight="1" x14ac:dyDescent="0.2">
      <c r="A1107" s="6" t="s">
        <v>524</v>
      </c>
      <c r="B1107" s="6" t="s">
        <v>3397</v>
      </c>
      <c r="C1107" s="6" t="s">
        <v>4915</v>
      </c>
      <c r="D1107" s="6" t="s">
        <v>4916</v>
      </c>
      <c r="E1107" s="6" t="s">
        <v>2990</v>
      </c>
      <c r="F1107" s="6" t="s">
        <v>4917</v>
      </c>
      <c r="G1107" s="24" t="s">
        <v>1485</v>
      </c>
      <c r="H1107" s="24"/>
      <c r="I1107" s="24" t="s">
        <v>515</v>
      </c>
      <c r="J1107" s="24"/>
      <c r="K1107" s="24"/>
      <c r="L1107" s="24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29" ht="26.25" customHeight="1" x14ac:dyDescent="0.2">
      <c r="A1108" s="6" t="s">
        <v>652</v>
      </c>
      <c r="B1108" s="6" t="s">
        <v>4918</v>
      </c>
      <c r="C1108" s="6" t="s">
        <v>4919</v>
      </c>
      <c r="D1108" s="6" t="s">
        <v>4920</v>
      </c>
      <c r="E1108" s="6" t="s">
        <v>4501</v>
      </c>
      <c r="F1108" s="6" t="s">
        <v>4921</v>
      </c>
      <c r="G1108" s="24" t="s">
        <v>4358</v>
      </c>
      <c r="H1108" s="24"/>
      <c r="I1108" s="24" t="s">
        <v>3715</v>
      </c>
      <c r="J1108" s="24"/>
      <c r="K1108" s="24"/>
      <c r="L1108" s="24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spans="1:29" ht="26.25" customHeight="1" x14ac:dyDescent="0.2">
      <c r="A1109" s="6" t="s">
        <v>4922</v>
      </c>
      <c r="B1109" s="6" t="s">
        <v>952</v>
      </c>
      <c r="C1109" s="6" t="s">
        <v>4923</v>
      </c>
      <c r="D1109" s="6" t="s">
        <v>24</v>
      </c>
      <c r="E1109" s="6" t="s">
        <v>4230</v>
      </c>
      <c r="F1109" s="6" t="s">
        <v>4924</v>
      </c>
      <c r="G1109" s="24" t="s">
        <v>1867</v>
      </c>
      <c r="H1109" s="24"/>
      <c r="I1109" s="24" t="s">
        <v>2290</v>
      </c>
      <c r="J1109" s="24"/>
      <c r="K1109" s="24"/>
      <c r="L1109" s="24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spans="1:29" ht="26.25" customHeight="1" x14ac:dyDescent="0.2">
      <c r="A1110" s="6" t="s">
        <v>4925</v>
      </c>
      <c r="B1110" s="6" t="s">
        <v>4926</v>
      </c>
      <c r="C1110" s="6" t="s">
        <v>4927</v>
      </c>
      <c r="D1110" s="6" t="s">
        <v>1979</v>
      </c>
      <c r="E1110" s="6" t="s">
        <v>2427</v>
      </c>
      <c r="F1110" s="6" t="s">
        <v>4928</v>
      </c>
      <c r="G1110" s="24" t="s">
        <v>3390</v>
      </c>
      <c r="H1110" s="24"/>
      <c r="I1110" s="24" t="s">
        <v>1287</v>
      </c>
      <c r="J1110" s="24"/>
      <c r="K1110" s="24"/>
      <c r="L1110" s="24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spans="1:29" ht="26.25" customHeight="1" x14ac:dyDescent="0.2">
      <c r="A1111" s="6" t="s">
        <v>213</v>
      </c>
      <c r="B1111" s="6" t="s">
        <v>4929</v>
      </c>
      <c r="C1111" s="6" t="s">
        <v>4930</v>
      </c>
      <c r="D1111" s="6" t="s">
        <v>71</v>
      </c>
      <c r="E1111" s="6" t="s">
        <v>4931</v>
      </c>
      <c r="F1111" s="6" t="s">
        <v>4932</v>
      </c>
      <c r="G1111" s="24" t="s">
        <v>1542</v>
      </c>
      <c r="H1111" s="24"/>
      <c r="I1111" s="24" t="s">
        <v>175</v>
      </c>
      <c r="J1111" s="24"/>
      <c r="K1111" s="24"/>
      <c r="L1111" s="24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spans="1:29" ht="26.25" customHeight="1" x14ac:dyDescent="0.2">
      <c r="A1112" s="6" t="s">
        <v>4878</v>
      </c>
      <c r="B1112" s="6" t="s">
        <v>3893</v>
      </c>
      <c r="C1112" s="6" t="s">
        <v>4933</v>
      </c>
      <c r="D1112" s="6" t="s">
        <v>4934</v>
      </c>
      <c r="E1112" s="6" t="s">
        <v>1660</v>
      </c>
      <c r="F1112" s="6" t="s">
        <v>4932</v>
      </c>
      <c r="G1112" s="24" t="s">
        <v>4935</v>
      </c>
      <c r="H1112" s="24"/>
      <c r="I1112" s="24" t="s">
        <v>145</v>
      </c>
      <c r="J1112" s="24"/>
      <c r="K1112" s="24"/>
      <c r="L1112" s="24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spans="1:29" ht="26.25" customHeight="1" x14ac:dyDescent="0.2">
      <c r="A1113" s="6" t="s">
        <v>3453</v>
      </c>
      <c r="B1113" s="6" t="s">
        <v>4936</v>
      </c>
      <c r="C1113" s="6" t="s">
        <v>4937</v>
      </c>
      <c r="D1113" s="6" t="s">
        <v>431</v>
      </c>
      <c r="E1113" s="6" t="s">
        <v>328</v>
      </c>
      <c r="F1113" s="6" t="s">
        <v>4932</v>
      </c>
      <c r="G1113" s="24" t="s">
        <v>4565</v>
      </c>
      <c r="H1113" s="24"/>
      <c r="I1113" s="24" t="s">
        <v>3029</v>
      </c>
      <c r="J1113" s="24"/>
      <c r="K1113" s="24"/>
      <c r="L1113" s="24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 ht="26.25" customHeight="1" x14ac:dyDescent="0.2">
      <c r="A1114" s="6" t="s">
        <v>4662</v>
      </c>
      <c r="B1114" s="6" t="s">
        <v>1846</v>
      </c>
      <c r="C1114" s="6" t="s">
        <v>4938</v>
      </c>
      <c r="D1114" s="6" t="s">
        <v>1422</v>
      </c>
      <c r="E1114" s="6" t="s">
        <v>359</v>
      </c>
      <c r="F1114" s="6" t="s">
        <v>4939</v>
      </c>
      <c r="G1114" s="24" t="s">
        <v>1377</v>
      </c>
      <c r="H1114" s="24"/>
      <c r="I1114" s="24" t="s">
        <v>686</v>
      </c>
      <c r="J1114" s="24"/>
      <c r="K1114" s="24"/>
      <c r="L1114" s="24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spans="1:29" ht="26.25" customHeight="1" x14ac:dyDescent="0.2">
      <c r="A1115" s="6" t="s">
        <v>2110</v>
      </c>
      <c r="B1115" s="6" t="s">
        <v>1511</v>
      </c>
      <c r="C1115" s="6" t="s">
        <v>4940</v>
      </c>
      <c r="D1115" s="6" t="s">
        <v>4941</v>
      </c>
      <c r="E1115" s="6" t="s">
        <v>4942</v>
      </c>
      <c r="F1115" s="6" t="s">
        <v>4943</v>
      </c>
      <c r="G1115" s="24" t="s">
        <v>4944</v>
      </c>
      <c r="H1115" s="24"/>
      <c r="I1115" s="24" t="s">
        <v>4945</v>
      </c>
      <c r="J1115" s="24"/>
      <c r="K1115" s="24"/>
      <c r="L1115" s="24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spans="1:29" ht="26.25" customHeight="1" x14ac:dyDescent="0.2">
      <c r="A1116" s="6" t="s">
        <v>2062</v>
      </c>
      <c r="B1116" s="6" t="s">
        <v>4062</v>
      </c>
      <c r="C1116" s="6" t="s">
        <v>4946</v>
      </c>
      <c r="D1116" s="6" t="s">
        <v>1311</v>
      </c>
      <c r="E1116" s="6" t="s">
        <v>1248</v>
      </c>
      <c r="F1116" s="6" t="s">
        <v>4947</v>
      </c>
      <c r="G1116" s="24" t="s">
        <v>3605</v>
      </c>
      <c r="H1116" s="24"/>
      <c r="I1116" s="24" t="s">
        <v>427</v>
      </c>
      <c r="J1116" s="24"/>
      <c r="K1116" s="24"/>
      <c r="L1116" s="24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 ht="26.25" customHeight="1" x14ac:dyDescent="0.2">
      <c r="A1117" s="6" t="s">
        <v>2483</v>
      </c>
      <c r="B1117" s="6" t="s">
        <v>1511</v>
      </c>
      <c r="C1117" s="6" t="s">
        <v>4948</v>
      </c>
      <c r="D1117" s="6" t="s">
        <v>1422</v>
      </c>
      <c r="E1117" s="6" t="s">
        <v>1555</v>
      </c>
      <c r="F1117" s="6" t="s">
        <v>4949</v>
      </c>
      <c r="G1117" s="24" t="s">
        <v>4950</v>
      </c>
      <c r="H1117" s="24"/>
      <c r="I1117" s="24" t="s">
        <v>1451</v>
      </c>
      <c r="J1117" s="24"/>
      <c r="K1117" s="24"/>
      <c r="L1117" s="24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spans="1:29" ht="26.25" customHeight="1" x14ac:dyDescent="0.2">
      <c r="A1118" s="6" t="s">
        <v>4951</v>
      </c>
      <c r="B1118" s="6" t="s">
        <v>4952</v>
      </c>
      <c r="C1118" s="6" t="s">
        <v>4953</v>
      </c>
      <c r="D1118" s="6" t="s">
        <v>3669</v>
      </c>
      <c r="E1118" s="6" t="s">
        <v>4954</v>
      </c>
      <c r="F1118" s="6" t="s">
        <v>4955</v>
      </c>
      <c r="G1118" s="24" t="s">
        <v>4881</v>
      </c>
      <c r="H1118" s="24"/>
      <c r="I1118" s="24" t="s">
        <v>2691</v>
      </c>
      <c r="J1118" s="24"/>
      <c r="K1118" s="24"/>
      <c r="L1118" s="24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29" ht="26.25" customHeight="1" x14ac:dyDescent="0.2">
      <c r="A1119" s="6" t="s">
        <v>4956</v>
      </c>
      <c r="B1119" s="6" t="s">
        <v>176</v>
      </c>
      <c r="C1119" s="6" t="s">
        <v>4957</v>
      </c>
      <c r="D1119" s="6" t="s">
        <v>1075</v>
      </c>
      <c r="E1119" s="6" t="s">
        <v>705</v>
      </c>
      <c r="F1119" s="6" t="s">
        <v>4958</v>
      </c>
      <c r="G1119" s="24" t="s">
        <v>522</v>
      </c>
      <c r="H1119" s="24"/>
      <c r="I1119" s="24" t="s">
        <v>4959</v>
      </c>
      <c r="J1119" s="24"/>
      <c r="K1119" s="24"/>
      <c r="L1119" s="24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spans="1:29" ht="26.25" customHeight="1" x14ac:dyDescent="0.2">
      <c r="A1120" s="6" t="s">
        <v>4228</v>
      </c>
      <c r="B1120" s="6" t="s">
        <v>1288</v>
      </c>
      <c r="C1120" s="6" t="s">
        <v>4960</v>
      </c>
      <c r="D1120" s="6" t="s">
        <v>954</v>
      </c>
      <c r="E1120" s="6" t="s">
        <v>276</v>
      </c>
      <c r="F1120" s="6" t="s">
        <v>4961</v>
      </c>
      <c r="G1120" s="24" t="s">
        <v>1389</v>
      </c>
      <c r="H1120" s="24"/>
      <c r="I1120" s="24" t="s">
        <v>485</v>
      </c>
      <c r="J1120" s="24"/>
      <c r="K1120" s="24"/>
      <c r="L1120" s="24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spans="1:29" ht="26.25" customHeight="1" x14ac:dyDescent="0.2">
      <c r="A1121" s="6" t="s">
        <v>4311</v>
      </c>
      <c r="B1121" s="6" t="s">
        <v>437</v>
      </c>
      <c r="C1121" s="6" t="s">
        <v>4962</v>
      </c>
      <c r="D1121" s="6" t="s">
        <v>1434</v>
      </c>
      <c r="E1121" s="6" t="s">
        <v>4963</v>
      </c>
      <c r="F1121" s="6" t="s">
        <v>4964</v>
      </c>
      <c r="G1121" s="24" t="s">
        <v>4965</v>
      </c>
      <c r="H1121" s="24"/>
      <c r="I1121" s="24" t="s">
        <v>188</v>
      </c>
      <c r="J1121" s="24"/>
      <c r="K1121" s="24"/>
      <c r="L1121" s="24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spans="1:29" ht="26.25" customHeight="1" x14ac:dyDescent="0.2">
      <c r="A1122" s="6" t="s">
        <v>470</v>
      </c>
      <c r="B1122" s="6" t="s">
        <v>4966</v>
      </c>
      <c r="C1122" s="6" t="s">
        <v>4967</v>
      </c>
      <c r="D1122" s="6" t="s">
        <v>4968</v>
      </c>
      <c r="E1122" s="6" t="s">
        <v>1719</v>
      </c>
      <c r="F1122" s="6" t="s">
        <v>4969</v>
      </c>
      <c r="G1122" s="24" t="s">
        <v>1197</v>
      </c>
      <c r="H1122" s="24"/>
      <c r="I1122" s="24" t="s">
        <v>427</v>
      </c>
      <c r="J1122" s="24"/>
      <c r="K1122" s="24"/>
      <c r="L1122" s="24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 ht="26.25" customHeight="1" x14ac:dyDescent="0.2">
      <c r="A1123" s="6" t="s">
        <v>1315</v>
      </c>
      <c r="B1123" s="6" t="s">
        <v>4970</v>
      </c>
      <c r="C1123" s="6" t="s">
        <v>4971</v>
      </c>
      <c r="D1123" s="6" t="s">
        <v>4972</v>
      </c>
      <c r="E1123" s="6" t="s">
        <v>1465</v>
      </c>
      <c r="F1123" s="6" t="s">
        <v>4973</v>
      </c>
      <c r="G1123" s="24" t="s">
        <v>554</v>
      </c>
      <c r="H1123" s="24"/>
      <c r="I1123" s="24" t="s">
        <v>2502</v>
      </c>
      <c r="J1123" s="24"/>
      <c r="K1123" s="24"/>
      <c r="L1123" s="24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spans="1:29" ht="26.25" customHeight="1" x14ac:dyDescent="0.2">
      <c r="A1124" s="6" t="s">
        <v>3186</v>
      </c>
      <c r="B1124" s="6" t="s">
        <v>4728</v>
      </c>
      <c r="C1124" s="6" t="s">
        <v>4974</v>
      </c>
      <c r="D1124" s="6" t="s">
        <v>358</v>
      </c>
      <c r="E1124" s="6" t="s">
        <v>4975</v>
      </c>
      <c r="F1124" s="6" t="s">
        <v>4976</v>
      </c>
      <c r="G1124" s="24" t="s">
        <v>3504</v>
      </c>
      <c r="H1124" s="24"/>
      <c r="I1124" s="24" t="s">
        <v>2092</v>
      </c>
      <c r="J1124" s="24"/>
      <c r="K1124" s="24"/>
      <c r="L1124" s="24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spans="1:29" ht="26.25" customHeight="1" x14ac:dyDescent="0.2">
      <c r="A1125" s="6" t="s">
        <v>4977</v>
      </c>
      <c r="B1125" s="6" t="s">
        <v>751</v>
      </c>
      <c r="C1125" s="6" t="s">
        <v>4978</v>
      </c>
      <c r="D1125" s="6" t="s">
        <v>4979</v>
      </c>
      <c r="E1125" s="6" t="s">
        <v>4980</v>
      </c>
      <c r="F1125" s="6" t="s">
        <v>4981</v>
      </c>
      <c r="G1125" s="24" t="s">
        <v>4322</v>
      </c>
      <c r="H1125" s="24"/>
      <c r="I1125" s="24" t="s">
        <v>3000</v>
      </c>
      <c r="J1125" s="24"/>
      <c r="K1125" s="24"/>
      <c r="L1125" s="24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spans="1:29" ht="26.25" customHeight="1" x14ac:dyDescent="0.2">
      <c r="A1126" s="6" t="s">
        <v>4092</v>
      </c>
      <c r="B1126" s="6" t="s">
        <v>4982</v>
      </c>
      <c r="C1126" s="6" t="s">
        <v>4983</v>
      </c>
      <c r="D1126" s="6" t="s">
        <v>602</v>
      </c>
      <c r="E1126" s="6" t="s">
        <v>4984</v>
      </c>
      <c r="F1126" s="6" t="s">
        <v>4985</v>
      </c>
      <c r="G1126" s="24" t="s">
        <v>4322</v>
      </c>
      <c r="H1126" s="24"/>
      <c r="I1126" s="24" t="s">
        <v>2987</v>
      </c>
      <c r="J1126" s="24"/>
      <c r="K1126" s="24"/>
      <c r="L1126" s="24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spans="1:29" ht="26.25" customHeight="1" x14ac:dyDescent="0.2">
      <c r="A1127" s="6" t="s">
        <v>3251</v>
      </c>
      <c r="B1127" s="6" t="s">
        <v>4986</v>
      </c>
      <c r="C1127" s="6" t="s">
        <v>4987</v>
      </c>
      <c r="D1127" s="6" t="s">
        <v>4988</v>
      </c>
      <c r="E1127" s="6" t="s">
        <v>2097</v>
      </c>
      <c r="F1127" s="6" t="s">
        <v>4989</v>
      </c>
      <c r="G1127" s="24" t="s">
        <v>3886</v>
      </c>
      <c r="H1127" s="24"/>
      <c r="I1127" s="24" t="s">
        <v>4990</v>
      </c>
      <c r="J1127" s="24"/>
      <c r="K1127" s="24"/>
      <c r="L1127" s="24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spans="1:29" ht="26.25" customHeight="1" x14ac:dyDescent="0.2">
      <c r="A1128" s="6" t="s">
        <v>584</v>
      </c>
      <c r="B1128" s="6" t="s">
        <v>4481</v>
      </c>
      <c r="C1128" s="6" t="s">
        <v>4991</v>
      </c>
      <c r="D1128" s="6" t="s">
        <v>4992</v>
      </c>
      <c r="E1128" s="6" t="s">
        <v>2809</v>
      </c>
      <c r="F1128" s="6" t="s">
        <v>4993</v>
      </c>
      <c r="G1128" s="24" t="s">
        <v>4994</v>
      </c>
      <c r="H1128" s="24"/>
      <c r="I1128" s="24" t="s">
        <v>958</v>
      </c>
      <c r="J1128" s="24"/>
      <c r="K1128" s="24"/>
      <c r="L1128" s="24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spans="1:29" ht="26.25" customHeight="1" x14ac:dyDescent="0.2">
      <c r="A1129" s="6" t="s">
        <v>4995</v>
      </c>
      <c r="B1129" s="6" t="s">
        <v>4996</v>
      </c>
      <c r="C1129" s="6" t="s">
        <v>4997</v>
      </c>
      <c r="D1129" s="6" t="s">
        <v>2899</v>
      </c>
      <c r="E1129" s="6" t="s">
        <v>4998</v>
      </c>
      <c r="F1129" s="6" t="s">
        <v>4999</v>
      </c>
      <c r="G1129" s="24" t="s">
        <v>2231</v>
      </c>
      <c r="H1129" s="24"/>
      <c r="I1129" s="24" t="s">
        <v>1831</v>
      </c>
      <c r="J1129" s="24"/>
      <c r="K1129" s="24"/>
      <c r="L1129" s="24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spans="1:29" ht="26.25" customHeight="1" x14ac:dyDescent="0.2">
      <c r="A1130" s="6" t="s">
        <v>5000</v>
      </c>
      <c r="B1130" s="6" t="s">
        <v>1120</v>
      </c>
      <c r="C1130" s="6" t="s">
        <v>5001</v>
      </c>
      <c r="D1130" s="6" t="s">
        <v>5002</v>
      </c>
      <c r="E1130" s="6" t="s">
        <v>5003</v>
      </c>
      <c r="F1130" s="6" t="s">
        <v>5004</v>
      </c>
      <c r="G1130" s="24" t="s">
        <v>4565</v>
      </c>
      <c r="H1130" s="24"/>
      <c r="I1130" s="24" t="s">
        <v>5005</v>
      </c>
      <c r="J1130" s="24"/>
      <c r="K1130" s="24"/>
      <c r="L1130" s="24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spans="1:29" ht="26.25" customHeight="1" x14ac:dyDescent="0.2">
      <c r="A1131" s="6" t="s">
        <v>4264</v>
      </c>
      <c r="B1131" s="6" t="s">
        <v>4085</v>
      </c>
      <c r="C1131" s="6" t="s">
        <v>5006</v>
      </c>
      <c r="D1131" s="6" t="s">
        <v>5007</v>
      </c>
      <c r="E1131" s="6" t="s">
        <v>5008</v>
      </c>
      <c r="F1131" s="6" t="s">
        <v>5009</v>
      </c>
      <c r="G1131" s="24" t="s">
        <v>2226</v>
      </c>
      <c r="H1131" s="24"/>
      <c r="I1131" s="24" t="s">
        <v>2227</v>
      </c>
      <c r="J1131" s="24"/>
      <c r="K1131" s="24"/>
      <c r="L1131" s="24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 ht="26.25" customHeight="1" x14ac:dyDescent="0.2">
      <c r="A1132" s="6" t="s">
        <v>5010</v>
      </c>
      <c r="B1132" s="6" t="s">
        <v>5011</v>
      </c>
      <c r="C1132" s="6" t="s">
        <v>5012</v>
      </c>
      <c r="D1132" s="6" t="s">
        <v>820</v>
      </c>
      <c r="E1132" s="6" t="s">
        <v>5013</v>
      </c>
      <c r="F1132" s="6" t="s">
        <v>5014</v>
      </c>
      <c r="G1132" s="24" t="s">
        <v>1197</v>
      </c>
      <c r="H1132" s="24"/>
      <c r="I1132" s="24">
        <v>74.180000000000007</v>
      </c>
      <c r="J1132" s="24"/>
      <c r="K1132" s="24"/>
      <c r="L1132" s="24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spans="1:29" ht="26.25" customHeight="1" x14ac:dyDescent="0.2">
      <c r="A1133" s="6" t="s">
        <v>5015</v>
      </c>
      <c r="B1133" s="6" t="s">
        <v>5011</v>
      </c>
      <c r="C1133" s="6" t="s">
        <v>5016</v>
      </c>
      <c r="D1133" s="6" t="s">
        <v>5017</v>
      </c>
      <c r="E1133" s="6" t="s">
        <v>5018</v>
      </c>
      <c r="F1133" s="6" t="s">
        <v>5019</v>
      </c>
      <c r="G1133" s="24" t="s">
        <v>2823</v>
      </c>
      <c r="H1133" s="24"/>
      <c r="I1133" s="24" t="s">
        <v>4672</v>
      </c>
      <c r="J1133" s="24"/>
      <c r="K1133" s="24"/>
      <c r="L1133" s="24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spans="1:29" ht="26.25" customHeight="1" x14ac:dyDescent="0.2">
      <c r="A1134" s="6" t="s">
        <v>5020</v>
      </c>
      <c r="B1134" s="6" t="s">
        <v>5021</v>
      </c>
      <c r="C1134" s="6" t="s">
        <v>5022</v>
      </c>
      <c r="D1134" s="6" t="s">
        <v>667</v>
      </c>
      <c r="E1134" s="6" t="s">
        <v>5023</v>
      </c>
      <c r="F1134" s="6" t="s">
        <v>5024</v>
      </c>
      <c r="G1134" s="24" t="s">
        <v>1450</v>
      </c>
      <c r="H1134" s="24"/>
      <c r="I1134" s="24" t="s">
        <v>790</v>
      </c>
      <c r="J1134" s="24"/>
      <c r="K1134" s="24"/>
      <c r="L1134" s="24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spans="1:29" ht="26.25" customHeight="1" x14ac:dyDescent="0.2">
      <c r="A1135" s="6" t="s">
        <v>1931</v>
      </c>
      <c r="B1135" s="6" t="s">
        <v>5025</v>
      </c>
      <c r="C1135" s="6" t="s">
        <v>5026</v>
      </c>
      <c r="D1135" s="6" t="s">
        <v>2135</v>
      </c>
      <c r="E1135" s="6" t="s">
        <v>3620</v>
      </c>
      <c r="F1135" s="6" t="s">
        <v>5027</v>
      </c>
      <c r="G1135" s="24" t="s">
        <v>2970</v>
      </c>
      <c r="H1135" s="24"/>
      <c r="I1135" s="24" t="s">
        <v>531</v>
      </c>
      <c r="J1135" s="24"/>
      <c r="K1135" s="24"/>
      <c r="L1135" s="24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spans="1:29" ht="26.25" customHeight="1" x14ac:dyDescent="0.2">
      <c r="A1136" s="6" t="s">
        <v>1951</v>
      </c>
      <c r="B1136" s="6" t="s">
        <v>592</v>
      </c>
      <c r="C1136" s="6" t="s">
        <v>5028</v>
      </c>
      <c r="D1136" s="6" t="s">
        <v>5029</v>
      </c>
      <c r="E1136" s="6" t="s">
        <v>417</v>
      </c>
      <c r="F1136" s="6" t="s">
        <v>5030</v>
      </c>
      <c r="G1136" s="24" t="s">
        <v>940</v>
      </c>
      <c r="H1136" s="24"/>
      <c r="I1136" s="24" t="s">
        <v>2445</v>
      </c>
      <c r="J1136" s="24"/>
      <c r="K1136" s="24"/>
      <c r="L1136" s="24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spans="1:29" ht="26.25" customHeight="1" x14ac:dyDescent="0.2">
      <c r="A1137" s="6" t="s">
        <v>1315</v>
      </c>
      <c r="B1137" s="6" t="s">
        <v>1670</v>
      </c>
      <c r="C1137" s="6" t="s">
        <v>5031</v>
      </c>
      <c r="D1137" s="6" t="s">
        <v>5032</v>
      </c>
      <c r="E1137" s="6" t="s">
        <v>5033</v>
      </c>
      <c r="F1137" s="6" t="s">
        <v>5034</v>
      </c>
      <c r="G1137" s="24" t="s">
        <v>2781</v>
      </c>
      <c r="H1137" s="24"/>
      <c r="I1137" s="24" t="s">
        <v>679</v>
      </c>
      <c r="J1137" s="24"/>
      <c r="K1137" s="24"/>
      <c r="L1137" s="24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29" ht="26.25" customHeight="1" x14ac:dyDescent="0.2">
      <c r="A1138" s="6" t="s">
        <v>5035</v>
      </c>
      <c r="B1138" s="6" t="s">
        <v>383</v>
      </c>
      <c r="C1138" s="6" t="s">
        <v>5036</v>
      </c>
      <c r="D1138" s="6" t="s">
        <v>5037</v>
      </c>
      <c r="E1138" s="6" t="s">
        <v>5038</v>
      </c>
      <c r="F1138" s="6" t="s">
        <v>5039</v>
      </c>
      <c r="G1138" s="24" t="s">
        <v>554</v>
      </c>
      <c r="H1138" s="24"/>
      <c r="I1138" s="24" t="s">
        <v>492</v>
      </c>
      <c r="J1138" s="24"/>
      <c r="K1138" s="24"/>
      <c r="L1138" s="24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spans="1:29" ht="26.25" customHeight="1" x14ac:dyDescent="0.2">
      <c r="A1139" s="6" t="s">
        <v>361</v>
      </c>
      <c r="B1139" s="6" t="s">
        <v>5040</v>
      </c>
      <c r="C1139" s="6" t="s">
        <v>5041</v>
      </c>
      <c r="D1139" s="6" t="s">
        <v>5042</v>
      </c>
      <c r="E1139" s="6" t="s">
        <v>25</v>
      </c>
      <c r="F1139" s="6" t="s">
        <v>5043</v>
      </c>
      <c r="G1139" s="24" t="s">
        <v>4994</v>
      </c>
      <c r="H1139" s="24"/>
      <c r="I1139" s="24" t="s">
        <v>598</v>
      </c>
      <c r="J1139" s="24"/>
      <c r="K1139" s="24"/>
      <c r="L1139" s="24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spans="1:29" ht="26.25" customHeight="1" x14ac:dyDescent="0.2">
      <c r="A1140" s="6" t="s">
        <v>5044</v>
      </c>
      <c r="B1140" s="6" t="s">
        <v>772</v>
      </c>
      <c r="C1140" s="6" t="s">
        <v>5045</v>
      </c>
      <c r="D1140" s="6" t="s">
        <v>2141</v>
      </c>
      <c r="E1140" s="6" t="s">
        <v>276</v>
      </c>
      <c r="F1140" s="6" t="s">
        <v>5046</v>
      </c>
      <c r="G1140" s="24" t="s">
        <v>5047</v>
      </c>
      <c r="H1140" s="24"/>
      <c r="I1140" s="24" t="s">
        <v>3452</v>
      </c>
      <c r="J1140" s="24"/>
      <c r="K1140" s="24"/>
      <c r="L1140" s="24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spans="1:29" ht="26.25" customHeight="1" x14ac:dyDescent="0.2">
      <c r="A1141" s="6" t="s">
        <v>715</v>
      </c>
      <c r="B1141" s="6" t="s">
        <v>198</v>
      </c>
      <c r="C1141" s="6" t="s">
        <v>5048</v>
      </c>
      <c r="D1141" s="6" t="s">
        <v>5049</v>
      </c>
      <c r="E1141" s="6" t="s">
        <v>5050</v>
      </c>
      <c r="F1141" s="6" t="s">
        <v>5051</v>
      </c>
      <c r="G1141" s="24" t="s">
        <v>2300</v>
      </c>
      <c r="H1141" s="24"/>
      <c r="I1141" s="24" t="s">
        <v>5052</v>
      </c>
      <c r="J1141" s="24"/>
      <c r="K1141" s="24"/>
      <c r="L1141" s="24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spans="1:29" ht="26.25" customHeight="1" x14ac:dyDescent="0.2">
      <c r="A1142" s="6" t="s">
        <v>5053</v>
      </c>
      <c r="B1142" s="6" t="s">
        <v>5054</v>
      </c>
      <c r="C1142" s="6" t="s">
        <v>5055</v>
      </c>
      <c r="D1142" s="6" t="s">
        <v>5056</v>
      </c>
      <c r="E1142" s="6" t="s">
        <v>5057</v>
      </c>
      <c r="F1142" s="6" t="s">
        <v>5058</v>
      </c>
      <c r="G1142" s="24" t="s">
        <v>5059</v>
      </c>
      <c r="H1142" s="24"/>
      <c r="I1142" s="24" t="s">
        <v>5060</v>
      </c>
      <c r="J1142" s="24"/>
      <c r="K1142" s="24"/>
      <c r="L1142" s="24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spans="1:29" ht="26.25" customHeight="1" x14ac:dyDescent="0.2">
      <c r="A1143" s="6" t="s">
        <v>1176</v>
      </c>
      <c r="B1143" s="6" t="s">
        <v>2789</v>
      </c>
      <c r="C1143" s="6" t="s">
        <v>5061</v>
      </c>
      <c r="D1143" s="6" t="s">
        <v>5062</v>
      </c>
      <c r="E1143" s="6" t="s">
        <v>2312</v>
      </c>
      <c r="F1143" s="6" t="s">
        <v>5063</v>
      </c>
      <c r="G1143" s="24" t="s">
        <v>1168</v>
      </c>
      <c r="H1143" s="24"/>
      <c r="I1143" s="24" t="s">
        <v>3029</v>
      </c>
      <c r="J1143" s="24"/>
      <c r="K1143" s="24"/>
      <c r="L1143" s="24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spans="1:29" ht="26.25" customHeight="1" x14ac:dyDescent="0.2">
      <c r="A1144" s="6" t="s">
        <v>5064</v>
      </c>
      <c r="B1144" s="6" t="s">
        <v>5065</v>
      </c>
      <c r="C1144" s="6" t="s">
        <v>5066</v>
      </c>
      <c r="D1144" s="6" t="s">
        <v>5067</v>
      </c>
      <c r="E1144" s="6" t="s">
        <v>5068</v>
      </c>
      <c r="F1144" s="6" t="s">
        <v>5069</v>
      </c>
      <c r="G1144" s="24" t="s">
        <v>396</v>
      </c>
      <c r="H1144" s="24"/>
      <c r="I1144" s="24" t="s">
        <v>4353</v>
      </c>
      <c r="J1144" s="24"/>
      <c r="K1144" s="24"/>
      <c r="L1144" s="24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 ht="26.25" customHeight="1" x14ac:dyDescent="0.2">
      <c r="A1145" s="6" t="s">
        <v>5070</v>
      </c>
      <c r="B1145" s="6" t="s">
        <v>3140</v>
      </c>
      <c r="C1145" s="6" t="s">
        <v>5071</v>
      </c>
      <c r="D1145" s="6" t="s">
        <v>5072</v>
      </c>
      <c r="E1145" s="6" t="s">
        <v>2996</v>
      </c>
      <c r="F1145" s="6" t="s">
        <v>5073</v>
      </c>
      <c r="G1145" s="24" t="s">
        <v>491</v>
      </c>
      <c r="H1145" s="24"/>
      <c r="I1145" s="24" t="s">
        <v>3000</v>
      </c>
      <c r="J1145" s="24"/>
      <c r="K1145" s="24"/>
      <c r="L1145" s="24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spans="1:29" ht="26.25" customHeight="1" x14ac:dyDescent="0.2">
      <c r="A1146" s="6" t="s">
        <v>1947</v>
      </c>
      <c r="B1146" s="6" t="s">
        <v>238</v>
      </c>
      <c r="C1146" s="6" t="s">
        <v>5074</v>
      </c>
      <c r="D1146" s="6" t="s">
        <v>5075</v>
      </c>
      <c r="E1146" s="6" t="s">
        <v>5076</v>
      </c>
      <c r="F1146" s="6" t="s">
        <v>5077</v>
      </c>
      <c r="G1146" s="24" t="s">
        <v>1721</v>
      </c>
      <c r="H1146" s="24"/>
      <c r="I1146" s="24" t="s">
        <v>5078</v>
      </c>
      <c r="J1146" s="24"/>
      <c r="K1146" s="24"/>
      <c r="L1146" s="24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spans="1:29" ht="26.25" customHeight="1" x14ac:dyDescent="0.2">
      <c r="A1147" s="6" t="s">
        <v>5079</v>
      </c>
      <c r="B1147" s="6" t="s">
        <v>792</v>
      </c>
      <c r="C1147" s="6" t="s">
        <v>5080</v>
      </c>
      <c r="D1147" s="6" t="s">
        <v>3557</v>
      </c>
      <c r="E1147" s="6" t="s">
        <v>5081</v>
      </c>
      <c r="F1147" s="6" t="s">
        <v>5082</v>
      </c>
      <c r="G1147" s="24" t="s">
        <v>1306</v>
      </c>
      <c r="H1147" s="24"/>
      <c r="I1147" s="24" t="s">
        <v>435</v>
      </c>
      <c r="J1147" s="24"/>
      <c r="K1147" s="24"/>
      <c r="L1147" s="24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spans="1:29" ht="26.25" customHeight="1" x14ac:dyDescent="0.2">
      <c r="A1148" s="6" t="s">
        <v>5010</v>
      </c>
      <c r="B1148" s="6" t="s">
        <v>198</v>
      </c>
      <c r="C1148" s="6" t="s">
        <v>5083</v>
      </c>
      <c r="D1148" s="6" t="s">
        <v>71</v>
      </c>
      <c r="E1148" s="6" t="s">
        <v>5084</v>
      </c>
      <c r="F1148" s="6" t="s">
        <v>5085</v>
      </c>
      <c r="G1148" s="24" t="s">
        <v>2130</v>
      </c>
      <c r="H1148" s="24"/>
      <c r="I1148" s="24" t="s">
        <v>5086</v>
      </c>
      <c r="J1148" s="24"/>
      <c r="K1148" s="24"/>
      <c r="L1148" s="24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29" ht="26.25" customHeight="1" x14ac:dyDescent="0.2">
      <c r="A1149" s="6" t="s">
        <v>5087</v>
      </c>
      <c r="B1149" s="6" t="s">
        <v>688</v>
      </c>
      <c r="C1149" s="6" t="s">
        <v>5088</v>
      </c>
      <c r="D1149" s="6" t="s">
        <v>5089</v>
      </c>
      <c r="E1149" s="6" t="s">
        <v>842</v>
      </c>
      <c r="F1149" s="6" t="s">
        <v>5090</v>
      </c>
      <c r="G1149" s="24" t="s">
        <v>4210</v>
      </c>
      <c r="H1149" s="24"/>
      <c r="I1149" s="24" t="s">
        <v>3653</v>
      </c>
      <c r="J1149" s="24"/>
      <c r="K1149" s="24"/>
      <c r="L1149" s="24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 spans="1:29" ht="26.25" customHeight="1" x14ac:dyDescent="0.2">
      <c r="A1150" s="6" t="s">
        <v>1682</v>
      </c>
      <c r="B1150" s="6" t="s">
        <v>4929</v>
      </c>
      <c r="C1150" s="6" t="s">
        <v>5091</v>
      </c>
      <c r="D1150" s="6" t="s">
        <v>504</v>
      </c>
      <c r="E1150" s="6" t="s">
        <v>359</v>
      </c>
      <c r="F1150" s="6" t="s">
        <v>5092</v>
      </c>
      <c r="G1150" s="24" t="s">
        <v>3875</v>
      </c>
      <c r="H1150" s="24"/>
      <c r="I1150" s="24" t="s">
        <v>2254</v>
      </c>
      <c r="J1150" s="24"/>
      <c r="K1150" s="24"/>
      <c r="L1150" s="24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 spans="1:29" ht="26.25" customHeight="1" x14ac:dyDescent="0.2">
      <c r="A1151" s="6" t="s">
        <v>3518</v>
      </c>
      <c r="B1151" s="6" t="s">
        <v>4317</v>
      </c>
      <c r="C1151" s="6" t="s">
        <v>5093</v>
      </c>
      <c r="D1151" s="6" t="s">
        <v>5094</v>
      </c>
      <c r="E1151" s="6" t="s">
        <v>5095</v>
      </c>
      <c r="F1151" s="6" t="s">
        <v>5096</v>
      </c>
      <c r="G1151" s="24" t="s">
        <v>2507</v>
      </c>
      <c r="H1151" s="24"/>
      <c r="I1151" s="24" t="s">
        <v>1096</v>
      </c>
      <c r="J1151" s="24"/>
      <c r="K1151" s="24"/>
      <c r="L1151" s="24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 spans="1:29" ht="26.25" customHeight="1" x14ac:dyDescent="0.2">
      <c r="A1152" s="6" t="s">
        <v>5097</v>
      </c>
      <c r="B1152" s="6" t="s">
        <v>5098</v>
      </c>
      <c r="C1152" s="6" t="s">
        <v>5099</v>
      </c>
      <c r="D1152" s="6" t="s">
        <v>3533</v>
      </c>
      <c r="E1152" s="6" t="s">
        <v>5100</v>
      </c>
      <c r="F1152" s="6" t="s">
        <v>5101</v>
      </c>
      <c r="G1152" s="24" t="s">
        <v>2507</v>
      </c>
      <c r="H1152" s="24"/>
      <c r="I1152" s="24" t="s">
        <v>4757</v>
      </c>
      <c r="J1152" s="24"/>
      <c r="K1152" s="24"/>
      <c r="L1152" s="24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 ht="26.25" customHeight="1" x14ac:dyDescent="0.2">
      <c r="A1153" s="6" t="s">
        <v>2608</v>
      </c>
      <c r="B1153" s="6" t="s">
        <v>2789</v>
      </c>
      <c r="C1153" s="6" t="s">
        <v>5102</v>
      </c>
      <c r="D1153" s="6" t="s">
        <v>5103</v>
      </c>
      <c r="E1153" s="6" t="s">
        <v>5104</v>
      </c>
      <c r="F1153" s="6" t="s">
        <v>5105</v>
      </c>
      <c r="G1153" s="24" t="s">
        <v>2992</v>
      </c>
      <c r="H1153" s="24"/>
      <c r="I1153" s="24" t="s">
        <v>1063</v>
      </c>
      <c r="J1153" s="24"/>
      <c r="K1153" s="24"/>
      <c r="L1153" s="24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 spans="1:29" ht="26.25" customHeight="1" x14ac:dyDescent="0.2">
      <c r="A1154" s="6" t="s">
        <v>1258</v>
      </c>
      <c r="B1154" s="6" t="s">
        <v>5106</v>
      </c>
      <c r="C1154" s="6" t="s">
        <v>5107</v>
      </c>
      <c r="D1154" s="6" t="s">
        <v>5108</v>
      </c>
      <c r="E1154" s="6" t="s">
        <v>5109</v>
      </c>
      <c r="F1154" s="6" t="s">
        <v>5110</v>
      </c>
      <c r="G1154" s="24" t="s">
        <v>2334</v>
      </c>
      <c r="H1154" s="24"/>
      <c r="I1154" s="24" t="s">
        <v>1153</v>
      </c>
      <c r="J1154" s="24"/>
      <c r="K1154" s="24"/>
      <c r="L1154" s="24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 spans="1:29" ht="26.25" customHeight="1" x14ac:dyDescent="0.2">
      <c r="A1155" s="6" t="s">
        <v>68</v>
      </c>
      <c r="B1155" s="6" t="s">
        <v>696</v>
      </c>
      <c r="C1155" s="6" t="s">
        <v>5111</v>
      </c>
      <c r="D1155" s="6" t="s">
        <v>3130</v>
      </c>
      <c r="E1155" s="6" t="s">
        <v>5112</v>
      </c>
      <c r="F1155" s="6" t="s">
        <v>5113</v>
      </c>
      <c r="G1155" s="24" t="s">
        <v>1286</v>
      </c>
      <c r="H1155" s="24"/>
      <c r="I1155" s="24" t="s">
        <v>2290</v>
      </c>
      <c r="J1155" s="24"/>
      <c r="K1155" s="24"/>
      <c r="L1155" s="24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 spans="1:29" ht="26.25" customHeight="1" x14ac:dyDescent="0.2">
      <c r="A1156" s="6" t="s">
        <v>4742</v>
      </c>
      <c r="B1156" s="6" t="s">
        <v>5114</v>
      </c>
      <c r="C1156" s="6" t="s">
        <v>5115</v>
      </c>
      <c r="D1156" s="6" t="s">
        <v>1711</v>
      </c>
      <c r="E1156" s="6" t="s">
        <v>5116</v>
      </c>
      <c r="F1156" s="6" t="s">
        <v>5117</v>
      </c>
      <c r="G1156" s="24" t="s">
        <v>5118</v>
      </c>
      <c r="H1156" s="24"/>
      <c r="I1156" s="24" t="s">
        <v>5119</v>
      </c>
      <c r="J1156" s="24"/>
      <c r="K1156" s="24"/>
      <c r="L1156" s="24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 spans="1:29" ht="26.25" customHeight="1" x14ac:dyDescent="0.2">
      <c r="A1157" s="6" t="s">
        <v>1902</v>
      </c>
      <c r="B1157" s="6" t="s">
        <v>5120</v>
      </c>
      <c r="C1157" s="6" t="s">
        <v>5121</v>
      </c>
      <c r="D1157" s="6" t="s">
        <v>5122</v>
      </c>
      <c r="E1157" s="6" t="s">
        <v>4213</v>
      </c>
      <c r="F1157" s="6" t="s">
        <v>5123</v>
      </c>
      <c r="G1157" s="24" t="s">
        <v>3974</v>
      </c>
      <c r="H1157" s="24"/>
      <c r="I1157" s="24" t="s">
        <v>1243</v>
      </c>
      <c r="J1157" s="24"/>
      <c r="K1157" s="24"/>
      <c r="L1157" s="24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 ht="26.25" customHeight="1" x14ac:dyDescent="0.2">
      <c r="A1158" s="6" t="s">
        <v>5124</v>
      </c>
      <c r="B1158" s="6" t="s">
        <v>3031</v>
      </c>
      <c r="C1158" s="6" t="s">
        <v>5125</v>
      </c>
      <c r="D1158" s="6" t="s">
        <v>5126</v>
      </c>
      <c r="E1158" s="6" t="s">
        <v>5127</v>
      </c>
      <c r="F1158" s="6" t="s">
        <v>5128</v>
      </c>
      <c r="G1158" s="24" t="s">
        <v>1775</v>
      </c>
      <c r="H1158" s="24"/>
      <c r="I1158" s="24" t="s">
        <v>1473</v>
      </c>
      <c r="J1158" s="24"/>
      <c r="K1158" s="24"/>
      <c r="L1158" s="24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 ht="26.25" customHeight="1" x14ac:dyDescent="0.2">
      <c r="A1159" s="6" t="s">
        <v>486</v>
      </c>
      <c r="B1159" s="6" t="s">
        <v>5129</v>
      </c>
      <c r="C1159" s="6" t="s">
        <v>5130</v>
      </c>
      <c r="D1159" s="6" t="s">
        <v>5131</v>
      </c>
      <c r="E1159" s="6" t="s">
        <v>1726</v>
      </c>
      <c r="F1159" s="6" t="s">
        <v>5132</v>
      </c>
      <c r="G1159" s="24" t="s">
        <v>5133</v>
      </c>
      <c r="H1159" s="24"/>
      <c r="I1159" s="24" t="s">
        <v>765</v>
      </c>
      <c r="J1159" s="24"/>
      <c r="K1159" s="24"/>
      <c r="L1159" s="24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 ht="26.25" customHeight="1" x14ac:dyDescent="0.2">
      <c r="A1160" s="6" t="s">
        <v>1641</v>
      </c>
      <c r="B1160" s="6" t="s">
        <v>549</v>
      </c>
      <c r="C1160" s="6" t="s">
        <v>5134</v>
      </c>
      <c r="D1160" s="6" t="s">
        <v>5135</v>
      </c>
      <c r="E1160" s="6" t="s">
        <v>5136</v>
      </c>
      <c r="F1160" s="6" t="s">
        <v>5137</v>
      </c>
      <c r="G1160" s="24" t="s">
        <v>1768</v>
      </c>
      <c r="H1160" s="24"/>
      <c r="I1160" s="24" t="s">
        <v>228</v>
      </c>
      <c r="J1160" s="24"/>
      <c r="K1160" s="24"/>
      <c r="L1160" s="24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spans="1:29" ht="26.25" customHeight="1" x14ac:dyDescent="0.2">
      <c r="A1161" s="6" t="s">
        <v>272</v>
      </c>
      <c r="B1161" s="6" t="s">
        <v>2477</v>
      </c>
      <c r="C1161" s="6" t="s">
        <v>5138</v>
      </c>
      <c r="D1161" s="6" t="s">
        <v>2514</v>
      </c>
      <c r="E1161" s="6" t="s">
        <v>5139</v>
      </c>
      <c r="F1161" s="6" t="s">
        <v>5140</v>
      </c>
      <c r="G1161" s="24" t="s">
        <v>2567</v>
      </c>
      <c r="H1161" s="24"/>
      <c r="I1161" s="24" t="s">
        <v>1038</v>
      </c>
      <c r="J1161" s="24"/>
      <c r="K1161" s="24"/>
      <c r="L1161" s="24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spans="1:29" ht="26.25" customHeight="1" x14ac:dyDescent="0.2">
      <c r="A1162" s="6" t="s">
        <v>3480</v>
      </c>
      <c r="B1162" s="6" t="s">
        <v>1736</v>
      </c>
      <c r="C1162" s="6" t="s">
        <v>5141</v>
      </c>
      <c r="D1162" s="6" t="s">
        <v>5142</v>
      </c>
      <c r="E1162" s="6" t="s">
        <v>5143</v>
      </c>
      <c r="F1162" s="6" t="s">
        <v>5144</v>
      </c>
      <c r="G1162" s="24" t="s">
        <v>1056</v>
      </c>
      <c r="H1162" s="24"/>
      <c r="I1162" s="24" t="s">
        <v>4514</v>
      </c>
      <c r="J1162" s="24"/>
      <c r="K1162" s="24"/>
      <c r="L1162" s="24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spans="1:29" ht="26.25" customHeight="1" x14ac:dyDescent="0.2">
      <c r="A1163" s="6" t="s">
        <v>5145</v>
      </c>
      <c r="B1163" s="6" t="s">
        <v>1132</v>
      </c>
      <c r="C1163" s="6" t="s">
        <v>5146</v>
      </c>
      <c r="D1163" s="6" t="s">
        <v>5147</v>
      </c>
      <c r="E1163" s="6" t="s">
        <v>5148</v>
      </c>
      <c r="F1163" s="6" t="s">
        <v>5149</v>
      </c>
      <c r="G1163" s="24" t="s">
        <v>396</v>
      </c>
      <c r="H1163" s="24"/>
      <c r="I1163" s="24" t="s">
        <v>1198</v>
      </c>
      <c r="J1163" s="24"/>
      <c r="K1163" s="24"/>
      <c r="L1163" s="24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spans="1:29" ht="26.25" customHeight="1" x14ac:dyDescent="0.2">
      <c r="A1164" s="6" t="s">
        <v>5150</v>
      </c>
      <c r="B1164" s="6" t="s">
        <v>1696</v>
      </c>
      <c r="C1164" s="6" t="s">
        <v>5151</v>
      </c>
      <c r="D1164" s="6" t="s">
        <v>5152</v>
      </c>
      <c r="E1164" s="6" t="s">
        <v>5153</v>
      </c>
      <c r="F1164" s="6" t="s">
        <v>5154</v>
      </c>
      <c r="G1164" s="24" t="s">
        <v>5155</v>
      </c>
      <c r="H1164" s="24"/>
      <c r="I1164" s="24" t="s">
        <v>5156</v>
      </c>
      <c r="J1164" s="24"/>
      <c r="K1164" s="24"/>
      <c r="L1164" s="24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 ht="26.25" customHeight="1" x14ac:dyDescent="0.2">
      <c r="A1165" s="6" t="s">
        <v>5157</v>
      </c>
      <c r="B1165" s="6" t="s">
        <v>2256</v>
      </c>
      <c r="C1165" s="6" t="s">
        <v>5158</v>
      </c>
      <c r="D1165" s="6" t="s">
        <v>5159</v>
      </c>
      <c r="E1165" s="6" t="s">
        <v>5160</v>
      </c>
      <c r="F1165" s="6" t="s">
        <v>5161</v>
      </c>
      <c r="G1165" s="24" t="s">
        <v>1056</v>
      </c>
      <c r="H1165" s="24"/>
      <c r="I1165" s="24" t="s">
        <v>3314</v>
      </c>
      <c r="J1165" s="24"/>
      <c r="K1165" s="24"/>
      <c r="L1165" s="24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spans="1:29" ht="26.25" customHeight="1" x14ac:dyDescent="0.2">
      <c r="A1166" s="6" t="s">
        <v>1162</v>
      </c>
      <c r="B1166" s="6" t="s">
        <v>5162</v>
      </c>
      <c r="C1166" s="6" t="s">
        <v>5163</v>
      </c>
      <c r="D1166" s="6" t="s">
        <v>5164</v>
      </c>
      <c r="E1166" s="6" t="s">
        <v>4036</v>
      </c>
      <c r="F1166" s="6" t="s">
        <v>5165</v>
      </c>
      <c r="G1166" s="24" t="s">
        <v>5166</v>
      </c>
      <c r="H1166" s="24"/>
      <c r="I1166" s="24" t="s">
        <v>228</v>
      </c>
      <c r="J1166" s="24"/>
      <c r="K1166" s="24"/>
      <c r="L1166" s="24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 spans="1:29" ht="26.25" customHeight="1" x14ac:dyDescent="0.2">
      <c r="A1167" s="6" t="s">
        <v>5167</v>
      </c>
      <c r="B1167" s="6" t="s">
        <v>3454</v>
      </c>
      <c r="C1167" s="6" t="s">
        <v>5168</v>
      </c>
      <c r="D1167" s="6" t="s">
        <v>5169</v>
      </c>
      <c r="E1167" s="6" t="s">
        <v>5170</v>
      </c>
      <c r="F1167" s="6" t="s">
        <v>5171</v>
      </c>
      <c r="G1167" s="24" t="s">
        <v>3445</v>
      </c>
      <c r="H1167" s="24"/>
      <c r="I1167" s="24" t="s">
        <v>2710</v>
      </c>
      <c r="J1167" s="24"/>
      <c r="K1167" s="24"/>
      <c r="L1167" s="24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29" ht="26.25" customHeight="1" x14ac:dyDescent="0.2">
      <c r="A1168" s="6" t="s">
        <v>2825</v>
      </c>
      <c r="B1168" s="6" t="s">
        <v>3038</v>
      </c>
      <c r="C1168" s="6" t="s">
        <v>5172</v>
      </c>
      <c r="D1168" s="6" t="s">
        <v>675</v>
      </c>
      <c r="E1168" s="6" t="s">
        <v>4151</v>
      </c>
      <c r="F1168" s="6" t="s">
        <v>5173</v>
      </c>
      <c r="G1168" s="24" t="s">
        <v>5174</v>
      </c>
      <c r="H1168" s="24"/>
      <c r="I1168" s="24" t="s">
        <v>632</v>
      </c>
      <c r="J1168" s="24"/>
      <c r="K1168" s="24"/>
      <c r="L1168" s="24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spans="1:29" ht="26.25" customHeight="1" x14ac:dyDescent="0.2">
      <c r="A1169" s="6" t="s">
        <v>744</v>
      </c>
      <c r="B1169" s="6" t="s">
        <v>5175</v>
      </c>
      <c r="C1169" s="6" t="s">
        <v>5176</v>
      </c>
      <c r="D1169" s="6" t="s">
        <v>3482</v>
      </c>
      <c r="E1169" s="6" t="s">
        <v>5177</v>
      </c>
      <c r="F1169" s="6" t="s">
        <v>5178</v>
      </c>
      <c r="G1169" s="24" t="s">
        <v>546</v>
      </c>
      <c r="H1169" s="24"/>
      <c r="I1169" s="24" t="s">
        <v>4768</v>
      </c>
      <c r="J1169" s="24"/>
      <c r="K1169" s="24"/>
      <c r="L1169" s="24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spans="1:29" ht="26.25" customHeight="1" x14ac:dyDescent="0.2">
      <c r="A1170" s="6" t="s">
        <v>3491</v>
      </c>
      <c r="B1170" s="6" t="s">
        <v>3694</v>
      </c>
      <c r="C1170" s="6" t="s">
        <v>5179</v>
      </c>
      <c r="D1170" s="6" t="s">
        <v>5180</v>
      </c>
      <c r="E1170" s="6" t="s">
        <v>3369</v>
      </c>
      <c r="F1170" s="6" t="s">
        <v>5181</v>
      </c>
      <c r="G1170" s="24" t="s">
        <v>2567</v>
      </c>
      <c r="H1170" s="24"/>
      <c r="I1170" s="24" t="s">
        <v>456</v>
      </c>
      <c r="J1170" s="24"/>
      <c r="K1170" s="24"/>
      <c r="L1170" s="24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 spans="1:29" ht="26.25" customHeight="1" x14ac:dyDescent="0.2">
      <c r="A1171" s="6" t="s">
        <v>1763</v>
      </c>
      <c r="B1171" s="6" t="s">
        <v>615</v>
      </c>
      <c r="C1171" s="6" t="s">
        <v>5182</v>
      </c>
      <c r="D1171" s="6" t="s">
        <v>5183</v>
      </c>
      <c r="E1171" s="6" t="s">
        <v>3143</v>
      </c>
      <c r="F1171" s="6" t="s">
        <v>5184</v>
      </c>
      <c r="G1171" s="24" t="s">
        <v>5185</v>
      </c>
      <c r="H1171" s="24"/>
      <c r="I1171" s="24" t="s">
        <v>5186</v>
      </c>
      <c r="J1171" s="24"/>
      <c r="K1171" s="24"/>
      <c r="L1171" s="24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spans="1:29" ht="26.25" customHeight="1" x14ac:dyDescent="0.2">
      <c r="A1172" s="6" t="s">
        <v>5187</v>
      </c>
      <c r="B1172" s="6" t="s">
        <v>458</v>
      </c>
      <c r="C1172" s="6" t="s">
        <v>5188</v>
      </c>
      <c r="D1172" s="6" t="s">
        <v>948</v>
      </c>
      <c r="E1172" s="6" t="s">
        <v>949</v>
      </c>
      <c r="F1172" s="6" t="s">
        <v>5189</v>
      </c>
      <c r="G1172" s="24" t="s">
        <v>5190</v>
      </c>
      <c r="H1172" s="24"/>
      <c r="I1172" s="24" t="s">
        <v>1884</v>
      </c>
      <c r="J1172" s="24"/>
      <c r="K1172" s="24"/>
      <c r="L1172" s="24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 ht="26.25" customHeight="1" x14ac:dyDescent="0.2">
      <c r="A1173" s="6" t="s">
        <v>5191</v>
      </c>
      <c r="B1173" s="6" t="s">
        <v>502</v>
      </c>
      <c r="C1173" s="6" t="s">
        <v>5192</v>
      </c>
      <c r="D1173" s="6" t="s">
        <v>1513</v>
      </c>
      <c r="E1173" s="6" t="s">
        <v>1020</v>
      </c>
      <c r="F1173" s="6" t="s">
        <v>5193</v>
      </c>
      <c r="G1173" s="24" t="s">
        <v>1781</v>
      </c>
      <c r="H1173" s="24"/>
      <c r="I1173" s="24" t="s">
        <v>5194</v>
      </c>
      <c r="J1173" s="24"/>
      <c r="K1173" s="24"/>
      <c r="L1173" s="24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spans="1:29" ht="26.25" customHeight="1" x14ac:dyDescent="0.2">
      <c r="A1174" s="6" t="s">
        <v>3432</v>
      </c>
      <c r="B1174" s="6" t="s">
        <v>1080</v>
      </c>
      <c r="C1174" s="6" t="s">
        <v>5195</v>
      </c>
      <c r="D1174" s="6" t="s">
        <v>1482</v>
      </c>
      <c r="E1174" s="6" t="s">
        <v>5196</v>
      </c>
      <c r="F1174" s="6" t="s">
        <v>5197</v>
      </c>
      <c r="G1174" s="24" t="s">
        <v>2231</v>
      </c>
      <c r="H1174" s="24"/>
      <c r="I1174" s="24" t="s">
        <v>2698</v>
      </c>
      <c r="J1174" s="24"/>
      <c r="K1174" s="24"/>
      <c r="L1174" s="24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spans="1:29" ht="26.25" customHeight="1" x14ac:dyDescent="0.2">
      <c r="A1175" s="6" t="s">
        <v>3453</v>
      </c>
      <c r="B1175" s="6" t="s">
        <v>5198</v>
      </c>
      <c r="C1175" s="6" t="s">
        <v>5199</v>
      </c>
      <c r="D1175" s="6" t="s">
        <v>5200</v>
      </c>
      <c r="E1175" s="6" t="s">
        <v>5201</v>
      </c>
      <c r="F1175" s="6" t="s">
        <v>5202</v>
      </c>
      <c r="G1175" s="24" t="s">
        <v>5203</v>
      </c>
      <c r="H1175" s="24"/>
      <c r="I1175" s="24" t="s">
        <v>1407</v>
      </c>
      <c r="J1175" s="24"/>
      <c r="K1175" s="24"/>
      <c r="L1175" s="24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spans="1:29" ht="26.25" customHeight="1" x14ac:dyDescent="0.2">
      <c r="A1176" s="6" t="s">
        <v>5204</v>
      </c>
      <c r="B1176" s="6" t="s">
        <v>995</v>
      </c>
      <c r="C1176" s="6" t="s">
        <v>5205</v>
      </c>
      <c r="D1176" s="6" t="s">
        <v>5206</v>
      </c>
      <c r="E1176" s="6" t="s">
        <v>5207</v>
      </c>
      <c r="F1176" s="6" t="s">
        <v>5208</v>
      </c>
      <c r="G1176" s="24" t="s">
        <v>1037</v>
      </c>
      <c r="H1176" s="24"/>
      <c r="I1176" s="24" t="s">
        <v>1265</v>
      </c>
      <c r="J1176" s="24"/>
      <c r="K1176" s="24"/>
      <c r="L1176" s="24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spans="1:29" ht="26.25" customHeight="1" x14ac:dyDescent="0.2">
      <c r="A1177" s="6" t="s">
        <v>3270</v>
      </c>
      <c r="B1177" s="6" t="s">
        <v>1112</v>
      </c>
      <c r="C1177" s="6" t="s">
        <v>5209</v>
      </c>
      <c r="D1177" s="6" t="s">
        <v>5210</v>
      </c>
      <c r="E1177" s="6" t="s">
        <v>5211</v>
      </c>
      <c r="F1177" s="6" t="s">
        <v>5212</v>
      </c>
      <c r="G1177" s="24" t="s">
        <v>50</v>
      </c>
      <c r="H1177" s="24"/>
      <c r="I1177" s="24" t="s">
        <v>4323</v>
      </c>
      <c r="J1177" s="24"/>
      <c r="K1177" s="24"/>
      <c r="L1177" s="24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 ht="26.25" customHeight="1" x14ac:dyDescent="0.2">
      <c r="A1178" s="6" t="s">
        <v>5213</v>
      </c>
      <c r="B1178" s="6" t="s">
        <v>1171</v>
      </c>
      <c r="C1178" s="6" t="s">
        <v>5214</v>
      </c>
      <c r="D1178" s="6" t="s">
        <v>358</v>
      </c>
      <c r="E1178" s="6" t="s">
        <v>5215</v>
      </c>
      <c r="F1178" s="6" t="s">
        <v>5216</v>
      </c>
      <c r="G1178" s="24" t="s">
        <v>1070</v>
      </c>
      <c r="H1178" s="24"/>
      <c r="I1178" s="24" t="s">
        <v>1279</v>
      </c>
      <c r="J1178" s="24"/>
      <c r="K1178" s="24"/>
      <c r="L1178" s="24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29" ht="26.25" customHeight="1" x14ac:dyDescent="0.2">
      <c r="A1179" s="6" t="s">
        <v>3641</v>
      </c>
      <c r="B1179" s="6" t="s">
        <v>5217</v>
      </c>
      <c r="C1179" s="6" t="s">
        <v>5218</v>
      </c>
      <c r="D1179" s="6" t="s">
        <v>327</v>
      </c>
      <c r="E1179" s="6" t="s">
        <v>3204</v>
      </c>
      <c r="F1179" s="6" t="s">
        <v>5219</v>
      </c>
      <c r="G1179" s="24" t="s">
        <v>1037</v>
      </c>
      <c r="H1179" s="24"/>
      <c r="I1179" s="24" t="s">
        <v>555</v>
      </c>
      <c r="J1179" s="24"/>
      <c r="K1179" s="24"/>
      <c r="L1179" s="24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spans="1:29" ht="26.25" customHeight="1" x14ac:dyDescent="0.2">
      <c r="A1180" s="6" t="s">
        <v>1331</v>
      </c>
      <c r="B1180" s="6" t="s">
        <v>2681</v>
      </c>
      <c r="C1180" s="6" t="s">
        <v>5220</v>
      </c>
      <c r="D1180" s="6" t="s">
        <v>5221</v>
      </c>
      <c r="E1180" s="6" t="s">
        <v>5222</v>
      </c>
      <c r="F1180" s="6" t="s">
        <v>5223</v>
      </c>
      <c r="G1180" s="24" t="s">
        <v>187</v>
      </c>
      <c r="H1180" s="24"/>
      <c r="I1180" s="24" t="s">
        <v>1473</v>
      </c>
      <c r="J1180" s="24"/>
      <c r="K1180" s="24"/>
      <c r="L1180" s="24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spans="1:29" ht="26.25" customHeight="1" x14ac:dyDescent="0.2">
      <c r="A1181" s="6" t="s">
        <v>5224</v>
      </c>
      <c r="B1181" s="6" t="s">
        <v>673</v>
      </c>
      <c r="C1181" s="6" t="s">
        <v>5225</v>
      </c>
      <c r="D1181" s="6" t="s">
        <v>5226</v>
      </c>
      <c r="E1181" s="6" t="s">
        <v>2520</v>
      </c>
      <c r="F1181" s="6" t="s">
        <v>5227</v>
      </c>
      <c r="G1181" s="24" t="s">
        <v>3298</v>
      </c>
      <c r="H1181" s="24"/>
      <c r="I1181" s="24" t="s">
        <v>3571</v>
      </c>
      <c r="J1181" s="24"/>
      <c r="K1181" s="24"/>
      <c r="L1181" s="24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spans="1:29" ht="26.25" customHeight="1" x14ac:dyDescent="0.2">
      <c r="A1182" s="6" t="s">
        <v>1139</v>
      </c>
      <c r="B1182" s="6" t="s">
        <v>2886</v>
      </c>
      <c r="C1182" s="6" t="s">
        <v>5228</v>
      </c>
      <c r="D1182" s="6" t="s">
        <v>1261</v>
      </c>
      <c r="E1182" s="6" t="s">
        <v>3565</v>
      </c>
      <c r="F1182" s="6" t="s">
        <v>5229</v>
      </c>
      <c r="G1182" s="24" t="s">
        <v>449</v>
      </c>
      <c r="H1182" s="24"/>
      <c r="I1182" s="24">
        <v>70.5</v>
      </c>
      <c r="J1182" s="24"/>
      <c r="K1182" s="24"/>
      <c r="L1182" s="24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spans="1:29" ht="26.25" customHeight="1" x14ac:dyDescent="0.2">
      <c r="A1183" s="6" t="s">
        <v>5230</v>
      </c>
      <c r="B1183" s="6" t="s">
        <v>429</v>
      </c>
      <c r="C1183" s="6" t="s">
        <v>5231</v>
      </c>
      <c r="D1183" s="6" t="s">
        <v>636</v>
      </c>
      <c r="E1183" s="6" t="s">
        <v>5232</v>
      </c>
      <c r="F1183" s="6" t="s">
        <v>5233</v>
      </c>
      <c r="G1183" s="24" t="s">
        <v>2512</v>
      </c>
      <c r="H1183" s="24"/>
      <c r="I1183" s="24" t="s">
        <v>657</v>
      </c>
      <c r="J1183" s="24"/>
      <c r="K1183" s="24"/>
      <c r="L1183" s="24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spans="1:29" ht="26.25" customHeight="1" x14ac:dyDescent="0.2">
      <c r="A1184" s="6" t="s">
        <v>4300</v>
      </c>
      <c r="B1184" s="6" t="s">
        <v>5162</v>
      </c>
      <c r="C1184" s="6" t="s">
        <v>5234</v>
      </c>
      <c r="D1184" s="6" t="s">
        <v>4436</v>
      </c>
      <c r="E1184" s="6" t="s">
        <v>5235</v>
      </c>
      <c r="F1184" s="6" t="s">
        <v>5236</v>
      </c>
      <c r="G1184" s="24" t="s">
        <v>5237</v>
      </c>
      <c r="H1184" s="24"/>
      <c r="I1184" s="24" t="s">
        <v>1103</v>
      </c>
      <c r="J1184" s="24"/>
      <c r="K1184" s="24"/>
      <c r="L1184" s="24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 spans="1:29" ht="26.25" customHeight="1" x14ac:dyDescent="0.2">
      <c r="A1185" s="6" t="s">
        <v>1204</v>
      </c>
      <c r="B1185" s="6" t="s">
        <v>3813</v>
      </c>
      <c r="C1185" s="6" t="s">
        <v>5238</v>
      </c>
      <c r="D1185" s="6" t="s">
        <v>2177</v>
      </c>
      <c r="E1185" s="6" t="s">
        <v>1568</v>
      </c>
      <c r="F1185" s="6" t="s">
        <v>5239</v>
      </c>
      <c r="G1185" s="24" t="s">
        <v>5240</v>
      </c>
      <c r="H1185" s="24"/>
      <c r="I1185" s="24" t="s">
        <v>694</v>
      </c>
      <c r="J1185" s="24"/>
      <c r="K1185" s="24"/>
      <c r="L1185" s="24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spans="1:29" ht="26.25" customHeight="1" x14ac:dyDescent="0.2">
      <c r="A1186" s="6" t="s">
        <v>4445</v>
      </c>
      <c r="B1186" s="6" t="s">
        <v>1171</v>
      </c>
      <c r="C1186" s="6" t="s">
        <v>5241</v>
      </c>
      <c r="D1186" s="6" t="s">
        <v>5242</v>
      </c>
      <c r="E1186" s="6" t="s">
        <v>2703</v>
      </c>
      <c r="F1186" s="6" t="s">
        <v>5243</v>
      </c>
      <c r="G1186" s="24" t="s">
        <v>5244</v>
      </c>
      <c r="H1186" s="24"/>
      <c r="I1186" s="24" t="s">
        <v>4546</v>
      </c>
      <c r="J1186" s="24"/>
      <c r="K1186" s="24"/>
      <c r="L1186" s="24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 spans="1:29" ht="26.25" customHeight="1" x14ac:dyDescent="0.2">
      <c r="A1187" s="6" t="s">
        <v>5245</v>
      </c>
      <c r="B1187" s="6" t="s">
        <v>1413</v>
      </c>
      <c r="C1187" s="6" t="s">
        <v>5246</v>
      </c>
      <c r="D1187" s="6" t="s">
        <v>5247</v>
      </c>
      <c r="E1187" s="6" t="s">
        <v>9</v>
      </c>
      <c r="F1187" s="6" t="s">
        <v>5248</v>
      </c>
      <c r="G1187" s="24" t="s">
        <v>5249</v>
      </c>
      <c r="H1187" s="24"/>
      <c r="I1187" s="24" t="s">
        <v>1198</v>
      </c>
      <c r="J1187" s="24"/>
      <c r="K1187" s="24"/>
      <c r="L1187" s="24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 spans="1:29" ht="26.25" customHeight="1" x14ac:dyDescent="0.2">
      <c r="A1188" s="6" t="s">
        <v>213</v>
      </c>
      <c r="B1188" s="6" t="s">
        <v>4348</v>
      </c>
      <c r="C1188" s="6" t="s">
        <v>5250</v>
      </c>
      <c r="D1188" s="6" t="s">
        <v>1855</v>
      </c>
      <c r="E1188" s="6" t="s">
        <v>262</v>
      </c>
      <c r="F1188" s="6" t="s">
        <v>5251</v>
      </c>
      <c r="G1188" s="24" t="s">
        <v>152</v>
      </c>
      <c r="H1188" s="24"/>
      <c r="I1188" s="24" t="s">
        <v>1215</v>
      </c>
      <c r="J1188" s="24"/>
      <c r="K1188" s="24"/>
      <c r="L1188" s="24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spans="1:29" ht="26.25" customHeight="1" x14ac:dyDescent="0.2">
      <c r="A1189" s="6" t="s">
        <v>695</v>
      </c>
      <c r="B1189" s="6" t="s">
        <v>5252</v>
      </c>
      <c r="C1189" s="6" t="s">
        <v>5253</v>
      </c>
      <c r="D1189" s="6" t="s">
        <v>667</v>
      </c>
      <c r="E1189" s="6" t="s">
        <v>5254</v>
      </c>
      <c r="F1189" s="6" t="s">
        <v>5255</v>
      </c>
      <c r="G1189" s="24" t="s">
        <v>5256</v>
      </c>
      <c r="H1189" s="24"/>
      <c r="I1189" s="24" t="s">
        <v>657</v>
      </c>
      <c r="J1189" s="24"/>
      <c r="K1189" s="24"/>
      <c r="L1189" s="24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spans="1:29" ht="26.25" customHeight="1" x14ac:dyDescent="0.2">
      <c r="A1190" s="6" t="s">
        <v>237</v>
      </c>
      <c r="B1190" s="6" t="s">
        <v>897</v>
      </c>
      <c r="C1190" s="6" t="s">
        <v>5257</v>
      </c>
      <c r="D1190" s="6" t="s">
        <v>5258</v>
      </c>
      <c r="E1190" s="6" t="s">
        <v>5259</v>
      </c>
      <c r="F1190" s="6" t="s">
        <v>5260</v>
      </c>
      <c r="G1190" s="24" t="s">
        <v>5261</v>
      </c>
      <c r="H1190" s="24"/>
      <c r="I1190" s="24" t="s">
        <v>435</v>
      </c>
      <c r="J1190" s="24"/>
      <c r="K1190" s="24"/>
      <c r="L1190" s="24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spans="1:29" ht="26.25" customHeight="1" x14ac:dyDescent="0.2">
      <c r="A1191" s="6" t="s">
        <v>5262</v>
      </c>
      <c r="B1191" s="6" t="s">
        <v>2228</v>
      </c>
      <c r="C1191" s="6" t="s">
        <v>5263</v>
      </c>
      <c r="D1191" s="6" t="s">
        <v>3355</v>
      </c>
      <c r="E1191" s="6" t="s">
        <v>5264</v>
      </c>
      <c r="F1191" s="6" t="s">
        <v>5265</v>
      </c>
      <c r="G1191" s="24" t="s">
        <v>462</v>
      </c>
      <c r="H1191" s="24"/>
      <c r="I1191" s="24" t="s">
        <v>265</v>
      </c>
      <c r="J1191" s="24"/>
      <c r="K1191" s="24"/>
      <c r="L1191" s="24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spans="1:29" ht="26.25" customHeight="1" x14ac:dyDescent="0.2">
      <c r="A1192" s="6" t="s">
        <v>1016</v>
      </c>
      <c r="B1192" s="6" t="s">
        <v>5266</v>
      </c>
      <c r="C1192" s="6" t="s">
        <v>5267</v>
      </c>
      <c r="D1192" s="6" t="s">
        <v>841</v>
      </c>
      <c r="E1192" s="6" t="s">
        <v>4230</v>
      </c>
      <c r="F1192" s="6" t="s">
        <v>5268</v>
      </c>
      <c r="G1192" s="24" t="s">
        <v>106</v>
      </c>
      <c r="H1192" s="24"/>
      <c r="I1192" s="24" t="s">
        <v>1702</v>
      </c>
      <c r="J1192" s="24"/>
      <c r="K1192" s="24"/>
      <c r="L1192" s="24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 spans="1:29" ht="26.25" customHeight="1" x14ac:dyDescent="0.2">
      <c r="A1193" s="6" t="s">
        <v>1445</v>
      </c>
      <c r="B1193" s="6" t="s">
        <v>4986</v>
      </c>
      <c r="C1193" s="6" t="s">
        <v>5269</v>
      </c>
      <c r="D1193" s="6" t="s">
        <v>393</v>
      </c>
      <c r="E1193" s="6" t="s">
        <v>3173</v>
      </c>
      <c r="F1193" s="6" t="s">
        <v>5270</v>
      </c>
      <c r="G1193" s="24" t="s">
        <v>2072</v>
      </c>
      <c r="H1193" s="24"/>
      <c r="I1193" s="24" t="s">
        <v>265</v>
      </c>
      <c r="J1193" s="24"/>
      <c r="K1193" s="24"/>
      <c r="L1193" s="24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spans="1:29" ht="26.25" customHeight="1" x14ac:dyDescent="0.2">
      <c r="A1194" s="6" t="s">
        <v>3473</v>
      </c>
      <c r="B1194" s="6" t="s">
        <v>4554</v>
      </c>
      <c r="C1194" s="6" t="s">
        <v>5271</v>
      </c>
      <c r="D1194" s="6" t="s">
        <v>1365</v>
      </c>
      <c r="E1194" s="6" t="s">
        <v>1660</v>
      </c>
      <c r="F1194" s="6" t="s">
        <v>5272</v>
      </c>
      <c r="G1194" s="24" t="s">
        <v>3567</v>
      </c>
      <c r="H1194" s="24"/>
      <c r="I1194" s="24" t="s">
        <v>265</v>
      </c>
      <c r="J1194" s="24"/>
      <c r="K1194" s="24"/>
      <c r="L1194" s="24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 ht="26.25" customHeight="1" x14ac:dyDescent="0.2">
      <c r="A1195" s="6" t="s">
        <v>5273</v>
      </c>
      <c r="B1195" s="6" t="s">
        <v>3236</v>
      </c>
      <c r="C1195" s="6" t="s">
        <v>5274</v>
      </c>
      <c r="D1195" s="6" t="s">
        <v>5275</v>
      </c>
      <c r="E1195" s="6" t="s">
        <v>336</v>
      </c>
      <c r="F1195" s="6" t="s">
        <v>5276</v>
      </c>
      <c r="G1195" s="24" t="s">
        <v>5277</v>
      </c>
      <c r="H1195" s="24"/>
      <c r="I1195" s="24" t="s">
        <v>1361</v>
      </c>
      <c r="J1195" s="24"/>
      <c r="K1195" s="24"/>
      <c r="L1195" s="24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spans="1:29" ht="26.25" customHeight="1" x14ac:dyDescent="0.2">
      <c r="A1196" s="6" t="s">
        <v>5044</v>
      </c>
      <c r="B1196" s="6" t="s">
        <v>5217</v>
      </c>
      <c r="C1196" s="6" t="s">
        <v>5278</v>
      </c>
      <c r="D1196" s="6" t="s">
        <v>1711</v>
      </c>
      <c r="E1196" s="6" t="s">
        <v>5279</v>
      </c>
      <c r="F1196" s="6" t="s">
        <v>5280</v>
      </c>
      <c r="G1196" s="24" t="s">
        <v>1137</v>
      </c>
      <c r="H1196" s="24"/>
      <c r="I1196" s="24" t="s">
        <v>5060</v>
      </c>
      <c r="J1196" s="24"/>
      <c r="K1196" s="24"/>
      <c r="L1196" s="24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spans="1:29" ht="26.25" customHeight="1" x14ac:dyDescent="0.2">
      <c r="A1197" s="6" t="s">
        <v>1086</v>
      </c>
      <c r="B1197" s="6" t="s">
        <v>4237</v>
      </c>
      <c r="C1197" s="6" t="s">
        <v>5281</v>
      </c>
      <c r="D1197" s="6" t="s">
        <v>997</v>
      </c>
      <c r="E1197" s="6" t="s">
        <v>1568</v>
      </c>
      <c r="F1197" s="6" t="s">
        <v>5282</v>
      </c>
      <c r="G1197" s="24" t="s">
        <v>2044</v>
      </c>
      <c r="H1197" s="24"/>
      <c r="I1197" s="24" t="s">
        <v>160</v>
      </c>
      <c r="J1197" s="24"/>
      <c r="K1197" s="24"/>
      <c r="L1197" s="24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29" ht="26.25" customHeight="1" x14ac:dyDescent="0.2">
      <c r="A1198" s="6" t="s">
        <v>5283</v>
      </c>
      <c r="B1198" s="6" t="s">
        <v>2158</v>
      </c>
      <c r="C1198" s="6" t="s">
        <v>5284</v>
      </c>
      <c r="D1198" s="6" t="s">
        <v>5285</v>
      </c>
      <c r="E1198" s="6" t="s">
        <v>5286</v>
      </c>
      <c r="F1198" s="6" t="s">
        <v>5287</v>
      </c>
      <c r="G1198" s="24" t="s">
        <v>3714</v>
      </c>
      <c r="H1198" s="24"/>
      <c r="I1198" s="24" t="s">
        <v>2050</v>
      </c>
      <c r="J1198" s="24"/>
      <c r="K1198" s="24"/>
      <c r="L1198" s="24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 spans="1:29" ht="26.25" customHeight="1" x14ac:dyDescent="0.2">
      <c r="A1199" s="6" t="s">
        <v>280</v>
      </c>
      <c r="B1199" s="6" t="s">
        <v>5162</v>
      </c>
      <c r="C1199" s="6" t="s">
        <v>5288</v>
      </c>
      <c r="D1199" s="6" t="s">
        <v>5289</v>
      </c>
      <c r="E1199" s="6" t="s">
        <v>120</v>
      </c>
      <c r="F1199" s="6" t="s">
        <v>5290</v>
      </c>
      <c r="G1199" s="24" t="s">
        <v>1152</v>
      </c>
      <c r="H1199" s="24"/>
      <c r="I1199" s="24" t="s">
        <v>107</v>
      </c>
      <c r="J1199" s="24"/>
      <c r="K1199" s="24"/>
      <c r="L1199" s="24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 spans="1:29" ht="26.25" customHeight="1" x14ac:dyDescent="0.2">
      <c r="A1200" s="6" t="s">
        <v>5291</v>
      </c>
      <c r="B1200" s="6" t="s">
        <v>2617</v>
      </c>
      <c r="C1200" s="6" t="s">
        <v>5292</v>
      </c>
      <c r="D1200" s="6" t="s">
        <v>4653</v>
      </c>
      <c r="E1200" s="6" t="s">
        <v>3331</v>
      </c>
      <c r="F1200" s="6" t="s">
        <v>5293</v>
      </c>
      <c r="G1200" s="24" t="s">
        <v>1479</v>
      </c>
      <c r="H1200" s="24"/>
      <c r="I1200" s="24" t="s">
        <v>1831</v>
      </c>
      <c r="J1200" s="24"/>
      <c r="K1200" s="24"/>
      <c r="L1200" s="24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 spans="1:29" ht="26.25" customHeight="1" x14ac:dyDescent="0.2">
      <c r="A1201" s="6" t="s">
        <v>2191</v>
      </c>
      <c r="B1201" s="6" t="s">
        <v>5294</v>
      </c>
      <c r="C1201" s="6" t="s">
        <v>5295</v>
      </c>
      <c r="D1201" s="6" t="s">
        <v>1434</v>
      </c>
      <c r="E1201" s="6" t="s">
        <v>3007</v>
      </c>
      <c r="F1201" s="6" t="s">
        <v>5296</v>
      </c>
      <c r="G1201" s="24" t="s">
        <v>144</v>
      </c>
      <c r="H1201" s="24"/>
      <c r="I1201" s="24" t="s">
        <v>1735</v>
      </c>
      <c r="J1201" s="24"/>
      <c r="K1201" s="24"/>
      <c r="L1201" s="24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spans="1:29" ht="26.25" customHeight="1" x14ac:dyDescent="0.2">
      <c r="A1202" s="6" t="s">
        <v>4055</v>
      </c>
      <c r="B1202" s="6" t="s">
        <v>5297</v>
      </c>
      <c r="C1202" s="6" t="s">
        <v>5298</v>
      </c>
      <c r="D1202" s="6" t="s">
        <v>1434</v>
      </c>
      <c r="E1202" s="6" t="s">
        <v>3007</v>
      </c>
      <c r="F1202" s="6" t="s">
        <v>5299</v>
      </c>
      <c r="G1202" s="24" t="s">
        <v>2409</v>
      </c>
      <c r="H1202" s="24"/>
      <c r="I1202" s="24" t="s">
        <v>2092</v>
      </c>
      <c r="J1202" s="24"/>
      <c r="K1202" s="24"/>
      <c r="L1202" s="24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spans="1:29" ht="26.25" customHeight="1" x14ac:dyDescent="0.2">
      <c r="A1203" s="6" t="s">
        <v>882</v>
      </c>
      <c r="B1203" s="6" t="s">
        <v>995</v>
      </c>
      <c r="C1203" s="6" t="s">
        <v>5300</v>
      </c>
      <c r="D1203" s="6" t="s">
        <v>1718</v>
      </c>
      <c r="E1203" s="6" t="s">
        <v>5301</v>
      </c>
      <c r="F1203" s="6" t="s">
        <v>5302</v>
      </c>
      <c r="G1203" s="24" t="s">
        <v>2862</v>
      </c>
      <c r="H1203" s="24"/>
      <c r="I1203" s="24" t="s">
        <v>1438</v>
      </c>
      <c r="J1203" s="24"/>
      <c r="K1203" s="24"/>
      <c r="L1203" s="24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spans="1:29" ht="26.25" customHeight="1" x14ac:dyDescent="0.2">
      <c r="A1204" s="6" t="s">
        <v>1323</v>
      </c>
      <c r="B1204" s="6" t="s">
        <v>3319</v>
      </c>
      <c r="C1204" s="6" t="s">
        <v>5303</v>
      </c>
      <c r="D1204" s="6" t="s">
        <v>519</v>
      </c>
      <c r="E1204" s="6" t="s">
        <v>1856</v>
      </c>
      <c r="F1204" s="6" t="s">
        <v>5304</v>
      </c>
      <c r="G1204" s="24" t="s">
        <v>476</v>
      </c>
      <c r="H1204" s="24"/>
      <c r="I1204" s="24" t="s">
        <v>4374</v>
      </c>
      <c r="J1204" s="24"/>
      <c r="K1204" s="24"/>
      <c r="L1204" s="24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spans="1:29" ht="26.25" customHeight="1" x14ac:dyDescent="0.2">
      <c r="A1205" s="6" t="s">
        <v>5305</v>
      </c>
      <c r="B1205" s="6" t="s">
        <v>132</v>
      </c>
      <c r="C1205" s="6" t="s">
        <v>5306</v>
      </c>
      <c r="D1205" s="6" t="s">
        <v>1034</v>
      </c>
      <c r="E1205" s="6" t="s">
        <v>5307</v>
      </c>
      <c r="F1205" s="6" t="s">
        <v>5308</v>
      </c>
      <c r="G1205" s="24" t="s">
        <v>2620</v>
      </c>
      <c r="H1205" s="24"/>
      <c r="I1205" s="24" t="s">
        <v>686</v>
      </c>
      <c r="J1205" s="24"/>
      <c r="K1205" s="24"/>
      <c r="L1205" s="24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 spans="1:29" ht="26.25" customHeight="1" x14ac:dyDescent="0.2">
      <c r="A1206" s="6" t="s">
        <v>2233</v>
      </c>
      <c r="B1206" s="6" t="s">
        <v>3942</v>
      </c>
      <c r="C1206" s="6" t="s">
        <v>5309</v>
      </c>
      <c r="D1206" s="6" t="s">
        <v>1738</v>
      </c>
      <c r="E1206" s="6" t="s">
        <v>5310</v>
      </c>
      <c r="F1206" s="6" t="s">
        <v>5311</v>
      </c>
      <c r="G1206" s="24" t="s">
        <v>2823</v>
      </c>
      <c r="H1206" s="24"/>
      <c r="I1206" s="24" t="s">
        <v>1735</v>
      </c>
      <c r="J1206" s="24"/>
      <c r="K1206" s="24"/>
      <c r="L1206" s="24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 spans="1:29" ht="26.25" customHeight="1" x14ac:dyDescent="0.2">
      <c r="A1207" s="6" t="s">
        <v>2281</v>
      </c>
      <c r="B1207" s="6" t="s">
        <v>5312</v>
      </c>
      <c r="C1207" s="6" t="s">
        <v>5313</v>
      </c>
      <c r="D1207" s="6" t="s">
        <v>5314</v>
      </c>
      <c r="E1207" s="6" t="s">
        <v>5315</v>
      </c>
      <c r="F1207" s="6" t="s">
        <v>5316</v>
      </c>
      <c r="G1207" s="24" t="s">
        <v>4965</v>
      </c>
      <c r="H1207" s="24"/>
      <c r="I1207" s="24" t="s">
        <v>1279</v>
      </c>
      <c r="J1207" s="24"/>
      <c r="K1207" s="24"/>
      <c r="L1207" s="24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 spans="1:29" ht="26.25" customHeight="1" x14ac:dyDescent="0.2">
      <c r="A1208" s="6" t="s">
        <v>4885</v>
      </c>
      <c r="B1208" s="6" t="s">
        <v>4041</v>
      </c>
      <c r="C1208" s="6" t="s">
        <v>5317</v>
      </c>
      <c r="D1208" s="6" t="s">
        <v>1434</v>
      </c>
      <c r="E1208" s="6" t="s">
        <v>5318</v>
      </c>
      <c r="F1208" s="6" t="s">
        <v>5319</v>
      </c>
      <c r="G1208" s="24" t="s">
        <v>5320</v>
      </c>
      <c r="H1208" s="24"/>
      <c r="I1208" s="24" t="s">
        <v>3010</v>
      </c>
      <c r="J1208" s="24"/>
      <c r="K1208" s="24"/>
      <c r="L1208" s="24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29" ht="26.25" customHeight="1" x14ac:dyDescent="0.2">
      <c r="A1209" s="6" t="s">
        <v>5321</v>
      </c>
      <c r="B1209" s="6" t="s">
        <v>3004</v>
      </c>
      <c r="C1209" s="6" t="s">
        <v>5322</v>
      </c>
      <c r="D1209" s="6" t="s">
        <v>5323</v>
      </c>
      <c r="E1209" s="6" t="s">
        <v>5324</v>
      </c>
      <c r="F1209" s="6" t="s">
        <v>5325</v>
      </c>
      <c r="G1209" s="24" t="s">
        <v>4762</v>
      </c>
      <c r="H1209" s="24"/>
      <c r="I1209" s="24" t="s">
        <v>3758</v>
      </c>
      <c r="J1209" s="24"/>
      <c r="K1209" s="24"/>
      <c r="L1209" s="24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spans="1:29" ht="26.25" customHeight="1" x14ac:dyDescent="0.2">
      <c r="A1210" s="6" t="s">
        <v>5326</v>
      </c>
      <c r="B1210" s="6" t="s">
        <v>3568</v>
      </c>
      <c r="C1210" s="6" t="s">
        <v>5327</v>
      </c>
      <c r="D1210" s="6" t="s">
        <v>1371</v>
      </c>
      <c r="E1210" s="6" t="s">
        <v>5328</v>
      </c>
      <c r="F1210" s="6" t="s">
        <v>5329</v>
      </c>
      <c r="G1210" s="24" t="s">
        <v>3635</v>
      </c>
      <c r="H1210" s="24"/>
      <c r="I1210" s="24" t="s">
        <v>1473</v>
      </c>
      <c r="J1210" s="24"/>
      <c r="K1210" s="24"/>
      <c r="L1210" s="24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 spans="1:29" ht="26.25" customHeight="1" x14ac:dyDescent="0.2">
      <c r="A1211" s="6" t="s">
        <v>5330</v>
      </c>
      <c r="B1211" s="6" t="s">
        <v>5331</v>
      </c>
      <c r="C1211" s="6" t="s">
        <v>5332</v>
      </c>
      <c r="D1211" s="6" t="s">
        <v>5333</v>
      </c>
      <c r="E1211" s="6" t="s">
        <v>2340</v>
      </c>
      <c r="F1211" s="6" t="s">
        <v>5334</v>
      </c>
      <c r="G1211" s="24" t="s">
        <v>4950</v>
      </c>
      <c r="H1211" s="24"/>
      <c r="I1211" s="24" t="s">
        <v>1368</v>
      </c>
      <c r="J1211" s="24"/>
      <c r="K1211" s="24"/>
      <c r="L1211" s="24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 spans="1:29" ht="26.25" customHeight="1" x14ac:dyDescent="0.2">
      <c r="A1212" s="6" t="s">
        <v>1162</v>
      </c>
      <c r="B1212" s="6" t="s">
        <v>5335</v>
      </c>
      <c r="C1212" s="6" t="s">
        <v>5336</v>
      </c>
      <c r="D1212" s="6" t="s">
        <v>5337</v>
      </c>
      <c r="E1212" s="6" t="s">
        <v>5338</v>
      </c>
      <c r="F1212" s="6" t="s">
        <v>5339</v>
      </c>
      <c r="G1212" s="24" t="s">
        <v>2108</v>
      </c>
      <c r="H1212" s="24"/>
      <c r="I1212" s="24" t="s">
        <v>456</v>
      </c>
      <c r="J1212" s="24"/>
      <c r="K1212" s="24"/>
      <c r="L1212" s="24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 spans="1:29" ht="26.25" customHeight="1" x14ac:dyDescent="0.2">
      <c r="A1213" s="6" t="s">
        <v>5340</v>
      </c>
      <c r="B1213" s="6" t="s">
        <v>5341</v>
      </c>
      <c r="C1213" s="6" t="s">
        <v>5342</v>
      </c>
      <c r="D1213" s="6" t="s">
        <v>5343</v>
      </c>
      <c r="E1213" s="6" t="s">
        <v>5344</v>
      </c>
      <c r="F1213" s="6" t="s">
        <v>5345</v>
      </c>
      <c r="G1213" s="24" t="s">
        <v>2823</v>
      </c>
      <c r="H1213" s="24"/>
      <c r="I1213" s="24" t="s">
        <v>5346</v>
      </c>
      <c r="J1213" s="24"/>
      <c r="K1213" s="24"/>
      <c r="L1213" s="24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 ht="26.25" customHeight="1" x14ac:dyDescent="0.2">
      <c r="A1214" s="6" t="s">
        <v>3636</v>
      </c>
      <c r="B1214" s="6" t="s">
        <v>487</v>
      </c>
      <c r="C1214" s="6" t="s">
        <v>5347</v>
      </c>
      <c r="D1214" s="6" t="s">
        <v>3696</v>
      </c>
      <c r="E1214" s="6" t="s">
        <v>4883</v>
      </c>
      <c r="F1214" s="6" t="s">
        <v>5348</v>
      </c>
      <c r="G1214" s="24" t="s">
        <v>3692</v>
      </c>
      <c r="H1214" s="24"/>
      <c r="I1214" s="24" t="s">
        <v>5349</v>
      </c>
      <c r="J1214" s="24"/>
      <c r="K1214" s="24"/>
      <c r="L1214" s="24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 spans="1:29" ht="26.25" customHeight="1" x14ac:dyDescent="0.2">
      <c r="A1215" s="6" t="s">
        <v>3385</v>
      </c>
      <c r="B1215" s="6" t="s">
        <v>5129</v>
      </c>
      <c r="C1215" s="6" t="s">
        <v>5350</v>
      </c>
      <c r="D1215" s="6" t="s">
        <v>5351</v>
      </c>
      <c r="E1215" s="6" t="s">
        <v>5104</v>
      </c>
      <c r="F1215" s="6" t="s">
        <v>5352</v>
      </c>
      <c r="G1215" s="24" t="s">
        <v>4636</v>
      </c>
      <c r="H1215" s="24"/>
      <c r="I1215" s="24" t="s">
        <v>59</v>
      </c>
      <c r="J1215" s="24"/>
      <c r="K1215" s="24"/>
      <c r="L1215" s="24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 spans="1:29" ht="26.25" customHeight="1" x14ac:dyDescent="0.2">
      <c r="A1216" s="6" t="s">
        <v>478</v>
      </c>
      <c r="B1216" s="6" t="s">
        <v>839</v>
      </c>
      <c r="C1216" s="6" t="s">
        <v>5353</v>
      </c>
      <c r="D1216" s="6" t="s">
        <v>2888</v>
      </c>
      <c r="E1216" s="6" t="s">
        <v>5354</v>
      </c>
      <c r="F1216" s="6" t="s">
        <v>5355</v>
      </c>
      <c r="G1216" s="24" t="s">
        <v>396</v>
      </c>
      <c r="H1216" s="24"/>
      <c r="I1216" s="24" t="s">
        <v>1169</v>
      </c>
      <c r="J1216" s="24"/>
      <c r="K1216" s="24"/>
      <c r="L1216" s="24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spans="1:29" ht="26.25" customHeight="1" x14ac:dyDescent="0.2">
      <c r="A1217" s="6" t="s">
        <v>5356</v>
      </c>
      <c r="B1217" s="6" t="s">
        <v>3492</v>
      </c>
      <c r="C1217" s="6" t="s">
        <v>5357</v>
      </c>
      <c r="D1217" s="6" t="s">
        <v>5358</v>
      </c>
      <c r="E1217" s="6" t="s">
        <v>5359</v>
      </c>
      <c r="F1217" s="6" t="s">
        <v>5360</v>
      </c>
      <c r="G1217" s="24" t="s">
        <v>2072</v>
      </c>
      <c r="H1217" s="24"/>
      <c r="I1217" s="24" t="s">
        <v>2050</v>
      </c>
      <c r="J1217" s="24"/>
      <c r="K1217" s="24"/>
      <c r="L1217" s="24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spans="1:29" ht="26.25" customHeight="1" x14ac:dyDescent="0.2">
      <c r="A1218" s="6" t="s">
        <v>3609</v>
      </c>
      <c r="B1218" s="6" t="s">
        <v>1736</v>
      </c>
      <c r="C1218" s="6" t="s">
        <v>5361</v>
      </c>
      <c r="D1218" s="6" t="s">
        <v>5362</v>
      </c>
      <c r="E1218" s="6" t="s">
        <v>5363</v>
      </c>
      <c r="F1218" s="6" t="s">
        <v>5364</v>
      </c>
      <c r="G1218" s="24" t="s">
        <v>979</v>
      </c>
      <c r="H1218" s="24"/>
      <c r="I1218" s="24" t="s">
        <v>5365</v>
      </c>
      <c r="J1218" s="24"/>
      <c r="K1218" s="24"/>
      <c r="L1218" s="24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 spans="1:29" ht="26.25" customHeight="1" x14ac:dyDescent="0.2">
      <c r="A1219" s="6" t="s">
        <v>2348</v>
      </c>
      <c r="B1219" s="6" t="s">
        <v>2452</v>
      </c>
      <c r="C1219" s="6" t="s">
        <v>5366</v>
      </c>
      <c r="D1219" s="6" t="s">
        <v>1911</v>
      </c>
      <c r="E1219" s="6" t="s">
        <v>150</v>
      </c>
      <c r="F1219" s="6" t="s">
        <v>5367</v>
      </c>
      <c r="G1219" s="24" t="s">
        <v>5368</v>
      </c>
      <c r="H1219" s="24"/>
      <c r="I1219" s="24" t="s">
        <v>5369</v>
      </c>
      <c r="J1219" s="24"/>
      <c r="K1219" s="24"/>
      <c r="L1219" s="24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 spans="1:29" ht="26.25" customHeight="1" x14ac:dyDescent="0.2">
      <c r="A1220" s="6" t="s">
        <v>3563</v>
      </c>
      <c r="B1220" s="6" t="s">
        <v>3353</v>
      </c>
      <c r="C1220" s="6" t="s">
        <v>5370</v>
      </c>
      <c r="D1220" s="6" t="s">
        <v>948</v>
      </c>
      <c r="E1220" s="6" t="s">
        <v>5371</v>
      </c>
      <c r="F1220" s="6" t="s">
        <v>5372</v>
      </c>
      <c r="G1220" s="24" t="s">
        <v>42</v>
      </c>
      <c r="H1220" s="24"/>
      <c r="I1220" s="24" t="s">
        <v>1901</v>
      </c>
      <c r="J1220" s="24"/>
      <c r="K1220" s="24"/>
      <c r="L1220" s="24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spans="1:29" ht="26.25" customHeight="1" x14ac:dyDescent="0.2">
      <c r="A1221" s="6" t="s">
        <v>4072</v>
      </c>
      <c r="B1221" s="6" t="s">
        <v>1390</v>
      </c>
      <c r="C1221" s="6" t="s">
        <v>5373</v>
      </c>
      <c r="D1221" s="6" t="s">
        <v>5374</v>
      </c>
      <c r="E1221" s="6" t="s">
        <v>5177</v>
      </c>
      <c r="F1221" s="6" t="s">
        <v>5375</v>
      </c>
      <c r="G1221" s="24" t="s">
        <v>4529</v>
      </c>
      <c r="H1221" s="24"/>
      <c r="I1221" s="24" t="s">
        <v>2329</v>
      </c>
      <c r="J1221" s="24"/>
      <c r="K1221" s="24"/>
      <c r="L1221" s="24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spans="1:29" ht="26.25" customHeight="1" x14ac:dyDescent="0.2">
      <c r="A1222" s="6" t="s">
        <v>3486</v>
      </c>
      <c r="B1222" s="6" t="s">
        <v>5376</v>
      </c>
      <c r="C1222" s="6" t="s">
        <v>5377</v>
      </c>
      <c r="D1222" s="6" t="s">
        <v>5378</v>
      </c>
      <c r="E1222" s="6" t="s">
        <v>5379</v>
      </c>
      <c r="F1222" s="6" t="s">
        <v>5380</v>
      </c>
      <c r="G1222" s="24" t="s">
        <v>5381</v>
      </c>
      <c r="H1222" s="24"/>
      <c r="I1222" s="24" t="s">
        <v>4637</v>
      </c>
      <c r="J1222" s="24"/>
      <c r="K1222" s="24"/>
      <c r="L1222" s="24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 spans="1:29" ht="26.25" customHeight="1" x14ac:dyDescent="0.2">
      <c r="A1223" s="6" t="s">
        <v>5382</v>
      </c>
      <c r="B1223" s="6" t="s">
        <v>5383</v>
      </c>
      <c r="C1223" s="6" t="s">
        <v>5384</v>
      </c>
      <c r="D1223" s="6" t="s">
        <v>519</v>
      </c>
      <c r="E1223" s="6" t="s">
        <v>5385</v>
      </c>
      <c r="F1223" s="6" t="s">
        <v>5386</v>
      </c>
      <c r="G1223" s="24" t="s">
        <v>4713</v>
      </c>
      <c r="H1223" s="24"/>
      <c r="I1223" s="24" t="s">
        <v>5387</v>
      </c>
      <c r="J1223" s="24"/>
      <c r="K1223" s="24"/>
      <c r="L1223" s="24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 spans="1:29" ht="26.25" customHeight="1" x14ac:dyDescent="0.2">
      <c r="A1224" s="6" t="s">
        <v>1439</v>
      </c>
      <c r="B1224" s="6" t="s">
        <v>1147</v>
      </c>
      <c r="C1224" s="6" t="s">
        <v>5388</v>
      </c>
      <c r="D1224" s="6" t="s">
        <v>2774</v>
      </c>
      <c r="E1224" s="6" t="s">
        <v>5389</v>
      </c>
      <c r="F1224" s="6" t="s">
        <v>5390</v>
      </c>
      <c r="G1224" s="24" t="s">
        <v>3549</v>
      </c>
      <c r="H1224" s="24"/>
      <c r="I1224" s="24" t="s">
        <v>5391</v>
      </c>
      <c r="J1224" s="24"/>
      <c r="K1224" s="24"/>
      <c r="L1224" s="24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 spans="1:29" ht="26.25" customHeight="1" x14ac:dyDescent="0.2">
      <c r="A1225" s="6" t="s">
        <v>5392</v>
      </c>
      <c r="B1225" s="6" t="s">
        <v>5393</v>
      </c>
      <c r="C1225" s="6" t="s">
        <v>5394</v>
      </c>
      <c r="D1225" s="6" t="s">
        <v>1718</v>
      </c>
      <c r="E1225" s="6" t="s">
        <v>5395</v>
      </c>
      <c r="F1225" s="6" t="s">
        <v>5396</v>
      </c>
      <c r="G1225" s="24" t="s">
        <v>2956</v>
      </c>
      <c r="H1225" s="24"/>
      <c r="I1225" s="24" t="s">
        <v>1890</v>
      </c>
      <c r="J1225" s="24"/>
      <c r="K1225" s="24"/>
      <c r="L1225" s="24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spans="1:29" ht="26.25" customHeight="1" x14ac:dyDescent="0.2">
      <c r="A1226" s="6" t="s">
        <v>4097</v>
      </c>
      <c r="B1226" s="6" t="s">
        <v>3730</v>
      </c>
      <c r="C1226" s="6" t="s">
        <v>5397</v>
      </c>
      <c r="D1226" s="6" t="s">
        <v>24</v>
      </c>
      <c r="E1226" s="6" t="s">
        <v>3414</v>
      </c>
      <c r="F1226" s="6" t="s">
        <v>5398</v>
      </c>
      <c r="G1226" s="24" t="s">
        <v>4529</v>
      </c>
      <c r="H1226" s="24"/>
      <c r="I1226" s="24" t="s">
        <v>389</v>
      </c>
      <c r="J1226" s="24"/>
      <c r="K1226" s="24"/>
      <c r="L1226" s="24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spans="1:29" ht="26.25" customHeight="1" x14ac:dyDescent="0.2">
      <c r="A1227" s="6" t="s">
        <v>4709</v>
      </c>
      <c r="B1227" s="6" t="s">
        <v>5399</v>
      </c>
      <c r="C1227" s="6" t="s">
        <v>5400</v>
      </c>
      <c r="D1227" s="6" t="s">
        <v>253</v>
      </c>
      <c r="E1227" s="6" t="s">
        <v>795</v>
      </c>
      <c r="F1227" s="6" t="s">
        <v>5401</v>
      </c>
      <c r="G1227" s="24" t="s">
        <v>2862</v>
      </c>
      <c r="H1227" s="24"/>
      <c r="I1227" s="24" t="s">
        <v>1729</v>
      </c>
      <c r="J1227" s="24"/>
      <c r="K1227" s="24"/>
      <c r="L1227" s="24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29" ht="26.25" customHeight="1" x14ac:dyDescent="0.2">
      <c r="A1228" s="6" t="s">
        <v>1609</v>
      </c>
      <c r="B1228" s="6" t="s">
        <v>5402</v>
      </c>
      <c r="C1228" s="6" t="s">
        <v>5403</v>
      </c>
      <c r="D1228" s="6" t="s">
        <v>5404</v>
      </c>
      <c r="E1228" s="6" t="s">
        <v>5405</v>
      </c>
      <c r="F1228" s="6" t="s">
        <v>5401</v>
      </c>
      <c r="G1228" s="24" t="s">
        <v>2409</v>
      </c>
      <c r="H1228" s="24"/>
      <c r="I1228" s="24" t="s">
        <v>91</v>
      </c>
      <c r="J1228" s="24"/>
      <c r="K1228" s="24"/>
      <c r="L1228" s="24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 spans="1:29" ht="26.25" customHeight="1" x14ac:dyDescent="0.2">
      <c r="A1229" s="6" t="s">
        <v>672</v>
      </c>
      <c r="B1229" s="6" t="s">
        <v>4453</v>
      </c>
      <c r="C1229" s="6" t="s">
        <v>5406</v>
      </c>
      <c r="D1229" s="6" t="s">
        <v>5407</v>
      </c>
      <c r="E1229" s="6" t="s">
        <v>5408</v>
      </c>
      <c r="F1229" s="6" t="s">
        <v>5409</v>
      </c>
      <c r="G1229" s="24" t="s">
        <v>5166</v>
      </c>
      <c r="H1229" s="24"/>
      <c r="I1229" s="24" t="s">
        <v>412</v>
      </c>
      <c r="J1229" s="24"/>
      <c r="K1229" s="24"/>
      <c r="L1229" s="24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spans="1:29" ht="26.25" customHeight="1" x14ac:dyDescent="0.2">
      <c r="A1230" s="6" t="s">
        <v>5410</v>
      </c>
      <c r="B1230" s="6" t="s">
        <v>5411</v>
      </c>
      <c r="C1230" s="6" t="s">
        <v>5412</v>
      </c>
      <c r="D1230" s="6" t="s">
        <v>1067</v>
      </c>
      <c r="E1230" s="6" t="s">
        <v>5413</v>
      </c>
      <c r="F1230" s="6" t="s">
        <v>5414</v>
      </c>
      <c r="G1230" s="24" t="s">
        <v>5415</v>
      </c>
      <c r="H1230" s="24"/>
      <c r="I1230" s="24" t="s">
        <v>2634</v>
      </c>
      <c r="J1230" s="24"/>
      <c r="K1230" s="24"/>
      <c r="L1230" s="24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spans="1:29" ht="26.25" customHeight="1" x14ac:dyDescent="0.2">
      <c r="A1231" s="6" t="s">
        <v>5416</v>
      </c>
      <c r="B1231" s="6" t="s">
        <v>77</v>
      </c>
      <c r="C1231" s="6" t="s">
        <v>5417</v>
      </c>
      <c r="D1231" s="6" t="s">
        <v>5067</v>
      </c>
      <c r="E1231" s="6" t="s">
        <v>5418</v>
      </c>
      <c r="F1231" s="6" t="s">
        <v>5419</v>
      </c>
      <c r="G1231" s="24" t="s">
        <v>3318</v>
      </c>
      <c r="H1231" s="24"/>
      <c r="I1231" s="24" t="s">
        <v>5369</v>
      </c>
      <c r="J1231" s="24"/>
      <c r="K1231" s="24"/>
      <c r="L1231" s="24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 spans="1:29" ht="26.25" customHeight="1" x14ac:dyDescent="0.2">
      <c r="A1232" s="6" t="s">
        <v>1722</v>
      </c>
      <c r="B1232" s="6" t="s">
        <v>2776</v>
      </c>
      <c r="C1232" s="6" t="s">
        <v>5420</v>
      </c>
      <c r="D1232" s="6" t="s">
        <v>5421</v>
      </c>
      <c r="E1232" s="6" t="s">
        <v>4518</v>
      </c>
      <c r="F1232" s="6" t="s">
        <v>5422</v>
      </c>
      <c r="G1232" s="24" t="s">
        <v>1935</v>
      </c>
      <c r="H1232" s="24"/>
      <c r="I1232" s="24" t="s">
        <v>412</v>
      </c>
      <c r="J1232" s="24"/>
      <c r="K1232" s="24"/>
      <c r="L1232" s="24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 spans="1:29" ht="26.25" customHeight="1" x14ac:dyDescent="0.2">
      <c r="A1233" s="6" t="s">
        <v>5423</v>
      </c>
      <c r="B1233" s="6" t="s">
        <v>3771</v>
      </c>
      <c r="C1233" s="6" t="s">
        <v>5424</v>
      </c>
      <c r="D1233" s="6" t="s">
        <v>5425</v>
      </c>
      <c r="E1233" s="6" t="s">
        <v>5426</v>
      </c>
      <c r="F1233" s="6" t="s">
        <v>5427</v>
      </c>
      <c r="G1233" s="24" t="s">
        <v>5174</v>
      </c>
      <c r="H1233" s="24"/>
      <c r="I1233" s="24" t="s">
        <v>632</v>
      </c>
      <c r="J1233" s="24"/>
      <c r="K1233" s="24"/>
      <c r="L1233" s="24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 spans="1:29" ht="26.25" customHeight="1" x14ac:dyDescent="0.2">
      <c r="A1234" s="6" t="s">
        <v>5428</v>
      </c>
      <c r="B1234" s="6" t="s">
        <v>2388</v>
      </c>
      <c r="C1234" s="6" t="s">
        <v>5429</v>
      </c>
      <c r="D1234" s="6" t="s">
        <v>905</v>
      </c>
      <c r="E1234" s="6" t="s">
        <v>1233</v>
      </c>
      <c r="F1234" s="6" t="s">
        <v>5430</v>
      </c>
      <c r="G1234" s="24" t="s">
        <v>5431</v>
      </c>
      <c r="H1234" s="24"/>
      <c r="I1234" s="24" t="s">
        <v>5432</v>
      </c>
      <c r="J1234" s="24"/>
      <c r="K1234" s="24"/>
      <c r="L1234" s="24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 spans="1:29" ht="26.25" customHeight="1" x14ac:dyDescent="0.2">
      <c r="A1235" s="6" t="s">
        <v>2233</v>
      </c>
      <c r="B1235" s="6" t="s">
        <v>5433</v>
      </c>
      <c r="C1235" s="6" t="s">
        <v>5434</v>
      </c>
      <c r="D1235" s="6" t="s">
        <v>5435</v>
      </c>
      <c r="E1235" s="6" t="s">
        <v>5436</v>
      </c>
      <c r="F1235" s="6" t="s">
        <v>5437</v>
      </c>
      <c r="G1235" s="24" t="s">
        <v>491</v>
      </c>
      <c r="H1235" s="24"/>
      <c r="I1235" s="24" t="s">
        <v>4410</v>
      </c>
      <c r="J1235" s="24"/>
      <c r="K1235" s="24"/>
      <c r="L1235" s="24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 spans="1:29" ht="26.25" customHeight="1" x14ac:dyDescent="0.2">
      <c r="A1236" s="6" t="s">
        <v>1552</v>
      </c>
      <c r="B1236" s="6" t="s">
        <v>3550</v>
      </c>
      <c r="C1236" s="6" t="s">
        <v>5438</v>
      </c>
      <c r="D1236" s="6" t="s">
        <v>1880</v>
      </c>
      <c r="E1236" s="6" t="s">
        <v>4320</v>
      </c>
      <c r="F1236" s="6" t="s">
        <v>5439</v>
      </c>
      <c r="G1236" s="24" t="s">
        <v>211</v>
      </c>
      <c r="H1236" s="24"/>
      <c r="I1236" s="24" t="s">
        <v>730</v>
      </c>
      <c r="J1236" s="24"/>
      <c r="K1236" s="24"/>
      <c r="L1236" s="24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 spans="1:29" ht="26.25" customHeight="1" x14ac:dyDescent="0.2">
      <c r="A1237" s="6" t="s">
        <v>5035</v>
      </c>
      <c r="B1237" s="6" t="s">
        <v>5440</v>
      </c>
      <c r="C1237" s="6" t="s">
        <v>5441</v>
      </c>
      <c r="D1237" s="6" t="s">
        <v>5442</v>
      </c>
      <c r="E1237" s="6" t="s">
        <v>5443</v>
      </c>
      <c r="F1237" s="6" t="s">
        <v>5444</v>
      </c>
      <c r="G1237" s="24" t="s">
        <v>1529</v>
      </c>
      <c r="H1237" s="24"/>
      <c r="I1237" s="24" t="s">
        <v>1796</v>
      </c>
      <c r="J1237" s="24"/>
      <c r="K1237" s="24"/>
      <c r="L1237" s="24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spans="1:29" ht="26.25" customHeight="1" x14ac:dyDescent="0.2">
      <c r="A1238" s="6" t="s">
        <v>1663</v>
      </c>
      <c r="B1238" s="6" t="s">
        <v>1736</v>
      </c>
      <c r="C1238" s="6" t="s">
        <v>5445</v>
      </c>
      <c r="D1238" s="6" t="s">
        <v>5446</v>
      </c>
      <c r="E1238" s="6" t="s">
        <v>5447</v>
      </c>
      <c r="F1238" s="6" t="s">
        <v>5448</v>
      </c>
      <c r="G1238" s="24" t="s">
        <v>3567</v>
      </c>
      <c r="H1238" s="24"/>
      <c r="I1238" s="24" t="s">
        <v>2971</v>
      </c>
      <c r="J1238" s="24"/>
      <c r="K1238" s="24"/>
      <c r="L1238" s="24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 ht="26.25" customHeight="1" x14ac:dyDescent="0.2">
      <c r="A1239" s="6" t="s">
        <v>2830</v>
      </c>
      <c r="B1239" s="6" t="s">
        <v>1602</v>
      </c>
      <c r="C1239" s="6" t="s">
        <v>5449</v>
      </c>
      <c r="D1239" s="6" t="s">
        <v>3488</v>
      </c>
      <c r="E1239" s="6" t="s">
        <v>2200</v>
      </c>
      <c r="F1239" s="6" t="s">
        <v>5450</v>
      </c>
      <c r="G1239" s="24" t="s">
        <v>1389</v>
      </c>
      <c r="H1239" s="24"/>
      <c r="I1239" s="24" t="s">
        <v>485</v>
      </c>
      <c r="J1239" s="24"/>
      <c r="K1239" s="24"/>
      <c r="L1239" s="24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 ht="26.25" customHeight="1" x14ac:dyDescent="0.2">
      <c r="A1240" s="6" t="s">
        <v>1244</v>
      </c>
      <c r="B1240" s="6" t="s">
        <v>5451</v>
      </c>
      <c r="C1240" s="6" t="s">
        <v>5452</v>
      </c>
      <c r="D1240" s="6" t="s">
        <v>3301</v>
      </c>
      <c r="E1240" s="6" t="s">
        <v>5453</v>
      </c>
      <c r="F1240" s="6" t="s">
        <v>5454</v>
      </c>
      <c r="G1240" s="24" t="s">
        <v>1485</v>
      </c>
      <c r="H1240" s="24"/>
      <c r="I1240" s="24" t="s">
        <v>2595</v>
      </c>
      <c r="J1240" s="24"/>
      <c r="K1240" s="24"/>
      <c r="L1240" s="24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spans="1:29" ht="26.25" customHeight="1" x14ac:dyDescent="0.2">
      <c r="A1241" s="6" t="s">
        <v>4520</v>
      </c>
      <c r="B1241" s="6" t="s">
        <v>3171</v>
      </c>
      <c r="C1241" s="6" t="s">
        <v>5455</v>
      </c>
      <c r="D1241" s="6" t="s">
        <v>3557</v>
      </c>
      <c r="E1241" s="6" t="s">
        <v>654</v>
      </c>
      <c r="F1241" s="6" t="s">
        <v>5456</v>
      </c>
      <c r="G1241" s="24" t="s">
        <v>4322</v>
      </c>
      <c r="H1241" s="24"/>
      <c r="I1241" s="24" t="s">
        <v>2581</v>
      </c>
      <c r="J1241" s="24"/>
      <c r="K1241" s="24"/>
      <c r="L1241" s="24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spans="1:29" ht="26.25" customHeight="1" x14ac:dyDescent="0.2">
      <c r="A1242" s="6" t="s">
        <v>5457</v>
      </c>
      <c r="B1242" s="6" t="s">
        <v>5458</v>
      </c>
      <c r="C1242" s="6" t="s">
        <v>5459</v>
      </c>
      <c r="D1242" s="6" t="s">
        <v>5460</v>
      </c>
      <c r="E1242" s="6" t="s">
        <v>5461</v>
      </c>
      <c r="F1242" s="6" t="s">
        <v>5462</v>
      </c>
      <c r="G1242" s="24" t="s">
        <v>907</v>
      </c>
      <c r="H1242" s="24"/>
      <c r="I1242" s="24" t="s">
        <v>5463</v>
      </c>
      <c r="J1242" s="24"/>
      <c r="K1242" s="24"/>
      <c r="L1242" s="24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 ht="26.25" customHeight="1" x14ac:dyDescent="0.2">
      <c r="A1243" s="6" t="s">
        <v>3917</v>
      </c>
      <c r="B1243" s="6" t="s">
        <v>267</v>
      </c>
      <c r="C1243" s="6" t="s">
        <v>5464</v>
      </c>
      <c r="D1243" s="6" t="s">
        <v>5465</v>
      </c>
      <c r="E1243" s="6" t="s">
        <v>3073</v>
      </c>
      <c r="F1243" s="6" t="s">
        <v>5466</v>
      </c>
      <c r="G1243" s="24" t="s">
        <v>663</v>
      </c>
      <c r="H1243" s="24"/>
      <c r="I1243" s="24" t="s">
        <v>2680</v>
      </c>
      <c r="J1243" s="24"/>
      <c r="K1243" s="24"/>
      <c r="L1243" s="24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spans="1:29" ht="26.25" customHeight="1" x14ac:dyDescent="0.2">
      <c r="A1244" s="6" t="s">
        <v>2750</v>
      </c>
      <c r="B1244" s="6" t="s">
        <v>5467</v>
      </c>
      <c r="C1244" s="6" t="s">
        <v>5468</v>
      </c>
      <c r="D1244" s="6" t="s">
        <v>1718</v>
      </c>
      <c r="E1244" s="6" t="s">
        <v>5469</v>
      </c>
      <c r="F1244" s="6" t="s">
        <v>5470</v>
      </c>
      <c r="G1244" s="24" t="s">
        <v>3180</v>
      </c>
      <c r="H1244" s="24"/>
      <c r="I1244" s="24" t="s">
        <v>1438</v>
      </c>
      <c r="J1244" s="24"/>
      <c r="K1244" s="24"/>
      <c r="L1244" s="24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spans="1:29" ht="26.25" customHeight="1" x14ac:dyDescent="0.2">
      <c r="A1245" s="6" t="s">
        <v>1338</v>
      </c>
      <c r="B1245" s="6" t="s">
        <v>5471</v>
      </c>
      <c r="C1245" s="6" t="s">
        <v>5472</v>
      </c>
      <c r="D1245" s="6" t="s">
        <v>5473</v>
      </c>
      <c r="E1245" s="6" t="s">
        <v>5474</v>
      </c>
      <c r="F1245" s="6" t="s">
        <v>5475</v>
      </c>
      <c r="G1245" s="24" t="s">
        <v>5476</v>
      </c>
      <c r="H1245" s="24"/>
      <c r="I1245" s="24" t="s">
        <v>1901</v>
      </c>
      <c r="J1245" s="24"/>
      <c r="K1245" s="24"/>
      <c r="L1245" s="24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 spans="1:29" ht="26.25" customHeight="1" x14ac:dyDescent="0.2">
      <c r="A1246" s="6" t="s">
        <v>4011</v>
      </c>
      <c r="B1246" s="6" t="s">
        <v>2105</v>
      </c>
      <c r="C1246" s="6" t="s">
        <v>5477</v>
      </c>
      <c r="D1246" s="6" t="s">
        <v>5478</v>
      </c>
      <c r="E1246" s="6" t="s">
        <v>5479</v>
      </c>
      <c r="F1246" s="6" t="s">
        <v>5480</v>
      </c>
      <c r="G1246" s="24" t="s">
        <v>2970</v>
      </c>
      <c r="H1246" s="24"/>
      <c r="I1246" s="24" t="s">
        <v>287</v>
      </c>
      <c r="J1246" s="24"/>
      <c r="K1246" s="24"/>
      <c r="L1246" s="24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spans="1:29" ht="26.25" customHeight="1" x14ac:dyDescent="0.2">
      <c r="A1247" s="6" t="s">
        <v>5481</v>
      </c>
      <c r="B1247" s="6" t="s">
        <v>69</v>
      </c>
      <c r="C1247" s="6" t="s">
        <v>5482</v>
      </c>
      <c r="D1247" s="6" t="s">
        <v>5483</v>
      </c>
      <c r="E1247" s="6" t="s">
        <v>5484</v>
      </c>
      <c r="F1247" s="6" t="s">
        <v>5485</v>
      </c>
      <c r="G1247" s="24" t="s">
        <v>514</v>
      </c>
      <c r="H1247" s="24"/>
      <c r="I1247" s="24" t="s">
        <v>5486</v>
      </c>
      <c r="J1247" s="24"/>
      <c r="K1247" s="24"/>
      <c r="L1247" s="24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 ht="26.25" customHeight="1" x14ac:dyDescent="0.2">
      <c r="A1248" s="6" t="s">
        <v>633</v>
      </c>
      <c r="B1248" s="6" t="s">
        <v>2275</v>
      </c>
      <c r="C1248" s="6" t="s">
        <v>5487</v>
      </c>
      <c r="D1248" s="6" t="s">
        <v>4734</v>
      </c>
      <c r="E1248" s="6" t="s">
        <v>5488</v>
      </c>
      <c r="F1248" s="6" t="s">
        <v>5489</v>
      </c>
      <c r="G1248" s="24" t="s">
        <v>4772</v>
      </c>
      <c r="H1248" s="24"/>
      <c r="I1248" s="24" t="s">
        <v>5490</v>
      </c>
      <c r="J1248" s="24"/>
      <c r="K1248" s="24"/>
      <c r="L1248" s="24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 ht="26.25" customHeight="1" x14ac:dyDescent="0.2">
      <c r="A1249" s="6" t="s">
        <v>1170</v>
      </c>
      <c r="B1249" s="6" t="s">
        <v>1040</v>
      </c>
      <c r="C1249" s="6" t="s">
        <v>5491</v>
      </c>
      <c r="D1249" s="6" t="s">
        <v>5492</v>
      </c>
      <c r="E1249" s="6" t="s">
        <v>5493</v>
      </c>
      <c r="F1249" s="6" t="s">
        <v>5494</v>
      </c>
      <c r="G1249" s="24" t="s">
        <v>3422</v>
      </c>
      <c r="H1249" s="24"/>
      <c r="I1249" s="24" t="s">
        <v>99</v>
      </c>
      <c r="J1249" s="24"/>
      <c r="K1249" s="24"/>
      <c r="L1249" s="24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spans="1:29" ht="26.25" customHeight="1" x14ac:dyDescent="0.2">
      <c r="A1250" s="6" t="s">
        <v>1402</v>
      </c>
      <c r="B1250" s="6" t="s">
        <v>5495</v>
      </c>
      <c r="C1250" s="6" t="s">
        <v>5496</v>
      </c>
      <c r="D1250" s="6" t="s">
        <v>192</v>
      </c>
      <c r="E1250" s="6" t="s">
        <v>5497</v>
      </c>
      <c r="F1250" s="6" t="s">
        <v>5498</v>
      </c>
      <c r="G1250" s="24" t="s">
        <v>2590</v>
      </c>
      <c r="H1250" s="24"/>
      <c r="I1250" s="24" t="s">
        <v>477</v>
      </c>
      <c r="J1250" s="24"/>
      <c r="K1250" s="24"/>
      <c r="L1250" s="24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spans="1:29" ht="26.25" customHeight="1" x14ac:dyDescent="0.2">
      <c r="A1251" s="6" t="s">
        <v>44</v>
      </c>
      <c r="B1251" s="6" t="s">
        <v>5499</v>
      </c>
      <c r="C1251" s="6" t="s">
        <v>5500</v>
      </c>
      <c r="D1251" s="6" t="s">
        <v>948</v>
      </c>
      <c r="E1251" s="6" t="s">
        <v>698</v>
      </c>
      <c r="F1251" s="6" t="s">
        <v>5501</v>
      </c>
      <c r="G1251" s="24" t="s">
        <v>2385</v>
      </c>
      <c r="H1251" s="24"/>
      <c r="I1251" s="24" t="s">
        <v>2092</v>
      </c>
      <c r="J1251" s="24"/>
      <c r="K1251" s="24"/>
      <c r="L1251" s="24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spans="1:29" ht="26.25" customHeight="1" x14ac:dyDescent="0.2">
      <c r="A1252" s="6" t="s">
        <v>4885</v>
      </c>
      <c r="B1252" s="6" t="s">
        <v>5502</v>
      </c>
      <c r="C1252" s="6" t="s">
        <v>5503</v>
      </c>
      <c r="D1252" s="6" t="s">
        <v>5504</v>
      </c>
      <c r="E1252" s="6" t="s">
        <v>5505</v>
      </c>
      <c r="F1252" s="6" t="s">
        <v>5506</v>
      </c>
      <c r="G1252" s="24" t="s">
        <v>2891</v>
      </c>
      <c r="H1252" s="24"/>
      <c r="I1252" s="24" t="s">
        <v>196</v>
      </c>
      <c r="J1252" s="24"/>
      <c r="K1252" s="24"/>
      <c r="L1252" s="24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spans="1:29" ht="26.25" customHeight="1" x14ac:dyDescent="0.2">
      <c r="A1253" s="6" t="s">
        <v>5507</v>
      </c>
      <c r="B1253" s="6" t="s">
        <v>5508</v>
      </c>
      <c r="C1253" s="6" t="s">
        <v>5509</v>
      </c>
      <c r="D1253" s="6" t="s">
        <v>2786</v>
      </c>
      <c r="E1253" s="6" t="s">
        <v>5510</v>
      </c>
      <c r="F1253" s="6" t="s">
        <v>5511</v>
      </c>
      <c r="G1253" s="24" t="s">
        <v>2607</v>
      </c>
      <c r="H1253" s="24"/>
      <c r="I1253" s="24" t="s">
        <v>4514</v>
      </c>
      <c r="J1253" s="24"/>
      <c r="K1253" s="24"/>
      <c r="L1253" s="24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spans="1:29" ht="26.25" customHeight="1" x14ac:dyDescent="0.2">
      <c r="A1254" s="6" t="s">
        <v>5512</v>
      </c>
      <c r="B1254" s="6" t="s">
        <v>2700</v>
      </c>
      <c r="C1254" s="6" t="s">
        <v>5513</v>
      </c>
      <c r="D1254" s="6" t="s">
        <v>5514</v>
      </c>
      <c r="E1254" s="6" t="s">
        <v>5515</v>
      </c>
      <c r="F1254" s="6" t="s">
        <v>5511</v>
      </c>
      <c r="G1254" s="24" t="s">
        <v>707</v>
      </c>
      <c r="H1254" s="24"/>
      <c r="I1254" s="24" t="s">
        <v>645</v>
      </c>
      <c r="J1254" s="24"/>
      <c r="K1254" s="24"/>
      <c r="L1254" s="24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spans="1:29" ht="26.25" customHeight="1" x14ac:dyDescent="0.2">
      <c r="A1255" s="6" t="s">
        <v>2897</v>
      </c>
      <c r="B1255" s="6" t="s">
        <v>807</v>
      </c>
      <c r="C1255" s="6" t="s">
        <v>5516</v>
      </c>
      <c r="D1255" s="6" t="s">
        <v>5517</v>
      </c>
      <c r="E1255" s="6" t="s">
        <v>5518</v>
      </c>
      <c r="F1255" s="6" t="s">
        <v>5511</v>
      </c>
      <c r="G1255" s="24" t="s">
        <v>1522</v>
      </c>
      <c r="H1255" s="24"/>
      <c r="I1255" s="24" t="s">
        <v>632</v>
      </c>
      <c r="J1255" s="24"/>
      <c r="K1255" s="24"/>
      <c r="L1255" s="24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spans="1:29" ht="26.25" customHeight="1" x14ac:dyDescent="0.2">
      <c r="A1256" s="6" t="s">
        <v>5519</v>
      </c>
      <c r="B1256" s="6" t="s">
        <v>238</v>
      </c>
      <c r="C1256" s="6" t="s">
        <v>5520</v>
      </c>
      <c r="D1256" s="6" t="s">
        <v>5521</v>
      </c>
      <c r="E1256" s="6" t="s">
        <v>5522</v>
      </c>
      <c r="F1256" s="6" t="s">
        <v>5511</v>
      </c>
      <c r="G1256" s="24" t="s">
        <v>940</v>
      </c>
      <c r="H1256" s="24"/>
      <c r="I1256" s="24" t="s">
        <v>2581</v>
      </c>
      <c r="J1256" s="24"/>
      <c r="K1256" s="24"/>
      <c r="L1256" s="24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 spans="1:29" ht="26.25" customHeight="1" x14ac:dyDescent="0.2">
      <c r="A1257" s="6" t="s">
        <v>4613</v>
      </c>
      <c r="B1257" s="6" t="s">
        <v>3674</v>
      </c>
      <c r="C1257" s="6" t="s">
        <v>5523</v>
      </c>
      <c r="D1257" s="6" t="s">
        <v>319</v>
      </c>
      <c r="E1257" s="6" t="s">
        <v>25</v>
      </c>
      <c r="F1257" s="6" t="s">
        <v>5524</v>
      </c>
      <c r="G1257" s="24" t="s">
        <v>2512</v>
      </c>
      <c r="H1257" s="24"/>
      <c r="I1257" s="24" t="s">
        <v>935</v>
      </c>
      <c r="J1257" s="24"/>
      <c r="K1257" s="24"/>
      <c r="L1257" s="24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29" ht="26.25" customHeight="1" x14ac:dyDescent="0.2">
      <c r="A1258" s="6" t="s">
        <v>3530</v>
      </c>
      <c r="B1258" s="6" t="s">
        <v>162</v>
      </c>
      <c r="C1258" s="6" t="s">
        <v>5525</v>
      </c>
      <c r="D1258" s="6" t="s">
        <v>1979</v>
      </c>
      <c r="E1258" s="6" t="s">
        <v>3644</v>
      </c>
      <c r="F1258" s="6" t="s">
        <v>5526</v>
      </c>
      <c r="G1258" s="24" t="s">
        <v>764</v>
      </c>
      <c r="H1258" s="24"/>
      <c r="I1258" s="24" t="s">
        <v>3314</v>
      </c>
      <c r="J1258" s="24"/>
      <c r="K1258" s="24"/>
      <c r="L1258" s="24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spans="1:29" ht="26.25" customHeight="1" x14ac:dyDescent="0.2">
      <c r="A1259" s="6" t="s">
        <v>2750</v>
      </c>
      <c r="B1259" s="6" t="s">
        <v>2210</v>
      </c>
      <c r="C1259" s="6" t="s">
        <v>5527</v>
      </c>
      <c r="D1259" s="6" t="s">
        <v>2578</v>
      </c>
      <c r="E1259" s="6" t="s">
        <v>1685</v>
      </c>
      <c r="F1259" s="6" t="s">
        <v>5528</v>
      </c>
      <c r="G1259" s="24" t="s">
        <v>940</v>
      </c>
      <c r="H1259" s="24"/>
      <c r="I1259" s="24" t="s">
        <v>3133</v>
      </c>
      <c r="J1259" s="24"/>
      <c r="K1259" s="24"/>
      <c r="L1259" s="24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spans="1:29" ht="26.25" customHeight="1" x14ac:dyDescent="0.2">
      <c r="A1260" s="6" t="s">
        <v>2555</v>
      </c>
      <c r="B1260" s="6" t="s">
        <v>2681</v>
      </c>
      <c r="C1260" s="6" t="s">
        <v>5529</v>
      </c>
      <c r="D1260" s="6" t="s">
        <v>3283</v>
      </c>
      <c r="E1260" s="6" t="s">
        <v>1949</v>
      </c>
      <c r="F1260" s="6" t="s">
        <v>5530</v>
      </c>
      <c r="G1260" s="24" t="s">
        <v>620</v>
      </c>
      <c r="H1260" s="24"/>
      <c r="I1260" s="24" t="s">
        <v>2730</v>
      </c>
      <c r="J1260" s="24"/>
      <c r="K1260" s="24"/>
      <c r="L1260" s="24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spans="1:29" ht="26.25" customHeight="1" x14ac:dyDescent="0.2">
      <c r="A1261" s="6" t="s">
        <v>5531</v>
      </c>
      <c r="B1261" s="6" t="s">
        <v>1545</v>
      </c>
      <c r="C1261" s="6" t="s">
        <v>5532</v>
      </c>
      <c r="D1261" s="6" t="s">
        <v>5533</v>
      </c>
      <c r="E1261" s="6" t="s">
        <v>5534</v>
      </c>
      <c r="F1261" s="6" t="s">
        <v>5535</v>
      </c>
      <c r="G1261" s="24" t="s">
        <v>522</v>
      </c>
      <c r="H1261" s="24"/>
      <c r="I1261" s="24" t="s">
        <v>1330</v>
      </c>
      <c r="J1261" s="24"/>
      <c r="K1261" s="24"/>
      <c r="L1261" s="24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spans="1:29" ht="26.25" customHeight="1" x14ac:dyDescent="0.2">
      <c r="A1262" s="6" t="s">
        <v>2415</v>
      </c>
      <c r="B1262" s="6" t="s">
        <v>5536</v>
      </c>
      <c r="C1262" s="6" t="s">
        <v>5537</v>
      </c>
      <c r="D1262" s="6" t="s">
        <v>5538</v>
      </c>
      <c r="E1262" s="6" t="s">
        <v>5539</v>
      </c>
      <c r="F1262" s="6" t="s">
        <v>5540</v>
      </c>
      <c r="G1262" s="24" t="s">
        <v>2334</v>
      </c>
      <c r="H1262" s="24"/>
      <c r="I1262" s="24" t="s">
        <v>3500</v>
      </c>
      <c r="J1262" s="24"/>
      <c r="K1262" s="24"/>
      <c r="L1262" s="24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 spans="1:29" ht="26.25" customHeight="1" x14ac:dyDescent="0.2">
      <c r="A1263" s="6" t="s">
        <v>758</v>
      </c>
      <c r="B1263" s="6" t="s">
        <v>4336</v>
      </c>
      <c r="C1263" s="6" t="s">
        <v>5541</v>
      </c>
      <c r="D1263" s="6" t="s">
        <v>2154</v>
      </c>
      <c r="E1263" s="6" t="s">
        <v>5542</v>
      </c>
      <c r="F1263" s="6" t="s">
        <v>5543</v>
      </c>
      <c r="G1263" s="24" t="s">
        <v>4762</v>
      </c>
      <c r="H1263" s="24"/>
      <c r="I1263" s="24" t="s">
        <v>1557</v>
      </c>
      <c r="J1263" s="24"/>
      <c r="K1263" s="24"/>
      <c r="L1263" s="24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 spans="1:29" ht="26.25" customHeight="1" x14ac:dyDescent="0.2">
      <c r="A1264" s="6" t="s">
        <v>1763</v>
      </c>
      <c r="B1264" s="6" t="s">
        <v>5544</v>
      </c>
      <c r="C1264" s="6" t="s">
        <v>5545</v>
      </c>
      <c r="D1264" s="6" t="s">
        <v>5546</v>
      </c>
      <c r="E1264" s="6" t="s">
        <v>5547</v>
      </c>
      <c r="F1264" s="6" t="s">
        <v>5548</v>
      </c>
      <c r="G1264" s="24" t="s">
        <v>5277</v>
      </c>
      <c r="H1264" s="24"/>
      <c r="I1264" s="24" t="s">
        <v>5549</v>
      </c>
      <c r="J1264" s="24"/>
      <c r="K1264" s="24"/>
      <c r="L1264" s="24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 spans="1:29" ht="26.25" customHeight="1" x14ac:dyDescent="0.2">
      <c r="A1265" s="6" t="s">
        <v>3001</v>
      </c>
      <c r="B1265" s="6" t="s">
        <v>4348</v>
      </c>
      <c r="C1265" s="6" t="s">
        <v>5550</v>
      </c>
      <c r="D1265" s="6" t="s">
        <v>473</v>
      </c>
      <c r="E1265" s="6" t="s">
        <v>5551</v>
      </c>
      <c r="F1265" s="6" t="s">
        <v>5552</v>
      </c>
      <c r="G1265" s="24" t="s">
        <v>2956</v>
      </c>
      <c r="H1265" s="24"/>
      <c r="I1265" s="24" t="s">
        <v>1884</v>
      </c>
      <c r="J1265" s="24"/>
      <c r="K1265" s="24"/>
      <c r="L1265" s="24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 spans="1:29" ht="26.25" customHeight="1" x14ac:dyDescent="0.2">
      <c r="A1266" s="6" t="s">
        <v>5553</v>
      </c>
      <c r="B1266" s="6" t="s">
        <v>30</v>
      </c>
      <c r="C1266" s="6" t="s">
        <v>5554</v>
      </c>
      <c r="D1266" s="6" t="s">
        <v>2058</v>
      </c>
      <c r="E1266" s="6" t="s">
        <v>5555</v>
      </c>
      <c r="F1266" s="6" t="s">
        <v>5556</v>
      </c>
      <c r="G1266" s="24" t="s">
        <v>1479</v>
      </c>
      <c r="H1266" s="24"/>
      <c r="I1266" s="24" t="s">
        <v>5186</v>
      </c>
      <c r="J1266" s="24"/>
      <c r="K1266" s="24"/>
      <c r="L1266" s="24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 spans="1:29" ht="26.25" customHeight="1" x14ac:dyDescent="0.2">
      <c r="A1267" s="6" t="s">
        <v>3411</v>
      </c>
      <c r="B1267" s="6" t="s">
        <v>5557</v>
      </c>
      <c r="C1267" s="6" t="s">
        <v>5558</v>
      </c>
      <c r="D1267" s="6" t="s">
        <v>5559</v>
      </c>
      <c r="E1267" s="6" t="s">
        <v>5560</v>
      </c>
      <c r="F1267" s="6" t="s">
        <v>5561</v>
      </c>
      <c r="G1267" s="24" t="s">
        <v>1479</v>
      </c>
      <c r="H1267" s="24"/>
      <c r="I1267" s="24" t="s">
        <v>5186</v>
      </c>
      <c r="J1267" s="24"/>
      <c r="K1267" s="24"/>
      <c r="L1267" s="24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spans="1:29" ht="26.25" customHeight="1" x14ac:dyDescent="0.2">
      <c r="A1268" s="6" t="s">
        <v>5562</v>
      </c>
      <c r="B1268" s="6" t="s">
        <v>5563</v>
      </c>
      <c r="C1268" s="6" t="s">
        <v>5564</v>
      </c>
      <c r="D1268" s="6" t="s">
        <v>24</v>
      </c>
      <c r="E1268" s="6" t="s">
        <v>4501</v>
      </c>
      <c r="F1268" s="6" t="s">
        <v>5565</v>
      </c>
      <c r="G1268" s="24" t="s">
        <v>5566</v>
      </c>
      <c r="H1268" s="24"/>
      <c r="I1268" s="24" t="s">
        <v>1215</v>
      </c>
      <c r="J1268" s="24"/>
      <c r="K1268" s="24"/>
      <c r="L1268" s="24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29" ht="26.25" customHeight="1" x14ac:dyDescent="0.2">
      <c r="A1269" s="6" t="s">
        <v>882</v>
      </c>
      <c r="B1269" s="6" t="s">
        <v>1440</v>
      </c>
      <c r="C1269" s="6" t="s">
        <v>5567</v>
      </c>
      <c r="D1269" s="6" t="s">
        <v>1526</v>
      </c>
      <c r="E1269" s="6" t="s">
        <v>5568</v>
      </c>
      <c r="F1269" s="6" t="s">
        <v>5569</v>
      </c>
      <c r="G1269" s="24" t="s">
        <v>2537</v>
      </c>
      <c r="H1269" s="24"/>
      <c r="I1269" s="24" t="s">
        <v>2126</v>
      </c>
      <c r="J1269" s="24"/>
      <c r="K1269" s="24"/>
      <c r="L1269" s="24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spans="1:29" ht="26.25" customHeight="1" x14ac:dyDescent="0.2">
      <c r="A1270" s="6" t="s">
        <v>3427</v>
      </c>
      <c r="B1270" s="6" t="s">
        <v>3579</v>
      </c>
      <c r="C1270" s="6" t="s">
        <v>5570</v>
      </c>
      <c r="D1270" s="6" t="s">
        <v>312</v>
      </c>
      <c r="E1270" s="6" t="s">
        <v>5571</v>
      </c>
      <c r="F1270" s="6" t="s">
        <v>5572</v>
      </c>
      <c r="G1270" s="24" t="s">
        <v>5244</v>
      </c>
      <c r="H1270" s="24"/>
      <c r="I1270" s="24" t="s">
        <v>4546</v>
      </c>
      <c r="J1270" s="24"/>
      <c r="K1270" s="24"/>
      <c r="L1270" s="24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 ht="26.25" customHeight="1" x14ac:dyDescent="0.2">
      <c r="A1271" s="6" t="s">
        <v>4204</v>
      </c>
      <c r="B1271" s="6" t="s">
        <v>5573</v>
      </c>
      <c r="C1271" s="6" t="s">
        <v>5574</v>
      </c>
      <c r="D1271" s="6" t="s">
        <v>5575</v>
      </c>
      <c r="E1271" s="6" t="s">
        <v>5576</v>
      </c>
      <c r="F1271" s="6" t="s">
        <v>5248</v>
      </c>
      <c r="G1271" s="24" t="s">
        <v>5249</v>
      </c>
      <c r="H1271" s="24"/>
      <c r="I1271" s="24" t="s">
        <v>1198</v>
      </c>
      <c r="J1271" s="24"/>
      <c r="K1271" s="24"/>
      <c r="L1271" s="24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 ht="26.25" customHeight="1" x14ac:dyDescent="0.2">
      <c r="A1272" s="6" t="s">
        <v>5577</v>
      </c>
      <c r="B1272" s="6" t="s">
        <v>1903</v>
      </c>
      <c r="C1272" s="6" t="s">
        <v>5578</v>
      </c>
      <c r="D1272" s="6" t="s">
        <v>87</v>
      </c>
      <c r="E1272" s="6" t="s">
        <v>1240</v>
      </c>
      <c r="F1272" s="6" t="s">
        <v>5579</v>
      </c>
      <c r="G1272" s="24" t="s">
        <v>152</v>
      </c>
      <c r="H1272" s="24"/>
      <c r="I1272" s="24" t="s">
        <v>1215</v>
      </c>
      <c r="J1272" s="24"/>
      <c r="K1272" s="24"/>
      <c r="L1272" s="24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spans="1:29" ht="26.25" customHeight="1" x14ac:dyDescent="0.2">
      <c r="A1273" s="6" t="s">
        <v>5580</v>
      </c>
      <c r="B1273" s="6" t="s">
        <v>4195</v>
      </c>
      <c r="C1273" s="6" t="s">
        <v>5581</v>
      </c>
      <c r="D1273" s="6" t="s">
        <v>2535</v>
      </c>
      <c r="E1273" s="6" t="s">
        <v>4760</v>
      </c>
      <c r="F1273" s="6" t="s">
        <v>5255</v>
      </c>
      <c r="G1273" s="24" t="s">
        <v>5256</v>
      </c>
      <c r="H1273" s="24"/>
      <c r="I1273" s="24" t="s">
        <v>657</v>
      </c>
      <c r="J1273" s="24"/>
      <c r="K1273" s="24"/>
      <c r="L1273" s="24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 ht="26.25" customHeight="1" x14ac:dyDescent="0.2">
      <c r="A1274" s="6" t="s">
        <v>4753</v>
      </c>
      <c r="B1274" s="6" t="s">
        <v>5458</v>
      </c>
      <c r="C1274" s="6" t="s">
        <v>5582</v>
      </c>
      <c r="D1274" s="6" t="s">
        <v>5583</v>
      </c>
      <c r="E1274" s="6" t="s">
        <v>5584</v>
      </c>
      <c r="F1274" s="6" t="s">
        <v>5260</v>
      </c>
      <c r="G1274" s="24" t="s">
        <v>5261</v>
      </c>
      <c r="H1274" s="24"/>
      <c r="I1274" s="24" t="s">
        <v>435</v>
      </c>
      <c r="J1274" s="24"/>
      <c r="K1274" s="24"/>
      <c r="L1274" s="24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 spans="1:29" ht="26.25" customHeight="1" x14ac:dyDescent="0.2">
      <c r="A1275" s="6" t="s">
        <v>5585</v>
      </c>
      <c r="B1275" s="6" t="s">
        <v>5586</v>
      </c>
      <c r="C1275" s="6" t="s">
        <v>5587</v>
      </c>
      <c r="D1275" s="6" t="s">
        <v>5588</v>
      </c>
      <c r="E1275" s="6" t="s">
        <v>5589</v>
      </c>
      <c r="F1275" s="6" t="s">
        <v>5265</v>
      </c>
      <c r="G1275" s="24" t="s">
        <v>462</v>
      </c>
      <c r="H1275" s="24"/>
      <c r="I1275" s="24" t="s">
        <v>265</v>
      </c>
      <c r="J1275" s="24"/>
      <c r="K1275" s="24"/>
      <c r="L1275" s="24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 spans="1:29" ht="26.25" customHeight="1" x14ac:dyDescent="0.2">
      <c r="A1276" s="6" t="s">
        <v>4137</v>
      </c>
      <c r="B1276" s="6" t="s">
        <v>4560</v>
      </c>
      <c r="C1276" s="6" t="s">
        <v>5590</v>
      </c>
      <c r="D1276" s="6" t="s">
        <v>327</v>
      </c>
      <c r="E1276" s="6" t="s">
        <v>1005</v>
      </c>
      <c r="F1276" s="6" t="s">
        <v>5591</v>
      </c>
      <c r="G1276" s="24" t="s">
        <v>106</v>
      </c>
      <c r="H1276" s="24"/>
      <c r="I1276" s="24" t="s">
        <v>1702</v>
      </c>
      <c r="J1276" s="24"/>
      <c r="K1276" s="24"/>
      <c r="L1276" s="24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 ht="26.25" customHeight="1" x14ac:dyDescent="0.2">
      <c r="A1277" s="6" t="s">
        <v>1237</v>
      </c>
      <c r="B1277" s="6" t="s">
        <v>2842</v>
      </c>
      <c r="C1277" s="6" t="s">
        <v>5592</v>
      </c>
      <c r="D1277" s="6" t="s">
        <v>5593</v>
      </c>
      <c r="E1277" s="6" t="s">
        <v>5594</v>
      </c>
      <c r="F1277" s="6" t="s">
        <v>5270</v>
      </c>
      <c r="G1277" s="24" t="s">
        <v>2072</v>
      </c>
      <c r="H1277" s="24"/>
      <c r="I1277" s="24" t="s">
        <v>265</v>
      </c>
      <c r="J1277" s="24"/>
      <c r="K1277" s="24"/>
      <c r="L1277" s="24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 ht="26.25" customHeight="1" x14ac:dyDescent="0.2">
      <c r="A1278" s="6" t="s">
        <v>2825</v>
      </c>
      <c r="B1278" s="6" t="s">
        <v>3038</v>
      </c>
      <c r="C1278" s="6" t="s">
        <v>5595</v>
      </c>
      <c r="D1278" s="6" t="s">
        <v>5596</v>
      </c>
      <c r="E1278" s="6" t="s">
        <v>5597</v>
      </c>
      <c r="F1278" s="6" t="s">
        <v>5272</v>
      </c>
      <c r="G1278" s="24" t="s">
        <v>3567</v>
      </c>
      <c r="H1278" s="24"/>
      <c r="I1278" s="24" t="s">
        <v>265</v>
      </c>
      <c r="J1278" s="24"/>
      <c r="K1278" s="24"/>
      <c r="L1278" s="24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 spans="1:29" ht="26.25" customHeight="1" x14ac:dyDescent="0.2">
      <c r="A1279" s="6" t="s">
        <v>68</v>
      </c>
      <c r="B1279" s="6" t="s">
        <v>2886</v>
      </c>
      <c r="C1279" s="6" t="s">
        <v>5598</v>
      </c>
      <c r="D1279" s="6" t="s">
        <v>5374</v>
      </c>
      <c r="E1279" s="6" t="s">
        <v>676</v>
      </c>
      <c r="F1279" s="6" t="s">
        <v>5599</v>
      </c>
      <c r="G1279" s="24" t="s">
        <v>5277</v>
      </c>
      <c r="H1279" s="24"/>
      <c r="I1279" s="24" t="s">
        <v>1361</v>
      </c>
      <c r="J1279" s="24"/>
      <c r="K1279" s="24"/>
      <c r="L1279" s="24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spans="1:29" ht="26.25" customHeight="1" x14ac:dyDescent="0.2">
      <c r="A1280" s="6" t="s">
        <v>5600</v>
      </c>
      <c r="B1280" s="6" t="s">
        <v>786</v>
      </c>
      <c r="C1280" s="6" t="s">
        <v>5601</v>
      </c>
      <c r="D1280" s="6" t="s">
        <v>5602</v>
      </c>
      <c r="E1280" s="6" t="s">
        <v>5603</v>
      </c>
      <c r="F1280" s="6" t="s">
        <v>5280</v>
      </c>
      <c r="G1280" s="24" t="s">
        <v>1137</v>
      </c>
      <c r="H1280" s="24"/>
      <c r="I1280" s="24" t="s">
        <v>5060</v>
      </c>
      <c r="J1280" s="24"/>
      <c r="K1280" s="24"/>
      <c r="L1280" s="24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 ht="26.25" customHeight="1" x14ac:dyDescent="0.2">
      <c r="A1281" s="6" t="s">
        <v>902</v>
      </c>
      <c r="B1281" s="6" t="s">
        <v>1770</v>
      </c>
      <c r="C1281" s="6" t="s">
        <v>5604</v>
      </c>
      <c r="D1281" s="6" t="s">
        <v>3053</v>
      </c>
      <c r="E1281" s="6" t="s">
        <v>1400</v>
      </c>
      <c r="F1281" s="6" t="s">
        <v>5605</v>
      </c>
      <c r="G1281" s="24" t="s">
        <v>2044</v>
      </c>
      <c r="H1281" s="24"/>
      <c r="I1281" s="24" t="s">
        <v>160</v>
      </c>
      <c r="J1281" s="24"/>
      <c r="K1281" s="24"/>
      <c r="L1281" s="24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 spans="1:29" ht="26.25" customHeight="1" x14ac:dyDescent="0.2">
      <c r="A1282" s="6" t="s">
        <v>5330</v>
      </c>
      <c r="B1282" s="6" t="s">
        <v>2658</v>
      </c>
      <c r="C1282" s="6" t="s">
        <v>5606</v>
      </c>
      <c r="D1282" s="6" t="s">
        <v>2154</v>
      </c>
      <c r="E1282" s="6" t="s">
        <v>440</v>
      </c>
      <c r="F1282" s="6" t="s">
        <v>5287</v>
      </c>
      <c r="G1282" s="24" t="s">
        <v>3714</v>
      </c>
      <c r="H1282" s="24"/>
      <c r="I1282" s="24" t="s">
        <v>2050</v>
      </c>
      <c r="J1282" s="24"/>
      <c r="K1282" s="24"/>
      <c r="L1282" s="24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 spans="1:29" ht="26.25" customHeight="1" x14ac:dyDescent="0.2">
      <c r="A1283" s="6" t="s">
        <v>3912</v>
      </c>
      <c r="B1283" s="6" t="s">
        <v>289</v>
      </c>
      <c r="C1283" s="6" t="s">
        <v>5607</v>
      </c>
      <c r="D1283" s="6" t="s">
        <v>5608</v>
      </c>
      <c r="E1283" s="6" t="s">
        <v>1387</v>
      </c>
      <c r="F1283" s="6" t="s">
        <v>5290</v>
      </c>
      <c r="G1283" s="24" t="s">
        <v>1152</v>
      </c>
      <c r="H1283" s="24"/>
      <c r="I1283" s="24" t="s">
        <v>107</v>
      </c>
      <c r="J1283" s="24"/>
      <c r="K1283" s="24"/>
      <c r="L1283" s="24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spans="1:29" ht="26.25" customHeight="1" x14ac:dyDescent="0.2">
      <c r="A1284" s="6" t="s">
        <v>3030</v>
      </c>
      <c r="B1284" s="6" t="s">
        <v>2139</v>
      </c>
      <c r="C1284" s="6" t="s">
        <v>5609</v>
      </c>
      <c r="D1284" s="6" t="s">
        <v>2967</v>
      </c>
      <c r="E1284" s="6" t="s">
        <v>5610</v>
      </c>
      <c r="F1284" s="6" t="s">
        <v>5293</v>
      </c>
      <c r="G1284" s="24" t="s">
        <v>1479</v>
      </c>
      <c r="H1284" s="24"/>
      <c r="I1284" s="24" t="s">
        <v>1831</v>
      </c>
      <c r="J1284" s="24"/>
      <c r="K1284" s="24"/>
      <c r="L1284" s="24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spans="1:29" ht="26.25" customHeight="1" x14ac:dyDescent="0.2">
      <c r="A1285" s="6" t="s">
        <v>3001</v>
      </c>
      <c r="B1285" s="6" t="s">
        <v>3720</v>
      </c>
      <c r="C1285" s="6" t="s">
        <v>5611</v>
      </c>
      <c r="D1285" s="6" t="s">
        <v>5612</v>
      </c>
      <c r="E1285" s="6" t="s">
        <v>5613</v>
      </c>
      <c r="F1285" s="6" t="s">
        <v>5296</v>
      </c>
      <c r="G1285" s="24" t="s">
        <v>144</v>
      </c>
      <c r="H1285" s="24"/>
      <c r="I1285" s="24" t="s">
        <v>1735</v>
      </c>
      <c r="J1285" s="24"/>
      <c r="K1285" s="24"/>
      <c r="L1285" s="24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 spans="1:29" ht="26.25" customHeight="1" x14ac:dyDescent="0.2">
      <c r="A1286" s="6" t="s">
        <v>2127</v>
      </c>
      <c r="B1286" s="6" t="s">
        <v>5614</v>
      </c>
      <c r="C1286" s="6" t="s">
        <v>5615</v>
      </c>
      <c r="D1286" s="6" t="s">
        <v>5616</v>
      </c>
      <c r="E1286" s="6" t="s">
        <v>5617</v>
      </c>
      <c r="F1286" s="6" t="s">
        <v>5299</v>
      </c>
      <c r="G1286" s="24" t="s">
        <v>2409</v>
      </c>
      <c r="H1286" s="24"/>
      <c r="I1286" s="24" t="s">
        <v>2092</v>
      </c>
      <c r="J1286" s="24"/>
      <c r="K1286" s="24"/>
      <c r="L1286" s="24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spans="1:29" ht="26.25" customHeight="1" x14ac:dyDescent="0.2">
      <c r="A1287" s="6" t="s">
        <v>4375</v>
      </c>
      <c r="B1287" s="6" t="s">
        <v>627</v>
      </c>
      <c r="C1287" s="6" t="s">
        <v>5618</v>
      </c>
      <c r="D1287" s="6" t="s">
        <v>5619</v>
      </c>
      <c r="E1287" s="6" t="s">
        <v>5620</v>
      </c>
      <c r="F1287" s="6" t="s">
        <v>5302</v>
      </c>
      <c r="G1287" s="24" t="s">
        <v>2862</v>
      </c>
      <c r="H1287" s="24"/>
      <c r="I1287" s="24" t="s">
        <v>1438</v>
      </c>
      <c r="J1287" s="24"/>
      <c r="K1287" s="24"/>
      <c r="L1287" s="24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29" ht="26.25" customHeight="1" x14ac:dyDescent="0.2">
      <c r="A1288" s="6" t="s">
        <v>5044</v>
      </c>
      <c r="B1288" s="6" t="s">
        <v>5054</v>
      </c>
      <c r="C1288" s="6" t="s">
        <v>5621</v>
      </c>
      <c r="D1288" s="6" t="s">
        <v>208</v>
      </c>
      <c r="E1288" s="6" t="s">
        <v>5622</v>
      </c>
      <c r="F1288" s="6" t="s">
        <v>5304</v>
      </c>
      <c r="G1288" s="24" t="s">
        <v>476</v>
      </c>
      <c r="H1288" s="24"/>
      <c r="I1288" s="24" t="s">
        <v>4374</v>
      </c>
      <c r="J1288" s="24"/>
      <c r="K1288" s="24"/>
      <c r="L1288" s="24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spans="1:29" ht="26.25" customHeight="1" x14ac:dyDescent="0.2">
      <c r="A1289" s="6" t="s">
        <v>100</v>
      </c>
      <c r="B1289" s="6" t="s">
        <v>3694</v>
      </c>
      <c r="C1289" s="6" t="s">
        <v>5623</v>
      </c>
      <c r="D1289" s="6" t="s">
        <v>2962</v>
      </c>
      <c r="E1289" s="6" t="s">
        <v>5624</v>
      </c>
      <c r="F1289" s="6" t="s">
        <v>5308</v>
      </c>
      <c r="G1289" s="24" t="s">
        <v>2620</v>
      </c>
      <c r="H1289" s="24"/>
      <c r="I1289" s="24" t="s">
        <v>686</v>
      </c>
      <c r="J1289" s="24"/>
      <c r="K1289" s="24"/>
      <c r="L1289" s="24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spans="1:29" ht="26.25" customHeight="1" x14ac:dyDescent="0.2">
      <c r="A1290" s="6" t="s">
        <v>4922</v>
      </c>
      <c r="B1290" s="6" t="s">
        <v>5054</v>
      </c>
      <c r="C1290" s="6" t="s">
        <v>5625</v>
      </c>
      <c r="D1290" s="6" t="s">
        <v>726</v>
      </c>
      <c r="E1290" s="6" t="s">
        <v>5626</v>
      </c>
      <c r="F1290" s="6" t="s">
        <v>5311</v>
      </c>
      <c r="G1290" s="24" t="s">
        <v>2823</v>
      </c>
      <c r="H1290" s="24"/>
      <c r="I1290" s="24" t="s">
        <v>1735</v>
      </c>
      <c r="J1290" s="24"/>
      <c r="K1290" s="24"/>
      <c r="L1290" s="24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spans="1:29" ht="26.25" customHeight="1" x14ac:dyDescent="0.2">
      <c r="A1291" s="6" t="s">
        <v>2434</v>
      </c>
      <c r="B1291" s="6" t="s">
        <v>5627</v>
      </c>
      <c r="C1291" s="6" t="s">
        <v>5628</v>
      </c>
      <c r="D1291" s="6" t="s">
        <v>3919</v>
      </c>
      <c r="E1291" s="6" t="s">
        <v>5629</v>
      </c>
      <c r="F1291" s="6" t="s">
        <v>5316</v>
      </c>
      <c r="G1291" s="24" t="s">
        <v>4965</v>
      </c>
      <c r="H1291" s="24"/>
      <c r="I1291" s="24" t="s">
        <v>1279</v>
      </c>
      <c r="J1291" s="24"/>
      <c r="K1291" s="24"/>
      <c r="L1291" s="24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 spans="1:29" ht="26.25" customHeight="1" x14ac:dyDescent="0.2">
      <c r="A1292" s="6" t="s">
        <v>1552</v>
      </c>
      <c r="B1292" s="6" t="s">
        <v>1259</v>
      </c>
      <c r="C1292" s="6" t="s">
        <v>5630</v>
      </c>
      <c r="D1292" s="6" t="s">
        <v>2598</v>
      </c>
      <c r="E1292" s="6" t="s">
        <v>4151</v>
      </c>
      <c r="F1292" s="6" t="s">
        <v>5319</v>
      </c>
      <c r="G1292" s="24" t="s">
        <v>5320</v>
      </c>
      <c r="H1292" s="24"/>
      <c r="I1292" s="24" t="s">
        <v>3010</v>
      </c>
      <c r="J1292" s="24"/>
      <c r="K1292" s="24"/>
      <c r="L1292" s="24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 spans="1:29" ht="26.25" customHeight="1" x14ac:dyDescent="0.2">
      <c r="A1293" s="6" t="s">
        <v>5631</v>
      </c>
      <c r="B1293" s="6" t="s">
        <v>3859</v>
      </c>
      <c r="C1293" s="6" t="s">
        <v>5632</v>
      </c>
      <c r="D1293" s="6" t="s">
        <v>5633</v>
      </c>
      <c r="E1293" s="6" t="s">
        <v>3007</v>
      </c>
      <c r="F1293" s="6" t="s">
        <v>5325</v>
      </c>
      <c r="G1293" s="24" t="s">
        <v>4762</v>
      </c>
      <c r="H1293" s="24"/>
      <c r="I1293" s="24" t="s">
        <v>3758</v>
      </c>
      <c r="J1293" s="24"/>
      <c r="K1293" s="24"/>
      <c r="L1293" s="24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 spans="1:29" ht="26.25" customHeight="1" x14ac:dyDescent="0.2">
      <c r="A1294" s="6" t="s">
        <v>5634</v>
      </c>
      <c r="B1294" s="6" t="s">
        <v>5635</v>
      </c>
      <c r="C1294" s="6" t="s">
        <v>5636</v>
      </c>
      <c r="D1294" s="6" t="s">
        <v>5637</v>
      </c>
      <c r="E1294" s="6" t="s">
        <v>120</v>
      </c>
      <c r="F1294" s="6" t="s">
        <v>5638</v>
      </c>
      <c r="G1294" s="24" t="s">
        <v>3635</v>
      </c>
      <c r="H1294" s="24"/>
      <c r="I1294" s="24" t="s">
        <v>1473</v>
      </c>
      <c r="J1294" s="24"/>
      <c r="K1294" s="24"/>
      <c r="L1294" s="24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 spans="1:29" ht="26.25" customHeight="1" x14ac:dyDescent="0.2">
      <c r="A1295" s="6" t="s">
        <v>316</v>
      </c>
      <c r="B1295" s="6" t="s">
        <v>634</v>
      </c>
      <c r="C1295" s="6" t="s">
        <v>5639</v>
      </c>
      <c r="D1295" s="6" t="s">
        <v>1075</v>
      </c>
      <c r="E1295" s="6" t="s">
        <v>762</v>
      </c>
      <c r="F1295" s="6" t="s">
        <v>5334</v>
      </c>
      <c r="G1295" s="24" t="s">
        <v>4950</v>
      </c>
      <c r="H1295" s="24"/>
      <c r="I1295" s="24" t="s">
        <v>1368</v>
      </c>
      <c r="J1295" s="24"/>
      <c r="K1295" s="24"/>
      <c r="L1295" s="24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spans="1:29" ht="26.25" customHeight="1" x14ac:dyDescent="0.2">
      <c r="A1296" s="6" t="s">
        <v>5044</v>
      </c>
      <c r="B1296" s="6" t="s">
        <v>4034</v>
      </c>
      <c r="C1296" s="6" t="s">
        <v>5640</v>
      </c>
      <c r="D1296" s="6" t="s">
        <v>2177</v>
      </c>
      <c r="E1296" s="6" t="s">
        <v>5641</v>
      </c>
      <c r="F1296" s="6" t="s">
        <v>5339</v>
      </c>
      <c r="G1296" s="24" t="s">
        <v>2108</v>
      </c>
      <c r="H1296" s="24"/>
      <c r="I1296" s="24" t="s">
        <v>456</v>
      </c>
      <c r="J1296" s="24"/>
      <c r="K1296" s="24"/>
      <c r="L1296" s="24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spans="1:29" ht="26.25" customHeight="1" x14ac:dyDescent="0.2">
      <c r="A1297" s="6" t="s">
        <v>1331</v>
      </c>
      <c r="B1297" s="6" t="s">
        <v>77</v>
      </c>
      <c r="C1297" s="6" t="s">
        <v>5642</v>
      </c>
      <c r="D1297" s="6" t="s">
        <v>879</v>
      </c>
      <c r="E1297" s="6" t="s">
        <v>5643</v>
      </c>
      <c r="F1297" s="6" t="s">
        <v>5345</v>
      </c>
      <c r="G1297" s="24" t="s">
        <v>2823</v>
      </c>
      <c r="H1297" s="24"/>
      <c r="I1297" s="24" t="s">
        <v>5346</v>
      </c>
      <c r="J1297" s="24"/>
      <c r="K1297" s="24"/>
      <c r="L1297" s="24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spans="1:29" ht="26.25" customHeight="1" x14ac:dyDescent="0.2">
      <c r="A1298" s="6" t="s">
        <v>5644</v>
      </c>
      <c r="B1298" s="6" t="s">
        <v>4710</v>
      </c>
      <c r="C1298" s="6" t="s">
        <v>5645</v>
      </c>
      <c r="D1298" s="6" t="s">
        <v>1093</v>
      </c>
      <c r="E1298" s="6" t="s">
        <v>5646</v>
      </c>
      <c r="F1298" s="6" t="s">
        <v>5348</v>
      </c>
      <c r="G1298" s="24" t="s">
        <v>3692</v>
      </c>
      <c r="H1298" s="24"/>
      <c r="I1298" s="24" t="s">
        <v>5349</v>
      </c>
      <c r="J1298" s="24"/>
      <c r="K1298" s="24"/>
      <c r="L1298" s="24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29" ht="26.25" customHeight="1" x14ac:dyDescent="0.2">
      <c r="A1299" s="6" t="s">
        <v>4393</v>
      </c>
      <c r="B1299" s="6" t="s">
        <v>1770</v>
      </c>
      <c r="C1299" s="6" t="s">
        <v>5647</v>
      </c>
      <c r="D1299" s="6" t="s">
        <v>1738</v>
      </c>
      <c r="E1299" s="6" t="s">
        <v>5648</v>
      </c>
      <c r="F1299" s="6" t="s">
        <v>5649</v>
      </c>
      <c r="G1299" s="24" t="s">
        <v>4636</v>
      </c>
      <c r="H1299" s="24"/>
      <c r="I1299" s="24" t="s">
        <v>59</v>
      </c>
      <c r="J1299" s="24"/>
      <c r="K1299" s="24"/>
      <c r="L1299" s="24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 spans="1:29" ht="26.25" customHeight="1" x14ac:dyDescent="0.2">
      <c r="A1300" s="6" t="s">
        <v>5650</v>
      </c>
      <c r="B1300" s="6" t="s">
        <v>5651</v>
      </c>
      <c r="C1300" s="6" t="s">
        <v>5652</v>
      </c>
      <c r="D1300" s="6" t="s">
        <v>2774</v>
      </c>
      <c r="E1300" s="6" t="s">
        <v>5653</v>
      </c>
      <c r="F1300" s="6" t="s">
        <v>5355</v>
      </c>
      <c r="G1300" s="24" t="s">
        <v>396</v>
      </c>
      <c r="H1300" s="24"/>
      <c r="I1300" s="24" t="s">
        <v>1169</v>
      </c>
      <c r="J1300" s="24"/>
      <c r="K1300" s="24"/>
      <c r="L1300" s="24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spans="1:29" ht="26.25" customHeight="1" x14ac:dyDescent="0.2">
      <c r="A1301" s="6" t="s">
        <v>84</v>
      </c>
      <c r="B1301" s="6" t="s">
        <v>3379</v>
      </c>
      <c r="C1301" s="6" t="s">
        <v>5654</v>
      </c>
      <c r="D1301" s="6" t="s">
        <v>1761</v>
      </c>
      <c r="E1301" s="6" t="s">
        <v>5655</v>
      </c>
      <c r="F1301" s="6" t="s">
        <v>5360</v>
      </c>
      <c r="G1301" s="24" t="s">
        <v>2072</v>
      </c>
      <c r="H1301" s="24"/>
      <c r="I1301" s="24" t="s">
        <v>2050</v>
      </c>
      <c r="J1301" s="24"/>
      <c r="K1301" s="24"/>
      <c r="L1301" s="24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 spans="1:29" ht="26.25" customHeight="1" x14ac:dyDescent="0.2">
      <c r="A1302" s="6" t="s">
        <v>302</v>
      </c>
      <c r="B1302" s="6" t="s">
        <v>5656</v>
      </c>
      <c r="C1302" s="6" t="s">
        <v>5657</v>
      </c>
      <c r="D1302" s="6" t="s">
        <v>519</v>
      </c>
      <c r="E1302" s="6" t="s">
        <v>5395</v>
      </c>
      <c r="F1302" s="6" t="s">
        <v>5658</v>
      </c>
      <c r="G1302" s="24" t="s">
        <v>5277</v>
      </c>
      <c r="H1302" s="24"/>
      <c r="I1302" s="24" t="s">
        <v>1742</v>
      </c>
      <c r="J1302" s="24"/>
      <c r="K1302" s="24"/>
      <c r="L1302" s="24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 ht="26.25" customHeight="1" x14ac:dyDescent="0.2">
      <c r="A1303" s="6" t="s">
        <v>2476</v>
      </c>
      <c r="B1303" s="6" t="s">
        <v>5659</v>
      </c>
      <c r="C1303" s="6" t="s">
        <v>5660</v>
      </c>
      <c r="D1303" s="6" t="s">
        <v>5661</v>
      </c>
      <c r="E1303" s="6" t="s">
        <v>5662</v>
      </c>
      <c r="F1303" s="6" t="s">
        <v>5663</v>
      </c>
      <c r="G1303" s="24" t="s">
        <v>5664</v>
      </c>
      <c r="H1303" s="24"/>
      <c r="I1303" s="24" t="s">
        <v>5665</v>
      </c>
      <c r="J1303" s="24"/>
      <c r="K1303" s="24"/>
      <c r="L1303" s="24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 ht="26.25" customHeight="1" x14ac:dyDescent="0.2">
      <c r="A1304" s="6" t="s">
        <v>5666</v>
      </c>
      <c r="B1304" s="6" t="s">
        <v>5667</v>
      </c>
      <c r="C1304" s="6" t="s">
        <v>5668</v>
      </c>
      <c r="D1304" s="6" t="s">
        <v>5669</v>
      </c>
      <c r="E1304" s="6" t="s">
        <v>5670</v>
      </c>
      <c r="F1304" s="6" t="s">
        <v>5671</v>
      </c>
      <c r="G1304" s="24" t="s">
        <v>979</v>
      </c>
      <c r="H1304" s="24"/>
      <c r="I1304" s="24" t="s">
        <v>5365</v>
      </c>
      <c r="J1304" s="24"/>
      <c r="K1304" s="24"/>
      <c r="L1304" s="24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 spans="1:29" ht="26.25" customHeight="1" x14ac:dyDescent="0.2">
      <c r="A1305" s="6" t="s">
        <v>4638</v>
      </c>
      <c r="B1305" s="6" t="s">
        <v>2531</v>
      </c>
      <c r="C1305" s="6" t="s">
        <v>5672</v>
      </c>
      <c r="D1305" s="6" t="s">
        <v>3488</v>
      </c>
      <c r="E1305" s="6" t="s">
        <v>5673</v>
      </c>
      <c r="F1305" s="6" t="s">
        <v>5367</v>
      </c>
      <c r="G1305" s="24" t="s">
        <v>5368</v>
      </c>
      <c r="H1305" s="24"/>
      <c r="I1305" s="24" t="s">
        <v>5369</v>
      </c>
      <c r="J1305" s="24"/>
      <c r="K1305" s="24"/>
      <c r="L1305" s="24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 ht="26.25" customHeight="1" x14ac:dyDescent="0.2">
      <c r="A1306" s="6" t="s">
        <v>5674</v>
      </c>
      <c r="B1306" s="6" t="s">
        <v>109</v>
      </c>
      <c r="C1306" s="6" t="s">
        <v>5675</v>
      </c>
      <c r="D1306" s="6" t="s">
        <v>5425</v>
      </c>
      <c r="E1306" s="6" t="s">
        <v>88</v>
      </c>
      <c r="F1306" s="6" t="s">
        <v>5372</v>
      </c>
      <c r="G1306" s="24" t="s">
        <v>42</v>
      </c>
      <c r="H1306" s="24"/>
      <c r="I1306" s="24" t="s">
        <v>1901</v>
      </c>
      <c r="J1306" s="24"/>
      <c r="K1306" s="24"/>
      <c r="L1306" s="24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 ht="26.25" customHeight="1" x14ac:dyDescent="0.2">
      <c r="A1307" s="6" t="s">
        <v>5676</v>
      </c>
      <c r="B1307" s="6" t="s">
        <v>487</v>
      </c>
      <c r="C1307" s="6" t="s">
        <v>5677</v>
      </c>
      <c r="D1307" s="6" t="s">
        <v>1261</v>
      </c>
      <c r="E1307" s="6" t="s">
        <v>5678</v>
      </c>
      <c r="F1307" s="6" t="s">
        <v>5679</v>
      </c>
      <c r="G1307" s="24" t="s">
        <v>4529</v>
      </c>
      <c r="H1307" s="24"/>
      <c r="I1307" s="24" t="s">
        <v>2329</v>
      </c>
      <c r="J1307" s="24"/>
      <c r="K1307" s="24"/>
      <c r="L1307" s="24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spans="1:29" ht="26.25" customHeight="1" x14ac:dyDescent="0.2">
      <c r="A1308" s="6" t="s">
        <v>5680</v>
      </c>
      <c r="B1308" s="6" t="s">
        <v>1163</v>
      </c>
      <c r="C1308" s="6" t="s">
        <v>5681</v>
      </c>
      <c r="D1308" s="6" t="s">
        <v>1404</v>
      </c>
      <c r="E1308" s="6" t="s">
        <v>2579</v>
      </c>
      <c r="F1308" s="6" t="s">
        <v>5380</v>
      </c>
      <c r="G1308" s="24" t="s">
        <v>5381</v>
      </c>
      <c r="H1308" s="24"/>
      <c r="I1308" s="24" t="s">
        <v>4637</v>
      </c>
      <c r="J1308" s="24"/>
      <c r="K1308" s="24"/>
      <c r="L1308" s="24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spans="1:29" ht="26.25" customHeight="1" x14ac:dyDescent="0.2">
      <c r="A1309" s="6" t="s">
        <v>205</v>
      </c>
      <c r="B1309" s="6" t="s">
        <v>4629</v>
      </c>
      <c r="C1309" s="6" t="s">
        <v>5682</v>
      </c>
      <c r="D1309" s="6" t="s">
        <v>5683</v>
      </c>
      <c r="E1309" s="6" t="s">
        <v>2631</v>
      </c>
      <c r="F1309" s="6" t="s">
        <v>5386</v>
      </c>
      <c r="G1309" s="24" t="s">
        <v>4713</v>
      </c>
      <c r="H1309" s="24"/>
      <c r="I1309" s="24" t="s">
        <v>5387</v>
      </c>
      <c r="J1309" s="24"/>
      <c r="K1309" s="24"/>
      <c r="L1309" s="24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 spans="1:29" ht="26.25" customHeight="1" x14ac:dyDescent="0.2">
      <c r="A1310" s="6" t="s">
        <v>5015</v>
      </c>
      <c r="B1310" s="6" t="s">
        <v>3907</v>
      </c>
      <c r="C1310" s="6" t="s">
        <v>5684</v>
      </c>
      <c r="D1310" s="6" t="s">
        <v>5685</v>
      </c>
      <c r="E1310" s="6" t="s">
        <v>5686</v>
      </c>
      <c r="F1310" s="6" t="s">
        <v>5390</v>
      </c>
      <c r="G1310" s="24" t="s">
        <v>3549</v>
      </c>
      <c r="H1310" s="24"/>
      <c r="I1310" s="24" t="s">
        <v>5391</v>
      </c>
      <c r="J1310" s="24"/>
      <c r="K1310" s="24"/>
      <c r="L1310" s="24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 spans="1:29" ht="26.25" customHeight="1" x14ac:dyDescent="0.2">
      <c r="A1311" s="6" t="s">
        <v>2357</v>
      </c>
      <c r="B1311" s="6" t="s">
        <v>5687</v>
      </c>
      <c r="C1311" s="6" t="s">
        <v>5688</v>
      </c>
      <c r="D1311" s="6" t="s">
        <v>5689</v>
      </c>
      <c r="E1311" s="6" t="s">
        <v>5690</v>
      </c>
      <c r="F1311" s="6" t="s">
        <v>5396</v>
      </c>
      <c r="G1311" s="24" t="s">
        <v>2956</v>
      </c>
      <c r="H1311" s="24"/>
      <c r="I1311" s="24" t="s">
        <v>1890</v>
      </c>
      <c r="J1311" s="24"/>
      <c r="K1311" s="24"/>
      <c r="L1311" s="24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 ht="26.25" customHeight="1" x14ac:dyDescent="0.2">
      <c r="A1312" s="6" t="s">
        <v>5392</v>
      </c>
      <c r="B1312" s="6" t="s">
        <v>2663</v>
      </c>
      <c r="C1312" s="6" t="s">
        <v>5691</v>
      </c>
      <c r="D1312" s="6" t="s">
        <v>5692</v>
      </c>
      <c r="E1312" s="6" t="s">
        <v>5693</v>
      </c>
      <c r="F1312" s="6" t="s">
        <v>5694</v>
      </c>
      <c r="G1312" s="24" t="s">
        <v>4529</v>
      </c>
      <c r="H1312" s="24"/>
      <c r="I1312" s="24" t="s">
        <v>389</v>
      </c>
      <c r="J1312" s="24"/>
      <c r="K1312" s="24"/>
      <c r="L1312" s="24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 spans="1:29" ht="26.25" customHeight="1" x14ac:dyDescent="0.2">
      <c r="A1313" s="6" t="s">
        <v>5695</v>
      </c>
      <c r="B1313" s="6" t="s">
        <v>3519</v>
      </c>
      <c r="C1313" s="6" t="s">
        <v>5696</v>
      </c>
      <c r="D1313" s="6" t="s">
        <v>5697</v>
      </c>
      <c r="E1313" s="6" t="s">
        <v>5698</v>
      </c>
      <c r="F1313" s="6" t="s">
        <v>5401</v>
      </c>
      <c r="G1313" s="24" t="s">
        <v>2862</v>
      </c>
      <c r="H1313" s="24"/>
      <c r="I1313" s="24" t="s">
        <v>1729</v>
      </c>
      <c r="J1313" s="24"/>
      <c r="K1313" s="24"/>
      <c r="L1313" s="24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 ht="26.25" customHeight="1" x14ac:dyDescent="0.2">
      <c r="A1314" s="6" t="s">
        <v>1379</v>
      </c>
      <c r="B1314" s="6" t="s">
        <v>5129</v>
      </c>
      <c r="C1314" s="6" t="s">
        <v>5699</v>
      </c>
      <c r="D1314" s="6" t="s">
        <v>4689</v>
      </c>
      <c r="E1314" s="6" t="s">
        <v>5700</v>
      </c>
      <c r="F1314" s="6" t="s">
        <v>5401</v>
      </c>
      <c r="G1314" s="24" t="s">
        <v>2409</v>
      </c>
      <c r="H1314" s="24"/>
      <c r="I1314" s="24" t="s">
        <v>91</v>
      </c>
      <c r="J1314" s="24"/>
      <c r="K1314" s="24"/>
      <c r="L1314" s="24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 spans="1:29" ht="26.25" customHeight="1" x14ac:dyDescent="0.2">
      <c r="A1315" s="6" t="s">
        <v>4383</v>
      </c>
      <c r="B1315" s="6" t="s">
        <v>5701</v>
      </c>
      <c r="C1315" s="6" t="s">
        <v>5702</v>
      </c>
      <c r="D1315" s="6" t="s">
        <v>5703</v>
      </c>
      <c r="E1315" s="6" t="s">
        <v>5704</v>
      </c>
      <c r="F1315" s="6" t="s">
        <v>5409</v>
      </c>
      <c r="G1315" s="24" t="s">
        <v>5166</v>
      </c>
      <c r="H1315" s="24"/>
      <c r="I1315" s="24" t="s">
        <v>412</v>
      </c>
      <c r="J1315" s="24"/>
      <c r="K1315" s="24"/>
      <c r="L1315" s="24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spans="1:29" ht="26.25" customHeight="1" x14ac:dyDescent="0.2">
      <c r="A1316" s="6" t="s">
        <v>2403</v>
      </c>
      <c r="B1316" s="6" t="s">
        <v>5705</v>
      </c>
      <c r="C1316" s="6" t="s">
        <v>5706</v>
      </c>
      <c r="D1316" s="6" t="s">
        <v>4257</v>
      </c>
      <c r="E1316" s="6" t="s">
        <v>5707</v>
      </c>
      <c r="F1316" s="6" t="s">
        <v>5414</v>
      </c>
      <c r="G1316" s="24" t="s">
        <v>5415</v>
      </c>
      <c r="H1316" s="24"/>
      <c r="I1316" s="24" t="s">
        <v>2634</v>
      </c>
      <c r="J1316" s="24"/>
      <c r="K1316" s="24"/>
      <c r="L1316" s="24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 spans="1:29" ht="26.25" customHeight="1" x14ac:dyDescent="0.2">
      <c r="A1317" s="6" t="s">
        <v>3015</v>
      </c>
      <c r="B1317" s="6" t="s">
        <v>3558</v>
      </c>
      <c r="C1317" s="6" t="s">
        <v>5708</v>
      </c>
      <c r="D1317" s="6" t="s">
        <v>5709</v>
      </c>
      <c r="E1317" s="6" t="s">
        <v>4675</v>
      </c>
      <c r="F1317" s="6" t="s">
        <v>5419</v>
      </c>
      <c r="G1317" s="24" t="s">
        <v>3318</v>
      </c>
      <c r="H1317" s="24"/>
      <c r="I1317" s="24" t="s">
        <v>5369</v>
      </c>
      <c r="J1317" s="24"/>
      <c r="K1317" s="24"/>
      <c r="L1317" s="24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29" ht="26.25" customHeight="1" x14ac:dyDescent="0.2">
      <c r="A1318" s="6" t="s">
        <v>1824</v>
      </c>
      <c r="B1318" s="6" t="s">
        <v>5710</v>
      </c>
      <c r="C1318" s="6" t="s">
        <v>5711</v>
      </c>
      <c r="D1318" s="6" t="s">
        <v>2212</v>
      </c>
      <c r="E1318" s="6" t="s">
        <v>5712</v>
      </c>
      <c r="F1318" s="6" t="s">
        <v>5422</v>
      </c>
      <c r="G1318" s="24" t="s">
        <v>1935</v>
      </c>
      <c r="H1318" s="24"/>
      <c r="I1318" s="24" t="s">
        <v>412</v>
      </c>
      <c r="J1318" s="24"/>
      <c r="K1318" s="24"/>
      <c r="L1318" s="24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spans="1:29" ht="26.25" customHeight="1" x14ac:dyDescent="0.2">
      <c r="A1319" s="6" t="s">
        <v>2336</v>
      </c>
      <c r="B1319" s="6" t="s">
        <v>2221</v>
      </c>
      <c r="C1319" s="6" t="s">
        <v>5713</v>
      </c>
      <c r="D1319" s="6" t="s">
        <v>3586</v>
      </c>
      <c r="E1319" s="6" t="s">
        <v>5714</v>
      </c>
      <c r="F1319" s="6" t="s">
        <v>5427</v>
      </c>
      <c r="G1319" s="24" t="s">
        <v>5174</v>
      </c>
      <c r="H1319" s="24"/>
      <c r="I1319" s="24" t="s">
        <v>632</v>
      </c>
      <c r="J1319" s="24"/>
      <c r="K1319" s="24"/>
      <c r="L1319" s="24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spans="1:29" ht="26.25" customHeight="1" x14ac:dyDescent="0.2">
      <c r="A1320" s="6" t="s">
        <v>2045</v>
      </c>
      <c r="B1320" s="6" t="s">
        <v>5129</v>
      </c>
      <c r="C1320" s="6" t="s">
        <v>5715</v>
      </c>
      <c r="D1320" s="6" t="s">
        <v>5716</v>
      </c>
      <c r="E1320" s="6" t="s">
        <v>5717</v>
      </c>
      <c r="F1320" s="6" t="s">
        <v>5430</v>
      </c>
      <c r="G1320" s="24" t="s">
        <v>5431</v>
      </c>
      <c r="H1320" s="24"/>
      <c r="I1320" s="24" t="s">
        <v>5432</v>
      </c>
      <c r="J1320" s="24"/>
      <c r="K1320" s="24"/>
      <c r="L1320" s="24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spans="1:29" ht="26.25" customHeight="1" x14ac:dyDescent="0.2">
      <c r="A1321" s="6" t="s">
        <v>715</v>
      </c>
      <c r="B1321" s="6" t="s">
        <v>2307</v>
      </c>
      <c r="C1321" s="6" t="s">
        <v>5718</v>
      </c>
      <c r="D1321" s="6" t="s">
        <v>5719</v>
      </c>
      <c r="E1321" s="6" t="s">
        <v>1089</v>
      </c>
      <c r="F1321" s="6" t="s">
        <v>5720</v>
      </c>
      <c r="G1321" s="24" t="s">
        <v>2108</v>
      </c>
      <c r="H1321" s="24"/>
      <c r="I1321" s="24" t="s">
        <v>1890</v>
      </c>
      <c r="J1321" s="24"/>
      <c r="K1321" s="24"/>
      <c r="L1321" s="24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spans="1:29" ht="26.25" customHeight="1" x14ac:dyDescent="0.2">
      <c r="A1322" s="6" t="s">
        <v>5721</v>
      </c>
      <c r="B1322" s="6" t="s">
        <v>132</v>
      </c>
      <c r="C1322" s="6" t="s">
        <v>5722</v>
      </c>
      <c r="D1322" s="6" t="s">
        <v>5723</v>
      </c>
      <c r="E1322" s="6" t="s">
        <v>4975</v>
      </c>
      <c r="F1322" s="6" t="s">
        <v>5724</v>
      </c>
      <c r="G1322" s="24" t="s">
        <v>2237</v>
      </c>
      <c r="H1322" s="24"/>
      <c r="I1322" s="24" t="s">
        <v>679</v>
      </c>
      <c r="J1322" s="24"/>
      <c r="K1322" s="24"/>
      <c r="L1322" s="24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spans="1:29" ht="26.25" customHeight="1" x14ac:dyDescent="0.2">
      <c r="A1323" s="6" t="s">
        <v>5725</v>
      </c>
      <c r="B1323" s="6" t="s">
        <v>3838</v>
      </c>
      <c r="C1323" s="6" t="s">
        <v>5726</v>
      </c>
      <c r="D1323" s="6" t="s">
        <v>5164</v>
      </c>
      <c r="E1323" s="6" t="s">
        <v>5727</v>
      </c>
      <c r="F1323" s="6" t="s">
        <v>5728</v>
      </c>
      <c r="G1323" s="24" t="s">
        <v>1995</v>
      </c>
      <c r="H1323" s="24"/>
      <c r="I1323" s="24" t="s">
        <v>4687</v>
      </c>
      <c r="J1323" s="24"/>
      <c r="K1323" s="24"/>
      <c r="L1323" s="24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spans="1:29" ht="26.25" customHeight="1" x14ac:dyDescent="0.2">
      <c r="A1324" s="6" t="s">
        <v>5729</v>
      </c>
      <c r="B1324" s="6" t="s">
        <v>5730</v>
      </c>
      <c r="C1324" s="6" t="s">
        <v>5731</v>
      </c>
      <c r="D1324" s="6" t="s">
        <v>5732</v>
      </c>
      <c r="E1324" s="6" t="s">
        <v>128</v>
      </c>
      <c r="F1324" s="6" t="s">
        <v>5733</v>
      </c>
      <c r="G1324" s="24" t="s">
        <v>5734</v>
      </c>
      <c r="H1324" s="24"/>
      <c r="I1324" s="24" t="s">
        <v>5735</v>
      </c>
      <c r="J1324" s="24"/>
      <c r="K1324" s="24"/>
      <c r="L1324" s="24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spans="1:29" ht="26.25" customHeight="1" x14ac:dyDescent="0.2">
      <c r="A1325" s="6" t="s">
        <v>5736</v>
      </c>
      <c r="B1325" s="6" t="s">
        <v>1770</v>
      </c>
      <c r="C1325" s="6" t="s">
        <v>5737</v>
      </c>
      <c r="D1325" s="6" t="s">
        <v>5738</v>
      </c>
      <c r="E1325" s="6" t="s">
        <v>698</v>
      </c>
      <c r="F1325" s="6" t="s">
        <v>5739</v>
      </c>
      <c r="G1325" s="24" t="s">
        <v>250</v>
      </c>
      <c r="H1325" s="24"/>
      <c r="I1325" s="24" t="s">
        <v>389</v>
      </c>
      <c r="J1325" s="24"/>
      <c r="K1325" s="24"/>
      <c r="L1325" s="24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 ht="26.25" customHeight="1" x14ac:dyDescent="0.2">
      <c r="A1326" s="6" t="s">
        <v>124</v>
      </c>
      <c r="B1326" s="6" t="s">
        <v>2508</v>
      </c>
      <c r="C1326" s="6" t="s">
        <v>5740</v>
      </c>
      <c r="D1326" s="6" t="s">
        <v>5741</v>
      </c>
      <c r="E1326" s="6" t="s">
        <v>842</v>
      </c>
      <c r="F1326" s="6" t="s">
        <v>5742</v>
      </c>
      <c r="G1326" s="24" t="s">
        <v>411</v>
      </c>
      <c r="H1326" s="24"/>
      <c r="I1326" s="24" t="s">
        <v>138</v>
      </c>
      <c r="J1326" s="24"/>
      <c r="K1326" s="24"/>
      <c r="L1326" s="24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spans="1:29" ht="26.25" customHeight="1" x14ac:dyDescent="0.2">
      <c r="A1327" s="6" t="s">
        <v>3609</v>
      </c>
      <c r="B1327" s="6" t="s">
        <v>451</v>
      </c>
      <c r="C1327" s="6" t="s">
        <v>5743</v>
      </c>
      <c r="D1327" s="6" t="s">
        <v>2331</v>
      </c>
      <c r="E1327" s="6" t="s">
        <v>5744</v>
      </c>
      <c r="F1327" s="6" t="s">
        <v>5745</v>
      </c>
      <c r="G1327" s="24" t="s">
        <v>3214</v>
      </c>
      <c r="H1327" s="24"/>
      <c r="I1327" s="24" t="s">
        <v>5746</v>
      </c>
      <c r="J1327" s="24"/>
      <c r="K1327" s="24"/>
      <c r="L1327" s="24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 spans="1:29" ht="26.25" customHeight="1" x14ac:dyDescent="0.2">
      <c r="A1328" s="6" t="s">
        <v>945</v>
      </c>
      <c r="B1328" s="6" t="s">
        <v>5411</v>
      </c>
      <c r="C1328" s="6" t="s">
        <v>5747</v>
      </c>
      <c r="D1328" s="6" t="s">
        <v>1987</v>
      </c>
      <c r="E1328" s="6" t="s">
        <v>1726</v>
      </c>
      <c r="F1328" s="6" t="s">
        <v>5748</v>
      </c>
      <c r="G1328" s="24" t="s">
        <v>5749</v>
      </c>
      <c r="H1328" s="24"/>
      <c r="I1328" s="24" t="s">
        <v>1782</v>
      </c>
      <c r="J1328" s="24"/>
      <c r="K1328" s="24"/>
      <c r="L1328" s="24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29" ht="26.25" customHeight="1" x14ac:dyDescent="0.2">
      <c r="A1329" s="6" t="s">
        <v>3460</v>
      </c>
      <c r="B1329" s="6" t="s">
        <v>5129</v>
      </c>
      <c r="C1329" s="6" t="s">
        <v>5750</v>
      </c>
      <c r="D1329" s="6" t="s">
        <v>5751</v>
      </c>
      <c r="E1329" s="6" t="s">
        <v>5752</v>
      </c>
      <c r="F1329" s="6" t="s">
        <v>5753</v>
      </c>
      <c r="G1329" s="24" t="s">
        <v>514</v>
      </c>
      <c r="H1329" s="24"/>
      <c r="I1329" s="24" t="s">
        <v>1138</v>
      </c>
      <c r="J1329" s="24"/>
      <c r="K1329" s="24"/>
      <c r="L1329" s="24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 ht="26.25" customHeight="1" x14ac:dyDescent="0.2">
      <c r="A1330" s="6" t="s">
        <v>5754</v>
      </c>
      <c r="B1330" s="6" t="s">
        <v>5755</v>
      </c>
      <c r="C1330" s="6" t="s">
        <v>5756</v>
      </c>
      <c r="D1330" s="6" t="s">
        <v>3696</v>
      </c>
      <c r="E1330" s="6" t="s">
        <v>1726</v>
      </c>
      <c r="F1330" s="6" t="s">
        <v>5757</v>
      </c>
      <c r="G1330" s="24" t="s">
        <v>583</v>
      </c>
      <c r="H1330" s="24"/>
      <c r="I1330" s="24" t="s">
        <v>2050</v>
      </c>
      <c r="J1330" s="24"/>
      <c r="K1330" s="24"/>
      <c r="L1330" s="24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 spans="1:29" ht="26.25" customHeight="1" x14ac:dyDescent="0.2">
      <c r="A1331" s="6" t="s">
        <v>1626</v>
      </c>
      <c r="B1331" s="6" t="s">
        <v>2965</v>
      </c>
      <c r="C1331" s="6" t="s">
        <v>5758</v>
      </c>
      <c r="D1331" s="6" t="s">
        <v>358</v>
      </c>
      <c r="E1331" s="6" t="s">
        <v>1020</v>
      </c>
      <c r="F1331" s="6" t="s">
        <v>5759</v>
      </c>
      <c r="G1331" s="24" t="s">
        <v>940</v>
      </c>
      <c r="H1331" s="24"/>
      <c r="I1331" s="24" t="s">
        <v>5760</v>
      </c>
      <c r="J1331" s="24"/>
      <c r="K1331" s="24"/>
      <c r="L1331" s="24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 spans="1:29" ht="26.25" customHeight="1" x14ac:dyDescent="0.2">
      <c r="A1332" s="6" t="s">
        <v>2929</v>
      </c>
      <c r="B1332" s="6" t="s">
        <v>1147</v>
      </c>
      <c r="C1332" s="6" t="s">
        <v>5761</v>
      </c>
      <c r="D1332" s="6" t="s">
        <v>5762</v>
      </c>
      <c r="E1332" s="6" t="s">
        <v>5763</v>
      </c>
      <c r="F1332" s="6" t="s">
        <v>5764</v>
      </c>
      <c r="G1332" s="24" t="s">
        <v>764</v>
      </c>
      <c r="H1332" s="24"/>
      <c r="I1332" s="24" t="s">
        <v>1038</v>
      </c>
      <c r="J1332" s="24"/>
      <c r="K1332" s="24"/>
      <c r="L1332" s="24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spans="1:29" ht="26.25" customHeight="1" x14ac:dyDescent="0.2">
      <c r="A1333" s="6" t="s">
        <v>2560</v>
      </c>
      <c r="B1333" s="6" t="s">
        <v>1177</v>
      </c>
      <c r="C1333" s="6" t="s">
        <v>5765</v>
      </c>
      <c r="D1333" s="6" t="s">
        <v>648</v>
      </c>
      <c r="E1333" s="6" t="s">
        <v>128</v>
      </c>
      <c r="F1333" s="6" t="s">
        <v>5766</v>
      </c>
      <c r="G1333" s="24" t="s">
        <v>1522</v>
      </c>
      <c r="H1333" s="24"/>
      <c r="I1333" s="24" t="s">
        <v>2581</v>
      </c>
      <c r="J1333" s="24"/>
      <c r="K1333" s="24"/>
      <c r="L1333" s="24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spans="1:29" ht="26.25" customHeight="1" x14ac:dyDescent="0.2">
      <c r="A1334" s="6" t="s">
        <v>4778</v>
      </c>
      <c r="B1334" s="6" t="s">
        <v>4554</v>
      </c>
      <c r="C1334" s="6" t="s">
        <v>5767</v>
      </c>
      <c r="D1334" s="6" t="s">
        <v>327</v>
      </c>
      <c r="E1334" s="6" t="s">
        <v>1856</v>
      </c>
      <c r="F1334" s="6" t="s">
        <v>5766</v>
      </c>
      <c r="G1334" s="24" t="s">
        <v>1529</v>
      </c>
      <c r="H1334" s="24"/>
      <c r="I1334" s="24" t="s">
        <v>2634</v>
      </c>
      <c r="J1334" s="24"/>
      <c r="K1334" s="24"/>
      <c r="L1334" s="24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spans="1:29" ht="26.25" customHeight="1" x14ac:dyDescent="0.2">
      <c r="A1335" s="6" t="s">
        <v>5768</v>
      </c>
      <c r="B1335" s="6" t="s">
        <v>1909</v>
      </c>
      <c r="C1335" s="6" t="s">
        <v>5769</v>
      </c>
      <c r="D1335" s="6" t="s">
        <v>3248</v>
      </c>
      <c r="E1335" s="6" t="s">
        <v>5770</v>
      </c>
      <c r="F1335" s="6" t="s">
        <v>5771</v>
      </c>
      <c r="G1335" s="24" t="s">
        <v>764</v>
      </c>
      <c r="H1335" s="24"/>
      <c r="I1335" s="24" t="s">
        <v>798</v>
      </c>
      <c r="J1335" s="24"/>
      <c r="K1335" s="24"/>
      <c r="L1335" s="24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spans="1:29" ht="26.25" customHeight="1" x14ac:dyDescent="0.2">
      <c r="A1336" s="6" t="s">
        <v>2988</v>
      </c>
      <c r="B1336" s="6" t="s">
        <v>5772</v>
      </c>
      <c r="C1336" s="6" t="s">
        <v>5773</v>
      </c>
      <c r="D1336" s="6" t="s">
        <v>5774</v>
      </c>
      <c r="E1336" s="6" t="s">
        <v>3238</v>
      </c>
      <c r="F1336" s="6" t="s">
        <v>5775</v>
      </c>
      <c r="G1336" s="24" t="s">
        <v>211</v>
      </c>
      <c r="H1336" s="24"/>
      <c r="I1336" s="24" t="s">
        <v>265</v>
      </c>
      <c r="J1336" s="24"/>
      <c r="K1336" s="24"/>
      <c r="L1336" s="24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spans="1:29" ht="26.25" customHeight="1" x14ac:dyDescent="0.2">
      <c r="A1337" s="6" t="s">
        <v>2856</v>
      </c>
      <c r="B1337" s="6" t="s">
        <v>4629</v>
      </c>
      <c r="C1337" s="6" t="s">
        <v>5776</v>
      </c>
      <c r="D1337" s="6" t="s">
        <v>2670</v>
      </c>
      <c r="E1337" s="6" t="s">
        <v>276</v>
      </c>
      <c r="F1337" s="6" t="s">
        <v>5777</v>
      </c>
      <c r="G1337" s="24" t="s">
        <v>2771</v>
      </c>
      <c r="H1337" s="24"/>
      <c r="I1337" s="24" t="s">
        <v>91</v>
      </c>
      <c r="J1337" s="24"/>
      <c r="K1337" s="24"/>
      <c r="L1337" s="24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spans="1:29" ht="26.25" customHeight="1" x14ac:dyDescent="0.2">
      <c r="A1338" s="6" t="s">
        <v>1647</v>
      </c>
      <c r="B1338" s="6" t="s">
        <v>1886</v>
      </c>
      <c r="C1338" s="6" t="s">
        <v>5778</v>
      </c>
      <c r="D1338" s="6" t="s">
        <v>5779</v>
      </c>
      <c r="E1338" s="6" t="s">
        <v>5610</v>
      </c>
      <c r="F1338" s="6" t="s">
        <v>5780</v>
      </c>
      <c r="G1338" s="24" t="s">
        <v>514</v>
      </c>
      <c r="H1338" s="24"/>
      <c r="I1338" s="24" t="s">
        <v>2522</v>
      </c>
      <c r="J1338" s="24"/>
      <c r="K1338" s="24"/>
      <c r="L1338" s="24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 spans="1:29" ht="26.25" customHeight="1" x14ac:dyDescent="0.2">
      <c r="A1339" s="6" t="s">
        <v>5781</v>
      </c>
      <c r="B1339" s="6" t="s">
        <v>5782</v>
      </c>
      <c r="C1339" s="6" t="s">
        <v>5783</v>
      </c>
      <c r="D1339" s="6" t="s">
        <v>156</v>
      </c>
      <c r="E1339" s="6" t="s">
        <v>5784</v>
      </c>
      <c r="F1339" s="6" t="s">
        <v>5785</v>
      </c>
      <c r="G1339" s="24" t="s">
        <v>1329</v>
      </c>
      <c r="H1339" s="24"/>
      <c r="I1339" s="24" t="s">
        <v>547</v>
      </c>
      <c r="J1339" s="24"/>
      <c r="K1339" s="24"/>
      <c r="L1339" s="24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 spans="1:29" ht="26.25" customHeight="1" x14ac:dyDescent="0.2">
      <c r="A1340" s="6" t="s">
        <v>1024</v>
      </c>
      <c r="B1340" s="6" t="s">
        <v>5786</v>
      </c>
      <c r="C1340" s="6" t="s">
        <v>5787</v>
      </c>
      <c r="D1340" s="6" t="s">
        <v>5788</v>
      </c>
      <c r="E1340" s="6" t="s">
        <v>5215</v>
      </c>
      <c r="F1340" s="6" t="s">
        <v>5789</v>
      </c>
      <c r="G1340" s="24" t="s">
        <v>1235</v>
      </c>
      <c r="H1340" s="24"/>
      <c r="I1340" s="24" t="s">
        <v>515</v>
      </c>
      <c r="J1340" s="24"/>
      <c r="K1340" s="24"/>
      <c r="L1340" s="24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 spans="1:29" ht="26.25" customHeight="1" x14ac:dyDescent="0.2">
      <c r="A1341" s="6" t="s">
        <v>2261</v>
      </c>
      <c r="B1341" s="6" t="s">
        <v>3093</v>
      </c>
      <c r="C1341" s="6" t="s">
        <v>5790</v>
      </c>
      <c r="D1341" s="6" t="s">
        <v>5791</v>
      </c>
      <c r="E1341" s="6" t="s">
        <v>5792</v>
      </c>
      <c r="F1341" s="6" t="s">
        <v>5793</v>
      </c>
      <c r="G1341" s="24" t="s">
        <v>2323</v>
      </c>
      <c r="H1341" s="24"/>
      <c r="I1341" s="24" t="s">
        <v>4374</v>
      </c>
      <c r="J1341" s="24"/>
      <c r="K1341" s="24"/>
      <c r="L1341" s="24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 spans="1:29" ht="26.25" customHeight="1" x14ac:dyDescent="0.2">
      <c r="A1342" s="6" t="s">
        <v>1343</v>
      </c>
      <c r="B1342" s="6" t="s">
        <v>5794</v>
      </c>
      <c r="C1342" s="6" t="s">
        <v>5795</v>
      </c>
      <c r="D1342" s="6" t="s">
        <v>1979</v>
      </c>
      <c r="E1342" s="6" t="s">
        <v>5796</v>
      </c>
      <c r="F1342" s="6" t="s">
        <v>5797</v>
      </c>
      <c r="G1342" s="24" t="s">
        <v>1329</v>
      </c>
      <c r="H1342" s="24"/>
      <c r="I1342" s="24" t="s">
        <v>547</v>
      </c>
      <c r="J1342" s="24"/>
      <c r="K1342" s="24"/>
      <c r="L1342" s="24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 spans="1:29" ht="26.25" customHeight="1" x14ac:dyDescent="0.2">
      <c r="A1343" s="6" t="s">
        <v>5798</v>
      </c>
      <c r="B1343" s="6" t="s">
        <v>5799</v>
      </c>
      <c r="C1343" s="6" t="s">
        <v>5800</v>
      </c>
      <c r="D1343" s="6" t="s">
        <v>5801</v>
      </c>
      <c r="E1343" s="6" t="s">
        <v>5802</v>
      </c>
      <c r="F1343" s="6" t="s">
        <v>5803</v>
      </c>
      <c r="G1343" s="24" t="s">
        <v>3567</v>
      </c>
      <c r="H1343" s="24"/>
      <c r="I1343" s="24" t="s">
        <v>1831</v>
      </c>
      <c r="J1343" s="24"/>
      <c r="K1343" s="24"/>
      <c r="L1343" s="24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 spans="1:29" ht="26.25" customHeight="1" x14ac:dyDescent="0.2">
      <c r="A1344" s="6" t="s">
        <v>146</v>
      </c>
      <c r="B1344" s="6" t="s">
        <v>5804</v>
      </c>
      <c r="C1344" s="6" t="s">
        <v>5805</v>
      </c>
      <c r="D1344" s="6" t="s">
        <v>1173</v>
      </c>
      <c r="E1344" s="6" t="s">
        <v>1766</v>
      </c>
      <c r="F1344" s="6" t="s">
        <v>5806</v>
      </c>
      <c r="G1344" s="24" t="s">
        <v>1607</v>
      </c>
      <c r="H1344" s="24"/>
      <c r="I1344" s="24" t="s">
        <v>1190</v>
      </c>
      <c r="J1344" s="24"/>
      <c r="K1344" s="24"/>
      <c r="L1344" s="24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 spans="1:29" ht="26.25" customHeight="1" x14ac:dyDescent="0.2">
      <c r="A1345" s="6" t="s">
        <v>5807</v>
      </c>
      <c r="B1345" s="6" t="s">
        <v>368</v>
      </c>
      <c r="C1345" s="6" t="s">
        <v>5808</v>
      </c>
      <c r="D1345" s="6" t="s">
        <v>5809</v>
      </c>
      <c r="E1345" s="6" t="s">
        <v>1745</v>
      </c>
      <c r="F1345" s="6" t="s">
        <v>5810</v>
      </c>
      <c r="G1345" s="24" t="s">
        <v>50</v>
      </c>
      <c r="H1345" s="24"/>
      <c r="I1345" s="24" t="s">
        <v>2301</v>
      </c>
      <c r="J1345" s="24"/>
      <c r="K1345" s="24"/>
      <c r="L1345" s="24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 spans="1:29" ht="26.25" customHeight="1" x14ac:dyDescent="0.2">
      <c r="A1346" s="6" t="s">
        <v>2180</v>
      </c>
      <c r="B1346" s="6" t="s">
        <v>897</v>
      </c>
      <c r="C1346" s="6" t="s">
        <v>5811</v>
      </c>
      <c r="D1346" s="6" t="s">
        <v>1404</v>
      </c>
      <c r="E1346" s="6" t="s">
        <v>5812</v>
      </c>
      <c r="F1346" s="6" t="s">
        <v>5813</v>
      </c>
      <c r="G1346" s="24" t="s">
        <v>554</v>
      </c>
      <c r="H1346" s="24"/>
      <c r="I1346" s="24" t="s">
        <v>443</v>
      </c>
      <c r="J1346" s="24"/>
      <c r="K1346" s="24"/>
      <c r="L1346" s="24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 spans="1:29" ht="26.25" customHeight="1" x14ac:dyDescent="0.2">
      <c r="A1347" s="6" t="s">
        <v>5814</v>
      </c>
      <c r="B1347" s="6" t="s">
        <v>22</v>
      </c>
      <c r="C1347" s="6" t="s">
        <v>5815</v>
      </c>
      <c r="D1347" s="6" t="s">
        <v>1276</v>
      </c>
      <c r="E1347" s="6" t="s">
        <v>5816</v>
      </c>
      <c r="F1347" s="6" t="s">
        <v>5817</v>
      </c>
      <c r="G1347" s="24" t="s">
        <v>5237</v>
      </c>
      <c r="H1347" s="24"/>
      <c r="I1347" s="24" t="s">
        <v>3653</v>
      </c>
      <c r="J1347" s="24"/>
      <c r="K1347" s="24"/>
      <c r="L1347" s="24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 spans="1:29" ht="26.25" customHeight="1" x14ac:dyDescent="0.2">
      <c r="A1348" s="6" t="s">
        <v>5245</v>
      </c>
      <c r="B1348" s="6" t="s">
        <v>5818</v>
      </c>
      <c r="C1348" s="6" t="s">
        <v>5819</v>
      </c>
      <c r="D1348" s="6" t="s">
        <v>5820</v>
      </c>
      <c r="E1348" s="6" t="s">
        <v>5821</v>
      </c>
      <c r="F1348" s="6" t="s">
        <v>5822</v>
      </c>
      <c r="G1348" s="24" t="s">
        <v>5823</v>
      </c>
      <c r="H1348" s="24"/>
      <c r="I1348" s="24" t="s">
        <v>99</v>
      </c>
      <c r="J1348" s="24"/>
      <c r="K1348" s="24"/>
      <c r="L1348" s="24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 spans="1:29" ht="26.25" customHeight="1" x14ac:dyDescent="0.2">
      <c r="A1349" s="6" t="s">
        <v>189</v>
      </c>
      <c r="B1349" s="6" t="s">
        <v>891</v>
      </c>
      <c r="C1349" s="6" t="s">
        <v>5824</v>
      </c>
      <c r="D1349" s="6" t="s">
        <v>5825</v>
      </c>
      <c r="E1349" s="6" t="s">
        <v>880</v>
      </c>
      <c r="F1349" s="6" t="s">
        <v>5826</v>
      </c>
      <c r="G1349" s="24" t="s">
        <v>2915</v>
      </c>
      <c r="H1349" s="24"/>
      <c r="I1349" s="24" t="s">
        <v>3968</v>
      </c>
      <c r="J1349" s="24"/>
      <c r="K1349" s="24"/>
      <c r="L1349" s="24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 spans="1:29" ht="26.25" customHeight="1" x14ac:dyDescent="0.2">
      <c r="A1350" s="6" t="s">
        <v>3347</v>
      </c>
      <c r="B1350" s="6" t="s">
        <v>738</v>
      </c>
      <c r="C1350" s="6" t="s">
        <v>5827</v>
      </c>
      <c r="D1350" s="6" t="s">
        <v>5828</v>
      </c>
      <c r="E1350" s="6" t="s">
        <v>440</v>
      </c>
      <c r="F1350" s="6" t="s">
        <v>5829</v>
      </c>
      <c r="G1350" s="24" t="s">
        <v>5476</v>
      </c>
      <c r="H1350" s="24"/>
      <c r="I1350" s="24" t="s">
        <v>5830</v>
      </c>
      <c r="J1350" s="24"/>
      <c r="K1350" s="24"/>
      <c r="L1350" s="24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 spans="1:29" ht="26.25" customHeight="1" x14ac:dyDescent="0.2">
      <c r="A1351" s="6" t="s">
        <v>1183</v>
      </c>
      <c r="B1351" s="6" t="s">
        <v>909</v>
      </c>
      <c r="C1351" s="6" t="s">
        <v>5831</v>
      </c>
      <c r="D1351" s="6" t="s">
        <v>1761</v>
      </c>
      <c r="E1351" s="6" t="s">
        <v>5832</v>
      </c>
      <c r="F1351" s="6" t="s">
        <v>5833</v>
      </c>
      <c r="G1351" s="24" t="s">
        <v>797</v>
      </c>
      <c r="H1351" s="24"/>
      <c r="I1351" s="24" t="s">
        <v>4757</v>
      </c>
      <c r="J1351" s="24"/>
      <c r="K1351" s="24"/>
      <c r="L1351" s="24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 spans="1:29" ht="26.25" customHeight="1" x14ac:dyDescent="0.2">
      <c r="A1352" s="6" t="s">
        <v>658</v>
      </c>
      <c r="B1352" s="6" t="s">
        <v>4710</v>
      </c>
      <c r="C1352" s="6" t="s">
        <v>5834</v>
      </c>
      <c r="D1352" s="6" t="s">
        <v>5835</v>
      </c>
      <c r="E1352" s="6" t="s">
        <v>5836</v>
      </c>
      <c r="F1352" s="6" t="s">
        <v>5837</v>
      </c>
      <c r="G1352" s="24" t="s">
        <v>597</v>
      </c>
      <c r="H1352" s="24"/>
      <c r="I1352" s="24" t="s">
        <v>5838</v>
      </c>
      <c r="J1352" s="24"/>
      <c r="K1352" s="24"/>
      <c r="L1352" s="24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 spans="1:29" ht="26.25" customHeight="1" x14ac:dyDescent="0.2">
      <c r="A1353" s="6" t="s">
        <v>5064</v>
      </c>
      <c r="B1353" s="6" t="s">
        <v>5839</v>
      </c>
      <c r="C1353" s="6" t="s">
        <v>5840</v>
      </c>
      <c r="D1353" s="6" t="s">
        <v>1506</v>
      </c>
      <c r="E1353" s="6" t="s">
        <v>5841</v>
      </c>
      <c r="F1353" s="6" t="s">
        <v>5842</v>
      </c>
      <c r="G1353" s="24" t="s">
        <v>1056</v>
      </c>
      <c r="H1353" s="24"/>
      <c r="I1353" s="24" t="s">
        <v>1735</v>
      </c>
      <c r="J1353" s="24"/>
      <c r="K1353" s="24"/>
      <c r="L1353" s="24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 spans="1:29" ht="26.25" customHeight="1" x14ac:dyDescent="0.2">
      <c r="A1354" s="6" t="s">
        <v>5213</v>
      </c>
      <c r="B1354" s="6" t="s">
        <v>1778</v>
      </c>
      <c r="C1354" s="6" t="s">
        <v>5843</v>
      </c>
      <c r="D1354" s="6" t="s">
        <v>5844</v>
      </c>
      <c r="E1354" s="6" t="s">
        <v>5707</v>
      </c>
      <c r="F1354" s="6" t="s">
        <v>5845</v>
      </c>
      <c r="G1354" s="24" t="s">
        <v>2633</v>
      </c>
      <c r="H1354" s="24"/>
      <c r="I1354" s="24" t="s">
        <v>2581</v>
      </c>
      <c r="J1354" s="24"/>
      <c r="K1354" s="24"/>
      <c r="L1354" s="24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 spans="1:29" ht="26.25" customHeight="1" x14ac:dyDescent="0.2">
      <c r="A1355" s="6" t="s">
        <v>3087</v>
      </c>
      <c r="B1355" s="6" t="s">
        <v>5846</v>
      </c>
      <c r="C1355" s="6" t="s">
        <v>5847</v>
      </c>
      <c r="D1355" s="6" t="s">
        <v>5848</v>
      </c>
      <c r="E1355" s="6" t="s">
        <v>5849</v>
      </c>
      <c r="F1355" s="6" t="s">
        <v>5850</v>
      </c>
      <c r="G1355" s="24" t="s">
        <v>940</v>
      </c>
      <c r="H1355" s="24"/>
      <c r="I1355" s="24" t="s">
        <v>798</v>
      </c>
      <c r="J1355" s="24"/>
      <c r="K1355" s="24"/>
      <c r="L1355" s="24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 spans="1:29" ht="26.25" customHeight="1" x14ac:dyDescent="0.2">
      <c r="A1356" s="6" t="s">
        <v>3473</v>
      </c>
      <c r="B1356" s="6" t="s">
        <v>2647</v>
      </c>
      <c r="C1356" s="6" t="s">
        <v>5851</v>
      </c>
      <c r="D1356" s="6" t="s">
        <v>1011</v>
      </c>
      <c r="E1356" s="6" t="s">
        <v>5852</v>
      </c>
      <c r="F1356" s="6" t="s">
        <v>5853</v>
      </c>
      <c r="G1356" s="24" t="s">
        <v>4322</v>
      </c>
      <c r="H1356" s="24"/>
      <c r="I1356" s="24" t="s">
        <v>2475</v>
      </c>
      <c r="J1356" s="24"/>
      <c r="K1356" s="24"/>
      <c r="L1356" s="24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 spans="1:29" ht="26.25" customHeight="1" x14ac:dyDescent="0.2">
      <c r="A1357" s="6" t="s">
        <v>5577</v>
      </c>
      <c r="B1357" s="6" t="s">
        <v>4127</v>
      </c>
      <c r="C1357" s="6" t="s">
        <v>5854</v>
      </c>
      <c r="D1357" s="6" t="s">
        <v>5855</v>
      </c>
      <c r="E1357" s="6" t="s">
        <v>5856</v>
      </c>
      <c r="F1357" s="6" t="s">
        <v>5857</v>
      </c>
      <c r="G1357" s="24" t="s">
        <v>554</v>
      </c>
      <c r="H1357" s="24"/>
      <c r="I1357" s="24" t="s">
        <v>1590</v>
      </c>
      <c r="J1357" s="24"/>
      <c r="K1357" s="24"/>
      <c r="L1357" s="24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 spans="1:29" ht="26.25" customHeight="1" x14ac:dyDescent="0.2">
      <c r="A1358" s="6" t="s">
        <v>2476</v>
      </c>
      <c r="B1358" s="6" t="s">
        <v>779</v>
      </c>
      <c r="C1358" s="6" t="s">
        <v>5858</v>
      </c>
      <c r="D1358" s="6" t="s">
        <v>5859</v>
      </c>
      <c r="E1358" s="6" t="s">
        <v>5860</v>
      </c>
      <c r="F1358" s="6" t="s">
        <v>5861</v>
      </c>
      <c r="G1358" s="24" t="s">
        <v>152</v>
      </c>
      <c r="H1358" s="24"/>
      <c r="I1358" s="24" t="s">
        <v>485</v>
      </c>
      <c r="J1358" s="24"/>
      <c r="K1358" s="24"/>
      <c r="L1358" s="24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 spans="1:29" ht="26.25" customHeight="1" x14ac:dyDescent="0.2">
      <c r="A1359" s="6" t="s">
        <v>5862</v>
      </c>
      <c r="B1359" s="6" t="s">
        <v>5863</v>
      </c>
      <c r="C1359" s="6" t="s">
        <v>5864</v>
      </c>
      <c r="D1359" s="6" t="s">
        <v>5865</v>
      </c>
      <c r="E1359" s="6" t="s">
        <v>1005</v>
      </c>
      <c r="F1359" s="6" t="s">
        <v>5866</v>
      </c>
      <c r="G1359" s="24" t="s">
        <v>4994</v>
      </c>
      <c r="H1359" s="24"/>
      <c r="I1359" s="24" t="s">
        <v>3000</v>
      </c>
      <c r="J1359" s="24"/>
      <c r="K1359" s="24"/>
      <c r="L1359" s="24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 spans="1:29" ht="26.25" customHeight="1" x14ac:dyDescent="0.2">
      <c r="A1360" s="6" t="s">
        <v>2492</v>
      </c>
      <c r="B1360" s="6" t="s">
        <v>4458</v>
      </c>
      <c r="C1360" s="6" t="s">
        <v>5867</v>
      </c>
      <c r="D1360" s="6" t="s">
        <v>4407</v>
      </c>
      <c r="E1360" s="6" t="s">
        <v>5868</v>
      </c>
      <c r="F1360" s="6" t="s">
        <v>5869</v>
      </c>
      <c r="G1360" s="24" t="s">
        <v>5870</v>
      </c>
      <c r="H1360" s="24"/>
      <c r="I1360" s="24" t="s">
        <v>798</v>
      </c>
      <c r="J1360" s="24"/>
      <c r="K1360" s="24"/>
      <c r="L1360" s="24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 spans="1:29" ht="26.25" customHeight="1" x14ac:dyDescent="0.2">
      <c r="A1361" s="6" t="s">
        <v>1669</v>
      </c>
      <c r="B1361" s="6" t="s">
        <v>1301</v>
      </c>
      <c r="C1361" s="6" t="s">
        <v>5871</v>
      </c>
      <c r="D1361" s="6" t="s">
        <v>1979</v>
      </c>
      <c r="E1361" s="6" t="s">
        <v>440</v>
      </c>
      <c r="F1361" s="6" t="s">
        <v>5872</v>
      </c>
      <c r="G1361" s="24" t="s">
        <v>1522</v>
      </c>
      <c r="H1361" s="24"/>
      <c r="I1361" s="24" t="s">
        <v>1279</v>
      </c>
      <c r="J1361" s="24"/>
      <c r="K1361" s="24"/>
      <c r="L1361" s="24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 spans="1:29" ht="26.25" customHeight="1" x14ac:dyDescent="0.2">
      <c r="A1362" s="6" t="s">
        <v>4559</v>
      </c>
      <c r="B1362" s="6" t="s">
        <v>5873</v>
      </c>
      <c r="C1362" s="6" t="s">
        <v>5874</v>
      </c>
      <c r="D1362" s="6" t="s">
        <v>3482</v>
      </c>
      <c r="E1362" s="6" t="s">
        <v>5875</v>
      </c>
      <c r="F1362" s="6" t="s">
        <v>5876</v>
      </c>
      <c r="G1362" s="24" t="s">
        <v>5877</v>
      </c>
      <c r="H1362" s="24"/>
      <c r="I1362" s="24" t="s">
        <v>5760</v>
      </c>
      <c r="J1362" s="24"/>
      <c r="K1362" s="24"/>
      <c r="L1362" s="24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 spans="1:29" ht="26.25" customHeight="1" x14ac:dyDescent="0.2">
      <c r="A1363" s="6" t="s">
        <v>4742</v>
      </c>
      <c r="B1363" s="6" t="s">
        <v>101</v>
      </c>
      <c r="C1363" s="6" t="s">
        <v>5878</v>
      </c>
      <c r="D1363" s="6" t="s">
        <v>5879</v>
      </c>
      <c r="E1363" s="6" t="s">
        <v>5880</v>
      </c>
      <c r="F1363" s="6" t="s">
        <v>5881</v>
      </c>
      <c r="G1363" s="24" t="s">
        <v>5203</v>
      </c>
      <c r="H1363" s="24"/>
      <c r="I1363" s="24" t="s">
        <v>5882</v>
      </c>
      <c r="J1363" s="24"/>
      <c r="K1363" s="24"/>
      <c r="L1363" s="24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 spans="1:29" ht="26.25" customHeight="1" x14ac:dyDescent="0.2">
      <c r="A1364" s="6" t="s">
        <v>5883</v>
      </c>
      <c r="B1364" s="6" t="s">
        <v>1267</v>
      </c>
      <c r="C1364" s="6" t="s">
        <v>5884</v>
      </c>
      <c r="D1364" s="6" t="s">
        <v>247</v>
      </c>
      <c r="E1364" s="6" t="s">
        <v>4890</v>
      </c>
      <c r="F1364" s="6" t="s">
        <v>5885</v>
      </c>
      <c r="G1364" s="24" t="s">
        <v>2817</v>
      </c>
      <c r="H1364" s="24"/>
      <c r="I1364" s="24" t="s">
        <v>657</v>
      </c>
      <c r="J1364" s="24"/>
      <c r="K1364" s="24"/>
      <c r="L1364" s="24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 spans="1:29" ht="26.25" customHeight="1" x14ac:dyDescent="0.2">
      <c r="A1365" s="6" t="s">
        <v>5886</v>
      </c>
      <c r="B1365" s="6" t="s">
        <v>1917</v>
      </c>
      <c r="C1365" s="6" t="s">
        <v>5887</v>
      </c>
      <c r="D1365" s="6" t="s">
        <v>1738</v>
      </c>
      <c r="E1365" s="6" t="s">
        <v>5888</v>
      </c>
      <c r="F1365" s="6" t="s">
        <v>5889</v>
      </c>
      <c r="G1365" s="24" t="s">
        <v>264</v>
      </c>
      <c r="H1365" s="24"/>
      <c r="I1365" s="24" t="s">
        <v>4737</v>
      </c>
      <c r="J1365" s="24"/>
      <c r="K1365" s="24"/>
      <c r="L1365" s="24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 spans="1:29" ht="26.25" customHeight="1" x14ac:dyDescent="0.2">
      <c r="A1366" s="6" t="s">
        <v>1824</v>
      </c>
      <c r="B1366" s="6" t="s">
        <v>1602</v>
      </c>
      <c r="C1366" s="6" t="s">
        <v>5890</v>
      </c>
      <c r="D1366" s="6" t="s">
        <v>5891</v>
      </c>
      <c r="E1366" s="6" t="s">
        <v>5892</v>
      </c>
      <c r="F1366" s="6" t="s">
        <v>5893</v>
      </c>
      <c r="G1366" s="24" t="s">
        <v>380</v>
      </c>
      <c r="H1366" s="24"/>
      <c r="I1366" s="24" t="s">
        <v>1078</v>
      </c>
      <c r="J1366" s="24"/>
      <c r="K1366" s="24"/>
      <c r="L1366" s="24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 spans="1:29" ht="26.25" customHeight="1" x14ac:dyDescent="0.2">
      <c r="A1367" s="6" t="s">
        <v>3912</v>
      </c>
      <c r="B1367" s="6" t="s">
        <v>2591</v>
      </c>
      <c r="C1367" s="6" t="s">
        <v>5894</v>
      </c>
      <c r="D1367" s="6" t="s">
        <v>5895</v>
      </c>
      <c r="E1367" s="6" t="s">
        <v>5896</v>
      </c>
      <c r="F1367" s="6" t="s">
        <v>5897</v>
      </c>
      <c r="G1367" s="24" t="s">
        <v>4091</v>
      </c>
      <c r="H1367" s="24"/>
      <c r="I1367" s="24" t="s">
        <v>412</v>
      </c>
      <c r="J1367" s="24"/>
      <c r="K1367" s="24"/>
      <c r="L1367" s="24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 spans="1:29" ht="26.25" customHeight="1" x14ac:dyDescent="0.2">
      <c r="A1368" s="6" t="s">
        <v>5020</v>
      </c>
      <c r="B1368" s="6" t="s">
        <v>5294</v>
      </c>
      <c r="C1368" s="6" t="s">
        <v>5898</v>
      </c>
      <c r="D1368" s="6" t="s">
        <v>5258</v>
      </c>
      <c r="E1368" s="6" t="s">
        <v>5899</v>
      </c>
      <c r="F1368" s="6" t="s">
        <v>5900</v>
      </c>
      <c r="G1368" s="24" t="s">
        <v>5901</v>
      </c>
      <c r="H1368" s="24"/>
      <c r="I1368" s="24" t="s">
        <v>301</v>
      </c>
      <c r="J1368" s="24"/>
      <c r="K1368" s="24"/>
      <c r="L1368" s="24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 spans="1:29" ht="26.25" customHeight="1" x14ac:dyDescent="0.2">
      <c r="A1369" s="6" t="s">
        <v>3406</v>
      </c>
      <c r="B1369" s="6" t="s">
        <v>1373</v>
      </c>
      <c r="C1369" s="6" t="s">
        <v>5902</v>
      </c>
      <c r="D1369" s="6" t="s">
        <v>5903</v>
      </c>
      <c r="E1369" s="6" t="s">
        <v>5904</v>
      </c>
      <c r="F1369" s="6" t="s">
        <v>5905</v>
      </c>
      <c r="G1369" s="24" t="s">
        <v>5256</v>
      </c>
      <c r="H1369" s="24"/>
      <c r="I1369" s="24" t="s">
        <v>5906</v>
      </c>
      <c r="J1369" s="24"/>
      <c r="K1369" s="24"/>
      <c r="L1369" s="24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 spans="1:29" ht="26.25" customHeight="1" x14ac:dyDescent="0.2">
      <c r="A1370" s="6" t="s">
        <v>1885</v>
      </c>
      <c r="B1370" s="6" t="s">
        <v>22</v>
      </c>
      <c r="C1370" s="6" t="s">
        <v>5907</v>
      </c>
      <c r="D1370" s="6" t="s">
        <v>3725</v>
      </c>
      <c r="E1370" s="6" t="s">
        <v>5908</v>
      </c>
      <c r="F1370" s="6" t="s">
        <v>5909</v>
      </c>
      <c r="G1370" s="24" t="s">
        <v>4872</v>
      </c>
      <c r="H1370" s="24"/>
      <c r="I1370" s="24" t="s">
        <v>4353</v>
      </c>
      <c r="J1370" s="24"/>
      <c r="K1370" s="24"/>
      <c r="L1370" s="24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 spans="1:29" ht="26.25" customHeight="1" x14ac:dyDescent="0.2">
      <c r="A1371" s="6" t="s">
        <v>2314</v>
      </c>
      <c r="B1371" s="6" t="s">
        <v>5910</v>
      </c>
      <c r="C1371" s="6" t="s">
        <v>5911</v>
      </c>
      <c r="D1371" s="6" t="s">
        <v>208</v>
      </c>
      <c r="E1371" s="6" t="s">
        <v>150</v>
      </c>
      <c r="F1371" s="6" t="s">
        <v>5912</v>
      </c>
      <c r="G1371" s="24" t="s">
        <v>4950</v>
      </c>
      <c r="H1371" s="24"/>
      <c r="I1371" s="24" t="s">
        <v>4852</v>
      </c>
      <c r="J1371" s="24"/>
      <c r="K1371" s="24"/>
      <c r="L1371" s="24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 spans="1:29" ht="26.25" customHeight="1" x14ac:dyDescent="0.2">
      <c r="A1372" s="6" t="s">
        <v>5157</v>
      </c>
      <c r="B1372" s="6" t="s">
        <v>4312</v>
      </c>
      <c r="C1372" s="6" t="s">
        <v>5913</v>
      </c>
      <c r="D1372" s="6" t="s">
        <v>5914</v>
      </c>
      <c r="E1372" s="6" t="s">
        <v>828</v>
      </c>
      <c r="F1372" s="6" t="s">
        <v>5915</v>
      </c>
      <c r="G1372" s="24" t="s">
        <v>3422</v>
      </c>
      <c r="H1372" s="24"/>
      <c r="I1372" s="24" t="s">
        <v>5490</v>
      </c>
      <c r="J1372" s="24"/>
      <c r="K1372" s="24"/>
      <c r="L1372" s="24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 spans="1:29" ht="26.25" customHeight="1" x14ac:dyDescent="0.2">
      <c r="A1373" s="6" t="s">
        <v>2348</v>
      </c>
      <c r="B1373" s="6" t="s">
        <v>1132</v>
      </c>
      <c r="C1373" s="6" t="s">
        <v>5916</v>
      </c>
      <c r="D1373" s="6" t="s">
        <v>1386</v>
      </c>
      <c r="E1373" s="6" t="s">
        <v>1899</v>
      </c>
      <c r="F1373" s="6" t="s">
        <v>5917</v>
      </c>
      <c r="G1373" s="24" t="s">
        <v>1935</v>
      </c>
      <c r="H1373" s="24"/>
      <c r="I1373" s="24" t="s">
        <v>160</v>
      </c>
      <c r="J1373" s="24"/>
      <c r="K1373" s="24"/>
      <c r="L1373" s="24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 spans="1:29" ht="26.25" customHeight="1" x14ac:dyDescent="0.2">
      <c r="A1374" s="6" t="s">
        <v>3982</v>
      </c>
      <c r="B1374" s="6" t="s">
        <v>851</v>
      </c>
      <c r="C1374" s="6" t="s">
        <v>5918</v>
      </c>
      <c r="D1374" s="6" t="s">
        <v>24</v>
      </c>
      <c r="E1374" s="6" t="s">
        <v>1540</v>
      </c>
      <c r="F1374" s="6" t="s">
        <v>5919</v>
      </c>
      <c r="G1374" s="24" t="s">
        <v>4186</v>
      </c>
      <c r="H1374" s="24"/>
      <c r="I1374" s="24" t="s">
        <v>5920</v>
      </c>
      <c r="J1374" s="24"/>
      <c r="K1374" s="24"/>
      <c r="L1374" s="24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 spans="1:29" ht="26.25" customHeight="1" x14ac:dyDescent="0.2">
      <c r="A1375" s="6" t="s">
        <v>1591</v>
      </c>
      <c r="B1375" s="6" t="s">
        <v>1324</v>
      </c>
      <c r="C1375" s="6" t="s">
        <v>5921</v>
      </c>
      <c r="D1375" s="6" t="s">
        <v>997</v>
      </c>
      <c r="E1375" s="6" t="s">
        <v>3399</v>
      </c>
      <c r="F1375" s="6" t="s">
        <v>5922</v>
      </c>
      <c r="G1375" s="24" t="s">
        <v>3857</v>
      </c>
      <c r="H1375" s="24"/>
      <c r="I1375" s="24" t="s">
        <v>4508</v>
      </c>
      <c r="J1375" s="24"/>
      <c r="K1375" s="24"/>
      <c r="L1375" s="24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 spans="1:29" ht="26.25" customHeight="1" x14ac:dyDescent="0.2">
      <c r="A1376" s="6" t="s">
        <v>680</v>
      </c>
      <c r="B1376" s="6" t="s">
        <v>4312</v>
      </c>
      <c r="C1376" s="6" t="s">
        <v>5923</v>
      </c>
      <c r="D1376" s="6" t="s">
        <v>5924</v>
      </c>
      <c r="E1376" s="6" t="s">
        <v>5925</v>
      </c>
      <c r="F1376" s="6" t="s">
        <v>5926</v>
      </c>
      <c r="G1376" s="24" t="s">
        <v>5927</v>
      </c>
      <c r="H1376" s="24"/>
      <c r="I1376" s="24" t="s">
        <v>5746</v>
      </c>
      <c r="J1376" s="24"/>
      <c r="K1376" s="24"/>
      <c r="L1376" s="24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 spans="1:29" ht="26.25" customHeight="1" x14ac:dyDescent="0.2">
      <c r="A1377" s="6" t="s">
        <v>1947</v>
      </c>
      <c r="B1377" s="6" t="s">
        <v>4982</v>
      </c>
      <c r="C1377" s="6" t="s">
        <v>5928</v>
      </c>
      <c r="D1377" s="6" t="s">
        <v>5929</v>
      </c>
      <c r="E1377" s="6" t="s">
        <v>5930</v>
      </c>
      <c r="F1377" s="6" t="s">
        <v>5926</v>
      </c>
      <c r="G1377" s="24" t="s">
        <v>5931</v>
      </c>
      <c r="H1377" s="24"/>
      <c r="I1377" s="24" t="s">
        <v>4533</v>
      </c>
      <c r="J1377" s="24"/>
      <c r="K1377" s="24"/>
      <c r="L1377" s="24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 spans="1:29" ht="26.25" customHeight="1" x14ac:dyDescent="0.2">
      <c r="A1378" s="6" t="s">
        <v>4604</v>
      </c>
      <c r="B1378" s="6" t="s">
        <v>5932</v>
      </c>
      <c r="C1378" s="6" t="s">
        <v>5933</v>
      </c>
      <c r="D1378" s="6" t="s">
        <v>3268</v>
      </c>
      <c r="E1378" s="6" t="s">
        <v>1340</v>
      </c>
      <c r="F1378" s="6" t="s">
        <v>5934</v>
      </c>
      <c r="G1378" s="24" t="s">
        <v>1137</v>
      </c>
      <c r="H1378" s="24"/>
      <c r="I1378" s="24" t="s">
        <v>736</v>
      </c>
      <c r="J1378" s="24"/>
      <c r="K1378" s="24"/>
      <c r="L1378" s="24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 spans="1:29" ht="26.25" customHeight="1" x14ac:dyDescent="0.2">
      <c r="A1379" s="6" t="s">
        <v>5935</v>
      </c>
      <c r="B1379" s="6" t="s">
        <v>5936</v>
      </c>
      <c r="C1379" s="6" t="s">
        <v>5937</v>
      </c>
      <c r="D1379" s="6" t="s">
        <v>327</v>
      </c>
      <c r="E1379" s="6" t="s">
        <v>5235</v>
      </c>
      <c r="F1379" s="6" t="s">
        <v>5938</v>
      </c>
      <c r="G1379" s="24" t="s">
        <v>5939</v>
      </c>
      <c r="H1379" s="24"/>
      <c r="I1379" s="24" t="s">
        <v>2559</v>
      </c>
      <c r="J1379" s="24"/>
      <c r="K1379" s="24"/>
      <c r="L1379" s="24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 spans="1:29" ht="26.25" customHeight="1" x14ac:dyDescent="0.2">
      <c r="A1380" s="6" t="s">
        <v>5940</v>
      </c>
      <c r="B1380" s="6" t="s">
        <v>3271</v>
      </c>
      <c r="C1380" s="6" t="s">
        <v>5941</v>
      </c>
      <c r="D1380" s="6" t="s">
        <v>5942</v>
      </c>
      <c r="E1380" s="6" t="s">
        <v>2792</v>
      </c>
      <c r="F1380" s="6" t="s">
        <v>5943</v>
      </c>
      <c r="G1380" s="24" t="s">
        <v>3383</v>
      </c>
      <c r="H1380" s="24"/>
      <c r="I1380" s="24" t="s">
        <v>3149</v>
      </c>
      <c r="J1380" s="24"/>
      <c r="K1380" s="24"/>
      <c r="L1380" s="24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 spans="1:29" ht="26.25" customHeight="1" x14ac:dyDescent="0.2">
      <c r="A1381" s="6" t="s">
        <v>4288</v>
      </c>
      <c r="B1381" s="6" t="s">
        <v>5944</v>
      </c>
      <c r="C1381" s="6" t="s">
        <v>5945</v>
      </c>
      <c r="D1381" s="6" t="s">
        <v>5596</v>
      </c>
      <c r="E1381" s="6" t="s">
        <v>5946</v>
      </c>
      <c r="F1381" s="6" t="s">
        <v>5947</v>
      </c>
      <c r="G1381" s="24" t="s">
        <v>1883</v>
      </c>
      <c r="H1381" s="24"/>
      <c r="I1381" s="24" t="s">
        <v>5948</v>
      </c>
      <c r="J1381" s="24"/>
      <c r="K1381" s="24"/>
      <c r="L1381" s="24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 spans="1:29" ht="26.25" customHeight="1" x14ac:dyDescent="0.2">
      <c r="A1382" s="6" t="s">
        <v>2560</v>
      </c>
      <c r="B1382" s="6" t="s">
        <v>1040</v>
      </c>
      <c r="C1382" s="6" t="s">
        <v>5949</v>
      </c>
      <c r="D1382" s="6" t="s">
        <v>1261</v>
      </c>
      <c r="E1382" s="6" t="s">
        <v>875</v>
      </c>
      <c r="F1382" s="6" t="s">
        <v>5950</v>
      </c>
      <c r="G1382" s="24" t="s">
        <v>1450</v>
      </c>
      <c r="H1382" s="24"/>
      <c r="I1382" s="24" t="s">
        <v>4757</v>
      </c>
      <c r="J1382" s="24"/>
      <c r="K1382" s="24"/>
      <c r="L1382" s="24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 spans="1:29" ht="26.25" customHeight="1" x14ac:dyDescent="0.2">
      <c r="A1383" s="6" t="s">
        <v>1183</v>
      </c>
      <c r="B1383" s="6" t="s">
        <v>5951</v>
      </c>
      <c r="C1383" s="6" t="s">
        <v>5952</v>
      </c>
      <c r="D1383" s="6" t="s">
        <v>5953</v>
      </c>
      <c r="E1383" s="6" t="s">
        <v>5954</v>
      </c>
      <c r="F1383" s="6" t="s">
        <v>5955</v>
      </c>
      <c r="G1383" s="24" t="s">
        <v>3180</v>
      </c>
      <c r="H1383" s="24"/>
      <c r="I1383" s="24" t="s">
        <v>2301</v>
      </c>
      <c r="J1383" s="24"/>
      <c r="K1383" s="24"/>
      <c r="L1383" s="24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 spans="1:29" ht="26.25" customHeight="1" x14ac:dyDescent="0.2">
      <c r="A1384" s="6" t="s">
        <v>4703</v>
      </c>
      <c r="B1384" s="6" t="s">
        <v>4918</v>
      </c>
      <c r="C1384" s="6" t="s">
        <v>5956</v>
      </c>
      <c r="D1384" s="6" t="s">
        <v>5957</v>
      </c>
      <c r="E1384" s="6" t="s">
        <v>5899</v>
      </c>
      <c r="F1384" s="6" t="s">
        <v>5958</v>
      </c>
      <c r="G1384" s="24" t="s">
        <v>1197</v>
      </c>
      <c r="H1384" s="24"/>
      <c r="I1384" s="24" t="s">
        <v>4353</v>
      </c>
      <c r="J1384" s="24"/>
      <c r="K1384" s="24"/>
      <c r="L1384" s="24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 spans="1:29" ht="26.25" customHeight="1" x14ac:dyDescent="0.2">
      <c r="A1385" s="6" t="s">
        <v>2238</v>
      </c>
      <c r="B1385" s="6" t="s">
        <v>206</v>
      </c>
      <c r="C1385" s="6" t="s">
        <v>5959</v>
      </c>
      <c r="D1385" s="6" t="s">
        <v>1386</v>
      </c>
      <c r="E1385" s="6" t="s">
        <v>5960</v>
      </c>
      <c r="F1385" s="6" t="s">
        <v>5961</v>
      </c>
      <c r="G1385" s="24" t="s">
        <v>3226</v>
      </c>
      <c r="H1385" s="24"/>
      <c r="I1385" s="24" t="s">
        <v>1085</v>
      </c>
      <c r="J1385" s="24"/>
      <c r="K1385" s="24"/>
      <c r="L1385" s="24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 spans="1:29" ht="26.25" customHeight="1" x14ac:dyDescent="0.2">
      <c r="A1386" s="6" t="s">
        <v>1984</v>
      </c>
      <c r="B1386" s="6" t="s">
        <v>6</v>
      </c>
      <c r="C1386" s="6" t="s">
        <v>5962</v>
      </c>
      <c r="D1386" s="6" t="s">
        <v>5963</v>
      </c>
      <c r="E1386" s="6" t="s">
        <v>3173</v>
      </c>
      <c r="F1386" s="6" t="s">
        <v>5964</v>
      </c>
      <c r="G1386" s="24" t="s">
        <v>2007</v>
      </c>
      <c r="H1386" s="24"/>
      <c r="I1386" s="24" t="s">
        <v>2987</v>
      </c>
      <c r="J1386" s="24"/>
      <c r="K1386" s="24"/>
      <c r="L1386" s="24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 spans="1:29" ht="26.25" customHeight="1" x14ac:dyDescent="0.2">
      <c r="A1387" s="6" t="s">
        <v>5020</v>
      </c>
      <c r="B1387" s="6" t="s">
        <v>1288</v>
      </c>
      <c r="C1387" s="6" t="s">
        <v>5965</v>
      </c>
      <c r="D1387" s="6" t="s">
        <v>5966</v>
      </c>
      <c r="E1387" s="6" t="s">
        <v>5967</v>
      </c>
      <c r="F1387" s="6" t="s">
        <v>5968</v>
      </c>
      <c r="G1387" s="24" t="s">
        <v>1349</v>
      </c>
      <c r="H1387" s="24"/>
      <c r="I1387" s="24" t="s">
        <v>1057</v>
      </c>
      <c r="J1387" s="24"/>
      <c r="K1387" s="24"/>
      <c r="L1387" s="24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 spans="1:29" ht="26.25" customHeight="1" x14ac:dyDescent="0.2">
      <c r="A1388" s="6" t="s">
        <v>2856</v>
      </c>
      <c r="B1388" s="6" t="s">
        <v>5969</v>
      </c>
      <c r="C1388" s="6" t="s">
        <v>5970</v>
      </c>
      <c r="D1388" s="6" t="s">
        <v>5473</v>
      </c>
      <c r="E1388" s="6" t="s">
        <v>5971</v>
      </c>
      <c r="F1388" s="6" t="s">
        <v>5972</v>
      </c>
      <c r="G1388" s="24" t="s">
        <v>1529</v>
      </c>
      <c r="H1388" s="24"/>
      <c r="I1388" s="24" t="s">
        <v>5973</v>
      </c>
      <c r="J1388" s="24"/>
      <c r="K1388" s="24"/>
      <c r="L1388" s="24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 spans="1:29" ht="26.25" customHeight="1" x14ac:dyDescent="0.2">
      <c r="A1389" s="6" t="s">
        <v>1715</v>
      </c>
      <c r="B1389" s="6" t="s">
        <v>3417</v>
      </c>
      <c r="C1389" s="6" t="s">
        <v>5974</v>
      </c>
      <c r="D1389" s="6" t="s">
        <v>385</v>
      </c>
      <c r="E1389" s="6" t="s">
        <v>5975</v>
      </c>
      <c r="F1389" s="6" t="s">
        <v>5976</v>
      </c>
      <c r="G1389" s="24" t="s">
        <v>2547</v>
      </c>
      <c r="H1389" s="24"/>
      <c r="I1389" s="24" t="s">
        <v>301</v>
      </c>
      <c r="J1389" s="24"/>
      <c r="K1389" s="24"/>
      <c r="L1389" s="24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 spans="1:29" ht="26.25" customHeight="1" x14ac:dyDescent="0.2">
      <c r="A1390" s="6" t="s">
        <v>1323</v>
      </c>
      <c r="B1390" s="6" t="s">
        <v>5977</v>
      </c>
      <c r="C1390" s="6" t="s">
        <v>5978</v>
      </c>
      <c r="D1390" s="6" t="s">
        <v>5979</v>
      </c>
      <c r="E1390" s="6" t="s">
        <v>4766</v>
      </c>
      <c r="F1390" s="6" t="s">
        <v>5980</v>
      </c>
      <c r="G1390" s="24" t="s">
        <v>707</v>
      </c>
      <c r="H1390" s="24"/>
      <c r="I1390" s="24" t="s">
        <v>2335</v>
      </c>
      <c r="J1390" s="24"/>
      <c r="K1390" s="24"/>
      <c r="L1390" s="24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 spans="1:29" ht="26.25" customHeight="1" x14ac:dyDescent="0.2">
      <c r="A1391" s="6" t="s">
        <v>5981</v>
      </c>
      <c r="B1391" s="6" t="s">
        <v>3088</v>
      </c>
      <c r="C1391" s="6" t="s">
        <v>5982</v>
      </c>
      <c r="D1391" s="6" t="s">
        <v>3488</v>
      </c>
      <c r="E1391" s="6" t="s">
        <v>5610</v>
      </c>
      <c r="F1391" s="6" t="s">
        <v>5983</v>
      </c>
      <c r="G1391" s="24" t="s">
        <v>2108</v>
      </c>
      <c r="H1391" s="24"/>
      <c r="I1391" s="24" t="s">
        <v>315</v>
      </c>
      <c r="J1391" s="24"/>
      <c r="K1391" s="24"/>
      <c r="L1391" s="24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 spans="1:29" ht="26.25" customHeight="1" x14ac:dyDescent="0.2">
      <c r="A1392" s="6" t="s">
        <v>5984</v>
      </c>
      <c r="B1392" s="6" t="s">
        <v>4301</v>
      </c>
      <c r="C1392" s="6" t="s">
        <v>5985</v>
      </c>
      <c r="D1392" s="6" t="s">
        <v>5986</v>
      </c>
      <c r="E1392" s="6" t="s">
        <v>5987</v>
      </c>
      <c r="F1392" s="6" t="s">
        <v>5988</v>
      </c>
      <c r="G1392" s="24" t="s">
        <v>2652</v>
      </c>
      <c r="H1392" s="24"/>
      <c r="I1392" s="24" t="s">
        <v>1372</v>
      </c>
      <c r="J1392" s="24"/>
      <c r="K1392" s="24"/>
      <c r="L1392" s="24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 spans="1:29" ht="26.25" customHeight="1" x14ac:dyDescent="0.2">
      <c r="A1393" s="6" t="s">
        <v>361</v>
      </c>
      <c r="B1393" s="6" t="s">
        <v>3038</v>
      </c>
      <c r="C1393" s="6" t="s">
        <v>5989</v>
      </c>
      <c r="D1393" s="6" t="s">
        <v>932</v>
      </c>
      <c r="E1393" s="6" t="s">
        <v>5990</v>
      </c>
      <c r="F1393" s="6" t="s">
        <v>5991</v>
      </c>
      <c r="G1393" s="24" t="s">
        <v>2526</v>
      </c>
      <c r="H1393" s="24"/>
      <c r="I1393" s="24" t="s">
        <v>730</v>
      </c>
      <c r="J1393" s="24"/>
      <c r="K1393" s="24"/>
      <c r="L1393" s="24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 spans="1:29" ht="26.25" customHeight="1" x14ac:dyDescent="0.2">
      <c r="A1394" s="6" t="s">
        <v>1669</v>
      </c>
      <c r="B1394" s="6" t="s">
        <v>5175</v>
      </c>
      <c r="C1394" s="6" t="s">
        <v>5992</v>
      </c>
      <c r="D1394" s="6" t="s">
        <v>2899</v>
      </c>
      <c r="E1394" s="6" t="s">
        <v>4998</v>
      </c>
      <c r="F1394" s="6" t="s">
        <v>5993</v>
      </c>
      <c r="G1394" s="24" t="s">
        <v>5994</v>
      </c>
      <c r="H1394" s="24"/>
      <c r="I1394" s="24" t="s">
        <v>5995</v>
      </c>
      <c r="J1394" s="24"/>
      <c r="K1394" s="24"/>
      <c r="L1394" s="24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 spans="1:29" ht="26.25" customHeight="1" x14ac:dyDescent="0.2">
      <c r="A1395" s="6" t="s">
        <v>1343</v>
      </c>
      <c r="B1395" s="6" t="s">
        <v>22</v>
      </c>
      <c r="C1395" s="6" t="s">
        <v>5996</v>
      </c>
      <c r="D1395" s="6" t="s">
        <v>1755</v>
      </c>
      <c r="E1395" s="6" t="s">
        <v>5997</v>
      </c>
      <c r="F1395" s="6" t="s">
        <v>5998</v>
      </c>
      <c r="G1395" s="24" t="s">
        <v>1721</v>
      </c>
      <c r="H1395" s="24"/>
      <c r="I1395" s="24" t="s">
        <v>1782</v>
      </c>
      <c r="J1395" s="24"/>
      <c r="K1395" s="24"/>
      <c r="L1395" s="24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 spans="1:29" ht="26.25" customHeight="1" x14ac:dyDescent="0.2">
      <c r="A1396" s="6" t="s">
        <v>5999</v>
      </c>
      <c r="B1396" s="6" t="s">
        <v>3674</v>
      </c>
      <c r="C1396" s="6" t="s">
        <v>6000</v>
      </c>
      <c r="D1396" s="6" t="s">
        <v>6001</v>
      </c>
      <c r="E1396" s="6" t="s">
        <v>4151</v>
      </c>
      <c r="F1396" s="6" t="s">
        <v>6002</v>
      </c>
      <c r="G1396" s="24" t="s">
        <v>6003</v>
      </c>
      <c r="H1396" s="24"/>
      <c r="I1396" s="24" t="s">
        <v>6004</v>
      </c>
      <c r="J1396" s="24"/>
      <c r="K1396" s="24"/>
      <c r="L1396" s="24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 spans="1:29" ht="26.25" customHeight="1" x14ac:dyDescent="0.2">
      <c r="A1397" s="6" t="s">
        <v>6005</v>
      </c>
      <c r="B1397" s="6" t="s">
        <v>3790</v>
      </c>
      <c r="C1397" s="6" t="s">
        <v>6006</v>
      </c>
      <c r="D1397" s="6" t="s">
        <v>6007</v>
      </c>
      <c r="E1397" s="6" t="s">
        <v>6008</v>
      </c>
      <c r="F1397" s="6" t="s">
        <v>6009</v>
      </c>
      <c r="G1397" s="24" t="s">
        <v>2279</v>
      </c>
      <c r="H1397" s="24"/>
      <c r="I1397" s="24" t="s">
        <v>4514</v>
      </c>
      <c r="J1397" s="24"/>
      <c r="K1397" s="24"/>
      <c r="L1397" s="24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 spans="1:29" ht="26.25" customHeight="1" x14ac:dyDescent="0.2">
      <c r="A1398" s="6" t="s">
        <v>2132</v>
      </c>
      <c r="B1398" s="6" t="s">
        <v>296</v>
      </c>
      <c r="C1398" s="6" t="s">
        <v>6010</v>
      </c>
      <c r="D1398" s="6" t="s">
        <v>6011</v>
      </c>
      <c r="E1398" s="6" t="s">
        <v>1353</v>
      </c>
      <c r="F1398" s="6" t="s">
        <v>6012</v>
      </c>
      <c r="G1398" s="24" t="s">
        <v>1355</v>
      </c>
      <c r="H1398" s="24"/>
      <c r="I1398" s="24" t="s">
        <v>576</v>
      </c>
      <c r="J1398" s="24"/>
      <c r="K1398" s="24"/>
      <c r="L1398" s="24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 spans="1:29" ht="26.25" customHeight="1" x14ac:dyDescent="0.2">
      <c r="A1399" s="6" t="s">
        <v>4878</v>
      </c>
      <c r="B1399" s="6" t="s">
        <v>117</v>
      </c>
      <c r="C1399" s="6" t="s">
        <v>6013</v>
      </c>
      <c r="D1399" s="6" t="s">
        <v>6014</v>
      </c>
      <c r="E1399" s="6" t="s">
        <v>394</v>
      </c>
      <c r="F1399" s="6" t="s">
        <v>6015</v>
      </c>
      <c r="G1399" s="24" t="s">
        <v>2771</v>
      </c>
      <c r="H1399" s="24"/>
      <c r="I1399" s="24" t="s">
        <v>3485</v>
      </c>
      <c r="J1399" s="24"/>
      <c r="K1399" s="24"/>
      <c r="L1399" s="24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 spans="1:29" ht="26.25" customHeight="1" x14ac:dyDescent="0.2">
      <c r="A1400" s="6" t="s">
        <v>1574</v>
      </c>
      <c r="B1400" s="6" t="s">
        <v>634</v>
      </c>
      <c r="C1400" s="6" t="s">
        <v>6016</v>
      </c>
      <c r="D1400" s="6" t="s">
        <v>6017</v>
      </c>
      <c r="E1400" s="6" t="s">
        <v>6018</v>
      </c>
      <c r="F1400" s="6" t="s">
        <v>6019</v>
      </c>
      <c r="G1400" s="24" t="s">
        <v>4414</v>
      </c>
      <c r="H1400" s="24"/>
      <c r="I1400" s="24" t="s">
        <v>1460</v>
      </c>
      <c r="J1400" s="24"/>
      <c r="K1400" s="24"/>
      <c r="L1400" s="24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 spans="1:29" ht="26.25" customHeight="1" x14ac:dyDescent="0.2">
      <c r="A1401" s="6" t="s">
        <v>1480</v>
      </c>
      <c r="B1401" s="6" t="s">
        <v>6020</v>
      </c>
      <c r="C1401" s="6" t="s">
        <v>6021</v>
      </c>
      <c r="D1401" s="6" t="s">
        <v>6022</v>
      </c>
      <c r="E1401" s="6" t="s">
        <v>5359</v>
      </c>
      <c r="F1401" s="6" t="s">
        <v>6023</v>
      </c>
      <c r="G1401" s="24" t="s">
        <v>4636</v>
      </c>
      <c r="H1401" s="24"/>
      <c r="I1401" s="24" t="s">
        <v>2800</v>
      </c>
      <c r="J1401" s="24"/>
      <c r="K1401" s="24"/>
      <c r="L1401" s="24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 spans="1:29" ht="26.25" customHeight="1" x14ac:dyDescent="0.2">
      <c r="A1402" s="6" t="s">
        <v>6024</v>
      </c>
      <c r="B1402" s="6" t="s">
        <v>2868</v>
      </c>
      <c r="C1402" s="6" t="s">
        <v>6025</v>
      </c>
      <c r="D1402" s="6" t="s">
        <v>6026</v>
      </c>
      <c r="E1402" s="6" t="s">
        <v>2840</v>
      </c>
      <c r="F1402" s="6" t="s">
        <v>6027</v>
      </c>
      <c r="G1402" s="24" t="s">
        <v>2300</v>
      </c>
      <c r="H1402" s="24"/>
      <c r="I1402" s="24" t="s">
        <v>3080</v>
      </c>
      <c r="J1402" s="24"/>
      <c r="K1402" s="24"/>
      <c r="L1402" s="24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 spans="1:29" ht="26.25" customHeight="1" x14ac:dyDescent="0.2">
      <c r="A1403" s="6" t="s">
        <v>6028</v>
      </c>
      <c r="B1403" s="6" t="s">
        <v>917</v>
      </c>
      <c r="C1403" s="6" t="s">
        <v>6029</v>
      </c>
      <c r="D1403" s="6" t="s">
        <v>1711</v>
      </c>
      <c r="E1403" s="6" t="s">
        <v>1240</v>
      </c>
      <c r="F1403" s="6" t="s">
        <v>6030</v>
      </c>
      <c r="G1403" s="24" t="s">
        <v>6031</v>
      </c>
      <c r="H1403" s="24"/>
      <c r="I1403" s="24" t="s">
        <v>83</v>
      </c>
      <c r="J1403" s="24"/>
      <c r="K1403" s="24"/>
      <c r="L1403" s="24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 spans="1:29" ht="26.25" customHeight="1" x14ac:dyDescent="0.2">
      <c r="A1404" s="6" t="s">
        <v>6032</v>
      </c>
      <c r="B1404" s="6" t="s">
        <v>2337</v>
      </c>
      <c r="C1404" s="6" t="s">
        <v>6033</v>
      </c>
      <c r="D1404" s="6" t="s">
        <v>761</v>
      </c>
      <c r="E1404" s="6" t="s">
        <v>3792</v>
      </c>
      <c r="F1404" s="6" t="s">
        <v>6034</v>
      </c>
      <c r="G1404" s="24" t="s">
        <v>1479</v>
      </c>
      <c r="H1404" s="24"/>
      <c r="I1404" s="24" t="s">
        <v>99</v>
      </c>
      <c r="J1404" s="24"/>
      <c r="K1404" s="24"/>
      <c r="L1404" s="24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 spans="1:29" ht="26.25" customHeight="1" x14ac:dyDescent="0.2">
      <c r="A1405" s="6" t="s">
        <v>5768</v>
      </c>
      <c r="B1405" s="6" t="s">
        <v>1575</v>
      </c>
      <c r="C1405" s="6" t="s">
        <v>6035</v>
      </c>
      <c r="D1405" s="6" t="s">
        <v>1311</v>
      </c>
      <c r="E1405" s="6" t="s">
        <v>2612</v>
      </c>
      <c r="F1405" s="6" t="s">
        <v>6036</v>
      </c>
      <c r="G1405" s="24" t="s">
        <v>1662</v>
      </c>
      <c r="H1405" s="24"/>
      <c r="I1405" s="24" t="s">
        <v>2987</v>
      </c>
      <c r="J1405" s="24"/>
      <c r="K1405" s="24"/>
      <c r="L1405" s="24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 spans="1:29" ht="26.25" customHeight="1" x14ac:dyDescent="0.2">
      <c r="A1406" s="6" t="s">
        <v>4885</v>
      </c>
      <c r="B1406" s="6" t="s">
        <v>6037</v>
      </c>
      <c r="C1406" s="6" t="s">
        <v>6038</v>
      </c>
      <c r="D1406" s="6" t="s">
        <v>6039</v>
      </c>
      <c r="E1406" s="6" t="s">
        <v>6040</v>
      </c>
      <c r="F1406" s="6" t="s">
        <v>6041</v>
      </c>
      <c r="G1406" s="24" t="s">
        <v>2709</v>
      </c>
      <c r="H1406" s="24"/>
      <c r="I1406" s="24" t="s">
        <v>6042</v>
      </c>
      <c r="J1406" s="24"/>
      <c r="K1406" s="24"/>
      <c r="L1406" s="24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 spans="1:29" ht="26.25" customHeight="1" x14ac:dyDescent="0.2">
      <c r="A1407" s="6" t="s">
        <v>1536</v>
      </c>
      <c r="B1407" s="6" t="s">
        <v>772</v>
      </c>
      <c r="C1407" s="6" t="s">
        <v>6043</v>
      </c>
      <c r="D1407" s="6" t="s">
        <v>6044</v>
      </c>
      <c r="E1407" s="6" t="s">
        <v>6045</v>
      </c>
      <c r="F1407" s="6" t="s">
        <v>6046</v>
      </c>
      <c r="G1407" s="24" t="s">
        <v>3157</v>
      </c>
      <c r="H1407" s="24"/>
      <c r="I1407" s="24" t="s">
        <v>3831</v>
      </c>
      <c r="J1407" s="24"/>
      <c r="K1407" s="24"/>
      <c r="L1407" s="24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 spans="1:29" ht="26.25" customHeight="1" x14ac:dyDescent="0.2">
      <c r="A1408" s="6" t="s">
        <v>3783</v>
      </c>
      <c r="B1408" s="6" t="s">
        <v>3579</v>
      </c>
      <c r="C1408" s="6" t="s">
        <v>6047</v>
      </c>
      <c r="D1408" s="6" t="s">
        <v>6048</v>
      </c>
      <c r="E1408" s="6" t="s">
        <v>6049</v>
      </c>
      <c r="F1408" s="6" t="s">
        <v>6050</v>
      </c>
      <c r="G1408" s="24" t="s">
        <v>6051</v>
      </c>
      <c r="H1408" s="24"/>
      <c r="I1408" s="24" t="s">
        <v>4852</v>
      </c>
      <c r="J1408" s="24"/>
      <c r="K1408" s="24"/>
      <c r="L1408" s="24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 spans="1:29" ht="26.25" customHeight="1" x14ac:dyDescent="0.2">
      <c r="A1409" s="6" t="s">
        <v>5291</v>
      </c>
      <c r="B1409" s="6" t="s">
        <v>6052</v>
      </c>
      <c r="C1409" s="6" t="s">
        <v>6053</v>
      </c>
      <c r="D1409" s="6" t="s">
        <v>6054</v>
      </c>
      <c r="E1409" s="6" t="s">
        <v>6055</v>
      </c>
      <c r="F1409" s="6" t="s">
        <v>6056</v>
      </c>
      <c r="G1409" s="24" t="s">
        <v>6057</v>
      </c>
      <c r="H1409" s="24"/>
      <c r="I1409" s="24" t="s">
        <v>2811</v>
      </c>
      <c r="J1409" s="24"/>
      <c r="K1409" s="24"/>
      <c r="L1409" s="24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 spans="1:29" ht="26.25" customHeight="1" x14ac:dyDescent="0.2">
      <c r="A1410" s="6" t="s">
        <v>182</v>
      </c>
      <c r="B1410" s="6" t="s">
        <v>3595</v>
      </c>
      <c r="C1410" s="6" t="s">
        <v>6058</v>
      </c>
      <c r="D1410" s="6" t="s">
        <v>809</v>
      </c>
      <c r="E1410" s="6" t="s">
        <v>6059</v>
      </c>
      <c r="F1410" s="6" t="s">
        <v>6060</v>
      </c>
      <c r="G1410" s="24" t="s">
        <v>2817</v>
      </c>
      <c r="H1410" s="24"/>
      <c r="I1410" s="24" t="s">
        <v>632</v>
      </c>
      <c r="J1410" s="24"/>
      <c r="K1410" s="24"/>
      <c r="L1410" s="24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 spans="1:29" ht="26.25" customHeight="1" x14ac:dyDescent="0.2">
      <c r="A1411" s="6" t="s">
        <v>4187</v>
      </c>
      <c r="B1411" s="6" t="s">
        <v>6061</v>
      </c>
      <c r="C1411" s="6" t="s">
        <v>6062</v>
      </c>
      <c r="D1411" s="6" t="s">
        <v>2514</v>
      </c>
      <c r="E1411" s="6" t="s">
        <v>795</v>
      </c>
      <c r="F1411" s="6" t="s">
        <v>6063</v>
      </c>
      <c r="G1411" s="24" t="s">
        <v>2867</v>
      </c>
      <c r="H1411" s="24"/>
      <c r="I1411" s="24" t="s">
        <v>657</v>
      </c>
      <c r="J1411" s="24"/>
      <c r="K1411" s="24"/>
      <c r="L1411" s="24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 spans="1:29" ht="26.25" customHeight="1" x14ac:dyDescent="0.2">
      <c r="A1412" s="6" t="s">
        <v>6064</v>
      </c>
      <c r="B1412" s="6" t="s">
        <v>6065</v>
      </c>
      <c r="C1412" s="6" t="s">
        <v>6066</v>
      </c>
      <c r="D1412" s="6" t="s">
        <v>6067</v>
      </c>
      <c r="E1412" s="6" t="s">
        <v>1353</v>
      </c>
      <c r="F1412" s="6" t="s">
        <v>6068</v>
      </c>
      <c r="G1412" s="24" t="s">
        <v>2662</v>
      </c>
      <c r="H1412" s="24"/>
      <c r="I1412" s="24" t="s">
        <v>443</v>
      </c>
      <c r="J1412" s="24"/>
      <c r="K1412" s="24"/>
      <c r="L1412" s="24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 spans="1:29" ht="26.25" customHeight="1" x14ac:dyDescent="0.2">
      <c r="A1413" s="6" t="s">
        <v>1439</v>
      </c>
      <c r="B1413" s="6" t="s">
        <v>6069</v>
      </c>
      <c r="C1413" s="6" t="s">
        <v>6070</v>
      </c>
      <c r="D1413" s="6" t="s">
        <v>4257</v>
      </c>
      <c r="E1413" s="6" t="s">
        <v>6071</v>
      </c>
      <c r="F1413" s="6" t="s">
        <v>6072</v>
      </c>
      <c r="G1413" s="24" t="s">
        <v>3422</v>
      </c>
      <c r="H1413" s="24"/>
      <c r="I1413" s="24" t="s">
        <v>2581</v>
      </c>
      <c r="J1413" s="24"/>
      <c r="K1413" s="24"/>
      <c r="L1413" s="24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 spans="1:29" ht="26.25" customHeight="1" x14ac:dyDescent="0.2">
      <c r="A1414" s="6" t="s">
        <v>1323</v>
      </c>
      <c r="B1414" s="6" t="s">
        <v>3236</v>
      </c>
      <c r="C1414" s="6" t="s">
        <v>6073</v>
      </c>
      <c r="D1414" s="6" t="s">
        <v>6074</v>
      </c>
      <c r="E1414" s="6" t="s">
        <v>6075</v>
      </c>
      <c r="F1414" s="6" t="s">
        <v>6076</v>
      </c>
      <c r="G1414" s="24" t="s">
        <v>4636</v>
      </c>
      <c r="H1414" s="24"/>
      <c r="I1414" s="24" t="s">
        <v>6077</v>
      </c>
      <c r="J1414" s="24"/>
      <c r="K1414" s="24"/>
      <c r="L1414" s="24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 spans="1:29" ht="26.25" customHeight="1" x14ac:dyDescent="0.2">
      <c r="A1415" s="6" t="s">
        <v>3411</v>
      </c>
      <c r="B1415" s="6" t="s">
        <v>465</v>
      </c>
      <c r="C1415" s="6" t="s">
        <v>6078</v>
      </c>
      <c r="D1415" s="6" t="s">
        <v>3669</v>
      </c>
      <c r="E1415" s="6" t="s">
        <v>6079</v>
      </c>
      <c r="F1415" s="6" t="s">
        <v>6080</v>
      </c>
      <c r="G1415" s="24" t="s">
        <v>2633</v>
      </c>
      <c r="H1415" s="24"/>
      <c r="I1415" s="24" t="s">
        <v>1895</v>
      </c>
      <c r="J1415" s="24"/>
      <c r="K1415" s="24"/>
      <c r="L1415" s="24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 spans="1:29" ht="26.25" customHeight="1" x14ac:dyDescent="0.2">
      <c r="A1416" s="6" t="s">
        <v>3723</v>
      </c>
      <c r="B1416" s="6" t="s">
        <v>5065</v>
      </c>
      <c r="C1416" s="6" t="s">
        <v>6081</v>
      </c>
      <c r="D1416" s="6" t="s">
        <v>6082</v>
      </c>
      <c r="E1416" s="6" t="s">
        <v>6083</v>
      </c>
      <c r="F1416" s="6" t="s">
        <v>6084</v>
      </c>
      <c r="G1416" s="24" t="s">
        <v>4485</v>
      </c>
      <c r="H1416" s="24"/>
      <c r="I1416" s="24" t="s">
        <v>1361</v>
      </c>
      <c r="J1416" s="24"/>
      <c r="K1416" s="24"/>
      <c r="L1416" s="24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 spans="1:29" ht="26.25" customHeight="1" x14ac:dyDescent="0.2">
      <c r="A1417" s="6" t="s">
        <v>4977</v>
      </c>
      <c r="B1417" s="6" t="s">
        <v>6085</v>
      </c>
      <c r="C1417" s="6" t="s">
        <v>6086</v>
      </c>
      <c r="D1417" s="6" t="s">
        <v>519</v>
      </c>
      <c r="E1417" s="6" t="s">
        <v>6087</v>
      </c>
      <c r="F1417" s="6" t="s">
        <v>6088</v>
      </c>
      <c r="G1417" s="24" t="s">
        <v>3180</v>
      </c>
      <c r="H1417" s="24"/>
      <c r="I1417" s="24" t="s">
        <v>1742</v>
      </c>
      <c r="J1417" s="24"/>
      <c r="K1417" s="24"/>
      <c r="L1417" s="24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 spans="1:29" ht="26.25" customHeight="1" x14ac:dyDescent="0.2">
      <c r="A1418" s="6" t="s">
        <v>6089</v>
      </c>
      <c r="B1418" s="6" t="s">
        <v>3902</v>
      </c>
      <c r="C1418" s="6" t="s">
        <v>6090</v>
      </c>
      <c r="D1418" s="6" t="s">
        <v>905</v>
      </c>
      <c r="E1418" s="6" t="s">
        <v>150</v>
      </c>
      <c r="F1418" s="6" t="s">
        <v>6091</v>
      </c>
      <c r="G1418" s="24" t="s">
        <v>2372</v>
      </c>
      <c r="H1418" s="24"/>
      <c r="I1418" s="24" t="s">
        <v>2502</v>
      </c>
      <c r="J1418" s="24"/>
      <c r="K1418" s="24"/>
      <c r="L1418" s="24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 spans="1:29" ht="26.25" customHeight="1" x14ac:dyDescent="0.2">
      <c r="A1419" s="6" t="s">
        <v>2741</v>
      </c>
      <c r="B1419" s="6" t="s">
        <v>6092</v>
      </c>
      <c r="C1419" s="6" t="s">
        <v>6093</v>
      </c>
      <c r="D1419" s="6" t="s">
        <v>6094</v>
      </c>
      <c r="E1419" s="6" t="s">
        <v>6095</v>
      </c>
      <c r="F1419" s="6" t="s">
        <v>6096</v>
      </c>
      <c r="G1419" s="24" t="s">
        <v>4485</v>
      </c>
      <c r="H1419" s="24"/>
      <c r="I1419" s="24" t="s">
        <v>1782</v>
      </c>
      <c r="J1419" s="24"/>
      <c r="K1419" s="24"/>
      <c r="L1419" s="24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 spans="1:29" ht="26.25" customHeight="1" x14ac:dyDescent="0.2">
      <c r="A1420" s="6" t="s">
        <v>5984</v>
      </c>
      <c r="B1420" s="6" t="s">
        <v>6097</v>
      </c>
      <c r="C1420" s="6" t="s">
        <v>6098</v>
      </c>
      <c r="D1420" s="6" t="s">
        <v>6099</v>
      </c>
      <c r="E1420" s="6" t="s">
        <v>1660</v>
      </c>
      <c r="F1420" s="6" t="s">
        <v>6100</v>
      </c>
      <c r="G1420" s="24" t="s">
        <v>442</v>
      </c>
      <c r="H1420" s="24"/>
      <c r="I1420" s="24" t="s">
        <v>1742</v>
      </c>
      <c r="J1420" s="24"/>
      <c r="K1420" s="24"/>
      <c r="L1420" s="24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 spans="1:29" ht="26.25" customHeight="1" x14ac:dyDescent="0.2">
      <c r="A1421" s="6" t="s">
        <v>3783</v>
      </c>
      <c r="B1421" s="6" t="s">
        <v>348</v>
      </c>
      <c r="C1421" s="6" t="s">
        <v>6101</v>
      </c>
      <c r="D1421" s="6" t="s">
        <v>5788</v>
      </c>
      <c r="E1421" s="6" t="s">
        <v>6102</v>
      </c>
      <c r="F1421" s="6" t="s">
        <v>6103</v>
      </c>
      <c r="G1421" s="24" t="s">
        <v>1781</v>
      </c>
      <c r="H1421" s="24"/>
      <c r="I1421" s="24" t="s">
        <v>1742</v>
      </c>
      <c r="J1421" s="24"/>
      <c r="K1421" s="24"/>
      <c r="L1421" s="24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 spans="1:29" ht="26.25" customHeight="1" x14ac:dyDescent="0.2">
      <c r="A1422" s="6" t="s">
        <v>1809</v>
      </c>
      <c r="B1422" s="6" t="s">
        <v>6104</v>
      </c>
      <c r="C1422" s="6" t="s">
        <v>6105</v>
      </c>
      <c r="D1422" s="6" t="s">
        <v>473</v>
      </c>
      <c r="E1422" s="6" t="s">
        <v>698</v>
      </c>
      <c r="F1422" s="6" t="s">
        <v>6106</v>
      </c>
      <c r="G1422" s="24" t="s">
        <v>1056</v>
      </c>
      <c r="H1422" s="24"/>
      <c r="I1422" s="24" t="s">
        <v>6107</v>
      </c>
      <c r="J1422" s="24"/>
      <c r="K1422" s="24"/>
      <c r="L1422" s="24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 spans="1:29" ht="26.25" customHeight="1" x14ac:dyDescent="0.2">
      <c r="A1423" s="6" t="s">
        <v>1412</v>
      </c>
      <c r="B1423" s="6" t="s">
        <v>5341</v>
      </c>
      <c r="C1423" s="6" t="s">
        <v>6108</v>
      </c>
      <c r="D1423" s="6" t="s">
        <v>2177</v>
      </c>
      <c r="E1423" s="6" t="s">
        <v>1410</v>
      </c>
      <c r="F1423" s="6" t="s">
        <v>6109</v>
      </c>
      <c r="G1423" s="24" t="s">
        <v>6110</v>
      </c>
      <c r="H1423" s="24"/>
      <c r="I1423" s="24" t="s">
        <v>4571</v>
      </c>
      <c r="J1423" s="24"/>
      <c r="K1423" s="24"/>
      <c r="L1423" s="24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 spans="1:29" ht="26.25" customHeight="1" x14ac:dyDescent="0.2">
      <c r="A1424" s="6" t="s">
        <v>1924</v>
      </c>
      <c r="B1424" s="6" t="s">
        <v>6111</v>
      </c>
      <c r="C1424" s="6" t="s">
        <v>6112</v>
      </c>
      <c r="D1424" s="6" t="s">
        <v>2154</v>
      </c>
      <c r="E1424" s="6" t="s">
        <v>2166</v>
      </c>
      <c r="F1424" s="6" t="s">
        <v>6113</v>
      </c>
      <c r="G1424" s="24" t="s">
        <v>4254</v>
      </c>
      <c r="H1424" s="24"/>
      <c r="I1424" s="24" t="s">
        <v>2502</v>
      </c>
      <c r="J1424" s="24"/>
      <c r="K1424" s="24"/>
      <c r="L1424" s="24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 spans="1:29" ht="26.25" customHeight="1" x14ac:dyDescent="0.2">
      <c r="A1425" s="6" t="s">
        <v>3227</v>
      </c>
      <c r="B1425" s="6" t="s">
        <v>2517</v>
      </c>
      <c r="C1425" s="6" t="s">
        <v>6114</v>
      </c>
      <c r="D1425" s="6" t="s">
        <v>6115</v>
      </c>
      <c r="E1425" s="6" t="s">
        <v>3178</v>
      </c>
      <c r="F1425" s="6" t="s">
        <v>6116</v>
      </c>
      <c r="G1425" s="24" t="s">
        <v>1389</v>
      </c>
      <c r="H1425" s="24"/>
      <c r="I1425" s="24" t="s">
        <v>1862</v>
      </c>
      <c r="J1425" s="24"/>
      <c r="K1425" s="24"/>
      <c r="L1425" s="24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 spans="1:29" ht="26.25" customHeight="1" x14ac:dyDescent="0.2">
      <c r="A1426" s="6" t="s">
        <v>6117</v>
      </c>
      <c r="B1426" s="6" t="s">
        <v>6118</v>
      </c>
      <c r="C1426" s="6" t="s">
        <v>6119</v>
      </c>
      <c r="D1426" s="6" t="s">
        <v>6120</v>
      </c>
      <c r="E1426" s="6" t="s">
        <v>5033</v>
      </c>
      <c r="F1426" s="6" t="s">
        <v>6121</v>
      </c>
      <c r="G1426" s="24" t="s">
        <v>5749</v>
      </c>
      <c r="H1426" s="24"/>
      <c r="I1426" s="24" t="s">
        <v>1103</v>
      </c>
      <c r="J1426" s="24"/>
      <c r="K1426" s="24"/>
      <c r="L1426" s="24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 spans="1:29" ht="26.25" customHeight="1" x14ac:dyDescent="0.2">
      <c r="A1427" s="6" t="s">
        <v>2348</v>
      </c>
      <c r="B1427" s="6" t="s">
        <v>3397</v>
      </c>
      <c r="C1427" s="6" t="s">
        <v>6122</v>
      </c>
      <c r="D1427" s="6" t="s">
        <v>6123</v>
      </c>
      <c r="E1427" s="6" t="s">
        <v>4208</v>
      </c>
      <c r="F1427" s="6" t="s">
        <v>6124</v>
      </c>
      <c r="G1427" s="24" t="s">
        <v>3180</v>
      </c>
      <c r="H1427" s="24"/>
      <c r="I1427" s="24" t="s">
        <v>1418</v>
      </c>
      <c r="J1427" s="24"/>
      <c r="K1427" s="24"/>
      <c r="L1427" s="24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 spans="1:29" ht="26.25" customHeight="1" x14ac:dyDescent="0.2">
      <c r="A1428" s="6" t="s">
        <v>4072</v>
      </c>
      <c r="B1428" s="6" t="s">
        <v>2139</v>
      </c>
      <c r="C1428" s="6" t="s">
        <v>6125</v>
      </c>
      <c r="D1428" s="6" t="s">
        <v>24</v>
      </c>
      <c r="E1428" s="6" t="s">
        <v>233</v>
      </c>
      <c r="F1428" s="6" t="s">
        <v>6126</v>
      </c>
      <c r="G1428" s="24" t="s">
        <v>4162</v>
      </c>
      <c r="H1428" s="24"/>
      <c r="I1428" s="24" t="s">
        <v>6127</v>
      </c>
      <c r="J1428" s="24"/>
      <c r="K1428" s="24"/>
      <c r="L1428" s="24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 spans="1:29" ht="26.25" customHeight="1" x14ac:dyDescent="0.2">
      <c r="A1429" s="6" t="s">
        <v>6128</v>
      </c>
      <c r="B1429" s="6" t="s">
        <v>5495</v>
      </c>
      <c r="C1429" s="6" t="s">
        <v>6129</v>
      </c>
      <c r="D1429" s="6" t="s">
        <v>3669</v>
      </c>
      <c r="E1429" s="6" t="s">
        <v>4087</v>
      </c>
      <c r="F1429" s="6" t="s">
        <v>6130</v>
      </c>
      <c r="G1429" s="24" t="s">
        <v>2633</v>
      </c>
      <c r="H1429" s="24"/>
      <c r="I1429" s="24" t="s">
        <v>6131</v>
      </c>
      <c r="J1429" s="24"/>
      <c r="K1429" s="24"/>
      <c r="L1429" s="24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 spans="1:29" ht="26.25" customHeight="1" x14ac:dyDescent="0.2">
      <c r="A1430" s="6" t="s">
        <v>288</v>
      </c>
      <c r="B1430" s="6" t="s">
        <v>3059</v>
      </c>
      <c r="C1430" s="6" t="s">
        <v>6132</v>
      </c>
      <c r="D1430" s="6" t="s">
        <v>6133</v>
      </c>
      <c r="E1430" s="6" t="s">
        <v>6134</v>
      </c>
      <c r="F1430" s="6" t="s">
        <v>6135</v>
      </c>
      <c r="G1430" s="24" t="s">
        <v>707</v>
      </c>
      <c r="H1430" s="24"/>
      <c r="I1430" s="24" t="s">
        <v>1895</v>
      </c>
      <c r="J1430" s="24"/>
      <c r="K1430" s="24"/>
      <c r="L1430" s="24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 spans="1:29" ht="26.25" customHeight="1" x14ac:dyDescent="0.2">
      <c r="A1431" s="6" t="s">
        <v>2281</v>
      </c>
      <c r="B1431" s="6" t="s">
        <v>2842</v>
      </c>
      <c r="C1431" s="6" t="s">
        <v>6136</v>
      </c>
      <c r="D1431" s="6" t="s">
        <v>2263</v>
      </c>
      <c r="E1431" s="6" t="s">
        <v>2019</v>
      </c>
      <c r="F1431" s="6" t="s">
        <v>6137</v>
      </c>
      <c r="G1431" s="24" t="s">
        <v>2512</v>
      </c>
      <c r="H1431" s="24"/>
      <c r="I1431" s="24" t="s">
        <v>679</v>
      </c>
      <c r="J1431" s="24"/>
      <c r="K1431" s="24"/>
      <c r="L1431" s="24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 spans="1:29" ht="26.25" customHeight="1" x14ac:dyDescent="0.2">
      <c r="A1432" s="6" t="s">
        <v>3654</v>
      </c>
      <c r="B1432" s="6" t="s">
        <v>2508</v>
      </c>
      <c r="C1432" s="6" t="s">
        <v>6138</v>
      </c>
      <c r="D1432" s="6" t="s">
        <v>6139</v>
      </c>
      <c r="E1432" s="6" t="s">
        <v>482</v>
      </c>
      <c r="F1432" s="6" t="s">
        <v>6140</v>
      </c>
      <c r="G1432" s="24" t="s">
        <v>1056</v>
      </c>
      <c r="H1432" s="24"/>
      <c r="I1432" s="24" t="s">
        <v>130</v>
      </c>
      <c r="J1432" s="24"/>
      <c r="K1432" s="24"/>
      <c r="L1432" s="24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 spans="1:29" ht="26.25" customHeight="1" x14ac:dyDescent="0.2">
      <c r="A1433" s="6" t="s">
        <v>3480</v>
      </c>
      <c r="B1433" s="6" t="s">
        <v>6141</v>
      </c>
      <c r="C1433" s="6" t="s">
        <v>6142</v>
      </c>
      <c r="D1433" s="6" t="s">
        <v>1311</v>
      </c>
      <c r="E1433" s="6" t="s">
        <v>3230</v>
      </c>
      <c r="F1433" s="6" t="s">
        <v>6143</v>
      </c>
      <c r="G1433" s="24" t="s">
        <v>4485</v>
      </c>
      <c r="H1433" s="24"/>
      <c r="I1433" s="24" t="s">
        <v>1361</v>
      </c>
      <c r="J1433" s="24"/>
      <c r="K1433" s="24"/>
      <c r="L1433" s="24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 spans="1:29" ht="26.25" customHeight="1" x14ac:dyDescent="0.2">
      <c r="A1434" s="6" t="s">
        <v>4477</v>
      </c>
      <c r="B1434" s="6" t="s">
        <v>4469</v>
      </c>
      <c r="C1434" s="6" t="s">
        <v>6144</v>
      </c>
      <c r="D1434" s="6" t="s">
        <v>1075</v>
      </c>
      <c r="E1434" s="6" t="s">
        <v>1366</v>
      </c>
      <c r="F1434" s="6" t="s">
        <v>6145</v>
      </c>
      <c r="G1434" s="24" t="s">
        <v>1830</v>
      </c>
      <c r="H1434" s="24"/>
      <c r="I1434" s="24" t="s">
        <v>679</v>
      </c>
      <c r="J1434" s="24"/>
      <c r="K1434" s="24"/>
      <c r="L1434" s="24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 spans="1:29" ht="26.25" customHeight="1" x14ac:dyDescent="0.2">
      <c r="A1435" s="6" t="s">
        <v>2357</v>
      </c>
      <c r="B1435" s="6" t="s">
        <v>2881</v>
      </c>
      <c r="C1435" s="6" t="s">
        <v>6146</v>
      </c>
      <c r="D1435" s="6" t="s">
        <v>1375</v>
      </c>
      <c r="E1435" s="6" t="s">
        <v>5987</v>
      </c>
      <c r="F1435" s="6" t="s">
        <v>6147</v>
      </c>
      <c r="G1435" s="24" t="s">
        <v>670</v>
      </c>
      <c r="H1435" s="24"/>
      <c r="I1435" s="24" t="s">
        <v>6148</v>
      </c>
      <c r="J1435" s="24"/>
      <c r="K1435" s="24"/>
      <c r="L1435" s="24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 spans="1:29" ht="26.25" customHeight="1" x14ac:dyDescent="0.2">
      <c r="A1436" s="6" t="s">
        <v>6149</v>
      </c>
      <c r="B1436" s="6" t="s">
        <v>1956</v>
      </c>
      <c r="C1436" s="6" t="s">
        <v>6150</v>
      </c>
      <c r="D1436" s="6" t="s">
        <v>1082</v>
      </c>
      <c r="E1436" s="6" t="s">
        <v>6151</v>
      </c>
      <c r="F1436" s="6" t="s">
        <v>6152</v>
      </c>
      <c r="G1436" s="24" t="s">
        <v>4033</v>
      </c>
      <c r="H1436" s="24"/>
      <c r="I1436" s="24" t="s">
        <v>2456</v>
      </c>
      <c r="J1436" s="24"/>
      <c r="K1436" s="24"/>
      <c r="L1436" s="24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 spans="1:29" ht="26.25" customHeight="1" x14ac:dyDescent="0.2">
      <c r="A1437" s="6" t="s">
        <v>4662</v>
      </c>
      <c r="B1437" s="6" t="s">
        <v>6153</v>
      </c>
      <c r="C1437" s="6" t="s">
        <v>6154</v>
      </c>
      <c r="D1437" s="6" t="s">
        <v>4706</v>
      </c>
      <c r="E1437" s="6" t="s">
        <v>6155</v>
      </c>
      <c r="F1437" s="6" t="s">
        <v>6156</v>
      </c>
      <c r="G1437" s="24" t="s">
        <v>6157</v>
      </c>
      <c r="H1437" s="24"/>
      <c r="I1437" s="24" t="s">
        <v>443</v>
      </c>
      <c r="J1437" s="24"/>
      <c r="K1437" s="24"/>
      <c r="L1437" s="24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 spans="1:29" ht="26.25" customHeight="1" x14ac:dyDescent="0.2">
      <c r="A1438" s="6" t="s">
        <v>2238</v>
      </c>
      <c r="B1438" s="6" t="s">
        <v>3319</v>
      </c>
      <c r="C1438" s="6" t="s">
        <v>6158</v>
      </c>
      <c r="D1438" s="6" t="s">
        <v>1711</v>
      </c>
      <c r="E1438" s="6" t="s">
        <v>3062</v>
      </c>
      <c r="F1438" s="6" t="s">
        <v>6159</v>
      </c>
      <c r="G1438" s="24" t="s">
        <v>6160</v>
      </c>
      <c r="H1438" s="24"/>
      <c r="I1438" s="24" t="s">
        <v>922</v>
      </c>
      <c r="J1438" s="24"/>
      <c r="K1438" s="24"/>
      <c r="L1438" s="24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 spans="1:29" ht="26.25" customHeight="1" x14ac:dyDescent="0.2">
      <c r="A1439" s="6" t="s">
        <v>2964</v>
      </c>
      <c r="B1439" s="6" t="s">
        <v>1205</v>
      </c>
      <c r="C1439" s="6" t="s">
        <v>6161</v>
      </c>
      <c r="D1439" s="6" t="s">
        <v>1082</v>
      </c>
      <c r="E1439" s="6" t="s">
        <v>6162</v>
      </c>
      <c r="F1439" s="6" t="s">
        <v>6163</v>
      </c>
      <c r="G1439" s="24" t="s">
        <v>1479</v>
      </c>
      <c r="H1439" s="24"/>
      <c r="I1439" s="24" t="s">
        <v>2335</v>
      </c>
      <c r="J1439" s="24"/>
      <c r="K1439" s="24"/>
      <c r="L1439" s="24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 spans="1:29" ht="26.25" customHeight="1" x14ac:dyDescent="0.2">
      <c r="A1440" s="6" t="s">
        <v>3227</v>
      </c>
      <c r="B1440" s="6" t="s">
        <v>3704</v>
      </c>
      <c r="C1440" s="6" t="s">
        <v>6164</v>
      </c>
      <c r="D1440" s="6" t="s">
        <v>6165</v>
      </c>
      <c r="E1440" s="6" t="s">
        <v>6166</v>
      </c>
      <c r="F1440" s="6" t="s">
        <v>6167</v>
      </c>
      <c r="G1440" s="24" t="s">
        <v>3376</v>
      </c>
      <c r="H1440" s="24"/>
      <c r="I1440" s="24" t="s">
        <v>6168</v>
      </c>
      <c r="J1440" s="24"/>
      <c r="K1440" s="24"/>
      <c r="L1440" s="24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 spans="1:29" ht="26.25" customHeight="1" x14ac:dyDescent="0.2">
      <c r="A1441" s="6" t="s">
        <v>2314</v>
      </c>
      <c r="B1441" s="6" t="s">
        <v>6169</v>
      </c>
      <c r="C1441" s="6" t="s">
        <v>6170</v>
      </c>
      <c r="D1441" s="6" t="s">
        <v>6171</v>
      </c>
      <c r="E1441" s="6" t="s">
        <v>6172</v>
      </c>
      <c r="F1441" s="6" t="s">
        <v>6173</v>
      </c>
      <c r="G1441" s="24" t="s">
        <v>6174</v>
      </c>
      <c r="H1441" s="24"/>
      <c r="I1441" s="24" t="s">
        <v>1431</v>
      </c>
      <c r="J1441" s="24"/>
      <c r="K1441" s="24"/>
      <c r="L1441" s="24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 spans="1:29" ht="26.25" customHeight="1" x14ac:dyDescent="0.2">
      <c r="A1442" s="6" t="s">
        <v>5283</v>
      </c>
      <c r="B1442" s="6" t="s">
        <v>1155</v>
      </c>
      <c r="C1442" s="6" t="s">
        <v>6175</v>
      </c>
      <c r="D1442" s="6" t="s">
        <v>6176</v>
      </c>
      <c r="E1442" s="6" t="s">
        <v>6177</v>
      </c>
      <c r="F1442" s="6" t="s">
        <v>6178</v>
      </c>
      <c r="G1442" s="24" t="s">
        <v>2031</v>
      </c>
      <c r="H1442" s="24"/>
      <c r="I1442" s="24" t="s">
        <v>6179</v>
      </c>
      <c r="J1442" s="24"/>
      <c r="K1442" s="24"/>
      <c r="L1442" s="24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 spans="1:29" ht="26.25" customHeight="1" x14ac:dyDescent="0.2">
      <c r="A1443" s="6" t="s">
        <v>4464</v>
      </c>
      <c r="B1443" s="6" t="s">
        <v>634</v>
      </c>
      <c r="C1443" s="6" t="s">
        <v>6180</v>
      </c>
      <c r="D1443" s="6" t="s">
        <v>6181</v>
      </c>
      <c r="E1443" s="6" t="s">
        <v>1100</v>
      </c>
      <c r="F1443" s="6" t="s">
        <v>6182</v>
      </c>
      <c r="G1443" s="24" t="s">
        <v>5237</v>
      </c>
      <c r="H1443" s="24"/>
      <c r="I1443" s="24" t="s">
        <v>750</v>
      </c>
      <c r="J1443" s="24"/>
      <c r="K1443" s="24"/>
      <c r="L1443" s="24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 spans="1:29" ht="26.25" customHeight="1" x14ac:dyDescent="0.2">
      <c r="A1444" s="6" t="s">
        <v>6064</v>
      </c>
      <c r="B1444" s="6" t="s">
        <v>198</v>
      </c>
      <c r="C1444" s="6" t="s">
        <v>6183</v>
      </c>
      <c r="D1444" s="6" t="s">
        <v>6184</v>
      </c>
      <c r="E1444" s="6" t="s">
        <v>2081</v>
      </c>
      <c r="F1444" s="6" t="s">
        <v>6185</v>
      </c>
      <c r="G1444" s="24" t="s">
        <v>2668</v>
      </c>
      <c r="H1444" s="24"/>
      <c r="I1444" s="24" t="s">
        <v>91</v>
      </c>
      <c r="J1444" s="24"/>
      <c r="K1444" s="24"/>
      <c r="L1444" s="24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 spans="1:29" ht="26.25" customHeight="1" x14ac:dyDescent="0.2">
      <c r="A1445" s="6" t="s">
        <v>3280</v>
      </c>
      <c r="B1445" s="6" t="s">
        <v>1047</v>
      </c>
      <c r="C1445" s="6" t="s">
        <v>6186</v>
      </c>
      <c r="D1445" s="6" t="s">
        <v>6187</v>
      </c>
      <c r="E1445" s="6" t="s">
        <v>6188</v>
      </c>
      <c r="F1445" s="6" t="s">
        <v>6189</v>
      </c>
      <c r="G1445" s="24" t="s">
        <v>5059</v>
      </c>
      <c r="H1445" s="24"/>
      <c r="I1445" s="24" t="s">
        <v>265</v>
      </c>
      <c r="J1445" s="24"/>
      <c r="K1445" s="24"/>
      <c r="L1445" s="24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 spans="1:29" ht="26.25" customHeight="1" x14ac:dyDescent="0.2">
      <c r="A1446" s="6" t="s">
        <v>737</v>
      </c>
      <c r="B1446" s="6" t="s">
        <v>6190</v>
      </c>
      <c r="C1446" s="6" t="s">
        <v>6191</v>
      </c>
      <c r="D1446" s="6" t="s">
        <v>6192</v>
      </c>
      <c r="E1446" s="6" t="s">
        <v>949</v>
      </c>
      <c r="F1446" s="6" t="s">
        <v>560</v>
      </c>
      <c r="G1446" s="24" t="s">
        <v>484</v>
      </c>
      <c r="H1446" s="24"/>
      <c r="I1446" s="24" t="s">
        <v>1946</v>
      </c>
      <c r="J1446" s="24"/>
      <c r="K1446" s="24"/>
      <c r="L1446" s="24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 spans="1:29" ht="26.25" customHeight="1" x14ac:dyDescent="0.2">
      <c r="A1447" s="6" t="s">
        <v>4742</v>
      </c>
      <c r="B1447" s="6" t="s">
        <v>1537</v>
      </c>
      <c r="C1447" s="6" t="s">
        <v>6193</v>
      </c>
      <c r="D1447" s="6" t="s">
        <v>1261</v>
      </c>
      <c r="E1447" s="6" t="s">
        <v>3183</v>
      </c>
      <c r="F1447" s="6" t="s">
        <v>6194</v>
      </c>
      <c r="G1447" s="24" t="s">
        <v>4162</v>
      </c>
      <c r="H1447" s="24"/>
      <c r="I1447" s="24" t="s">
        <v>153</v>
      </c>
      <c r="J1447" s="24"/>
      <c r="K1447" s="24"/>
      <c r="L1447" s="24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 spans="1:29" ht="26.25" customHeight="1" x14ac:dyDescent="0.2">
      <c r="A1448" s="6" t="s">
        <v>52</v>
      </c>
      <c r="B1448" s="6" t="s">
        <v>6195</v>
      </c>
      <c r="C1448" s="6" t="s">
        <v>6196</v>
      </c>
      <c r="D1448" s="6" t="s">
        <v>6197</v>
      </c>
      <c r="E1448" s="6" t="s">
        <v>6198</v>
      </c>
      <c r="F1448" s="6" t="s">
        <v>6199</v>
      </c>
      <c r="G1448" s="24" t="s">
        <v>1935</v>
      </c>
      <c r="H1448" s="24"/>
      <c r="I1448" s="24" t="s">
        <v>5760</v>
      </c>
      <c r="J1448" s="24"/>
      <c r="K1448" s="24"/>
      <c r="L1448" s="24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 spans="1:29" ht="26.25" customHeight="1" x14ac:dyDescent="0.2">
      <c r="A1449" s="6" t="s">
        <v>3654</v>
      </c>
      <c r="B1449" s="6" t="s">
        <v>6200</v>
      </c>
      <c r="C1449" s="6" t="s">
        <v>6201</v>
      </c>
      <c r="D1449" s="6" t="s">
        <v>6202</v>
      </c>
      <c r="E1449" s="6" t="s">
        <v>4404</v>
      </c>
      <c r="F1449" s="6" t="s">
        <v>6203</v>
      </c>
      <c r="G1449" s="24" t="s">
        <v>6204</v>
      </c>
      <c r="H1449" s="24"/>
      <c r="I1449" s="24" t="s">
        <v>2290</v>
      </c>
      <c r="J1449" s="24"/>
      <c r="K1449" s="24"/>
      <c r="L1449" s="24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 spans="1:29" ht="26.25" customHeight="1" x14ac:dyDescent="0.2">
      <c r="A1450" s="6" t="s">
        <v>1097</v>
      </c>
      <c r="B1450" s="6" t="s">
        <v>6141</v>
      </c>
      <c r="C1450" s="6" t="s">
        <v>6205</v>
      </c>
      <c r="D1450" s="6" t="s">
        <v>5738</v>
      </c>
      <c r="E1450" s="6" t="s">
        <v>6206</v>
      </c>
      <c r="F1450" s="6" t="s">
        <v>6207</v>
      </c>
      <c r="G1450" s="24" t="s">
        <v>5174</v>
      </c>
      <c r="H1450" s="24"/>
      <c r="I1450" s="24" t="s">
        <v>4571</v>
      </c>
      <c r="J1450" s="24"/>
      <c r="K1450" s="24"/>
      <c r="L1450" s="24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 spans="1:29" ht="26.25" customHeight="1" x14ac:dyDescent="0.2">
      <c r="A1451" s="6" t="s">
        <v>6208</v>
      </c>
      <c r="B1451" s="6" t="s">
        <v>2886</v>
      </c>
      <c r="C1451" s="6" t="s">
        <v>6209</v>
      </c>
      <c r="D1451" s="6" t="s">
        <v>2598</v>
      </c>
      <c r="E1451" s="6" t="s">
        <v>1726</v>
      </c>
      <c r="F1451" s="6" t="s">
        <v>6210</v>
      </c>
      <c r="G1451" s="24" t="s">
        <v>396</v>
      </c>
      <c r="H1451" s="24"/>
      <c r="I1451" s="24" t="s">
        <v>1486</v>
      </c>
      <c r="J1451" s="24"/>
      <c r="K1451" s="24"/>
      <c r="L1451" s="24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 spans="1:29" ht="26.25" customHeight="1" x14ac:dyDescent="0.2">
      <c r="A1452" s="6" t="s">
        <v>6211</v>
      </c>
      <c r="B1452" s="6" t="s">
        <v>1301</v>
      </c>
      <c r="C1452" s="6" t="s">
        <v>6212</v>
      </c>
      <c r="D1452" s="6" t="s">
        <v>5131</v>
      </c>
      <c r="E1452" s="6" t="s">
        <v>6213</v>
      </c>
      <c r="F1452" s="6" t="s">
        <v>6214</v>
      </c>
      <c r="G1452" s="24" t="s">
        <v>2272</v>
      </c>
      <c r="H1452" s="24"/>
      <c r="I1452" s="24" t="s">
        <v>153</v>
      </c>
      <c r="J1452" s="24"/>
      <c r="K1452" s="24"/>
      <c r="L1452" s="24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 spans="1:29" ht="26.25" customHeight="1" x14ac:dyDescent="0.2">
      <c r="A1453" s="6" t="s">
        <v>1809</v>
      </c>
      <c r="B1453" s="6" t="s">
        <v>3813</v>
      </c>
      <c r="C1453" s="6" t="s">
        <v>6215</v>
      </c>
      <c r="D1453" s="6" t="s">
        <v>841</v>
      </c>
      <c r="E1453" s="6" t="s">
        <v>2644</v>
      </c>
      <c r="F1453" s="6" t="s">
        <v>6216</v>
      </c>
      <c r="G1453" s="24" t="s">
        <v>2652</v>
      </c>
      <c r="H1453" s="24"/>
      <c r="I1453" s="24" t="s">
        <v>6217</v>
      </c>
      <c r="J1453" s="24"/>
      <c r="K1453" s="24"/>
      <c r="L1453" s="24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 spans="1:29" ht="26.25" customHeight="1" x14ac:dyDescent="0.2">
      <c r="A1454" s="6" t="s">
        <v>2621</v>
      </c>
      <c r="B1454" s="6" t="s">
        <v>2647</v>
      </c>
      <c r="C1454" s="6" t="s">
        <v>6218</v>
      </c>
      <c r="D1454" s="6" t="s">
        <v>6219</v>
      </c>
      <c r="E1454" s="6" t="s">
        <v>1233</v>
      </c>
      <c r="F1454" s="6" t="s">
        <v>6220</v>
      </c>
      <c r="G1454" s="24" t="s">
        <v>4872</v>
      </c>
      <c r="H1454" s="24"/>
      <c r="I1454" s="24" t="s">
        <v>790</v>
      </c>
      <c r="J1454" s="24"/>
      <c r="K1454" s="24"/>
      <c r="L1454" s="24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 spans="1:29" ht="26.25" customHeight="1" x14ac:dyDescent="0.2">
      <c r="A1455" s="6" t="s">
        <v>680</v>
      </c>
      <c r="B1455" s="6" t="s">
        <v>375</v>
      </c>
      <c r="C1455" s="6" t="s">
        <v>6221</v>
      </c>
      <c r="D1455" s="6" t="s">
        <v>6222</v>
      </c>
      <c r="E1455" s="6" t="s">
        <v>6223</v>
      </c>
      <c r="F1455" s="6" t="s">
        <v>6224</v>
      </c>
      <c r="G1455" s="24" t="s">
        <v>670</v>
      </c>
      <c r="H1455" s="24"/>
      <c r="I1455" s="24" t="s">
        <v>1451</v>
      </c>
      <c r="J1455" s="24"/>
      <c r="K1455" s="24"/>
      <c r="L1455" s="24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 spans="1:29" ht="26.25" customHeight="1" x14ac:dyDescent="0.2">
      <c r="A1456" s="6" t="s">
        <v>2415</v>
      </c>
      <c r="B1456" s="6" t="s">
        <v>4282</v>
      </c>
      <c r="C1456" s="6" t="s">
        <v>6225</v>
      </c>
      <c r="D1456" s="6" t="s">
        <v>6226</v>
      </c>
      <c r="E1456" s="6" t="s">
        <v>3143</v>
      </c>
      <c r="F1456" s="6" t="s">
        <v>6227</v>
      </c>
      <c r="G1456" s="24">
        <v>34.22</v>
      </c>
      <c r="H1456" s="24"/>
      <c r="I1456" s="24" t="s">
        <v>3500</v>
      </c>
      <c r="J1456" s="24"/>
      <c r="K1456" s="24"/>
      <c r="L1456" s="24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 spans="1:29" ht="26.25" customHeight="1" x14ac:dyDescent="0.2">
      <c r="A1457" s="6" t="s">
        <v>3679</v>
      </c>
      <c r="B1457" s="6" t="s">
        <v>3256</v>
      </c>
      <c r="C1457" s="6" t="s">
        <v>6228</v>
      </c>
      <c r="D1457" s="6" t="s">
        <v>24</v>
      </c>
      <c r="E1457" s="6" t="s">
        <v>5310</v>
      </c>
      <c r="F1457" s="6" t="s">
        <v>6229</v>
      </c>
      <c r="G1457" s="24" t="s">
        <v>82</v>
      </c>
      <c r="H1457" s="24"/>
      <c r="I1457" s="24" t="s">
        <v>2402</v>
      </c>
      <c r="J1457" s="24"/>
      <c r="K1457" s="24"/>
      <c r="L1457" s="24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 spans="1:29" ht="26.25" customHeight="1" x14ac:dyDescent="0.2">
      <c r="A1458" s="6" t="s">
        <v>3486</v>
      </c>
      <c r="B1458" s="6" t="s">
        <v>1764</v>
      </c>
      <c r="C1458" s="6" t="s">
        <v>6230</v>
      </c>
      <c r="D1458" s="6" t="s">
        <v>580</v>
      </c>
      <c r="E1458" s="6" t="s">
        <v>6087</v>
      </c>
      <c r="F1458" s="6" t="s">
        <v>6231</v>
      </c>
      <c r="G1458" s="24" t="s">
        <v>940</v>
      </c>
      <c r="H1458" s="24"/>
      <c r="I1458" s="24" t="s">
        <v>3658</v>
      </c>
      <c r="J1458" s="24"/>
      <c r="K1458" s="24"/>
      <c r="L1458" s="24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 spans="1:29" ht="26.25" customHeight="1" x14ac:dyDescent="0.2">
      <c r="A1459" s="6" t="s">
        <v>6232</v>
      </c>
      <c r="B1459" s="6" t="s">
        <v>6233</v>
      </c>
      <c r="C1459" s="6" t="s">
        <v>6234</v>
      </c>
      <c r="D1459" s="6" t="s">
        <v>6235</v>
      </c>
      <c r="E1459" s="6" t="s">
        <v>1240</v>
      </c>
      <c r="F1459" s="6" t="s">
        <v>6236</v>
      </c>
      <c r="G1459" s="24" t="s">
        <v>6237</v>
      </c>
      <c r="H1459" s="24"/>
      <c r="I1459" s="24" t="s">
        <v>3708</v>
      </c>
      <c r="J1459" s="24"/>
      <c r="K1459" s="24"/>
      <c r="L1459" s="24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 spans="1:29" ht="26.25" customHeight="1" x14ac:dyDescent="0.2">
      <c r="A1460" s="6" t="s">
        <v>3659</v>
      </c>
      <c r="B1460" s="6" t="s">
        <v>2146</v>
      </c>
      <c r="C1460" s="6" t="s">
        <v>6238</v>
      </c>
      <c r="D1460" s="6" t="s">
        <v>6239</v>
      </c>
      <c r="E1460" s="6" t="s">
        <v>1841</v>
      </c>
      <c r="F1460" s="6" t="s">
        <v>6240</v>
      </c>
      <c r="G1460" s="24" t="s">
        <v>4091</v>
      </c>
      <c r="H1460" s="24"/>
      <c r="I1460" s="24" t="s">
        <v>3500</v>
      </c>
      <c r="J1460" s="24"/>
      <c r="K1460" s="24"/>
      <c r="L1460" s="24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 spans="1:29" ht="26.25" customHeight="1" x14ac:dyDescent="0.2">
      <c r="A1461" s="6" t="s">
        <v>4956</v>
      </c>
      <c r="B1461" s="6" t="s">
        <v>2388</v>
      </c>
      <c r="C1461" s="6" t="s">
        <v>6241</v>
      </c>
      <c r="D1461" s="6" t="s">
        <v>1122</v>
      </c>
      <c r="E1461" s="6" t="s">
        <v>6242</v>
      </c>
      <c r="F1461" s="6" t="s">
        <v>6243</v>
      </c>
      <c r="G1461" s="24" t="s">
        <v>6244</v>
      </c>
      <c r="H1461" s="24"/>
      <c r="I1461" s="24" t="s">
        <v>397</v>
      </c>
      <c r="J1461" s="24"/>
      <c r="K1461" s="24"/>
      <c r="L1461" s="24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 spans="1:29" ht="26.25" customHeight="1" x14ac:dyDescent="0.2">
      <c r="A1462" s="6" t="s">
        <v>6245</v>
      </c>
      <c r="B1462" s="6" t="s">
        <v>117</v>
      </c>
      <c r="C1462" s="6" t="s">
        <v>6246</v>
      </c>
      <c r="D1462" s="6" t="s">
        <v>6247</v>
      </c>
      <c r="E1462" s="6" t="s">
        <v>1020</v>
      </c>
      <c r="F1462" s="6" t="s">
        <v>6248</v>
      </c>
      <c r="G1462" s="24" t="s">
        <v>707</v>
      </c>
      <c r="H1462" s="24"/>
      <c r="I1462" s="24" t="s">
        <v>51</v>
      </c>
      <c r="J1462" s="24"/>
      <c r="K1462" s="24"/>
      <c r="L1462" s="24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 spans="1:29" ht="26.25" customHeight="1" x14ac:dyDescent="0.2">
      <c r="A1463" s="6" t="s">
        <v>4515</v>
      </c>
      <c r="B1463" s="6" t="s">
        <v>966</v>
      </c>
      <c r="C1463" s="6" t="s">
        <v>6249</v>
      </c>
      <c r="D1463" s="6" t="s">
        <v>1082</v>
      </c>
      <c r="E1463" s="6" t="s">
        <v>1540</v>
      </c>
      <c r="F1463" s="6" t="s">
        <v>6250</v>
      </c>
      <c r="G1463" s="24" t="s">
        <v>90</v>
      </c>
      <c r="H1463" s="24"/>
      <c r="I1463" s="24" t="s">
        <v>196</v>
      </c>
      <c r="J1463" s="24"/>
      <c r="K1463" s="24"/>
      <c r="L1463" s="24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 spans="1:29" ht="26.25" customHeight="1" x14ac:dyDescent="0.2">
      <c r="A1464" s="6" t="s">
        <v>5585</v>
      </c>
      <c r="B1464" s="6" t="s">
        <v>5782</v>
      </c>
      <c r="C1464" s="6" t="s">
        <v>6251</v>
      </c>
      <c r="D1464" s="6" t="s">
        <v>2551</v>
      </c>
      <c r="E1464" s="6" t="s">
        <v>6252</v>
      </c>
      <c r="F1464" s="6" t="s">
        <v>6253</v>
      </c>
      <c r="G1464" s="24" t="s">
        <v>3496</v>
      </c>
      <c r="H1464" s="24"/>
      <c r="I1464" s="24" t="s">
        <v>138</v>
      </c>
      <c r="J1464" s="24"/>
      <c r="K1464" s="24"/>
      <c r="L1464" s="24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 spans="1:29" ht="26.25" customHeight="1" x14ac:dyDescent="0.2">
      <c r="A1465" s="6" t="s">
        <v>1162</v>
      </c>
      <c r="B1465" s="6" t="s">
        <v>6254</v>
      </c>
      <c r="C1465" s="6" t="s">
        <v>6255</v>
      </c>
      <c r="D1465" s="6" t="s">
        <v>997</v>
      </c>
      <c r="E1465" s="6" t="s">
        <v>1719</v>
      </c>
      <c r="F1465" s="6" t="s">
        <v>6256</v>
      </c>
      <c r="G1465" s="24" t="s">
        <v>1235</v>
      </c>
      <c r="H1465" s="24"/>
      <c r="I1465" s="24" t="s">
        <v>2003</v>
      </c>
      <c r="J1465" s="24"/>
      <c r="K1465" s="24"/>
      <c r="L1465" s="24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 spans="1:29" ht="26.25" customHeight="1" x14ac:dyDescent="0.2">
      <c r="A1466" s="6" t="s">
        <v>2576</v>
      </c>
      <c r="B1466" s="6" t="s">
        <v>2392</v>
      </c>
      <c r="C1466" s="6" t="s">
        <v>6257</v>
      </c>
      <c r="D1466" s="6" t="s">
        <v>6258</v>
      </c>
      <c r="E1466" s="6" t="s">
        <v>6259</v>
      </c>
      <c r="F1466" s="6" t="s">
        <v>6260</v>
      </c>
      <c r="G1466" s="24" t="s">
        <v>6261</v>
      </c>
      <c r="H1466" s="24"/>
      <c r="I1466" s="24" t="s">
        <v>3858</v>
      </c>
      <c r="J1466" s="24"/>
      <c r="K1466" s="24"/>
      <c r="L1466" s="24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 spans="1:29" ht="26.25" customHeight="1" x14ac:dyDescent="0.2">
      <c r="A1467" s="6" t="s">
        <v>5680</v>
      </c>
      <c r="B1467" s="6" t="s">
        <v>2197</v>
      </c>
      <c r="C1467" s="6" t="s">
        <v>6262</v>
      </c>
      <c r="D1467" s="6" t="s">
        <v>156</v>
      </c>
      <c r="E1467" s="6" t="s">
        <v>128</v>
      </c>
      <c r="F1467" s="6" t="s">
        <v>6263</v>
      </c>
      <c r="G1467" s="24" t="s">
        <v>187</v>
      </c>
      <c r="H1467" s="24"/>
      <c r="I1467" s="24" t="s">
        <v>6264</v>
      </c>
      <c r="J1467" s="24"/>
      <c r="K1467" s="24"/>
      <c r="L1467" s="24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 spans="1:29" ht="26.25" customHeight="1" x14ac:dyDescent="0.2">
      <c r="A1468" s="6" t="s">
        <v>1641</v>
      </c>
      <c r="B1468" s="6" t="s">
        <v>510</v>
      </c>
      <c r="C1468" s="6" t="s">
        <v>6265</v>
      </c>
      <c r="D1468" s="6" t="s">
        <v>885</v>
      </c>
      <c r="E1468" s="6" t="s">
        <v>5971</v>
      </c>
      <c r="F1468" s="6" t="s">
        <v>6266</v>
      </c>
      <c r="G1468" s="24" t="s">
        <v>5901</v>
      </c>
      <c r="H1468" s="24"/>
      <c r="I1468" s="24" t="s">
        <v>1796</v>
      </c>
      <c r="J1468" s="24"/>
      <c r="K1468" s="24"/>
      <c r="L1468" s="24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 spans="1:29" ht="26.25" customHeight="1" x14ac:dyDescent="0.2">
      <c r="A1469" s="6" t="s">
        <v>3480</v>
      </c>
      <c r="B1469" s="6" t="s">
        <v>1132</v>
      </c>
      <c r="C1469" s="6" t="s">
        <v>6267</v>
      </c>
      <c r="D1469" s="6" t="s">
        <v>6268</v>
      </c>
      <c r="E1469" s="6" t="s">
        <v>1649</v>
      </c>
      <c r="F1469" s="6" t="s">
        <v>6269</v>
      </c>
      <c r="G1469" s="24" t="s">
        <v>888</v>
      </c>
      <c r="H1469" s="24"/>
      <c r="I1469" s="24" t="s">
        <v>3653</v>
      </c>
      <c r="J1469" s="24"/>
      <c r="K1469" s="24"/>
      <c r="L1469" s="24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 spans="1:29" ht="26.25" customHeight="1" x14ac:dyDescent="0.2">
      <c r="A1470" s="6" t="s">
        <v>2238</v>
      </c>
      <c r="B1470" s="6" t="s">
        <v>1597</v>
      </c>
      <c r="C1470" s="6" t="s">
        <v>6270</v>
      </c>
      <c r="D1470" s="6" t="s">
        <v>6271</v>
      </c>
      <c r="E1470" s="6" t="s">
        <v>6272</v>
      </c>
      <c r="F1470" s="6" t="s">
        <v>6273</v>
      </c>
      <c r="G1470" s="24" t="s">
        <v>6274</v>
      </c>
      <c r="H1470" s="24"/>
      <c r="I1470" s="24" t="s">
        <v>694</v>
      </c>
      <c r="J1470" s="24"/>
      <c r="K1470" s="24"/>
      <c r="L1470" s="24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 spans="1:29" ht="26.25" customHeight="1" x14ac:dyDescent="0.2">
      <c r="A1471" s="6" t="s">
        <v>3186</v>
      </c>
      <c r="B1471" s="6" t="s">
        <v>800</v>
      </c>
      <c r="C1471" s="6" t="s">
        <v>6275</v>
      </c>
      <c r="D1471" s="6" t="s">
        <v>602</v>
      </c>
      <c r="E1471" s="6" t="s">
        <v>6276</v>
      </c>
      <c r="F1471" s="6" t="s">
        <v>6277</v>
      </c>
      <c r="G1471" s="24" t="s">
        <v>3180</v>
      </c>
      <c r="H1471" s="24"/>
      <c r="I1471" s="24" t="s">
        <v>1742</v>
      </c>
      <c r="J1471" s="24"/>
      <c r="K1471" s="24"/>
      <c r="L1471" s="24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 spans="1:29" ht="26.25" customHeight="1" x14ac:dyDescent="0.2">
      <c r="A1472" s="6" t="s">
        <v>3366</v>
      </c>
      <c r="B1472" s="6" t="s">
        <v>5557</v>
      </c>
      <c r="C1472" s="6" t="s">
        <v>6278</v>
      </c>
      <c r="D1472" s="6" t="s">
        <v>1082</v>
      </c>
      <c r="E1472" s="6" t="s">
        <v>6279</v>
      </c>
      <c r="F1472" s="6" t="s">
        <v>6280</v>
      </c>
      <c r="G1472" s="24" t="s">
        <v>6281</v>
      </c>
      <c r="H1472" s="24"/>
      <c r="I1472" s="24" t="s">
        <v>6282</v>
      </c>
      <c r="J1472" s="24"/>
      <c r="K1472" s="24"/>
      <c r="L1472" s="24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 spans="1:29" ht="26.25" customHeight="1" x14ac:dyDescent="0.2">
      <c r="A1473" s="6" t="s">
        <v>501</v>
      </c>
      <c r="B1473" s="6" t="s">
        <v>807</v>
      </c>
      <c r="C1473" s="6" t="s">
        <v>6283</v>
      </c>
      <c r="D1473" s="6" t="s">
        <v>1129</v>
      </c>
      <c r="E1473" s="6" t="s">
        <v>1454</v>
      </c>
      <c r="F1473" s="6" t="s">
        <v>6284</v>
      </c>
      <c r="G1473" s="24" t="s">
        <v>957</v>
      </c>
      <c r="H1473" s="24"/>
      <c r="I1473" s="24" t="s">
        <v>1742</v>
      </c>
      <c r="J1473" s="24"/>
      <c r="K1473" s="24"/>
      <c r="L1473" s="24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 spans="1:29" ht="26.25" customHeight="1" x14ac:dyDescent="0.2">
      <c r="A1474" s="6" t="s">
        <v>6285</v>
      </c>
      <c r="B1474" s="6" t="s">
        <v>2139</v>
      </c>
      <c r="C1474" s="6" t="s">
        <v>6286</v>
      </c>
      <c r="D1474" s="6" t="s">
        <v>1082</v>
      </c>
      <c r="E1474" s="6" t="s">
        <v>1719</v>
      </c>
      <c r="F1474" s="6" t="s">
        <v>6287</v>
      </c>
      <c r="G1474" s="24" t="s">
        <v>6288</v>
      </c>
      <c r="H1474" s="24"/>
      <c r="I1474" s="24" t="s">
        <v>6289</v>
      </c>
      <c r="J1474" s="24"/>
      <c r="K1474" s="24"/>
      <c r="L1474" s="24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 spans="1:29" ht="26.25" customHeight="1" x14ac:dyDescent="0.2">
      <c r="A1475" s="6" t="s">
        <v>6290</v>
      </c>
      <c r="B1475" s="6" t="s">
        <v>2017</v>
      </c>
      <c r="C1475" s="6" t="s">
        <v>6291</v>
      </c>
      <c r="D1475" s="6" t="s">
        <v>3689</v>
      </c>
      <c r="E1475" s="6" t="s">
        <v>6292</v>
      </c>
      <c r="F1475" s="6" t="s">
        <v>6293</v>
      </c>
      <c r="G1475" s="24" t="s">
        <v>1479</v>
      </c>
      <c r="H1475" s="24"/>
      <c r="I1475" s="24" t="s">
        <v>188</v>
      </c>
      <c r="J1475" s="24"/>
      <c r="K1475" s="24"/>
      <c r="L1475" s="24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 spans="1:29" ht="26.25" customHeight="1" x14ac:dyDescent="0.2">
      <c r="A1476" s="6" t="s">
        <v>5999</v>
      </c>
      <c r="B1476" s="6" t="s">
        <v>6294</v>
      </c>
      <c r="C1476" s="6" t="s">
        <v>6295</v>
      </c>
      <c r="D1476" s="6" t="s">
        <v>2005</v>
      </c>
      <c r="E1476" s="6" t="s">
        <v>795</v>
      </c>
      <c r="F1476" s="6" t="s">
        <v>6296</v>
      </c>
      <c r="G1476" s="24" t="s">
        <v>1189</v>
      </c>
      <c r="H1476" s="24"/>
      <c r="I1476" s="24" t="s">
        <v>4112</v>
      </c>
      <c r="J1476" s="24"/>
      <c r="K1476" s="24"/>
      <c r="L1476" s="24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 spans="1:29" ht="26.25" customHeight="1" x14ac:dyDescent="0.2">
      <c r="A1477" s="6" t="s">
        <v>1769</v>
      </c>
      <c r="B1477" s="6" t="s">
        <v>5335</v>
      </c>
      <c r="C1477" s="6" t="s">
        <v>6297</v>
      </c>
      <c r="D1477" s="6" t="s">
        <v>623</v>
      </c>
      <c r="E1477" s="6" t="s">
        <v>6298</v>
      </c>
      <c r="F1477" s="6" t="s">
        <v>6299</v>
      </c>
      <c r="G1477" s="24" t="s">
        <v>1822</v>
      </c>
      <c r="H1477" s="24"/>
      <c r="I1477" s="24" t="s">
        <v>6300</v>
      </c>
      <c r="J1477" s="24"/>
      <c r="K1477" s="24"/>
      <c r="L1477" s="24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 spans="1:29" ht="26.25" customHeight="1" x14ac:dyDescent="0.2">
      <c r="A1478" s="6" t="s">
        <v>758</v>
      </c>
      <c r="B1478" s="6" t="s">
        <v>4554</v>
      </c>
      <c r="C1478" s="6" t="s">
        <v>6301</v>
      </c>
      <c r="D1478" s="6" t="s">
        <v>6302</v>
      </c>
      <c r="E1478" s="6" t="s">
        <v>1340</v>
      </c>
      <c r="F1478" s="6" t="s">
        <v>6303</v>
      </c>
      <c r="G1478" s="24" t="s">
        <v>195</v>
      </c>
      <c r="H1478" s="24"/>
      <c r="I1478" s="24" t="s">
        <v>91</v>
      </c>
      <c r="J1478" s="24"/>
      <c r="K1478" s="24"/>
      <c r="L1478" s="24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 spans="1:29" ht="26.25" customHeight="1" x14ac:dyDescent="0.2">
      <c r="A1479" s="6" t="s">
        <v>470</v>
      </c>
      <c r="B1479" s="6" t="s">
        <v>891</v>
      </c>
      <c r="C1479" s="6" t="s">
        <v>6304</v>
      </c>
      <c r="D1479" s="6" t="s">
        <v>6305</v>
      </c>
      <c r="E1479" s="6" t="s">
        <v>6306</v>
      </c>
      <c r="F1479" s="6" t="s">
        <v>6307</v>
      </c>
      <c r="G1479" s="24" t="s">
        <v>3459</v>
      </c>
      <c r="H1479" s="24"/>
      <c r="I1479" s="24" t="s">
        <v>477</v>
      </c>
      <c r="J1479" s="24"/>
      <c r="K1479" s="24"/>
      <c r="L1479" s="24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 spans="1:29" ht="26.25" customHeight="1" x14ac:dyDescent="0.2">
      <c r="A1480" s="6" t="s">
        <v>2336</v>
      </c>
      <c r="B1480" s="6" t="s">
        <v>2868</v>
      </c>
      <c r="C1480" s="6" t="s">
        <v>6308</v>
      </c>
      <c r="D1480" s="6" t="s">
        <v>1434</v>
      </c>
      <c r="E1480" s="6" t="s">
        <v>5057</v>
      </c>
      <c r="F1480" s="6" t="s">
        <v>6309</v>
      </c>
      <c r="G1480" s="24" t="s">
        <v>1529</v>
      </c>
      <c r="H1480" s="24"/>
      <c r="I1480" s="24" t="s">
        <v>196</v>
      </c>
      <c r="J1480" s="24"/>
      <c r="K1480" s="24"/>
      <c r="L1480" s="24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 spans="1:29" ht="26.25" customHeight="1" x14ac:dyDescent="0.2">
      <c r="A1481" s="6" t="s">
        <v>1837</v>
      </c>
      <c r="B1481" s="6" t="s">
        <v>959</v>
      </c>
      <c r="C1481" s="6" t="s">
        <v>6310</v>
      </c>
      <c r="D1481" s="6" t="s">
        <v>602</v>
      </c>
      <c r="E1481" s="6" t="s">
        <v>6311</v>
      </c>
      <c r="F1481" s="6" t="s">
        <v>6312</v>
      </c>
      <c r="G1481" s="24" t="s">
        <v>888</v>
      </c>
      <c r="H1481" s="24"/>
      <c r="I1481" s="24" t="s">
        <v>613</v>
      </c>
      <c r="J1481" s="24"/>
      <c r="K1481" s="24"/>
      <c r="L1481" s="24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 spans="1:29" ht="26.25" customHeight="1" x14ac:dyDescent="0.2">
      <c r="A1482" s="6" t="s">
        <v>5553</v>
      </c>
      <c r="B1482" s="6" t="s">
        <v>3299</v>
      </c>
      <c r="C1482" s="6" t="s">
        <v>6313</v>
      </c>
      <c r="D1482" s="6" t="s">
        <v>948</v>
      </c>
      <c r="E1482" s="6" t="s">
        <v>25</v>
      </c>
      <c r="F1482" s="6" t="s">
        <v>6314</v>
      </c>
      <c r="G1482" s="24" t="s">
        <v>823</v>
      </c>
      <c r="H1482" s="24"/>
      <c r="I1482" s="24" t="s">
        <v>576</v>
      </c>
      <c r="J1482" s="24"/>
      <c r="K1482" s="24"/>
      <c r="L1482" s="24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 spans="1:29" ht="26.25" customHeight="1" x14ac:dyDescent="0.2">
      <c r="A1483" s="6" t="s">
        <v>4534</v>
      </c>
      <c r="B1483" s="6" t="s">
        <v>3121</v>
      </c>
      <c r="C1483" s="6" t="s">
        <v>6315</v>
      </c>
      <c r="D1483" s="6" t="s">
        <v>976</v>
      </c>
      <c r="E1483" s="6" t="s">
        <v>828</v>
      </c>
      <c r="F1483" s="6" t="s">
        <v>6316</v>
      </c>
      <c r="G1483" s="24" t="s">
        <v>250</v>
      </c>
      <c r="H1483" s="24"/>
      <c r="I1483" s="24" t="s">
        <v>730</v>
      </c>
      <c r="J1483" s="24"/>
      <c r="K1483" s="24"/>
      <c r="L1483" s="24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 spans="1:29" ht="26.25" customHeight="1" x14ac:dyDescent="0.2">
      <c r="A1484" s="6" t="s">
        <v>2783</v>
      </c>
      <c r="B1484" s="6" t="s">
        <v>2965</v>
      </c>
      <c r="C1484" s="6" t="s">
        <v>6317</v>
      </c>
      <c r="D1484" s="6" t="s">
        <v>200</v>
      </c>
      <c r="E1484" s="6" t="s">
        <v>6318</v>
      </c>
      <c r="F1484" s="6" t="s">
        <v>6319</v>
      </c>
      <c r="G1484" s="24" t="s">
        <v>2652</v>
      </c>
      <c r="H1484" s="24"/>
      <c r="I1484" s="24" t="s">
        <v>870</v>
      </c>
      <c r="J1484" s="24"/>
      <c r="K1484" s="24"/>
      <c r="L1484" s="24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 spans="1:29" ht="26.25" customHeight="1" x14ac:dyDescent="0.2">
      <c r="A1485" s="6" t="s">
        <v>1369</v>
      </c>
      <c r="B1485" s="6" t="s">
        <v>1566</v>
      </c>
      <c r="C1485" s="6" t="s">
        <v>6320</v>
      </c>
      <c r="D1485" s="6" t="s">
        <v>6321</v>
      </c>
      <c r="E1485" s="6" t="s">
        <v>6322</v>
      </c>
      <c r="F1485" s="6" t="s">
        <v>6323</v>
      </c>
      <c r="G1485" s="24" t="s">
        <v>1450</v>
      </c>
      <c r="H1485" s="24"/>
      <c r="I1485" s="24" t="s">
        <v>1057</v>
      </c>
      <c r="J1485" s="24"/>
      <c r="K1485" s="24"/>
      <c r="L1485" s="24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 spans="1:29" ht="26.25" customHeight="1" x14ac:dyDescent="0.2">
      <c r="A1486" s="6" t="s">
        <v>6324</v>
      </c>
      <c r="B1486" s="6" t="s">
        <v>6325</v>
      </c>
      <c r="C1486" s="6" t="s">
        <v>6326</v>
      </c>
      <c r="D1486" s="6" t="s">
        <v>6327</v>
      </c>
      <c r="E1486" s="6" t="s">
        <v>762</v>
      </c>
      <c r="F1486" s="6" t="s">
        <v>6328</v>
      </c>
      <c r="G1486" s="24" t="s">
        <v>2614</v>
      </c>
      <c r="H1486" s="24"/>
      <c r="I1486" s="24" t="s">
        <v>354</v>
      </c>
      <c r="J1486" s="24"/>
      <c r="K1486" s="24"/>
      <c r="L1486" s="24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 spans="1:29" ht="26.25" customHeight="1" x14ac:dyDescent="0.2">
      <c r="A1487" s="6" t="s">
        <v>6329</v>
      </c>
      <c r="B1487" s="6" t="s">
        <v>891</v>
      </c>
      <c r="C1487" s="6" t="s">
        <v>6330</v>
      </c>
      <c r="D1487" s="6" t="s">
        <v>6331</v>
      </c>
      <c r="E1487" s="6" t="s">
        <v>6332</v>
      </c>
      <c r="F1487" s="6" t="s">
        <v>6333</v>
      </c>
      <c r="G1487" s="24" t="s">
        <v>4523</v>
      </c>
      <c r="H1487" s="24"/>
      <c r="I1487" s="24" t="s">
        <v>145</v>
      </c>
      <c r="J1487" s="24"/>
      <c r="K1487" s="24"/>
      <c r="L1487" s="24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 spans="1:29" ht="26.25" customHeight="1" x14ac:dyDescent="0.2">
      <c r="A1488" s="6" t="s">
        <v>1183</v>
      </c>
      <c r="B1488" s="6" t="s">
        <v>1363</v>
      </c>
      <c r="C1488" s="6" t="s">
        <v>6334</v>
      </c>
      <c r="D1488" s="6" t="s">
        <v>5002</v>
      </c>
      <c r="E1488" s="6" t="s">
        <v>6335</v>
      </c>
      <c r="F1488" s="6" t="s">
        <v>6336</v>
      </c>
      <c r="G1488" s="24" t="s">
        <v>4877</v>
      </c>
      <c r="H1488" s="24"/>
      <c r="I1488" s="24" t="s">
        <v>6337</v>
      </c>
      <c r="J1488" s="24"/>
      <c r="K1488" s="24"/>
      <c r="L1488" s="24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 spans="1:29" ht="26.25" customHeight="1" x14ac:dyDescent="0.2">
      <c r="A1489" s="6" t="s">
        <v>2233</v>
      </c>
      <c r="B1489" s="6" t="s">
        <v>6338</v>
      </c>
      <c r="C1489" s="6" t="s">
        <v>6339</v>
      </c>
      <c r="D1489" s="6" t="s">
        <v>6014</v>
      </c>
      <c r="E1489" s="6" t="s">
        <v>2631</v>
      </c>
      <c r="F1489" s="6" t="s">
        <v>6340</v>
      </c>
      <c r="G1489" s="24" t="s">
        <v>203</v>
      </c>
      <c r="H1489" s="24"/>
      <c r="I1489" s="24" t="s">
        <v>1438</v>
      </c>
      <c r="J1489" s="24"/>
      <c r="K1489" s="24"/>
      <c r="L1489" s="24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 spans="1:29" ht="26.25" customHeight="1" x14ac:dyDescent="0.2">
      <c r="A1490" s="6" t="s">
        <v>4393</v>
      </c>
      <c r="B1490" s="6" t="s">
        <v>6341</v>
      </c>
      <c r="C1490" s="6" t="s">
        <v>6342</v>
      </c>
      <c r="D1490" s="6" t="s">
        <v>1561</v>
      </c>
      <c r="E1490" s="6" t="s">
        <v>1719</v>
      </c>
      <c r="F1490" s="6" t="s">
        <v>6343</v>
      </c>
      <c r="G1490" s="24" t="s">
        <v>4872</v>
      </c>
      <c r="H1490" s="24"/>
      <c r="I1490" s="24" t="s">
        <v>790</v>
      </c>
      <c r="J1490" s="24"/>
      <c r="K1490" s="24"/>
      <c r="L1490" s="24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 spans="1:29" ht="26.25" customHeight="1" x14ac:dyDescent="0.2">
      <c r="A1491" s="6" t="s">
        <v>6344</v>
      </c>
      <c r="B1491" s="6" t="s">
        <v>6345</v>
      </c>
      <c r="C1491" s="6" t="s">
        <v>6346</v>
      </c>
      <c r="D1491" s="6" t="s">
        <v>1129</v>
      </c>
      <c r="E1491" s="6" t="s">
        <v>4329</v>
      </c>
      <c r="F1491" s="6" t="s">
        <v>6347</v>
      </c>
      <c r="G1491" s="24" t="s">
        <v>1210</v>
      </c>
      <c r="H1491" s="24"/>
      <c r="I1491" s="24" t="s">
        <v>1551</v>
      </c>
      <c r="J1491" s="24"/>
      <c r="K1491" s="24"/>
      <c r="L1491" s="24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 spans="1:29" ht="26.25" customHeight="1" x14ac:dyDescent="0.2">
      <c r="A1492" s="6" t="s">
        <v>3673</v>
      </c>
      <c r="B1492" s="6" t="s">
        <v>2842</v>
      </c>
      <c r="C1492" s="6" t="s">
        <v>6348</v>
      </c>
      <c r="D1492" s="6" t="s">
        <v>781</v>
      </c>
      <c r="E1492" s="6" t="s">
        <v>5196</v>
      </c>
      <c r="F1492" s="6" t="s">
        <v>6349</v>
      </c>
      <c r="G1492" s="24" t="s">
        <v>3714</v>
      </c>
      <c r="H1492" s="24"/>
      <c r="I1492" s="24" t="s">
        <v>4608</v>
      </c>
      <c r="J1492" s="24"/>
      <c r="K1492" s="24"/>
      <c r="L1492" s="24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 spans="1:29" ht="26.25" customHeight="1" x14ac:dyDescent="0.2">
      <c r="A1493" s="6" t="s">
        <v>2110</v>
      </c>
      <c r="B1493" s="6" t="s">
        <v>5341</v>
      </c>
      <c r="C1493" s="6" t="s">
        <v>6350</v>
      </c>
      <c r="D1493" s="6" t="s">
        <v>6351</v>
      </c>
      <c r="E1493" s="6" t="s">
        <v>842</v>
      </c>
      <c r="F1493" s="6" t="s">
        <v>6352</v>
      </c>
      <c r="G1493" s="24" t="s">
        <v>3042</v>
      </c>
      <c r="H1493" s="24"/>
      <c r="I1493" s="24" t="s">
        <v>1273</v>
      </c>
      <c r="J1493" s="24"/>
      <c r="K1493" s="24"/>
      <c r="L1493" s="24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 spans="1:29" ht="26.25" customHeight="1" x14ac:dyDescent="0.2">
      <c r="A1494" s="6" t="s">
        <v>367</v>
      </c>
      <c r="B1494" s="6" t="s">
        <v>716</v>
      </c>
      <c r="C1494" s="6" t="s">
        <v>6353</v>
      </c>
      <c r="D1494" s="6" t="s">
        <v>6354</v>
      </c>
      <c r="E1494" s="6" t="s">
        <v>6355</v>
      </c>
      <c r="F1494" s="6" t="s">
        <v>6356</v>
      </c>
      <c r="G1494" s="24" t="s">
        <v>300</v>
      </c>
      <c r="H1494" s="24"/>
      <c r="I1494" s="24" t="s">
        <v>12</v>
      </c>
      <c r="J1494" s="24"/>
      <c r="K1494" s="24"/>
      <c r="L1494" s="24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 spans="1:29" ht="26.25" customHeight="1" x14ac:dyDescent="0.2">
      <c r="A1495" s="6" t="s">
        <v>509</v>
      </c>
      <c r="B1495" s="6" t="s">
        <v>5614</v>
      </c>
      <c r="C1495" s="6" t="s">
        <v>6357</v>
      </c>
      <c r="D1495" s="6" t="s">
        <v>1561</v>
      </c>
      <c r="E1495" s="6" t="s">
        <v>33</v>
      </c>
      <c r="F1495" s="6" t="s">
        <v>6358</v>
      </c>
      <c r="G1495" s="24" t="s">
        <v>1564</v>
      </c>
      <c r="H1495" s="24"/>
      <c r="I1495" s="24" t="s">
        <v>1396</v>
      </c>
      <c r="J1495" s="24"/>
      <c r="K1495" s="24"/>
      <c r="L1495" s="24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 spans="1:29" ht="26.25" customHeight="1" x14ac:dyDescent="0.2">
      <c r="A1496" s="6" t="s">
        <v>229</v>
      </c>
      <c r="B1496" s="6" t="s">
        <v>6359</v>
      </c>
      <c r="C1496" s="6" t="s">
        <v>6360</v>
      </c>
      <c r="D1496" s="6" t="s">
        <v>6361</v>
      </c>
      <c r="E1496" s="6" t="s">
        <v>6362</v>
      </c>
      <c r="F1496" s="6" t="s">
        <v>6363</v>
      </c>
      <c r="G1496" s="24" t="s">
        <v>396</v>
      </c>
      <c r="H1496" s="24"/>
      <c r="I1496" s="24" t="s">
        <v>397</v>
      </c>
      <c r="J1496" s="24"/>
      <c r="K1496" s="24"/>
      <c r="L1496" s="24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 spans="1:29" ht="26.25" customHeight="1" x14ac:dyDescent="0.2">
      <c r="A1497" s="6" t="s">
        <v>6364</v>
      </c>
      <c r="B1497" s="6" t="s">
        <v>6365</v>
      </c>
      <c r="C1497" s="6" t="s">
        <v>6366</v>
      </c>
      <c r="D1497" s="6" t="s">
        <v>5142</v>
      </c>
      <c r="E1497" s="6" t="s">
        <v>6367</v>
      </c>
      <c r="F1497" s="6" t="s">
        <v>6368</v>
      </c>
      <c r="G1497" s="24" t="s">
        <v>2226</v>
      </c>
      <c r="H1497" s="24"/>
      <c r="I1497" s="24" t="s">
        <v>1801</v>
      </c>
      <c r="J1497" s="24"/>
      <c r="K1497" s="24"/>
      <c r="L1497" s="24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 spans="1:29" ht="26.25" customHeight="1" x14ac:dyDescent="0.2">
      <c r="A1498" s="6" t="s">
        <v>478</v>
      </c>
      <c r="B1498" s="6" t="s">
        <v>3832</v>
      </c>
      <c r="C1498" s="6" t="s">
        <v>6369</v>
      </c>
      <c r="D1498" s="6" t="s">
        <v>3283</v>
      </c>
      <c r="E1498" s="6" t="s">
        <v>5100</v>
      </c>
      <c r="F1498" s="6" t="s">
        <v>6370</v>
      </c>
      <c r="G1498" s="24" t="s">
        <v>6157</v>
      </c>
      <c r="H1498" s="24"/>
      <c r="I1498" s="24" t="s">
        <v>3517</v>
      </c>
      <c r="J1498" s="24"/>
      <c r="K1498" s="24"/>
      <c r="L1498" s="24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 spans="1:29" ht="26.25" customHeight="1" x14ac:dyDescent="0.2">
      <c r="A1499" s="6" t="s">
        <v>244</v>
      </c>
      <c r="B1499" s="6" t="s">
        <v>4458</v>
      </c>
      <c r="C1499" s="6" t="s">
        <v>6371</v>
      </c>
      <c r="D1499" s="6" t="s">
        <v>6372</v>
      </c>
      <c r="E1499" s="6" t="s">
        <v>1799</v>
      </c>
      <c r="F1499" s="6" t="s">
        <v>6373</v>
      </c>
      <c r="G1499" s="24" t="s">
        <v>3345</v>
      </c>
      <c r="H1499" s="24"/>
      <c r="I1499" s="24" t="s">
        <v>3346</v>
      </c>
      <c r="J1499" s="24"/>
      <c r="K1499" s="24"/>
      <c r="L1499" s="24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 spans="1:29" ht="26.25" customHeight="1" x14ac:dyDescent="0.2">
      <c r="A1500" s="6" t="s">
        <v>6364</v>
      </c>
      <c r="B1500" s="6" t="s">
        <v>6374</v>
      </c>
      <c r="C1500" s="6" t="s">
        <v>6375</v>
      </c>
      <c r="D1500" s="6" t="s">
        <v>1165</v>
      </c>
      <c r="E1500" s="6" t="s">
        <v>3178</v>
      </c>
      <c r="F1500" s="6" t="s">
        <v>6376</v>
      </c>
      <c r="G1500" s="24" t="s">
        <v>6377</v>
      </c>
      <c r="H1500" s="24"/>
      <c r="I1500" s="24" t="s">
        <v>6378</v>
      </c>
      <c r="J1500" s="24"/>
      <c r="K1500" s="24"/>
      <c r="L1500" s="24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 spans="1:29" ht="26.25" customHeight="1" x14ac:dyDescent="0.2">
      <c r="A1501" s="6" t="s">
        <v>3759</v>
      </c>
      <c r="B1501" s="6" t="s">
        <v>109</v>
      </c>
      <c r="C1501" s="6" t="s">
        <v>6379</v>
      </c>
      <c r="D1501" s="6" t="s">
        <v>6380</v>
      </c>
      <c r="E1501" s="6" t="s">
        <v>6381</v>
      </c>
      <c r="F1501" s="6" t="s">
        <v>6382</v>
      </c>
      <c r="G1501" s="24" t="s">
        <v>5877</v>
      </c>
      <c r="H1501" s="24"/>
      <c r="I1501" s="24" t="s">
        <v>4075</v>
      </c>
      <c r="J1501" s="24"/>
      <c r="K1501" s="24"/>
      <c r="L1501" s="24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 spans="1:29" ht="26.25" customHeight="1" x14ac:dyDescent="0.2">
      <c r="A1502" s="6" t="s">
        <v>1663</v>
      </c>
      <c r="B1502" s="6" t="s">
        <v>3423</v>
      </c>
      <c r="C1502" s="6" t="s">
        <v>6383</v>
      </c>
      <c r="D1502" s="6" t="s">
        <v>2514</v>
      </c>
      <c r="E1502" s="6" t="s">
        <v>6384</v>
      </c>
      <c r="F1502" s="6" t="s">
        <v>6385</v>
      </c>
      <c r="G1502" s="24" t="s">
        <v>2823</v>
      </c>
      <c r="H1502" s="24"/>
      <c r="I1502" s="24" t="s">
        <v>2522</v>
      </c>
      <c r="J1502" s="24"/>
      <c r="K1502" s="24"/>
      <c r="L1502" s="24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 spans="1:29" ht="26.25" customHeight="1" x14ac:dyDescent="0.2">
      <c r="A1503" s="6" t="s">
        <v>1419</v>
      </c>
      <c r="B1503" s="6" t="s">
        <v>6386</v>
      </c>
      <c r="C1503" s="6" t="s">
        <v>6387</v>
      </c>
      <c r="D1503" s="6" t="s">
        <v>253</v>
      </c>
      <c r="E1503" s="6" t="s">
        <v>6388</v>
      </c>
      <c r="F1503" s="6" t="s">
        <v>6389</v>
      </c>
      <c r="G1503" s="24" t="s">
        <v>1175</v>
      </c>
      <c r="H1503" s="24"/>
      <c r="I1503" s="24" t="s">
        <v>2928</v>
      </c>
      <c r="J1503" s="24"/>
      <c r="K1503" s="24"/>
      <c r="L1503" s="24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 spans="1:29" ht="26.25" customHeight="1" x14ac:dyDescent="0.2">
      <c r="A1504" s="6" t="s">
        <v>5721</v>
      </c>
      <c r="B1504" s="6" t="s">
        <v>6390</v>
      </c>
      <c r="C1504" s="6" t="s">
        <v>6391</v>
      </c>
      <c r="D1504" s="6" t="s">
        <v>1075</v>
      </c>
      <c r="E1504" s="6" t="s">
        <v>6392</v>
      </c>
      <c r="F1504" s="6" t="s">
        <v>6393</v>
      </c>
      <c r="G1504" s="24" t="s">
        <v>3567</v>
      </c>
      <c r="H1504" s="24"/>
      <c r="I1504" s="24" t="s">
        <v>2971</v>
      </c>
      <c r="J1504" s="24"/>
      <c r="K1504" s="24"/>
      <c r="L1504" s="24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 spans="1:29" ht="26.25" customHeight="1" x14ac:dyDescent="0.2">
      <c r="A1505" s="6" t="s">
        <v>6394</v>
      </c>
      <c r="B1505" s="6" t="s">
        <v>6395</v>
      </c>
      <c r="C1505" s="6" t="s">
        <v>6396</v>
      </c>
      <c r="D1505" s="6" t="s">
        <v>4889</v>
      </c>
      <c r="E1505" s="6" t="s">
        <v>5821</v>
      </c>
      <c r="F1505" s="6" t="s">
        <v>6397</v>
      </c>
      <c r="G1505" s="24" t="s">
        <v>1564</v>
      </c>
      <c r="H1505" s="24"/>
      <c r="I1505" s="24" t="s">
        <v>1190</v>
      </c>
      <c r="J1505" s="24"/>
      <c r="K1505" s="24"/>
      <c r="L1505" s="24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 spans="1:29" ht="26.25" customHeight="1" x14ac:dyDescent="0.2">
      <c r="A1506" s="6" t="s">
        <v>6398</v>
      </c>
      <c r="B1506" s="6" t="s">
        <v>5065</v>
      </c>
      <c r="C1506" s="6" t="s">
        <v>6399</v>
      </c>
      <c r="D1506" s="6" t="s">
        <v>6400</v>
      </c>
      <c r="E1506" s="6" t="s">
        <v>6401</v>
      </c>
      <c r="F1506" s="6" t="s">
        <v>6402</v>
      </c>
      <c r="G1506" s="24" t="s">
        <v>442</v>
      </c>
      <c r="H1506" s="24"/>
      <c r="I1506" s="24" t="s">
        <v>5760</v>
      </c>
      <c r="J1506" s="24"/>
      <c r="K1506" s="24"/>
      <c r="L1506" s="24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 spans="1:29" ht="26.25" customHeight="1" x14ac:dyDescent="0.2">
      <c r="A1507" s="6" t="s">
        <v>6403</v>
      </c>
      <c r="B1507" s="6" t="s">
        <v>1155</v>
      </c>
      <c r="C1507" s="6" t="s">
        <v>6404</v>
      </c>
      <c r="D1507" s="6" t="s">
        <v>879</v>
      </c>
      <c r="E1507" s="6" t="s">
        <v>4208</v>
      </c>
      <c r="F1507" s="6" t="s">
        <v>6405</v>
      </c>
      <c r="G1507" s="24" t="s">
        <v>256</v>
      </c>
      <c r="H1507" s="24"/>
      <c r="I1507" s="24" t="s">
        <v>477</v>
      </c>
      <c r="J1507" s="24"/>
      <c r="K1507" s="24"/>
      <c r="L1507" s="24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 spans="1:29" ht="26.25" customHeight="1" x14ac:dyDescent="0.2">
      <c r="A1508" s="6" t="s">
        <v>390</v>
      </c>
      <c r="B1508" s="6" t="s">
        <v>759</v>
      </c>
      <c r="C1508" s="6" t="s">
        <v>6406</v>
      </c>
      <c r="D1508" s="6" t="s">
        <v>6407</v>
      </c>
      <c r="E1508" s="6" t="s">
        <v>6408</v>
      </c>
      <c r="F1508" s="6" t="s">
        <v>6409</v>
      </c>
      <c r="G1508" s="24" t="s">
        <v>2620</v>
      </c>
      <c r="H1508" s="24"/>
      <c r="I1508" s="24" t="s">
        <v>3220</v>
      </c>
      <c r="J1508" s="24"/>
      <c r="K1508" s="24"/>
      <c r="L1508" s="24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 spans="1:29" ht="26.25" customHeight="1" x14ac:dyDescent="0.2">
      <c r="A1509" s="6" t="s">
        <v>6410</v>
      </c>
      <c r="B1509" s="6" t="s">
        <v>3293</v>
      </c>
      <c r="C1509" s="6" t="s">
        <v>6411</v>
      </c>
      <c r="D1509" s="6" t="s">
        <v>6351</v>
      </c>
      <c r="E1509" s="6" t="s">
        <v>1766</v>
      </c>
      <c r="F1509" s="6" t="s">
        <v>6412</v>
      </c>
      <c r="G1509" s="24" t="s">
        <v>1728</v>
      </c>
      <c r="H1509" s="24"/>
      <c r="I1509" s="24" t="s">
        <v>1203</v>
      </c>
      <c r="J1509" s="24"/>
      <c r="K1509" s="24"/>
      <c r="L1509" s="24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 spans="1:29" ht="26.25" customHeight="1" x14ac:dyDescent="0.2">
      <c r="A1510" s="6" t="s">
        <v>2625</v>
      </c>
      <c r="B1510" s="6" t="s">
        <v>5730</v>
      </c>
      <c r="C1510" s="6" t="s">
        <v>6413</v>
      </c>
      <c r="D1510" s="6" t="s">
        <v>1093</v>
      </c>
      <c r="E1510" s="6" t="s">
        <v>1158</v>
      </c>
      <c r="F1510" s="6" t="s">
        <v>6414</v>
      </c>
      <c r="G1510" s="24" t="s">
        <v>2652</v>
      </c>
      <c r="H1510" s="24"/>
      <c r="I1510" s="24" t="s">
        <v>4757</v>
      </c>
      <c r="J1510" s="24"/>
      <c r="K1510" s="24"/>
      <c r="L1510" s="24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 spans="1:29" ht="26.25" customHeight="1" x14ac:dyDescent="0.2">
      <c r="A1511" s="6" t="s">
        <v>2625</v>
      </c>
      <c r="B1511" s="6" t="s">
        <v>5021</v>
      </c>
      <c r="C1511" s="6" t="s">
        <v>6415</v>
      </c>
      <c r="D1511" s="6" t="s">
        <v>566</v>
      </c>
      <c r="E1511" s="6" t="s">
        <v>2472</v>
      </c>
      <c r="F1511" s="6" t="s">
        <v>6416</v>
      </c>
      <c r="G1511" s="24" t="s">
        <v>2409</v>
      </c>
      <c r="H1511" s="24"/>
      <c r="I1511" s="24" t="s">
        <v>2126</v>
      </c>
      <c r="J1511" s="24"/>
      <c r="K1511" s="24"/>
      <c r="L1511" s="24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 spans="1:29" ht="26.25" customHeight="1" x14ac:dyDescent="0.2">
      <c r="A1512" s="6" t="s">
        <v>4472</v>
      </c>
      <c r="B1512" s="6" t="s">
        <v>4724</v>
      </c>
      <c r="C1512" s="6" t="s">
        <v>6417</v>
      </c>
      <c r="D1512" s="6" t="s">
        <v>2292</v>
      </c>
      <c r="E1512" s="6" t="s">
        <v>3331</v>
      </c>
      <c r="F1512" s="6" t="s">
        <v>6418</v>
      </c>
      <c r="G1512" s="24" t="s">
        <v>3589</v>
      </c>
      <c r="H1512" s="24"/>
      <c r="I1512" s="24" t="s">
        <v>381</v>
      </c>
      <c r="J1512" s="24"/>
      <c r="K1512" s="24"/>
      <c r="L1512" s="24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 spans="1:29" ht="26.25" customHeight="1" x14ac:dyDescent="0.2">
      <c r="A1513" s="6" t="s">
        <v>6419</v>
      </c>
      <c r="B1513" s="6" t="s">
        <v>959</v>
      </c>
      <c r="C1513" s="6" t="s">
        <v>6420</v>
      </c>
      <c r="D1513" s="6" t="s">
        <v>6421</v>
      </c>
      <c r="E1513" s="6" t="s">
        <v>6422</v>
      </c>
      <c r="F1513" s="6" t="s">
        <v>6423</v>
      </c>
      <c r="G1513" s="24" t="s">
        <v>3255</v>
      </c>
      <c r="H1513" s="24"/>
      <c r="I1513" s="24" t="s">
        <v>477</v>
      </c>
      <c r="J1513" s="24"/>
      <c r="K1513" s="24"/>
      <c r="L1513" s="24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 spans="1:29" ht="26.25" customHeight="1" x14ac:dyDescent="0.2">
      <c r="A1514" s="6" t="s">
        <v>1002</v>
      </c>
      <c r="B1514" s="6" t="s">
        <v>541</v>
      </c>
      <c r="C1514" s="6" t="s">
        <v>6424</v>
      </c>
      <c r="D1514" s="6" t="s">
        <v>6425</v>
      </c>
      <c r="E1514" s="6" t="s">
        <v>6426</v>
      </c>
      <c r="F1514" s="6" t="s">
        <v>6427</v>
      </c>
      <c r="G1514" s="24" t="s">
        <v>5476</v>
      </c>
      <c r="H1514" s="24"/>
      <c r="I1514" s="24" t="s">
        <v>6428</v>
      </c>
      <c r="J1514" s="24"/>
      <c r="K1514" s="24"/>
      <c r="L1514" s="24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 spans="1:29" ht="26.25" customHeight="1" x14ac:dyDescent="0.2">
      <c r="A1515" s="6" t="s">
        <v>2941</v>
      </c>
      <c r="B1515" s="6" t="s">
        <v>1575</v>
      </c>
      <c r="C1515" s="6" t="s">
        <v>6429</v>
      </c>
      <c r="D1515" s="6" t="s">
        <v>982</v>
      </c>
      <c r="E1515" s="6" t="s">
        <v>6367</v>
      </c>
      <c r="F1515" s="6" t="s">
        <v>6430</v>
      </c>
      <c r="G1515" s="24" t="s">
        <v>98</v>
      </c>
      <c r="H1515" s="24"/>
      <c r="I1515" s="24" t="s">
        <v>1265</v>
      </c>
      <c r="J1515" s="24"/>
      <c r="K1515" s="24"/>
      <c r="L1515" s="24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 spans="1:29" ht="26.25" customHeight="1" x14ac:dyDescent="0.2">
      <c r="A1516" s="6" t="s">
        <v>2646</v>
      </c>
      <c r="B1516" s="6" t="s">
        <v>6431</v>
      </c>
      <c r="C1516" s="6" t="s">
        <v>6432</v>
      </c>
      <c r="D1516" s="6" t="s">
        <v>6433</v>
      </c>
      <c r="E1516" s="6" t="s">
        <v>6434</v>
      </c>
      <c r="F1516" s="6" t="s">
        <v>6435</v>
      </c>
      <c r="G1516" s="24" t="s">
        <v>2614</v>
      </c>
      <c r="H1516" s="24"/>
      <c r="I1516" s="24" t="s">
        <v>5086</v>
      </c>
      <c r="J1516" s="24"/>
      <c r="K1516" s="24"/>
      <c r="L1516" s="24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 spans="1:29" ht="26.25" customHeight="1" x14ac:dyDescent="0.2">
      <c r="A1517" s="6" t="s">
        <v>493</v>
      </c>
      <c r="B1517" s="6" t="s">
        <v>1545</v>
      </c>
      <c r="C1517" s="6" t="s">
        <v>6436</v>
      </c>
      <c r="D1517" s="6" t="s">
        <v>6437</v>
      </c>
      <c r="E1517" s="6" t="s">
        <v>6438</v>
      </c>
      <c r="F1517" s="6" t="s">
        <v>6439</v>
      </c>
      <c r="G1517" s="24" t="s">
        <v>6440</v>
      </c>
      <c r="H1517" s="24"/>
      <c r="I1517" s="24" t="s">
        <v>145</v>
      </c>
      <c r="J1517" s="24"/>
      <c r="K1517" s="24"/>
      <c r="L1517" s="24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 spans="1:29" ht="26.25" customHeight="1" x14ac:dyDescent="0.2">
      <c r="A1518" s="6" t="s">
        <v>2083</v>
      </c>
      <c r="B1518" s="6" t="s">
        <v>4625</v>
      </c>
      <c r="C1518" s="6" t="s">
        <v>6441</v>
      </c>
      <c r="D1518" s="6" t="s">
        <v>5788</v>
      </c>
      <c r="E1518" s="6" t="s">
        <v>6442</v>
      </c>
      <c r="F1518" s="6" t="s">
        <v>6443</v>
      </c>
      <c r="G1518" s="24" t="s">
        <v>3255</v>
      </c>
      <c r="H1518" s="24"/>
      <c r="I1518" s="24" t="s">
        <v>3220</v>
      </c>
      <c r="J1518" s="24"/>
      <c r="K1518" s="24"/>
      <c r="L1518" s="24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 spans="1:29" ht="26.25" customHeight="1" x14ac:dyDescent="0.2">
      <c r="A1519" s="6" t="s">
        <v>6444</v>
      </c>
      <c r="B1519" s="6" t="s">
        <v>6445</v>
      </c>
      <c r="C1519" s="6" t="s">
        <v>6446</v>
      </c>
      <c r="D1519" s="6" t="s">
        <v>5559</v>
      </c>
      <c r="E1519" s="6" t="s">
        <v>698</v>
      </c>
      <c r="F1519" s="6" t="s">
        <v>6447</v>
      </c>
      <c r="G1519" s="24" t="s">
        <v>869</v>
      </c>
      <c r="H1519" s="24"/>
      <c r="I1519" s="24" t="s">
        <v>3286</v>
      </c>
      <c r="J1519" s="24"/>
      <c r="K1519" s="24"/>
      <c r="L1519" s="24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 spans="1:29" ht="26.25" customHeight="1" x14ac:dyDescent="0.2">
      <c r="A1520" s="6" t="s">
        <v>6448</v>
      </c>
      <c r="B1520" s="6" t="s">
        <v>310</v>
      </c>
      <c r="C1520" s="6" t="s">
        <v>6449</v>
      </c>
      <c r="D1520" s="6" t="s">
        <v>6450</v>
      </c>
      <c r="E1520" s="6" t="s">
        <v>998</v>
      </c>
      <c r="F1520" s="6" t="s">
        <v>6451</v>
      </c>
      <c r="G1520" s="24" t="s">
        <v>167</v>
      </c>
      <c r="H1520" s="24"/>
      <c r="I1520" s="24" t="s">
        <v>972</v>
      </c>
      <c r="J1520" s="24"/>
      <c r="K1520" s="24"/>
      <c r="L1520" s="24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 spans="1:29" ht="26.25" customHeight="1" x14ac:dyDescent="0.2">
      <c r="A1521" s="6" t="s">
        <v>1216</v>
      </c>
      <c r="B1521" s="6" t="s">
        <v>3004</v>
      </c>
      <c r="C1521" s="6" t="s">
        <v>6452</v>
      </c>
      <c r="D1521" s="6" t="s">
        <v>2514</v>
      </c>
      <c r="E1521" s="6" t="s">
        <v>6453</v>
      </c>
      <c r="F1521" s="6" t="s">
        <v>6454</v>
      </c>
      <c r="G1521" s="24" t="s">
        <v>663</v>
      </c>
      <c r="H1521" s="24"/>
      <c r="I1521" s="24" t="s">
        <v>2522</v>
      </c>
      <c r="J1521" s="24"/>
      <c r="K1521" s="24"/>
      <c r="L1521" s="24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 spans="1:29" ht="26.25" customHeight="1" x14ac:dyDescent="0.2">
      <c r="A1522" s="6" t="s">
        <v>2476</v>
      </c>
      <c r="B1522" s="6" t="s">
        <v>6455</v>
      </c>
      <c r="C1522" s="6" t="s">
        <v>6456</v>
      </c>
      <c r="D1522" s="6" t="s">
        <v>2611</v>
      </c>
      <c r="E1522" s="6" t="s">
        <v>6457</v>
      </c>
      <c r="F1522" s="6" t="s">
        <v>6458</v>
      </c>
      <c r="G1522" s="24" t="s">
        <v>2697</v>
      </c>
      <c r="H1522" s="24"/>
      <c r="I1522" s="24" t="s">
        <v>722</v>
      </c>
      <c r="J1522" s="24"/>
      <c r="K1522" s="24"/>
      <c r="L1522" s="24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 spans="1:29" ht="26.25" customHeight="1" x14ac:dyDescent="0.2">
      <c r="A1523" s="6" t="s">
        <v>6459</v>
      </c>
      <c r="B1523" s="6" t="s">
        <v>348</v>
      </c>
      <c r="C1523" s="6" t="s">
        <v>6460</v>
      </c>
      <c r="D1523" s="6" t="s">
        <v>1927</v>
      </c>
      <c r="E1523" s="6" t="s">
        <v>6461</v>
      </c>
      <c r="F1523" s="6" t="s">
        <v>6462</v>
      </c>
      <c r="G1523" s="24" t="s">
        <v>729</v>
      </c>
      <c r="H1523" s="24"/>
      <c r="I1523" s="24" t="s">
        <v>6463</v>
      </c>
      <c r="J1523" s="24"/>
      <c r="K1523" s="24"/>
      <c r="L1523" s="24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 spans="1:29" ht="26.25" customHeight="1" x14ac:dyDescent="0.2">
      <c r="A1524" s="6" t="s">
        <v>4662</v>
      </c>
      <c r="B1524" s="6" t="s">
        <v>3011</v>
      </c>
      <c r="C1524" s="6" t="s">
        <v>6464</v>
      </c>
      <c r="D1524" s="6" t="s">
        <v>6465</v>
      </c>
      <c r="E1524" s="6" t="s">
        <v>6466</v>
      </c>
      <c r="F1524" s="6" t="s">
        <v>6467</v>
      </c>
      <c r="G1524" s="24" t="s">
        <v>5166</v>
      </c>
      <c r="H1524" s="24"/>
      <c r="I1524" s="24" t="s">
        <v>3000</v>
      </c>
      <c r="J1524" s="24"/>
      <c r="K1524" s="24"/>
      <c r="L1524" s="24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 spans="1:29" ht="26.25" customHeight="1" x14ac:dyDescent="0.2">
      <c r="A1525" s="6" t="s">
        <v>2088</v>
      </c>
      <c r="B1525" s="6" t="s">
        <v>3454</v>
      </c>
      <c r="C1525" s="6" t="s">
        <v>6468</v>
      </c>
      <c r="D1525" s="6" t="s">
        <v>178</v>
      </c>
      <c r="E1525" s="6" t="s">
        <v>6469</v>
      </c>
      <c r="F1525" s="6" t="s">
        <v>6470</v>
      </c>
      <c r="G1525" s="24" t="s">
        <v>1227</v>
      </c>
      <c r="H1525" s="24"/>
      <c r="I1525" s="24" t="s">
        <v>1251</v>
      </c>
      <c r="J1525" s="24"/>
      <c r="K1525" s="24"/>
      <c r="L1525" s="24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 spans="1:29" ht="26.25" customHeight="1" x14ac:dyDescent="0.2">
      <c r="A1526" s="6" t="s">
        <v>1024</v>
      </c>
      <c r="B1526" s="6" t="s">
        <v>6471</v>
      </c>
      <c r="C1526" s="6" t="s">
        <v>6472</v>
      </c>
      <c r="D1526" s="6" t="s">
        <v>6473</v>
      </c>
      <c r="E1526" s="6" t="s">
        <v>6474</v>
      </c>
      <c r="F1526" s="6" t="s">
        <v>6475</v>
      </c>
      <c r="G1526" s="24" t="s">
        <v>1550</v>
      </c>
      <c r="H1526" s="24"/>
      <c r="I1526" s="24" t="s">
        <v>2641</v>
      </c>
      <c r="J1526" s="24"/>
      <c r="K1526" s="24"/>
      <c r="L1526" s="24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 spans="1:29" ht="26.25" customHeight="1" x14ac:dyDescent="0.2">
      <c r="A1527" s="6" t="s">
        <v>658</v>
      </c>
      <c r="B1527" s="6" t="s">
        <v>6476</v>
      </c>
      <c r="C1527" s="6" t="s">
        <v>6477</v>
      </c>
      <c r="D1527" s="6" t="s">
        <v>6478</v>
      </c>
      <c r="E1527" s="6" t="s">
        <v>6479</v>
      </c>
      <c r="F1527" s="6" t="s">
        <v>6480</v>
      </c>
      <c r="G1527" s="24" t="s">
        <v>4254</v>
      </c>
      <c r="H1527" s="24"/>
      <c r="I1527" s="24" t="s">
        <v>3479</v>
      </c>
      <c r="J1527" s="24"/>
      <c r="K1527" s="24"/>
      <c r="L1527" s="24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 spans="1:29" ht="26.25" customHeight="1" x14ac:dyDescent="0.2">
      <c r="A1528" s="6" t="s">
        <v>3820</v>
      </c>
      <c r="B1528" s="6" t="s">
        <v>5651</v>
      </c>
      <c r="C1528" s="6" t="s">
        <v>6481</v>
      </c>
      <c r="D1528" s="6" t="s">
        <v>1965</v>
      </c>
      <c r="E1528" s="6" t="s">
        <v>3331</v>
      </c>
      <c r="F1528" s="6" t="s">
        <v>6482</v>
      </c>
      <c r="G1528" s="24" t="s">
        <v>1662</v>
      </c>
      <c r="H1528" s="24"/>
      <c r="I1528" s="24" t="s">
        <v>4102</v>
      </c>
      <c r="J1528" s="24"/>
      <c r="K1528" s="24"/>
      <c r="L1528" s="24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 spans="1:29" ht="26.25" customHeight="1" x14ac:dyDescent="0.2">
      <c r="A1529" s="6" t="s">
        <v>2783</v>
      </c>
      <c r="B1529" s="6" t="s">
        <v>1770</v>
      </c>
      <c r="C1529" s="6" t="s">
        <v>6483</v>
      </c>
      <c r="D1529" s="6" t="s">
        <v>3669</v>
      </c>
      <c r="E1529" s="6" t="s">
        <v>6484</v>
      </c>
      <c r="F1529" s="6" t="s">
        <v>6485</v>
      </c>
      <c r="G1529" s="24" t="s">
        <v>3794</v>
      </c>
      <c r="H1529" s="24"/>
      <c r="I1529" s="24" t="s">
        <v>3876</v>
      </c>
      <c r="J1529" s="24"/>
      <c r="K1529" s="24"/>
      <c r="L1529" s="24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 spans="1:29" ht="26.25" customHeight="1" x14ac:dyDescent="0.2">
      <c r="A1530" s="6" t="s">
        <v>6486</v>
      </c>
      <c r="B1530" s="6" t="s">
        <v>303</v>
      </c>
      <c r="C1530" s="6" t="s">
        <v>6487</v>
      </c>
      <c r="D1530" s="6" t="s">
        <v>319</v>
      </c>
      <c r="E1530" s="6" t="s">
        <v>6488</v>
      </c>
      <c r="F1530" s="6" t="s">
        <v>6489</v>
      </c>
      <c r="G1530" s="24" t="s">
        <v>1314</v>
      </c>
      <c r="H1530" s="24"/>
      <c r="I1530" s="24" t="s">
        <v>115</v>
      </c>
      <c r="J1530" s="24"/>
      <c r="K1530" s="24"/>
      <c r="L1530" s="24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 spans="1:29" ht="26.25" customHeight="1" x14ac:dyDescent="0.2">
      <c r="A1531" s="6" t="s">
        <v>6490</v>
      </c>
      <c r="B1531" s="6" t="s">
        <v>4625</v>
      </c>
      <c r="C1531" s="6" t="s">
        <v>6491</v>
      </c>
      <c r="D1531" s="6" t="s">
        <v>6492</v>
      </c>
      <c r="E1531" s="6" t="s">
        <v>6493</v>
      </c>
      <c r="F1531" s="6" t="s">
        <v>6494</v>
      </c>
      <c r="G1531" s="24" t="s">
        <v>2823</v>
      </c>
      <c r="H1531" s="24"/>
      <c r="I1531" s="24" t="s">
        <v>591</v>
      </c>
      <c r="J1531" s="24"/>
      <c r="K1531" s="24"/>
      <c r="L1531" s="24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 spans="1:29" ht="26.25" customHeight="1" x14ac:dyDescent="0.2">
      <c r="A1532" s="6" t="s">
        <v>6211</v>
      </c>
      <c r="B1532" s="6" t="s">
        <v>479</v>
      </c>
      <c r="C1532" s="6" t="s">
        <v>6495</v>
      </c>
      <c r="D1532" s="6" t="s">
        <v>2399</v>
      </c>
      <c r="E1532" s="6" t="s">
        <v>6496</v>
      </c>
      <c r="F1532" s="6" t="s">
        <v>6497</v>
      </c>
      <c r="G1532" s="24" t="s">
        <v>957</v>
      </c>
      <c r="H1532" s="24"/>
      <c r="I1532" s="24" t="s">
        <v>824</v>
      </c>
      <c r="J1532" s="24"/>
      <c r="K1532" s="24"/>
      <c r="L1532" s="24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 spans="1:29" ht="26.25" customHeight="1" x14ac:dyDescent="0.2">
      <c r="A1533" s="6" t="s">
        <v>3460</v>
      </c>
      <c r="B1533" s="6" t="s">
        <v>437</v>
      </c>
      <c r="C1533" s="6" t="s">
        <v>6498</v>
      </c>
      <c r="D1533" s="6" t="s">
        <v>6499</v>
      </c>
      <c r="E1533" s="6" t="s">
        <v>6500</v>
      </c>
      <c r="F1533" s="6" t="s">
        <v>6501</v>
      </c>
      <c r="G1533" s="24" t="s">
        <v>2817</v>
      </c>
      <c r="H1533" s="24"/>
      <c r="I1533" s="24" t="s">
        <v>1831</v>
      </c>
      <c r="J1533" s="24"/>
      <c r="K1533" s="24"/>
      <c r="L1533" s="24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 spans="1:29" ht="26.25" customHeight="1" x14ac:dyDescent="0.2">
      <c r="A1534" s="6" t="s">
        <v>5064</v>
      </c>
      <c r="B1534" s="6" t="s">
        <v>6502</v>
      </c>
      <c r="C1534" s="6" t="s">
        <v>6503</v>
      </c>
      <c r="D1534" s="6" t="s">
        <v>1365</v>
      </c>
      <c r="E1534" s="6" t="s">
        <v>6504</v>
      </c>
      <c r="F1534" s="6" t="s">
        <v>6505</v>
      </c>
      <c r="G1534" s="24" t="s">
        <v>6157</v>
      </c>
      <c r="H1534" s="24"/>
      <c r="I1534" s="24" t="s">
        <v>443</v>
      </c>
      <c r="J1534" s="24"/>
      <c r="K1534" s="24"/>
      <c r="L1534" s="24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 spans="1:29" ht="26.25" customHeight="1" x14ac:dyDescent="0.2">
      <c r="A1535" s="6" t="s">
        <v>6506</v>
      </c>
      <c r="B1535" s="6" t="s">
        <v>6507</v>
      </c>
      <c r="C1535" s="6" t="s">
        <v>6508</v>
      </c>
      <c r="D1535" s="6" t="s">
        <v>1019</v>
      </c>
      <c r="E1535" s="6" t="s">
        <v>6509</v>
      </c>
      <c r="F1535" s="6" t="s">
        <v>6510</v>
      </c>
      <c r="G1535" s="24" t="s">
        <v>4965</v>
      </c>
      <c r="H1535" s="24"/>
      <c r="I1535" s="24" t="s">
        <v>1557</v>
      </c>
      <c r="J1535" s="24"/>
      <c r="K1535" s="24"/>
      <c r="L1535" s="24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 spans="1:29" ht="26.25" customHeight="1" x14ac:dyDescent="0.2">
      <c r="A1536" s="6" t="s">
        <v>4281</v>
      </c>
      <c r="B1536" s="6" t="s">
        <v>3134</v>
      </c>
      <c r="C1536" s="6" t="s">
        <v>6511</v>
      </c>
      <c r="D1536" s="6" t="s">
        <v>997</v>
      </c>
      <c r="E1536" s="6" t="s">
        <v>3697</v>
      </c>
      <c r="F1536" s="6" t="s">
        <v>6512</v>
      </c>
      <c r="G1536" s="24" t="s">
        <v>756</v>
      </c>
      <c r="H1536" s="24"/>
      <c r="I1536" s="24" t="s">
        <v>1586</v>
      </c>
      <c r="J1536" s="24"/>
      <c r="K1536" s="24"/>
      <c r="L1536" s="24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 spans="1:29" ht="26.25" customHeight="1" x14ac:dyDescent="0.2">
      <c r="A1537" s="6" t="s">
        <v>785</v>
      </c>
      <c r="B1537" s="6" t="s">
        <v>607</v>
      </c>
      <c r="C1537" s="6" t="s">
        <v>6513</v>
      </c>
      <c r="D1537" s="6" t="s">
        <v>519</v>
      </c>
      <c r="E1537" s="6" t="s">
        <v>6514</v>
      </c>
      <c r="F1537" s="6" t="s">
        <v>6515</v>
      </c>
      <c r="G1537" s="24" t="s">
        <v>3635</v>
      </c>
      <c r="H1537" s="24"/>
      <c r="I1537" s="24" t="s">
        <v>6516</v>
      </c>
      <c r="J1537" s="24"/>
      <c r="K1537" s="24"/>
      <c r="L1537" s="24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 spans="1:29" ht="26.25" customHeight="1" x14ac:dyDescent="0.2">
      <c r="A1538" s="6" t="s">
        <v>6517</v>
      </c>
      <c r="B1538" s="6" t="s">
        <v>5399</v>
      </c>
      <c r="C1538" s="6" t="s">
        <v>6518</v>
      </c>
      <c r="D1538" s="6" t="s">
        <v>6519</v>
      </c>
      <c r="E1538" s="6" t="s">
        <v>6367</v>
      </c>
      <c r="F1538" s="6" t="s">
        <v>6520</v>
      </c>
      <c r="G1538" s="24" t="s">
        <v>3180</v>
      </c>
      <c r="H1538" s="24"/>
      <c r="I1538" s="24" t="s">
        <v>1702</v>
      </c>
      <c r="J1538" s="24"/>
      <c r="K1538" s="24"/>
      <c r="L1538" s="24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 spans="1:29" ht="26.25" customHeight="1" x14ac:dyDescent="0.2">
      <c r="A1539" s="6" t="s">
        <v>6208</v>
      </c>
      <c r="B1539" s="6" t="s">
        <v>93</v>
      </c>
      <c r="C1539" s="6" t="s">
        <v>6521</v>
      </c>
      <c r="D1539" s="6" t="s">
        <v>879</v>
      </c>
      <c r="E1539" s="6" t="s">
        <v>6522</v>
      </c>
      <c r="F1539" s="6" t="s">
        <v>6523</v>
      </c>
      <c r="G1539" s="24" t="s">
        <v>1795</v>
      </c>
      <c r="H1539" s="24"/>
      <c r="I1539" s="24" t="s">
        <v>477</v>
      </c>
      <c r="J1539" s="24"/>
      <c r="K1539" s="24"/>
      <c r="L1539" s="24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 spans="1:29" ht="26.25" customHeight="1" x14ac:dyDescent="0.2">
      <c r="A1540" s="6" t="s">
        <v>877</v>
      </c>
      <c r="B1540" s="6" t="s">
        <v>6524</v>
      </c>
      <c r="C1540" s="6" t="s">
        <v>6525</v>
      </c>
      <c r="D1540" s="6" t="s">
        <v>3662</v>
      </c>
      <c r="E1540" s="6" t="s">
        <v>6526</v>
      </c>
      <c r="F1540" s="6" t="s">
        <v>6527</v>
      </c>
      <c r="G1540" s="24" t="s">
        <v>286</v>
      </c>
      <c r="H1540" s="24"/>
      <c r="I1540" s="24" t="s">
        <v>6148</v>
      </c>
      <c r="J1540" s="24"/>
      <c r="K1540" s="24"/>
      <c r="L1540" s="24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 spans="1:29" ht="26.25" customHeight="1" x14ac:dyDescent="0.2">
      <c r="A1541" s="6" t="s">
        <v>5150</v>
      </c>
      <c r="B1541" s="6" t="s">
        <v>6118</v>
      </c>
      <c r="C1541" s="6" t="s">
        <v>6528</v>
      </c>
      <c r="D1541" s="6" t="s">
        <v>5032</v>
      </c>
      <c r="E1541" s="6" t="s">
        <v>6529</v>
      </c>
      <c r="F1541" s="6" t="s">
        <v>6530</v>
      </c>
      <c r="G1541" s="24" t="s">
        <v>1137</v>
      </c>
      <c r="H1541" s="24"/>
      <c r="I1541" s="24" t="s">
        <v>4112</v>
      </c>
      <c r="J1541" s="24"/>
      <c r="K1541" s="24"/>
      <c r="L1541" s="24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 spans="1:29" ht="26.25" customHeight="1" x14ac:dyDescent="0.2">
      <c r="A1542" s="6" t="s">
        <v>1425</v>
      </c>
      <c r="B1542" s="6" t="s">
        <v>6531</v>
      </c>
      <c r="C1542" s="6" t="s">
        <v>6532</v>
      </c>
      <c r="D1542" s="6" t="s">
        <v>6533</v>
      </c>
      <c r="E1542" s="6" t="s">
        <v>417</v>
      </c>
      <c r="F1542" s="6" t="s">
        <v>6534</v>
      </c>
      <c r="G1542" s="24" t="s">
        <v>721</v>
      </c>
      <c r="H1542" s="24"/>
      <c r="I1542" s="24">
        <v>70.25</v>
      </c>
      <c r="J1542" s="24"/>
      <c r="K1542" s="24"/>
      <c r="L1542" s="24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 spans="1:29" ht="26.25" customHeight="1" x14ac:dyDescent="0.2">
      <c r="A1543" s="6" t="s">
        <v>116</v>
      </c>
      <c r="B1543" s="6" t="s">
        <v>1344</v>
      </c>
      <c r="C1543" s="6" t="s">
        <v>6535</v>
      </c>
      <c r="D1543" s="6" t="s">
        <v>6536</v>
      </c>
      <c r="E1543" s="6" t="s">
        <v>6537</v>
      </c>
      <c r="F1543" s="6" t="s">
        <v>6538</v>
      </c>
      <c r="G1543" s="24" t="s">
        <v>3240</v>
      </c>
      <c r="H1543" s="24"/>
      <c r="I1543" s="24" t="s">
        <v>6539</v>
      </c>
      <c r="J1543" s="24"/>
      <c r="K1543" s="24"/>
      <c r="L1543" s="24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 spans="1:29" ht="26.25" customHeight="1" x14ac:dyDescent="0.2">
      <c r="A1544" s="6" t="s">
        <v>205</v>
      </c>
      <c r="B1544" s="6" t="s">
        <v>3600</v>
      </c>
      <c r="C1544" s="6" t="s">
        <v>6540</v>
      </c>
      <c r="D1544" s="6" t="s">
        <v>6541</v>
      </c>
      <c r="E1544" s="6" t="s">
        <v>6542</v>
      </c>
      <c r="F1544" s="6" t="s">
        <v>6543</v>
      </c>
      <c r="G1544" s="24" t="s">
        <v>940</v>
      </c>
      <c r="H1544" s="24"/>
      <c r="I1544" s="24" t="s">
        <v>4410</v>
      </c>
      <c r="J1544" s="24"/>
      <c r="K1544" s="24"/>
      <c r="L1544" s="24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 spans="1:29" ht="26.25" customHeight="1" x14ac:dyDescent="0.2">
      <c r="A1545" s="6" t="s">
        <v>382</v>
      </c>
      <c r="B1545" s="6" t="s">
        <v>303</v>
      </c>
      <c r="C1545" s="6" t="s">
        <v>6544</v>
      </c>
      <c r="D1545" s="6" t="s">
        <v>1011</v>
      </c>
      <c r="E1545" s="6" t="s">
        <v>6545</v>
      </c>
      <c r="F1545" s="6" t="s">
        <v>6546</v>
      </c>
      <c r="G1545" s="24" t="s">
        <v>1721</v>
      </c>
      <c r="H1545" s="24"/>
      <c r="I1545" s="24" t="s">
        <v>3500</v>
      </c>
      <c r="J1545" s="24"/>
      <c r="K1545" s="24"/>
      <c r="L1545" s="24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 spans="1:29" ht="26.25" customHeight="1" x14ac:dyDescent="0.2">
      <c r="A1546" s="6" t="s">
        <v>1183</v>
      </c>
      <c r="B1546" s="6" t="s">
        <v>6547</v>
      </c>
      <c r="C1546" s="6" t="s">
        <v>6548</v>
      </c>
      <c r="D1546" s="6" t="s">
        <v>3061</v>
      </c>
      <c r="E1546" s="6" t="s">
        <v>96</v>
      </c>
      <c r="F1546" s="6" t="s">
        <v>6549</v>
      </c>
      <c r="G1546" s="24" t="s">
        <v>2378</v>
      </c>
      <c r="H1546" s="24"/>
      <c r="I1546" s="24" t="s">
        <v>2568</v>
      </c>
      <c r="J1546" s="24"/>
      <c r="K1546" s="24"/>
      <c r="L1546" s="24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 spans="1:29" ht="26.25" customHeight="1" x14ac:dyDescent="0.2">
      <c r="A1547" s="6" t="s">
        <v>6550</v>
      </c>
      <c r="B1547" s="6" t="s">
        <v>1112</v>
      </c>
      <c r="C1547" s="6" t="s">
        <v>6551</v>
      </c>
      <c r="D1547" s="6" t="s">
        <v>6552</v>
      </c>
      <c r="E1547" s="6" t="s">
        <v>6553</v>
      </c>
      <c r="F1547" s="6" t="s">
        <v>6554</v>
      </c>
      <c r="G1547" s="24" t="s">
        <v>106</v>
      </c>
      <c r="H1547" s="24"/>
      <c r="I1547" s="24" t="s">
        <v>3314</v>
      </c>
      <c r="J1547" s="24"/>
      <c r="K1547" s="24"/>
      <c r="L1547" s="24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 spans="1:29" ht="26.25" customHeight="1" x14ac:dyDescent="0.2">
      <c r="A1548" s="6" t="s">
        <v>1647</v>
      </c>
      <c r="B1548" s="6" t="s">
        <v>1040</v>
      </c>
      <c r="C1548" s="6" t="s">
        <v>6555</v>
      </c>
      <c r="D1548" s="6" t="s">
        <v>602</v>
      </c>
      <c r="E1548" s="6" t="s">
        <v>6556</v>
      </c>
      <c r="F1548" s="6" t="s">
        <v>6557</v>
      </c>
      <c r="G1548" s="24" t="s">
        <v>278</v>
      </c>
      <c r="H1548" s="24"/>
      <c r="I1548" s="24" t="s">
        <v>412</v>
      </c>
      <c r="J1548" s="24"/>
      <c r="K1548" s="24"/>
      <c r="L1548" s="24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 spans="1:29" ht="26.25" customHeight="1" x14ac:dyDescent="0.2">
      <c r="A1549" s="6" t="s">
        <v>6558</v>
      </c>
      <c r="B1549" s="6" t="s">
        <v>6559</v>
      </c>
      <c r="C1549" s="6" t="s">
        <v>6560</v>
      </c>
      <c r="D1549" s="6" t="s">
        <v>6561</v>
      </c>
      <c r="E1549" s="6" t="s">
        <v>6562</v>
      </c>
      <c r="F1549" s="6" t="s">
        <v>6563</v>
      </c>
      <c r="G1549" s="24" t="s">
        <v>1795</v>
      </c>
      <c r="H1549" s="24"/>
      <c r="I1549" s="24" t="s">
        <v>427</v>
      </c>
      <c r="J1549" s="24"/>
      <c r="K1549" s="24"/>
      <c r="L1549" s="24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 spans="1:29" ht="26.25" customHeight="1" x14ac:dyDescent="0.2">
      <c r="A1550" s="6" t="s">
        <v>2088</v>
      </c>
      <c r="B1550" s="6" t="s">
        <v>6564</v>
      </c>
      <c r="C1550" s="6" t="s">
        <v>6565</v>
      </c>
      <c r="D1550" s="6" t="s">
        <v>6566</v>
      </c>
      <c r="E1550" s="6" t="s">
        <v>6567</v>
      </c>
      <c r="F1550" s="6" t="s">
        <v>6568</v>
      </c>
      <c r="G1550" s="24" t="s">
        <v>42</v>
      </c>
      <c r="H1550" s="24"/>
      <c r="I1550" s="24" t="s">
        <v>3220</v>
      </c>
      <c r="J1550" s="24"/>
      <c r="K1550" s="24"/>
      <c r="L1550" s="24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 spans="1:29" ht="26.25" customHeight="1" x14ac:dyDescent="0.2">
      <c r="A1551" s="6" t="s">
        <v>2731</v>
      </c>
      <c r="B1551" s="6" t="s">
        <v>2337</v>
      </c>
      <c r="C1551" s="6" t="s">
        <v>6569</v>
      </c>
      <c r="D1551" s="6" t="s">
        <v>6570</v>
      </c>
      <c r="E1551" s="6" t="s">
        <v>6571</v>
      </c>
      <c r="F1551" s="6" t="s">
        <v>6572</v>
      </c>
      <c r="G1551" s="24" t="s">
        <v>2915</v>
      </c>
      <c r="H1551" s="24"/>
      <c r="I1551" s="24" t="s">
        <v>477</v>
      </c>
      <c r="J1551" s="24"/>
      <c r="K1551" s="24"/>
      <c r="L1551" s="24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 spans="1:29" ht="26.25" customHeight="1" x14ac:dyDescent="0.2">
      <c r="A1552" s="6" t="s">
        <v>3486</v>
      </c>
      <c r="B1552" s="6" t="s">
        <v>2052</v>
      </c>
      <c r="C1552" s="6" t="s">
        <v>6573</v>
      </c>
      <c r="D1552" s="6" t="s">
        <v>1232</v>
      </c>
      <c r="E1552" s="6" t="s">
        <v>3792</v>
      </c>
      <c r="F1552" s="6" t="s">
        <v>6574</v>
      </c>
      <c r="G1552" s="24" t="s">
        <v>907</v>
      </c>
      <c r="H1552" s="24"/>
      <c r="I1552" s="24" t="s">
        <v>477</v>
      </c>
      <c r="J1552" s="24"/>
      <c r="K1552" s="24"/>
      <c r="L1552" s="24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 spans="1:29" ht="26.25" customHeight="1" x14ac:dyDescent="0.2">
      <c r="A1553" s="6" t="s">
        <v>1331</v>
      </c>
      <c r="B1553" s="6" t="s">
        <v>6575</v>
      </c>
      <c r="C1553" s="6" t="s">
        <v>6576</v>
      </c>
      <c r="D1553" s="6" t="s">
        <v>6577</v>
      </c>
      <c r="E1553" s="6" t="s">
        <v>1387</v>
      </c>
      <c r="F1553" s="6" t="s">
        <v>6578</v>
      </c>
      <c r="G1553" s="24" t="s">
        <v>605</v>
      </c>
      <c r="H1553" s="24"/>
      <c r="I1553" s="24" t="s">
        <v>6148</v>
      </c>
      <c r="J1553" s="24"/>
      <c r="K1553" s="24"/>
      <c r="L1553" s="24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 spans="1:29" ht="26.25" customHeight="1" x14ac:dyDescent="0.2">
      <c r="A1554" s="6" t="s">
        <v>830</v>
      </c>
      <c r="B1554" s="6" t="s">
        <v>4067</v>
      </c>
      <c r="C1554" s="6" t="s">
        <v>6579</v>
      </c>
      <c r="D1554" s="6" t="s">
        <v>6580</v>
      </c>
      <c r="E1554" s="6" t="s">
        <v>6581</v>
      </c>
      <c r="F1554" s="6" t="s">
        <v>6582</v>
      </c>
      <c r="G1554" s="24" t="s">
        <v>2156</v>
      </c>
      <c r="H1554" s="24"/>
      <c r="I1554" s="24" t="s">
        <v>6583</v>
      </c>
      <c r="J1554" s="24"/>
      <c r="K1554" s="24"/>
      <c r="L1554" s="24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 spans="1:29" ht="26.25" customHeight="1" x14ac:dyDescent="0.2">
      <c r="A1555" s="6" t="s">
        <v>2646</v>
      </c>
      <c r="B1555" s="6" t="s">
        <v>414</v>
      </c>
      <c r="C1555" s="6" t="s">
        <v>6584</v>
      </c>
      <c r="D1555" s="6" t="s">
        <v>1711</v>
      </c>
      <c r="E1555" s="6" t="s">
        <v>5395</v>
      </c>
      <c r="F1555" s="6" t="s">
        <v>6585</v>
      </c>
      <c r="G1555" s="24" t="s">
        <v>5277</v>
      </c>
      <c r="H1555" s="24"/>
      <c r="I1555" s="24" t="s">
        <v>477</v>
      </c>
      <c r="J1555" s="24"/>
      <c r="K1555" s="24"/>
      <c r="L1555" s="24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 spans="1:29" ht="26.25" customHeight="1" x14ac:dyDescent="0.2">
      <c r="A1556" s="6" t="s">
        <v>1997</v>
      </c>
      <c r="B1556" s="6" t="s">
        <v>6586</v>
      </c>
      <c r="C1556" s="6" t="s">
        <v>6587</v>
      </c>
      <c r="D1556" s="6" t="s">
        <v>6588</v>
      </c>
      <c r="E1556" s="6" t="s">
        <v>6589</v>
      </c>
      <c r="F1556" s="6" t="s">
        <v>6590</v>
      </c>
      <c r="G1556" s="24" t="s">
        <v>4423</v>
      </c>
      <c r="H1556" s="24"/>
      <c r="I1556" s="24" t="s">
        <v>1796</v>
      </c>
      <c r="J1556" s="24"/>
      <c r="K1556" s="24"/>
      <c r="L1556" s="24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 spans="1:29" ht="26.25" customHeight="1" x14ac:dyDescent="0.2">
      <c r="A1557" s="6" t="s">
        <v>639</v>
      </c>
      <c r="B1557" s="6" t="s">
        <v>6591</v>
      </c>
      <c r="C1557" s="6" t="s">
        <v>6592</v>
      </c>
      <c r="D1557" s="6" t="s">
        <v>6331</v>
      </c>
      <c r="E1557" s="6" t="s">
        <v>1841</v>
      </c>
      <c r="F1557" s="6" t="s">
        <v>6593</v>
      </c>
      <c r="G1557" s="24" t="s">
        <v>4727</v>
      </c>
      <c r="H1557" s="24"/>
      <c r="I1557" s="24" t="s">
        <v>765</v>
      </c>
      <c r="J1557" s="24"/>
      <c r="K1557" s="24"/>
      <c r="L1557" s="24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 spans="1:29" ht="26.25" customHeight="1" x14ac:dyDescent="0.2">
      <c r="A1558" s="6" t="s">
        <v>614</v>
      </c>
      <c r="B1558" s="6" t="s">
        <v>2982</v>
      </c>
      <c r="C1558" s="6" t="s">
        <v>6594</v>
      </c>
      <c r="D1558" s="6" t="s">
        <v>6595</v>
      </c>
      <c r="E1558" s="6" t="s">
        <v>6596</v>
      </c>
      <c r="F1558" s="6" t="s">
        <v>6597</v>
      </c>
      <c r="G1558" s="24" t="s">
        <v>1189</v>
      </c>
      <c r="H1558" s="24"/>
      <c r="I1558" s="24" t="s">
        <v>1796</v>
      </c>
      <c r="J1558" s="24"/>
      <c r="K1558" s="24"/>
      <c r="L1558" s="24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 spans="1:29" ht="26.25" customHeight="1" x14ac:dyDescent="0.2">
      <c r="A1559" s="6" t="s">
        <v>4080</v>
      </c>
      <c r="B1559" s="6" t="s">
        <v>2056</v>
      </c>
      <c r="C1559" s="6" t="s">
        <v>6598</v>
      </c>
      <c r="D1559" s="6" t="s">
        <v>370</v>
      </c>
      <c r="E1559" s="6" t="s">
        <v>1649</v>
      </c>
      <c r="F1559" s="6" t="s">
        <v>6599</v>
      </c>
      <c r="G1559" s="24" t="s">
        <v>651</v>
      </c>
      <c r="H1559" s="24"/>
      <c r="I1559" s="24" t="s">
        <v>1796</v>
      </c>
      <c r="J1559" s="24"/>
      <c r="K1559" s="24"/>
      <c r="L1559" s="24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 spans="1:29" ht="26.25" customHeight="1" x14ac:dyDescent="0.2">
      <c r="A1560" s="6" t="s">
        <v>850</v>
      </c>
      <c r="B1560" s="6" t="s">
        <v>6600</v>
      </c>
      <c r="C1560" s="6" t="s">
        <v>6601</v>
      </c>
      <c r="D1560" s="6" t="s">
        <v>6602</v>
      </c>
      <c r="E1560" s="6" t="s">
        <v>6603</v>
      </c>
      <c r="F1560" s="6" t="s">
        <v>6604</v>
      </c>
      <c r="G1560" s="24" t="s">
        <v>749</v>
      </c>
      <c r="H1560" s="24"/>
      <c r="I1560" s="24" t="s">
        <v>6605</v>
      </c>
      <c r="J1560" s="24"/>
      <c r="K1560" s="24"/>
      <c r="L1560" s="24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 spans="1:29" ht="26.25" customHeight="1" x14ac:dyDescent="0.2">
      <c r="A1561" s="6" t="s">
        <v>1802</v>
      </c>
      <c r="B1561" s="6" t="s">
        <v>6606</v>
      </c>
      <c r="C1561" s="6" t="s">
        <v>6607</v>
      </c>
      <c r="D1561" s="6" t="s">
        <v>5723</v>
      </c>
      <c r="E1561" s="6" t="s">
        <v>6608</v>
      </c>
      <c r="F1561" s="6" t="s">
        <v>6609</v>
      </c>
      <c r="G1561" s="24" t="s">
        <v>1479</v>
      </c>
      <c r="H1561" s="24"/>
      <c r="I1561" s="24" t="s">
        <v>1796</v>
      </c>
      <c r="J1561" s="24"/>
      <c r="K1561" s="24"/>
      <c r="L1561" s="24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 spans="1:29" ht="26.25" customHeight="1" x14ac:dyDescent="0.2">
      <c r="A1562" s="6" t="s">
        <v>1086</v>
      </c>
      <c r="B1562" s="6" t="s">
        <v>6610</v>
      </c>
      <c r="C1562" s="6" t="s">
        <v>6611</v>
      </c>
      <c r="D1562" s="6" t="s">
        <v>1371</v>
      </c>
      <c r="E1562" s="6" t="s">
        <v>6612</v>
      </c>
      <c r="F1562" s="6" t="s">
        <v>6613</v>
      </c>
      <c r="G1562" s="24" t="s">
        <v>6261</v>
      </c>
      <c r="H1562" s="24"/>
      <c r="I1562" s="24" t="s">
        <v>1796</v>
      </c>
      <c r="J1562" s="24"/>
      <c r="K1562" s="24"/>
      <c r="L1562" s="24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 spans="1:29" ht="26.25" customHeight="1" x14ac:dyDescent="0.2">
      <c r="A1563" s="6" t="s">
        <v>6614</v>
      </c>
      <c r="B1563" s="6" t="s">
        <v>5651</v>
      </c>
      <c r="C1563" s="6" t="s">
        <v>6615</v>
      </c>
      <c r="D1563" s="6" t="s">
        <v>6616</v>
      </c>
      <c r="E1563" s="6" t="s">
        <v>276</v>
      </c>
      <c r="F1563" s="6" t="s">
        <v>6617</v>
      </c>
      <c r="G1563" s="24" t="s">
        <v>6618</v>
      </c>
      <c r="H1563" s="24"/>
      <c r="I1563" s="24" t="s">
        <v>922</v>
      </c>
      <c r="J1563" s="24"/>
      <c r="K1563" s="24"/>
      <c r="L1563" s="24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 spans="1:29" ht="26.25" customHeight="1" x14ac:dyDescent="0.2">
      <c r="A1564" s="6" t="s">
        <v>4331</v>
      </c>
      <c r="B1564" s="6" t="s">
        <v>5936</v>
      </c>
      <c r="C1564" s="6" t="s">
        <v>6619</v>
      </c>
      <c r="D1564" s="6" t="s">
        <v>3387</v>
      </c>
      <c r="E1564" s="6" t="s">
        <v>5211</v>
      </c>
      <c r="F1564" s="6" t="s">
        <v>6620</v>
      </c>
      <c r="G1564" s="24" t="s">
        <v>6621</v>
      </c>
      <c r="H1564" s="24"/>
      <c r="I1564" s="24" t="s">
        <v>1131</v>
      </c>
      <c r="J1564" s="24"/>
      <c r="K1564" s="24"/>
      <c r="L1564" s="24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 spans="1:29" ht="26.25" customHeight="1" x14ac:dyDescent="0.2">
      <c r="A1565" s="6" t="s">
        <v>6622</v>
      </c>
      <c r="B1565" s="6" t="s">
        <v>3572</v>
      </c>
      <c r="C1565" s="6" t="s">
        <v>6623</v>
      </c>
      <c r="D1565" s="6" t="s">
        <v>6624</v>
      </c>
      <c r="E1565" s="6" t="s">
        <v>2996</v>
      </c>
      <c r="F1565" s="6" t="s">
        <v>6625</v>
      </c>
      <c r="G1565" s="24" t="s">
        <v>6626</v>
      </c>
      <c r="H1565" s="24"/>
      <c r="I1565" s="24" t="s">
        <v>915</v>
      </c>
      <c r="J1565" s="24"/>
      <c r="K1565" s="24"/>
      <c r="L1565" s="24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 spans="1:29" ht="26.25" customHeight="1" x14ac:dyDescent="0.2">
      <c r="A1566" s="6" t="s">
        <v>2812</v>
      </c>
      <c r="B1566" s="6" t="s">
        <v>1259</v>
      </c>
      <c r="C1566" s="6" t="s">
        <v>6627</v>
      </c>
      <c r="D1566" s="6" t="s">
        <v>261</v>
      </c>
      <c r="E1566" s="6" t="s">
        <v>262</v>
      </c>
      <c r="F1566" s="6" t="s">
        <v>6628</v>
      </c>
      <c r="G1566" s="24" t="s">
        <v>6629</v>
      </c>
      <c r="H1566" s="24"/>
      <c r="I1566" s="24" t="s">
        <v>3133</v>
      </c>
      <c r="J1566" s="24"/>
      <c r="K1566" s="24"/>
      <c r="L1566" s="24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 spans="1:29" ht="26.25" customHeight="1" x14ac:dyDescent="0.2">
      <c r="A1567" s="6" t="s">
        <v>6630</v>
      </c>
      <c r="B1567" s="6" t="s">
        <v>3333</v>
      </c>
      <c r="C1567" s="6" t="s">
        <v>6631</v>
      </c>
      <c r="D1567" s="6" t="s">
        <v>879</v>
      </c>
      <c r="E1567" s="6" t="s">
        <v>4154</v>
      </c>
      <c r="F1567" s="6" t="s">
        <v>6632</v>
      </c>
      <c r="G1567" s="24" t="s">
        <v>3692</v>
      </c>
      <c r="H1567" s="24"/>
      <c r="I1567" s="24" t="s">
        <v>6633</v>
      </c>
      <c r="J1567" s="24"/>
      <c r="K1567" s="24"/>
      <c r="L1567" s="24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 spans="1:29" ht="26.25" customHeight="1" x14ac:dyDescent="0.2">
      <c r="A1568" s="6" t="s">
        <v>3719</v>
      </c>
      <c r="B1568" s="6" t="s">
        <v>673</v>
      </c>
      <c r="C1568" s="6" t="s">
        <v>6634</v>
      </c>
      <c r="D1568" s="6" t="s">
        <v>1855</v>
      </c>
      <c r="E1568" s="6" t="s">
        <v>262</v>
      </c>
      <c r="F1568" s="6" t="s">
        <v>6635</v>
      </c>
      <c r="G1568" s="24" t="s">
        <v>4489</v>
      </c>
      <c r="H1568" s="24"/>
      <c r="I1568" s="24" t="s">
        <v>196</v>
      </c>
      <c r="J1568" s="24"/>
      <c r="K1568" s="24"/>
      <c r="L1568" s="24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 spans="1:29" ht="26.25" customHeight="1" x14ac:dyDescent="0.2">
      <c r="A1569" s="6" t="s">
        <v>4885</v>
      </c>
      <c r="B1569" s="6" t="s">
        <v>6636</v>
      </c>
      <c r="C1569" s="6" t="s">
        <v>6637</v>
      </c>
      <c r="D1569" s="6" t="s">
        <v>6638</v>
      </c>
      <c r="E1569" s="6" t="s">
        <v>6639</v>
      </c>
      <c r="F1569" s="6" t="s">
        <v>6640</v>
      </c>
      <c r="G1569" s="24" t="s">
        <v>6641</v>
      </c>
      <c r="H1569" s="24"/>
      <c r="I1569" s="24" t="s">
        <v>922</v>
      </c>
      <c r="J1569" s="24"/>
      <c r="K1569" s="24"/>
      <c r="L1569" s="24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 spans="1:29" ht="26.25" customHeight="1" x14ac:dyDescent="0.2">
      <c r="A1570" s="6" t="s">
        <v>6642</v>
      </c>
      <c r="B1570" s="6" t="s">
        <v>1363</v>
      </c>
      <c r="C1570" s="6" t="s">
        <v>6643</v>
      </c>
      <c r="D1570" s="6" t="s">
        <v>6644</v>
      </c>
      <c r="E1570" s="6" t="s">
        <v>6645</v>
      </c>
      <c r="F1570" s="6" t="s">
        <v>6646</v>
      </c>
      <c r="G1570" s="24" t="s">
        <v>6003</v>
      </c>
      <c r="H1570" s="24"/>
      <c r="I1570" s="24" t="s">
        <v>750</v>
      </c>
      <c r="J1570" s="24"/>
      <c r="K1570" s="24"/>
      <c r="L1570" s="24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 spans="1:29" ht="26.25" customHeight="1" x14ac:dyDescent="0.2">
      <c r="A1571" s="6" t="s">
        <v>3216</v>
      </c>
      <c r="B1571" s="6" t="s">
        <v>6647</v>
      </c>
      <c r="C1571" s="6" t="s">
        <v>6648</v>
      </c>
      <c r="D1571" s="6" t="s">
        <v>2023</v>
      </c>
      <c r="E1571" s="6" t="s">
        <v>1726</v>
      </c>
      <c r="F1571" s="6" t="s">
        <v>6649</v>
      </c>
      <c r="G1571" s="24" t="s">
        <v>5823</v>
      </c>
      <c r="H1571" s="24"/>
      <c r="I1571" s="24" t="s">
        <v>196</v>
      </c>
      <c r="J1571" s="24"/>
      <c r="K1571" s="24"/>
      <c r="L1571" s="24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 spans="1:29" ht="26.25" customHeight="1" x14ac:dyDescent="0.2">
      <c r="A1572" s="6" t="s">
        <v>1896</v>
      </c>
      <c r="B1572" s="6" t="s">
        <v>5376</v>
      </c>
      <c r="C1572" s="6" t="s">
        <v>6650</v>
      </c>
      <c r="D1572" s="6" t="s">
        <v>6651</v>
      </c>
      <c r="E1572" s="6" t="s">
        <v>2277</v>
      </c>
      <c r="F1572" s="6" t="s">
        <v>6652</v>
      </c>
      <c r="G1572" s="24" t="s">
        <v>6653</v>
      </c>
      <c r="H1572" s="24"/>
      <c r="I1572" s="24" t="s">
        <v>1735</v>
      </c>
      <c r="J1572" s="24"/>
      <c r="K1572" s="24"/>
      <c r="L1572" s="24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 spans="1:29" ht="26.25" customHeight="1" x14ac:dyDescent="0.2">
      <c r="A1573" s="6" t="s">
        <v>4885</v>
      </c>
      <c r="B1573" s="6" t="s">
        <v>2874</v>
      </c>
      <c r="C1573" s="6" t="s">
        <v>6654</v>
      </c>
      <c r="D1573" s="6" t="s">
        <v>861</v>
      </c>
      <c r="E1573" s="6" t="s">
        <v>48</v>
      </c>
      <c r="F1573" s="6" t="s">
        <v>6655</v>
      </c>
      <c r="G1573" s="24" t="s">
        <v>227</v>
      </c>
      <c r="H1573" s="24"/>
      <c r="I1573" s="24" t="s">
        <v>196</v>
      </c>
      <c r="J1573" s="24"/>
      <c r="K1573" s="24"/>
      <c r="L1573" s="24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 spans="1:29" ht="26.25" customHeight="1" x14ac:dyDescent="0.2">
      <c r="A1574" s="6" t="s">
        <v>3679</v>
      </c>
      <c r="B1574" s="6" t="s">
        <v>1426</v>
      </c>
      <c r="C1574" s="6" t="s">
        <v>6656</v>
      </c>
      <c r="D1574" s="6" t="s">
        <v>6421</v>
      </c>
      <c r="E1574" s="6" t="s">
        <v>5235</v>
      </c>
      <c r="F1574" s="6" t="s">
        <v>6657</v>
      </c>
      <c r="G1574" s="24" t="s">
        <v>749</v>
      </c>
      <c r="H1574" s="24"/>
      <c r="I1574" s="24" t="s">
        <v>4852</v>
      </c>
      <c r="J1574" s="24"/>
      <c r="K1574" s="24"/>
      <c r="L1574" s="24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 spans="1:29" ht="26.25" customHeight="1" x14ac:dyDescent="0.2">
      <c r="A1575" s="6" t="s">
        <v>1154</v>
      </c>
      <c r="B1575" s="6" t="s">
        <v>751</v>
      </c>
      <c r="C1575" s="6" t="s">
        <v>6658</v>
      </c>
      <c r="D1575" s="6" t="s">
        <v>1404</v>
      </c>
      <c r="E1575" s="6" t="s">
        <v>6659</v>
      </c>
      <c r="F1575" s="6" t="s">
        <v>6660</v>
      </c>
      <c r="G1575" s="24" t="s">
        <v>5244</v>
      </c>
      <c r="H1575" s="24"/>
      <c r="I1575" s="24" t="s">
        <v>51</v>
      </c>
      <c r="J1575" s="24"/>
      <c r="K1575" s="24"/>
      <c r="L1575" s="24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 spans="1:29" ht="26.25" customHeight="1" x14ac:dyDescent="0.2">
      <c r="A1576" s="6" t="s">
        <v>4464</v>
      </c>
      <c r="B1576" s="6" t="s">
        <v>3293</v>
      </c>
      <c r="C1576" s="6" t="s">
        <v>6661</v>
      </c>
      <c r="D1576" s="6" t="s">
        <v>6662</v>
      </c>
      <c r="E1576" s="6" t="s">
        <v>5784</v>
      </c>
      <c r="F1576" s="6" t="s">
        <v>6663</v>
      </c>
      <c r="G1576" s="24" t="s">
        <v>35</v>
      </c>
      <c r="H1576" s="24"/>
      <c r="I1576" s="24" t="s">
        <v>915</v>
      </c>
      <c r="J1576" s="24"/>
      <c r="K1576" s="24"/>
      <c r="L1576" s="24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 spans="1:29" ht="26.25" customHeight="1" x14ac:dyDescent="0.2">
      <c r="A1577" s="6" t="s">
        <v>1896</v>
      </c>
      <c r="B1577" s="6" t="s">
        <v>2806</v>
      </c>
      <c r="C1577" s="6" t="s">
        <v>6664</v>
      </c>
      <c r="D1577" s="6" t="s">
        <v>6665</v>
      </c>
      <c r="E1577" s="6" t="s">
        <v>1387</v>
      </c>
      <c r="F1577" s="6" t="s">
        <v>6666</v>
      </c>
      <c r="G1577" s="24" t="s">
        <v>1329</v>
      </c>
      <c r="H1577" s="24"/>
      <c r="I1577" s="24" t="s">
        <v>196</v>
      </c>
      <c r="J1577" s="24"/>
      <c r="K1577" s="24"/>
      <c r="L1577" s="24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 spans="1:29" ht="26.25" customHeight="1" x14ac:dyDescent="0.2">
      <c r="A1578" s="6" t="s">
        <v>6667</v>
      </c>
      <c r="B1578" s="6" t="s">
        <v>6502</v>
      </c>
      <c r="C1578" s="6" t="s">
        <v>6668</v>
      </c>
      <c r="D1578" s="6" t="s">
        <v>6669</v>
      </c>
      <c r="E1578" s="6" t="s">
        <v>4890</v>
      </c>
      <c r="F1578" s="6" t="s">
        <v>6670</v>
      </c>
      <c r="G1578" s="24" t="s">
        <v>4727</v>
      </c>
      <c r="H1578" s="24"/>
      <c r="I1578" s="24" t="s">
        <v>922</v>
      </c>
      <c r="J1578" s="24"/>
      <c r="K1578" s="24"/>
      <c r="L1578" s="24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 spans="1:29" ht="26.25" customHeight="1" x14ac:dyDescent="0.2">
      <c r="A1579" s="6" t="s">
        <v>6671</v>
      </c>
      <c r="B1579" s="6" t="s">
        <v>2275</v>
      </c>
      <c r="C1579" s="6" t="s">
        <v>6672</v>
      </c>
      <c r="D1579" s="6" t="s">
        <v>4934</v>
      </c>
      <c r="E1579" s="6" t="s">
        <v>6673</v>
      </c>
      <c r="F1579" s="6" t="s">
        <v>6674</v>
      </c>
      <c r="G1579" s="24" t="s">
        <v>749</v>
      </c>
      <c r="H1579" s="24"/>
      <c r="I1579" s="24" t="s">
        <v>6675</v>
      </c>
      <c r="J1579" s="24"/>
      <c r="K1579" s="24"/>
      <c r="L1579" s="24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 spans="1:29" ht="26.25" customHeight="1" x14ac:dyDescent="0.2">
      <c r="A1580" s="6" t="s">
        <v>2180</v>
      </c>
      <c r="B1580" s="6" t="s">
        <v>3046</v>
      </c>
      <c r="C1580" s="6" t="s">
        <v>6676</v>
      </c>
      <c r="D1580" s="6" t="s">
        <v>6677</v>
      </c>
      <c r="E1580" s="6" t="s">
        <v>6678</v>
      </c>
      <c r="F1580" s="6" t="s">
        <v>6679</v>
      </c>
      <c r="G1580" s="24" t="s">
        <v>2323</v>
      </c>
      <c r="H1580" s="24"/>
      <c r="I1580" s="24" t="s">
        <v>1702</v>
      </c>
      <c r="J1580" s="24"/>
      <c r="K1580" s="24"/>
      <c r="L1580" s="24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 spans="1:29" ht="26.25" customHeight="1" x14ac:dyDescent="0.2">
      <c r="A1581" s="6" t="s">
        <v>2073</v>
      </c>
      <c r="B1581" s="6" t="s">
        <v>6680</v>
      </c>
      <c r="C1581" s="6" t="s">
        <v>6681</v>
      </c>
      <c r="D1581" s="6" t="s">
        <v>5164</v>
      </c>
      <c r="E1581" s="6" t="s">
        <v>1454</v>
      </c>
      <c r="F1581" s="6" t="s">
        <v>6682</v>
      </c>
      <c r="G1581" s="24" t="s">
        <v>6683</v>
      </c>
      <c r="H1581" s="24"/>
      <c r="I1581" s="24" t="s">
        <v>6684</v>
      </c>
      <c r="J1581" s="24"/>
      <c r="K1581" s="24"/>
      <c r="L1581" s="24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 spans="1:29" ht="26.25" customHeight="1" x14ac:dyDescent="0.2">
      <c r="A1582" s="6" t="s">
        <v>1104</v>
      </c>
      <c r="B1582" s="6" t="s">
        <v>3088</v>
      </c>
      <c r="C1582" s="6" t="s">
        <v>6685</v>
      </c>
      <c r="D1582" s="6" t="s">
        <v>4407</v>
      </c>
      <c r="E1582" s="6" t="s">
        <v>1454</v>
      </c>
      <c r="F1582" s="6" t="s">
        <v>6686</v>
      </c>
      <c r="G1582" s="24" t="s">
        <v>2323</v>
      </c>
      <c r="H1582" s="24"/>
      <c r="I1582" s="24" t="s">
        <v>1702</v>
      </c>
      <c r="J1582" s="24"/>
      <c r="K1582" s="24"/>
      <c r="L1582" s="24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 spans="1:29" ht="26.25" customHeight="1" x14ac:dyDescent="0.2">
      <c r="A1583" s="6" t="s">
        <v>5481</v>
      </c>
      <c r="B1583" s="6" t="s">
        <v>30</v>
      </c>
      <c r="C1583" s="6" t="s">
        <v>6687</v>
      </c>
      <c r="D1583" s="6" t="s">
        <v>648</v>
      </c>
      <c r="E1583" s="6" t="s">
        <v>6688</v>
      </c>
      <c r="F1583" s="6" t="s">
        <v>6689</v>
      </c>
      <c r="G1583" s="24" t="s">
        <v>1056</v>
      </c>
      <c r="H1583" s="24"/>
      <c r="I1583" s="24" t="s">
        <v>632</v>
      </c>
      <c r="J1583" s="24"/>
      <c r="K1583" s="24"/>
      <c r="L1583" s="24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 spans="1:29" ht="26.25" customHeight="1" x14ac:dyDescent="0.2">
      <c r="A1584" s="6" t="s">
        <v>5283</v>
      </c>
      <c r="B1584" s="6" t="s">
        <v>445</v>
      </c>
      <c r="C1584" s="6" t="s">
        <v>6690</v>
      </c>
      <c r="D1584" s="6" t="s">
        <v>6691</v>
      </c>
      <c r="E1584" s="6" t="s">
        <v>6692</v>
      </c>
      <c r="F1584" s="6" t="s">
        <v>6693</v>
      </c>
      <c r="G1584" s="24" t="s">
        <v>4523</v>
      </c>
      <c r="H1584" s="24"/>
      <c r="I1584" s="24" t="s">
        <v>3158</v>
      </c>
      <c r="J1584" s="24"/>
      <c r="K1584" s="24"/>
      <c r="L1584" s="24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 spans="1:29" ht="26.25" customHeight="1" x14ac:dyDescent="0.2">
      <c r="A1585" s="6" t="s">
        <v>896</v>
      </c>
      <c r="B1585" s="6" t="s">
        <v>6694</v>
      </c>
      <c r="C1585" s="6" t="s">
        <v>6695</v>
      </c>
      <c r="D1585" s="6" t="s">
        <v>6696</v>
      </c>
      <c r="E1585" s="6" t="s">
        <v>6697</v>
      </c>
      <c r="F1585" s="6" t="s">
        <v>6698</v>
      </c>
      <c r="G1585" s="24" t="s">
        <v>6699</v>
      </c>
      <c r="H1585" s="24"/>
      <c r="I1585" s="24" t="s">
        <v>1473</v>
      </c>
      <c r="J1585" s="24"/>
      <c r="K1585" s="24"/>
      <c r="L1585" s="24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 spans="1:29" ht="26.25" customHeight="1" x14ac:dyDescent="0.2">
      <c r="A1586" s="6" t="s">
        <v>4995</v>
      </c>
      <c r="B1586" s="6" t="s">
        <v>2139</v>
      </c>
      <c r="C1586" s="6" t="s">
        <v>6700</v>
      </c>
      <c r="D1586" s="6" t="s">
        <v>6701</v>
      </c>
      <c r="E1586" s="6" t="s">
        <v>6702</v>
      </c>
      <c r="F1586" s="6" t="s">
        <v>6703</v>
      </c>
      <c r="G1586" s="24" t="s">
        <v>484</v>
      </c>
      <c r="H1586" s="24"/>
      <c r="I1586" s="24" t="s">
        <v>1342</v>
      </c>
      <c r="J1586" s="24"/>
      <c r="K1586" s="24"/>
      <c r="L1586" s="24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 spans="1:29" ht="26.25" customHeight="1" x14ac:dyDescent="0.2">
      <c r="A1587" s="6" t="s">
        <v>1432</v>
      </c>
      <c r="B1587" s="6" t="s">
        <v>6704</v>
      </c>
      <c r="C1587" s="6" t="s">
        <v>6705</v>
      </c>
      <c r="D1587" s="6" t="s">
        <v>6706</v>
      </c>
      <c r="E1587" s="6" t="s">
        <v>6707</v>
      </c>
      <c r="F1587" s="6" t="s">
        <v>6708</v>
      </c>
      <c r="G1587" s="24" t="s">
        <v>308</v>
      </c>
      <c r="H1587" s="24"/>
      <c r="I1587" s="24" t="s">
        <v>145</v>
      </c>
      <c r="J1587" s="24"/>
      <c r="K1587" s="24"/>
      <c r="L1587" s="24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 spans="1:29" ht="26.25" customHeight="1" x14ac:dyDescent="0.2">
      <c r="A1588" s="6" t="s">
        <v>1816</v>
      </c>
      <c r="B1588" s="6" t="s">
        <v>5335</v>
      </c>
      <c r="C1588" s="6" t="s">
        <v>6709</v>
      </c>
      <c r="D1588" s="6" t="s">
        <v>5072</v>
      </c>
      <c r="E1588" s="6" t="s">
        <v>6710</v>
      </c>
      <c r="F1588" s="6" t="s">
        <v>6711</v>
      </c>
      <c r="G1588" s="24" t="s">
        <v>2231</v>
      </c>
      <c r="H1588" s="24"/>
      <c r="I1588" s="24" t="s">
        <v>6337</v>
      </c>
      <c r="J1588" s="24"/>
      <c r="K1588" s="24"/>
      <c r="L1588" s="24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 spans="1:29" ht="26.25" customHeight="1" x14ac:dyDescent="0.2">
      <c r="A1589" s="6" t="s">
        <v>3623</v>
      </c>
      <c r="B1589" s="6" t="s">
        <v>2388</v>
      </c>
      <c r="C1589" s="6" t="s">
        <v>6712</v>
      </c>
      <c r="D1589" s="6" t="s">
        <v>2375</v>
      </c>
      <c r="E1589" s="6" t="s">
        <v>276</v>
      </c>
      <c r="F1589" s="6" t="s">
        <v>6713</v>
      </c>
      <c r="G1589" s="24" t="s">
        <v>2697</v>
      </c>
      <c r="H1589" s="24"/>
      <c r="I1589" s="24" t="s">
        <v>844</v>
      </c>
      <c r="J1589" s="24"/>
      <c r="K1589" s="24"/>
      <c r="L1589" s="24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 spans="1:29" ht="26.25" customHeight="1" x14ac:dyDescent="0.2">
      <c r="A1590" s="6" t="s">
        <v>161</v>
      </c>
      <c r="B1590" s="6" t="s">
        <v>1140</v>
      </c>
      <c r="C1590" s="6" t="s">
        <v>6714</v>
      </c>
      <c r="D1590" s="6" t="s">
        <v>4257</v>
      </c>
      <c r="E1590" s="6" t="s">
        <v>5856</v>
      </c>
      <c r="F1590" s="6" t="s">
        <v>6715</v>
      </c>
      <c r="G1590" s="24" t="s">
        <v>2567</v>
      </c>
      <c r="H1590" s="24"/>
      <c r="I1590" s="24" t="s">
        <v>3653</v>
      </c>
      <c r="J1590" s="24"/>
      <c r="K1590" s="24"/>
      <c r="L1590" s="24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 spans="1:29" ht="26.25" customHeight="1" x14ac:dyDescent="0.2">
      <c r="A1591" s="6" t="s">
        <v>1863</v>
      </c>
      <c r="B1591" s="6" t="s">
        <v>2197</v>
      </c>
      <c r="C1591" s="6" t="s">
        <v>6716</v>
      </c>
      <c r="D1591" s="6" t="s">
        <v>6717</v>
      </c>
      <c r="E1591" s="6" t="s">
        <v>6718</v>
      </c>
      <c r="F1591" s="6" t="s">
        <v>6719</v>
      </c>
      <c r="G1591" s="24" t="s">
        <v>1389</v>
      </c>
      <c r="H1591" s="24"/>
      <c r="I1591" s="24" t="s">
        <v>1946</v>
      </c>
      <c r="J1591" s="24"/>
      <c r="K1591" s="24"/>
      <c r="L1591" s="24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 spans="1:29" ht="26.25" customHeight="1" x14ac:dyDescent="0.2">
      <c r="A1592" s="6" t="s">
        <v>1331</v>
      </c>
      <c r="B1592" s="6" t="s">
        <v>2564</v>
      </c>
      <c r="C1592" s="6" t="s">
        <v>6720</v>
      </c>
      <c r="D1592" s="6" t="s">
        <v>6721</v>
      </c>
      <c r="E1592" s="6" t="s">
        <v>276</v>
      </c>
      <c r="F1592" s="6" t="s">
        <v>6722</v>
      </c>
      <c r="G1592" s="24" t="s">
        <v>3665</v>
      </c>
      <c r="H1592" s="24"/>
      <c r="I1592" s="24" t="s">
        <v>837</v>
      </c>
      <c r="J1592" s="24"/>
      <c r="K1592" s="24"/>
      <c r="L1592" s="24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 spans="1:29" ht="26.25" customHeight="1" x14ac:dyDescent="0.2">
      <c r="A1593" s="6" t="s">
        <v>4576</v>
      </c>
      <c r="B1593" s="6" t="s">
        <v>2763</v>
      </c>
      <c r="C1593" s="6" t="s">
        <v>6723</v>
      </c>
      <c r="D1593" s="6" t="s">
        <v>6724</v>
      </c>
      <c r="E1593" s="6" t="s">
        <v>6725</v>
      </c>
      <c r="F1593" s="6" t="s">
        <v>6726</v>
      </c>
      <c r="G1593" s="24" t="s">
        <v>1450</v>
      </c>
      <c r="H1593" s="24"/>
      <c r="I1593" s="24" t="s">
        <v>4757</v>
      </c>
      <c r="J1593" s="24"/>
      <c r="K1593" s="24"/>
      <c r="L1593" s="24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 spans="1:29" ht="26.25" customHeight="1" x14ac:dyDescent="0.2">
      <c r="A1594" s="6" t="s">
        <v>2934</v>
      </c>
      <c r="B1594" s="6" t="s">
        <v>1736</v>
      </c>
      <c r="C1594" s="6" t="s">
        <v>6727</v>
      </c>
      <c r="D1594" s="6" t="s">
        <v>6728</v>
      </c>
      <c r="E1594" s="6" t="s">
        <v>6729</v>
      </c>
      <c r="F1594" s="6" t="s">
        <v>6730</v>
      </c>
      <c r="G1594" s="24" t="s">
        <v>4310</v>
      </c>
      <c r="H1594" s="24"/>
      <c r="I1594" s="24" t="s">
        <v>1551</v>
      </c>
      <c r="J1594" s="24"/>
      <c r="K1594" s="24"/>
      <c r="L1594" s="24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 spans="1:29" ht="26.25" customHeight="1" x14ac:dyDescent="0.2">
      <c r="A1595" s="6" t="s">
        <v>6731</v>
      </c>
      <c r="B1595" s="6" t="s">
        <v>1344</v>
      </c>
      <c r="C1595" s="6" t="s">
        <v>6732</v>
      </c>
      <c r="D1595" s="6" t="s">
        <v>6733</v>
      </c>
      <c r="E1595" s="6" t="s">
        <v>6734</v>
      </c>
      <c r="F1595" s="6" t="s">
        <v>6735</v>
      </c>
      <c r="G1595" s="24" t="s">
        <v>1349</v>
      </c>
      <c r="H1595" s="24"/>
      <c r="I1595" s="24" t="s">
        <v>1655</v>
      </c>
      <c r="J1595" s="24"/>
      <c r="K1595" s="24"/>
      <c r="L1595" s="24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 spans="1:29" ht="26.25" customHeight="1" x14ac:dyDescent="0.2">
      <c r="A1596" s="6" t="s">
        <v>3001</v>
      </c>
      <c r="B1596" s="6" t="s">
        <v>2789</v>
      </c>
      <c r="C1596" s="6" t="s">
        <v>6736</v>
      </c>
      <c r="D1596" s="6" t="s">
        <v>1979</v>
      </c>
      <c r="E1596" s="6" t="s">
        <v>6737</v>
      </c>
      <c r="F1596" s="6" t="s">
        <v>6738</v>
      </c>
      <c r="G1596" s="24" t="s">
        <v>50</v>
      </c>
      <c r="H1596" s="24"/>
      <c r="I1596" s="24" t="s">
        <v>2087</v>
      </c>
      <c r="J1596" s="24"/>
      <c r="K1596" s="24"/>
      <c r="L1596" s="24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 spans="1:29" ht="26.25" customHeight="1" x14ac:dyDescent="0.2">
      <c r="A1597" s="6" t="s">
        <v>6028</v>
      </c>
      <c r="B1597" s="6" t="s">
        <v>5557</v>
      </c>
      <c r="C1597" s="6" t="s">
        <v>6739</v>
      </c>
      <c r="D1597" s="6" t="s">
        <v>1371</v>
      </c>
      <c r="E1597" s="6" t="s">
        <v>3535</v>
      </c>
      <c r="F1597" s="6" t="s">
        <v>6740</v>
      </c>
      <c r="G1597" s="24" t="s">
        <v>1564</v>
      </c>
      <c r="H1597" s="24"/>
      <c r="I1597" s="24" t="s">
        <v>204</v>
      </c>
      <c r="J1597" s="24"/>
      <c r="K1597" s="24"/>
      <c r="L1597" s="24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 spans="1:29" ht="26.25" customHeight="1" x14ac:dyDescent="0.2">
      <c r="A1598" s="6" t="s">
        <v>4092</v>
      </c>
      <c r="B1598" s="6" t="s">
        <v>6741</v>
      </c>
      <c r="C1598" s="6" t="s">
        <v>6742</v>
      </c>
      <c r="D1598" s="6" t="s">
        <v>1711</v>
      </c>
      <c r="E1598" s="6" t="s">
        <v>1410</v>
      </c>
      <c r="F1598" s="6" t="s">
        <v>6743</v>
      </c>
      <c r="G1598" s="24" t="s">
        <v>3635</v>
      </c>
      <c r="H1598" s="24"/>
      <c r="I1598" s="24" t="s">
        <v>6744</v>
      </c>
      <c r="J1598" s="24"/>
      <c r="K1598" s="24"/>
      <c r="L1598" s="24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 spans="1:29" ht="26.25" customHeight="1" x14ac:dyDescent="0.2">
      <c r="A1599" s="6" t="s">
        <v>6745</v>
      </c>
      <c r="B1599" s="6" t="s">
        <v>2930</v>
      </c>
      <c r="C1599" s="6" t="s">
        <v>6746</v>
      </c>
      <c r="D1599" s="6" t="s">
        <v>6747</v>
      </c>
      <c r="E1599" s="6" t="s">
        <v>6748</v>
      </c>
      <c r="F1599" s="6" t="s">
        <v>6749</v>
      </c>
      <c r="G1599" s="24" t="s">
        <v>1395</v>
      </c>
      <c r="H1599" s="24"/>
      <c r="I1599" s="24" t="s">
        <v>1257</v>
      </c>
      <c r="J1599" s="24"/>
      <c r="K1599" s="24"/>
      <c r="L1599" s="24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 spans="1:29" ht="26.25" customHeight="1" x14ac:dyDescent="0.2">
      <c r="A1600" s="6" t="s">
        <v>1139</v>
      </c>
      <c r="B1600" s="6" t="s">
        <v>5331</v>
      </c>
      <c r="C1600" s="6" t="s">
        <v>6750</v>
      </c>
      <c r="D1600" s="6" t="s">
        <v>71</v>
      </c>
      <c r="E1600" s="6" t="s">
        <v>1726</v>
      </c>
      <c r="F1600" s="6" t="s">
        <v>6751</v>
      </c>
      <c r="G1600" s="24" t="s">
        <v>5133</v>
      </c>
      <c r="H1600" s="24"/>
      <c r="I1600" s="24" t="s">
        <v>1655</v>
      </c>
      <c r="J1600" s="24"/>
      <c r="K1600" s="24"/>
      <c r="L1600" s="24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 spans="1:29" ht="26.25" customHeight="1" x14ac:dyDescent="0.2">
      <c r="A1601" s="6" t="s">
        <v>6752</v>
      </c>
      <c r="B1601" s="6" t="s">
        <v>6359</v>
      </c>
      <c r="C1601" s="6" t="s">
        <v>6753</v>
      </c>
      <c r="D1601" s="6" t="s">
        <v>6192</v>
      </c>
      <c r="E1601" s="6" t="s">
        <v>276</v>
      </c>
      <c r="F1601" s="6" t="s">
        <v>6754</v>
      </c>
      <c r="G1601" s="24" t="s">
        <v>1758</v>
      </c>
      <c r="H1601" s="24"/>
      <c r="I1601" s="24" t="s">
        <v>3537</v>
      </c>
      <c r="J1601" s="24"/>
      <c r="K1601" s="24"/>
      <c r="L1601" s="24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 spans="1:29" ht="26.25" customHeight="1" x14ac:dyDescent="0.2">
      <c r="A1602" s="6" t="s">
        <v>2045</v>
      </c>
      <c r="B1602" s="6" t="s">
        <v>6755</v>
      </c>
      <c r="C1602" s="6" t="s">
        <v>6756</v>
      </c>
      <c r="D1602" s="6" t="s">
        <v>2786</v>
      </c>
      <c r="E1602" s="6" t="s">
        <v>6757</v>
      </c>
      <c r="F1602" s="6" t="s">
        <v>6758</v>
      </c>
      <c r="G1602" s="24" t="s">
        <v>338</v>
      </c>
      <c r="H1602" s="24"/>
      <c r="I1602" s="24" t="s">
        <v>4672</v>
      </c>
      <c r="J1602" s="24"/>
      <c r="K1602" s="24"/>
      <c r="L1602" s="24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 spans="1:29" ht="26.25" customHeight="1" x14ac:dyDescent="0.2">
      <c r="A1603" s="6" t="s">
        <v>4331</v>
      </c>
      <c r="B1603" s="6" t="s">
        <v>6759</v>
      </c>
      <c r="C1603" s="6" t="s">
        <v>6760</v>
      </c>
      <c r="D1603" s="6" t="s">
        <v>6761</v>
      </c>
      <c r="E1603" s="6" t="s">
        <v>2644</v>
      </c>
      <c r="F1603" s="6" t="s">
        <v>6762</v>
      </c>
      <c r="G1603" s="24" t="s">
        <v>2652</v>
      </c>
      <c r="H1603" s="24"/>
      <c r="I1603" s="24" t="s">
        <v>1091</v>
      </c>
      <c r="J1603" s="24"/>
      <c r="K1603" s="24"/>
      <c r="L1603" s="24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 spans="1:29" ht="26.25" customHeight="1" x14ac:dyDescent="0.2">
      <c r="A1604" s="6" t="s">
        <v>3127</v>
      </c>
      <c r="B1604" s="6" t="s">
        <v>5818</v>
      </c>
      <c r="C1604" s="6" t="s">
        <v>6763</v>
      </c>
      <c r="D1604" s="6" t="s">
        <v>4811</v>
      </c>
      <c r="E1604" s="6" t="s">
        <v>6764</v>
      </c>
      <c r="F1604" s="6" t="s">
        <v>6765</v>
      </c>
      <c r="G1604" s="24" t="s">
        <v>1479</v>
      </c>
      <c r="H1604" s="24"/>
      <c r="I1604" s="24" t="s">
        <v>5490</v>
      </c>
      <c r="J1604" s="24"/>
      <c r="K1604" s="24"/>
      <c r="L1604" s="24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 spans="1:29" ht="26.25" customHeight="1" x14ac:dyDescent="0.2">
      <c r="A1605" s="6" t="s">
        <v>5631</v>
      </c>
      <c r="B1605" s="6" t="s">
        <v>6766</v>
      </c>
      <c r="C1605" s="6" t="s">
        <v>6767</v>
      </c>
      <c r="D1605" s="6" t="s">
        <v>6192</v>
      </c>
      <c r="E1605" s="6" t="s">
        <v>6768</v>
      </c>
      <c r="F1605" s="6" t="s">
        <v>6769</v>
      </c>
      <c r="G1605" s="24" t="s">
        <v>235</v>
      </c>
      <c r="H1605" s="24"/>
      <c r="I1605" s="24" t="s">
        <v>3291</v>
      </c>
      <c r="J1605" s="24"/>
      <c r="K1605" s="24"/>
      <c r="L1605" s="24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 spans="1:29" ht="26.25" customHeight="1" x14ac:dyDescent="0.2">
      <c r="A1606" s="6" t="s">
        <v>6490</v>
      </c>
      <c r="B1606" s="6" t="s">
        <v>2380</v>
      </c>
      <c r="C1606" s="6" t="s">
        <v>6770</v>
      </c>
      <c r="D1606" s="6" t="s">
        <v>6771</v>
      </c>
      <c r="E1606" s="6" t="s">
        <v>6688</v>
      </c>
      <c r="F1606" s="6" t="s">
        <v>6772</v>
      </c>
      <c r="G1606" s="24" t="s">
        <v>1227</v>
      </c>
      <c r="H1606" s="24"/>
      <c r="I1606" s="24" t="s">
        <v>757</v>
      </c>
      <c r="J1606" s="24"/>
      <c r="K1606" s="24"/>
      <c r="L1606" s="24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 spans="1:29" ht="26.25" customHeight="1" x14ac:dyDescent="0.2">
      <c r="A1607" s="6" t="s">
        <v>116</v>
      </c>
      <c r="B1607" s="6" t="s">
        <v>5335</v>
      </c>
      <c r="C1607" s="6" t="s">
        <v>6773</v>
      </c>
      <c r="D1607" s="6" t="s">
        <v>6239</v>
      </c>
      <c r="E1607" s="6" t="s">
        <v>1719</v>
      </c>
      <c r="F1607" s="6" t="s">
        <v>6774</v>
      </c>
      <c r="G1607" s="24" t="s">
        <v>546</v>
      </c>
      <c r="H1607" s="24"/>
      <c r="I1607" s="24" t="s">
        <v>397</v>
      </c>
      <c r="J1607" s="24"/>
      <c r="K1607" s="24"/>
      <c r="L1607" s="24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 spans="1:29" ht="26.25" customHeight="1" x14ac:dyDescent="0.2">
      <c r="A1608" s="6" t="s">
        <v>5145</v>
      </c>
      <c r="B1608" s="6" t="s">
        <v>6097</v>
      </c>
      <c r="C1608" s="6" t="s">
        <v>6775</v>
      </c>
      <c r="D1608" s="6" t="s">
        <v>3521</v>
      </c>
      <c r="E1608" s="6" t="s">
        <v>676</v>
      </c>
      <c r="F1608" s="6" t="s">
        <v>6776</v>
      </c>
      <c r="G1608" s="24" t="s">
        <v>1056</v>
      </c>
      <c r="H1608" s="24"/>
      <c r="I1608" s="24" t="s">
        <v>1057</v>
      </c>
      <c r="J1608" s="24"/>
      <c r="K1608" s="24"/>
      <c r="L1608" s="24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 spans="1:29" ht="26.25" customHeight="1" x14ac:dyDescent="0.2">
      <c r="A1609" s="6" t="s">
        <v>6232</v>
      </c>
      <c r="B1609" s="6" t="s">
        <v>1267</v>
      </c>
      <c r="C1609" s="6" t="s">
        <v>6777</v>
      </c>
      <c r="D1609" s="6" t="s">
        <v>6380</v>
      </c>
      <c r="E1609" s="6" t="s">
        <v>705</v>
      </c>
      <c r="F1609" s="6" t="s">
        <v>6778</v>
      </c>
      <c r="G1609" s="24" t="s">
        <v>3504</v>
      </c>
      <c r="H1609" s="24"/>
      <c r="I1609" s="24" t="s">
        <v>5005</v>
      </c>
      <c r="J1609" s="24"/>
      <c r="K1609" s="24"/>
      <c r="L1609" s="24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 spans="1:29" ht="26.25" customHeight="1" x14ac:dyDescent="0.2">
      <c r="A1610" s="6" t="s">
        <v>6667</v>
      </c>
      <c r="B1610" s="6" t="s">
        <v>4062</v>
      </c>
      <c r="C1610" s="6" t="s">
        <v>6779</v>
      </c>
      <c r="D1610" s="6" t="s">
        <v>1979</v>
      </c>
      <c r="E1610" s="6" t="s">
        <v>6780</v>
      </c>
      <c r="F1610" s="6" t="s">
        <v>6781</v>
      </c>
      <c r="G1610" s="24" t="s">
        <v>3504</v>
      </c>
      <c r="H1610" s="24"/>
      <c r="I1610" s="24" t="s">
        <v>547</v>
      </c>
      <c r="J1610" s="24"/>
      <c r="K1610" s="24"/>
      <c r="L1610" s="24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 spans="1:29" ht="26.25" customHeight="1" x14ac:dyDescent="0.2">
      <c r="A1611" s="6" t="s">
        <v>1845</v>
      </c>
      <c r="B1611" s="6" t="s">
        <v>5656</v>
      </c>
      <c r="C1611" s="6" t="s">
        <v>6782</v>
      </c>
      <c r="D1611" s="6" t="s">
        <v>6783</v>
      </c>
      <c r="E1611" s="6" t="s">
        <v>6784</v>
      </c>
      <c r="F1611" s="6" t="s">
        <v>6785</v>
      </c>
      <c r="G1611" s="24" t="s">
        <v>2652</v>
      </c>
      <c r="H1611" s="24"/>
      <c r="I1611" s="24" t="s">
        <v>6786</v>
      </c>
      <c r="J1611" s="24"/>
      <c r="K1611" s="24"/>
      <c r="L1611" s="24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 spans="1:29" ht="26.25" customHeight="1" x14ac:dyDescent="0.2">
      <c r="A1612" s="6" t="s">
        <v>639</v>
      </c>
      <c r="B1612" s="6" t="s">
        <v>487</v>
      </c>
      <c r="C1612" s="6" t="s">
        <v>6787</v>
      </c>
      <c r="D1612" s="6" t="s">
        <v>6788</v>
      </c>
      <c r="E1612" s="6" t="s">
        <v>6789</v>
      </c>
      <c r="F1612" s="6" t="s">
        <v>6790</v>
      </c>
      <c r="G1612" s="24" t="s">
        <v>561</v>
      </c>
      <c r="H1612" s="24"/>
      <c r="I1612" s="24" t="s">
        <v>450</v>
      </c>
      <c r="J1612" s="24"/>
      <c r="K1612" s="24"/>
      <c r="L1612" s="24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 spans="1:29" ht="26.25" customHeight="1" x14ac:dyDescent="0.2">
      <c r="A1613" s="6" t="s">
        <v>3783</v>
      </c>
      <c r="B1613" s="6" t="s">
        <v>6791</v>
      </c>
      <c r="C1613" s="6" t="s">
        <v>6792</v>
      </c>
      <c r="D1613" s="6" t="s">
        <v>2177</v>
      </c>
      <c r="E1613" s="6" t="s">
        <v>6793</v>
      </c>
      <c r="F1613" s="6" t="s">
        <v>6794</v>
      </c>
      <c r="G1613" s="24" t="s">
        <v>546</v>
      </c>
      <c r="H1613" s="24"/>
      <c r="I1613" s="24" t="s">
        <v>3029</v>
      </c>
      <c r="J1613" s="24"/>
      <c r="K1613" s="24"/>
      <c r="L1613" s="24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 spans="1:29" ht="26.25" customHeight="1" x14ac:dyDescent="0.2">
      <c r="A1614" s="6" t="s">
        <v>3917</v>
      </c>
      <c r="B1614" s="6" t="s">
        <v>2692</v>
      </c>
      <c r="C1614" s="6" t="s">
        <v>6795</v>
      </c>
      <c r="D1614" s="6" t="s">
        <v>4403</v>
      </c>
      <c r="E1614" s="6" t="s">
        <v>1849</v>
      </c>
      <c r="F1614" s="6" t="s">
        <v>6796</v>
      </c>
      <c r="G1614" s="24" t="s">
        <v>137</v>
      </c>
      <c r="H1614" s="24"/>
      <c r="I1614" s="24" t="s">
        <v>1228</v>
      </c>
      <c r="J1614" s="24"/>
      <c r="K1614" s="24"/>
      <c r="L1614" s="24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 spans="1:29" ht="26.25" customHeight="1" x14ac:dyDescent="0.2">
      <c r="A1615" s="6" t="s">
        <v>464</v>
      </c>
      <c r="B1615" s="6" t="s">
        <v>4458</v>
      </c>
      <c r="C1615" s="6" t="s">
        <v>6797</v>
      </c>
      <c r="D1615" s="6" t="s">
        <v>393</v>
      </c>
      <c r="E1615" s="6" t="s">
        <v>1240</v>
      </c>
      <c r="F1615" s="6" t="s">
        <v>6798</v>
      </c>
      <c r="G1615" s="24" t="s">
        <v>554</v>
      </c>
      <c r="H1615" s="24"/>
      <c r="I1615" s="24" t="s">
        <v>1096</v>
      </c>
      <c r="J1615" s="24"/>
      <c r="K1615" s="24"/>
      <c r="L1615" s="24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 spans="1:29" ht="26.25" customHeight="1" x14ac:dyDescent="0.2">
      <c r="A1616" s="6" t="s">
        <v>532</v>
      </c>
      <c r="B1616" s="6" t="s">
        <v>1909</v>
      </c>
      <c r="C1616" s="6" t="s">
        <v>6799</v>
      </c>
      <c r="D1616" s="6" t="s">
        <v>6800</v>
      </c>
      <c r="E1616" s="6" t="s">
        <v>120</v>
      </c>
      <c r="F1616" s="6" t="s">
        <v>6801</v>
      </c>
      <c r="G1616" s="24" t="s">
        <v>6802</v>
      </c>
      <c r="H1616" s="24"/>
      <c r="I1616" s="24" t="s">
        <v>6803</v>
      </c>
      <c r="J1616" s="24"/>
      <c r="K1616" s="24"/>
      <c r="L1616" s="24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 spans="1:29" ht="26.25" customHeight="1" x14ac:dyDescent="0.2">
      <c r="A1617" s="6" t="s">
        <v>4873</v>
      </c>
      <c r="B1617" s="6" t="s">
        <v>995</v>
      </c>
      <c r="C1617" s="6" t="s">
        <v>6804</v>
      </c>
      <c r="D1617" s="6" t="s">
        <v>6805</v>
      </c>
      <c r="E1617" s="6" t="s">
        <v>1020</v>
      </c>
      <c r="F1617" s="6" t="s">
        <v>6806</v>
      </c>
      <c r="G1617" s="24" t="s">
        <v>5277</v>
      </c>
      <c r="H1617" s="24"/>
      <c r="I1617" s="24" t="s">
        <v>4651</v>
      </c>
      <c r="J1617" s="24"/>
      <c r="K1617" s="24"/>
      <c r="L1617" s="24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 spans="1:29" ht="26.25" customHeight="1" x14ac:dyDescent="0.2">
      <c r="A1618" s="6" t="s">
        <v>973</v>
      </c>
      <c r="B1618" s="6" t="s">
        <v>2027</v>
      </c>
      <c r="C1618" s="6" t="s">
        <v>6807</v>
      </c>
      <c r="D1618" s="6" t="s">
        <v>6808</v>
      </c>
      <c r="E1618" s="6" t="s">
        <v>3331</v>
      </c>
      <c r="F1618" s="6" t="s">
        <v>6809</v>
      </c>
      <c r="G1618" s="24" t="s">
        <v>612</v>
      </c>
      <c r="H1618" s="24"/>
      <c r="I1618" s="24" t="s">
        <v>1198</v>
      </c>
      <c r="J1618" s="24"/>
      <c r="K1618" s="24"/>
      <c r="L1618" s="24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 spans="1:29" ht="26.25" customHeight="1" x14ac:dyDescent="0.2">
      <c r="A1619" s="6" t="s">
        <v>6810</v>
      </c>
      <c r="B1619" s="6" t="s">
        <v>4260</v>
      </c>
      <c r="C1619" s="6" t="s">
        <v>6811</v>
      </c>
      <c r="D1619" s="6" t="s">
        <v>6812</v>
      </c>
      <c r="E1619" s="6" t="s">
        <v>6813</v>
      </c>
      <c r="F1619" s="6" t="s">
        <v>6814</v>
      </c>
      <c r="G1619" s="24" t="s">
        <v>1662</v>
      </c>
      <c r="H1619" s="24"/>
      <c r="I1619" s="24" t="s">
        <v>3384</v>
      </c>
      <c r="J1619" s="24"/>
      <c r="K1619" s="24"/>
      <c r="L1619" s="24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 spans="1:29" ht="26.25" customHeight="1" x14ac:dyDescent="0.2">
      <c r="A1620" s="6" t="s">
        <v>6117</v>
      </c>
      <c r="B1620" s="6" t="s">
        <v>3902</v>
      </c>
      <c r="C1620" s="6" t="s">
        <v>6815</v>
      </c>
      <c r="D1620" s="6" t="s">
        <v>2412</v>
      </c>
      <c r="E1620" s="6" t="s">
        <v>3899</v>
      </c>
      <c r="F1620" s="6" t="s">
        <v>6816</v>
      </c>
      <c r="G1620" s="24" t="s">
        <v>3298</v>
      </c>
      <c r="H1620" s="24"/>
      <c r="I1620" s="24" t="s">
        <v>2329</v>
      </c>
      <c r="J1620" s="24"/>
      <c r="K1620" s="24"/>
      <c r="L1620" s="24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 spans="1:29" ht="26.25" customHeight="1" x14ac:dyDescent="0.2">
      <c r="A1621" s="6" t="s">
        <v>6817</v>
      </c>
      <c r="B1621" s="6" t="s">
        <v>429</v>
      </c>
      <c r="C1621" s="6" t="s">
        <v>6818</v>
      </c>
      <c r="D1621" s="6" t="s">
        <v>1711</v>
      </c>
      <c r="E1621" s="6" t="s">
        <v>661</v>
      </c>
      <c r="F1621" s="6" t="s">
        <v>6819</v>
      </c>
      <c r="G1621" s="24" t="s">
        <v>6051</v>
      </c>
      <c r="H1621" s="24"/>
      <c r="I1621" s="24" t="s">
        <v>492</v>
      </c>
      <c r="J1621" s="24"/>
      <c r="K1621" s="24"/>
      <c r="L1621" s="24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 spans="1:29" ht="26.25" customHeight="1" x14ac:dyDescent="0.2">
      <c r="A1622" s="6" t="s">
        <v>4604</v>
      </c>
      <c r="B1622" s="6" t="s">
        <v>6647</v>
      </c>
      <c r="C1622" s="6" t="s">
        <v>6820</v>
      </c>
      <c r="D1622" s="6" t="s">
        <v>6821</v>
      </c>
      <c r="E1622" s="6" t="s">
        <v>676</v>
      </c>
      <c r="F1622" s="6" t="s">
        <v>6822</v>
      </c>
      <c r="G1622" s="24" t="s">
        <v>4565</v>
      </c>
      <c r="H1622" s="24"/>
      <c r="I1622" s="24" t="s">
        <v>1946</v>
      </c>
      <c r="J1622" s="24"/>
      <c r="K1622" s="24"/>
      <c r="L1622" s="24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 spans="1:29" ht="26.25" customHeight="1" x14ac:dyDescent="0.2">
      <c r="A1623" s="6" t="s">
        <v>5044</v>
      </c>
      <c r="B1623" s="6" t="s">
        <v>3128</v>
      </c>
      <c r="C1623" s="6" t="s">
        <v>6823</v>
      </c>
      <c r="D1623" s="6" t="s">
        <v>6824</v>
      </c>
      <c r="E1623" s="6" t="s">
        <v>6825</v>
      </c>
      <c r="F1623" s="6" t="s">
        <v>6826</v>
      </c>
      <c r="G1623" s="24" t="s">
        <v>546</v>
      </c>
      <c r="H1623" s="24"/>
      <c r="I1623" s="24" t="s">
        <v>1590</v>
      </c>
      <c r="J1623" s="24"/>
      <c r="K1623" s="24"/>
      <c r="L1623" s="24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 spans="1:29" ht="26.25" customHeight="1" x14ac:dyDescent="0.2">
      <c r="A1624" s="6" t="s">
        <v>723</v>
      </c>
      <c r="B1624" s="6" t="s">
        <v>6085</v>
      </c>
      <c r="C1624" s="6" t="s">
        <v>6827</v>
      </c>
      <c r="D1624" s="6" t="s">
        <v>6828</v>
      </c>
      <c r="E1624" s="6" t="s">
        <v>3656</v>
      </c>
      <c r="F1624" s="6" t="s">
        <v>6829</v>
      </c>
      <c r="G1624" s="24" t="s">
        <v>4786</v>
      </c>
      <c r="H1624" s="24"/>
      <c r="I1624" s="24" t="s">
        <v>1431</v>
      </c>
      <c r="J1624" s="24"/>
      <c r="K1624" s="24"/>
      <c r="L1624" s="24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 spans="1:29" ht="26.25" customHeight="1" x14ac:dyDescent="0.2">
      <c r="A1625" s="6" t="s">
        <v>1474</v>
      </c>
      <c r="B1625" s="6" t="s">
        <v>6830</v>
      </c>
      <c r="C1625" s="6" t="s">
        <v>6831</v>
      </c>
      <c r="D1625" s="6" t="s">
        <v>6832</v>
      </c>
      <c r="E1625" s="6" t="s">
        <v>1849</v>
      </c>
      <c r="F1625" s="6" t="s">
        <v>6833</v>
      </c>
      <c r="G1625" s="24" t="s">
        <v>1070</v>
      </c>
      <c r="H1625" s="24"/>
      <c r="I1625" s="24" t="s">
        <v>1551</v>
      </c>
      <c r="J1625" s="24"/>
      <c r="K1625" s="24"/>
      <c r="L1625" s="24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 spans="1:29" ht="26.25" customHeight="1" x14ac:dyDescent="0.2">
      <c r="A1626" s="6" t="s">
        <v>1216</v>
      </c>
      <c r="B1626" s="6" t="s">
        <v>6834</v>
      </c>
      <c r="C1626" s="6" t="s">
        <v>6835</v>
      </c>
      <c r="D1626" s="6" t="s">
        <v>200</v>
      </c>
      <c r="E1626" s="6" t="s">
        <v>6836</v>
      </c>
      <c r="F1626" s="6" t="s">
        <v>6837</v>
      </c>
      <c r="G1626" s="24" t="s">
        <v>1250</v>
      </c>
      <c r="H1626" s="24"/>
      <c r="I1626" s="24" t="s">
        <v>4757</v>
      </c>
      <c r="J1626" s="24"/>
      <c r="K1626" s="24"/>
      <c r="L1626" s="24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 spans="1:29" ht="26.25" customHeight="1" x14ac:dyDescent="0.2">
      <c r="A1627" s="6" t="s">
        <v>6838</v>
      </c>
      <c r="B1627" s="6" t="s">
        <v>3747</v>
      </c>
      <c r="C1627" s="6" t="s">
        <v>6839</v>
      </c>
      <c r="D1627" s="6" t="s">
        <v>3689</v>
      </c>
      <c r="E1627" s="6" t="s">
        <v>343</v>
      </c>
      <c r="F1627" s="6" t="s">
        <v>6840</v>
      </c>
      <c r="G1627" s="24" t="s">
        <v>1175</v>
      </c>
      <c r="H1627" s="24"/>
      <c r="I1627" s="24" t="s">
        <v>1273</v>
      </c>
      <c r="J1627" s="24"/>
      <c r="K1627" s="24"/>
      <c r="L1627" s="24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 spans="1:29" ht="26.25" customHeight="1" x14ac:dyDescent="0.2">
      <c r="A1628" s="6" t="s">
        <v>6324</v>
      </c>
      <c r="B1628" s="6" t="s">
        <v>2942</v>
      </c>
      <c r="C1628" s="6" t="s">
        <v>6841</v>
      </c>
      <c r="D1628" s="6" t="s">
        <v>675</v>
      </c>
      <c r="E1628" s="6" t="s">
        <v>1568</v>
      </c>
      <c r="F1628" s="6" t="s">
        <v>6842</v>
      </c>
      <c r="G1628" s="24" t="s">
        <v>4017</v>
      </c>
      <c r="H1628" s="24"/>
      <c r="I1628" s="24" t="s">
        <v>6843</v>
      </c>
      <c r="J1628" s="24"/>
      <c r="K1628" s="24"/>
      <c r="L1628" s="24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 spans="1:29" ht="26.25" customHeight="1" x14ac:dyDescent="0.2">
      <c r="A1629" s="6" t="s">
        <v>5000</v>
      </c>
      <c r="B1629" s="6" t="s">
        <v>6844</v>
      </c>
      <c r="C1629" s="6" t="s">
        <v>6845</v>
      </c>
      <c r="D1629" s="6" t="s">
        <v>2005</v>
      </c>
      <c r="E1629" s="6" t="s">
        <v>3018</v>
      </c>
      <c r="F1629" s="6" t="s">
        <v>6846</v>
      </c>
      <c r="G1629" s="24" t="s">
        <v>1235</v>
      </c>
      <c r="H1629" s="24"/>
      <c r="I1629" s="24" t="s">
        <v>1279</v>
      </c>
      <c r="J1629" s="24"/>
      <c r="K1629" s="24"/>
      <c r="L1629" s="24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 spans="1:29" ht="26.25" customHeight="1" x14ac:dyDescent="0.2">
      <c r="A1630" s="6" t="s">
        <v>6024</v>
      </c>
      <c r="B1630" s="6" t="s">
        <v>6847</v>
      </c>
      <c r="C1630" s="6" t="s">
        <v>6848</v>
      </c>
      <c r="D1630" s="6" t="s">
        <v>6849</v>
      </c>
      <c r="E1630" s="6" t="s">
        <v>6438</v>
      </c>
      <c r="F1630" s="6" t="s">
        <v>6850</v>
      </c>
      <c r="G1630" s="24" t="s">
        <v>1037</v>
      </c>
      <c r="H1630" s="24"/>
      <c r="I1630" s="24" t="s">
        <v>1983</v>
      </c>
      <c r="J1630" s="24"/>
      <c r="K1630" s="24"/>
      <c r="L1630" s="24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 spans="1:29" ht="26.25" customHeight="1" x14ac:dyDescent="0.2">
      <c r="A1631" s="6" t="s">
        <v>1984</v>
      </c>
      <c r="B1631" s="6" t="s">
        <v>1575</v>
      </c>
      <c r="C1631" s="6" t="s">
        <v>6851</v>
      </c>
      <c r="D1631" s="6" t="s">
        <v>6852</v>
      </c>
      <c r="E1631" s="6" t="s">
        <v>6853</v>
      </c>
      <c r="F1631" s="6" t="s">
        <v>6854</v>
      </c>
      <c r="G1631" s="24" t="s">
        <v>957</v>
      </c>
      <c r="H1631" s="24"/>
      <c r="I1631" s="24" t="s">
        <v>397</v>
      </c>
      <c r="J1631" s="24"/>
      <c r="K1631" s="24"/>
      <c r="L1631" s="24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 spans="1:29" ht="26.25" customHeight="1" x14ac:dyDescent="0.2">
      <c r="A1632" s="6" t="s">
        <v>3139</v>
      </c>
      <c r="B1632" s="6" t="s">
        <v>2365</v>
      </c>
      <c r="C1632" s="6" t="s">
        <v>6855</v>
      </c>
      <c r="D1632" s="6" t="s">
        <v>3283</v>
      </c>
      <c r="E1632" s="6" t="s">
        <v>1856</v>
      </c>
      <c r="F1632" s="6" t="s">
        <v>6856</v>
      </c>
      <c r="G1632" s="24" t="s">
        <v>256</v>
      </c>
      <c r="H1632" s="24"/>
      <c r="I1632" s="24" t="s">
        <v>397</v>
      </c>
      <c r="J1632" s="24"/>
      <c r="K1632" s="24"/>
      <c r="L1632" s="24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 spans="1:29" ht="26.25" customHeight="1" x14ac:dyDescent="0.2">
      <c r="A1633" s="6" t="s">
        <v>3280</v>
      </c>
      <c r="B1633" s="6" t="s">
        <v>6097</v>
      </c>
      <c r="C1633" s="6" t="s">
        <v>6857</v>
      </c>
      <c r="D1633" s="6" t="s">
        <v>1979</v>
      </c>
      <c r="E1633" s="6" t="s">
        <v>6858</v>
      </c>
      <c r="F1633" s="6" t="s">
        <v>6859</v>
      </c>
      <c r="G1633" s="24" t="s">
        <v>777</v>
      </c>
      <c r="H1633" s="24"/>
      <c r="I1633" s="24" t="s">
        <v>427</v>
      </c>
      <c r="J1633" s="24"/>
      <c r="K1633" s="24"/>
      <c r="L1633" s="24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 spans="1:29" ht="26.25" customHeight="1" x14ac:dyDescent="0.2">
      <c r="A1634" s="6" t="s">
        <v>251</v>
      </c>
      <c r="B1634" s="6" t="s">
        <v>117</v>
      </c>
      <c r="C1634" s="6" t="s">
        <v>6860</v>
      </c>
      <c r="D1634" s="6" t="s">
        <v>2177</v>
      </c>
      <c r="E1634" s="6" t="s">
        <v>6861</v>
      </c>
      <c r="F1634" s="6" t="s">
        <v>6862</v>
      </c>
      <c r="G1634" s="24" t="s">
        <v>50</v>
      </c>
      <c r="H1634" s="24"/>
      <c r="I1634" s="24" t="s">
        <v>3517</v>
      </c>
      <c r="J1634" s="24"/>
      <c r="K1634" s="24"/>
      <c r="L1634" s="24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 spans="1:29" ht="26.25" customHeight="1" x14ac:dyDescent="0.2">
      <c r="A1635" s="6" t="s">
        <v>4925</v>
      </c>
      <c r="B1635" s="6" t="s">
        <v>2700</v>
      </c>
      <c r="C1635" s="6" t="s">
        <v>6863</v>
      </c>
      <c r="D1635" s="6" t="s">
        <v>6864</v>
      </c>
      <c r="E1635" s="6" t="s">
        <v>5148</v>
      </c>
      <c r="F1635" s="6" t="s">
        <v>6865</v>
      </c>
      <c r="G1635" s="24" t="s">
        <v>2920</v>
      </c>
      <c r="H1635" s="24"/>
      <c r="I1635" s="24" t="s">
        <v>2811</v>
      </c>
      <c r="J1635" s="24"/>
      <c r="K1635" s="24"/>
      <c r="L1635" s="24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 spans="1:29" ht="26.25" customHeight="1" x14ac:dyDescent="0.2">
      <c r="A1636" s="6" t="s">
        <v>1280</v>
      </c>
      <c r="B1636" s="6" t="s">
        <v>1664</v>
      </c>
      <c r="C1636" s="6" t="s">
        <v>6866</v>
      </c>
      <c r="D1636" s="6" t="s">
        <v>5492</v>
      </c>
      <c r="E1636" s="6" t="s">
        <v>6867</v>
      </c>
      <c r="F1636" s="6" t="s">
        <v>6868</v>
      </c>
      <c r="G1636" s="24" t="s">
        <v>462</v>
      </c>
      <c r="H1636" s="24"/>
      <c r="I1636" s="24" t="s">
        <v>6869</v>
      </c>
      <c r="J1636" s="24"/>
      <c r="K1636" s="24"/>
      <c r="L1636" s="24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 spans="1:29" ht="26.25" customHeight="1" x14ac:dyDescent="0.2">
      <c r="A1637" s="6" t="s">
        <v>5204</v>
      </c>
      <c r="B1637" s="6" t="s">
        <v>1917</v>
      </c>
      <c r="C1637" s="6" t="s">
        <v>6870</v>
      </c>
      <c r="D1637" s="6" t="s">
        <v>6871</v>
      </c>
      <c r="E1637" s="6" t="s">
        <v>3090</v>
      </c>
      <c r="F1637" s="6" t="s">
        <v>6872</v>
      </c>
      <c r="G1637" s="24" t="s">
        <v>4310</v>
      </c>
      <c r="H1637" s="24"/>
      <c r="I1637" s="24" t="s">
        <v>1257</v>
      </c>
      <c r="J1637" s="24"/>
      <c r="K1637" s="24"/>
      <c r="L1637" s="24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 spans="1:29" ht="26.25" customHeight="1" x14ac:dyDescent="0.2">
      <c r="A1638" s="6" t="s">
        <v>5262</v>
      </c>
      <c r="B1638" s="6" t="s">
        <v>4458</v>
      </c>
      <c r="C1638" s="6" t="s">
        <v>6873</v>
      </c>
      <c r="D1638" s="6" t="s">
        <v>6874</v>
      </c>
      <c r="E1638" s="6" t="s">
        <v>6784</v>
      </c>
      <c r="F1638" s="6" t="s">
        <v>6875</v>
      </c>
      <c r="G1638" s="24" t="s">
        <v>1299</v>
      </c>
      <c r="H1638" s="24"/>
      <c r="I1638" s="24" t="s">
        <v>1300</v>
      </c>
      <c r="J1638" s="24"/>
      <c r="K1638" s="24"/>
      <c r="L1638" s="24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 spans="1:29" ht="26.25" customHeight="1" x14ac:dyDescent="0.2">
      <c r="A1639" s="6" t="s">
        <v>6876</v>
      </c>
      <c r="B1639" s="6" t="s">
        <v>3228</v>
      </c>
      <c r="C1639" s="6" t="s">
        <v>6877</v>
      </c>
      <c r="D1639" s="6" t="s">
        <v>6878</v>
      </c>
      <c r="E1639" s="6" t="s">
        <v>1534</v>
      </c>
      <c r="F1639" s="6" t="s">
        <v>6879</v>
      </c>
      <c r="G1639" s="24" t="s">
        <v>6880</v>
      </c>
      <c r="H1639" s="24"/>
      <c r="I1639" s="24" t="s">
        <v>5463</v>
      </c>
      <c r="J1639" s="24"/>
      <c r="K1639" s="24"/>
      <c r="L1639" s="24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 spans="1:29" ht="26.25" customHeight="1" x14ac:dyDescent="0.2">
      <c r="A1640" s="6" t="s">
        <v>858</v>
      </c>
      <c r="B1640" s="6" t="s">
        <v>6610</v>
      </c>
      <c r="C1640" s="6" t="s">
        <v>6881</v>
      </c>
      <c r="D1640" s="6" t="s">
        <v>5692</v>
      </c>
      <c r="E1640" s="6" t="s">
        <v>6882</v>
      </c>
      <c r="F1640" s="6" t="s">
        <v>6883</v>
      </c>
      <c r="G1640" s="24" t="s">
        <v>1314</v>
      </c>
      <c r="H1640" s="24"/>
      <c r="I1640" s="24" t="s">
        <v>1057</v>
      </c>
      <c r="J1640" s="24"/>
      <c r="K1640" s="24"/>
      <c r="L1640" s="24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 spans="1:29" ht="26.25" customHeight="1" x14ac:dyDescent="0.2">
      <c r="A1641" s="6" t="s">
        <v>687</v>
      </c>
      <c r="B1641" s="6" t="s">
        <v>924</v>
      </c>
      <c r="C1641" s="6" t="s">
        <v>6884</v>
      </c>
      <c r="D1641" s="6" t="s">
        <v>87</v>
      </c>
      <c r="E1641" s="6" t="s">
        <v>2797</v>
      </c>
      <c r="F1641" s="6" t="s">
        <v>6885</v>
      </c>
      <c r="G1641" s="24" t="s">
        <v>3341</v>
      </c>
      <c r="H1641" s="24"/>
      <c r="I1641" s="24" t="s">
        <v>3517</v>
      </c>
      <c r="J1641" s="24"/>
      <c r="K1641" s="24"/>
      <c r="L1641" s="24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 spans="1:29" ht="26.25" customHeight="1" x14ac:dyDescent="0.2">
      <c r="A1642" s="6" t="s">
        <v>6886</v>
      </c>
      <c r="B1642" s="6" t="s">
        <v>2881</v>
      </c>
      <c r="C1642" s="6" t="s">
        <v>6887</v>
      </c>
      <c r="D1642" s="6" t="s">
        <v>504</v>
      </c>
      <c r="E1642" s="6" t="s">
        <v>2298</v>
      </c>
      <c r="F1642" s="6" t="s">
        <v>6888</v>
      </c>
      <c r="G1642" s="24" t="s">
        <v>3214</v>
      </c>
      <c r="H1642" s="24"/>
      <c r="I1642" s="24" t="s">
        <v>701</v>
      </c>
      <c r="J1642" s="24"/>
      <c r="K1642" s="24"/>
      <c r="L1642" s="24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 spans="1:29" ht="26.25" customHeight="1" x14ac:dyDescent="0.2">
      <c r="A1643" s="6" t="s">
        <v>1229</v>
      </c>
      <c r="B1643" s="6" t="s">
        <v>2430</v>
      </c>
      <c r="C1643" s="6" t="s">
        <v>6889</v>
      </c>
      <c r="D1643" s="6" t="s">
        <v>6890</v>
      </c>
      <c r="E1643" s="6" t="s">
        <v>6891</v>
      </c>
      <c r="F1643" s="6" t="s">
        <v>6892</v>
      </c>
      <c r="G1643" s="24" t="s">
        <v>1625</v>
      </c>
      <c r="H1643" s="24"/>
      <c r="I1643" s="24" t="s">
        <v>3010</v>
      </c>
      <c r="J1643" s="24"/>
      <c r="K1643" s="24"/>
      <c r="L1643" s="24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 spans="1:29" ht="26.25" customHeight="1" x14ac:dyDescent="0.2">
      <c r="A1644" s="6" t="s">
        <v>3864</v>
      </c>
      <c r="B1644" s="6" t="s">
        <v>245</v>
      </c>
      <c r="C1644" s="6" t="s">
        <v>6893</v>
      </c>
      <c r="D1644" s="6" t="s">
        <v>2551</v>
      </c>
      <c r="E1644" s="6" t="s">
        <v>6894</v>
      </c>
      <c r="F1644" s="6" t="s">
        <v>6895</v>
      </c>
      <c r="G1644" s="24" t="s">
        <v>6699</v>
      </c>
      <c r="H1644" s="24"/>
      <c r="I1644" s="24" t="s">
        <v>1655</v>
      </c>
      <c r="J1644" s="24"/>
      <c r="K1644" s="24"/>
      <c r="L1644" s="24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 spans="1:29" ht="26.25" customHeight="1" x14ac:dyDescent="0.2">
      <c r="A1645" s="6" t="s">
        <v>4657</v>
      </c>
      <c r="B1645" s="6" t="s">
        <v>1205</v>
      </c>
      <c r="C1645" s="6" t="s">
        <v>6896</v>
      </c>
      <c r="D1645" s="6" t="s">
        <v>6897</v>
      </c>
      <c r="E1645" s="6" t="s">
        <v>6898</v>
      </c>
      <c r="F1645" s="6" t="s">
        <v>6899</v>
      </c>
      <c r="G1645" s="24" t="s">
        <v>396</v>
      </c>
      <c r="H1645" s="24"/>
      <c r="I1645" s="24" t="s">
        <v>389</v>
      </c>
      <c r="J1645" s="24"/>
      <c r="K1645" s="24"/>
      <c r="L1645" s="24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 spans="1:29" ht="26.25" customHeight="1" x14ac:dyDescent="0.2">
      <c r="A1646" s="6" t="s">
        <v>850</v>
      </c>
      <c r="B1646" s="6" t="s">
        <v>6900</v>
      </c>
      <c r="C1646" s="6" t="s">
        <v>6901</v>
      </c>
      <c r="D1646" s="6" t="s">
        <v>4417</v>
      </c>
      <c r="E1646" s="6" t="s">
        <v>6401</v>
      </c>
      <c r="F1646" s="6" t="s">
        <v>6902</v>
      </c>
      <c r="G1646" s="24" t="s">
        <v>1117</v>
      </c>
      <c r="H1646" s="24"/>
      <c r="I1646" s="24" t="s">
        <v>1396</v>
      </c>
      <c r="J1646" s="24"/>
      <c r="K1646" s="24"/>
      <c r="L1646" s="24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 spans="1:29" ht="26.25" customHeight="1" x14ac:dyDescent="0.2">
      <c r="A1647" s="6" t="s">
        <v>6211</v>
      </c>
      <c r="B1647" s="6" t="s">
        <v>1683</v>
      </c>
      <c r="C1647" s="6" t="s">
        <v>6903</v>
      </c>
      <c r="D1647" s="6" t="s">
        <v>3283</v>
      </c>
      <c r="E1647" s="6" t="s">
        <v>6904</v>
      </c>
      <c r="F1647" s="6" t="s">
        <v>6905</v>
      </c>
      <c r="G1647" s="24" t="s">
        <v>2323</v>
      </c>
      <c r="H1647" s="24"/>
      <c r="I1647" s="24" t="s">
        <v>138</v>
      </c>
      <c r="J1647" s="24"/>
      <c r="K1647" s="24"/>
      <c r="L1647" s="24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 spans="1:29" ht="26.25" customHeight="1" x14ac:dyDescent="0.2">
      <c r="A1648" s="6" t="s">
        <v>44</v>
      </c>
      <c r="B1648" s="6" t="s">
        <v>6906</v>
      </c>
      <c r="C1648" s="6" t="s">
        <v>6907</v>
      </c>
      <c r="D1648" s="6" t="s">
        <v>6908</v>
      </c>
      <c r="E1648" s="6" t="s">
        <v>1534</v>
      </c>
      <c r="F1648" s="6" t="s">
        <v>6909</v>
      </c>
      <c r="G1648" s="24" t="s">
        <v>5249</v>
      </c>
      <c r="H1648" s="24"/>
      <c r="I1648" s="24" t="s">
        <v>145</v>
      </c>
      <c r="J1648" s="24"/>
      <c r="K1648" s="24"/>
      <c r="L1648" s="24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 spans="1:29" ht="26.25" customHeight="1" x14ac:dyDescent="0.2">
      <c r="A1649" s="6" t="s">
        <v>2616</v>
      </c>
      <c r="B1649" s="6" t="s">
        <v>6910</v>
      </c>
      <c r="C1649" s="6" t="s">
        <v>6911</v>
      </c>
      <c r="D1649" s="6" t="s">
        <v>1179</v>
      </c>
      <c r="E1649" s="6" t="s">
        <v>6912</v>
      </c>
      <c r="F1649" s="6" t="s">
        <v>6913</v>
      </c>
      <c r="G1649" s="24" t="s">
        <v>756</v>
      </c>
      <c r="H1649" s="24"/>
      <c r="I1649" s="24" t="s">
        <v>1632</v>
      </c>
      <c r="J1649" s="24"/>
      <c r="K1649" s="24"/>
      <c r="L1649" s="24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 spans="1:29" ht="26.25" customHeight="1" x14ac:dyDescent="0.2">
      <c r="A1650" s="6" t="s">
        <v>68</v>
      </c>
      <c r="B1650" s="6" t="s">
        <v>6914</v>
      </c>
      <c r="C1650" s="6" t="s">
        <v>6915</v>
      </c>
      <c r="D1650" s="6" t="s">
        <v>6916</v>
      </c>
      <c r="E1650" s="6" t="s">
        <v>6917</v>
      </c>
      <c r="F1650" s="6" t="s">
        <v>6918</v>
      </c>
      <c r="G1650" s="24" t="s">
        <v>707</v>
      </c>
      <c r="H1650" s="24"/>
      <c r="I1650" s="24" t="s">
        <v>1702</v>
      </c>
      <c r="J1650" s="24"/>
      <c r="K1650" s="24"/>
      <c r="L1650" s="24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 spans="1:29" ht="26.25" customHeight="1" x14ac:dyDescent="0.2">
      <c r="A1651" s="6" t="s">
        <v>374</v>
      </c>
      <c r="B1651" s="6" t="s">
        <v>2017</v>
      </c>
      <c r="C1651" s="6" t="s">
        <v>6919</v>
      </c>
      <c r="D1651" s="6" t="s">
        <v>6920</v>
      </c>
      <c r="E1651" s="6" t="s">
        <v>6921</v>
      </c>
      <c r="F1651" s="6" t="s">
        <v>6922</v>
      </c>
      <c r="G1651" s="24" t="s">
        <v>651</v>
      </c>
      <c r="H1651" s="24"/>
      <c r="I1651" s="24" t="s">
        <v>6923</v>
      </c>
      <c r="J1651" s="24"/>
      <c r="K1651" s="24"/>
      <c r="L1651" s="24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 spans="1:29" ht="26.25" customHeight="1" x14ac:dyDescent="0.2">
      <c r="A1652" s="6" t="s">
        <v>4300</v>
      </c>
      <c r="B1652" s="6" t="s">
        <v>6924</v>
      </c>
      <c r="C1652" s="6" t="s">
        <v>6925</v>
      </c>
      <c r="D1652" s="6" t="s">
        <v>5465</v>
      </c>
      <c r="E1652" s="6" t="s">
        <v>6926</v>
      </c>
      <c r="F1652" s="6" t="s">
        <v>6927</v>
      </c>
      <c r="G1652" s="24" t="s">
        <v>2823</v>
      </c>
      <c r="H1652" s="24"/>
      <c r="I1652" s="24" t="s">
        <v>1228</v>
      </c>
      <c r="J1652" s="24"/>
      <c r="K1652" s="24"/>
      <c r="L1652" s="24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 spans="1:29" ht="26.25" customHeight="1" x14ac:dyDescent="0.2">
      <c r="A1653" s="6" t="s">
        <v>6285</v>
      </c>
      <c r="B1653" s="6" t="s">
        <v>6928</v>
      </c>
      <c r="C1653" s="6" t="s">
        <v>6929</v>
      </c>
      <c r="D1653" s="6" t="s">
        <v>5596</v>
      </c>
      <c r="E1653" s="6" t="s">
        <v>240</v>
      </c>
      <c r="F1653" s="6" t="s">
        <v>6930</v>
      </c>
      <c r="G1653" s="24" t="s">
        <v>4877</v>
      </c>
      <c r="H1653" s="24"/>
      <c r="I1653" s="24" t="s">
        <v>1451</v>
      </c>
      <c r="J1653" s="24"/>
      <c r="K1653" s="24"/>
      <c r="L1653" s="24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 spans="1:29" ht="26.25" customHeight="1" x14ac:dyDescent="0.2">
      <c r="A1654" s="6" t="s">
        <v>3460</v>
      </c>
      <c r="B1654" s="6" t="s">
        <v>3747</v>
      </c>
      <c r="C1654" s="6" t="s">
        <v>6931</v>
      </c>
      <c r="D1654" s="6" t="s">
        <v>481</v>
      </c>
      <c r="E1654" s="6" t="s">
        <v>6932</v>
      </c>
      <c r="F1654" s="6" t="s">
        <v>6933</v>
      </c>
      <c r="G1654" s="24" t="s">
        <v>144</v>
      </c>
      <c r="H1654" s="24"/>
      <c r="I1654" s="24" t="s">
        <v>1378</v>
      </c>
      <c r="J1654" s="24"/>
      <c r="K1654" s="24"/>
      <c r="L1654" s="24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 spans="1:29" ht="26.25" customHeight="1" x14ac:dyDescent="0.2">
      <c r="A1655" s="6" t="s">
        <v>2929</v>
      </c>
      <c r="B1655" s="6" t="s">
        <v>6934</v>
      </c>
      <c r="C1655" s="6" t="s">
        <v>6935</v>
      </c>
      <c r="D1655" s="6" t="s">
        <v>6936</v>
      </c>
      <c r="E1655" s="6" t="s">
        <v>6937</v>
      </c>
      <c r="F1655" s="6" t="s">
        <v>6938</v>
      </c>
      <c r="G1655" s="24" t="s">
        <v>2920</v>
      </c>
      <c r="H1655" s="24"/>
      <c r="I1655" s="24" t="s">
        <v>1063</v>
      </c>
      <c r="J1655" s="24"/>
      <c r="K1655" s="24"/>
      <c r="L1655" s="24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 spans="1:29" ht="26.25" customHeight="1" x14ac:dyDescent="0.2">
      <c r="A1656" s="6" t="s">
        <v>5999</v>
      </c>
      <c r="B1656" s="6" t="s">
        <v>414</v>
      </c>
      <c r="C1656" s="6" t="s">
        <v>6939</v>
      </c>
      <c r="D1656" s="6" t="s">
        <v>6940</v>
      </c>
      <c r="E1656" s="6" t="s">
        <v>6941</v>
      </c>
      <c r="F1656" s="6" t="s">
        <v>6942</v>
      </c>
      <c r="G1656" s="24" t="s">
        <v>5261</v>
      </c>
      <c r="H1656" s="24"/>
      <c r="I1656" s="24" t="s">
        <v>1057</v>
      </c>
      <c r="J1656" s="24"/>
      <c r="K1656" s="24"/>
      <c r="L1656" s="24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 spans="1:29" ht="26.25" customHeight="1" x14ac:dyDescent="0.2">
      <c r="A1657" s="6" t="s">
        <v>871</v>
      </c>
      <c r="B1657" s="6" t="s">
        <v>2922</v>
      </c>
      <c r="C1657" s="6" t="s">
        <v>6943</v>
      </c>
      <c r="D1657" s="6" t="s">
        <v>1386</v>
      </c>
      <c r="E1657" s="6" t="s">
        <v>6944</v>
      </c>
      <c r="F1657" s="6" t="s">
        <v>6945</v>
      </c>
      <c r="G1657" s="24" t="s">
        <v>2547</v>
      </c>
      <c r="H1657" s="24"/>
      <c r="I1657" s="24" t="s">
        <v>204</v>
      </c>
      <c r="J1657" s="24"/>
      <c r="K1657" s="24"/>
      <c r="L1657" s="24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 spans="1:29" ht="26.25" customHeight="1" x14ac:dyDescent="0.2">
      <c r="A1658" s="6" t="s">
        <v>5883</v>
      </c>
      <c r="B1658" s="6" t="s">
        <v>5544</v>
      </c>
      <c r="C1658" s="6" t="s">
        <v>6946</v>
      </c>
      <c r="D1658" s="6" t="s">
        <v>6947</v>
      </c>
      <c r="E1658" s="6" t="s">
        <v>6948</v>
      </c>
      <c r="F1658" s="6" t="s">
        <v>6949</v>
      </c>
      <c r="G1658" s="24" t="s">
        <v>2231</v>
      </c>
      <c r="H1658" s="24"/>
      <c r="I1658" s="24" t="s">
        <v>6950</v>
      </c>
      <c r="J1658" s="24"/>
      <c r="K1658" s="24"/>
      <c r="L1658" s="24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 spans="1:29" ht="26.25" customHeight="1" x14ac:dyDescent="0.2">
      <c r="A1659" s="6" t="s">
        <v>6403</v>
      </c>
      <c r="B1659" s="6" t="s">
        <v>3558</v>
      </c>
      <c r="C1659" s="6" t="s">
        <v>6951</v>
      </c>
      <c r="D1659" s="6" t="s">
        <v>3301</v>
      </c>
      <c r="E1659" s="6" t="s">
        <v>1514</v>
      </c>
      <c r="F1659" s="6" t="s">
        <v>6952</v>
      </c>
      <c r="G1659" s="24" t="s">
        <v>1389</v>
      </c>
      <c r="H1659" s="24"/>
      <c r="I1659" s="24" t="s">
        <v>2698</v>
      </c>
      <c r="J1659" s="24"/>
      <c r="K1659" s="24"/>
      <c r="L1659" s="24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 spans="1:29" ht="26.25" customHeight="1" x14ac:dyDescent="0.2">
      <c r="A1660" s="6" t="s">
        <v>4383</v>
      </c>
      <c r="B1660" s="6" t="s">
        <v>310</v>
      </c>
      <c r="C1660" s="6" t="s">
        <v>6953</v>
      </c>
      <c r="D1660" s="6" t="s">
        <v>6954</v>
      </c>
      <c r="E1660" s="6" t="s">
        <v>25</v>
      </c>
      <c r="F1660" s="6" t="s">
        <v>6955</v>
      </c>
      <c r="G1660" s="24" t="s">
        <v>1822</v>
      </c>
      <c r="H1660" s="24"/>
      <c r="I1660" s="24" t="s">
        <v>1407</v>
      </c>
      <c r="J1660" s="24"/>
      <c r="K1660" s="24"/>
      <c r="L1660" s="24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 spans="1:29" ht="26.25" customHeight="1" x14ac:dyDescent="0.2">
      <c r="A1661" s="6" t="s">
        <v>4572</v>
      </c>
      <c r="B1661" s="6" t="s">
        <v>303</v>
      </c>
      <c r="C1661" s="6" t="s">
        <v>6956</v>
      </c>
      <c r="D1661" s="6" t="s">
        <v>6957</v>
      </c>
      <c r="E1661" s="6" t="s">
        <v>6958</v>
      </c>
      <c r="F1661" s="6" t="s">
        <v>6959</v>
      </c>
      <c r="G1661" s="24" t="s">
        <v>1389</v>
      </c>
      <c r="H1661" s="24"/>
      <c r="I1661" s="24" t="s">
        <v>1236</v>
      </c>
      <c r="J1661" s="24"/>
      <c r="K1661" s="24"/>
      <c r="L1661" s="24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 spans="1:29" ht="26.25" customHeight="1" x14ac:dyDescent="0.2">
      <c r="A1662" s="6" t="s">
        <v>2772</v>
      </c>
      <c r="B1662" s="6" t="s">
        <v>4629</v>
      </c>
      <c r="C1662" s="6" t="s">
        <v>6960</v>
      </c>
      <c r="D1662" s="6" t="s">
        <v>3006</v>
      </c>
      <c r="E1662" s="6" t="s">
        <v>795</v>
      </c>
      <c r="F1662" s="6" t="s">
        <v>6961</v>
      </c>
      <c r="G1662" s="24" t="s">
        <v>2185</v>
      </c>
      <c r="H1662" s="24"/>
      <c r="I1662" s="24" t="s">
        <v>1801</v>
      </c>
      <c r="J1662" s="24"/>
      <c r="K1662" s="24"/>
      <c r="L1662" s="24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 spans="1:29" ht="26.25" customHeight="1" x14ac:dyDescent="0.2">
      <c r="A1663" s="6" t="s">
        <v>3050</v>
      </c>
      <c r="B1663" s="6" t="s">
        <v>6847</v>
      </c>
      <c r="C1663" s="6" t="s">
        <v>6962</v>
      </c>
      <c r="D1663" s="6" t="s">
        <v>5685</v>
      </c>
      <c r="E1663" s="6" t="s">
        <v>938</v>
      </c>
      <c r="F1663" s="6" t="s">
        <v>6963</v>
      </c>
      <c r="G1663" s="24" t="s">
        <v>1056</v>
      </c>
      <c r="H1663" s="24"/>
      <c r="I1663" s="24" t="s">
        <v>555</v>
      </c>
      <c r="J1663" s="24"/>
      <c r="K1663" s="24"/>
      <c r="L1663" s="24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 spans="1:29" ht="26.25" customHeight="1" x14ac:dyDescent="0.2">
      <c r="A1664" s="6" t="s">
        <v>3216</v>
      </c>
      <c r="B1664" s="6" t="s">
        <v>6964</v>
      </c>
      <c r="C1664" s="6" t="s">
        <v>6965</v>
      </c>
      <c r="D1664" s="6" t="s">
        <v>2598</v>
      </c>
      <c r="E1664" s="6" t="s">
        <v>120</v>
      </c>
      <c r="F1664" s="6" t="s">
        <v>6966</v>
      </c>
      <c r="G1664" s="24" t="s">
        <v>940</v>
      </c>
      <c r="H1664" s="24"/>
      <c r="I1664" s="24" t="s">
        <v>941</v>
      </c>
      <c r="J1664" s="24"/>
      <c r="K1664" s="24"/>
      <c r="L1664" s="24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 spans="1:29" ht="26.25" customHeight="1" x14ac:dyDescent="0.2">
      <c r="A1665" s="6" t="s">
        <v>2021</v>
      </c>
      <c r="B1665" s="6" t="s">
        <v>6967</v>
      </c>
      <c r="C1665" s="6" t="s">
        <v>6968</v>
      </c>
      <c r="D1665" s="6" t="s">
        <v>1093</v>
      </c>
      <c r="E1665" s="6" t="s">
        <v>3331</v>
      </c>
      <c r="F1665" s="6" t="s">
        <v>6969</v>
      </c>
      <c r="G1665" s="24" t="s">
        <v>940</v>
      </c>
      <c r="H1665" s="24"/>
      <c r="I1665" s="24" t="s">
        <v>941</v>
      </c>
      <c r="J1665" s="24"/>
      <c r="K1665" s="24"/>
      <c r="L1665" s="24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 spans="1:29" ht="26.25" customHeight="1" x14ac:dyDescent="0.2">
      <c r="A1666" s="6" t="s">
        <v>4130</v>
      </c>
      <c r="B1666" s="6" t="s">
        <v>2886</v>
      </c>
      <c r="C1666" s="6" t="s">
        <v>6970</v>
      </c>
      <c r="D1666" s="6" t="s">
        <v>6971</v>
      </c>
      <c r="E1666" s="6" t="s">
        <v>4760</v>
      </c>
      <c r="F1666" s="6" t="s">
        <v>6969</v>
      </c>
      <c r="G1666" s="24" t="s">
        <v>2512</v>
      </c>
      <c r="H1666" s="24"/>
      <c r="I1666" s="24" t="s">
        <v>1096</v>
      </c>
      <c r="J1666" s="24"/>
      <c r="K1666" s="24"/>
      <c r="L1666" s="24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 spans="1:29" ht="26.25" customHeight="1" x14ac:dyDescent="0.2">
      <c r="A1667" s="6" t="s">
        <v>3001</v>
      </c>
      <c r="B1667" s="6" t="s">
        <v>2922</v>
      </c>
      <c r="C1667" s="6" t="s">
        <v>6972</v>
      </c>
      <c r="D1667" s="6" t="s">
        <v>6973</v>
      </c>
      <c r="E1667" s="6" t="s">
        <v>6974</v>
      </c>
      <c r="F1667" s="6" t="s">
        <v>6975</v>
      </c>
      <c r="G1667" s="24" t="s">
        <v>1708</v>
      </c>
      <c r="H1667" s="24"/>
      <c r="I1667" s="24" t="s">
        <v>1632</v>
      </c>
      <c r="J1667" s="24"/>
      <c r="K1667" s="24"/>
      <c r="L1667" s="24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 spans="1:29" ht="26.25" customHeight="1" x14ac:dyDescent="0.2">
      <c r="A1668" s="6" t="s">
        <v>1266</v>
      </c>
      <c r="B1668" s="6" t="s">
        <v>6524</v>
      </c>
      <c r="C1668" s="6" t="s">
        <v>6976</v>
      </c>
      <c r="D1668" s="6" t="s">
        <v>24</v>
      </c>
      <c r="E1668" s="6" t="s">
        <v>4151</v>
      </c>
      <c r="F1668" s="6" t="s">
        <v>6977</v>
      </c>
      <c r="G1668" s="24" t="s">
        <v>449</v>
      </c>
      <c r="H1668" s="24"/>
      <c r="I1668" s="24" t="s">
        <v>1118</v>
      </c>
      <c r="J1668" s="24"/>
      <c r="K1668" s="24"/>
      <c r="L1668" s="24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 spans="1:29" ht="26.25" customHeight="1" x14ac:dyDescent="0.2">
      <c r="A1669" s="6" t="s">
        <v>2929</v>
      </c>
      <c r="B1669" s="6" t="s">
        <v>5730</v>
      </c>
      <c r="C1669" s="6" t="s">
        <v>6978</v>
      </c>
      <c r="D1669" s="6" t="s">
        <v>4700</v>
      </c>
      <c r="E1669" s="6" t="s">
        <v>378</v>
      </c>
      <c r="F1669" s="6" t="s">
        <v>6979</v>
      </c>
      <c r="G1669" s="24" t="s">
        <v>499</v>
      </c>
      <c r="H1669" s="24"/>
      <c r="I1669" s="24" t="s">
        <v>1203</v>
      </c>
      <c r="J1669" s="24"/>
      <c r="K1669" s="24"/>
      <c r="L1669" s="24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 spans="1:29" ht="26.25" customHeight="1" x14ac:dyDescent="0.2">
      <c r="A1670" s="6" t="s">
        <v>6550</v>
      </c>
      <c r="B1670" s="6" t="s">
        <v>6980</v>
      </c>
      <c r="C1670" s="6" t="s">
        <v>6981</v>
      </c>
      <c r="D1670" s="6" t="s">
        <v>1075</v>
      </c>
      <c r="E1670" s="6" t="s">
        <v>2779</v>
      </c>
      <c r="F1670" s="6" t="s">
        <v>6982</v>
      </c>
      <c r="G1670" s="24" t="s">
        <v>1168</v>
      </c>
      <c r="H1670" s="24"/>
      <c r="I1670" s="24" t="s">
        <v>3653</v>
      </c>
      <c r="J1670" s="24"/>
      <c r="K1670" s="24"/>
      <c r="L1670" s="24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 spans="1:29" ht="26.25" customHeight="1" x14ac:dyDescent="0.2">
      <c r="A1671" s="6" t="s">
        <v>6232</v>
      </c>
      <c r="B1671" s="6" t="s">
        <v>30</v>
      </c>
      <c r="C1671" s="6" t="s">
        <v>6983</v>
      </c>
      <c r="D1671" s="6" t="s">
        <v>6984</v>
      </c>
      <c r="E1671" s="6" t="s">
        <v>5057</v>
      </c>
      <c r="F1671" s="6" t="s">
        <v>6985</v>
      </c>
      <c r="G1671" s="24" t="s">
        <v>1349</v>
      </c>
      <c r="H1671" s="24"/>
      <c r="I1671" s="24" t="s">
        <v>547</v>
      </c>
      <c r="J1671" s="24"/>
      <c r="K1671" s="24"/>
      <c r="L1671" s="24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 spans="1:29" ht="26.25" customHeight="1" x14ac:dyDescent="0.2">
      <c r="A1672" s="6" t="s">
        <v>2750</v>
      </c>
      <c r="B1672" s="6" t="s">
        <v>2549</v>
      </c>
      <c r="C1672" s="6" t="s">
        <v>6986</v>
      </c>
      <c r="D1672" s="6" t="s">
        <v>358</v>
      </c>
      <c r="E1672" s="6" t="s">
        <v>417</v>
      </c>
      <c r="F1672" s="6" t="s">
        <v>6987</v>
      </c>
      <c r="G1672" s="24" t="s">
        <v>6699</v>
      </c>
      <c r="H1672" s="24"/>
      <c r="I1672" s="24" t="s">
        <v>3000</v>
      </c>
      <c r="J1672" s="24"/>
      <c r="K1672" s="24"/>
      <c r="L1672" s="24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 spans="1:29" ht="26.25" customHeight="1" x14ac:dyDescent="0.2">
      <c r="A1673" s="6" t="s">
        <v>4080</v>
      </c>
      <c r="B1673" s="6" t="s">
        <v>1683</v>
      </c>
      <c r="C1673" s="6" t="s">
        <v>6988</v>
      </c>
      <c r="D1673" s="6" t="s">
        <v>6247</v>
      </c>
      <c r="E1673" s="6" t="s">
        <v>6989</v>
      </c>
      <c r="F1673" s="6" t="s">
        <v>6990</v>
      </c>
      <c r="G1673" s="24" t="s">
        <v>3554</v>
      </c>
      <c r="H1673" s="24"/>
      <c r="I1673" s="24" t="s">
        <v>6991</v>
      </c>
      <c r="J1673" s="24"/>
      <c r="K1673" s="24"/>
      <c r="L1673" s="24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 spans="1:29" ht="26.25" customHeight="1" x14ac:dyDescent="0.2">
      <c r="A1674" s="6" t="s">
        <v>3015</v>
      </c>
      <c r="B1674" s="6" t="s">
        <v>1177</v>
      </c>
      <c r="C1674" s="6" t="s">
        <v>6992</v>
      </c>
      <c r="D1674" s="6" t="s">
        <v>2080</v>
      </c>
      <c r="E1674" s="6" t="s">
        <v>6993</v>
      </c>
      <c r="F1674" s="6" t="s">
        <v>6994</v>
      </c>
      <c r="G1674" s="24" t="s">
        <v>106</v>
      </c>
      <c r="H1674" s="24"/>
      <c r="I1674" s="24" t="s">
        <v>2445</v>
      </c>
      <c r="J1674" s="24"/>
      <c r="K1674" s="24"/>
      <c r="L1674" s="24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 spans="1:29" ht="26.25" customHeight="1" x14ac:dyDescent="0.2">
      <c r="A1675" s="6" t="s">
        <v>6995</v>
      </c>
      <c r="B1675" s="6" t="s">
        <v>356</v>
      </c>
      <c r="C1675" s="6" t="s">
        <v>6996</v>
      </c>
      <c r="D1675" s="6" t="s">
        <v>6997</v>
      </c>
      <c r="E1675" s="6" t="s">
        <v>4531</v>
      </c>
      <c r="F1675" s="6" t="s">
        <v>6998</v>
      </c>
      <c r="G1675" s="24" t="s">
        <v>1264</v>
      </c>
      <c r="H1675" s="24"/>
      <c r="I1675" s="24" t="s">
        <v>1729</v>
      </c>
      <c r="J1675" s="24"/>
      <c r="K1675" s="24"/>
      <c r="L1675" s="24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 spans="1:29" ht="26.25" customHeight="1" x14ac:dyDescent="0.2">
      <c r="A1676" s="6" t="s">
        <v>4657</v>
      </c>
      <c r="B1676" s="6" t="s">
        <v>6844</v>
      </c>
      <c r="C1676" s="6" t="s">
        <v>6999</v>
      </c>
      <c r="D1676" s="6" t="s">
        <v>675</v>
      </c>
      <c r="E1676" s="6" t="s">
        <v>698</v>
      </c>
      <c r="F1676" s="6" t="s">
        <v>7000</v>
      </c>
      <c r="G1676" s="24" t="s">
        <v>2260</v>
      </c>
      <c r="H1676" s="24"/>
      <c r="I1676" s="24" t="s">
        <v>1729</v>
      </c>
      <c r="J1676" s="24"/>
      <c r="K1676" s="24"/>
      <c r="L1676" s="24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 spans="1:29" ht="26.25" customHeight="1" x14ac:dyDescent="0.2">
      <c r="A1677" s="6" t="s">
        <v>7001</v>
      </c>
      <c r="B1677" s="6" t="s">
        <v>7002</v>
      </c>
      <c r="C1677" s="6" t="s">
        <v>7003</v>
      </c>
      <c r="D1677" s="6" t="s">
        <v>4615</v>
      </c>
      <c r="E1677" s="6" t="s">
        <v>654</v>
      </c>
      <c r="F1677" s="6" t="s">
        <v>7004</v>
      </c>
      <c r="G1677" s="24" t="s">
        <v>575</v>
      </c>
      <c r="H1677" s="24"/>
      <c r="I1677" s="24" t="s">
        <v>3029</v>
      </c>
      <c r="J1677" s="24"/>
      <c r="K1677" s="24"/>
      <c r="L1677" s="24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 spans="1:29" ht="26.25" customHeight="1" x14ac:dyDescent="0.2">
      <c r="A1678" s="6" t="s">
        <v>791</v>
      </c>
      <c r="B1678" s="6" t="s">
        <v>738</v>
      </c>
      <c r="C1678" s="6" t="s">
        <v>7005</v>
      </c>
      <c r="D1678" s="6" t="s">
        <v>1365</v>
      </c>
      <c r="E1678" s="6" t="s">
        <v>3284</v>
      </c>
      <c r="F1678" s="6" t="s">
        <v>7006</v>
      </c>
      <c r="G1678" s="24" t="s">
        <v>50</v>
      </c>
      <c r="H1678" s="24"/>
      <c r="I1678" s="24" t="s">
        <v>3517</v>
      </c>
      <c r="J1678" s="24"/>
      <c r="K1678" s="24"/>
      <c r="L1678" s="24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 spans="1:29" ht="26.25" customHeight="1" x14ac:dyDescent="0.2">
      <c r="A1679" s="6" t="s">
        <v>2929</v>
      </c>
      <c r="B1679" s="6" t="s">
        <v>7007</v>
      </c>
      <c r="C1679" s="6" t="s">
        <v>7008</v>
      </c>
      <c r="D1679" s="6" t="s">
        <v>3283</v>
      </c>
      <c r="E1679" s="6" t="s">
        <v>1143</v>
      </c>
      <c r="F1679" s="6" t="s">
        <v>7009</v>
      </c>
      <c r="G1679" s="24" t="s">
        <v>940</v>
      </c>
      <c r="H1679" s="24"/>
      <c r="I1679" s="24">
        <v>70.39</v>
      </c>
      <c r="J1679" s="24"/>
      <c r="K1679" s="24"/>
      <c r="L1679" s="24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 spans="1:29" ht="26.25" customHeight="1" x14ac:dyDescent="0.2">
      <c r="A1680" s="6" t="s">
        <v>3820</v>
      </c>
      <c r="B1680" s="6" t="s">
        <v>3568</v>
      </c>
      <c r="C1680" s="6" t="s">
        <v>7010</v>
      </c>
      <c r="D1680" s="6" t="s">
        <v>1718</v>
      </c>
      <c r="E1680" s="6" t="s">
        <v>7011</v>
      </c>
      <c r="F1680" s="6" t="s">
        <v>7012</v>
      </c>
      <c r="G1680" s="24" t="s">
        <v>1529</v>
      </c>
      <c r="H1680" s="24"/>
      <c r="I1680" s="24" t="s">
        <v>2691</v>
      </c>
      <c r="J1680" s="24"/>
      <c r="K1680" s="24"/>
      <c r="L1680" s="24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 spans="1:29" ht="26.25" customHeight="1" x14ac:dyDescent="0.2">
      <c r="A1681" s="6" t="s">
        <v>280</v>
      </c>
      <c r="B1681" s="6" t="s">
        <v>3256</v>
      </c>
      <c r="C1681" s="6" t="s">
        <v>7013</v>
      </c>
      <c r="D1681" s="6" t="s">
        <v>2412</v>
      </c>
      <c r="E1681" s="6" t="s">
        <v>4501</v>
      </c>
      <c r="F1681" s="6" t="s">
        <v>7014</v>
      </c>
      <c r="G1681" s="24" t="s">
        <v>670</v>
      </c>
      <c r="H1681" s="24"/>
      <c r="I1681" s="24" t="s">
        <v>2092</v>
      </c>
      <c r="J1681" s="24"/>
      <c r="K1681" s="24"/>
      <c r="L1681" s="24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 spans="1:29" ht="26.25" customHeight="1" x14ac:dyDescent="0.2">
      <c r="A1682" s="6" t="s">
        <v>1544</v>
      </c>
      <c r="B1682" s="6" t="s">
        <v>5129</v>
      </c>
      <c r="C1682" s="6" t="s">
        <v>7015</v>
      </c>
      <c r="D1682" s="6" t="s">
        <v>4716</v>
      </c>
      <c r="E1682" s="6" t="s">
        <v>33</v>
      </c>
      <c r="F1682" s="6" t="s">
        <v>7016</v>
      </c>
      <c r="G1682" s="24" t="s">
        <v>2237</v>
      </c>
      <c r="H1682" s="24"/>
      <c r="I1682" s="24" t="s">
        <v>3000</v>
      </c>
      <c r="J1682" s="24"/>
      <c r="K1682" s="24"/>
      <c r="L1682" s="24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 spans="1:29" ht="26.25" customHeight="1" x14ac:dyDescent="0.2">
      <c r="A1683" s="6" t="s">
        <v>4714</v>
      </c>
      <c r="B1683" s="6" t="s">
        <v>2324</v>
      </c>
      <c r="C1683" s="6" t="s">
        <v>7017</v>
      </c>
      <c r="D1683" s="6" t="s">
        <v>7018</v>
      </c>
      <c r="E1683" s="6" t="s">
        <v>4963</v>
      </c>
      <c r="F1683" s="6" t="s">
        <v>7019</v>
      </c>
      <c r="G1683" s="24" t="s">
        <v>4950</v>
      </c>
      <c r="H1683" s="24"/>
      <c r="I1683" s="24" t="s">
        <v>4291</v>
      </c>
      <c r="J1683" s="24"/>
      <c r="K1683" s="24"/>
      <c r="L1683" s="24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 spans="1:29" ht="26.25" customHeight="1" x14ac:dyDescent="0.2">
      <c r="A1684" s="6" t="s">
        <v>2196</v>
      </c>
      <c r="B1684" s="6" t="s">
        <v>1736</v>
      </c>
      <c r="C1684" s="6" t="s">
        <v>7020</v>
      </c>
      <c r="D1684" s="6" t="s">
        <v>1755</v>
      </c>
      <c r="E1684" s="6" t="s">
        <v>3644</v>
      </c>
      <c r="F1684" s="6" t="s">
        <v>7021</v>
      </c>
      <c r="G1684" s="24" t="s">
        <v>2260</v>
      </c>
      <c r="H1684" s="24"/>
      <c r="I1684" s="24" t="s">
        <v>708</v>
      </c>
      <c r="J1684" s="24"/>
      <c r="K1684" s="24"/>
      <c r="L1684" s="24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 spans="1:29" ht="26.25" customHeight="1" x14ac:dyDescent="0.2">
      <c r="A1685" s="6" t="s">
        <v>7022</v>
      </c>
      <c r="B1685" s="6" t="s">
        <v>1597</v>
      </c>
      <c r="C1685" s="6" t="s">
        <v>7023</v>
      </c>
      <c r="D1685" s="6" t="s">
        <v>602</v>
      </c>
      <c r="E1685" s="6" t="s">
        <v>1726</v>
      </c>
      <c r="F1685" s="6" t="s">
        <v>7024</v>
      </c>
      <c r="G1685" s="24" t="s">
        <v>4174</v>
      </c>
      <c r="H1685" s="24"/>
      <c r="I1685" s="24" t="s">
        <v>1078</v>
      </c>
      <c r="J1685" s="24"/>
      <c r="K1685" s="24"/>
      <c r="L1685" s="24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 spans="1:29" ht="26.25" customHeight="1" x14ac:dyDescent="0.2">
      <c r="A1686" s="6" t="s">
        <v>766</v>
      </c>
      <c r="B1686" s="6" t="s">
        <v>5458</v>
      </c>
      <c r="C1686" s="6" t="s">
        <v>7025</v>
      </c>
      <c r="D1686" s="6" t="s">
        <v>2514</v>
      </c>
      <c r="E1686" s="6" t="s">
        <v>2644</v>
      </c>
      <c r="F1686" s="6" t="s">
        <v>7026</v>
      </c>
      <c r="G1686" s="24" t="s">
        <v>1395</v>
      </c>
      <c r="H1686" s="24"/>
      <c r="I1686" s="24" t="s">
        <v>485</v>
      </c>
      <c r="J1686" s="24"/>
      <c r="K1686" s="24"/>
      <c r="L1686" s="24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 spans="1:29" ht="26.25" customHeight="1" x14ac:dyDescent="0.2">
      <c r="A1687" s="6" t="s">
        <v>7027</v>
      </c>
      <c r="B1687" s="6" t="s">
        <v>3114</v>
      </c>
      <c r="C1687" s="6" t="s">
        <v>7028</v>
      </c>
      <c r="D1687" s="6" t="s">
        <v>7029</v>
      </c>
      <c r="E1687" s="6" t="s">
        <v>1448</v>
      </c>
      <c r="F1687" s="6" t="s">
        <v>7030</v>
      </c>
      <c r="G1687" s="24" t="s">
        <v>4210</v>
      </c>
      <c r="H1687" s="24"/>
      <c r="I1687" s="24" t="s">
        <v>1307</v>
      </c>
      <c r="J1687" s="24"/>
      <c r="K1687" s="24"/>
      <c r="L1687" s="24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 spans="1:29" ht="26.25" customHeight="1" x14ac:dyDescent="0.2">
      <c r="A1688" s="6" t="s">
        <v>3934</v>
      </c>
      <c r="B1688" s="6" t="s">
        <v>1267</v>
      </c>
      <c r="C1688" s="6" t="s">
        <v>7031</v>
      </c>
      <c r="D1688" s="6" t="s">
        <v>7032</v>
      </c>
      <c r="E1688" s="6" t="s">
        <v>4404</v>
      </c>
      <c r="F1688" s="6" t="s">
        <v>7033</v>
      </c>
      <c r="G1688" s="24" t="s">
        <v>1607</v>
      </c>
      <c r="H1688" s="24"/>
      <c r="I1688" s="24" t="s">
        <v>389</v>
      </c>
      <c r="J1688" s="24"/>
      <c r="K1688" s="24"/>
      <c r="L1688" s="24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 spans="1:29" ht="26.25" customHeight="1" x14ac:dyDescent="0.2">
      <c r="A1689" s="6" t="s">
        <v>1656</v>
      </c>
      <c r="B1689" s="6" t="s">
        <v>6200</v>
      </c>
      <c r="C1689" s="6"/>
      <c r="D1689" s="6"/>
      <c r="E1689" s="6"/>
      <c r="F1689" s="6" t="s">
        <v>7034</v>
      </c>
      <c r="G1689" s="24" t="s">
        <v>1741</v>
      </c>
      <c r="H1689" s="24"/>
      <c r="I1689" s="24" t="s">
        <v>3086</v>
      </c>
      <c r="J1689" s="24"/>
      <c r="K1689" s="24"/>
      <c r="L1689" s="24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 spans="1:29" ht="26.25" customHeight="1" x14ac:dyDescent="0.2">
      <c r="A1690" s="6" t="s">
        <v>7035</v>
      </c>
      <c r="B1690" s="6" t="s">
        <v>7036</v>
      </c>
      <c r="C1690" s="6"/>
      <c r="D1690" s="6"/>
      <c r="E1690" s="6"/>
      <c r="F1690" s="6" t="s">
        <v>7037</v>
      </c>
      <c r="G1690" s="24" t="s">
        <v>612</v>
      </c>
      <c r="H1690" s="24"/>
      <c r="I1690" s="24" t="s">
        <v>4374</v>
      </c>
      <c r="J1690" s="24"/>
      <c r="K1690" s="24"/>
      <c r="L1690" s="24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 spans="1:29" ht="26.25" customHeight="1" x14ac:dyDescent="0.2">
      <c r="A1691" s="6" t="s">
        <v>6064</v>
      </c>
      <c r="B1691" s="6" t="s">
        <v>3600</v>
      </c>
      <c r="C1691" s="6"/>
      <c r="D1691" s="6"/>
      <c r="E1691" s="6"/>
      <c r="F1691" s="6" t="s">
        <v>7038</v>
      </c>
      <c r="G1691" s="24" t="s">
        <v>484</v>
      </c>
      <c r="H1691" s="24"/>
      <c r="I1691" s="24">
        <v>74.099999999999994</v>
      </c>
      <c r="J1691" s="24"/>
      <c r="K1691" s="24"/>
      <c r="L1691" s="24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 spans="1:29" ht="26.25" customHeight="1" x14ac:dyDescent="0.2">
      <c r="A1692" s="6" t="s">
        <v>5674</v>
      </c>
      <c r="B1692" s="6" t="s">
        <v>2256</v>
      </c>
      <c r="C1692" s="6"/>
      <c r="D1692" s="6"/>
      <c r="E1692" s="6"/>
      <c r="F1692" s="6" t="s">
        <v>7039</v>
      </c>
      <c r="G1692" s="24" t="s">
        <v>3640</v>
      </c>
      <c r="H1692" s="24"/>
      <c r="I1692" s="24" t="s">
        <v>1378</v>
      </c>
      <c r="J1692" s="24"/>
      <c r="K1692" s="24"/>
      <c r="L1692" s="24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 spans="1:29" ht="26.25" customHeight="1" x14ac:dyDescent="0.2">
      <c r="A1693" s="6" t="s">
        <v>1601</v>
      </c>
      <c r="B1693" s="6" t="s">
        <v>3134</v>
      </c>
      <c r="C1693" s="6"/>
      <c r="D1693" s="6"/>
      <c r="E1693" s="6"/>
      <c r="F1693" s="6" t="s">
        <v>7040</v>
      </c>
      <c r="G1693" s="24" t="s">
        <v>522</v>
      </c>
      <c r="H1693" s="24"/>
      <c r="I1693" s="24" t="s">
        <v>1801</v>
      </c>
      <c r="J1693" s="24"/>
      <c r="K1693" s="24"/>
      <c r="L1693" s="24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 spans="1:29" ht="26.25" customHeight="1" x14ac:dyDescent="0.2">
      <c r="A1694" s="6" t="s">
        <v>3075</v>
      </c>
      <c r="B1694" s="6" t="s">
        <v>5573</v>
      </c>
      <c r="C1694" s="6"/>
      <c r="D1694" s="6"/>
      <c r="E1694" s="6"/>
      <c r="F1694" s="6" t="s">
        <v>7041</v>
      </c>
      <c r="G1694" s="24" t="s">
        <v>286</v>
      </c>
      <c r="H1694" s="24"/>
      <c r="I1694" s="24" t="s">
        <v>2329</v>
      </c>
      <c r="J1694" s="24"/>
      <c r="K1694" s="24"/>
      <c r="L1694" s="24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 spans="1:29" ht="26.25" customHeight="1" x14ac:dyDescent="0.2">
      <c r="A1695" s="6" t="s">
        <v>3923</v>
      </c>
      <c r="B1695" s="6" t="s">
        <v>7042</v>
      </c>
      <c r="C1695" s="6"/>
      <c r="D1695" s="6"/>
      <c r="E1695" s="6"/>
      <c r="F1695" s="6" t="s">
        <v>7043</v>
      </c>
      <c r="G1695" s="24" t="s">
        <v>749</v>
      </c>
      <c r="H1695" s="24"/>
      <c r="I1695" s="24" t="s">
        <v>4546</v>
      </c>
      <c r="J1695" s="24"/>
      <c r="K1695" s="24"/>
      <c r="L1695" s="24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 spans="1:29" ht="26.25" customHeight="1" x14ac:dyDescent="0.2">
      <c r="A1696" s="6" t="s">
        <v>4204</v>
      </c>
      <c r="B1696" s="6" t="s">
        <v>3293</v>
      </c>
      <c r="C1696" s="6"/>
      <c r="D1696" s="6"/>
      <c r="E1696" s="6"/>
      <c r="F1696" s="6" t="s">
        <v>7044</v>
      </c>
      <c r="G1696" s="24" t="s">
        <v>940</v>
      </c>
      <c r="H1696" s="24"/>
      <c r="I1696" s="24" t="s">
        <v>3517</v>
      </c>
      <c r="J1696" s="24"/>
      <c r="K1696" s="24"/>
      <c r="L1696" s="24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 spans="1:29" ht="26.25" customHeight="1" x14ac:dyDescent="0.2">
      <c r="A1697" s="6" t="s">
        <v>5577</v>
      </c>
      <c r="B1697" s="6" t="s">
        <v>5294</v>
      </c>
      <c r="C1697" s="6"/>
      <c r="D1697" s="6"/>
      <c r="E1697" s="6"/>
      <c r="F1697" s="6" t="s">
        <v>7045</v>
      </c>
      <c r="G1697" s="24" t="s">
        <v>4847</v>
      </c>
      <c r="H1697" s="24"/>
      <c r="I1697" s="24" t="s">
        <v>1368</v>
      </c>
      <c r="J1697" s="24"/>
      <c r="K1697" s="24"/>
      <c r="L1697" s="24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 spans="1:29" ht="26.25" customHeight="1" x14ac:dyDescent="0.2">
      <c r="A1698" s="6" t="s">
        <v>3609</v>
      </c>
      <c r="B1698" s="6" t="s">
        <v>7046</v>
      </c>
      <c r="C1698" s="6"/>
      <c r="D1698" s="6"/>
      <c r="E1698" s="6"/>
      <c r="F1698" s="6" t="s">
        <v>7047</v>
      </c>
      <c r="G1698" s="24" t="s">
        <v>3635</v>
      </c>
      <c r="H1698" s="24"/>
      <c r="I1698" s="24" t="s">
        <v>435</v>
      </c>
      <c r="J1698" s="24"/>
      <c r="K1698" s="24"/>
      <c r="L1698" s="24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 spans="1:29" ht="26.25" customHeight="1" x14ac:dyDescent="0.2">
      <c r="A1699" s="6" t="s">
        <v>4885</v>
      </c>
      <c r="B1699" s="6" t="s">
        <v>7048</v>
      </c>
      <c r="C1699" s="6"/>
      <c r="D1699" s="6"/>
      <c r="E1699" s="6"/>
      <c r="F1699" s="6" t="s">
        <v>7049</v>
      </c>
      <c r="G1699" s="24" t="s">
        <v>1235</v>
      </c>
      <c r="H1699" s="24"/>
      <c r="I1699" s="24" t="s">
        <v>2824</v>
      </c>
      <c r="J1699" s="24"/>
      <c r="K1699" s="24"/>
      <c r="L1699" s="24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 spans="1:29" ht="26.25" customHeight="1" x14ac:dyDescent="0.2">
      <c r="A1700" s="6" t="s">
        <v>6329</v>
      </c>
      <c r="B1700" s="6" t="s">
        <v>1426</v>
      </c>
      <c r="C1700" s="6"/>
      <c r="D1700" s="6"/>
      <c r="E1700" s="6"/>
      <c r="F1700" s="6" t="s">
        <v>7050</v>
      </c>
      <c r="G1700" s="24" t="s">
        <v>1479</v>
      </c>
      <c r="H1700" s="24"/>
      <c r="I1700" s="24" t="s">
        <v>1322</v>
      </c>
      <c r="J1700" s="24"/>
      <c r="K1700" s="24"/>
      <c r="L1700" s="24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 spans="1:29" ht="26.25" customHeight="1" x14ac:dyDescent="0.2">
      <c r="A1701" s="6" t="s">
        <v>1052</v>
      </c>
      <c r="B1701" s="6" t="s">
        <v>7051</v>
      </c>
      <c r="C1701" s="6"/>
      <c r="D1701" s="6"/>
      <c r="E1701" s="6"/>
      <c r="F1701" s="6" t="s">
        <v>7052</v>
      </c>
      <c r="G1701" s="24" t="s">
        <v>235</v>
      </c>
      <c r="H1701" s="24"/>
      <c r="I1701" s="24" t="s">
        <v>1742</v>
      </c>
      <c r="J1701" s="24"/>
      <c r="K1701" s="24"/>
      <c r="L1701" s="24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 spans="1:29" ht="26.25" customHeight="1" x14ac:dyDescent="0.2">
      <c r="A1702" s="6" t="s">
        <v>6149</v>
      </c>
      <c r="B1702" s="6" t="s">
        <v>3832</v>
      </c>
      <c r="C1702" s="6"/>
      <c r="D1702" s="6"/>
      <c r="E1702" s="6"/>
      <c r="F1702" s="6" t="s">
        <v>7053</v>
      </c>
      <c r="G1702" s="24" t="s">
        <v>985</v>
      </c>
      <c r="H1702" s="24"/>
      <c r="I1702" s="24" t="s">
        <v>123</v>
      </c>
      <c r="J1702" s="24"/>
      <c r="K1702" s="24"/>
      <c r="L1702" s="24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 spans="1:29" ht="26.25" customHeight="1" x14ac:dyDescent="0.2">
      <c r="A1703" s="6" t="s">
        <v>2021</v>
      </c>
      <c r="B1703" s="6" t="s">
        <v>7054</v>
      </c>
      <c r="C1703" s="6"/>
      <c r="D1703" s="6"/>
      <c r="E1703" s="6"/>
      <c r="F1703" s="6" t="s">
        <v>7055</v>
      </c>
      <c r="G1703" s="24" t="s">
        <v>50</v>
      </c>
      <c r="H1703" s="24"/>
      <c r="I1703" s="24" t="s">
        <v>3517</v>
      </c>
      <c r="J1703" s="24"/>
      <c r="K1703" s="24"/>
      <c r="L1703" s="24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 spans="1:29" ht="26.25" customHeight="1" x14ac:dyDescent="0.2">
      <c r="A1704" s="6" t="s">
        <v>4787</v>
      </c>
      <c r="B1704" s="6" t="s">
        <v>1230</v>
      </c>
      <c r="C1704" s="6"/>
      <c r="D1704" s="6"/>
      <c r="E1704" s="6"/>
      <c r="F1704" s="6" t="s">
        <v>7056</v>
      </c>
      <c r="G1704" s="24" t="s">
        <v>3298</v>
      </c>
      <c r="H1704" s="24"/>
      <c r="I1704" s="24" t="s">
        <v>4145</v>
      </c>
      <c r="J1704" s="24"/>
      <c r="K1704" s="24"/>
      <c r="L1704" s="24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 spans="1:29" ht="26.25" customHeight="1" x14ac:dyDescent="0.2">
      <c r="A1705" s="6" t="s">
        <v>6995</v>
      </c>
      <c r="B1705" s="6" t="s">
        <v>230</v>
      </c>
      <c r="C1705" s="6"/>
      <c r="D1705" s="6"/>
      <c r="E1705" s="6"/>
      <c r="F1705" s="6" t="s">
        <v>7057</v>
      </c>
      <c r="G1705" s="24" t="s">
        <v>338</v>
      </c>
      <c r="H1705" s="24"/>
      <c r="I1705" s="24" t="s">
        <v>2993</v>
      </c>
      <c r="J1705" s="24"/>
      <c r="K1705" s="24"/>
      <c r="L1705" s="24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 spans="1:29" ht="26.25" customHeight="1" x14ac:dyDescent="0.2">
      <c r="A1706" s="6" t="s">
        <v>3227</v>
      </c>
      <c r="B1706" s="6" t="s">
        <v>5175</v>
      </c>
      <c r="C1706" s="6"/>
      <c r="D1706" s="6"/>
      <c r="E1706" s="6"/>
      <c r="F1706" s="6" t="s">
        <v>7058</v>
      </c>
      <c r="G1706" s="24" t="s">
        <v>7059</v>
      </c>
      <c r="H1706" s="24"/>
      <c r="I1706" s="24" t="s">
        <v>1131</v>
      </c>
      <c r="J1706" s="24"/>
      <c r="K1706" s="24"/>
      <c r="L1706" s="24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 spans="1:29" ht="26.25" customHeight="1" x14ac:dyDescent="0.2">
      <c r="A1707" s="6" t="s">
        <v>5157</v>
      </c>
      <c r="B1707" s="6" t="s">
        <v>3059</v>
      </c>
      <c r="C1707" s="6"/>
      <c r="D1707" s="6"/>
      <c r="E1707" s="6"/>
      <c r="F1707" s="6" t="s">
        <v>7060</v>
      </c>
      <c r="G1707" s="24" t="s">
        <v>2686</v>
      </c>
      <c r="H1707" s="24"/>
      <c r="I1707" s="24" t="s">
        <v>1418</v>
      </c>
      <c r="J1707" s="24"/>
      <c r="K1707" s="24"/>
      <c r="L1707" s="24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 spans="1:29" ht="26.25" customHeight="1" x14ac:dyDescent="0.2">
      <c r="A1708" s="6" t="s">
        <v>3186</v>
      </c>
      <c r="B1708" s="6" t="s">
        <v>2181</v>
      </c>
      <c r="C1708" s="6"/>
      <c r="D1708" s="6"/>
      <c r="E1708" s="6"/>
      <c r="F1708" s="6" t="s">
        <v>7061</v>
      </c>
      <c r="G1708" s="24" t="s">
        <v>569</v>
      </c>
      <c r="H1708" s="24"/>
      <c r="I1708" s="24" t="s">
        <v>1203</v>
      </c>
      <c r="J1708" s="24"/>
      <c r="K1708" s="24"/>
      <c r="L1708" s="24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 spans="1:29" ht="26.25" customHeight="1" x14ac:dyDescent="0.2">
      <c r="A1709" s="6" t="s">
        <v>7062</v>
      </c>
      <c r="B1709" s="6" t="s">
        <v>859</v>
      </c>
      <c r="C1709" s="6"/>
      <c r="D1709" s="6"/>
      <c r="E1709" s="6"/>
      <c r="F1709" s="6" t="s">
        <v>7063</v>
      </c>
      <c r="G1709" s="24" t="s">
        <v>569</v>
      </c>
      <c r="H1709" s="24"/>
      <c r="I1709" s="24" t="s">
        <v>1203</v>
      </c>
      <c r="J1709" s="24"/>
      <c r="K1709" s="24"/>
      <c r="L1709" s="24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 spans="1:29" ht="26.25" customHeight="1" x14ac:dyDescent="0.2">
      <c r="A1710" s="6" t="s">
        <v>4559</v>
      </c>
      <c r="B1710" s="6" t="s">
        <v>4867</v>
      </c>
      <c r="C1710" s="6"/>
      <c r="D1710" s="6"/>
      <c r="E1710" s="6"/>
      <c r="F1710" s="6" t="s">
        <v>7064</v>
      </c>
      <c r="G1710" s="24" t="s">
        <v>1389</v>
      </c>
      <c r="H1710" s="24"/>
      <c r="I1710" s="24" t="s">
        <v>1236</v>
      </c>
      <c r="J1710" s="24"/>
      <c r="K1710" s="24"/>
      <c r="L1710" s="24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 spans="1:29" ht="26.25" customHeight="1" x14ac:dyDescent="0.2">
      <c r="A1711" s="6" t="s">
        <v>1709</v>
      </c>
      <c r="B1711" s="6" t="s">
        <v>3813</v>
      </c>
      <c r="C1711" s="6"/>
      <c r="D1711" s="6"/>
      <c r="E1711" s="6"/>
      <c r="F1711" s="6" t="s">
        <v>7065</v>
      </c>
      <c r="G1711" s="24" t="s">
        <v>1395</v>
      </c>
      <c r="H1711" s="24"/>
      <c r="I1711" s="24" t="s">
        <v>2301</v>
      </c>
      <c r="J1711" s="24"/>
      <c r="K1711" s="24"/>
      <c r="L1711" s="24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 spans="1:29" ht="26.25" customHeight="1" x14ac:dyDescent="0.2">
      <c r="A1712" s="6" t="s">
        <v>2274</v>
      </c>
      <c r="B1712" s="6" t="s">
        <v>471</v>
      </c>
      <c r="C1712" s="6"/>
      <c r="D1712" s="6"/>
      <c r="E1712" s="6"/>
      <c r="F1712" s="6" t="s">
        <v>7066</v>
      </c>
      <c r="G1712" s="24" t="s">
        <v>1529</v>
      </c>
      <c r="H1712" s="24"/>
      <c r="I1712" s="24" t="s">
        <v>1655</v>
      </c>
      <c r="J1712" s="24"/>
      <c r="K1712" s="24"/>
      <c r="L1712" s="24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 spans="1:29" ht="26.25" customHeight="1" x14ac:dyDescent="0.2">
      <c r="A1713" s="6" t="s">
        <v>131</v>
      </c>
      <c r="B1713" s="6" t="s">
        <v>7067</v>
      </c>
      <c r="C1713" s="6"/>
      <c r="D1713" s="6"/>
      <c r="E1713" s="6"/>
      <c r="F1713" s="6" t="s">
        <v>7068</v>
      </c>
      <c r="G1713" s="24" t="s">
        <v>4186</v>
      </c>
      <c r="H1713" s="24"/>
      <c r="I1713" s="24" t="s">
        <v>1551</v>
      </c>
      <c r="J1713" s="24"/>
      <c r="K1713" s="24"/>
      <c r="L1713" s="24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 spans="1:29" ht="26.25" customHeight="1" x14ac:dyDescent="0.2">
      <c r="A1714" s="6" t="s">
        <v>1689</v>
      </c>
      <c r="B1714" s="6" t="s">
        <v>2886</v>
      </c>
      <c r="C1714" s="6"/>
      <c r="D1714" s="6"/>
      <c r="E1714" s="6"/>
      <c r="F1714" s="6" t="s">
        <v>7069</v>
      </c>
      <c r="G1714" s="24" t="s">
        <v>2012</v>
      </c>
      <c r="H1714" s="24"/>
      <c r="I1714" s="24" t="s">
        <v>555</v>
      </c>
      <c r="J1714" s="24"/>
      <c r="K1714" s="24"/>
      <c r="L1714" s="24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 spans="1:29" ht="26.25" customHeight="1" x14ac:dyDescent="0.2">
      <c r="A1715" s="6" t="s">
        <v>7070</v>
      </c>
      <c r="B1715" s="6" t="s">
        <v>7071</v>
      </c>
      <c r="C1715" s="6"/>
      <c r="D1715" s="6"/>
      <c r="E1715" s="6"/>
      <c r="F1715" s="6" t="s">
        <v>7072</v>
      </c>
      <c r="G1715" s="24" t="s">
        <v>235</v>
      </c>
      <c r="H1715" s="24"/>
      <c r="I1715" s="24" t="s">
        <v>1203</v>
      </c>
      <c r="J1715" s="24"/>
      <c r="K1715" s="24"/>
      <c r="L1715" s="24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 spans="1:29" ht="26.25" customHeight="1" x14ac:dyDescent="0.2">
      <c r="A1716" s="6" t="s">
        <v>1127</v>
      </c>
      <c r="B1716" s="6" t="s">
        <v>421</v>
      </c>
      <c r="C1716" s="6"/>
      <c r="D1716" s="6"/>
      <c r="E1716" s="6"/>
      <c r="F1716" s="6" t="s">
        <v>7073</v>
      </c>
      <c r="G1716" s="24" t="s">
        <v>1235</v>
      </c>
      <c r="H1716" s="24"/>
      <c r="I1716" s="24" t="s">
        <v>5948</v>
      </c>
      <c r="J1716" s="24"/>
      <c r="K1716" s="24"/>
      <c r="L1716" s="24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 spans="1:29" ht="26.25" customHeight="1" x14ac:dyDescent="0.2">
      <c r="A1717" s="6" t="s">
        <v>672</v>
      </c>
      <c r="B1717" s="6" t="s">
        <v>3264</v>
      </c>
      <c r="C1717" s="6"/>
      <c r="D1717" s="6"/>
      <c r="E1717" s="6"/>
      <c r="F1717" s="6" t="s">
        <v>7074</v>
      </c>
      <c r="G1717" s="24" t="s">
        <v>2474</v>
      </c>
      <c r="H1717" s="24"/>
      <c r="I1717" s="24" t="s">
        <v>708</v>
      </c>
      <c r="J1717" s="24"/>
      <c r="K1717" s="24"/>
      <c r="L1717" s="24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 spans="1:29" ht="26.25" customHeight="1" x14ac:dyDescent="0.2">
      <c r="A1718" s="6" t="s">
        <v>7075</v>
      </c>
      <c r="B1718" s="6" t="s">
        <v>7076</v>
      </c>
      <c r="C1718" s="6"/>
      <c r="D1718" s="6"/>
      <c r="E1718" s="6"/>
      <c r="F1718" s="6" t="s">
        <v>7077</v>
      </c>
      <c r="G1718" s="24" t="s">
        <v>1625</v>
      </c>
      <c r="H1718" s="24"/>
      <c r="I1718" s="24" t="s">
        <v>1586</v>
      </c>
      <c r="J1718" s="24"/>
      <c r="K1718" s="24"/>
      <c r="L1718" s="24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 spans="1:29" ht="26.25" customHeight="1" x14ac:dyDescent="0.2">
      <c r="A1719" s="6" t="s">
        <v>272</v>
      </c>
      <c r="B1719" s="6" t="s">
        <v>170</v>
      </c>
      <c r="C1719" s="6"/>
      <c r="D1719" s="6"/>
      <c r="E1719" s="6"/>
      <c r="F1719" s="6" t="s">
        <v>7078</v>
      </c>
      <c r="G1719" s="24" t="s">
        <v>1189</v>
      </c>
      <c r="H1719" s="24"/>
      <c r="I1719" s="24" t="s">
        <v>4546</v>
      </c>
      <c r="J1719" s="24"/>
      <c r="K1719" s="24"/>
      <c r="L1719" s="24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 spans="1:29" ht="26.25" customHeight="1" x14ac:dyDescent="0.2">
      <c r="A1720" s="6" t="s">
        <v>5634</v>
      </c>
      <c r="B1720" s="6" t="s">
        <v>4996</v>
      </c>
      <c r="C1720" s="6"/>
      <c r="D1720" s="6"/>
      <c r="E1720" s="6"/>
      <c r="F1720" s="6" t="s">
        <v>7079</v>
      </c>
      <c r="G1720" s="24" t="s">
        <v>7080</v>
      </c>
      <c r="H1720" s="24"/>
      <c r="I1720" s="24" t="s">
        <v>2987</v>
      </c>
      <c r="J1720" s="24"/>
      <c r="K1720" s="24"/>
      <c r="L1720" s="24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 spans="1:29" ht="26.25" customHeight="1" x14ac:dyDescent="0.2">
      <c r="A1721" s="6" t="s">
        <v>5481</v>
      </c>
      <c r="B1721" s="6" t="s">
        <v>1511</v>
      </c>
      <c r="C1721" s="6"/>
      <c r="D1721" s="6"/>
      <c r="E1721" s="6"/>
      <c r="F1721" s="6" t="s">
        <v>7081</v>
      </c>
      <c r="G1721" s="24" t="s">
        <v>7082</v>
      </c>
      <c r="H1721" s="24"/>
      <c r="I1721" s="24" t="s">
        <v>2335</v>
      </c>
      <c r="J1721" s="24"/>
      <c r="K1721" s="24"/>
      <c r="L1721" s="24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 spans="1:29" ht="26.25" customHeight="1" x14ac:dyDescent="0.2">
      <c r="A1722" s="6" t="s">
        <v>3139</v>
      </c>
      <c r="B1722" s="6" t="s">
        <v>1281</v>
      </c>
      <c r="C1722" s="6"/>
      <c r="D1722" s="6"/>
      <c r="E1722" s="6"/>
      <c r="F1722" s="6" t="s">
        <v>7083</v>
      </c>
      <c r="G1722" s="24" t="s">
        <v>4786</v>
      </c>
      <c r="H1722" s="24"/>
      <c r="I1722" s="24">
        <v>73.510000000000005</v>
      </c>
      <c r="J1722" s="24"/>
      <c r="K1722" s="24"/>
      <c r="L1722" s="24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 spans="1:29" ht="26.25" customHeight="1" x14ac:dyDescent="0.2">
      <c r="A1723" s="6" t="s">
        <v>3411</v>
      </c>
      <c r="B1723" s="6" t="s">
        <v>2982</v>
      </c>
      <c r="C1723" s="6"/>
      <c r="D1723" s="6"/>
      <c r="E1723" s="6"/>
      <c r="F1723" s="6" t="s">
        <v>7084</v>
      </c>
      <c r="G1723" s="24">
        <v>30.31</v>
      </c>
      <c r="H1723" s="24"/>
      <c r="I1723" s="24" t="s">
        <v>1190</v>
      </c>
      <c r="J1723" s="24"/>
      <c r="K1723" s="24"/>
      <c r="L1723" s="24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 spans="1:29" ht="26.25" customHeight="1" x14ac:dyDescent="0.2">
      <c r="A1724" s="6" t="s">
        <v>7085</v>
      </c>
      <c r="B1724" s="6" t="s">
        <v>1838</v>
      </c>
      <c r="C1724" s="6"/>
      <c r="D1724" s="6"/>
      <c r="E1724" s="6"/>
      <c r="F1724" s="6" t="s">
        <v>7086</v>
      </c>
      <c r="G1724" s="24" t="s">
        <v>3640</v>
      </c>
      <c r="H1724" s="24"/>
      <c r="I1724" s="24" t="s">
        <v>1884</v>
      </c>
      <c r="J1724" s="24"/>
      <c r="K1724" s="24"/>
      <c r="L1724" s="24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 spans="1:29" ht="26.25" customHeight="1" x14ac:dyDescent="0.2">
      <c r="A1725" s="6" t="s">
        <v>1977</v>
      </c>
      <c r="B1725" s="6" t="s">
        <v>4348</v>
      </c>
      <c r="C1725" s="6"/>
      <c r="D1725" s="6"/>
      <c r="E1725" s="6"/>
      <c r="F1725" s="6" t="s">
        <v>7087</v>
      </c>
      <c r="G1725" s="24" t="s">
        <v>137</v>
      </c>
      <c r="H1725" s="24"/>
      <c r="I1725" s="24" t="s">
        <v>153</v>
      </c>
      <c r="J1725" s="24"/>
      <c r="K1725" s="24"/>
      <c r="L1725" s="24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 spans="1:29" ht="26.25" customHeight="1" x14ac:dyDescent="0.2">
      <c r="A1726" s="6" t="s">
        <v>3864</v>
      </c>
      <c r="B1726" s="6" t="s">
        <v>4788</v>
      </c>
      <c r="C1726" s="6"/>
      <c r="D1726" s="6"/>
      <c r="E1726" s="6"/>
      <c r="F1726" s="6" t="s">
        <v>7088</v>
      </c>
      <c r="G1726" s="24" t="s">
        <v>4935</v>
      </c>
      <c r="H1726" s="24"/>
      <c r="I1726" s="24" t="s">
        <v>2554</v>
      </c>
      <c r="J1726" s="24"/>
      <c r="K1726" s="24"/>
      <c r="L1726" s="24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 spans="1:29" ht="26.25" customHeight="1" x14ac:dyDescent="0.2">
      <c r="A1727" s="6" t="s">
        <v>205</v>
      </c>
      <c r="B1727" s="6" t="s">
        <v>510</v>
      </c>
      <c r="C1727" s="6"/>
      <c r="D1727" s="6"/>
      <c r="E1727" s="6"/>
      <c r="F1727" s="6" t="s">
        <v>7089</v>
      </c>
      <c r="G1727" s="24" t="s">
        <v>2185</v>
      </c>
      <c r="H1727" s="24"/>
      <c r="I1727" s="24" t="s">
        <v>1801</v>
      </c>
      <c r="J1727" s="24"/>
      <c r="K1727" s="24"/>
      <c r="L1727" s="24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 spans="1:29" ht="26.25" customHeight="1" x14ac:dyDescent="0.2">
      <c r="A1728" s="6" t="s">
        <v>5230</v>
      </c>
      <c r="B1728" s="6" t="s">
        <v>303</v>
      </c>
      <c r="C1728" s="6"/>
      <c r="D1728" s="6"/>
      <c r="E1728" s="6"/>
      <c r="F1728" s="6" t="s">
        <v>7090</v>
      </c>
      <c r="G1728" s="24" t="s">
        <v>4877</v>
      </c>
      <c r="H1728" s="24"/>
      <c r="I1728" s="24" t="s">
        <v>339</v>
      </c>
      <c r="J1728" s="24"/>
      <c r="K1728" s="24"/>
      <c r="L1728" s="24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 spans="1:29" ht="26.25" customHeight="1" x14ac:dyDescent="0.2">
      <c r="A1729" s="6" t="s">
        <v>1072</v>
      </c>
      <c r="B1729" s="6" t="s">
        <v>2133</v>
      </c>
      <c r="C1729" s="6"/>
      <c r="D1729" s="6"/>
      <c r="E1729" s="6"/>
      <c r="F1729" s="6" t="s">
        <v>7091</v>
      </c>
      <c r="G1729" s="24" t="s">
        <v>1625</v>
      </c>
      <c r="H1729" s="24"/>
      <c r="I1729" s="24" t="s">
        <v>1655</v>
      </c>
      <c r="J1729" s="24"/>
      <c r="K1729" s="24"/>
      <c r="L1729" s="24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 spans="1:29" ht="26.25" customHeight="1" x14ac:dyDescent="0.2">
      <c r="A1730" s="6" t="s">
        <v>3783</v>
      </c>
      <c r="B1730" s="6" t="s">
        <v>1324</v>
      </c>
      <c r="C1730" s="6"/>
      <c r="D1730" s="6"/>
      <c r="E1730" s="6"/>
      <c r="F1730" s="6" t="s">
        <v>7092</v>
      </c>
      <c r="G1730" s="24" t="s">
        <v>2823</v>
      </c>
      <c r="H1730" s="24"/>
      <c r="I1730" s="24" t="s">
        <v>547</v>
      </c>
      <c r="J1730" s="24"/>
      <c r="K1730" s="24"/>
      <c r="L1730" s="24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 spans="1:29" ht="26.25" customHeight="1" x14ac:dyDescent="0.2">
      <c r="A1731" s="6" t="s">
        <v>2851</v>
      </c>
      <c r="B1731" s="6" t="s">
        <v>688</v>
      </c>
      <c r="C1731" s="6"/>
      <c r="D1731" s="6"/>
      <c r="E1731" s="6"/>
      <c r="F1731" s="6" t="s">
        <v>7093</v>
      </c>
      <c r="G1731" s="24" t="s">
        <v>3099</v>
      </c>
      <c r="H1731" s="24"/>
      <c r="I1731" s="24" t="s">
        <v>6869</v>
      </c>
      <c r="J1731" s="24"/>
      <c r="K1731" s="24"/>
      <c r="L1731" s="24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 spans="1:29" ht="26.25" customHeight="1" x14ac:dyDescent="0.2">
      <c r="A1732" s="6" t="s">
        <v>7094</v>
      </c>
      <c r="B1732" s="6" t="s">
        <v>7095</v>
      </c>
      <c r="C1732" s="6"/>
      <c r="D1732" s="6"/>
      <c r="E1732" s="6"/>
      <c r="F1732" s="6" t="s">
        <v>7096</v>
      </c>
      <c r="G1732" s="24" t="s">
        <v>651</v>
      </c>
      <c r="H1732" s="24"/>
      <c r="I1732" s="24" t="s">
        <v>1418</v>
      </c>
      <c r="J1732" s="24"/>
      <c r="K1732" s="24"/>
      <c r="L1732" s="24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 spans="1:29" ht="26.25" customHeight="1" x14ac:dyDescent="0.2">
      <c r="A1733" s="6" t="s">
        <v>237</v>
      </c>
      <c r="B1733" s="6" t="s">
        <v>7097</v>
      </c>
      <c r="C1733" s="6"/>
      <c r="D1733" s="6"/>
      <c r="E1733" s="6"/>
      <c r="F1733" s="6" t="s">
        <v>7098</v>
      </c>
      <c r="G1733" s="24" t="s">
        <v>3341</v>
      </c>
      <c r="H1733" s="24"/>
      <c r="I1733" s="24" t="s">
        <v>1368</v>
      </c>
      <c r="J1733" s="24"/>
      <c r="K1733" s="24"/>
      <c r="L1733" s="24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 spans="1:29" ht="26.25" customHeight="1" x14ac:dyDescent="0.2">
      <c r="A1734" s="6" t="s">
        <v>973</v>
      </c>
      <c r="B1734" s="6" t="s">
        <v>5098</v>
      </c>
      <c r="C1734" s="6"/>
      <c r="D1734" s="6"/>
      <c r="E1734" s="6"/>
      <c r="F1734" s="6" t="s">
        <v>7099</v>
      </c>
      <c r="G1734" s="24" t="s">
        <v>2705</v>
      </c>
      <c r="H1734" s="24"/>
      <c r="I1734" s="24" t="s">
        <v>1486</v>
      </c>
      <c r="J1734" s="24"/>
      <c r="K1734" s="24"/>
      <c r="L1734" s="24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 spans="1:29" ht="26.25" customHeight="1" x14ac:dyDescent="0.2">
      <c r="A1735" s="6" t="s">
        <v>5273</v>
      </c>
      <c r="B1735" s="6" t="s">
        <v>6606</v>
      </c>
      <c r="C1735" s="6"/>
      <c r="D1735" s="6"/>
      <c r="E1735" s="6"/>
      <c r="F1735" s="6" t="s">
        <v>7100</v>
      </c>
      <c r="G1735" s="24" t="s">
        <v>1708</v>
      </c>
      <c r="H1735" s="24"/>
      <c r="I1735" s="24" t="s">
        <v>2691</v>
      </c>
      <c r="J1735" s="24"/>
      <c r="K1735" s="24"/>
      <c r="L1735" s="24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 spans="1:29" ht="26.25" customHeight="1" x14ac:dyDescent="0.2">
      <c r="A1736" s="6" t="s">
        <v>532</v>
      </c>
      <c r="B1736" s="6" t="s">
        <v>7101</v>
      </c>
      <c r="C1736" s="6"/>
      <c r="D1736" s="6"/>
      <c r="E1736" s="6"/>
      <c r="F1736" s="6" t="s">
        <v>7102</v>
      </c>
      <c r="G1736" s="24" t="s">
        <v>651</v>
      </c>
      <c r="H1736" s="24"/>
      <c r="I1736" s="24" t="s">
        <v>2522</v>
      </c>
      <c r="J1736" s="24"/>
      <c r="K1736" s="24"/>
      <c r="L1736" s="24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 spans="1:29" ht="26.25" customHeight="1" x14ac:dyDescent="0.2">
      <c r="A1737" s="6" t="s">
        <v>744</v>
      </c>
      <c r="B1737" s="6" t="s">
        <v>2404</v>
      </c>
      <c r="C1737" s="6"/>
      <c r="D1737" s="6"/>
      <c r="E1737" s="6"/>
      <c r="F1737" s="6" t="s">
        <v>7103</v>
      </c>
      <c r="G1737" s="24" t="s">
        <v>1450</v>
      </c>
      <c r="H1737" s="24"/>
      <c r="I1737" s="24" t="s">
        <v>1801</v>
      </c>
      <c r="J1737" s="24"/>
      <c r="K1737" s="24"/>
      <c r="L1737" s="24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 spans="1:29" ht="26.25" customHeight="1" x14ac:dyDescent="0.2">
      <c r="A1738" s="6" t="s">
        <v>5</v>
      </c>
      <c r="B1738" s="6" t="s">
        <v>1770</v>
      </c>
      <c r="C1738" s="6"/>
      <c r="D1738" s="6"/>
      <c r="E1738" s="6"/>
      <c r="F1738" s="6" t="s">
        <v>7104</v>
      </c>
      <c r="G1738" s="24" t="s">
        <v>5823</v>
      </c>
      <c r="H1738" s="24"/>
      <c r="I1738" s="24" t="s">
        <v>1451</v>
      </c>
      <c r="J1738" s="24"/>
      <c r="K1738" s="24"/>
      <c r="L1738" s="24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 spans="1:29" ht="26.25" customHeight="1" x14ac:dyDescent="0.2">
      <c r="A1739" s="6" t="s">
        <v>3491</v>
      </c>
      <c r="B1739" s="6" t="s">
        <v>7105</v>
      </c>
      <c r="C1739" s="6"/>
      <c r="D1739" s="6"/>
      <c r="E1739" s="6"/>
      <c r="F1739" s="6" t="s">
        <v>7106</v>
      </c>
      <c r="G1739" s="24" t="s">
        <v>985</v>
      </c>
      <c r="H1739" s="24"/>
      <c r="I1739" s="24" t="s">
        <v>1983</v>
      </c>
      <c r="J1739" s="24"/>
      <c r="K1739" s="24"/>
      <c r="L1739" s="24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 spans="1:29" ht="26.25" customHeight="1" x14ac:dyDescent="0.2">
      <c r="A1740" s="6" t="s">
        <v>4995</v>
      </c>
      <c r="B1740" s="6" t="s">
        <v>7107</v>
      </c>
      <c r="C1740" s="6"/>
      <c r="D1740" s="6"/>
      <c r="E1740" s="6"/>
      <c r="F1740" s="6" t="s">
        <v>7108</v>
      </c>
      <c r="G1740" s="24" t="s">
        <v>3714</v>
      </c>
      <c r="H1740" s="24"/>
      <c r="I1740" s="24" t="s">
        <v>1543</v>
      </c>
      <c r="J1740" s="24"/>
      <c r="K1740" s="24"/>
      <c r="L1740" s="24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 spans="1:29" ht="26.25" customHeight="1" x14ac:dyDescent="0.2">
      <c r="A1741" s="6" t="s">
        <v>3870</v>
      </c>
      <c r="B1741" s="6" t="s">
        <v>5786</v>
      </c>
      <c r="C1741" s="6"/>
      <c r="D1741" s="6"/>
      <c r="E1741" s="6"/>
      <c r="F1741" s="6" t="s">
        <v>7109</v>
      </c>
      <c r="G1741" s="24" t="s">
        <v>6157</v>
      </c>
      <c r="H1741" s="24"/>
      <c r="I1741" s="24" t="s">
        <v>5948</v>
      </c>
      <c r="J1741" s="24"/>
      <c r="K1741" s="24"/>
      <c r="L1741" s="24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 spans="1:29" ht="26.25" customHeight="1" x14ac:dyDescent="0.2">
      <c r="A1742" s="6" t="s">
        <v>2068</v>
      </c>
      <c r="B1742" s="6" t="s">
        <v>375</v>
      </c>
      <c r="C1742" s="6"/>
      <c r="D1742" s="6"/>
      <c r="E1742" s="6"/>
      <c r="F1742" s="6" t="s">
        <v>7110</v>
      </c>
      <c r="G1742" s="24" t="s">
        <v>5927</v>
      </c>
      <c r="H1742" s="24"/>
      <c r="I1742" s="24" t="s">
        <v>576</v>
      </c>
      <c r="J1742" s="24"/>
      <c r="K1742" s="24"/>
      <c r="L1742" s="24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 spans="1:29" ht="26.25" customHeight="1" x14ac:dyDescent="0.2">
      <c r="A1743" s="6" t="s">
        <v>1620</v>
      </c>
      <c r="B1743" s="6" t="s">
        <v>7111</v>
      </c>
      <c r="C1743" s="6"/>
      <c r="D1743" s="6"/>
      <c r="E1743" s="6"/>
      <c r="F1743" s="6" t="s">
        <v>7112</v>
      </c>
      <c r="G1743" s="24" t="s">
        <v>5566</v>
      </c>
      <c r="H1743" s="24"/>
      <c r="I1743" s="24" t="s">
        <v>153</v>
      </c>
      <c r="J1743" s="24"/>
      <c r="K1743" s="24"/>
      <c r="L1743" s="24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 spans="1:29" ht="26.25" customHeight="1" x14ac:dyDescent="0.2">
      <c r="A1744" s="6" t="s">
        <v>7113</v>
      </c>
      <c r="B1744" s="6" t="s">
        <v>665</v>
      </c>
      <c r="C1744" s="6"/>
      <c r="D1744" s="6"/>
      <c r="E1744" s="6"/>
      <c r="F1744" s="6" t="s">
        <v>7114</v>
      </c>
      <c r="G1744" s="24" t="s">
        <v>7115</v>
      </c>
      <c r="H1744" s="24"/>
      <c r="I1744" s="24" t="s">
        <v>4075</v>
      </c>
      <c r="J1744" s="24"/>
      <c r="K1744" s="24"/>
      <c r="L1744" s="24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 spans="1:29" ht="26.25" customHeight="1" x14ac:dyDescent="0.2">
      <c r="A1745" s="6" t="s">
        <v>2295</v>
      </c>
      <c r="B1745" s="6" t="s">
        <v>7116</v>
      </c>
      <c r="C1745" s="6"/>
      <c r="D1745" s="6"/>
      <c r="E1745" s="6"/>
      <c r="F1745" s="6" t="s">
        <v>7117</v>
      </c>
      <c r="G1745" s="24" t="s">
        <v>5927</v>
      </c>
      <c r="H1745" s="24"/>
      <c r="I1745" s="24" t="s">
        <v>576</v>
      </c>
      <c r="J1745" s="24"/>
      <c r="K1745" s="24"/>
      <c r="L1745" s="24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 spans="1:29" ht="26.25" customHeight="1" x14ac:dyDescent="0.2">
      <c r="A1746" s="6" t="s">
        <v>1362</v>
      </c>
      <c r="B1746" s="6" t="s">
        <v>458</v>
      </c>
      <c r="C1746" s="6"/>
      <c r="D1746" s="6"/>
      <c r="E1746" s="6"/>
      <c r="F1746" s="6" t="s">
        <v>7118</v>
      </c>
      <c r="G1746" s="24" t="s">
        <v>1117</v>
      </c>
      <c r="H1746" s="24"/>
      <c r="I1746" s="24" t="s">
        <v>3431</v>
      </c>
      <c r="J1746" s="24"/>
      <c r="K1746" s="24"/>
      <c r="L1746" s="24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 spans="1:29" ht="26.25" customHeight="1" x14ac:dyDescent="0.2">
      <c r="A1747" s="6" t="s">
        <v>5736</v>
      </c>
      <c r="B1747" s="6" t="s">
        <v>7119</v>
      </c>
      <c r="C1747" s="6"/>
      <c r="D1747" s="6"/>
      <c r="E1747" s="6"/>
      <c r="F1747" s="6" t="s">
        <v>7120</v>
      </c>
      <c r="G1747" s="24" t="s">
        <v>1286</v>
      </c>
      <c r="H1747" s="24"/>
      <c r="I1747" s="24" t="s">
        <v>686</v>
      </c>
      <c r="J1747" s="24"/>
      <c r="K1747" s="24"/>
      <c r="L1747" s="24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 spans="1:29" ht="26.25" customHeight="1" x14ac:dyDescent="0.2">
      <c r="A1748" s="6" t="s">
        <v>3432</v>
      </c>
      <c r="B1748" s="6" t="s">
        <v>1917</v>
      </c>
      <c r="C1748" s="6"/>
      <c r="D1748" s="6"/>
      <c r="E1748" s="6"/>
      <c r="F1748" s="6" t="s">
        <v>7121</v>
      </c>
      <c r="G1748" s="24" t="s">
        <v>6057</v>
      </c>
      <c r="H1748" s="24"/>
      <c r="I1748" s="24" t="s">
        <v>2386</v>
      </c>
      <c r="J1748" s="24"/>
      <c r="K1748" s="24"/>
      <c r="L1748" s="24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 spans="1:29" ht="26.25" customHeight="1" x14ac:dyDescent="0.2">
      <c r="A1749" s="6" t="s">
        <v>7122</v>
      </c>
      <c r="B1749" s="6" t="s">
        <v>772</v>
      </c>
      <c r="C1749" s="6"/>
      <c r="D1749" s="6"/>
      <c r="E1749" s="6"/>
      <c r="F1749" s="6" t="s">
        <v>7123</v>
      </c>
      <c r="G1749" s="24" t="s">
        <v>1070</v>
      </c>
      <c r="H1749" s="24"/>
      <c r="I1749" s="24" t="s">
        <v>3517</v>
      </c>
      <c r="J1749" s="24"/>
      <c r="K1749" s="24"/>
      <c r="L1749" s="24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 spans="1:29" ht="26.25" customHeight="1" x14ac:dyDescent="0.2">
      <c r="A1750" s="6" t="s">
        <v>2415</v>
      </c>
      <c r="B1750" s="6" t="s">
        <v>7124</v>
      </c>
      <c r="C1750" s="6"/>
      <c r="D1750" s="6"/>
      <c r="E1750" s="6"/>
      <c r="F1750" s="6" t="s">
        <v>7125</v>
      </c>
      <c r="G1750" s="24" t="s">
        <v>1550</v>
      </c>
      <c r="H1750" s="24"/>
      <c r="I1750" s="24" t="s">
        <v>435</v>
      </c>
      <c r="J1750" s="24"/>
      <c r="K1750" s="24"/>
      <c r="L1750" s="24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 spans="1:29" ht="26.25" customHeight="1" x14ac:dyDescent="0.2">
      <c r="A1751" s="6" t="s">
        <v>2699</v>
      </c>
      <c r="B1751" s="6" t="s">
        <v>6386</v>
      </c>
      <c r="C1751" s="6"/>
      <c r="D1751" s="6"/>
      <c r="E1751" s="6"/>
      <c r="F1751" s="6" t="s">
        <v>7126</v>
      </c>
      <c r="G1751" s="24" t="s">
        <v>1417</v>
      </c>
      <c r="H1751" s="24"/>
      <c r="I1751" s="24" t="s">
        <v>4046</v>
      </c>
      <c r="J1751" s="24"/>
      <c r="K1751" s="24"/>
      <c r="L1751" s="24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 spans="1:29" ht="26.25" customHeight="1" x14ac:dyDescent="0.2">
      <c r="A1752" s="6" t="s">
        <v>1154</v>
      </c>
      <c r="B1752" s="6" t="s">
        <v>7127</v>
      </c>
      <c r="C1752" s="6"/>
      <c r="D1752" s="6"/>
      <c r="E1752" s="6"/>
      <c r="F1752" s="6" t="s">
        <v>7128</v>
      </c>
      <c r="G1752" s="24" t="s">
        <v>5261</v>
      </c>
      <c r="H1752" s="24"/>
      <c r="I1752" s="24" t="s">
        <v>2971</v>
      </c>
      <c r="J1752" s="24"/>
      <c r="K1752" s="24"/>
      <c r="L1752" s="24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 spans="1:29" ht="26.25" customHeight="1" x14ac:dyDescent="0.2">
      <c r="A1753" s="6" t="s">
        <v>785</v>
      </c>
      <c r="B1753" s="6" t="s">
        <v>4867</v>
      </c>
      <c r="C1753" s="6"/>
      <c r="D1753" s="6"/>
      <c r="E1753" s="6"/>
      <c r="F1753" s="6" t="s">
        <v>7129</v>
      </c>
      <c r="G1753" s="24" t="s">
        <v>1336</v>
      </c>
      <c r="H1753" s="24"/>
      <c r="I1753" s="24" t="s">
        <v>5052</v>
      </c>
      <c r="J1753" s="24"/>
      <c r="K1753" s="24"/>
      <c r="L1753" s="24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 spans="1:29" ht="26.25" customHeight="1" x14ac:dyDescent="0.2">
      <c r="A1754" s="6" t="s">
        <v>785</v>
      </c>
      <c r="B1754" s="6" t="s">
        <v>3558</v>
      </c>
      <c r="C1754" s="6"/>
      <c r="D1754" s="6"/>
      <c r="E1754" s="6"/>
      <c r="F1754" s="6" t="s">
        <v>7130</v>
      </c>
      <c r="G1754" s="24" t="s">
        <v>3540</v>
      </c>
      <c r="H1754" s="24"/>
      <c r="I1754" s="24" t="s">
        <v>115</v>
      </c>
      <c r="J1754" s="24"/>
      <c r="K1754" s="24"/>
      <c r="L1754" s="24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 spans="1:29" ht="26.25" customHeight="1" x14ac:dyDescent="0.2">
      <c r="A1755" s="6" t="s">
        <v>5410</v>
      </c>
      <c r="B1755" s="6" t="s">
        <v>7131</v>
      </c>
      <c r="C1755" s="6"/>
      <c r="D1755" s="6"/>
      <c r="E1755" s="6"/>
      <c r="F1755" s="6" t="s">
        <v>7132</v>
      </c>
      <c r="G1755" s="24" t="s">
        <v>4636</v>
      </c>
      <c r="H1755" s="24"/>
      <c r="I1755" s="24" t="s">
        <v>7133</v>
      </c>
      <c r="J1755" s="24"/>
      <c r="K1755" s="24"/>
      <c r="L1755" s="24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 spans="1:29" ht="26.25" customHeight="1" x14ac:dyDescent="0.2">
      <c r="A1756" s="6" t="s">
        <v>7134</v>
      </c>
      <c r="B1756" s="6" t="s">
        <v>1657</v>
      </c>
      <c r="C1756" s="6"/>
      <c r="D1756" s="6"/>
      <c r="E1756" s="6"/>
      <c r="F1756" s="6" t="s">
        <v>7135</v>
      </c>
      <c r="G1756" s="24" t="s">
        <v>7136</v>
      </c>
      <c r="H1756" s="24"/>
      <c r="I1756" s="24" t="s">
        <v>7137</v>
      </c>
      <c r="J1756" s="24"/>
      <c r="K1756" s="24"/>
      <c r="L1756" s="24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 spans="1:29" ht="26.25" customHeight="1" x14ac:dyDescent="0.2">
      <c r="A1757" s="6" t="s">
        <v>6506</v>
      </c>
      <c r="B1757" s="6" t="s">
        <v>4663</v>
      </c>
      <c r="C1757" s="6"/>
      <c r="D1757" s="6"/>
      <c r="E1757" s="6"/>
      <c r="F1757" s="6" t="s">
        <v>7138</v>
      </c>
      <c r="G1757" s="24" t="s">
        <v>2705</v>
      </c>
      <c r="H1757" s="24"/>
      <c r="I1757" s="24" t="s">
        <v>2756</v>
      </c>
      <c r="J1757" s="24"/>
      <c r="K1757" s="24"/>
      <c r="L1757" s="24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 spans="1:29" ht="26.25" customHeight="1" x14ac:dyDescent="0.2">
      <c r="A1758" s="6" t="s">
        <v>5010</v>
      </c>
      <c r="B1758" s="6" t="s">
        <v>3584</v>
      </c>
      <c r="C1758" s="6"/>
      <c r="D1758" s="6"/>
      <c r="E1758" s="6"/>
      <c r="F1758" s="6" t="s">
        <v>7139</v>
      </c>
      <c r="G1758" s="24" t="s">
        <v>7140</v>
      </c>
      <c r="H1758" s="24"/>
      <c r="I1758" s="24" t="s">
        <v>160</v>
      </c>
      <c r="J1758" s="24"/>
      <c r="K1758" s="24"/>
      <c r="L1758" s="24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 spans="1:29" ht="26.25" customHeight="1" x14ac:dyDescent="0.2">
      <c r="A1759" s="6" t="s">
        <v>4080</v>
      </c>
      <c r="B1759" s="6" t="s">
        <v>5846</v>
      </c>
      <c r="C1759" s="6"/>
      <c r="D1759" s="6"/>
      <c r="E1759" s="6"/>
      <c r="F1759" s="6" t="s">
        <v>7141</v>
      </c>
      <c r="G1759" s="24" t="s">
        <v>1741</v>
      </c>
      <c r="H1759" s="24"/>
      <c r="I1759" s="24" t="s">
        <v>477</v>
      </c>
      <c r="J1759" s="24"/>
      <c r="K1759" s="24"/>
      <c r="L1759" s="24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 spans="1:29" ht="26.25" customHeight="1" x14ac:dyDescent="0.2">
      <c r="A1760" s="6" t="s">
        <v>1633</v>
      </c>
      <c r="B1760" s="6" t="s">
        <v>3526</v>
      </c>
      <c r="C1760" s="6"/>
      <c r="D1760" s="6"/>
      <c r="E1760" s="6"/>
      <c r="F1760" s="6" t="s">
        <v>7142</v>
      </c>
      <c r="G1760" s="24" t="s">
        <v>5244</v>
      </c>
      <c r="H1760" s="24"/>
      <c r="I1760" s="24" t="s">
        <v>188</v>
      </c>
      <c r="J1760" s="24"/>
      <c r="K1760" s="24"/>
      <c r="L1760" s="24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 spans="1:29" ht="26.25" customHeight="1" x14ac:dyDescent="0.2">
      <c r="A1761" s="6" t="s">
        <v>1869</v>
      </c>
      <c r="B1761" s="6" t="s">
        <v>7143</v>
      </c>
      <c r="C1761" s="6"/>
      <c r="D1761" s="6"/>
      <c r="E1761" s="6"/>
      <c r="F1761" s="6" t="s">
        <v>7144</v>
      </c>
      <c r="G1761" s="24" t="s">
        <v>2686</v>
      </c>
      <c r="H1761" s="24"/>
      <c r="I1761" s="24" t="s">
        <v>1714</v>
      </c>
      <c r="J1761" s="24"/>
      <c r="K1761" s="24"/>
      <c r="L1761" s="24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 spans="1:29" ht="26.25" customHeight="1" x14ac:dyDescent="0.2">
      <c r="A1762" s="6" t="s">
        <v>2699</v>
      </c>
      <c r="B1762" s="6" t="s">
        <v>5586</v>
      </c>
      <c r="C1762" s="6"/>
      <c r="D1762" s="6"/>
      <c r="E1762" s="6"/>
      <c r="F1762" s="6" t="s">
        <v>7145</v>
      </c>
      <c r="G1762" s="24" t="s">
        <v>7146</v>
      </c>
      <c r="H1762" s="24"/>
      <c r="I1762" s="24" t="s">
        <v>7147</v>
      </c>
      <c r="J1762" s="24"/>
      <c r="K1762" s="24"/>
      <c r="L1762" s="24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 spans="1:29" ht="26.25" customHeight="1" x14ac:dyDescent="0.2">
      <c r="A1763" s="6" t="s">
        <v>4878</v>
      </c>
      <c r="B1763" s="6" t="s">
        <v>6704</v>
      </c>
      <c r="C1763" s="6"/>
      <c r="D1763" s="6"/>
      <c r="E1763" s="6"/>
      <c r="F1763" s="6" t="s">
        <v>7148</v>
      </c>
      <c r="G1763" s="24" t="s">
        <v>4944</v>
      </c>
      <c r="H1763" s="24"/>
      <c r="I1763" s="24" t="s">
        <v>435</v>
      </c>
      <c r="J1763" s="24"/>
      <c r="K1763" s="24"/>
      <c r="L1763" s="24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 spans="1:29" ht="26.25" customHeight="1" x14ac:dyDescent="0.2">
      <c r="A1764" s="6" t="s">
        <v>229</v>
      </c>
      <c r="B1764" s="6" t="s">
        <v>4034</v>
      </c>
      <c r="C1764" s="6"/>
      <c r="D1764" s="6"/>
      <c r="E1764" s="6"/>
      <c r="F1764" s="6" t="s">
        <v>7149</v>
      </c>
      <c r="G1764" s="24" t="s">
        <v>3009</v>
      </c>
      <c r="H1764" s="24"/>
      <c r="I1764" s="24" t="s">
        <v>3000</v>
      </c>
      <c r="J1764" s="24"/>
      <c r="K1764" s="24"/>
      <c r="L1764" s="24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 spans="1:29" ht="26.25" customHeight="1" x14ac:dyDescent="0.2">
      <c r="A1765" s="6" t="s">
        <v>3453</v>
      </c>
      <c r="B1765" s="6" t="s">
        <v>445</v>
      </c>
      <c r="C1765" s="6"/>
      <c r="D1765" s="6"/>
      <c r="E1765" s="6"/>
      <c r="F1765" s="6" t="s">
        <v>7150</v>
      </c>
      <c r="G1765" s="24" t="s">
        <v>137</v>
      </c>
      <c r="H1765" s="24"/>
      <c r="I1765" s="24" t="s">
        <v>4546</v>
      </c>
      <c r="J1765" s="24"/>
      <c r="K1765" s="24"/>
      <c r="L1765" s="24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 spans="1:29" ht="26.25" customHeight="1" x14ac:dyDescent="0.2">
      <c r="A1766" s="6" t="s">
        <v>806</v>
      </c>
      <c r="B1766" s="6" t="s">
        <v>61</v>
      </c>
      <c r="C1766" s="6"/>
      <c r="D1766" s="6"/>
      <c r="E1766" s="6"/>
      <c r="F1766" s="6" t="s">
        <v>7151</v>
      </c>
      <c r="G1766" s="24" t="s">
        <v>2755</v>
      </c>
      <c r="H1766" s="24"/>
      <c r="I1766" s="24" t="s">
        <v>3029</v>
      </c>
      <c r="J1766" s="24"/>
      <c r="K1766" s="24"/>
      <c r="L1766" s="24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 spans="1:29" ht="26.25" customHeight="1" x14ac:dyDescent="0.2">
      <c r="A1767" s="6" t="s">
        <v>1601</v>
      </c>
      <c r="B1767" s="6" t="s">
        <v>3454</v>
      </c>
      <c r="C1767" s="6"/>
      <c r="D1767" s="6"/>
      <c r="E1767" s="6"/>
      <c r="F1767" s="6" t="s">
        <v>7152</v>
      </c>
      <c r="G1767" s="24" t="s">
        <v>388</v>
      </c>
      <c r="H1767" s="24"/>
      <c r="I1767" s="24" t="s">
        <v>1153</v>
      </c>
      <c r="J1767" s="24"/>
      <c r="K1767" s="24"/>
      <c r="L1767" s="24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 spans="1:29" ht="26.25" customHeight="1" x14ac:dyDescent="0.2">
      <c r="A1768" s="6" t="s">
        <v>3385</v>
      </c>
      <c r="B1768" s="6" t="s">
        <v>222</v>
      </c>
      <c r="C1768" s="6"/>
      <c r="D1768" s="6"/>
      <c r="E1768" s="6"/>
      <c r="F1768" s="6" t="s">
        <v>7153</v>
      </c>
      <c r="G1768" s="24" t="s">
        <v>1662</v>
      </c>
      <c r="H1768" s="24"/>
      <c r="I1768" s="24" t="s">
        <v>3086</v>
      </c>
      <c r="J1768" s="24"/>
      <c r="K1768" s="24"/>
      <c r="L1768" s="24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 spans="1:29" ht="26.25" customHeight="1" x14ac:dyDescent="0.2">
      <c r="A1769" s="6" t="s">
        <v>695</v>
      </c>
      <c r="B1769" s="6" t="s">
        <v>5508</v>
      </c>
      <c r="C1769" s="6"/>
      <c r="D1769" s="6"/>
      <c r="E1769" s="6"/>
      <c r="F1769" s="6" t="s">
        <v>7154</v>
      </c>
      <c r="G1769" s="24" t="s">
        <v>1182</v>
      </c>
      <c r="H1769" s="24"/>
      <c r="I1769" s="24" t="s">
        <v>2756</v>
      </c>
      <c r="J1769" s="24"/>
      <c r="K1769" s="24"/>
      <c r="L1769" s="24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 spans="1:29" ht="26.25" customHeight="1" x14ac:dyDescent="0.2">
      <c r="A1770" s="6" t="s">
        <v>785</v>
      </c>
      <c r="B1770" s="6" t="s">
        <v>2181</v>
      </c>
      <c r="C1770" s="6"/>
      <c r="D1770" s="6"/>
      <c r="E1770" s="6"/>
      <c r="F1770" s="6" t="s">
        <v>7155</v>
      </c>
      <c r="G1770" s="24" t="s">
        <v>11</v>
      </c>
      <c r="H1770" s="24"/>
      <c r="I1770" s="24" t="s">
        <v>4374</v>
      </c>
      <c r="J1770" s="24"/>
      <c r="K1770" s="24"/>
      <c r="L1770" s="24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 spans="1:29" ht="26.25" customHeight="1" x14ac:dyDescent="0.2">
      <c r="A1771" s="6" t="s">
        <v>2348</v>
      </c>
      <c r="B1771" s="6" t="s">
        <v>924</v>
      </c>
      <c r="C1771" s="6"/>
      <c r="D1771" s="6"/>
      <c r="E1771" s="6"/>
      <c r="F1771" s="6" t="s">
        <v>7156</v>
      </c>
      <c r="G1771" s="24" t="s">
        <v>907</v>
      </c>
      <c r="H1771" s="24"/>
      <c r="I1771" s="24" t="s">
        <v>1714</v>
      </c>
      <c r="J1771" s="24"/>
      <c r="K1771" s="24"/>
      <c r="L1771" s="24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 spans="1:29" ht="26.25" customHeight="1" x14ac:dyDescent="0.2">
      <c r="A1772" s="6" t="s">
        <v>4187</v>
      </c>
      <c r="B1772" s="6" t="s">
        <v>1723</v>
      </c>
      <c r="C1772" s="6"/>
      <c r="D1772" s="6"/>
      <c r="E1772" s="6"/>
      <c r="F1772" s="6" t="s">
        <v>7157</v>
      </c>
      <c r="G1772" s="24" t="s">
        <v>1250</v>
      </c>
      <c r="H1772" s="24"/>
      <c r="I1772" s="24" t="s">
        <v>870</v>
      </c>
      <c r="J1772" s="24"/>
      <c r="K1772" s="24"/>
      <c r="L1772" s="24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 spans="1:29" ht="26.25" customHeight="1" x14ac:dyDescent="0.2">
      <c r="A1773" s="6" t="s">
        <v>1162</v>
      </c>
      <c r="B1773" s="6" t="s">
        <v>3942</v>
      </c>
      <c r="C1773" s="6"/>
      <c r="D1773" s="6"/>
      <c r="E1773" s="6"/>
      <c r="F1773" s="6" t="s">
        <v>7158</v>
      </c>
      <c r="G1773" s="24" t="s">
        <v>2334</v>
      </c>
      <c r="H1773" s="24"/>
      <c r="I1773" s="24" t="s">
        <v>1608</v>
      </c>
      <c r="J1773" s="24"/>
      <c r="K1773" s="24"/>
      <c r="L1773" s="24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 spans="1:29" ht="26.25" customHeight="1" x14ac:dyDescent="0.2">
      <c r="A1774" s="6" t="s">
        <v>3241</v>
      </c>
      <c r="B1774" s="6" t="s">
        <v>230</v>
      </c>
      <c r="C1774" s="6"/>
      <c r="D1774" s="6"/>
      <c r="E1774" s="6"/>
      <c r="F1774" s="6" t="s">
        <v>7159</v>
      </c>
      <c r="G1774" s="24" t="s">
        <v>1509</v>
      </c>
      <c r="H1774" s="24"/>
      <c r="I1774" s="24" t="s">
        <v>598</v>
      </c>
      <c r="J1774" s="24"/>
      <c r="K1774" s="24"/>
      <c r="L1774" s="24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 spans="1:29" ht="26.25" customHeight="1" x14ac:dyDescent="0.2">
      <c r="A1775" s="6" t="s">
        <v>2489</v>
      </c>
      <c r="B1775" s="6" t="s">
        <v>7160</v>
      </c>
      <c r="C1775" s="6"/>
      <c r="D1775" s="6"/>
      <c r="E1775" s="6"/>
      <c r="F1775" s="6" t="s">
        <v>7161</v>
      </c>
      <c r="G1775" s="24" t="s">
        <v>1639</v>
      </c>
      <c r="H1775" s="24"/>
      <c r="I1775" s="24" t="s">
        <v>427</v>
      </c>
      <c r="J1775" s="24"/>
      <c r="K1775" s="24"/>
      <c r="L1775" s="24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 spans="1:29" ht="26.25" customHeight="1" x14ac:dyDescent="0.2">
      <c r="A1776" s="6" t="s">
        <v>7162</v>
      </c>
      <c r="B1776" s="6" t="s">
        <v>5297</v>
      </c>
      <c r="C1776" s="6"/>
      <c r="D1776" s="6"/>
      <c r="E1776" s="6"/>
      <c r="F1776" s="6" t="s">
        <v>7163</v>
      </c>
      <c r="G1776" s="24" t="s">
        <v>380</v>
      </c>
      <c r="H1776" s="24"/>
      <c r="I1776" s="24" t="s">
        <v>4145</v>
      </c>
      <c r="J1776" s="24"/>
      <c r="K1776" s="24"/>
      <c r="L1776" s="24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 spans="1:29" ht="26.25" customHeight="1" x14ac:dyDescent="0.2">
      <c r="A1777" s="6" t="s">
        <v>791</v>
      </c>
      <c r="B1777" s="6" t="s">
        <v>6502</v>
      </c>
      <c r="C1777" s="6"/>
      <c r="D1777" s="6"/>
      <c r="E1777" s="6"/>
      <c r="F1777" s="6" t="s">
        <v>7164</v>
      </c>
      <c r="G1777" s="24" t="s">
        <v>7165</v>
      </c>
      <c r="H1777" s="24"/>
      <c r="I1777" s="24" t="s">
        <v>2559</v>
      </c>
      <c r="J1777" s="24"/>
      <c r="K1777" s="24"/>
      <c r="L1777" s="24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 spans="1:29" ht="26.25" customHeight="1" x14ac:dyDescent="0.2">
      <c r="A1778" s="6" t="s">
        <v>5984</v>
      </c>
      <c r="B1778" s="6" t="s">
        <v>1356</v>
      </c>
      <c r="C1778" s="6"/>
      <c r="D1778" s="6"/>
      <c r="E1778" s="6"/>
      <c r="F1778" s="6" t="s">
        <v>7166</v>
      </c>
      <c r="G1778" s="24" t="s">
        <v>4565</v>
      </c>
      <c r="H1778" s="24"/>
      <c r="I1778" s="24" t="s">
        <v>2993</v>
      </c>
      <c r="J1778" s="24"/>
      <c r="K1778" s="24"/>
      <c r="L1778" s="24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 spans="1:29" ht="26.25" customHeight="1" x14ac:dyDescent="0.2">
      <c r="A1779" s="6" t="s">
        <v>2483</v>
      </c>
      <c r="B1779" s="6" t="s">
        <v>5910</v>
      </c>
      <c r="C1779" s="6"/>
      <c r="D1779" s="6"/>
      <c r="E1779" s="6"/>
      <c r="F1779" s="6" t="s">
        <v>7167</v>
      </c>
      <c r="G1779" s="24" t="s">
        <v>4965</v>
      </c>
      <c r="H1779" s="24"/>
      <c r="I1779" s="24" t="s">
        <v>1590</v>
      </c>
      <c r="J1779" s="24"/>
      <c r="K1779" s="24"/>
      <c r="L1779" s="24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 spans="1:29" ht="26.25" customHeight="1" x14ac:dyDescent="0.2">
      <c r="A1780" s="6" t="s">
        <v>1669</v>
      </c>
      <c r="B1780" s="6" t="s">
        <v>132</v>
      </c>
      <c r="C1780" s="6"/>
      <c r="D1780" s="6"/>
      <c r="E1780" s="6"/>
      <c r="F1780" s="6" t="s">
        <v>7168</v>
      </c>
      <c r="G1780" s="24" t="s">
        <v>7169</v>
      </c>
      <c r="H1780" s="24"/>
      <c r="I1780" s="24" t="s">
        <v>5665</v>
      </c>
      <c r="J1780" s="24"/>
      <c r="K1780" s="24"/>
      <c r="L1780" s="24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 spans="1:29" ht="26.25" customHeight="1" x14ac:dyDescent="0.2">
      <c r="A1781" s="6" t="s">
        <v>7162</v>
      </c>
      <c r="B1781" s="6" t="s">
        <v>4629</v>
      </c>
      <c r="C1781" s="6"/>
      <c r="D1781" s="6"/>
      <c r="E1781" s="6"/>
      <c r="F1781" s="6" t="s">
        <v>7170</v>
      </c>
      <c r="G1781" s="24" t="s">
        <v>554</v>
      </c>
      <c r="H1781" s="24"/>
      <c r="I1781" s="24" t="s">
        <v>1078</v>
      </c>
      <c r="J1781" s="24"/>
      <c r="K1781" s="24"/>
      <c r="L1781" s="24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 spans="1:29" ht="26.25" customHeight="1" x14ac:dyDescent="0.2">
      <c r="A1782" s="6" t="s">
        <v>7171</v>
      </c>
      <c r="B1782" s="6" t="s">
        <v>3999</v>
      </c>
      <c r="C1782" s="6"/>
      <c r="D1782" s="6"/>
      <c r="E1782" s="6"/>
      <c r="F1782" s="6" t="s">
        <v>7172</v>
      </c>
      <c r="G1782" s="24" t="s">
        <v>2686</v>
      </c>
      <c r="H1782" s="24"/>
      <c r="I1782" s="24" t="s">
        <v>3708</v>
      </c>
      <c r="J1782" s="24"/>
      <c r="K1782" s="24"/>
      <c r="L1782" s="24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 spans="1:29" ht="26.25" customHeight="1" x14ac:dyDescent="0.2">
      <c r="A1783" s="6" t="s">
        <v>3480</v>
      </c>
      <c r="B1783" s="6" t="s">
        <v>85</v>
      </c>
      <c r="C1783" s="6"/>
      <c r="D1783" s="6"/>
      <c r="E1783" s="6"/>
      <c r="F1783" s="6" t="s">
        <v>7173</v>
      </c>
      <c r="G1783" s="24" t="s">
        <v>756</v>
      </c>
      <c r="H1783" s="24"/>
      <c r="I1783" s="24" t="s">
        <v>138</v>
      </c>
      <c r="J1783" s="24"/>
      <c r="K1783" s="24"/>
      <c r="L1783" s="24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 spans="1:29" ht="26.25" customHeight="1" x14ac:dyDescent="0.2">
      <c r="A1784" s="6" t="s">
        <v>92</v>
      </c>
      <c r="B1784" s="6" t="s">
        <v>5252</v>
      </c>
      <c r="C1784" s="6"/>
      <c r="D1784" s="6"/>
      <c r="E1784" s="6"/>
      <c r="F1784" s="6" t="s">
        <v>7174</v>
      </c>
      <c r="G1784" s="24" t="s">
        <v>2300</v>
      </c>
      <c r="H1784" s="24"/>
      <c r="I1784" s="24" t="s">
        <v>2756</v>
      </c>
      <c r="J1784" s="24"/>
      <c r="K1784" s="24"/>
      <c r="L1784" s="24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 spans="1:29" ht="26.25" customHeight="1" x14ac:dyDescent="0.2">
      <c r="A1785" s="6" t="s">
        <v>695</v>
      </c>
      <c r="B1785" s="6" t="s">
        <v>1112</v>
      </c>
      <c r="C1785" s="6"/>
      <c r="D1785" s="6"/>
      <c r="E1785" s="6"/>
      <c r="F1785" s="6" t="s">
        <v>7175</v>
      </c>
      <c r="G1785" s="24" t="s">
        <v>3567</v>
      </c>
      <c r="H1785" s="24"/>
      <c r="I1785" s="24" t="s">
        <v>1407</v>
      </c>
      <c r="J1785" s="24"/>
      <c r="K1785" s="24"/>
      <c r="L1785" s="24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 spans="1:29" ht="26.25" customHeight="1" x14ac:dyDescent="0.2">
      <c r="A1786" s="6" t="s">
        <v>7176</v>
      </c>
      <c r="B1786" s="6" t="s">
        <v>839</v>
      </c>
      <c r="C1786" s="6"/>
      <c r="D1786" s="6"/>
      <c r="E1786" s="6"/>
      <c r="F1786" s="6" t="s">
        <v>7177</v>
      </c>
      <c r="G1786" s="24" t="s">
        <v>1485</v>
      </c>
      <c r="H1786" s="24"/>
      <c r="I1786" s="24" t="s">
        <v>4687</v>
      </c>
      <c r="J1786" s="24"/>
      <c r="K1786" s="24"/>
      <c r="L1786" s="24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 spans="1:29" ht="26.25" customHeight="1" x14ac:dyDescent="0.2">
      <c r="A1787" s="6" t="s">
        <v>7178</v>
      </c>
      <c r="B1787" s="6" t="s">
        <v>4312</v>
      </c>
      <c r="C1787" s="6"/>
      <c r="D1787" s="6"/>
      <c r="E1787" s="6"/>
      <c r="F1787" s="6" t="s">
        <v>7179</v>
      </c>
      <c r="G1787" s="24" t="s">
        <v>1349</v>
      </c>
      <c r="H1787" s="24"/>
      <c r="I1787" s="24" t="s">
        <v>547</v>
      </c>
      <c r="J1787" s="24"/>
      <c r="K1787" s="24"/>
      <c r="L1787" s="24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 spans="1:29" ht="26.25" customHeight="1" x14ac:dyDescent="0.2">
      <c r="A1788" s="6" t="s">
        <v>4040</v>
      </c>
      <c r="B1788" s="6" t="s">
        <v>2591</v>
      </c>
      <c r="C1788" s="6"/>
      <c r="D1788" s="6"/>
      <c r="E1788" s="6"/>
      <c r="F1788" s="6" t="s">
        <v>7180</v>
      </c>
      <c r="G1788" s="24" t="s">
        <v>2372</v>
      </c>
      <c r="H1788" s="24"/>
      <c r="I1788" s="24" t="s">
        <v>4796</v>
      </c>
      <c r="J1788" s="24"/>
      <c r="K1788" s="24"/>
      <c r="L1788" s="24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 spans="1:29" ht="26.25" customHeight="1" x14ac:dyDescent="0.2">
      <c r="A1789" s="6" t="s">
        <v>197</v>
      </c>
      <c r="B1789" s="6" t="s">
        <v>7181</v>
      </c>
      <c r="C1789" s="6"/>
      <c r="D1789" s="6"/>
      <c r="E1789" s="6"/>
      <c r="F1789" s="6" t="s">
        <v>7182</v>
      </c>
      <c r="G1789" s="24" t="s">
        <v>7146</v>
      </c>
      <c r="H1789" s="24"/>
      <c r="I1789" s="24" t="s">
        <v>7147</v>
      </c>
      <c r="J1789" s="24"/>
      <c r="K1789" s="24"/>
      <c r="L1789" s="24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 spans="1:29" ht="26.25" customHeight="1" x14ac:dyDescent="0.2">
      <c r="A1790" s="6" t="s">
        <v>7183</v>
      </c>
      <c r="B1790" s="6" t="s">
        <v>3802</v>
      </c>
      <c r="C1790" s="6"/>
      <c r="D1790" s="6"/>
      <c r="E1790" s="6"/>
      <c r="F1790" s="6" t="s">
        <v>7184</v>
      </c>
      <c r="G1790" s="24" t="s">
        <v>7165</v>
      </c>
      <c r="H1790" s="24"/>
      <c r="I1790" s="24" t="s">
        <v>2050</v>
      </c>
      <c r="J1790" s="24"/>
      <c r="K1790" s="24"/>
      <c r="L1790" s="24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 spans="1:29" ht="26.25" customHeight="1" x14ac:dyDescent="0.2">
      <c r="A1791" s="6" t="s">
        <v>1211</v>
      </c>
      <c r="B1791" s="6" t="s">
        <v>7067</v>
      </c>
      <c r="C1791" s="6"/>
      <c r="D1791" s="6"/>
      <c r="E1791" s="6"/>
      <c r="F1791" s="6" t="s">
        <v>7185</v>
      </c>
      <c r="G1791" s="24" t="s">
        <v>3226</v>
      </c>
      <c r="H1791" s="24"/>
      <c r="I1791" s="24" t="s">
        <v>5973</v>
      </c>
      <c r="J1791" s="24"/>
      <c r="K1791" s="24"/>
      <c r="L1791" s="24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 spans="1:29" ht="26.25" customHeight="1" x14ac:dyDescent="0.2">
      <c r="A1792" s="6" t="s">
        <v>3287</v>
      </c>
      <c r="B1792" s="6" t="s">
        <v>557</v>
      </c>
      <c r="C1792" s="6"/>
      <c r="D1792" s="6"/>
      <c r="E1792" s="6"/>
      <c r="F1792" s="6" t="s">
        <v>7186</v>
      </c>
      <c r="G1792" s="24" t="s">
        <v>1286</v>
      </c>
      <c r="H1792" s="24"/>
      <c r="I1792" s="24" t="s">
        <v>547</v>
      </c>
      <c r="J1792" s="24"/>
      <c r="K1792" s="24"/>
      <c r="L1792" s="24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 spans="1:29" ht="26.25" customHeight="1" x14ac:dyDescent="0.2">
      <c r="A1793" s="6" t="s">
        <v>1845</v>
      </c>
      <c r="B1793" s="6" t="s">
        <v>1917</v>
      </c>
      <c r="C1793" s="6"/>
      <c r="D1793" s="6"/>
      <c r="E1793" s="6"/>
      <c r="F1793" s="6" t="s">
        <v>7187</v>
      </c>
      <c r="G1793" s="24" t="s">
        <v>3640</v>
      </c>
      <c r="H1793" s="24"/>
      <c r="I1793" s="24">
        <v>66.290000000000006</v>
      </c>
      <c r="J1793" s="24"/>
      <c r="K1793" s="24"/>
      <c r="L1793" s="24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 spans="1:29" ht="26.25" customHeight="1" x14ac:dyDescent="0.2">
      <c r="A1794" s="6" t="s">
        <v>4787</v>
      </c>
      <c r="B1794" s="6" t="s">
        <v>3379</v>
      </c>
      <c r="C1794" s="6"/>
      <c r="D1794" s="6"/>
      <c r="E1794" s="6"/>
      <c r="F1794" s="6" t="s">
        <v>7188</v>
      </c>
      <c r="G1794" s="24" t="s">
        <v>644</v>
      </c>
      <c r="H1794" s="24"/>
      <c r="I1794" s="24" t="s">
        <v>3377</v>
      </c>
      <c r="J1794" s="24"/>
      <c r="K1794" s="24"/>
      <c r="L1794" s="24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 spans="1:29" ht="26.25" customHeight="1" x14ac:dyDescent="0.2">
      <c r="A1795" s="6" t="s">
        <v>1002</v>
      </c>
      <c r="B1795" s="6" t="s">
        <v>751</v>
      </c>
      <c r="C1795" s="6"/>
      <c r="D1795" s="6"/>
      <c r="E1795" s="6"/>
      <c r="F1795" s="6" t="s">
        <v>7189</v>
      </c>
      <c r="G1795" s="24" t="s">
        <v>5749</v>
      </c>
      <c r="H1795" s="24"/>
      <c r="I1795" s="24" t="s">
        <v>1103</v>
      </c>
      <c r="J1795" s="24"/>
      <c r="K1795" s="24"/>
      <c r="L1795" s="24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 spans="1:29" ht="26.25" customHeight="1" x14ac:dyDescent="0.2">
      <c r="A1796" s="6" t="s">
        <v>367</v>
      </c>
      <c r="B1796" s="6" t="s">
        <v>2663</v>
      </c>
      <c r="C1796" s="6"/>
      <c r="D1796" s="6"/>
      <c r="E1796" s="6"/>
      <c r="F1796" s="6" t="s">
        <v>7190</v>
      </c>
      <c r="G1796" s="24" t="s">
        <v>7146</v>
      </c>
      <c r="H1796" s="24"/>
      <c r="I1796" s="24">
        <v>68.37</v>
      </c>
      <c r="J1796" s="24"/>
      <c r="K1796" s="24"/>
      <c r="L1796" s="24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 spans="1:29" ht="26.25" customHeight="1" x14ac:dyDescent="0.2">
      <c r="A1797" s="6" t="s">
        <v>1552</v>
      </c>
      <c r="B1797" s="6" t="s">
        <v>3031</v>
      </c>
      <c r="C1797" s="6"/>
      <c r="D1797" s="6"/>
      <c r="E1797" s="6"/>
      <c r="F1797" s="6" t="s">
        <v>7191</v>
      </c>
      <c r="G1797" s="24" t="s">
        <v>2940</v>
      </c>
      <c r="H1797" s="24"/>
      <c r="I1797" s="24" t="s">
        <v>4102</v>
      </c>
      <c r="J1797" s="24"/>
      <c r="K1797" s="24"/>
      <c r="L1797" s="24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 spans="1:29" ht="26.25" customHeight="1" x14ac:dyDescent="0.2">
      <c r="A1798" s="6" t="s">
        <v>2635</v>
      </c>
      <c r="B1798" s="6" t="s">
        <v>3407</v>
      </c>
      <c r="C1798" s="6"/>
      <c r="D1798" s="6"/>
      <c r="E1798" s="6"/>
      <c r="F1798" s="6" t="s">
        <v>7192</v>
      </c>
      <c r="G1798" s="24" t="s">
        <v>1675</v>
      </c>
      <c r="H1798" s="24"/>
      <c r="I1798" s="24" t="s">
        <v>3831</v>
      </c>
      <c r="J1798" s="24"/>
      <c r="K1798" s="24"/>
      <c r="L1798" s="24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 spans="1:29" ht="26.25" customHeight="1" x14ac:dyDescent="0.2">
      <c r="A1799" s="6" t="s">
        <v>1752</v>
      </c>
      <c r="B1799" s="6" t="s">
        <v>5411</v>
      </c>
      <c r="C1799" s="6"/>
      <c r="D1799" s="6"/>
      <c r="E1799" s="6"/>
      <c r="F1799" s="6" t="s">
        <v>7193</v>
      </c>
      <c r="G1799" s="24" t="s">
        <v>264</v>
      </c>
      <c r="H1799" s="24"/>
      <c r="I1799" s="24" t="s">
        <v>1473</v>
      </c>
      <c r="J1799" s="24"/>
      <c r="K1799" s="24"/>
      <c r="L1799" s="24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 spans="1:29" ht="26.25" customHeight="1" x14ac:dyDescent="0.2">
      <c r="A1800" s="6" t="s">
        <v>1626</v>
      </c>
      <c r="B1800" s="6" t="s">
        <v>2094</v>
      </c>
      <c r="C1800" s="6"/>
      <c r="D1800" s="6"/>
      <c r="E1800" s="6"/>
      <c r="F1800" s="6" t="s">
        <v>7194</v>
      </c>
      <c r="G1800" s="24" t="s">
        <v>106</v>
      </c>
      <c r="H1800" s="24"/>
      <c r="I1800" s="24" t="s">
        <v>1038</v>
      </c>
      <c r="J1800" s="24"/>
      <c r="K1800" s="24"/>
      <c r="L1800" s="24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 spans="1:29" ht="26.25" customHeight="1" x14ac:dyDescent="0.2">
      <c r="A1801" s="6" t="s">
        <v>5481</v>
      </c>
      <c r="B1801" s="6" t="s">
        <v>4516</v>
      </c>
      <c r="C1801" s="6"/>
      <c r="D1801" s="6"/>
      <c r="E1801" s="6"/>
      <c r="F1801" s="6" t="s">
        <v>7195</v>
      </c>
      <c r="G1801" s="24" t="s">
        <v>1102</v>
      </c>
      <c r="H1801" s="24"/>
      <c r="I1801" s="24" t="s">
        <v>3578</v>
      </c>
      <c r="J1801" s="24"/>
      <c r="K1801" s="24"/>
      <c r="L1801" s="24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 spans="1:29" ht="26.25" customHeight="1" x14ac:dyDescent="0.2">
      <c r="A1802" s="6" t="s">
        <v>1323</v>
      </c>
      <c r="B1802" s="6" t="s">
        <v>7196</v>
      </c>
      <c r="C1802" s="6"/>
      <c r="D1802" s="6"/>
      <c r="E1802" s="6"/>
      <c r="F1802" s="6" t="s">
        <v>7197</v>
      </c>
      <c r="G1802" s="24" t="s">
        <v>7198</v>
      </c>
      <c r="H1802" s="24"/>
      <c r="I1802" s="24" t="s">
        <v>188</v>
      </c>
      <c r="J1802" s="24"/>
      <c r="K1802" s="24"/>
      <c r="L1802" s="24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 spans="1:29" ht="26.25" customHeight="1" x14ac:dyDescent="0.2">
      <c r="A1803" s="6" t="s">
        <v>2489</v>
      </c>
      <c r="B1803" s="6" t="s">
        <v>4826</v>
      </c>
      <c r="C1803" s="6"/>
      <c r="D1803" s="6"/>
      <c r="E1803" s="6"/>
      <c r="F1803" s="6" t="s">
        <v>7199</v>
      </c>
      <c r="G1803" s="24" t="s">
        <v>3646</v>
      </c>
      <c r="H1803" s="24"/>
      <c r="I1803" s="24" t="s">
        <v>7200</v>
      </c>
      <c r="J1803" s="24"/>
      <c r="K1803" s="24"/>
      <c r="L1803" s="24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 spans="1:29" ht="26.25" customHeight="1" x14ac:dyDescent="0.2">
      <c r="A1804" s="6" t="s">
        <v>213</v>
      </c>
      <c r="B1804" s="6" t="s">
        <v>7201</v>
      </c>
      <c r="C1804" s="6"/>
      <c r="D1804" s="6"/>
      <c r="E1804" s="6"/>
      <c r="F1804" s="6" t="s">
        <v>7199</v>
      </c>
      <c r="G1804" s="24" t="s">
        <v>7202</v>
      </c>
      <c r="H1804" s="24"/>
      <c r="I1804" s="24" t="s">
        <v>7203</v>
      </c>
      <c r="J1804" s="24"/>
      <c r="K1804" s="24"/>
      <c r="L1804" s="24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 spans="1:29" ht="26.25" customHeight="1" x14ac:dyDescent="0.2">
      <c r="A1805" s="6" t="s">
        <v>197</v>
      </c>
      <c r="B1805" s="6" t="s">
        <v>132</v>
      </c>
      <c r="C1805" s="6"/>
      <c r="D1805" s="6"/>
      <c r="E1805" s="6"/>
      <c r="F1805" s="6" t="s">
        <v>7204</v>
      </c>
      <c r="G1805" s="24" t="s">
        <v>6377</v>
      </c>
      <c r="H1805" s="24"/>
      <c r="I1805" s="24" t="s">
        <v>4327</v>
      </c>
      <c r="J1805" s="24"/>
      <c r="K1805" s="24"/>
      <c r="L1805" s="24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 spans="1:29" ht="26.25" customHeight="1" x14ac:dyDescent="0.2">
      <c r="A1806" s="6" t="s">
        <v>2415</v>
      </c>
      <c r="B1806" s="6" t="s">
        <v>865</v>
      </c>
      <c r="C1806" s="6"/>
      <c r="D1806" s="6"/>
      <c r="E1806" s="6"/>
      <c r="F1806" s="6" t="s">
        <v>7205</v>
      </c>
      <c r="G1806" s="24" t="s">
        <v>2385</v>
      </c>
      <c r="H1806" s="24"/>
      <c r="I1806" s="24" t="s">
        <v>1788</v>
      </c>
      <c r="J1806" s="24"/>
      <c r="K1806" s="24"/>
      <c r="L1806" s="24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 spans="1:29" ht="26.25" customHeight="1" x14ac:dyDescent="0.2">
      <c r="A1807" s="6" t="s">
        <v>5187</v>
      </c>
      <c r="B1807" s="6" t="s">
        <v>3031</v>
      </c>
      <c r="C1807" s="6"/>
      <c r="D1807" s="6"/>
      <c r="E1807" s="6"/>
      <c r="F1807" s="6" t="s">
        <v>7206</v>
      </c>
      <c r="G1807" s="24" t="s">
        <v>663</v>
      </c>
      <c r="H1807" s="24"/>
      <c r="I1807" s="24" t="s">
        <v>1890</v>
      </c>
      <c r="J1807" s="24"/>
      <c r="K1807" s="24"/>
      <c r="L1807" s="24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 spans="1:29" ht="26.25" customHeight="1" x14ac:dyDescent="0.2">
      <c r="A1808" s="6" t="s">
        <v>6149</v>
      </c>
      <c r="B1808" s="6" t="s">
        <v>2052</v>
      </c>
      <c r="C1808" s="6"/>
      <c r="D1808" s="6"/>
      <c r="E1808" s="6"/>
      <c r="F1808" s="6" t="s">
        <v>7207</v>
      </c>
      <c r="G1808" s="24" t="s">
        <v>2279</v>
      </c>
      <c r="H1808" s="24"/>
      <c r="I1808" s="24" t="s">
        <v>3658</v>
      </c>
      <c r="J1808" s="24"/>
      <c r="K1808" s="24"/>
      <c r="L1808" s="24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 spans="1:29" ht="26.25" customHeight="1" x14ac:dyDescent="0.2">
      <c r="A1809" s="6" t="s">
        <v>3287</v>
      </c>
      <c r="B1809" s="6" t="s">
        <v>6111</v>
      </c>
      <c r="C1809" s="6"/>
      <c r="D1809" s="6"/>
      <c r="E1809" s="6"/>
      <c r="F1809" s="6" t="s">
        <v>7208</v>
      </c>
      <c r="G1809" s="24" t="s">
        <v>3980</v>
      </c>
      <c r="H1809" s="24"/>
      <c r="I1809" s="24" t="s">
        <v>7209</v>
      </c>
      <c r="J1809" s="24"/>
      <c r="K1809" s="24"/>
      <c r="L1809" s="24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 spans="1:29" ht="26.25" customHeight="1" x14ac:dyDescent="0.2">
      <c r="A1810" s="6" t="s">
        <v>4080</v>
      </c>
      <c r="B1810" s="6" t="s">
        <v>1452</v>
      </c>
      <c r="C1810" s="6"/>
      <c r="D1810" s="6"/>
      <c r="E1810" s="6"/>
      <c r="F1810" s="6" t="s">
        <v>7210</v>
      </c>
      <c r="G1810" s="24" t="s">
        <v>1479</v>
      </c>
      <c r="H1810" s="24"/>
      <c r="I1810" s="24" t="s">
        <v>1776</v>
      </c>
      <c r="J1810" s="24"/>
      <c r="K1810" s="24"/>
      <c r="L1810" s="24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 spans="1:29" ht="26.25" customHeight="1" x14ac:dyDescent="0.2">
      <c r="A1811" s="6" t="s">
        <v>2492</v>
      </c>
      <c r="B1811" s="6" t="s">
        <v>5910</v>
      </c>
      <c r="C1811" s="6"/>
      <c r="D1811" s="6"/>
      <c r="E1811" s="6"/>
      <c r="F1811" s="6" t="s">
        <v>7211</v>
      </c>
      <c r="G1811" s="24" t="s">
        <v>7082</v>
      </c>
      <c r="H1811" s="24"/>
      <c r="I1811" s="24" t="s">
        <v>2928</v>
      </c>
      <c r="J1811" s="24"/>
      <c r="K1811" s="24"/>
      <c r="L1811" s="24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  <row r="1812" spans="1:29" ht="26.25" customHeight="1" x14ac:dyDescent="0.2">
      <c r="A1812" s="6" t="s">
        <v>6064</v>
      </c>
      <c r="B1812" s="6" t="s">
        <v>6190</v>
      </c>
      <c r="C1812" s="6"/>
      <c r="D1812" s="6"/>
      <c r="E1812" s="6"/>
      <c r="F1812" s="6" t="s">
        <v>7211</v>
      </c>
      <c r="G1812" s="24" t="s">
        <v>2272</v>
      </c>
      <c r="H1812" s="24"/>
      <c r="I1812" s="24" t="s">
        <v>427</v>
      </c>
      <c r="J1812" s="24"/>
      <c r="K1812" s="24"/>
      <c r="L1812" s="24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</row>
    <row r="1813" spans="1:29" ht="26.25" customHeight="1" x14ac:dyDescent="0.2">
      <c r="A1813" s="6" t="s">
        <v>902</v>
      </c>
      <c r="B1813" s="6" t="s">
        <v>4788</v>
      </c>
      <c r="C1813" s="6"/>
      <c r="D1813" s="6"/>
      <c r="E1813" s="6"/>
      <c r="F1813" s="6" t="s">
        <v>7212</v>
      </c>
      <c r="G1813" s="24" t="s">
        <v>2607</v>
      </c>
      <c r="H1813" s="24"/>
      <c r="I1813" s="24" t="s">
        <v>3133</v>
      </c>
      <c r="J1813" s="24"/>
      <c r="K1813" s="24"/>
      <c r="L1813" s="24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</row>
    <row r="1814" spans="1:29" ht="26.25" customHeight="1" x14ac:dyDescent="0.2">
      <c r="A1814" s="6" t="s">
        <v>1656</v>
      </c>
      <c r="B1814" s="6" t="s">
        <v>5162</v>
      </c>
      <c r="C1814" s="6"/>
      <c r="D1814" s="6"/>
      <c r="E1814" s="6"/>
      <c r="F1814" s="6" t="s">
        <v>7213</v>
      </c>
      <c r="G1814" s="24" t="s">
        <v>670</v>
      </c>
      <c r="H1814" s="24"/>
      <c r="I1814" s="24" t="s">
        <v>1782</v>
      </c>
      <c r="J1814" s="24"/>
      <c r="K1814" s="24"/>
      <c r="L1814" s="24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</row>
    <row r="1815" spans="1:29" ht="26.25" customHeight="1" x14ac:dyDescent="0.2">
      <c r="A1815" s="6" t="s">
        <v>532</v>
      </c>
      <c r="B1815" s="6" t="s">
        <v>7036</v>
      </c>
      <c r="C1815" s="6"/>
      <c r="D1815" s="6"/>
      <c r="E1815" s="6"/>
      <c r="F1815" s="6" t="s">
        <v>7214</v>
      </c>
      <c r="G1815" s="24" t="s">
        <v>4156</v>
      </c>
      <c r="H1815" s="24"/>
      <c r="I1815" s="24" t="s">
        <v>4945</v>
      </c>
      <c r="J1815" s="24"/>
      <c r="K1815" s="24"/>
      <c r="L1815" s="24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</row>
    <row r="1816" spans="1:29" ht="26.25" customHeight="1" x14ac:dyDescent="0.2">
      <c r="A1816" s="6" t="s">
        <v>1461</v>
      </c>
      <c r="B1816" s="6" t="s">
        <v>3159</v>
      </c>
      <c r="C1816" s="6"/>
      <c r="D1816" s="6"/>
      <c r="E1816" s="6"/>
      <c r="F1816" s="6" t="s">
        <v>7215</v>
      </c>
      <c r="G1816" s="24" t="s">
        <v>707</v>
      </c>
      <c r="H1816" s="24"/>
      <c r="I1816" s="24" t="s">
        <v>1983</v>
      </c>
      <c r="J1816" s="24"/>
      <c r="K1816" s="24"/>
      <c r="L1816" s="24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</row>
    <row r="1817" spans="1:29" ht="26.25" customHeight="1" x14ac:dyDescent="0.2">
      <c r="A1817" s="6" t="s">
        <v>4922</v>
      </c>
      <c r="B1817" s="6" t="s">
        <v>3579</v>
      </c>
      <c r="C1817" s="6"/>
      <c r="D1817" s="6"/>
      <c r="E1817" s="6"/>
      <c r="F1817" s="6" t="s">
        <v>7216</v>
      </c>
      <c r="G1817" s="24" t="s">
        <v>707</v>
      </c>
      <c r="H1817" s="24"/>
      <c r="I1817" s="24" t="s">
        <v>4651</v>
      </c>
      <c r="J1817" s="24"/>
      <c r="K1817" s="24"/>
      <c r="L1817" s="24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</row>
    <row r="1818" spans="1:29" ht="26.25" customHeight="1" x14ac:dyDescent="0.2">
      <c r="A1818" s="6" t="s">
        <v>2988</v>
      </c>
      <c r="B1818" s="6" t="s">
        <v>5563</v>
      </c>
      <c r="C1818" s="6"/>
      <c r="D1818" s="6"/>
      <c r="E1818" s="6"/>
      <c r="F1818" s="6" t="s">
        <v>7217</v>
      </c>
      <c r="G1818" s="24" t="s">
        <v>2507</v>
      </c>
      <c r="H1818" s="24"/>
      <c r="I1818" s="24" t="s">
        <v>1342</v>
      </c>
      <c r="J1818" s="24"/>
      <c r="K1818" s="24"/>
      <c r="L1818" s="24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</row>
    <row r="1819" spans="1:29" ht="26.25" customHeight="1" x14ac:dyDescent="0.2">
      <c r="A1819" s="6" t="s">
        <v>4236</v>
      </c>
      <c r="B1819" s="6" t="s">
        <v>7218</v>
      </c>
      <c r="C1819" s="6"/>
      <c r="D1819" s="6"/>
      <c r="E1819" s="6"/>
      <c r="F1819" s="6" t="s">
        <v>7219</v>
      </c>
      <c r="G1819" s="24" t="s">
        <v>50</v>
      </c>
      <c r="H1819" s="24"/>
      <c r="I1819" s="24" t="s">
        <v>3571</v>
      </c>
      <c r="J1819" s="24"/>
      <c r="K1819" s="24"/>
      <c r="L1819" s="24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</row>
    <row r="1820" spans="1:29" ht="26.25" customHeight="1" x14ac:dyDescent="0.2">
      <c r="A1820" s="6" t="s">
        <v>1997</v>
      </c>
      <c r="B1820" s="6" t="s">
        <v>7220</v>
      </c>
      <c r="C1820" s="6"/>
      <c r="D1820" s="6"/>
      <c r="E1820" s="6"/>
      <c r="F1820" s="6" t="s">
        <v>7221</v>
      </c>
      <c r="G1820" s="24" t="s">
        <v>554</v>
      </c>
      <c r="H1820" s="24"/>
      <c r="I1820" s="24" t="s">
        <v>1138</v>
      </c>
      <c r="J1820" s="24"/>
      <c r="K1820" s="24"/>
      <c r="L1820" s="24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</row>
    <row r="1821" spans="1:29" ht="26.25" customHeight="1" x14ac:dyDescent="0.2">
      <c r="A1821" s="6" t="s">
        <v>2045</v>
      </c>
      <c r="B1821" s="6" t="s">
        <v>7222</v>
      </c>
      <c r="C1821" s="6"/>
      <c r="D1821" s="6"/>
      <c r="E1821" s="6"/>
      <c r="F1821" s="6" t="s">
        <v>7223</v>
      </c>
      <c r="G1821" s="24" t="s">
        <v>411</v>
      </c>
      <c r="H1821" s="24"/>
      <c r="I1821" s="24" t="s">
        <v>2872</v>
      </c>
      <c r="J1821" s="24"/>
      <c r="K1821" s="24"/>
      <c r="L1821" s="24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</row>
    <row r="1822" spans="1:29" ht="26.25" customHeight="1" x14ac:dyDescent="0.2">
      <c r="A1822" s="6" t="s">
        <v>302</v>
      </c>
      <c r="B1822" s="6" t="s">
        <v>851</v>
      </c>
      <c r="C1822" s="6"/>
      <c r="D1822" s="6"/>
      <c r="E1822" s="6"/>
      <c r="F1822" s="6" t="s">
        <v>7224</v>
      </c>
      <c r="G1822" s="24" t="s">
        <v>2409</v>
      </c>
      <c r="H1822" s="24"/>
      <c r="I1822" s="24" t="s">
        <v>1776</v>
      </c>
      <c r="J1822" s="24"/>
      <c r="K1822" s="24"/>
      <c r="L1822" s="24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</row>
    <row r="1823" spans="1:29" ht="26.25" customHeight="1" x14ac:dyDescent="0.2">
      <c r="A1823" s="6" t="s">
        <v>2988</v>
      </c>
      <c r="B1823" s="6" t="s">
        <v>1937</v>
      </c>
      <c r="C1823" s="6"/>
      <c r="D1823" s="6"/>
      <c r="E1823" s="6"/>
      <c r="F1823" s="6" t="s">
        <v>7225</v>
      </c>
      <c r="G1823" s="24" t="s">
        <v>1960</v>
      </c>
      <c r="H1823" s="24"/>
      <c r="I1823" s="24" t="s">
        <v>3666</v>
      </c>
      <c r="J1823" s="24"/>
      <c r="K1823" s="24"/>
      <c r="L1823" s="24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</row>
    <row r="1824" spans="1:29" ht="26.25" customHeight="1" x14ac:dyDescent="0.2">
      <c r="A1824" s="6" t="s">
        <v>1941</v>
      </c>
      <c r="B1824" s="6" t="s">
        <v>7107</v>
      </c>
      <c r="C1824" s="6"/>
      <c r="D1824" s="6"/>
      <c r="E1824" s="6"/>
      <c r="F1824" s="6" t="s">
        <v>7226</v>
      </c>
      <c r="G1824" s="24" t="s">
        <v>264</v>
      </c>
      <c r="H1824" s="24"/>
      <c r="I1824" s="24" t="s">
        <v>5490</v>
      </c>
      <c r="J1824" s="24"/>
      <c r="K1824" s="24"/>
      <c r="L1824" s="24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</row>
    <row r="1825" spans="1:29" ht="26.25" customHeight="1" x14ac:dyDescent="0.2">
      <c r="A1825" s="6" t="s">
        <v>37</v>
      </c>
      <c r="B1825" s="6" t="s">
        <v>1864</v>
      </c>
      <c r="C1825" s="6"/>
      <c r="D1825" s="6"/>
      <c r="E1825" s="6"/>
      <c r="F1825" s="6" t="s">
        <v>7227</v>
      </c>
      <c r="G1825" s="24" t="s">
        <v>5166</v>
      </c>
      <c r="H1825" s="24"/>
      <c r="I1825" s="24" t="s">
        <v>2522</v>
      </c>
      <c r="J1825" s="24"/>
      <c r="K1825" s="24"/>
      <c r="L1825" s="24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</row>
    <row r="1826" spans="1:29" ht="26.25" customHeight="1" x14ac:dyDescent="0.2">
      <c r="A1826" s="6" t="s">
        <v>7228</v>
      </c>
      <c r="B1826" s="6" t="s">
        <v>665</v>
      </c>
      <c r="C1826" s="6"/>
      <c r="D1826" s="6"/>
      <c r="E1826" s="6"/>
      <c r="F1826" s="6" t="s">
        <v>7229</v>
      </c>
      <c r="G1826" s="24" t="s">
        <v>7230</v>
      </c>
      <c r="H1826" s="24"/>
      <c r="I1826" s="24" t="s">
        <v>1153</v>
      </c>
      <c r="J1826" s="24"/>
      <c r="K1826" s="24"/>
      <c r="L1826" s="24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</row>
    <row r="1827" spans="1:29" ht="26.25" customHeight="1" x14ac:dyDescent="0.2">
      <c r="A1827" s="6" t="s">
        <v>251</v>
      </c>
      <c r="B1827" s="6" t="s">
        <v>7231</v>
      </c>
      <c r="C1827" s="6"/>
      <c r="D1827" s="6"/>
      <c r="E1827" s="6"/>
      <c r="F1827" s="6" t="s">
        <v>7232</v>
      </c>
      <c r="G1827" s="24" t="s">
        <v>1152</v>
      </c>
      <c r="H1827" s="24"/>
      <c r="I1827" s="24" t="s">
        <v>2921</v>
      </c>
      <c r="J1827" s="24"/>
      <c r="K1827" s="24"/>
      <c r="L1827" s="24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</row>
    <row r="1828" spans="1:29" ht="26.25" customHeight="1" x14ac:dyDescent="0.2">
      <c r="A1828" s="6" t="s">
        <v>4647</v>
      </c>
      <c r="B1828" s="6" t="s">
        <v>296</v>
      </c>
      <c r="C1828" s="6"/>
      <c r="D1828" s="6"/>
      <c r="E1828" s="6"/>
      <c r="F1828" s="6" t="s">
        <v>7233</v>
      </c>
      <c r="G1828" s="24" t="s">
        <v>2771</v>
      </c>
      <c r="H1828" s="24"/>
      <c r="I1828" s="24" t="s">
        <v>196</v>
      </c>
      <c r="J1828" s="24"/>
      <c r="K1828" s="24"/>
      <c r="L1828" s="24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</row>
    <row r="1829" spans="1:29" ht="26.25" customHeight="1" x14ac:dyDescent="0.2">
      <c r="A1829" s="6" t="s">
        <v>1620</v>
      </c>
      <c r="B1829" s="6" t="s">
        <v>2221</v>
      </c>
      <c r="C1829" s="6"/>
      <c r="D1829" s="6"/>
      <c r="E1829" s="6"/>
      <c r="F1829" s="6" t="s">
        <v>7234</v>
      </c>
      <c r="G1829" s="24" t="s">
        <v>1795</v>
      </c>
      <c r="H1829" s="24"/>
      <c r="I1829" s="24" t="s">
        <v>1782</v>
      </c>
      <c r="J1829" s="24"/>
      <c r="K1829" s="24"/>
      <c r="L1829" s="24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</row>
    <row r="1830" spans="1:29" ht="26.25" customHeight="1" x14ac:dyDescent="0.2">
      <c r="A1830" s="6" t="s">
        <v>4360</v>
      </c>
      <c r="B1830" s="6" t="s">
        <v>5635</v>
      </c>
      <c r="C1830" s="6"/>
      <c r="D1830" s="6"/>
      <c r="E1830" s="6"/>
      <c r="F1830" s="6" t="s">
        <v>7235</v>
      </c>
      <c r="G1830" s="24" t="s">
        <v>2590</v>
      </c>
      <c r="H1830" s="24"/>
      <c r="I1830" s="24" t="s">
        <v>1729</v>
      </c>
      <c r="J1830" s="24"/>
      <c r="K1830" s="24"/>
      <c r="L1830" s="24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</row>
    <row r="1831" spans="1:29" ht="26.25" customHeight="1" x14ac:dyDescent="0.2">
      <c r="A1831" s="6" t="s">
        <v>882</v>
      </c>
      <c r="B1831" s="6" t="s">
        <v>7119</v>
      </c>
      <c r="C1831" s="6"/>
      <c r="D1831" s="6"/>
      <c r="E1831" s="6"/>
      <c r="F1831" s="6" t="s">
        <v>7236</v>
      </c>
      <c r="G1831" s="24" t="s">
        <v>3776</v>
      </c>
      <c r="H1831" s="24"/>
      <c r="I1831" s="24" t="s">
        <v>6378</v>
      </c>
      <c r="J1831" s="24"/>
      <c r="K1831" s="24"/>
      <c r="L1831" s="24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</row>
    <row r="1832" spans="1:29" ht="26.25" customHeight="1" x14ac:dyDescent="0.2">
      <c r="A1832" s="6" t="s">
        <v>6448</v>
      </c>
      <c r="B1832" s="6" t="s">
        <v>7237</v>
      </c>
      <c r="C1832" s="6"/>
      <c r="D1832" s="6"/>
      <c r="E1832" s="6"/>
      <c r="F1832" s="6" t="s">
        <v>7238</v>
      </c>
      <c r="G1832" s="24" t="s">
        <v>195</v>
      </c>
      <c r="H1832" s="24"/>
      <c r="I1832" s="24" t="s">
        <v>2993</v>
      </c>
      <c r="J1832" s="24"/>
      <c r="K1832" s="24"/>
      <c r="L1832" s="24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</row>
    <row r="1833" spans="1:29" ht="26.25" customHeight="1" x14ac:dyDescent="0.2">
      <c r="A1833" s="6" t="s">
        <v>1039</v>
      </c>
      <c r="B1833" s="6" t="s">
        <v>5054</v>
      </c>
      <c r="C1833" s="6"/>
      <c r="D1833" s="6"/>
      <c r="E1833" s="6"/>
      <c r="F1833" s="6" t="s">
        <v>7239</v>
      </c>
      <c r="G1833" s="24" t="s">
        <v>388</v>
      </c>
      <c r="H1833" s="24"/>
      <c r="I1833" s="24" t="s">
        <v>287</v>
      </c>
      <c r="J1833" s="24"/>
      <c r="K1833" s="24"/>
      <c r="L1833" s="24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</row>
    <row r="1834" spans="1:29" ht="26.25" customHeight="1" x14ac:dyDescent="0.2">
      <c r="A1834" s="6" t="s">
        <v>4520</v>
      </c>
      <c r="B1834" s="6" t="s">
        <v>2922</v>
      </c>
      <c r="C1834" s="6"/>
      <c r="D1834" s="6"/>
      <c r="E1834" s="6"/>
      <c r="F1834" s="6" t="s">
        <v>7240</v>
      </c>
      <c r="G1834" s="24" t="s">
        <v>2956</v>
      </c>
      <c r="H1834" s="24"/>
      <c r="I1834" s="24" t="s">
        <v>2971</v>
      </c>
      <c r="J1834" s="24"/>
      <c r="K1834" s="24"/>
      <c r="L1834" s="24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</row>
    <row r="1835" spans="1:29" ht="26.25" customHeight="1" x14ac:dyDescent="0.2">
      <c r="A1835" s="6" t="s">
        <v>161</v>
      </c>
      <c r="B1835" s="6" t="s">
        <v>6830</v>
      </c>
      <c r="C1835" s="6"/>
      <c r="D1835" s="6"/>
      <c r="E1835" s="6"/>
      <c r="F1835" s="6" t="s">
        <v>7241</v>
      </c>
      <c r="G1835" s="24" t="s">
        <v>1883</v>
      </c>
      <c r="H1835" s="24"/>
      <c r="I1835" s="24" t="s">
        <v>4546</v>
      </c>
      <c r="J1835" s="24"/>
      <c r="K1835" s="24"/>
      <c r="L1835" s="24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</row>
    <row r="1836" spans="1:29" ht="26.25" customHeight="1" x14ac:dyDescent="0.2">
      <c r="A1836" s="6" t="s">
        <v>7242</v>
      </c>
      <c r="B1836" s="6" t="s">
        <v>6445</v>
      </c>
      <c r="C1836" s="6"/>
      <c r="D1836" s="6"/>
      <c r="E1836" s="6"/>
      <c r="F1836" s="6" t="s">
        <v>7243</v>
      </c>
      <c r="G1836" s="24" t="s">
        <v>2272</v>
      </c>
      <c r="H1836" s="24"/>
      <c r="I1836" s="24" t="s">
        <v>531</v>
      </c>
      <c r="J1836" s="24"/>
      <c r="K1836" s="24"/>
      <c r="L1836" s="24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</row>
    <row r="1837" spans="1:29" ht="26.25" customHeight="1" x14ac:dyDescent="0.2">
      <c r="A1837" s="6" t="s">
        <v>108</v>
      </c>
      <c r="B1837" s="6" t="s">
        <v>1452</v>
      </c>
      <c r="C1837" s="6"/>
      <c r="D1837" s="6"/>
      <c r="E1837" s="6"/>
      <c r="F1837" s="6" t="s">
        <v>7244</v>
      </c>
      <c r="G1837" s="24" t="s">
        <v>2378</v>
      </c>
      <c r="H1837" s="24"/>
      <c r="I1837" s="24" t="s">
        <v>736</v>
      </c>
      <c r="J1837" s="24"/>
      <c r="K1837" s="24"/>
      <c r="L1837" s="24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</row>
    <row r="1838" spans="1:29" ht="26.25" customHeight="1" x14ac:dyDescent="0.2">
      <c r="A1838" s="6" t="s">
        <v>6459</v>
      </c>
      <c r="B1838" s="6" t="s">
        <v>1511</v>
      </c>
      <c r="C1838" s="6"/>
      <c r="D1838" s="6"/>
      <c r="E1838" s="6"/>
      <c r="F1838" s="6" t="s">
        <v>7245</v>
      </c>
      <c r="G1838" s="24" t="s">
        <v>3459</v>
      </c>
      <c r="H1838" s="24"/>
      <c r="I1838" s="24" t="s">
        <v>2615</v>
      </c>
      <c r="J1838" s="24"/>
      <c r="K1838" s="24"/>
      <c r="L1838" s="24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</row>
    <row r="1839" spans="1:29" ht="26.25" customHeight="1" x14ac:dyDescent="0.2">
      <c r="A1839" s="6" t="s">
        <v>4311</v>
      </c>
      <c r="B1839" s="6" t="s">
        <v>333</v>
      </c>
      <c r="C1839" s="6"/>
      <c r="D1839" s="6"/>
      <c r="E1839" s="6"/>
      <c r="F1839" s="6" t="s">
        <v>7246</v>
      </c>
      <c r="G1839" s="24" t="s">
        <v>3529</v>
      </c>
      <c r="H1839" s="24"/>
      <c r="I1839" s="24" t="s">
        <v>2811</v>
      </c>
      <c r="J1839" s="24"/>
      <c r="K1839" s="24"/>
      <c r="L1839" s="24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</row>
    <row r="1840" spans="1:29" ht="26.25" customHeight="1" x14ac:dyDescent="0.2">
      <c r="A1840" s="6" t="s">
        <v>1432</v>
      </c>
      <c r="B1840" s="6" t="s">
        <v>6365</v>
      </c>
      <c r="C1840" s="6"/>
      <c r="D1840" s="6"/>
      <c r="E1840" s="6"/>
      <c r="F1840" s="6" t="s">
        <v>7247</v>
      </c>
      <c r="G1840" s="24" t="s">
        <v>1516</v>
      </c>
      <c r="H1840" s="24"/>
      <c r="I1840" s="24" t="s">
        <v>6869</v>
      </c>
      <c r="J1840" s="24"/>
      <c r="K1840" s="24"/>
      <c r="L1840" s="24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</row>
    <row r="1841" spans="1:29" ht="26.25" customHeight="1" x14ac:dyDescent="0.2">
      <c r="A1841" s="6" t="s">
        <v>1139</v>
      </c>
      <c r="B1841" s="6" t="s">
        <v>1677</v>
      </c>
      <c r="C1841" s="6"/>
      <c r="D1841" s="6"/>
      <c r="E1841" s="6"/>
      <c r="F1841" s="6" t="s">
        <v>7248</v>
      </c>
      <c r="G1841" s="24" t="s">
        <v>7249</v>
      </c>
      <c r="H1841" s="24"/>
      <c r="I1841" s="24" t="s">
        <v>3887</v>
      </c>
      <c r="J1841" s="24"/>
      <c r="K1841" s="24"/>
      <c r="L1841" s="24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</row>
    <row r="1842" spans="1:29" ht="26.25" customHeight="1" x14ac:dyDescent="0.2">
      <c r="A1842" s="6" t="s">
        <v>5631</v>
      </c>
      <c r="B1842" s="6" t="s">
        <v>1963</v>
      </c>
      <c r="C1842" s="6"/>
      <c r="D1842" s="6"/>
      <c r="E1842" s="6"/>
      <c r="F1842" s="6" t="s">
        <v>7250</v>
      </c>
      <c r="G1842" s="24" t="s">
        <v>3554</v>
      </c>
      <c r="H1842" s="24"/>
      <c r="I1842" s="24" t="s">
        <v>2971</v>
      </c>
      <c r="J1842" s="24"/>
      <c r="K1842" s="24"/>
      <c r="L1842" s="24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</row>
    <row r="1843" spans="1:29" ht="26.25" customHeight="1" x14ac:dyDescent="0.2">
      <c r="A1843" s="6" t="s">
        <v>4925</v>
      </c>
      <c r="B1843" s="6" t="s">
        <v>1696</v>
      </c>
      <c r="C1843" s="6"/>
      <c r="D1843" s="6"/>
      <c r="E1843" s="6"/>
      <c r="F1843" s="6" t="s">
        <v>7251</v>
      </c>
      <c r="G1843" s="24" t="s">
        <v>1000</v>
      </c>
      <c r="H1843" s="24"/>
      <c r="I1843" s="24" t="s">
        <v>5830</v>
      </c>
      <c r="J1843" s="24"/>
      <c r="K1843" s="24"/>
      <c r="L1843" s="24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</row>
    <row r="1844" spans="1:29" ht="26.25" customHeight="1" x14ac:dyDescent="0.2">
      <c r="A1844" s="6" t="s">
        <v>4576</v>
      </c>
      <c r="B1844" s="6" t="s">
        <v>627</v>
      </c>
      <c r="C1844" s="6"/>
      <c r="D1844" s="6"/>
      <c r="E1844" s="6"/>
      <c r="F1844" s="6" t="s">
        <v>7252</v>
      </c>
      <c r="G1844" s="24" t="s">
        <v>42</v>
      </c>
      <c r="H1844" s="24"/>
      <c r="I1844" s="24" t="s">
        <v>83</v>
      </c>
      <c r="J1844" s="24"/>
      <c r="K1844" s="24"/>
      <c r="L1844" s="24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</row>
    <row r="1845" spans="1:29" ht="26.25" customHeight="1" x14ac:dyDescent="0.2">
      <c r="A1845" s="6" t="s">
        <v>139</v>
      </c>
      <c r="B1845" s="6" t="s">
        <v>615</v>
      </c>
      <c r="C1845" s="6"/>
      <c r="D1845" s="6"/>
      <c r="E1845" s="6"/>
      <c r="F1845" s="6" t="s">
        <v>7253</v>
      </c>
      <c r="G1845" s="24" t="s">
        <v>4024</v>
      </c>
      <c r="H1845" s="24"/>
      <c r="I1845" s="24" t="s">
        <v>4270</v>
      </c>
      <c r="J1845" s="24"/>
      <c r="K1845" s="24"/>
      <c r="L1845" s="24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</row>
    <row r="1846" spans="1:29" ht="26.25" customHeight="1" x14ac:dyDescent="0.2">
      <c r="A1846" s="6" t="s">
        <v>6667</v>
      </c>
      <c r="B1846" s="6" t="s">
        <v>7097</v>
      </c>
      <c r="C1846" s="6"/>
      <c r="D1846" s="6"/>
      <c r="E1846" s="6"/>
      <c r="F1846" s="6" t="s">
        <v>7254</v>
      </c>
      <c r="G1846" s="24" t="s">
        <v>2867</v>
      </c>
      <c r="H1846" s="24"/>
      <c r="I1846" s="24" t="s">
        <v>7255</v>
      </c>
      <c r="J1846" s="24"/>
      <c r="K1846" s="24"/>
      <c r="L1846" s="24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</row>
    <row r="1847" spans="1:29" ht="26.25" customHeight="1" x14ac:dyDescent="0.2">
      <c r="A1847" s="6" t="s">
        <v>4709</v>
      </c>
      <c r="B1847" s="6" t="s">
        <v>2197</v>
      </c>
      <c r="C1847" s="6"/>
      <c r="D1847" s="6"/>
      <c r="E1847" s="6"/>
      <c r="F1847" s="6" t="s">
        <v>7256</v>
      </c>
      <c r="G1847" s="24" t="s">
        <v>7140</v>
      </c>
      <c r="H1847" s="24"/>
      <c r="I1847" s="24" t="s">
        <v>1418</v>
      </c>
      <c r="J1847" s="24"/>
      <c r="K1847" s="24"/>
      <c r="L1847" s="24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</row>
    <row r="1848" spans="1:29" ht="26.25" customHeight="1" x14ac:dyDescent="0.2">
      <c r="A1848" s="6" t="s">
        <v>3491</v>
      </c>
      <c r="B1848" s="6" t="s">
        <v>7257</v>
      </c>
      <c r="C1848" s="6"/>
      <c r="D1848" s="6"/>
      <c r="E1848" s="6"/>
      <c r="F1848" s="6" t="s">
        <v>7258</v>
      </c>
      <c r="G1848" s="24" t="s">
        <v>6051</v>
      </c>
      <c r="H1848" s="24"/>
      <c r="I1848" s="24" t="s">
        <v>2290</v>
      </c>
      <c r="J1848" s="24"/>
      <c r="K1848" s="24"/>
      <c r="L1848" s="24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</row>
    <row r="1849" spans="1:29" ht="26.25" customHeight="1" x14ac:dyDescent="0.2">
      <c r="A1849" s="6" t="s">
        <v>7259</v>
      </c>
      <c r="B1849" s="6" t="s">
        <v>2358</v>
      </c>
      <c r="C1849" s="6"/>
      <c r="D1849" s="6"/>
      <c r="E1849" s="6"/>
      <c r="F1849" s="6" t="s">
        <v>7260</v>
      </c>
      <c r="G1849" s="24" t="s">
        <v>388</v>
      </c>
      <c r="H1849" s="24"/>
      <c r="I1849" s="24" t="s">
        <v>4075</v>
      </c>
      <c r="J1849" s="24"/>
      <c r="K1849" s="24"/>
      <c r="L1849" s="24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</row>
    <row r="1850" spans="1:29" ht="26.25" customHeight="1" x14ac:dyDescent="0.2">
      <c r="A1850" s="6" t="s">
        <v>7261</v>
      </c>
      <c r="B1850" s="6" t="s">
        <v>3572</v>
      </c>
      <c r="C1850" s="6"/>
      <c r="D1850" s="6"/>
      <c r="E1850" s="6"/>
      <c r="F1850" s="6" t="s">
        <v>7262</v>
      </c>
      <c r="G1850" s="24" t="s">
        <v>159</v>
      </c>
      <c r="H1850" s="24"/>
      <c r="I1850" s="24" t="s">
        <v>3029</v>
      </c>
      <c r="J1850" s="24"/>
      <c r="K1850" s="24"/>
      <c r="L1850" s="24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</row>
    <row r="1851" spans="1:29" ht="26.25" customHeight="1" x14ac:dyDescent="0.2">
      <c r="A1851" s="6" t="s">
        <v>973</v>
      </c>
      <c r="B1851" s="6" t="s">
        <v>4582</v>
      </c>
      <c r="C1851" s="6"/>
      <c r="D1851" s="6"/>
      <c r="E1851" s="6"/>
      <c r="F1851" s="6" t="s">
        <v>7263</v>
      </c>
      <c r="G1851" s="24" t="s">
        <v>7140</v>
      </c>
      <c r="H1851" s="24"/>
      <c r="I1851" s="24" t="s">
        <v>91</v>
      </c>
      <c r="J1851" s="24"/>
      <c r="K1851" s="24"/>
      <c r="L1851" s="24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</row>
    <row r="1852" spans="1:29" ht="26.25" customHeight="1" x14ac:dyDescent="0.2">
      <c r="A1852" s="6" t="s">
        <v>3938</v>
      </c>
      <c r="B1852" s="6" t="s">
        <v>230</v>
      </c>
      <c r="C1852" s="6"/>
      <c r="D1852" s="6"/>
      <c r="E1852" s="6"/>
      <c r="F1852" s="6" t="s">
        <v>7264</v>
      </c>
      <c r="G1852" s="24">
        <v>35</v>
      </c>
      <c r="H1852" s="24"/>
      <c r="I1852" s="24" t="s">
        <v>5490</v>
      </c>
      <c r="J1852" s="24"/>
      <c r="K1852" s="24"/>
      <c r="L1852" s="24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</row>
    <row r="1853" spans="1:29" ht="26.25" customHeight="1" x14ac:dyDescent="0.2">
      <c r="A1853" s="6" t="s">
        <v>4141</v>
      </c>
      <c r="B1853" s="6" t="s">
        <v>7265</v>
      </c>
      <c r="C1853" s="6"/>
      <c r="D1853" s="6"/>
      <c r="E1853" s="6"/>
      <c r="F1853" s="6" t="s">
        <v>7266</v>
      </c>
      <c r="G1853" s="24" t="s">
        <v>388</v>
      </c>
      <c r="H1853" s="24"/>
      <c r="I1853" s="24" t="s">
        <v>2581</v>
      </c>
      <c r="J1853" s="24"/>
      <c r="K1853" s="24"/>
      <c r="L1853" s="24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</row>
    <row r="1854" spans="1:29" ht="26.25" customHeight="1" x14ac:dyDescent="0.2">
      <c r="A1854" s="6" t="s">
        <v>2585</v>
      </c>
      <c r="B1854" s="6" t="s">
        <v>7267</v>
      </c>
      <c r="C1854" s="6"/>
      <c r="D1854" s="6"/>
      <c r="E1854" s="6"/>
      <c r="F1854" s="6" t="s">
        <v>7268</v>
      </c>
      <c r="G1854" s="24" t="s">
        <v>1479</v>
      </c>
      <c r="H1854" s="24"/>
      <c r="I1854" s="24" t="s">
        <v>3789</v>
      </c>
      <c r="J1854" s="24"/>
      <c r="K1854" s="24"/>
      <c r="L1854" s="24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</row>
    <row r="1855" spans="1:29" ht="26.25" customHeight="1" x14ac:dyDescent="0.2">
      <c r="A1855" s="6" t="s">
        <v>4445</v>
      </c>
      <c r="B1855" s="6" t="s">
        <v>7269</v>
      </c>
      <c r="C1855" s="6"/>
      <c r="D1855" s="6"/>
      <c r="E1855" s="6"/>
      <c r="F1855" s="6" t="s">
        <v>7270</v>
      </c>
      <c r="G1855" s="24" t="s">
        <v>7271</v>
      </c>
      <c r="H1855" s="24"/>
      <c r="I1855" s="24" t="s">
        <v>3346</v>
      </c>
      <c r="J1855" s="24"/>
      <c r="K1855" s="24"/>
      <c r="L1855" s="24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</row>
    <row r="1856" spans="1:29" ht="26.25" customHeight="1" x14ac:dyDescent="0.2">
      <c r="A1856" s="6" t="s">
        <v>146</v>
      </c>
      <c r="B1856" s="6" t="s">
        <v>7272</v>
      </c>
      <c r="C1856" s="6"/>
      <c r="D1856" s="6"/>
      <c r="E1856" s="6"/>
      <c r="F1856" s="6" t="s">
        <v>7273</v>
      </c>
      <c r="G1856" s="24" t="s">
        <v>7274</v>
      </c>
      <c r="H1856" s="24"/>
      <c r="I1856" s="24" t="s">
        <v>5463</v>
      </c>
      <c r="J1856" s="24"/>
      <c r="K1856" s="24"/>
      <c r="L1856" s="24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</row>
    <row r="1857" spans="1:29" ht="26.25" customHeight="1" x14ac:dyDescent="0.2">
      <c r="A1857" s="6" t="s">
        <v>5187</v>
      </c>
      <c r="B1857" s="6" t="s">
        <v>3031</v>
      </c>
      <c r="C1857" s="6"/>
      <c r="D1857" s="6"/>
      <c r="E1857" s="6"/>
      <c r="F1857" s="6" t="s">
        <v>7275</v>
      </c>
      <c r="G1857" s="24" t="s">
        <v>1625</v>
      </c>
      <c r="H1857" s="24"/>
      <c r="I1857" s="24" t="s">
        <v>1632</v>
      </c>
      <c r="J1857" s="24"/>
      <c r="K1857" s="24"/>
      <c r="L1857" s="24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</row>
    <row r="1858" spans="1:29" ht="26.25" customHeight="1" x14ac:dyDescent="0.2">
      <c r="A1858" s="6" t="s">
        <v>7276</v>
      </c>
      <c r="B1858" s="6" t="s">
        <v>7277</v>
      </c>
      <c r="C1858" s="6"/>
      <c r="D1858" s="6"/>
      <c r="E1858" s="6"/>
      <c r="F1858" s="6" t="s">
        <v>7278</v>
      </c>
      <c r="G1858" s="24" t="s">
        <v>2507</v>
      </c>
      <c r="H1858" s="24"/>
      <c r="I1858" s="24" t="s">
        <v>3517</v>
      </c>
      <c r="J1858" s="24"/>
      <c r="K1858" s="24"/>
      <c r="L1858" s="24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</row>
    <row r="1859" spans="1:29" ht="26.25" customHeight="1" x14ac:dyDescent="0.2">
      <c r="A1859" s="6" t="s">
        <v>5553</v>
      </c>
      <c r="B1859" s="6" t="s">
        <v>222</v>
      </c>
      <c r="C1859" s="6"/>
      <c r="D1859" s="6"/>
      <c r="E1859" s="6"/>
      <c r="F1859" s="6" t="s">
        <v>7279</v>
      </c>
      <c r="G1859" s="24" t="s">
        <v>1694</v>
      </c>
      <c r="H1859" s="24"/>
      <c r="I1859" s="24" t="s">
        <v>279</v>
      </c>
      <c r="J1859" s="24"/>
      <c r="K1859" s="24"/>
      <c r="L1859" s="24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</row>
    <row r="1860" spans="1:29" ht="26.25" customHeight="1" x14ac:dyDescent="0.2">
      <c r="A1860" s="6" t="s">
        <v>4703</v>
      </c>
      <c r="B1860" s="6" t="s">
        <v>4801</v>
      </c>
      <c r="C1860" s="6"/>
      <c r="D1860" s="6"/>
      <c r="E1860" s="6"/>
      <c r="F1860" s="6" t="s">
        <v>7280</v>
      </c>
      <c r="G1860" s="24" t="s">
        <v>1522</v>
      </c>
      <c r="H1860" s="24"/>
      <c r="I1860" s="24" t="s">
        <v>613</v>
      </c>
      <c r="J1860" s="24"/>
      <c r="K1860" s="24"/>
      <c r="L1860" s="24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</row>
    <row r="1861" spans="1:29" ht="26.25" customHeight="1" x14ac:dyDescent="0.2">
      <c r="A1861" s="6" t="s">
        <v>4137</v>
      </c>
      <c r="B1861" s="6" t="s">
        <v>7281</v>
      </c>
      <c r="C1861" s="6"/>
      <c r="D1861" s="6"/>
      <c r="E1861" s="6"/>
      <c r="F1861" s="6" t="s">
        <v>7282</v>
      </c>
      <c r="G1861" s="24" t="s">
        <v>388</v>
      </c>
      <c r="H1861" s="24"/>
      <c r="I1861" s="24" t="s">
        <v>598</v>
      </c>
      <c r="J1861" s="24"/>
      <c r="K1861" s="24"/>
      <c r="L1861" s="24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</row>
    <row r="1862" spans="1:29" ht="26.25" customHeight="1" x14ac:dyDescent="0.2">
      <c r="A1862" s="6" t="s">
        <v>493</v>
      </c>
      <c r="B1862" s="6" t="s">
        <v>3171</v>
      </c>
      <c r="C1862" s="6"/>
      <c r="D1862" s="6"/>
      <c r="E1862" s="6"/>
      <c r="F1862" s="6" t="s">
        <v>7283</v>
      </c>
      <c r="G1862" s="24" t="s">
        <v>2558</v>
      </c>
      <c r="H1862" s="24"/>
      <c r="I1862" s="24" t="s">
        <v>5005</v>
      </c>
      <c r="J1862" s="24"/>
      <c r="K1862" s="24"/>
      <c r="L1862" s="24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</row>
    <row r="1863" spans="1:29" ht="26.25" customHeight="1" x14ac:dyDescent="0.2">
      <c r="A1863" s="6" t="s">
        <v>2083</v>
      </c>
      <c r="B1863" s="6" t="s">
        <v>5799</v>
      </c>
      <c r="C1863" s="6"/>
      <c r="D1863" s="6"/>
      <c r="E1863" s="6"/>
      <c r="F1863" s="6" t="s">
        <v>7284</v>
      </c>
      <c r="G1863" s="24" t="s">
        <v>4358</v>
      </c>
      <c r="H1863" s="24"/>
      <c r="I1863" s="24" t="s">
        <v>1145</v>
      </c>
      <c r="J1863" s="24"/>
      <c r="K1863" s="24"/>
      <c r="L1863" s="24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</row>
    <row r="1864" spans="1:29" ht="26.25" customHeight="1" x14ac:dyDescent="0.2">
      <c r="A1864" s="6" t="s">
        <v>6232</v>
      </c>
      <c r="B1864" s="6" t="s">
        <v>5451</v>
      </c>
      <c r="C1864" s="6"/>
      <c r="D1864" s="6"/>
      <c r="E1864" s="6"/>
      <c r="F1864" s="6" t="s">
        <v>7285</v>
      </c>
      <c r="G1864" s="24" t="s">
        <v>2781</v>
      </c>
      <c r="H1864" s="24"/>
      <c r="I1864" s="24" t="s">
        <v>1782</v>
      </c>
      <c r="J1864" s="24"/>
      <c r="K1864" s="24"/>
      <c r="L1864" s="24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</row>
    <row r="1865" spans="1:29" ht="26.25" customHeight="1" x14ac:dyDescent="0.2">
      <c r="A1865" s="6" t="s">
        <v>973</v>
      </c>
      <c r="B1865" s="6" t="s">
        <v>4067</v>
      </c>
      <c r="C1865" s="6"/>
      <c r="D1865" s="6"/>
      <c r="E1865" s="6"/>
      <c r="F1865" s="6" t="s">
        <v>7286</v>
      </c>
      <c r="G1865" s="24" t="s">
        <v>1227</v>
      </c>
      <c r="H1865" s="24"/>
      <c r="I1865" s="24" t="s">
        <v>3291</v>
      </c>
      <c r="J1865" s="24"/>
      <c r="K1865" s="24"/>
      <c r="L1865" s="24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</row>
    <row r="1866" spans="1:29" ht="26.25" customHeight="1" x14ac:dyDescent="0.2">
      <c r="A1866" s="6" t="s">
        <v>1343</v>
      </c>
      <c r="B1866" s="6" t="s">
        <v>549</v>
      </c>
      <c r="C1866" s="6"/>
      <c r="D1866" s="6"/>
      <c r="E1866" s="6"/>
      <c r="F1866" s="6" t="s">
        <v>7287</v>
      </c>
      <c r="G1866" s="24" t="s">
        <v>4565</v>
      </c>
      <c r="H1866" s="24"/>
      <c r="I1866" s="24" t="s">
        <v>3291</v>
      </c>
      <c r="J1866" s="24"/>
      <c r="K1866" s="24"/>
      <c r="L1866" s="24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</row>
    <row r="1867" spans="1:29" ht="26.25" customHeight="1" x14ac:dyDescent="0.2">
      <c r="A1867" s="6" t="s">
        <v>7288</v>
      </c>
      <c r="B1867" s="6" t="s">
        <v>3093</v>
      </c>
      <c r="C1867" s="6"/>
      <c r="D1867" s="6"/>
      <c r="E1867" s="6"/>
      <c r="F1867" s="6" t="s">
        <v>7289</v>
      </c>
      <c r="G1867" s="24" t="s">
        <v>1728</v>
      </c>
      <c r="H1867" s="24"/>
      <c r="I1867" s="24" t="s">
        <v>1273</v>
      </c>
      <c r="J1867" s="24"/>
      <c r="K1867" s="24"/>
      <c r="L1867" s="24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</row>
    <row r="1868" spans="1:29" ht="26.25" customHeight="1" x14ac:dyDescent="0.2">
      <c r="A1868" s="6" t="s">
        <v>2423</v>
      </c>
      <c r="B1868" s="6" t="s">
        <v>5331</v>
      </c>
      <c r="C1868" s="6"/>
      <c r="D1868" s="6"/>
      <c r="E1868" s="6"/>
      <c r="F1868" s="6" t="s">
        <v>7290</v>
      </c>
      <c r="G1868" s="24" t="s">
        <v>106</v>
      </c>
      <c r="H1868" s="24"/>
      <c r="I1868" s="24" t="s">
        <v>1287</v>
      </c>
      <c r="J1868" s="24"/>
      <c r="K1868" s="24"/>
      <c r="L1868" s="24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</row>
    <row r="1869" spans="1:29" ht="26.25" customHeight="1" x14ac:dyDescent="0.2">
      <c r="A1869" s="6" t="s">
        <v>584</v>
      </c>
      <c r="B1869" s="6" t="s">
        <v>1452</v>
      </c>
      <c r="C1869" s="6"/>
      <c r="D1869" s="6"/>
      <c r="E1869" s="6"/>
      <c r="F1869" s="6" t="s">
        <v>7291</v>
      </c>
      <c r="G1869" s="24" t="s">
        <v>2474</v>
      </c>
      <c r="H1869" s="24"/>
      <c r="I1869" s="24" t="s">
        <v>870</v>
      </c>
      <c r="J1869" s="24"/>
      <c r="K1869" s="24"/>
      <c r="L1869" s="24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</row>
    <row r="1870" spans="1:29" ht="26.25" customHeight="1" x14ac:dyDescent="0.2">
      <c r="A1870" s="6" t="s">
        <v>3127</v>
      </c>
      <c r="B1870" s="6" t="s">
        <v>7292</v>
      </c>
      <c r="C1870" s="6"/>
      <c r="D1870" s="6"/>
      <c r="E1870" s="6"/>
      <c r="F1870" s="6" t="s">
        <v>7293</v>
      </c>
      <c r="G1870" s="24" t="s">
        <v>7294</v>
      </c>
      <c r="H1870" s="24"/>
      <c r="I1870" s="24" t="s">
        <v>1586</v>
      </c>
      <c r="J1870" s="24"/>
      <c r="K1870" s="24"/>
      <c r="L1870" s="24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</row>
    <row r="1871" spans="1:29" ht="26.25" customHeight="1" x14ac:dyDescent="0.2">
      <c r="A1871" s="6" t="s">
        <v>2711</v>
      </c>
      <c r="B1871" s="6" t="s">
        <v>7292</v>
      </c>
      <c r="C1871" s="6"/>
      <c r="D1871" s="6"/>
      <c r="E1871" s="6"/>
      <c r="F1871" s="6" t="s">
        <v>7295</v>
      </c>
      <c r="G1871" s="24" t="s">
        <v>963</v>
      </c>
      <c r="H1871" s="24"/>
      <c r="I1871" s="24" t="s">
        <v>59</v>
      </c>
      <c r="J1871" s="24"/>
      <c r="K1871" s="24"/>
      <c r="L1871" s="24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</row>
    <row r="1872" spans="1:29" ht="26.25" customHeight="1" x14ac:dyDescent="0.2">
      <c r="A1872" s="6" t="s">
        <v>7296</v>
      </c>
      <c r="B1872" s="6" t="s">
        <v>2056</v>
      </c>
      <c r="C1872" s="6"/>
      <c r="D1872" s="6"/>
      <c r="E1872" s="6"/>
      <c r="F1872" s="6" t="s">
        <v>7297</v>
      </c>
      <c r="G1872" s="24" t="s">
        <v>1456</v>
      </c>
      <c r="H1872" s="24"/>
      <c r="I1872" s="24" t="s">
        <v>515</v>
      </c>
      <c r="J1872" s="24"/>
      <c r="K1872" s="24"/>
      <c r="L1872" s="24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</row>
    <row r="1873" spans="1:29" ht="26.25" customHeight="1" x14ac:dyDescent="0.2">
      <c r="A1873" s="6" t="s">
        <v>1493</v>
      </c>
      <c r="B1873" s="6" t="s">
        <v>2365</v>
      </c>
      <c r="C1873" s="6"/>
      <c r="D1873" s="6"/>
      <c r="E1873" s="6"/>
      <c r="F1873" s="6" t="s">
        <v>7298</v>
      </c>
      <c r="G1873" s="24" t="s">
        <v>546</v>
      </c>
      <c r="H1873" s="24"/>
      <c r="I1873" s="24" t="s">
        <v>1586</v>
      </c>
      <c r="J1873" s="24"/>
      <c r="K1873" s="24"/>
      <c r="L1873" s="24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</row>
    <row r="1874" spans="1:29" ht="26.25" customHeight="1" x14ac:dyDescent="0.2">
      <c r="A1874" s="6" t="s">
        <v>3501</v>
      </c>
      <c r="B1874" s="6" t="s">
        <v>1426</v>
      </c>
      <c r="C1874" s="6"/>
      <c r="D1874" s="6"/>
      <c r="E1874" s="6"/>
      <c r="F1874" s="6" t="s">
        <v>7299</v>
      </c>
      <c r="G1874" s="24" t="s">
        <v>7300</v>
      </c>
      <c r="H1874" s="24"/>
      <c r="I1874" s="24" t="s">
        <v>1751</v>
      </c>
      <c r="J1874" s="24"/>
      <c r="K1874" s="24"/>
      <c r="L1874" s="24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</row>
    <row r="1875" spans="1:29" ht="26.25" customHeight="1" x14ac:dyDescent="0.2">
      <c r="A1875" s="6" t="s">
        <v>890</v>
      </c>
      <c r="B1875" s="6" t="s">
        <v>7301</v>
      </c>
      <c r="C1875" s="6"/>
      <c r="D1875" s="6"/>
      <c r="E1875" s="6"/>
      <c r="F1875" s="6" t="s">
        <v>7302</v>
      </c>
      <c r="G1875" s="24" t="s">
        <v>1197</v>
      </c>
      <c r="H1875" s="24"/>
      <c r="I1875" s="24" t="s">
        <v>181</v>
      </c>
      <c r="J1875" s="24"/>
      <c r="K1875" s="24"/>
      <c r="L1875" s="24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</row>
    <row r="1876" spans="1:29" ht="26.25" customHeight="1" x14ac:dyDescent="0.2">
      <c r="A1876" s="6" t="s">
        <v>3820</v>
      </c>
      <c r="B1876" s="6" t="s">
        <v>333</v>
      </c>
      <c r="C1876" s="6"/>
      <c r="D1876" s="6"/>
      <c r="E1876" s="6"/>
      <c r="F1876" s="6" t="s">
        <v>7303</v>
      </c>
      <c r="G1876" s="24" t="s">
        <v>3886</v>
      </c>
      <c r="H1876" s="24"/>
      <c r="I1876" s="24" t="s">
        <v>1901</v>
      </c>
      <c r="J1876" s="24"/>
      <c r="K1876" s="24"/>
      <c r="L1876" s="24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</row>
    <row r="1877" spans="1:29" ht="26.25" customHeight="1" x14ac:dyDescent="0.2">
      <c r="A1877" s="6" t="s">
        <v>7304</v>
      </c>
      <c r="B1877" s="6" t="s">
        <v>502</v>
      </c>
      <c r="C1877" s="6"/>
      <c r="D1877" s="6"/>
      <c r="E1877" s="6"/>
      <c r="F1877" s="6" t="s">
        <v>7305</v>
      </c>
      <c r="G1877" s="24" t="s">
        <v>345</v>
      </c>
      <c r="H1877" s="24"/>
      <c r="I1877" s="24" t="s">
        <v>7306</v>
      </c>
      <c r="J1877" s="24"/>
      <c r="K1877" s="24"/>
      <c r="L1877" s="24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</row>
    <row r="1878" spans="1:29" ht="26.25" customHeight="1" x14ac:dyDescent="0.2">
      <c r="A1878" s="6" t="s">
        <v>4440</v>
      </c>
      <c r="B1878" s="6" t="s">
        <v>1065</v>
      </c>
      <c r="C1878" s="6"/>
      <c r="D1878" s="6"/>
      <c r="E1878" s="6"/>
      <c r="F1878" s="6" t="s">
        <v>7307</v>
      </c>
      <c r="G1878" s="24" t="s">
        <v>4174</v>
      </c>
      <c r="H1878" s="24"/>
      <c r="I1878" s="24" t="s">
        <v>1396</v>
      </c>
      <c r="J1878" s="24"/>
      <c r="K1878" s="24"/>
      <c r="L1878" s="24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</row>
    <row r="1879" spans="1:29" ht="26.25" customHeight="1" x14ac:dyDescent="0.2">
      <c r="A1879" s="6" t="s">
        <v>1331</v>
      </c>
      <c r="B1879" s="6" t="s">
        <v>30</v>
      </c>
      <c r="C1879" s="6"/>
      <c r="D1879" s="6"/>
      <c r="E1879" s="6"/>
      <c r="F1879" s="6" t="s">
        <v>7308</v>
      </c>
      <c r="G1879" s="24" t="s">
        <v>538</v>
      </c>
      <c r="H1879" s="24"/>
      <c r="I1879" s="24" t="s">
        <v>3941</v>
      </c>
      <c r="J1879" s="24"/>
      <c r="K1879" s="24"/>
      <c r="L1879" s="24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</row>
    <row r="1880" spans="1:29" ht="26.25" customHeight="1" x14ac:dyDescent="0.2">
      <c r="A1880" s="6" t="s">
        <v>1969</v>
      </c>
      <c r="B1880" s="6" t="s">
        <v>7309</v>
      </c>
      <c r="C1880" s="6"/>
      <c r="D1880" s="6"/>
      <c r="E1880" s="6"/>
      <c r="F1880" s="6" t="s">
        <v>7310</v>
      </c>
      <c r="G1880" s="24" t="s">
        <v>4994</v>
      </c>
      <c r="H1880" s="24"/>
      <c r="I1880" s="24" t="s">
        <v>1265</v>
      </c>
      <c r="J1880" s="24"/>
      <c r="K1880" s="24"/>
      <c r="L1880" s="24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</row>
    <row r="1881" spans="1:29" ht="26.25" customHeight="1" x14ac:dyDescent="0.2">
      <c r="A1881" s="6" t="s">
        <v>4300</v>
      </c>
      <c r="B1881" s="6" t="s">
        <v>7311</v>
      </c>
      <c r="C1881" s="6"/>
      <c r="D1881" s="6"/>
      <c r="E1881" s="6"/>
      <c r="F1881" s="6" t="s">
        <v>7312</v>
      </c>
      <c r="G1881" s="24" t="s">
        <v>1168</v>
      </c>
      <c r="H1881" s="24"/>
      <c r="I1881" s="24" t="s">
        <v>435</v>
      </c>
      <c r="J1881" s="24"/>
      <c r="K1881" s="24"/>
      <c r="L1881" s="24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</row>
    <row r="1882" spans="1:29" ht="26.25" customHeight="1" x14ac:dyDescent="0.2">
      <c r="A1882" s="6" t="s">
        <v>2741</v>
      </c>
      <c r="B1882" s="6" t="s">
        <v>2139</v>
      </c>
      <c r="C1882" s="6"/>
      <c r="D1882" s="6"/>
      <c r="E1882" s="6"/>
      <c r="F1882" s="6" t="s">
        <v>7313</v>
      </c>
      <c r="G1882" s="24" t="s">
        <v>2920</v>
      </c>
      <c r="H1882" s="24"/>
      <c r="I1882" s="24" t="s">
        <v>7314</v>
      </c>
      <c r="J1882" s="24"/>
      <c r="K1882" s="24"/>
      <c r="L1882" s="24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</row>
    <row r="1883" spans="1:29" ht="26.25" customHeight="1" x14ac:dyDescent="0.2">
      <c r="A1883" s="6" t="s">
        <v>1748</v>
      </c>
      <c r="B1883" s="6" t="s">
        <v>406</v>
      </c>
      <c r="C1883" s="6"/>
      <c r="D1883" s="6"/>
      <c r="E1883" s="6"/>
      <c r="F1883" s="6" t="s">
        <v>7315</v>
      </c>
      <c r="G1883" s="24" t="s">
        <v>1395</v>
      </c>
      <c r="H1883" s="24"/>
      <c r="I1883" s="24" t="s">
        <v>1368</v>
      </c>
      <c r="J1883" s="24"/>
      <c r="K1883" s="24"/>
      <c r="L1883" s="24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</row>
    <row r="1884" spans="1:29" ht="26.25" customHeight="1" x14ac:dyDescent="0.2">
      <c r="A1884" s="6" t="s">
        <v>4709</v>
      </c>
      <c r="B1884" s="6" t="s">
        <v>5312</v>
      </c>
      <c r="C1884" s="6"/>
      <c r="D1884" s="6"/>
      <c r="E1884" s="6"/>
      <c r="F1884" s="6" t="s">
        <v>7316</v>
      </c>
      <c r="G1884" s="24" t="s">
        <v>2697</v>
      </c>
      <c r="H1884" s="24"/>
      <c r="I1884" s="24" t="s">
        <v>204</v>
      </c>
      <c r="J1884" s="24"/>
      <c r="K1884" s="24"/>
      <c r="L1884" s="24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</row>
    <row r="1885" spans="1:29" ht="26.25" customHeight="1" x14ac:dyDescent="0.2">
      <c r="A1885" s="6" t="s">
        <v>7317</v>
      </c>
      <c r="B1885" s="6" t="s">
        <v>109</v>
      </c>
      <c r="C1885" s="6"/>
      <c r="D1885" s="6"/>
      <c r="E1885" s="6"/>
      <c r="F1885" s="6" t="s">
        <v>7318</v>
      </c>
      <c r="G1885" s="24" t="s">
        <v>1395</v>
      </c>
      <c r="H1885" s="24"/>
      <c r="I1885" s="24" t="s">
        <v>1368</v>
      </c>
      <c r="J1885" s="24"/>
      <c r="K1885" s="24"/>
      <c r="L1885" s="24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</row>
    <row r="1886" spans="1:29" ht="26.25" customHeight="1" x14ac:dyDescent="0.2">
      <c r="A1886" s="6" t="s">
        <v>687</v>
      </c>
      <c r="B1886" s="6" t="s">
        <v>317</v>
      </c>
      <c r="C1886" s="6"/>
      <c r="D1886" s="6"/>
      <c r="E1886" s="6"/>
      <c r="F1886" s="6" t="s">
        <v>7319</v>
      </c>
      <c r="G1886" s="24" t="s">
        <v>1214</v>
      </c>
      <c r="H1886" s="24"/>
      <c r="I1886" s="24" t="s">
        <v>562</v>
      </c>
      <c r="J1886" s="24"/>
      <c r="K1886" s="24"/>
      <c r="L1886" s="24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</row>
    <row r="1887" spans="1:29" ht="26.25" customHeight="1" x14ac:dyDescent="0.2">
      <c r="A1887" s="6" t="s">
        <v>3673</v>
      </c>
      <c r="B1887" s="6" t="s">
        <v>1696</v>
      </c>
      <c r="C1887" s="6"/>
      <c r="D1887" s="6"/>
      <c r="E1887" s="6"/>
      <c r="F1887" s="6" t="s">
        <v>7320</v>
      </c>
      <c r="G1887" s="24" t="s">
        <v>5237</v>
      </c>
      <c r="H1887" s="24"/>
      <c r="I1887" s="24" t="s">
        <v>4945</v>
      </c>
      <c r="J1887" s="24"/>
      <c r="K1887" s="24"/>
      <c r="L1887" s="24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</row>
    <row r="1888" spans="1:29" ht="26.25" customHeight="1" x14ac:dyDescent="0.2">
      <c r="A1888" s="6" t="s">
        <v>3530</v>
      </c>
      <c r="B1888" s="6" t="s">
        <v>1917</v>
      </c>
      <c r="C1888" s="6"/>
      <c r="D1888" s="6"/>
      <c r="E1888" s="6"/>
      <c r="F1888" s="6" t="s">
        <v>7321</v>
      </c>
      <c r="G1888" s="24" t="s">
        <v>1894</v>
      </c>
      <c r="H1888" s="24"/>
      <c r="I1888" s="24" t="s">
        <v>1473</v>
      </c>
      <c r="J1888" s="24"/>
      <c r="K1888" s="24"/>
      <c r="L1888" s="24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</row>
    <row r="1889" spans="1:29" ht="26.25" customHeight="1" x14ac:dyDescent="0.2">
      <c r="A1889" s="6" t="s">
        <v>4709</v>
      </c>
      <c r="B1889" s="6" t="s">
        <v>3942</v>
      </c>
      <c r="C1889" s="6"/>
      <c r="D1889" s="6"/>
      <c r="E1889" s="6"/>
      <c r="F1889" s="6" t="s">
        <v>7322</v>
      </c>
      <c r="G1889" s="24" t="s">
        <v>6057</v>
      </c>
      <c r="H1889" s="24"/>
      <c r="I1889" s="24" t="s">
        <v>279</v>
      </c>
      <c r="J1889" s="24"/>
      <c r="K1889" s="24"/>
      <c r="L1889" s="24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</row>
    <row r="1890" spans="1:29" ht="26.25" customHeight="1" x14ac:dyDescent="0.2">
      <c r="A1890" s="6" t="s">
        <v>7323</v>
      </c>
      <c r="B1890" s="6" t="s">
        <v>303</v>
      </c>
      <c r="C1890" s="6"/>
      <c r="D1890" s="6"/>
      <c r="E1890" s="6"/>
      <c r="F1890" s="6" t="s">
        <v>7324</v>
      </c>
      <c r="G1890" s="24" t="s">
        <v>940</v>
      </c>
      <c r="H1890" s="24"/>
      <c r="I1890" s="24" t="s">
        <v>1702</v>
      </c>
      <c r="J1890" s="24"/>
      <c r="K1890" s="24"/>
      <c r="L1890" s="24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</row>
    <row r="1891" spans="1:29" ht="26.25" customHeight="1" x14ac:dyDescent="0.2">
      <c r="A1891" s="6" t="s">
        <v>1467</v>
      </c>
      <c r="B1891" s="6" t="s">
        <v>399</v>
      </c>
      <c r="C1891" s="6"/>
      <c r="D1891" s="6"/>
      <c r="E1891" s="6"/>
      <c r="F1891" s="6" t="s">
        <v>7325</v>
      </c>
      <c r="G1891" s="24" t="s">
        <v>3064</v>
      </c>
      <c r="H1891" s="24"/>
      <c r="I1891" s="24" t="s">
        <v>1138</v>
      </c>
      <c r="J1891" s="24"/>
      <c r="K1891" s="24"/>
      <c r="L1891" s="24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</row>
    <row r="1892" spans="1:29" ht="26.25" customHeight="1" x14ac:dyDescent="0.2">
      <c r="A1892" s="6" t="s">
        <v>2548</v>
      </c>
      <c r="B1892" s="6" t="s">
        <v>471</v>
      </c>
      <c r="C1892" s="6"/>
      <c r="D1892" s="6"/>
      <c r="E1892" s="6"/>
      <c r="F1892" s="6" t="s">
        <v>7326</v>
      </c>
      <c r="G1892" s="24" t="s">
        <v>3009</v>
      </c>
      <c r="H1892" s="24"/>
      <c r="I1892" s="24" t="s">
        <v>3080</v>
      </c>
      <c r="J1892" s="24"/>
      <c r="K1892" s="24"/>
      <c r="L1892" s="24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</row>
    <row r="1893" spans="1:29" ht="26.25" customHeight="1" x14ac:dyDescent="0.2">
      <c r="A1893" s="6" t="s">
        <v>7327</v>
      </c>
      <c r="B1893" s="6" t="s">
        <v>1105</v>
      </c>
      <c r="C1893" s="6"/>
      <c r="D1893" s="6"/>
      <c r="E1893" s="6"/>
      <c r="F1893" s="6" t="s">
        <v>7328</v>
      </c>
      <c r="G1893" s="24" t="s">
        <v>5877</v>
      </c>
      <c r="H1893" s="24"/>
      <c r="I1893" s="24" t="s">
        <v>4145</v>
      </c>
      <c r="J1893" s="24"/>
      <c r="K1893" s="24"/>
      <c r="L1893" s="24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</row>
    <row r="1894" spans="1:29" ht="26.25" customHeight="1" x14ac:dyDescent="0.2">
      <c r="A1894" s="6" t="s">
        <v>1474</v>
      </c>
      <c r="B1894" s="6" t="s">
        <v>5786</v>
      </c>
      <c r="C1894" s="6"/>
      <c r="D1894" s="6"/>
      <c r="E1894" s="6"/>
      <c r="F1894" s="6" t="s">
        <v>7329</v>
      </c>
      <c r="G1894" s="24" t="s">
        <v>3042</v>
      </c>
      <c r="H1894" s="24"/>
      <c r="I1894" s="24" t="s">
        <v>547</v>
      </c>
      <c r="J1894" s="24"/>
      <c r="K1894" s="24"/>
      <c r="L1894" s="24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</row>
    <row r="1895" spans="1:29" ht="26.25" customHeight="1" x14ac:dyDescent="0.2">
      <c r="A1895" s="6" t="s">
        <v>1908</v>
      </c>
      <c r="B1895" s="6" t="s">
        <v>807</v>
      </c>
      <c r="C1895" s="6"/>
      <c r="D1895" s="6"/>
      <c r="E1895" s="6"/>
      <c r="F1895" s="6" t="s">
        <v>7330</v>
      </c>
      <c r="G1895" s="24" t="s">
        <v>5174</v>
      </c>
      <c r="H1895" s="24"/>
      <c r="I1895" s="24" t="s">
        <v>427</v>
      </c>
      <c r="J1895" s="24"/>
      <c r="K1895" s="24"/>
      <c r="L1895" s="24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</row>
    <row r="1896" spans="1:29" ht="26.25" customHeight="1" x14ac:dyDescent="0.2">
      <c r="A1896" s="6" t="s">
        <v>945</v>
      </c>
      <c r="B1896" s="6" t="s">
        <v>5687</v>
      </c>
      <c r="C1896" s="6"/>
      <c r="D1896" s="6"/>
      <c r="E1896" s="6"/>
      <c r="F1896" s="6" t="s">
        <v>7331</v>
      </c>
      <c r="G1896" s="24" t="s">
        <v>707</v>
      </c>
      <c r="H1896" s="24"/>
      <c r="I1896" s="24" t="s">
        <v>354</v>
      </c>
      <c r="J1896" s="24"/>
      <c r="K1896" s="24"/>
      <c r="L1896" s="24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</row>
    <row r="1897" spans="1:29" ht="26.25" customHeight="1" x14ac:dyDescent="0.2">
      <c r="A1897" s="6" t="s">
        <v>2880</v>
      </c>
      <c r="B1897" s="6" t="s">
        <v>6759</v>
      </c>
      <c r="C1897" s="6"/>
      <c r="D1897" s="6"/>
      <c r="E1897" s="6"/>
      <c r="F1897" s="6" t="s">
        <v>7332</v>
      </c>
      <c r="G1897" s="24" t="s">
        <v>4950</v>
      </c>
      <c r="H1897" s="24"/>
      <c r="I1897" s="24" t="s">
        <v>354</v>
      </c>
      <c r="J1897" s="24"/>
      <c r="K1897" s="24"/>
      <c r="L1897" s="24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</row>
    <row r="1898" spans="1:29" ht="26.25" customHeight="1" x14ac:dyDescent="0.2">
      <c r="A1898" s="6" t="s">
        <v>2851</v>
      </c>
      <c r="B1898" s="6" t="s">
        <v>7333</v>
      </c>
      <c r="C1898" s="6"/>
      <c r="D1898" s="6"/>
      <c r="E1898" s="6"/>
      <c r="F1898" s="6" t="s">
        <v>7334</v>
      </c>
      <c r="G1898" s="24" t="s">
        <v>5237</v>
      </c>
      <c r="H1898" s="24"/>
      <c r="I1898" s="24" t="s">
        <v>3500</v>
      </c>
      <c r="J1898" s="24"/>
      <c r="K1898" s="24"/>
      <c r="L1898" s="24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</row>
    <row r="1899" spans="1:29" ht="26.25" customHeight="1" x14ac:dyDescent="0.2">
      <c r="A1899" s="6" t="s">
        <v>3654</v>
      </c>
      <c r="B1899" s="6" t="s">
        <v>451</v>
      </c>
      <c r="C1899" s="6"/>
      <c r="D1899" s="6"/>
      <c r="E1899" s="6"/>
      <c r="F1899" s="6" t="s">
        <v>7335</v>
      </c>
      <c r="G1899" s="24" t="s">
        <v>6440</v>
      </c>
      <c r="H1899" s="24"/>
      <c r="I1899" s="24" t="s">
        <v>1153</v>
      </c>
      <c r="J1899" s="24"/>
      <c r="K1899" s="24"/>
      <c r="L1899" s="24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</row>
    <row r="1900" spans="1:29" ht="26.25" customHeight="1" x14ac:dyDescent="0.2">
      <c r="A1900" s="6" t="s">
        <v>6211</v>
      </c>
      <c r="B1900" s="6" t="s">
        <v>5399</v>
      </c>
      <c r="C1900" s="6"/>
      <c r="D1900" s="6"/>
      <c r="E1900" s="6"/>
      <c r="F1900" s="6" t="s">
        <v>7336</v>
      </c>
      <c r="G1900" s="24" t="s">
        <v>2992</v>
      </c>
      <c r="H1900" s="24"/>
      <c r="I1900" s="24" t="s">
        <v>123</v>
      </c>
      <c r="J1900" s="24"/>
      <c r="K1900" s="24"/>
      <c r="L1900" s="24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</row>
    <row r="1901" spans="1:29" ht="26.25" customHeight="1" x14ac:dyDescent="0.2">
      <c r="A1901" s="6" t="s">
        <v>21</v>
      </c>
      <c r="B1901" s="6" t="s">
        <v>7337</v>
      </c>
      <c r="C1901" s="6"/>
      <c r="D1901" s="6"/>
      <c r="E1901" s="6"/>
      <c r="F1901" s="6" t="s">
        <v>7338</v>
      </c>
      <c r="G1901" s="24" t="s">
        <v>2755</v>
      </c>
      <c r="H1901" s="24"/>
      <c r="I1901" s="24" t="s">
        <v>2294</v>
      </c>
      <c r="J1901" s="24"/>
      <c r="K1901" s="24"/>
      <c r="L1901" s="24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</row>
    <row r="1902" spans="1:29" ht="26.25" customHeight="1" x14ac:dyDescent="0.2">
      <c r="A1902" s="6" t="s">
        <v>2093</v>
      </c>
      <c r="B1902" s="6" t="s">
        <v>1192</v>
      </c>
      <c r="C1902" s="6"/>
      <c r="D1902" s="6"/>
      <c r="E1902" s="6"/>
      <c r="F1902" s="6" t="s">
        <v>7339</v>
      </c>
      <c r="G1902" s="24" t="s">
        <v>670</v>
      </c>
      <c r="H1902" s="24"/>
      <c r="I1902" s="24" t="s">
        <v>228</v>
      </c>
      <c r="J1902" s="24"/>
      <c r="K1902" s="24"/>
      <c r="L1902" s="24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</row>
    <row r="1903" spans="1:29" ht="26.25" customHeight="1" x14ac:dyDescent="0.2">
      <c r="A1903" s="6" t="s">
        <v>6550</v>
      </c>
      <c r="B1903" s="6" t="s">
        <v>6097</v>
      </c>
      <c r="C1903" s="6"/>
      <c r="D1903" s="6"/>
      <c r="E1903" s="6"/>
      <c r="F1903" s="6" t="s">
        <v>7340</v>
      </c>
      <c r="G1903" s="24" t="s">
        <v>6440</v>
      </c>
      <c r="H1903" s="24"/>
      <c r="I1903" s="24" t="s">
        <v>1138</v>
      </c>
      <c r="J1903" s="24"/>
      <c r="K1903" s="24"/>
      <c r="L1903" s="24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</row>
    <row r="1904" spans="1:29" ht="26.25" customHeight="1" x14ac:dyDescent="0.2">
      <c r="A1904" s="6" t="s">
        <v>7341</v>
      </c>
      <c r="B1904" s="6" t="s">
        <v>2982</v>
      </c>
      <c r="C1904" s="6"/>
      <c r="D1904" s="6"/>
      <c r="E1904" s="6"/>
      <c r="F1904" s="6" t="s">
        <v>7342</v>
      </c>
      <c r="G1904" s="24" t="s">
        <v>2512</v>
      </c>
      <c r="H1904" s="24"/>
      <c r="I1904" s="24" t="s">
        <v>279</v>
      </c>
      <c r="J1904" s="24"/>
      <c r="K1904" s="24"/>
      <c r="L1904" s="24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</row>
    <row r="1905" spans="1:29" ht="26.25" customHeight="1" x14ac:dyDescent="0.2">
      <c r="A1905" s="6" t="s">
        <v>2772</v>
      </c>
      <c r="B1905" s="6" t="s">
        <v>917</v>
      </c>
      <c r="C1905" s="6"/>
      <c r="D1905" s="6"/>
      <c r="E1905" s="6"/>
      <c r="F1905" s="6" t="s">
        <v>7343</v>
      </c>
      <c r="G1905" s="24" t="s">
        <v>106</v>
      </c>
      <c r="H1905" s="24"/>
      <c r="I1905" s="24" t="s">
        <v>1251</v>
      </c>
      <c r="J1905" s="24"/>
      <c r="K1905" s="24"/>
      <c r="L1905" s="24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</row>
    <row r="1906" spans="1:29" ht="26.25" customHeight="1" x14ac:dyDescent="0.2">
      <c r="A1906" s="6" t="s">
        <v>2830</v>
      </c>
      <c r="B1906" s="6" t="s">
        <v>7344</v>
      </c>
      <c r="C1906" s="6"/>
      <c r="D1906" s="6"/>
      <c r="E1906" s="6"/>
      <c r="F1906" s="6" t="s">
        <v>7345</v>
      </c>
      <c r="G1906" s="24" t="s">
        <v>491</v>
      </c>
      <c r="H1906" s="24"/>
      <c r="I1906" s="24" t="s">
        <v>435</v>
      </c>
      <c r="J1906" s="24"/>
      <c r="K1906" s="24"/>
      <c r="L1906" s="24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</row>
    <row r="1907" spans="1:29" ht="26.25" customHeight="1" x14ac:dyDescent="0.2">
      <c r="A1907" s="6" t="s">
        <v>4853</v>
      </c>
      <c r="B1907" s="6" t="s">
        <v>549</v>
      </c>
      <c r="C1907" s="6"/>
      <c r="D1907" s="6"/>
      <c r="E1907" s="6"/>
      <c r="F1907" s="6" t="s">
        <v>7346</v>
      </c>
      <c r="G1907" s="24" t="s">
        <v>203</v>
      </c>
      <c r="H1907" s="24"/>
      <c r="I1907" s="24" t="s">
        <v>1138</v>
      </c>
      <c r="J1907" s="24"/>
      <c r="K1907" s="24"/>
      <c r="L1907" s="24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</row>
    <row r="1908" spans="1:29" ht="26.25" customHeight="1" x14ac:dyDescent="0.2">
      <c r="A1908" s="6" t="s">
        <v>2616</v>
      </c>
      <c r="B1908" s="6" t="s">
        <v>959</v>
      </c>
      <c r="C1908" s="6"/>
      <c r="D1908" s="6"/>
      <c r="E1908" s="6"/>
      <c r="F1908" s="6" t="s">
        <v>7347</v>
      </c>
      <c r="G1908" s="24" t="s">
        <v>1056</v>
      </c>
      <c r="H1908" s="24"/>
      <c r="I1908" s="24" t="s">
        <v>2987</v>
      </c>
      <c r="J1908" s="24"/>
      <c r="K1908" s="24"/>
      <c r="L1908" s="24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</row>
    <row r="1909" spans="1:29" ht="26.25" customHeight="1" x14ac:dyDescent="0.2">
      <c r="A1909" s="6" t="s">
        <v>3087</v>
      </c>
      <c r="B1909" s="6" t="s">
        <v>1963</v>
      </c>
      <c r="C1909" s="6"/>
      <c r="D1909" s="6"/>
      <c r="E1909" s="6"/>
      <c r="F1909" s="6" t="s">
        <v>7348</v>
      </c>
      <c r="G1909" s="24" t="s">
        <v>2992</v>
      </c>
      <c r="H1909" s="24"/>
      <c r="I1909" s="24" t="s">
        <v>2050</v>
      </c>
      <c r="J1909" s="24"/>
      <c r="K1909" s="24"/>
      <c r="L1909" s="24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</row>
    <row r="1910" spans="1:29" ht="26.25" customHeight="1" x14ac:dyDescent="0.2">
      <c r="A1910" s="6" t="s">
        <v>7349</v>
      </c>
      <c r="B1910" s="6" t="s">
        <v>4918</v>
      </c>
      <c r="C1910" s="6"/>
      <c r="D1910" s="6"/>
      <c r="E1910" s="6"/>
      <c r="F1910" s="6" t="s">
        <v>7350</v>
      </c>
      <c r="G1910" s="24" t="s">
        <v>940</v>
      </c>
      <c r="H1910" s="24"/>
      <c r="I1910" s="24" t="s">
        <v>824</v>
      </c>
      <c r="J1910" s="24"/>
      <c r="K1910" s="24"/>
      <c r="L1910" s="24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</row>
    <row r="1911" spans="1:29" ht="26.25" customHeight="1" x14ac:dyDescent="0.2">
      <c r="A1911" s="6" t="s">
        <v>7351</v>
      </c>
      <c r="B1911" s="6" t="s">
        <v>3674</v>
      </c>
      <c r="C1911" s="6"/>
      <c r="D1911" s="6"/>
      <c r="E1911" s="6"/>
      <c r="F1911" s="6" t="s">
        <v>7352</v>
      </c>
      <c r="G1911" s="24" t="s">
        <v>670</v>
      </c>
      <c r="H1911" s="24"/>
      <c r="I1911" s="24" t="s">
        <v>381</v>
      </c>
      <c r="J1911" s="24"/>
      <c r="K1911" s="24"/>
      <c r="L1911" s="24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</row>
    <row r="1912" spans="1:29" ht="26.25" customHeight="1" x14ac:dyDescent="0.2">
      <c r="A1912" s="6" t="s">
        <v>2186</v>
      </c>
      <c r="B1912" s="6" t="s">
        <v>800</v>
      </c>
      <c r="C1912" s="6"/>
      <c r="D1912" s="6"/>
      <c r="E1912" s="6"/>
      <c r="F1912" s="6" t="s">
        <v>7353</v>
      </c>
      <c r="G1912" s="24" t="s">
        <v>2970</v>
      </c>
      <c r="H1912" s="24"/>
      <c r="I1912" s="24" t="s">
        <v>1884</v>
      </c>
      <c r="J1912" s="24"/>
      <c r="K1912" s="24"/>
      <c r="L1912" s="24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</row>
    <row r="1913" spans="1:29" ht="26.25" customHeight="1" x14ac:dyDescent="0.2">
      <c r="A1913" s="6" t="s">
        <v>4375</v>
      </c>
      <c r="B1913" s="6" t="s">
        <v>3526</v>
      </c>
      <c r="C1913" s="6"/>
      <c r="D1913" s="6"/>
      <c r="E1913" s="6"/>
      <c r="F1913" s="6" t="s">
        <v>7354</v>
      </c>
      <c r="G1913" s="24" t="s">
        <v>5237</v>
      </c>
      <c r="H1913" s="24"/>
      <c r="I1913" s="24" t="s">
        <v>5060</v>
      </c>
      <c r="J1913" s="24"/>
      <c r="K1913" s="24"/>
      <c r="L1913" s="24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</row>
    <row r="1914" spans="1:29" ht="26.25" customHeight="1" x14ac:dyDescent="0.2">
      <c r="A1914" s="6" t="s">
        <v>4311</v>
      </c>
      <c r="B1914" s="6" t="s">
        <v>7355</v>
      </c>
      <c r="C1914" s="6"/>
      <c r="D1914" s="6"/>
      <c r="E1914" s="6"/>
      <c r="F1914" s="6" t="s">
        <v>7356</v>
      </c>
      <c r="G1914" s="24" t="s">
        <v>4156</v>
      </c>
      <c r="H1914" s="24"/>
      <c r="I1914" s="24" t="s">
        <v>3683</v>
      </c>
      <c r="J1914" s="24"/>
      <c r="K1914" s="24"/>
      <c r="L1914" s="24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</row>
    <row r="1915" spans="1:29" ht="26.25" customHeight="1" x14ac:dyDescent="0.2">
      <c r="A1915" s="6" t="s">
        <v>2083</v>
      </c>
      <c r="B1915" s="6" t="s">
        <v>578</v>
      </c>
      <c r="C1915" s="6"/>
      <c r="D1915" s="6"/>
      <c r="E1915" s="6"/>
      <c r="F1915" s="6" t="s">
        <v>7357</v>
      </c>
      <c r="G1915" s="24" t="s">
        <v>2992</v>
      </c>
      <c r="H1915" s="24"/>
      <c r="I1915" s="24" t="s">
        <v>2993</v>
      </c>
      <c r="J1915" s="24"/>
      <c r="K1915" s="24"/>
      <c r="L1915" s="24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</row>
    <row r="1916" spans="1:29" ht="26.25" customHeight="1" x14ac:dyDescent="0.2">
      <c r="A1916" s="6" t="s">
        <v>470</v>
      </c>
      <c r="B1916" s="6" t="s">
        <v>2508</v>
      </c>
      <c r="C1916" s="6"/>
      <c r="D1916" s="6"/>
      <c r="E1916" s="6"/>
      <c r="F1916" s="6" t="s">
        <v>7358</v>
      </c>
      <c r="G1916" s="24" t="s">
        <v>3009</v>
      </c>
      <c r="H1916" s="24"/>
      <c r="I1916" s="24" t="s">
        <v>1273</v>
      </c>
      <c r="J1916" s="24"/>
      <c r="K1916" s="24"/>
      <c r="L1916" s="24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</row>
    <row r="1917" spans="1:29" ht="26.25" customHeight="1" x14ac:dyDescent="0.2">
      <c r="A1917" s="6" t="s">
        <v>1931</v>
      </c>
      <c r="B1917" s="6" t="s">
        <v>7359</v>
      </c>
      <c r="C1917" s="6"/>
      <c r="D1917" s="6"/>
      <c r="E1917" s="6"/>
      <c r="F1917" s="6" t="s">
        <v>7360</v>
      </c>
      <c r="G1917" s="24" t="s">
        <v>1137</v>
      </c>
      <c r="H1917" s="24"/>
      <c r="I1917" s="24" t="s">
        <v>145</v>
      </c>
      <c r="J1917" s="24"/>
      <c r="K1917" s="24"/>
      <c r="L1917" s="24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</row>
    <row r="1918" spans="1:29" ht="26.25" customHeight="1" x14ac:dyDescent="0.2">
      <c r="A1918" s="6" t="s">
        <v>2261</v>
      </c>
      <c r="B1918" s="6" t="s">
        <v>5932</v>
      </c>
      <c r="C1918" s="6"/>
      <c r="D1918" s="6"/>
      <c r="E1918" s="6"/>
      <c r="F1918" s="6" t="s">
        <v>7361</v>
      </c>
      <c r="G1918" s="24" t="s">
        <v>1894</v>
      </c>
      <c r="H1918" s="24"/>
      <c r="I1918" s="24" t="s">
        <v>1788</v>
      </c>
      <c r="J1918" s="24"/>
      <c r="K1918" s="24"/>
      <c r="L1918" s="24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</row>
    <row r="1919" spans="1:29" ht="26.25" customHeight="1" x14ac:dyDescent="0.2">
      <c r="A1919" s="6" t="s">
        <v>7362</v>
      </c>
      <c r="B1919" s="6" t="s">
        <v>2911</v>
      </c>
      <c r="C1919" s="6"/>
      <c r="D1919" s="6"/>
      <c r="E1919" s="6"/>
      <c r="F1919" s="6" t="s">
        <v>7363</v>
      </c>
      <c r="G1919" s="24" t="s">
        <v>1355</v>
      </c>
      <c r="H1919" s="24"/>
      <c r="I1919" s="24" t="s">
        <v>220</v>
      </c>
      <c r="J1919" s="24"/>
      <c r="K1919" s="24"/>
      <c r="L1919" s="24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</row>
    <row r="1920" spans="1:29" ht="26.25" customHeight="1" x14ac:dyDescent="0.2">
      <c r="A1920" s="6" t="s">
        <v>5457</v>
      </c>
      <c r="B1920" s="6" t="s">
        <v>3999</v>
      </c>
      <c r="C1920" s="6"/>
      <c r="D1920" s="6"/>
      <c r="E1920" s="6"/>
      <c r="F1920" s="6" t="s">
        <v>7364</v>
      </c>
      <c r="G1920" s="24" t="s">
        <v>7365</v>
      </c>
      <c r="H1920" s="24"/>
      <c r="I1920" s="24" t="s">
        <v>2386</v>
      </c>
      <c r="J1920" s="24"/>
      <c r="K1920" s="24"/>
      <c r="L1920" s="24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</row>
    <row r="1921" spans="1:29" ht="26.25" customHeight="1" x14ac:dyDescent="0.2">
      <c r="A1921" s="6" t="s">
        <v>973</v>
      </c>
      <c r="B1921" s="6" t="s">
        <v>7366</v>
      </c>
      <c r="C1921" s="6"/>
      <c r="D1921" s="6"/>
      <c r="E1921" s="6"/>
      <c r="F1921" s="6" t="s">
        <v>7367</v>
      </c>
      <c r="G1921" s="24" t="s">
        <v>2755</v>
      </c>
      <c r="H1921" s="24"/>
      <c r="I1921" s="24" t="s">
        <v>2294</v>
      </c>
      <c r="J1921" s="24"/>
      <c r="K1921" s="24"/>
      <c r="L1921" s="24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</row>
    <row r="1922" spans="1:29" ht="26.25" customHeight="1" x14ac:dyDescent="0.2">
      <c r="A1922" s="6" t="s">
        <v>4264</v>
      </c>
      <c r="B1922" s="6" t="s">
        <v>6118</v>
      </c>
      <c r="C1922" s="6"/>
      <c r="D1922" s="6"/>
      <c r="E1922" s="6"/>
      <c r="F1922" s="6" t="s">
        <v>7368</v>
      </c>
      <c r="G1922" s="24" t="s">
        <v>2185</v>
      </c>
      <c r="H1922" s="24"/>
      <c r="I1922" s="24" t="s">
        <v>389</v>
      </c>
      <c r="J1922" s="24"/>
      <c r="K1922" s="24"/>
      <c r="L1922" s="24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</row>
    <row r="1923" spans="1:29" ht="26.25" customHeight="1" x14ac:dyDescent="0.2">
      <c r="A1923" s="6" t="s">
        <v>1402</v>
      </c>
      <c r="B1923" s="6" t="s">
        <v>4175</v>
      </c>
      <c r="C1923" s="6"/>
      <c r="D1923" s="6"/>
      <c r="E1923" s="6"/>
      <c r="F1923" s="6" t="s">
        <v>7369</v>
      </c>
      <c r="G1923" s="24" t="s">
        <v>777</v>
      </c>
      <c r="H1923" s="24"/>
      <c r="I1923" s="24" t="s">
        <v>2993</v>
      </c>
      <c r="J1923" s="24"/>
      <c r="K1923" s="24"/>
      <c r="L1923" s="24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</row>
    <row r="1924" spans="1:29" ht="26.25" customHeight="1" x14ac:dyDescent="0.2">
      <c r="A1924" s="6" t="s">
        <v>7134</v>
      </c>
      <c r="B1924" s="6" t="s">
        <v>375</v>
      </c>
      <c r="C1924" s="6"/>
      <c r="D1924" s="6"/>
      <c r="E1924" s="6"/>
      <c r="F1924" s="6" t="s">
        <v>7370</v>
      </c>
      <c r="G1924" s="24" t="s">
        <v>6057</v>
      </c>
      <c r="H1924" s="24"/>
      <c r="I1924" s="24" t="s">
        <v>1251</v>
      </c>
      <c r="J1924" s="24"/>
      <c r="K1924" s="24"/>
      <c r="L1924" s="24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</row>
    <row r="1925" spans="1:29" ht="26.25" customHeight="1" x14ac:dyDescent="0.2">
      <c r="A1925" s="6" t="s">
        <v>7371</v>
      </c>
      <c r="B1925" s="6" t="s">
        <v>3813</v>
      </c>
      <c r="C1925" s="6"/>
      <c r="D1925" s="6"/>
      <c r="E1925" s="6"/>
      <c r="F1925" s="6" t="s">
        <v>7372</v>
      </c>
      <c r="G1925" s="24" t="s">
        <v>1355</v>
      </c>
      <c r="H1925" s="24"/>
      <c r="I1925" s="24" t="s">
        <v>1486</v>
      </c>
      <c r="J1925" s="24"/>
      <c r="K1925" s="24"/>
      <c r="L1925" s="24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</row>
    <row r="1926" spans="1:29" ht="26.25" customHeight="1" x14ac:dyDescent="0.2">
      <c r="A1926" s="6" t="s">
        <v>68</v>
      </c>
      <c r="B1926" s="6" t="s">
        <v>4041</v>
      </c>
      <c r="C1926" s="6"/>
      <c r="D1926" s="6"/>
      <c r="E1926" s="6"/>
      <c r="F1926" s="6" t="s">
        <v>7373</v>
      </c>
      <c r="G1926" s="24" t="s">
        <v>1389</v>
      </c>
      <c r="H1926" s="24"/>
      <c r="I1926" s="24" t="s">
        <v>2756</v>
      </c>
      <c r="J1926" s="24"/>
      <c r="K1926" s="24"/>
      <c r="L1926" s="24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</row>
    <row r="1927" spans="1:29" ht="26.25" customHeight="1" x14ac:dyDescent="0.2">
      <c r="A1927" s="6" t="s">
        <v>1280</v>
      </c>
      <c r="B1927" s="6" t="s">
        <v>6507</v>
      </c>
      <c r="C1927" s="6"/>
      <c r="D1927" s="6"/>
      <c r="E1927" s="6"/>
      <c r="F1927" s="6" t="s">
        <v>7374</v>
      </c>
      <c r="G1927" s="24" t="s">
        <v>106</v>
      </c>
      <c r="H1927" s="24"/>
      <c r="I1927" s="24" t="s">
        <v>4737</v>
      </c>
      <c r="J1927" s="24"/>
      <c r="K1927" s="24"/>
      <c r="L1927" s="24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</row>
    <row r="1928" spans="1:29" ht="26.25" customHeight="1" x14ac:dyDescent="0.2">
      <c r="A1928" s="6" t="s">
        <v>1315</v>
      </c>
      <c r="B1928" s="6" t="s">
        <v>4936</v>
      </c>
      <c r="C1928" s="6"/>
      <c r="D1928" s="6"/>
      <c r="E1928" s="6"/>
      <c r="F1928" s="6" t="s">
        <v>7375</v>
      </c>
      <c r="G1928" s="24" t="s">
        <v>663</v>
      </c>
      <c r="H1928" s="24"/>
      <c r="I1928" s="24" t="s">
        <v>2993</v>
      </c>
      <c r="J1928" s="24"/>
      <c r="K1928" s="24"/>
      <c r="L1928" s="24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</row>
    <row r="1929" spans="1:29" ht="26.25" customHeight="1" x14ac:dyDescent="0.2">
      <c r="A1929" s="6" t="s">
        <v>7349</v>
      </c>
      <c r="B1929" s="6" t="s">
        <v>176</v>
      </c>
      <c r="C1929" s="6"/>
      <c r="D1929" s="6"/>
      <c r="E1929" s="6"/>
      <c r="F1929" s="6" t="s">
        <v>7376</v>
      </c>
      <c r="G1929" s="24" t="s">
        <v>2652</v>
      </c>
      <c r="H1929" s="24"/>
      <c r="I1929" s="24" t="s">
        <v>99</v>
      </c>
      <c r="J1929" s="24"/>
      <c r="K1929" s="24"/>
      <c r="L1929" s="24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</row>
    <row r="1930" spans="1:29" ht="26.25" customHeight="1" x14ac:dyDescent="0.2">
      <c r="A1930" s="6" t="s">
        <v>7070</v>
      </c>
      <c r="B1930" s="6" t="s">
        <v>2982</v>
      </c>
      <c r="C1930" s="6"/>
      <c r="D1930" s="6"/>
      <c r="E1930" s="6"/>
      <c r="F1930" s="6" t="s">
        <v>7377</v>
      </c>
      <c r="G1930" s="24" t="s">
        <v>707</v>
      </c>
      <c r="H1930" s="24"/>
      <c r="I1930" s="24" t="s">
        <v>175</v>
      </c>
      <c r="J1930" s="24"/>
      <c r="K1930" s="24"/>
      <c r="L1930" s="24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</row>
    <row r="1931" spans="1:29" ht="26.25" customHeight="1" x14ac:dyDescent="0.2">
      <c r="A1931" s="6" t="s">
        <v>3641</v>
      </c>
      <c r="B1931" s="6" t="s">
        <v>7097</v>
      </c>
      <c r="C1931" s="6"/>
      <c r="D1931" s="6"/>
      <c r="E1931" s="6"/>
      <c r="F1931" s="6" t="s">
        <v>7378</v>
      </c>
      <c r="G1931" s="24" t="s">
        <v>4719</v>
      </c>
      <c r="H1931" s="24"/>
      <c r="I1931" s="24" t="s">
        <v>686</v>
      </c>
      <c r="J1931" s="24"/>
      <c r="K1931" s="24"/>
      <c r="L1931" s="24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</row>
    <row r="1932" spans="1:29" ht="26.25" customHeight="1" x14ac:dyDescent="0.2">
      <c r="A1932" s="6" t="s">
        <v>1104</v>
      </c>
      <c r="B1932" s="6" t="s">
        <v>7379</v>
      </c>
      <c r="C1932" s="6"/>
      <c r="D1932" s="6"/>
      <c r="E1932" s="6"/>
      <c r="F1932" s="6" t="s">
        <v>7380</v>
      </c>
      <c r="G1932" s="24" t="s">
        <v>1639</v>
      </c>
      <c r="H1932" s="24"/>
      <c r="I1932" s="24" t="s">
        <v>1273</v>
      </c>
      <c r="J1932" s="24"/>
      <c r="K1932" s="24"/>
      <c r="L1932" s="24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</row>
    <row r="1933" spans="1:29" ht="26.25" customHeight="1" x14ac:dyDescent="0.2">
      <c r="A1933" s="6" t="s">
        <v>871</v>
      </c>
      <c r="B1933" s="6" t="s">
        <v>3859</v>
      </c>
      <c r="C1933" s="6"/>
      <c r="D1933" s="6"/>
      <c r="E1933" s="6"/>
      <c r="F1933" s="6" t="s">
        <v>7381</v>
      </c>
      <c r="G1933" s="24" t="s">
        <v>1734</v>
      </c>
      <c r="H1933" s="24"/>
      <c r="I1933" s="24" t="s">
        <v>2126</v>
      </c>
      <c r="J1933" s="24"/>
      <c r="K1933" s="24"/>
      <c r="L1933" s="24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</row>
    <row r="1934" spans="1:29" ht="26.25" customHeight="1" x14ac:dyDescent="0.2">
      <c r="A1934" s="6" t="s">
        <v>4472</v>
      </c>
      <c r="B1934" s="6" t="s">
        <v>1566</v>
      </c>
      <c r="C1934" s="6"/>
      <c r="D1934" s="6"/>
      <c r="E1934" s="6"/>
      <c r="F1934" s="6" t="s">
        <v>7382</v>
      </c>
      <c r="G1934" s="24" t="s">
        <v>7230</v>
      </c>
      <c r="H1934" s="24"/>
      <c r="I1934" s="24" t="s">
        <v>1372</v>
      </c>
      <c r="J1934" s="24"/>
      <c r="K1934" s="24"/>
      <c r="L1934" s="24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</row>
    <row r="1935" spans="1:29" ht="26.25" customHeight="1" x14ac:dyDescent="0.2">
      <c r="A1935" s="6" t="s">
        <v>2104</v>
      </c>
      <c r="B1935" s="6" t="s">
        <v>325</v>
      </c>
      <c r="C1935" s="6"/>
      <c r="D1935" s="6"/>
      <c r="E1935" s="6"/>
      <c r="F1935" s="6" t="s">
        <v>7383</v>
      </c>
      <c r="G1935" s="24" t="s">
        <v>1314</v>
      </c>
      <c r="H1935" s="24"/>
      <c r="I1935" s="24" t="s">
        <v>1096</v>
      </c>
      <c r="J1935" s="24"/>
      <c r="K1935" s="24"/>
      <c r="L1935" s="24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</row>
    <row r="1936" spans="1:29" ht="26.25" customHeight="1" x14ac:dyDescent="0.2">
      <c r="A1936" s="6" t="s">
        <v>4638</v>
      </c>
      <c r="B1936" s="6" t="s">
        <v>5198</v>
      </c>
      <c r="C1936" s="6"/>
      <c r="D1936" s="6"/>
      <c r="E1936" s="6"/>
      <c r="F1936" s="6" t="s">
        <v>7384</v>
      </c>
      <c r="G1936" s="24" t="s">
        <v>1522</v>
      </c>
      <c r="H1936" s="24"/>
      <c r="I1936" s="24" t="s">
        <v>212</v>
      </c>
      <c r="J1936" s="24"/>
      <c r="K1936" s="24"/>
      <c r="L1936" s="24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</row>
    <row r="1937" spans="1:29" ht="26.25" customHeight="1" x14ac:dyDescent="0.2">
      <c r="A1937" s="6" t="s">
        <v>6459</v>
      </c>
      <c r="B1937" s="6" t="s">
        <v>4067</v>
      </c>
      <c r="C1937" s="6"/>
      <c r="D1937" s="6"/>
      <c r="E1937" s="6"/>
      <c r="F1937" s="6" t="s">
        <v>7385</v>
      </c>
      <c r="G1937" s="24" t="s">
        <v>286</v>
      </c>
      <c r="H1937" s="24"/>
      <c r="I1937" s="24" t="s">
        <v>1655</v>
      </c>
      <c r="J1937" s="24"/>
      <c r="K1937" s="24"/>
      <c r="L1937" s="24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</row>
    <row r="1938" spans="1:29" ht="26.25" customHeight="1" x14ac:dyDescent="0.2">
      <c r="A1938" s="6" t="s">
        <v>2306</v>
      </c>
      <c r="B1938" s="6" t="s">
        <v>206</v>
      </c>
      <c r="C1938" s="6"/>
      <c r="D1938" s="6"/>
      <c r="E1938" s="6"/>
      <c r="F1938" s="6" t="s">
        <v>7386</v>
      </c>
      <c r="G1938" s="24" t="s">
        <v>620</v>
      </c>
      <c r="H1938" s="24"/>
      <c r="I1938" s="24" t="s">
        <v>2872</v>
      </c>
      <c r="J1938" s="24"/>
      <c r="K1938" s="24"/>
      <c r="L1938" s="24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</row>
    <row r="1939" spans="1:29" ht="26.25" customHeight="1" x14ac:dyDescent="0.2">
      <c r="A1939" s="6" t="s">
        <v>687</v>
      </c>
      <c r="B1939" s="6" t="s">
        <v>445</v>
      </c>
      <c r="C1939" s="6"/>
      <c r="D1939" s="6"/>
      <c r="E1939" s="6"/>
      <c r="F1939" s="6" t="s">
        <v>7387</v>
      </c>
      <c r="G1939" s="24" t="s">
        <v>1168</v>
      </c>
      <c r="H1939" s="24"/>
      <c r="I1939" s="24" t="s">
        <v>4359</v>
      </c>
      <c r="J1939" s="24"/>
      <c r="K1939" s="24"/>
      <c r="L1939" s="24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</row>
    <row r="1940" spans="1:29" ht="26.25" customHeight="1" x14ac:dyDescent="0.2">
      <c r="A1940" s="6" t="s">
        <v>1641</v>
      </c>
      <c r="B1940" s="6" t="s">
        <v>1602</v>
      </c>
      <c r="C1940" s="6"/>
      <c r="D1940" s="6"/>
      <c r="E1940" s="6"/>
      <c r="F1940" s="6" t="s">
        <v>7388</v>
      </c>
      <c r="G1940" s="24" t="s">
        <v>449</v>
      </c>
      <c r="H1940" s="24"/>
      <c r="I1940" s="24" t="s">
        <v>958</v>
      </c>
      <c r="J1940" s="24"/>
      <c r="K1940" s="24"/>
      <c r="L1940" s="24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</row>
    <row r="1941" spans="1:29" ht="26.25" customHeight="1" x14ac:dyDescent="0.2">
      <c r="A1941" s="6" t="s">
        <v>169</v>
      </c>
      <c r="B1941" s="6" t="s">
        <v>1537</v>
      </c>
      <c r="C1941" s="6"/>
      <c r="D1941" s="6"/>
      <c r="E1941" s="6"/>
      <c r="F1941" s="6" t="s">
        <v>7389</v>
      </c>
      <c r="G1941" s="24" t="s">
        <v>678</v>
      </c>
      <c r="H1941" s="24"/>
      <c r="I1941" s="24" t="s">
        <v>1831</v>
      </c>
      <c r="J1941" s="24"/>
      <c r="K1941" s="24"/>
      <c r="L1941" s="24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</row>
    <row r="1942" spans="1:29" ht="26.25" customHeight="1" x14ac:dyDescent="0.2">
      <c r="A1942" s="6" t="s">
        <v>2410</v>
      </c>
      <c r="B1942" s="6" t="s">
        <v>7390</v>
      </c>
      <c r="C1942" s="6"/>
      <c r="D1942" s="6"/>
      <c r="E1942" s="6"/>
      <c r="F1942" s="6" t="s">
        <v>7391</v>
      </c>
      <c r="G1942" s="24" t="s">
        <v>1336</v>
      </c>
      <c r="H1942" s="24"/>
      <c r="I1942" s="24" t="s">
        <v>12</v>
      </c>
      <c r="J1942" s="24"/>
      <c r="K1942" s="24"/>
      <c r="L1942" s="24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</row>
    <row r="1943" spans="1:29" ht="26.25" customHeight="1" x14ac:dyDescent="0.2">
      <c r="A1943" s="6" t="s">
        <v>4534</v>
      </c>
      <c r="B1943" s="6" t="s">
        <v>751</v>
      </c>
      <c r="C1943" s="6"/>
      <c r="D1943" s="6"/>
      <c r="E1943" s="6"/>
      <c r="F1943" s="6" t="s">
        <v>7392</v>
      </c>
      <c r="G1943" s="24" t="s">
        <v>1758</v>
      </c>
      <c r="H1943" s="24"/>
      <c r="I1943" s="24" t="s">
        <v>123</v>
      </c>
      <c r="J1943" s="24"/>
      <c r="K1943" s="24"/>
      <c r="L1943" s="24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</row>
    <row r="1944" spans="1:29" ht="26.25" customHeight="1" x14ac:dyDescent="0.2">
      <c r="A1944" s="6" t="s">
        <v>2281</v>
      </c>
      <c r="B1944" s="6" t="s">
        <v>6564</v>
      </c>
      <c r="C1944" s="6"/>
      <c r="D1944" s="6"/>
      <c r="E1944" s="6"/>
      <c r="F1944" s="6" t="s">
        <v>7393</v>
      </c>
      <c r="G1944" s="24" t="s">
        <v>469</v>
      </c>
      <c r="H1944" s="24"/>
      <c r="I1944" s="24" t="s">
        <v>7394</v>
      </c>
      <c r="J1944" s="24"/>
      <c r="K1944" s="24"/>
      <c r="L1944" s="24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</row>
    <row r="1945" spans="1:29" ht="26.25" customHeight="1" x14ac:dyDescent="0.2">
      <c r="A1945" s="6" t="s">
        <v>1997</v>
      </c>
      <c r="B1945" s="6" t="s">
        <v>230</v>
      </c>
      <c r="C1945" s="6"/>
      <c r="D1945" s="6"/>
      <c r="E1945" s="6"/>
      <c r="F1945" s="6" t="s">
        <v>7395</v>
      </c>
      <c r="G1945" s="24" t="s">
        <v>1214</v>
      </c>
      <c r="H1945" s="24"/>
      <c r="I1945" s="24" t="s">
        <v>562</v>
      </c>
      <c r="J1945" s="24"/>
      <c r="K1945" s="24"/>
      <c r="L1945" s="24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</row>
    <row r="1946" spans="1:29" ht="26.25" customHeight="1" x14ac:dyDescent="0.2">
      <c r="A1946" s="6" t="s">
        <v>1601</v>
      </c>
      <c r="B1946" s="6" t="s">
        <v>356</v>
      </c>
      <c r="C1946" s="6"/>
      <c r="D1946" s="6"/>
      <c r="E1946" s="6"/>
      <c r="F1946" s="6" t="s">
        <v>7396</v>
      </c>
      <c r="G1946" s="24" t="s">
        <v>308</v>
      </c>
      <c r="H1946" s="24"/>
      <c r="I1946" s="24" t="s">
        <v>2987</v>
      </c>
      <c r="J1946" s="24"/>
      <c r="K1946" s="24"/>
      <c r="L1946" s="24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</row>
    <row r="1947" spans="1:29" ht="26.25" customHeight="1" x14ac:dyDescent="0.2">
      <c r="A1947" s="6" t="s">
        <v>5981</v>
      </c>
      <c r="B1947" s="6" t="s">
        <v>4200</v>
      </c>
      <c r="C1947" s="6"/>
      <c r="D1947" s="6"/>
      <c r="E1947" s="6"/>
      <c r="F1947" s="6" t="s">
        <v>7397</v>
      </c>
      <c r="G1947" s="24" t="s">
        <v>7146</v>
      </c>
      <c r="H1947" s="24"/>
      <c r="I1947" s="24" t="s">
        <v>7398</v>
      </c>
      <c r="J1947" s="24"/>
      <c r="K1947" s="24"/>
      <c r="L1947" s="24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</row>
    <row r="1948" spans="1:29" ht="26.25" customHeight="1" x14ac:dyDescent="0.2">
      <c r="A1948" s="6" t="s">
        <v>4604</v>
      </c>
      <c r="B1948" s="6" t="s">
        <v>2517</v>
      </c>
      <c r="C1948" s="6"/>
      <c r="D1948" s="6"/>
      <c r="E1948" s="6"/>
      <c r="F1948" s="6" t="s">
        <v>7399</v>
      </c>
      <c r="G1948" s="24" t="s">
        <v>7294</v>
      </c>
      <c r="H1948" s="24"/>
      <c r="I1948" s="24" t="s">
        <v>3683</v>
      </c>
      <c r="J1948" s="24"/>
      <c r="K1948" s="24"/>
      <c r="L1948" s="24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</row>
    <row r="1949" spans="1:29" ht="26.25" customHeight="1" x14ac:dyDescent="0.2">
      <c r="A1949" s="6" t="s">
        <v>6517</v>
      </c>
      <c r="B1949" s="6" t="s">
        <v>6755</v>
      </c>
      <c r="C1949" s="6"/>
      <c r="D1949" s="6"/>
      <c r="E1949" s="6"/>
      <c r="F1949" s="6" t="s">
        <v>7400</v>
      </c>
      <c r="G1949" s="24" t="s">
        <v>1550</v>
      </c>
      <c r="H1949" s="24"/>
      <c r="I1949" s="24" t="s">
        <v>1431</v>
      </c>
      <c r="J1949" s="24"/>
      <c r="K1949" s="24"/>
      <c r="L1949" s="24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</row>
    <row r="1950" spans="1:29" ht="26.25" customHeight="1" x14ac:dyDescent="0.2">
      <c r="A1950" s="6" t="s">
        <v>4011</v>
      </c>
      <c r="B1950" s="6" t="s">
        <v>259</v>
      </c>
      <c r="C1950" s="6"/>
      <c r="D1950" s="6"/>
      <c r="E1950" s="6"/>
      <c r="F1950" s="6" t="s">
        <v>7401</v>
      </c>
      <c r="G1950" s="24" t="s">
        <v>3422</v>
      </c>
      <c r="H1950" s="24"/>
      <c r="I1950" s="24" t="s">
        <v>1486</v>
      </c>
      <c r="J1950" s="24"/>
      <c r="K1950" s="24"/>
      <c r="L1950" s="24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</row>
    <row r="1951" spans="1:29" ht="26.25" customHeight="1" x14ac:dyDescent="0.2">
      <c r="A1951" s="6" t="s">
        <v>3673</v>
      </c>
      <c r="B1951" s="6" t="s">
        <v>7402</v>
      </c>
      <c r="C1951" s="6"/>
      <c r="D1951" s="6"/>
      <c r="E1951" s="6"/>
      <c r="F1951" s="6" t="s">
        <v>7403</v>
      </c>
      <c r="G1951" s="24" t="s">
        <v>6629</v>
      </c>
      <c r="H1951" s="24"/>
      <c r="I1951" s="24" t="s">
        <v>3485</v>
      </c>
      <c r="J1951" s="24"/>
      <c r="K1951" s="24"/>
      <c r="L1951" s="24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</row>
    <row r="1952" spans="1:29" ht="26.25" customHeight="1" x14ac:dyDescent="0.2">
      <c r="A1952" s="6" t="s">
        <v>2880</v>
      </c>
      <c r="B1952" s="6" t="s">
        <v>7333</v>
      </c>
      <c r="C1952" s="6"/>
      <c r="D1952" s="6"/>
      <c r="E1952" s="6"/>
      <c r="F1952" s="6" t="s">
        <v>7404</v>
      </c>
      <c r="G1952" s="24" t="s">
        <v>4950</v>
      </c>
      <c r="H1952" s="24"/>
      <c r="I1952" s="24" t="s">
        <v>228</v>
      </c>
      <c r="J1952" s="24"/>
      <c r="K1952" s="24"/>
      <c r="L1952" s="24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</row>
    <row r="1953" spans="1:29" ht="26.25" customHeight="1" x14ac:dyDescent="0.2">
      <c r="A1953" s="6" t="s">
        <v>108</v>
      </c>
      <c r="B1953" s="6" t="s">
        <v>7405</v>
      </c>
      <c r="C1953" s="6"/>
      <c r="D1953" s="6"/>
      <c r="E1953" s="6"/>
      <c r="F1953" s="6" t="s">
        <v>7406</v>
      </c>
      <c r="G1953" s="24" t="s">
        <v>2755</v>
      </c>
      <c r="H1953" s="24"/>
      <c r="I1953" s="24" t="s">
        <v>1198</v>
      </c>
      <c r="J1953" s="24"/>
      <c r="K1953" s="24"/>
      <c r="L1953" s="24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</row>
    <row r="1954" spans="1:29" ht="26.25" customHeight="1" x14ac:dyDescent="0.2">
      <c r="A1954" s="6" t="s">
        <v>7288</v>
      </c>
      <c r="B1954" s="6" t="s">
        <v>7407</v>
      </c>
      <c r="C1954" s="6"/>
      <c r="D1954" s="6"/>
      <c r="E1954" s="6"/>
      <c r="F1954" s="6" t="s">
        <v>7406</v>
      </c>
      <c r="G1954" s="24" t="s">
        <v>2633</v>
      </c>
      <c r="H1954" s="24"/>
      <c r="I1954" s="24" t="s">
        <v>2928</v>
      </c>
      <c r="J1954" s="24"/>
      <c r="K1954" s="24"/>
      <c r="L1954" s="24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</row>
    <row r="1955" spans="1:29" ht="26.25" customHeight="1" x14ac:dyDescent="0.2">
      <c r="A1955" s="6" t="s">
        <v>5392</v>
      </c>
      <c r="B1955" s="6" t="s">
        <v>7281</v>
      </c>
      <c r="C1955" s="6"/>
      <c r="D1955" s="6"/>
      <c r="E1955" s="6"/>
      <c r="F1955" s="6" t="s">
        <v>7408</v>
      </c>
      <c r="G1955" s="24" t="s">
        <v>1456</v>
      </c>
      <c r="H1955" s="24"/>
      <c r="I1955" s="24" t="s">
        <v>397</v>
      </c>
      <c r="J1955" s="24"/>
      <c r="K1955" s="24"/>
      <c r="L1955" s="24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</row>
    <row r="1956" spans="1:29" ht="26.25" customHeight="1" x14ac:dyDescent="0.2">
      <c r="A1956" s="6" t="s">
        <v>1480</v>
      </c>
      <c r="B1956" s="6" t="s">
        <v>7409</v>
      </c>
      <c r="C1956" s="6"/>
      <c r="D1956" s="6"/>
      <c r="E1956" s="6"/>
      <c r="F1956" s="6" t="s">
        <v>7410</v>
      </c>
      <c r="G1956" s="24" t="s">
        <v>4762</v>
      </c>
      <c r="H1956" s="24"/>
      <c r="I1956" s="24" t="s">
        <v>1580</v>
      </c>
      <c r="J1956" s="24"/>
      <c r="K1956" s="24"/>
      <c r="L1956" s="24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</row>
    <row r="1957" spans="1:29" ht="26.25" customHeight="1" x14ac:dyDescent="0.2">
      <c r="A1957" s="6" t="s">
        <v>646</v>
      </c>
      <c r="B1957" s="6" t="s">
        <v>7046</v>
      </c>
      <c r="C1957" s="6"/>
      <c r="D1957" s="6"/>
      <c r="E1957" s="6"/>
      <c r="F1957" s="6" t="s">
        <v>7411</v>
      </c>
      <c r="G1957" s="24" t="s">
        <v>7412</v>
      </c>
      <c r="H1957" s="24"/>
      <c r="I1957" s="24" t="s">
        <v>3452</v>
      </c>
      <c r="J1957" s="24"/>
      <c r="K1957" s="24"/>
      <c r="L1957" s="24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</row>
    <row r="1958" spans="1:29" ht="26.25" customHeight="1" x14ac:dyDescent="0.2">
      <c r="A1958" s="6" t="s">
        <v>7413</v>
      </c>
      <c r="B1958" s="6" t="s">
        <v>7414</v>
      </c>
      <c r="C1958" s="6"/>
      <c r="D1958" s="6"/>
      <c r="E1958" s="6"/>
      <c r="F1958" s="6" t="s">
        <v>7415</v>
      </c>
      <c r="G1958" s="24" t="s">
        <v>2231</v>
      </c>
      <c r="H1958" s="24"/>
      <c r="I1958" s="24" t="s">
        <v>2568</v>
      </c>
      <c r="J1958" s="24"/>
      <c r="K1958" s="24"/>
      <c r="L1958" s="24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</row>
    <row r="1959" spans="1:29" ht="26.25" customHeight="1" x14ac:dyDescent="0.2">
      <c r="A1959" s="6" t="s">
        <v>7416</v>
      </c>
      <c r="B1959" s="6" t="s">
        <v>1970</v>
      </c>
      <c r="C1959" s="6"/>
      <c r="D1959" s="6"/>
      <c r="E1959" s="6"/>
      <c r="F1959" s="6" t="s">
        <v>7417</v>
      </c>
      <c r="G1959" s="24" t="s">
        <v>546</v>
      </c>
      <c r="H1959" s="24"/>
      <c r="I1959" s="24" t="s">
        <v>485</v>
      </c>
      <c r="J1959" s="24"/>
      <c r="K1959" s="24"/>
      <c r="L1959" s="24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</row>
    <row r="1960" spans="1:29" ht="26.25" customHeight="1" x14ac:dyDescent="0.2">
      <c r="A1960" s="6" t="s">
        <v>1984</v>
      </c>
      <c r="B1960" s="6" t="s">
        <v>458</v>
      </c>
      <c r="C1960" s="6"/>
      <c r="D1960" s="6"/>
      <c r="E1960" s="6"/>
      <c r="F1960" s="6" t="s">
        <v>7418</v>
      </c>
      <c r="G1960" s="24" t="s">
        <v>159</v>
      </c>
      <c r="H1960" s="24"/>
      <c r="I1960" s="24" t="s">
        <v>354</v>
      </c>
      <c r="J1960" s="24"/>
      <c r="K1960" s="24"/>
      <c r="L1960" s="24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</row>
    <row r="1961" spans="1:29" ht="26.25" customHeight="1" x14ac:dyDescent="0.2">
      <c r="A1961" s="6" t="s">
        <v>7419</v>
      </c>
      <c r="B1961" s="6" t="s">
        <v>930</v>
      </c>
      <c r="C1961" s="6"/>
      <c r="D1961" s="6"/>
      <c r="E1961" s="6"/>
      <c r="F1961" s="6" t="s">
        <v>7420</v>
      </c>
      <c r="G1961" s="24" t="s">
        <v>5368</v>
      </c>
      <c r="H1961" s="24"/>
      <c r="I1961" s="24" t="s">
        <v>5735</v>
      </c>
      <c r="J1961" s="24"/>
      <c r="K1961" s="24"/>
      <c r="L1961" s="24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</row>
    <row r="1962" spans="1:29" ht="26.25" customHeight="1" x14ac:dyDescent="0.2">
      <c r="A1962" s="6" t="s">
        <v>5150</v>
      </c>
      <c r="B1962" s="6" t="s">
        <v>724</v>
      </c>
      <c r="C1962" s="6"/>
      <c r="D1962" s="6"/>
      <c r="E1962" s="6"/>
      <c r="F1962" s="6" t="s">
        <v>7421</v>
      </c>
      <c r="G1962" s="24" t="s">
        <v>7422</v>
      </c>
      <c r="H1962" s="24"/>
      <c r="I1962" s="24" t="s">
        <v>6803</v>
      </c>
      <c r="J1962" s="24"/>
      <c r="K1962" s="24"/>
      <c r="L1962" s="24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</row>
    <row r="1963" spans="1:29" ht="26.25" customHeight="1" x14ac:dyDescent="0.2">
      <c r="A1963" s="6" t="s">
        <v>6394</v>
      </c>
      <c r="B1963" s="6" t="s">
        <v>891</v>
      </c>
      <c r="C1963" s="6"/>
      <c r="D1963" s="6"/>
      <c r="E1963" s="6"/>
      <c r="F1963" s="6" t="s">
        <v>7423</v>
      </c>
      <c r="G1963" s="24" t="s">
        <v>707</v>
      </c>
      <c r="H1963" s="24"/>
      <c r="I1963" s="24" t="s">
        <v>130</v>
      </c>
      <c r="J1963" s="24"/>
      <c r="K1963" s="24"/>
      <c r="L1963" s="24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</row>
    <row r="1964" spans="1:29" ht="26.25" customHeight="1" x14ac:dyDescent="0.2">
      <c r="A1964" s="6" t="s">
        <v>347</v>
      </c>
      <c r="B1964" s="6" t="s">
        <v>839</v>
      </c>
      <c r="C1964" s="6"/>
      <c r="D1964" s="6"/>
      <c r="E1964" s="6"/>
      <c r="F1964" s="6" t="s">
        <v>7424</v>
      </c>
      <c r="G1964" s="24" t="s">
        <v>1389</v>
      </c>
      <c r="H1964" s="24"/>
      <c r="I1964" s="24" t="s">
        <v>2568</v>
      </c>
      <c r="J1964" s="24"/>
      <c r="K1964" s="24"/>
      <c r="L1964" s="24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</row>
    <row r="1965" spans="1:29" ht="26.25" customHeight="1" x14ac:dyDescent="0.2">
      <c r="A1965" s="6" t="s">
        <v>5087</v>
      </c>
      <c r="B1965" s="6" t="s">
        <v>7366</v>
      </c>
      <c r="C1965" s="6"/>
      <c r="D1965" s="6"/>
      <c r="E1965" s="6"/>
      <c r="F1965" s="6" t="s">
        <v>7425</v>
      </c>
      <c r="G1965" s="24" t="s">
        <v>2891</v>
      </c>
      <c r="H1965" s="24"/>
      <c r="I1965" s="24" t="s">
        <v>188</v>
      </c>
      <c r="J1965" s="24"/>
      <c r="K1965" s="24"/>
      <c r="L1965" s="24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</row>
    <row r="1966" spans="1:29" ht="26.25" customHeight="1" x14ac:dyDescent="0.2">
      <c r="A1966" s="6" t="s">
        <v>5674</v>
      </c>
      <c r="B1966" s="6" t="s">
        <v>7426</v>
      </c>
      <c r="C1966" s="6"/>
      <c r="D1966" s="6"/>
      <c r="E1966" s="6"/>
      <c r="F1966" s="6" t="s">
        <v>7427</v>
      </c>
      <c r="G1966" s="24" t="s">
        <v>7428</v>
      </c>
      <c r="H1966" s="24"/>
      <c r="I1966" s="24" t="s">
        <v>1876</v>
      </c>
      <c r="J1966" s="24"/>
      <c r="K1966" s="24"/>
      <c r="L1966" s="24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</row>
    <row r="1967" spans="1:29" ht="26.25" customHeight="1" x14ac:dyDescent="0.2">
      <c r="A1967" s="6" t="s">
        <v>3287</v>
      </c>
      <c r="B1967" s="6" t="s">
        <v>132</v>
      </c>
      <c r="C1967" s="6"/>
      <c r="D1967" s="6"/>
      <c r="E1967" s="6"/>
      <c r="F1967" s="6" t="s">
        <v>7429</v>
      </c>
      <c r="G1967" s="24" t="s">
        <v>5664</v>
      </c>
      <c r="H1967" s="24"/>
      <c r="I1967" s="24" t="s">
        <v>4463</v>
      </c>
      <c r="J1967" s="24"/>
      <c r="K1967" s="24"/>
      <c r="L1967" s="24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</row>
    <row r="1968" spans="1:29" ht="26.25" customHeight="1" x14ac:dyDescent="0.2">
      <c r="A1968" s="6" t="s">
        <v>7242</v>
      </c>
      <c r="B1968" s="6" t="s">
        <v>132</v>
      </c>
      <c r="C1968" s="6"/>
      <c r="D1968" s="6"/>
      <c r="E1968" s="6"/>
      <c r="F1968" s="6" t="s">
        <v>7430</v>
      </c>
      <c r="G1968" s="24" t="s">
        <v>137</v>
      </c>
      <c r="H1968" s="24"/>
      <c r="I1968" s="24">
        <v>72.59</v>
      </c>
      <c r="J1968" s="24"/>
      <c r="K1968" s="24"/>
      <c r="L1968" s="24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</row>
    <row r="1969" spans="1:29" ht="26.25" customHeight="1" x14ac:dyDescent="0.2">
      <c r="A1969" s="6" t="s">
        <v>2088</v>
      </c>
      <c r="B1969" s="6" t="s">
        <v>6844</v>
      </c>
      <c r="C1969" s="6"/>
      <c r="D1969" s="6"/>
      <c r="E1969" s="6"/>
      <c r="F1969" s="6" t="s">
        <v>7431</v>
      </c>
      <c r="G1969" s="24" t="s">
        <v>4254</v>
      </c>
      <c r="H1969" s="24"/>
      <c r="I1969" s="24" t="s">
        <v>4945</v>
      </c>
      <c r="J1969" s="24"/>
      <c r="K1969" s="24"/>
      <c r="L1969" s="24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</row>
    <row r="1970" spans="1:29" ht="26.25" customHeight="1" x14ac:dyDescent="0.2">
      <c r="A1970" s="6" t="s">
        <v>7432</v>
      </c>
      <c r="B1970" s="6" t="s">
        <v>7046</v>
      </c>
      <c r="C1970" s="6"/>
      <c r="D1970" s="6"/>
      <c r="E1970" s="6"/>
      <c r="F1970" s="6" t="s">
        <v>7433</v>
      </c>
      <c r="G1970" s="24" t="s">
        <v>6261</v>
      </c>
      <c r="H1970" s="24"/>
      <c r="I1970" s="24" t="s">
        <v>3693</v>
      </c>
      <c r="J1970" s="24"/>
      <c r="K1970" s="24"/>
      <c r="L1970" s="24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</row>
    <row r="1971" spans="1:29" ht="26.25" customHeight="1" x14ac:dyDescent="0.2">
      <c r="A1971" s="6" t="s">
        <v>2699</v>
      </c>
      <c r="B1971" s="6" t="s">
        <v>5411</v>
      </c>
      <c r="C1971" s="6"/>
      <c r="D1971" s="6"/>
      <c r="E1971" s="6"/>
      <c r="F1971" s="6" t="s">
        <v>7434</v>
      </c>
      <c r="G1971" s="24" t="s">
        <v>663</v>
      </c>
      <c r="H1971" s="24"/>
      <c r="I1971" s="24" t="s">
        <v>435</v>
      </c>
      <c r="J1971" s="24"/>
      <c r="K1971" s="24"/>
      <c r="L1971" s="24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</row>
    <row r="1972" spans="1:29" ht="26.25" customHeight="1" x14ac:dyDescent="0.2">
      <c r="A1972" s="6" t="s">
        <v>3729</v>
      </c>
      <c r="B1972" s="6" t="s">
        <v>7435</v>
      </c>
      <c r="C1972" s="6"/>
      <c r="D1972" s="6"/>
      <c r="E1972" s="6"/>
      <c r="F1972" s="6" t="s">
        <v>7436</v>
      </c>
      <c r="G1972" s="24" t="s">
        <v>7437</v>
      </c>
      <c r="H1972" s="24"/>
      <c r="I1972" s="24" t="s">
        <v>5973</v>
      </c>
      <c r="J1972" s="24"/>
      <c r="K1972" s="24"/>
      <c r="L1972" s="24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</row>
    <row r="1973" spans="1:29" ht="26.25" customHeight="1" x14ac:dyDescent="0.2">
      <c r="A1973" s="6" t="s">
        <v>4008</v>
      </c>
      <c r="B1973" s="6" t="s">
        <v>445</v>
      </c>
      <c r="C1973" s="6"/>
      <c r="D1973" s="6"/>
      <c r="E1973" s="6"/>
      <c r="F1973" s="6" t="s">
        <v>7438</v>
      </c>
      <c r="G1973" s="24" t="s">
        <v>1775</v>
      </c>
      <c r="H1973" s="24"/>
      <c r="I1973" s="24" t="s">
        <v>784</v>
      </c>
      <c r="J1973" s="24"/>
      <c r="K1973" s="24"/>
      <c r="L1973" s="24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</row>
    <row r="1974" spans="1:29" ht="26.25" customHeight="1" x14ac:dyDescent="0.2">
      <c r="A1974" s="6" t="s">
        <v>6671</v>
      </c>
      <c r="B1974" s="6" t="s">
        <v>289</v>
      </c>
      <c r="C1974" s="6"/>
      <c r="D1974" s="6"/>
      <c r="E1974" s="6"/>
      <c r="F1974" s="6" t="s">
        <v>7439</v>
      </c>
      <c r="G1974" s="24" t="s">
        <v>538</v>
      </c>
      <c r="H1974" s="24"/>
      <c r="I1974" s="24" t="s">
        <v>1890</v>
      </c>
      <c r="J1974" s="24"/>
      <c r="K1974" s="24"/>
      <c r="L1974" s="24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</row>
    <row r="1975" spans="1:29" ht="26.25" customHeight="1" x14ac:dyDescent="0.2">
      <c r="A1975" s="6" t="s">
        <v>5862</v>
      </c>
      <c r="B1975" s="6" t="s">
        <v>1587</v>
      </c>
      <c r="C1975" s="6"/>
      <c r="D1975" s="6"/>
      <c r="E1975" s="6"/>
      <c r="F1975" s="6" t="s">
        <v>7440</v>
      </c>
      <c r="G1975" s="24" t="s">
        <v>7294</v>
      </c>
      <c r="H1975" s="24"/>
      <c r="I1975" s="24" t="s">
        <v>3708</v>
      </c>
      <c r="J1975" s="24"/>
      <c r="K1975" s="24"/>
      <c r="L1975" s="24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</row>
    <row r="1976" spans="1:29" ht="26.25" customHeight="1" x14ac:dyDescent="0.2">
      <c r="A1976" s="6" t="s">
        <v>2286</v>
      </c>
      <c r="B1976" s="6" t="s">
        <v>2622</v>
      </c>
      <c r="C1976" s="6"/>
      <c r="D1976" s="6"/>
      <c r="E1976" s="6"/>
      <c r="F1976" s="6" t="s">
        <v>7441</v>
      </c>
      <c r="G1976" s="24" t="s">
        <v>2061</v>
      </c>
      <c r="H1976" s="24"/>
      <c r="I1976" s="24" t="s">
        <v>1884</v>
      </c>
      <c r="J1976" s="24"/>
      <c r="K1976" s="24"/>
      <c r="L1976" s="24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</row>
    <row r="1977" spans="1:29" ht="26.25" customHeight="1" x14ac:dyDescent="0.2">
      <c r="A1977" s="6" t="s">
        <v>1467</v>
      </c>
      <c r="B1977" s="6" t="s">
        <v>2681</v>
      </c>
      <c r="C1977" s="6"/>
      <c r="D1977" s="6"/>
      <c r="E1977" s="6"/>
      <c r="F1977" s="6" t="s">
        <v>7442</v>
      </c>
      <c r="G1977" s="24" t="s">
        <v>2867</v>
      </c>
      <c r="H1977" s="24"/>
      <c r="I1977" s="24" t="s">
        <v>1451</v>
      </c>
      <c r="J1977" s="24"/>
      <c r="K1977" s="24"/>
      <c r="L1977" s="24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</row>
    <row r="1978" spans="1:29" ht="26.25" customHeight="1" x14ac:dyDescent="0.2">
      <c r="A1978" s="6" t="s">
        <v>3106</v>
      </c>
      <c r="B1978" s="6" t="s">
        <v>6914</v>
      </c>
      <c r="C1978" s="6"/>
      <c r="D1978" s="6"/>
      <c r="E1978" s="6"/>
      <c r="F1978" s="6" t="s">
        <v>7443</v>
      </c>
      <c r="G1978" s="24" t="s">
        <v>3875</v>
      </c>
      <c r="H1978" s="24"/>
      <c r="I1978" s="24" t="s">
        <v>3304</v>
      </c>
      <c r="J1978" s="24"/>
      <c r="K1978" s="24"/>
      <c r="L1978" s="24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</row>
    <row r="1979" spans="1:29" ht="26.25" customHeight="1" x14ac:dyDescent="0.2">
      <c r="A1979" s="6" t="s">
        <v>4885</v>
      </c>
      <c r="B1979" s="6" t="s">
        <v>3333</v>
      </c>
      <c r="C1979" s="6"/>
      <c r="D1979" s="6"/>
      <c r="E1979" s="6"/>
      <c r="F1979" s="6" t="s">
        <v>7444</v>
      </c>
      <c r="G1979" s="24" t="s">
        <v>7249</v>
      </c>
      <c r="H1979" s="24"/>
      <c r="I1979" s="24" t="s">
        <v>5156</v>
      </c>
      <c r="J1979" s="24"/>
      <c r="K1979" s="24"/>
      <c r="L1979" s="24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</row>
    <row r="1980" spans="1:29" ht="26.25" customHeight="1" x14ac:dyDescent="0.2">
      <c r="A1980" s="6" t="s">
        <v>812</v>
      </c>
      <c r="B1980" s="6" t="s">
        <v>2052</v>
      </c>
      <c r="C1980" s="6"/>
      <c r="D1980" s="6"/>
      <c r="E1980" s="6"/>
      <c r="F1980" s="6" t="s">
        <v>7445</v>
      </c>
      <c r="G1980" s="24" t="s">
        <v>3640</v>
      </c>
      <c r="H1980" s="24"/>
      <c r="I1980" s="24" t="s">
        <v>2634</v>
      </c>
      <c r="J1980" s="24"/>
      <c r="K1980" s="24"/>
      <c r="L1980" s="24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</row>
    <row r="1981" spans="1:29" ht="26.25" customHeight="1" x14ac:dyDescent="0.2">
      <c r="A1981" s="6" t="s">
        <v>2731</v>
      </c>
      <c r="B1981" s="6" t="s">
        <v>7446</v>
      </c>
      <c r="C1981" s="6"/>
      <c r="D1981" s="6"/>
      <c r="E1981" s="6"/>
      <c r="F1981" s="6" t="s">
        <v>7447</v>
      </c>
      <c r="G1981" s="24" t="s">
        <v>2817</v>
      </c>
      <c r="H1981" s="24"/>
      <c r="I1981" s="24" t="s">
        <v>1815</v>
      </c>
      <c r="J1981" s="24"/>
      <c r="K1981" s="24"/>
      <c r="L1981" s="24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</row>
    <row r="1982" spans="1:29" ht="26.25" customHeight="1" x14ac:dyDescent="0.2">
      <c r="A1982" s="6" t="s">
        <v>3030</v>
      </c>
      <c r="B1982" s="6" t="s">
        <v>2234</v>
      </c>
      <c r="C1982" s="6"/>
      <c r="D1982" s="6"/>
      <c r="E1982" s="6"/>
      <c r="F1982" s="6" t="s">
        <v>7448</v>
      </c>
      <c r="G1982" s="24" t="s">
        <v>707</v>
      </c>
      <c r="H1982" s="24"/>
      <c r="I1982" s="24" t="s">
        <v>6633</v>
      </c>
      <c r="J1982" s="24"/>
      <c r="K1982" s="24"/>
      <c r="L1982" s="24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</row>
    <row r="1983" spans="1:29" ht="26.25" customHeight="1" x14ac:dyDescent="0.2">
      <c r="A1983" s="6" t="s">
        <v>3139</v>
      </c>
      <c r="B1983" s="6" t="s">
        <v>5794</v>
      </c>
      <c r="C1983" s="6"/>
      <c r="D1983" s="6"/>
      <c r="E1983" s="6"/>
      <c r="F1983" s="6" t="s">
        <v>7449</v>
      </c>
      <c r="G1983" s="24" t="s">
        <v>1708</v>
      </c>
      <c r="H1983" s="24"/>
      <c r="I1983" s="24" t="s">
        <v>3010</v>
      </c>
      <c r="J1983" s="24"/>
      <c r="K1983" s="24"/>
      <c r="L1983" s="24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</row>
    <row r="1984" spans="1:29" ht="26.25" customHeight="1" x14ac:dyDescent="0.2">
      <c r="A1984" s="6" t="s">
        <v>2033</v>
      </c>
      <c r="B1984" s="6" t="s">
        <v>1683</v>
      </c>
      <c r="C1984" s="6"/>
      <c r="D1984" s="6"/>
      <c r="E1984" s="6"/>
      <c r="F1984" s="6" t="s">
        <v>7450</v>
      </c>
      <c r="G1984" s="24" t="s">
        <v>2108</v>
      </c>
      <c r="H1984" s="24"/>
      <c r="I1984" s="24" t="s">
        <v>2756</v>
      </c>
      <c r="J1984" s="24"/>
      <c r="K1984" s="24"/>
      <c r="L1984" s="24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</row>
    <row r="1985" spans="1:29" ht="26.25" customHeight="1" x14ac:dyDescent="0.2">
      <c r="A1985" s="6" t="s">
        <v>486</v>
      </c>
      <c r="B1985" s="6" t="s">
        <v>494</v>
      </c>
      <c r="C1985" s="6"/>
      <c r="D1985" s="6"/>
      <c r="E1985" s="6"/>
      <c r="F1985" s="6" t="s">
        <v>7451</v>
      </c>
      <c r="G1985" s="24" t="s">
        <v>6031</v>
      </c>
      <c r="H1985" s="24"/>
      <c r="I1985" s="24" t="s">
        <v>435</v>
      </c>
      <c r="J1985" s="24"/>
      <c r="K1985" s="24"/>
      <c r="L1985" s="24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</row>
    <row r="1986" spans="1:29" ht="26.25" customHeight="1" x14ac:dyDescent="0.2">
      <c r="A1986" s="6" t="s">
        <v>1408</v>
      </c>
      <c r="B1986" s="6" t="s">
        <v>7452</v>
      </c>
      <c r="C1986" s="6"/>
      <c r="D1986" s="6"/>
      <c r="E1986" s="6"/>
      <c r="F1986" s="6" t="s">
        <v>7453</v>
      </c>
      <c r="G1986" s="24" t="s">
        <v>514</v>
      </c>
      <c r="H1986" s="24"/>
      <c r="I1986" s="24" t="s">
        <v>1946</v>
      </c>
      <c r="J1986" s="24"/>
      <c r="K1986" s="24"/>
      <c r="L1986" s="24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</row>
    <row r="1987" spans="1:29" ht="26.25" customHeight="1" x14ac:dyDescent="0.2">
      <c r="A1987" s="6" t="s">
        <v>3432</v>
      </c>
      <c r="B1987" s="6" t="s">
        <v>3187</v>
      </c>
      <c r="C1987" s="6"/>
      <c r="D1987" s="6"/>
      <c r="E1987" s="6"/>
      <c r="F1987" s="6" t="s">
        <v>7454</v>
      </c>
      <c r="G1987" s="24" t="s">
        <v>2231</v>
      </c>
      <c r="H1987" s="24"/>
      <c r="I1987" s="24" t="s">
        <v>1431</v>
      </c>
      <c r="J1987" s="24"/>
      <c r="K1987" s="24"/>
      <c r="L1987" s="24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</row>
    <row r="1988" spans="1:29" ht="26.25" customHeight="1" x14ac:dyDescent="0.2">
      <c r="A1988" s="6" t="s">
        <v>5531</v>
      </c>
      <c r="B1988" s="6" t="s">
        <v>3159</v>
      </c>
      <c r="C1988" s="6"/>
      <c r="D1988" s="6"/>
      <c r="E1988" s="6"/>
      <c r="F1988" s="6" t="s">
        <v>7455</v>
      </c>
      <c r="G1988" s="24" t="s">
        <v>3529</v>
      </c>
      <c r="H1988" s="24"/>
      <c r="I1988" s="24" t="s">
        <v>1096</v>
      </c>
      <c r="J1988" s="24"/>
      <c r="K1988" s="24"/>
      <c r="L1988" s="24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</row>
    <row r="1989" spans="1:29" ht="26.25" customHeight="1" x14ac:dyDescent="0.2">
      <c r="A1989" s="6" t="s">
        <v>2117</v>
      </c>
      <c r="B1989" s="6" t="s">
        <v>2930</v>
      </c>
      <c r="C1989" s="6"/>
      <c r="D1989" s="6"/>
      <c r="E1989" s="6"/>
      <c r="F1989" s="6" t="s">
        <v>7456</v>
      </c>
      <c r="G1989" s="24" t="s">
        <v>3009</v>
      </c>
      <c r="H1989" s="24"/>
      <c r="I1989" s="24" t="s">
        <v>1078</v>
      </c>
      <c r="J1989" s="24"/>
      <c r="K1989" s="24"/>
      <c r="L1989" s="24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</row>
    <row r="1990" spans="1:29" ht="26.25" customHeight="1" x14ac:dyDescent="0.2">
      <c r="A1990" s="6" t="s">
        <v>1977</v>
      </c>
      <c r="B1990" s="6" t="s">
        <v>4473</v>
      </c>
      <c r="C1990" s="6"/>
      <c r="D1990" s="6"/>
      <c r="E1990" s="6"/>
      <c r="F1990" s="6" t="s">
        <v>7457</v>
      </c>
      <c r="G1990" s="24" t="s">
        <v>2977</v>
      </c>
      <c r="H1990" s="24"/>
      <c r="I1990" s="24" t="s">
        <v>492</v>
      </c>
      <c r="J1990" s="24"/>
      <c r="K1990" s="24"/>
      <c r="L1990" s="24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</row>
    <row r="1991" spans="1:29" ht="26.25" customHeight="1" x14ac:dyDescent="0.2">
      <c r="A1991" s="6" t="s">
        <v>6245</v>
      </c>
      <c r="B1991" s="6" t="s">
        <v>1621</v>
      </c>
      <c r="C1991" s="6"/>
      <c r="D1991" s="6"/>
      <c r="E1991" s="6"/>
      <c r="F1991" s="6" t="s">
        <v>7458</v>
      </c>
      <c r="G1991" s="24" t="s">
        <v>2300</v>
      </c>
      <c r="H1991" s="24"/>
      <c r="I1991" s="24" t="s">
        <v>1632</v>
      </c>
      <c r="J1991" s="24"/>
      <c r="K1991" s="24"/>
      <c r="L1991" s="24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</row>
    <row r="1992" spans="1:29" ht="26.25" customHeight="1" x14ac:dyDescent="0.2">
      <c r="A1992" s="6" t="s">
        <v>5886</v>
      </c>
      <c r="B1992" s="6" t="s">
        <v>206</v>
      </c>
      <c r="C1992" s="6"/>
      <c r="D1992" s="6"/>
      <c r="E1992" s="6"/>
      <c r="F1992" s="6" t="s">
        <v>7459</v>
      </c>
      <c r="G1992" s="24" t="s">
        <v>1935</v>
      </c>
      <c r="H1992" s="24"/>
      <c r="I1992" s="24" t="s">
        <v>1729</v>
      </c>
      <c r="J1992" s="24"/>
      <c r="K1992" s="24"/>
      <c r="L1992" s="24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</row>
    <row r="1993" spans="1:29" ht="26.25" customHeight="1" x14ac:dyDescent="0.2">
      <c r="A1993" s="6" t="s">
        <v>3480</v>
      </c>
      <c r="B1993" s="6" t="s">
        <v>3832</v>
      </c>
      <c r="C1993" s="6"/>
      <c r="D1993" s="6"/>
      <c r="E1993" s="6"/>
      <c r="F1993" s="6" t="s">
        <v>7460</v>
      </c>
      <c r="G1993" s="24" t="s">
        <v>1037</v>
      </c>
      <c r="H1993" s="24"/>
      <c r="I1993" s="24" t="s">
        <v>12</v>
      </c>
      <c r="J1993" s="24"/>
      <c r="K1993" s="24"/>
      <c r="L1993" s="24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</row>
    <row r="1994" spans="1:29" ht="26.25" customHeight="1" x14ac:dyDescent="0.2">
      <c r="A1994" s="6" t="s">
        <v>4572</v>
      </c>
      <c r="B1994" s="6" t="s">
        <v>634</v>
      </c>
      <c r="C1994" s="6"/>
      <c r="D1994" s="6"/>
      <c r="E1994" s="6"/>
      <c r="F1994" s="6" t="s">
        <v>7461</v>
      </c>
      <c r="G1994" s="24" t="s">
        <v>6261</v>
      </c>
      <c r="H1994" s="24"/>
      <c r="I1994" s="24" t="s">
        <v>2301</v>
      </c>
      <c r="J1994" s="24"/>
      <c r="K1994" s="24"/>
      <c r="L1994" s="24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</row>
    <row r="1995" spans="1:29" ht="26.25" customHeight="1" x14ac:dyDescent="0.2">
      <c r="A1995" s="6" t="s">
        <v>7462</v>
      </c>
      <c r="B1995" s="6" t="s">
        <v>1963</v>
      </c>
      <c r="C1995" s="6"/>
      <c r="D1995" s="6"/>
      <c r="E1995" s="6"/>
      <c r="F1995" s="6" t="s">
        <v>7463</v>
      </c>
      <c r="G1995" s="24" t="s">
        <v>7464</v>
      </c>
      <c r="H1995" s="24"/>
      <c r="I1995" s="24" t="s">
        <v>2581</v>
      </c>
      <c r="J1995" s="24"/>
      <c r="K1995" s="24"/>
      <c r="L1995" s="24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</row>
    <row r="1996" spans="1:29" ht="26.25" customHeight="1" x14ac:dyDescent="0.2">
      <c r="A1996" s="6" t="s">
        <v>1695</v>
      </c>
      <c r="B1996" s="6" t="s">
        <v>7465</v>
      </c>
      <c r="C1996" s="6"/>
      <c r="D1996" s="6"/>
      <c r="E1996" s="6"/>
      <c r="F1996" s="6" t="s">
        <v>7466</v>
      </c>
      <c r="G1996" s="24" t="s">
        <v>1175</v>
      </c>
      <c r="H1996" s="24"/>
      <c r="I1996" s="24" t="s">
        <v>547</v>
      </c>
      <c r="J1996" s="24"/>
      <c r="K1996" s="24"/>
      <c r="L1996" s="24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</row>
    <row r="1997" spans="1:29" ht="26.25" customHeight="1" x14ac:dyDescent="0.2">
      <c r="A1997" s="6" t="s">
        <v>687</v>
      </c>
      <c r="B1997" s="6" t="s">
        <v>4763</v>
      </c>
      <c r="C1997" s="6"/>
      <c r="D1997" s="6"/>
      <c r="E1997" s="6"/>
      <c r="F1997" s="6" t="s">
        <v>7467</v>
      </c>
      <c r="G1997" s="24" t="s">
        <v>2697</v>
      </c>
      <c r="H1997" s="24"/>
      <c r="I1997" s="24" t="s">
        <v>7468</v>
      </c>
      <c r="J1997" s="24"/>
      <c r="K1997" s="24"/>
      <c r="L1997" s="24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</row>
    <row r="1998" spans="1:29" ht="26.25" customHeight="1" x14ac:dyDescent="0.2">
      <c r="A1998" s="6" t="s">
        <v>2093</v>
      </c>
      <c r="B1998" s="6" t="s">
        <v>348</v>
      </c>
      <c r="C1998" s="6"/>
      <c r="D1998" s="6"/>
      <c r="E1998" s="6"/>
      <c r="F1998" s="6" t="s">
        <v>7469</v>
      </c>
      <c r="G1998" s="24" t="s">
        <v>2007</v>
      </c>
      <c r="H1998" s="24"/>
      <c r="I1998" s="24" t="s">
        <v>1057</v>
      </c>
      <c r="J1998" s="24"/>
      <c r="K1998" s="24"/>
      <c r="L1998" s="24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</row>
    <row r="1999" spans="1:29" ht="26.25" customHeight="1" x14ac:dyDescent="0.2">
      <c r="A1999" s="6" t="s">
        <v>7470</v>
      </c>
      <c r="B1999" s="6" t="s">
        <v>7181</v>
      </c>
      <c r="C1999" s="6"/>
      <c r="D1999" s="6"/>
      <c r="E1999" s="6"/>
      <c r="F1999" s="6" t="s">
        <v>7471</v>
      </c>
      <c r="G1999" s="24" t="s">
        <v>789</v>
      </c>
      <c r="H1999" s="24"/>
      <c r="I1999" s="24" t="s">
        <v>3485</v>
      </c>
      <c r="J1999" s="24"/>
      <c r="K1999" s="24"/>
      <c r="L1999" s="24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</row>
    <row r="2000" spans="1:29" ht="26.25" customHeight="1" x14ac:dyDescent="0.2">
      <c r="A2000" s="6" t="s">
        <v>621</v>
      </c>
      <c r="B2000" s="6" t="s">
        <v>2979</v>
      </c>
      <c r="C2000" s="6"/>
      <c r="D2000" s="6"/>
      <c r="E2000" s="6"/>
      <c r="F2000" s="6" t="s">
        <v>7472</v>
      </c>
      <c r="G2000" s="24" t="s">
        <v>7473</v>
      </c>
      <c r="H2000" s="24"/>
      <c r="I2000" s="24" t="s">
        <v>1190</v>
      </c>
      <c r="J2000" s="24"/>
      <c r="K2000" s="24"/>
      <c r="L2000" s="24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</row>
    <row r="2001" spans="1:29" ht="26.25" customHeight="1" x14ac:dyDescent="0.2">
      <c r="A2001" s="6" t="s">
        <v>2555</v>
      </c>
      <c r="B2001" s="6" t="s">
        <v>7281</v>
      </c>
      <c r="C2001" s="6"/>
      <c r="D2001" s="6"/>
      <c r="E2001" s="6"/>
      <c r="F2001" s="6" t="s">
        <v>7474</v>
      </c>
      <c r="G2001" s="24" t="s">
        <v>195</v>
      </c>
      <c r="H2001" s="24"/>
      <c r="I2001" s="24" t="s">
        <v>7475</v>
      </c>
      <c r="J2001" s="24"/>
      <c r="K2001" s="24"/>
      <c r="L2001" s="24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</row>
    <row r="2002" spans="1:29" ht="26.25" customHeight="1" x14ac:dyDescent="0.2">
      <c r="A2002" s="6" t="s">
        <v>7094</v>
      </c>
      <c r="B2002" s="6" t="s">
        <v>6755</v>
      </c>
      <c r="C2002" s="6"/>
      <c r="D2002" s="6"/>
      <c r="E2002" s="6"/>
      <c r="F2002" s="6" t="s">
        <v>7476</v>
      </c>
      <c r="G2002" s="24" t="s">
        <v>789</v>
      </c>
      <c r="H2002" s="24"/>
      <c r="I2002" s="24" t="s">
        <v>3590</v>
      </c>
      <c r="J2002" s="24"/>
      <c r="K2002" s="24"/>
      <c r="L2002" s="24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</row>
    <row r="2003" spans="1:29" ht="26.25" customHeight="1" x14ac:dyDescent="0.2">
      <c r="A2003" s="6" t="s">
        <v>146</v>
      </c>
      <c r="B2003" s="6" t="s">
        <v>2864</v>
      </c>
      <c r="C2003" s="6"/>
      <c r="D2003" s="6"/>
      <c r="E2003" s="6"/>
      <c r="F2003" s="6" t="s">
        <v>7477</v>
      </c>
      <c r="G2003" s="24" t="s">
        <v>3540</v>
      </c>
      <c r="H2003" s="24"/>
      <c r="I2003" s="24" t="s">
        <v>36</v>
      </c>
      <c r="J2003" s="24"/>
      <c r="K2003" s="24"/>
      <c r="L2003" s="24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</row>
    <row r="2004" spans="1:29" ht="26.25" customHeight="1" x14ac:dyDescent="0.2">
      <c r="A2004" s="6" t="s">
        <v>4316</v>
      </c>
      <c r="B2004" s="6" t="s">
        <v>5294</v>
      </c>
      <c r="C2004" s="6"/>
      <c r="D2004" s="6"/>
      <c r="E2004" s="6"/>
      <c r="F2004" s="6" t="s">
        <v>7478</v>
      </c>
      <c r="G2004" s="24" t="s">
        <v>3459</v>
      </c>
      <c r="H2004" s="24"/>
      <c r="I2004" s="24" t="s">
        <v>3010</v>
      </c>
      <c r="J2004" s="24"/>
      <c r="K2004" s="24"/>
      <c r="L2004" s="24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</row>
    <row r="2005" spans="1:29" ht="26.25" customHeight="1" x14ac:dyDescent="0.2">
      <c r="A2005" s="6" t="s">
        <v>2132</v>
      </c>
      <c r="B2005" s="6" t="s">
        <v>7479</v>
      </c>
      <c r="C2005" s="6"/>
      <c r="D2005" s="6"/>
      <c r="E2005" s="6"/>
      <c r="F2005" s="6" t="s">
        <v>7480</v>
      </c>
      <c r="G2005" s="24" t="s">
        <v>1336</v>
      </c>
      <c r="H2005" s="24"/>
      <c r="I2005" s="24" t="s">
        <v>1085</v>
      </c>
      <c r="J2005" s="24"/>
      <c r="K2005" s="24"/>
      <c r="L2005" s="24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</row>
    <row r="2006" spans="1:29" ht="26.25" customHeight="1" x14ac:dyDescent="0.2">
      <c r="A2006" s="6" t="s">
        <v>672</v>
      </c>
      <c r="B2006" s="6" t="s">
        <v>673</v>
      </c>
      <c r="C2006" s="6"/>
      <c r="D2006" s="6"/>
      <c r="E2006" s="6"/>
      <c r="F2006" s="6" t="s">
        <v>7481</v>
      </c>
      <c r="G2006" s="24" t="s">
        <v>2686</v>
      </c>
      <c r="H2006" s="24"/>
      <c r="I2006" s="24" t="s">
        <v>7482</v>
      </c>
      <c r="J2006" s="24"/>
      <c r="K2006" s="24"/>
      <c r="L2006" s="24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</row>
    <row r="2007" spans="1:29" ht="26.25" customHeight="1" x14ac:dyDescent="0.2">
      <c r="A2007" s="6" t="s">
        <v>908</v>
      </c>
      <c r="B2007" s="6" t="s">
        <v>4826</v>
      </c>
      <c r="C2007" s="6"/>
      <c r="D2007" s="6"/>
      <c r="E2007" s="6"/>
      <c r="F2007" s="6" t="s">
        <v>7483</v>
      </c>
      <c r="G2007" s="24" t="s">
        <v>2686</v>
      </c>
      <c r="H2007" s="24"/>
      <c r="I2007" s="24" t="s">
        <v>36</v>
      </c>
      <c r="J2007" s="24"/>
      <c r="K2007" s="24"/>
      <c r="L2007" s="24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</row>
    <row r="2008" spans="1:29" ht="26.25" customHeight="1" x14ac:dyDescent="0.2">
      <c r="A2008" s="6" t="s">
        <v>806</v>
      </c>
      <c r="B2008" s="6" t="s">
        <v>5951</v>
      </c>
      <c r="C2008" s="6"/>
      <c r="D2008" s="6"/>
      <c r="E2008" s="6"/>
      <c r="F2008" s="6" t="s">
        <v>7484</v>
      </c>
      <c r="G2008" s="24" t="s">
        <v>612</v>
      </c>
      <c r="H2008" s="24"/>
      <c r="I2008" s="24" t="s">
        <v>2050</v>
      </c>
      <c r="J2008" s="24"/>
      <c r="K2008" s="24"/>
      <c r="L2008" s="24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</row>
    <row r="2009" spans="1:29" ht="26.25" customHeight="1" x14ac:dyDescent="0.2">
      <c r="A2009" s="6" t="s">
        <v>146</v>
      </c>
      <c r="B2009" s="6" t="s">
        <v>6610</v>
      </c>
      <c r="C2009" s="6"/>
      <c r="D2009" s="6"/>
      <c r="E2009" s="6"/>
      <c r="F2009" s="6" t="s">
        <v>7485</v>
      </c>
      <c r="G2009" s="24" t="s">
        <v>507</v>
      </c>
      <c r="H2009" s="24"/>
      <c r="I2009" s="24" t="s">
        <v>2502</v>
      </c>
      <c r="J2009" s="24"/>
      <c r="K2009" s="24"/>
      <c r="L2009" s="24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</row>
    <row r="2010" spans="1:29" ht="26.25" customHeight="1" x14ac:dyDescent="0.2">
      <c r="A2010" s="6" t="s">
        <v>146</v>
      </c>
      <c r="B2010" s="6" t="s">
        <v>125</v>
      </c>
      <c r="C2010" s="6"/>
      <c r="D2010" s="6"/>
      <c r="E2010" s="6"/>
      <c r="F2010" s="6" t="s">
        <v>7486</v>
      </c>
      <c r="G2010" s="24" t="s">
        <v>74</v>
      </c>
      <c r="H2010" s="24"/>
      <c r="I2010" s="24" t="s">
        <v>7487</v>
      </c>
      <c r="J2010" s="24"/>
      <c r="K2010" s="24"/>
      <c r="L2010" s="24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</row>
    <row r="2011" spans="1:29" ht="26.25" customHeight="1" x14ac:dyDescent="0.2">
      <c r="A2011" s="6" t="s">
        <v>3987</v>
      </c>
      <c r="B2011" s="6" t="s">
        <v>7488</v>
      </c>
      <c r="C2011" s="6"/>
      <c r="D2011" s="6"/>
      <c r="E2011" s="6"/>
      <c r="F2011" s="6" t="s">
        <v>7489</v>
      </c>
      <c r="G2011" s="24" t="s">
        <v>1867</v>
      </c>
      <c r="H2011" s="24"/>
      <c r="I2011" s="24" t="s">
        <v>2050</v>
      </c>
      <c r="J2011" s="24"/>
      <c r="K2011" s="24"/>
      <c r="L2011" s="24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</row>
    <row r="2012" spans="1:29" ht="26.25" customHeight="1" x14ac:dyDescent="0.2">
      <c r="A2012" s="6" t="s">
        <v>1536</v>
      </c>
      <c r="B2012" s="6" t="s">
        <v>7490</v>
      </c>
      <c r="C2012" s="6"/>
      <c r="D2012" s="6"/>
      <c r="E2012" s="6"/>
      <c r="F2012" s="6" t="s">
        <v>7491</v>
      </c>
      <c r="G2012" s="24" t="s">
        <v>4847</v>
      </c>
      <c r="H2012" s="24"/>
      <c r="I2012" s="24" t="s">
        <v>4102</v>
      </c>
      <c r="J2012" s="24"/>
      <c r="K2012" s="24"/>
      <c r="L2012" s="24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</row>
    <row r="2013" spans="1:29" ht="26.25" customHeight="1" x14ac:dyDescent="0.2">
      <c r="A2013" s="6" t="s">
        <v>7492</v>
      </c>
      <c r="B2013" s="6" t="s">
        <v>751</v>
      </c>
      <c r="C2013" s="6"/>
      <c r="D2013" s="6"/>
      <c r="E2013" s="6"/>
      <c r="F2013" s="6" t="s">
        <v>7493</v>
      </c>
      <c r="G2013" s="24" t="s">
        <v>3376</v>
      </c>
      <c r="H2013" s="24"/>
      <c r="I2013" s="24" t="s">
        <v>3309</v>
      </c>
      <c r="J2013" s="24"/>
      <c r="K2013" s="24"/>
      <c r="L2013" s="24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</row>
    <row r="2014" spans="1:29" ht="26.25" customHeight="1" x14ac:dyDescent="0.2">
      <c r="A2014" s="6" t="s">
        <v>3473</v>
      </c>
      <c r="B2014" s="6" t="s">
        <v>2337</v>
      </c>
      <c r="C2014" s="6"/>
      <c r="D2014" s="6"/>
      <c r="E2014" s="6"/>
      <c r="F2014" s="6" t="s">
        <v>7494</v>
      </c>
      <c r="G2014" s="24" t="s">
        <v>7146</v>
      </c>
      <c r="H2014" s="24"/>
      <c r="I2014" s="24" t="s">
        <v>3377</v>
      </c>
      <c r="J2014" s="24"/>
      <c r="K2014" s="24"/>
      <c r="L2014" s="24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</row>
    <row r="2015" spans="1:29" ht="26.25" customHeight="1" x14ac:dyDescent="0.2">
      <c r="A2015" s="6" t="s">
        <v>1139</v>
      </c>
      <c r="B2015" s="6" t="s">
        <v>7495</v>
      </c>
      <c r="C2015" s="6"/>
      <c r="D2015" s="6"/>
      <c r="E2015" s="6"/>
      <c r="F2015" s="6" t="s">
        <v>7496</v>
      </c>
      <c r="G2015" s="24">
        <v>28.8</v>
      </c>
      <c r="H2015" s="24"/>
      <c r="I2015" s="24">
        <v>69.8</v>
      </c>
      <c r="J2015" s="24"/>
      <c r="K2015" s="24"/>
      <c r="L2015" s="24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</row>
    <row r="2016" spans="1:29" ht="26.25" customHeight="1" x14ac:dyDescent="0.2">
      <c r="A2016" s="6" t="s">
        <v>3270</v>
      </c>
      <c r="B2016" s="6" t="s">
        <v>6694</v>
      </c>
      <c r="C2016" s="6"/>
      <c r="D2016" s="6"/>
      <c r="E2016" s="6"/>
      <c r="F2016" s="6" t="s">
        <v>7497</v>
      </c>
      <c r="G2016" s="24">
        <v>32.4</v>
      </c>
      <c r="H2016" s="24"/>
      <c r="I2016" s="24" t="s">
        <v>4945</v>
      </c>
      <c r="J2016" s="24"/>
      <c r="K2016" s="24"/>
      <c r="L2016" s="24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</row>
    <row r="2017" spans="1:29" ht="26.25" customHeight="1" x14ac:dyDescent="0.2">
      <c r="A2017" s="6" t="s">
        <v>1947</v>
      </c>
      <c r="B2017" s="6" t="s">
        <v>1047</v>
      </c>
      <c r="C2017" s="6"/>
      <c r="D2017" s="6"/>
      <c r="E2017" s="6"/>
      <c r="F2017" s="6" t="s">
        <v>7498</v>
      </c>
      <c r="G2017" s="24" t="s">
        <v>5261</v>
      </c>
      <c r="H2017" s="24"/>
      <c r="I2017" s="24" t="s">
        <v>4543</v>
      </c>
      <c r="J2017" s="24"/>
      <c r="K2017" s="24"/>
      <c r="L2017" s="24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</row>
    <row r="2018" spans="1:29" ht="26.25" customHeight="1" x14ac:dyDescent="0.2">
      <c r="A2018" s="6" t="s">
        <v>361</v>
      </c>
      <c r="B2018" s="6" t="s">
        <v>7499</v>
      </c>
      <c r="C2018" s="6"/>
      <c r="D2018" s="6"/>
      <c r="E2018" s="6"/>
      <c r="F2018" s="6" t="s">
        <v>7500</v>
      </c>
      <c r="G2018" s="24" t="s">
        <v>2977</v>
      </c>
      <c r="H2018" s="24"/>
      <c r="I2018" s="24" t="s">
        <v>2301</v>
      </c>
      <c r="J2018" s="24"/>
      <c r="K2018" s="24"/>
      <c r="L2018" s="24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</row>
    <row r="2019" spans="1:29" ht="26.25" customHeight="1" x14ac:dyDescent="0.2">
      <c r="A2019" s="6" t="s">
        <v>4472</v>
      </c>
      <c r="B2019" s="6" t="s">
        <v>375</v>
      </c>
      <c r="C2019" s="6"/>
      <c r="D2019" s="6"/>
      <c r="E2019" s="6"/>
      <c r="F2019" s="6" t="s">
        <v>7501</v>
      </c>
      <c r="G2019" s="24" t="s">
        <v>2272</v>
      </c>
      <c r="H2019" s="24"/>
      <c r="I2019" s="24" t="s">
        <v>2987</v>
      </c>
      <c r="J2019" s="24"/>
      <c r="K2019" s="24"/>
      <c r="L2019" s="24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</row>
    <row r="2020" spans="1:29" ht="26.25" customHeight="1" x14ac:dyDescent="0.2">
      <c r="A2020" s="6" t="s">
        <v>2601</v>
      </c>
      <c r="B2020" s="6" t="s">
        <v>1132</v>
      </c>
      <c r="C2020" s="6"/>
      <c r="D2020" s="6"/>
      <c r="E2020" s="6"/>
      <c r="F2020" s="6" t="s">
        <v>7502</v>
      </c>
      <c r="G2020" s="24" t="s">
        <v>4621</v>
      </c>
      <c r="H2020" s="24"/>
      <c r="I2020" s="24">
        <v>71.45</v>
      </c>
      <c r="J2020" s="24"/>
      <c r="K2020" s="24"/>
      <c r="L2020" s="24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</row>
    <row r="2021" spans="1:29" ht="26.25" customHeight="1" x14ac:dyDescent="0.2">
      <c r="A2021" s="6" t="s">
        <v>5935</v>
      </c>
      <c r="B2021" s="6" t="s">
        <v>959</v>
      </c>
      <c r="C2021" s="6"/>
      <c r="D2021" s="6"/>
      <c r="E2021" s="6"/>
      <c r="F2021" s="6" t="s">
        <v>7503</v>
      </c>
      <c r="G2021" s="24" t="s">
        <v>3157</v>
      </c>
      <c r="H2021" s="24"/>
      <c r="I2021" s="24" t="s">
        <v>1551</v>
      </c>
      <c r="J2021" s="24"/>
      <c r="K2021" s="24"/>
      <c r="L2021" s="24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</row>
    <row r="2022" spans="1:29" ht="26.25" customHeight="1" x14ac:dyDescent="0.2">
      <c r="A2022" s="6" t="s">
        <v>501</v>
      </c>
      <c r="B2022" s="6" t="s">
        <v>5705</v>
      </c>
      <c r="C2022" s="6"/>
      <c r="D2022" s="6"/>
      <c r="E2022" s="6"/>
      <c r="F2022" s="6" t="s">
        <v>7504</v>
      </c>
      <c r="G2022" s="24" t="s">
        <v>2662</v>
      </c>
      <c r="H2022" s="24"/>
      <c r="I2022" s="24" t="s">
        <v>1057</v>
      </c>
      <c r="J2022" s="24"/>
      <c r="K2022" s="24"/>
      <c r="L2022" s="24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</row>
    <row r="2023" spans="1:29" ht="26.25" customHeight="1" x14ac:dyDescent="0.2">
      <c r="A2023" s="6" t="s">
        <v>1663</v>
      </c>
      <c r="B2023" s="6" t="s">
        <v>1634</v>
      </c>
      <c r="C2023" s="6"/>
      <c r="D2023" s="6"/>
      <c r="E2023" s="6"/>
      <c r="F2023" s="6" t="s">
        <v>7505</v>
      </c>
      <c r="G2023" s="24" t="s">
        <v>5256</v>
      </c>
      <c r="H2023" s="24"/>
      <c r="I2023" s="24" t="s">
        <v>7482</v>
      </c>
      <c r="J2023" s="24"/>
      <c r="K2023" s="24"/>
      <c r="L2023" s="24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</row>
    <row r="2024" spans="1:29" ht="26.25" customHeight="1" x14ac:dyDescent="0.2">
      <c r="A2024" s="6" t="s">
        <v>4300</v>
      </c>
      <c r="B2024" s="6" t="s">
        <v>1025</v>
      </c>
      <c r="C2024" s="6"/>
      <c r="D2024" s="6"/>
      <c r="E2024" s="6"/>
      <c r="F2024" s="6" t="s">
        <v>7506</v>
      </c>
      <c r="G2024" s="24" t="s">
        <v>2260</v>
      </c>
      <c r="H2024" s="24"/>
      <c r="I2024" s="24" t="s">
        <v>435</v>
      </c>
      <c r="J2024" s="24"/>
      <c r="K2024" s="24"/>
      <c r="L2024" s="24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</row>
    <row r="2025" spans="1:29" ht="26.25" customHeight="1" x14ac:dyDescent="0.2">
      <c r="A2025" s="6" t="s">
        <v>1752</v>
      </c>
      <c r="B2025" s="6" t="s">
        <v>5175</v>
      </c>
      <c r="C2025" s="6"/>
      <c r="D2025" s="6"/>
      <c r="E2025" s="6"/>
      <c r="F2025" s="6" t="s">
        <v>7507</v>
      </c>
      <c r="G2025" s="24" t="s">
        <v>2215</v>
      </c>
      <c r="H2025" s="24"/>
      <c r="I2025" s="24" t="s">
        <v>1923</v>
      </c>
      <c r="J2025" s="24"/>
      <c r="K2025" s="24"/>
      <c r="L2025" s="24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</row>
    <row r="2026" spans="1:29" ht="26.25" customHeight="1" x14ac:dyDescent="0.2">
      <c r="A2026" s="6" t="s">
        <v>5410</v>
      </c>
      <c r="B2026" s="6" t="s">
        <v>7508</v>
      </c>
      <c r="C2026" s="6"/>
      <c r="D2026" s="6"/>
      <c r="E2026" s="6"/>
      <c r="F2026" s="6" t="s">
        <v>7509</v>
      </c>
      <c r="G2026" s="24" t="s">
        <v>396</v>
      </c>
      <c r="H2026" s="24"/>
      <c r="I2026" s="24" t="s">
        <v>2522</v>
      </c>
      <c r="J2026" s="24"/>
      <c r="K2026" s="24"/>
      <c r="L2026" s="24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</row>
    <row r="2027" spans="1:29" ht="26.25" customHeight="1" x14ac:dyDescent="0.2">
      <c r="A2027" s="6" t="s">
        <v>302</v>
      </c>
      <c r="B2027" s="6" t="s">
        <v>6365</v>
      </c>
      <c r="C2027" s="6"/>
      <c r="D2027" s="6"/>
      <c r="E2027" s="6"/>
      <c r="F2027" s="6" t="s">
        <v>7510</v>
      </c>
      <c r="G2027" s="24" t="s">
        <v>764</v>
      </c>
      <c r="H2027" s="24"/>
      <c r="I2027" s="24" t="s">
        <v>922</v>
      </c>
      <c r="J2027" s="24"/>
      <c r="K2027" s="24"/>
      <c r="L2027" s="24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</row>
    <row r="2028" spans="1:29" ht="26.25" customHeight="1" x14ac:dyDescent="0.2">
      <c r="A2028" s="6" t="s">
        <v>902</v>
      </c>
      <c r="B2028" s="6" t="s">
        <v>2146</v>
      </c>
      <c r="C2028" s="6"/>
      <c r="D2028" s="6"/>
      <c r="E2028" s="6"/>
      <c r="F2028" s="6" t="s">
        <v>7511</v>
      </c>
      <c r="G2028" s="24" t="s">
        <v>235</v>
      </c>
      <c r="H2028" s="24"/>
      <c r="I2028" s="24" t="s">
        <v>20</v>
      </c>
      <c r="J2028" s="24"/>
      <c r="K2028" s="24"/>
      <c r="L2028" s="24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</row>
    <row r="2029" spans="1:29" ht="26.25" customHeight="1" x14ac:dyDescent="0.2">
      <c r="A2029" s="6" t="s">
        <v>1763</v>
      </c>
      <c r="B2029" s="6" t="s">
        <v>4867</v>
      </c>
      <c r="C2029" s="6"/>
      <c r="D2029" s="6"/>
      <c r="E2029" s="6"/>
      <c r="F2029" s="6" t="s">
        <v>7512</v>
      </c>
      <c r="G2029" s="24" t="s">
        <v>1550</v>
      </c>
      <c r="H2029" s="24"/>
      <c r="I2029" s="24" t="s">
        <v>3715</v>
      </c>
      <c r="J2029" s="24"/>
      <c r="K2029" s="24"/>
      <c r="L2029" s="24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</row>
    <row r="2030" spans="1:29" ht="26.25" customHeight="1" x14ac:dyDescent="0.2">
      <c r="A2030" s="6" t="s">
        <v>6490</v>
      </c>
      <c r="B2030" s="6" t="s">
        <v>7513</v>
      </c>
      <c r="C2030" s="6"/>
      <c r="D2030" s="6"/>
      <c r="E2030" s="6"/>
      <c r="F2030" s="6" t="s">
        <v>7514</v>
      </c>
      <c r="G2030" s="24" t="s">
        <v>2279</v>
      </c>
      <c r="H2030" s="24"/>
      <c r="I2030" s="24" t="s">
        <v>492</v>
      </c>
      <c r="J2030" s="24"/>
      <c r="K2030" s="24"/>
      <c r="L2030" s="24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</row>
    <row r="2031" spans="1:29" ht="26.25" customHeight="1" x14ac:dyDescent="0.2">
      <c r="A2031" s="6" t="s">
        <v>7515</v>
      </c>
      <c r="B2031" s="6" t="s">
        <v>7292</v>
      </c>
      <c r="C2031" s="6"/>
      <c r="D2031" s="6"/>
      <c r="E2031" s="6"/>
      <c r="F2031" s="6" t="s">
        <v>7516</v>
      </c>
      <c r="G2031" s="24" t="s">
        <v>1830</v>
      </c>
      <c r="H2031" s="24"/>
      <c r="I2031" s="24" t="s">
        <v>485</v>
      </c>
      <c r="J2031" s="24"/>
      <c r="K2031" s="24"/>
      <c r="L2031" s="24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</row>
    <row r="2032" spans="1:29" ht="26.25" customHeight="1" x14ac:dyDescent="0.2">
      <c r="A2032" s="6" t="s">
        <v>4464</v>
      </c>
      <c r="B2032" s="6" t="s">
        <v>2692</v>
      </c>
      <c r="C2032" s="6"/>
      <c r="D2032" s="6"/>
      <c r="E2032" s="6"/>
      <c r="F2032" s="6" t="s">
        <v>7517</v>
      </c>
      <c r="G2032" s="24" t="s">
        <v>823</v>
      </c>
      <c r="H2032" s="24"/>
      <c r="I2032" s="24" t="s">
        <v>3431</v>
      </c>
      <c r="J2032" s="24"/>
      <c r="K2032" s="24"/>
      <c r="L2032" s="24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</row>
    <row r="2033" spans="1:29" ht="26.25" customHeight="1" x14ac:dyDescent="0.2">
      <c r="A2033" s="6" t="s">
        <v>3969</v>
      </c>
      <c r="B2033" s="6" t="s">
        <v>1677</v>
      </c>
      <c r="C2033" s="6"/>
      <c r="D2033" s="6"/>
      <c r="E2033" s="6"/>
      <c r="F2033" s="6" t="s">
        <v>7518</v>
      </c>
      <c r="G2033" s="24" t="s">
        <v>957</v>
      </c>
      <c r="H2033" s="24"/>
      <c r="I2033" s="24" t="s">
        <v>3384</v>
      </c>
      <c r="J2033" s="24"/>
      <c r="K2033" s="24"/>
      <c r="L2033" s="24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</row>
    <row r="2034" spans="1:29" ht="26.25" customHeight="1" x14ac:dyDescent="0.2">
      <c r="A2034" s="6" t="s">
        <v>2950</v>
      </c>
      <c r="B2034" s="6" t="s">
        <v>7272</v>
      </c>
      <c r="C2034" s="6"/>
      <c r="D2034" s="6"/>
      <c r="E2034" s="6"/>
      <c r="F2034" s="6" t="s">
        <v>7519</v>
      </c>
      <c r="G2034" s="24" t="s">
        <v>3608</v>
      </c>
      <c r="H2034" s="24"/>
      <c r="I2034" s="24" t="s">
        <v>798</v>
      </c>
      <c r="J2034" s="24"/>
      <c r="K2034" s="24"/>
      <c r="L2034" s="24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</row>
    <row r="2035" spans="1:29" ht="26.25" customHeight="1" x14ac:dyDescent="0.2">
      <c r="A2035" s="6" t="s">
        <v>2783</v>
      </c>
      <c r="B2035" s="6" t="s">
        <v>3281</v>
      </c>
      <c r="C2035" s="6"/>
      <c r="D2035" s="6"/>
      <c r="E2035" s="6"/>
      <c r="F2035" s="6" t="s">
        <v>7520</v>
      </c>
      <c r="G2035" s="24" t="s">
        <v>4186</v>
      </c>
      <c r="H2035" s="24"/>
      <c r="I2035" s="24" t="s">
        <v>1735</v>
      </c>
      <c r="J2035" s="24"/>
      <c r="K2035" s="24"/>
      <c r="L2035" s="24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</row>
    <row r="2036" spans="1:29" ht="26.25" customHeight="1" x14ac:dyDescent="0.2">
      <c r="A2036" s="6" t="s">
        <v>493</v>
      </c>
      <c r="B2036" s="6" t="s">
        <v>7201</v>
      </c>
      <c r="C2036" s="6"/>
      <c r="D2036" s="6"/>
      <c r="E2036" s="6"/>
      <c r="F2036" s="6" t="s">
        <v>7521</v>
      </c>
      <c r="G2036" s="24" t="s">
        <v>50</v>
      </c>
      <c r="H2036" s="24"/>
      <c r="I2036" s="24" t="s">
        <v>4112</v>
      </c>
      <c r="J2036" s="24"/>
      <c r="K2036" s="24"/>
      <c r="L2036" s="24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</row>
    <row r="2037" spans="1:29" ht="26.25" customHeight="1" x14ac:dyDescent="0.2">
      <c r="A2037" s="6" t="s">
        <v>5167</v>
      </c>
      <c r="B2037" s="6" t="s">
        <v>1909</v>
      </c>
      <c r="C2037" s="6"/>
      <c r="D2037" s="6"/>
      <c r="E2037" s="6"/>
      <c r="F2037" s="6" t="s">
        <v>7522</v>
      </c>
      <c r="G2037" s="24" t="s">
        <v>7230</v>
      </c>
      <c r="H2037" s="24"/>
      <c r="I2037" s="24" t="s">
        <v>188</v>
      </c>
      <c r="J2037" s="24"/>
      <c r="K2037" s="24"/>
      <c r="L2037" s="24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</row>
    <row r="2038" spans="1:29" ht="26.25" customHeight="1" x14ac:dyDescent="0.2">
      <c r="A2038" s="6" t="s">
        <v>4281</v>
      </c>
      <c r="B2038" s="6" t="s">
        <v>4163</v>
      </c>
      <c r="C2038" s="6"/>
      <c r="D2038" s="6"/>
      <c r="E2038" s="6"/>
      <c r="F2038" s="6" t="s">
        <v>7523</v>
      </c>
      <c r="G2038" s="24" t="s">
        <v>2049</v>
      </c>
      <c r="H2038" s="24"/>
      <c r="I2038" s="24" t="s">
        <v>138</v>
      </c>
      <c r="J2038" s="24"/>
      <c r="K2038" s="24"/>
      <c r="L2038" s="24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</row>
    <row r="2039" spans="1:29" ht="26.25" customHeight="1" x14ac:dyDescent="0.2">
      <c r="A2039" s="6" t="s">
        <v>3139</v>
      </c>
      <c r="B2039" s="6" t="s">
        <v>2591</v>
      </c>
      <c r="C2039" s="6"/>
      <c r="D2039" s="6"/>
      <c r="E2039" s="6"/>
      <c r="F2039" s="6" t="s">
        <v>7524</v>
      </c>
      <c r="G2039" s="24" t="s">
        <v>1456</v>
      </c>
      <c r="H2039" s="24"/>
      <c r="I2039" s="24" t="s">
        <v>2836</v>
      </c>
      <c r="J2039" s="24"/>
      <c r="K2039" s="24"/>
      <c r="L2039" s="24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</row>
    <row r="2040" spans="1:29" ht="26.25" customHeight="1" x14ac:dyDescent="0.2">
      <c r="A2040" s="6" t="s">
        <v>3378</v>
      </c>
      <c r="B2040" s="6" t="s">
        <v>4237</v>
      </c>
      <c r="C2040" s="6"/>
      <c r="D2040" s="6"/>
      <c r="E2040" s="6"/>
      <c r="F2040" s="6" t="s">
        <v>7525</v>
      </c>
      <c r="G2040" s="24" t="s">
        <v>2709</v>
      </c>
      <c r="H2040" s="24"/>
      <c r="I2040" s="24" t="s">
        <v>3678</v>
      </c>
      <c r="J2040" s="24"/>
      <c r="K2040" s="24"/>
      <c r="L2040" s="24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</row>
    <row r="2041" spans="1:29" ht="26.25" customHeight="1" x14ac:dyDescent="0.2">
      <c r="A2041" s="6" t="s">
        <v>3385</v>
      </c>
      <c r="B2041" s="6" t="s">
        <v>7452</v>
      </c>
      <c r="C2041" s="6"/>
      <c r="D2041" s="6"/>
      <c r="E2041" s="6"/>
      <c r="F2041" s="6" t="s">
        <v>7526</v>
      </c>
      <c r="G2041" s="24" t="s">
        <v>3635</v>
      </c>
      <c r="H2041" s="24"/>
      <c r="I2041" s="24" t="s">
        <v>1946</v>
      </c>
      <c r="J2041" s="24"/>
      <c r="K2041" s="24"/>
      <c r="L2041" s="24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</row>
    <row r="2042" spans="1:29" ht="26.25" customHeight="1" x14ac:dyDescent="0.2">
      <c r="A2042" s="6" t="s">
        <v>2555</v>
      </c>
      <c r="B2042" s="6" t="s">
        <v>147</v>
      </c>
      <c r="C2042" s="6"/>
      <c r="D2042" s="6"/>
      <c r="E2042" s="6"/>
      <c r="F2042" s="6" t="s">
        <v>7527</v>
      </c>
      <c r="G2042" s="24" t="s">
        <v>678</v>
      </c>
      <c r="H2042" s="24"/>
      <c r="I2042" s="24" t="s">
        <v>1378</v>
      </c>
      <c r="J2042" s="24"/>
      <c r="K2042" s="24"/>
      <c r="L2042" s="24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</row>
    <row r="2043" spans="1:29" ht="26.25" customHeight="1" x14ac:dyDescent="0.2">
      <c r="A2043" s="6" t="s">
        <v>7001</v>
      </c>
      <c r="B2043" s="6" t="s">
        <v>3281</v>
      </c>
      <c r="C2043" s="6"/>
      <c r="D2043" s="6"/>
      <c r="E2043" s="6"/>
      <c r="F2043" s="6" t="s">
        <v>7528</v>
      </c>
      <c r="G2043" s="24" t="s">
        <v>338</v>
      </c>
      <c r="H2043" s="24"/>
      <c r="I2043" s="24">
        <v>72.2</v>
      </c>
      <c r="J2043" s="24"/>
      <c r="K2043" s="24"/>
      <c r="L2043" s="24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</row>
    <row r="2044" spans="1:29" ht="26.25" customHeight="1" x14ac:dyDescent="0.2">
      <c r="A2044" s="6" t="s">
        <v>355</v>
      </c>
      <c r="B2044" s="6" t="s">
        <v>5294</v>
      </c>
      <c r="C2044" s="6"/>
      <c r="D2044" s="6"/>
      <c r="E2044" s="6"/>
      <c r="F2044" s="6" t="s">
        <v>7529</v>
      </c>
      <c r="G2044" s="24" t="s">
        <v>7169</v>
      </c>
      <c r="H2044" s="24"/>
      <c r="I2044" s="24" t="s">
        <v>4116</v>
      </c>
      <c r="J2044" s="24"/>
      <c r="K2044" s="24"/>
      <c r="L2044" s="24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</row>
    <row r="2045" spans="1:29" ht="26.25" customHeight="1" x14ac:dyDescent="0.2">
      <c r="A2045" s="6" t="s">
        <v>4375</v>
      </c>
      <c r="B2045" s="6" t="s">
        <v>2706</v>
      </c>
      <c r="C2045" s="6"/>
      <c r="D2045" s="6"/>
      <c r="E2045" s="6"/>
      <c r="F2045" s="6" t="s">
        <v>7530</v>
      </c>
      <c r="G2045" s="24" t="s">
        <v>484</v>
      </c>
      <c r="H2045" s="24"/>
      <c r="I2045" s="24" t="s">
        <v>6300</v>
      </c>
      <c r="J2045" s="24"/>
      <c r="K2045" s="24"/>
      <c r="L2045" s="24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</row>
    <row r="2046" spans="1:29" ht="26.25" customHeight="1" x14ac:dyDescent="0.2">
      <c r="A2046" s="6" t="s">
        <v>3385</v>
      </c>
      <c r="B2046" s="6" t="s">
        <v>2531</v>
      </c>
      <c r="C2046" s="6"/>
      <c r="D2046" s="6"/>
      <c r="E2046" s="6"/>
      <c r="F2046" s="6" t="s">
        <v>7531</v>
      </c>
      <c r="G2046" s="24" t="s">
        <v>308</v>
      </c>
      <c r="H2046" s="24"/>
      <c r="I2046" s="24" t="s">
        <v>1138</v>
      </c>
      <c r="J2046" s="24"/>
      <c r="K2046" s="24"/>
      <c r="L2046" s="24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</row>
    <row r="2047" spans="1:29" ht="26.25" customHeight="1" x14ac:dyDescent="0.2">
      <c r="A2047" s="6" t="s">
        <v>2492</v>
      </c>
      <c r="B2047" s="6" t="s">
        <v>4255</v>
      </c>
      <c r="C2047" s="6"/>
      <c r="D2047" s="6"/>
      <c r="E2047" s="6"/>
      <c r="F2047" s="6" t="s">
        <v>7532</v>
      </c>
      <c r="G2047" s="24" t="s">
        <v>789</v>
      </c>
      <c r="H2047" s="24"/>
      <c r="I2047" s="24" t="s">
        <v>889</v>
      </c>
      <c r="J2047" s="24"/>
      <c r="K2047" s="24"/>
      <c r="L2047" s="24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</row>
    <row r="2048" spans="1:29" ht="26.25" customHeight="1" x14ac:dyDescent="0.2">
      <c r="A2048" s="6" t="s">
        <v>6550</v>
      </c>
      <c r="B2048" s="6" t="s">
        <v>2911</v>
      </c>
      <c r="C2048" s="6"/>
      <c r="D2048" s="6"/>
      <c r="E2048" s="6"/>
      <c r="F2048" s="6" t="s">
        <v>7533</v>
      </c>
      <c r="G2048" s="24" t="s">
        <v>2444</v>
      </c>
      <c r="H2048" s="24"/>
      <c r="I2048" s="24" t="s">
        <v>3537</v>
      </c>
      <c r="J2048" s="24"/>
      <c r="K2048" s="24"/>
      <c r="L2048" s="24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</row>
    <row r="2049" spans="1:29" ht="26.25" customHeight="1" x14ac:dyDescent="0.2">
      <c r="A2049" s="6" t="s">
        <v>4647</v>
      </c>
      <c r="B2049" s="6" t="s">
        <v>1080</v>
      </c>
      <c r="C2049" s="6"/>
      <c r="D2049" s="6"/>
      <c r="E2049" s="6"/>
      <c r="F2049" s="6" t="s">
        <v>7534</v>
      </c>
      <c r="G2049" s="24" t="s">
        <v>3818</v>
      </c>
      <c r="H2049" s="24"/>
      <c r="I2049" s="24" t="s">
        <v>7535</v>
      </c>
      <c r="J2049" s="24"/>
      <c r="K2049" s="24"/>
      <c r="L2049" s="24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</row>
    <row r="2050" spans="1:29" ht="26.25" customHeight="1" x14ac:dyDescent="0.2">
      <c r="A2050" s="6" t="s">
        <v>2152</v>
      </c>
      <c r="B2050" s="6" t="s">
        <v>1723</v>
      </c>
      <c r="C2050" s="6"/>
      <c r="D2050" s="6"/>
      <c r="E2050" s="6"/>
      <c r="F2050" s="6" t="s">
        <v>7536</v>
      </c>
      <c r="G2050" s="24" t="s">
        <v>4045</v>
      </c>
      <c r="H2050" s="24"/>
      <c r="I2050" s="24" t="s">
        <v>4586</v>
      </c>
      <c r="J2050" s="24"/>
      <c r="K2050" s="24"/>
      <c r="L2050" s="24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</row>
    <row r="2051" spans="1:29" ht="26.25" customHeight="1" x14ac:dyDescent="0.2">
      <c r="A2051" s="6" t="s">
        <v>7537</v>
      </c>
      <c r="B2051" s="6" t="s">
        <v>101</v>
      </c>
      <c r="C2051" s="6"/>
      <c r="D2051" s="6"/>
      <c r="E2051" s="6"/>
      <c r="F2051" s="6" t="s">
        <v>7538</v>
      </c>
      <c r="G2051" s="24" t="s">
        <v>1389</v>
      </c>
      <c r="H2051" s="24"/>
      <c r="I2051" s="24" t="s">
        <v>153</v>
      </c>
      <c r="J2051" s="24"/>
      <c r="K2051" s="24"/>
      <c r="L2051" s="24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</row>
    <row r="2052" spans="1:29" ht="26.25" customHeight="1" x14ac:dyDescent="0.2">
      <c r="A2052" s="6" t="s">
        <v>3075</v>
      </c>
      <c r="B2052" s="6" t="s">
        <v>4867</v>
      </c>
      <c r="C2052" s="6"/>
      <c r="D2052" s="6"/>
      <c r="E2052" s="6"/>
      <c r="F2052" s="6" t="s">
        <v>7539</v>
      </c>
      <c r="G2052" s="24" t="s">
        <v>50</v>
      </c>
      <c r="H2052" s="24"/>
      <c r="I2052" s="24" t="s">
        <v>708</v>
      </c>
      <c r="J2052" s="24"/>
      <c r="K2052" s="24"/>
      <c r="L2052" s="24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</row>
    <row r="2053" spans="1:29" ht="26.25" customHeight="1" x14ac:dyDescent="0.2">
      <c r="A2053" s="6" t="s">
        <v>2699</v>
      </c>
      <c r="B2053" s="6" t="s">
        <v>3264</v>
      </c>
      <c r="C2053" s="6"/>
      <c r="D2053" s="6"/>
      <c r="E2053" s="6"/>
      <c r="F2053" s="6" t="s">
        <v>7540</v>
      </c>
      <c r="G2053" s="24" t="s">
        <v>721</v>
      </c>
      <c r="H2053" s="24"/>
      <c r="I2053" s="24" t="s">
        <v>1091</v>
      </c>
      <c r="J2053" s="24"/>
      <c r="K2053" s="24"/>
      <c r="L2053" s="24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</row>
    <row r="2054" spans="1:29" ht="26.25" customHeight="1" x14ac:dyDescent="0.2">
      <c r="A2054" s="6" t="s">
        <v>2152</v>
      </c>
      <c r="B2054" s="6" t="s">
        <v>7116</v>
      </c>
      <c r="C2054" s="6"/>
      <c r="D2054" s="6"/>
      <c r="E2054" s="6"/>
      <c r="F2054" s="6" t="s">
        <v>7541</v>
      </c>
      <c r="G2054" s="24" t="s">
        <v>1607</v>
      </c>
      <c r="H2054" s="24"/>
      <c r="I2054" s="24" t="s">
        <v>6744</v>
      </c>
      <c r="J2054" s="24"/>
      <c r="K2054" s="24"/>
      <c r="L2054" s="24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</row>
    <row r="2055" spans="1:29" ht="26.25" customHeight="1" x14ac:dyDescent="0.2">
      <c r="A2055" s="6" t="s">
        <v>4657</v>
      </c>
      <c r="B2055" s="6" t="s">
        <v>987</v>
      </c>
      <c r="C2055" s="6"/>
      <c r="D2055" s="6"/>
      <c r="E2055" s="6"/>
      <c r="F2055" s="6" t="s">
        <v>7542</v>
      </c>
      <c r="G2055" s="24" t="s">
        <v>152</v>
      </c>
      <c r="H2055" s="24"/>
      <c r="I2055" s="24" t="s">
        <v>1091</v>
      </c>
      <c r="J2055" s="24"/>
      <c r="K2055" s="24"/>
      <c r="L2055" s="24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</row>
    <row r="2056" spans="1:29" ht="26.25" customHeight="1" x14ac:dyDescent="0.2">
      <c r="A2056" s="6" t="s">
        <v>6245</v>
      </c>
      <c r="B2056" s="6" t="s">
        <v>140</v>
      </c>
      <c r="C2056" s="6"/>
      <c r="D2056" s="6"/>
      <c r="E2056" s="6"/>
      <c r="F2056" s="6" t="s">
        <v>7543</v>
      </c>
      <c r="G2056" s="24" t="s">
        <v>4935</v>
      </c>
      <c r="H2056" s="24"/>
      <c r="I2056" s="24" t="s">
        <v>1543</v>
      </c>
      <c r="J2056" s="24"/>
      <c r="K2056" s="24"/>
      <c r="L2056" s="24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</row>
    <row r="2057" spans="1:29" ht="26.25" customHeight="1" x14ac:dyDescent="0.2">
      <c r="A2057" s="6" t="s">
        <v>3501</v>
      </c>
      <c r="B2057" s="6" t="s">
        <v>176</v>
      </c>
      <c r="C2057" s="6"/>
      <c r="D2057" s="6"/>
      <c r="E2057" s="6"/>
      <c r="F2057" s="6" t="s">
        <v>7544</v>
      </c>
      <c r="G2057" s="24" t="s">
        <v>4322</v>
      </c>
      <c r="H2057" s="24"/>
      <c r="I2057" s="24" t="s">
        <v>1279</v>
      </c>
      <c r="J2057" s="24"/>
      <c r="K2057" s="24"/>
      <c r="L2057" s="24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</row>
    <row r="2058" spans="1:29" ht="26.25" customHeight="1" x14ac:dyDescent="0.2">
      <c r="A2058" s="6" t="s">
        <v>6622</v>
      </c>
      <c r="B2058" s="6" t="s">
        <v>831</v>
      </c>
      <c r="C2058" s="6"/>
      <c r="D2058" s="6"/>
      <c r="E2058" s="6"/>
      <c r="F2058" s="6" t="s">
        <v>7545</v>
      </c>
      <c r="G2058" s="24" t="s">
        <v>1336</v>
      </c>
      <c r="H2058" s="24"/>
      <c r="I2058" s="24" t="s">
        <v>4945</v>
      </c>
      <c r="J2058" s="24"/>
      <c r="K2058" s="24"/>
      <c r="L2058" s="24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</row>
    <row r="2059" spans="1:29" ht="26.25" customHeight="1" x14ac:dyDescent="0.2">
      <c r="A2059" s="6" t="s">
        <v>76</v>
      </c>
      <c r="B2059" s="6" t="s">
        <v>1864</v>
      </c>
      <c r="C2059" s="6"/>
      <c r="D2059" s="6"/>
      <c r="E2059" s="6"/>
      <c r="F2059" s="6" t="s">
        <v>7546</v>
      </c>
      <c r="G2059" s="24" t="s">
        <v>7547</v>
      </c>
      <c r="H2059" s="24"/>
      <c r="I2059" s="24" t="s">
        <v>7548</v>
      </c>
      <c r="J2059" s="24"/>
      <c r="K2059" s="24"/>
      <c r="L2059" s="24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</row>
    <row r="2060" spans="1:29" ht="26.25" customHeight="1" x14ac:dyDescent="0.2">
      <c r="A2060" s="6" t="s">
        <v>830</v>
      </c>
      <c r="B2060" s="6" t="s">
        <v>3568</v>
      </c>
      <c r="C2060" s="6"/>
      <c r="D2060" s="6"/>
      <c r="E2060" s="6"/>
      <c r="F2060" s="6" t="s">
        <v>7549</v>
      </c>
      <c r="G2060" s="24" t="s">
        <v>1389</v>
      </c>
      <c r="H2060" s="24"/>
      <c r="I2060" s="24" t="s">
        <v>3517</v>
      </c>
      <c r="J2060" s="24"/>
      <c r="K2060" s="24"/>
      <c r="L2060" s="24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</row>
    <row r="2061" spans="1:29" ht="26.25" customHeight="1" x14ac:dyDescent="0.2">
      <c r="A2061" s="6" t="s">
        <v>3609</v>
      </c>
      <c r="B2061" s="6" t="s">
        <v>2609</v>
      </c>
      <c r="C2061" s="6"/>
      <c r="D2061" s="6"/>
      <c r="E2061" s="6"/>
      <c r="F2061" s="6" t="s">
        <v>7550</v>
      </c>
      <c r="G2061" s="24" t="s">
        <v>1349</v>
      </c>
      <c r="H2061" s="24"/>
      <c r="I2061" s="24" t="s">
        <v>2301</v>
      </c>
      <c r="J2061" s="24"/>
      <c r="K2061" s="24"/>
      <c r="L2061" s="24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</row>
    <row r="2062" spans="1:29" ht="26.25" customHeight="1" x14ac:dyDescent="0.2">
      <c r="A2062" s="6" t="s">
        <v>4885</v>
      </c>
      <c r="B2062" s="6" t="s">
        <v>1817</v>
      </c>
      <c r="C2062" s="6"/>
      <c r="D2062" s="6"/>
      <c r="E2062" s="6"/>
      <c r="F2062" s="6" t="s">
        <v>7551</v>
      </c>
      <c r="G2062" s="24" t="s">
        <v>7552</v>
      </c>
      <c r="H2062" s="24"/>
      <c r="I2062" s="24" t="s">
        <v>6605</v>
      </c>
      <c r="J2062" s="24"/>
      <c r="K2062" s="24"/>
      <c r="L2062" s="24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</row>
    <row r="2063" spans="1:29" ht="26.25" customHeight="1" x14ac:dyDescent="0.2">
      <c r="A2063" s="6" t="s">
        <v>3460</v>
      </c>
      <c r="B2063" s="6" t="s">
        <v>2609</v>
      </c>
      <c r="C2063" s="6"/>
      <c r="D2063" s="6"/>
      <c r="E2063" s="6"/>
      <c r="F2063" s="6" t="s">
        <v>7553</v>
      </c>
      <c r="G2063" s="24" t="s">
        <v>888</v>
      </c>
      <c r="H2063" s="24"/>
      <c r="I2063" s="24" t="s">
        <v>2087</v>
      </c>
      <c r="J2063" s="24"/>
      <c r="K2063" s="24"/>
      <c r="L2063" s="24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</row>
    <row r="2064" spans="1:29" ht="26.25" customHeight="1" x14ac:dyDescent="0.2">
      <c r="A2064" s="6" t="s">
        <v>6810</v>
      </c>
      <c r="B2064" s="6" t="s">
        <v>2681</v>
      </c>
      <c r="C2064" s="6"/>
      <c r="D2064" s="6"/>
      <c r="E2064" s="6"/>
      <c r="F2064" s="6" t="s">
        <v>7554</v>
      </c>
      <c r="G2064" s="24" t="s">
        <v>6057</v>
      </c>
      <c r="H2064" s="24"/>
      <c r="I2064" s="24" t="s">
        <v>3029</v>
      </c>
      <c r="J2064" s="24"/>
      <c r="K2064" s="24"/>
      <c r="L2064" s="24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</row>
    <row r="2065" spans="1:29" ht="26.25" customHeight="1" x14ac:dyDescent="0.2">
      <c r="A2065" s="6" t="s">
        <v>5150</v>
      </c>
      <c r="B2065" s="6" t="s">
        <v>7007</v>
      </c>
      <c r="C2065" s="6"/>
      <c r="D2065" s="6"/>
      <c r="E2065" s="6"/>
      <c r="F2065" s="6" t="s">
        <v>7555</v>
      </c>
      <c r="G2065" s="24" t="s">
        <v>308</v>
      </c>
      <c r="H2065" s="24"/>
      <c r="I2065" s="24" t="s">
        <v>6428</v>
      </c>
      <c r="J2065" s="24"/>
      <c r="K2065" s="24"/>
      <c r="L2065" s="24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</row>
    <row r="2066" spans="1:29" ht="26.25" customHeight="1" x14ac:dyDescent="0.2">
      <c r="A2066" s="6" t="s">
        <v>3001</v>
      </c>
      <c r="B2066" s="6" t="s">
        <v>7036</v>
      </c>
      <c r="C2066" s="6"/>
      <c r="D2066" s="6"/>
      <c r="E2066" s="6"/>
      <c r="F2066" s="6" t="s">
        <v>7556</v>
      </c>
      <c r="G2066" s="24" t="s">
        <v>3788</v>
      </c>
      <c r="H2066" s="24"/>
      <c r="I2066" s="24" t="s">
        <v>3770</v>
      </c>
      <c r="J2066" s="24"/>
      <c r="K2066" s="24"/>
      <c r="L2066" s="24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</row>
    <row r="2067" spans="1:29" ht="26.25" customHeight="1" x14ac:dyDescent="0.2">
      <c r="A2067" s="6" t="s">
        <v>5410</v>
      </c>
      <c r="B2067" s="6" t="s">
        <v>2158</v>
      </c>
      <c r="C2067" s="6"/>
      <c r="D2067" s="6"/>
      <c r="E2067" s="6"/>
      <c r="F2067" s="6" t="s">
        <v>7557</v>
      </c>
      <c r="G2067" s="24" t="s">
        <v>5155</v>
      </c>
      <c r="H2067" s="24"/>
      <c r="I2067" s="24" t="s">
        <v>7558</v>
      </c>
      <c r="J2067" s="24"/>
      <c r="K2067" s="24"/>
      <c r="L2067" s="24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</row>
    <row r="2068" spans="1:29" ht="26.25" customHeight="1" x14ac:dyDescent="0.2">
      <c r="A2068" s="6" t="s">
        <v>5070</v>
      </c>
      <c r="B2068" s="6" t="s">
        <v>5656</v>
      </c>
      <c r="C2068" s="6"/>
      <c r="D2068" s="6"/>
      <c r="E2068" s="6"/>
      <c r="F2068" s="6" t="s">
        <v>7559</v>
      </c>
      <c r="G2068" s="24">
        <v>1.03749999999984</v>
      </c>
      <c r="H2068" s="24"/>
      <c r="I2068" s="24" t="s">
        <v>4533</v>
      </c>
      <c r="J2068" s="24"/>
      <c r="K2068" s="24"/>
      <c r="L2068" s="24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</row>
    <row r="2069" spans="1:29" ht="26.25" customHeight="1" x14ac:dyDescent="0.2">
      <c r="A2069" s="6" t="s">
        <v>116</v>
      </c>
      <c r="B2069" s="6" t="s">
        <v>368</v>
      </c>
      <c r="C2069" s="6"/>
      <c r="D2069" s="6"/>
      <c r="E2069" s="6"/>
      <c r="F2069" s="6" t="s">
        <v>7560</v>
      </c>
      <c r="G2069" s="24" t="s">
        <v>3740</v>
      </c>
      <c r="H2069" s="24"/>
      <c r="I2069" s="24" t="s">
        <v>3735</v>
      </c>
      <c r="J2069" s="24"/>
      <c r="K2069" s="24"/>
      <c r="L2069" s="24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</row>
    <row r="2070" spans="1:29" ht="26.25" customHeight="1" x14ac:dyDescent="0.2">
      <c r="A2070" s="6" t="s">
        <v>5097</v>
      </c>
      <c r="B2070" s="6" t="s">
        <v>3256</v>
      </c>
      <c r="C2070" s="6"/>
      <c r="D2070" s="6"/>
      <c r="E2070" s="6"/>
      <c r="F2070" s="6" t="s">
        <v>7561</v>
      </c>
      <c r="G2070" s="24" t="s">
        <v>7562</v>
      </c>
      <c r="H2070" s="24"/>
      <c r="I2070" s="24" t="s">
        <v>4030</v>
      </c>
      <c r="J2070" s="24"/>
      <c r="K2070" s="24"/>
      <c r="L2070" s="24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</row>
    <row r="2071" spans="1:29" ht="26.25" customHeight="1" x14ac:dyDescent="0.2">
      <c r="A2071" s="6" t="s">
        <v>1191</v>
      </c>
      <c r="B2071" s="6" t="s">
        <v>7563</v>
      </c>
      <c r="C2071" s="6"/>
      <c r="D2071" s="6"/>
      <c r="E2071" s="6"/>
      <c r="F2071" s="6" t="s">
        <v>7564</v>
      </c>
      <c r="G2071" s="24" t="s">
        <v>951</v>
      </c>
      <c r="H2071" s="24"/>
      <c r="I2071" s="24" t="s">
        <v>1008</v>
      </c>
      <c r="J2071" s="24"/>
      <c r="K2071" s="24"/>
      <c r="L2071" s="24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</row>
    <row r="2072" spans="1:29" ht="26.25" customHeight="1" x14ac:dyDescent="0.2">
      <c r="A2072" s="6" t="s">
        <v>1072</v>
      </c>
      <c r="B2072" s="6" t="s">
        <v>1683</v>
      </c>
      <c r="C2072" s="6"/>
      <c r="D2072" s="6"/>
      <c r="E2072" s="6"/>
      <c r="F2072" s="6" t="s">
        <v>7565</v>
      </c>
      <c r="G2072" s="24" t="s">
        <v>3985</v>
      </c>
      <c r="H2072" s="24"/>
      <c r="I2072" s="24" t="s">
        <v>7566</v>
      </c>
      <c r="J2072" s="24"/>
      <c r="K2072" s="24"/>
      <c r="L2072" s="24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</row>
    <row r="2073" spans="1:29" ht="26.25" customHeight="1" x14ac:dyDescent="0.2">
      <c r="A2073" s="6" t="s">
        <v>3609</v>
      </c>
      <c r="B2073" s="6" t="s">
        <v>7046</v>
      </c>
      <c r="C2073" s="6"/>
      <c r="D2073" s="6"/>
      <c r="E2073" s="6"/>
      <c r="F2073" s="6" t="s">
        <v>7565</v>
      </c>
      <c r="G2073" s="24" t="s">
        <v>3763</v>
      </c>
      <c r="H2073" s="24"/>
      <c r="I2073" s="24" t="s">
        <v>3858</v>
      </c>
      <c r="J2073" s="24"/>
      <c r="K2073" s="24"/>
      <c r="L2073" s="24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</row>
    <row r="2074" spans="1:29" ht="26.25" customHeight="1" x14ac:dyDescent="0.2">
      <c r="A2074" s="6" t="s">
        <v>4393</v>
      </c>
      <c r="B2074" s="6" t="s">
        <v>831</v>
      </c>
      <c r="C2074" s="6"/>
      <c r="D2074" s="6"/>
      <c r="E2074" s="6"/>
      <c r="F2074" s="6" t="s">
        <v>7567</v>
      </c>
      <c r="G2074" s="24" t="s">
        <v>3906</v>
      </c>
      <c r="H2074" s="24"/>
      <c r="I2074" s="24" t="s">
        <v>2782</v>
      </c>
      <c r="J2074" s="24"/>
      <c r="K2074" s="24"/>
      <c r="L2074" s="24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</row>
    <row r="2075" spans="1:29" ht="26.25" customHeight="1" x14ac:dyDescent="0.2">
      <c r="A2075" s="6" t="s">
        <v>2856</v>
      </c>
      <c r="B2075" s="6" t="s">
        <v>4698</v>
      </c>
      <c r="C2075" s="6"/>
      <c r="D2075" s="6"/>
      <c r="E2075" s="6"/>
      <c r="F2075" s="6" t="s">
        <v>7568</v>
      </c>
      <c r="G2075" s="24" t="s">
        <v>7569</v>
      </c>
      <c r="H2075" s="24"/>
      <c r="I2075" s="24" t="s">
        <v>3699</v>
      </c>
      <c r="J2075" s="24"/>
      <c r="K2075" s="24"/>
      <c r="L2075" s="24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</row>
    <row r="2076" spans="1:29" ht="26.25" customHeight="1" x14ac:dyDescent="0.2">
      <c r="A2076" s="6" t="s">
        <v>5044</v>
      </c>
      <c r="B2076" s="6" t="s">
        <v>578</v>
      </c>
      <c r="C2076" s="6"/>
      <c r="D2076" s="6"/>
      <c r="E2076" s="6"/>
      <c r="F2076" s="6" t="s">
        <v>7570</v>
      </c>
      <c r="G2076" s="24" t="s">
        <v>3240</v>
      </c>
      <c r="H2076" s="24"/>
      <c r="I2076" s="24" t="s">
        <v>3699</v>
      </c>
      <c r="J2076" s="24"/>
      <c r="K2076" s="24"/>
      <c r="L2076" s="24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</row>
    <row r="2077" spans="1:29" ht="26.25" customHeight="1" x14ac:dyDescent="0.2">
      <c r="A2077" s="6" t="s">
        <v>1651</v>
      </c>
      <c r="B2077" s="6" t="s">
        <v>3802</v>
      </c>
      <c r="C2077" s="6"/>
      <c r="D2077" s="6"/>
      <c r="E2077" s="6"/>
      <c r="F2077" s="6" t="s">
        <v>7571</v>
      </c>
      <c r="G2077" s="24" t="s">
        <v>3763</v>
      </c>
      <c r="H2077" s="24"/>
      <c r="I2077" s="24" t="s">
        <v>294</v>
      </c>
      <c r="J2077" s="24"/>
      <c r="K2077" s="24"/>
      <c r="L2077" s="24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</row>
    <row r="2078" spans="1:29" ht="26.25" customHeight="1" x14ac:dyDescent="0.2">
      <c r="A2078" s="6" t="s">
        <v>1837</v>
      </c>
      <c r="B2078" s="6" t="s">
        <v>1238</v>
      </c>
      <c r="C2078" s="6"/>
      <c r="D2078" s="6"/>
      <c r="E2078" s="6"/>
      <c r="F2078" s="6" t="s">
        <v>7572</v>
      </c>
      <c r="G2078" s="24" t="s">
        <v>3886</v>
      </c>
      <c r="H2078" s="24"/>
      <c r="I2078" s="24" t="s">
        <v>3887</v>
      </c>
      <c r="J2078" s="24"/>
      <c r="K2078" s="24"/>
      <c r="L2078" s="24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</row>
    <row r="2079" spans="1:29" ht="26.25" customHeight="1" x14ac:dyDescent="0.2">
      <c r="A2079" s="6" t="s">
        <v>4130</v>
      </c>
      <c r="B2079" s="6" t="s">
        <v>7573</v>
      </c>
      <c r="C2079" s="6"/>
      <c r="D2079" s="6"/>
      <c r="E2079" s="6"/>
      <c r="F2079" s="6" t="s">
        <v>7574</v>
      </c>
      <c r="G2079" s="24" t="s">
        <v>3868</v>
      </c>
      <c r="H2079" s="24"/>
      <c r="I2079" s="24" t="s">
        <v>7575</v>
      </c>
      <c r="J2079" s="24"/>
      <c r="K2079" s="24"/>
      <c r="L2079" s="24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</row>
    <row r="2080" spans="1:29" ht="26.25" customHeight="1" x14ac:dyDescent="0.2">
      <c r="A2080" s="6" t="s">
        <v>2348</v>
      </c>
      <c r="B2080" s="6" t="s">
        <v>5467</v>
      </c>
      <c r="C2080" s="6"/>
      <c r="D2080" s="6"/>
      <c r="E2080" s="6"/>
      <c r="F2080" s="6" t="s">
        <v>7576</v>
      </c>
      <c r="G2080" s="24" t="s">
        <v>1242</v>
      </c>
      <c r="H2080" s="24"/>
      <c r="I2080" s="24" t="s">
        <v>7577</v>
      </c>
      <c r="J2080" s="24"/>
      <c r="K2080" s="24"/>
      <c r="L2080" s="24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</row>
    <row r="2081" spans="1:29" ht="26.25" customHeight="1" x14ac:dyDescent="0.2">
      <c r="A2081" s="6" t="s">
        <v>3659</v>
      </c>
      <c r="B2081" s="6" t="s">
        <v>772</v>
      </c>
      <c r="C2081" s="6"/>
      <c r="D2081" s="6"/>
      <c r="E2081" s="6"/>
      <c r="F2081" s="6" t="s">
        <v>7578</v>
      </c>
      <c r="G2081" s="24" t="s">
        <v>1914</v>
      </c>
      <c r="H2081" s="24"/>
      <c r="I2081" s="24" t="s">
        <v>3941</v>
      </c>
      <c r="J2081" s="24"/>
      <c r="K2081" s="24"/>
      <c r="L2081" s="24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</row>
    <row r="2082" spans="1:29" ht="26.25" customHeight="1" x14ac:dyDescent="0.2">
      <c r="A2082" s="6" t="s">
        <v>457</v>
      </c>
      <c r="B2082" s="6" t="s">
        <v>7390</v>
      </c>
      <c r="C2082" s="6"/>
      <c r="D2082" s="6"/>
      <c r="E2082" s="6"/>
      <c r="F2082" s="6" t="s">
        <v>7579</v>
      </c>
      <c r="G2082" s="24" t="s">
        <v>4017</v>
      </c>
      <c r="H2082" s="24"/>
      <c r="I2082" s="24" t="s">
        <v>3851</v>
      </c>
      <c r="J2082" s="24"/>
      <c r="K2082" s="24"/>
      <c r="L2082" s="24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</row>
    <row r="2083" spans="1:29" ht="26.25" customHeight="1" x14ac:dyDescent="0.2">
      <c r="A2083" s="6" t="s">
        <v>3659</v>
      </c>
      <c r="B2083" s="6" t="s">
        <v>959</v>
      </c>
      <c r="C2083" s="6"/>
      <c r="D2083" s="6"/>
      <c r="E2083" s="6"/>
      <c r="F2083" s="6" t="s">
        <v>7580</v>
      </c>
      <c r="G2083" s="24" t="s">
        <v>951</v>
      </c>
      <c r="H2083" s="24"/>
      <c r="I2083" s="24" t="s">
        <v>3801</v>
      </c>
      <c r="J2083" s="24"/>
      <c r="K2083" s="24"/>
      <c r="L2083" s="24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</row>
    <row r="2084" spans="1:29" ht="26.25" customHeight="1" x14ac:dyDescent="0.2">
      <c r="A2084" s="6" t="s">
        <v>1885</v>
      </c>
      <c r="B2084" s="6" t="s">
        <v>3847</v>
      </c>
      <c r="C2084" s="6"/>
      <c r="D2084" s="6"/>
      <c r="E2084" s="6"/>
      <c r="F2084" s="6" t="s">
        <v>7581</v>
      </c>
      <c r="G2084" s="24" t="s">
        <v>3794</v>
      </c>
      <c r="H2084" s="24"/>
      <c r="I2084" s="24" t="s">
        <v>3758</v>
      </c>
      <c r="J2084" s="24"/>
      <c r="K2084" s="24"/>
      <c r="L2084" s="24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</row>
    <row r="2085" spans="1:29" ht="26.25" customHeight="1" x14ac:dyDescent="0.2">
      <c r="A2085" s="6" t="s">
        <v>4787</v>
      </c>
      <c r="B2085" s="6" t="s">
        <v>4788</v>
      </c>
      <c r="C2085" s="6"/>
      <c r="D2085" s="6"/>
      <c r="E2085" s="6"/>
      <c r="F2085" s="6" t="s">
        <v>7582</v>
      </c>
      <c r="G2085" s="24" t="s">
        <v>951</v>
      </c>
      <c r="H2085" s="24"/>
      <c r="I2085" s="24" t="s">
        <v>1976</v>
      </c>
      <c r="J2085" s="24"/>
      <c r="K2085" s="24"/>
      <c r="L2085" s="24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</row>
    <row r="2086" spans="1:29" ht="26.25" customHeight="1" x14ac:dyDescent="0.2">
      <c r="A2086" s="6" t="s">
        <v>7176</v>
      </c>
      <c r="B2086" s="6" t="s">
        <v>3667</v>
      </c>
      <c r="C2086" s="6"/>
      <c r="D2086" s="6"/>
      <c r="E2086" s="6"/>
      <c r="F2086" s="6" t="s">
        <v>7583</v>
      </c>
      <c r="G2086" s="24" t="s">
        <v>4045</v>
      </c>
      <c r="H2086" s="24"/>
      <c r="I2086" s="24" t="s">
        <v>3764</v>
      </c>
      <c r="J2086" s="24"/>
      <c r="K2086" s="24"/>
      <c r="L2086" s="24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</row>
    <row r="2087" spans="1:29" ht="26.25" customHeight="1" x14ac:dyDescent="0.2">
      <c r="A2087" s="6" t="s">
        <v>7323</v>
      </c>
      <c r="B2087" s="6" t="s">
        <v>1238</v>
      </c>
      <c r="C2087" s="6"/>
      <c r="D2087" s="6"/>
      <c r="E2087" s="6"/>
      <c r="F2087" s="6" t="s">
        <v>7584</v>
      </c>
      <c r="G2087" s="24" t="s">
        <v>3763</v>
      </c>
      <c r="H2087" s="24"/>
      <c r="I2087" s="24" t="s">
        <v>3735</v>
      </c>
      <c r="J2087" s="24"/>
      <c r="K2087" s="24"/>
      <c r="L2087" s="24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</row>
    <row r="2088" spans="1:29" ht="26.25" customHeight="1" x14ac:dyDescent="0.2">
      <c r="A2088" s="6" t="s">
        <v>3030</v>
      </c>
      <c r="B2088" s="6" t="s">
        <v>1937</v>
      </c>
      <c r="C2088" s="6"/>
      <c r="D2088" s="6"/>
      <c r="E2088" s="6"/>
      <c r="F2088" s="6" t="s">
        <v>7585</v>
      </c>
      <c r="G2088" s="24" t="s">
        <v>7586</v>
      </c>
      <c r="H2088" s="24"/>
      <c r="I2088" s="24" t="s">
        <v>6378</v>
      </c>
      <c r="J2088" s="24"/>
      <c r="K2088" s="24"/>
      <c r="L2088" s="24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</row>
    <row r="2089" spans="1:29" ht="26.25" customHeight="1" x14ac:dyDescent="0.2">
      <c r="A2089" s="6" t="s">
        <v>2934</v>
      </c>
      <c r="B2089" s="6" t="s">
        <v>38</v>
      </c>
      <c r="C2089" s="6"/>
      <c r="D2089" s="6"/>
      <c r="E2089" s="6"/>
      <c r="F2089" s="6" t="s">
        <v>7587</v>
      </c>
      <c r="G2089" s="24" t="s">
        <v>7588</v>
      </c>
      <c r="H2089" s="24"/>
      <c r="I2089" s="24" t="s">
        <v>6516</v>
      </c>
      <c r="J2089" s="24"/>
      <c r="K2089" s="24"/>
      <c r="L2089" s="24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</row>
    <row r="2090" spans="1:29" ht="26.25" customHeight="1" x14ac:dyDescent="0.2">
      <c r="A2090" s="6" t="s">
        <v>1824</v>
      </c>
      <c r="B2090" s="6" t="s">
        <v>865</v>
      </c>
      <c r="C2090" s="6"/>
      <c r="D2090" s="6"/>
      <c r="E2090" s="6"/>
      <c r="F2090" s="6" t="s">
        <v>7589</v>
      </c>
      <c r="G2090" s="24" t="s">
        <v>1014</v>
      </c>
      <c r="H2090" s="24"/>
      <c r="I2090" s="24" t="s">
        <v>7590</v>
      </c>
      <c r="J2090" s="24"/>
      <c r="K2090" s="24"/>
      <c r="L2090" s="24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</row>
    <row r="2091" spans="1:29" ht="26.25" customHeight="1" x14ac:dyDescent="0.2">
      <c r="A2091" s="6" t="s">
        <v>1244</v>
      </c>
      <c r="B2091" s="6" t="s">
        <v>3264</v>
      </c>
      <c r="C2091" s="6"/>
      <c r="D2091" s="6"/>
      <c r="E2091" s="6"/>
      <c r="F2091" s="6" t="s">
        <v>7591</v>
      </c>
      <c r="G2091" s="24" t="s">
        <v>7592</v>
      </c>
      <c r="H2091" s="24"/>
      <c r="I2091" s="24" t="s">
        <v>405</v>
      </c>
      <c r="J2091" s="24"/>
      <c r="K2091" s="24"/>
      <c r="L2091" s="24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</row>
    <row r="2092" spans="1:29" ht="26.25" customHeight="1" x14ac:dyDescent="0.2">
      <c r="A2092" s="6" t="s">
        <v>1474</v>
      </c>
      <c r="B2092" s="6" t="s">
        <v>1925</v>
      </c>
      <c r="C2092" s="6"/>
      <c r="D2092" s="6"/>
      <c r="E2092" s="6"/>
      <c r="F2092" s="6" t="s">
        <v>7593</v>
      </c>
      <c r="G2092" s="24" t="s">
        <v>1030</v>
      </c>
      <c r="H2092" s="24"/>
      <c r="I2092" s="24" t="s">
        <v>7594</v>
      </c>
      <c r="J2092" s="24"/>
      <c r="K2092" s="24"/>
      <c r="L2092" s="24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</row>
    <row r="2093" spans="1:29" ht="26.25" customHeight="1" x14ac:dyDescent="0.2">
      <c r="A2093" s="6" t="s">
        <v>908</v>
      </c>
      <c r="B2093" s="6" t="s">
        <v>5730</v>
      </c>
      <c r="C2093" s="6"/>
      <c r="D2093" s="6"/>
      <c r="E2093" s="6"/>
      <c r="F2093" s="6" t="s">
        <v>7595</v>
      </c>
      <c r="G2093" s="24" t="s">
        <v>5155</v>
      </c>
      <c r="H2093" s="24"/>
      <c r="I2093" s="24" t="s">
        <v>3887</v>
      </c>
      <c r="J2093" s="24"/>
      <c r="K2093" s="24"/>
      <c r="L2093" s="24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</row>
    <row r="2094" spans="1:29" ht="26.25" customHeight="1" x14ac:dyDescent="0.2">
      <c r="A2094" s="6" t="s">
        <v>1682</v>
      </c>
      <c r="B2094" s="6" t="s">
        <v>6325</v>
      </c>
      <c r="C2094" s="6"/>
      <c r="D2094" s="6"/>
      <c r="E2094" s="6"/>
      <c r="F2094" s="6" t="s">
        <v>7596</v>
      </c>
      <c r="G2094" s="24" t="s">
        <v>4751</v>
      </c>
      <c r="H2094" s="24"/>
      <c r="I2094" s="24" t="s">
        <v>7597</v>
      </c>
      <c r="J2094" s="24"/>
      <c r="K2094" s="24"/>
      <c r="L2094" s="24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</row>
    <row r="2095" spans="1:29" ht="26.25" customHeight="1" x14ac:dyDescent="0.2">
      <c r="A2095" s="6" t="s">
        <v>7598</v>
      </c>
      <c r="B2095" s="6" t="s">
        <v>7599</v>
      </c>
      <c r="C2095" s="6"/>
      <c r="D2095" s="6"/>
      <c r="E2095" s="6"/>
      <c r="F2095" s="6" t="s">
        <v>7600</v>
      </c>
      <c r="G2095" s="24" t="s">
        <v>3875</v>
      </c>
      <c r="H2095" s="24"/>
      <c r="I2095" s="24" t="s">
        <v>7601</v>
      </c>
      <c r="J2095" s="24"/>
      <c r="K2095" s="24"/>
      <c r="L2095" s="24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</row>
    <row r="2096" spans="1:29" ht="26.25" customHeight="1" x14ac:dyDescent="0.2">
      <c r="A2096" s="6" t="s">
        <v>672</v>
      </c>
      <c r="B2096" s="6" t="s">
        <v>4907</v>
      </c>
      <c r="C2096" s="6"/>
      <c r="D2096" s="6"/>
      <c r="E2096" s="6"/>
      <c r="F2096" s="6" t="s">
        <v>7602</v>
      </c>
      <c r="G2096" s="24" t="s">
        <v>7603</v>
      </c>
      <c r="H2096" s="24"/>
      <c r="I2096" s="24" t="s">
        <v>7604</v>
      </c>
      <c r="J2096" s="24"/>
      <c r="K2096" s="24"/>
      <c r="L2096" s="24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</row>
    <row r="2097" spans="1:29" ht="26.25" customHeight="1" x14ac:dyDescent="0.2">
      <c r="A2097" s="6" t="s">
        <v>7605</v>
      </c>
      <c r="B2097" s="6" t="s">
        <v>549</v>
      </c>
      <c r="C2097" s="6"/>
      <c r="D2097" s="6"/>
      <c r="E2097" s="6"/>
      <c r="F2097" s="6" t="s">
        <v>7606</v>
      </c>
      <c r="G2097" s="24" t="s">
        <v>1960</v>
      </c>
      <c r="H2097" s="24"/>
      <c r="I2097" s="24" t="s">
        <v>7607</v>
      </c>
      <c r="J2097" s="24"/>
      <c r="K2097" s="24"/>
      <c r="L2097" s="24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</row>
    <row r="2098" spans="1:29" ht="26.25" customHeight="1" x14ac:dyDescent="0.2">
      <c r="A2098" s="6" t="s">
        <v>182</v>
      </c>
      <c r="B2098" s="6" t="s">
        <v>7105</v>
      </c>
      <c r="C2098" s="6"/>
      <c r="D2098" s="6"/>
      <c r="E2098" s="6"/>
      <c r="F2098" s="6" t="s">
        <v>7608</v>
      </c>
      <c r="G2098" s="24" t="s">
        <v>3911</v>
      </c>
      <c r="H2098" s="24"/>
      <c r="I2098" s="24" t="s">
        <v>3782</v>
      </c>
      <c r="J2098" s="24"/>
      <c r="K2098" s="24"/>
      <c r="L2098" s="24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</row>
    <row r="2099" spans="1:29" ht="26.25" customHeight="1" x14ac:dyDescent="0.2">
      <c r="A2099" s="6" t="s">
        <v>1331</v>
      </c>
      <c r="B2099" s="6" t="s">
        <v>399</v>
      </c>
      <c r="C2099" s="6"/>
      <c r="D2099" s="6"/>
      <c r="E2099" s="6"/>
      <c r="F2099" s="6" t="s">
        <v>7609</v>
      </c>
      <c r="G2099" s="24" t="s">
        <v>5368</v>
      </c>
      <c r="H2099" s="24"/>
      <c r="I2099" s="24" t="s">
        <v>59</v>
      </c>
      <c r="J2099" s="24"/>
      <c r="K2099" s="24"/>
      <c r="L2099" s="24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</row>
    <row r="2100" spans="1:29" ht="26.25" customHeight="1" x14ac:dyDescent="0.2">
      <c r="A2100" s="6" t="s">
        <v>1487</v>
      </c>
      <c r="B2100" s="6" t="s">
        <v>1363</v>
      </c>
      <c r="C2100" s="6"/>
      <c r="D2100" s="6"/>
      <c r="E2100" s="6"/>
      <c r="F2100" s="6" t="s">
        <v>7610</v>
      </c>
      <c r="G2100" s="24" t="s">
        <v>4017</v>
      </c>
      <c r="H2100" s="24"/>
      <c r="I2100" s="24" t="s">
        <v>7611</v>
      </c>
      <c r="J2100" s="24"/>
      <c r="K2100" s="24"/>
      <c r="L2100" s="24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</row>
    <row r="2101" spans="1:29" ht="26.25" customHeight="1" x14ac:dyDescent="0.2">
      <c r="A2101" s="6" t="s">
        <v>1216</v>
      </c>
      <c r="B2101" s="6" t="s">
        <v>2622</v>
      </c>
      <c r="C2101" s="6"/>
      <c r="D2101" s="6"/>
      <c r="E2101" s="6"/>
      <c r="F2101" s="6" t="s">
        <v>7612</v>
      </c>
      <c r="G2101" s="24" t="s">
        <v>2189</v>
      </c>
      <c r="H2101" s="24"/>
      <c r="I2101" s="24" t="s">
        <v>4508</v>
      </c>
      <c r="J2101" s="24"/>
      <c r="K2101" s="24"/>
      <c r="L2101" s="24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</row>
    <row r="2102" spans="1:29" ht="26.25" customHeight="1" x14ac:dyDescent="0.2">
      <c r="A2102" s="6" t="s">
        <v>1544</v>
      </c>
      <c r="B2102" s="6" t="s">
        <v>2017</v>
      </c>
      <c r="C2102" s="6"/>
      <c r="D2102" s="6"/>
      <c r="E2102" s="6"/>
      <c r="F2102" s="6" t="s">
        <v>7613</v>
      </c>
      <c r="G2102" s="24" t="s">
        <v>66</v>
      </c>
      <c r="H2102" s="24"/>
      <c r="I2102" s="24">
        <v>67.430000000000007</v>
      </c>
      <c r="J2102" s="24"/>
      <c r="K2102" s="24"/>
      <c r="L2102" s="24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</row>
    <row r="2103" spans="1:29" ht="26.25" customHeight="1" x14ac:dyDescent="0.2">
      <c r="A2103" s="6" t="s">
        <v>182</v>
      </c>
      <c r="B2103" s="6" t="s">
        <v>4348</v>
      </c>
      <c r="C2103" s="6"/>
      <c r="D2103" s="6"/>
      <c r="E2103" s="6"/>
      <c r="F2103" s="6" t="s">
        <v>7614</v>
      </c>
      <c r="G2103" s="24" t="s">
        <v>7592</v>
      </c>
      <c r="H2103" s="24"/>
      <c r="I2103" s="24" t="s">
        <v>7604</v>
      </c>
      <c r="J2103" s="24"/>
      <c r="K2103" s="24"/>
      <c r="L2103" s="24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</row>
    <row r="2104" spans="1:29" ht="26.25" customHeight="1" x14ac:dyDescent="0.2">
      <c r="A2104" s="6" t="s">
        <v>5245</v>
      </c>
      <c r="B2104" s="6" t="s">
        <v>974</v>
      </c>
      <c r="C2104" s="6"/>
      <c r="D2104" s="6"/>
      <c r="E2104" s="6"/>
      <c r="F2104" s="6" t="s">
        <v>7615</v>
      </c>
      <c r="G2104" s="24" t="s">
        <v>3608</v>
      </c>
      <c r="H2104" s="24"/>
      <c r="I2104" s="24" t="s">
        <v>941</v>
      </c>
      <c r="J2104" s="24"/>
      <c r="K2104" s="24"/>
      <c r="L2104" s="24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</row>
    <row r="2105" spans="1:29" ht="26.25" customHeight="1" x14ac:dyDescent="0.2">
      <c r="A2105" s="6" t="s">
        <v>2281</v>
      </c>
      <c r="B2105" s="6" t="s">
        <v>6</v>
      </c>
      <c r="C2105" s="6"/>
      <c r="D2105" s="6"/>
      <c r="E2105" s="6"/>
      <c r="F2105" s="6" t="s">
        <v>7616</v>
      </c>
      <c r="G2105" s="24" t="s">
        <v>152</v>
      </c>
      <c r="H2105" s="24"/>
      <c r="I2105" s="24" t="s">
        <v>1307</v>
      </c>
      <c r="J2105" s="24"/>
      <c r="K2105" s="24"/>
      <c r="L2105" s="24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</row>
    <row r="2106" spans="1:29" ht="26.25" customHeight="1" x14ac:dyDescent="0.2">
      <c r="A2106" s="6" t="s">
        <v>3453</v>
      </c>
      <c r="B2106" s="6" t="s">
        <v>7617</v>
      </c>
      <c r="C2106" s="6"/>
      <c r="D2106" s="6"/>
      <c r="E2106" s="6"/>
      <c r="F2106" s="6" t="s">
        <v>7618</v>
      </c>
      <c r="G2106" s="24" t="s">
        <v>1214</v>
      </c>
      <c r="H2106" s="24"/>
      <c r="I2106" s="24" t="s">
        <v>2087</v>
      </c>
      <c r="J2106" s="24"/>
      <c r="K2106" s="24"/>
      <c r="L2106" s="24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</row>
    <row r="2107" spans="1:29" ht="26.25" customHeight="1" x14ac:dyDescent="0.2">
      <c r="A2107" s="6" t="s">
        <v>7619</v>
      </c>
      <c r="B2107" s="6" t="s">
        <v>3176</v>
      </c>
      <c r="C2107" s="6"/>
      <c r="D2107" s="6"/>
      <c r="E2107" s="6"/>
      <c r="F2107" s="6" t="s">
        <v>7620</v>
      </c>
      <c r="G2107" s="24" t="s">
        <v>5823</v>
      </c>
      <c r="H2107" s="24"/>
      <c r="I2107" s="24" t="s">
        <v>2087</v>
      </c>
      <c r="J2107" s="24"/>
      <c r="K2107" s="24"/>
      <c r="L2107" s="24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</row>
    <row r="2108" spans="1:29" ht="26.25" customHeight="1" x14ac:dyDescent="0.2">
      <c r="A2108" s="6" t="s">
        <v>6810</v>
      </c>
      <c r="B2108" s="6" t="s">
        <v>872</v>
      </c>
      <c r="C2108" s="6"/>
      <c r="D2108" s="6"/>
      <c r="E2108" s="6"/>
      <c r="F2108" s="6" t="s">
        <v>7621</v>
      </c>
      <c r="G2108" s="24" t="s">
        <v>3640</v>
      </c>
      <c r="H2108" s="24"/>
      <c r="I2108" s="24" t="s">
        <v>1742</v>
      </c>
      <c r="J2108" s="24"/>
      <c r="K2108" s="24"/>
      <c r="L2108" s="24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</row>
    <row r="2109" spans="1:29" ht="26.25" customHeight="1" x14ac:dyDescent="0.2">
      <c r="A2109" s="6" t="s">
        <v>1969</v>
      </c>
      <c r="B2109" s="6" t="s">
        <v>5544</v>
      </c>
      <c r="C2109" s="6"/>
      <c r="D2109" s="6"/>
      <c r="E2109" s="6"/>
      <c r="F2109" s="6" t="s">
        <v>7622</v>
      </c>
      <c r="G2109" s="24" t="s">
        <v>2061</v>
      </c>
      <c r="H2109" s="24"/>
      <c r="I2109" s="24">
        <v>71.150000000000006</v>
      </c>
      <c r="J2109" s="24"/>
      <c r="K2109" s="24"/>
      <c r="L2109" s="24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</row>
    <row r="2110" spans="1:29" ht="26.25" customHeight="1" x14ac:dyDescent="0.2">
      <c r="A2110" s="6" t="s">
        <v>161</v>
      </c>
      <c r="B2110" s="6" t="s">
        <v>3907</v>
      </c>
      <c r="C2110" s="6"/>
      <c r="D2110" s="6"/>
      <c r="E2110" s="6"/>
      <c r="F2110" s="6" t="s">
        <v>7623</v>
      </c>
      <c r="G2110" s="24" t="s">
        <v>1349</v>
      </c>
      <c r="H2110" s="24"/>
      <c r="I2110" s="24" t="s">
        <v>1071</v>
      </c>
      <c r="J2110" s="24"/>
      <c r="K2110" s="24"/>
      <c r="L2110" s="24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</row>
    <row r="2111" spans="1:29" ht="26.25" customHeight="1" x14ac:dyDescent="0.2">
      <c r="A2111" s="6" t="s">
        <v>1544</v>
      </c>
      <c r="B2111" s="6" t="s">
        <v>557</v>
      </c>
      <c r="C2111" s="6"/>
      <c r="D2111" s="6"/>
      <c r="E2111" s="6"/>
      <c r="F2111" s="6" t="s">
        <v>7624</v>
      </c>
      <c r="G2111" s="24" t="s">
        <v>2372</v>
      </c>
      <c r="H2111" s="24"/>
      <c r="I2111" s="24" t="s">
        <v>645</v>
      </c>
      <c r="J2111" s="24"/>
      <c r="K2111" s="24"/>
      <c r="L2111" s="24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</row>
    <row r="2112" spans="1:29" ht="26.25" customHeight="1" x14ac:dyDescent="0.2">
      <c r="A2112" s="6" t="s">
        <v>7625</v>
      </c>
      <c r="B2112" s="6" t="s">
        <v>7626</v>
      </c>
      <c r="C2112" s="6"/>
      <c r="D2112" s="6"/>
      <c r="E2112" s="6"/>
      <c r="F2112" s="6" t="s">
        <v>7627</v>
      </c>
      <c r="G2112" s="24" t="s">
        <v>1830</v>
      </c>
      <c r="H2112" s="24"/>
      <c r="I2112" s="24" t="s">
        <v>2581</v>
      </c>
      <c r="J2112" s="24"/>
      <c r="K2112" s="24"/>
      <c r="L2112" s="24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</row>
    <row r="2113" spans="1:29" ht="26.25" customHeight="1" x14ac:dyDescent="0.2">
      <c r="A2113" s="6" t="s">
        <v>1544</v>
      </c>
      <c r="B2113" s="6" t="s">
        <v>7573</v>
      </c>
      <c r="C2113" s="6"/>
      <c r="D2113" s="6"/>
      <c r="E2113" s="6"/>
      <c r="F2113" s="6" t="s">
        <v>7628</v>
      </c>
      <c r="G2113" s="24" t="s">
        <v>3324</v>
      </c>
      <c r="H2113" s="24"/>
      <c r="I2113" s="24" t="s">
        <v>5735</v>
      </c>
      <c r="J2113" s="24"/>
      <c r="K2113" s="24"/>
      <c r="L2113" s="24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</row>
    <row r="2114" spans="1:29" ht="26.25" customHeight="1" x14ac:dyDescent="0.2">
      <c r="A2114" s="6" t="s">
        <v>3075</v>
      </c>
      <c r="B2114" s="6" t="s">
        <v>7626</v>
      </c>
      <c r="C2114" s="6"/>
      <c r="D2114" s="6"/>
      <c r="E2114" s="6"/>
      <c r="F2114" s="6" t="s">
        <v>7629</v>
      </c>
      <c r="G2114" s="24" t="s">
        <v>764</v>
      </c>
      <c r="H2114" s="24"/>
      <c r="I2114" s="24" t="s">
        <v>1815</v>
      </c>
      <c r="J2114" s="24"/>
      <c r="K2114" s="24"/>
      <c r="L2114" s="24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</row>
    <row r="2115" spans="1:29" ht="26.25" customHeight="1" x14ac:dyDescent="0.2">
      <c r="A2115" s="6" t="s">
        <v>5768</v>
      </c>
      <c r="B2115" s="6" t="s">
        <v>4763</v>
      </c>
      <c r="C2115" s="6"/>
      <c r="D2115" s="6"/>
      <c r="E2115" s="6"/>
      <c r="F2115" s="6" t="s">
        <v>7630</v>
      </c>
      <c r="G2115" s="24" t="s">
        <v>7631</v>
      </c>
      <c r="H2115" s="24"/>
      <c r="I2115" s="24" t="s">
        <v>1045</v>
      </c>
      <c r="J2115" s="24"/>
      <c r="K2115" s="24"/>
      <c r="L2115" s="24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</row>
    <row r="2116" spans="1:29" ht="26.25" customHeight="1" x14ac:dyDescent="0.2">
      <c r="A2116" s="6" t="s">
        <v>5356</v>
      </c>
      <c r="B2116" s="6" t="s">
        <v>7632</v>
      </c>
      <c r="C2116" s="6"/>
      <c r="D2116" s="6"/>
      <c r="E2116" s="6"/>
      <c r="F2116" s="6" t="s">
        <v>7633</v>
      </c>
      <c r="G2116" s="24" t="s">
        <v>3240</v>
      </c>
      <c r="H2116" s="24"/>
      <c r="I2116" s="24" t="s">
        <v>4543</v>
      </c>
      <c r="J2116" s="24"/>
      <c r="K2116" s="24"/>
      <c r="L2116" s="24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</row>
    <row r="2117" spans="1:29" ht="26.25" customHeight="1" x14ac:dyDescent="0.2">
      <c r="A2117" s="6" t="s">
        <v>7634</v>
      </c>
      <c r="B2117" s="6" t="s">
        <v>6386</v>
      </c>
      <c r="C2117" s="6"/>
      <c r="D2117" s="6"/>
      <c r="E2117" s="6"/>
      <c r="F2117" s="6" t="s">
        <v>7635</v>
      </c>
      <c r="G2117" s="24" t="s">
        <v>3640</v>
      </c>
      <c r="H2117" s="24"/>
      <c r="I2117" s="24" t="s">
        <v>523</v>
      </c>
      <c r="J2117" s="24"/>
      <c r="K2117" s="24"/>
      <c r="L2117" s="24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</row>
    <row r="2118" spans="1:29" ht="26.25" customHeight="1" x14ac:dyDescent="0.2">
      <c r="A2118" s="6" t="s">
        <v>1024</v>
      </c>
      <c r="B2118" s="6" t="s">
        <v>7636</v>
      </c>
      <c r="C2118" s="6"/>
      <c r="D2118" s="6"/>
      <c r="E2118" s="6"/>
      <c r="F2118" s="6" t="s">
        <v>7637</v>
      </c>
      <c r="G2118" s="24" t="s">
        <v>2378</v>
      </c>
      <c r="H2118" s="24"/>
      <c r="I2118" s="24" t="s">
        <v>7638</v>
      </c>
      <c r="J2118" s="24"/>
      <c r="K2118" s="24"/>
      <c r="L2118" s="24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</row>
    <row r="2119" spans="1:29" ht="26.25" customHeight="1" x14ac:dyDescent="0.2">
      <c r="A2119" s="6" t="s">
        <v>7462</v>
      </c>
      <c r="B2119" s="6" t="s">
        <v>5297</v>
      </c>
      <c r="C2119" s="6"/>
      <c r="D2119" s="6"/>
      <c r="E2119" s="6"/>
      <c r="F2119" s="6" t="s">
        <v>7639</v>
      </c>
      <c r="G2119" s="24" t="s">
        <v>5047</v>
      </c>
      <c r="H2119" s="24"/>
      <c r="I2119" s="24" t="s">
        <v>3304</v>
      </c>
      <c r="J2119" s="24"/>
      <c r="K2119" s="24"/>
      <c r="L2119" s="24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</row>
    <row r="2120" spans="1:29" ht="26.25" customHeight="1" x14ac:dyDescent="0.2">
      <c r="A2120" s="6" t="s">
        <v>6517</v>
      </c>
      <c r="B2120" s="6" t="s">
        <v>7640</v>
      </c>
      <c r="C2120" s="6"/>
      <c r="D2120" s="6"/>
      <c r="E2120" s="6"/>
      <c r="F2120" s="6" t="s">
        <v>7641</v>
      </c>
      <c r="G2120" s="24" t="s">
        <v>1522</v>
      </c>
      <c r="H2120" s="24"/>
      <c r="I2120" s="24" t="s">
        <v>1279</v>
      </c>
      <c r="J2120" s="24"/>
      <c r="K2120" s="24"/>
      <c r="L2120" s="24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</row>
    <row r="2121" spans="1:29" ht="26.25" customHeight="1" x14ac:dyDescent="0.2">
      <c r="A2121" s="6" t="s">
        <v>1445</v>
      </c>
      <c r="B2121" s="6" t="s">
        <v>4728</v>
      </c>
      <c r="C2121" s="6"/>
      <c r="D2121" s="6"/>
      <c r="E2121" s="6"/>
      <c r="F2121" s="6" t="s">
        <v>7642</v>
      </c>
      <c r="G2121" s="24" t="s">
        <v>663</v>
      </c>
      <c r="H2121" s="24"/>
      <c r="I2121" s="24" t="s">
        <v>4945</v>
      </c>
      <c r="J2121" s="24"/>
      <c r="K2121" s="24"/>
      <c r="L2121" s="24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</row>
    <row r="2122" spans="1:29" ht="26.25" customHeight="1" x14ac:dyDescent="0.2">
      <c r="A2122" s="6" t="s">
        <v>5145</v>
      </c>
      <c r="B2122" s="6" t="s">
        <v>4469</v>
      </c>
      <c r="C2122" s="6"/>
      <c r="D2122" s="6"/>
      <c r="E2122" s="6"/>
      <c r="F2122" s="6" t="s">
        <v>7643</v>
      </c>
      <c r="G2122" s="24" t="s">
        <v>1314</v>
      </c>
      <c r="H2122" s="24"/>
      <c r="I2122" s="24" t="s">
        <v>6843</v>
      </c>
      <c r="J2122" s="24"/>
      <c r="K2122" s="24"/>
      <c r="L2122" s="24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</row>
    <row r="2123" spans="1:29" ht="26.25" customHeight="1" x14ac:dyDescent="0.2">
      <c r="A2123" s="6" t="s">
        <v>76</v>
      </c>
      <c r="B2123" s="6" t="s">
        <v>1696</v>
      </c>
      <c r="C2123" s="6"/>
      <c r="D2123" s="6"/>
      <c r="E2123" s="6"/>
      <c r="F2123" s="6" t="s">
        <v>7644</v>
      </c>
      <c r="G2123" s="24" t="s">
        <v>1437</v>
      </c>
      <c r="H2123" s="24"/>
      <c r="I2123" s="24" t="s">
        <v>4374</v>
      </c>
      <c r="J2123" s="24"/>
      <c r="K2123" s="24"/>
      <c r="L2123" s="24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</row>
    <row r="2124" spans="1:29" ht="26.25" customHeight="1" x14ac:dyDescent="0.2">
      <c r="A2124" s="6" t="s">
        <v>4228</v>
      </c>
      <c r="B2124" s="6" t="s">
        <v>4348</v>
      </c>
      <c r="C2124" s="6"/>
      <c r="D2124" s="6"/>
      <c r="E2124" s="6"/>
      <c r="F2124" s="6" t="s">
        <v>7645</v>
      </c>
      <c r="G2124" s="24" t="s">
        <v>7646</v>
      </c>
      <c r="H2124" s="24"/>
      <c r="I2124" s="24" t="s">
        <v>7647</v>
      </c>
      <c r="J2124" s="24"/>
      <c r="K2124" s="24"/>
      <c r="L2124" s="24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</row>
    <row r="2125" spans="1:29" ht="26.25" customHeight="1" x14ac:dyDescent="0.2">
      <c r="A2125" s="6" t="s">
        <v>2341</v>
      </c>
      <c r="B2125" s="6" t="s">
        <v>883</v>
      </c>
      <c r="C2125" s="6"/>
      <c r="D2125" s="6"/>
      <c r="E2125" s="6"/>
      <c r="F2125" s="6" t="s">
        <v>7648</v>
      </c>
      <c r="G2125" s="24" t="s">
        <v>7294</v>
      </c>
      <c r="H2125" s="24"/>
      <c r="I2125" s="24" t="s">
        <v>765</v>
      </c>
      <c r="J2125" s="24"/>
      <c r="K2125" s="24"/>
      <c r="L2125" s="24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</row>
    <row r="2126" spans="1:29" ht="26.25" customHeight="1" x14ac:dyDescent="0.2">
      <c r="A2126" s="6" t="s">
        <v>7649</v>
      </c>
      <c r="B2126" s="6" t="s">
        <v>7650</v>
      </c>
      <c r="C2126" s="6"/>
      <c r="D2126" s="6"/>
      <c r="E2126" s="6"/>
      <c r="F2126" s="6" t="s">
        <v>7651</v>
      </c>
      <c r="G2126" s="24" t="s">
        <v>6031</v>
      </c>
      <c r="H2126" s="24"/>
      <c r="I2126" s="24" t="s">
        <v>3220</v>
      </c>
      <c r="J2126" s="24"/>
      <c r="K2126" s="24"/>
      <c r="L2126" s="24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</row>
    <row r="2127" spans="1:29" ht="26.25" customHeight="1" x14ac:dyDescent="0.2">
      <c r="A2127" s="6" t="s">
        <v>3460</v>
      </c>
      <c r="B2127" s="6" t="s">
        <v>4056</v>
      </c>
      <c r="C2127" s="6"/>
      <c r="D2127" s="6"/>
      <c r="E2127" s="6"/>
      <c r="F2127" s="6" t="s">
        <v>7652</v>
      </c>
      <c r="G2127" s="24" t="s">
        <v>1450</v>
      </c>
      <c r="H2127" s="24"/>
      <c r="I2127" s="24" t="s">
        <v>778</v>
      </c>
      <c r="J2127" s="24"/>
      <c r="K2127" s="24"/>
      <c r="L2127" s="24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</row>
    <row r="2128" spans="1:29" ht="26.25" customHeight="1" x14ac:dyDescent="0.2">
      <c r="A2128" s="6" t="s">
        <v>7653</v>
      </c>
      <c r="B2128" s="6" t="s">
        <v>2886</v>
      </c>
      <c r="C2128" s="6"/>
      <c r="D2128" s="6"/>
      <c r="E2128" s="6"/>
      <c r="F2128" s="6" t="s">
        <v>7654</v>
      </c>
      <c r="G2128" s="24" t="s">
        <v>1037</v>
      </c>
      <c r="H2128" s="24"/>
      <c r="I2128" s="24" t="s">
        <v>456</v>
      </c>
      <c r="J2128" s="24"/>
      <c r="K2128" s="24"/>
      <c r="L2128" s="24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</row>
    <row r="2129" spans="1:29" ht="26.25" customHeight="1" x14ac:dyDescent="0.2">
      <c r="A2129" s="6" t="s">
        <v>478</v>
      </c>
      <c r="B2129" s="6" t="s">
        <v>2692</v>
      </c>
      <c r="C2129" s="6"/>
      <c r="D2129" s="6"/>
      <c r="E2129" s="6"/>
      <c r="F2129" s="6" t="s">
        <v>7655</v>
      </c>
      <c r="G2129" s="24">
        <v>34.799999999999997</v>
      </c>
      <c r="H2129" s="24"/>
      <c r="I2129" s="24" t="s">
        <v>7647</v>
      </c>
      <c r="J2129" s="24"/>
      <c r="K2129" s="24"/>
      <c r="L2129" s="24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</row>
    <row r="2130" spans="1:29" ht="26.25" customHeight="1" x14ac:dyDescent="0.2">
      <c r="A2130" s="6" t="s">
        <v>680</v>
      </c>
      <c r="B2130" s="6" t="s">
        <v>2622</v>
      </c>
      <c r="C2130" s="6"/>
      <c r="D2130" s="6"/>
      <c r="E2130" s="6"/>
      <c r="F2130" s="6" t="s">
        <v>7656</v>
      </c>
      <c r="G2130" s="24" t="s">
        <v>74</v>
      </c>
      <c r="H2130" s="24"/>
      <c r="I2130" s="24" t="s">
        <v>7209</v>
      </c>
      <c r="J2130" s="24"/>
      <c r="K2130" s="24"/>
      <c r="L2130" s="24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</row>
    <row r="2131" spans="1:29" ht="26.25" customHeight="1" x14ac:dyDescent="0.2">
      <c r="A2131" s="6" t="s">
        <v>2731</v>
      </c>
      <c r="B2131" s="6" t="s">
        <v>2868</v>
      </c>
      <c r="C2131" s="6"/>
      <c r="D2131" s="6"/>
      <c r="E2131" s="6"/>
      <c r="F2131" s="6" t="s">
        <v>7657</v>
      </c>
      <c r="G2131" s="24" t="s">
        <v>7658</v>
      </c>
      <c r="H2131" s="24"/>
      <c r="I2131" s="24" t="s">
        <v>6042</v>
      </c>
      <c r="J2131" s="24"/>
      <c r="K2131" s="24"/>
      <c r="L2131" s="24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</row>
    <row r="2132" spans="1:29" ht="26.25" customHeight="1" x14ac:dyDescent="0.2">
      <c r="A2132" s="6" t="s">
        <v>5020</v>
      </c>
      <c r="B2132" s="6" t="s">
        <v>5451</v>
      </c>
      <c r="C2132" s="6"/>
      <c r="D2132" s="6"/>
      <c r="E2132" s="6"/>
      <c r="F2132" s="6" t="s">
        <v>7659</v>
      </c>
      <c r="G2132" s="24" t="s">
        <v>4656</v>
      </c>
      <c r="H2132" s="24"/>
      <c r="I2132" s="24" t="s">
        <v>485</v>
      </c>
      <c r="J2132" s="24"/>
      <c r="K2132" s="24"/>
      <c r="L2132" s="24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</row>
    <row r="2133" spans="1:29" ht="26.25" customHeight="1" x14ac:dyDescent="0.2">
      <c r="A2133" s="6" t="s">
        <v>5187</v>
      </c>
      <c r="B2133" s="6" t="s">
        <v>7660</v>
      </c>
      <c r="C2133" s="6"/>
      <c r="D2133" s="6"/>
      <c r="E2133" s="6"/>
      <c r="F2133" s="6" t="s">
        <v>7661</v>
      </c>
      <c r="G2133" s="24" t="s">
        <v>2633</v>
      </c>
      <c r="H2133" s="24"/>
      <c r="I2133" s="24" t="s">
        <v>1038</v>
      </c>
      <c r="J2133" s="24"/>
      <c r="K2133" s="24"/>
      <c r="L2133" s="24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</row>
    <row r="2134" spans="1:29" ht="26.25" customHeight="1" x14ac:dyDescent="0.2">
      <c r="A2134" s="6" t="s">
        <v>3366</v>
      </c>
      <c r="B2134" s="6" t="s">
        <v>1723</v>
      </c>
      <c r="C2134" s="6"/>
      <c r="D2134" s="6"/>
      <c r="E2134" s="6"/>
      <c r="F2134" s="6" t="s">
        <v>7662</v>
      </c>
      <c r="G2134" s="24" t="s">
        <v>1522</v>
      </c>
      <c r="H2134" s="24"/>
      <c r="I2134" s="24" t="s">
        <v>1190</v>
      </c>
      <c r="J2134" s="24"/>
      <c r="K2134" s="24"/>
      <c r="L2134" s="24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</row>
    <row r="2135" spans="1:29" ht="26.25" customHeight="1" x14ac:dyDescent="0.2">
      <c r="A2135" s="6" t="s">
        <v>7183</v>
      </c>
      <c r="B2135" s="6" t="s">
        <v>7663</v>
      </c>
      <c r="C2135" s="6"/>
      <c r="D2135" s="6"/>
      <c r="E2135" s="6"/>
      <c r="F2135" s="6" t="s">
        <v>7664</v>
      </c>
      <c r="G2135" s="24" t="s">
        <v>4156</v>
      </c>
      <c r="H2135" s="24"/>
      <c r="I2135" s="24" t="s">
        <v>175</v>
      </c>
      <c r="J2135" s="24"/>
      <c r="K2135" s="24"/>
      <c r="L2135" s="24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</row>
    <row r="2136" spans="1:29" ht="26.25" customHeight="1" x14ac:dyDescent="0.2">
      <c r="A2136" s="6" t="s">
        <v>4977</v>
      </c>
      <c r="B2136" s="6" t="s">
        <v>1602</v>
      </c>
      <c r="C2136" s="6"/>
      <c r="D2136" s="6"/>
      <c r="E2136" s="6"/>
      <c r="F2136" s="6" t="s">
        <v>7665</v>
      </c>
      <c r="G2136" s="24" t="s">
        <v>2231</v>
      </c>
      <c r="H2136" s="24"/>
      <c r="I2136" s="24" t="s">
        <v>7255</v>
      </c>
      <c r="J2136" s="24"/>
      <c r="K2136" s="24"/>
      <c r="L2136" s="24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</row>
    <row r="2137" spans="1:29" ht="26.25" customHeight="1" x14ac:dyDescent="0.2">
      <c r="A2137" s="6" t="s">
        <v>4311</v>
      </c>
      <c r="B2137" s="6" t="s">
        <v>7666</v>
      </c>
      <c r="C2137" s="6"/>
      <c r="D2137" s="6"/>
      <c r="E2137" s="6"/>
      <c r="F2137" s="6" t="s">
        <v>7665</v>
      </c>
      <c r="G2137" s="24" t="s">
        <v>6031</v>
      </c>
      <c r="H2137" s="24"/>
      <c r="I2137" s="24" t="s">
        <v>4672</v>
      </c>
      <c r="J2137" s="24"/>
      <c r="K2137" s="24"/>
      <c r="L2137" s="24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</row>
    <row r="2138" spans="1:29" ht="26.25" customHeight="1" x14ac:dyDescent="0.2">
      <c r="A2138" s="6" t="s">
        <v>4604</v>
      </c>
      <c r="B2138" s="6" t="s">
        <v>7667</v>
      </c>
      <c r="C2138" s="6"/>
      <c r="D2138" s="6"/>
      <c r="E2138" s="6"/>
      <c r="F2138" s="6" t="s">
        <v>7668</v>
      </c>
      <c r="G2138" s="24" t="s">
        <v>152</v>
      </c>
      <c r="H2138" s="24"/>
      <c r="I2138" s="24" t="s">
        <v>3571</v>
      </c>
      <c r="J2138" s="24"/>
      <c r="K2138" s="24"/>
      <c r="L2138" s="24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</row>
    <row r="2139" spans="1:29" ht="26.25" customHeight="1" x14ac:dyDescent="0.2">
      <c r="A2139" s="6" t="s">
        <v>7669</v>
      </c>
      <c r="B2139" s="6" t="s">
        <v>7670</v>
      </c>
      <c r="C2139" s="6"/>
      <c r="D2139" s="6"/>
      <c r="E2139" s="6"/>
      <c r="F2139" s="6" t="s">
        <v>7671</v>
      </c>
      <c r="G2139" s="24" t="s">
        <v>484</v>
      </c>
      <c r="H2139" s="24"/>
      <c r="I2139" s="24" t="s">
        <v>4353</v>
      </c>
      <c r="J2139" s="24"/>
      <c r="K2139" s="24"/>
      <c r="L2139" s="24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</row>
    <row r="2140" spans="1:29" ht="26.25" customHeight="1" x14ac:dyDescent="0.2">
      <c r="A2140" s="6" t="s">
        <v>1338</v>
      </c>
      <c r="B2140" s="6" t="s">
        <v>6847</v>
      </c>
      <c r="C2140" s="6"/>
      <c r="D2140" s="6"/>
      <c r="E2140" s="6"/>
      <c r="F2140" s="6" t="s">
        <v>7672</v>
      </c>
      <c r="G2140" s="24" t="s">
        <v>2474</v>
      </c>
      <c r="H2140" s="24"/>
      <c r="I2140" s="24" t="s">
        <v>4757</v>
      </c>
      <c r="J2140" s="24"/>
      <c r="K2140" s="24"/>
      <c r="L2140" s="24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</row>
    <row r="2141" spans="1:29" ht="26.25" customHeight="1" x14ac:dyDescent="0.2">
      <c r="A2141" s="6" t="s">
        <v>6324</v>
      </c>
      <c r="B2141" s="6" t="s">
        <v>4348</v>
      </c>
      <c r="C2141" s="6"/>
      <c r="D2141" s="6"/>
      <c r="E2141" s="6"/>
      <c r="F2141" s="6" t="s">
        <v>7673</v>
      </c>
      <c r="G2141" s="24" t="s">
        <v>82</v>
      </c>
      <c r="H2141" s="24"/>
      <c r="I2141" s="24" t="s">
        <v>130</v>
      </c>
      <c r="J2141" s="24"/>
      <c r="K2141" s="24"/>
      <c r="L2141" s="24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</row>
    <row r="2142" spans="1:29" ht="26.25" customHeight="1" x14ac:dyDescent="0.2">
      <c r="A2142" s="6" t="s">
        <v>5340</v>
      </c>
      <c r="B2142" s="6" t="s">
        <v>1597</v>
      </c>
      <c r="C2142" s="6"/>
      <c r="D2142" s="6"/>
      <c r="E2142" s="6"/>
      <c r="F2142" s="6" t="s">
        <v>7674</v>
      </c>
      <c r="G2142" s="24" t="s">
        <v>2823</v>
      </c>
      <c r="H2142" s="24"/>
      <c r="I2142" s="24" t="s">
        <v>51</v>
      </c>
      <c r="J2142" s="24"/>
      <c r="K2142" s="24"/>
      <c r="L2142" s="24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</row>
    <row r="2143" spans="1:29" ht="26.25" customHeight="1" x14ac:dyDescent="0.2">
      <c r="A2143" s="6" t="s">
        <v>3729</v>
      </c>
      <c r="B2143" s="6" t="s">
        <v>4123</v>
      </c>
      <c r="C2143" s="6"/>
      <c r="D2143" s="6"/>
      <c r="E2143" s="6"/>
      <c r="F2143" s="6" t="s">
        <v>7675</v>
      </c>
      <c r="G2143" s="24">
        <v>34.159999999999997</v>
      </c>
      <c r="H2143" s="24"/>
      <c r="I2143" s="24" t="s">
        <v>188</v>
      </c>
      <c r="J2143" s="24"/>
      <c r="K2143" s="24"/>
      <c r="L2143" s="24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</row>
    <row r="2144" spans="1:29" ht="26.25" customHeight="1" x14ac:dyDescent="0.2">
      <c r="A2144" s="6" t="s">
        <v>5725</v>
      </c>
      <c r="B2144" s="6" t="s">
        <v>1163</v>
      </c>
      <c r="C2144" s="6"/>
      <c r="D2144" s="6"/>
      <c r="E2144" s="6"/>
      <c r="F2144" s="6" t="s">
        <v>7676</v>
      </c>
      <c r="G2144" s="24" t="s">
        <v>3714</v>
      </c>
      <c r="H2144" s="24"/>
      <c r="I2144" s="24" t="s">
        <v>1257</v>
      </c>
      <c r="J2144" s="24"/>
      <c r="K2144" s="24"/>
      <c r="L2144" s="24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</row>
    <row r="2145" spans="1:29" ht="26.25" customHeight="1" x14ac:dyDescent="0.2">
      <c r="A2145" s="6" t="s">
        <v>146</v>
      </c>
      <c r="B2145" s="6" t="s">
        <v>1488</v>
      </c>
      <c r="C2145" s="6"/>
      <c r="D2145" s="6"/>
      <c r="E2145" s="6"/>
      <c r="F2145" s="6" t="s">
        <v>7677</v>
      </c>
      <c r="G2145" s="24" t="s">
        <v>2567</v>
      </c>
      <c r="H2145" s="24"/>
      <c r="I2145" s="24" t="s">
        <v>7482</v>
      </c>
      <c r="J2145" s="24"/>
      <c r="K2145" s="24"/>
      <c r="L2145" s="24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</row>
    <row r="2146" spans="1:29" ht="26.25" customHeight="1" x14ac:dyDescent="0.2">
      <c r="A2146" s="6" t="s">
        <v>302</v>
      </c>
      <c r="B2146" s="6" t="s">
        <v>325</v>
      </c>
      <c r="C2146" s="6"/>
      <c r="D2146" s="6"/>
      <c r="E2146" s="6"/>
      <c r="F2146" s="6" t="s">
        <v>7678</v>
      </c>
      <c r="G2146" s="24" t="s">
        <v>2920</v>
      </c>
      <c r="H2146" s="24"/>
      <c r="I2146" s="24" t="s">
        <v>6950</v>
      </c>
      <c r="J2146" s="24"/>
      <c r="K2146" s="24"/>
      <c r="L2146" s="24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</row>
    <row r="2147" spans="1:29" ht="26.25" customHeight="1" x14ac:dyDescent="0.2">
      <c r="A2147" s="6" t="s">
        <v>7679</v>
      </c>
      <c r="B2147" s="6" t="s">
        <v>2818</v>
      </c>
      <c r="C2147" s="6"/>
      <c r="D2147" s="6"/>
      <c r="E2147" s="6"/>
      <c r="F2147" s="6" t="s">
        <v>7680</v>
      </c>
      <c r="G2147" s="24" t="s">
        <v>7681</v>
      </c>
      <c r="H2147" s="24"/>
      <c r="I2147" s="24" t="s">
        <v>5549</v>
      </c>
      <c r="J2147" s="24"/>
      <c r="K2147" s="24"/>
      <c r="L2147" s="24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</row>
    <row r="2148" spans="1:29" ht="26.25" customHeight="1" x14ac:dyDescent="0.2">
      <c r="A2148" s="6" t="s">
        <v>2812</v>
      </c>
      <c r="B2148" s="6" t="s">
        <v>3281</v>
      </c>
      <c r="C2148" s="6"/>
      <c r="D2148" s="6"/>
      <c r="E2148" s="6"/>
      <c r="F2148" s="6" t="s">
        <v>7682</v>
      </c>
      <c r="G2148" s="24" t="s">
        <v>2652</v>
      </c>
      <c r="H2148" s="24"/>
      <c r="I2148" s="24" t="s">
        <v>915</v>
      </c>
      <c r="J2148" s="24"/>
      <c r="K2148" s="24"/>
      <c r="L2148" s="24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</row>
    <row r="2149" spans="1:29" ht="26.25" customHeight="1" x14ac:dyDescent="0.2">
      <c r="A2149" s="6" t="s">
        <v>288</v>
      </c>
      <c r="B2149" s="6" t="s">
        <v>7683</v>
      </c>
      <c r="C2149" s="6"/>
      <c r="D2149" s="6"/>
      <c r="E2149" s="6"/>
      <c r="F2149" s="6" t="s">
        <v>7684</v>
      </c>
      <c r="G2149" s="24" t="s">
        <v>106</v>
      </c>
      <c r="H2149" s="24"/>
      <c r="I2149" s="24" t="s">
        <v>4116</v>
      </c>
      <c r="J2149" s="24"/>
      <c r="K2149" s="24"/>
      <c r="L2149" s="24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</row>
    <row r="2150" spans="1:29" ht="26.25" customHeight="1" x14ac:dyDescent="0.2">
      <c r="A2150" s="6" t="s">
        <v>4956</v>
      </c>
      <c r="B2150" s="6" t="s">
        <v>1575</v>
      </c>
      <c r="C2150" s="6"/>
      <c r="D2150" s="6"/>
      <c r="E2150" s="6"/>
      <c r="F2150" s="6" t="s">
        <v>7685</v>
      </c>
      <c r="G2150" s="24" t="s">
        <v>5174</v>
      </c>
      <c r="H2150" s="24"/>
      <c r="I2150" s="24" t="s">
        <v>613</v>
      </c>
      <c r="J2150" s="24"/>
      <c r="K2150" s="24"/>
      <c r="L2150" s="24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</row>
    <row r="2151" spans="1:29" ht="26.25" customHeight="1" x14ac:dyDescent="0.2">
      <c r="A2151" s="6" t="s">
        <v>516</v>
      </c>
      <c r="B2151" s="6" t="s">
        <v>1032</v>
      </c>
      <c r="C2151" s="6"/>
      <c r="D2151" s="6"/>
      <c r="E2151" s="6"/>
      <c r="F2151" s="6" t="s">
        <v>7686</v>
      </c>
      <c r="G2151" s="24" t="s">
        <v>1822</v>
      </c>
      <c r="H2151" s="24"/>
      <c r="I2151" s="24" t="s">
        <v>7687</v>
      </c>
      <c r="J2151" s="24"/>
      <c r="K2151" s="24"/>
      <c r="L2151" s="24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</row>
    <row r="2152" spans="1:29" ht="26.25" customHeight="1" x14ac:dyDescent="0.2">
      <c r="A2152" s="6" t="s">
        <v>1695</v>
      </c>
      <c r="B2152" s="6" t="s">
        <v>7688</v>
      </c>
      <c r="C2152" s="6"/>
      <c r="D2152" s="6"/>
      <c r="E2152" s="6"/>
      <c r="F2152" s="6" t="s">
        <v>7689</v>
      </c>
      <c r="G2152" s="24" t="s">
        <v>7690</v>
      </c>
      <c r="H2152" s="24"/>
      <c r="I2152" s="24" t="s">
        <v>7691</v>
      </c>
      <c r="J2152" s="24"/>
      <c r="K2152" s="24"/>
      <c r="L2152" s="24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</row>
    <row r="2153" spans="1:29" ht="26.25" customHeight="1" x14ac:dyDescent="0.2">
      <c r="A2153" s="6" t="s">
        <v>715</v>
      </c>
      <c r="B2153" s="6" t="s">
        <v>3288</v>
      </c>
      <c r="C2153" s="6"/>
      <c r="D2153" s="6"/>
      <c r="E2153" s="6"/>
      <c r="F2153" s="6" t="s">
        <v>7692</v>
      </c>
      <c r="G2153" s="24" t="s">
        <v>1160</v>
      </c>
      <c r="H2153" s="24"/>
      <c r="I2153" s="24" t="s">
        <v>7693</v>
      </c>
      <c r="J2153" s="24"/>
      <c r="K2153" s="24"/>
      <c r="L2153" s="24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</row>
    <row r="2154" spans="1:29" ht="26.25" customHeight="1" x14ac:dyDescent="0.2">
      <c r="A2154" s="6" t="s">
        <v>806</v>
      </c>
      <c r="B2154" s="6" t="s">
        <v>3942</v>
      </c>
      <c r="C2154" s="6"/>
      <c r="D2154" s="6"/>
      <c r="E2154" s="6"/>
      <c r="F2154" s="6" t="s">
        <v>7694</v>
      </c>
      <c r="G2154" s="24" t="s">
        <v>7695</v>
      </c>
      <c r="H2154" s="24"/>
      <c r="I2154" s="24" t="s">
        <v>7696</v>
      </c>
      <c r="J2154" s="24"/>
      <c r="K2154" s="24"/>
      <c r="L2154" s="24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</row>
    <row r="2155" spans="1:29" ht="26.25" customHeight="1" x14ac:dyDescent="0.2">
      <c r="A2155" s="6" t="s">
        <v>5291</v>
      </c>
      <c r="B2155" s="6" t="s">
        <v>5573</v>
      </c>
      <c r="C2155" s="6"/>
      <c r="D2155" s="6"/>
      <c r="E2155" s="6"/>
      <c r="F2155" s="6" t="s">
        <v>7697</v>
      </c>
      <c r="G2155" s="24" t="s">
        <v>4523</v>
      </c>
      <c r="H2155" s="24"/>
      <c r="I2155" s="24" t="s">
        <v>443</v>
      </c>
      <c r="J2155" s="24"/>
      <c r="K2155" s="24"/>
      <c r="L2155" s="24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</row>
    <row r="2156" spans="1:29" ht="26.25" customHeight="1" x14ac:dyDescent="0.2">
      <c r="A2156" s="6" t="s">
        <v>1824</v>
      </c>
      <c r="B2156" s="6" t="s">
        <v>30</v>
      </c>
      <c r="C2156" s="6"/>
      <c r="D2156" s="6"/>
      <c r="E2156" s="6"/>
      <c r="F2156" s="6" t="s">
        <v>7698</v>
      </c>
      <c r="G2156" s="24" t="s">
        <v>663</v>
      </c>
      <c r="H2156" s="24"/>
      <c r="I2156" s="24" t="s">
        <v>427</v>
      </c>
      <c r="J2156" s="24"/>
      <c r="K2156" s="24"/>
      <c r="L2156" s="24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</row>
    <row r="2157" spans="1:29" ht="26.25" customHeight="1" x14ac:dyDescent="0.2">
      <c r="A2157" s="6" t="s">
        <v>2699</v>
      </c>
      <c r="B2157" s="6" t="s">
        <v>995</v>
      </c>
      <c r="C2157" s="6"/>
      <c r="D2157" s="6"/>
      <c r="E2157" s="6"/>
      <c r="F2157" s="6" t="s">
        <v>7699</v>
      </c>
      <c r="G2157" s="24" t="s">
        <v>264</v>
      </c>
      <c r="H2157" s="24"/>
      <c r="I2157" s="24" t="s">
        <v>354</v>
      </c>
      <c r="J2157" s="24"/>
      <c r="K2157" s="24"/>
      <c r="L2157" s="24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</row>
    <row r="2158" spans="1:29" ht="26.25" customHeight="1" x14ac:dyDescent="0.2">
      <c r="A2158" s="6" t="s">
        <v>6667</v>
      </c>
      <c r="B2158" s="6" t="s">
        <v>7700</v>
      </c>
      <c r="C2158" s="6"/>
      <c r="D2158" s="6"/>
      <c r="E2158" s="6"/>
      <c r="F2158" s="6" t="s">
        <v>7701</v>
      </c>
      <c r="G2158" s="24" t="s">
        <v>114</v>
      </c>
      <c r="H2158" s="24"/>
      <c r="I2158" s="24" t="s">
        <v>212</v>
      </c>
      <c r="J2158" s="24"/>
      <c r="K2158" s="24"/>
      <c r="L2158" s="24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</row>
    <row r="2159" spans="1:29" ht="26.25" customHeight="1" x14ac:dyDescent="0.2">
      <c r="A2159" s="6" t="s">
        <v>1869</v>
      </c>
      <c r="B2159" s="6" t="s">
        <v>1009</v>
      </c>
      <c r="C2159" s="6"/>
      <c r="D2159" s="6"/>
      <c r="E2159" s="6"/>
      <c r="F2159" s="6" t="s">
        <v>7702</v>
      </c>
      <c r="G2159" s="24" t="s">
        <v>707</v>
      </c>
      <c r="H2159" s="24"/>
      <c r="I2159" s="24" t="s">
        <v>1273</v>
      </c>
      <c r="J2159" s="24"/>
      <c r="K2159" s="24"/>
      <c r="L2159" s="24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</row>
    <row r="2160" spans="1:29" ht="26.25" customHeight="1" x14ac:dyDescent="0.2">
      <c r="A2160" s="6" t="s">
        <v>139</v>
      </c>
      <c r="B2160" s="6" t="s">
        <v>5335</v>
      </c>
      <c r="C2160" s="6"/>
      <c r="D2160" s="6"/>
      <c r="E2160" s="6"/>
      <c r="F2160" s="6" t="s">
        <v>7703</v>
      </c>
      <c r="G2160" s="24" t="s">
        <v>144</v>
      </c>
      <c r="H2160" s="24"/>
      <c r="I2160" s="24" t="s">
        <v>3314</v>
      </c>
      <c r="J2160" s="24"/>
      <c r="K2160" s="24"/>
      <c r="L2160" s="24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</row>
    <row r="2161" spans="1:29" ht="26.25" customHeight="1" x14ac:dyDescent="0.2">
      <c r="A2161" s="6" t="s">
        <v>4925</v>
      </c>
      <c r="B2161" s="6" t="s">
        <v>7704</v>
      </c>
      <c r="C2161" s="6"/>
      <c r="D2161" s="6"/>
      <c r="E2161" s="6"/>
      <c r="F2161" s="6" t="s">
        <v>7705</v>
      </c>
      <c r="G2161" s="24" t="s">
        <v>4091</v>
      </c>
      <c r="H2161" s="24"/>
      <c r="I2161" s="24" t="s">
        <v>1063</v>
      </c>
      <c r="J2161" s="24"/>
      <c r="K2161" s="24"/>
      <c r="L2161" s="24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</row>
    <row r="2162" spans="1:29" ht="26.25" customHeight="1" x14ac:dyDescent="0.2">
      <c r="A2162" s="6" t="s">
        <v>890</v>
      </c>
      <c r="B2162" s="6" t="s">
        <v>4936</v>
      </c>
      <c r="C2162" s="6"/>
      <c r="D2162" s="6"/>
      <c r="E2162" s="6"/>
      <c r="F2162" s="6" t="s">
        <v>7706</v>
      </c>
      <c r="G2162" s="24" t="s">
        <v>1000</v>
      </c>
      <c r="H2162" s="24"/>
      <c r="I2162" s="24" t="s">
        <v>1372</v>
      </c>
      <c r="J2162" s="24"/>
      <c r="K2162" s="24"/>
      <c r="L2162" s="24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</row>
    <row r="2163" spans="1:29" ht="26.25" customHeight="1" x14ac:dyDescent="0.2">
      <c r="A2163" s="6" t="s">
        <v>1139</v>
      </c>
      <c r="B2163" s="6" t="s">
        <v>891</v>
      </c>
      <c r="C2163" s="6"/>
      <c r="D2163" s="6"/>
      <c r="E2163" s="6"/>
      <c r="F2163" s="6" t="s">
        <v>7707</v>
      </c>
      <c r="G2163" s="24" t="s">
        <v>353</v>
      </c>
      <c r="H2163" s="24"/>
      <c r="I2163" s="24" t="s">
        <v>7708</v>
      </c>
      <c r="J2163" s="24"/>
      <c r="K2163" s="24"/>
      <c r="L2163" s="24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</row>
    <row r="2164" spans="1:29" ht="26.25" customHeight="1" x14ac:dyDescent="0.2">
      <c r="A2164" s="6" t="s">
        <v>5283</v>
      </c>
      <c r="B2164" s="6" t="s">
        <v>245</v>
      </c>
      <c r="C2164" s="6"/>
      <c r="D2164" s="6"/>
      <c r="E2164" s="6"/>
      <c r="F2164" s="6" t="s">
        <v>7709</v>
      </c>
      <c r="G2164" s="24" t="s">
        <v>2002</v>
      </c>
      <c r="H2164" s="24"/>
      <c r="I2164" s="24" t="s">
        <v>7710</v>
      </c>
      <c r="J2164" s="24"/>
      <c r="K2164" s="24"/>
      <c r="L2164" s="24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</row>
    <row r="2165" spans="1:29" ht="26.25" customHeight="1" x14ac:dyDescent="0.2">
      <c r="A2165" s="6" t="s">
        <v>1162</v>
      </c>
      <c r="B2165" s="6" t="s">
        <v>4056</v>
      </c>
      <c r="C2165" s="6"/>
      <c r="D2165" s="6"/>
      <c r="E2165" s="6"/>
      <c r="F2165" s="6" t="s">
        <v>7711</v>
      </c>
      <c r="G2165" s="24" t="s">
        <v>4994</v>
      </c>
      <c r="H2165" s="24"/>
      <c r="I2165" s="24" t="s">
        <v>7712</v>
      </c>
      <c r="J2165" s="24"/>
      <c r="K2165" s="24"/>
      <c r="L2165" s="24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</row>
    <row r="2166" spans="1:29" ht="26.25" customHeight="1" x14ac:dyDescent="0.2">
      <c r="A2166" s="6" t="s">
        <v>355</v>
      </c>
      <c r="B2166" s="6" t="s">
        <v>1288</v>
      </c>
      <c r="C2166" s="6"/>
      <c r="D2166" s="6"/>
      <c r="E2166" s="6"/>
      <c r="F2166" s="6" t="s">
        <v>7713</v>
      </c>
      <c r="G2166" s="24" t="s">
        <v>1227</v>
      </c>
      <c r="H2166" s="24"/>
      <c r="I2166" s="24" t="s">
        <v>1169</v>
      </c>
      <c r="J2166" s="24"/>
      <c r="K2166" s="24"/>
      <c r="L2166" s="24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</row>
    <row r="2167" spans="1:29" ht="26.25" customHeight="1" x14ac:dyDescent="0.2">
      <c r="A2167" s="6" t="s">
        <v>7714</v>
      </c>
      <c r="B2167" s="6" t="s">
        <v>3624</v>
      </c>
      <c r="C2167" s="6"/>
      <c r="D2167" s="6"/>
      <c r="E2167" s="6"/>
      <c r="F2167" s="6" t="s">
        <v>7715</v>
      </c>
      <c r="G2167" s="24" t="s">
        <v>6621</v>
      </c>
      <c r="H2167" s="24"/>
      <c r="I2167" s="24" t="s">
        <v>1418</v>
      </c>
      <c r="J2167" s="24"/>
      <c r="K2167" s="24"/>
      <c r="L2167" s="24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</row>
    <row r="2168" spans="1:29" ht="26.25" customHeight="1" x14ac:dyDescent="0.2">
      <c r="A2168" s="6" t="s">
        <v>1350</v>
      </c>
      <c r="B2168" s="6" t="s">
        <v>4195</v>
      </c>
      <c r="C2168" s="6"/>
      <c r="D2168" s="6"/>
      <c r="E2168" s="6"/>
      <c r="F2168" s="6" t="s">
        <v>7716</v>
      </c>
      <c r="G2168" s="24" t="s">
        <v>2915</v>
      </c>
      <c r="H2168" s="24"/>
      <c r="I2168" s="24" t="s">
        <v>3590</v>
      </c>
      <c r="J2168" s="24"/>
      <c r="K2168" s="24"/>
      <c r="L2168" s="24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</row>
    <row r="2169" spans="1:29" ht="26.25" customHeight="1" x14ac:dyDescent="0.2">
      <c r="A2169" s="6" t="s">
        <v>4878</v>
      </c>
      <c r="B2169" s="6" t="s">
        <v>5335</v>
      </c>
      <c r="C2169" s="6"/>
      <c r="D2169" s="6"/>
      <c r="E2169" s="6"/>
      <c r="F2169" s="6" t="s">
        <v>7717</v>
      </c>
      <c r="G2169" s="24" t="s">
        <v>256</v>
      </c>
      <c r="H2169" s="24"/>
      <c r="I2169" s="24" t="s">
        <v>5830</v>
      </c>
      <c r="J2169" s="24"/>
      <c r="K2169" s="24"/>
      <c r="L2169" s="24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</row>
    <row r="2170" spans="1:29" ht="26.25" customHeight="1" x14ac:dyDescent="0.2">
      <c r="A2170" s="6" t="s">
        <v>2387</v>
      </c>
      <c r="B2170" s="6" t="s">
        <v>4710</v>
      </c>
      <c r="C2170" s="6"/>
      <c r="D2170" s="6"/>
      <c r="E2170" s="6"/>
      <c r="F2170" s="6" t="s">
        <v>7718</v>
      </c>
      <c r="G2170" s="24" t="s">
        <v>2002</v>
      </c>
      <c r="H2170" s="24"/>
      <c r="I2170" s="24" t="s">
        <v>7719</v>
      </c>
      <c r="J2170" s="24"/>
      <c r="K2170" s="24"/>
      <c r="L2170" s="24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</row>
    <row r="2171" spans="1:29" ht="26.25" customHeight="1" x14ac:dyDescent="0.2">
      <c r="A2171" s="6" t="s">
        <v>2152</v>
      </c>
      <c r="B2171" s="6" t="s">
        <v>5614</v>
      </c>
      <c r="C2171" s="6"/>
      <c r="D2171" s="6"/>
      <c r="E2171" s="6"/>
      <c r="F2171" s="6" t="s">
        <v>7720</v>
      </c>
      <c r="G2171" s="24" t="s">
        <v>7721</v>
      </c>
      <c r="H2171" s="24"/>
      <c r="I2171" s="24" t="s">
        <v>7722</v>
      </c>
      <c r="J2171" s="24"/>
      <c r="K2171" s="24"/>
      <c r="L2171" s="24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</row>
    <row r="2172" spans="1:29" ht="26.25" customHeight="1" x14ac:dyDescent="0.2">
      <c r="A2172" s="6" t="s">
        <v>6810</v>
      </c>
      <c r="B2172" s="6" t="s">
        <v>3328</v>
      </c>
      <c r="C2172" s="6"/>
      <c r="D2172" s="6"/>
      <c r="E2172" s="6"/>
      <c r="F2172" s="6" t="s">
        <v>7723</v>
      </c>
      <c r="G2172" s="24" t="s">
        <v>2799</v>
      </c>
      <c r="H2172" s="24"/>
      <c r="I2172" s="24" t="s">
        <v>7724</v>
      </c>
      <c r="J2172" s="24"/>
      <c r="K2172" s="24"/>
      <c r="L2172" s="24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</row>
    <row r="2173" spans="1:29" ht="26.25" customHeight="1" x14ac:dyDescent="0.2">
      <c r="A2173" s="6" t="s">
        <v>6810</v>
      </c>
      <c r="B2173" s="6" t="s">
        <v>30</v>
      </c>
      <c r="C2173" s="6"/>
      <c r="D2173" s="6"/>
      <c r="E2173" s="6"/>
      <c r="F2173" s="6" t="s">
        <v>7725</v>
      </c>
      <c r="G2173" s="24" t="s">
        <v>3445</v>
      </c>
      <c r="H2173" s="24"/>
      <c r="I2173" s="24" t="s">
        <v>2451</v>
      </c>
      <c r="J2173" s="24"/>
      <c r="K2173" s="24"/>
      <c r="L2173" s="24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</row>
    <row r="2174" spans="1:29" ht="26.25" customHeight="1" x14ac:dyDescent="0.2">
      <c r="A2174" s="6" t="s">
        <v>7070</v>
      </c>
      <c r="B2174" s="6" t="s">
        <v>4918</v>
      </c>
      <c r="C2174" s="6"/>
      <c r="D2174" s="6"/>
      <c r="E2174" s="6"/>
      <c r="F2174" s="6" t="s">
        <v>7726</v>
      </c>
      <c r="G2174" s="24" t="s">
        <v>2614</v>
      </c>
      <c r="H2174" s="24"/>
      <c r="I2174" s="24" t="s">
        <v>7727</v>
      </c>
      <c r="J2174" s="24"/>
      <c r="K2174" s="24"/>
      <c r="L2174" s="24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</row>
    <row r="2175" spans="1:29" ht="26.25" customHeight="1" x14ac:dyDescent="0.2">
      <c r="A2175" s="6" t="s">
        <v>7728</v>
      </c>
      <c r="B2175" s="6" t="s">
        <v>7729</v>
      </c>
      <c r="C2175" s="6"/>
      <c r="D2175" s="6"/>
      <c r="E2175" s="6"/>
      <c r="F2175" s="6" t="s">
        <v>7730</v>
      </c>
      <c r="G2175" s="24" t="s">
        <v>380</v>
      </c>
      <c r="H2175" s="24"/>
      <c r="I2175" s="24" t="s">
        <v>1788</v>
      </c>
      <c r="J2175" s="24"/>
      <c r="K2175" s="24"/>
      <c r="L2175" s="24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</row>
    <row r="2176" spans="1:29" ht="26.25" customHeight="1" x14ac:dyDescent="0.2">
      <c r="A2176" s="6" t="s">
        <v>2489</v>
      </c>
      <c r="B2176" s="6" t="s">
        <v>2647</v>
      </c>
      <c r="C2176" s="6"/>
      <c r="D2176" s="6"/>
      <c r="E2176" s="6"/>
      <c r="F2176" s="6" t="s">
        <v>7731</v>
      </c>
      <c r="G2176" s="24" t="s">
        <v>3605</v>
      </c>
      <c r="H2176" s="24"/>
      <c r="I2176" s="24" t="s">
        <v>7732</v>
      </c>
      <c r="J2176" s="24"/>
      <c r="K2176" s="24"/>
      <c r="L2176" s="24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</row>
    <row r="2177" spans="1:29" ht="26.25" customHeight="1" x14ac:dyDescent="0.2">
      <c r="A2177" s="6" t="s">
        <v>785</v>
      </c>
      <c r="B2177" s="6" t="s">
        <v>3572</v>
      </c>
      <c r="C2177" s="6"/>
      <c r="D2177" s="6"/>
      <c r="E2177" s="6"/>
      <c r="F2177" s="6" t="s">
        <v>7733</v>
      </c>
      <c r="G2177" s="24" t="s">
        <v>2614</v>
      </c>
      <c r="H2177" s="24"/>
      <c r="I2177" s="24" t="s">
        <v>7734</v>
      </c>
      <c r="J2177" s="24"/>
      <c r="K2177" s="24"/>
      <c r="L2177" s="24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</row>
    <row r="2178" spans="1:29" ht="26.25" customHeight="1" x14ac:dyDescent="0.2">
      <c r="A2178" s="6" t="s">
        <v>548</v>
      </c>
      <c r="B2178" s="6" t="s">
        <v>1838</v>
      </c>
      <c r="C2178" s="6"/>
      <c r="D2178" s="6"/>
      <c r="E2178" s="6"/>
      <c r="F2178" s="6" t="s">
        <v>7735</v>
      </c>
      <c r="G2178" s="24" t="s">
        <v>1639</v>
      </c>
      <c r="H2178" s="24"/>
      <c r="I2178" s="24" t="s">
        <v>7736</v>
      </c>
      <c r="J2178" s="24"/>
      <c r="K2178" s="24"/>
      <c r="L2178" s="24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</row>
    <row r="2179" spans="1:29" ht="26.25" customHeight="1" x14ac:dyDescent="0.2">
      <c r="A2179" s="6" t="s">
        <v>5416</v>
      </c>
      <c r="B2179" s="6" t="s">
        <v>2084</v>
      </c>
      <c r="C2179" s="6"/>
      <c r="D2179" s="6"/>
      <c r="E2179" s="6"/>
      <c r="F2179" s="6" t="s">
        <v>7737</v>
      </c>
      <c r="G2179" s="24" t="s">
        <v>707</v>
      </c>
      <c r="H2179" s="24"/>
      <c r="I2179" s="24" t="s">
        <v>7738</v>
      </c>
      <c r="J2179" s="24"/>
      <c r="K2179" s="24"/>
      <c r="L2179" s="24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</row>
    <row r="2180" spans="1:29" ht="26.25" customHeight="1" x14ac:dyDescent="0.2">
      <c r="A2180" s="6" t="s">
        <v>5416</v>
      </c>
      <c r="B2180" s="6" t="s">
        <v>317</v>
      </c>
      <c r="C2180" s="6"/>
      <c r="D2180" s="6"/>
      <c r="E2180" s="6"/>
      <c r="F2180" s="6" t="s">
        <v>7739</v>
      </c>
      <c r="G2180" s="24" t="s">
        <v>3226</v>
      </c>
      <c r="H2180" s="24"/>
      <c r="I2180" s="24" t="s">
        <v>7740</v>
      </c>
      <c r="J2180" s="24"/>
      <c r="K2180" s="24"/>
      <c r="L2180" s="24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</row>
    <row r="2181" spans="1:29" ht="26.25" customHeight="1" x14ac:dyDescent="0.2">
      <c r="A2181" s="6" t="s">
        <v>1162</v>
      </c>
      <c r="B2181" s="6" t="s">
        <v>4441</v>
      </c>
      <c r="C2181" s="6"/>
      <c r="D2181" s="6"/>
      <c r="E2181" s="6"/>
      <c r="F2181" s="6" t="s">
        <v>7741</v>
      </c>
      <c r="G2181" s="24" t="s">
        <v>1264</v>
      </c>
      <c r="H2181" s="24"/>
      <c r="I2181" s="24" t="s">
        <v>5830</v>
      </c>
      <c r="J2181" s="24"/>
      <c r="K2181" s="24"/>
      <c r="L2181" s="24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</row>
    <row r="2182" spans="1:29" ht="26.25" customHeight="1" x14ac:dyDescent="0.2">
      <c r="A2182" s="6" t="s">
        <v>3777</v>
      </c>
      <c r="B2182" s="6" t="s">
        <v>2034</v>
      </c>
      <c r="C2182" s="6"/>
      <c r="D2182" s="6"/>
      <c r="E2182" s="6"/>
      <c r="F2182" s="6" t="s">
        <v>7742</v>
      </c>
      <c r="G2182" s="24" t="s">
        <v>1975</v>
      </c>
      <c r="H2182" s="24"/>
      <c r="I2182" s="24" t="s">
        <v>6107</v>
      </c>
      <c r="J2182" s="24"/>
      <c r="K2182" s="24"/>
      <c r="L2182" s="24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</row>
    <row r="2183" spans="1:29" ht="26.25" customHeight="1" x14ac:dyDescent="0.2">
      <c r="A2183" s="6" t="s">
        <v>1072</v>
      </c>
      <c r="B2183" s="6" t="s">
        <v>839</v>
      </c>
      <c r="C2183" s="6"/>
      <c r="D2183" s="6"/>
      <c r="E2183" s="6"/>
      <c r="F2183" s="6" t="s">
        <v>7743</v>
      </c>
      <c r="G2183" s="24" t="s">
        <v>3608</v>
      </c>
      <c r="H2183" s="24"/>
      <c r="I2183" s="24" t="s">
        <v>2290</v>
      </c>
      <c r="J2183" s="24"/>
      <c r="K2183" s="24"/>
      <c r="L2183" s="24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</row>
    <row r="2184" spans="1:29" ht="26.25" customHeight="1" x14ac:dyDescent="0.2">
      <c r="A2184" s="6" t="s">
        <v>7744</v>
      </c>
      <c r="B2184" s="6" t="s">
        <v>5772</v>
      </c>
      <c r="C2184" s="6"/>
      <c r="D2184" s="6"/>
      <c r="E2184" s="6"/>
      <c r="F2184" s="6" t="s">
        <v>7745</v>
      </c>
      <c r="G2184" s="24" t="s">
        <v>7746</v>
      </c>
      <c r="H2184" s="24"/>
      <c r="I2184" s="24" t="s">
        <v>6107</v>
      </c>
      <c r="J2184" s="24"/>
      <c r="K2184" s="24"/>
      <c r="L2184" s="24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</row>
    <row r="2185" spans="1:29" ht="26.25" customHeight="1" x14ac:dyDescent="0.2">
      <c r="A2185" s="6" t="s">
        <v>1510</v>
      </c>
      <c r="B2185" s="6" t="s">
        <v>267</v>
      </c>
      <c r="C2185" s="6"/>
      <c r="D2185" s="6"/>
      <c r="E2185" s="6"/>
      <c r="F2185" s="6" t="s">
        <v>7747</v>
      </c>
      <c r="G2185" s="24" t="s">
        <v>3608</v>
      </c>
      <c r="H2185" s="24"/>
      <c r="I2185" s="24" t="s">
        <v>7748</v>
      </c>
      <c r="J2185" s="24"/>
      <c r="K2185" s="24"/>
      <c r="L2185" s="24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</row>
    <row r="2186" spans="1:29" ht="26.25" customHeight="1" x14ac:dyDescent="0.2">
      <c r="A2186" s="6" t="s">
        <v>4169</v>
      </c>
      <c r="B2186" s="6" t="s">
        <v>4516</v>
      </c>
      <c r="C2186" s="6"/>
      <c r="D2186" s="6"/>
      <c r="E2186" s="6"/>
      <c r="F2186" s="6" t="s">
        <v>7749</v>
      </c>
      <c r="G2186" s="24" t="s">
        <v>5047</v>
      </c>
      <c r="H2186" s="24"/>
      <c r="I2186" s="24" t="s">
        <v>7750</v>
      </c>
      <c r="J2186" s="24"/>
      <c r="K2186" s="24"/>
      <c r="L2186" s="24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</row>
    <row r="2187" spans="1:29" ht="26.25" customHeight="1" x14ac:dyDescent="0.2">
      <c r="A2187" s="6" t="s">
        <v>2978</v>
      </c>
      <c r="B2187" s="6" t="s">
        <v>779</v>
      </c>
      <c r="C2187" s="6"/>
      <c r="D2187" s="6"/>
      <c r="E2187" s="6"/>
      <c r="F2187" s="6" t="s">
        <v>7751</v>
      </c>
      <c r="G2187" s="24" t="s">
        <v>286</v>
      </c>
      <c r="H2187" s="24"/>
      <c r="I2187" s="24" t="s">
        <v>7752</v>
      </c>
      <c r="J2187" s="24"/>
      <c r="K2187" s="24"/>
      <c r="L2187" s="24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</row>
    <row r="2188" spans="1:29" ht="26.25" customHeight="1" x14ac:dyDescent="0.2">
      <c r="A2188" s="6" t="s">
        <v>2988</v>
      </c>
      <c r="B2188" s="6" t="s">
        <v>2591</v>
      </c>
      <c r="C2188" s="6"/>
      <c r="D2188" s="6"/>
      <c r="E2188" s="6"/>
      <c r="F2188" s="6" t="s">
        <v>7753</v>
      </c>
      <c r="G2188" s="24" t="s">
        <v>5277</v>
      </c>
      <c r="H2188" s="24"/>
      <c r="I2188" s="24" t="s">
        <v>7754</v>
      </c>
      <c r="J2188" s="24"/>
      <c r="K2188" s="24"/>
      <c r="L2188" s="24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</row>
    <row r="2189" spans="1:29" ht="26.25" customHeight="1" x14ac:dyDescent="0.2">
      <c r="A2189" s="6" t="s">
        <v>7371</v>
      </c>
      <c r="B2189" s="6" t="s">
        <v>7755</v>
      </c>
      <c r="C2189" s="6"/>
      <c r="D2189" s="6"/>
      <c r="E2189" s="6"/>
      <c r="F2189" s="6" t="s">
        <v>7756</v>
      </c>
      <c r="G2189" s="24" t="s">
        <v>663</v>
      </c>
      <c r="H2189" s="24"/>
      <c r="I2189" s="24" t="s">
        <v>2475</v>
      </c>
      <c r="J2189" s="24"/>
      <c r="K2189" s="24"/>
      <c r="L2189" s="24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</row>
    <row r="2190" spans="1:29" ht="26.25" customHeight="1" x14ac:dyDescent="0.2">
      <c r="A2190" s="6" t="s">
        <v>1552</v>
      </c>
      <c r="B2190" s="6" t="s">
        <v>333</v>
      </c>
      <c r="C2190" s="6"/>
      <c r="D2190" s="6"/>
      <c r="E2190" s="6"/>
      <c r="F2190" s="6" t="s">
        <v>7757</v>
      </c>
      <c r="G2190" s="24" t="s">
        <v>2607</v>
      </c>
      <c r="H2190" s="24"/>
      <c r="I2190" s="24" t="s">
        <v>7758</v>
      </c>
      <c r="J2190" s="24"/>
      <c r="K2190" s="24"/>
      <c r="L2190" s="24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</row>
    <row r="2191" spans="1:29" ht="26.25" customHeight="1" x14ac:dyDescent="0.2">
      <c r="A2191" s="6" t="s">
        <v>4742</v>
      </c>
      <c r="B2191" s="6" t="s">
        <v>7759</v>
      </c>
      <c r="C2191" s="6"/>
      <c r="D2191" s="6"/>
      <c r="E2191" s="6"/>
      <c r="F2191" s="6" t="s">
        <v>7760</v>
      </c>
      <c r="G2191" s="24" t="s">
        <v>789</v>
      </c>
      <c r="H2191" s="24"/>
      <c r="I2191" s="24" t="s">
        <v>5086</v>
      </c>
      <c r="J2191" s="24"/>
      <c r="K2191" s="24"/>
      <c r="L2191" s="24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</row>
    <row r="2192" spans="1:29" ht="26.25" customHeight="1" x14ac:dyDescent="0.2">
      <c r="A2192" s="6" t="s">
        <v>139</v>
      </c>
      <c r="B2192" s="6" t="s">
        <v>2337</v>
      </c>
      <c r="C2192" s="6"/>
      <c r="D2192" s="6"/>
      <c r="E2192" s="6"/>
      <c r="F2192" s="6" t="s">
        <v>7761</v>
      </c>
      <c r="G2192" s="24" t="s">
        <v>1037</v>
      </c>
      <c r="H2192" s="24"/>
      <c r="I2192" s="24" t="s">
        <v>1203</v>
      </c>
      <c r="J2192" s="24"/>
      <c r="K2192" s="24"/>
      <c r="L2192" s="24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</row>
    <row r="2193" spans="1:29" ht="26.25" customHeight="1" x14ac:dyDescent="0.2">
      <c r="A2193" s="6" t="s">
        <v>374</v>
      </c>
      <c r="B2193" s="6" t="s">
        <v>2430</v>
      </c>
      <c r="C2193" s="6"/>
      <c r="D2193" s="6"/>
      <c r="E2193" s="6"/>
      <c r="F2193" s="6" t="s">
        <v>7762</v>
      </c>
      <c r="G2193" s="24" t="s">
        <v>940</v>
      </c>
      <c r="H2193" s="24"/>
      <c r="I2193" s="24" t="s">
        <v>2811</v>
      </c>
      <c r="J2193" s="24"/>
      <c r="K2193" s="24"/>
      <c r="L2193" s="24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</row>
    <row r="2194" spans="1:29" ht="26.25" customHeight="1" x14ac:dyDescent="0.2">
      <c r="A2194" s="6" t="s">
        <v>139</v>
      </c>
      <c r="B2194" s="6" t="s">
        <v>909</v>
      </c>
      <c r="C2194" s="6"/>
      <c r="D2194" s="6"/>
      <c r="E2194" s="6"/>
      <c r="F2194" s="6" t="s">
        <v>7763</v>
      </c>
      <c r="G2194" s="24" t="s">
        <v>1450</v>
      </c>
      <c r="H2194" s="24"/>
      <c r="I2194" s="24" t="s">
        <v>2329</v>
      </c>
      <c r="J2194" s="24"/>
      <c r="K2194" s="24"/>
      <c r="L2194" s="24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</row>
    <row r="2195" spans="1:29" ht="26.25" customHeight="1" x14ac:dyDescent="0.2">
      <c r="A2195" s="6" t="s">
        <v>2873</v>
      </c>
      <c r="B2195" s="6" t="s">
        <v>7499</v>
      </c>
      <c r="C2195" s="6"/>
      <c r="D2195" s="6"/>
      <c r="E2195" s="6"/>
      <c r="F2195" s="6" t="s">
        <v>7764</v>
      </c>
      <c r="G2195" s="24" t="s">
        <v>3608</v>
      </c>
      <c r="H2195" s="24"/>
      <c r="I2195" s="24" t="s">
        <v>83</v>
      </c>
      <c r="J2195" s="24"/>
      <c r="K2195" s="24"/>
      <c r="L2195" s="24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</row>
    <row r="2196" spans="1:29" ht="26.25" customHeight="1" x14ac:dyDescent="0.2">
      <c r="A2196" s="6" t="s">
        <v>436</v>
      </c>
      <c r="B2196" s="6" t="s">
        <v>6766</v>
      </c>
      <c r="C2196" s="6"/>
      <c r="D2196" s="6"/>
      <c r="E2196" s="6"/>
      <c r="F2196" s="6" t="s">
        <v>7765</v>
      </c>
      <c r="G2196" s="24" t="s">
        <v>2031</v>
      </c>
      <c r="H2196" s="24"/>
      <c r="I2196" s="24" t="s">
        <v>5432</v>
      </c>
      <c r="J2196" s="24"/>
      <c r="K2196" s="24"/>
      <c r="L2196" s="24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</row>
    <row r="2197" spans="1:29" ht="26.25" customHeight="1" x14ac:dyDescent="0.2">
      <c r="A2197" s="6" t="s">
        <v>7766</v>
      </c>
      <c r="B2197" s="6" t="s">
        <v>1373</v>
      </c>
      <c r="C2197" s="6"/>
      <c r="D2197" s="6"/>
      <c r="E2197" s="6"/>
      <c r="F2197" s="6" t="s">
        <v>7765</v>
      </c>
      <c r="G2197" s="24" t="s">
        <v>5431</v>
      </c>
      <c r="H2197" s="24"/>
      <c r="I2197" s="24" t="s">
        <v>5432</v>
      </c>
      <c r="J2197" s="24"/>
      <c r="K2197" s="24"/>
      <c r="L2197" s="24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</row>
    <row r="2198" spans="1:29" ht="26.25" customHeight="1" x14ac:dyDescent="0.2">
      <c r="A2198" s="6" t="s">
        <v>2892</v>
      </c>
      <c r="B2198" s="6" t="s">
        <v>1581</v>
      </c>
      <c r="C2198" s="6"/>
      <c r="D2198" s="6"/>
      <c r="E2198" s="6"/>
      <c r="F2198" s="6" t="s">
        <v>7767</v>
      </c>
      <c r="G2198" s="24" t="s">
        <v>1250</v>
      </c>
      <c r="H2198" s="24"/>
      <c r="I2198" s="24" t="s">
        <v>1801</v>
      </c>
      <c r="J2198" s="24"/>
      <c r="K2198" s="24"/>
      <c r="L2198" s="24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</row>
    <row r="2199" spans="1:29" ht="26.25" customHeight="1" x14ac:dyDescent="0.2">
      <c r="A2199" s="6" t="s">
        <v>1146</v>
      </c>
      <c r="B2199" s="6" t="s">
        <v>1838</v>
      </c>
      <c r="C2199" s="6"/>
      <c r="D2199" s="6"/>
      <c r="E2199" s="6"/>
      <c r="F2199" s="6" t="s">
        <v>7768</v>
      </c>
      <c r="G2199" s="24" t="s">
        <v>1329</v>
      </c>
      <c r="H2199" s="24"/>
      <c r="I2199" s="24" t="s">
        <v>4323</v>
      </c>
      <c r="J2199" s="24"/>
      <c r="K2199" s="24"/>
      <c r="L2199" s="24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</row>
    <row r="2200" spans="1:29" ht="26.25" customHeight="1" x14ac:dyDescent="0.2">
      <c r="A2200" s="6" t="s">
        <v>658</v>
      </c>
      <c r="B2200" s="6" t="s">
        <v>7499</v>
      </c>
      <c r="C2200" s="6"/>
      <c r="D2200" s="6"/>
      <c r="E2200" s="6"/>
      <c r="F2200" s="6" t="s">
        <v>7769</v>
      </c>
      <c r="G2200" s="24" t="s">
        <v>2817</v>
      </c>
      <c r="H2200" s="24"/>
      <c r="I2200" s="24" t="s">
        <v>790</v>
      </c>
      <c r="J2200" s="24"/>
      <c r="K2200" s="24"/>
      <c r="L2200" s="24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</row>
    <row r="2201" spans="1:29" ht="26.25" customHeight="1" x14ac:dyDescent="0.2">
      <c r="A2201" s="6" t="s">
        <v>1146</v>
      </c>
      <c r="B2201" s="6" t="s">
        <v>7196</v>
      </c>
      <c r="C2201" s="6"/>
      <c r="D2201" s="6"/>
      <c r="E2201" s="6"/>
      <c r="F2201" s="6" t="s">
        <v>7770</v>
      </c>
      <c r="G2201" s="24" t="s">
        <v>2334</v>
      </c>
      <c r="H2201" s="24"/>
      <c r="I2201" s="24" t="s">
        <v>671</v>
      </c>
      <c r="J2201" s="24"/>
      <c r="K2201" s="24"/>
      <c r="L2201" s="24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</row>
    <row r="2202" spans="1:29" ht="26.25" customHeight="1" x14ac:dyDescent="0.2">
      <c r="A2202" s="6" t="s">
        <v>332</v>
      </c>
      <c r="B2202" s="6" t="s">
        <v>3624</v>
      </c>
      <c r="C2202" s="6"/>
      <c r="D2202" s="6"/>
      <c r="E2202" s="6"/>
      <c r="F2202" s="6" t="s">
        <v>7771</v>
      </c>
      <c r="G2202" s="24" t="s">
        <v>1227</v>
      </c>
      <c r="H2202" s="24"/>
      <c r="I2202" s="24" t="s">
        <v>381</v>
      </c>
      <c r="J2202" s="24"/>
      <c r="K2202" s="24"/>
      <c r="L2202" s="24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</row>
    <row r="2203" spans="1:29" ht="26.25" customHeight="1" x14ac:dyDescent="0.2">
      <c r="A2203" s="6" t="s">
        <v>871</v>
      </c>
      <c r="B2203" s="6" t="s">
        <v>4271</v>
      </c>
      <c r="C2203" s="6"/>
      <c r="D2203" s="6"/>
      <c r="E2203" s="6"/>
      <c r="F2203" s="6" t="s">
        <v>7772</v>
      </c>
      <c r="G2203" s="24" t="s">
        <v>1056</v>
      </c>
      <c r="H2203" s="24"/>
      <c r="I2203" s="24" t="s">
        <v>1372</v>
      </c>
      <c r="J2203" s="24"/>
      <c r="K2203" s="24"/>
      <c r="L2203" s="24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</row>
    <row r="2204" spans="1:29" ht="26.25" customHeight="1" x14ac:dyDescent="0.2">
      <c r="A2204" s="6" t="s">
        <v>4141</v>
      </c>
      <c r="B2204" s="6" t="s">
        <v>4348</v>
      </c>
      <c r="C2204" s="6"/>
      <c r="D2204" s="6"/>
      <c r="E2204" s="6"/>
      <c r="F2204" s="6" t="s">
        <v>7773</v>
      </c>
      <c r="G2204" s="24" t="s">
        <v>7294</v>
      </c>
      <c r="H2204" s="24"/>
      <c r="I2204" s="24" t="s">
        <v>3571</v>
      </c>
      <c r="J2204" s="24"/>
      <c r="K2204" s="24"/>
      <c r="L2204" s="24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</row>
    <row r="2205" spans="1:29" ht="26.25" customHeight="1" x14ac:dyDescent="0.2">
      <c r="A2205" s="6" t="s">
        <v>5798</v>
      </c>
      <c r="B2205" s="6" t="s">
        <v>5557</v>
      </c>
      <c r="C2205" s="6"/>
      <c r="D2205" s="6"/>
      <c r="E2205" s="6"/>
      <c r="F2205" s="6" t="s">
        <v>7774</v>
      </c>
      <c r="G2205" s="24" t="s">
        <v>2007</v>
      </c>
      <c r="H2205" s="24"/>
      <c r="I2205" s="24" t="s">
        <v>3126</v>
      </c>
      <c r="J2205" s="24"/>
      <c r="K2205" s="24"/>
      <c r="L2205" s="24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</row>
    <row r="2206" spans="1:29" ht="26.25" customHeight="1" x14ac:dyDescent="0.2">
      <c r="A2206" s="6" t="s">
        <v>7775</v>
      </c>
      <c r="B2206" s="6" t="s">
        <v>2056</v>
      </c>
      <c r="C2206" s="6"/>
      <c r="D2206" s="6"/>
      <c r="E2206" s="6"/>
      <c r="F2206" s="6" t="s">
        <v>7776</v>
      </c>
      <c r="G2206" s="24" t="s">
        <v>4310</v>
      </c>
      <c r="H2206" s="24"/>
      <c r="I2206" s="24" t="s">
        <v>531</v>
      </c>
      <c r="J2206" s="24"/>
      <c r="K2206" s="24"/>
      <c r="L2206" s="24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</row>
    <row r="2207" spans="1:29" ht="26.25" customHeight="1" x14ac:dyDescent="0.2">
      <c r="A2207" s="6" t="s">
        <v>1916</v>
      </c>
      <c r="B2207" s="6" t="s">
        <v>5586</v>
      </c>
      <c r="C2207" s="6"/>
      <c r="D2207" s="6"/>
      <c r="E2207" s="6"/>
      <c r="F2207" s="6" t="s">
        <v>7777</v>
      </c>
      <c r="G2207" s="24" t="s">
        <v>1355</v>
      </c>
      <c r="H2207" s="24"/>
      <c r="I2207" s="24" t="s">
        <v>7475</v>
      </c>
      <c r="J2207" s="24"/>
      <c r="K2207" s="24"/>
      <c r="L2207" s="24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</row>
    <row r="2208" spans="1:29" ht="26.25" customHeight="1" x14ac:dyDescent="0.2">
      <c r="A2208" s="6" t="s">
        <v>6995</v>
      </c>
      <c r="B2208" s="6" t="s">
        <v>2951</v>
      </c>
      <c r="C2208" s="6"/>
      <c r="D2208" s="6"/>
      <c r="E2208" s="6"/>
      <c r="F2208" s="6" t="s">
        <v>7778</v>
      </c>
      <c r="G2208" s="24" t="s">
        <v>5249</v>
      </c>
      <c r="H2208" s="24"/>
      <c r="I2208" s="24" t="s">
        <v>2554</v>
      </c>
      <c r="J2208" s="24"/>
      <c r="K2208" s="24"/>
      <c r="L2208" s="24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</row>
    <row r="2209" spans="1:29" ht="26.25" customHeight="1" x14ac:dyDescent="0.2">
      <c r="A2209" s="6" t="s">
        <v>5053</v>
      </c>
      <c r="B2209" s="6" t="s">
        <v>4629</v>
      </c>
      <c r="C2209" s="6"/>
      <c r="D2209" s="6"/>
      <c r="E2209" s="6"/>
      <c r="F2209" s="6" t="s">
        <v>7779</v>
      </c>
      <c r="G2209" s="24" t="s">
        <v>1395</v>
      </c>
      <c r="H2209" s="24"/>
      <c r="I2209" s="24" t="s">
        <v>2595</v>
      </c>
      <c r="J2209" s="24"/>
      <c r="K2209" s="24"/>
      <c r="L2209" s="24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</row>
    <row r="2210" spans="1:29" ht="26.25" customHeight="1" x14ac:dyDescent="0.2">
      <c r="A2210" s="6" t="s">
        <v>1039</v>
      </c>
      <c r="B2210" s="6" t="s">
        <v>2922</v>
      </c>
      <c r="C2210" s="6"/>
      <c r="D2210" s="6"/>
      <c r="E2210" s="6"/>
      <c r="F2210" s="6" t="s">
        <v>7780</v>
      </c>
      <c r="G2210" s="24" t="s">
        <v>1708</v>
      </c>
      <c r="H2210" s="24"/>
      <c r="I2210" s="24" t="s">
        <v>686</v>
      </c>
      <c r="J2210" s="24"/>
      <c r="K2210" s="24"/>
      <c r="L2210" s="24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</row>
    <row r="2211" spans="1:29" ht="26.25" customHeight="1" x14ac:dyDescent="0.2">
      <c r="A2211" s="6" t="s">
        <v>2186</v>
      </c>
      <c r="B2211" s="6" t="s">
        <v>7046</v>
      </c>
      <c r="C2211" s="6"/>
      <c r="D2211" s="6"/>
      <c r="E2211" s="6"/>
      <c r="F2211" s="6" t="s">
        <v>7781</v>
      </c>
      <c r="G2211" s="24" t="s">
        <v>1152</v>
      </c>
      <c r="H2211" s="24"/>
      <c r="I2211" s="24" t="s">
        <v>1138</v>
      </c>
      <c r="J2211" s="24"/>
      <c r="K2211" s="24"/>
      <c r="L2211" s="24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</row>
    <row r="2212" spans="1:29" ht="26.25" customHeight="1" x14ac:dyDescent="0.2">
      <c r="A2212" s="6" t="s">
        <v>5666</v>
      </c>
      <c r="B2212" s="6" t="s">
        <v>14</v>
      </c>
      <c r="C2212" s="6"/>
      <c r="D2212" s="6"/>
      <c r="E2212" s="6"/>
      <c r="F2212" s="6" t="s">
        <v>7782</v>
      </c>
      <c r="G2212" s="24" t="s">
        <v>2409</v>
      </c>
      <c r="H2212" s="24"/>
      <c r="I2212" s="24" t="s">
        <v>5490</v>
      </c>
      <c r="J2212" s="24"/>
      <c r="K2212" s="24"/>
      <c r="L2212" s="24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</row>
    <row r="2213" spans="1:29" ht="26.25" customHeight="1" x14ac:dyDescent="0.2">
      <c r="A2213" s="6" t="s">
        <v>584</v>
      </c>
      <c r="B2213" s="6" t="s">
        <v>7783</v>
      </c>
      <c r="C2213" s="6"/>
      <c r="D2213" s="6"/>
      <c r="E2213" s="6"/>
      <c r="F2213" s="6" t="s">
        <v>7784</v>
      </c>
      <c r="G2213" s="24" t="s">
        <v>7785</v>
      </c>
      <c r="H2213" s="24"/>
      <c r="I2213" s="24" t="s">
        <v>7786</v>
      </c>
      <c r="J2213" s="24"/>
      <c r="K2213" s="24"/>
      <c r="L2213" s="24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</row>
    <row r="2214" spans="1:29" ht="26.25" customHeight="1" x14ac:dyDescent="0.2">
      <c r="A2214" s="6" t="s">
        <v>7787</v>
      </c>
      <c r="B2214" s="6" t="s">
        <v>4469</v>
      </c>
      <c r="C2214" s="6"/>
      <c r="D2214" s="6"/>
      <c r="E2214" s="6"/>
      <c r="F2214" s="6" t="s">
        <v>7788</v>
      </c>
      <c r="G2214" s="24" t="s">
        <v>2328</v>
      </c>
      <c r="H2214" s="24"/>
      <c r="I2214" s="24" t="s">
        <v>1608</v>
      </c>
      <c r="J2214" s="24"/>
      <c r="K2214" s="24"/>
      <c r="L2214" s="24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</row>
    <row r="2215" spans="1:29" ht="26.25" customHeight="1" x14ac:dyDescent="0.2">
      <c r="A2215" s="6" t="s">
        <v>116</v>
      </c>
      <c r="B2215" s="6" t="s">
        <v>3512</v>
      </c>
      <c r="C2215" s="6"/>
      <c r="D2215" s="6"/>
      <c r="E2215" s="6"/>
      <c r="F2215" s="6" t="s">
        <v>7789</v>
      </c>
      <c r="G2215" s="24" t="s">
        <v>1056</v>
      </c>
      <c r="H2215" s="24"/>
      <c r="I2215" s="24" t="s">
        <v>2445</v>
      </c>
      <c r="J2215" s="24"/>
      <c r="K2215" s="24"/>
      <c r="L2215" s="24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</row>
    <row r="2216" spans="1:29" ht="26.25" customHeight="1" x14ac:dyDescent="0.2">
      <c r="A2216" s="6" t="s">
        <v>2772</v>
      </c>
      <c r="B2216" s="6" t="s">
        <v>4317</v>
      </c>
      <c r="C2216" s="6"/>
      <c r="D2216" s="6"/>
      <c r="E2216" s="6"/>
      <c r="F2216" s="6" t="s">
        <v>7790</v>
      </c>
      <c r="G2216" s="24" t="s">
        <v>5118</v>
      </c>
      <c r="H2216" s="24"/>
      <c r="I2216" s="24" t="s">
        <v>790</v>
      </c>
      <c r="J2216" s="24"/>
      <c r="K2216" s="24"/>
      <c r="L2216" s="24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</row>
    <row r="2217" spans="1:29" ht="26.25" customHeight="1" x14ac:dyDescent="0.2">
      <c r="A2217" s="6" t="s">
        <v>1955</v>
      </c>
      <c r="B2217" s="6" t="s">
        <v>1184</v>
      </c>
      <c r="C2217" s="6"/>
      <c r="D2217" s="6"/>
      <c r="E2217" s="6"/>
      <c r="F2217" s="6" t="s">
        <v>7791</v>
      </c>
      <c r="G2217" s="24" t="s">
        <v>1509</v>
      </c>
      <c r="H2217" s="24"/>
      <c r="I2217" s="24" t="s">
        <v>1396</v>
      </c>
      <c r="J2217" s="24"/>
      <c r="K2217" s="24"/>
      <c r="L2217" s="24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</row>
    <row r="2218" spans="1:29" ht="26.25" customHeight="1" x14ac:dyDescent="0.2">
      <c r="A2218" s="6" t="s">
        <v>6550</v>
      </c>
      <c r="B2218" s="6" t="s">
        <v>4629</v>
      </c>
      <c r="C2218" s="6"/>
      <c r="D2218" s="6"/>
      <c r="E2218" s="6"/>
      <c r="F2218" s="6" t="s">
        <v>7792</v>
      </c>
      <c r="G2218" s="24" t="s">
        <v>1830</v>
      </c>
      <c r="H2218" s="24"/>
      <c r="I2218" s="24" t="s">
        <v>3086</v>
      </c>
      <c r="J2218" s="24"/>
      <c r="K2218" s="24"/>
      <c r="L2218" s="24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</row>
    <row r="2219" spans="1:29" ht="26.25" customHeight="1" x14ac:dyDescent="0.2">
      <c r="A2219" s="6" t="s">
        <v>1591</v>
      </c>
      <c r="B2219" s="6" t="s">
        <v>930</v>
      </c>
      <c r="C2219" s="6"/>
      <c r="D2219" s="6"/>
      <c r="E2219" s="6"/>
      <c r="F2219" s="6" t="s">
        <v>7793</v>
      </c>
      <c r="G2219" s="24" t="s">
        <v>3549</v>
      </c>
      <c r="H2219" s="24"/>
      <c r="I2219" s="24" t="s">
        <v>1557</v>
      </c>
      <c r="J2219" s="24"/>
      <c r="K2219" s="24"/>
      <c r="L2219" s="24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</row>
    <row r="2220" spans="1:29" ht="26.25" customHeight="1" x14ac:dyDescent="0.2">
      <c r="A2220" s="6" t="s">
        <v>6876</v>
      </c>
      <c r="B2220" s="6" t="s">
        <v>716</v>
      </c>
      <c r="C2220" s="6"/>
      <c r="D2220" s="6"/>
      <c r="E2220" s="6"/>
      <c r="F2220" s="6" t="s">
        <v>7794</v>
      </c>
      <c r="G2220" s="24" t="s">
        <v>5118</v>
      </c>
      <c r="H2220" s="24"/>
      <c r="I2220" s="24" t="s">
        <v>790</v>
      </c>
      <c r="J2220" s="24"/>
      <c r="K2220" s="24"/>
      <c r="L2220" s="24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</row>
    <row r="2221" spans="1:29" ht="26.25" customHeight="1" x14ac:dyDescent="0.2">
      <c r="A2221" s="6" t="s">
        <v>1869</v>
      </c>
      <c r="B2221" s="6" t="s">
        <v>1356</v>
      </c>
      <c r="C2221" s="6"/>
      <c r="D2221" s="6"/>
      <c r="E2221" s="6"/>
      <c r="F2221" s="6" t="s">
        <v>7795</v>
      </c>
      <c r="G2221" s="24" t="s">
        <v>1272</v>
      </c>
      <c r="H2221" s="24"/>
      <c r="I2221" s="24" t="s">
        <v>1103</v>
      </c>
      <c r="J2221" s="24"/>
      <c r="K2221" s="24"/>
      <c r="L2221" s="24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</row>
    <row r="2222" spans="1:29" ht="26.25" customHeight="1" x14ac:dyDescent="0.2">
      <c r="A2222" s="6" t="s">
        <v>7796</v>
      </c>
      <c r="B2222" s="6" t="s">
        <v>7105</v>
      </c>
      <c r="C2222" s="6"/>
      <c r="D2222" s="6"/>
      <c r="E2222" s="6"/>
      <c r="F2222" s="6" t="s">
        <v>7797</v>
      </c>
      <c r="G2222" s="24" t="s">
        <v>1395</v>
      </c>
      <c r="H2222" s="24"/>
      <c r="I2222" s="24" t="s">
        <v>2067</v>
      </c>
      <c r="J2222" s="24"/>
      <c r="K2222" s="24"/>
      <c r="L2222" s="24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</row>
    <row r="2223" spans="1:29" ht="26.25" customHeight="1" x14ac:dyDescent="0.2">
      <c r="A2223" s="6" t="s">
        <v>1046</v>
      </c>
      <c r="B2223" s="6" t="s">
        <v>959</v>
      </c>
      <c r="C2223" s="6"/>
      <c r="D2223" s="6"/>
      <c r="E2223" s="6"/>
      <c r="F2223" s="6" t="s">
        <v>7798</v>
      </c>
      <c r="G2223" s="24" t="s">
        <v>2817</v>
      </c>
      <c r="H2223" s="24"/>
      <c r="I2223" s="24" t="s">
        <v>632</v>
      </c>
      <c r="J2223" s="24"/>
      <c r="K2223" s="24"/>
      <c r="L2223" s="24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</row>
    <row r="2224" spans="1:29" ht="26.25" customHeight="1" x14ac:dyDescent="0.2">
      <c r="A2224" s="6" t="s">
        <v>1877</v>
      </c>
      <c r="B2224" s="6" t="s">
        <v>3942</v>
      </c>
      <c r="C2224" s="6"/>
      <c r="D2224" s="6"/>
      <c r="E2224" s="6"/>
      <c r="F2224" s="6" t="s">
        <v>7799</v>
      </c>
      <c r="G2224" s="24" t="s">
        <v>4772</v>
      </c>
      <c r="H2224" s="24"/>
      <c r="I2224" s="24" t="s">
        <v>196</v>
      </c>
      <c r="J2224" s="24"/>
      <c r="K2224" s="24"/>
      <c r="L2224" s="24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</row>
    <row r="2225" spans="1:29" ht="26.25" customHeight="1" x14ac:dyDescent="0.2">
      <c r="A2225" s="6" t="s">
        <v>1869</v>
      </c>
      <c r="B2225" s="6" t="s">
        <v>7311</v>
      </c>
      <c r="C2225" s="6"/>
      <c r="D2225" s="6"/>
      <c r="E2225" s="6"/>
      <c r="F2225" s="6" t="s">
        <v>7800</v>
      </c>
      <c r="G2225" s="24" t="s">
        <v>4485</v>
      </c>
      <c r="H2225" s="24"/>
      <c r="I2225" s="24" t="s">
        <v>36</v>
      </c>
      <c r="J2225" s="24"/>
      <c r="K2225" s="24"/>
      <c r="L2225" s="24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</row>
    <row r="2226" spans="1:29" ht="26.25" customHeight="1" x14ac:dyDescent="0.2">
      <c r="A2226" s="6" t="s">
        <v>2988</v>
      </c>
      <c r="B2226" s="6" t="s">
        <v>7688</v>
      </c>
      <c r="C2226" s="6"/>
      <c r="D2226" s="6"/>
      <c r="E2226" s="6"/>
      <c r="F2226" s="6" t="s">
        <v>7801</v>
      </c>
      <c r="G2226" s="24" t="s">
        <v>5133</v>
      </c>
      <c r="H2226" s="24"/>
      <c r="I2226" s="24" t="s">
        <v>4359</v>
      </c>
      <c r="J2226" s="24"/>
      <c r="K2226" s="24"/>
      <c r="L2226" s="24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</row>
    <row r="2227" spans="1:29" ht="26.25" customHeight="1" x14ac:dyDescent="0.2">
      <c r="A2227" s="6" t="s">
        <v>2341</v>
      </c>
      <c r="B2227" s="6" t="s">
        <v>5656</v>
      </c>
      <c r="C2227" s="6"/>
      <c r="D2227" s="6"/>
      <c r="E2227" s="6"/>
      <c r="F2227" s="6" t="s">
        <v>7802</v>
      </c>
      <c r="G2227" s="24" t="s">
        <v>1522</v>
      </c>
      <c r="H2227" s="24"/>
      <c r="I2227" s="24" t="s">
        <v>1407</v>
      </c>
      <c r="J2227" s="24"/>
      <c r="K2227" s="24"/>
      <c r="L2227" s="24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</row>
    <row r="2228" spans="1:29" ht="26.25" customHeight="1" x14ac:dyDescent="0.2">
      <c r="A2228" s="6" t="s">
        <v>5512</v>
      </c>
      <c r="B2228" s="6" t="s">
        <v>3397</v>
      </c>
      <c r="C2228" s="6"/>
      <c r="D2228" s="6"/>
      <c r="E2228" s="6"/>
      <c r="F2228" s="6" t="s">
        <v>7803</v>
      </c>
      <c r="G2228" s="24" t="s">
        <v>4492</v>
      </c>
      <c r="H2228" s="24"/>
      <c r="I2228" s="24" t="s">
        <v>679</v>
      </c>
      <c r="J2228" s="24"/>
      <c r="K2228" s="24"/>
      <c r="L2228" s="24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</row>
    <row r="2229" spans="1:29" ht="26.25" customHeight="1" x14ac:dyDescent="0.2">
      <c r="A2229" s="6" t="s">
        <v>1002</v>
      </c>
      <c r="B2229" s="6" t="s">
        <v>2307</v>
      </c>
      <c r="C2229" s="6"/>
      <c r="D2229" s="6"/>
      <c r="E2229" s="6"/>
      <c r="F2229" s="6" t="s">
        <v>7804</v>
      </c>
      <c r="G2229" s="24" t="s">
        <v>137</v>
      </c>
      <c r="H2229" s="24"/>
      <c r="I2229" s="24">
        <v>73.3</v>
      </c>
      <c r="J2229" s="24"/>
      <c r="K2229" s="24"/>
      <c r="L2229" s="24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</row>
    <row r="2230" spans="1:29" ht="26.25" customHeight="1" x14ac:dyDescent="0.2">
      <c r="A2230" s="6" t="s">
        <v>3366</v>
      </c>
      <c r="B2230" s="6" t="s">
        <v>818</v>
      </c>
      <c r="C2230" s="6"/>
      <c r="D2230" s="6"/>
      <c r="E2230" s="6"/>
      <c r="F2230" s="6" t="s">
        <v>7805</v>
      </c>
      <c r="G2230" s="24" t="s">
        <v>1758</v>
      </c>
      <c r="H2230" s="24"/>
      <c r="I2230" s="24">
        <v>72.31</v>
      </c>
      <c r="J2230" s="24"/>
      <c r="K2230" s="24"/>
      <c r="L2230" s="24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</row>
    <row r="2231" spans="1:29" ht="26.25" customHeight="1" x14ac:dyDescent="0.2">
      <c r="A2231" s="6" t="s">
        <v>2051</v>
      </c>
      <c r="B2231" s="6" t="s">
        <v>7806</v>
      </c>
      <c r="C2231" s="6"/>
      <c r="D2231" s="6"/>
      <c r="E2231" s="6"/>
      <c r="F2231" s="6" t="s">
        <v>7807</v>
      </c>
      <c r="G2231" s="24" t="s">
        <v>1210</v>
      </c>
      <c r="H2231" s="24"/>
      <c r="I2231" s="24">
        <v>70.489999999999995</v>
      </c>
      <c r="J2231" s="24"/>
      <c r="K2231" s="24"/>
      <c r="L2231" s="24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</row>
    <row r="2232" spans="1:29" ht="26.25" customHeight="1" x14ac:dyDescent="0.2">
      <c r="A2232" s="6" t="s">
        <v>2261</v>
      </c>
      <c r="B2232" s="6" t="s">
        <v>1009</v>
      </c>
      <c r="C2232" s="6"/>
      <c r="D2232" s="6"/>
      <c r="E2232" s="6"/>
      <c r="F2232" s="6" t="s">
        <v>7808</v>
      </c>
      <c r="G2232" s="24" t="s">
        <v>7165</v>
      </c>
      <c r="H2232" s="24"/>
      <c r="I2232" s="24" t="s">
        <v>1801</v>
      </c>
      <c r="J2232" s="24"/>
      <c r="K2232" s="24"/>
      <c r="L2232" s="24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</row>
    <row r="2233" spans="1:29" ht="26.25" customHeight="1" x14ac:dyDescent="0.2">
      <c r="A2233" s="6" t="s">
        <v>324</v>
      </c>
      <c r="B2233" s="6" t="s">
        <v>7809</v>
      </c>
      <c r="C2233" s="6"/>
      <c r="D2233" s="6"/>
      <c r="E2233" s="6"/>
      <c r="F2233" s="6" t="s">
        <v>7810</v>
      </c>
      <c r="G2233" s="24" t="s">
        <v>1564</v>
      </c>
      <c r="H2233" s="24"/>
      <c r="I2233" s="24">
        <v>72.53</v>
      </c>
      <c r="J2233" s="24"/>
      <c r="K2233" s="24"/>
      <c r="L2233" s="24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</row>
    <row r="2234" spans="1:29" ht="26.25" customHeight="1" x14ac:dyDescent="0.2">
      <c r="A2234" s="6" t="s">
        <v>6211</v>
      </c>
      <c r="B2234" s="6" t="s">
        <v>3093</v>
      </c>
      <c r="C2234" s="6"/>
      <c r="D2234" s="6"/>
      <c r="E2234" s="6"/>
      <c r="F2234" s="6" t="s">
        <v>7811</v>
      </c>
      <c r="G2234" s="24" t="s">
        <v>7294</v>
      </c>
      <c r="H2234" s="24"/>
      <c r="I2234" s="24" t="s">
        <v>598</v>
      </c>
      <c r="J2234" s="24"/>
      <c r="K2234" s="24"/>
      <c r="L2234" s="24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</row>
    <row r="2235" spans="1:29" ht="26.25" customHeight="1" x14ac:dyDescent="0.2">
      <c r="A2235" s="6" t="s">
        <v>7812</v>
      </c>
      <c r="B2235" s="6" t="s">
        <v>4348</v>
      </c>
      <c r="C2235" s="6"/>
      <c r="D2235" s="6"/>
      <c r="E2235" s="6"/>
      <c r="F2235" s="6" t="s">
        <v>7813</v>
      </c>
      <c r="G2235" s="24" t="s">
        <v>4762</v>
      </c>
      <c r="H2235" s="24"/>
      <c r="I2235" s="24" t="s">
        <v>4102</v>
      </c>
      <c r="J2235" s="24"/>
      <c r="K2235" s="24"/>
      <c r="L2235" s="24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</row>
    <row r="2236" spans="1:29" ht="26.25" customHeight="1" x14ac:dyDescent="0.2">
      <c r="A2236" s="6" t="s">
        <v>7814</v>
      </c>
      <c r="B2236" s="6" t="s">
        <v>4041</v>
      </c>
      <c r="C2236" s="6"/>
      <c r="D2236" s="6"/>
      <c r="E2236" s="6"/>
      <c r="F2236" s="6" t="s">
        <v>7815</v>
      </c>
      <c r="G2236" s="24" t="s">
        <v>484</v>
      </c>
      <c r="H2236" s="24"/>
      <c r="I2236" s="24" t="s">
        <v>2928</v>
      </c>
      <c r="J2236" s="24"/>
      <c r="K2236" s="24"/>
      <c r="L2236" s="24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</row>
    <row r="2237" spans="1:29" ht="26.25" customHeight="1" x14ac:dyDescent="0.2">
      <c r="A2237" s="6" t="s">
        <v>7816</v>
      </c>
      <c r="B2237" s="6" t="s">
        <v>1494</v>
      </c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</row>
    <row r="2238" spans="1:29" ht="26.25" customHeight="1" x14ac:dyDescent="0.2">
      <c r="A2238" s="6" t="s">
        <v>309</v>
      </c>
      <c r="B2238" s="6" t="s">
        <v>2692</v>
      </c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</row>
    <row r="2239" spans="1:29" ht="26.25" customHeight="1" x14ac:dyDescent="0.2">
      <c r="A2239" s="6" t="s">
        <v>7085</v>
      </c>
      <c r="B2239" s="6" t="s">
        <v>5335</v>
      </c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</row>
    <row r="2240" spans="1:29" ht="26.25" customHeight="1" x14ac:dyDescent="0.2">
      <c r="A2240" s="6" t="s">
        <v>5356</v>
      </c>
      <c r="B2240" s="6" t="s">
        <v>2256</v>
      </c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</row>
    <row r="2241" spans="1:29" ht="26.25" customHeight="1" x14ac:dyDescent="0.2">
      <c r="A2241" s="6" t="s">
        <v>4288</v>
      </c>
      <c r="B2241" s="6" t="s">
        <v>1524</v>
      </c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</row>
    <row r="2242" spans="1:29" ht="26.25" customHeight="1" x14ac:dyDescent="0.2">
      <c r="A2242" s="6" t="s">
        <v>5680</v>
      </c>
      <c r="B2242" s="6" t="s">
        <v>1163</v>
      </c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</row>
    <row r="2243" spans="1:29" ht="26.25" customHeight="1" x14ac:dyDescent="0.2">
      <c r="A2243" s="6" t="s">
        <v>791</v>
      </c>
      <c r="B2243" s="6" t="s">
        <v>4625</v>
      </c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</row>
    <row r="2244" spans="1:29" ht="26.25" customHeight="1" x14ac:dyDescent="0.2">
      <c r="A2244" s="6" t="s">
        <v>2601</v>
      </c>
      <c r="B2244" s="6" t="s">
        <v>4301</v>
      </c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</row>
    <row r="2245" spans="1:29" ht="26.25" customHeight="1" x14ac:dyDescent="0.2">
      <c r="A2245" s="6" t="s">
        <v>237</v>
      </c>
      <c r="B2245" s="6" t="s">
        <v>1344</v>
      </c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</row>
    <row r="2246" spans="1:29" ht="26.25" customHeight="1" x14ac:dyDescent="0.2">
      <c r="A2246" s="6" t="s">
        <v>4277</v>
      </c>
      <c r="B2246" s="6" t="s">
        <v>7817</v>
      </c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</row>
    <row r="2247" spans="1:29" ht="26.25" customHeight="1" x14ac:dyDescent="0.2">
      <c r="A2247" s="6" t="s">
        <v>5676</v>
      </c>
      <c r="B2247" s="6" t="s">
        <v>2158</v>
      </c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</row>
    <row r="2248" spans="1:29" ht="26.25" customHeight="1" x14ac:dyDescent="0.2">
      <c r="A2248" s="6" t="s">
        <v>5305</v>
      </c>
      <c r="B2248" s="6" t="s">
        <v>3927</v>
      </c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</row>
    <row r="2249" spans="1:29" ht="26.25" customHeight="1" x14ac:dyDescent="0.2">
      <c r="A2249" s="6" t="s">
        <v>6128</v>
      </c>
      <c r="B2249" s="6" t="s">
        <v>7272</v>
      </c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</row>
    <row r="2250" spans="1:29" ht="26.25" customHeight="1" x14ac:dyDescent="0.2">
      <c r="A2250" s="6" t="s">
        <v>6089</v>
      </c>
      <c r="B2250" s="6" t="s">
        <v>7818</v>
      </c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</row>
    <row r="2251" spans="1:29" ht="26.25" customHeight="1" x14ac:dyDescent="0.2">
      <c r="A2251" s="6" t="s">
        <v>5666</v>
      </c>
      <c r="B2251" s="6" t="s">
        <v>6559</v>
      </c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</row>
    <row r="2252" spans="1:29" ht="26.25" customHeight="1" x14ac:dyDescent="0.2">
      <c r="A2252" s="6" t="s">
        <v>1474</v>
      </c>
      <c r="B2252" s="6" t="s">
        <v>696</v>
      </c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</row>
    <row r="2253" spans="1:29" ht="26.25" customHeight="1" x14ac:dyDescent="0.2">
      <c r="A2253" s="6" t="s">
        <v>4360</v>
      </c>
      <c r="B2253" s="6" t="s">
        <v>7119</v>
      </c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</row>
    <row r="2254" spans="1:29" ht="26.25" customHeight="1" x14ac:dyDescent="0.2">
      <c r="A2254" s="6" t="s">
        <v>2851</v>
      </c>
      <c r="B2254" s="6" t="s">
        <v>3802</v>
      </c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</row>
    <row r="2255" spans="1:29" ht="26.25" customHeight="1" x14ac:dyDescent="0.2">
      <c r="A2255" s="6" t="s">
        <v>2073</v>
      </c>
      <c r="B2255" s="6" t="s">
        <v>1177</v>
      </c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</row>
    <row r="2256" spans="1:29" ht="26.25" customHeight="1" x14ac:dyDescent="0.2">
      <c r="A2256" s="6" t="s">
        <v>1641</v>
      </c>
      <c r="B2256" s="6" t="s">
        <v>2139</v>
      </c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</row>
    <row r="2257" spans="1:29" ht="26.25" customHeight="1" x14ac:dyDescent="0.2">
      <c r="A2257" s="6" t="s">
        <v>29</v>
      </c>
      <c r="B2257" s="6" t="s">
        <v>2084</v>
      </c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</row>
    <row r="2258" spans="1:29" ht="26.25" customHeight="1" x14ac:dyDescent="0.2">
      <c r="A2258" s="6" t="s">
        <v>4300</v>
      </c>
      <c r="B2258" s="6" t="s">
        <v>3310</v>
      </c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</row>
    <row r="2259" spans="1:29" ht="26.25" customHeight="1" x14ac:dyDescent="0.2">
      <c r="A2259" s="6" t="s">
        <v>3371</v>
      </c>
      <c r="B2259" s="6" t="s">
        <v>7819</v>
      </c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</row>
    <row r="2260" spans="1:29" ht="26.25" customHeight="1" x14ac:dyDescent="0.2">
      <c r="A2260" s="6" t="s">
        <v>702</v>
      </c>
      <c r="B2260" s="6" t="s">
        <v>6766</v>
      </c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</row>
    <row r="2261" spans="1:29" ht="26.25" customHeight="1" x14ac:dyDescent="0.2">
      <c r="A2261" s="6" t="s">
        <v>1626</v>
      </c>
      <c r="B2261" s="6" t="s">
        <v>3742</v>
      </c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</row>
    <row r="2262" spans="1:29" ht="26.25" customHeight="1" x14ac:dyDescent="0.2">
      <c r="A2262" s="6" t="s">
        <v>7176</v>
      </c>
      <c r="B2262" s="6" t="s">
        <v>1917</v>
      </c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</row>
    <row r="2263" spans="1:29" ht="26.25" customHeight="1" x14ac:dyDescent="0.2">
      <c r="A2263" s="6" t="s">
        <v>737</v>
      </c>
      <c r="B2263" s="6" t="s">
        <v>4773</v>
      </c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</row>
    <row r="2264" spans="1:29" ht="26.25" customHeight="1" x14ac:dyDescent="0.2">
      <c r="A2264" s="6" t="s">
        <v>916</v>
      </c>
      <c r="B2264" s="6" t="s">
        <v>3121</v>
      </c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</row>
    <row r="2265" spans="1:29" ht="26.25" customHeight="1" x14ac:dyDescent="0.2">
      <c r="A2265" s="6" t="s">
        <v>3673</v>
      </c>
      <c r="B2265" s="6" t="s">
        <v>4056</v>
      </c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</row>
    <row r="2266" spans="1:29" ht="26.25" customHeight="1" x14ac:dyDescent="0.2">
      <c r="A2266" s="6" t="s">
        <v>5457</v>
      </c>
      <c r="B2266" s="6" t="s">
        <v>5399</v>
      </c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</row>
    <row r="2267" spans="1:29" ht="26.25" customHeight="1" x14ac:dyDescent="0.2">
      <c r="A2267" s="6" t="s">
        <v>1536</v>
      </c>
      <c r="B2267" s="6" t="s">
        <v>952</v>
      </c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</row>
    <row r="2268" spans="1:29" ht="26.25" customHeight="1" x14ac:dyDescent="0.2">
      <c r="A2268" s="6" t="s">
        <v>3270</v>
      </c>
      <c r="B2268" s="6" t="s">
        <v>1736</v>
      </c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</row>
    <row r="2269" spans="1:29" ht="26.25" customHeight="1" x14ac:dyDescent="0.2">
      <c r="A2269" s="6" t="s">
        <v>882</v>
      </c>
      <c r="B2269" s="6" t="s">
        <v>5054</v>
      </c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</row>
    <row r="2270" spans="1:29" ht="26.25" customHeight="1" x14ac:dyDescent="0.2">
      <c r="A2270" s="6" t="s">
        <v>1816</v>
      </c>
      <c r="B2270" s="6" t="s">
        <v>564</v>
      </c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</row>
    <row r="2271" spans="1:29" ht="26.25" customHeight="1" x14ac:dyDescent="0.2">
      <c r="A2271" s="6" t="s">
        <v>6995</v>
      </c>
      <c r="B2271" s="6" t="s">
        <v>125</v>
      </c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</row>
    <row r="2272" spans="1:29" ht="26.25" customHeight="1" x14ac:dyDescent="0.2">
      <c r="A2272" s="6" t="s">
        <v>4477</v>
      </c>
      <c r="B2272" s="6" t="s">
        <v>7333</v>
      </c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</row>
    <row r="2273" spans="1:29" ht="26.25" customHeight="1" x14ac:dyDescent="0.2">
      <c r="A2273" s="6" t="s">
        <v>324</v>
      </c>
      <c r="B2273" s="6" t="s">
        <v>6741</v>
      </c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</row>
    <row r="2274" spans="1:29" ht="26.25" customHeight="1" x14ac:dyDescent="0.2">
      <c r="A2274" s="6" t="s">
        <v>2152</v>
      </c>
      <c r="B2274" s="6" t="s">
        <v>1009</v>
      </c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</row>
    <row r="2275" spans="1:29" ht="26.25" customHeight="1" x14ac:dyDescent="0.2">
      <c r="A2275" s="6" t="s">
        <v>556</v>
      </c>
      <c r="B2275" s="6" t="s">
        <v>3299</v>
      </c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</row>
    <row r="2276" spans="1:29" ht="26.25" customHeight="1" x14ac:dyDescent="0.2">
      <c r="A2276" s="6" t="s">
        <v>4657</v>
      </c>
      <c r="B2276" s="6" t="s">
        <v>2181</v>
      </c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</row>
    <row r="2277" spans="1:29" ht="26.25" customHeight="1" x14ac:dyDescent="0.2">
      <c r="A2277" s="6" t="s">
        <v>4005</v>
      </c>
      <c r="B2277" s="6" t="s">
        <v>615</v>
      </c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</row>
    <row r="2278" spans="1:29" ht="26.25" customHeight="1" x14ac:dyDescent="0.2">
      <c r="A2278" s="6" t="s">
        <v>2191</v>
      </c>
      <c r="B2278" s="6" t="s">
        <v>1870</v>
      </c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</row>
    <row r="2279" spans="1:29" ht="26.25" customHeight="1" x14ac:dyDescent="0.2">
      <c r="A2279" s="6" t="s">
        <v>4977</v>
      </c>
      <c r="B2279" s="6" t="s">
        <v>2868</v>
      </c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</row>
    <row r="2280" spans="1:29" ht="26.25" customHeight="1" x14ac:dyDescent="0.2">
      <c r="A2280" s="6" t="s">
        <v>1097</v>
      </c>
      <c r="B2280" s="6" t="s">
        <v>3747</v>
      </c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</row>
    <row r="2281" spans="1:29" ht="26.25" customHeight="1" x14ac:dyDescent="0.2">
      <c r="A2281" s="6" t="s">
        <v>6506</v>
      </c>
      <c r="B2281" s="6" t="s">
        <v>3232</v>
      </c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</row>
    <row r="2282" spans="1:29" ht="26.25" customHeight="1" x14ac:dyDescent="0.2">
      <c r="A2282" s="6" t="s">
        <v>7820</v>
      </c>
      <c r="B2282" s="6" t="s">
        <v>1716</v>
      </c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</row>
    <row r="2283" spans="1:29" ht="26.25" customHeight="1" x14ac:dyDescent="0.2">
      <c r="A2283" s="6" t="s">
        <v>7821</v>
      </c>
      <c r="B2283" s="6" t="s">
        <v>818</v>
      </c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</row>
    <row r="2284" spans="1:29" ht="26.25" customHeight="1" x14ac:dyDescent="0.2">
      <c r="A2284" s="6" t="s">
        <v>5644</v>
      </c>
      <c r="B2284" s="6" t="s">
        <v>541</v>
      </c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</row>
    <row r="2285" spans="1:29" ht="26.25" customHeight="1" x14ac:dyDescent="0.2">
      <c r="A2285" s="6" t="s">
        <v>2110</v>
      </c>
      <c r="B2285" s="6" t="s">
        <v>2842</v>
      </c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</row>
    <row r="2286" spans="1:29" ht="26.25" customHeight="1" x14ac:dyDescent="0.2">
      <c r="A2286" s="6" t="s">
        <v>5064</v>
      </c>
      <c r="B2286" s="6" t="s">
        <v>7809</v>
      </c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</row>
    <row r="2287" spans="1:29" ht="26.25" customHeight="1" x14ac:dyDescent="0.2">
      <c r="A2287" s="6" t="s">
        <v>3820</v>
      </c>
      <c r="B2287" s="6" t="s">
        <v>368</v>
      </c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</row>
    <row r="2288" spans="1:29" ht="26.25" customHeight="1" x14ac:dyDescent="0.2">
      <c r="A2288" s="6" t="s">
        <v>7822</v>
      </c>
      <c r="B2288" s="6" t="s">
        <v>1909</v>
      </c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</row>
    <row r="2289" spans="1:29" ht="26.25" customHeight="1" x14ac:dyDescent="0.2">
      <c r="A2289" s="6" t="s">
        <v>2750</v>
      </c>
      <c r="B2289" s="6" t="s">
        <v>4560</v>
      </c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</row>
    <row r="2290" spans="1:29" ht="26.25" customHeight="1" x14ac:dyDescent="0.2">
      <c r="A2290" s="6" t="s">
        <v>295</v>
      </c>
      <c r="B2290" s="6" t="s">
        <v>310</v>
      </c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</row>
    <row r="2291" spans="1:29" ht="26.25" customHeight="1" x14ac:dyDescent="0.2">
      <c r="A2291" s="6" t="s">
        <v>5807</v>
      </c>
      <c r="B2291" s="6" t="s">
        <v>4986</v>
      </c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</row>
    <row r="2292" spans="1:29" ht="26.25" customHeight="1" x14ac:dyDescent="0.2">
      <c r="A2292" s="6" t="s">
        <v>1536</v>
      </c>
      <c r="B2292" s="6" t="s">
        <v>7823</v>
      </c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</row>
    <row r="2293" spans="1:29" ht="26.25" customHeight="1" x14ac:dyDescent="0.2">
      <c r="A2293" s="6" t="s">
        <v>7824</v>
      </c>
      <c r="B2293" s="6" t="s">
        <v>7097</v>
      </c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</row>
    <row r="2294" spans="1:29" ht="26.25" customHeight="1" x14ac:dyDescent="0.2">
      <c r="A2294" s="6" t="s">
        <v>100</v>
      </c>
      <c r="B2294" s="6" t="s">
        <v>1581</v>
      </c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</row>
    <row r="2295" spans="1:29" ht="26.25" customHeight="1" x14ac:dyDescent="0.2">
      <c r="A2295" s="6" t="s">
        <v>3820</v>
      </c>
      <c r="B2295" s="6" t="s">
        <v>2881</v>
      </c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</row>
    <row r="2296" spans="1:29" ht="26.25" customHeight="1" x14ac:dyDescent="0.2">
      <c r="A2296" s="6" t="s">
        <v>3486</v>
      </c>
      <c r="B2296" s="6" t="s">
        <v>2881</v>
      </c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</row>
    <row r="2297" spans="1:29" ht="26.25" customHeight="1" x14ac:dyDescent="0.2">
      <c r="A2297" s="6" t="s">
        <v>1614</v>
      </c>
      <c r="B2297" s="6" t="s">
        <v>7272</v>
      </c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</row>
    <row r="2298" spans="1:29" ht="26.25" customHeight="1" x14ac:dyDescent="0.2">
      <c r="A2298" s="6" t="s">
        <v>4300</v>
      </c>
      <c r="B2298" s="6" t="s">
        <v>6338</v>
      </c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</row>
    <row r="2299" spans="1:29" ht="26.25" customHeight="1" x14ac:dyDescent="0.2">
      <c r="A2299" s="6" t="s">
        <v>347</v>
      </c>
      <c r="B2299" s="6" t="s">
        <v>1723</v>
      </c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</row>
    <row r="2300" spans="1:29" ht="26.25" customHeight="1" x14ac:dyDescent="0.2">
      <c r="A2300" s="6" t="s">
        <v>7825</v>
      </c>
      <c r="B2300" s="6" t="s">
        <v>494</v>
      </c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</row>
    <row r="2301" spans="1:29" ht="26.25" customHeight="1" x14ac:dyDescent="0.2">
      <c r="A2301" s="6" t="s">
        <v>7826</v>
      </c>
      <c r="B2301" s="6" t="s">
        <v>2979</v>
      </c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</row>
    <row r="2302" spans="1:29" ht="26.25" customHeight="1" x14ac:dyDescent="0.2">
      <c r="A2302" s="6" t="s">
        <v>7827</v>
      </c>
      <c r="B2302" s="6" t="s">
        <v>2435</v>
      </c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</row>
    <row r="2303" spans="1:29" ht="26.25" customHeight="1" x14ac:dyDescent="0.2">
      <c r="A2303" s="6" t="s">
        <v>5020</v>
      </c>
      <c r="B2303" s="6" t="s">
        <v>6834</v>
      </c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</row>
    <row r="2304" spans="1:29" ht="26.25" customHeight="1" x14ac:dyDescent="0.2">
      <c r="A2304" s="6" t="s">
        <v>4388</v>
      </c>
      <c r="B2304" s="6" t="s">
        <v>1570</v>
      </c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</row>
    <row r="2305" spans="1:29" ht="26.25" customHeight="1" x14ac:dyDescent="0.2">
      <c r="A2305" s="6" t="s">
        <v>2929</v>
      </c>
      <c r="B2305" s="6" t="s">
        <v>2564</v>
      </c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</row>
    <row r="2306" spans="1:29" ht="26.25" customHeight="1" x14ac:dyDescent="0.2">
      <c r="A2306" s="6" t="s">
        <v>4587</v>
      </c>
      <c r="B2306" s="6" t="s">
        <v>6359</v>
      </c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</row>
    <row r="2307" spans="1:29" ht="26.25" customHeight="1" x14ac:dyDescent="0.2">
      <c r="A2307" s="6" t="s">
        <v>4816</v>
      </c>
      <c r="B2307" s="6" t="s">
        <v>7828</v>
      </c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</row>
    <row r="2308" spans="1:29" ht="26.25" customHeight="1" x14ac:dyDescent="0.2">
      <c r="A2308" s="6" t="s">
        <v>4388</v>
      </c>
      <c r="B2308" s="6" t="s">
        <v>3043</v>
      </c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</row>
    <row r="2309" spans="1:29" ht="26.25" customHeight="1" x14ac:dyDescent="0.2">
      <c r="A2309" s="6" t="s">
        <v>2132</v>
      </c>
      <c r="B2309" s="6" t="s">
        <v>85</v>
      </c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</row>
    <row r="2310" spans="1:29" ht="26.25" customHeight="1" x14ac:dyDescent="0.2">
      <c r="A2310" s="6" t="s">
        <v>532</v>
      </c>
      <c r="B2310" s="6" t="s">
        <v>7806</v>
      </c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</row>
    <row r="2311" spans="1:29" ht="26.25" customHeight="1" x14ac:dyDescent="0.2">
      <c r="A2311" s="6" t="s">
        <v>5768</v>
      </c>
      <c r="B2311" s="6" t="s">
        <v>2017</v>
      </c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</row>
    <row r="2312" spans="1:29" ht="26.25" customHeight="1" x14ac:dyDescent="0.2">
      <c r="A2312" s="6" t="s">
        <v>532</v>
      </c>
      <c r="B2312" s="6" t="s">
        <v>3720</v>
      </c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</row>
    <row r="2313" spans="1:29" ht="26.25" customHeight="1" x14ac:dyDescent="0.2">
      <c r="A2313" s="6" t="s">
        <v>205</v>
      </c>
      <c r="B2313" s="6" t="s">
        <v>333</v>
      </c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</row>
    <row r="2314" spans="1:29" ht="26.25" customHeight="1" x14ac:dyDescent="0.2">
      <c r="A2314" s="6" t="s">
        <v>7162</v>
      </c>
      <c r="B2314" s="6" t="s">
        <v>6741</v>
      </c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</row>
    <row r="2315" spans="1:29" ht="26.25" customHeight="1" x14ac:dyDescent="0.2">
      <c r="A2315" s="6" t="s">
        <v>2699</v>
      </c>
      <c r="B2315" s="6" t="s">
        <v>5451</v>
      </c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</row>
    <row r="2316" spans="1:29" ht="26.25" customHeight="1" x14ac:dyDescent="0.2">
      <c r="A2316" s="6" t="s">
        <v>7605</v>
      </c>
      <c r="B2316" s="6" t="s">
        <v>6791</v>
      </c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</row>
    <row r="2317" spans="1:29" ht="26.25" customHeight="1" x14ac:dyDescent="0.2">
      <c r="A2317" s="6" t="s">
        <v>7829</v>
      </c>
      <c r="B2317" s="6" t="s">
        <v>3667</v>
      </c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</row>
    <row r="2318" spans="1:29" ht="26.25" customHeight="1" x14ac:dyDescent="0.2">
      <c r="A2318" s="6" t="s">
        <v>7830</v>
      </c>
      <c r="B2318" s="6" t="s">
        <v>5951</v>
      </c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</row>
    <row r="2319" spans="1:29" ht="26.25" customHeight="1" x14ac:dyDescent="0.2">
      <c r="A2319" s="6" t="s">
        <v>882</v>
      </c>
      <c r="B2319" s="6" t="s">
        <v>7265</v>
      </c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</row>
    <row r="2320" spans="1:29" ht="26.25" customHeight="1" x14ac:dyDescent="0.2">
      <c r="A2320" s="6" t="s">
        <v>6622</v>
      </c>
      <c r="B2320" s="6" t="s">
        <v>1511</v>
      </c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</row>
    <row r="2321" spans="1:29" ht="26.25" customHeight="1" x14ac:dyDescent="0.2">
      <c r="A2321" s="6" t="s">
        <v>5416</v>
      </c>
      <c r="B2321" s="6" t="s">
        <v>3813</v>
      </c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</row>
    <row r="2322" spans="1:29" ht="26.25" customHeight="1" x14ac:dyDescent="0.2">
      <c r="A2322" s="6" t="s">
        <v>2569</v>
      </c>
      <c r="B2322" s="6" t="s">
        <v>7831</v>
      </c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</row>
    <row r="2323" spans="1:29" ht="26.25" customHeight="1" x14ac:dyDescent="0.2">
      <c r="A2323" s="6" t="s">
        <v>1614</v>
      </c>
      <c r="B2323" s="6" t="s">
        <v>6069</v>
      </c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</row>
    <row r="2324" spans="1:29" ht="26.25" customHeight="1" x14ac:dyDescent="0.2">
      <c r="A2324" s="6" t="s">
        <v>244</v>
      </c>
      <c r="B2324" s="6" t="s">
        <v>4763</v>
      </c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</row>
    <row r="2325" spans="1:29" ht="26.25" customHeight="1" x14ac:dyDescent="0.2">
      <c r="A2325" s="6" t="s">
        <v>4080</v>
      </c>
      <c r="B2325" s="6" t="s">
        <v>6967</v>
      </c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</row>
    <row r="2326" spans="1:29" ht="26.25" customHeight="1" x14ac:dyDescent="0.2">
      <c r="A2326" s="6" t="s">
        <v>5321</v>
      </c>
      <c r="B2326" s="6" t="s">
        <v>7832</v>
      </c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</row>
    <row r="2327" spans="1:29" ht="26.25" customHeight="1" x14ac:dyDescent="0.2">
      <c r="A2327" s="6" t="s">
        <v>902</v>
      </c>
      <c r="B2327" s="6" t="s">
        <v>5873</v>
      </c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</row>
    <row r="2328" spans="1:29" ht="26.25" customHeight="1" x14ac:dyDescent="0.2">
      <c r="A2328" s="6" t="s">
        <v>556</v>
      </c>
      <c r="B2328" s="6" t="s">
        <v>759</v>
      </c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</row>
    <row r="2329" spans="1:29" ht="26.25" customHeight="1" x14ac:dyDescent="0.2">
      <c r="A2329" s="6" t="s">
        <v>994</v>
      </c>
      <c r="B2329" s="6" t="s">
        <v>6069</v>
      </c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</row>
    <row r="2330" spans="1:29" ht="26.25" customHeight="1" x14ac:dyDescent="0.2">
      <c r="A2330" s="6" t="s">
        <v>3347</v>
      </c>
      <c r="B2330" s="6" t="s">
        <v>7513</v>
      </c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</row>
    <row r="2331" spans="1:29" ht="26.25" customHeight="1" x14ac:dyDescent="0.2">
      <c r="A2331" s="6" t="s">
        <v>6410</v>
      </c>
      <c r="B2331" s="6" t="s">
        <v>1770</v>
      </c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</row>
    <row r="2332" spans="1:29" ht="26.25" customHeight="1" x14ac:dyDescent="0.2">
      <c r="A2332" s="6" t="s">
        <v>5984</v>
      </c>
      <c r="B2332" s="6" t="s">
        <v>2818</v>
      </c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</row>
    <row r="2333" spans="1:29" ht="26.25" customHeight="1" x14ac:dyDescent="0.2">
      <c r="A2333" s="6" t="s">
        <v>791</v>
      </c>
      <c r="B2333" s="6" t="s">
        <v>3423</v>
      </c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</row>
    <row r="2334" spans="1:29" ht="26.25" customHeight="1" x14ac:dyDescent="0.2">
      <c r="A2334" s="6" t="s">
        <v>251</v>
      </c>
      <c r="B2334" s="6" t="s">
        <v>5294</v>
      </c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</row>
    <row r="2335" spans="1:29" ht="26.25" customHeight="1" x14ac:dyDescent="0.2">
      <c r="A2335" s="6" t="s">
        <v>486</v>
      </c>
      <c r="B2335" s="6" t="s">
        <v>7833</v>
      </c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</row>
    <row r="2336" spans="1:29" ht="26.25" customHeight="1" x14ac:dyDescent="0.2">
      <c r="A2336" s="6" t="s">
        <v>1204</v>
      </c>
      <c r="B2336" s="6" t="s">
        <v>3454</v>
      </c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</row>
    <row r="2337" spans="1:29" ht="26.25" customHeight="1" x14ac:dyDescent="0.2">
      <c r="A2337" s="6" t="s">
        <v>877</v>
      </c>
      <c r="B2337" s="6" t="s">
        <v>1132</v>
      </c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</row>
    <row r="2338" spans="1:29" ht="26.25" customHeight="1" x14ac:dyDescent="0.2">
      <c r="A2338" s="6" t="s">
        <v>1211</v>
      </c>
      <c r="B2338" s="6" t="s">
        <v>7834</v>
      </c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</row>
    <row r="2339" spans="1:29" ht="26.25" customHeight="1" x14ac:dyDescent="0.2">
      <c r="A2339" s="6" t="s">
        <v>7470</v>
      </c>
      <c r="B2339" s="6" t="s">
        <v>7835</v>
      </c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</row>
    <row r="2340" spans="1:29" ht="26.25" customHeight="1" x14ac:dyDescent="0.2">
      <c r="A2340" s="6" t="s">
        <v>1941</v>
      </c>
      <c r="B2340" s="6" t="s">
        <v>1597</v>
      </c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</row>
    <row r="2341" spans="1:29" ht="26.25" customHeight="1" x14ac:dyDescent="0.2">
      <c r="A2341" s="6" t="s">
        <v>5087</v>
      </c>
      <c r="B2341" s="6" t="s">
        <v>2404</v>
      </c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</row>
    <row r="2342" spans="1:29" ht="26.25" customHeight="1" x14ac:dyDescent="0.2">
      <c r="A2342" s="6" t="s">
        <v>7537</v>
      </c>
      <c r="B2342" s="6" t="s">
        <v>3907</v>
      </c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</row>
    <row r="2343" spans="1:29" ht="26.25" customHeight="1" x14ac:dyDescent="0.2">
      <c r="A2343" s="6" t="s">
        <v>7836</v>
      </c>
      <c r="B2343" s="6" t="s">
        <v>5573</v>
      </c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</row>
    <row r="2344" spans="1:29" ht="26.25" customHeight="1" x14ac:dyDescent="0.2">
      <c r="A2344" s="6" t="s">
        <v>6128</v>
      </c>
      <c r="B2344" s="6" t="s">
        <v>6445</v>
      </c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</row>
    <row r="2345" spans="1:29" ht="26.25" customHeight="1" x14ac:dyDescent="0.2">
      <c r="A2345" s="6" t="s">
        <v>1343</v>
      </c>
      <c r="B2345" s="6" t="s">
        <v>399</v>
      </c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</row>
    <row r="2346" spans="1:29" ht="26.25" customHeight="1" x14ac:dyDescent="0.2">
      <c r="A2346" s="6" t="s">
        <v>1323</v>
      </c>
      <c r="B2346" s="6" t="s">
        <v>7048</v>
      </c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</row>
    <row r="2347" spans="1:29" ht="26.25" customHeight="1" x14ac:dyDescent="0.2">
      <c r="A2347" s="6" t="s">
        <v>5798</v>
      </c>
      <c r="B2347" s="6" t="s">
        <v>2404</v>
      </c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</row>
    <row r="2348" spans="1:29" ht="26.25" customHeight="1" x14ac:dyDescent="0.2">
      <c r="A2348" s="6" t="s">
        <v>3777</v>
      </c>
      <c r="B2348" s="6" t="s">
        <v>3367</v>
      </c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</row>
    <row r="2349" spans="1:29" ht="26.25" customHeight="1" x14ac:dyDescent="0.2">
      <c r="A2349" s="6" t="s">
        <v>7323</v>
      </c>
      <c r="B2349" s="6" t="s">
        <v>1140</v>
      </c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</row>
    <row r="2350" spans="1:29" ht="26.25" customHeight="1" x14ac:dyDescent="0.2">
      <c r="A2350" s="6" t="s">
        <v>687</v>
      </c>
      <c r="B2350" s="6" t="s">
        <v>4986</v>
      </c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</row>
    <row r="2351" spans="1:29" ht="26.25" customHeight="1" x14ac:dyDescent="0.2">
      <c r="A2351" s="6" t="s">
        <v>7837</v>
      </c>
      <c r="B2351" s="6" t="s">
        <v>688</v>
      </c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</row>
    <row r="2352" spans="1:29" ht="26.25" customHeight="1" x14ac:dyDescent="0.2">
      <c r="A2352" s="6" t="s">
        <v>3518</v>
      </c>
      <c r="B2352" s="6" t="s">
        <v>7838</v>
      </c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</row>
    <row r="2353" spans="1:29" ht="26.25" customHeight="1" x14ac:dyDescent="0.2">
      <c r="A2353" s="6" t="s">
        <v>5721</v>
      </c>
      <c r="B2353" s="6" t="s">
        <v>2337</v>
      </c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</row>
    <row r="2354" spans="1:29" ht="26.25" customHeight="1" x14ac:dyDescent="0.2">
      <c r="A2354" s="6" t="s">
        <v>4995</v>
      </c>
      <c r="B2354" s="6" t="s">
        <v>5667</v>
      </c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</row>
    <row r="2355" spans="1:29" ht="26.25" customHeight="1" x14ac:dyDescent="0.2">
      <c r="A2355" s="6" t="s">
        <v>7714</v>
      </c>
      <c r="B2355" s="6" t="s">
        <v>3742</v>
      </c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</row>
    <row r="2356" spans="1:29" ht="26.25" customHeight="1" x14ac:dyDescent="0.2">
      <c r="A2356" s="6" t="s">
        <v>2093</v>
      </c>
      <c r="B2356" s="6" t="s">
        <v>1581</v>
      </c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</row>
    <row r="2357" spans="1:29" ht="26.25" customHeight="1" x14ac:dyDescent="0.2">
      <c r="A2357" s="6" t="s">
        <v>7839</v>
      </c>
      <c r="B2357" s="6" t="s">
        <v>3694</v>
      </c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</row>
    <row r="2358" spans="1:29" ht="26.25" customHeight="1" x14ac:dyDescent="0.2">
      <c r="A2358" s="6" t="s">
        <v>4520</v>
      </c>
      <c r="B2358" s="6" t="s">
        <v>325</v>
      </c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</row>
    <row r="2359" spans="1:29" ht="26.25" customHeight="1" x14ac:dyDescent="0.2">
      <c r="A2359" s="6" t="s">
        <v>6403</v>
      </c>
      <c r="B2359" s="6" t="s">
        <v>7119</v>
      </c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</row>
    <row r="2360" spans="1:29" ht="26.25" customHeight="1" x14ac:dyDescent="0.2">
      <c r="A2360" s="6" t="s">
        <v>1439</v>
      </c>
      <c r="B2360" s="6" t="s">
        <v>6647</v>
      </c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</row>
    <row r="2361" spans="1:29" ht="26.25" customHeight="1" x14ac:dyDescent="0.2">
      <c r="A2361" s="6" t="s">
        <v>3030</v>
      </c>
      <c r="B2361" s="6" t="s">
        <v>3221</v>
      </c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</row>
    <row r="2362" spans="1:29" ht="26.25" customHeight="1" x14ac:dyDescent="0.2">
      <c r="A2362" s="6" t="s">
        <v>1480</v>
      </c>
      <c r="B2362" s="6" t="s">
        <v>7309</v>
      </c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</row>
    <row r="2363" spans="1:29" ht="26.25" customHeight="1" x14ac:dyDescent="0.2">
      <c r="A2363" s="6" t="s">
        <v>1064</v>
      </c>
      <c r="B2363" s="6" t="s">
        <v>7840</v>
      </c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</row>
    <row r="2364" spans="1:29" ht="26.25" customHeight="1" x14ac:dyDescent="0.2">
      <c r="A2364" s="6" t="s">
        <v>2569</v>
      </c>
      <c r="B2364" s="6" t="s">
        <v>4389</v>
      </c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</row>
    <row r="2365" spans="1:29" ht="26.25" customHeight="1" x14ac:dyDescent="0.2">
      <c r="A2365" s="6" t="s">
        <v>7085</v>
      </c>
      <c r="B2365" s="6" t="s">
        <v>273</v>
      </c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</row>
    <row r="2366" spans="1:29" ht="26.25" customHeight="1" x14ac:dyDescent="0.2">
      <c r="A2366" s="6" t="s">
        <v>4956</v>
      </c>
      <c r="B2366" s="6" t="s">
        <v>924</v>
      </c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</row>
    <row r="2367" spans="1:29" ht="26.25" customHeight="1" x14ac:dyDescent="0.2">
      <c r="A2367" s="6" t="s">
        <v>4264</v>
      </c>
      <c r="B2367" s="6" t="s">
        <v>3065</v>
      </c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</row>
    <row r="2368" spans="1:29" ht="26.25" customHeight="1" x14ac:dyDescent="0.2">
      <c r="A2368" s="6" t="s">
        <v>374</v>
      </c>
      <c r="B2368" s="6" t="s">
        <v>600</v>
      </c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</row>
    <row r="2369" spans="1:29" ht="26.25" customHeight="1" x14ac:dyDescent="0.2">
      <c r="A2369" s="6" t="s">
        <v>5754</v>
      </c>
      <c r="B2369" s="6" t="s">
        <v>3907</v>
      </c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</row>
    <row r="2370" spans="1:29" ht="26.25" customHeight="1" x14ac:dyDescent="0.2">
      <c r="A2370" s="6" t="s">
        <v>1989</v>
      </c>
      <c r="B2370" s="6" t="s">
        <v>2256</v>
      </c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</row>
    <row r="2371" spans="1:29" ht="26.25" customHeight="1" x14ac:dyDescent="0.2">
      <c r="A2371" s="6" t="s">
        <v>1046</v>
      </c>
      <c r="B2371" s="6" t="s">
        <v>3187</v>
      </c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</row>
    <row r="2372" spans="1:29" ht="26.25" customHeight="1" x14ac:dyDescent="0.2">
      <c r="A2372" s="6" t="s">
        <v>1989</v>
      </c>
      <c r="B2372" s="6" t="s">
        <v>4195</v>
      </c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</row>
    <row r="2373" spans="1:29" ht="26.25" customHeight="1" x14ac:dyDescent="0.2">
      <c r="A2373" s="6" t="s">
        <v>532</v>
      </c>
      <c r="B2373" s="6" t="s">
        <v>4056</v>
      </c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</row>
    <row r="2374" spans="1:29" ht="26.25" customHeight="1" x14ac:dyDescent="0.2">
      <c r="A2374" s="6" t="s">
        <v>2073</v>
      </c>
      <c r="B2374" s="6" t="s">
        <v>1301</v>
      </c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</row>
    <row r="2375" spans="1:29" ht="26.25" customHeight="1" x14ac:dyDescent="0.2">
      <c r="A2375" s="6" t="s">
        <v>5187</v>
      </c>
      <c r="B2375" s="6" t="s">
        <v>190</v>
      </c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</row>
    <row r="2376" spans="1:29" ht="26.25" customHeight="1" x14ac:dyDescent="0.2">
      <c r="A2376" s="6" t="s">
        <v>116</v>
      </c>
      <c r="B2376" s="6" t="s">
        <v>1597</v>
      </c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</row>
    <row r="2377" spans="1:29" ht="26.25" customHeight="1" x14ac:dyDescent="0.2">
      <c r="A2377" s="6" t="s">
        <v>5044</v>
      </c>
      <c r="B2377" s="6" t="s">
        <v>1205</v>
      </c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</row>
    <row r="2378" spans="1:29" ht="26.25" customHeight="1" x14ac:dyDescent="0.2">
      <c r="A2378" s="6" t="s">
        <v>1384</v>
      </c>
      <c r="B2378" s="6" t="s">
        <v>1500</v>
      </c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</row>
    <row r="2379" spans="1:29" ht="26.25" customHeight="1" x14ac:dyDescent="0.2">
      <c r="A2379" s="6" t="s">
        <v>3453</v>
      </c>
      <c r="B2379" s="6" t="s">
        <v>245</v>
      </c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</row>
    <row r="2380" spans="1:29" ht="26.25" customHeight="1" x14ac:dyDescent="0.2">
      <c r="A2380" s="6" t="s">
        <v>5273</v>
      </c>
      <c r="B2380" s="6" t="s">
        <v>3454</v>
      </c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</row>
    <row r="2381" spans="1:29" ht="26.25" customHeight="1" x14ac:dyDescent="0.2">
      <c r="A2381" s="6" t="s">
        <v>4604</v>
      </c>
      <c r="B2381" s="6" t="s">
        <v>4481</v>
      </c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</row>
    <row r="2382" spans="1:29" ht="26.25" customHeight="1" x14ac:dyDescent="0.2">
      <c r="A2382" s="6" t="s">
        <v>1748</v>
      </c>
      <c r="B2382" s="6" t="s">
        <v>3031</v>
      </c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</row>
    <row r="2383" spans="1:29" ht="26.25" customHeight="1" x14ac:dyDescent="0.2">
      <c r="A2383" s="6" t="s">
        <v>1412</v>
      </c>
      <c r="B2383" s="6" t="s">
        <v>6564</v>
      </c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</row>
    <row r="2384" spans="1:29" ht="26.25" customHeight="1" x14ac:dyDescent="0.2">
      <c r="A2384" s="6" t="s">
        <v>4848</v>
      </c>
      <c r="B2384" s="6" t="s">
        <v>2942</v>
      </c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</row>
    <row r="2385" spans="1:29" ht="26.25" customHeight="1" x14ac:dyDescent="0.2">
      <c r="A2385" s="6" t="s">
        <v>2310</v>
      </c>
      <c r="B2385" s="6" t="s">
        <v>1909</v>
      </c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</row>
    <row r="2386" spans="1:29" ht="26.25" customHeight="1" x14ac:dyDescent="0.2">
      <c r="A2386" s="6" t="s">
        <v>302</v>
      </c>
      <c r="B2386" s="6" t="s">
        <v>3999</v>
      </c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</row>
    <row r="2387" spans="1:29" ht="26.25" customHeight="1" x14ac:dyDescent="0.2">
      <c r="A2387" s="6" t="s">
        <v>1315</v>
      </c>
      <c r="B2387" s="6" t="s">
        <v>2994</v>
      </c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</row>
    <row r="2388" spans="1:29" ht="26.25" customHeight="1" x14ac:dyDescent="0.2">
      <c r="A2388" s="6" t="s">
        <v>2569</v>
      </c>
      <c r="B2388" s="6" t="s">
        <v>5411</v>
      </c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</row>
    <row r="2389" spans="1:29" ht="26.25" customHeight="1" x14ac:dyDescent="0.2">
      <c r="A2389" s="6" t="s">
        <v>5457</v>
      </c>
      <c r="B2389" s="6" t="s">
        <v>1790</v>
      </c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</row>
    <row r="2390" spans="1:29" ht="26.25" customHeight="1" x14ac:dyDescent="0.2">
      <c r="A2390" s="6" t="s">
        <v>3623</v>
      </c>
      <c r="B2390" s="6" t="s">
        <v>3407</v>
      </c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</row>
    <row r="2391" spans="1:29" ht="26.25" customHeight="1" x14ac:dyDescent="0.2">
      <c r="A2391" s="6" t="s">
        <v>864</v>
      </c>
      <c r="B2391" s="6" t="s">
        <v>7281</v>
      </c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</row>
    <row r="2392" spans="1:29" ht="26.25" customHeight="1" x14ac:dyDescent="0.2">
      <c r="A2392" s="6" t="s">
        <v>2429</v>
      </c>
      <c r="B2392" s="6" t="s">
        <v>451</v>
      </c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</row>
    <row r="2393" spans="1:29" ht="26.25" customHeight="1" x14ac:dyDescent="0.2">
      <c r="A2393" s="6" t="s">
        <v>3030</v>
      </c>
      <c r="B2393" s="6" t="s">
        <v>7119</v>
      </c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</row>
    <row r="2394" spans="1:29" ht="26.25" customHeight="1" x14ac:dyDescent="0.2">
      <c r="A2394" s="6" t="s">
        <v>5213</v>
      </c>
      <c r="B2394" s="6" t="s">
        <v>3509</v>
      </c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</row>
    <row r="2395" spans="1:29" ht="26.25" customHeight="1" x14ac:dyDescent="0.2">
      <c r="A2395" s="6" t="s">
        <v>3609</v>
      </c>
      <c r="B2395" s="6" t="s">
        <v>7841</v>
      </c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</row>
    <row r="2396" spans="1:29" ht="26.25" customHeight="1" x14ac:dyDescent="0.2">
      <c r="A2396" s="6" t="s">
        <v>2569</v>
      </c>
      <c r="B2396" s="6" t="s">
        <v>7842</v>
      </c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</row>
    <row r="2397" spans="1:29" ht="26.25" customHeight="1" x14ac:dyDescent="0.2">
      <c r="A2397" s="6" t="s">
        <v>4638</v>
      </c>
      <c r="B2397" s="6" t="s">
        <v>2591</v>
      </c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</row>
    <row r="2398" spans="1:29" ht="26.25" customHeight="1" x14ac:dyDescent="0.2">
      <c r="A2398" s="6" t="s">
        <v>6403</v>
      </c>
      <c r="B2398" s="6" t="s">
        <v>1316</v>
      </c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</row>
    <row r="2399" spans="1:29" ht="26.25" customHeight="1" x14ac:dyDescent="0.2">
      <c r="A2399" s="6" t="s">
        <v>4878</v>
      </c>
      <c r="B2399" s="6" t="s">
        <v>4384</v>
      </c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</row>
    <row r="2400" spans="1:29" ht="26.25" customHeight="1" x14ac:dyDescent="0.2">
      <c r="A2400" s="6" t="s">
        <v>1461</v>
      </c>
      <c r="B2400" s="6" t="s">
        <v>2388</v>
      </c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</row>
    <row r="2401" spans="1:29" ht="26.25" customHeight="1" x14ac:dyDescent="0.2">
      <c r="A2401" s="6" t="s">
        <v>7843</v>
      </c>
      <c r="B2401" s="6" t="s">
        <v>7844</v>
      </c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</row>
    <row r="2402" spans="1:29" ht="26.25" customHeight="1" x14ac:dyDescent="0.2">
      <c r="A2402" s="6" t="s">
        <v>882</v>
      </c>
      <c r="B2402" s="6" t="s">
        <v>759</v>
      </c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</row>
    <row r="2403" spans="1:29" ht="26.25" customHeight="1" x14ac:dyDescent="0.2">
      <c r="A2403" s="6" t="s">
        <v>7649</v>
      </c>
      <c r="B2403" s="6" t="s">
        <v>7845</v>
      </c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</row>
    <row r="2404" spans="1:29" ht="26.25" customHeight="1" x14ac:dyDescent="0.2">
      <c r="A2404" s="6" t="s">
        <v>3270</v>
      </c>
      <c r="B2404" s="6" t="s">
        <v>3813</v>
      </c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</row>
    <row r="2405" spans="1:29" ht="26.25" customHeight="1" x14ac:dyDescent="0.2">
      <c r="A2405" s="6" t="s">
        <v>3480</v>
      </c>
      <c r="B2405" s="6" t="s">
        <v>4025</v>
      </c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</row>
    <row r="2406" spans="1:29" ht="26.25" customHeight="1" x14ac:dyDescent="0.2">
      <c r="A2406" s="6" t="s">
        <v>5666</v>
      </c>
      <c r="B2406" s="6" t="s">
        <v>7846</v>
      </c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</row>
    <row r="2407" spans="1:29" ht="26.25" customHeight="1" x14ac:dyDescent="0.2">
      <c r="A2407" s="6" t="s">
        <v>7847</v>
      </c>
      <c r="B2407" s="6" t="s">
        <v>7838</v>
      </c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</row>
    <row r="2408" spans="1:29" ht="26.25" customHeight="1" x14ac:dyDescent="0.2">
      <c r="A2408" s="6" t="s">
        <v>6149</v>
      </c>
      <c r="B2408" s="6" t="s">
        <v>1559</v>
      </c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</row>
    <row r="2409" spans="1:29" ht="26.25" customHeight="1" x14ac:dyDescent="0.2">
      <c r="A2409" s="6" t="s">
        <v>1343</v>
      </c>
      <c r="B2409" s="6" t="s">
        <v>872</v>
      </c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</row>
    <row r="2410" spans="1:29" ht="26.25" customHeight="1" x14ac:dyDescent="0.2">
      <c r="A2410" s="6" t="s">
        <v>3623</v>
      </c>
      <c r="B2410" s="6" t="s">
        <v>3128</v>
      </c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</row>
    <row r="2411" spans="1:29" ht="26.25" customHeight="1" x14ac:dyDescent="0.2">
      <c r="A2411" s="6" t="s">
        <v>6024</v>
      </c>
      <c r="B2411" s="6" t="s">
        <v>7848</v>
      </c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</row>
    <row r="2412" spans="1:29" ht="26.25" customHeight="1" x14ac:dyDescent="0.2">
      <c r="A2412" s="6" t="s">
        <v>2699</v>
      </c>
      <c r="B2412" s="6" t="s">
        <v>3159</v>
      </c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</row>
    <row r="2413" spans="1:29" ht="26.25" customHeight="1" x14ac:dyDescent="0.2">
      <c r="A2413" s="6" t="s">
        <v>7849</v>
      </c>
      <c r="B2413" s="6" t="s">
        <v>7850</v>
      </c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</row>
    <row r="2414" spans="1:29" ht="26.25" customHeight="1" x14ac:dyDescent="0.2">
      <c r="A2414" s="6" t="s">
        <v>5798</v>
      </c>
      <c r="B2414" s="6" t="s">
        <v>7851</v>
      </c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</row>
    <row r="2415" spans="1:29" ht="26.25" customHeight="1" x14ac:dyDescent="0.2">
      <c r="A2415" s="6" t="s">
        <v>2625</v>
      </c>
      <c r="B2415" s="6" t="s">
        <v>5129</v>
      </c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</row>
    <row r="2416" spans="1:29" ht="26.25" customHeight="1" x14ac:dyDescent="0.2">
      <c r="A2416" s="6" t="s">
        <v>420</v>
      </c>
      <c r="B2416" s="6" t="s">
        <v>5710</v>
      </c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</row>
    <row r="2417" spans="1:29" ht="26.25" customHeight="1" x14ac:dyDescent="0.2">
      <c r="A2417" s="6" t="s">
        <v>896</v>
      </c>
      <c r="B2417" s="6" t="s">
        <v>615</v>
      </c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</row>
    <row r="2418" spans="1:29" ht="26.25" customHeight="1" x14ac:dyDescent="0.2">
      <c r="A2418" s="6" t="s">
        <v>7852</v>
      </c>
      <c r="B2418" s="6" t="s">
        <v>2718</v>
      </c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</row>
    <row r="2419" spans="1:29" ht="26.25" customHeight="1" x14ac:dyDescent="0.2">
      <c r="A2419" s="6" t="s">
        <v>3982</v>
      </c>
      <c r="B2419" s="6" t="s">
        <v>3813</v>
      </c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</row>
    <row r="2420" spans="1:29" ht="26.25" customHeight="1" x14ac:dyDescent="0.2">
      <c r="A2420" s="6" t="s">
        <v>2434</v>
      </c>
      <c r="B2420" s="6" t="s">
        <v>1621</v>
      </c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</row>
    <row r="2421" spans="1:29" ht="26.25" customHeight="1" x14ac:dyDescent="0.2">
      <c r="A2421" s="6" t="s">
        <v>1397</v>
      </c>
      <c r="B2421" s="6" t="s">
        <v>451</v>
      </c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</row>
    <row r="2422" spans="1:29" ht="26.25" customHeight="1" x14ac:dyDescent="0.2">
      <c r="A2422" s="6" t="s">
        <v>5798</v>
      </c>
      <c r="B2422" s="6" t="s">
        <v>4271</v>
      </c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</row>
    <row r="2423" spans="1:29" ht="26.25" customHeight="1" x14ac:dyDescent="0.2">
      <c r="A2423" s="6" t="s">
        <v>1204</v>
      </c>
      <c r="B2423" s="6" t="s">
        <v>6610</v>
      </c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</row>
    <row r="2424" spans="1:29" ht="26.25" customHeight="1" x14ac:dyDescent="0.2">
      <c r="A2424" s="6" t="s">
        <v>7853</v>
      </c>
      <c r="B2424" s="6" t="s">
        <v>3847</v>
      </c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</row>
    <row r="2425" spans="1:29" ht="26.25" customHeight="1" x14ac:dyDescent="0.2">
      <c r="A2425" s="6" t="s">
        <v>3287</v>
      </c>
      <c r="B2425" s="6" t="s">
        <v>1670</v>
      </c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</row>
    <row r="2426" spans="1:29" ht="26.25" customHeight="1" x14ac:dyDescent="0.2">
      <c r="A2426" s="6" t="s">
        <v>1955</v>
      </c>
      <c r="B2426" s="6" t="s">
        <v>7119</v>
      </c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</row>
    <row r="2427" spans="1:29" ht="26.25" customHeight="1" x14ac:dyDescent="0.2">
      <c r="A2427" s="6" t="s">
        <v>2127</v>
      </c>
      <c r="B2427" s="6" t="s">
        <v>7048</v>
      </c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</row>
    <row r="2428" spans="1:29" ht="26.25" customHeight="1" x14ac:dyDescent="0.2">
      <c r="A2428" s="6" t="s">
        <v>7162</v>
      </c>
      <c r="B2428" s="6" t="s">
        <v>1324</v>
      </c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</row>
    <row r="2429" spans="1:29" ht="26.25" customHeight="1" x14ac:dyDescent="0.2">
      <c r="A2429" s="6" t="s">
        <v>5124</v>
      </c>
      <c r="B2429" s="6" t="s">
        <v>1846</v>
      </c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</row>
    <row r="2430" spans="1:29" ht="26.25" customHeight="1" x14ac:dyDescent="0.2">
      <c r="A2430" s="6" t="s">
        <v>3385</v>
      </c>
      <c r="B2430" s="6" t="s">
        <v>897</v>
      </c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</row>
    <row r="2431" spans="1:29" ht="26.25" customHeight="1" x14ac:dyDescent="0.2">
      <c r="A2431" s="6" t="s">
        <v>3347</v>
      </c>
      <c r="B2431" s="6" t="s">
        <v>3407</v>
      </c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</row>
    <row r="2432" spans="1:29" ht="26.25" customHeight="1" x14ac:dyDescent="0.2">
      <c r="A2432" s="6" t="s">
        <v>4008</v>
      </c>
      <c r="B2432" s="6" t="s">
        <v>1301</v>
      </c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</row>
    <row r="2433" spans="1:29" ht="26.25" customHeight="1" x14ac:dyDescent="0.2">
      <c r="A2433" s="6" t="s">
        <v>7854</v>
      </c>
      <c r="B2433" s="6" t="s">
        <v>3059</v>
      </c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</row>
    <row r="2434" spans="1:29" ht="26.25" customHeight="1" x14ac:dyDescent="0.2">
      <c r="A2434" s="6" t="s">
        <v>7085</v>
      </c>
      <c r="B2434" s="6" t="s">
        <v>1917</v>
      </c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</row>
    <row r="2435" spans="1:29" ht="26.25" customHeight="1" x14ac:dyDescent="0.2">
      <c r="A2435" s="6" t="s">
        <v>5</v>
      </c>
      <c r="B2435" s="6" t="s">
        <v>5341</v>
      </c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</row>
    <row r="2436" spans="1:29" ht="26.25" customHeight="1" x14ac:dyDescent="0.2">
      <c r="A2436" s="6" t="s">
        <v>1969</v>
      </c>
      <c r="B2436" s="6" t="s">
        <v>162</v>
      </c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</row>
    <row r="2437" spans="1:29" ht="26.25" customHeight="1" x14ac:dyDescent="0.2">
      <c r="A2437" s="6" t="s">
        <v>4638</v>
      </c>
      <c r="B2437" s="6" t="s">
        <v>471</v>
      </c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</row>
    <row r="2438" spans="1:29" ht="26.25" customHeight="1" x14ac:dyDescent="0.2">
      <c r="A2438" s="6" t="s">
        <v>5157</v>
      </c>
      <c r="B2438" s="6" t="s">
        <v>7855</v>
      </c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</row>
    <row r="2439" spans="1:29" ht="26.25" customHeight="1" x14ac:dyDescent="0.2">
      <c r="A2439" s="6" t="s">
        <v>1274</v>
      </c>
      <c r="B2439" s="6" t="s">
        <v>1205</v>
      </c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</row>
    <row r="2440" spans="1:29" ht="26.25" customHeight="1" x14ac:dyDescent="0.2">
      <c r="A2440" s="6" t="s">
        <v>2608</v>
      </c>
      <c r="B2440" s="6" t="s">
        <v>1065</v>
      </c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</row>
    <row r="2441" spans="1:29" ht="26.25" customHeight="1" x14ac:dyDescent="0.2">
      <c r="A2441" s="6" t="s">
        <v>2238</v>
      </c>
      <c r="B2441" s="6" t="s">
        <v>198</v>
      </c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</row>
    <row r="2442" spans="1:29" ht="26.25" customHeight="1" x14ac:dyDescent="0.2">
      <c r="A2442" s="6" t="s">
        <v>2492</v>
      </c>
      <c r="B2442" s="6" t="s">
        <v>465</v>
      </c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</row>
    <row r="2443" spans="1:29" ht="26.25" customHeight="1" x14ac:dyDescent="0.2">
      <c r="A2443" s="6" t="s">
        <v>1802</v>
      </c>
      <c r="B2443" s="6" t="s">
        <v>7309</v>
      </c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</row>
    <row r="2444" spans="1:29" ht="26.25" customHeight="1" x14ac:dyDescent="0.2">
      <c r="A2444" s="6" t="s">
        <v>7371</v>
      </c>
      <c r="B2444" s="6" t="s">
        <v>6524</v>
      </c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</row>
    <row r="2445" spans="1:29" ht="26.25" customHeight="1" x14ac:dyDescent="0.2">
      <c r="A2445" s="6" t="s">
        <v>5191</v>
      </c>
      <c r="B2445" s="6" t="s">
        <v>859</v>
      </c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</row>
    <row r="2446" spans="1:29" ht="26.25" customHeight="1" x14ac:dyDescent="0.2">
      <c r="A2446" s="6" t="s">
        <v>7035</v>
      </c>
      <c r="B2446" s="6" t="s">
        <v>7856</v>
      </c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</row>
    <row r="2447" spans="1:29" ht="26.25" customHeight="1" x14ac:dyDescent="0.2">
      <c r="A2447" s="6" t="s">
        <v>5035</v>
      </c>
      <c r="B2447" s="6" t="s">
        <v>4936</v>
      </c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</row>
    <row r="2448" spans="1:29" ht="26.25" customHeight="1" x14ac:dyDescent="0.2">
      <c r="A2448" s="6" t="s">
        <v>5035</v>
      </c>
      <c r="B2448" s="6" t="s">
        <v>1238</v>
      </c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</row>
    <row r="2449" spans="1:29" ht="26.25" customHeight="1" x14ac:dyDescent="0.2">
      <c r="A2449" s="6" t="s">
        <v>3820</v>
      </c>
      <c r="B2449" s="6" t="s">
        <v>1238</v>
      </c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</row>
    <row r="2450" spans="1:29" ht="26.25" customHeight="1" x14ac:dyDescent="0.2">
      <c r="A2450" s="6" t="s">
        <v>2635</v>
      </c>
      <c r="B2450" s="6" t="s">
        <v>7857</v>
      </c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</row>
    <row r="2451" spans="1:29" ht="26.25" customHeight="1" x14ac:dyDescent="0.2">
      <c r="A2451" s="6" t="s">
        <v>7598</v>
      </c>
      <c r="B2451" s="6" t="s">
        <v>7858</v>
      </c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</row>
    <row r="2452" spans="1:29" ht="26.25" customHeight="1" x14ac:dyDescent="0.2">
      <c r="A2452" s="6" t="s">
        <v>7859</v>
      </c>
      <c r="B2452" s="6" t="s">
        <v>3328</v>
      </c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</row>
    <row r="2453" spans="1:29" ht="26.25" customHeight="1" x14ac:dyDescent="0.2">
      <c r="A2453" s="6" t="s">
        <v>1244</v>
      </c>
      <c r="B2453" s="6" t="s">
        <v>6591</v>
      </c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</row>
    <row r="2454" spans="1:29" ht="26.25" customHeight="1" x14ac:dyDescent="0.2">
      <c r="A2454" s="6" t="s">
        <v>877</v>
      </c>
      <c r="B2454" s="6" t="s">
        <v>615</v>
      </c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</row>
    <row r="2455" spans="1:29" ht="26.25" customHeight="1" x14ac:dyDescent="0.2">
      <c r="A2455" s="6" t="s">
        <v>7860</v>
      </c>
      <c r="B2455" s="6" t="s">
        <v>2234</v>
      </c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</row>
    <row r="2456" spans="1:29" ht="26.25" customHeight="1" x14ac:dyDescent="0.2">
      <c r="A2456" s="6" t="s">
        <v>6486</v>
      </c>
      <c r="B2456" s="6" t="s">
        <v>1017</v>
      </c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</row>
    <row r="2457" spans="1:29" ht="26.25" customHeight="1" x14ac:dyDescent="0.2">
      <c r="A2457" s="6" t="s">
        <v>7288</v>
      </c>
      <c r="B2457" s="6" t="s">
        <v>7861</v>
      </c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</row>
    <row r="2458" spans="1:29" ht="26.25" customHeight="1" x14ac:dyDescent="0.2">
      <c r="A2458" s="6" t="s">
        <v>7296</v>
      </c>
      <c r="B2458" s="6" t="s">
        <v>2886</v>
      </c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</row>
    <row r="2459" spans="1:29" ht="26.25" customHeight="1" x14ac:dyDescent="0.2">
      <c r="A2459" s="6" t="s">
        <v>2233</v>
      </c>
      <c r="B2459" s="6" t="s">
        <v>7862</v>
      </c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</row>
    <row r="2460" spans="1:29" ht="26.25" customHeight="1" x14ac:dyDescent="0.2">
      <c r="A2460" s="6" t="s">
        <v>2238</v>
      </c>
      <c r="B2460" s="6" t="s">
        <v>7863</v>
      </c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</row>
    <row r="2461" spans="1:29" ht="26.25" customHeight="1" x14ac:dyDescent="0.2">
      <c r="A2461" s="6" t="s">
        <v>2180</v>
      </c>
      <c r="B2461" s="6" t="s">
        <v>917</v>
      </c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</row>
    <row r="2462" spans="1:29" ht="26.25" customHeight="1" x14ac:dyDescent="0.2">
      <c r="A2462" s="6" t="s">
        <v>5768</v>
      </c>
      <c r="B2462" s="6" t="s">
        <v>4698</v>
      </c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</row>
    <row r="2463" spans="1:29" ht="26.25" customHeight="1" x14ac:dyDescent="0.2">
      <c r="A2463" s="6" t="s">
        <v>2988</v>
      </c>
      <c r="B2463" s="6" t="s">
        <v>5705</v>
      </c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</row>
    <row r="2464" spans="1:29" ht="26.25" customHeight="1" x14ac:dyDescent="0.2">
      <c r="A2464" s="6" t="s">
        <v>2238</v>
      </c>
      <c r="B2464" s="6" t="s">
        <v>3976</v>
      </c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</row>
    <row r="2465" spans="1:29" ht="26.25" customHeight="1" x14ac:dyDescent="0.2">
      <c r="A2465" s="6" t="s">
        <v>3654</v>
      </c>
      <c r="B2465" s="6" t="s">
        <v>429</v>
      </c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</row>
    <row r="2466" spans="1:29" ht="26.25" customHeight="1" x14ac:dyDescent="0.2">
      <c r="A2466" s="6" t="s">
        <v>1626</v>
      </c>
      <c r="B2466" s="6" t="s">
        <v>4907</v>
      </c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</row>
    <row r="2467" spans="1:29" ht="26.25" customHeight="1" x14ac:dyDescent="0.2">
      <c r="A2467" s="6" t="s">
        <v>5798</v>
      </c>
      <c r="B2467" s="6" t="s">
        <v>1642</v>
      </c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</row>
    <row r="2468" spans="1:29" ht="26.25" customHeight="1" x14ac:dyDescent="0.2">
      <c r="A2468" s="6" t="s">
        <v>4055</v>
      </c>
      <c r="B2468" s="6" t="s">
        <v>2982</v>
      </c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</row>
    <row r="2469" spans="1:29" ht="26.25" customHeight="1" x14ac:dyDescent="0.2">
      <c r="A2469" s="6" t="s">
        <v>2608</v>
      </c>
      <c r="B2469" s="6" t="s">
        <v>3771</v>
      </c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</row>
    <row r="2470" spans="1:29" ht="26.25" customHeight="1" x14ac:dyDescent="0.2">
      <c r="A2470" s="6" t="s">
        <v>5410</v>
      </c>
      <c r="B2470" s="6" t="s">
        <v>615</v>
      </c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</row>
    <row r="2471" spans="1:29" ht="26.25" customHeight="1" x14ac:dyDescent="0.2">
      <c r="A2471" s="6" t="s">
        <v>6285</v>
      </c>
      <c r="B2471" s="6" t="s">
        <v>176</v>
      </c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</row>
    <row r="2472" spans="1:29" ht="26.25" customHeight="1" x14ac:dyDescent="0.2">
      <c r="A2472" s="6" t="s">
        <v>830</v>
      </c>
      <c r="B2472" s="6" t="s">
        <v>1500</v>
      </c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</row>
    <row r="2473" spans="1:29" ht="26.25" customHeight="1" x14ac:dyDescent="0.2">
      <c r="A2473" s="6" t="s">
        <v>3864</v>
      </c>
      <c r="B2473" s="6" t="s">
        <v>7007</v>
      </c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</row>
    <row r="2474" spans="1:29" ht="26.25" customHeight="1" x14ac:dyDescent="0.2">
      <c r="A2474" s="6" t="s">
        <v>1024</v>
      </c>
      <c r="B2474" s="6" t="s">
        <v>3492</v>
      </c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</row>
    <row r="2475" spans="1:29" ht="26.25" customHeight="1" x14ac:dyDescent="0.2">
      <c r="A2475" s="6" t="s">
        <v>1331</v>
      </c>
      <c r="B2475" s="6" t="s">
        <v>1683</v>
      </c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</row>
    <row r="2476" spans="1:29" ht="26.25" customHeight="1" x14ac:dyDescent="0.2">
      <c r="A2476" s="6" t="s">
        <v>1695</v>
      </c>
      <c r="B2476" s="6" t="s">
        <v>7683</v>
      </c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</row>
    <row r="2477" spans="1:29" ht="26.25" customHeight="1" x14ac:dyDescent="0.2">
      <c r="A2477" s="6" t="s">
        <v>7839</v>
      </c>
      <c r="B2477" s="6" t="s">
        <v>3667</v>
      </c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</row>
    <row r="2478" spans="1:29" ht="26.25" customHeight="1" x14ac:dyDescent="0.2">
      <c r="A2478" s="6" t="s">
        <v>1777</v>
      </c>
      <c r="B2478" s="6" t="s">
        <v>429</v>
      </c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</row>
    <row r="2479" spans="1:29" ht="26.25" customHeight="1" x14ac:dyDescent="0.2">
      <c r="A2479" s="6" t="s">
        <v>2104</v>
      </c>
      <c r="B2479" s="6" t="s">
        <v>807</v>
      </c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</row>
    <row r="2480" spans="1:29" ht="26.25" customHeight="1" x14ac:dyDescent="0.2">
      <c r="A2480" s="6" t="s">
        <v>486</v>
      </c>
      <c r="B2480" s="6" t="s">
        <v>1500</v>
      </c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</row>
    <row r="2481" spans="1:29" ht="26.25" customHeight="1" x14ac:dyDescent="0.2">
      <c r="A2481" s="6" t="s">
        <v>1280</v>
      </c>
      <c r="B2481" s="6" t="s">
        <v>2052</v>
      </c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</row>
    <row r="2482" spans="1:29" ht="26.25" customHeight="1" x14ac:dyDescent="0.2">
      <c r="A2482" s="6" t="s">
        <v>1869</v>
      </c>
      <c r="B2482" s="6" t="s">
        <v>198</v>
      </c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</row>
    <row r="2483" spans="1:29" ht="26.25" customHeight="1" x14ac:dyDescent="0.2">
      <c r="A2483" s="6" t="s">
        <v>3371</v>
      </c>
      <c r="B2483" s="6" t="s">
        <v>7864</v>
      </c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</row>
    <row r="2484" spans="1:29" ht="26.25" customHeight="1" x14ac:dyDescent="0.2">
      <c r="A2484" s="6" t="s">
        <v>2880</v>
      </c>
      <c r="B2484" s="6" t="s">
        <v>7105</v>
      </c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</row>
    <row r="2485" spans="1:29" ht="26.25" customHeight="1" x14ac:dyDescent="0.2">
      <c r="A2485" s="6" t="s">
        <v>3679</v>
      </c>
      <c r="B2485" s="6" t="s">
        <v>2234</v>
      </c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</row>
    <row r="2486" spans="1:29" ht="26.25" customHeight="1" x14ac:dyDescent="0.2">
      <c r="A2486" s="6" t="s">
        <v>2434</v>
      </c>
      <c r="B2486" s="6" t="s">
        <v>6610</v>
      </c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</row>
    <row r="2487" spans="1:29" ht="26.25" customHeight="1" x14ac:dyDescent="0.2">
      <c r="A2487" s="6" t="s">
        <v>1510</v>
      </c>
      <c r="B2487" s="6" t="s">
        <v>6359</v>
      </c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</row>
    <row r="2488" spans="1:29" ht="26.25" customHeight="1" x14ac:dyDescent="0.2">
      <c r="A2488" s="6" t="s">
        <v>2569</v>
      </c>
      <c r="B2488" s="6" t="s">
        <v>3893</v>
      </c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</row>
    <row r="2489" spans="1:29" ht="26.25" customHeight="1" x14ac:dyDescent="0.2">
      <c r="A2489" s="6" t="s">
        <v>29</v>
      </c>
      <c r="B2489" s="6" t="s">
        <v>7865</v>
      </c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</row>
    <row r="2490" spans="1:29" ht="26.25" customHeight="1" x14ac:dyDescent="0.2">
      <c r="A2490" s="6" t="s">
        <v>7371</v>
      </c>
      <c r="B2490" s="6" t="s">
        <v>2681</v>
      </c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</row>
    <row r="2491" spans="1:29" ht="26.25" customHeight="1" x14ac:dyDescent="0.2">
      <c r="A2491" s="6" t="s">
        <v>4714</v>
      </c>
      <c r="B2491" s="6" t="s">
        <v>7866</v>
      </c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</row>
    <row r="2492" spans="1:29" ht="26.25" customHeight="1" x14ac:dyDescent="0.2">
      <c r="A2492" s="6" t="s">
        <v>7843</v>
      </c>
      <c r="B2492" s="6" t="s">
        <v>3236</v>
      </c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</row>
    <row r="2493" spans="1:29" ht="26.25" customHeight="1" x14ac:dyDescent="0.2">
      <c r="A2493" s="6" t="s">
        <v>1127</v>
      </c>
      <c r="B2493" s="6" t="s">
        <v>3281</v>
      </c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</row>
    <row r="2494" spans="1:29" ht="26.25" customHeight="1" x14ac:dyDescent="0.2">
      <c r="A2494" s="6" t="s">
        <v>68</v>
      </c>
      <c r="B2494" s="6" t="s">
        <v>4448</v>
      </c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</row>
    <row r="2495" spans="1:29" ht="26.25" customHeight="1" x14ac:dyDescent="0.2">
      <c r="A2495" s="6" t="s">
        <v>2978</v>
      </c>
      <c r="B2495" s="6" t="s">
        <v>6759</v>
      </c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</row>
    <row r="2496" spans="1:29" ht="26.25" customHeight="1" x14ac:dyDescent="0.2">
      <c r="A2496" s="6" t="s">
        <v>1216</v>
      </c>
      <c r="B2496" s="6" t="s">
        <v>3544</v>
      </c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</row>
    <row r="2497" spans="1:29" ht="26.25" customHeight="1" x14ac:dyDescent="0.2">
      <c r="A2497" s="6" t="s">
        <v>251</v>
      </c>
      <c r="B2497" s="6" t="s">
        <v>872</v>
      </c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</row>
    <row r="2498" spans="1:29" ht="26.25" customHeight="1" x14ac:dyDescent="0.2">
      <c r="A2498" s="6" t="s">
        <v>1119</v>
      </c>
      <c r="B2498" s="6" t="s">
        <v>3615</v>
      </c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</row>
    <row r="2499" spans="1:29" ht="26.25" customHeight="1" x14ac:dyDescent="0.2">
      <c r="A2499" s="6" t="s">
        <v>1397</v>
      </c>
      <c r="B2499" s="6" t="s">
        <v>6097</v>
      </c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</row>
    <row r="2500" spans="1:29" ht="26.25" customHeight="1" x14ac:dyDescent="0.2">
      <c r="A2500" s="6" t="s">
        <v>1237</v>
      </c>
      <c r="B2500" s="6" t="s">
        <v>7867</v>
      </c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</row>
    <row r="2501" spans="1:29" ht="26.25" customHeight="1" x14ac:dyDescent="0.2">
      <c r="A2501" s="6" t="s">
        <v>785</v>
      </c>
      <c r="B2501" s="6" t="s">
        <v>3902</v>
      </c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</row>
    <row r="2502" spans="1:29" ht="26.25" customHeight="1" x14ac:dyDescent="0.2">
      <c r="A2502" s="6" t="s">
        <v>1955</v>
      </c>
      <c r="B2502" s="6" t="s">
        <v>7097</v>
      </c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</row>
    <row r="2503" spans="1:29" ht="26.25" customHeight="1" x14ac:dyDescent="0.2">
      <c r="A2503" s="6" t="s">
        <v>4331</v>
      </c>
      <c r="B2503" s="6" t="s">
        <v>7857</v>
      </c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</row>
    <row r="2504" spans="1:29" ht="26.25" customHeight="1" x14ac:dyDescent="0.2">
      <c r="A2504" s="6" t="s">
        <v>1951</v>
      </c>
      <c r="B2504" s="6" t="s">
        <v>2361</v>
      </c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</row>
    <row r="2505" spans="1:29" ht="26.25" customHeight="1" x14ac:dyDescent="0.2">
      <c r="A2505" s="6" t="s">
        <v>5150</v>
      </c>
      <c r="B2505" s="6" t="s">
        <v>3512</v>
      </c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</row>
    <row r="2506" spans="1:29" ht="26.25" customHeight="1" x14ac:dyDescent="0.2">
      <c r="A2506" s="6" t="s">
        <v>1191</v>
      </c>
      <c r="B2506" s="6" t="s">
        <v>2139</v>
      </c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</row>
    <row r="2507" spans="1:29" ht="26.25" customHeight="1" x14ac:dyDescent="0.2">
      <c r="A2507" s="6" t="s">
        <v>7868</v>
      </c>
      <c r="B2507" s="6" t="s">
        <v>437</v>
      </c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</row>
    <row r="2508" spans="1:29" ht="26.25" customHeight="1" x14ac:dyDescent="0.2">
      <c r="A2508" s="6" t="s">
        <v>2281</v>
      </c>
      <c r="B2508" s="6" t="s">
        <v>7573</v>
      </c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</row>
    <row r="2509" spans="1:29" ht="26.25" customHeight="1" x14ac:dyDescent="0.2">
      <c r="A2509" s="6" t="s">
        <v>146</v>
      </c>
      <c r="B2509" s="6" t="s">
        <v>5252</v>
      </c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</row>
    <row r="2510" spans="1:29" ht="26.25" customHeight="1" x14ac:dyDescent="0.2">
      <c r="A2510" s="6" t="s">
        <v>4130</v>
      </c>
      <c r="B2510" s="6" t="s">
        <v>7143</v>
      </c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</row>
    <row r="2511" spans="1:29" ht="26.25" customHeight="1" x14ac:dyDescent="0.2">
      <c r="A2511" s="6" t="s">
        <v>2083</v>
      </c>
      <c r="B2511" s="6" t="s">
        <v>7067</v>
      </c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</row>
    <row r="2512" spans="1:29" ht="26.25" customHeight="1" x14ac:dyDescent="0.2">
      <c r="A2512" s="6" t="s">
        <v>7826</v>
      </c>
      <c r="B2512" s="6" t="s">
        <v>6759</v>
      </c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</row>
    <row r="2513" spans="1:29" ht="26.25" customHeight="1" x14ac:dyDescent="0.2">
      <c r="A2513" s="6" t="s">
        <v>7649</v>
      </c>
      <c r="B2513" s="6" t="s">
        <v>7869</v>
      </c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</row>
    <row r="2514" spans="1:29" ht="26.25" customHeight="1" x14ac:dyDescent="0.2">
      <c r="A2514" s="6" t="s">
        <v>7276</v>
      </c>
      <c r="B2514" s="6" t="s">
        <v>7870</v>
      </c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</row>
    <row r="2515" spans="1:29" ht="26.25" customHeight="1" x14ac:dyDescent="0.2">
      <c r="A2515" s="6" t="s">
        <v>3852</v>
      </c>
      <c r="B2515" s="6" t="s">
        <v>5451</v>
      </c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</row>
    <row r="2516" spans="1:29" ht="26.25" customHeight="1" x14ac:dyDescent="0.2">
      <c r="A2516" s="6" t="s">
        <v>2548</v>
      </c>
      <c r="B2516" s="6" t="s">
        <v>7871</v>
      </c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</row>
    <row r="2517" spans="1:29" ht="26.25" customHeight="1" x14ac:dyDescent="0.2">
      <c r="A2517" s="6" t="s">
        <v>2336</v>
      </c>
      <c r="B2517" s="6" t="s">
        <v>1587</v>
      </c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</row>
    <row r="2518" spans="1:29" ht="26.25" customHeight="1" x14ac:dyDescent="0.2">
      <c r="A2518" s="6" t="s">
        <v>1789</v>
      </c>
      <c r="B2518" s="6" t="s">
        <v>7626</v>
      </c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</row>
    <row r="2519" spans="1:29" ht="26.25" customHeight="1" x14ac:dyDescent="0.2">
      <c r="A2519" s="6" t="s">
        <v>7872</v>
      </c>
      <c r="B2519" s="6" t="s">
        <v>6924</v>
      </c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</row>
    <row r="2520" spans="1:29" ht="26.25" customHeight="1" x14ac:dyDescent="0.2">
      <c r="A2520" s="6" t="s">
        <v>6642</v>
      </c>
      <c r="B2520" s="6" t="s">
        <v>7873</v>
      </c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</row>
    <row r="2521" spans="1:29" ht="26.25" customHeight="1" x14ac:dyDescent="0.2">
      <c r="A2521" s="6" t="s">
        <v>361</v>
      </c>
      <c r="B2521" s="6" t="s">
        <v>4724</v>
      </c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</row>
    <row r="2522" spans="1:29" ht="26.25" customHeight="1" x14ac:dyDescent="0.2">
      <c r="A2522" s="6" t="s">
        <v>7775</v>
      </c>
      <c r="B2522" s="6" t="s">
        <v>3631</v>
      </c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</row>
    <row r="2523" spans="1:29" ht="26.25" customHeight="1" x14ac:dyDescent="0.2">
      <c r="A2523" s="6" t="s">
        <v>2892</v>
      </c>
      <c r="B2523" s="6" t="s">
        <v>7874</v>
      </c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</row>
    <row r="2524" spans="1:29" ht="26.25" customHeight="1" x14ac:dyDescent="0.2">
      <c r="A2524" s="6" t="s">
        <v>6810</v>
      </c>
      <c r="B2524" s="6" t="s">
        <v>4728</v>
      </c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</row>
    <row r="2525" spans="1:29" ht="26.25" customHeight="1" x14ac:dyDescent="0.2">
      <c r="A2525" s="6" t="s">
        <v>7830</v>
      </c>
      <c r="B2525" s="6" t="s">
        <v>4918</v>
      </c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</row>
    <row r="2526" spans="1:29" ht="26.25" customHeight="1" x14ac:dyDescent="0.2">
      <c r="A2526" s="6" t="s">
        <v>6344</v>
      </c>
      <c r="B2526" s="6" t="s">
        <v>7875</v>
      </c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</row>
    <row r="2527" spans="1:29" ht="26.25" customHeight="1" x14ac:dyDescent="0.2">
      <c r="A2527" s="6" t="s">
        <v>2741</v>
      </c>
      <c r="B2527" s="6" t="s">
        <v>1426</v>
      </c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</row>
    <row r="2528" spans="1:29" ht="26.25" customHeight="1" x14ac:dyDescent="0.2">
      <c r="A2528" s="6" t="s">
        <v>1280</v>
      </c>
      <c r="B2528" s="6" t="s">
        <v>1642</v>
      </c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</row>
    <row r="2529" spans="1:29" ht="26.25" customHeight="1" x14ac:dyDescent="0.2">
      <c r="A2529" s="6" t="s">
        <v>1204</v>
      </c>
      <c r="B2529" s="6" t="s">
        <v>738</v>
      </c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</row>
    <row r="2530" spans="1:29" ht="26.25" customHeight="1" x14ac:dyDescent="0.2">
      <c r="A2530" s="6" t="s">
        <v>7122</v>
      </c>
      <c r="B2530" s="6" t="s">
        <v>1587</v>
      </c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</row>
    <row r="2531" spans="1:29" ht="26.25" customHeight="1" x14ac:dyDescent="0.2">
      <c r="A2531" s="6" t="s">
        <v>3777</v>
      </c>
      <c r="B2531" s="6" t="s">
        <v>7101</v>
      </c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</row>
    <row r="2532" spans="1:29" ht="26.25" customHeight="1" x14ac:dyDescent="0.2">
      <c r="A2532" s="6" t="s">
        <v>646</v>
      </c>
      <c r="B2532" s="6" t="s">
        <v>2139</v>
      </c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</row>
    <row r="2533" spans="1:29" ht="26.25" customHeight="1" x14ac:dyDescent="0.2">
      <c r="A2533" s="6" t="s">
        <v>2295</v>
      </c>
      <c r="B2533" s="6" t="s">
        <v>7876</v>
      </c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</row>
    <row r="2534" spans="1:29" ht="26.25" customHeight="1" x14ac:dyDescent="0.2">
      <c r="A2534" s="6" t="s">
        <v>7877</v>
      </c>
      <c r="B2534" s="6" t="s">
        <v>800</v>
      </c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</row>
    <row r="2535" spans="1:29" ht="26.25" customHeight="1" x14ac:dyDescent="0.2">
      <c r="A2535" s="6" t="s">
        <v>2423</v>
      </c>
      <c r="B2535" s="6" t="s">
        <v>7876</v>
      </c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</row>
    <row r="2536" spans="1:29" ht="26.25" customHeight="1" x14ac:dyDescent="0.2">
      <c r="A2536" s="6" t="s">
        <v>6211</v>
      </c>
      <c r="B2536" s="6" t="s">
        <v>6647</v>
      </c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</row>
    <row r="2537" spans="1:29" ht="26.25" customHeight="1" x14ac:dyDescent="0.2">
      <c r="A2537" s="6" t="s">
        <v>6817</v>
      </c>
      <c r="B2537" s="6" t="s">
        <v>2700</v>
      </c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</row>
    <row r="2538" spans="1:29" ht="26.25" customHeight="1" x14ac:dyDescent="0.2">
      <c r="A2538" s="6" t="s">
        <v>7854</v>
      </c>
      <c r="B2538" s="6" t="s">
        <v>5667</v>
      </c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</row>
    <row r="2539" spans="1:29" ht="26.25" customHeight="1" x14ac:dyDescent="0.2">
      <c r="A2539" s="6" t="s">
        <v>457</v>
      </c>
      <c r="B2539" s="6" t="s">
        <v>1937</v>
      </c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</row>
    <row r="2540" spans="1:29" ht="26.25" customHeight="1" x14ac:dyDescent="0.2">
      <c r="A2540" s="6" t="s">
        <v>4011</v>
      </c>
      <c r="B2540" s="6" t="s">
        <v>549</v>
      </c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</row>
    <row r="2541" spans="1:29" ht="26.25" customHeight="1" x14ac:dyDescent="0.2">
      <c r="A2541" s="6" t="s">
        <v>785</v>
      </c>
      <c r="B2541" s="6" t="s">
        <v>368</v>
      </c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</row>
    <row r="2542" spans="1:29" ht="26.25" customHeight="1" x14ac:dyDescent="0.2">
      <c r="A2542" s="6" t="s">
        <v>7878</v>
      </c>
      <c r="B2542" s="6" t="s">
        <v>1970</v>
      </c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</row>
    <row r="2543" spans="1:29" ht="26.25" customHeight="1" x14ac:dyDescent="0.2">
      <c r="A2543" s="6" t="s">
        <v>1204</v>
      </c>
      <c r="B2543" s="6" t="s">
        <v>230</v>
      </c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</row>
    <row r="2544" spans="1:29" ht="26.25" customHeight="1" x14ac:dyDescent="0.2">
      <c r="A2544" s="6" t="s">
        <v>2033</v>
      </c>
      <c r="B2544" s="6" t="s">
        <v>7067</v>
      </c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</row>
    <row r="2545" spans="1:29" ht="26.25" customHeight="1" x14ac:dyDescent="0.2">
      <c r="A2545" s="6" t="s">
        <v>1362</v>
      </c>
      <c r="B2545" s="6" t="s">
        <v>7036</v>
      </c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</row>
    <row r="2546" spans="1:29" ht="26.25" customHeight="1" x14ac:dyDescent="0.2">
      <c r="A2546" s="6" t="s">
        <v>2397</v>
      </c>
      <c r="B2546" s="6" t="s">
        <v>1120</v>
      </c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</row>
    <row r="2547" spans="1:29" ht="26.25" customHeight="1" x14ac:dyDescent="0.2">
      <c r="A2547" s="6" t="s">
        <v>2434</v>
      </c>
      <c r="B2547" s="6" t="s">
        <v>7819</v>
      </c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</row>
    <row r="2548" spans="1:29" ht="26.25" customHeight="1" x14ac:dyDescent="0.2">
      <c r="A2548" s="6" t="s">
        <v>896</v>
      </c>
      <c r="B2548" s="6" t="s">
        <v>1537</v>
      </c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</row>
    <row r="2549" spans="1:29" ht="26.25" customHeight="1" x14ac:dyDescent="0.2">
      <c r="A2549" s="6" t="s">
        <v>413</v>
      </c>
      <c r="B2549" s="6" t="s">
        <v>2591</v>
      </c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</row>
    <row r="2550" spans="1:29" ht="26.25" customHeight="1" x14ac:dyDescent="0.2">
      <c r="A2550" s="6" t="s">
        <v>4311</v>
      </c>
      <c r="B2550" s="6" t="s">
        <v>2435</v>
      </c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</row>
    <row r="2551" spans="1:29" ht="26.25" customHeight="1" x14ac:dyDescent="0.2">
      <c r="A2551" s="6" t="s">
        <v>2336</v>
      </c>
      <c r="B2551" s="6" t="s">
        <v>2935</v>
      </c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</row>
    <row r="2552" spans="1:29" ht="26.25" customHeight="1" x14ac:dyDescent="0.2">
      <c r="A2552" s="6" t="s">
        <v>2051</v>
      </c>
      <c r="B2552" s="6" t="s">
        <v>1047</v>
      </c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</row>
    <row r="2553" spans="1:29" ht="26.25" customHeight="1" x14ac:dyDescent="0.2">
      <c r="A2553" s="6" t="s">
        <v>7853</v>
      </c>
      <c r="B2553" s="6" t="s">
        <v>3328</v>
      </c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</row>
    <row r="2554" spans="1:29" ht="26.25" customHeight="1" x14ac:dyDescent="0.2">
      <c r="A2554" s="6" t="s">
        <v>2357</v>
      </c>
      <c r="B2554" s="6" t="s">
        <v>6092</v>
      </c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</row>
    <row r="2555" spans="1:29" ht="26.25" customHeight="1" x14ac:dyDescent="0.2">
      <c r="A2555" s="6" t="s">
        <v>7852</v>
      </c>
      <c r="B2555" s="6" t="s">
        <v>238</v>
      </c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</row>
    <row r="2556" spans="1:29" ht="26.25" customHeight="1" x14ac:dyDescent="0.2">
      <c r="A2556" s="6" t="s">
        <v>4204</v>
      </c>
      <c r="B2556" s="6" t="s">
        <v>557</v>
      </c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</row>
    <row r="2557" spans="1:29" ht="26.25" customHeight="1" x14ac:dyDescent="0.2">
      <c r="A2557" s="6" t="s">
        <v>1824</v>
      </c>
      <c r="B2557" s="6" t="s">
        <v>7879</v>
      </c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</row>
    <row r="2558" spans="1:29" ht="26.25" customHeight="1" x14ac:dyDescent="0.2">
      <c r="A2558" s="6" t="s">
        <v>4873</v>
      </c>
      <c r="B2558" s="6" t="s">
        <v>7806</v>
      </c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</row>
    <row r="2559" spans="1:29" ht="26.25" customHeight="1" x14ac:dyDescent="0.2">
      <c r="A2559" s="6" t="s">
        <v>626</v>
      </c>
      <c r="B2559" s="6" t="s">
        <v>7880</v>
      </c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</row>
    <row r="2560" spans="1:29" ht="26.25" customHeight="1" x14ac:dyDescent="0.2">
      <c r="A2560" s="6" t="s">
        <v>5097</v>
      </c>
      <c r="B2560" s="6" t="s">
        <v>7881</v>
      </c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</row>
    <row r="2561" spans="1:29" ht="26.25" customHeight="1" x14ac:dyDescent="0.2">
      <c r="A2561" s="6" t="s">
        <v>1379</v>
      </c>
      <c r="B2561" s="6" t="s">
        <v>592</v>
      </c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</row>
    <row r="2562" spans="1:29" ht="26.25" customHeight="1" x14ac:dyDescent="0.2">
      <c r="A2562" s="6" t="s">
        <v>1824</v>
      </c>
      <c r="B2562" s="6" t="s">
        <v>3558</v>
      </c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</row>
    <row r="2563" spans="1:29" ht="26.25" customHeight="1" x14ac:dyDescent="0.2">
      <c r="A2563" s="6" t="s">
        <v>1369</v>
      </c>
      <c r="B2563" s="6" t="s">
        <v>3999</v>
      </c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</row>
    <row r="2564" spans="1:29" ht="26.25" customHeight="1" x14ac:dyDescent="0.2">
      <c r="A2564" s="6" t="s">
        <v>3030</v>
      </c>
      <c r="B2564" s="6" t="s">
        <v>147</v>
      </c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</row>
    <row r="2565" spans="1:29" ht="26.25" customHeight="1" x14ac:dyDescent="0.2">
      <c r="A2565" s="6" t="s">
        <v>1480</v>
      </c>
      <c r="B2565" s="6" t="s">
        <v>966</v>
      </c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</row>
    <row r="2566" spans="1:29" ht="26.25" customHeight="1" x14ac:dyDescent="0.2">
      <c r="A2566" s="6" t="s">
        <v>5725</v>
      </c>
      <c r="B2566" s="6" t="s">
        <v>4163</v>
      </c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</row>
    <row r="2567" spans="1:29" ht="26.25" customHeight="1" x14ac:dyDescent="0.2">
      <c r="A2567" s="6" t="s">
        <v>2314</v>
      </c>
      <c r="B2567" s="6" t="s">
        <v>4728</v>
      </c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</row>
    <row r="2568" spans="1:29" ht="26.25" customHeight="1" x14ac:dyDescent="0.2">
      <c r="A2568" s="6" t="s">
        <v>4477</v>
      </c>
      <c r="B2568" s="6" t="s">
        <v>391</v>
      </c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</row>
    <row r="2569" spans="1:29" ht="26.25" customHeight="1" x14ac:dyDescent="0.2">
      <c r="A2569" s="6" t="s">
        <v>2646</v>
      </c>
      <c r="B2569" s="6" t="s">
        <v>1163</v>
      </c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</row>
    <row r="2570" spans="1:29" ht="26.25" customHeight="1" x14ac:dyDescent="0.2">
      <c r="A2570" s="6" t="s">
        <v>621</v>
      </c>
      <c r="B2570" s="6" t="s">
        <v>7101</v>
      </c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</row>
    <row r="2571" spans="1:29" ht="26.25" customHeight="1" x14ac:dyDescent="0.2">
      <c r="A2571" s="6" t="s">
        <v>436</v>
      </c>
      <c r="B2571" s="6" t="s">
        <v>1309</v>
      </c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</row>
    <row r="2572" spans="1:29" ht="26.25" customHeight="1" x14ac:dyDescent="0.2">
      <c r="A2572" s="6" t="s">
        <v>5519</v>
      </c>
      <c r="B2572" s="6" t="s">
        <v>924</v>
      </c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</row>
    <row r="2573" spans="1:29" ht="26.25" customHeight="1" x14ac:dyDescent="0.2">
      <c r="A2573" s="6" t="s">
        <v>3453</v>
      </c>
      <c r="B2573" s="6" t="s">
        <v>1838</v>
      </c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</row>
    <row r="2574" spans="1:29" ht="26.25" customHeight="1" x14ac:dyDescent="0.2">
      <c r="A2574" s="6" t="s">
        <v>556</v>
      </c>
      <c r="B2574" s="6" t="s">
        <v>966</v>
      </c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</row>
    <row r="2575" spans="1:29" ht="26.25" customHeight="1" x14ac:dyDescent="0.2">
      <c r="A2575" s="6" t="s">
        <v>6667</v>
      </c>
      <c r="B2575" s="6" t="s">
        <v>5297</v>
      </c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</row>
    <row r="2576" spans="1:29" ht="26.25" customHeight="1" x14ac:dyDescent="0.2">
      <c r="A2576" s="6" t="s">
        <v>4008</v>
      </c>
      <c r="B2576" s="6" t="s">
        <v>7036</v>
      </c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</row>
    <row r="2577" spans="1:29" ht="26.25" customHeight="1" x14ac:dyDescent="0.2">
      <c r="A2577" s="6" t="s">
        <v>2083</v>
      </c>
      <c r="B2577" s="6" t="s">
        <v>230</v>
      </c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</row>
    <row r="2578" spans="1:29" ht="26.25" customHeight="1" x14ac:dyDescent="0.2">
      <c r="A2578" s="6" t="s">
        <v>5245</v>
      </c>
      <c r="B2578" s="6" t="s">
        <v>1259</v>
      </c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</row>
    <row r="2579" spans="1:29" ht="26.25" customHeight="1" x14ac:dyDescent="0.2">
      <c r="A2579" s="6" t="s">
        <v>2145</v>
      </c>
      <c r="B2579" s="6" t="s">
        <v>2658</v>
      </c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</row>
    <row r="2580" spans="1:29" ht="26.25" customHeight="1" x14ac:dyDescent="0.2">
      <c r="A2580" s="6" t="s">
        <v>838</v>
      </c>
      <c r="B2580" s="6" t="s">
        <v>2658</v>
      </c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</row>
    <row r="2581" spans="1:29" ht="26.25" customHeight="1" x14ac:dyDescent="0.2">
      <c r="A2581" s="6" t="s">
        <v>6995</v>
      </c>
      <c r="B2581" s="6" t="s">
        <v>897</v>
      </c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</row>
    <row r="2582" spans="1:29" ht="26.25" customHeight="1" x14ac:dyDescent="0.2">
      <c r="A2582" s="6" t="s">
        <v>4977</v>
      </c>
      <c r="B2582" s="6" t="s">
        <v>2256</v>
      </c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</row>
    <row r="2583" spans="1:29" ht="26.25" customHeight="1" x14ac:dyDescent="0.2">
      <c r="A2583" s="6" t="s">
        <v>570</v>
      </c>
      <c r="B2583" s="6" t="s">
        <v>3813</v>
      </c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</row>
    <row r="2584" spans="1:29" ht="26.25" customHeight="1" x14ac:dyDescent="0.2">
      <c r="A2584" s="6" t="s">
        <v>6614</v>
      </c>
      <c r="B2584" s="6" t="s">
        <v>2622</v>
      </c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</row>
    <row r="2585" spans="1:29" ht="26.25" customHeight="1" x14ac:dyDescent="0.2">
      <c r="A2585" s="6" t="s">
        <v>4369</v>
      </c>
      <c r="B2585" s="6" t="s">
        <v>4560</v>
      </c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</row>
    <row r="2586" spans="1:29" ht="26.25" customHeight="1" x14ac:dyDescent="0.2">
      <c r="A2586" s="6" t="s">
        <v>4534</v>
      </c>
      <c r="B2586" s="6" t="s">
        <v>3114</v>
      </c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</row>
    <row r="2587" spans="1:29" ht="26.25" customHeight="1" x14ac:dyDescent="0.2">
      <c r="A2587" s="6" t="s">
        <v>1079</v>
      </c>
      <c r="B2587" s="6" t="s">
        <v>3328</v>
      </c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</row>
    <row r="2588" spans="1:29" ht="26.25" customHeight="1" x14ac:dyDescent="0.2">
      <c r="A2588" s="6" t="s">
        <v>4587</v>
      </c>
      <c r="B2588" s="6" t="s">
        <v>6559</v>
      </c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</row>
    <row r="2589" spans="1:29" ht="26.25" customHeight="1" x14ac:dyDescent="0.2">
      <c r="A2589" s="6" t="s">
        <v>3518</v>
      </c>
      <c r="B2589" s="6" t="s">
        <v>7882</v>
      </c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</row>
    <row r="2590" spans="1:29" ht="26.25" customHeight="1" x14ac:dyDescent="0.2">
      <c r="A2590" s="6" t="s">
        <v>7883</v>
      </c>
      <c r="B2590" s="6" t="s">
        <v>7884</v>
      </c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</row>
    <row r="2591" spans="1:29" ht="26.25" customHeight="1" x14ac:dyDescent="0.2">
      <c r="A2591" s="6" t="s">
        <v>4379</v>
      </c>
      <c r="B2591" s="6" t="s">
        <v>458</v>
      </c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</row>
    <row r="2592" spans="1:29" ht="26.25" customHeight="1" x14ac:dyDescent="0.2">
      <c r="A2592" s="6" t="s">
        <v>4977</v>
      </c>
      <c r="B2592" s="6" t="s">
        <v>2784</v>
      </c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</row>
    <row r="2593" spans="1:29" ht="26.25" customHeight="1" x14ac:dyDescent="0.2">
      <c r="A2593" s="6" t="s">
        <v>5631</v>
      </c>
      <c r="B2593" s="6" t="s">
        <v>7007</v>
      </c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</row>
    <row r="2594" spans="1:29" ht="26.25" customHeight="1" x14ac:dyDescent="0.2">
      <c r="A2594" s="6" t="s">
        <v>1947</v>
      </c>
      <c r="B2594" s="6" t="s">
        <v>7885</v>
      </c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</row>
    <row r="2595" spans="1:29" ht="26.25" customHeight="1" x14ac:dyDescent="0.2">
      <c r="A2595" s="6" t="s">
        <v>1146</v>
      </c>
      <c r="B2595" s="6" t="s">
        <v>479</v>
      </c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</row>
    <row r="2596" spans="1:29" ht="26.25" customHeight="1" x14ac:dyDescent="0.2">
      <c r="A2596" s="6" t="s">
        <v>5631</v>
      </c>
      <c r="B2596" s="6" t="s">
        <v>2380</v>
      </c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</row>
    <row r="2597" spans="1:29" ht="26.25" customHeight="1" x14ac:dyDescent="0.2">
      <c r="A2597" s="6" t="s">
        <v>4445</v>
      </c>
      <c r="B2597" s="6" t="s">
        <v>1316</v>
      </c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</row>
    <row r="2598" spans="1:29" ht="26.25" customHeight="1" x14ac:dyDescent="0.2">
      <c r="A2598" s="6" t="s">
        <v>5754</v>
      </c>
      <c r="B2598" s="6" t="s">
        <v>30</v>
      </c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</row>
    <row r="2599" spans="1:29" ht="26.25" customHeight="1" x14ac:dyDescent="0.2">
      <c r="A2599" s="6" t="s">
        <v>3427</v>
      </c>
      <c r="B2599" s="6" t="s">
        <v>7666</v>
      </c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</row>
    <row r="2600" spans="1:29" ht="26.25" customHeight="1" x14ac:dyDescent="0.2">
      <c r="A2600" s="6" t="s">
        <v>806</v>
      </c>
      <c r="B2600" s="6" t="s">
        <v>1925</v>
      </c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</row>
    <row r="2601" spans="1:29" ht="26.25" customHeight="1" x14ac:dyDescent="0.2">
      <c r="A2601" s="6" t="s">
        <v>3270</v>
      </c>
      <c r="B2601" s="6" t="s">
        <v>1990</v>
      </c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</row>
    <row r="2602" spans="1:29" ht="26.25" customHeight="1" x14ac:dyDescent="0.2">
      <c r="A2602" s="6" t="s">
        <v>1258</v>
      </c>
      <c r="B2602" s="6" t="s">
        <v>479</v>
      </c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</row>
    <row r="2603" spans="1:29" ht="26.25" customHeight="1" x14ac:dyDescent="0.2">
      <c r="A2603" s="6" t="s">
        <v>2978</v>
      </c>
      <c r="B2603" s="6" t="s">
        <v>7874</v>
      </c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</row>
    <row r="2604" spans="1:29" ht="26.25" customHeight="1" x14ac:dyDescent="0.2">
      <c r="A2604" s="6" t="s">
        <v>1777</v>
      </c>
      <c r="B2604" s="6" t="s">
        <v>7886</v>
      </c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</row>
    <row r="2605" spans="1:29" ht="26.25" customHeight="1" x14ac:dyDescent="0.2">
      <c r="A2605" s="6" t="s">
        <v>4709</v>
      </c>
      <c r="B2605" s="6" t="s">
        <v>5411</v>
      </c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</row>
    <row r="2606" spans="1:29" ht="26.25" customHeight="1" x14ac:dyDescent="0.2">
      <c r="A2606" s="6" t="s">
        <v>4714</v>
      </c>
      <c r="B2606" s="6" t="s">
        <v>7887</v>
      </c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</row>
    <row r="2607" spans="1:29" ht="26.25" customHeight="1" x14ac:dyDescent="0.2">
      <c r="A2607" s="6" t="s">
        <v>766</v>
      </c>
      <c r="B2607" s="6" t="s">
        <v>2163</v>
      </c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</row>
    <row r="2608" spans="1:29" ht="26.25" customHeight="1" x14ac:dyDescent="0.2">
      <c r="A2608" s="6" t="s">
        <v>3127</v>
      </c>
      <c r="B2608" s="6" t="s">
        <v>4255</v>
      </c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</row>
    <row r="2609" spans="1:29" ht="26.25" customHeight="1" x14ac:dyDescent="0.2">
      <c r="A2609" s="6" t="s">
        <v>1997</v>
      </c>
      <c r="B2609" s="6" t="s">
        <v>5705</v>
      </c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</row>
    <row r="2610" spans="1:29" ht="26.25" customHeight="1" x14ac:dyDescent="0.2">
      <c r="A2610" s="6" t="s">
        <v>1916</v>
      </c>
      <c r="B2610" s="6" t="s">
        <v>4966</v>
      </c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</row>
    <row r="2611" spans="1:29" ht="26.25" customHeight="1" x14ac:dyDescent="0.2">
      <c r="A2611" s="6" t="s">
        <v>7888</v>
      </c>
      <c r="B2611" s="6" t="s">
        <v>7889</v>
      </c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</row>
    <row r="2612" spans="1:29" ht="26.25" customHeight="1" x14ac:dyDescent="0.2">
      <c r="A2612" s="6" t="s">
        <v>1274</v>
      </c>
      <c r="B2612" s="6" t="s">
        <v>5495</v>
      </c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</row>
    <row r="2613" spans="1:29" ht="26.25" customHeight="1" x14ac:dyDescent="0.2">
      <c r="A2613" s="6" t="s">
        <v>4848</v>
      </c>
      <c r="B2613" s="6" t="s">
        <v>7890</v>
      </c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</row>
    <row r="2614" spans="1:29" ht="26.25" customHeight="1" x14ac:dyDescent="0.2">
      <c r="A2614" s="6" t="s">
        <v>812</v>
      </c>
      <c r="B2614" s="6" t="s">
        <v>6085</v>
      </c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</row>
    <row r="2615" spans="1:29" ht="26.25" customHeight="1" x14ac:dyDescent="0.2">
      <c r="A2615" s="6" t="s">
        <v>871</v>
      </c>
      <c r="B2615" s="6" t="s">
        <v>7891</v>
      </c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</row>
    <row r="2616" spans="1:29" ht="26.25" customHeight="1" x14ac:dyDescent="0.2">
      <c r="A2616" s="6" t="s">
        <v>7288</v>
      </c>
      <c r="B2616" s="6" t="s">
        <v>7892</v>
      </c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</row>
    <row r="2617" spans="1:29" ht="26.25" customHeight="1" x14ac:dyDescent="0.2">
      <c r="A2617" s="6" t="s">
        <v>272</v>
      </c>
      <c r="B2617" s="6" t="s">
        <v>6547</v>
      </c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</row>
    <row r="2618" spans="1:29" ht="26.25" customHeight="1" x14ac:dyDescent="0.2">
      <c r="A2618" s="6" t="s">
        <v>486</v>
      </c>
      <c r="B2618" s="6" t="s">
        <v>4473</v>
      </c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</row>
    <row r="2619" spans="1:29" ht="26.25" customHeight="1" x14ac:dyDescent="0.2">
      <c r="A2619" s="6" t="s">
        <v>1641</v>
      </c>
      <c r="B2619" s="6" t="s">
        <v>7893</v>
      </c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</row>
    <row r="2620" spans="1:29" ht="26.25" customHeight="1" x14ac:dyDescent="0.2">
      <c r="A2620" s="6" t="s">
        <v>4559</v>
      </c>
      <c r="B2620" s="6" t="s">
        <v>7894</v>
      </c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</row>
    <row r="2621" spans="1:29" ht="26.25" customHeight="1" x14ac:dyDescent="0.2">
      <c r="A2621" s="6" t="s">
        <v>3411</v>
      </c>
      <c r="B2621" s="6" t="s">
        <v>391</v>
      </c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</row>
    <row r="2622" spans="1:29" ht="26.25" customHeight="1" x14ac:dyDescent="0.2">
      <c r="A2622" s="6" t="s">
        <v>84</v>
      </c>
      <c r="B2622" s="6" t="s">
        <v>340</v>
      </c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</row>
    <row r="2623" spans="1:29" ht="26.25" customHeight="1" x14ac:dyDescent="0.2">
      <c r="A2623" s="6" t="s">
        <v>871</v>
      </c>
      <c r="B2623" s="6" t="s">
        <v>3140</v>
      </c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</row>
    <row r="2624" spans="1:29" ht="26.25" customHeight="1" x14ac:dyDescent="0.2">
      <c r="A2624" s="6" t="s">
        <v>1902</v>
      </c>
      <c r="B2624" s="6" t="s">
        <v>7895</v>
      </c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</row>
    <row r="2625" spans="1:29" ht="26.25" customHeight="1" x14ac:dyDescent="0.2">
      <c r="A2625" s="6" t="s">
        <v>2083</v>
      </c>
      <c r="B2625" s="6" t="s">
        <v>7896</v>
      </c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</row>
    <row r="2626" spans="1:29" ht="26.25" customHeight="1" x14ac:dyDescent="0.2">
      <c r="A2626" s="6" t="s">
        <v>6064</v>
      </c>
      <c r="B2626" s="6" t="s">
        <v>7897</v>
      </c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</row>
    <row r="2627" spans="1:29" ht="26.25" customHeight="1" x14ac:dyDescent="0.2">
      <c r="A2627" s="6" t="s">
        <v>6752</v>
      </c>
      <c r="B2627" s="6" t="s">
        <v>487</v>
      </c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</row>
    <row r="2628" spans="1:29" ht="26.25" customHeight="1" x14ac:dyDescent="0.2">
      <c r="A2628" s="6" t="s">
        <v>6149</v>
      </c>
      <c r="B2628" s="6" t="s">
        <v>2647</v>
      </c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</row>
    <row r="2629" spans="1:29" ht="26.25" customHeight="1" x14ac:dyDescent="0.2">
      <c r="A2629" s="6" t="s">
        <v>1544</v>
      </c>
      <c r="B2629" s="6" t="s">
        <v>2508</v>
      </c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</row>
    <row r="2630" spans="1:29" ht="26.25" customHeight="1" x14ac:dyDescent="0.2">
      <c r="A2630" s="6" t="s">
        <v>2731</v>
      </c>
      <c r="B2630" s="6" t="s">
        <v>2469</v>
      </c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</row>
    <row r="2631" spans="1:29" ht="26.25" customHeight="1" x14ac:dyDescent="0.2">
      <c r="A2631" s="6" t="s">
        <v>6232</v>
      </c>
      <c r="B2631" s="6" t="s">
        <v>859</v>
      </c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</row>
    <row r="2632" spans="1:29" ht="26.25" customHeight="1" x14ac:dyDescent="0.2">
      <c r="A2632" s="6" t="s">
        <v>37</v>
      </c>
      <c r="B2632" s="6" t="s">
        <v>3579</v>
      </c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</row>
    <row r="2633" spans="1:29" ht="26.25" customHeight="1" x14ac:dyDescent="0.2">
      <c r="A2633" s="6" t="s">
        <v>882</v>
      </c>
      <c r="B2633" s="6" t="s">
        <v>4175</v>
      </c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</row>
    <row r="2634" spans="1:29" ht="26.25" customHeight="1" x14ac:dyDescent="0.2">
      <c r="A2634" s="6" t="s">
        <v>3623</v>
      </c>
      <c r="B2634" s="6" t="s">
        <v>7898</v>
      </c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</row>
    <row r="2635" spans="1:29" ht="26.25" customHeight="1" x14ac:dyDescent="0.2">
      <c r="A2635" s="6" t="s">
        <v>2152</v>
      </c>
      <c r="B2635" s="6" t="s">
        <v>458</v>
      </c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</row>
    <row r="2636" spans="1:29" ht="26.25" customHeight="1" x14ac:dyDescent="0.2">
      <c r="A2636" s="6" t="s">
        <v>5245</v>
      </c>
      <c r="B2636" s="6" t="s">
        <v>1009</v>
      </c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</row>
    <row r="2637" spans="1:29" ht="26.25" customHeight="1" x14ac:dyDescent="0.2">
      <c r="A2637" s="6" t="s">
        <v>3783</v>
      </c>
      <c r="B2637" s="6" t="s">
        <v>458</v>
      </c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</row>
    <row r="2638" spans="1:29" ht="26.25" customHeight="1" x14ac:dyDescent="0.2">
      <c r="A2638" s="6" t="s">
        <v>1989</v>
      </c>
      <c r="B2638" s="6" t="s">
        <v>4629</v>
      </c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</row>
    <row r="2639" spans="1:29" ht="26.25" customHeight="1" x14ac:dyDescent="0.2">
      <c r="A2639" s="6" t="s">
        <v>2336</v>
      </c>
      <c r="B2639" s="6" t="s">
        <v>7490</v>
      </c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</row>
    <row r="2640" spans="1:29" ht="26.25" customHeight="1" x14ac:dyDescent="0.2">
      <c r="A2640" s="6" t="s">
        <v>6290</v>
      </c>
      <c r="B2640" s="6" t="s">
        <v>2365</v>
      </c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</row>
    <row r="2641" spans="1:29" ht="26.25" customHeight="1" x14ac:dyDescent="0.2">
      <c r="A2641" s="6" t="s">
        <v>1769</v>
      </c>
      <c r="B2641" s="6" t="s">
        <v>3907</v>
      </c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</row>
    <row r="2642" spans="1:29" ht="26.25" customHeight="1" x14ac:dyDescent="0.2">
      <c r="A2642" s="6" t="s">
        <v>1323</v>
      </c>
      <c r="B2642" s="6" t="s">
        <v>4195</v>
      </c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</row>
    <row r="2643" spans="1:29" ht="26.25" customHeight="1" x14ac:dyDescent="0.2">
      <c r="A2643" s="6" t="s">
        <v>1574</v>
      </c>
      <c r="B2643" s="6" t="s">
        <v>2256</v>
      </c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</row>
    <row r="2644" spans="1:29" ht="26.25" customHeight="1" x14ac:dyDescent="0.2">
      <c r="A2644" s="6" t="s">
        <v>221</v>
      </c>
      <c r="B2644" s="6" t="s">
        <v>4469</v>
      </c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</row>
    <row r="2645" spans="1:29" ht="26.25" customHeight="1" x14ac:dyDescent="0.2">
      <c r="A2645" s="6" t="s">
        <v>251</v>
      </c>
      <c r="B2645" s="6" t="s">
        <v>6531</v>
      </c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</row>
    <row r="2646" spans="1:29" ht="26.25" customHeight="1" x14ac:dyDescent="0.2">
      <c r="A2646" s="6" t="s">
        <v>5305</v>
      </c>
      <c r="B2646" s="6" t="s">
        <v>7873</v>
      </c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</row>
    <row r="2647" spans="1:29" ht="26.25" customHeight="1" x14ac:dyDescent="0.2">
      <c r="A2647" s="6" t="s">
        <v>2476</v>
      </c>
      <c r="B2647" s="6" t="s">
        <v>1009</v>
      </c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</row>
    <row r="2648" spans="1:29" ht="26.25" customHeight="1" x14ac:dyDescent="0.2">
      <c r="A2648" s="6" t="s">
        <v>3912</v>
      </c>
      <c r="B2648" s="6" t="s">
        <v>2430</v>
      </c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</row>
    <row r="2649" spans="1:29" ht="26.25" customHeight="1" x14ac:dyDescent="0.2">
      <c r="A2649" s="6" t="s">
        <v>501</v>
      </c>
      <c r="B2649" s="6" t="s">
        <v>909</v>
      </c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</row>
    <row r="2650" spans="1:29" ht="26.25" customHeight="1" x14ac:dyDescent="0.2">
      <c r="A2650" s="6" t="s">
        <v>4204</v>
      </c>
      <c r="B2650" s="6" t="s">
        <v>2842</v>
      </c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</row>
    <row r="2651" spans="1:29" ht="26.25" customHeight="1" x14ac:dyDescent="0.2">
      <c r="A2651" s="6" t="s">
        <v>658</v>
      </c>
      <c r="B2651" s="6" t="s">
        <v>7446</v>
      </c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</row>
    <row r="2652" spans="1:29" ht="26.25" customHeight="1" x14ac:dyDescent="0.2">
      <c r="A2652" s="6" t="s">
        <v>2783</v>
      </c>
      <c r="B2652" s="6" t="s">
        <v>7131</v>
      </c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</row>
    <row r="2653" spans="1:29" ht="26.25" customHeight="1" x14ac:dyDescent="0.2">
      <c r="A2653" s="6" t="s">
        <v>6671</v>
      </c>
      <c r="B2653" s="6" t="s">
        <v>7899</v>
      </c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</row>
    <row r="2654" spans="1:29" ht="26.25" customHeight="1" x14ac:dyDescent="0.2">
      <c r="A2654" s="6" t="s">
        <v>687</v>
      </c>
      <c r="B2654" s="6" t="s">
        <v>1664</v>
      </c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</row>
    <row r="2655" spans="1:29" ht="26.25" customHeight="1" x14ac:dyDescent="0.2">
      <c r="A2655" s="6" t="s">
        <v>1397</v>
      </c>
      <c r="B2655" s="6" t="s">
        <v>4724</v>
      </c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</row>
    <row r="2656" spans="1:29" ht="26.25" customHeight="1" x14ac:dyDescent="0.2">
      <c r="A2656" s="6" t="s">
        <v>4383</v>
      </c>
      <c r="B2656" s="6" t="s">
        <v>7900</v>
      </c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</row>
    <row r="2657" spans="1:29" ht="26.25" customHeight="1" x14ac:dyDescent="0.2">
      <c r="A2657" s="6" t="s">
        <v>908</v>
      </c>
      <c r="B2657" s="6" t="s">
        <v>6200</v>
      </c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</row>
    <row r="2658" spans="1:29" ht="26.25" customHeight="1" x14ac:dyDescent="0.2">
      <c r="A2658" s="6" t="s">
        <v>7883</v>
      </c>
      <c r="B2658" s="6" t="s">
        <v>4195</v>
      </c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</row>
    <row r="2659" spans="1:29" ht="26.25" customHeight="1" x14ac:dyDescent="0.2">
      <c r="A2659" s="6" t="s">
        <v>7035</v>
      </c>
      <c r="B2659" s="6" t="s">
        <v>7806</v>
      </c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</row>
    <row r="2660" spans="1:29" ht="26.25" customHeight="1" x14ac:dyDescent="0.2">
      <c r="A2660" s="6" t="s">
        <v>5553</v>
      </c>
      <c r="B2660" s="6" t="s">
        <v>3584</v>
      </c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</row>
    <row r="2661" spans="1:29" ht="26.25" customHeight="1" x14ac:dyDescent="0.2">
      <c r="A2661" s="6" t="s">
        <v>1951</v>
      </c>
      <c r="B2661" s="6" t="s">
        <v>7865</v>
      </c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</row>
    <row r="2662" spans="1:29" ht="26.25" customHeight="1" x14ac:dyDescent="0.2">
      <c r="A2662" s="6" t="s">
        <v>680</v>
      </c>
      <c r="B2662" s="6" t="s">
        <v>1581</v>
      </c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</row>
    <row r="2663" spans="1:29" ht="26.25" customHeight="1" x14ac:dyDescent="0.2">
      <c r="A2663" s="6" t="s">
        <v>916</v>
      </c>
      <c r="B2663" s="6" t="s">
        <v>3624</v>
      </c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</row>
    <row r="2664" spans="1:29" ht="26.25" customHeight="1" x14ac:dyDescent="0.2">
      <c r="A2664" s="6" t="s">
        <v>3703</v>
      </c>
      <c r="B2664" s="6" t="s">
        <v>1545</v>
      </c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</row>
    <row r="2665" spans="1:29" ht="26.25" customHeight="1" x14ac:dyDescent="0.2">
      <c r="A2665" s="6" t="s">
        <v>4572</v>
      </c>
      <c r="B2665" s="6" t="s">
        <v>2056</v>
      </c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</row>
    <row r="2666" spans="1:29" ht="26.25" customHeight="1" x14ac:dyDescent="0.2">
      <c r="A2666" s="6" t="s">
        <v>3729</v>
      </c>
      <c r="B2666" s="6" t="s">
        <v>1171</v>
      </c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</row>
    <row r="2667" spans="1:29" ht="26.25" customHeight="1" x14ac:dyDescent="0.2">
      <c r="A2667" s="6" t="s">
        <v>1941</v>
      </c>
      <c r="B2667" s="6" t="s">
        <v>399</v>
      </c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</row>
    <row r="2668" spans="1:29" ht="26.25" customHeight="1" x14ac:dyDescent="0.2">
      <c r="A2668" s="6" t="s">
        <v>6448</v>
      </c>
      <c r="B2668" s="6" t="s">
        <v>2158</v>
      </c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</row>
    <row r="2669" spans="1:29" ht="26.25" customHeight="1" x14ac:dyDescent="0.2">
      <c r="A2669" s="6" t="s">
        <v>5481</v>
      </c>
      <c r="B2669" s="6" t="s">
        <v>2881</v>
      </c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</row>
    <row r="2670" spans="1:29" ht="26.25" customHeight="1" x14ac:dyDescent="0.2">
      <c r="A2670" s="6" t="s">
        <v>7901</v>
      </c>
      <c r="B2670" s="6" t="s">
        <v>7899</v>
      </c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</row>
    <row r="2671" spans="1:29" ht="26.25" customHeight="1" x14ac:dyDescent="0.2">
      <c r="A2671" s="6" t="s">
        <v>4360</v>
      </c>
      <c r="B2671" s="6" t="s">
        <v>3271</v>
      </c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</row>
    <row r="2672" spans="1:29" ht="26.25" customHeight="1" x14ac:dyDescent="0.2">
      <c r="A2672" s="6" t="s">
        <v>3741</v>
      </c>
      <c r="B2672" s="6" t="s">
        <v>6830</v>
      </c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</row>
    <row r="2673" spans="1:29" ht="26.25" customHeight="1" x14ac:dyDescent="0.2">
      <c r="A2673" s="6" t="s">
        <v>7849</v>
      </c>
      <c r="B2673" s="6" t="s">
        <v>7902</v>
      </c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</row>
    <row r="2674" spans="1:29" ht="26.25" customHeight="1" x14ac:dyDescent="0.2">
      <c r="A2674" s="6" t="s">
        <v>5935</v>
      </c>
      <c r="B2674" s="6" t="s">
        <v>1413</v>
      </c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</row>
    <row r="2675" spans="1:29" ht="26.25" customHeight="1" x14ac:dyDescent="0.2">
      <c r="A2675" s="6" t="s">
        <v>1777</v>
      </c>
      <c r="B2675" s="6" t="s">
        <v>2622</v>
      </c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</row>
    <row r="2676" spans="1:29" ht="26.25" customHeight="1" x14ac:dyDescent="0.2">
      <c r="A2676" s="6" t="s">
        <v>1408</v>
      </c>
      <c r="B2676" s="6" t="s">
        <v>578</v>
      </c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</row>
    <row r="2677" spans="1:29" ht="26.25" customHeight="1" x14ac:dyDescent="0.2">
      <c r="A2677" s="6" t="s">
        <v>606</v>
      </c>
      <c r="B2677" s="6" t="s">
        <v>4255</v>
      </c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</row>
    <row r="2678" spans="1:29" ht="26.25" customHeight="1" x14ac:dyDescent="0.2">
      <c r="A2678" s="6" t="s">
        <v>4638</v>
      </c>
      <c r="B2678" s="6" t="s">
        <v>517</v>
      </c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</row>
    <row r="2679" spans="1:29" ht="26.25" customHeight="1" x14ac:dyDescent="0.2">
      <c r="A2679" s="6" t="s">
        <v>3673</v>
      </c>
      <c r="B2679" s="6" t="s">
        <v>3088</v>
      </c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</row>
    <row r="2680" spans="1:29" ht="26.25" customHeight="1" x14ac:dyDescent="0.2">
      <c r="A2680" s="6" t="s">
        <v>7843</v>
      </c>
      <c r="B2680" s="6" t="s">
        <v>5614</v>
      </c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</row>
    <row r="2681" spans="1:29" ht="26.25" customHeight="1" x14ac:dyDescent="0.2">
      <c r="A2681" s="6" t="s">
        <v>84</v>
      </c>
      <c r="B2681" s="6" t="s">
        <v>3544</v>
      </c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</row>
    <row r="2682" spans="1:29" ht="26.25" customHeight="1" x14ac:dyDescent="0.2">
      <c r="A2682" s="6" t="s">
        <v>7113</v>
      </c>
      <c r="B2682" s="6" t="s">
        <v>391</v>
      </c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</row>
    <row r="2683" spans="1:29" ht="26.25" customHeight="1" x14ac:dyDescent="0.2">
      <c r="A2683" s="6" t="s">
        <v>237</v>
      </c>
      <c r="B2683" s="6" t="s">
        <v>7903</v>
      </c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</row>
    <row r="2684" spans="1:29" ht="26.25" customHeight="1" x14ac:dyDescent="0.2">
      <c r="A2684" s="6" t="s">
        <v>7904</v>
      </c>
      <c r="B2684" s="6" t="s">
        <v>125</v>
      </c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</row>
    <row r="2685" spans="1:29" ht="26.25" customHeight="1" x14ac:dyDescent="0.2">
      <c r="A2685" s="6" t="s">
        <v>4925</v>
      </c>
      <c r="B2685" s="6" t="s">
        <v>2818</v>
      </c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</row>
    <row r="2686" spans="1:29" ht="26.25" customHeight="1" x14ac:dyDescent="0.2">
      <c r="A2686" s="6" t="s">
        <v>302</v>
      </c>
      <c r="B2686" s="6" t="s">
        <v>2886</v>
      </c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</row>
    <row r="2687" spans="1:29" ht="26.25" customHeight="1" x14ac:dyDescent="0.2">
      <c r="A2687" s="6" t="s">
        <v>7905</v>
      </c>
      <c r="B2687" s="6" t="s">
        <v>7906</v>
      </c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</row>
    <row r="2688" spans="1:29" ht="26.25" customHeight="1" x14ac:dyDescent="0.2">
      <c r="A2688" s="6" t="s">
        <v>3366</v>
      </c>
      <c r="B2688" s="6" t="s">
        <v>6914</v>
      </c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</row>
    <row r="2689" spans="1:29" ht="26.25" customHeight="1" x14ac:dyDescent="0.2">
      <c r="A2689" s="6" t="s">
        <v>1641</v>
      </c>
      <c r="B2689" s="6" t="s">
        <v>2139</v>
      </c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</row>
    <row r="2690" spans="1:29" ht="26.25" customHeight="1" x14ac:dyDescent="0.2">
      <c r="A2690" s="6" t="s">
        <v>2621</v>
      </c>
      <c r="B2690" s="6" t="s">
        <v>77</v>
      </c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</row>
    <row r="2691" spans="1:29" ht="26.25" customHeight="1" x14ac:dyDescent="0.2">
      <c r="A2691" s="6" t="s">
        <v>1154</v>
      </c>
      <c r="B2691" s="6" t="s">
        <v>2681</v>
      </c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</row>
    <row r="2692" spans="1:29" ht="26.25" customHeight="1" x14ac:dyDescent="0.2">
      <c r="A2692" s="6" t="s">
        <v>1487</v>
      </c>
      <c r="B2692" s="6" t="s">
        <v>368</v>
      </c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</row>
    <row r="2693" spans="1:29" ht="26.25" customHeight="1" x14ac:dyDescent="0.2">
      <c r="A2693" s="6" t="s">
        <v>7907</v>
      </c>
      <c r="B2693" s="6" t="s">
        <v>3790</v>
      </c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</row>
    <row r="2694" spans="1:29" ht="26.25" customHeight="1" x14ac:dyDescent="0.2">
      <c r="A2694" s="6" t="s">
        <v>4873</v>
      </c>
      <c r="B2694" s="6" t="s">
        <v>1956</v>
      </c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</row>
    <row r="2695" spans="1:29" ht="26.25" customHeight="1" x14ac:dyDescent="0.2">
      <c r="A2695" s="6" t="s">
        <v>7288</v>
      </c>
      <c r="B2695" s="6" t="s">
        <v>3407</v>
      </c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</row>
    <row r="2696" spans="1:29" ht="26.25" customHeight="1" x14ac:dyDescent="0.2">
      <c r="A2696" s="6" t="s">
        <v>5600</v>
      </c>
      <c r="B2696" s="6" t="s">
        <v>458</v>
      </c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</row>
    <row r="2697" spans="1:29" ht="26.25" customHeight="1" x14ac:dyDescent="0.2">
      <c r="A2697" s="6" t="s">
        <v>1955</v>
      </c>
      <c r="B2697" s="6" t="s">
        <v>1553</v>
      </c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</row>
    <row r="2698" spans="1:29" ht="26.25" customHeight="1" x14ac:dyDescent="0.2">
      <c r="A2698" s="6" t="s">
        <v>621</v>
      </c>
      <c r="B2698" s="6" t="s">
        <v>7908</v>
      </c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</row>
    <row r="2699" spans="1:29" ht="26.25" customHeight="1" x14ac:dyDescent="0.2">
      <c r="A2699" s="6" t="s">
        <v>1969</v>
      </c>
      <c r="B2699" s="6" t="s">
        <v>2197</v>
      </c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</row>
    <row r="2700" spans="1:29" ht="26.25" customHeight="1" x14ac:dyDescent="0.2">
      <c r="A2700" s="6" t="s">
        <v>108</v>
      </c>
      <c r="B2700" s="6" t="s">
        <v>3093</v>
      </c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</row>
    <row r="2701" spans="1:29" ht="26.25" customHeight="1" x14ac:dyDescent="0.2">
      <c r="A2701" s="6" t="s">
        <v>1663</v>
      </c>
      <c r="B2701" s="6" t="s">
        <v>5799</v>
      </c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</row>
    <row r="2702" spans="1:29" ht="26.25" customHeight="1" x14ac:dyDescent="0.2">
      <c r="A2702" s="6" t="s">
        <v>2062</v>
      </c>
      <c r="B2702" s="6" t="s">
        <v>7909</v>
      </c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</row>
    <row r="2703" spans="1:29" ht="26.25" customHeight="1" x14ac:dyDescent="0.2">
      <c r="A2703" s="6" t="s">
        <v>4885</v>
      </c>
      <c r="B2703" s="6" t="s">
        <v>959</v>
      </c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</row>
    <row r="2704" spans="1:29" ht="26.25" customHeight="1" x14ac:dyDescent="0.2">
      <c r="A2704" s="6" t="s">
        <v>2596</v>
      </c>
      <c r="B2704" s="6" t="s">
        <v>3610</v>
      </c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</row>
    <row r="2705" spans="1:29" ht="26.25" customHeight="1" x14ac:dyDescent="0.2">
      <c r="A2705" s="6" t="s">
        <v>501</v>
      </c>
      <c r="B2705" s="6" t="s">
        <v>170</v>
      </c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</row>
    <row r="2706" spans="1:29" ht="26.25" customHeight="1" x14ac:dyDescent="0.2">
      <c r="A2706" s="6" t="s">
        <v>1467</v>
      </c>
      <c r="B2706" s="6" t="s">
        <v>5804</v>
      </c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</row>
    <row r="2707" spans="1:29" ht="26.25" customHeight="1" x14ac:dyDescent="0.2">
      <c r="A2707" s="6" t="s">
        <v>2929</v>
      </c>
      <c r="B2707" s="6" t="s">
        <v>903</v>
      </c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</row>
    <row r="2708" spans="1:29" ht="26.25" customHeight="1" x14ac:dyDescent="0.2">
      <c r="A2708" s="6" t="s">
        <v>812</v>
      </c>
      <c r="B2708" s="6" t="s">
        <v>3171</v>
      </c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</row>
    <row r="2709" spans="1:29" ht="26.25" customHeight="1" x14ac:dyDescent="0.2">
      <c r="A2709" s="6" t="s">
        <v>2336</v>
      </c>
      <c r="B2709" s="6" t="s">
        <v>3140</v>
      </c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</row>
    <row r="2710" spans="1:29" ht="26.25" customHeight="1" x14ac:dyDescent="0.2">
      <c r="A2710" s="6" t="s">
        <v>3501</v>
      </c>
      <c r="B2710" s="6" t="s">
        <v>7002</v>
      </c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</row>
    <row r="2711" spans="1:29" ht="26.25" customHeight="1" x14ac:dyDescent="0.2">
      <c r="A2711" s="6" t="s">
        <v>1237</v>
      </c>
      <c r="B2711" s="6" t="s">
        <v>6</v>
      </c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</row>
    <row r="2712" spans="1:29" ht="26.25" customHeight="1" x14ac:dyDescent="0.2">
      <c r="A2712" s="6" t="s">
        <v>3938</v>
      </c>
      <c r="B2712" s="6" t="s">
        <v>1602</v>
      </c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</row>
    <row r="2713" spans="1:29" ht="26.25" customHeight="1" x14ac:dyDescent="0.2">
      <c r="A2713" s="6" t="s">
        <v>1467</v>
      </c>
      <c r="B2713" s="6" t="s">
        <v>7046</v>
      </c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</row>
    <row r="2714" spans="1:29" ht="26.25" customHeight="1" x14ac:dyDescent="0.2">
      <c r="A2714" s="6" t="s">
        <v>2830</v>
      </c>
      <c r="B2714" s="6" t="s">
        <v>7806</v>
      </c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</row>
    <row r="2715" spans="1:29" ht="26.25" customHeight="1" x14ac:dyDescent="0.2">
      <c r="A2715" s="6" t="s">
        <v>1715</v>
      </c>
      <c r="B2715" s="6" t="s">
        <v>1426</v>
      </c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</row>
    <row r="2716" spans="1:29" ht="26.25" customHeight="1" x14ac:dyDescent="0.2">
      <c r="A2716" s="6" t="s">
        <v>2286</v>
      </c>
      <c r="B2716" s="6" t="s">
        <v>4348</v>
      </c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</row>
    <row r="2717" spans="1:29" ht="26.25" customHeight="1" x14ac:dyDescent="0.2">
      <c r="A2717" s="6" t="s">
        <v>6886</v>
      </c>
      <c r="B2717" s="6" t="s">
        <v>3813</v>
      </c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</row>
    <row r="2718" spans="1:29" ht="26.25" customHeight="1" x14ac:dyDescent="0.2">
      <c r="A2718" s="6" t="s">
        <v>1633</v>
      </c>
      <c r="B2718" s="6" t="s">
        <v>451</v>
      </c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</row>
    <row r="2719" spans="1:29" ht="26.25" customHeight="1" x14ac:dyDescent="0.2">
      <c r="A2719" s="6" t="s">
        <v>7910</v>
      </c>
      <c r="B2719" s="6" t="s">
        <v>3004</v>
      </c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</row>
    <row r="2720" spans="1:29" ht="26.25" customHeight="1" x14ac:dyDescent="0.2">
      <c r="A2720" s="6" t="s">
        <v>1523</v>
      </c>
      <c r="B2720" s="6" t="s">
        <v>4560</v>
      </c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</row>
    <row r="2721" spans="1:29" ht="26.25" customHeight="1" x14ac:dyDescent="0.2">
      <c r="A2721" s="6" t="s">
        <v>5807</v>
      </c>
      <c r="B2721" s="6" t="s">
        <v>4301</v>
      </c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</row>
    <row r="2722" spans="1:29" ht="26.25" customHeight="1" x14ac:dyDescent="0.2">
      <c r="A2722" s="6" t="s">
        <v>5562</v>
      </c>
      <c r="B2722" s="6" t="s">
        <v>1171</v>
      </c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</row>
    <row r="2723" spans="1:29" ht="26.25" customHeight="1" x14ac:dyDescent="0.2">
      <c r="A2723" s="6" t="s">
        <v>2403</v>
      </c>
      <c r="B2723" s="6" t="s">
        <v>2818</v>
      </c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</row>
    <row r="2724" spans="1:29" ht="26.25" customHeight="1" x14ac:dyDescent="0.2">
      <c r="A2724" s="6" t="s">
        <v>3411</v>
      </c>
      <c r="B2724" s="6" t="s">
        <v>5586</v>
      </c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</row>
    <row r="2725" spans="1:29" ht="26.25" customHeight="1" x14ac:dyDescent="0.2">
      <c r="A2725" s="6" t="s">
        <v>1916</v>
      </c>
      <c r="B2725" s="6" t="s">
        <v>3150</v>
      </c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</row>
    <row r="2726" spans="1:29" ht="26.25" customHeight="1" x14ac:dyDescent="0.2">
      <c r="A2726" s="6" t="s">
        <v>2772</v>
      </c>
      <c r="B2726" s="6" t="s">
        <v>7911</v>
      </c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</row>
    <row r="2727" spans="1:29" ht="26.25" customHeight="1" x14ac:dyDescent="0.2">
      <c r="A2727" s="6" t="s">
        <v>7228</v>
      </c>
      <c r="B2727" s="6" t="s">
        <v>7912</v>
      </c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</row>
    <row r="2728" spans="1:29" ht="26.25" customHeight="1" x14ac:dyDescent="0.2">
      <c r="A2728" s="6" t="s">
        <v>7827</v>
      </c>
      <c r="B2728" s="6" t="s">
        <v>1025</v>
      </c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</row>
    <row r="2729" spans="1:29" ht="26.25" customHeight="1" x14ac:dyDescent="0.2">
      <c r="A2729" s="6" t="s">
        <v>516</v>
      </c>
      <c r="B2729" s="6" t="s">
        <v>7111</v>
      </c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</row>
    <row r="2730" spans="1:29" ht="26.25" customHeight="1" x14ac:dyDescent="0.2">
      <c r="A2730" s="6" t="s">
        <v>5191</v>
      </c>
      <c r="B2730" s="6" t="s">
        <v>5040</v>
      </c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</row>
    <row r="2731" spans="1:29" ht="26.25" customHeight="1" x14ac:dyDescent="0.2">
      <c r="A2731" s="6" t="s">
        <v>3411</v>
      </c>
      <c r="B2731" s="6" t="s">
        <v>7913</v>
      </c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</row>
    <row r="2732" spans="1:29" ht="26.25" customHeight="1" x14ac:dyDescent="0.2">
      <c r="A2732" s="6" t="s">
        <v>7259</v>
      </c>
      <c r="B2732" s="6" t="s">
        <v>7914</v>
      </c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</row>
    <row r="2733" spans="1:29" ht="26.25" customHeight="1" x14ac:dyDescent="0.2">
      <c r="A2733" s="6" t="s">
        <v>7242</v>
      </c>
      <c r="B2733" s="6" t="s">
        <v>7101</v>
      </c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</row>
    <row r="2734" spans="1:29" ht="26.25" customHeight="1" x14ac:dyDescent="0.2">
      <c r="A2734" s="6" t="s">
        <v>258</v>
      </c>
      <c r="B2734" s="6" t="s">
        <v>4282</v>
      </c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</row>
    <row r="2735" spans="1:29" ht="26.25" customHeight="1" x14ac:dyDescent="0.2">
      <c r="A2735" s="6" t="s">
        <v>2093</v>
      </c>
      <c r="B2735" s="6" t="s">
        <v>4127</v>
      </c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</row>
    <row r="2736" spans="1:29" ht="26.25" customHeight="1" x14ac:dyDescent="0.2">
      <c r="A2736" s="6" t="s">
        <v>5423</v>
      </c>
      <c r="B2736" s="6" t="s">
        <v>872</v>
      </c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</row>
    <row r="2737" spans="1:29" ht="26.25" customHeight="1" x14ac:dyDescent="0.2">
      <c r="A2737" s="6" t="s">
        <v>5940</v>
      </c>
      <c r="B2737" s="6" t="s">
        <v>3568</v>
      </c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</row>
    <row r="2738" spans="1:29" ht="26.25" customHeight="1" x14ac:dyDescent="0.2">
      <c r="A2738" s="6" t="s">
        <v>2548</v>
      </c>
      <c r="B2738" s="6" t="s">
        <v>738</v>
      </c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</row>
    <row r="2739" spans="1:29" ht="26.25" customHeight="1" x14ac:dyDescent="0.2">
      <c r="A2739" s="6" t="s">
        <v>6995</v>
      </c>
      <c r="B2739" s="6" t="s">
        <v>5794</v>
      </c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</row>
    <row r="2740" spans="1:29" ht="26.25" customHeight="1" x14ac:dyDescent="0.2">
      <c r="A2740" s="6" t="s">
        <v>1641</v>
      </c>
      <c r="B2740" s="6" t="s">
        <v>1790</v>
      </c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</row>
    <row r="2741" spans="1:29" ht="26.25" customHeight="1" x14ac:dyDescent="0.2">
      <c r="A2741" s="6" t="s">
        <v>5680</v>
      </c>
      <c r="B2741" s="6" t="s">
        <v>3568</v>
      </c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</row>
    <row r="2742" spans="1:29" ht="26.25" customHeight="1" x14ac:dyDescent="0.2">
      <c r="A2742" s="6" t="s">
        <v>139</v>
      </c>
      <c r="B2742" s="6" t="s">
        <v>4826</v>
      </c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</row>
    <row r="2743" spans="1:29" ht="26.25" customHeight="1" x14ac:dyDescent="0.2">
      <c r="A2743" s="6" t="s">
        <v>5531</v>
      </c>
      <c r="B2743" s="6" t="s">
        <v>3221</v>
      </c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</row>
    <row r="2744" spans="1:29" ht="26.25" customHeight="1" x14ac:dyDescent="0.2">
      <c r="A2744" s="6" t="s">
        <v>3106</v>
      </c>
      <c r="B2744" s="6" t="s">
        <v>4163</v>
      </c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</row>
    <row r="2745" spans="1:29" ht="26.25" customHeight="1" x14ac:dyDescent="0.2">
      <c r="A2745" s="6" t="s">
        <v>3227</v>
      </c>
      <c r="B2745" s="6" t="s">
        <v>7036</v>
      </c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</row>
    <row r="2746" spans="1:29" ht="26.25" customHeight="1" x14ac:dyDescent="0.2">
      <c r="A2746" s="6" t="s">
        <v>1591</v>
      </c>
      <c r="B2746" s="6" t="s">
        <v>5266</v>
      </c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</row>
    <row r="2747" spans="1:29" ht="26.25" customHeight="1" x14ac:dyDescent="0.2">
      <c r="A2747" s="6" t="s">
        <v>2397</v>
      </c>
      <c r="B2747" s="6" t="s">
        <v>1288</v>
      </c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</row>
    <row r="2748" spans="1:29" ht="26.25" customHeight="1" x14ac:dyDescent="0.2">
      <c r="A2748" s="6" t="s">
        <v>288</v>
      </c>
      <c r="B2748" s="6" t="s">
        <v>4170</v>
      </c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</row>
    <row r="2749" spans="1:29" ht="26.25" customHeight="1" x14ac:dyDescent="0.2">
      <c r="A2749" s="6" t="s">
        <v>7824</v>
      </c>
      <c r="B2749" s="6" t="s">
        <v>162</v>
      </c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</row>
    <row r="2750" spans="1:29" ht="26.25" customHeight="1" x14ac:dyDescent="0.2">
      <c r="A2750" s="6" t="s">
        <v>7915</v>
      </c>
      <c r="B2750" s="6" t="s">
        <v>716</v>
      </c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</row>
    <row r="2751" spans="1:29" ht="26.25" customHeight="1" x14ac:dyDescent="0.2">
      <c r="A2751" s="6" t="s">
        <v>4778</v>
      </c>
      <c r="B2751" s="6" t="s">
        <v>429</v>
      </c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</row>
    <row r="2752" spans="1:29" ht="26.25" customHeight="1" x14ac:dyDescent="0.2">
      <c r="A2752" s="6" t="s">
        <v>367</v>
      </c>
      <c r="B2752" s="6" t="s">
        <v>3667</v>
      </c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</row>
    <row r="2753" spans="1:29" ht="26.25" customHeight="1" x14ac:dyDescent="0.2">
      <c r="A2753" s="6" t="s">
        <v>2548</v>
      </c>
      <c r="B2753" s="6" t="s">
        <v>541</v>
      </c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</row>
    <row r="2754" spans="1:29" ht="26.25" customHeight="1" x14ac:dyDescent="0.2">
      <c r="A2754" s="6" t="s">
        <v>1402</v>
      </c>
      <c r="B2754" s="6" t="s">
        <v>4582</v>
      </c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</row>
    <row r="2755" spans="1:29" ht="26.25" customHeight="1" x14ac:dyDescent="0.2">
      <c r="A2755" s="6" t="s">
        <v>1951</v>
      </c>
      <c r="B2755" s="6" t="s">
        <v>1909</v>
      </c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</row>
    <row r="2756" spans="1:29" ht="26.25" customHeight="1" x14ac:dyDescent="0.2">
      <c r="A2756" s="6" t="s">
        <v>1408</v>
      </c>
      <c r="B2756" s="6" t="s">
        <v>7916</v>
      </c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</row>
    <row r="2757" spans="1:29" ht="26.25" customHeight="1" x14ac:dyDescent="0.2">
      <c r="A2757" s="6" t="s">
        <v>1997</v>
      </c>
      <c r="B2757" s="6" t="s">
        <v>4693</v>
      </c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</row>
    <row r="2758" spans="1:29" ht="26.25" customHeight="1" x14ac:dyDescent="0.2">
      <c r="A2758" s="6" t="s">
        <v>7917</v>
      </c>
      <c r="B2758" s="6" t="s">
        <v>5969</v>
      </c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</row>
    <row r="2759" spans="1:29" ht="26.25" customHeight="1" x14ac:dyDescent="0.2">
      <c r="A2759" s="6" t="s">
        <v>197</v>
      </c>
      <c r="B2759" s="6" t="s">
        <v>4805</v>
      </c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</row>
    <row r="2760" spans="1:29" ht="26.25" customHeight="1" x14ac:dyDescent="0.2">
      <c r="A2760" s="6" t="s">
        <v>7653</v>
      </c>
      <c r="B2760" s="6" t="s">
        <v>3134</v>
      </c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</row>
    <row r="2761" spans="1:29" ht="26.25" customHeight="1" x14ac:dyDescent="0.2">
      <c r="A2761" s="6" t="s">
        <v>7918</v>
      </c>
      <c r="B2761" s="6" t="s">
        <v>4237</v>
      </c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</row>
    <row r="2762" spans="1:29" ht="26.25" customHeight="1" x14ac:dyDescent="0.2">
      <c r="A2762" s="6" t="s">
        <v>124</v>
      </c>
      <c r="B2762" s="6" t="s">
        <v>1753</v>
      </c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</row>
    <row r="2763" spans="1:29" ht="26.25" customHeight="1" x14ac:dyDescent="0.2">
      <c r="A2763" s="6" t="s">
        <v>2357</v>
      </c>
      <c r="B2763" s="6" t="s">
        <v>1783</v>
      </c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</row>
    <row r="2764" spans="1:29" ht="26.25" customHeight="1" x14ac:dyDescent="0.2">
      <c r="A2764" s="6" t="s">
        <v>5644</v>
      </c>
      <c r="B2764" s="6" t="s">
        <v>3328</v>
      </c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</row>
    <row r="2765" spans="1:29" ht="26.25" customHeight="1" x14ac:dyDescent="0.2">
      <c r="A2765" s="6" t="s">
        <v>2856</v>
      </c>
      <c r="B2765" s="6" t="s">
        <v>4929</v>
      </c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</row>
    <row r="2766" spans="1:29" ht="26.25" customHeight="1" x14ac:dyDescent="0.2">
      <c r="A2766" s="6" t="s">
        <v>817</v>
      </c>
      <c r="B2766" s="6" t="s">
        <v>7850</v>
      </c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</row>
    <row r="2767" spans="1:29" ht="26.25" customHeight="1" x14ac:dyDescent="0.2">
      <c r="A2767" s="6" t="s">
        <v>838</v>
      </c>
      <c r="B2767" s="6" t="s">
        <v>4710</v>
      </c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</row>
    <row r="2768" spans="1:29" ht="26.25" customHeight="1" x14ac:dyDescent="0.2">
      <c r="A2768" s="6" t="s">
        <v>5585</v>
      </c>
      <c r="B2768" s="6" t="s">
        <v>6069</v>
      </c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</row>
    <row r="2769" spans="1:29" ht="26.25" customHeight="1" x14ac:dyDescent="0.2">
      <c r="A2769" s="6" t="s">
        <v>2145</v>
      </c>
      <c r="B2769" s="6" t="s">
        <v>7919</v>
      </c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</row>
    <row r="2770" spans="1:29" ht="26.25" customHeight="1" x14ac:dyDescent="0.2">
      <c r="A2770" s="6" t="s">
        <v>3497</v>
      </c>
      <c r="B2770" s="6" t="s">
        <v>5772</v>
      </c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</row>
    <row r="2771" spans="1:29" ht="26.25" customHeight="1" x14ac:dyDescent="0.2">
      <c r="A2771" s="6" t="s">
        <v>2616</v>
      </c>
      <c r="B2771" s="6" t="s">
        <v>7573</v>
      </c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</row>
    <row r="2772" spans="1:29" ht="26.25" customHeight="1" x14ac:dyDescent="0.2">
      <c r="A2772" s="6" t="s">
        <v>5</v>
      </c>
      <c r="B2772" s="6" t="s">
        <v>222</v>
      </c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</row>
    <row r="2773" spans="1:29" ht="26.25" customHeight="1" x14ac:dyDescent="0.2">
      <c r="A2773" s="6" t="s">
        <v>6208</v>
      </c>
      <c r="B2773" s="6" t="s">
        <v>7920</v>
      </c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</row>
    <row r="2774" spans="1:29" ht="26.25" customHeight="1" x14ac:dyDescent="0.2">
      <c r="A2774" s="6" t="s">
        <v>6364</v>
      </c>
      <c r="B2774" s="6" t="s">
        <v>2416</v>
      </c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</row>
    <row r="2775" spans="1:29" ht="26.25" customHeight="1" x14ac:dyDescent="0.2">
      <c r="A2775" s="6" t="s">
        <v>7921</v>
      </c>
      <c r="B2775" s="6" t="s">
        <v>7911</v>
      </c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</row>
    <row r="2776" spans="1:29" ht="26.25" customHeight="1" x14ac:dyDescent="0.2">
      <c r="A2776" s="6" t="s">
        <v>2635</v>
      </c>
      <c r="B2776" s="6" t="s">
        <v>7051</v>
      </c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</row>
    <row r="2777" spans="1:29" ht="26.25" customHeight="1" x14ac:dyDescent="0.2">
      <c r="A2777" s="6" t="s">
        <v>4055</v>
      </c>
      <c r="B2777" s="6" t="s">
        <v>2388</v>
      </c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</row>
    <row r="2778" spans="1:29" ht="26.25" customHeight="1" x14ac:dyDescent="0.2">
      <c r="A2778" s="6" t="s">
        <v>7922</v>
      </c>
      <c r="B2778" s="6" t="s">
        <v>7405</v>
      </c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</row>
    <row r="2779" spans="1:29" ht="26.25" customHeight="1" x14ac:dyDescent="0.2">
      <c r="A2779" s="6" t="s">
        <v>4873</v>
      </c>
      <c r="B2779" s="6" t="s">
        <v>2622</v>
      </c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</row>
    <row r="2780" spans="1:29" ht="26.25" customHeight="1" x14ac:dyDescent="0.2">
      <c r="A2780" s="6" t="s">
        <v>3087</v>
      </c>
      <c r="B2780" s="6" t="s">
        <v>872</v>
      </c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</row>
    <row r="2781" spans="1:29" ht="26.25" customHeight="1" x14ac:dyDescent="0.2">
      <c r="A2781" s="6" t="s">
        <v>3227</v>
      </c>
      <c r="B2781" s="6" t="s">
        <v>2034</v>
      </c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</row>
    <row r="2782" spans="1:29" ht="26.25" customHeight="1" x14ac:dyDescent="0.2">
      <c r="A2782" s="6" t="s">
        <v>251</v>
      </c>
      <c r="B2782" s="6" t="s">
        <v>38</v>
      </c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</row>
    <row r="2783" spans="1:29" ht="26.25" customHeight="1" x14ac:dyDescent="0.2">
      <c r="A2783" s="6" t="s">
        <v>5273</v>
      </c>
      <c r="B2783" s="6" t="s">
        <v>7923</v>
      </c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</row>
    <row r="2784" spans="1:29" ht="26.25" customHeight="1" x14ac:dyDescent="0.2">
      <c r="A2784" s="6" t="s">
        <v>464</v>
      </c>
      <c r="B2784" s="6" t="s">
        <v>7924</v>
      </c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</row>
    <row r="2785" spans="1:29" ht="26.25" customHeight="1" x14ac:dyDescent="0.2">
      <c r="A2785" s="6" t="s">
        <v>2429</v>
      </c>
      <c r="B2785" s="6" t="s">
        <v>5573</v>
      </c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</row>
    <row r="2786" spans="1:29" ht="26.25" customHeight="1" x14ac:dyDescent="0.2">
      <c r="A2786" s="6" t="s">
        <v>1211</v>
      </c>
      <c r="B2786" s="6" t="s">
        <v>3600</v>
      </c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</row>
    <row r="2787" spans="1:29" ht="26.25" customHeight="1" x14ac:dyDescent="0.2">
      <c r="A2787" s="6" t="s">
        <v>205</v>
      </c>
      <c r="B2787" s="6" t="s">
        <v>6524</v>
      </c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</row>
    <row r="2788" spans="1:29" ht="26.25" customHeight="1" x14ac:dyDescent="0.2">
      <c r="A2788" s="6" t="s">
        <v>244</v>
      </c>
      <c r="B2788" s="6" t="s">
        <v>6294</v>
      </c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</row>
    <row r="2789" spans="1:29" ht="26.25" customHeight="1" x14ac:dyDescent="0.2">
      <c r="A2789" s="6" t="s">
        <v>737</v>
      </c>
      <c r="B2789" s="6" t="s">
        <v>7925</v>
      </c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</row>
    <row r="2790" spans="1:29" ht="26.25" customHeight="1" x14ac:dyDescent="0.2">
      <c r="A2790" s="6" t="s">
        <v>2873</v>
      </c>
      <c r="B2790" s="6" t="s">
        <v>5794</v>
      </c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</row>
    <row r="2791" spans="1:29" ht="26.25" customHeight="1" x14ac:dyDescent="0.2">
      <c r="A2791" s="6" t="s">
        <v>830</v>
      </c>
      <c r="B2791" s="6" t="s">
        <v>6830</v>
      </c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</row>
    <row r="2792" spans="1:29" ht="26.25" customHeight="1" x14ac:dyDescent="0.2">
      <c r="A2792" s="6" t="s">
        <v>7888</v>
      </c>
      <c r="B2792" s="6" t="s">
        <v>930</v>
      </c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</row>
    <row r="2793" spans="1:29" ht="26.25" customHeight="1" x14ac:dyDescent="0.2">
      <c r="A2793" s="6" t="s">
        <v>4008</v>
      </c>
      <c r="B2793" s="6" t="s">
        <v>5495</v>
      </c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</row>
    <row r="2794" spans="1:29" ht="26.25" customHeight="1" x14ac:dyDescent="0.2">
      <c r="A2794" s="6" t="s">
        <v>4300</v>
      </c>
      <c r="B2794" s="6" t="s">
        <v>1570</v>
      </c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</row>
    <row r="2795" spans="1:29" ht="26.25" customHeight="1" x14ac:dyDescent="0.2">
      <c r="A2795" s="6" t="s">
        <v>5044</v>
      </c>
      <c r="B2795" s="6" t="s">
        <v>7926</v>
      </c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</row>
    <row r="2796" spans="1:29" ht="26.25" customHeight="1" x14ac:dyDescent="0.2">
      <c r="A2796" s="6" t="s">
        <v>5079</v>
      </c>
      <c r="B2796" s="6" t="s">
        <v>2922</v>
      </c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</row>
    <row r="2797" spans="1:29" ht="26.25" customHeight="1" x14ac:dyDescent="0.2">
      <c r="A2797" s="6" t="s">
        <v>2209</v>
      </c>
      <c r="B2797" s="6" t="s">
        <v>6111</v>
      </c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</row>
    <row r="2798" spans="1:29" ht="26.25" customHeight="1" x14ac:dyDescent="0.2">
      <c r="A2798" s="6" t="s">
        <v>7927</v>
      </c>
      <c r="B2798" s="6" t="s">
        <v>7928</v>
      </c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</row>
    <row r="2799" spans="1:29" ht="26.25" customHeight="1" x14ac:dyDescent="0.2">
      <c r="A2799" s="6" t="s">
        <v>994</v>
      </c>
      <c r="B2799" s="6" t="s">
        <v>3568</v>
      </c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</row>
    <row r="2800" spans="1:29" ht="26.25" customHeight="1" x14ac:dyDescent="0.2">
      <c r="A2800" s="6" t="s">
        <v>3609</v>
      </c>
      <c r="B2800" s="6" t="s">
        <v>7929</v>
      </c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</row>
    <row r="2801" spans="1:29" ht="26.25" customHeight="1" x14ac:dyDescent="0.2">
      <c r="A2801" s="6" t="s">
        <v>4379</v>
      </c>
      <c r="B2801" s="6" t="s">
        <v>7930</v>
      </c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</row>
    <row r="2802" spans="1:29" ht="26.25" customHeight="1" x14ac:dyDescent="0.2">
      <c r="A2802" s="6" t="s">
        <v>2088</v>
      </c>
      <c r="B2802" s="6" t="s">
        <v>1517</v>
      </c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</row>
    <row r="2803" spans="1:29" ht="26.25" customHeight="1" x14ac:dyDescent="0.2">
      <c r="A2803" s="6" t="s">
        <v>5886</v>
      </c>
      <c r="B2803" s="6" t="s">
        <v>1670</v>
      </c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</row>
    <row r="2804" spans="1:29" ht="26.25" customHeight="1" x14ac:dyDescent="0.2">
      <c r="A2804" s="6" t="s">
        <v>715</v>
      </c>
      <c r="B2804" s="6" t="s">
        <v>751</v>
      </c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</row>
    <row r="2805" spans="1:29" ht="26.25" customHeight="1" x14ac:dyDescent="0.2">
      <c r="A2805" s="6" t="s">
        <v>280</v>
      </c>
      <c r="B2805" s="6" t="s">
        <v>238</v>
      </c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</row>
    <row r="2806" spans="1:29" ht="26.25" customHeight="1" x14ac:dyDescent="0.2">
      <c r="A2806" s="6" t="s">
        <v>7122</v>
      </c>
      <c r="B2806" s="6" t="s">
        <v>3059</v>
      </c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</row>
    <row r="2807" spans="1:29" ht="26.25" customHeight="1" x14ac:dyDescent="0.2">
      <c r="A2807" s="6" t="s">
        <v>5124</v>
      </c>
      <c r="B2807" s="6" t="s">
        <v>3031</v>
      </c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</row>
    <row r="2808" spans="1:29" ht="26.25" customHeight="1" x14ac:dyDescent="0.2">
      <c r="A2808" s="6" t="s">
        <v>4055</v>
      </c>
      <c r="B2808" s="6" t="s">
        <v>7931</v>
      </c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</row>
    <row r="2809" spans="1:29" ht="26.25" customHeight="1" x14ac:dyDescent="0.2">
      <c r="A2809" s="6" t="s">
        <v>2387</v>
      </c>
      <c r="B2809" s="6" t="s">
        <v>7929</v>
      </c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</row>
    <row r="2810" spans="1:29" ht="26.25" customHeight="1" x14ac:dyDescent="0.2">
      <c r="A2810" s="6" t="s">
        <v>1620</v>
      </c>
      <c r="B2810" s="6" t="s">
        <v>1664</v>
      </c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</row>
    <row r="2811" spans="1:29" ht="26.25" customHeight="1" x14ac:dyDescent="0.2">
      <c r="A2811" s="6" t="s">
        <v>7027</v>
      </c>
      <c r="B2811" s="6" t="s">
        <v>7636</v>
      </c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</row>
    <row r="2812" spans="1:29" ht="26.25" customHeight="1" x14ac:dyDescent="0.2">
      <c r="A2812" s="6" t="s">
        <v>6005</v>
      </c>
      <c r="B2812" s="6" t="s">
        <v>6471</v>
      </c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</row>
    <row r="2813" spans="1:29" ht="26.25" customHeight="1" x14ac:dyDescent="0.2">
      <c r="A2813" s="6" t="s">
        <v>709</v>
      </c>
      <c r="B2813" s="6" t="s">
        <v>3454</v>
      </c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</row>
    <row r="2814" spans="1:29" ht="26.25" customHeight="1" x14ac:dyDescent="0.2">
      <c r="A2814" s="6" t="s">
        <v>737</v>
      </c>
      <c r="B2814" s="6" t="s">
        <v>541</v>
      </c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</row>
    <row r="2815" spans="1:29" ht="26.25" customHeight="1" x14ac:dyDescent="0.2">
      <c r="A2815" s="6" t="s">
        <v>3659</v>
      </c>
      <c r="B2815" s="6" t="s">
        <v>7932</v>
      </c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</row>
    <row r="2816" spans="1:29" ht="26.25" customHeight="1" x14ac:dyDescent="0.2">
      <c r="A2816" s="6" t="s">
        <v>84</v>
      </c>
      <c r="B2816" s="6" t="s">
        <v>3333</v>
      </c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</row>
    <row r="2817" spans="1:29" ht="26.25" customHeight="1" x14ac:dyDescent="0.2">
      <c r="A2817" s="6" t="s">
        <v>3679</v>
      </c>
      <c r="B2817" s="6" t="s">
        <v>429</v>
      </c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</row>
    <row r="2818" spans="1:29" ht="26.25" customHeight="1" x14ac:dyDescent="0.2">
      <c r="A2818" s="6" t="s">
        <v>295</v>
      </c>
      <c r="B2818" s="6" t="s">
        <v>1259</v>
      </c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</row>
    <row r="2819" spans="1:29" ht="26.25" customHeight="1" x14ac:dyDescent="0.2">
      <c r="A2819" s="6" t="s">
        <v>7317</v>
      </c>
      <c r="B2819" s="6" t="s">
        <v>731</v>
      </c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</row>
    <row r="2820" spans="1:29" ht="26.25" customHeight="1" x14ac:dyDescent="0.2">
      <c r="A2820" s="6" t="s">
        <v>687</v>
      </c>
      <c r="B2820" s="6" t="s">
        <v>5557</v>
      </c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</row>
    <row r="2821" spans="1:29" ht="26.25" customHeight="1" x14ac:dyDescent="0.2">
      <c r="A2821" s="6" t="s">
        <v>766</v>
      </c>
      <c r="B2821" s="6" t="s">
        <v>7933</v>
      </c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</row>
    <row r="2822" spans="1:29" ht="26.25" customHeight="1" x14ac:dyDescent="0.2">
      <c r="A2822" s="6" t="s">
        <v>2560</v>
      </c>
      <c r="B2822" s="6" t="s">
        <v>2163</v>
      </c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</row>
    <row r="2823" spans="1:29" ht="26.25" customHeight="1" x14ac:dyDescent="0.2">
      <c r="A2823" s="6" t="s">
        <v>7176</v>
      </c>
      <c r="B2823" s="6" t="s">
        <v>3246</v>
      </c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</row>
    <row r="2824" spans="1:29" ht="26.25" customHeight="1" x14ac:dyDescent="0.2">
      <c r="A2824" s="6" t="s">
        <v>4113</v>
      </c>
      <c r="B2824" s="6" t="s">
        <v>7573</v>
      </c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</row>
    <row r="2825" spans="1:29" ht="26.25" customHeight="1" x14ac:dyDescent="0.2">
      <c r="A2825" s="6" t="s">
        <v>5330</v>
      </c>
      <c r="B2825" s="6" t="s">
        <v>1581</v>
      </c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</row>
    <row r="2826" spans="1:29" ht="26.25" customHeight="1" x14ac:dyDescent="0.2">
      <c r="A2826" s="6" t="s">
        <v>7852</v>
      </c>
      <c r="B2826" s="6" t="s">
        <v>549</v>
      </c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</row>
    <row r="2827" spans="1:29" ht="26.25" customHeight="1" x14ac:dyDescent="0.2">
      <c r="A2827" s="6" t="s">
        <v>4141</v>
      </c>
      <c r="B2827" s="6" t="s">
        <v>4067</v>
      </c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</row>
    <row r="2828" spans="1:29" ht="26.25" customHeight="1" x14ac:dyDescent="0.2">
      <c r="A2828" s="6" t="s">
        <v>295</v>
      </c>
      <c r="B2828" s="6" t="s">
        <v>3121</v>
      </c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</row>
    <row r="2829" spans="1:29" ht="26.25" customHeight="1" x14ac:dyDescent="0.2">
      <c r="A2829" s="6" t="s">
        <v>7917</v>
      </c>
      <c r="B2829" s="6" t="s">
        <v>3512</v>
      </c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</row>
    <row r="2830" spans="1:29" ht="26.25" customHeight="1" x14ac:dyDescent="0.2">
      <c r="A2830" s="6" t="s">
        <v>2152</v>
      </c>
      <c r="B2830" s="6" t="s">
        <v>7908</v>
      </c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</row>
    <row r="2831" spans="1:29" ht="26.25" customHeight="1" x14ac:dyDescent="0.2">
      <c r="A2831" s="6" t="s">
        <v>2145</v>
      </c>
      <c r="B2831" s="6" t="s">
        <v>4982</v>
      </c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</row>
    <row r="2832" spans="1:29" ht="26.25" customHeight="1" x14ac:dyDescent="0.2">
      <c r="A2832" s="6" t="s">
        <v>2051</v>
      </c>
      <c r="B2832" s="6" t="s">
        <v>1222</v>
      </c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</row>
    <row r="2833" spans="1:29" ht="26.25" customHeight="1" x14ac:dyDescent="0.2">
      <c r="A2833" s="6" t="s">
        <v>1315</v>
      </c>
      <c r="B2833" s="6" t="s">
        <v>414</v>
      </c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</row>
    <row r="2834" spans="1:29" ht="26.25" customHeight="1" x14ac:dyDescent="0.2">
      <c r="A2834" s="6" t="s">
        <v>2127</v>
      </c>
      <c r="B2834" s="6" t="s">
        <v>281</v>
      </c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</row>
    <row r="2835" spans="1:29" ht="26.25" customHeight="1" x14ac:dyDescent="0.2">
      <c r="A2835" s="6" t="s">
        <v>3069</v>
      </c>
      <c r="B2835" s="6" t="s">
        <v>2056</v>
      </c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</row>
    <row r="2836" spans="1:29" ht="26.25" customHeight="1" x14ac:dyDescent="0.2">
      <c r="A2836" s="6" t="s">
        <v>4277</v>
      </c>
      <c r="B2836" s="6" t="s">
        <v>4025</v>
      </c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</row>
    <row r="2837" spans="1:29" ht="26.25" customHeight="1" x14ac:dyDescent="0.2">
      <c r="A2837" s="6" t="s">
        <v>4360</v>
      </c>
      <c r="B2837" s="6" t="s">
        <v>7934</v>
      </c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</row>
    <row r="2838" spans="1:29" ht="26.25" customHeight="1" x14ac:dyDescent="0.2">
      <c r="A2838" s="6" t="s">
        <v>3075</v>
      </c>
      <c r="B2838" s="6" t="s">
        <v>1468</v>
      </c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</row>
    <row r="2839" spans="1:29" ht="26.25" customHeight="1" x14ac:dyDescent="0.2">
      <c r="A2839" s="6" t="s">
        <v>4956</v>
      </c>
      <c r="B2839" s="6" t="s">
        <v>897</v>
      </c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</row>
    <row r="2840" spans="1:29" ht="26.25" customHeight="1" x14ac:dyDescent="0.2">
      <c r="A2840" s="6" t="s">
        <v>1626</v>
      </c>
      <c r="B2840" s="6" t="s">
        <v>6694</v>
      </c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</row>
    <row r="2841" spans="1:29" ht="26.25" customHeight="1" x14ac:dyDescent="0.2">
      <c r="A2841" s="6" t="s">
        <v>3938</v>
      </c>
      <c r="B2841" s="6" t="s">
        <v>2388</v>
      </c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</row>
    <row r="2842" spans="1:29" ht="26.25" customHeight="1" x14ac:dyDescent="0.2">
      <c r="A2842" s="6" t="s">
        <v>2397</v>
      </c>
      <c r="B2842" s="6" t="s">
        <v>1602</v>
      </c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</row>
    <row r="2843" spans="1:29" ht="26.25" customHeight="1" x14ac:dyDescent="0.2">
      <c r="A2843" s="6" t="s">
        <v>3385</v>
      </c>
      <c r="B2843" s="6" t="s">
        <v>2886</v>
      </c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</row>
    <row r="2844" spans="1:29" ht="26.25" customHeight="1" x14ac:dyDescent="0.2">
      <c r="A2844" s="6" t="s">
        <v>7296</v>
      </c>
      <c r="B2844" s="6" t="s">
        <v>245</v>
      </c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</row>
    <row r="2845" spans="1:29" ht="26.25" customHeight="1" x14ac:dyDescent="0.2">
      <c r="A2845" s="6" t="s">
        <v>7935</v>
      </c>
      <c r="B2845" s="6" t="s">
        <v>93</v>
      </c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</row>
    <row r="2846" spans="1:29" ht="26.25" customHeight="1" x14ac:dyDescent="0.2">
      <c r="A2846" s="6" t="s">
        <v>973</v>
      </c>
      <c r="B2846" s="6" t="s">
        <v>7936</v>
      </c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</row>
    <row r="2847" spans="1:29" ht="26.25" customHeight="1" x14ac:dyDescent="0.2">
      <c r="A2847" s="6" t="s">
        <v>1323</v>
      </c>
      <c r="B2847" s="6" t="s">
        <v>966</v>
      </c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</row>
    <row r="2848" spans="1:29" ht="26.25" customHeight="1" x14ac:dyDescent="0.2">
      <c r="A2848" s="6" t="s">
        <v>470</v>
      </c>
      <c r="B2848" s="6" t="s">
        <v>162</v>
      </c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</row>
    <row r="2849" spans="1:29" ht="26.25" customHeight="1" x14ac:dyDescent="0.2">
      <c r="A2849" s="6" t="s">
        <v>5157</v>
      </c>
      <c r="B2849" s="6" t="s">
        <v>6847</v>
      </c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</row>
    <row r="2850" spans="1:29" ht="26.25" customHeight="1" x14ac:dyDescent="0.2">
      <c r="A2850" s="6" t="s">
        <v>4005</v>
      </c>
      <c r="B2850" s="6" t="s">
        <v>3615</v>
      </c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</row>
    <row r="2851" spans="1:29" ht="26.25" customHeight="1" x14ac:dyDescent="0.2">
      <c r="A2851" s="6" t="s">
        <v>577</v>
      </c>
      <c r="B2851" s="6" t="s">
        <v>310</v>
      </c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</row>
    <row r="2852" spans="1:29" ht="26.25" customHeight="1" x14ac:dyDescent="0.2">
      <c r="A2852" s="6" t="s">
        <v>2429</v>
      </c>
      <c r="B2852" s="6" t="s">
        <v>7937</v>
      </c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</row>
    <row r="2853" spans="1:29" ht="26.25" customHeight="1" x14ac:dyDescent="0.2">
      <c r="A2853" s="6" t="s">
        <v>7669</v>
      </c>
      <c r="B2853" s="6" t="s">
        <v>4724</v>
      </c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</row>
    <row r="2854" spans="1:29" ht="26.25" customHeight="1" x14ac:dyDescent="0.2">
      <c r="A2854" s="6" t="s">
        <v>1097</v>
      </c>
      <c r="B2854" s="6" t="s">
        <v>7902</v>
      </c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</row>
    <row r="2855" spans="1:29" ht="26.25" customHeight="1" x14ac:dyDescent="0.2">
      <c r="A2855" s="6" t="s">
        <v>4922</v>
      </c>
      <c r="B2855" s="6" t="s">
        <v>2886</v>
      </c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</row>
    <row r="2856" spans="1:29" ht="26.25" customHeight="1" x14ac:dyDescent="0.2">
      <c r="A2856" s="6" t="s">
        <v>6995</v>
      </c>
      <c r="B2856" s="6" t="s">
        <v>4698</v>
      </c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</row>
    <row r="2857" spans="1:29" ht="26.25" customHeight="1" x14ac:dyDescent="0.2">
      <c r="A2857" s="6" t="s">
        <v>621</v>
      </c>
      <c r="B2857" s="6" t="s">
        <v>3999</v>
      </c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</row>
    <row r="2858" spans="1:29" ht="26.25" customHeight="1" x14ac:dyDescent="0.2">
      <c r="A2858" s="6" t="s">
        <v>7917</v>
      </c>
      <c r="B2858" s="6" t="s">
        <v>471</v>
      </c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</row>
    <row r="2859" spans="1:29" ht="26.25" customHeight="1" x14ac:dyDescent="0.2">
      <c r="A2859" s="6" t="s">
        <v>3759</v>
      </c>
      <c r="B2859" s="6" t="s">
        <v>7938</v>
      </c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</row>
    <row r="2860" spans="1:29" ht="26.25" customHeight="1" x14ac:dyDescent="0.2">
      <c r="A2860" s="6" t="s">
        <v>5481</v>
      </c>
      <c r="B2860" s="6" t="s">
        <v>3584</v>
      </c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</row>
    <row r="2861" spans="1:29" ht="26.25" customHeight="1" x14ac:dyDescent="0.2">
      <c r="A2861" s="6" t="s">
        <v>324</v>
      </c>
      <c r="B2861" s="6" t="s">
        <v>7490</v>
      </c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</row>
    <row r="2862" spans="1:29" ht="26.25" customHeight="1" x14ac:dyDescent="0.2">
      <c r="A2862" s="6" t="s">
        <v>1955</v>
      </c>
      <c r="B2862" s="6" t="s">
        <v>533</v>
      </c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</row>
    <row r="2863" spans="1:29" ht="26.25" customHeight="1" x14ac:dyDescent="0.2">
      <c r="A2863" s="6" t="s">
        <v>4922</v>
      </c>
      <c r="B2863" s="6" t="s">
        <v>325</v>
      </c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</row>
    <row r="2864" spans="1:29" ht="26.25" customHeight="1" x14ac:dyDescent="0.2">
      <c r="A2864" s="6" t="s">
        <v>556</v>
      </c>
      <c r="B2864" s="6" t="s">
        <v>1281</v>
      </c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</row>
    <row r="2865" spans="1:29" ht="26.25" customHeight="1" x14ac:dyDescent="0.2">
      <c r="A2865" s="6" t="s">
        <v>76</v>
      </c>
      <c r="B2865" s="6" t="s">
        <v>3328</v>
      </c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</row>
    <row r="2866" spans="1:29" ht="26.25" customHeight="1" x14ac:dyDescent="0.2">
      <c r="A2866" s="6" t="s">
        <v>4440</v>
      </c>
      <c r="B2866" s="6" t="s">
        <v>3771</v>
      </c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</row>
    <row r="2867" spans="1:29" ht="26.25" customHeight="1" x14ac:dyDescent="0.2">
      <c r="A2867" s="6" t="s">
        <v>332</v>
      </c>
      <c r="B2867" s="6" t="s">
        <v>6111</v>
      </c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</row>
    <row r="2868" spans="1:29" ht="26.25" customHeight="1" x14ac:dyDescent="0.2">
      <c r="A2868" s="6" t="s">
        <v>6211</v>
      </c>
      <c r="B2868" s="6" t="s">
        <v>6365</v>
      </c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</row>
    <row r="2869" spans="1:29" ht="26.25" customHeight="1" x14ac:dyDescent="0.2">
      <c r="A2869" s="6" t="s">
        <v>7921</v>
      </c>
      <c r="B2869" s="6" t="s">
        <v>267</v>
      </c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</row>
    <row r="2870" spans="1:29" ht="26.25" customHeight="1" x14ac:dyDescent="0.2">
      <c r="A2870" s="6" t="s">
        <v>5010</v>
      </c>
      <c r="B2870" s="6" t="s">
        <v>7931</v>
      </c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</row>
    <row r="2871" spans="1:29" ht="26.25" customHeight="1" x14ac:dyDescent="0.2">
      <c r="A2871" s="6" t="s">
        <v>6232</v>
      </c>
      <c r="B2871" s="6" t="s">
        <v>4312</v>
      </c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</row>
    <row r="2872" spans="1:29" ht="26.25" customHeight="1" x14ac:dyDescent="0.2">
      <c r="A2872" s="6" t="s">
        <v>3473</v>
      </c>
      <c r="B2872" s="6" t="s">
        <v>5839</v>
      </c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</row>
    <row r="2873" spans="1:29" ht="26.25" customHeight="1" x14ac:dyDescent="0.2">
      <c r="A2873" s="6" t="s">
        <v>3497</v>
      </c>
      <c r="B2873" s="6" t="s">
        <v>6037</v>
      </c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</row>
    <row r="2874" spans="1:29" ht="26.25" customHeight="1" x14ac:dyDescent="0.2">
      <c r="A2874" s="6" t="s">
        <v>7171</v>
      </c>
      <c r="B2874" s="6" t="s">
        <v>1575</v>
      </c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</row>
    <row r="2875" spans="1:29" ht="26.25" customHeight="1" x14ac:dyDescent="0.2">
      <c r="A2875" s="6" t="s">
        <v>1402</v>
      </c>
      <c r="B2875" s="6" t="s">
        <v>3059</v>
      </c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</row>
    <row r="2876" spans="1:29" ht="26.25" customHeight="1" x14ac:dyDescent="0.2">
      <c r="A2876" s="6" t="s">
        <v>2403</v>
      </c>
      <c r="B2876" s="6" t="s">
        <v>1537</v>
      </c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</row>
    <row r="2877" spans="1:29" ht="26.25" customHeight="1" x14ac:dyDescent="0.2">
      <c r="A2877" s="6" t="s">
        <v>116</v>
      </c>
      <c r="B2877" s="6" t="s">
        <v>6365</v>
      </c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</row>
    <row r="2878" spans="1:29" ht="26.25" customHeight="1" x14ac:dyDescent="0.2">
      <c r="A2878" s="6" t="s">
        <v>4472</v>
      </c>
      <c r="B2878" s="6" t="s">
        <v>245</v>
      </c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</row>
    <row r="2879" spans="1:29" ht="26.25" customHeight="1" x14ac:dyDescent="0.2">
      <c r="A2879" s="6" t="s">
        <v>1343</v>
      </c>
      <c r="B2879" s="6" t="s">
        <v>1817</v>
      </c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</row>
    <row r="2880" spans="1:29" ht="26.25" customHeight="1" x14ac:dyDescent="0.2">
      <c r="A2880" s="6" t="s">
        <v>1104</v>
      </c>
      <c r="B2880" s="6" t="s">
        <v>1356</v>
      </c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</row>
    <row r="2881" spans="1:29" ht="26.25" customHeight="1" x14ac:dyDescent="0.2">
      <c r="A2881" s="6" t="s">
        <v>37</v>
      </c>
      <c r="B2881" s="6" t="s">
        <v>3121</v>
      </c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</row>
    <row r="2882" spans="1:29" ht="26.25" customHeight="1" x14ac:dyDescent="0.2">
      <c r="A2882" s="6" t="s">
        <v>1039</v>
      </c>
      <c r="B2882" s="6" t="s">
        <v>5383</v>
      </c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</row>
    <row r="2883" spans="1:29" ht="26.25" customHeight="1" x14ac:dyDescent="0.2">
      <c r="A2883" s="6" t="s">
        <v>1467</v>
      </c>
      <c r="B2883" s="6" t="s">
        <v>2982</v>
      </c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</row>
    <row r="2884" spans="1:29" ht="26.25" customHeight="1" x14ac:dyDescent="0.2">
      <c r="A2884" s="6" t="s">
        <v>1641</v>
      </c>
      <c r="B2884" s="6" t="s">
        <v>6844</v>
      </c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</row>
    <row r="2885" spans="1:29" ht="26.25" customHeight="1" x14ac:dyDescent="0.2">
      <c r="A2885" s="6" t="s">
        <v>4559</v>
      </c>
      <c r="B2885" s="6" t="s">
        <v>4929</v>
      </c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</row>
    <row r="2886" spans="1:29" ht="26.25" customHeight="1" x14ac:dyDescent="0.2">
      <c r="A2886" s="6" t="s">
        <v>5157</v>
      </c>
      <c r="B2886" s="6" t="s">
        <v>6118</v>
      </c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</row>
    <row r="2887" spans="1:29" ht="26.25" customHeight="1" x14ac:dyDescent="0.2">
      <c r="A2887" s="6" t="s">
        <v>2616</v>
      </c>
      <c r="B2887" s="6" t="s">
        <v>1112</v>
      </c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</row>
    <row r="2888" spans="1:29" ht="26.25" customHeight="1" x14ac:dyDescent="0.2">
      <c r="A2888" s="6" t="s">
        <v>3287</v>
      </c>
      <c r="B2888" s="6" t="s">
        <v>4788</v>
      </c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</row>
    <row r="2889" spans="1:29" ht="26.25" customHeight="1" x14ac:dyDescent="0.2">
      <c r="A2889" s="6" t="s">
        <v>2073</v>
      </c>
      <c r="B2889" s="6" t="s">
        <v>7119</v>
      </c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</row>
    <row r="2890" spans="1:29" ht="26.25" customHeight="1" x14ac:dyDescent="0.2">
      <c r="A2890" s="6" t="s">
        <v>7035</v>
      </c>
      <c r="B2890" s="6" t="s">
        <v>6390</v>
      </c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</row>
    <row r="2891" spans="1:29" ht="26.25" customHeight="1" x14ac:dyDescent="0.2">
      <c r="A2891" s="6" t="s">
        <v>7907</v>
      </c>
      <c r="B2891" s="6" t="s">
        <v>2982</v>
      </c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</row>
    <row r="2892" spans="1:29" ht="26.25" customHeight="1" x14ac:dyDescent="0.2">
      <c r="A2892" s="6" t="s">
        <v>4383</v>
      </c>
      <c r="B2892" s="6" t="s">
        <v>7688</v>
      </c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</row>
    <row r="2893" spans="1:29" ht="26.25" customHeight="1" x14ac:dyDescent="0.2">
      <c r="A2893" s="6" t="s">
        <v>6517</v>
      </c>
      <c r="B2893" s="6" t="s">
        <v>6914</v>
      </c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</row>
    <row r="2894" spans="1:29" ht="26.25" customHeight="1" x14ac:dyDescent="0.2">
      <c r="A2894" s="6" t="s">
        <v>7939</v>
      </c>
      <c r="B2894" s="6" t="s">
        <v>4034</v>
      </c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</row>
    <row r="2895" spans="1:29" ht="26.25" customHeight="1" x14ac:dyDescent="0.2">
      <c r="A2895" s="6" t="s">
        <v>5736</v>
      </c>
      <c r="B2895" s="6" t="s">
        <v>807</v>
      </c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</row>
    <row r="2896" spans="1:29" ht="26.25" customHeight="1" x14ac:dyDescent="0.2">
      <c r="A2896" s="6" t="s">
        <v>6614</v>
      </c>
      <c r="B2896" s="6" t="s">
        <v>6694</v>
      </c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</row>
    <row r="2897" spans="1:29" ht="26.25" customHeight="1" x14ac:dyDescent="0.2">
      <c r="A2897" s="6" t="s">
        <v>758</v>
      </c>
      <c r="B2897" s="6" t="s">
        <v>4698</v>
      </c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</row>
    <row r="2898" spans="1:29" ht="26.25" customHeight="1" x14ac:dyDescent="0.2">
      <c r="A2898" s="6" t="s">
        <v>4559</v>
      </c>
      <c r="B2898" s="6" t="s">
        <v>406</v>
      </c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</row>
    <row r="2899" spans="1:29" ht="26.25" customHeight="1" x14ac:dyDescent="0.2">
      <c r="A2899" s="6" t="s">
        <v>2489</v>
      </c>
      <c r="B2899" s="6" t="s">
        <v>2017</v>
      </c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</row>
    <row r="2900" spans="1:29" ht="26.25" customHeight="1" x14ac:dyDescent="0.2">
      <c r="A2900" s="6" t="s">
        <v>524</v>
      </c>
      <c r="B2900" s="6" t="s">
        <v>3694</v>
      </c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</row>
    <row r="2901" spans="1:29" ht="26.25" customHeight="1" x14ac:dyDescent="0.2">
      <c r="A2901" s="6" t="s">
        <v>7854</v>
      </c>
      <c r="B2901" s="6" t="s">
        <v>3859</v>
      </c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</row>
    <row r="2902" spans="1:29" ht="26.25" customHeight="1" x14ac:dyDescent="0.2">
      <c r="A2902" s="6" t="s">
        <v>4643</v>
      </c>
      <c r="B2902" s="6" t="s">
        <v>7940</v>
      </c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</row>
    <row r="2903" spans="1:29" ht="26.25" customHeight="1" x14ac:dyDescent="0.2">
      <c r="A2903" s="6" t="s">
        <v>2117</v>
      </c>
      <c r="B2903" s="6" t="s">
        <v>4516</v>
      </c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</row>
    <row r="2904" spans="1:29" ht="26.25" customHeight="1" x14ac:dyDescent="0.2">
      <c r="A2904" s="6" t="s">
        <v>6394</v>
      </c>
      <c r="B2904" s="6" t="s">
        <v>5458</v>
      </c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</row>
    <row r="2905" spans="1:29" ht="26.25" customHeight="1" x14ac:dyDescent="0.2">
      <c r="A2905" s="6" t="s">
        <v>7839</v>
      </c>
      <c r="B2905" s="6" t="s">
        <v>1716</v>
      </c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</row>
    <row r="2906" spans="1:29" ht="26.25" customHeight="1" x14ac:dyDescent="0.2">
      <c r="A2906" s="6" t="s">
        <v>37</v>
      </c>
      <c r="B2906" s="6" t="s">
        <v>1627</v>
      </c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</row>
    <row r="2907" spans="1:29" ht="26.25" customHeight="1" x14ac:dyDescent="0.2">
      <c r="A2907" s="6" t="s">
        <v>3480</v>
      </c>
      <c r="B2907" s="6" t="s">
        <v>731</v>
      </c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</row>
    <row r="2908" spans="1:29" ht="26.25" customHeight="1" x14ac:dyDescent="0.2">
      <c r="A2908" s="6" t="s">
        <v>7883</v>
      </c>
      <c r="B2908" s="6" t="s">
        <v>1032</v>
      </c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</row>
    <row r="2909" spans="1:29" ht="26.25" customHeight="1" x14ac:dyDescent="0.2">
      <c r="A2909" s="6" t="s">
        <v>850</v>
      </c>
      <c r="B2909" s="6" t="s">
        <v>6359</v>
      </c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</row>
    <row r="2910" spans="1:29" ht="26.25" customHeight="1" x14ac:dyDescent="0.2">
      <c r="A2910" s="6" t="s">
        <v>3486</v>
      </c>
      <c r="B2910" s="6" t="s">
        <v>4081</v>
      </c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</row>
    <row r="2911" spans="1:29" ht="26.25" customHeight="1" x14ac:dyDescent="0.2">
      <c r="A2911" s="6" t="s">
        <v>1845</v>
      </c>
      <c r="B2911" s="6" t="s">
        <v>7688</v>
      </c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</row>
    <row r="2912" spans="1:29" ht="26.25" customHeight="1" x14ac:dyDescent="0.2">
      <c r="A2912" s="6" t="s">
        <v>2132</v>
      </c>
      <c r="B2912" s="6" t="s">
        <v>1657</v>
      </c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</row>
    <row r="2913" spans="1:29" ht="26.25" customHeight="1" x14ac:dyDescent="0.2">
      <c r="A2913" s="6" t="s">
        <v>4369</v>
      </c>
      <c r="B2913" s="6" t="s">
        <v>7048</v>
      </c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</row>
    <row r="2914" spans="1:29" ht="26.25" customHeight="1" x14ac:dyDescent="0.2">
      <c r="A2914" s="6" t="s">
        <v>2274</v>
      </c>
      <c r="B2914" s="6" t="s">
        <v>2517</v>
      </c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</row>
    <row r="2915" spans="1:29" ht="26.25" customHeight="1" x14ac:dyDescent="0.2">
      <c r="A2915" s="6" t="s">
        <v>52</v>
      </c>
      <c r="B2915" s="6" t="s">
        <v>375</v>
      </c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</row>
    <row r="2916" spans="1:29" ht="26.25" customHeight="1" x14ac:dyDescent="0.2">
      <c r="A2916" s="6" t="s">
        <v>1002</v>
      </c>
      <c r="B2916" s="6" t="s">
        <v>5786</v>
      </c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</row>
    <row r="2917" spans="1:29" ht="26.25" customHeight="1" x14ac:dyDescent="0.2">
      <c r="A2917" s="6" t="s">
        <v>6211</v>
      </c>
      <c r="B2917" s="6" t="s">
        <v>3550</v>
      </c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</row>
    <row r="2918" spans="1:29" ht="26.25" customHeight="1" x14ac:dyDescent="0.2">
      <c r="A2918" s="6" t="s">
        <v>3432</v>
      </c>
      <c r="B2918" s="6" t="s">
        <v>1566</v>
      </c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</row>
    <row r="2919" spans="1:29" ht="26.25" customHeight="1" x14ac:dyDescent="0.2">
      <c r="A2919" s="6" t="s">
        <v>1591</v>
      </c>
      <c r="B2919" s="6" t="s">
        <v>368</v>
      </c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</row>
    <row r="2920" spans="1:29" ht="26.25" customHeight="1" x14ac:dyDescent="0.2">
      <c r="A2920" s="6" t="s">
        <v>68</v>
      </c>
      <c r="B2920" s="6" t="s">
        <v>2027</v>
      </c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</row>
    <row r="2921" spans="1:29" ht="26.25" customHeight="1" x14ac:dyDescent="0.2">
      <c r="A2921" s="6" t="s">
        <v>189</v>
      </c>
      <c r="B2921" s="6" t="s">
        <v>494</v>
      </c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</row>
    <row r="2922" spans="1:29" ht="26.25" customHeight="1" x14ac:dyDescent="0.2">
      <c r="A2922" s="6" t="s">
        <v>3912</v>
      </c>
      <c r="B2922" s="6" t="s">
        <v>6564</v>
      </c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</row>
    <row r="2923" spans="1:29" ht="26.25" customHeight="1" x14ac:dyDescent="0.2">
      <c r="A2923" s="6" t="s">
        <v>3347</v>
      </c>
      <c r="B2923" s="6" t="s">
        <v>987</v>
      </c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</row>
    <row r="2924" spans="1:29" ht="26.25" customHeight="1" x14ac:dyDescent="0.2">
      <c r="A2924" s="6" t="s">
        <v>1323</v>
      </c>
      <c r="B2924" s="6" t="s">
        <v>2210</v>
      </c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</row>
    <row r="2925" spans="1:29" ht="26.25" customHeight="1" x14ac:dyDescent="0.2">
      <c r="A2925" s="6" t="s">
        <v>626</v>
      </c>
      <c r="B2925" s="6" t="s">
        <v>3667</v>
      </c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</row>
    <row r="2926" spans="1:29" ht="26.25" customHeight="1" x14ac:dyDescent="0.2">
      <c r="A2926" s="6" t="s">
        <v>1204</v>
      </c>
      <c r="B2926" s="6" t="s">
        <v>3999</v>
      </c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</row>
    <row r="2927" spans="1:29" ht="26.25" customHeight="1" x14ac:dyDescent="0.2">
      <c r="A2927" s="6" t="s">
        <v>1530</v>
      </c>
      <c r="B2927" s="6" t="s">
        <v>162</v>
      </c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</row>
    <row r="2928" spans="1:29" ht="26.25" customHeight="1" x14ac:dyDescent="0.2">
      <c r="A2928" s="6" t="s">
        <v>44</v>
      </c>
      <c r="B2928" s="6" t="s">
        <v>7292</v>
      </c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</row>
    <row r="2929" spans="1:29" ht="26.25" customHeight="1" x14ac:dyDescent="0.2">
      <c r="A2929" s="6" t="s">
        <v>92</v>
      </c>
      <c r="B2929" s="6" t="s">
        <v>7941</v>
      </c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</row>
    <row r="2930" spans="1:29" ht="26.25" customHeight="1" x14ac:dyDescent="0.2">
      <c r="A2930" s="6" t="s">
        <v>295</v>
      </c>
      <c r="B2930" s="6" t="s">
        <v>627</v>
      </c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</row>
    <row r="2931" spans="1:29" ht="26.25" customHeight="1" x14ac:dyDescent="0.2">
      <c r="A2931" s="6" t="s">
        <v>2341</v>
      </c>
      <c r="B2931" s="6" t="s">
        <v>1316</v>
      </c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</row>
    <row r="2932" spans="1:29" ht="26.25" customHeight="1" x14ac:dyDescent="0.2">
      <c r="A2932" s="6" t="s">
        <v>1445</v>
      </c>
      <c r="B2932" s="6" t="s">
        <v>4918</v>
      </c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</row>
    <row r="2933" spans="1:29" ht="26.25" customHeight="1" x14ac:dyDescent="0.2">
      <c r="A2933" s="6" t="s">
        <v>5631</v>
      </c>
      <c r="B2933" s="6" t="s">
        <v>6325</v>
      </c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</row>
    <row r="2934" spans="1:29" ht="26.25" customHeight="1" x14ac:dyDescent="0.2">
      <c r="A2934" s="6" t="s">
        <v>766</v>
      </c>
      <c r="B2934" s="6" t="s">
        <v>1324</v>
      </c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</row>
    <row r="2935" spans="1:29" ht="26.25" customHeight="1" x14ac:dyDescent="0.2">
      <c r="A2935" s="6" t="s">
        <v>197</v>
      </c>
      <c r="B2935" s="6" t="s">
        <v>738</v>
      </c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</row>
    <row r="2936" spans="1:29" ht="26.25" customHeight="1" x14ac:dyDescent="0.2">
      <c r="A2936" s="6" t="s">
        <v>2892</v>
      </c>
      <c r="B2936" s="6" t="s">
        <v>2133</v>
      </c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</row>
    <row r="2937" spans="1:29" ht="26.25" customHeight="1" x14ac:dyDescent="0.2">
      <c r="A2937" s="6" t="s">
        <v>5736</v>
      </c>
      <c r="B2937" s="6" t="s">
        <v>4344</v>
      </c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</row>
    <row r="2938" spans="1:29" ht="26.25" customHeight="1" x14ac:dyDescent="0.2">
      <c r="A2938" s="6" t="s">
        <v>464</v>
      </c>
      <c r="B2938" s="6" t="s">
        <v>1155</v>
      </c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</row>
    <row r="2939" spans="1:29" ht="26.25" customHeight="1" x14ac:dyDescent="0.2">
      <c r="A2939" s="6" t="s">
        <v>2892</v>
      </c>
      <c r="B2939" s="6" t="s">
        <v>406</v>
      </c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</row>
    <row r="2940" spans="1:29" ht="26.25" customHeight="1" x14ac:dyDescent="0.2">
      <c r="A2940" s="6" t="s">
        <v>2403</v>
      </c>
      <c r="B2940" s="6" t="s">
        <v>2930</v>
      </c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</row>
    <row r="2941" spans="1:29" ht="26.25" customHeight="1" x14ac:dyDescent="0.2">
      <c r="A2941" s="6" t="s">
        <v>4445</v>
      </c>
      <c r="B2941" s="6" t="s">
        <v>1657</v>
      </c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</row>
    <row r="2942" spans="1:29" ht="26.25" customHeight="1" x14ac:dyDescent="0.2">
      <c r="A2942" s="6" t="s">
        <v>1397</v>
      </c>
      <c r="B2942" s="6" t="s">
        <v>7071</v>
      </c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</row>
    <row r="2943" spans="1:29" ht="26.25" customHeight="1" x14ac:dyDescent="0.2">
      <c r="A2943" s="6" t="s">
        <v>7935</v>
      </c>
      <c r="B2943" s="6" t="s">
        <v>7864</v>
      </c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</row>
    <row r="2944" spans="1:29" ht="26.25" customHeight="1" x14ac:dyDescent="0.2">
      <c r="A2944" s="6" t="s">
        <v>6419</v>
      </c>
      <c r="B2944" s="6" t="s">
        <v>1937</v>
      </c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</row>
    <row r="2945" spans="1:29" ht="26.25" customHeight="1" x14ac:dyDescent="0.2">
      <c r="A2945" s="6" t="s">
        <v>1244</v>
      </c>
      <c r="B2945" s="6" t="s">
        <v>5755</v>
      </c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</row>
    <row r="2946" spans="1:29" ht="26.25" customHeight="1" x14ac:dyDescent="0.2">
      <c r="A2946" s="6" t="s">
        <v>4040</v>
      </c>
      <c r="B2946" s="6" t="s">
        <v>3519</v>
      </c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</row>
    <row r="2947" spans="1:29" ht="26.25" customHeight="1" x14ac:dyDescent="0.2">
      <c r="A2947" s="6" t="s">
        <v>2711</v>
      </c>
      <c r="B2947" s="6" t="s">
        <v>14</v>
      </c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</row>
    <row r="2948" spans="1:29" ht="26.25" customHeight="1" x14ac:dyDescent="0.2">
      <c r="A2948" s="6" t="s">
        <v>1809</v>
      </c>
      <c r="B2948" s="6" t="s">
        <v>7942</v>
      </c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</row>
    <row r="2949" spans="1:29" ht="26.25" customHeight="1" x14ac:dyDescent="0.2">
      <c r="A2949" s="6" t="s">
        <v>7816</v>
      </c>
      <c r="B2949" s="6" t="s">
        <v>7943</v>
      </c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</row>
    <row r="2950" spans="1:29" ht="26.25" customHeight="1" x14ac:dyDescent="0.2">
      <c r="A2950" s="6" t="s">
        <v>2387</v>
      </c>
      <c r="B2950" s="6" t="s">
        <v>7944</v>
      </c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</row>
    <row r="2951" spans="1:29" ht="26.25" customHeight="1" x14ac:dyDescent="0.2">
      <c r="A2951" s="6" t="s">
        <v>850</v>
      </c>
      <c r="B2951" s="6" t="s">
        <v>273</v>
      </c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</row>
    <row r="2952" spans="1:29" ht="26.25" customHeight="1" x14ac:dyDescent="0.2">
      <c r="A2952" s="6" t="s">
        <v>2314</v>
      </c>
      <c r="B2952" s="6" t="s">
        <v>7862</v>
      </c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</row>
    <row r="2953" spans="1:29" ht="26.25" customHeight="1" x14ac:dyDescent="0.2">
      <c r="A2953" s="6" t="s">
        <v>4445</v>
      </c>
      <c r="B2953" s="6" t="s">
        <v>2609</v>
      </c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</row>
    <row r="2954" spans="1:29" ht="26.25" customHeight="1" x14ac:dyDescent="0.2">
      <c r="A2954" s="6" t="s">
        <v>1947</v>
      </c>
      <c r="B2954" s="6" t="s">
        <v>4728</v>
      </c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</row>
    <row r="2955" spans="1:29" ht="26.25" customHeight="1" x14ac:dyDescent="0.2">
      <c r="A2955" s="6" t="s">
        <v>2576</v>
      </c>
      <c r="B2955" s="6" t="s">
        <v>3667</v>
      </c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</row>
    <row r="2956" spans="1:29" ht="26.25" customHeight="1" x14ac:dyDescent="0.2">
      <c r="A2956" s="6" t="s">
        <v>5553</v>
      </c>
      <c r="B2956" s="6" t="s">
        <v>807</v>
      </c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</row>
    <row r="2957" spans="1:29" ht="26.25" customHeight="1" x14ac:dyDescent="0.2">
      <c r="A2957" s="6" t="s">
        <v>2825</v>
      </c>
      <c r="B2957" s="6" t="s">
        <v>1475</v>
      </c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</row>
    <row r="2958" spans="1:29" ht="26.25" customHeight="1" x14ac:dyDescent="0.2">
      <c r="A2958" s="6" t="s">
        <v>2397</v>
      </c>
      <c r="B2958" s="6" t="s">
        <v>4710</v>
      </c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</row>
    <row r="2959" spans="1:29" ht="26.25" customHeight="1" x14ac:dyDescent="0.2">
      <c r="A2959" s="6" t="s">
        <v>1752</v>
      </c>
      <c r="B2959" s="6" t="s">
        <v>7945</v>
      </c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</row>
    <row r="2960" spans="1:29" ht="26.25" customHeight="1" x14ac:dyDescent="0.2">
      <c r="A2960" s="6" t="s">
        <v>4477</v>
      </c>
      <c r="B2960" s="6" t="s">
        <v>5335</v>
      </c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</row>
    <row r="2961" spans="1:29" ht="26.25" customHeight="1" x14ac:dyDescent="0.2">
      <c r="A2961" s="6" t="s">
        <v>3241</v>
      </c>
      <c r="B2961" s="6" t="s">
        <v>6564</v>
      </c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</row>
    <row r="2962" spans="1:29" ht="26.25" customHeight="1" x14ac:dyDescent="0.2">
      <c r="A2962" s="6" t="s">
        <v>2152</v>
      </c>
      <c r="B2962" s="6" t="s">
        <v>688</v>
      </c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</row>
    <row r="2963" spans="1:29" ht="26.25" customHeight="1" x14ac:dyDescent="0.2">
      <c r="A2963" s="6" t="s">
        <v>4703</v>
      </c>
      <c r="B2963" s="6" t="s">
        <v>4763</v>
      </c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</row>
    <row r="2964" spans="1:29" ht="26.25" customHeight="1" x14ac:dyDescent="0.2">
      <c r="A2964" s="6" t="s">
        <v>4092</v>
      </c>
      <c r="B2964" s="6" t="s">
        <v>2609</v>
      </c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</row>
    <row r="2965" spans="1:29" ht="26.25" customHeight="1" x14ac:dyDescent="0.2">
      <c r="A2965" s="6" t="s">
        <v>4559</v>
      </c>
      <c r="B2965" s="6" t="s">
        <v>4693</v>
      </c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</row>
    <row r="2966" spans="1:29" ht="26.25" customHeight="1" x14ac:dyDescent="0.2">
      <c r="A2966" s="6" t="s">
        <v>3385</v>
      </c>
      <c r="B2966" s="6" t="s">
        <v>5331</v>
      </c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</row>
    <row r="2967" spans="1:29" ht="26.25" customHeight="1" x14ac:dyDescent="0.2">
      <c r="A2967" s="6" t="s">
        <v>7122</v>
      </c>
      <c r="B2967" s="6" t="s">
        <v>3927</v>
      </c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</row>
    <row r="2968" spans="1:29" ht="26.25" customHeight="1" x14ac:dyDescent="0.2">
      <c r="A2968" s="6" t="s">
        <v>251</v>
      </c>
      <c r="B2968" s="6" t="s">
        <v>4738</v>
      </c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</row>
    <row r="2969" spans="1:29" ht="26.25" customHeight="1" x14ac:dyDescent="0.2">
      <c r="A2969" s="6" t="s">
        <v>1574</v>
      </c>
      <c r="B2969" s="6" t="s">
        <v>2197</v>
      </c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</row>
    <row r="2970" spans="1:29" ht="26.25" customHeight="1" x14ac:dyDescent="0.2">
      <c r="A2970" s="6" t="s">
        <v>1601</v>
      </c>
      <c r="B2970" s="6" t="s">
        <v>4952</v>
      </c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</row>
    <row r="2971" spans="1:29" ht="26.25" customHeight="1" x14ac:dyDescent="0.2">
      <c r="A2971" s="6" t="s">
        <v>3139</v>
      </c>
      <c r="B2971" s="6" t="s">
        <v>7806</v>
      </c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</row>
    <row r="2972" spans="1:29" ht="26.25" customHeight="1" x14ac:dyDescent="0.2">
      <c r="A2972" s="6" t="s">
        <v>1633</v>
      </c>
      <c r="B2972" s="6" t="s">
        <v>7409</v>
      </c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</row>
    <row r="2973" spans="1:29" ht="26.25" customHeight="1" x14ac:dyDescent="0.2">
      <c r="A2973" s="6" t="s">
        <v>2585</v>
      </c>
      <c r="B2973" s="6" t="s">
        <v>4170</v>
      </c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</row>
    <row r="2974" spans="1:29" ht="26.25" customHeight="1" x14ac:dyDescent="0.2">
      <c r="A2974" s="6" t="s">
        <v>864</v>
      </c>
      <c r="B2974" s="6" t="s">
        <v>230</v>
      </c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</row>
    <row r="2975" spans="1:29" ht="26.25" customHeight="1" x14ac:dyDescent="0.2">
      <c r="A2975" s="6" t="s">
        <v>2934</v>
      </c>
      <c r="B2975" s="6" t="s">
        <v>2027</v>
      </c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</row>
    <row r="2976" spans="1:29" ht="26.25" customHeight="1" x14ac:dyDescent="0.2">
      <c r="A2976" s="6" t="s">
        <v>2397</v>
      </c>
      <c r="B2976" s="6" t="s">
        <v>4826</v>
      </c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</row>
    <row r="2977" spans="1:29" ht="26.25" customHeight="1" x14ac:dyDescent="0.2">
      <c r="A2977" s="6" t="s">
        <v>3729</v>
      </c>
      <c r="B2977" s="6" t="s">
        <v>1587</v>
      </c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</row>
    <row r="2978" spans="1:29" ht="26.25" customHeight="1" x14ac:dyDescent="0.2">
      <c r="A2978" s="6" t="s">
        <v>758</v>
      </c>
      <c r="B2978" s="6" t="s">
        <v>2622</v>
      </c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</row>
    <row r="2979" spans="1:29" ht="26.25" customHeight="1" x14ac:dyDescent="0.2">
      <c r="A2979" s="6" t="s">
        <v>3385</v>
      </c>
      <c r="B2979" s="6" t="s">
        <v>4348</v>
      </c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</row>
    <row r="2980" spans="1:29" ht="26.25" customHeight="1" x14ac:dyDescent="0.2">
      <c r="A2980" s="6" t="s">
        <v>2601</v>
      </c>
      <c r="B2980" s="6" t="s">
        <v>1677</v>
      </c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</row>
    <row r="2981" spans="1:29" ht="26.25" customHeight="1" x14ac:dyDescent="0.2">
      <c r="A2981" s="6" t="s">
        <v>3609</v>
      </c>
      <c r="B2981" s="6" t="s">
        <v>7845</v>
      </c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</row>
    <row r="2982" spans="1:29" ht="26.25" customHeight="1" x14ac:dyDescent="0.2">
      <c r="A2982" s="6" t="s">
        <v>584</v>
      </c>
      <c r="B2982" s="6" t="s">
        <v>930</v>
      </c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</row>
    <row r="2983" spans="1:29" ht="26.25" customHeight="1" x14ac:dyDescent="0.2">
      <c r="A2983" s="6" t="s">
        <v>771</v>
      </c>
      <c r="B2983" s="6" t="s">
        <v>2163</v>
      </c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</row>
    <row r="2984" spans="1:29" ht="26.25" customHeight="1" x14ac:dyDescent="0.2">
      <c r="A2984" s="6" t="s">
        <v>5721</v>
      </c>
      <c r="B2984" s="6" t="s">
        <v>3544</v>
      </c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</row>
    <row r="2985" spans="1:29" ht="26.25" customHeight="1" x14ac:dyDescent="0.2">
      <c r="A2985" s="6" t="s">
        <v>2045</v>
      </c>
      <c r="B2985" s="6" t="s">
        <v>5399</v>
      </c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</row>
    <row r="2986" spans="1:29" ht="26.25" customHeight="1" x14ac:dyDescent="0.2">
      <c r="A2986" s="6" t="s">
        <v>2483</v>
      </c>
      <c r="B2986" s="6" t="s">
        <v>3140</v>
      </c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</row>
    <row r="2987" spans="1:29" ht="26.25" customHeight="1" x14ac:dyDescent="0.2">
      <c r="A2987" s="6" t="s">
        <v>7323</v>
      </c>
      <c r="B2987" s="6" t="s">
        <v>7863</v>
      </c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</row>
    <row r="2988" spans="1:29" ht="26.25" customHeight="1" x14ac:dyDescent="0.2">
      <c r="A2988" s="6" t="s">
        <v>6032</v>
      </c>
      <c r="B2988" s="6" t="s">
        <v>7946</v>
      </c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</row>
    <row r="2989" spans="1:29" ht="26.25" customHeight="1" x14ac:dyDescent="0.2">
      <c r="A2989" s="6" t="s">
        <v>3630</v>
      </c>
      <c r="B2989" s="6" t="s">
        <v>429</v>
      </c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</row>
    <row r="2990" spans="1:29" ht="26.25" customHeight="1" x14ac:dyDescent="0.2">
      <c r="A2990" s="6" t="s">
        <v>1558</v>
      </c>
      <c r="B2990" s="6" t="s">
        <v>738</v>
      </c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</row>
    <row r="2991" spans="1:29" ht="26.25" customHeight="1" x14ac:dyDescent="0.2">
      <c r="A2991" s="6" t="s">
        <v>4559</v>
      </c>
      <c r="B2991" s="6" t="s">
        <v>3907</v>
      </c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</row>
    <row r="2992" spans="1:29" ht="26.25" customHeight="1" x14ac:dyDescent="0.2">
      <c r="A2992" s="6" t="s">
        <v>7515</v>
      </c>
      <c r="B2992" s="6" t="s">
        <v>2056</v>
      </c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</row>
    <row r="2993" spans="1:29" ht="26.25" customHeight="1" x14ac:dyDescent="0.2">
      <c r="A2993" s="6" t="s">
        <v>1280</v>
      </c>
      <c r="B2993" s="6" t="s">
        <v>2784</v>
      </c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</row>
    <row r="2994" spans="1:29" ht="26.25" customHeight="1" x14ac:dyDescent="0.2">
      <c r="A2994" s="6" t="s">
        <v>7669</v>
      </c>
      <c r="B2994" s="6" t="s">
        <v>2133</v>
      </c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</row>
    <row r="2995" spans="1:29" ht="26.25" customHeight="1" x14ac:dyDescent="0.2">
      <c r="A2995" s="6" t="s">
        <v>7947</v>
      </c>
      <c r="B2995" s="6" t="s">
        <v>6325</v>
      </c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</row>
    <row r="2996" spans="1:29" ht="26.25" customHeight="1" x14ac:dyDescent="0.2">
      <c r="A2996" s="6" t="s">
        <v>1869</v>
      </c>
      <c r="B2996" s="6" t="s">
        <v>399</v>
      </c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</row>
    <row r="2997" spans="1:29" ht="26.25" customHeight="1" x14ac:dyDescent="0.2">
      <c r="A2997" s="6" t="s">
        <v>1931</v>
      </c>
      <c r="B2997" s="6" t="s">
        <v>6791</v>
      </c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</row>
    <row r="2998" spans="1:29" ht="26.25" customHeight="1" x14ac:dyDescent="0.2">
      <c r="A2998" s="6" t="s">
        <v>7948</v>
      </c>
      <c r="B2998" s="6" t="s">
        <v>1657</v>
      </c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</row>
    <row r="2999" spans="1:29" ht="26.25" customHeight="1" x14ac:dyDescent="0.2">
      <c r="A2999" s="6" t="s">
        <v>7744</v>
      </c>
      <c r="B2999" s="6" t="s">
        <v>1112</v>
      </c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</row>
    <row r="3000" spans="1:29" ht="26.25" customHeight="1" x14ac:dyDescent="0.2">
      <c r="A3000" s="6" t="s">
        <v>4534</v>
      </c>
      <c r="B3000" s="6" t="s">
        <v>93</v>
      </c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</row>
    <row r="3001" spans="1:29" ht="26.25" customHeight="1" x14ac:dyDescent="0.2">
      <c r="A3001" s="6" t="s">
        <v>1331</v>
      </c>
      <c r="B3001" s="6" t="s">
        <v>2517</v>
      </c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</row>
    <row r="3002" spans="1:29" ht="26.25" customHeight="1" x14ac:dyDescent="0.2">
      <c r="A3002" s="6" t="s">
        <v>7605</v>
      </c>
      <c r="B3002" s="6" t="s">
        <v>458</v>
      </c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</row>
    <row r="3003" spans="1:29" ht="26.25" customHeight="1" x14ac:dyDescent="0.2">
      <c r="A3003" s="6" t="s">
        <v>6403</v>
      </c>
      <c r="B3003" s="6" t="s">
        <v>1990</v>
      </c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</row>
    <row r="3004" spans="1:29" ht="26.25" customHeight="1" x14ac:dyDescent="0.2">
      <c r="A3004" s="6" t="s">
        <v>7922</v>
      </c>
      <c r="B3004" s="6" t="s">
        <v>5839</v>
      </c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</row>
    <row r="3005" spans="1:29" ht="26.25" customHeight="1" x14ac:dyDescent="0.2">
      <c r="A3005" s="6" t="s">
        <v>5984</v>
      </c>
      <c r="B3005" s="6" t="s">
        <v>7949</v>
      </c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</row>
    <row r="3006" spans="1:29" ht="26.25" customHeight="1" x14ac:dyDescent="0.2">
      <c r="A3006" s="6" t="s">
        <v>2051</v>
      </c>
      <c r="B3006" s="6" t="s">
        <v>7950</v>
      </c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</row>
    <row r="3007" spans="1:29" ht="26.25" customHeight="1" x14ac:dyDescent="0.2">
      <c r="A3007" s="6" t="s">
        <v>758</v>
      </c>
      <c r="B3007" s="6" t="s">
        <v>85</v>
      </c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</row>
    <row r="3008" spans="1:29" ht="26.25" customHeight="1" x14ac:dyDescent="0.2">
      <c r="A3008" s="6" t="s">
        <v>7113</v>
      </c>
      <c r="B3008" s="6" t="s">
        <v>1426</v>
      </c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</row>
    <row r="3009" spans="1:29" ht="26.25" customHeight="1" x14ac:dyDescent="0.2">
      <c r="A3009" s="6" t="s">
        <v>3530</v>
      </c>
      <c r="B3009" s="6" t="s">
        <v>4453</v>
      </c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</row>
    <row r="3010" spans="1:29" ht="26.25" customHeight="1" x14ac:dyDescent="0.2">
      <c r="A3010" s="6" t="s">
        <v>2856</v>
      </c>
      <c r="B3010" s="6" t="s">
        <v>399</v>
      </c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</row>
    <row r="3011" spans="1:29" ht="26.25" customHeight="1" x14ac:dyDescent="0.2">
      <c r="A3011" s="6" t="s">
        <v>5562</v>
      </c>
      <c r="B3011" s="6" t="s">
        <v>5667</v>
      </c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</row>
    <row r="3012" spans="1:29" ht="26.25" customHeight="1" x14ac:dyDescent="0.2">
      <c r="A3012" s="6" t="s">
        <v>7605</v>
      </c>
      <c r="B3012" s="6" t="s">
        <v>7885</v>
      </c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</row>
    <row r="3013" spans="1:29" ht="26.25" customHeight="1" x14ac:dyDescent="0.2">
      <c r="A3013" s="6" t="s">
        <v>4055</v>
      </c>
      <c r="B3013" s="6" t="s">
        <v>1040</v>
      </c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</row>
    <row r="3014" spans="1:29" ht="26.25" customHeight="1" x14ac:dyDescent="0.2">
      <c r="A3014" s="6" t="s">
        <v>5283</v>
      </c>
      <c r="B3014" s="6" t="s">
        <v>6610</v>
      </c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</row>
    <row r="3015" spans="1:29" ht="26.25" customHeight="1" x14ac:dyDescent="0.2">
      <c r="A3015" s="6" t="s">
        <v>1097</v>
      </c>
      <c r="B3015" s="6" t="s">
        <v>3704</v>
      </c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</row>
    <row r="3016" spans="1:29" ht="26.25" customHeight="1" x14ac:dyDescent="0.2">
      <c r="A3016" s="6" t="s">
        <v>3069</v>
      </c>
      <c r="B3016" s="6" t="s">
        <v>7490</v>
      </c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</row>
    <row r="3017" spans="1:29" ht="26.25" customHeight="1" x14ac:dyDescent="0.2">
      <c r="A3017" s="6" t="s">
        <v>5245</v>
      </c>
      <c r="B3017" s="6" t="s">
        <v>1566</v>
      </c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</row>
    <row r="3018" spans="1:29" ht="26.25" customHeight="1" x14ac:dyDescent="0.2">
      <c r="A3018" s="6" t="s">
        <v>7904</v>
      </c>
      <c r="B3018" s="6" t="s">
        <v>2886</v>
      </c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</row>
    <row r="3019" spans="1:29" ht="26.25" customHeight="1" x14ac:dyDescent="0.2">
      <c r="A3019" s="6" t="s">
        <v>5330</v>
      </c>
      <c r="B3019" s="6" t="s">
        <v>14</v>
      </c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</row>
    <row r="3020" spans="1:29" ht="26.25" customHeight="1" x14ac:dyDescent="0.2">
      <c r="A3020" s="6" t="s">
        <v>4638</v>
      </c>
      <c r="B3020" s="6" t="s">
        <v>3742</v>
      </c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</row>
    <row r="3021" spans="1:29" ht="26.25" customHeight="1" x14ac:dyDescent="0.2">
      <c r="A3021" s="6" t="s">
        <v>4922</v>
      </c>
      <c r="B3021" s="6" t="s">
        <v>2942</v>
      </c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</row>
    <row r="3022" spans="1:29" ht="26.25" customHeight="1" x14ac:dyDescent="0.2">
      <c r="A3022" s="6" t="s">
        <v>5015</v>
      </c>
      <c r="B3022" s="6" t="s">
        <v>6847</v>
      </c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</row>
    <row r="3023" spans="1:29" ht="26.25" customHeight="1" x14ac:dyDescent="0.2">
      <c r="A3023" s="6" t="s">
        <v>923</v>
      </c>
      <c r="B3023" s="6" t="s">
        <v>3236</v>
      </c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</row>
    <row r="3024" spans="1:29" ht="26.25" customHeight="1" x14ac:dyDescent="0.2">
      <c r="A3024" s="6" t="s">
        <v>1064</v>
      </c>
      <c r="B3024" s="6" t="s">
        <v>6694</v>
      </c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</row>
    <row r="3025" spans="1:29" ht="26.25" customHeight="1" x14ac:dyDescent="0.2">
      <c r="A3025" s="6" t="s">
        <v>2851</v>
      </c>
      <c r="B3025" s="6" t="s">
        <v>779</v>
      </c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</row>
    <row r="3026" spans="1:29" ht="26.25" customHeight="1" x14ac:dyDescent="0.2">
      <c r="A3026" s="6" t="s">
        <v>7824</v>
      </c>
      <c r="B3026" s="6" t="s">
        <v>7951</v>
      </c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</row>
    <row r="3027" spans="1:29" ht="26.25" customHeight="1" x14ac:dyDescent="0.2">
      <c r="A3027" s="6" t="s">
        <v>3486</v>
      </c>
      <c r="B3027" s="6" t="s">
        <v>1621</v>
      </c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</row>
    <row r="3028" spans="1:29" ht="26.25" customHeight="1" x14ac:dyDescent="0.2">
      <c r="A3028" s="6" t="s">
        <v>2357</v>
      </c>
      <c r="B3028" s="6" t="s">
        <v>7479</v>
      </c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</row>
    <row r="3029" spans="1:29" ht="26.25" customHeight="1" x14ac:dyDescent="0.2">
      <c r="A3029" s="6" t="s">
        <v>916</v>
      </c>
      <c r="B3029" s="6" t="s">
        <v>4458</v>
      </c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</row>
    <row r="3030" spans="1:29" ht="26.25" customHeight="1" x14ac:dyDescent="0.2">
      <c r="A3030" s="6" t="s">
        <v>7952</v>
      </c>
      <c r="B3030" s="6" t="s">
        <v>6964</v>
      </c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</row>
    <row r="3031" spans="1:29" ht="26.25" customHeight="1" x14ac:dyDescent="0.2">
      <c r="A3031" s="6" t="s">
        <v>1809</v>
      </c>
      <c r="B3031" s="6" t="s">
        <v>4625</v>
      </c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</row>
    <row r="3032" spans="1:29" ht="26.25" customHeight="1" x14ac:dyDescent="0.2">
      <c r="A3032" s="6" t="s">
        <v>5245</v>
      </c>
      <c r="B3032" s="6" t="s">
        <v>3579</v>
      </c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</row>
    <row r="3033" spans="1:29" ht="26.25" customHeight="1" x14ac:dyDescent="0.2">
      <c r="A3033" s="6" t="s">
        <v>1211</v>
      </c>
      <c r="B3033" s="6" t="s">
        <v>273</v>
      </c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</row>
    <row r="3034" spans="1:29" ht="26.25" customHeight="1" x14ac:dyDescent="0.2">
      <c r="A3034" s="6" t="s">
        <v>7830</v>
      </c>
      <c r="B3034" s="6" t="s">
        <v>6647</v>
      </c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</row>
    <row r="3035" spans="1:29" ht="26.25" customHeight="1" x14ac:dyDescent="0.2">
      <c r="A3035" s="6" t="s">
        <v>1777</v>
      </c>
      <c r="B3035" s="6" t="s">
        <v>1670</v>
      </c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</row>
    <row r="3036" spans="1:29" ht="26.25" customHeight="1" x14ac:dyDescent="0.2">
      <c r="A3036" s="6" t="s">
        <v>1620</v>
      </c>
      <c r="B3036" s="6" t="s">
        <v>557</v>
      </c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</row>
    <row r="3037" spans="1:29" ht="26.25" customHeight="1" x14ac:dyDescent="0.2">
      <c r="A3037" s="6" t="s">
        <v>197</v>
      </c>
      <c r="B3037" s="6" t="s">
        <v>7953</v>
      </c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</row>
    <row r="3038" spans="1:29" ht="26.25" customHeight="1" x14ac:dyDescent="0.2">
      <c r="A3038" s="6" t="s">
        <v>7304</v>
      </c>
      <c r="B3038" s="6" t="s">
        <v>7640</v>
      </c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</row>
    <row r="3039" spans="1:29" ht="26.25" customHeight="1" x14ac:dyDescent="0.2">
      <c r="A3039" s="6" t="s">
        <v>2083</v>
      </c>
      <c r="B3039" s="6" t="s">
        <v>5730</v>
      </c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</row>
    <row r="3040" spans="1:29" ht="26.25" customHeight="1" x14ac:dyDescent="0.2">
      <c r="A3040" s="6" t="s">
        <v>1244</v>
      </c>
      <c r="B3040" s="6" t="s">
        <v>2318</v>
      </c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</row>
    <row r="3041" spans="1:29" ht="26.25" customHeight="1" x14ac:dyDescent="0.2">
      <c r="A3041" s="6" t="s">
        <v>5224</v>
      </c>
      <c r="B3041" s="6" t="s">
        <v>6</v>
      </c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</row>
    <row r="3042" spans="1:29" ht="26.25" customHeight="1" x14ac:dyDescent="0.2">
      <c r="A3042" s="6" t="s">
        <v>1809</v>
      </c>
      <c r="B3042" s="6" t="s">
        <v>2979</v>
      </c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</row>
    <row r="3043" spans="1:29" ht="26.25" customHeight="1" x14ac:dyDescent="0.2">
      <c r="A3043" s="6" t="s">
        <v>7371</v>
      </c>
      <c r="B3043" s="6" t="s">
        <v>451</v>
      </c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</row>
    <row r="3044" spans="1:29" ht="26.25" customHeight="1" x14ac:dyDescent="0.2">
      <c r="A3044" s="6" t="s">
        <v>398</v>
      </c>
      <c r="B3044" s="6" t="s">
        <v>206</v>
      </c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</row>
    <row r="3045" spans="1:29" ht="26.25" customHeight="1" x14ac:dyDescent="0.2">
      <c r="A3045" s="6" t="s">
        <v>744</v>
      </c>
      <c r="B3045" s="6" t="s">
        <v>7201</v>
      </c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</row>
    <row r="3046" spans="1:29" ht="26.25" customHeight="1" x14ac:dyDescent="0.2">
      <c r="A3046" s="6" t="s">
        <v>5666</v>
      </c>
      <c r="B3046" s="6" t="s">
        <v>1903</v>
      </c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</row>
    <row r="3047" spans="1:29" ht="26.25" customHeight="1" x14ac:dyDescent="0.2">
      <c r="A3047" s="6" t="s">
        <v>6838</v>
      </c>
      <c r="B3047" s="6" t="s">
        <v>4336</v>
      </c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</row>
    <row r="3048" spans="1:29" ht="26.25" customHeight="1" x14ac:dyDescent="0.2">
      <c r="A3048" s="6" t="s">
        <v>4331</v>
      </c>
      <c r="B3048" s="6" t="s">
        <v>2307</v>
      </c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</row>
    <row r="3049" spans="1:29" ht="26.25" customHeight="1" x14ac:dyDescent="0.2">
      <c r="A3049" s="6" t="s">
        <v>2560</v>
      </c>
      <c r="B3049" s="6" t="s">
        <v>4728</v>
      </c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</row>
    <row r="3050" spans="1:29" ht="26.25" customHeight="1" x14ac:dyDescent="0.2">
      <c r="A3050" s="6" t="s">
        <v>3473</v>
      </c>
      <c r="B3050" s="6" t="s">
        <v>4648</v>
      </c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</row>
    <row r="3051" spans="1:29" ht="26.25" customHeight="1" x14ac:dyDescent="0.2">
      <c r="A3051" s="6" t="s">
        <v>3982</v>
      </c>
      <c r="B3051" s="6" t="s">
        <v>5944</v>
      </c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</row>
    <row r="3052" spans="1:29" ht="26.25" customHeight="1" x14ac:dyDescent="0.2">
      <c r="A3052" s="6" t="s">
        <v>509</v>
      </c>
      <c r="B3052" s="6" t="s">
        <v>2508</v>
      </c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</row>
    <row r="3053" spans="1:29" ht="26.25" customHeight="1" x14ac:dyDescent="0.2">
      <c r="A3053" s="6" t="s">
        <v>758</v>
      </c>
      <c r="B3053" s="6" t="s">
        <v>7281</v>
      </c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</row>
    <row r="3054" spans="1:29" ht="26.25" customHeight="1" x14ac:dyDescent="0.2">
      <c r="A3054" s="6" t="s">
        <v>652</v>
      </c>
      <c r="B3054" s="6" t="s">
        <v>1790</v>
      </c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</row>
    <row r="3055" spans="1:29" ht="26.25" customHeight="1" x14ac:dyDescent="0.2">
      <c r="A3055" s="6" t="s">
        <v>2873</v>
      </c>
      <c r="B3055" s="6" t="s">
        <v>6606</v>
      </c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</row>
    <row r="3056" spans="1:29" ht="26.25" customHeight="1" x14ac:dyDescent="0.2">
      <c r="A3056" s="6" t="s">
        <v>4137</v>
      </c>
      <c r="B3056" s="6" t="s">
        <v>2629</v>
      </c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</row>
    <row r="3057" spans="1:29" ht="26.25" customHeight="1" x14ac:dyDescent="0.2">
      <c r="A3057" s="6" t="s">
        <v>2489</v>
      </c>
      <c r="B3057" s="6" t="s">
        <v>2609</v>
      </c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</row>
    <row r="3058" spans="1:29" ht="26.25" customHeight="1" x14ac:dyDescent="0.2">
      <c r="A3058" s="6" t="s">
        <v>2585</v>
      </c>
      <c r="B3058" s="6" t="s">
        <v>3065</v>
      </c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</row>
    <row r="3059" spans="1:29" ht="26.25" customHeight="1" x14ac:dyDescent="0.2">
      <c r="A3059" s="6" t="s">
        <v>6344</v>
      </c>
      <c r="B3059" s="6" t="s">
        <v>7954</v>
      </c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</row>
    <row r="3060" spans="1:29" ht="26.25" customHeight="1" x14ac:dyDescent="0.2">
      <c r="A3060" s="6" t="s">
        <v>2711</v>
      </c>
      <c r="B3060" s="6" t="s">
        <v>2034</v>
      </c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</row>
    <row r="3061" spans="1:29" ht="26.25" customHeight="1" x14ac:dyDescent="0.2">
      <c r="A3061" s="6" t="s">
        <v>2281</v>
      </c>
      <c r="B3061" s="6" t="s">
        <v>3088</v>
      </c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</row>
    <row r="3062" spans="1:29" ht="26.25" customHeight="1" x14ac:dyDescent="0.2">
      <c r="A3062" s="6" t="s">
        <v>2088</v>
      </c>
      <c r="B3062" s="6" t="s">
        <v>1230</v>
      </c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</row>
    <row r="3063" spans="1:29" ht="26.25" customHeight="1" x14ac:dyDescent="0.2">
      <c r="A3063" s="6" t="s">
        <v>7825</v>
      </c>
      <c r="B3063" s="6" t="s">
        <v>7909</v>
      </c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</row>
    <row r="3064" spans="1:29" ht="26.25" customHeight="1" x14ac:dyDescent="0.2">
      <c r="A3064" s="6" t="s">
        <v>3987</v>
      </c>
      <c r="B3064" s="6" t="s">
        <v>5114</v>
      </c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</row>
    <row r="3065" spans="1:29" ht="26.25" customHeight="1" x14ac:dyDescent="0.2">
      <c r="A3065" s="6" t="s">
        <v>3807</v>
      </c>
      <c r="B3065" s="6" t="s">
        <v>1963</v>
      </c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</row>
    <row r="3066" spans="1:29" ht="26.25" customHeight="1" x14ac:dyDescent="0.2">
      <c r="A3066" s="6" t="s">
        <v>1565</v>
      </c>
      <c r="B3066" s="6" t="s">
        <v>510</v>
      </c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</row>
    <row r="3067" spans="1:29" ht="26.25" customHeight="1" x14ac:dyDescent="0.2">
      <c r="A3067" s="6" t="s">
        <v>3563</v>
      </c>
      <c r="B3067" s="6" t="s">
        <v>5977</v>
      </c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</row>
    <row r="3068" spans="1:29" ht="26.25" customHeight="1" x14ac:dyDescent="0.2">
      <c r="A3068" s="6" t="s">
        <v>6517</v>
      </c>
      <c r="B3068" s="6" t="s">
        <v>1537</v>
      </c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</row>
    <row r="3069" spans="1:29" ht="26.25" customHeight="1" x14ac:dyDescent="0.2">
      <c r="A3069" s="6" t="s">
        <v>5736</v>
      </c>
      <c r="B3069" s="6" t="s">
        <v>1426</v>
      </c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</row>
    <row r="3070" spans="1:29" ht="26.25" customHeight="1" x14ac:dyDescent="0.2">
      <c r="A3070" s="6" t="s">
        <v>1523</v>
      </c>
      <c r="B3070" s="6" t="s">
        <v>987</v>
      </c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</row>
    <row r="3071" spans="1:29" ht="26.25" customHeight="1" x14ac:dyDescent="0.2">
      <c r="A3071" s="6" t="s">
        <v>7341</v>
      </c>
      <c r="B3071" s="6" t="s">
        <v>399</v>
      </c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</row>
    <row r="3072" spans="1:29" ht="26.25" customHeight="1" x14ac:dyDescent="0.2">
      <c r="A3072" s="6" t="s">
        <v>237</v>
      </c>
      <c r="B3072" s="6" t="s">
        <v>2737</v>
      </c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</row>
    <row r="3073" spans="1:29" ht="26.25" customHeight="1" x14ac:dyDescent="0.2">
      <c r="A3073" s="6" t="s">
        <v>5291</v>
      </c>
      <c r="B3073" s="6" t="s">
        <v>1677</v>
      </c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</row>
    <row r="3074" spans="1:29" ht="26.25" customHeight="1" x14ac:dyDescent="0.2">
      <c r="A3074" s="6" t="s">
        <v>672</v>
      </c>
      <c r="B3074" s="6" t="s">
        <v>2133</v>
      </c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</row>
    <row r="3075" spans="1:29" ht="26.25" customHeight="1" x14ac:dyDescent="0.2">
      <c r="A3075" s="6" t="s">
        <v>7955</v>
      </c>
      <c r="B3075" s="6" t="s">
        <v>1009</v>
      </c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</row>
    <row r="3076" spans="1:29" ht="26.25" customHeight="1" x14ac:dyDescent="0.2">
      <c r="A3076" s="6" t="s">
        <v>5053</v>
      </c>
      <c r="B3076" s="6" t="s">
        <v>1452</v>
      </c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</row>
    <row r="3077" spans="1:29" ht="26.25" customHeight="1" x14ac:dyDescent="0.2">
      <c r="A3077" s="6" t="s">
        <v>890</v>
      </c>
      <c r="B3077" s="6" t="s">
        <v>1205</v>
      </c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</row>
    <row r="3078" spans="1:29" ht="26.25" customHeight="1" x14ac:dyDescent="0.2">
      <c r="A3078" s="6" t="s">
        <v>7956</v>
      </c>
      <c r="B3078" s="6" t="s">
        <v>5804</v>
      </c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</row>
    <row r="3079" spans="1:29" ht="26.25" customHeight="1" x14ac:dyDescent="0.2">
      <c r="A3079" s="6" t="s">
        <v>2062</v>
      </c>
      <c r="B3079" s="6" t="s">
        <v>1140</v>
      </c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</row>
    <row r="3080" spans="1:29" ht="26.25" customHeight="1" x14ac:dyDescent="0.2">
      <c r="A3080" s="6" t="s">
        <v>295</v>
      </c>
      <c r="B3080" s="6" t="s">
        <v>903</v>
      </c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</row>
    <row r="3081" spans="1:29" ht="26.25" customHeight="1" x14ac:dyDescent="0.2">
      <c r="A3081" s="6" t="s">
        <v>7957</v>
      </c>
      <c r="B3081" s="6" t="s">
        <v>7660</v>
      </c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</row>
    <row r="3082" spans="1:29" ht="26.25" customHeight="1" x14ac:dyDescent="0.2">
      <c r="A3082" s="6" t="s">
        <v>7958</v>
      </c>
      <c r="B3082" s="6" t="s">
        <v>800</v>
      </c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</row>
    <row r="3083" spans="1:29" ht="26.25" customHeight="1" x14ac:dyDescent="0.2">
      <c r="A3083" s="6" t="s">
        <v>7959</v>
      </c>
      <c r="B3083" s="6" t="s">
        <v>903</v>
      </c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</row>
    <row r="3084" spans="1:29" ht="26.25" customHeight="1" x14ac:dyDescent="0.2">
      <c r="A3084" s="6" t="s">
        <v>5428</v>
      </c>
      <c r="B3084" s="6" t="s">
        <v>1309</v>
      </c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</row>
    <row r="3085" spans="1:29" ht="26.25" customHeight="1" x14ac:dyDescent="0.2">
      <c r="A3085" s="6" t="s">
        <v>1633</v>
      </c>
      <c r="B3085" s="6" t="s">
        <v>7960</v>
      </c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</row>
    <row r="3086" spans="1:29" ht="26.25" customHeight="1" x14ac:dyDescent="0.2">
      <c r="A3086" s="6" t="s">
        <v>7001</v>
      </c>
      <c r="B3086" s="6" t="s">
        <v>2210</v>
      </c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</row>
    <row r="3087" spans="1:29" ht="26.25" customHeight="1" x14ac:dyDescent="0.2">
      <c r="A3087" s="6" t="s">
        <v>5187</v>
      </c>
      <c r="B3087" s="6" t="s">
        <v>7961</v>
      </c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</row>
    <row r="3088" spans="1:29" ht="26.25" customHeight="1" x14ac:dyDescent="0.2">
      <c r="A3088" s="6" t="s">
        <v>3069</v>
      </c>
      <c r="B3088" s="6" t="s">
        <v>7962</v>
      </c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</row>
    <row r="3089" spans="1:29" ht="26.25" customHeight="1" x14ac:dyDescent="0.2">
      <c r="A3089" s="6" t="s">
        <v>29</v>
      </c>
      <c r="B3089" s="6" t="s">
        <v>2789</v>
      </c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</row>
    <row r="3090" spans="1:29" ht="26.25" customHeight="1" x14ac:dyDescent="0.2">
      <c r="A3090" s="6" t="s">
        <v>2929</v>
      </c>
      <c r="B3090" s="6" t="s">
        <v>533</v>
      </c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</row>
    <row r="3091" spans="1:29" ht="26.25" customHeight="1" x14ac:dyDescent="0.2">
      <c r="A3091" s="6" t="s">
        <v>3030</v>
      </c>
      <c r="B3091" s="6" t="s">
        <v>7963</v>
      </c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</row>
    <row r="3092" spans="1:29" ht="26.25" customHeight="1" x14ac:dyDescent="0.2">
      <c r="A3092" s="6" t="s">
        <v>4080</v>
      </c>
      <c r="B3092" s="6" t="s">
        <v>7945</v>
      </c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</row>
    <row r="3093" spans="1:29" ht="26.25" customHeight="1" x14ac:dyDescent="0.2">
      <c r="A3093" s="6" t="s">
        <v>5634</v>
      </c>
      <c r="B3093" s="6" t="s">
        <v>5393</v>
      </c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</row>
    <row r="3094" spans="1:29" ht="26.25" customHeight="1" x14ac:dyDescent="0.2">
      <c r="A3094" s="6" t="s">
        <v>614</v>
      </c>
      <c r="B3094" s="6" t="s">
        <v>7834</v>
      </c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</row>
    <row r="3095" spans="1:29" ht="26.25" customHeight="1" x14ac:dyDescent="0.2">
      <c r="A3095" s="6" t="s">
        <v>2083</v>
      </c>
      <c r="B3095" s="6" t="s">
        <v>859</v>
      </c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</row>
    <row r="3096" spans="1:29" ht="26.25" customHeight="1" x14ac:dyDescent="0.2">
      <c r="A3096" s="6" t="s">
        <v>1695</v>
      </c>
      <c r="B3096" s="6" t="s">
        <v>2477</v>
      </c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</row>
    <row r="3097" spans="1:29" ht="26.25" customHeight="1" x14ac:dyDescent="0.2">
      <c r="A3097" s="6" t="s">
        <v>7766</v>
      </c>
      <c r="B3097" s="6" t="s">
        <v>2789</v>
      </c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</row>
    <row r="3098" spans="1:29" ht="26.25" customHeight="1" x14ac:dyDescent="0.2">
      <c r="A3098" s="6" t="s">
        <v>4281</v>
      </c>
      <c r="B3098" s="6" t="s">
        <v>6345</v>
      </c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</row>
    <row r="3099" spans="1:29" ht="26.25" customHeight="1" x14ac:dyDescent="0.2">
      <c r="A3099" s="6" t="s">
        <v>7176</v>
      </c>
      <c r="B3099" s="6" t="s">
        <v>751</v>
      </c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</row>
    <row r="3100" spans="1:29" ht="26.25" customHeight="1" x14ac:dyDescent="0.2">
      <c r="A3100" s="6" t="s">
        <v>7796</v>
      </c>
      <c r="B3100" s="6" t="s">
        <v>6755</v>
      </c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</row>
    <row r="3101" spans="1:29" ht="26.25" customHeight="1" x14ac:dyDescent="0.2">
      <c r="A3101" s="6" t="s">
        <v>1499</v>
      </c>
      <c r="B3101" s="6" t="s">
        <v>3228</v>
      </c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</row>
    <row r="3102" spans="1:29" ht="26.25" customHeight="1" x14ac:dyDescent="0.2">
      <c r="A3102" s="6" t="s">
        <v>7419</v>
      </c>
      <c r="B3102" s="6" t="s">
        <v>772</v>
      </c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</row>
    <row r="3103" spans="1:29" ht="26.25" customHeight="1" x14ac:dyDescent="0.2">
      <c r="A3103" s="6" t="s">
        <v>420</v>
      </c>
      <c r="B3103" s="6" t="s">
        <v>5499</v>
      </c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</row>
    <row r="3104" spans="1:29" ht="26.25" customHeight="1" x14ac:dyDescent="0.2">
      <c r="A3104" s="6" t="s">
        <v>1412</v>
      </c>
      <c r="B3104" s="6" t="s">
        <v>959</v>
      </c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</row>
    <row r="3105" spans="1:29" ht="26.25" customHeight="1" x14ac:dyDescent="0.2">
      <c r="A3105" s="6" t="s">
        <v>3679</v>
      </c>
      <c r="B3105" s="6" t="s">
        <v>7964</v>
      </c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</row>
    <row r="3106" spans="1:29" ht="26.25" customHeight="1" x14ac:dyDescent="0.2">
      <c r="A3106" s="6" t="s">
        <v>4613</v>
      </c>
      <c r="B3106" s="6" t="s">
        <v>7965</v>
      </c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</row>
    <row r="3107" spans="1:29" ht="26.25" customHeight="1" x14ac:dyDescent="0.2">
      <c r="A3107" s="6" t="s">
        <v>2397</v>
      </c>
      <c r="B3107" s="6" t="s">
        <v>7573</v>
      </c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</row>
    <row r="3108" spans="1:29" ht="26.25" customHeight="1" x14ac:dyDescent="0.2">
      <c r="A3108" s="6" t="s">
        <v>672</v>
      </c>
      <c r="B3108" s="6" t="s">
        <v>3393</v>
      </c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</row>
    <row r="3109" spans="1:29" ht="26.25" customHeight="1" x14ac:dyDescent="0.2">
      <c r="A3109" s="6" t="s">
        <v>7966</v>
      </c>
      <c r="B3109" s="6" t="s">
        <v>7967</v>
      </c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</row>
    <row r="3110" spans="1:29" ht="26.25" customHeight="1" x14ac:dyDescent="0.2">
      <c r="A3110" s="6" t="s">
        <v>2596</v>
      </c>
      <c r="B3110" s="6" t="s">
        <v>7866</v>
      </c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</row>
    <row r="3111" spans="1:29" ht="26.25" customHeight="1" x14ac:dyDescent="0.2">
      <c r="A3111" s="6" t="s">
        <v>3241</v>
      </c>
      <c r="B3111" s="6" t="s">
        <v>4663</v>
      </c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</row>
    <row r="3112" spans="1:29" ht="26.25" customHeight="1" x14ac:dyDescent="0.2">
      <c r="A3112" s="6" t="s">
        <v>3015</v>
      </c>
      <c r="B3112" s="6" t="s">
        <v>7968</v>
      </c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</row>
    <row r="3113" spans="1:29" ht="26.25" customHeight="1" x14ac:dyDescent="0.2">
      <c r="A3113" s="6" t="s">
        <v>2083</v>
      </c>
      <c r="B3113" s="6" t="s">
        <v>7969</v>
      </c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</row>
    <row r="3114" spans="1:29" ht="26.25" customHeight="1" x14ac:dyDescent="0.2">
      <c r="A3114" s="6" t="s">
        <v>4885</v>
      </c>
      <c r="B3114" s="6" t="s">
        <v>681</v>
      </c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</row>
    <row r="3115" spans="1:29" ht="26.25" customHeight="1" x14ac:dyDescent="0.2">
      <c r="A3115" s="6" t="s">
        <v>7122</v>
      </c>
      <c r="B3115" s="6" t="s">
        <v>2392</v>
      </c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</row>
    <row r="3116" spans="1:29" ht="26.25" customHeight="1" x14ac:dyDescent="0.2">
      <c r="A3116" s="6" t="s">
        <v>131</v>
      </c>
      <c r="B3116" s="6" t="s">
        <v>2361</v>
      </c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</row>
    <row r="3117" spans="1:29" ht="26.25" customHeight="1" x14ac:dyDescent="0.2">
      <c r="A3117" s="6" t="s">
        <v>213</v>
      </c>
      <c r="B3117" s="6" t="s">
        <v>7970</v>
      </c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</row>
    <row r="3118" spans="1:29" ht="26.25" customHeight="1" x14ac:dyDescent="0.2">
      <c r="A3118" s="6" t="s">
        <v>7947</v>
      </c>
      <c r="B3118" s="6" t="s">
        <v>4952</v>
      </c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</row>
    <row r="3119" spans="1:29" ht="26.25" customHeight="1" x14ac:dyDescent="0.2">
      <c r="A3119" s="6" t="s">
        <v>945</v>
      </c>
      <c r="B3119" s="6" t="s">
        <v>3742</v>
      </c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</row>
    <row r="3120" spans="1:29" ht="26.25" customHeight="1" x14ac:dyDescent="0.2">
      <c r="A3120" s="6" t="s">
        <v>3501</v>
      </c>
      <c r="B3120" s="6" t="s">
        <v>4710</v>
      </c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</row>
    <row r="3121" spans="1:29" ht="26.25" customHeight="1" x14ac:dyDescent="0.2">
      <c r="A3121" s="6" t="s">
        <v>5666</v>
      </c>
      <c r="B3121" s="6" t="s">
        <v>6694</v>
      </c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</row>
    <row r="3122" spans="1:29" ht="26.25" customHeight="1" x14ac:dyDescent="0.2">
      <c r="A3122" s="6" t="s">
        <v>3501</v>
      </c>
      <c r="B3122" s="6" t="s">
        <v>7855</v>
      </c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</row>
    <row r="3123" spans="1:29" ht="26.25" customHeight="1" x14ac:dyDescent="0.2">
      <c r="A3123" s="6" t="s">
        <v>1111</v>
      </c>
      <c r="B3123" s="6" t="s">
        <v>1683</v>
      </c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</row>
    <row r="3124" spans="1:29" ht="26.25" customHeight="1" x14ac:dyDescent="0.2">
      <c r="A3124" s="6" t="s">
        <v>658</v>
      </c>
      <c r="B3124" s="6" t="s">
        <v>600</v>
      </c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</row>
    <row r="3125" spans="1:29" ht="26.25" customHeight="1" x14ac:dyDescent="0.2">
      <c r="A3125" s="6" t="s">
        <v>1467</v>
      </c>
      <c r="B3125" s="6" t="s">
        <v>7971</v>
      </c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</row>
    <row r="3126" spans="1:29" ht="26.25" customHeight="1" x14ac:dyDescent="0.2">
      <c r="A3126" s="6" t="s">
        <v>161</v>
      </c>
      <c r="B3126" s="6" t="s">
        <v>77</v>
      </c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</row>
    <row r="3127" spans="1:29" ht="26.25" customHeight="1" x14ac:dyDescent="0.2">
      <c r="A3127" s="6" t="s">
        <v>945</v>
      </c>
      <c r="B3127" s="6" t="s">
        <v>6097</v>
      </c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</row>
    <row r="3128" spans="1:29" ht="26.25" customHeight="1" x14ac:dyDescent="0.2">
      <c r="A3128" s="6" t="s">
        <v>420</v>
      </c>
      <c r="B3128" s="6" t="s">
        <v>3333</v>
      </c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</row>
    <row r="3129" spans="1:29" ht="26.25" customHeight="1" x14ac:dyDescent="0.2">
      <c r="A3129" s="6" t="s">
        <v>1885</v>
      </c>
      <c r="B3129" s="6" t="s">
        <v>2052</v>
      </c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</row>
    <row r="3130" spans="1:29" ht="26.25" customHeight="1" x14ac:dyDescent="0.2">
      <c r="A3130" s="6" t="s">
        <v>6622</v>
      </c>
      <c r="B3130" s="6" t="s">
        <v>3031</v>
      </c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</row>
    <row r="3131" spans="1:29" ht="26.25" customHeight="1" x14ac:dyDescent="0.2">
      <c r="A3131" s="6" t="s">
        <v>7972</v>
      </c>
      <c r="B3131" s="6" t="s">
        <v>7426</v>
      </c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</row>
    <row r="3132" spans="1:29" ht="26.25" customHeight="1" x14ac:dyDescent="0.2">
      <c r="A3132" s="6" t="s">
        <v>1046</v>
      </c>
      <c r="B3132" s="6" t="s">
        <v>1925</v>
      </c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</row>
    <row r="3133" spans="1:29" ht="26.25" customHeight="1" x14ac:dyDescent="0.2">
      <c r="A3133" s="6" t="s">
        <v>1748</v>
      </c>
      <c r="B3133" s="6" t="s">
        <v>7973</v>
      </c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</row>
    <row r="3134" spans="1:29" ht="26.25" customHeight="1" x14ac:dyDescent="0.2">
      <c r="A3134" s="6" t="s">
        <v>2397</v>
      </c>
      <c r="B3134" s="6" t="s">
        <v>4265</v>
      </c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</row>
    <row r="3135" spans="1:29" ht="26.25" customHeight="1" x14ac:dyDescent="0.2">
      <c r="A3135" s="6" t="s">
        <v>7679</v>
      </c>
      <c r="B3135" s="6" t="s">
        <v>6</v>
      </c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</row>
    <row r="3136" spans="1:29" ht="26.25" customHeight="1" x14ac:dyDescent="0.2">
      <c r="A3136" s="6" t="s">
        <v>5321</v>
      </c>
      <c r="B3136" s="6" t="s">
        <v>7906</v>
      </c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</row>
    <row r="3137" spans="1:29" ht="26.25" customHeight="1" x14ac:dyDescent="0.2">
      <c r="A3137" s="6" t="s">
        <v>1931</v>
      </c>
      <c r="B3137" s="6" t="s">
        <v>2636</v>
      </c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</row>
    <row r="3138" spans="1:29" ht="26.25" customHeight="1" x14ac:dyDescent="0.2">
      <c r="A3138" s="6" t="s">
        <v>7787</v>
      </c>
      <c r="B3138" s="6" t="s">
        <v>4336</v>
      </c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</row>
    <row r="3139" spans="1:29" ht="26.25" customHeight="1" x14ac:dyDescent="0.2">
      <c r="A3139" s="6" t="s">
        <v>7634</v>
      </c>
      <c r="B3139" s="6" t="s">
        <v>1163</v>
      </c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</row>
    <row r="3140" spans="1:29" ht="26.25" customHeight="1" x14ac:dyDescent="0.2">
      <c r="A3140" s="6" t="s">
        <v>7927</v>
      </c>
      <c r="B3140" s="6" t="s">
        <v>4163</v>
      </c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</row>
    <row r="3141" spans="1:29" ht="26.25" customHeight="1" x14ac:dyDescent="0.2">
      <c r="A3141" s="6" t="s">
        <v>1204</v>
      </c>
      <c r="B3141" s="6" t="s">
        <v>3847</v>
      </c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</row>
    <row r="3142" spans="1:29" ht="26.25" customHeight="1" x14ac:dyDescent="0.2">
      <c r="A3142" s="6" t="s">
        <v>2616</v>
      </c>
      <c r="B3142" s="6" t="s">
        <v>7845</v>
      </c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</row>
    <row r="3143" spans="1:29" ht="26.25" customHeight="1" x14ac:dyDescent="0.2">
      <c r="A3143" s="6" t="s">
        <v>5213</v>
      </c>
      <c r="B3143" s="6" t="s">
        <v>1696</v>
      </c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</row>
    <row r="3144" spans="1:29" ht="26.25" customHeight="1" x14ac:dyDescent="0.2">
      <c r="A3144" s="6" t="s">
        <v>2542</v>
      </c>
      <c r="B3144" s="6" t="s">
        <v>2622</v>
      </c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</row>
    <row r="3145" spans="1:29" ht="26.25" customHeight="1" x14ac:dyDescent="0.2">
      <c r="A3145" s="6" t="s">
        <v>7904</v>
      </c>
      <c r="B3145" s="6" t="s">
        <v>7048</v>
      </c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</row>
    <row r="3146" spans="1:29" ht="26.25" customHeight="1" x14ac:dyDescent="0.2">
      <c r="A3146" s="6" t="s">
        <v>916</v>
      </c>
      <c r="B3146" s="6" t="s">
        <v>4625</v>
      </c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</row>
    <row r="3147" spans="1:29" ht="26.25" customHeight="1" x14ac:dyDescent="0.2">
      <c r="A3147" s="6" t="s">
        <v>7974</v>
      </c>
      <c r="B3147" s="6" t="s">
        <v>77</v>
      </c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</row>
    <row r="3148" spans="1:29" ht="26.25" customHeight="1" x14ac:dyDescent="0.2">
      <c r="A3148" s="6" t="s">
        <v>7122</v>
      </c>
      <c r="B3148" s="6" t="s">
        <v>117</v>
      </c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</row>
    <row r="3149" spans="1:29" ht="26.25" customHeight="1" x14ac:dyDescent="0.2">
      <c r="A3149" s="6" t="s">
        <v>3453</v>
      </c>
      <c r="B3149" s="6" t="s">
        <v>4996</v>
      </c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</row>
    <row r="3150" spans="1:29" ht="26.25" customHeight="1" x14ac:dyDescent="0.2">
      <c r="A3150" s="6" t="s">
        <v>3453</v>
      </c>
      <c r="B3150" s="6" t="s">
        <v>1009</v>
      </c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</row>
    <row r="3151" spans="1:29" ht="26.25" customHeight="1" x14ac:dyDescent="0.2">
      <c r="A3151" s="6" t="s">
        <v>3113</v>
      </c>
      <c r="B3151" s="6" t="s">
        <v>1009</v>
      </c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</row>
    <row r="3152" spans="1:29" ht="26.25" customHeight="1" x14ac:dyDescent="0.2">
      <c r="A3152" s="6" t="s">
        <v>1402</v>
      </c>
      <c r="B3152" s="6" t="s">
        <v>615</v>
      </c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</row>
    <row r="3153" spans="1:29" ht="26.25" customHeight="1" x14ac:dyDescent="0.2">
      <c r="A3153" s="6" t="s">
        <v>973</v>
      </c>
      <c r="B3153" s="6" t="s">
        <v>273</v>
      </c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</row>
    <row r="3154" spans="1:29" ht="26.25" customHeight="1" x14ac:dyDescent="0.2">
      <c r="A3154" s="6" t="s">
        <v>4472</v>
      </c>
      <c r="B3154" s="6" t="s">
        <v>4936</v>
      </c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</row>
    <row r="3155" spans="1:29" ht="26.25" customHeight="1" x14ac:dyDescent="0.2">
      <c r="A3155" s="6" t="s">
        <v>124</v>
      </c>
      <c r="B3155" s="6" t="s">
        <v>458</v>
      </c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</row>
    <row r="3156" spans="1:29" ht="26.25" customHeight="1" x14ac:dyDescent="0.2">
      <c r="A3156" s="6" t="s">
        <v>4383</v>
      </c>
      <c r="B3156" s="6" t="s">
        <v>4560</v>
      </c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</row>
    <row r="3157" spans="1:29" ht="26.25" customHeight="1" x14ac:dyDescent="0.2">
      <c r="A3157" s="6" t="s">
        <v>7975</v>
      </c>
      <c r="B3157" s="6" t="s">
        <v>7976</v>
      </c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</row>
    <row r="3158" spans="1:29" ht="26.25" customHeight="1" x14ac:dyDescent="0.2">
      <c r="A3158" s="6" t="s">
        <v>1204</v>
      </c>
      <c r="B3158" s="6" t="s">
        <v>7301</v>
      </c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</row>
    <row r="3159" spans="1:29" ht="26.25" customHeight="1" x14ac:dyDescent="0.2">
      <c r="A3159" s="6" t="s">
        <v>658</v>
      </c>
      <c r="B3159" s="6" t="s">
        <v>1147</v>
      </c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</row>
    <row r="3160" spans="1:29" ht="26.25" customHeight="1" x14ac:dyDescent="0.2">
      <c r="A3160" s="6" t="s">
        <v>5150</v>
      </c>
      <c r="B3160" s="6" t="s">
        <v>6741</v>
      </c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</row>
    <row r="3161" spans="1:29" ht="26.25" customHeight="1" x14ac:dyDescent="0.2">
      <c r="A3161" s="6" t="s">
        <v>6622</v>
      </c>
      <c r="B3161" s="6" t="s">
        <v>946</v>
      </c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</row>
    <row r="3162" spans="1:29" ht="26.25" customHeight="1" x14ac:dyDescent="0.2">
      <c r="A3162" s="6" t="s">
        <v>52</v>
      </c>
      <c r="B3162" s="6" t="s">
        <v>4509</v>
      </c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</row>
    <row r="3163" spans="1:29" ht="26.25" customHeight="1" x14ac:dyDescent="0.2">
      <c r="A3163" s="6" t="s">
        <v>5150</v>
      </c>
      <c r="B3163" s="6" t="s">
        <v>3256</v>
      </c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</row>
    <row r="3164" spans="1:29" ht="26.25" customHeight="1" x14ac:dyDescent="0.2">
      <c r="A3164" s="6" t="s">
        <v>7935</v>
      </c>
      <c r="B3164" s="6" t="s">
        <v>2221</v>
      </c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</row>
    <row r="3165" spans="1:29" ht="26.25" customHeight="1" x14ac:dyDescent="0.2">
      <c r="A3165" s="6" t="s">
        <v>5382</v>
      </c>
      <c r="B3165" s="6" t="s">
        <v>7755</v>
      </c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</row>
    <row r="3166" spans="1:29" ht="26.25" customHeight="1" x14ac:dyDescent="0.2">
      <c r="A3166" s="6" t="s">
        <v>771</v>
      </c>
      <c r="B3166" s="6" t="s">
        <v>2886</v>
      </c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</row>
    <row r="3167" spans="1:29" ht="26.25" customHeight="1" x14ac:dyDescent="0.2">
      <c r="A3167" s="6" t="s">
        <v>390</v>
      </c>
      <c r="B3167" s="6" t="s">
        <v>5383</v>
      </c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</row>
    <row r="3168" spans="1:29" ht="26.25" customHeight="1" x14ac:dyDescent="0.2">
      <c r="A3168" s="6" t="s">
        <v>5213</v>
      </c>
      <c r="B3168" s="6" t="s">
        <v>4907</v>
      </c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</row>
    <row r="3169" spans="1:29" ht="26.25" customHeight="1" x14ac:dyDescent="0.2">
      <c r="A3169" s="6" t="s">
        <v>5097</v>
      </c>
      <c r="B3169" s="6" t="s">
        <v>7850</v>
      </c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</row>
    <row r="3170" spans="1:29" ht="26.25" customHeight="1" x14ac:dyDescent="0.2">
      <c r="A3170" s="6" t="s">
        <v>7910</v>
      </c>
      <c r="B3170" s="6" t="s">
        <v>1524</v>
      </c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</row>
    <row r="3171" spans="1:29" ht="26.25" customHeight="1" x14ac:dyDescent="0.2">
      <c r="A3171" s="6" t="s">
        <v>4055</v>
      </c>
      <c r="B3171" s="6" t="s">
        <v>4278</v>
      </c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</row>
    <row r="3172" spans="1:29" ht="26.25" customHeight="1" x14ac:dyDescent="0.2">
      <c r="A3172" s="6" t="s">
        <v>3852</v>
      </c>
      <c r="B3172" s="6" t="s">
        <v>4918</v>
      </c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</row>
    <row r="3173" spans="1:29" ht="26.25" customHeight="1" x14ac:dyDescent="0.2">
      <c r="A3173" s="6" t="s">
        <v>3081</v>
      </c>
      <c r="B3173" s="6" t="s">
        <v>7977</v>
      </c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</row>
    <row r="3174" spans="1:29" ht="26.25" customHeight="1" x14ac:dyDescent="0.2">
      <c r="A3174" s="6" t="s">
        <v>7978</v>
      </c>
      <c r="B3174" s="6" t="s">
        <v>6</v>
      </c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</row>
    <row r="3175" spans="1:29" ht="26.25" customHeight="1" x14ac:dyDescent="0.2">
      <c r="A3175" s="6" t="s">
        <v>621</v>
      </c>
      <c r="B3175" s="6" t="s">
        <v>1642</v>
      </c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</row>
    <row r="3176" spans="1:29" ht="26.25" customHeight="1" x14ac:dyDescent="0.2">
      <c r="A3176" s="6" t="s">
        <v>3432</v>
      </c>
      <c r="B3176" s="6" t="s">
        <v>7979</v>
      </c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</row>
    <row r="3177" spans="1:29" ht="26.25" customHeight="1" x14ac:dyDescent="0.2">
      <c r="A3177" s="6" t="s">
        <v>902</v>
      </c>
      <c r="B3177" s="6" t="s">
        <v>2837</v>
      </c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</row>
    <row r="3178" spans="1:29" ht="26.25" customHeight="1" x14ac:dyDescent="0.2">
      <c r="A3178" s="6" t="s">
        <v>7669</v>
      </c>
      <c r="B3178" s="6" t="s">
        <v>6964</v>
      </c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</row>
    <row r="3179" spans="1:29" ht="26.25" customHeight="1" x14ac:dyDescent="0.2">
      <c r="A3179" s="6" t="s">
        <v>3497</v>
      </c>
      <c r="B3179" s="6" t="s">
        <v>7071</v>
      </c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</row>
    <row r="3180" spans="1:29" ht="26.25" customHeight="1" x14ac:dyDescent="0.2">
      <c r="A3180" s="6" t="s">
        <v>3075</v>
      </c>
      <c r="B3180" s="6" t="s">
        <v>3176</v>
      </c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</row>
    <row r="3181" spans="1:29" ht="26.25" customHeight="1" x14ac:dyDescent="0.2">
      <c r="A3181" s="6" t="s">
        <v>2191</v>
      </c>
      <c r="B3181" s="6" t="s">
        <v>5951</v>
      </c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</row>
    <row r="3182" spans="1:29" ht="26.25" customHeight="1" x14ac:dyDescent="0.2">
      <c r="A3182" s="6" t="s">
        <v>324</v>
      </c>
      <c r="B3182" s="6" t="s">
        <v>2163</v>
      </c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</row>
    <row r="3183" spans="1:29" ht="26.25" customHeight="1" x14ac:dyDescent="0.2">
      <c r="A3183" s="6" t="s">
        <v>3139</v>
      </c>
      <c r="B3183" s="6" t="s">
        <v>2692</v>
      </c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</row>
    <row r="3184" spans="1:29" ht="26.25" customHeight="1" x14ac:dyDescent="0.2">
      <c r="A3184" s="6" t="s">
        <v>169</v>
      </c>
      <c r="B3184" s="6" t="s">
        <v>487</v>
      </c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</row>
    <row r="3185" spans="1:29" ht="26.25" customHeight="1" x14ac:dyDescent="0.2">
      <c r="A3185" s="6" t="s">
        <v>3385</v>
      </c>
      <c r="B3185" s="6" t="s">
        <v>61</v>
      </c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</row>
    <row r="3186" spans="1:29" ht="26.25" customHeight="1" x14ac:dyDescent="0.2">
      <c r="A3186" s="6" t="s">
        <v>4848</v>
      </c>
      <c r="B3186" s="6" t="s">
        <v>792</v>
      </c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</row>
    <row r="3187" spans="1:29" ht="26.25" customHeight="1" x14ac:dyDescent="0.2">
      <c r="A3187" s="6" t="s">
        <v>1769</v>
      </c>
      <c r="B3187" s="6" t="s">
        <v>4724</v>
      </c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</row>
    <row r="3188" spans="1:29" ht="26.25" customHeight="1" x14ac:dyDescent="0.2">
      <c r="A3188" s="6" t="s">
        <v>7649</v>
      </c>
      <c r="B3188" s="6" t="s">
        <v>356</v>
      </c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</row>
    <row r="3189" spans="1:29" ht="26.25" customHeight="1" x14ac:dyDescent="0.2">
      <c r="A3189" s="6" t="s">
        <v>1722</v>
      </c>
      <c r="B3189" s="6" t="s">
        <v>2034</v>
      </c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</row>
    <row r="3190" spans="1:29" ht="26.25" customHeight="1" x14ac:dyDescent="0.2">
      <c r="A3190" s="6" t="s">
        <v>2621</v>
      </c>
      <c r="B3190" s="6" t="s">
        <v>7931</v>
      </c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</row>
    <row r="3191" spans="1:29" ht="26.25" customHeight="1" x14ac:dyDescent="0.2">
      <c r="A3191" s="6" t="s">
        <v>2314</v>
      </c>
      <c r="B3191" s="6" t="s">
        <v>1587</v>
      </c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</row>
    <row r="3192" spans="1:29" ht="26.25" customHeight="1" x14ac:dyDescent="0.2">
      <c r="A3192" s="6" t="s">
        <v>5213</v>
      </c>
      <c r="B3192" s="6" t="s">
        <v>2017</v>
      </c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</row>
    <row r="3193" spans="1:29" ht="26.25" customHeight="1" x14ac:dyDescent="0.2">
      <c r="A3193" s="6" t="s">
        <v>1845</v>
      </c>
      <c r="B3193" s="6" t="s">
        <v>5433</v>
      </c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</row>
    <row r="3194" spans="1:29" ht="26.25" customHeight="1" x14ac:dyDescent="0.2">
      <c r="A3194" s="6" t="s">
        <v>3427</v>
      </c>
      <c r="B3194" s="6" t="s">
        <v>3379</v>
      </c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</row>
    <row r="3195" spans="1:29" ht="26.25" customHeight="1" x14ac:dyDescent="0.2">
      <c r="A3195" s="6" t="s">
        <v>3659</v>
      </c>
      <c r="B3195" s="6" t="s">
        <v>170</v>
      </c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</row>
    <row r="3196" spans="1:29" ht="26.25" customHeight="1" x14ac:dyDescent="0.2">
      <c r="A3196" s="6" t="s">
        <v>4753</v>
      </c>
      <c r="B3196" s="6" t="s">
        <v>6455</v>
      </c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</row>
    <row r="3197" spans="1:29" ht="26.25" customHeight="1" x14ac:dyDescent="0.2">
      <c r="A3197" s="6" t="s">
        <v>4223</v>
      </c>
      <c r="B3197" s="6" t="s">
        <v>792</v>
      </c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</row>
    <row r="3198" spans="1:29" ht="26.25" customHeight="1" x14ac:dyDescent="0.2">
      <c r="A3198" s="6" t="s">
        <v>4524</v>
      </c>
      <c r="B3198" s="6" t="s">
        <v>7928</v>
      </c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</row>
    <row r="3199" spans="1:29" ht="26.25" customHeight="1" x14ac:dyDescent="0.2">
      <c r="A3199" s="6" t="s">
        <v>5531</v>
      </c>
      <c r="B3199" s="6" t="s">
        <v>487</v>
      </c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</row>
    <row r="3200" spans="1:29" ht="26.25" customHeight="1" x14ac:dyDescent="0.2">
      <c r="A3200" s="6" t="s">
        <v>4925</v>
      </c>
      <c r="B3200" s="6" t="s">
        <v>3624</v>
      </c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</row>
    <row r="3201" spans="1:29" ht="26.25" customHeight="1" x14ac:dyDescent="0.2">
      <c r="A3201" s="6" t="s">
        <v>7918</v>
      </c>
      <c r="B3201" s="6" t="s">
        <v>952</v>
      </c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</row>
    <row r="3202" spans="1:29" ht="26.25" customHeight="1" x14ac:dyDescent="0.2">
      <c r="A3202" s="6" t="s">
        <v>5680</v>
      </c>
      <c r="B3202" s="6" t="s">
        <v>2435</v>
      </c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</row>
    <row r="3203" spans="1:29" ht="26.25" customHeight="1" x14ac:dyDescent="0.2">
      <c r="A3203" s="6" t="s">
        <v>309</v>
      </c>
      <c r="B3203" s="6" t="s">
        <v>2609</v>
      </c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</row>
    <row r="3204" spans="1:29" ht="26.25" customHeight="1" x14ac:dyDescent="0.2">
      <c r="A3204" s="6" t="s">
        <v>532</v>
      </c>
      <c r="B3204" s="6" t="s">
        <v>5730</v>
      </c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</row>
    <row r="3205" spans="1:29" ht="26.25" customHeight="1" x14ac:dyDescent="0.2">
      <c r="A3205" s="6" t="s">
        <v>4613</v>
      </c>
      <c r="B3205" s="6" t="s">
        <v>3393</v>
      </c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</row>
    <row r="3206" spans="1:29" ht="26.25" customHeight="1" x14ac:dyDescent="0.2">
      <c r="A3206" s="6" t="s">
        <v>1752</v>
      </c>
      <c r="B3206" s="6" t="s">
        <v>1621</v>
      </c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</row>
    <row r="3207" spans="1:29" ht="26.25" customHeight="1" x14ac:dyDescent="0.2">
      <c r="A3207" s="6" t="s">
        <v>2560</v>
      </c>
      <c r="B3207" s="6" t="s">
        <v>1155</v>
      </c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</row>
    <row r="3208" spans="1:29" ht="26.25" customHeight="1" x14ac:dyDescent="0.2">
      <c r="A3208" s="6" t="s">
        <v>3934</v>
      </c>
      <c r="B3208" s="6" t="s">
        <v>1155</v>
      </c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</row>
    <row r="3209" spans="1:29" ht="26.25" customHeight="1" x14ac:dyDescent="0.2">
      <c r="A3209" s="6" t="s">
        <v>5585</v>
      </c>
      <c r="B3209" s="6" t="s">
        <v>4481</v>
      </c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</row>
    <row r="3210" spans="1:29" ht="26.25" customHeight="1" x14ac:dyDescent="0.2">
      <c r="A3210" s="6" t="s">
        <v>3473</v>
      </c>
      <c r="B3210" s="6" t="s">
        <v>7884</v>
      </c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</row>
    <row r="3211" spans="1:29" ht="26.25" customHeight="1" x14ac:dyDescent="0.2">
      <c r="A3211" s="6" t="s">
        <v>7062</v>
      </c>
      <c r="B3211" s="6" t="s">
        <v>4982</v>
      </c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</row>
    <row r="3212" spans="1:29" ht="26.25" customHeight="1" x14ac:dyDescent="0.2">
      <c r="A3212" s="6" t="s">
        <v>850</v>
      </c>
      <c r="B3212" s="6" t="s">
        <v>5065</v>
      </c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</row>
    <row r="3213" spans="1:29" ht="26.25" customHeight="1" x14ac:dyDescent="0.2">
      <c r="A3213" s="6" t="s">
        <v>758</v>
      </c>
      <c r="B3213" s="6" t="s">
        <v>1642</v>
      </c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</row>
    <row r="3214" spans="1:29" ht="26.25" customHeight="1" x14ac:dyDescent="0.2">
      <c r="A3214" s="6" t="s">
        <v>486</v>
      </c>
      <c r="B3214" s="6" t="s">
        <v>1846</v>
      </c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</row>
    <row r="3215" spans="1:29" ht="26.25" customHeight="1" x14ac:dyDescent="0.2">
      <c r="A3215" s="6" t="s">
        <v>7649</v>
      </c>
      <c r="B3215" s="6" t="s">
        <v>1825</v>
      </c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</row>
    <row r="3216" spans="1:29" ht="26.25" customHeight="1" x14ac:dyDescent="0.2">
      <c r="A3216" s="6" t="s">
        <v>2497</v>
      </c>
      <c r="B3216" s="6" t="s">
        <v>7980</v>
      </c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</row>
    <row r="3217" spans="1:29" ht="26.25" customHeight="1" x14ac:dyDescent="0.2">
      <c r="A3217" s="6" t="s">
        <v>3497</v>
      </c>
      <c r="B3217" s="6" t="s">
        <v>2837</v>
      </c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</row>
    <row r="3218" spans="1:29" ht="26.25" customHeight="1" x14ac:dyDescent="0.2">
      <c r="A3218" s="6" t="s">
        <v>3623</v>
      </c>
      <c r="B3218" s="6" t="s">
        <v>7942</v>
      </c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</row>
    <row r="3219" spans="1:29" ht="26.25" customHeight="1" x14ac:dyDescent="0.2">
      <c r="A3219" s="6" t="s">
        <v>3623</v>
      </c>
      <c r="B3219" s="6" t="s">
        <v>7981</v>
      </c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</row>
    <row r="3220" spans="1:29" ht="26.25" customHeight="1" x14ac:dyDescent="0.2">
      <c r="A3220" s="6" t="s">
        <v>4011</v>
      </c>
      <c r="B3220" s="6" t="s">
        <v>7982</v>
      </c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</row>
    <row r="3221" spans="1:29" ht="26.25" customHeight="1" x14ac:dyDescent="0.2">
      <c r="A3221" s="6" t="s">
        <v>2625</v>
      </c>
      <c r="B3221" s="6" t="s">
        <v>5252</v>
      </c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</row>
    <row r="3222" spans="1:29" ht="26.25" customHeight="1" x14ac:dyDescent="0.2">
      <c r="A3222" s="6" t="s">
        <v>2233</v>
      </c>
      <c r="B3222" s="6" t="s">
        <v>7983</v>
      </c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</row>
    <row r="3223" spans="1:29" ht="26.25" customHeight="1" x14ac:dyDescent="0.2">
      <c r="A3223" s="6" t="s">
        <v>5070</v>
      </c>
      <c r="B3223" s="6" t="s">
        <v>4481</v>
      </c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</row>
    <row r="3224" spans="1:29" ht="26.25" customHeight="1" x14ac:dyDescent="0.2">
      <c r="A3224" s="6" t="s">
        <v>124</v>
      </c>
      <c r="B3224" s="6" t="s">
        <v>5065</v>
      </c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</row>
    <row r="3225" spans="1:29" ht="26.25" customHeight="1" x14ac:dyDescent="0.2">
      <c r="A3225" s="6" t="s">
        <v>4097</v>
      </c>
      <c r="B3225" s="6" t="s">
        <v>3736</v>
      </c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</row>
    <row r="3226" spans="1:29" ht="26.25" customHeight="1" x14ac:dyDescent="0.2">
      <c r="A3226" s="6" t="s">
        <v>1809</v>
      </c>
      <c r="B3226" s="6" t="s">
        <v>5217</v>
      </c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</row>
    <row r="3227" spans="1:29" ht="26.25" customHeight="1" x14ac:dyDescent="0.2">
      <c r="A3227" s="6" t="s">
        <v>1809</v>
      </c>
      <c r="B3227" s="6" t="s">
        <v>5614</v>
      </c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</row>
    <row r="3228" spans="1:29" ht="26.25" customHeight="1" x14ac:dyDescent="0.2">
      <c r="A3228" s="6" t="s">
        <v>3385</v>
      </c>
      <c r="B3228" s="6" t="s">
        <v>1032</v>
      </c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</row>
    <row r="3229" spans="1:29" ht="26.25" customHeight="1" x14ac:dyDescent="0.2">
      <c r="A3229" s="6" t="s">
        <v>2033</v>
      </c>
      <c r="B3229" s="6" t="s">
        <v>1627</v>
      </c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</row>
    <row r="3230" spans="1:29" ht="26.25" customHeight="1" x14ac:dyDescent="0.2">
      <c r="A3230" s="6" t="s">
        <v>5666</v>
      </c>
      <c r="B3230" s="6" t="s">
        <v>1238</v>
      </c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</row>
    <row r="3231" spans="1:29" ht="26.25" customHeight="1" x14ac:dyDescent="0.2">
      <c r="A3231" s="6" t="s">
        <v>2093</v>
      </c>
      <c r="B3231" s="6" t="s">
        <v>7846</v>
      </c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</row>
    <row r="3232" spans="1:29" ht="26.25" customHeight="1" x14ac:dyDescent="0.2">
      <c r="A3232" s="6" t="s">
        <v>2104</v>
      </c>
      <c r="B3232" s="6" t="s">
        <v>2960</v>
      </c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</row>
    <row r="3233" spans="1:29" ht="26.25" customHeight="1" x14ac:dyDescent="0.2">
      <c r="A3233" s="6" t="s">
        <v>5807</v>
      </c>
      <c r="B3233" s="6" t="s">
        <v>1846</v>
      </c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</row>
    <row r="3234" spans="1:29" ht="26.25" customHeight="1" x14ac:dyDescent="0.2">
      <c r="A3234" s="6" t="s">
        <v>2093</v>
      </c>
      <c r="B3234" s="6" t="s">
        <v>7984</v>
      </c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</row>
    <row r="3235" spans="1:29" ht="26.25" customHeight="1" x14ac:dyDescent="0.2">
      <c r="A3235" s="6" t="s">
        <v>5230</v>
      </c>
      <c r="B3235" s="6" t="s">
        <v>2886</v>
      </c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</row>
    <row r="3236" spans="1:29" ht="26.25" customHeight="1" x14ac:dyDescent="0.2">
      <c r="A3236" s="6" t="s">
        <v>7371</v>
      </c>
      <c r="B3236" s="6" t="s">
        <v>3333</v>
      </c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</row>
    <row r="3237" spans="1:29" ht="26.25" customHeight="1" x14ac:dyDescent="0.2">
      <c r="A3237" s="6" t="s">
        <v>390</v>
      </c>
      <c r="B3237" s="6" t="s">
        <v>1917</v>
      </c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</row>
    <row r="3238" spans="1:29" ht="26.25" customHeight="1" x14ac:dyDescent="0.2">
      <c r="A3238" s="6" t="s">
        <v>5695</v>
      </c>
      <c r="B3238" s="6" t="s">
        <v>7934</v>
      </c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</row>
    <row r="3239" spans="1:29" ht="26.25" customHeight="1" x14ac:dyDescent="0.2">
      <c r="A3239" s="6" t="s">
        <v>2021</v>
      </c>
      <c r="B3239" s="6" t="s">
        <v>445</v>
      </c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</row>
    <row r="3240" spans="1:29" ht="26.25" customHeight="1" x14ac:dyDescent="0.2">
      <c r="A3240" s="6" t="s">
        <v>2117</v>
      </c>
      <c r="B3240" s="6" t="s">
        <v>3065</v>
      </c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</row>
    <row r="3241" spans="1:29" ht="26.25" customHeight="1" x14ac:dyDescent="0.2">
      <c r="A3241" s="6" t="s">
        <v>2281</v>
      </c>
      <c r="B3241" s="6" t="s">
        <v>2435</v>
      </c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</row>
    <row r="3242" spans="1:29" ht="26.25" customHeight="1" x14ac:dyDescent="0.2">
      <c r="A3242" s="6" t="s">
        <v>1274</v>
      </c>
      <c r="B3242" s="6" t="s">
        <v>2681</v>
      </c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</row>
    <row r="3243" spans="1:29" ht="26.25" customHeight="1" x14ac:dyDescent="0.2">
      <c r="A3243" s="6" t="s">
        <v>2209</v>
      </c>
      <c r="B3243" s="6" t="s">
        <v>2982</v>
      </c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</row>
    <row r="3244" spans="1:29" ht="26.25" customHeight="1" x14ac:dyDescent="0.2">
      <c r="A3244" s="6" t="s">
        <v>5392</v>
      </c>
      <c r="B3244" s="6" t="s">
        <v>759</v>
      </c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</row>
    <row r="3245" spans="1:29" ht="26.25" customHeight="1" x14ac:dyDescent="0.2">
      <c r="A3245" s="6" t="s">
        <v>3001</v>
      </c>
      <c r="B3245" s="6" t="s">
        <v>6341</v>
      </c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</row>
    <row r="3246" spans="1:29" ht="26.25" customHeight="1" x14ac:dyDescent="0.2">
      <c r="A3246" s="6" t="s">
        <v>1369</v>
      </c>
      <c r="B3246" s="6" t="s">
        <v>5656</v>
      </c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</row>
    <row r="3247" spans="1:29" ht="26.25" customHeight="1" x14ac:dyDescent="0.2">
      <c r="A3247" s="6" t="s">
        <v>766</v>
      </c>
      <c r="B3247" s="6" t="s">
        <v>6092</v>
      </c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</row>
    <row r="3248" spans="1:29" ht="26.25" customHeight="1" x14ac:dyDescent="0.2">
      <c r="A3248" s="6" t="s">
        <v>4072</v>
      </c>
      <c r="B3248" s="6" t="s">
        <v>2094</v>
      </c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</row>
    <row r="3249" spans="1:29" ht="26.25" customHeight="1" x14ac:dyDescent="0.2">
      <c r="A3249" s="6" t="s">
        <v>524</v>
      </c>
      <c r="B3249" s="6" t="s">
        <v>966</v>
      </c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</row>
    <row r="3250" spans="1:29" ht="26.25" customHeight="1" x14ac:dyDescent="0.2">
      <c r="A3250" s="6" t="s">
        <v>2317</v>
      </c>
      <c r="B3250" s="6" t="s">
        <v>5977</v>
      </c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</row>
    <row r="3251" spans="1:29" ht="26.25" customHeight="1" x14ac:dyDescent="0.2">
      <c r="A3251" s="6" t="s">
        <v>21</v>
      </c>
      <c r="B3251" s="6" t="s">
        <v>1716</v>
      </c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</row>
    <row r="3252" spans="1:29" ht="26.25" customHeight="1" x14ac:dyDescent="0.2">
      <c r="A3252" s="6" t="s">
        <v>3912</v>
      </c>
      <c r="B3252" s="6" t="s">
        <v>786</v>
      </c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</row>
    <row r="3253" spans="1:29" ht="26.25" customHeight="1" x14ac:dyDescent="0.2">
      <c r="A3253" s="6" t="s">
        <v>3385</v>
      </c>
      <c r="B3253" s="6" t="s">
        <v>3907</v>
      </c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</row>
    <row r="3254" spans="1:29" ht="26.25" customHeight="1" x14ac:dyDescent="0.2">
      <c r="A3254" s="6" t="s">
        <v>7598</v>
      </c>
      <c r="B3254" s="6" t="s">
        <v>2982</v>
      </c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</row>
    <row r="3255" spans="1:29" ht="26.25" customHeight="1" x14ac:dyDescent="0.2">
      <c r="A3255" s="6" t="s">
        <v>5340</v>
      </c>
      <c r="B3255" s="6" t="s">
        <v>1192</v>
      </c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</row>
    <row r="3256" spans="1:29" ht="26.25" customHeight="1" x14ac:dyDescent="0.2">
      <c r="A3256" s="6" t="s">
        <v>7907</v>
      </c>
      <c r="B3256" s="6" t="s">
        <v>2163</v>
      </c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</row>
    <row r="3257" spans="1:29" ht="26.25" customHeight="1" x14ac:dyDescent="0.2">
      <c r="A3257" s="6" t="s">
        <v>4638</v>
      </c>
      <c r="B3257" s="6" t="s">
        <v>7985</v>
      </c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</row>
    <row r="3258" spans="1:29" ht="26.25" customHeight="1" x14ac:dyDescent="0.2">
      <c r="A3258" s="6" t="s">
        <v>7986</v>
      </c>
      <c r="B3258" s="6" t="s">
        <v>7688</v>
      </c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</row>
    <row r="3259" spans="1:29" ht="26.25" customHeight="1" x14ac:dyDescent="0.2">
      <c r="A3259" s="6" t="s">
        <v>4005</v>
      </c>
      <c r="B3259" s="6" t="s">
        <v>7896</v>
      </c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</row>
    <row r="3260" spans="1:29" ht="26.25" customHeight="1" x14ac:dyDescent="0.2">
      <c r="A3260" s="6" t="s">
        <v>4638</v>
      </c>
      <c r="B3260" s="6" t="s">
        <v>7987</v>
      </c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</row>
    <row r="3261" spans="1:29" ht="26.25" customHeight="1" x14ac:dyDescent="0.2">
      <c r="A3261" s="6" t="s">
        <v>2497</v>
      </c>
      <c r="B3261" s="6" t="s">
        <v>7988</v>
      </c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</row>
    <row r="3262" spans="1:29" ht="26.25" customHeight="1" x14ac:dyDescent="0.2">
      <c r="A3262" s="6" t="s">
        <v>563</v>
      </c>
      <c r="B3262" s="6" t="s">
        <v>5557</v>
      </c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</row>
    <row r="3263" spans="1:29" ht="26.25" customHeight="1" x14ac:dyDescent="0.2">
      <c r="A3263" s="6" t="s">
        <v>1216</v>
      </c>
      <c r="B3263" s="6" t="s">
        <v>5573</v>
      </c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</row>
    <row r="3264" spans="1:29" ht="26.25" customHeight="1" x14ac:dyDescent="0.2">
      <c r="A3264" s="6" t="s">
        <v>2548</v>
      </c>
      <c r="B3264" s="6" t="s">
        <v>792</v>
      </c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</row>
    <row r="3265" spans="1:29" ht="26.25" customHeight="1" x14ac:dyDescent="0.2">
      <c r="A3265" s="6" t="s">
        <v>2585</v>
      </c>
      <c r="B3265" s="6" t="s">
        <v>681</v>
      </c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</row>
    <row r="3266" spans="1:29" ht="26.25" customHeight="1" x14ac:dyDescent="0.2">
      <c r="A3266" s="6" t="s">
        <v>2062</v>
      </c>
      <c r="B3266" s="6" t="s">
        <v>77</v>
      </c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</row>
    <row r="3267" spans="1:29" ht="26.25" customHeight="1" x14ac:dyDescent="0.2">
      <c r="A3267" s="6" t="s">
        <v>4354</v>
      </c>
      <c r="B3267" s="6" t="s">
        <v>1559</v>
      </c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</row>
    <row r="3268" spans="1:29" ht="26.25" customHeight="1" x14ac:dyDescent="0.2">
      <c r="A3268" s="6" t="s">
        <v>4011</v>
      </c>
      <c r="B3268" s="6" t="s">
        <v>2874</v>
      </c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</row>
    <row r="3269" spans="1:29" ht="26.25" customHeight="1" x14ac:dyDescent="0.2">
      <c r="A3269" s="6" t="s">
        <v>3416</v>
      </c>
      <c r="B3269" s="6" t="s">
        <v>995</v>
      </c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</row>
    <row r="3270" spans="1:29" ht="26.25" customHeight="1" x14ac:dyDescent="0.2">
      <c r="A3270" s="6" t="s">
        <v>4753</v>
      </c>
      <c r="B3270" s="6" t="s">
        <v>7660</v>
      </c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</row>
    <row r="3271" spans="1:29" ht="26.25" customHeight="1" x14ac:dyDescent="0.2">
      <c r="A3271" s="6" t="s">
        <v>3100</v>
      </c>
      <c r="B3271" s="6" t="s">
        <v>6766</v>
      </c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</row>
    <row r="3272" spans="1:29" ht="26.25" customHeight="1" x14ac:dyDescent="0.2">
      <c r="A3272" s="6" t="s">
        <v>7829</v>
      </c>
      <c r="B3272" s="6" t="s">
        <v>6647</v>
      </c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</row>
    <row r="3273" spans="1:29" ht="26.25" customHeight="1" x14ac:dyDescent="0.2">
      <c r="A3273" s="6" t="s">
        <v>1916</v>
      </c>
      <c r="B3273" s="6" t="s">
        <v>53</v>
      </c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</row>
    <row r="3274" spans="1:29" ht="26.25" customHeight="1" x14ac:dyDescent="0.2">
      <c r="A3274" s="6" t="s">
        <v>1947</v>
      </c>
      <c r="B3274" s="6" t="s">
        <v>2517</v>
      </c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</row>
    <row r="3275" spans="1:29" ht="26.25" customHeight="1" x14ac:dyDescent="0.2">
      <c r="A3275" s="6" t="s">
        <v>5935</v>
      </c>
      <c r="B3275" s="6" t="s">
        <v>1670</v>
      </c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</row>
    <row r="3276" spans="1:29" ht="26.25" customHeight="1" x14ac:dyDescent="0.2">
      <c r="A3276" s="6" t="s">
        <v>5191</v>
      </c>
      <c r="B3276" s="6" t="s">
        <v>4648</v>
      </c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</row>
    <row r="3277" spans="1:29" ht="26.25" customHeight="1" x14ac:dyDescent="0.2">
      <c r="A3277" s="6" t="s">
        <v>7989</v>
      </c>
      <c r="B3277" s="6" t="s">
        <v>3187</v>
      </c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</row>
    <row r="3278" spans="1:29" ht="26.25" customHeight="1" x14ac:dyDescent="0.2">
      <c r="A3278" s="6" t="s">
        <v>4187</v>
      </c>
      <c r="B3278" s="6" t="s">
        <v>7660</v>
      </c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</row>
    <row r="3279" spans="1:29" ht="26.25" customHeight="1" x14ac:dyDescent="0.2">
      <c r="A3279" s="6" t="s">
        <v>965</v>
      </c>
      <c r="B3279" s="6" t="s">
        <v>6092</v>
      </c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</row>
    <row r="3280" spans="1:29" ht="26.25" customHeight="1" x14ac:dyDescent="0.2">
      <c r="A3280" s="6" t="s">
        <v>1916</v>
      </c>
      <c r="B3280" s="6" t="s">
        <v>3187</v>
      </c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</row>
    <row r="3281" spans="1:29" ht="26.25" customHeight="1" x14ac:dyDescent="0.2">
      <c r="A3281" s="6" t="s">
        <v>4055</v>
      </c>
      <c r="B3281" s="6" t="s">
        <v>53</v>
      </c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</row>
    <row r="3282" spans="1:29" ht="26.25" customHeight="1" x14ac:dyDescent="0.2">
      <c r="A3282" s="6" t="s">
        <v>4281</v>
      </c>
      <c r="B3282" s="6" t="s">
        <v>7237</v>
      </c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</row>
    <row r="3283" spans="1:29" ht="26.25" customHeight="1" x14ac:dyDescent="0.2">
      <c r="A3283" s="6" t="s">
        <v>5807</v>
      </c>
      <c r="B3283" s="6" t="s">
        <v>759</v>
      </c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</row>
    <row r="3284" spans="1:29" ht="26.25" customHeight="1" x14ac:dyDescent="0.2">
      <c r="A3284" s="6" t="s">
        <v>4300</v>
      </c>
      <c r="B3284" s="6" t="s">
        <v>1825</v>
      </c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</row>
    <row r="3285" spans="1:29" ht="26.25" customHeight="1" x14ac:dyDescent="0.2">
      <c r="A3285" s="6" t="s">
        <v>766</v>
      </c>
      <c r="B3285" s="6" t="s">
        <v>414</v>
      </c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</row>
    <row r="3286" spans="1:29" ht="26.25" customHeight="1" x14ac:dyDescent="0.2">
      <c r="A3286" s="6" t="s">
        <v>5150</v>
      </c>
      <c r="B3286" s="6" t="s">
        <v>6791</v>
      </c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</row>
    <row r="3287" spans="1:29" ht="26.25" customHeight="1" x14ac:dyDescent="0.2">
      <c r="A3287" s="6" t="s">
        <v>599</v>
      </c>
      <c r="B3287" s="6" t="s">
        <v>510</v>
      </c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</row>
    <row r="3288" spans="1:29" ht="26.25" customHeight="1" x14ac:dyDescent="0.2">
      <c r="A3288" s="6" t="s">
        <v>599</v>
      </c>
      <c r="B3288" s="6" t="s">
        <v>5252</v>
      </c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</row>
    <row r="3289" spans="1:29" ht="26.25" customHeight="1" x14ac:dyDescent="0.2">
      <c r="A3289" s="6" t="s">
        <v>5577</v>
      </c>
      <c r="B3289" s="6" t="s">
        <v>1065</v>
      </c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</row>
    <row r="3290" spans="1:29" ht="26.25" customHeight="1" x14ac:dyDescent="0.2">
      <c r="A3290" s="6" t="s">
        <v>1211</v>
      </c>
      <c r="B3290" s="6" t="s">
        <v>6647</v>
      </c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</row>
    <row r="3291" spans="1:29" ht="26.25" customHeight="1" x14ac:dyDescent="0.2">
      <c r="A3291" s="6" t="s">
        <v>4477</v>
      </c>
      <c r="B3291" s="6" t="s">
        <v>1627</v>
      </c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</row>
    <row r="3292" spans="1:29" ht="26.25" customHeight="1" x14ac:dyDescent="0.2">
      <c r="A3292" s="6" t="s">
        <v>4753</v>
      </c>
      <c r="B3292" s="6" t="s">
        <v>6910</v>
      </c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</row>
    <row r="3293" spans="1:29" ht="26.25" customHeight="1" x14ac:dyDescent="0.2">
      <c r="A3293" s="6" t="s">
        <v>5010</v>
      </c>
      <c r="B3293" s="6" t="s">
        <v>5839</v>
      </c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</row>
    <row r="3294" spans="1:29" ht="26.25" customHeight="1" x14ac:dyDescent="0.2">
      <c r="A3294" s="6" t="s">
        <v>4379</v>
      </c>
      <c r="B3294" s="6" t="s">
        <v>3492</v>
      </c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</row>
    <row r="3295" spans="1:29" ht="26.25" customHeight="1" x14ac:dyDescent="0.2">
      <c r="A3295" s="6" t="s">
        <v>4393</v>
      </c>
      <c r="B3295" s="6" t="s">
        <v>2158</v>
      </c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</row>
    <row r="3296" spans="1:29" ht="26.25" customHeight="1" x14ac:dyDescent="0.2">
      <c r="A3296" s="6" t="s">
        <v>3241</v>
      </c>
      <c r="B3296" s="6" t="s">
        <v>6254</v>
      </c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</row>
    <row r="3297" spans="1:29" ht="26.25" customHeight="1" x14ac:dyDescent="0.2">
      <c r="A3297" s="6" t="s">
        <v>486</v>
      </c>
      <c r="B3297" s="6" t="s">
        <v>5011</v>
      </c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</row>
    <row r="3298" spans="1:29" ht="26.25" customHeight="1" x14ac:dyDescent="0.2">
      <c r="A3298" s="6" t="s">
        <v>5519</v>
      </c>
      <c r="B3298" s="6" t="s">
        <v>1132</v>
      </c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</row>
    <row r="3299" spans="1:29" ht="26.25" customHeight="1" x14ac:dyDescent="0.2">
      <c r="A3299" s="6" t="s">
        <v>5150</v>
      </c>
      <c r="B3299" s="6" t="s">
        <v>1670</v>
      </c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</row>
    <row r="3300" spans="1:29" ht="26.25" customHeight="1" x14ac:dyDescent="0.2">
      <c r="A3300" s="6" t="s">
        <v>7917</v>
      </c>
      <c r="B3300" s="6" t="s">
        <v>1009</v>
      </c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</row>
    <row r="3301" spans="1:29" ht="26.25" customHeight="1" x14ac:dyDescent="0.2">
      <c r="A3301" s="6" t="s">
        <v>1845</v>
      </c>
      <c r="B3301" s="6" t="s">
        <v>2324</v>
      </c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</row>
    <row r="3302" spans="1:29" ht="26.25" customHeight="1" x14ac:dyDescent="0.2">
      <c r="A3302" s="6" t="s">
        <v>4141</v>
      </c>
      <c r="B3302" s="6" t="s">
        <v>3288</v>
      </c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</row>
    <row r="3303" spans="1:29" ht="26.25" customHeight="1" x14ac:dyDescent="0.2">
      <c r="A3303" s="6" t="s">
        <v>4204</v>
      </c>
      <c r="B3303" s="6" t="s">
        <v>3093</v>
      </c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</row>
    <row r="3304" spans="1:29" ht="26.25" customHeight="1" x14ac:dyDescent="0.2">
      <c r="A3304" s="6" t="s">
        <v>3912</v>
      </c>
      <c r="B3304" s="6" t="s">
        <v>995</v>
      </c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</row>
    <row r="3305" spans="1:29" ht="26.25" customHeight="1" x14ac:dyDescent="0.2">
      <c r="A3305" s="6" t="s">
        <v>5157</v>
      </c>
      <c r="B3305" s="6" t="s">
        <v>2629</v>
      </c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</row>
    <row r="3306" spans="1:29" ht="26.25" customHeight="1" x14ac:dyDescent="0.2">
      <c r="A3306" s="6" t="s">
        <v>2397</v>
      </c>
      <c r="B3306" s="6" t="s">
        <v>6694</v>
      </c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</row>
    <row r="3307" spans="1:29" ht="26.25" customHeight="1" x14ac:dyDescent="0.2">
      <c r="A3307" s="6" t="s">
        <v>2880</v>
      </c>
      <c r="B3307" s="6" t="s">
        <v>2469</v>
      </c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</row>
    <row r="3308" spans="1:29" ht="26.25" customHeight="1" x14ac:dyDescent="0.2">
      <c r="A3308" s="6" t="s">
        <v>7242</v>
      </c>
      <c r="B3308" s="6" t="s">
        <v>7650</v>
      </c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</row>
    <row r="3309" spans="1:29" ht="26.25" customHeight="1" x14ac:dyDescent="0.2">
      <c r="A3309" s="6" t="s">
        <v>896</v>
      </c>
      <c r="B3309" s="6" t="s">
        <v>7990</v>
      </c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</row>
    <row r="3310" spans="1:29" ht="26.25" customHeight="1" x14ac:dyDescent="0.2">
      <c r="A3310" s="6" t="s">
        <v>3416</v>
      </c>
      <c r="B3310" s="6" t="s">
        <v>154</v>
      </c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</row>
    <row r="3311" spans="1:29" ht="26.25" customHeight="1" x14ac:dyDescent="0.2">
      <c r="A3311" s="6" t="s">
        <v>5410</v>
      </c>
      <c r="B3311" s="6" t="s">
        <v>1657</v>
      </c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</row>
    <row r="3312" spans="1:29" ht="26.25" customHeight="1" x14ac:dyDescent="0.2">
      <c r="A3312" s="6" t="s">
        <v>6024</v>
      </c>
      <c r="B3312" s="6" t="s">
        <v>924</v>
      </c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</row>
    <row r="3313" spans="1:29" ht="26.25" customHeight="1" x14ac:dyDescent="0.2">
      <c r="A3313" s="6" t="s">
        <v>5124</v>
      </c>
      <c r="B3313" s="6" t="s">
        <v>6694</v>
      </c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</row>
    <row r="3314" spans="1:29" ht="26.25" customHeight="1" x14ac:dyDescent="0.2">
      <c r="A3314" s="6" t="s">
        <v>1647</v>
      </c>
      <c r="B3314" s="6" t="s">
        <v>7107</v>
      </c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</row>
    <row r="3315" spans="1:29" ht="26.25" customHeight="1" x14ac:dyDescent="0.2">
      <c r="A3315" s="6" t="s">
        <v>309</v>
      </c>
      <c r="B3315" s="6" t="s">
        <v>5312</v>
      </c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</row>
    <row r="3316" spans="1:29" ht="26.25" customHeight="1" x14ac:dyDescent="0.2">
      <c r="A3316" s="6" t="s">
        <v>3081</v>
      </c>
      <c r="B3316" s="6" t="s">
        <v>7885</v>
      </c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</row>
    <row r="3317" spans="1:29" ht="26.25" customHeight="1" x14ac:dyDescent="0.2">
      <c r="A3317" s="6" t="s">
        <v>7070</v>
      </c>
      <c r="B3317" s="6" t="s">
        <v>3709</v>
      </c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</row>
    <row r="3318" spans="1:29" ht="26.25" customHeight="1" x14ac:dyDescent="0.2">
      <c r="A3318" s="6" t="s">
        <v>6208</v>
      </c>
      <c r="B3318" s="6" t="s">
        <v>7111</v>
      </c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</row>
    <row r="3319" spans="1:29" ht="26.25" customHeight="1" x14ac:dyDescent="0.2">
      <c r="A3319" s="6" t="s">
        <v>197</v>
      </c>
      <c r="B3319" s="6" t="s">
        <v>7845</v>
      </c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</row>
    <row r="3320" spans="1:29" ht="26.25" customHeight="1" x14ac:dyDescent="0.2">
      <c r="A3320" s="6" t="s">
        <v>501</v>
      </c>
      <c r="B3320" s="6" t="s">
        <v>7688</v>
      </c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</row>
    <row r="3321" spans="1:29" ht="26.25" customHeight="1" x14ac:dyDescent="0.2">
      <c r="A3321" s="6" t="s">
        <v>2897</v>
      </c>
      <c r="B3321" s="6" t="s">
        <v>6502</v>
      </c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</row>
    <row r="3322" spans="1:29" ht="26.25" customHeight="1" x14ac:dyDescent="0.2">
      <c r="A3322" s="6" t="s">
        <v>2585</v>
      </c>
      <c r="B3322" s="6" t="s">
        <v>557</v>
      </c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</row>
    <row r="3323" spans="1:29" ht="26.25" customHeight="1" x14ac:dyDescent="0.2">
      <c r="A3323" s="6" t="s">
        <v>7598</v>
      </c>
      <c r="B3323" s="6" t="s">
        <v>2508</v>
      </c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</row>
    <row r="3324" spans="1:29" ht="26.25" customHeight="1" x14ac:dyDescent="0.2">
      <c r="A3324" s="6" t="s">
        <v>890</v>
      </c>
      <c r="B3324" s="6" t="s">
        <v>2564</v>
      </c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</row>
    <row r="3325" spans="1:29" ht="26.25" customHeight="1" x14ac:dyDescent="0.2">
      <c r="A3325" s="6" t="s">
        <v>2104</v>
      </c>
      <c r="B3325" s="6" t="s">
        <v>289</v>
      </c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</row>
    <row r="3326" spans="1:29" ht="26.25" customHeight="1" x14ac:dyDescent="0.2">
      <c r="A3326" s="6" t="s">
        <v>758</v>
      </c>
      <c r="B3326" s="6" t="s">
        <v>7446</v>
      </c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</row>
    <row r="3327" spans="1:29" ht="26.25" customHeight="1" x14ac:dyDescent="0.2">
      <c r="A3327" s="6" t="s">
        <v>501</v>
      </c>
      <c r="B3327" s="6" t="s">
        <v>7650</v>
      </c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</row>
    <row r="3328" spans="1:29" ht="26.25" customHeight="1" x14ac:dyDescent="0.2">
      <c r="A3328" s="6" t="s">
        <v>6211</v>
      </c>
      <c r="B3328" s="6" t="s">
        <v>2874</v>
      </c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</row>
    <row r="3329" spans="1:29" ht="26.25" customHeight="1" x14ac:dyDescent="0.2">
      <c r="A3329" s="6" t="s">
        <v>1908</v>
      </c>
      <c r="B3329" s="6" t="s">
        <v>4629</v>
      </c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</row>
    <row r="3330" spans="1:29" ht="26.25" customHeight="1" x14ac:dyDescent="0.2">
      <c r="A3330" s="6" t="s">
        <v>5768</v>
      </c>
      <c r="B3330" s="6" t="s">
        <v>7949</v>
      </c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</row>
    <row r="3331" spans="1:29" ht="26.25" customHeight="1" x14ac:dyDescent="0.2">
      <c r="A3331" s="6" t="s">
        <v>2127</v>
      </c>
      <c r="B3331" s="6" t="s">
        <v>109</v>
      </c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</row>
    <row r="3332" spans="1:29" ht="26.25" customHeight="1" x14ac:dyDescent="0.2">
      <c r="A3332" s="6" t="s">
        <v>4647</v>
      </c>
      <c r="B3332" s="6" t="s">
        <v>5755</v>
      </c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</row>
    <row r="3333" spans="1:29" ht="26.25" customHeight="1" x14ac:dyDescent="0.2">
      <c r="A3333" s="6" t="s">
        <v>1104</v>
      </c>
      <c r="B3333" s="6" t="s">
        <v>6502</v>
      </c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</row>
    <row r="3334" spans="1:29" ht="26.25" customHeight="1" x14ac:dyDescent="0.2">
      <c r="A3334" s="6" t="s">
        <v>3432</v>
      </c>
      <c r="B3334" s="6" t="s">
        <v>6900</v>
      </c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</row>
    <row r="3335" spans="1:29" ht="26.25" customHeight="1" x14ac:dyDescent="0.2">
      <c r="A3335" s="6" t="s">
        <v>3227</v>
      </c>
      <c r="B3335" s="6" t="s">
        <v>3397</v>
      </c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</row>
    <row r="3336" spans="1:29" ht="26.25" customHeight="1" x14ac:dyDescent="0.2">
      <c r="A3336" s="6" t="s">
        <v>332</v>
      </c>
      <c r="B3336" s="6" t="s">
        <v>2388</v>
      </c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</row>
    <row r="3337" spans="1:29" ht="26.25" customHeight="1" x14ac:dyDescent="0.2">
      <c r="A3337" s="6" t="s">
        <v>6817</v>
      </c>
      <c r="B3337" s="6" t="s">
        <v>4453</v>
      </c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</row>
    <row r="3338" spans="1:29" ht="26.25" customHeight="1" x14ac:dyDescent="0.2">
      <c r="A3338" s="6" t="s">
        <v>4080</v>
      </c>
      <c r="B3338" s="6" t="s">
        <v>4763</v>
      </c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</row>
    <row r="3339" spans="1:29" ht="26.25" customHeight="1" x14ac:dyDescent="0.2">
      <c r="A3339" s="6" t="s">
        <v>4753</v>
      </c>
      <c r="B3339" s="6" t="s">
        <v>4317</v>
      </c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</row>
    <row r="3340" spans="1:29" ht="26.25" customHeight="1" x14ac:dyDescent="0.2">
      <c r="A3340" s="6" t="s">
        <v>577</v>
      </c>
      <c r="B3340" s="6" t="s">
        <v>779</v>
      </c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</row>
    <row r="3341" spans="1:29" ht="26.25" customHeight="1" x14ac:dyDescent="0.2">
      <c r="A3341" s="6" t="s">
        <v>3609</v>
      </c>
      <c r="B3341" s="6" t="s">
        <v>6559</v>
      </c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</row>
    <row r="3342" spans="1:29" ht="26.25" customHeight="1" x14ac:dyDescent="0.2">
      <c r="A3342" s="6" t="s">
        <v>4477</v>
      </c>
      <c r="B3342" s="6" t="s">
        <v>1217</v>
      </c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</row>
    <row r="3343" spans="1:29" ht="26.25" customHeight="1" x14ac:dyDescent="0.2">
      <c r="A3343" s="6" t="s">
        <v>4714</v>
      </c>
      <c r="B3343" s="6" t="s">
        <v>2430</v>
      </c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</row>
    <row r="3344" spans="1:29" ht="26.25" customHeight="1" x14ac:dyDescent="0.2">
      <c r="A3344" s="6" t="s">
        <v>7669</v>
      </c>
      <c r="B3344" s="6" t="s">
        <v>2337</v>
      </c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</row>
    <row r="3345" spans="1:29" ht="26.25" customHeight="1" x14ac:dyDescent="0.2">
      <c r="A3345" s="6" t="s">
        <v>563</v>
      </c>
      <c r="B3345" s="6" t="s">
        <v>3579</v>
      </c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</row>
    <row r="3346" spans="1:29" ht="26.25" customHeight="1" x14ac:dyDescent="0.2">
      <c r="A3346" s="6" t="s">
        <v>1641</v>
      </c>
      <c r="B3346" s="6" t="s">
        <v>7201</v>
      </c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</row>
    <row r="3347" spans="1:29" ht="26.25" customHeight="1" x14ac:dyDescent="0.2">
      <c r="A3347" s="6" t="s">
        <v>509</v>
      </c>
      <c r="B3347" s="6" t="s">
        <v>7048</v>
      </c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</row>
    <row r="3348" spans="1:29" ht="26.25" customHeight="1" x14ac:dyDescent="0.2">
      <c r="A3348" s="6" t="s">
        <v>556</v>
      </c>
      <c r="B3348" s="6" t="s">
        <v>5294</v>
      </c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</row>
    <row r="3349" spans="1:29" ht="26.25" customHeight="1" x14ac:dyDescent="0.2">
      <c r="A3349" s="6" t="s">
        <v>4113</v>
      </c>
      <c r="B3349" s="6" t="s">
        <v>4936</v>
      </c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</row>
    <row r="3350" spans="1:29" ht="26.25" customHeight="1" x14ac:dyDescent="0.2">
      <c r="A3350" s="6" t="s">
        <v>5187</v>
      </c>
      <c r="B3350" s="6" t="s">
        <v>7961</v>
      </c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</row>
    <row r="3351" spans="1:29" ht="26.25" customHeight="1" x14ac:dyDescent="0.2">
      <c r="A3351" s="6" t="s">
        <v>3186</v>
      </c>
      <c r="B3351" s="6" t="s">
        <v>7991</v>
      </c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</row>
    <row r="3352" spans="1:29" ht="26.25" customHeight="1" x14ac:dyDescent="0.2">
      <c r="A3352" s="6" t="s">
        <v>5187</v>
      </c>
      <c r="B3352" s="6" t="s">
        <v>368</v>
      </c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</row>
    <row r="3353" spans="1:29" ht="26.25" customHeight="1" x14ac:dyDescent="0.2">
      <c r="A3353" s="6" t="s">
        <v>7992</v>
      </c>
      <c r="B3353" s="6" t="s">
        <v>3121</v>
      </c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</row>
    <row r="3354" spans="1:29" ht="26.25" customHeight="1" x14ac:dyDescent="0.2">
      <c r="A3354" s="6" t="s">
        <v>6886</v>
      </c>
      <c r="B3354" s="6" t="s">
        <v>1009</v>
      </c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</row>
    <row r="3355" spans="1:29" ht="26.25" customHeight="1" x14ac:dyDescent="0.2">
      <c r="A3355" s="6" t="s">
        <v>7854</v>
      </c>
      <c r="B3355" s="6" t="s">
        <v>7993</v>
      </c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</row>
    <row r="3356" spans="1:29" ht="26.25" customHeight="1" x14ac:dyDescent="0.2">
      <c r="A3356" s="6" t="s">
        <v>4922</v>
      </c>
      <c r="B3356" s="6" t="s">
        <v>5936</v>
      </c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</row>
    <row r="3357" spans="1:29" ht="26.25" customHeight="1" x14ac:dyDescent="0.2">
      <c r="A3357" s="6" t="s">
        <v>6032</v>
      </c>
      <c r="B3357" s="6" t="s">
        <v>2424</v>
      </c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</row>
    <row r="3358" spans="1:29" ht="26.25" customHeight="1" x14ac:dyDescent="0.2">
      <c r="A3358" s="6" t="s">
        <v>7669</v>
      </c>
      <c r="B3358" s="6" t="s">
        <v>800</v>
      </c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</row>
    <row r="3359" spans="1:29" ht="26.25" customHeight="1" x14ac:dyDescent="0.2">
      <c r="A3359" s="6" t="s">
        <v>7994</v>
      </c>
      <c r="B3359" s="6" t="s">
        <v>3720</v>
      </c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</row>
    <row r="3360" spans="1:29" ht="26.25" customHeight="1" x14ac:dyDescent="0.2">
      <c r="A3360" s="6" t="s">
        <v>4638</v>
      </c>
      <c r="B3360" s="6" t="s">
        <v>1205</v>
      </c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</row>
    <row r="3361" spans="1:29" ht="26.25" customHeight="1" x14ac:dyDescent="0.2">
      <c r="A3361" s="6" t="s">
        <v>161</v>
      </c>
      <c r="B3361" s="6" t="s">
        <v>2404</v>
      </c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</row>
    <row r="3362" spans="1:29" ht="26.25" customHeight="1" x14ac:dyDescent="0.2">
      <c r="A3362" s="6" t="s">
        <v>5680</v>
      </c>
      <c r="B3362" s="6" t="s">
        <v>7995</v>
      </c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</row>
    <row r="3363" spans="1:29" ht="26.25" customHeight="1" x14ac:dyDescent="0.2">
      <c r="A3363" s="6" t="s">
        <v>1237</v>
      </c>
      <c r="B3363" s="6" t="s">
        <v>557</v>
      </c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</row>
    <row r="3364" spans="1:29" ht="26.25" customHeight="1" x14ac:dyDescent="0.2">
      <c r="A3364" s="6" t="s">
        <v>7296</v>
      </c>
      <c r="B3364" s="6" t="s">
        <v>7945</v>
      </c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</row>
    <row r="3365" spans="1:29" ht="26.25" customHeight="1" x14ac:dyDescent="0.2">
      <c r="A3365" s="6" t="s">
        <v>4281</v>
      </c>
      <c r="B3365" s="6" t="s">
        <v>7996</v>
      </c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</row>
    <row r="3366" spans="1:29" ht="26.25" customHeight="1" x14ac:dyDescent="0.2">
      <c r="A3366" s="6" t="s">
        <v>3852</v>
      </c>
      <c r="B3366" s="6" t="s">
        <v>6564</v>
      </c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</row>
    <row r="3367" spans="1:29" ht="26.25" customHeight="1" x14ac:dyDescent="0.2">
      <c r="A3367" s="6" t="s">
        <v>84</v>
      </c>
      <c r="B3367" s="6" t="s">
        <v>7996</v>
      </c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</row>
    <row r="3368" spans="1:29" ht="26.25" customHeight="1" x14ac:dyDescent="0.2">
      <c r="A3368" s="6" t="s">
        <v>532</v>
      </c>
      <c r="B3368" s="6" t="s">
        <v>4453</v>
      </c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</row>
    <row r="3369" spans="1:29" ht="26.25" customHeight="1" x14ac:dyDescent="0.2">
      <c r="A3369" s="6" t="s">
        <v>1343</v>
      </c>
      <c r="B3369" s="6" t="s">
        <v>1790</v>
      </c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</row>
    <row r="3370" spans="1:29" ht="26.25" customHeight="1" x14ac:dyDescent="0.2">
      <c r="A3370" s="6" t="s">
        <v>4281</v>
      </c>
      <c r="B3370" s="6" t="s">
        <v>1677</v>
      </c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</row>
    <row r="3371" spans="1:29" ht="26.25" customHeight="1" x14ac:dyDescent="0.2">
      <c r="A3371" s="6" t="s">
        <v>5428</v>
      </c>
      <c r="B3371" s="6" t="s">
        <v>1615</v>
      </c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</row>
    <row r="3372" spans="1:29" ht="26.25" customHeight="1" x14ac:dyDescent="0.2">
      <c r="A3372" s="6" t="s">
        <v>1315</v>
      </c>
      <c r="B3372" s="6" t="s">
        <v>7997</v>
      </c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</row>
    <row r="3373" spans="1:29" ht="26.25" customHeight="1" x14ac:dyDescent="0.2">
      <c r="A3373" s="6" t="s">
        <v>1162</v>
      </c>
      <c r="B3373" s="6" t="s">
        <v>2886</v>
      </c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</row>
    <row r="3374" spans="1:29" ht="26.25" customHeight="1" x14ac:dyDescent="0.2">
      <c r="A3374" s="6" t="s">
        <v>1384</v>
      </c>
      <c r="B3374" s="6" t="s">
        <v>6834</v>
      </c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</row>
    <row r="3375" spans="1:29" ht="26.25" customHeight="1" x14ac:dyDescent="0.2">
      <c r="A3375" s="6" t="s">
        <v>548</v>
      </c>
      <c r="B3375" s="6" t="s">
        <v>4582</v>
      </c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</row>
    <row r="3376" spans="1:29" ht="26.25" customHeight="1" x14ac:dyDescent="0.2">
      <c r="A3376" s="6" t="s">
        <v>4055</v>
      </c>
      <c r="B3376" s="6" t="s">
        <v>615</v>
      </c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</row>
    <row r="3377" spans="1:29" ht="26.25" customHeight="1" x14ac:dyDescent="0.2">
      <c r="A3377" s="6" t="s">
        <v>5644</v>
      </c>
      <c r="B3377" s="6" t="s">
        <v>2960</v>
      </c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</row>
    <row r="3378" spans="1:29" ht="26.25" customHeight="1" x14ac:dyDescent="0.2">
      <c r="A3378" s="6" t="s">
        <v>4873</v>
      </c>
      <c r="B3378" s="6" t="s">
        <v>3088</v>
      </c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</row>
    <row r="3379" spans="1:29" ht="26.25" customHeight="1" x14ac:dyDescent="0.2">
      <c r="A3379" s="6" t="s">
        <v>4477</v>
      </c>
      <c r="B3379" s="6" t="s">
        <v>959</v>
      </c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</row>
    <row r="3380" spans="1:29" ht="26.25" customHeight="1" x14ac:dyDescent="0.2">
      <c r="A3380" s="6" t="s">
        <v>3030</v>
      </c>
      <c r="B3380" s="6" t="s">
        <v>3790</v>
      </c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</row>
    <row r="3381" spans="1:29" ht="26.25" customHeight="1" x14ac:dyDescent="0.2">
      <c r="A3381" s="6" t="s">
        <v>812</v>
      </c>
      <c r="B3381" s="6" t="s">
        <v>3059</v>
      </c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</row>
    <row r="3382" spans="1:29" ht="26.25" customHeight="1" x14ac:dyDescent="0.2">
      <c r="A3382" s="6" t="s">
        <v>2051</v>
      </c>
      <c r="B3382" s="6" t="s">
        <v>7201</v>
      </c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</row>
    <row r="3383" spans="1:29" ht="26.25" customHeight="1" x14ac:dyDescent="0.2">
      <c r="A3383" s="6" t="s">
        <v>3227</v>
      </c>
      <c r="B3383" s="6" t="s">
        <v>2146</v>
      </c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</row>
    <row r="3384" spans="1:29" ht="26.25" customHeight="1" x14ac:dyDescent="0.2">
      <c r="A3384" s="6" t="s">
        <v>2903</v>
      </c>
      <c r="B3384" s="6" t="s">
        <v>5772</v>
      </c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</row>
    <row r="3385" spans="1:29" ht="26.25" customHeight="1" x14ac:dyDescent="0.2">
      <c r="A3385" s="6" t="s">
        <v>131</v>
      </c>
      <c r="B3385" s="6" t="s">
        <v>615</v>
      </c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</row>
    <row r="3386" spans="1:29" ht="26.25" customHeight="1" x14ac:dyDescent="0.2">
      <c r="A3386" s="6" t="s">
        <v>812</v>
      </c>
      <c r="B3386" s="6" t="s">
        <v>5411</v>
      </c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</row>
    <row r="3387" spans="1:29" ht="26.25" customHeight="1" x14ac:dyDescent="0.2">
      <c r="A3387" s="6" t="s">
        <v>5283</v>
      </c>
      <c r="B3387" s="6" t="s">
        <v>5573</v>
      </c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</row>
    <row r="3388" spans="1:29" ht="26.25" customHeight="1" x14ac:dyDescent="0.2">
      <c r="A3388" s="6" t="s">
        <v>5457</v>
      </c>
      <c r="B3388" s="6" t="s">
        <v>3333</v>
      </c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</row>
    <row r="3389" spans="1:29" ht="26.25" customHeight="1" x14ac:dyDescent="0.2">
      <c r="A3389" s="6" t="s">
        <v>1908</v>
      </c>
      <c r="B3389" s="6" t="s">
        <v>751</v>
      </c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</row>
    <row r="3390" spans="1:29" ht="26.25" customHeight="1" x14ac:dyDescent="0.2">
      <c r="A3390" s="6" t="s">
        <v>21</v>
      </c>
      <c r="B3390" s="6" t="s">
        <v>4332</v>
      </c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</row>
    <row r="3391" spans="1:29" ht="26.25" customHeight="1" x14ac:dyDescent="0.2">
      <c r="A3391" s="6" t="s">
        <v>6285</v>
      </c>
      <c r="B3391" s="6" t="s">
        <v>7977</v>
      </c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</row>
    <row r="3392" spans="1:29" ht="26.25" customHeight="1" x14ac:dyDescent="0.2">
      <c r="A3392" s="6" t="s">
        <v>5124</v>
      </c>
      <c r="B3392" s="6" t="s">
        <v>5499</v>
      </c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</row>
    <row r="3393" spans="1:29" ht="26.25" customHeight="1" x14ac:dyDescent="0.2">
      <c r="A3393" s="6" t="s">
        <v>92</v>
      </c>
      <c r="B3393" s="6" t="s">
        <v>2700</v>
      </c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</row>
    <row r="3394" spans="1:29" ht="26.25" customHeight="1" x14ac:dyDescent="0.2">
      <c r="A3394" s="6" t="s">
        <v>1802</v>
      </c>
      <c r="B3394" s="6" t="s">
        <v>1462</v>
      </c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</row>
    <row r="3395" spans="1:29" ht="26.25" customHeight="1" x14ac:dyDescent="0.2">
      <c r="A3395" s="6" t="s">
        <v>4742</v>
      </c>
      <c r="B3395" s="6" t="s">
        <v>7573</v>
      </c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</row>
    <row r="3396" spans="1:29" ht="26.25" customHeight="1" x14ac:dyDescent="0.2">
      <c r="A3396" s="6" t="s">
        <v>7371</v>
      </c>
      <c r="B3396" s="6" t="s">
        <v>5217</v>
      </c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</row>
    <row r="3397" spans="1:29" ht="26.25" customHeight="1" x14ac:dyDescent="0.2">
      <c r="A3397" s="6" t="s">
        <v>2978</v>
      </c>
      <c r="B3397" s="6" t="s">
        <v>429</v>
      </c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</row>
    <row r="3398" spans="1:29" ht="26.25" customHeight="1" x14ac:dyDescent="0.2">
      <c r="A3398" s="6" t="s">
        <v>3525</v>
      </c>
      <c r="B3398" s="6" t="s">
        <v>4441</v>
      </c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</row>
    <row r="3399" spans="1:29" ht="26.25" customHeight="1" x14ac:dyDescent="0.2">
      <c r="A3399" s="6" t="s">
        <v>5553</v>
      </c>
      <c r="B3399" s="6" t="s">
        <v>109</v>
      </c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</row>
    <row r="3400" spans="1:29" ht="26.25" customHeight="1" x14ac:dyDescent="0.2">
      <c r="A3400" s="6" t="s">
        <v>1191</v>
      </c>
      <c r="B3400" s="6" t="s">
        <v>7845</v>
      </c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</row>
    <row r="3401" spans="1:29" ht="26.25" customHeight="1" x14ac:dyDescent="0.2">
      <c r="A3401" s="6" t="s">
        <v>3378</v>
      </c>
      <c r="B3401" s="6" t="s">
        <v>7998</v>
      </c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</row>
    <row r="3402" spans="1:29" ht="26.25" customHeight="1" x14ac:dyDescent="0.2">
      <c r="A3402" s="6" t="s">
        <v>3378</v>
      </c>
      <c r="B3402" s="6" t="s">
        <v>5508</v>
      </c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</row>
    <row r="3403" spans="1:29" ht="26.25" customHeight="1" x14ac:dyDescent="0.2">
      <c r="A3403" s="6" t="s">
        <v>324</v>
      </c>
      <c r="B3403" s="6" t="s">
        <v>3159</v>
      </c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</row>
    <row r="3404" spans="1:29" ht="26.25" customHeight="1" x14ac:dyDescent="0.2">
      <c r="A3404" s="6" t="s">
        <v>1086</v>
      </c>
      <c r="B3404" s="6" t="s">
        <v>3187</v>
      </c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</row>
    <row r="3405" spans="1:29" ht="26.25" customHeight="1" x14ac:dyDescent="0.2">
      <c r="A3405" s="6" t="s">
        <v>302</v>
      </c>
      <c r="B3405" s="6" t="s">
        <v>7999</v>
      </c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</row>
    <row r="3406" spans="1:29" ht="26.25" customHeight="1" x14ac:dyDescent="0.2">
      <c r="A3406" s="6" t="s">
        <v>4005</v>
      </c>
      <c r="B3406" s="6" t="s">
        <v>7111</v>
      </c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</row>
    <row r="3407" spans="1:29" ht="26.25" customHeight="1" x14ac:dyDescent="0.2">
      <c r="A3407" s="6" t="s">
        <v>1487</v>
      </c>
      <c r="B3407" s="6" t="s">
        <v>8000</v>
      </c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</row>
    <row r="3408" spans="1:29" ht="26.25" customHeight="1" x14ac:dyDescent="0.2">
      <c r="A3408" s="6" t="s">
        <v>4703</v>
      </c>
      <c r="B3408" s="6" t="s">
        <v>1878</v>
      </c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</row>
    <row r="3409" spans="1:29" ht="26.25" customHeight="1" x14ac:dyDescent="0.2">
      <c r="A3409" s="6" t="s">
        <v>1237</v>
      </c>
      <c r="B3409" s="6" t="s">
        <v>2676</v>
      </c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</row>
    <row r="3410" spans="1:29" ht="26.25" customHeight="1" x14ac:dyDescent="0.2">
      <c r="A3410" s="6" t="s">
        <v>3227</v>
      </c>
      <c r="B3410" s="6" t="s">
        <v>688</v>
      </c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</row>
    <row r="3411" spans="1:29" ht="26.25" customHeight="1" x14ac:dyDescent="0.2">
      <c r="A3411" s="6" t="s">
        <v>965</v>
      </c>
      <c r="B3411" s="6" t="s">
        <v>4918</v>
      </c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</row>
    <row r="3412" spans="1:29" ht="26.25" customHeight="1" x14ac:dyDescent="0.2">
      <c r="A3412" s="6" t="s">
        <v>606</v>
      </c>
      <c r="B3412" s="6" t="s">
        <v>5502</v>
      </c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</row>
    <row r="3413" spans="1:29" ht="26.25" customHeight="1" x14ac:dyDescent="0.2">
      <c r="A3413" s="6" t="s">
        <v>1816</v>
      </c>
      <c r="B3413" s="6" t="s">
        <v>2591</v>
      </c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</row>
    <row r="3414" spans="1:29" ht="26.25" customHeight="1" x14ac:dyDescent="0.2">
      <c r="A3414" s="6" t="s">
        <v>2892</v>
      </c>
      <c r="B3414" s="6" t="s">
        <v>7931</v>
      </c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</row>
    <row r="3415" spans="1:29" ht="26.25" customHeight="1" x14ac:dyDescent="0.2">
      <c r="A3415" s="6" t="s">
        <v>1425</v>
      </c>
      <c r="B3415" s="6" t="s">
        <v>7951</v>
      </c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</row>
    <row r="3416" spans="1:29" ht="26.25" customHeight="1" x14ac:dyDescent="0.2">
      <c r="A3416" s="6" t="s">
        <v>21</v>
      </c>
      <c r="B3416" s="6" t="s">
        <v>6755</v>
      </c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</row>
    <row r="3417" spans="1:29" ht="26.25" customHeight="1" x14ac:dyDescent="0.2">
      <c r="A3417" s="6" t="s">
        <v>3684</v>
      </c>
      <c r="B3417" s="6" t="s">
        <v>1288</v>
      </c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</row>
    <row r="3418" spans="1:29" ht="26.25" customHeight="1" x14ac:dyDescent="0.2">
      <c r="A3418" s="6" t="s">
        <v>1997</v>
      </c>
      <c r="B3418" s="6" t="s">
        <v>2267</v>
      </c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</row>
    <row r="3419" spans="1:29" ht="26.25" customHeight="1" x14ac:dyDescent="0.2">
      <c r="A3419" s="6" t="s">
        <v>1176</v>
      </c>
      <c r="B3419" s="6" t="s">
        <v>1553</v>
      </c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</row>
    <row r="3420" spans="1:29" ht="26.25" customHeight="1" x14ac:dyDescent="0.2">
      <c r="A3420" s="6" t="s">
        <v>6364</v>
      </c>
      <c r="B3420" s="6" t="s">
        <v>4625</v>
      </c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</row>
    <row r="3421" spans="1:29" ht="26.25" customHeight="1" x14ac:dyDescent="0.2">
      <c r="A3421" s="6" t="s">
        <v>1682</v>
      </c>
      <c r="B3421" s="6" t="s">
        <v>2424</v>
      </c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</row>
    <row r="3422" spans="1:29" ht="26.25" customHeight="1" x14ac:dyDescent="0.2">
      <c r="A3422" s="6" t="s">
        <v>5157</v>
      </c>
      <c r="B3422" s="6" t="s">
        <v>6294</v>
      </c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</row>
    <row r="3423" spans="1:29" ht="26.25" customHeight="1" x14ac:dyDescent="0.2">
      <c r="A3423" s="6" t="s">
        <v>6667</v>
      </c>
      <c r="B3423" s="6" t="s">
        <v>375</v>
      </c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</row>
    <row r="3424" spans="1:29" ht="26.25" customHeight="1" x14ac:dyDescent="0.2">
      <c r="A3424" s="6" t="s">
        <v>1641</v>
      </c>
      <c r="B3424" s="6" t="s">
        <v>872</v>
      </c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</row>
    <row r="3425" spans="1:29" ht="26.25" customHeight="1" x14ac:dyDescent="0.2">
      <c r="A3425" s="6" t="s">
        <v>5020</v>
      </c>
      <c r="B3425" s="6" t="s">
        <v>3059</v>
      </c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</row>
    <row r="3426" spans="1:29" ht="26.25" customHeight="1" x14ac:dyDescent="0.2">
      <c r="A3426" s="6" t="s">
        <v>4092</v>
      </c>
      <c r="B3426" s="6" t="s">
        <v>1238</v>
      </c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</row>
    <row r="3427" spans="1:29" ht="26.25" customHeight="1" x14ac:dyDescent="0.2">
      <c r="A3427" s="6" t="s">
        <v>3912</v>
      </c>
      <c r="B3427" s="6" t="s">
        <v>6564</v>
      </c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</row>
    <row r="3428" spans="1:29" ht="26.25" customHeight="1" x14ac:dyDescent="0.2">
      <c r="A3428" s="6" t="s">
        <v>5807</v>
      </c>
      <c r="B3428" s="6" t="s">
        <v>1825</v>
      </c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</row>
    <row r="3429" spans="1:29" ht="26.25" customHeight="1" x14ac:dyDescent="0.2">
      <c r="A3429" s="6" t="s">
        <v>1343</v>
      </c>
      <c r="B3429" s="6" t="s">
        <v>3328</v>
      </c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</row>
    <row r="3430" spans="1:29" ht="26.25" customHeight="1" x14ac:dyDescent="0.2">
      <c r="A3430" s="6" t="s">
        <v>7619</v>
      </c>
      <c r="B3430" s="6" t="s">
        <v>3859</v>
      </c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</row>
    <row r="3431" spans="1:29" ht="26.25" customHeight="1" x14ac:dyDescent="0.2">
      <c r="A3431" s="6" t="s">
        <v>1244</v>
      </c>
      <c r="B3431" s="6" t="s">
        <v>4056</v>
      </c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</row>
    <row r="3432" spans="1:29" ht="26.25" customHeight="1" x14ac:dyDescent="0.2">
      <c r="A3432" s="6" t="s">
        <v>7860</v>
      </c>
      <c r="B3432" s="6" t="s">
        <v>451</v>
      </c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</row>
    <row r="3433" spans="1:29" ht="26.25" customHeight="1" x14ac:dyDescent="0.2">
      <c r="A3433" s="6" t="s">
        <v>3427</v>
      </c>
      <c r="B3433" s="6" t="s">
        <v>987</v>
      </c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</row>
    <row r="3434" spans="1:29" ht="26.25" customHeight="1" x14ac:dyDescent="0.2">
      <c r="A3434" s="6" t="s">
        <v>4316</v>
      </c>
      <c r="B3434" s="6" t="s">
        <v>3128</v>
      </c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</row>
    <row r="3435" spans="1:29" ht="26.25" customHeight="1" x14ac:dyDescent="0.2">
      <c r="A3435" s="6" t="s">
        <v>7849</v>
      </c>
      <c r="B3435" s="6" t="s">
        <v>8001</v>
      </c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</row>
    <row r="3436" spans="1:29" ht="26.25" customHeight="1" x14ac:dyDescent="0.2">
      <c r="A3436" s="6" t="s">
        <v>4080</v>
      </c>
      <c r="B3436" s="6" t="s">
        <v>7908</v>
      </c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</row>
    <row r="3437" spans="1:29" ht="26.25" customHeight="1" x14ac:dyDescent="0.2">
      <c r="A3437" s="6" t="s">
        <v>4816</v>
      </c>
      <c r="B3437" s="6" t="s">
        <v>2629</v>
      </c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</row>
    <row r="3438" spans="1:29" ht="26.25" customHeight="1" x14ac:dyDescent="0.2">
      <c r="A3438" s="6" t="s">
        <v>6817</v>
      </c>
      <c r="B3438" s="6" t="s">
        <v>5651</v>
      </c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</row>
    <row r="3439" spans="1:29" ht="26.25" customHeight="1" x14ac:dyDescent="0.2">
      <c r="A3439" s="6" t="s">
        <v>1154</v>
      </c>
      <c r="B3439" s="6" t="s">
        <v>1602</v>
      </c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</row>
    <row r="3440" spans="1:29" ht="26.25" customHeight="1" x14ac:dyDescent="0.2">
      <c r="A3440" s="6" t="s">
        <v>161</v>
      </c>
      <c r="B3440" s="6" t="s">
        <v>1047</v>
      </c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</row>
    <row r="3441" spans="1:29" ht="26.25" customHeight="1" x14ac:dyDescent="0.2">
      <c r="A3441" s="6" t="s">
        <v>626</v>
      </c>
      <c r="B3441" s="6" t="s">
        <v>7405</v>
      </c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</row>
    <row r="3442" spans="1:29" ht="26.25" customHeight="1" x14ac:dyDescent="0.2">
      <c r="A3442" s="6" t="s">
        <v>68</v>
      </c>
      <c r="B3442" s="6" t="s">
        <v>5114</v>
      </c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</row>
    <row r="3443" spans="1:29" ht="26.25" customHeight="1" x14ac:dyDescent="0.2">
      <c r="A3443" s="6" t="s">
        <v>3106</v>
      </c>
      <c r="B3443" s="6" t="s">
        <v>7759</v>
      </c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</row>
    <row r="3444" spans="1:29" ht="26.25" customHeight="1" x14ac:dyDescent="0.2">
      <c r="A3444" s="6" t="s">
        <v>3641</v>
      </c>
      <c r="B3444" s="6" t="s">
        <v>4260</v>
      </c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</row>
    <row r="3445" spans="1:29" ht="26.25" customHeight="1" x14ac:dyDescent="0.2">
      <c r="A3445" s="6" t="s">
        <v>76</v>
      </c>
      <c r="B3445" s="6" t="s">
        <v>406</v>
      </c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</row>
    <row r="3446" spans="1:29" ht="26.25" customHeight="1" x14ac:dyDescent="0.2">
      <c r="A3446" s="6" t="s">
        <v>1237</v>
      </c>
      <c r="B3446" s="6" t="s">
        <v>6694</v>
      </c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</row>
    <row r="3447" spans="1:29" ht="26.25" customHeight="1" x14ac:dyDescent="0.2">
      <c r="A3447" s="6" t="s">
        <v>6032</v>
      </c>
      <c r="B3447" s="6" t="s">
        <v>7105</v>
      </c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</row>
    <row r="3448" spans="1:29" ht="26.25" customHeight="1" x14ac:dyDescent="0.2">
      <c r="A3448" s="6" t="s">
        <v>6403</v>
      </c>
      <c r="B3448" s="6" t="s">
        <v>751</v>
      </c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</row>
    <row r="3449" spans="1:29" ht="26.25" customHeight="1" x14ac:dyDescent="0.2">
      <c r="A3449" s="6" t="s">
        <v>5283</v>
      </c>
      <c r="B3449" s="6" t="s">
        <v>2965</v>
      </c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</row>
    <row r="3450" spans="1:29" ht="26.25" customHeight="1" x14ac:dyDescent="0.2">
      <c r="A3450" s="6" t="s">
        <v>3280</v>
      </c>
      <c r="B3450" s="6" t="s">
        <v>738</v>
      </c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</row>
    <row r="3451" spans="1:29" ht="26.25" customHeight="1" x14ac:dyDescent="0.2">
      <c r="A3451" s="6" t="s">
        <v>8002</v>
      </c>
      <c r="B3451" s="6" t="s">
        <v>310</v>
      </c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</row>
    <row r="3452" spans="1:29" ht="26.25" customHeight="1" x14ac:dyDescent="0.2">
      <c r="A3452" s="6" t="s">
        <v>3100</v>
      </c>
      <c r="B3452" s="6" t="s">
        <v>7007</v>
      </c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</row>
    <row r="3453" spans="1:29" ht="26.25" customHeight="1" x14ac:dyDescent="0.2">
      <c r="A3453" s="6" t="s">
        <v>5213</v>
      </c>
      <c r="B3453" s="6" t="s">
        <v>1324</v>
      </c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</row>
    <row r="3454" spans="1:29" ht="26.25" customHeight="1" x14ac:dyDescent="0.2">
      <c r="A3454" s="6" t="s">
        <v>7883</v>
      </c>
      <c r="B3454" s="6" t="s">
        <v>4344</v>
      </c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</row>
    <row r="3455" spans="1:29" ht="26.25" customHeight="1" x14ac:dyDescent="0.2">
      <c r="A3455" s="6" t="s">
        <v>1620</v>
      </c>
      <c r="B3455" s="6" t="s">
        <v>3328</v>
      </c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</row>
    <row r="3456" spans="1:29" ht="26.25" customHeight="1" x14ac:dyDescent="0.2">
      <c r="A3456" s="6" t="s">
        <v>5695</v>
      </c>
      <c r="B3456" s="6" t="s">
        <v>5252</v>
      </c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</row>
    <row r="3457" spans="1:29" ht="26.25" customHeight="1" x14ac:dyDescent="0.2">
      <c r="A3457" s="6" t="s">
        <v>5600</v>
      </c>
      <c r="B3457" s="6" t="s">
        <v>2951</v>
      </c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</row>
    <row r="3458" spans="1:29" ht="26.25" customHeight="1" x14ac:dyDescent="0.2">
      <c r="A3458" s="6" t="s">
        <v>6614</v>
      </c>
      <c r="B3458" s="6" t="s">
        <v>93</v>
      </c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</row>
    <row r="3459" spans="1:29" ht="26.25" customHeight="1" x14ac:dyDescent="0.2">
      <c r="A3459" s="6" t="s">
        <v>5883</v>
      </c>
      <c r="B3459" s="6" t="s">
        <v>6830</v>
      </c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</row>
    <row r="3460" spans="1:29" ht="26.25" customHeight="1" x14ac:dyDescent="0.2">
      <c r="A3460" s="6" t="s">
        <v>652</v>
      </c>
      <c r="B3460" s="6" t="s">
        <v>85</v>
      </c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</row>
    <row r="3461" spans="1:29" ht="26.25" customHeight="1" x14ac:dyDescent="0.2">
      <c r="A3461" s="6" t="s">
        <v>1445</v>
      </c>
      <c r="B3461" s="6" t="s">
        <v>7513</v>
      </c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</row>
    <row r="3462" spans="1:29" ht="26.25" customHeight="1" x14ac:dyDescent="0.2">
      <c r="A3462" s="6" t="s">
        <v>4187</v>
      </c>
      <c r="B3462" s="6" t="s">
        <v>7683</v>
      </c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</row>
    <row r="3463" spans="1:29" ht="26.25" customHeight="1" x14ac:dyDescent="0.2">
      <c r="A3463" s="6" t="s">
        <v>1565</v>
      </c>
      <c r="B3463" s="6" t="s">
        <v>1073</v>
      </c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</row>
    <row r="3464" spans="1:29" ht="26.25" customHeight="1" x14ac:dyDescent="0.2">
      <c r="A3464" s="6" t="s">
        <v>7162</v>
      </c>
      <c r="B3464" s="6" t="s">
        <v>578</v>
      </c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</row>
    <row r="3465" spans="1:29" ht="26.25" customHeight="1" x14ac:dyDescent="0.2">
      <c r="A3465" s="6" t="s">
        <v>7839</v>
      </c>
      <c r="B3465" s="6" t="s">
        <v>681</v>
      </c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</row>
    <row r="3466" spans="1:29" ht="26.25" customHeight="1" x14ac:dyDescent="0.2">
      <c r="A3466" s="6" t="s">
        <v>8003</v>
      </c>
      <c r="B3466" s="6" t="s">
        <v>317</v>
      </c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</row>
    <row r="3467" spans="1:29" ht="26.25" customHeight="1" x14ac:dyDescent="0.2">
      <c r="A3467" s="6" t="s">
        <v>4187</v>
      </c>
      <c r="B3467" s="6" t="s">
        <v>6914</v>
      </c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</row>
    <row r="3468" spans="1:29" ht="26.25" customHeight="1" x14ac:dyDescent="0.2">
      <c r="A3468" s="6" t="s">
        <v>1837</v>
      </c>
      <c r="B3468" s="6" t="s">
        <v>1073</v>
      </c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</row>
    <row r="3469" spans="1:29" ht="26.25" customHeight="1" x14ac:dyDescent="0.2">
      <c r="A3469" s="6" t="s">
        <v>2233</v>
      </c>
      <c r="B3469" s="6" t="s">
        <v>7048</v>
      </c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</row>
    <row r="3470" spans="1:29" ht="26.25" customHeight="1" x14ac:dyDescent="0.2">
      <c r="A3470" s="6" t="s">
        <v>7001</v>
      </c>
      <c r="B3470" s="6" t="s">
        <v>14</v>
      </c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</row>
    <row r="3471" spans="1:29" ht="26.25" customHeight="1" x14ac:dyDescent="0.2">
      <c r="A3471" s="6" t="s">
        <v>2950</v>
      </c>
      <c r="B3471" s="6" t="s">
        <v>800</v>
      </c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</row>
    <row r="3472" spans="1:29" ht="26.25" customHeight="1" x14ac:dyDescent="0.2">
      <c r="A3472" s="6" t="s">
        <v>8004</v>
      </c>
      <c r="B3472" s="6" t="s">
        <v>4907</v>
      </c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</row>
    <row r="3473" spans="1:29" ht="26.25" customHeight="1" x14ac:dyDescent="0.2">
      <c r="A3473" s="6" t="s">
        <v>7094</v>
      </c>
      <c r="B3473" s="6" t="s">
        <v>7007</v>
      </c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</row>
    <row r="3474" spans="1:29" ht="26.25" customHeight="1" x14ac:dyDescent="0.2">
      <c r="A3474" s="6" t="s">
        <v>1752</v>
      </c>
      <c r="B3474" s="6" t="s">
        <v>5659</v>
      </c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</row>
    <row r="3475" spans="1:29" ht="26.25" customHeight="1" x14ac:dyDescent="0.2">
      <c r="A3475" s="6" t="s">
        <v>4787</v>
      </c>
      <c r="B3475" s="6" t="s">
        <v>7127</v>
      </c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</row>
    <row r="3476" spans="1:29" ht="26.25" customHeight="1" x14ac:dyDescent="0.2">
      <c r="A3476" s="6" t="s">
        <v>1237</v>
      </c>
      <c r="B3476" s="6" t="s">
        <v>5162</v>
      </c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</row>
    <row r="3477" spans="1:29" ht="26.25" customHeight="1" x14ac:dyDescent="0.2">
      <c r="A3477" s="6" t="s">
        <v>6876</v>
      </c>
      <c r="B3477" s="6" t="s">
        <v>1716</v>
      </c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</row>
    <row r="3478" spans="1:29" ht="26.25" customHeight="1" x14ac:dyDescent="0.2">
      <c r="A3478" s="6" t="s">
        <v>2145</v>
      </c>
      <c r="B3478" s="6" t="s">
        <v>6085</v>
      </c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</row>
    <row r="3479" spans="1:29" ht="26.25" customHeight="1" x14ac:dyDescent="0.2">
      <c r="A3479" s="6" t="s">
        <v>6995</v>
      </c>
      <c r="B3479" s="6" t="s">
        <v>5162</v>
      </c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</row>
    <row r="3480" spans="1:29" ht="26.25" customHeight="1" x14ac:dyDescent="0.2">
      <c r="A3480" s="6" t="s">
        <v>2051</v>
      </c>
      <c r="B3480" s="6" t="s">
        <v>710</v>
      </c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</row>
    <row r="3481" spans="1:29" ht="26.25" customHeight="1" x14ac:dyDescent="0.2">
      <c r="A3481" s="6" t="s">
        <v>1086</v>
      </c>
      <c r="B3481" s="6" t="s">
        <v>125</v>
      </c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</row>
    <row r="3482" spans="1:29" ht="26.25" customHeight="1" x14ac:dyDescent="0.2">
      <c r="A3482" s="6" t="s">
        <v>1536</v>
      </c>
      <c r="B3482" s="6" t="s">
        <v>1281</v>
      </c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</row>
    <row r="3483" spans="1:29" ht="26.25" customHeight="1" x14ac:dyDescent="0.2">
      <c r="A3483" s="6" t="s">
        <v>244</v>
      </c>
      <c r="B3483" s="6" t="s">
        <v>5054</v>
      </c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</row>
    <row r="3484" spans="1:29" ht="26.25" customHeight="1" x14ac:dyDescent="0.2">
      <c r="A3484" s="6" t="s">
        <v>1984</v>
      </c>
      <c r="B3484" s="6" t="s">
        <v>7835</v>
      </c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</row>
    <row r="3485" spans="1:29" ht="26.25" customHeight="1" x14ac:dyDescent="0.2">
      <c r="A3485" s="6" t="s">
        <v>3432</v>
      </c>
      <c r="B3485" s="6" t="s">
        <v>22</v>
      </c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</row>
    <row r="3486" spans="1:29" ht="26.25" customHeight="1" x14ac:dyDescent="0.2">
      <c r="A3486" s="6" t="s">
        <v>672</v>
      </c>
      <c r="B3486" s="6" t="s">
        <v>2452</v>
      </c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</row>
    <row r="3487" spans="1:29" ht="26.25" customHeight="1" x14ac:dyDescent="0.2">
      <c r="A3487" s="6" t="s">
        <v>7827</v>
      </c>
      <c r="B3487" s="6" t="s">
        <v>8005</v>
      </c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</row>
    <row r="3488" spans="1:29" ht="26.25" customHeight="1" x14ac:dyDescent="0.2">
      <c r="A3488" s="6" t="s">
        <v>5781</v>
      </c>
      <c r="B3488" s="6" t="s">
        <v>1324</v>
      </c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</row>
    <row r="3489" spans="1:29" ht="26.25" customHeight="1" x14ac:dyDescent="0.2">
      <c r="A3489" s="6" t="s">
        <v>1695</v>
      </c>
      <c r="B3489" s="6" t="s">
        <v>4453</v>
      </c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</row>
    <row r="3490" spans="1:29" ht="26.25" customHeight="1" x14ac:dyDescent="0.2">
      <c r="A3490" s="6" t="s">
        <v>2903</v>
      </c>
      <c r="B3490" s="6" t="s">
        <v>8006</v>
      </c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</row>
    <row r="3491" spans="1:29" ht="26.25" customHeight="1" x14ac:dyDescent="0.2">
      <c r="A3491" s="6" t="s">
        <v>1493</v>
      </c>
      <c r="B3491" s="6" t="s">
        <v>517</v>
      </c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</row>
    <row r="3492" spans="1:29" ht="26.25" customHeight="1" x14ac:dyDescent="0.2">
      <c r="A3492" s="6" t="s">
        <v>8007</v>
      </c>
      <c r="B3492" s="6" t="s">
        <v>4205</v>
      </c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</row>
    <row r="3493" spans="1:29" ht="26.25" customHeight="1" x14ac:dyDescent="0.2">
      <c r="A3493" s="6" t="s">
        <v>8008</v>
      </c>
      <c r="B3493" s="6" t="s">
        <v>1032</v>
      </c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</row>
    <row r="3494" spans="1:29" ht="26.25" customHeight="1" x14ac:dyDescent="0.2">
      <c r="A3494" s="6" t="s">
        <v>7975</v>
      </c>
      <c r="B3494" s="6" t="s">
        <v>2857</v>
      </c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</row>
    <row r="3495" spans="1:29" ht="26.25" customHeight="1" x14ac:dyDescent="0.2">
      <c r="A3495" s="6" t="s">
        <v>5</v>
      </c>
      <c r="B3495" s="6" t="s">
        <v>2181</v>
      </c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</row>
    <row r="3496" spans="1:29" ht="26.25" customHeight="1" x14ac:dyDescent="0.2">
      <c r="A3496" s="6" t="s">
        <v>390</v>
      </c>
      <c r="B3496" s="6" t="s">
        <v>6502</v>
      </c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</row>
    <row r="3497" spans="1:29" ht="26.25" customHeight="1" x14ac:dyDescent="0.2">
      <c r="A3497" s="6" t="s">
        <v>4995</v>
      </c>
      <c r="B3497" s="6" t="s">
        <v>8009</v>
      </c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</row>
    <row r="3498" spans="1:29" ht="26.25" customHeight="1" x14ac:dyDescent="0.2">
      <c r="A3498" s="6" t="s">
        <v>1955</v>
      </c>
      <c r="B3498" s="6" t="s">
        <v>5627</v>
      </c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</row>
    <row r="3499" spans="1:29" ht="26.25" customHeight="1" x14ac:dyDescent="0.2">
      <c r="A3499" s="6" t="s">
        <v>3280</v>
      </c>
      <c r="B3499" s="6" t="s">
        <v>310</v>
      </c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</row>
    <row r="3500" spans="1:29" ht="26.25" customHeight="1" x14ac:dyDescent="0.2">
      <c r="A3500" s="6" t="s">
        <v>5305</v>
      </c>
      <c r="B3500" s="6" t="s">
        <v>3572</v>
      </c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</row>
    <row r="3501" spans="1:29" ht="26.25" customHeight="1" x14ac:dyDescent="0.2">
      <c r="A3501" s="6" t="s">
        <v>280</v>
      </c>
      <c r="B3501" s="6" t="s">
        <v>7660</v>
      </c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</row>
    <row r="3502" spans="1:29" ht="26.25" customHeight="1" x14ac:dyDescent="0.2">
      <c r="A3502" s="6" t="s">
        <v>1216</v>
      </c>
      <c r="B3502" s="6" t="s">
        <v>7181</v>
      </c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</row>
    <row r="3503" spans="1:29" ht="26.25" customHeight="1" x14ac:dyDescent="0.2">
      <c r="A3503" s="6" t="s">
        <v>5416</v>
      </c>
      <c r="B3503" s="6" t="s">
        <v>3333</v>
      </c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</row>
    <row r="3504" spans="1:29" ht="26.25" customHeight="1" x14ac:dyDescent="0.2">
      <c r="A3504" s="6" t="s">
        <v>5044</v>
      </c>
      <c r="B3504" s="6" t="s">
        <v>2430</v>
      </c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</row>
    <row r="3505" spans="1:29" ht="26.25" customHeight="1" x14ac:dyDescent="0.2">
      <c r="A3505" s="6" t="s">
        <v>1936</v>
      </c>
      <c r="B3505" s="6" t="s">
        <v>3907</v>
      </c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</row>
    <row r="3506" spans="1:29" ht="26.25" customHeight="1" x14ac:dyDescent="0.2">
      <c r="A3506" s="6" t="s">
        <v>8010</v>
      </c>
      <c r="B3506" s="6" t="s">
        <v>2416</v>
      </c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</row>
    <row r="3507" spans="1:29" ht="26.25" customHeight="1" x14ac:dyDescent="0.2">
      <c r="A3507" s="6" t="s">
        <v>3292</v>
      </c>
      <c r="B3507" s="6" t="s">
        <v>5399</v>
      </c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</row>
    <row r="3508" spans="1:29" ht="26.25" customHeight="1" x14ac:dyDescent="0.2">
      <c r="A3508" s="6" t="s">
        <v>2750</v>
      </c>
      <c r="B3508" s="6" t="s">
        <v>4067</v>
      </c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</row>
    <row r="3509" spans="1:29" ht="26.25" customHeight="1" x14ac:dyDescent="0.2">
      <c r="A3509" s="6" t="s">
        <v>2191</v>
      </c>
      <c r="B3509" s="6" t="s">
        <v>7402</v>
      </c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</row>
    <row r="3510" spans="1:29" ht="26.25" customHeight="1" x14ac:dyDescent="0.2">
      <c r="A3510" s="6" t="s">
        <v>1154</v>
      </c>
      <c r="B3510" s="6" t="s">
        <v>3526</v>
      </c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</row>
    <row r="3511" spans="1:29" ht="26.25" customHeight="1" x14ac:dyDescent="0.2">
      <c r="A3511" s="6" t="s">
        <v>1997</v>
      </c>
      <c r="B3511" s="6" t="s">
        <v>8011</v>
      </c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</row>
    <row r="3512" spans="1:29" ht="26.25" customHeight="1" x14ac:dyDescent="0.2">
      <c r="A3512" s="6" t="s">
        <v>8012</v>
      </c>
      <c r="B3512" s="6" t="s">
        <v>4738</v>
      </c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</row>
    <row r="3513" spans="1:29" ht="26.25" customHeight="1" x14ac:dyDescent="0.2">
      <c r="A3513" s="6" t="s">
        <v>1274</v>
      </c>
      <c r="B3513" s="6" t="s">
        <v>3624</v>
      </c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</row>
    <row r="3514" spans="1:29" ht="26.25" customHeight="1" x14ac:dyDescent="0.2">
      <c r="A3514" s="6" t="s">
        <v>4977</v>
      </c>
      <c r="B3514" s="6" t="s">
        <v>7704</v>
      </c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</row>
    <row r="3515" spans="1:29" ht="26.25" customHeight="1" x14ac:dyDescent="0.2">
      <c r="A3515" s="6" t="s">
        <v>2492</v>
      </c>
      <c r="B3515" s="6" t="s">
        <v>2857</v>
      </c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</row>
    <row r="3516" spans="1:29" ht="26.25" customHeight="1" x14ac:dyDescent="0.2">
      <c r="A3516" s="6" t="s">
        <v>6671</v>
      </c>
      <c r="B3516" s="6" t="s">
        <v>891</v>
      </c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</row>
    <row r="3517" spans="1:29" ht="26.25" customHeight="1" x14ac:dyDescent="0.2">
      <c r="A3517" s="6" t="s">
        <v>2088</v>
      </c>
      <c r="B3517" s="6" t="s">
        <v>85</v>
      </c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</row>
    <row r="3518" spans="1:29" ht="26.25" customHeight="1" x14ac:dyDescent="0.2">
      <c r="A3518" s="6" t="s">
        <v>916</v>
      </c>
      <c r="B3518" s="6" t="s">
        <v>710</v>
      </c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</row>
    <row r="3519" spans="1:29" ht="26.25" customHeight="1" x14ac:dyDescent="0.2">
      <c r="A3519" s="6" t="s">
        <v>7598</v>
      </c>
      <c r="B3519" s="6" t="s">
        <v>5772</v>
      </c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</row>
    <row r="3520" spans="1:29" ht="26.25" customHeight="1" x14ac:dyDescent="0.2">
      <c r="A3520" s="6" t="s">
        <v>817</v>
      </c>
      <c r="B3520" s="6" t="s">
        <v>4255</v>
      </c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</row>
    <row r="3521" spans="1:29" ht="26.25" customHeight="1" x14ac:dyDescent="0.2">
      <c r="A3521" s="6" t="s">
        <v>2310</v>
      </c>
      <c r="B3521" s="6" t="s">
        <v>3397</v>
      </c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</row>
    <row r="3522" spans="1:29" ht="26.25" customHeight="1" x14ac:dyDescent="0.2">
      <c r="A3522" s="6" t="s">
        <v>2988</v>
      </c>
      <c r="B3522" s="6" t="s">
        <v>1222</v>
      </c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</row>
    <row r="3523" spans="1:29" ht="26.25" customHeight="1" x14ac:dyDescent="0.2">
      <c r="A3523" s="6" t="s">
        <v>1204</v>
      </c>
      <c r="B3523" s="6" t="s">
        <v>3813</v>
      </c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</row>
    <row r="3524" spans="1:29" ht="26.25" customHeight="1" x14ac:dyDescent="0.2">
      <c r="A3524" s="6" t="s">
        <v>3609</v>
      </c>
      <c r="B3524" s="6" t="s">
        <v>273</v>
      </c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</row>
    <row r="3525" spans="1:29" ht="26.25" customHeight="1" x14ac:dyDescent="0.2">
      <c r="A3525" s="6" t="s">
        <v>7966</v>
      </c>
      <c r="B3525" s="6" t="s">
        <v>8013</v>
      </c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</row>
    <row r="3526" spans="1:29" ht="26.25" customHeight="1" x14ac:dyDescent="0.2">
      <c r="A3526" s="6" t="s">
        <v>2336</v>
      </c>
      <c r="B3526" s="6" t="s">
        <v>7426</v>
      </c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</row>
    <row r="3527" spans="1:29" ht="26.25" customHeight="1" x14ac:dyDescent="0.2">
      <c r="A3527" s="6" t="s">
        <v>1412</v>
      </c>
      <c r="B3527" s="6" t="s">
        <v>2647</v>
      </c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</row>
    <row r="3528" spans="1:29" ht="26.25" customHeight="1" x14ac:dyDescent="0.2">
      <c r="A3528" s="6" t="s">
        <v>2310</v>
      </c>
      <c r="B3528" s="6" t="s">
        <v>7866</v>
      </c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</row>
    <row r="3529" spans="1:29" ht="26.25" customHeight="1" x14ac:dyDescent="0.2">
      <c r="A3529" s="6" t="s">
        <v>4331</v>
      </c>
      <c r="B3529" s="6" t="s">
        <v>2056</v>
      </c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</row>
    <row r="3530" spans="1:29" ht="26.25" customHeight="1" x14ac:dyDescent="0.2">
      <c r="A3530" s="6" t="s">
        <v>4873</v>
      </c>
      <c r="B3530" s="6" t="s">
        <v>7874</v>
      </c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</row>
    <row r="3531" spans="1:29" ht="26.25" customHeight="1" x14ac:dyDescent="0.2">
      <c r="A3531" s="6" t="s">
        <v>599</v>
      </c>
      <c r="B3531" s="6" t="s">
        <v>7366</v>
      </c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</row>
    <row r="3532" spans="1:29" ht="26.25" customHeight="1" x14ac:dyDescent="0.2">
      <c r="A3532" s="6" t="s">
        <v>5245</v>
      </c>
      <c r="B3532" s="6" t="s">
        <v>1838</v>
      </c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</row>
    <row r="3533" spans="1:29" ht="26.25" customHeight="1" x14ac:dyDescent="0.2">
      <c r="A3533" s="6" t="s">
        <v>3525</v>
      </c>
      <c r="B3533" s="6" t="s">
        <v>4123</v>
      </c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</row>
    <row r="3534" spans="1:29" ht="26.25" customHeight="1" x14ac:dyDescent="0.2">
      <c r="A3534" s="6" t="s">
        <v>1924</v>
      </c>
      <c r="B3534" s="6" t="s">
        <v>5651</v>
      </c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</row>
    <row r="3535" spans="1:29" ht="26.25" customHeight="1" x14ac:dyDescent="0.2">
      <c r="A3535" s="6" t="s">
        <v>213</v>
      </c>
      <c r="B3535" s="6" t="s">
        <v>109</v>
      </c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</row>
    <row r="3536" spans="1:29" ht="26.25" customHeight="1" x14ac:dyDescent="0.2">
      <c r="A3536" s="6" t="s">
        <v>1111</v>
      </c>
      <c r="B3536" s="6" t="s">
        <v>3256</v>
      </c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</row>
    <row r="3537" spans="1:29" ht="26.25" customHeight="1" x14ac:dyDescent="0.2">
      <c r="A3537" s="6" t="s">
        <v>1574</v>
      </c>
      <c r="B3537" s="6" t="s">
        <v>8014</v>
      </c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</row>
    <row r="3538" spans="1:29" ht="26.25" customHeight="1" x14ac:dyDescent="0.2">
      <c r="A3538" s="6" t="s">
        <v>3280</v>
      </c>
      <c r="B3538" s="6" t="s">
        <v>7666</v>
      </c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</row>
    <row r="3539" spans="1:29" ht="26.25" customHeight="1" x14ac:dyDescent="0.2">
      <c r="A3539" s="6" t="s">
        <v>5585</v>
      </c>
      <c r="B3539" s="6" t="s">
        <v>2564</v>
      </c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</row>
    <row r="3540" spans="1:29" ht="26.25" customHeight="1" x14ac:dyDescent="0.2">
      <c r="A3540" s="6" t="s">
        <v>4956</v>
      </c>
      <c r="B3540" s="6" t="s">
        <v>1956</v>
      </c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</row>
    <row r="3541" spans="1:29" ht="26.25" customHeight="1" x14ac:dyDescent="0.2">
      <c r="A3541" s="6" t="s">
        <v>599</v>
      </c>
      <c r="B3541" s="6" t="s">
        <v>7046</v>
      </c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</row>
    <row r="3542" spans="1:29" ht="26.25" customHeight="1" x14ac:dyDescent="0.2">
      <c r="A3542" s="6" t="s">
        <v>723</v>
      </c>
      <c r="B3542" s="6" t="s">
        <v>317</v>
      </c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</row>
    <row r="3543" spans="1:29" ht="26.25" customHeight="1" x14ac:dyDescent="0.2">
      <c r="A3543" s="6" t="s">
        <v>5585</v>
      </c>
      <c r="B3543" s="6" t="s">
        <v>3187</v>
      </c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</row>
    <row r="3544" spans="1:29" ht="26.25" customHeight="1" x14ac:dyDescent="0.2">
      <c r="A3544" s="6" t="s">
        <v>4331</v>
      </c>
      <c r="B3544" s="6" t="s">
        <v>6104</v>
      </c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</row>
    <row r="3545" spans="1:29" ht="26.25" customHeight="1" x14ac:dyDescent="0.2">
      <c r="A3545" s="6" t="s">
        <v>5305</v>
      </c>
      <c r="B3545" s="6" t="s">
        <v>7874</v>
      </c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</row>
    <row r="3546" spans="1:29" ht="26.25" customHeight="1" x14ac:dyDescent="0.2">
      <c r="A3546" s="6" t="s">
        <v>1432</v>
      </c>
      <c r="B3546" s="6" t="s">
        <v>2663</v>
      </c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</row>
    <row r="3547" spans="1:29" ht="26.25" customHeight="1" x14ac:dyDescent="0.2">
      <c r="A3547" s="6" t="s">
        <v>5070</v>
      </c>
      <c r="B3547" s="6" t="s">
        <v>8015</v>
      </c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</row>
    <row r="3548" spans="1:29" ht="26.25" customHeight="1" x14ac:dyDescent="0.2">
      <c r="A3548" s="6" t="s">
        <v>7978</v>
      </c>
      <c r="B3548" s="6" t="s">
        <v>317</v>
      </c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</row>
    <row r="3549" spans="1:29" ht="26.25" customHeight="1" x14ac:dyDescent="0.2">
      <c r="A3549" s="6" t="s">
        <v>1989</v>
      </c>
      <c r="B3549" s="6" t="s">
        <v>6111</v>
      </c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</row>
    <row r="3550" spans="1:29" ht="26.25" customHeight="1" x14ac:dyDescent="0.2">
      <c r="A3550" s="6" t="s">
        <v>6410</v>
      </c>
      <c r="B3550" s="6" t="s">
        <v>147</v>
      </c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</row>
    <row r="3551" spans="1:29" ht="26.25" customHeight="1" x14ac:dyDescent="0.2">
      <c r="A3551" s="6" t="s">
        <v>2941</v>
      </c>
      <c r="B3551" s="6" t="s">
        <v>4788</v>
      </c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</row>
    <row r="3552" spans="1:29" ht="26.25" customHeight="1" x14ac:dyDescent="0.2">
      <c r="A3552" s="6" t="s">
        <v>1536</v>
      </c>
      <c r="B3552" s="6" t="s">
        <v>7951</v>
      </c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</row>
    <row r="3553" spans="1:29" ht="26.25" customHeight="1" x14ac:dyDescent="0.2">
      <c r="A3553" s="6" t="s">
        <v>563</v>
      </c>
      <c r="B3553" s="6" t="s">
        <v>1177</v>
      </c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</row>
    <row r="3554" spans="1:29" ht="26.25" customHeight="1" x14ac:dyDescent="0.2">
      <c r="A3554" s="6" t="s">
        <v>108</v>
      </c>
      <c r="B3554" s="6" t="s">
        <v>4469</v>
      </c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</row>
    <row r="3555" spans="1:29" ht="26.25" customHeight="1" x14ac:dyDescent="0.2">
      <c r="A3555" s="6" t="s">
        <v>1016</v>
      </c>
      <c r="B3555" s="6" t="s">
        <v>2831</v>
      </c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</row>
    <row r="3556" spans="1:29" ht="26.25" customHeight="1" x14ac:dyDescent="0.2">
      <c r="A3556" s="6" t="s">
        <v>2851</v>
      </c>
      <c r="B3556" s="6" t="s">
        <v>6233</v>
      </c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</row>
    <row r="3557" spans="1:29" ht="26.25" customHeight="1" x14ac:dyDescent="0.2">
      <c r="A3557" s="6" t="s">
        <v>4113</v>
      </c>
      <c r="B3557" s="6" t="s">
        <v>1703</v>
      </c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</row>
    <row r="3558" spans="1:29" ht="26.25" customHeight="1" x14ac:dyDescent="0.2">
      <c r="A3558" s="6" t="s">
        <v>715</v>
      </c>
      <c r="B3558" s="6" t="s">
        <v>8016</v>
      </c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</row>
    <row r="3559" spans="1:29" ht="26.25" customHeight="1" x14ac:dyDescent="0.2">
      <c r="A3559" s="6" t="s">
        <v>1432</v>
      </c>
      <c r="B3559" s="6" t="s">
        <v>3660</v>
      </c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</row>
    <row r="3560" spans="1:29" ht="26.25" customHeight="1" x14ac:dyDescent="0.2">
      <c r="A3560" s="6" t="s">
        <v>2635</v>
      </c>
      <c r="B3560" s="6" t="s">
        <v>1524</v>
      </c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</row>
    <row r="3561" spans="1:29" ht="26.25" customHeight="1" x14ac:dyDescent="0.2">
      <c r="A3561" s="6" t="s">
        <v>7094</v>
      </c>
      <c r="B3561" s="6" t="s">
        <v>738</v>
      </c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</row>
    <row r="3562" spans="1:29" ht="26.25" customHeight="1" x14ac:dyDescent="0.2">
      <c r="A3562" s="6"/>
      <c r="B3562" s="6" t="s">
        <v>4481</v>
      </c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</row>
    <row r="3563" spans="1:29" ht="26.25" customHeight="1" x14ac:dyDescent="0.2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</row>
    <row r="3564" spans="1:29" ht="26.25" customHeight="1" x14ac:dyDescent="0.2">
      <c r="A3564" s="35"/>
      <c r="B3564" s="35"/>
      <c r="C3564" s="35"/>
      <c r="D3564" s="35"/>
      <c r="E3564" s="35"/>
      <c r="F3564" s="35"/>
      <c r="G3564" s="6"/>
      <c r="H3564" s="35"/>
      <c r="I3564" s="35"/>
      <c r="J3564" s="35"/>
      <c r="K3564" s="35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</row>
  </sheetData>
  <mergeCells count="1">
    <mergeCell ref="B2:B3"/>
  </mergeCells>
  <conditionalFormatting sqref="F62:I2236 J180:K2236 L181:L2236">
    <cfRule type="cellIs" dxfId="0" priority="1" stopIfTrue="1" operator="between">
      <formula>61002749988</formula>
      <formula>183008000000</formula>
    </cfRule>
  </conditionalFormatting>
  <pageMargins left="0.19685039370078741" right="0" top="0" bottom="0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1000"/>
  <sheetViews>
    <sheetView topLeftCell="EN4" workbookViewId="0">
      <selection activeCell="EY4" sqref="EY4"/>
    </sheetView>
  </sheetViews>
  <sheetFormatPr defaultColWidth="14.3515625" defaultRowHeight="15" customHeight="1" x14ac:dyDescent="0.2"/>
  <cols>
    <col min="1" max="2" width="10.20703125" customWidth="1"/>
    <col min="3" max="3" width="8.13671875" customWidth="1"/>
    <col min="4" max="6" width="10.20703125" customWidth="1"/>
    <col min="7" max="7" width="13.61328125" customWidth="1"/>
    <col min="8" max="8" width="14.203125" customWidth="1"/>
    <col min="9" max="9" width="10.20703125" customWidth="1"/>
    <col min="10" max="10" width="10.35546875" customWidth="1"/>
    <col min="11" max="11" width="10.20703125" customWidth="1"/>
    <col min="12" max="12" width="9.765625" customWidth="1"/>
    <col min="13" max="13" width="6.953125" customWidth="1"/>
    <col min="14" max="15" width="10.20703125" customWidth="1"/>
    <col min="16" max="16" width="8.13671875" customWidth="1"/>
    <col min="17" max="19" width="10.20703125" customWidth="1"/>
    <col min="20" max="20" width="13.61328125" customWidth="1"/>
    <col min="21" max="21" width="14.203125" customWidth="1"/>
    <col min="22" max="22" width="10.20703125" customWidth="1"/>
    <col min="23" max="23" width="10.35546875" customWidth="1"/>
    <col min="24" max="24" width="10.20703125" customWidth="1"/>
    <col min="25" max="25" width="9.765625" customWidth="1"/>
    <col min="26" max="26" width="6.953125" customWidth="1"/>
    <col min="27" max="28" width="10.20703125" customWidth="1"/>
    <col min="29" max="29" width="8.13671875" customWidth="1"/>
    <col min="30" max="32" width="10.20703125" customWidth="1"/>
    <col min="33" max="33" width="13.61328125" customWidth="1"/>
    <col min="34" max="34" width="14.203125" customWidth="1"/>
    <col min="35" max="35" width="10.20703125" customWidth="1"/>
    <col min="36" max="36" width="10.35546875" customWidth="1"/>
    <col min="37" max="37" width="10.20703125" customWidth="1"/>
    <col min="38" max="38" width="9.765625" customWidth="1"/>
    <col min="39" max="39" width="6.953125" customWidth="1"/>
    <col min="40" max="41" width="10.20703125" customWidth="1"/>
    <col min="42" max="42" width="8.13671875" customWidth="1"/>
    <col min="43" max="45" width="10.20703125" customWidth="1"/>
    <col min="46" max="46" width="13.61328125" customWidth="1"/>
    <col min="47" max="47" width="14.203125" customWidth="1"/>
    <col min="48" max="48" width="10.20703125" customWidth="1"/>
    <col min="49" max="49" width="10.35546875" customWidth="1"/>
    <col min="50" max="50" width="10.20703125" customWidth="1"/>
    <col min="51" max="51" width="13.31640625" customWidth="1"/>
    <col min="52" max="52" width="6.953125" customWidth="1"/>
    <col min="53" max="54" width="10.20703125" customWidth="1"/>
    <col min="55" max="55" width="8.13671875" customWidth="1"/>
    <col min="56" max="58" width="10.20703125" customWidth="1"/>
    <col min="59" max="59" width="13.61328125" customWidth="1"/>
    <col min="60" max="60" width="14.203125" customWidth="1"/>
    <col min="61" max="61" width="10.20703125" customWidth="1"/>
    <col min="62" max="62" width="10.35546875" customWidth="1"/>
    <col min="63" max="63" width="10.20703125" customWidth="1"/>
    <col min="64" max="64" width="9.765625" customWidth="1"/>
    <col min="65" max="65" width="6.953125" customWidth="1"/>
    <col min="66" max="67" width="10.20703125" customWidth="1"/>
    <col min="68" max="68" width="8.13671875" customWidth="1"/>
    <col min="69" max="71" width="10.20703125" customWidth="1"/>
    <col min="72" max="72" width="13.61328125" customWidth="1"/>
    <col min="73" max="73" width="14.203125" customWidth="1"/>
    <col min="74" max="74" width="10.20703125" customWidth="1"/>
    <col min="75" max="75" width="10.35546875" customWidth="1"/>
    <col min="76" max="76" width="10.20703125" customWidth="1"/>
    <col min="77" max="77" width="9.765625" customWidth="1"/>
    <col min="78" max="78" width="6.953125" customWidth="1"/>
    <col min="79" max="80" width="10.20703125" customWidth="1"/>
    <col min="81" max="81" width="8.13671875" customWidth="1"/>
    <col min="82" max="84" width="10.20703125" customWidth="1"/>
    <col min="85" max="85" width="13.61328125" customWidth="1"/>
    <col min="86" max="86" width="14.203125" customWidth="1"/>
    <col min="87" max="87" width="10.20703125" customWidth="1"/>
    <col min="88" max="88" width="10.35546875" customWidth="1"/>
    <col min="89" max="89" width="10.20703125" customWidth="1"/>
    <col min="90" max="90" width="9.765625" customWidth="1"/>
    <col min="91" max="91" width="6.953125" customWidth="1"/>
    <col min="92" max="93" width="10.20703125" customWidth="1"/>
    <col min="94" max="94" width="8.13671875" customWidth="1"/>
    <col min="95" max="97" width="10.20703125" customWidth="1"/>
    <col min="98" max="98" width="13.61328125" customWidth="1"/>
    <col min="99" max="99" width="14.203125" customWidth="1"/>
    <col min="100" max="100" width="10.20703125" customWidth="1"/>
    <col min="101" max="101" width="10.35546875" customWidth="1"/>
    <col min="102" max="102" width="10.20703125" customWidth="1"/>
    <col min="103" max="103" width="9.765625" customWidth="1"/>
    <col min="104" max="104" width="6.953125" customWidth="1"/>
    <col min="105" max="106" width="10.20703125" customWidth="1"/>
    <col min="107" max="107" width="8.13671875" customWidth="1"/>
    <col min="108" max="110" width="10.20703125" customWidth="1"/>
    <col min="111" max="111" width="13.61328125" customWidth="1"/>
    <col min="112" max="112" width="14.203125" customWidth="1"/>
    <col min="113" max="113" width="10.20703125" customWidth="1"/>
    <col min="114" max="114" width="10.35546875" customWidth="1"/>
    <col min="115" max="115" width="10.20703125" customWidth="1"/>
    <col min="116" max="116" width="9.765625" customWidth="1"/>
    <col min="117" max="117" width="6.953125" customWidth="1"/>
    <col min="118" max="119" width="10.20703125" customWidth="1"/>
    <col min="120" max="120" width="8.13671875" customWidth="1"/>
    <col min="121" max="123" width="10.20703125" customWidth="1"/>
    <col min="124" max="124" width="13.61328125" customWidth="1"/>
    <col min="125" max="125" width="14.203125" customWidth="1"/>
    <col min="126" max="126" width="10.20703125" customWidth="1"/>
    <col min="127" max="127" width="10.35546875" customWidth="1"/>
    <col min="128" max="128" width="10.20703125" customWidth="1"/>
    <col min="129" max="129" width="9.765625" customWidth="1"/>
    <col min="130" max="130" width="6.953125" customWidth="1"/>
    <col min="131" max="132" width="10.20703125" customWidth="1"/>
    <col min="133" max="133" width="8.13671875" customWidth="1"/>
    <col min="134" max="136" width="10.20703125" customWidth="1"/>
    <col min="137" max="137" width="13.61328125" customWidth="1"/>
    <col min="138" max="138" width="14.203125" customWidth="1"/>
    <col min="139" max="139" width="10.20703125" customWidth="1"/>
    <col min="140" max="140" width="10.35546875" customWidth="1"/>
    <col min="141" max="141" width="10.20703125" customWidth="1"/>
    <col min="142" max="142" width="9.765625" customWidth="1"/>
    <col min="143" max="143" width="6.953125" customWidth="1"/>
    <col min="144" max="145" width="10.20703125" customWidth="1"/>
    <col min="146" max="146" width="8.13671875" customWidth="1"/>
    <col min="147" max="149" width="10.20703125" customWidth="1"/>
    <col min="150" max="150" width="13.61328125" customWidth="1"/>
    <col min="151" max="151" width="14.203125" customWidth="1"/>
    <col min="152" max="152" width="10.20703125" customWidth="1"/>
    <col min="153" max="153" width="10.35546875" customWidth="1"/>
    <col min="154" max="154" width="10.20703125" customWidth="1"/>
    <col min="155" max="155" width="9.765625" customWidth="1"/>
    <col min="156" max="156" width="6.953125" customWidth="1"/>
  </cols>
  <sheetData>
    <row r="1" spans="1:156" ht="12.75" customHeight="1" x14ac:dyDescent="0.2">
      <c r="A1" s="126" t="str">
        <f>اندراج!$F$2</f>
        <v>مردان</v>
      </c>
      <c r="B1" s="127"/>
      <c r="C1" s="127"/>
      <c r="D1" s="127"/>
      <c r="E1" s="127"/>
      <c r="F1" s="128"/>
      <c r="G1" s="134" t="s">
        <v>8017</v>
      </c>
      <c r="H1" s="127"/>
      <c r="I1" s="127"/>
      <c r="J1" s="127"/>
      <c r="K1" s="127"/>
      <c r="L1" s="127"/>
      <c r="M1" s="128"/>
      <c r="N1" s="126" t="str">
        <f>اندراج!$F$2</f>
        <v>مردان</v>
      </c>
      <c r="O1" s="127"/>
      <c r="P1" s="127"/>
      <c r="Q1" s="127"/>
      <c r="R1" s="127"/>
      <c r="S1" s="128"/>
      <c r="T1" s="134" t="s">
        <v>8017</v>
      </c>
      <c r="U1" s="127"/>
      <c r="V1" s="127"/>
      <c r="W1" s="127"/>
      <c r="X1" s="127"/>
      <c r="Y1" s="127"/>
      <c r="Z1" s="128"/>
      <c r="AA1" s="126" t="str">
        <f>اندراج!$F$2</f>
        <v>مردان</v>
      </c>
      <c r="AB1" s="127"/>
      <c r="AC1" s="127"/>
      <c r="AD1" s="127"/>
      <c r="AE1" s="127"/>
      <c r="AF1" s="128"/>
      <c r="AG1" s="134" t="s">
        <v>8017</v>
      </c>
      <c r="AH1" s="127"/>
      <c r="AI1" s="127"/>
      <c r="AJ1" s="127"/>
      <c r="AK1" s="127"/>
      <c r="AL1" s="127"/>
      <c r="AM1" s="128"/>
      <c r="AN1" s="126" t="str">
        <f>اندراج!$F$2</f>
        <v>مردان</v>
      </c>
      <c r="AO1" s="127"/>
      <c r="AP1" s="127"/>
      <c r="AQ1" s="127"/>
      <c r="AR1" s="127"/>
      <c r="AS1" s="128"/>
      <c r="AT1" s="134" t="s">
        <v>8017</v>
      </c>
      <c r="AU1" s="127"/>
      <c r="AV1" s="127"/>
      <c r="AW1" s="127"/>
      <c r="AX1" s="127"/>
      <c r="AY1" s="127"/>
      <c r="AZ1" s="128"/>
      <c r="BA1" s="126" t="str">
        <f>اندراج!$F$2</f>
        <v>مردان</v>
      </c>
      <c r="BB1" s="127"/>
      <c r="BC1" s="127"/>
      <c r="BD1" s="127"/>
      <c r="BE1" s="127"/>
      <c r="BF1" s="128"/>
      <c r="BG1" s="134" t="s">
        <v>8017</v>
      </c>
      <c r="BH1" s="127"/>
      <c r="BI1" s="127"/>
      <c r="BJ1" s="127"/>
      <c r="BK1" s="127"/>
      <c r="BL1" s="127"/>
      <c r="BM1" s="128"/>
      <c r="BN1" s="126" t="str">
        <f>اندراج!$F$2</f>
        <v>مردان</v>
      </c>
      <c r="BO1" s="127"/>
      <c r="BP1" s="127"/>
      <c r="BQ1" s="127"/>
      <c r="BR1" s="127"/>
      <c r="BS1" s="128"/>
      <c r="BT1" s="134" t="s">
        <v>8017</v>
      </c>
      <c r="BU1" s="127"/>
      <c r="BV1" s="127"/>
      <c r="BW1" s="127"/>
      <c r="BX1" s="127"/>
      <c r="BY1" s="127"/>
      <c r="BZ1" s="128"/>
      <c r="CA1" s="126" t="str">
        <f>اندراج!$F$2</f>
        <v>مردان</v>
      </c>
      <c r="CB1" s="127"/>
      <c r="CC1" s="127"/>
      <c r="CD1" s="127"/>
      <c r="CE1" s="127"/>
      <c r="CF1" s="128"/>
      <c r="CG1" s="134" t="s">
        <v>8017</v>
      </c>
      <c r="CH1" s="127"/>
      <c r="CI1" s="127"/>
      <c r="CJ1" s="127"/>
      <c r="CK1" s="127"/>
      <c r="CL1" s="127"/>
      <c r="CM1" s="128"/>
      <c r="CN1" s="126" t="str">
        <f>اندراج!$F$2</f>
        <v>مردان</v>
      </c>
      <c r="CO1" s="127"/>
      <c r="CP1" s="127"/>
      <c r="CQ1" s="127"/>
      <c r="CR1" s="127"/>
      <c r="CS1" s="128"/>
      <c r="CT1" s="134" t="s">
        <v>8017</v>
      </c>
      <c r="CU1" s="127"/>
      <c r="CV1" s="127"/>
      <c r="CW1" s="127"/>
      <c r="CX1" s="127"/>
      <c r="CY1" s="127"/>
      <c r="CZ1" s="128"/>
      <c r="DA1" s="126" t="str">
        <f>اندراج!$F$2</f>
        <v>مردان</v>
      </c>
      <c r="DB1" s="127"/>
      <c r="DC1" s="127"/>
      <c r="DD1" s="127"/>
      <c r="DE1" s="127"/>
      <c r="DF1" s="128"/>
      <c r="DG1" s="134" t="s">
        <v>8017</v>
      </c>
      <c r="DH1" s="127"/>
      <c r="DI1" s="127"/>
      <c r="DJ1" s="127"/>
      <c r="DK1" s="127"/>
      <c r="DL1" s="127"/>
      <c r="DM1" s="128"/>
      <c r="DN1" s="126" t="str">
        <f>اندراج!$F$2</f>
        <v>مردان</v>
      </c>
      <c r="DO1" s="127"/>
      <c r="DP1" s="127"/>
      <c r="DQ1" s="127"/>
      <c r="DR1" s="127"/>
      <c r="DS1" s="128"/>
      <c r="DT1" s="134" t="s">
        <v>8017</v>
      </c>
      <c r="DU1" s="127"/>
      <c r="DV1" s="127"/>
      <c r="DW1" s="127"/>
      <c r="DX1" s="127"/>
      <c r="DY1" s="127"/>
      <c r="DZ1" s="128"/>
      <c r="EA1" s="126" t="str">
        <f>اندراج!$F$2</f>
        <v>مردان</v>
      </c>
      <c r="EB1" s="127"/>
      <c r="EC1" s="127"/>
      <c r="ED1" s="127"/>
      <c r="EE1" s="127"/>
      <c r="EF1" s="128"/>
      <c r="EG1" s="134" t="s">
        <v>8017</v>
      </c>
      <c r="EH1" s="127"/>
      <c r="EI1" s="127"/>
      <c r="EJ1" s="127"/>
      <c r="EK1" s="127"/>
      <c r="EL1" s="127"/>
      <c r="EM1" s="128"/>
      <c r="EN1" s="126" t="str">
        <f>اندراج!$F$2</f>
        <v>مردان</v>
      </c>
      <c r="EO1" s="127"/>
      <c r="EP1" s="127"/>
      <c r="EQ1" s="127"/>
      <c r="ER1" s="127"/>
      <c r="ES1" s="128"/>
      <c r="ET1" s="134" t="s">
        <v>8017</v>
      </c>
      <c r="EU1" s="127"/>
      <c r="EV1" s="127"/>
      <c r="EW1" s="127"/>
      <c r="EX1" s="127"/>
      <c r="EY1" s="127"/>
      <c r="EZ1" s="128"/>
    </row>
    <row r="2" spans="1:156" ht="12.75" customHeight="1" x14ac:dyDescent="0.2">
      <c r="A2" s="129"/>
      <c r="B2" s="125"/>
      <c r="C2" s="125"/>
      <c r="D2" s="125"/>
      <c r="E2" s="125"/>
      <c r="F2" s="130"/>
      <c r="G2" s="129"/>
      <c r="H2" s="125"/>
      <c r="I2" s="125"/>
      <c r="J2" s="125"/>
      <c r="K2" s="125"/>
      <c r="L2" s="125"/>
      <c r="M2" s="130"/>
      <c r="N2" s="129"/>
      <c r="O2" s="125"/>
      <c r="P2" s="125"/>
      <c r="Q2" s="125"/>
      <c r="R2" s="125"/>
      <c r="S2" s="130"/>
      <c r="T2" s="129"/>
      <c r="U2" s="125"/>
      <c r="V2" s="125"/>
      <c r="W2" s="125"/>
      <c r="X2" s="125"/>
      <c r="Y2" s="125"/>
      <c r="Z2" s="130"/>
      <c r="AA2" s="129"/>
      <c r="AB2" s="125"/>
      <c r="AC2" s="125"/>
      <c r="AD2" s="125"/>
      <c r="AE2" s="125"/>
      <c r="AF2" s="130"/>
      <c r="AG2" s="129"/>
      <c r="AH2" s="125"/>
      <c r="AI2" s="125"/>
      <c r="AJ2" s="125"/>
      <c r="AK2" s="125"/>
      <c r="AL2" s="125"/>
      <c r="AM2" s="130"/>
      <c r="AN2" s="129"/>
      <c r="AO2" s="125"/>
      <c r="AP2" s="125"/>
      <c r="AQ2" s="125"/>
      <c r="AR2" s="125"/>
      <c r="AS2" s="130"/>
      <c r="AT2" s="129"/>
      <c r="AU2" s="125"/>
      <c r="AV2" s="125"/>
      <c r="AW2" s="125"/>
      <c r="AX2" s="125"/>
      <c r="AY2" s="125"/>
      <c r="AZ2" s="130"/>
      <c r="BA2" s="129"/>
      <c r="BB2" s="125"/>
      <c r="BC2" s="125"/>
      <c r="BD2" s="125"/>
      <c r="BE2" s="125"/>
      <c r="BF2" s="130"/>
      <c r="BG2" s="129"/>
      <c r="BH2" s="125"/>
      <c r="BI2" s="125"/>
      <c r="BJ2" s="125"/>
      <c r="BK2" s="125"/>
      <c r="BL2" s="125"/>
      <c r="BM2" s="130"/>
      <c r="BN2" s="129"/>
      <c r="BO2" s="125"/>
      <c r="BP2" s="125"/>
      <c r="BQ2" s="125"/>
      <c r="BR2" s="125"/>
      <c r="BS2" s="130"/>
      <c r="BT2" s="129"/>
      <c r="BU2" s="125"/>
      <c r="BV2" s="125"/>
      <c r="BW2" s="125"/>
      <c r="BX2" s="125"/>
      <c r="BY2" s="125"/>
      <c r="BZ2" s="130"/>
      <c r="CA2" s="129"/>
      <c r="CB2" s="125"/>
      <c r="CC2" s="125"/>
      <c r="CD2" s="125"/>
      <c r="CE2" s="125"/>
      <c r="CF2" s="130"/>
      <c r="CG2" s="129"/>
      <c r="CH2" s="125"/>
      <c r="CI2" s="125"/>
      <c r="CJ2" s="125"/>
      <c r="CK2" s="125"/>
      <c r="CL2" s="125"/>
      <c r="CM2" s="130"/>
      <c r="CN2" s="129"/>
      <c r="CO2" s="125"/>
      <c r="CP2" s="125"/>
      <c r="CQ2" s="125"/>
      <c r="CR2" s="125"/>
      <c r="CS2" s="130"/>
      <c r="CT2" s="129"/>
      <c r="CU2" s="125"/>
      <c r="CV2" s="125"/>
      <c r="CW2" s="125"/>
      <c r="CX2" s="125"/>
      <c r="CY2" s="125"/>
      <c r="CZ2" s="130"/>
      <c r="DA2" s="129"/>
      <c r="DB2" s="125"/>
      <c r="DC2" s="125"/>
      <c r="DD2" s="125"/>
      <c r="DE2" s="125"/>
      <c r="DF2" s="130"/>
      <c r="DG2" s="129"/>
      <c r="DH2" s="125"/>
      <c r="DI2" s="125"/>
      <c r="DJ2" s="125"/>
      <c r="DK2" s="125"/>
      <c r="DL2" s="125"/>
      <c r="DM2" s="130"/>
      <c r="DN2" s="129"/>
      <c r="DO2" s="125"/>
      <c r="DP2" s="125"/>
      <c r="DQ2" s="125"/>
      <c r="DR2" s="125"/>
      <c r="DS2" s="130"/>
      <c r="DT2" s="129"/>
      <c r="DU2" s="125"/>
      <c r="DV2" s="125"/>
      <c r="DW2" s="125"/>
      <c r="DX2" s="125"/>
      <c r="DY2" s="125"/>
      <c r="DZ2" s="130"/>
      <c r="EA2" s="129"/>
      <c r="EB2" s="125"/>
      <c r="EC2" s="125"/>
      <c r="ED2" s="125"/>
      <c r="EE2" s="125"/>
      <c r="EF2" s="130"/>
      <c r="EG2" s="129"/>
      <c r="EH2" s="125"/>
      <c r="EI2" s="125"/>
      <c r="EJ2" s="125"/>
      <c r="EK2" s="125"/>
      <c r="EL2" s="125"/>
      <c r="EM2" s="130"/>
      <c r="EN2" s="129"/>
      <c r="EO2" s="125"/>
      <c r="EP2" s="125"/>
      <c r="EQ2" s="125"/>
      <c r="ER2" s="125"/>
      <c r="ES2" s="130"/>
      <c r="ET2" s="129"/>
      <c r="EU2" s="125"/>
      <c r="EV2" s="125"/>
      <c r="EW2" s="125"/>
      <c r="EX2" s="125"/>
      <c r="EY2" s="125"/>
      <c r="EZ2" s="130"/>
    </row>
    <row r="3" spans="1:156" ht="12.75" customHeight="1" x14ac:dyDescent="0.2">
      <c r="A3" s="131"/>
      <c r="B3" s="132"/>
      <c r="C3" s="132"/>
      <c r="D3" s="132"/>
      <c r="E3" s="132"/>
      <c r="F3" s="133"/>
      <c r="G3" s="131"/>
      <c r="H3" s="132"/>
      <c r="I3" s="132"/>
      <c r="J3" s="132"/>
      <c r="K3" s="132"/>
      <c r="L3" s="132"/>
      <c r="M3" s="133"/>
      <c r="N3" s="131"/>
      <c r="O3" s="132"/>
      <c r="P3" s="132"/>
      <c r="Q3" s="132"/>
      <c r="R3" s="132"/>
      <c r="S3" s="133"/>
      <c r="T3" s="131"/>
      <c r="U3" s="132"/>
      <c r="V3" s="132"/>
      <c r="W3" s="132"/>
      <c r="X3" s="132"/>
      <c r="Y3" s="132"/>
      <c r="Z3" s="133"/>
      <c r="AA3" s="131"/>
      <c r="AB3" s="132"/>
      <c r="AC3" s="132"/>
      <c r="AD3" s="132"/>
      <c r="AE3" s="132"/>
      <c r="AF3" s="133"/>
      <c r="AG3" s="131"/>
      <c r="AH3" s="132"/>
      <c r="AI3" s="132"/>
      <c r="AJ3" s="132"/>
      <c r="AK3" s="132"/>
      <c r="AL3" s="132"/>
      <c r="AM3" s="133"/>
      <c r="AN3" s="131"/>
      <c r="AO3" s="132"/>
      <c r="AP3" s="132"/>
      <c r="AQ3" s="132"/>
      <c r="AR3" s="132"/>
      <c r="AS3" s="133"/>
      <c r="AT3" s="131"/>
      <c r="AU3" s="132"/>
      <c r="AV3" s="132"/>
      <c r="AW3" s="132"/>
      <c r="AX3" s="132"/>
      <c r="AY3" s="132"/>
      <c r="AZ3" s="133"/>
      <c r="BA3" s="131"/>
      <c r="BB3" s="132"/>
      <c r="BC3" s="132"/>
      <c r="BD3" s="132"/>
      <c r="BE3" s="132"/>
      <c r="BF3" s="133"/>
      <c r="BG3" s="131"/>
      <c r="BH3" s="132"/>
      <c r="BI3" s="132"/>
      <c r="BJ3" s="132"/>
      <c r="BK3" s="132"/>
      <c r="BL3" s="132"/>
      <c r="BM3" s="133"/>
      <c r="BN3" s="131"/>
      <c r="BO3" s="132"/>
      <c r="BP3" s="132"/>
      <c r="BQ3" s="132"/>
      <c r="BR3" s="132"/>
      <c r="BS3" s="133"/>
      <c r="BT3" s="131"/>
      <c r="BU3" s="132"/>
      <c r="BV3" s="132"/>
      <c r="BW3" s="132"/>
      <c r="BX3" s="132"/>
      <c r="BY3" s="132"/>
      <c r="BZ3" s="133"/>
      <c r="CA3" s="131"/>
      <c r="CB3" s="132"/>
      <c r="CC3" s="132"/>
      <c r="CD3" s="132"/>
      <c r="CE3" s="132"/>
      <c r="CF3" s="133"/>
      <c r="CG3" s="131"/>
      <c r="CH3" s="132"/>
      <c r="CI3" s="132"/>
      <c r="CJ3" s="132"/>
      <c r="CK3" s="132"/>
      <c r="CL3" s="132"/>
      <c r="CM3" s="133"/>
      <c r="CN3" s="131"/>
      <c r="CO3" s="132"/>
      <c r="CP3" s="132"/>
      <c r="CQ3" s="132"/>
      <c r="CR3" s="132"/>
      <c r="CS3" s="133"/>
      <c r="CT3" s="131"/>
      <c r="CU3" s="132"/>
      <c r="CV3" s="132"/>
      <c r="CW3" s="132"/>
      <c r="CX3" s="132"/>
      <c r="CY3" s="132"/>
      <c r="CZ3" s="133"/>
      <c r="DA3" s="131"/>
      <c r="DB3" s="132"/>
      <c r="DC3" s="132"/>
      <c r="DD3" s="132"/>
      <c r="DE3" s="132"/>
      <c r="DF3" s="133"/>
      <c r="DG3" s="131"/>
      <c r="DH3" s="132"/>
      <c r="DI3" s="132"/>
      <c r="DJ3" s="132"/>
      <c r="DK3" s="132"/>
      <c r="DL3" s="132"/>
      <c r="DM3" s="133"/>
      <c r="DN3" s="131"/>
      <c r="DO3" s="132"/>
      <c r="DP3" s="132"/>
      <c r="DQ3" s="132"/>
      <c r="DR3" s="132"/>
      <c r="DS3" s="133"/>
      <c r="DT3" s="131"/>
      <c r="DU3" s="132"/>
      <c r="DV3" s="132"/>
      <c r="DW3" s="132"/>
      <c r="DX3" s="132"/>
      <c r="DY3" s="132"/>
      <c r="DZ3" s="133"/>
      <c r="EA3" s="131"/>
      <c r="EB3" s="132"/>
      <c r="EC3" s="132"/>
      <c r="ED3" s="132"/>
      <c r="EE3" s="132"/>
      <c r="EF3" s="133"/>
      <c r="EG3" s="131"/>
      <c r="EH3" s="132"/>
      <c r="EI3" s="132"/>
      <c r="EJ3" s="132"/>
      <c r="EK3" s="132"/>
      <c r="EL3" s="132"/>
      <c r="EM3" s="133"/>
      <c r="EN3" s="131"/>
      <c r="EO3" s="132"/>
      <c r="EP3" s="132"/>
      <c r="EQ3" s="132"/>
      <c r="ER3" s="132"/>
      <c r="ES3" s="133"/>
      <c r="ET3" s="131"/>
      <c r="EU3" s="132"/>
      <c r="EV3" s="132"/>
      <c r="EW3" s="132"/>
      <c r="EX3" s="132"/>
      <c r="EY3" s="132"/>
      <c r="EZ3" s="133"/>
    </row>
    <row r="4" spans="1:156" ht="12.75" customHeight="1" x14ac:dyDescent="0.2">
      <c r="A4" s="36" t="s">
        <v>8018</v>
      </c>
      <c r="B4" s="36" t="s">
        <v>8019</v>
      </c>
      <c r="C4" s="36" t="s">
        <v>8020</v>
      </c>
      <c r="D4" s="36" t="s">
        <v>8021</v>
      </c>
      <c r="E4" s="36" t="s">
        <v>8022</v>
      </c>
      <c r="F4" s="36" t="s">
        <v>8023</v>
      </c>
      <c r="G4" s="36" t="s">
        <v>8024</v>
      </c>
      <c r="H4" s="36" t="s">
        <v>8025</v>
      </c>
      <c r="I4" s="36" t="s">
        <v>8026</v>
      </c>
      <c r="J4" s="36" t="s">
        <v>8027</v>
      </c>
      <c r="K4" s="36" t="s">
        <v>8028</v>
      </c>
      <c r="L4" s="36" t="s">
        <v>8029</v>
      </c>
      <c r="M4" s="37" t="s">
        <v>8030</v>
      </c>
      <c r="N4" s="36" t="s">
        <v>8018</v>
      </c>
      <c r="O4" s="36" t="s">
        <v>8019</v>
      </c>
      <c r="P4" s="36" t="s">
        <v>8020</v>
      </c>
      <c r="Q4" s="36" t="s">
        <v>8021</v>
      </c>
      <c r="R4" s="36" t="s">
        <v>8022</v>
      </c>
      <c r="S4" s="36" t="s">
        <v>8023</v>
      </c>
      <c r="T4" s="36" t="s">
        <v>8024</v>
      </c>
      <c r="U4" s="36" t="s">
        <v>8025</v>
      </c>
      <c r="V4" s="36" t="s">
        <v>8026</v>
      </c>
      <c r="W4" s="36" t="s">
        <v>8027</v>
      </c>
      <c r="X4" s="36" t="s">
        <v>8028</v>
      </c>
      <c r="Y4" s="36" t="s">
        <v>8029</v>
      </c>
      <c r="Z4" s="37" t="s">
        <v>8031</v>
      </c>
      <c r="AA4" s="36" t="s">
        <v>8018</v>
      </c>
      <c r="AB4" s="36" t="s">
        <v>8019</v>
      </c>
      <c r="AC4" s="36" t="s">
        <v>8020</v>
      </c>
      <c r="AD4" s="36" t="s">
        <v>8021</v>
      </c>
      <c r="AE4" s="36" t="s">
        <v>8022</v>
      </c>
      <c r="AF4" s="36" t="s">
        <v>8023</v>
      </c>
      <c r="AG4" s="36" t="s">
        <v>8024</v>
      </c>
      <c r="AH4" s="36" t="s">
        <v>8025</v>
      </c>
      <c r="AI4" s="36" t="s">
        <v>8026</v>
      </c>
      <c r="AJ4" s="36" t="s">
        <v>8027</v>
      </c>
      <c r="AK4" s="36" t="s">
        <v>8028</v>
      </c>
      <c r="AL4" s="36" t="s">
        <v>8029</v>
      </c>
      <c r="AM4" s="36" t="s">
        <v>8032</v>
      </c>
      <c r="AN4" s="36" t="s">
        <v>8018</v>
      </c>
      <c r="AO4" s="36" t="s">
        <v>8019</v>
      </c>
      <c r="AP4" s="36" t="s">
        <v>8020</v>
      </c>
      <c r="AQ4" s="36" t="s">
        <v>8021</v>
      </c>
      <c r="AR4" s="36" t="s">
        <v>8033</v>
      </c>
      <c r="AS4" s="36" t="s">
        <v>8023</v>
      </c>
      <c r="AT4" s="36" t="s">
        <v>8024</v>
      </c>
      <c r="AU4" s="36" t="s">
        <v>8025</v>
      </c>
      <c r="AV4" s="36" t="s">
        <v>8026</v>
      </c>
      <c r="AW4" s="36" t="s">
        <v>8027</v>
      </c>
      <c r="AX4" s="36" t="s">
        <v>8028</v>
      </c>
      <c r="AY4" s="36" t="s">
        <v>8029</v>
      </c>
      <c r="AZ4" s="36" t="s">
        <v>8034</v>
      </c>
      <c r="BA4" s="36" t="s">
        <v>8018</v>
      </c>
      <c r="BB4" s="36" t="s">
        <v>8019</v>
      </c>
      <c r="BC4" s="36" t="s">
        <v>8020</v>
      </c>
      <c r="BD4" s="36" t="s">
        <v>8021</v>
      </c>
      <c r="BE4" s="36" t="s">
        <v>8022</v>
      </c>
      <c r="BF4" s="36" t="s">
        <v>8023</v>
      </c>
      <c r="BG4" s="36" t="s">
        <v>8024</v>
      </c>
      <c r="BH4" s="36" t="s">
        <v>8025</v>
      </c>
      <c r="BI4" s="36" t="s">
        <v>8026</v>
      </c>
      <c r="BJ4" s="36" t="s">
        <v>8027</v>
      </c>
      <c r="BK4" s="36" t="s">
        <v>8028</v>
      </c>
      <c r="BL4" s="36" t="s">
        <v>8029</v>
      </c>
      <c r="BM4" s="36" t="s">
        <v>8035</v>
      </c>
      <c r="BN4" s="36" t="s">
        <v>8018</v>
      </c>
      <c r="BO4" s="36" t="s">
        <v>8019</v>
      </c>
      <c r="BP4" s="36" t="s">
        <v>8020</v>
      </c>
      <c r="BQ4" s="36" t="s">
        <v>8021</v>
      </c>
      <c r="BR4" s="36" t="s">
        <v>8022</v>
      </c>
      <c r="BS4" s="36" t="s">
        <v>8023</v>
      </c>
      <c r="BT4" s="36" t="s">
        <v>8024</v>
      </c>
      <c r="BU4" s="36" t="s">
        <v>8025</v>
      </c>
      <c r="BV4" s="36" t="s">
        <v>8026</v>
      </c>
      <c r="BW4" s="36" t="s">
        <v>8027</v>
      </c>
      <c r="BX4" s="36" t="s">
        <v>8028</v>
      </c>
      <c r="BY4" s="36" t="s">
        <v>8029</v>
      </c>
      <c r="BZ4" s="36" t="s">
        <v>8036</v>
      </c>
      <c r="CA4" s="36" t="s">
        <v>8018</v>
      </c>
      <c r="CB4" s="36" t="s">
        <v>8019</v>
      </c>
      <c r="CC4" s="36" t="s">
        <v>8020</v>
      </c>
      <c r="CD4" s="36" t="s">
        <v>8021</v>
      </c>
      <c r="CE4" s="36" t="s">
        <v>8022</v>
      </c>
      <c r="CF4" s="36" t="s">
        <v>8023</v>
      </c>
      <c r="CG4" s="36" t="s">
        <v>8024</v>
      </c>
      <c r="CH4" s="36" t="s">
        <v>8025</v>
      </c>
      <c r="CI4" s="36" t="s">
        <v>8026</v>
      </c>
      <c r="CJ4" s="36" t="s">
        <v>8027</v>
      </c>
      <c r="CK4" s="36" t="s">
        <v>8028</v>
      </c>
      <c r="CL4" s="36" t="s">
        <v>8029</v>
      </c>
      <c r="CM4" s="36" t="s">
        <v>8037</v>
      </c>
      <c r="CN4" s="36" t="s">
        <v>8018</v>
      </c>
      <c r="CO4" s="36" t="s">
        <v>8019</v>
      </c>
      <c r="CP4" s="36" t="s">
        <v>8020</v>
      </c>
      <c r="CQ4" s="36" t="s">
        <v>8021</v>
      </c>
      <c r="CR4" s="36" t="s">
        <v>8022</v>
      </c>
      <c r="CS4" s="36" t="s">
        <v>8023</v>
      </c>
      <c r="CT4" s="36" t="s">
        <v>8024</v>
      </c>
      <c r="CU4" s="36" t="s">
        <v>8025</v>
      </c>
      <c r="CV4" s="36" t="s">
        <v>8026</v>
      </c>
      <c r="CW4" s="36" t="s">
        <v>8027</v>
      </c>
      <c r="CX4" s="36" t="s">
        <v>8028</v>
      </c>
      <c r="CY4" s="36" t="s">
        <v>8029</v>
      </c>
      <c r="CZ4" s="36" t="s">
        <v>8038</v>
      </c>
      <c r="DA4" s="36" t="s">
        <v>8018</v>
      </c>
      <c r="DB4" s="36" t="s">
        <v>8019</v>
      </c>
      <c r="DC4" s="36" t="s">
        <v>8020</v>
      </c>
      <c r="DD4" s="36" t="s">
        <v>8021</v>
      </c>
      <c r="DE4" s="36" t="s">
        <v>8022</v>
      </c>
      <c r="DF4" s="36" t="s">
        <v>8023</v>
      </c>
      <c r="DG4" s="36" t="s">
        <v>8024</v>
      </c>
      <c r="DH4" s="36" t="s">
        <v>8025</v>
      </c>
      <c r="DI4" s="36" t="s">
        <v>8026</v>
      </c>
      <c r="DJ4" s="36" t="s">
        <v>8027</v>
      </c>
      <c r="DK4" s="36" t="s">
        <v>8028</v>
      </c>
      <c r="DL4" s="36" t="s">
        <v>8029</v>
      </c>
      <c r="DM4" s="36" t="s">
        <v>8039</v>
      </c>
      <c r="DN4" s="36" t="s">
        <v>8018</v>
      </c>
      <c r="DO4" s="36" t="s">
        <v>8019</v>
      </c>
      <c r="DP4" s="36" t="s">
        <v>8020</v>
      </c>
      <c r="DQ4" s="36" t="s">
        <v>8021</v>
      </c>
      <c r="DR4" s="36" t="s">
        <v>8022</v>
      </c>
      <c r="DS4" s="36" t="s">
        <v>8023</v>
      </c>
      <c r="DT4" s="36" t="s">
        <v>8024</v>
      </c>
      <c r="DU4" s="36" t="s">
        <v>8025</v>
      </c>
      <c r="DV4" s="36" t="s">
        <v>8026</v>
      </c>
      <c r="DW4" s="36" t="s">
        <v>8027</v>
      </c>
      <c r="DX4" s="36" t="s">
        <v>8028</v>
      </c>
      <c r="DY4" s="36" t="s">
        <v>8029</v>
      </c>
      <c r="DZ4" s="36" t="s">
        <v>8040</v>
      </c>
      <c r="EA4" s="36" t="s">
        <v>8018</v>
      </c>
      <c r="EB4" s="36" t="s">
        <v>8019</v>
      </c>
      <c r="EC4" s="36" t="s">
        <v>8020</v>
      </c>
      <c r="ED4" s="36" t="s">
        <v>8021</v>
      </c>
      <c r="EE4" s="36" t="s">
        <v>8022</v>
      </c>
      <c r="EF4" s="36" t="s">
        <v>8023</v>
      </c>
      <c r="EG4" s="36" t="s">
        <v>8024</v>
      </c>
      <c r="EH4" s="36" t="s">
        <v>8025</v>
      </c>
      <c r="EI4" s="36" t="s">
        <v>8026</v>
      </c>
      <c r="EJ4" s="36" t="s">
        <v>8027</v>
      </c>
      <c r="EK4" s="36" t="s">
        <v>8028</v>
      </c>
      <c r="EL4" s="36" t="s">
        <v>8029</v>
      </c>
      <c r="EM4" s="36" t="s">
        <v>8041</v>
      </c>
      <c r="EN4" s="36" t="s">
        <v>8018</v>
      </c>
      <c r="EO4" s="36" t="s">
        <v>8019</v>
      </c>
      <c r="EP4" s="36" t="s">
        <v>8020</v>
      </c>
      <c r="EQ4" s="36" t="s">
        <v>8021</v>
      </c>
      <c r="ER4" s="36" t="s">
        <v>8022</v>
      </c>
      <c r="ES4" s="36" t="s">
        <v>8023</v>
      </c>
      <c r="ET4" s="36" t="s">
        <v>8024</v>
      </c>
      <c r="EU4" s="36" t="s">
        <v>8025</v>
      </c>
      <c r="EV4" s="36" t="s">
        <v>8026</v>
      </c>
      <c r="EW4" s="36" t="s">
        <v>8027</v>
      </c>
      <c r="EX4" s="36" t="s">
        <v>8028</v>
      </c>
      <c r="EY4" s="36" t="s">
        <v>8029</v>
      </c>
      <c r="EZ4" s="36" t="s">
        <v>8042</v>
      </c>
    </row>
    <row r="5" spans="1:156" ht="12.75" customHeight="1" x14ac:dyDescent="0.2">
      <c r="A5" s="38">
        <f>(IF(AND(D!FC222&lt;180),D!FG222+(D!FE222/15-12),0))/24</f>
        <v>0.27084934721261483</v>
      </c>
      <c r="B5" s="38">
        <f>(IF(AND(D!FA222&lt;180),D!FG222+(D!FA222/15-12),0))/24</f>
        <v>0.24980069824478857</v>
      </c>
      <c r="C5" s="39">
        <f t="shared" ref="C5:C35" si="0">TIME(HOUR(D5),MINUTE(D5)+3,SECOND(D5))</f>
        <v>0.21128472222222225</v>
      </c>
      <c r="D5" s="38">
        <f>(IF(AND(D!$EY222&lt;180),D!$FG222+(D!$EY222/15-12),0))/24</f>
        <v>0.2092019758721019</v>
      </c>
      <c r="E5" s="38">
        <f>(IF(AND(D!$ER222&lt;180),D!$FG222+(D!$ER222/15-12),0))/24</f>
        <v>0.1411424627414942</v>
      </c>
      <c r="F5" s="38">
        <f>(IF(AND(D!$ET222&lt;180),D!$FG222+(D!$ET222/15-12),0))/24</f>
        <v>0.1129130707948649</v>
      </c>
      <c r="G5" s="38">
        <f>D!FG222/24</f>
        <v>0.50019907407407416</v>
      </c>
      <c r="H5" s="38">
        <f>(K5+(D!FK222/2))</f>
        <v>0.46937538840381765</v>
      </c>
      <c r="I5" s="38">
        <f>(IF(AND(D!$EW222&lt;180),D!$FG222-(D!$EW222/15),0))/24</f>
        <v>0.29962568554111224</v>
      </c>
      <c r="J5" s="38">
        <f>(IF(AND(D!$EY222&lt;180),D!$FG222-(D!$EY222/15),0))/24</f>
        <v>0.29119617227604633</v>
      </c>
      <c r="K5" s="38">
        <f>(IF(AND(D!$FC222&lt;180),D!$FG222-(D!$FE222/15),0))/24</f>
        <v>0.22954880093553343</v>
      </c>
      <c r="L5" s="40">
        <f>TIME(HOUR(K5),MINUTE(K5)-5,MINUTE(K5))</f>
        <v>0.22604166666666667</v>
      </c>
      <c r="M5" s="41">
        <v>1</v>
      </c>
      <c r="N5" s="38">
        <f>(IF(AND(D!FZ222&lt;180),D!GD222+(D!GB222/15-12),0))/24</f>
        <v>0.27998264749624807</v>
      </c>
      <c r="O5" s="38">
        <f>(IF(AND(D!FX222&lt;180),D!GD222+(D!FX222/15-12),0))/24</f>
        <v>0.25962131144787387</v>
      </c>
      <c r="P5" s="39">
        <f t="shared" ref="P5:P34" si="1">TIME(HOUR(Q5),MINUTE(Q5)+3,SECOND(Q5))</f>
        <v>0.22309027777777779</v>
      </c>
      <c r="Q5" s="38">
        <f>(IF(AND(D!$FU222&lt;180),D!$GD222+(D!$FU222/15-12),0))/24</f>
        <v>0.22100158962095129</v>
      </c>
      <c r="R5" s="38">
        <f>(IF(AND(D!$FN222&lt;180),D!$GD222+(D!$FN222/15-12),0))/24</f>
        <v>0.15254101485127483</v>
      </c>
      <c r="S5" s="38">
        <f>(IF(AND(D!$FP222&lt;180),D!$GD222+(D!$FP222/15-12),0))/24</f>
        <v>0.12172527148770418</v>
      </c>
      <c r="T5" s="38">
        <f>D!GD222/24</f>
        <v>0.49640740740740741</v>
      </c>
      <c r="U5" s="38">
        <f>(X5+(D!GG222/2))</f>
        <v>0.46691687846975904</v>
      </c>
      <c r="V5" s="38">
        <f>(IF(AND(D!$FS222&lt;180),D!$GD222-(D!$FS222/15),0))/24</f>
        <v>0.27970606161120659</v>
      </c>
      <c r="W5" s="38">
        <f>(IF(AND(D!$FU222&lt;180),D!$GD222-(D!$FU222/15),0))/24</f>
        <v>0.27181322519386353</v>
      </c>
      <c r="X5" s="38">
        <f>(IF(AND(D!$FZ222&lt;180),D!$GD222-(D!$GB222/15),0))/24</f>
        <v>0.21283216731856672</v>
      </c>
      <c r="Y5" s="40">
        <f>TIME(HOUR(X5),MINUTE(X5)-5,MINUTE(X5))</f>
        <v>0.20909722222222224</v>
      </c>
      <c r="Z5" s="41">
        <v>1</v>
      </c>
      <c r="AA5" s="38">
        <f>(IF(AND(D!FC180&lt;180),D!FG180+(D!FE180/15-12),0))/24</f>
        <v>0.30496458121500319</v>
      </c>
      <c r="AB5" s="38">
        <f>(IF(AND(D!FA180&lt;180),D!FG180+(D!FA180/15-12),0))/24</f>
        <v>0.28465749026355042</v>
      </c>
      <c r="AC5" s="39">
        <f t="shared" ref="AC5:AC35" si="2">TIME(HOUR(AD5),MINUTE(AD5)+3,SECOND(AD5))</f>
        <v>0.24915509259259258</v>
      </c>
      <c r="AD5" s="38">
        <f>(IF(AND(D!$EY180&lt;180),D!$FG180+(D!$EY180/15-12),0))/24</f>
        <v>0.24707214914082706</v>
      </c>
      <c r="AE5" s="38">
        <f>(IF(AND(D!$ER180&lt;180),D!$FG180+(D!$ER180/15-12),0))/24</f>
        <v>0.17606365093792312</v>
      </c>
      <c r="AF5" s="38">
        <f>(IF(AND(D!$ET180&lt;180),D!$FG180+(D!$ET180/15-12),0))/24</f>
        <v>0.14090778186664946</v>
      </c>
      <c r="AG5" s="38">
        <f>D!FG180/24</f>
        <v>0.50061574074074067</v>
      </c>
      <c r="AH5" s="38">
        <f>(AK5+(D!FK180/2))</f>
        <v>0.47166952470365264</v>
      </c>
      <c r="AI5" s="38">
        <f>(IF(AND(D!$EW180&lt;180),D!$FG180-(D!$EW180/15),0))/24</f>
        <v>0.26169023586133966</v>
      </c>
      <c r="AJ5" s="38">
        <f>(IF(AND(D!$EY180&lt;180),D!$FG180-(D!$EY180/15),0))/24</f>
        <v>0.25415933234065435</v>
      </c>
      <c r="AK5" s="38">
        <f>(IF(AND(D!$FC180&lt;180),D!$FG180-(D!$FE180/15),0))/24</f>
        <v>0.19626690026647822</v>
      </c>
      <c r="AL5" s="40">
        <f t="shared" ref="AL5:AL35" si="3">TIME(HOUR(AK5),MINUTE(AK5)-10,MINUTE(AK5))</f>
        <v>0.18937499999999999</v>
      </c>
      <c r="AM5" s="41">
        <v>1</v>
      </c>
      <c r="AN5" s="38">
        <f>(IF(AND(D!FZ180&lt;180),D!GD180+(D!GB180/15-12),0))/24</f>
        <v>0.33666028675991866</v>
      </c>
      <c r="AO5" s="38">
        <f>(IF(AND(D!FX180&lt;180),D!GD180+(D!FX180/15-12),0))/24</f>
        <v>0.31501877768389314</v>
      </c>
      <c r="AP5" s="39">
        <f t="shared" ref="AP5:AP34" si="4">TIME(HOUR(AQ5),MINUTE(AQ5)+3,SECOND(AQ5))</f>
        <v>0.27827546296296296</v>
      </c>
      <c r="AQ5" s="38">
        <f>(IF(AND(D!$FU180&lt;180),D!$GD180+(D!$FU180/15-12),0))/24</f>
        <v>0.27619648852710627</v>
      </c>
      <c r="AR5" s="38">
        <f>(IF(AND(D!$FN180&lt;180),D!$GD180+(D!$FN180/15-12),0))/24</f>
        <v>0.19954037967290641</v>
      </c>
      <c r="AS5" s="38">
        <f>(IF(AND(D!$FP180&lt;180),D!$GD180+(D!$FP180/15-12),0))/24</f>
        <v>0.15865999083197338</v>
      </c>
      <c r="AT5" s="38">
        <f>D!GD180/24</f>
        <v>0.50782407407407415</v>
      </c>
      <c r="AU5" s="38">
        <f>(AX5+(D!GG180/2))</f>
        <v>0.47759217495766793</v>
      </c>
      <c r="AV5" s="38">
        <f>(IF(AND(D!$FS180&lt;180),D!$GD180-(D!$FS180/15),0))/24</f>
        <v>0.24706976884340928</v>
      </c>
      <c r="AW5" s="38">
        <f>(IF(AND(D!$FU180&lt;180),D!$GD180-(D!$FU180/15),0))/24</f>
        <v>0.23945165962104198</v>
      </c>
      <c r="AX5" s="38">
        <f>(IF(AND(D!$FZ180&lt;180),D!$GD180-(D!$GB180/15),0))/24</f>
        <v>0.17898786138822953</v>
      </c>
      <c r="AY5" s="40">
        <f t="shared" ref="AY5:AY35" si="5">TIME(HOUR(AX5),MINUTE(AX5)-10,MINUTE(AX5))</f>
        <v>0.17172453703703705</v>
      </c>
      <c r="AZ5" s="41">
        <v>1</v>
      </c>
      <c r="BA5" s="38">
        <f>(IF(AND(D!FC138&lt;180),D!FG138+(D!FE138/15-12),0))/24</f>
        <v>0.367424200899298</v>
      </c>
      <c r="BB5" s="38">
        <f>(IF(AND(D!FA138&lt;180),D!FG138+(D!FA138/15-12),0))/24</f>
        <v>0.34286752584779423</v>
      </c>
      <c r="BC5" s="39">
        <f t="shared" ref="BC5:BC35" si="6">TIME(HOUR(BD5),MINUTE(BD5)+3,SECOND(BD5))</f>
        <v>0.30276620370370372</v>
      </c>
      <c r="BD5" s="38">
        <f>(IF(AND(D!$EY138&lt;180),D!$FG138+(D!$EY138/15-12),0))/24</f>
        <v>0.30068207487330528</v>
      </c>
      <c r="BE5" s="38">
        <f>(IF(AND(D!$ER138&lt;180),D!$FG138+(D!$ER138/15-12),0))/24</f>
        <v>0.21581081596228721</v>
      </c>
      <c r="BF5" s="38">
        <f>(IF(AND(D!$ET138&lt;180),D!$FG138+D!$ET138/15-12,0))/24</f>
        <v>0.16819908799059405</v>
      </c>
      <c r="BG5" s="38">
        <f>D!FG138/24</f>
        <v>0.51228240740740738</v>
      </c>
      <c r="BH5" s="38">
        <f>(BK5+(D!FK138/2))</f>
        <v>0.47891134439441108</v>
      </c>
      <c r="BI5" s="38">
        <f>(IF(AND(D!$EW138&lt;180),D!$FG138-(D!$EW138/15),0))/24</f>
        <v>0.23196249463522567</v>
      </c>
      <c r="BJ5" s="38">
        <f>(IF(AND(D!$EY138&lt;180),D!$FG138-(D!$EY138/15),0))/24</f>
        <v>0.22388273994150956</v>
      </c>
      <c r="BK5" s="38">
        <f>(IF(AND(D!$FC138&lt;180),D!$FG138-(D!$FE138/15),0))/24</f>
        <v>0.15714061391551684</v>
      </c>
      <c r="BL5" s="40">
        <f t="shared" ref="BL5:BL35" si="7">TIME(HOUR(BK5),MINUTE(BK5)-10,MINUTE(BK5))</f>
        <v>0.15053240740740739</v>
      </c>
      <c r="BM5" s="41">
        <v>1</v>
      </c>
      <c r="BN5" s="38">
        <f>(IF(AND(D!FZ138&lt;180),D!GD138+(D!GB138/15-12),0))/24</f>
        <v>0.38338980833115088</v>
      </c>
      <c r="BO5" s="38">
        <f>(IF(AND(D!FX138&lt;180),D!GD138+(D!FX138/15-12),0))/24</f>
        <v>0.35599812066615405</v>
      </c>
      <c r="BP5" s="39">
        <f t="shared" ref="BP5:BP35" si="8">TIME(HOUR(BQ5),MINUTE(BQ5)+3,SECOND(BQ5))</f>
        <v>0.31278935185185186</v>
      </c>
      <c r="BQ5" s="38">
        <f>(IF(AND(D!$FU138&lt;180),D!$GD138+(D!$FU138/15-12),0))/24</f>
        <v>0.31070715500691193</v>
      </c>
      <c r="BR5" s="38">
        <f>(IF(AND(D!$FN138&lt;180),D!$GD138+(D!$FN138/15-12),0))/24</f>
        <v>0.21968543126641951</v>
      </c>
      <c r="BS5" s="38">
        <f>(IF(AND(D!$FP138&lt;180),D!$GD138+(D!$FP138/15-12),0))/24</f>
        <v>0.1674620167402967</v>
      </c>
      <c r="BT5" s="38">
        <f>D!GD138/24</f>
        <v>0.51057407407407407</v>
      </c>
      <c r="BU5" s="38">
        <f>(BX5+(D!GG138/2))</f>
        <v>0.47423274741195459</v>
      </c>
      <c r="BV5" s="38">
        <f>(IF(AND(D!$FS138&lt;180),D!$GD138-(D!$FS138/15),0))/24</f>
        <v>0.2189552554270153</v>
      </c>
      <c r="BW5" s="38">
        <f>(IF(AND(D!$FU138&lt;180),D!$GD138-(D!$FU138/15),0))/24</f>
        <v>0.21044099314123621</v>
      </c>
      <c r="BX5" s="38">
        <f>(IF(AND(D!$FZ138&lt;180),D!$GD138-(D!$GB138/15),0))/24</f>
        <v>0.13775833981699726</v>
      </c>
      <c r="BY5" s="40">
        <f t="shared" ref="BY5:BY35" si="9">TIME(HOUR(BX5),MINUTE(BX5)-10,MINUTE(BX5))</f>
        <v>0.13076388888888887</v>
      </c>
      <c r="BZ5" s="42">
        <v>1</v>
      </c>
      <c r="CA5" s="38">
        <f>(IF(AND(D!FC97&lt;180),D!FG97+D!FE97/15-12,0))/24</f>
        <v>0.3755955349902611</v>
      </c>
      <c r="CB5" s="38">
        <f>(IF(AND(D!FA97&lt;180),D!FG97+D!FA97/15-12,0))/24</f>
        <v>0.34884029727101584</v>
      </c>
      <c r="CC5" s="39">
        <f t="shared" ref="CC5:CC34" si="10">TIME(HOUR(CD5),MINUTE(CD5)+3,SECOND(CD5))</f>
        <v>0.30630787037037038</v>
      </c>
      <c r="CD5" s="38">
        <f>(IF(AND(D!$EY97&lt;180),D!$FG97+(D!$EY97/15-12),0))/24</f>
        <v>0.30422429168018089</v>
      </c>
      <c r="CE5" s="38">
        <f>(IF(AND(D!$ER97&lt;180),D!$FG97+(D!$ER97/15-12),0))/24</f>
        <v>0.21446882663940017</v>
      </c>
      <c r="CF5" s="38">
        <f>(IF(AND(D!$ET97&lt;180),D!$FG97+(D!$ET97/15-12),0))/24</f>
        <v>0.16317571699881631</v>
      </c>
      <c r="CG5" s="38">
        <f>D!FG97/24</f>
        <v>0.50636574074074081</v>
      </c>
      <c r="CH5" s="38">
        <f>(CK5+(D!FK97/2))</f>
        <v>0.47068011908570073</v>
      </c>
      <c r="CI5" s="38">
        <f>(IF(AND(D!$EW97&lt;180),D!$FG97-(D!$EW97/15),0))/24</f>
        <v>0.21692786833959729</v>
      </c>
      <c r="CJ5" s="38">
        <f>(IF(AND(D!$EY97&lt;180),D!$FG97-(D!$EY97/15),0))/24</f>
        <v>0.20850718980130065</v>
      </c>
      <c r="CK5" s="38">
        <f>(IF(AND(D!$FC97&lt;180),D!$FG97-(D!$FE97/15),0))/24</f>
        <v>0.13713594649122043</v>
      </c>
      <c r="CL5" s="40">
        <f t="shared" ref="CL5:CL34" si="11">TIME(HOUR(CK5),MINUTE(CK5)-10,MINUTE(CK5))</f>
        <v>0.13005787037037037</v>
      </c>
      <c r="CM5" s="41">
        <v>1</v>
      </c>
      <c r="CN5" s="38">
        <f>(IF(AND(D!FZ97&lt;180),D!GD97+(D!GB97/15-12),0))/24</f>
        <v>0.3529565905578349</v>
      </c>
      <c r="CO5" s="38">
        <f>(IF(AND(D!FX97&lt;180),D!GD97+(D!FX97/15-12),0))/24</f>
        <v>0.32944722418563072</v>
      </c>
      <c r="CP5" s="39">
        <f t="shared" ref="CP5:CP35" si="12">TIME(HOUR(CQ5),MINUTE(CQ5)+3,SECOND(CQ5))</f>
        <v>0.29054398148148147</v>
      </c>
      <c r="CQ5" s="38">
        <f>(IF(AND(D!$FU97&lt;180),D!$GD97+(D!$FU97/15-12),0))/24</f>
        <v>0.28846501104104288</v>
      </c>
      <c r="CR5" s="38">
        <f>(IF(AND(D!$FN97&lt;180),D!$GD97+(D!$FN97/15-12),0))/24</f>
        <v>0.20625667397797534</v>
      </c>
      <c r="CS5" s="38">
        <f>(IF(AND(D!$FP97&lt;180),D!$GD97+(D!$FP97/15-12),0))/24</f>
        <v>0.16073145049498425</v>
      </c>
      <c r="CT5" s="38">
        <f>D!GD97/24</f>
        <v>0.50582407407407404</v>
      </c>
      <c r="CU5" s="38">
        <f>(CX5+(D!GG97/2))</f>
        <v>0.47954339174973604</v>
      </c>
      <c r="CV5" s="38">
        <f>(IF(AND(D!$FS97&lt;180),D!$GD97-(D!$FS97/15),0))/24</f>
        <v>0.23109364488737616</v>
      </c>
      <c r="CW5" s="38">
        <f>(IF(AND(D!$FU97&lt;180),D!$GD97-(D!$FU97/15),0))/24</f>
        <v>0.22318313710710516</v>
      </c>
      <c r="CX5" s="38">
        <f>(IF(AND(D!$FZ97&lt;180),D!$GD97-(D!$FZ97/15),0))/24</f>
        <v>0.17062177245842927</v>
      </c>
      <c r="CY5" s="40">
        <f t="shared" ref="CY5:CY35" si="13">TIME(HOUR(CX5),MINUTE(CX5)-10,MINUTE(CX5))</f>
        <v>0.16325231481481481</v>
      </c>
      <c r="CZ5" s="41">
        <v>1</v>
      </c>
      <c r="DA5" s="38">
        <f>(IF(AND(D!FC51&lt;180),D!FG51+(D!FC51/15-12),0))/24</f>
        <v>0.32089388405368452</v>
      </c>
      <c r="DB5" s="38">
        <f>(IF(AND(D!FA51&lt;180),D!FG51+(D!FA51/15-12),0))/24</f>
        <v>0.31042680685831114</v>
      </c>
      <c r="DC5" s="39">
        <f t="shared" ref="DC5:DC34" si="14">TIME(HOUR(DD5),MINUTE(DD5)+3,SECOND(DD5))</f>
        <v>0.27431712962962962</v>
      </c>
      <c r="DD5" s="38">
        <f>(IF(AND(D!$EY51&lt;180),D!$FG51+(D!$EY51/15-12),0))/24</f>
        <v>0.27223422830425814</v>
      </c>
      <c r="DE5" s="38">
        <f>(IF(AND(D!$ER51&lt;180),D!$FG51+(D!$ER51/15-12),0))/24</f>
        <v>0.19764748889867736</v>
      </c>
      <c r="DF5" s="38">
        <f>(IF(AND(D!$ET51&lt;180),D!$FG51+(D!$ET51/15-12),0))/24</f>
        <v>0.15867140445438857</v>
      </c>
      <c r="DG5" s="38">
        <f>D!FG51/24</f>
        <v>0.51049074074074074</v>
      </c>
      <c r="DH5" s="38">
        <f>(DK5+(D!FK51/2))</f>
        <v>0.48086210880371949</v>
      </c>
      <c r="DI5" s="38">
        <f>(IF(AND(D!$EW51&lt;180),D!$FG51-(D!$EW51/15),0))/24</f>
        <v>0.25629214796851713</v>
      </c>
      <c r="DJ5" s="38">
        <f>(IF(AND(D!$EY51&lt;180),D!$FG51-(D!$EY51/15),0))/24</f>
        <v>0.24874725317722343</v>
      </c>
      <c r="DK5" s="38">
        <f>(IF(AND(D!$FC51&lt;180),D!$FG51-(D!$FE51/15),0))/24</f>
        <v>0.18948998930318084</v>
      </c>
      <c r="DL5" s="40">
        <f t="shared" ref="DL5:DL34" si="15">TIME(HOUR(DK5),MINUTE(DK5)-10,MINUTE(DK5))</f>
        <v>0.18231481481481482</v>
      </c>
      <c r="DM5" s="41">
        <v>1</v>
      </c>
      <c r="DN5" s="38">
        <f>(IF(AND(D!FZ51&lt;180),D!GD51+D!GB51/15-12,0))/24</f>
        <v>0.31370136220395928</v>
      </c>
      <c r="DO5" s="38">
        <f>(IF(AND(D!FX51&lt;180),D!GD51+D!FX51/15-12,0))/24</f>
        <v>0.29267289844203148</v>
      </c>
      <c r="DP5" s="39">
        <f t="shared" ref="DP5:DP35" si="16">TIME(HOUR(DQ5),MINUTE(DQ5)+3,SECOND(DQ5))</f>
        <v>0.2570486111111111</v>
      </c>
      <c r="DQ5" s="38">
        <f>(IF(AND(D!$EY51&lt;180),D!GD51+(D!FU51/15-12),0))/24</f>
        <v>0.25496471092813294</v>
      </c>
      <c r="DR5" s="38">
        <f>(IF(AND(D!$FN51&lt;180),D!GD51+(D!FN51/15-12),0))/24</f>
        <v>0.18518413896802119</v>
      </c>
      <c r="DS5" s="38">
        <f>(IF(AND(D!$FP51&lt;180),D!GD51+(D!FP51/15-12),0))/24</f>
        <v>0.15170901039502427</v>
      </c>
      <c r="DT5" s="38">
        <f>D!GD51/24</f>
        <v>0.5163240740740741</v>
      </c>
      <c r="DU5" s="38">
        <f>(DX5+(D!GG51/2))</f>
        <v>0.48695574843616096</v>
      </c>
      <c r="DV5" s="38">
        <f>(IF(AND(D!FS51&lt;180),D!GD51-(D!FS51/15),0))/24</f>
        <v>0.28529176533664069</v>
      </c>
      <c r="DW5" s="38">
        <f>(IF(AND(D!FU51&lt;180),D!GD51-(D!FU51/15),0))/24</f>
        <v>0.27768343722001532</v>
      </c>
      <c r="DX5" s="38">
        <f>(IF(AND(D!$FC51&lt;180),D!GD51-(D!GB51/15),0))/24</f>
        <v>0.21894678594418895</v>
      </c>
      <c r="DY5" s="40">
        <f t="shared" ref="DY5:DY35" si="17">TIME(HOUR(DX5),MINUTE(DX5)-10,MINUTE(DX5))</f>
        <v>0.21197916666666669</v>
      </c>
      <c r="DZ5" s="41">
        <v>1</v>
      </c>
      <c r="EA5" s="38">
        <f>(IF(AND(D!$FC6&lt;180),D!$FG6+D!$FE6/15-12,0))/24</f>
        <v>0.29632487293852777</v>
      </c>
      <c r="EB5" s="38">
        <f>(IF(AND(D!$FA6&lt;180),D!$FG6+D!$FA6/15-12,0))/24</f>
        <v>0.27578820924967751</v>
      </c>
      <c r="EC5" s="39">
        <f t="shared" ref="EC5:EC33" si="18">TIME(HOUR(ED5),MINUTE(ED5)+3,SECOND(ED5))</f>
        <v>0.23870370370370372</v>
      </c>
      <c r="ED5" s="38">
        <f>(IF(AND(D!$EY6&lt;180),D!FG6+(D!$EY6/15-12),0))/24</f>
        <v>0.23662034952965641</v>
      </c>
      <c r="EE5" s="38">
        <f>(IF(AND(D!$ER6&lt;180),D!FG6+(D!$ER6/15-12),0))/24</f>
        <v>0.16839940877991366</v>
      </c>
      <c r="EF5" s="38">
        <f>(IF(AND(D!$ET6&lt;180),D!FG6+(D!$ET6/15-12),0))/24</f>
        <v>0.13847362592840917</v>
      </c>
      <c r="EG5" s="38">
        <f>D!$FG6/24</f>
        <v>0.51719907407407406</v>
      </c>
      <c r="EH5" s="38">
        <f>($EK5+(D!$FK6/2))</f>
        <v>0.48734681236963839</v>
      </c>
      <c r="EI5" s="38">
        <f>(IF(AND(D!$EW6&lt;180),D!FG6-(D!$EW6/15),0))/24</f>
        <v>0.30582275936661446</v>
      </c>
      <c r="EJ5" s="38">
        <f>(IF(AND(D!$EY6&lt;180),D!$FG6-(D!$EY6/15),0))/24</f>
        <v>0.29777779861849163</v>
      </c>
      <c r="EK5" s="38">
        <f>(IF(AND(D!$FC6&lt;180),D!$FG6-(D!$FE6/15),0))/24</f>
        <v>0.23807327520962029</v>
      </c>
      <c r="EL5" s="40">
        <f t="shared" ref="EL5:EL33" si="19">TIME(HOUR(EK5),MINUTE(EK5)-10,MINUTE(EK5))</f>
        <v>0.23104166666666667</v>
      </c>
      <c r="EM5" s="41">
        <v>1</v>
      </c>
      <c r="EN5" s="38">
        <f>(IF(AND(D!FZ6&lt;180),D!GD6+(D!GB6/15-12),0))/24</f>
        <v>0.27885274342483962</v>
      </c>
      <c r="EO5" s="38">
        <f>(IF(AND(D!$FX6&lt;180),D!$GD6+(D!$FX6/15-12),0))/24</f>
        <v>0.25764788625797191</v>
      </c>
      <c r="EP5" s="39">
        <f t="shared" ref="EP5:EP35" si="20">TIME(HOUR(EQ5),MINUTE(EQ5)+3,SECOND(EQ5))</f>
        <v>0.21871527777777777</v>
      </c>
      <c r="EQ5" s="38">
        <f>(IF(AND(D!$FU6&lt;180),D!$GD6+(D!$FU6/15-12),0))/24</f>
        <v>0.21663140948701134</v>
      </c>
      <c r="ER5" s="38">
        <f>(IF(AND(D!$FN6&lt;180),D!$GD6+(D!$FN6/15-12),0))/24</f>
        <v>0.14855650546030316</v>
      </c>
      <c r="ES5" s="38">
        <f>(IF(AND(D!$FP6&lt;180),D!$GD6+(D!$FP6/15-12),0))/24</f>
        <v>0.12073196126614942</v>
      </c>
      <c r="ET5" s="38">
        <f>D!$GD6/24</f>
        <v>0.51019907407407405</v>
      </c>
      <c r="EU5" s="38">
        <f>($EX5+(D!$GG6/2))</f>
        <v>0.47908840710515987</v>
      </c>
      <c r="EV5" s="38">
        <f>(IF(AND(D!$FS6&lt;180),D!$GD6-(D!$FS6/15),0))/24</f>
        <v>0.31230738146821668</v>
      </c>
      <c r="EW5" s="38">
        <f>(IF(AND(D!$FU6&lt;180),D!$GD6-(D!$FU6/15),0))/24</f>
        <v>0.30376673866113674</v>
      </c>
      <c r="EX5" s="38">
        <f>(IF(AND(D!$FZ6&lt;180),D!$GD6-(D!$GB6/15),0))/24</f>
        <v>0.24154540472330852</v>
      </c>
      <c r="EY5" s="40">
        <f>TIME(HOUR(EX5),MINUTE(EX5)-5,MINUTE(EX5))</f>
        <v>0.23804398148148151</v>
      </c>
      <c r="EZ5" s="41">
        <v>1</v>
      </c>
    </row>
    <row r="6" spans="1:156" ht="12.75" customHeight="1" x14ac:dyDescent="0.2">
      <c r="A6" s="38">
        <f>(IF(AND(D!FC223&lt;180),D!FG223+(D!FE223/15-12),0))/24</f>
        <v>0.27083606830888712</v>
      </c>
      <c r="B6" s="38">
        <f>(IF(AND(D!FA223&lt;180),D!FG223+(D!FA223/15-12),0))/24</f>
        <v>0.24976761894915611</v>
      </c>
      <c r="C6" s="39">
        <f t="shared" si="0"/>
        <v>0.2112037037037037</v>
      </c>
      <c r="D6" s="38">
        <f>(IF(AND(D!$EY223&lt;180),D!$FG223+(D!$EY223/15-12),0))/24</f>
        <v>0.20911566534938378</v>
      </c>
      <c r="E6" s="38">
        <f>(IF(AND(D!$ER223&lt;180),D!$FG223+(D!$ER223/15-12),0))/24</f>
        <v>0.14105523571658862</v>
      </c>
      <c r="F6" s="38">
        <f>(IF(AND(D!$ET223&lt;180),D!$FG223+(D!$ET223/15-12),0))/24</f>
        <v>0.11287904215404281</v>
      </c>
      <c r="G6" s="38">
        <f>D!FG223/24</f>
        <v>0.50044907407407413</v>
      </c>
      <c r="H6" s="38">
        <f>(K6+(D!FK223/2))</f>
        <v>0.46958887259432247</v>
      </c>
      <c r="I6" s="38">
        <f>(IF(AND(D!$EW223&lt;180),D!$FG223-(D!$EW223/15),0))/24</f>
        <v>0.30022616649533151</v>
      </c>
      <c r="J6" s="38">
        <f>(IF(AND(D!$EY223&lt;180),D!$FG223-(D!$EY223/15),0))/24</f>
        <v>0.29178248279876445</v>
      </c>
      <c r="K6" s="38">
        <f>(IF(AND(D!$FC223&lt;180),D!$FG223-(D!$FE223/15),0))/24</f>
        <v>0.23006207983926111</v>
      </c>
      <c r="L6" s="40">
        <f t="shared" ref="L6:L35" si="21">TIME(HOUR(K6),MINUTE(K6)-5,MINUTE(K6))</f>
        <v>0.22674768518518518</v>
      </c>
      <c r="M6" s="41">
        <v>2</v>
      </c>
      <c r="N6" s="38">
        <f>(IF(AND(D!FZ223&lt;180),D!GD223+(D!GB223/15-12),0))/24</f>
        <v>0.27941726500359859</v>
      </c>
      <c r="O6" s="38">
        <f>(IF(AND(D!FX223&lt;180),D!GD223+(D!FX223/15-12),0))/24</f>
        <v>0.2590370791155116</v>
      </c>
      <c r="P6" s="39">
        <f t="shared" si="1"/>
        <v>0.22244212962962961</v>
      </c>
      <c r="Q6" s="38">
        <f>(IF(AND(D!$FU223&lt;180),D!$GD223+(D!$FU223/15-12),0))/24</f>
        <v>0.22035490605620145</v>
      </c>
      <c r="R6" s="38">
        <f>(IF(AND(D!$FN223&lt;180),D!$GD223+(D!$FN223/15-12),0))/24</f>
        <v>0.15193084074898108</v>
      </c>
      <c r="S6" s="38">
        <f>(IF(AND(D!$FP223&lt;180),D!$GD223+(D!$FP223/15-12),0))/24</f>
        <v>0.12122853527917865</v>
      </c>
      <c r="T6" s="38">
        <f>D!GD223/24</f>
        <v>0.49640740740740741</v>
      </c>
      <c r="U6" s="38">
        <f>(X6+(D!GG223/2))</f>
        <v>0.46687622793370886</v>
      </c>
      <c r="V6" s="38">
        <f>(IF(AND(D!$FS223&lt;180),D!$GD223-(D!$FS223/15),0))/24</f>
        <v>0.28037036339746219</v>
      </c>
      <c r="W6" s="38">
        <f>(IF(AND(D!$FU223&lt;180),D!$GD223-(D!$FU223/15),0))/24</f>
        <v>0.27245990875861337</v>
      </c>
      <c r="X6" s="38">
        <f>(IF(AND(D!$FZ223&lt;180),D!$GD223-(D!$GB223/15),0))/24</f>
        <v>0.21339754981121625</v>
      </c>
      <c r="Y6" s="40">
        <f t="shared" ref="Y6:Y34" si="22">TIME(HOUR(X6),MINUTE(X6)-5,MINUTE(X6))</f>
        <v>0.20980324074074075</v>
      </c>
      <c r="Z6" s="41">
        <v>2</v>
      </c>
      <c r="AA6" s="38">
        <f>(IF(AND(D!FC181&lt;180),D!FG181+(D!FE181/15-12),0))/24</f>
        <v>0.30400160704890439</v>
      </c>
      <c r="AB6" s="38">
        <f>(IF(AND(D!FA181&lt;180),D!FG181+(D!FA181/15-12),0))/24</f>
        <v>0.28371292240167972</v>
      </c>
      <c r="AC6" s="39">
        <f t="shared" si="2"/>
        <v>0.24820601851851851</v>
      </c>
      <c r="AD6" s="38">
        <f>(IF(AND(D!$EY181&lt;180),D!$FG181+(D!$EY181/15-12),0))/24</f>
        <v>0.24612818309922638</v>
      </c>
      <c r="AE6" s="38">
        <f>(IF(AND(D!$ER181&lt;180),D!$FG181+(D!$ER181/15-12),0))/24</f>
        <v>0.17525176705896095</v>
      </c>
      <c r="AF6" s="38">
        <f>(IF(AND(D!$ET181&lt;180),D!$FG181+(D!$ET181/15-12),0))/24</f>
        <v>0.14026128002933724</v>
      </c>
      <c r="AG6" s="38">
        <f>D!FG181/24</f>
        <v>0.50040740740740741</v>
      </c>
      <c r="AH6" s="38">
        <f>(AK6+(D!FK181/2))</f>
        <v>0.47147069543256848</v>
      </c>
      <c r="AI6" s="38">
        <f>(IF(AND(D!$EW181&lt;180),D!$FG181-(D!$EW181/15),0))/24</f>
        <v>0.2622223692606328</v>
      </c>
      <c r="AJ6" s="38">
        <f>(IF(AND(D!$EY181&lt;180),D!$FG181-(D!$EY181/15),0))/24</f>
        <v>0.25468663171558842</v>
      </c>
      <c r="AK6" s="38">
        <f>(IF(AND(D!$FC181&lt;180),D!$FG181-(D!$FE181/15),0))/24</f>
        <v>0.19681320776591046</v>
      </c>
      <c r="AL6" s="40">
        <f t="shared" si="3"/>
        <v>0.19008101851851852</v>
      </c>
      <c r="AM6" s="41">
        <v>2</v>
      </c>
      <c r="AN6" s="38">
        <f>(IF(AND(D!FZ181&lt;180),D!GD181+(D!GB181/15-12),0))/24</f>
        <v>0.33559294853542587</v>
      </c>
      <c r="AO6" s="38">
        <f>(IF(AND(D!FX181&lt;180),D!GD181+(D!FX181/15-12),0))/24</f>
        <v>0.31402129073398305</v>
      </c>
      <c r="AP6" s="39">
        <f t="shared" si="4"/>
        <v>0.27736111111111111</v>
      </c>
      <c r="AQ6" s="38">
        <f>(IF(AND(D!$FU181&lt;180),D!$GD181+(D!$FU181/15-12),0))/24</f>
        <v>0.27527751092329394</v>
      </c>
      <c r="AR6" s="38">
        <f>(IF(AND(D!$FN181&lt;180),D!$GD181+(D!$FN181/15-12),0))/24</f>
        <v>0.19885866374261366</v>
      </c>
      <c r="AS6" s="38">
        <f>(IF(AND(D!$FP181&lt;180),D!$GD181+(D!$FP181/15-12),0))/24</f>
        <v>0.15819000708844907</v>
      </c>
      <c r="AT6" s="38">
        <f>D!GD181/24</f>
        <v>0.50761574074074067</v>
      </c>
      <c r="AU6" s="38">
        <f>(AX6+(D!GG181/2))</f>
        <v>0.47745802193467468</v>
      </c>
      <c r="AV6" s="38">
        <f>(IF(AND(D!$FS181&lt;180),D!$GD181-(D!$FS181/15),0))/24</f>
        <v>0.24756231049508173</v>
      </c>
      <c r="AW6" s="38">
        <f>(IF(AND(D!$FU181&lt;180),D!$GD181-(D!$FU181/15),0))/24</f>
        <v>0.23995397055818743</v>
      </c>
      <c r="AX6" s="38">
        <f>(IF(AND(D!$FZ181&lt;180),D!$GD181-(D!$GB181/15),0))/24</f>
        <v>0.1796385329460555</v>
      </c>
      <c r="AY6" s="40">
        <f t="shared" si="5"/>
        <v>0.17243055555555556</v>
      </c>
      <c r="AZ6" s="41">
        <v>2</v>
      </c>
      <c r="BA6" s="38">
        <f>(IF(AND(D!FC139&lt;180),D!FG139+(D!FE139/15-12),0))/24</f>
        <v>0.36659279179449533</v>
      </c>
      <c r="BB6" s="38">
        <f>(IF(AND(D!FA139&lt;180),D!FG139+(D!FA139/15-12),0))/24</f>
        <v>0.34214573570005785</v>
      </c>
      <c r="BC6" s="39">
        <f t="shared" si="6"/>
        <v>0.30216435185185186</v>
      </c>
      <c r="BD6" s="38">
        <f>(IF(AND(D!$EY139&lt;180),D!$FG139+(D!$EY139/15-12),0))/24</f>
        <v>0.3000850943347762</v>
      </c>
      <c r="BE6" s="38">
        <f>(IF(AND(D!$ER139&lt;180),D!$FG139+(D!$ER139/15-12),0))/24</f>
        <v>0.21548101823914187</v>
      </c>
      <c r="BF6" s="38">
        <f>(IF(AND(D!$ET139&lt;180),D!$FG139+D!$ET139/15-12,0))/24</f>
        <v>0.16807570297000676</v>
      </c>
      <c r="BG6" s="38">
        <f>D!FG139/24</f>
        <v>0.51224074074074066</v>
      </c>
      <c r="BH6" s="38">
        <f>(BK6+(D!FK139/2))</f>
        <v>0.47898689201088118</v>
      </c>
      <c r="BI6" s="38">
        <f>(IF(AND(D!$EW139&lt;180),D!$FG139-(D!$EW139/15),0))/24</f>
        <v>0.23245855265680757</v>
      </c>
      <c r="BJ6" s="38">
        <f>(IF(AND(D!$EY139&lt;180),D!$FG139-(D!$EY139/15),0))/24</f>
        <v>0.22439638714670518</v>
      </c>
      <c r="BK6" s="38">
        <f>(IF(AND(D!$FC139&lt;180),D!$FG139-(D!$FE139/15),0))/24</f>
        <v>0.15788868968698608</v>
      </c>
      <c r="BL6" s="40">
        <f t="shared" si="7"/>
        <v>0.15123842592592593</v>
      </c>
      <c r="BM6" s="41">
        <v>2</v>
      </c>
      <c r="BN6" s="38">
        <f>(IF(AND(D!FZ139&lt;180),D!GD139+(D!GB139/15-12),0))/24</f>
        <v>0.38327980429056918</v>
      </c>
      <c r="BO6" s="38">
        <f>(IF(AND(D!FX139&lt;180),D!GD139+(D!FX139/15-12),0))/24</f>
        <v>0.35593838547549089</v>
      </c>
      <c r="BP6" s="39">
        <f t="shared" si="8"/>
        <v>0.31278935185185186</v>
      </c>
      <c r="BQ6" s="38">
        <f>(IF(AND(D!$FU139&lt;180),D!$GD139+(D!$FU139/15-12),0))/24</f>
        <v>0.3107002365405746</v>
      </c>
      <c r="BR6" s="38">
        <f>(IF(AND(D!$FN139&lt;180),D!$GD139+(D!$FN139/15-12),0))/24</f>
        <v>0.21977637430846386</v>
      </c>
      <c r="BS6" s="38">
        <f>(IF(AND(D!$FP139&lt;180),D!$GD139+(D!$FP139/15-12),0))/24</f>
        <v>0.16762455075957358</v>
      </c>
      <c r="BT6" s="38">
        <f>D!GD139/24</f>
        <v>0.51074074074074083</v>
      </c>
      <c r="BU6" s="38">
        <f>(BX6+(D!GG139/2))</f>
        <v>0.47445095686574346</v>
      </c>
      <c r="BV6" s="38">
        <f>(IF(AND(D!$FS139&lt;180),D!$GD139-(D!$FS139/15),0))/24</f>
        <v>0.21928820688984282</v>
      </c>
      <c r="BW6" s="38">
        <f>(IF(AND(D!$FU139&lt;180),D!$GD139-(D!$FU139/15),0))/24</f>
        <v>0.21078124494090697</v>
      </c>
      <c r="BX6" s="38">
        <f>(IF(AND(D!$FZ139&lt;180),D!$GD139-(D!$GB139/15),0))/24</f>
        <v>0.13820167719091239</v>
      </c>
      <c r="BY6" s="40">
        <f t="shared" si="9"/>
        <v>0.13146990740740741</v>
      </c>
      <c r="BZ6" s="41">
        <v>2</v>
      </c>
      <c r="CA6" s="38">
        <f>(IF(AND(D!FC98&lt;180),D!FG98+D!FE98/15-12,0))/24</f>
        <v>0.37619484283862342</v>
      </c>
      <c r="CB6" s="38">
        <f>(IF(AND(D!FA98&lt;180),D!FG98+D!FA98/15-12,0))/24</f>
        <v>0.34935728288040763</v>
      </c>
      <c r="CC6" s="39">
        <f t="shared" si="10"/>
        <v>0.3067361111111111</v>
      </c>
      <c r="CD6" s="38">
        <f>(IF(AND(D!$EY98&lt;180),D!$FG98+(D!$EY98/15-12),0))/24</f>
        <v>0.30465321398441253</v>
      </c>
      <c r="CE6" s="38">
        <f>(IF(AND(D!$ER98&lt;180),D!$FG98+(D!$ER98/15-12),0))/24</f>
        <v>0.21473057073093005</v>
      </c>
      <c r="CF6" s="38">
        <f>(IF(AND(D!$ET98&lt;180),D!$FG98+(D!$ET98/15-12),0))/24</f>
        <v>0.16331413406083936</v>
      </c>
      <c r="CG6" s="38">
        <f>D!FG98/24</f>
        <v>0.50649074074074074</v>
      </c>
      <c r="CH6" s="38">
        <f>(CK6+(D!FK98/2))</f>
        <v>0.47071992631363535</v>
      </c>
      <c r="CI6" s="38">
        <f>(IF(AND(D!$EW98&lt;180),D!$FG98-(D!$EW98/15),0))/24</f>
        <v>0.21676119068307095</v>
      </c>
      <c r="CJ6" s="38">
        <f>(IF(AND(D!$EY98&lt;180),D!$FG98-(D!$EY98/15),0))/24</f>
        <v>0.20832826749706901</v>
      </c>
      <c r="CK6" s="38">
        <f>(IF(AND(D!$FC98&lt;180),D!$FG98-(D!$FE98/15),0))/24</f>
        <v>0.13678663864285823</v>
      </c>
      <c r="CL6" s="40">
        <f t="shared" si="11"/>
        <v>0.12935185185185186</v>
      </c>
      <c r="CM6" s="41">
        <v>2</v>
      </c>
      <c r="CN6" s="38">
        <f>(IF(AND(D!FZ98&lt;180),D!GD98+(D!GB98/15-12),0))/24</f>
        <v>0.35372669615545443</v>
      </c>
      <c r="CO6" s="38">
        <f>(IF(AND(D!FX98&lt;180),D!GD98+(D!FX98/15-12),0))/24</f>
        <v>0.33011247762897039</v>
      </c>
      <c r="CP6" s="39">
        <f t="shared" si="12"/>
        <v>0.29108796296296297</v>
      </c>
      <c r="CQ6" s="38">
        <f>(IF(AND(D!$FU98&lt;180),D!$GD98+(D!$FU98/15-12),0))/24</f>
        <v>0.28900885721478314</v>
      </c>
      <c r="CR6" s="38">
        <f>(IF(AND(D!$FN98&lt;180),D!$GD98+(D!$FN98/15-12),0))/24</f>
        <v>0.20652214782111353</v>
      </c>
      <c r="CS6" s="38">
        <f>(IF(AND(D!$FP98&lt;180),D!$GD98+(D!$FP98/15-12),0))/24</f>
        <v>0.16077552990028487</v>
      </c>
      <c r="CT6" s="38">
        <f>D!GD98/24</f>
        <v>0.50574074074074071</v>
      </c>
      <c r="CU6" s="38">
        <f>(CX6+(D!GG98/2))</f>
        <v>0.47937560459666673</v>
      </c>
      <c r="CV6" s="38">
        <f>(IF(AND(D!$FS98&lt;180),D!$GD98-(D!$FS98/15),0))/24</f>
        <v>0.23040014802591657</v>
      </c>
      <c r="CW6" s="38">
        <f>(IF(AND(D!$FU98&lt;180),D!$GD98-(D!$FU98/15),0))/24</f>
        <v>0.22247262426669837</v>
      </c>
      <c r="CX6" s="38">
        <f>(IF(AND(D!$FZ98&lt;180),D!$GD98-(D!$FZ98/15),0))/24</f>
        <v>0.16974235197855028</v>
      </c>
      <c r="CY6" s="40">
        <f t="shared" si="13"/>
        <v>0.1625462962962963</v>
      </c>
      <c r="CZ6" s="41">
        <v>2</v>
      </c>
      <c r="DA6" s="38">
        <f>(IF(AND(D!FC52&lt;180),D!FG52+(D!FC52/15-12),0))/24</f>
        <v>0.32150902457303171</v>
      </c>
      <c r="DB6" s="38">
        <f>(IF(AND(D!FA52&lt;180),D!FG52+(D!FA52/15-12),0))/24</f>
        <v>0.31101647880629868</v>
      </c>
      <c r="DC6" s="39">
        <f t="shared" si="14"/>
        <v>0.27484953703703702</v>
      </c>
      <c r="DD6" s="38">
        <f>(IF(AND(D!$EY52&lt;180),D!$FG52+(D!$EY52/15-12),0))/24</f>
        <v>0.27276497267622574</v>
      </c>
      <c r="DE6" s="38">
        <f>(IF(AND(D!$ER52&lt;180),D!$FG52+(D!$ER52/15-12),0))/24</f>
        <v>0.197963400648176</v>
      </c>
      <c r="DF6" s="38">
        <f>(IF(AND(D!$ET52&lt;180),D!$FG52+(D!$ET52/15-12),0))/24</f>
        <v>0.15878277248097192</v>
      </c>
      <c r="DG6" s="38">
        <f>D!FG52/24</f>
        <v>0.51028240740740738</v>
      </c>
      <c r="DH6" s="38">
        <f>(DK6+(D!FK52/2))</f>
        <v>0.48059618452855779</v>
      </c>
      <c r="DI6" s="38">
        <f>(IF(AND(D!$EW52&lt;180),D!$FG52-(D!$EW52/15),0))/24</f>
        <v>0.25535090562682478</v>
      </c>
      <c r="DJ6" s="38">
        <f>(IF(AND(D!$EY52&lt;180),D!$FG52-(D!$EY52/15),0))/24</f>
        <v>0.24779984213858894</v>
      </c>
      <c r="DK6" s="38">
        <f>(IF(AND(D!$FC52&lt;180),D!$FG52-(D!$FE52/15),0))/24</f>
        <v>0.18842739638088982</v>
      </c>
      <c r="DL6" s="40">
        <f t="shared" si="15"/>
        <v>0.18160879629629631</v>
      </c>
      <c r="DM6" s="41">
        <v>2</v>
      </c>
      <c r="DN6" s="38">
        <f>(IF(AND(D!FZ52&lt;180),D!GD52+D!GB52/15-12,0))/24</f>
        <v>0.31428088735749515</v>
      </c>
      <c r="DO6" s="38">
        <f>(IF(AND(D!FX52&lt;180),D!GD52+D!FX52/15-12,0))/24</f>
        <v>0.29325966900302952</v>
      </c>
      <c r="DP6" s="39">
        <f t="shared" si="16"/>
        <v>0.25766203703703705</v>
      </c>
      <c r="DQ6" s="38">
        <f>(IF(AND(D!$EY52&lt;180),D!GD52+(D!FU52/15-12),0))/24</f>
        <v>0.25557506690139936</v>
      </c>
      <c r="DR6" s="38">
        <f>(IF(AND(D!$FN52&lt;180),D!GD52+(D!FN52/15-12),0))/24</f>
        <v>0.18569506404926414</v>
      </c>
      <c r="DS6" s="38">
        <f>(IF(AND(D!$FP52&lt;180),D!GD52+(D!FP52/15-12),0))/24</f>
        <v>0.15206868420349817</v>
      </c>
      <c r="DT6" s="38">
        <f>D!GD52/24</f>
        <v>0.51619907407407417</v>
      </c>
      <c r="DU6" s="38">
        <f>(DX6+(D!GG52/2))</f>
        <v>0.48684616384602619</v>
      </c>
      <c r="DV6" s="38">
        <f>(IF(AND(D!FS52&lt;180),D!GD52-(D!FS52/15),0))/24</f>
        <v>0.28442166822262688</v>
      </c>
      <c r="DW6" s="38">
        <f>(IF(AND(D!FU52&lt;180),D!GD52-(D!FU52/15),0))/24</f>
        <v>0.27682308124674887</v>
      </c>
      <c r="DX6" s="38">
        <f>(IF(AND(D!$FC52&lt;180),D!GD52-(D!GB52/15),0))/24</f>
        <v>0.21811726079065305</v>
      </c>
      <c r="DY6" s="40">
        <f t="shared" si="17"/>
        <v>0.21127314814814815</v>
      </c>
      <c r="DZ6" s="41">
        <v>2</v>
      </c>
      <c r="EA6" s="38">
        <f>(IF(AND(D!$FC7&lt;180),D!$FG7+D!$FE7/15-12,0))/24</f>
        <v>0.29691830091712373</v>
      </c>
      <c r="EB6" s="38">
        <f>(IF(AND(D!$FA7&lt;180),D!$FG7+D!$FA7/15-12,0))/24</f>
        <v>0.2764049092518972</v>
      </c>
      <c r="EC6" s="39">
        <f t="shared" si="18"/>
        <v>0.23938657407407407</v>
      </c>
      <c r="ED6" s="38">
        <f>(IF(AND(D!$EY7&lt;180),D!FG7+(D!EY7/15-12),0))/24</f>
        <v>0.23730660921320237</v>
      </c>
      <c r="EE6" s="38">
        <f>(IF(AND(D!$ER7&lt;180),D!FG7+(D!ER7/15-12),0))/24</f>
        <v>0.16906372003880019</v>
      </c>
      <c r="EF6" s="38">
        <f>(IF(AND(D!$ET7&lt;180),D!FG7+(D!ET7/15-12),0))/24</f>
        <v>0.1390361478087748</v>
      </c>
      <c r="EG6" s="38">
        <f>D!FG7/24</f>
        <v>0.5172824074074075</v>
      </c>
      <c r="EH6" s="38">
        <f>(EK6+(D!FK7/2))</f>
        <v>0.48747656155544672</v>
      </c>
      <c r="EI6" s="38">
        <f>(IF(AND(D!EW7&lt;180),D!FG7-(D!EW7/15),0))/24</f>
        <v>0.30528411643936265</v>
      </c>
      <c r="EJ6" s="38">
        <f>(IF(AND(D!EY7&lt;180),D!FG7-(D!EY7/15),0))/24</f>
        <v>0.29725820560161254</v>
      </c>
      <c r="EK6" s="38">
        <f>(IF(AND(D!$FC7&lt;180),D!$FG7-(D!$FE7/15),0))/24</f>
        <v>0.23764651389769112</v>
      </c>
      <c r="EL6" s="40">
        <f t="shared" si="19"/>
        <v>0.23104166666666667</v>
      </c>
      <c r="EM6" s="41">
        <v>2</v>
      </c>
      <c r="EN6" s="38">
        <f>(IF(AND(D!FZ7&lt;180),D!GD7+(D!GB7/15-12),0))/24</f>
        <v>0.27934009132325727</v>
      </c>
      <c r="EO6" s="38">
        <f>(IF(AND(D!$FX7&lt;180),D!$GD7+(D!$FX7/15-12),0))/24</f>
        <v>0.25814778220505835</v>
      </c>
      <c r="EP6" s="39">
        <f t="shared" si="20"/>
        <v>0.2192476851851852</v>
      </c>
      <c r="EQ6" s="38">
        <f>(IF(AND(D!$FU7&lt;180),D!$GD7+(D!$FU7/15-12),0))/24</f>
        <v>0.21716469526540946</v>
      </c>
      <c r="ER6" s="38">
        <f>(IF(AND(D!$FN7&lt;180),D!$GD7+(D!$FN7/15-12),0))/24</f>
        <v>0.14909166308123289</v>
      </c>
      <c r="ES6" s="38">
        <f>(IF(AND(D!$FP7&lt;180),D!$GD7+(D!$FP7/15-12),0))/24</f>
        <v>0.1212357650021878</v>
      </c>
      <c r="ET6" s="38">
        <f>D!GD7/24</f>
        <v>0.51053240740740735</v>
      </c>
      <c r="EU6" s="38">
        <f>(EX6+(D!GG7/2))</f>
        <v>0.47944470937848349</v>
      </c>
      <c r="EV6" s="38">
        <f>(IF(AND(D!$FS7&lt;180),D!$GD7-(D!$FS7/15),0))/24</f>
        <v>0.3124318849957286</v>
      </c>
      <c r="EW6" s="38">
        <f>(IF(AND(D!$FU7&lt;180),D!$GD7-(D!$FU7/15),0))/24</f>
        <v>0.30390011954940527</v>
      </c>
      <c r="EX6" s="38">
        <f>(IF(AND(D!$FZ7&lt;180),D!$GD7-(D!$GB7/15),0))/24</f>
        <v>0.24172472349155746</v>
      </c>
      <c r="EY6" s="40">
        <f t="shared" ref="EY6:EY35" si="23">TIME(HOUR(EX6),MINUTE(EX6)-5,MINUTE(EX6))</f>
        <v>0.23875000000000002</v>
      </c>
      <c r="EZ6" s="41">
        <v>2</v>
      </c>
    </row>
    <row r="7" spans="1:156" ht="12.75" customHeight="1" x14ac:dyDescent="0.2">
      <c r="A7" s="38">
        <f>(IF(AND(D!FC224&lt;180),D!FG224+(D!FE224/15-12),0))/24</f>
        <v>0.27087676977428327</v>
      </c>
      <c r="B7" s="38">
        <f>(IF(AND(D!FA224&lt;180),D!FG224+(D!FA224/15-12),0))/24</f>
        <v>0.24978922148615135</v>
      </c>
      <c r="C7" s="39">
        <f t="shared" si="0"/>
        <v>0.21116898148148147</v>
      </c>
      <c r="D7" s="38">
        <f>(IF(AND(D!$EY224&lt;180),D!$FG224+(D!$EY224/15-12),0))/24</f>
        <v>0.20908600639747499</v>
      </c>
      <c r="E7" s="38">
        <f>(IF(AND(D!$ER224&lt;180),D!$FG224+(D!$ER224/15-12),0))/24</f>
        <v>0.14102438525296127</v>
      </c>
      <c r="F7" s="38">
        <f>(IF(AND(D!$ET224&lt;180),D!$FG224+(D!$ET224/15-12),0))/24</f>
        <v>0.11289895088387329</v>
      </c>
      <c r="G7" s="38">
        <f>D!FG224/24</f>
        <v>0.50074074074074071</v>
      </c>
      <c r="H7" s="38">
        <f>(K7+(D!FK224/2))</f>
        <v>0.4698453590523366</v>
      </c>
      <c r="I7" s="38">
        <f>(IF(AND(D!$EW224&lt;180),D!$FG224-(D!$EW224/15),0))/24</f>
        <v>0.30085280134861364</v>
      </c>
      <c r="J7" s="38">
        <f>(IF(AND(D!$EY224&lt;180),D!$FG224-(D!$EY224/15),0))/24</f>
        <v>0.29239547508400643</v>
      </c>
      <c r="K7" s="38">
        <f>(IF(AND(D!$FC224&lt;180),D!$FG224-(D!$FE224/15),0))/24</f>
        <v>0.23060471170719818</v>
      </c>
      <c r="L7" s="40">
        <f t="shared" si="21"/>
        <v>0.22745370370370369</v>
      </c>
      <c r="M7" s="41">
        <v>3</v>
      </c>
      <c r="N7" s="38">
        <f>(IF(AND(D!FZ224&lt;180),D!GD224+(D!GB224/15-12),0))/24</f>
        <v>0.27886147399169386</v>
      </c>
      <c r="O7" s="38">
        <f>(IF(AND(D!FX224&lt;180),D!GD224+(D!FX224/15-12),0))/24</f>
        <v>0.25846179562585175</v>
      </c>
      <c r="P7" s="39">
        <f t="shared" si="1"/>
        <v>0.22179398148148147</v>
      </c>
      <c r="Q7" s="38">
        <f>(IF(AND(D!$FU224&lt;180),D!$GD224+(D!$FU224/15-12),0))/24</f>
        <v>0.2197162275290557</v>
      </c>
      <c r="R7" s="38">
        <f>(IF(AND(D!$FN224&lt;180),D!$GD224+(D!$FN224/15-12),0))/24</f>
        <v>0.15132632769630386</v>
      </c>
      <c r="S7" s="38">
        <f>(IF(AND(D!$FP224&lt;180),D!$GD224+(D!$FP224/15-12),0))/24</f>
        <v>0.12073541078086913</v>
      </c>
      <c r="T7" s="38">
        <f>D!GD224/24</f>
        <v>0.49640740740740741</v>
      </c>
      <c r="U7" s="38">
        <f>(X7+(D!GG224/2))</f>
        <v>0.46683478417608837</v>
      </c>
      <c r="V7" s="38">
        <f>(IF(AND(D!$FS224&lt;180),D!$GD224-(D!$FS224/15),0))/24</f>
        <v>0.28102683403722151</v>
      </c>
      <c r="W7" s="38">
        <f>(IF(AND(D!$FU224&lt;180),D!$GD224-(D!$FU224/15),0))/24</f>
        <v>0.27309858728575914</v>
      </c>
      <c r="X7" s="38">
        <f>(IF(AND(D!$FZ224&lt;180),D!$GD224-(D!$GB224/15),0))/24</f>
        <v>0.21395334082312098</v>
      </c>
      <c r="Y7" s="40">
        <f t="shared" si="22"/>
        <v>0.21050925925925926</v>
      </c>
      <c r="Z7" s="41">
        <v>3</v>
      </c>
      <c r="AA7" s="38">
        <f>(IF(AND(D!FC182&lt;180),D!FG182+(D!FE182/15-12),0))/24</f>
        <v>0.30300237081564385</v>
      </c>
      <c r="AB7" s="38">
        <f>(IF(AND(D!FA182&lt;180),D!FG182+(D!FA182/15-12),0))/24</f>
        <v>0.28273052891938355</v>
      </c>
      <c r="AC7" s="39">
        <f t="shared" si="2"/>
        <v>0.24722222222222223</v>
      </c>
      <c r="AD7" s="38">
        <f>(IF(AND(D!$EY182&lt;180),D!$FG182+(D!$EY182/15-12),0))/24</f>
        <v>0.24514384181171203</v>
      </c>
      <c r="AE7" s="38">
        <f>(IF(AND(D!$ER182&lt;180),D!$FG182+(D!$ER182/15-12),0))/24</f>
        <v>0.17439577467612866</v>
      </c>
      <c r="AF7" s="38">
        <f>(IF(AND(D!$ET182&lt;180),D!$FG182+(D!$ET182/15-12),0))/24</f>
        <v>0.13956882852014663</v>
      </c>
      <c r="AG7" s="38">
        <f>D!FG182/24</f>
        <v>0.50015740740740744</v>
      </c>
      <c r="AH7" s="38">
        <f>(AK7+(D!FK182/2))</f>
        <v>0.47122814290544146</v>
      </c>
      <c r="AI7" s="38">
        <f>(IF(AND(D!$EW182&lt;180),D!$FG182-(D!$EW182/15),0))/24</f>
        <v>0.26271204363883444</v>
      </c>
      <c r="AJ7" s="38">
        <f>(IF(AND(D!$EY182&lt;180),D!$FG182-(D!$EY182/15),0))/24</f>
        <v>0.25517097300310276</v>
      </c>
      <c r="AK7" s="38">
        <f>(IF(AND(D!$FC182&lt;180),D!$FG182-(D!$FE182/15),0))/24</f>
        <v>0.19731244399917094</v>
      </c>
      <c r="AL7" s="40">
        <f t="shared" si="3"/>
        <v>0.19078703703703703</v>
      </c>
      <c r="AM7" s="41">
        <v>3</v>
      </c>
      <c r="AN7" s="38">
        <f>(IF(AND(D!FZ182&lt;180),D!GD182+(D!GB182/15-12),0))/24</f>
        <v>0.33448362981857249</v>
      </c>
      <c r="AO7" s="38">
        <f>(IF(AND(D!FX182&lt;180),D!GD182+(D!FX182/15-12),0))/24</f>
        <v>0.31298023077752385</v>
      </c>
      <c r="AP7" s="39">
        <f t="shared" si="4"/>
        <v>0.276400462962963</v>
      </c>
      <c r="AQ7" s="38">
        <f>(IF(AND(D!$FU182&lt;180),D!$GD182+(D!$FU182/15-12),0))/24</f>
        <v>0.27431272659903216</v>
      </c>
      <c r="AR7" s="38">
        <f>(IF(AND(D!$FN182&lt;180),D!$GD182+(D!$FN182/15-12),0))/24</f>
        <v>0.19812877409002971</v>
      </c>
      <c r="AS7" s="38">
        <f>(IF(AND(D!$FP182&lt;180),D!$GD182+(D!$FP182/15-12),0))/24</f>
        <v>0.15767122957253901</v>
      </c>
      <c r="AT7" s="38">
        <f>D!GD182/24</f>
        <v>0.50736574074074081</v>
      </c>
      <c r="AU7" s="38">
        <f>(AX7+(D!GG182/2))</f>
        <v>0.47728028913097065</v>
      </c>
      <c r="AV7" s="38">
        <f>(IF(AND(D!$FS182&lt;180),D!$GD182-(D!$FS182/15),0))/24</f>
        <v>0.24801773230043614</v>
      </c>
      <c r="AW7" s="38">
        <f>(IF(AND(D!$FU182&lt;180),D!$GD182-(D!$FU182/15),0))/24</f>
        <v>0.24041875488244946</v>
      </c>
      <c r="AX7" s="38">
        <f>(IF(AND(D!$FZ182&lt;180),D!$GD182-(D!$GB182/15),0))/24</f>
        <v>0.18024785166290913</v>
      </c>
      <c r="AY7" s="40">
        <f t="shared" si="5"/>
        <v>0.1731365740740741</v>
      </c>
      <c r="AZ7" s="41">
        <v>3</v>
      </c>
      <c r="BA7" s="38">
        <f>(IF(AND(D!FC140&lt;180),D!FG140+(D!FE140/15-12),0))/24</f>
        <v>0.36571128776577627</v>
      </c>
      <c r="BB7" s="38">
        <f>(IF(AND(D!FA140&lt;180),D!FG140+(D!FA140/15-12),0))/24</f>
        <v>0.34137359552439611</v>
      </c>
      <c r="BC7" s="39">
        <f t="shared" si="6"/>
        <v>0.30151620370370369</v>
      </c>
      <c r="BD7" s="38">
        <f>(IF(AND(D!$EY140&lt;180),D!$FG140+(D!$EY140/15-12),0))/24</f>
        <v>0.29943776629777746</v>
      </c>
      <c r="BE7" s="38">
        <f>(IF(AND(D!$ER140&lt;180),D!$FG140+(D!$ER140/15-12),0))/24</f>
        <v>0.21510279166678051</v>
      </c>
      <c r="BF7" s="38">
        <f>(IF(AND(D!$ET140&lt;180),D!$FG140+D!$ET140/15-12,0))/24</f>
        <v>0.16790598622604205</v>
      </c>
      <c r="BG7" s="38">
        <f>D!FG140/24</f>
        <v>0.51215740740740745</v>
      </c>
      <c r="BH7" s="38">
        <f>(BK7+(D!FK140/2))</f>
        <v>0.47902064667340793</v>
      </c>
      <c r="BI7" s="38">
        <f>(IF(AND(D!$EW140&lt;180),D!$FG140-(D!$EW140/15),0))/24</f>
        <v>0.23292162640809777</v>
      </c>
      <c r="BJ7" s="38">
        <f>(IF(AND(D!$EY140&lt;180),D!$FG140-(D!$EY140/15),0))/24</f>
        <v>0.22487704851703735</v>
      </c>
      <c r="BK7" s="38">
        <f>(IF(AND(D!$FC140&lt;180),D!$FG140-(D!$FE140/15),0))/24</f>
        <v>0.15860352704903855</v>
      </c>
      <c r="BL7" s="40">
        <f t="shared" si="7"/>
        <v>0.15194444444444444</v>
      </c>
      <c r="BM7" s="41">
        <v>3</v>
      </c>
      <c r="BN7" s="38">
        <f>(IF(AND(D!FZ140&lt;180),D!GD140+(D!GB140/15-12),0))/24</f>
        <v>0.38310264800292876</v>
      </c>
      <c r="BO7" s="38">
        <f>(IF(AND(D!FX140&lt;180),D!GD140+(D!FX140/15-12),0))/24</f>
        <v>0.35581590414646674</v>
      </c>
      <c r="BP7" s="39">
        <f t="shared" si="8"/>
        <v>0.3127199074074074</v>
      </c>
      <c r="BQ7" s="38">
        <f>(IF(AND(D!$FU140&lt;180),D!$GD140+(D!$FU140/15-12),0))/24</f>
        <v>0.31063529805981588</v>
      </c>
      <c r="BR7" s="38">
        <f>(IF(AND(D!$FN140&lt;180),D!$GD140+(D!$FN140/15-12),0))/24</f>
        <v>0.2198182859657889</v>
      </c>
      <c r="BS7" s="38">
        <f>(IF(AND(D!$FP140&lt;180),D!$GD140+(D!$FP140/15-12),0))/24</f>
        <v>0.16774468645769258</v>
      </c>
      <c r="BT7" s="38">
        <f>D!GD140/24</f>
        <v>0.51086574074074076</v>
      </c>
      <c r="BU7" s="38">
        <f>(BX7+(D!GG140/2))</f>
        <v>0.47463206576918432</v>
      </c>
      <c r="BV7" s="38">
        <f>(IF(AND(D!$FS140&lt;180),D!$GD140-(D!$FS140/15),0))/24</f>
        <v>0.21959518724699548</v>
      </c>
      <c r="BW7" s="38">
        <f>(IF(AND(D!$FU140&lt;180),D!$GD140-(D!$FU140/15),0))/24</f>
        <v>0.21109618342166572</v>
      </c>
      <c r="BX7" s="38">
        <f>(IF(AND(D!$FZ140&lt;180),D!$GD140-(D!$GB140/15),0))/24</f>
        <v>0.13862883347855282</v>
      </c>
      <c r="BY7" s="40">
        <f t="shared" si="9"/>
        <v>0.13146990740740741</v>
      </c>
      <c r="BZ7" s="41">
        <v>3</v>
      </c>
      <c r="CA7" s="38">
        <f>(IF(AND(D!FC99&lt;180),D!FG99+D!FE99/15-12,0))/24</f>
        <v>0.37677106464572435</v>
      </c>
      <c r="CB7" s="38">
        <f>(IF(AND(D!FA99&lt;180),D!FG99+D!FA99/15-12,0))/24</f>
        <v>0.34985466714750552</v>
      </c>
      <c r="CC7" s="39">
        <f t="shared" si="10"/>
        <v>0.30715277777777777</v>
      </c>
      <c r="CD7" s="38">
        <f>(IF(AND(D!$EY99&lt;180),D!$FG99+(D!$EY99/15-12),0))/24</f>
        <v>0.30506647304882767</v>
      </c>
      <c r="CE7" s="38">
        <f>(IF(AND(D!$ER99&lt;180),D!$FG99+(D!$ER99/15-12),0))/24</f>
        <v>0.21498468983835875</v>
      </c>
      <c r="CF7" s="38">
        <f>(IF(AND(D!$ET99&lt;180),D!$FG99+(D!$ET99/15-12),0))/24</f>
        <v>0.16345100100622734</v>
      </c>
      <c r="CG7" s="38">
        <f>D!FG99/24</f>
        <v>0.50661574074074078</v>
      </c>
      <c r="CH7" s="38">
        <f>(CK7+(D!FK99/2))</f>
        <v>0.4707634449422925</v>
      </c>
      <c r="CI7" s="38">
        <f>(IF(AND(D!$EW99&lt;180),D!$FG99-(D!$EW99/15),0))/24</f>
        <v>0.21660961932307188</v>
      </c>
      <c r="CJ7" s="38">
        <f>(IF(AND(D!$EY99&lt;180),D!$FG99-(D!$EY99/15),0))/24</f>
        <v>0.20816500843265393</v>
      </c>
      <c r="CK7" s="38">
        <f>(IF(AND(D!$FC99&lt;180),D!$FG99-(D!$FE99/15),0))/24</f>
        <v>0.13646041683575727</v>
      </c>
      <c r="CL7" s="40">
        <f t="shared" si="11"/>
        <v>0.12935185185185186</v>
      </c>
      <c r="CM7" s="41">
        <v>3</v>
      </c>
      <c r="CN7" s="38">
        <f>(IF(AND(D!FZ99&lt;180),D!GD99+(D!GB99/15-12),0))/24</f>
        <v>0.35449303698520263</v>
      </c>
      <c r="CO7" s="38">
        <f>(IF(AND(D!FX99&lt;180),D!GD99+(D!FX99/15-12),0))/24</f>
        <v>0.3307728425419203</v>
      </c>
      <c r="CP7" s="39">
        <f t="shared" si="12"/>
        <v>0.29163194444444446</v>
      </c>
      <c r="CQ7" s="38">
        <f>(IF(AND(D!$FU99&lt;180),D!$GD99+(D!$FU99/15-12),0))/24</f>
        <v>0.28954668994366944</v>
      </c>
      <c r="CR7" s="38">
        <f>(IF(AND(D!$FN99&lt;180),D!$GD99+(D!$FN99/15-12),0))/24</f>
        <v>0.20678145750557805</v>
      </c>
      <c r="CS7" s="38">
        <f>(IF(AND(D!$FP99&lt;180),D!$GD99+(D!$FP99/15-12),0))/24</f>
        <v>0.16081415073583383</v>
      </c>
      <c r="CT7" s="38">
        <f>D!GD99/24</f>
        <v>0.5056574074074075</v>
      </c>
      <c r="CU7" s="38">
        <f>(CX7+(D!GG99/2))</f>
        <v>0.47920701735964355</v>
      </c>
      <c r="CV7" s="38">
        <f>(IF(AND(D!$FS99&lt;180),D!$GD99-(D!$FS99/15),0))/24</f>
        <v>0.22971284362794783</v>
      </c>
      <c r="CW7" s="38">
        <f>(IF(AND(D!$FU99&lt;180),D!$GD99-(D!$FU99/15),0))/24</f>
        <v>0.22176812487114547</v>
      </c>
      <c r="CX7" s="38">
        <f>(IF(AND(D!$FZ99&lt;180),D!$GD99-(D!$FZ99/15),0))/24</f>
        <v>0.16886734477561763</v>
      </c>
      <c r="CY7" s="40">
        <f t="shared" si="13"/>
        <v>0.16184027777777779</v>
      </c>
      <c r="CZ7" s="41">
        <v>3</v>
      </c>
      <c r="DA7" s="38">
        <f>(IF(AND(D!FC53&lt;180),D!FG53+(D!FC53/15-12),0))/24</f>
        <v>0.32212500880855061</v>
      </c>
      <c r="DB7" s="38">
        <f>(IF(AND(D!FA53&lt;180),D!FG53+(D!FA53/15-12),0))/24</f>
        <v>0.31160616829473492</v>
      </c>
      <c r="DC7" s="39">
        <f t="shared" si="14"/>
        <v>0.27538194444444447</v>
      </c>
      <c r="DD7" s="38">
        <f>(IF(AND(D!$EY53&lt;180),D!$FG53+(D!$EY53/15-12),0))/24</f>
        <v>0.27329314889880285</v>
      </c>
      <c r="DE7" s="38">
        <f>(IF(AND(D!$ER53&lt;180),D!$FG53+(D!$ER53/15-12),0))/24</f>
        <v>0.19827354449833146</v>
      </c>
      <c r="DF7" s="38">
        <f>(IF(AND(D!$ET53&lt;180),D!$FG53+(D!$ET53/15-12),0))/24</f>
        <v>0.15888716394715199</v>
      </c>
      <c r="DG7" s="38">
        <f>D!FG53/24</f>
        <v>0.51007407407407401</v>
      </c>
      <c r="DH7" s="38">
        <f>(DK7+(D!FK53/2))</f>
        <v>0.48032808758298151</v>
      </c>
      <c r="DI7" s="38">
        <f>(IF(AND(D!$EW53&lt;180),D!$FG53-(D!$EW53/15),0))/24</f>
        <v>0.25441270945237621</v>
      </c>
      <c r="DJ7" s="38">
        <f>(IF(AND(D!$EY53&lt;180),D!$FG53-(D!$EY53/15),0))/24</f>
        <v>0.24685499924934526</v>
      </c>
      <c r="DK7" s="38">
        <f>(IF(AND(D!$FC53&lt;180),D!$FG53-(D!$FE53/15),0))/24</f>
        <v>0.1873630262671602</v>
      </c>
      <c r="DL7" s="40">
        <f t="shared" si="15"/>
        <v>0.18019675925925926</v>
      </c>
      <c r="DM7" s="41">
        <v>3</v>
      </c>
      <c r="DN7" s="38">
        <f>(IF(AND(D!FZ53&lt;180),D!GD53+D!GB53/15-12,0))/24</f>
        <v>0.31482149419630395</v>
      </c>
      <c r="DO7" s="38">
        <f>(IF(AND(D!FX53&lt;180),D!GD53+D!FX53/15-12,0))/24</f>
        <v>0.29380783401531324</v>
      </c>
      <c r="DP7" s="39">
        <f t="shared" si="16"/>
        <v>0.25822916666666668</v>
      </c>
      <c r="DQ7" s="38">
        <f>(IF(AND(D!$EY53&lt;180),D!GD53+(D!FU53/15-12),0))/24</f>
        <v>0.25614436322544043</v>
      </c>
      <c r="DR7" s="38">
        <f>(IF(AND(D!$FN53&lt;180),D!GD53+(D!FN53/15-12),0))/24</f>
        <v>0.18616158598792587</v>
      </c>
      <c r="DS7" s="38">
        <f>(IF(AND(D!$FP53&lt;180),D!GD53+(D!FP53/15-12),0))/24</f>
        <v>0.1523824629971561</v>
      </c>
      <c r="DT7" s="38">
        <f>D!GD53/24</f>
        <v>0.51603240740740741</v>
      </c>
      <c r="DU7" s="38">
        <f>(DX7+(D!GG53/2))</f>
        <v>0.48669384192197562</v>
      </c>
      <c r="DV7" s="38">
        <f>(IF(AND(D!FS53&lt;180),D!GD53-(D!FS53/15),0))/24</f>
        <v>0.28350980107520668</v>
      </c>
      <c r="DW7" s="38">
        <f>(IF(AND(D!FU53&lt;180),D!GD53-(D!FU53/15),0))/24</f>
        <v>0.27592045158937439</v>
      </c>
      <c r="DX7" s="38">
        <f>(IF(AND(D!$FC53&lt;180),D!GD53-(D!GB53/15),0))/24</f>
        <v>0.21724332061851079</v>
      </c>
      <c r="DY7" s="40">
        <f t="shared" si="17"/>
        <v>0.20986111111111114</v>
      </c>
      <c r="DZ7" s="41">
        <v>3</v>
      </c>
      <c r="EA7" s="38">
        <f>(IF(AND(D!$FC8&lt;180),D!$FG8+D!$FE8/15-12,0))/24</f>
        <v>0.29751918314311343</v>
      </c>
      <c r="EB7" s="38">
        <f>(IF(AND(D!$FA8&lt;180),D!$FG8+D!$FA8/15-12,0))/24</f>
        <v>0.27702855469706922</v>
      </c>
      <c r="EC7" s="39">
        <f t="shared" si="18"/>
        <v>0.24008101851851851</v>
      </c>
      <c r="ED7" s="38">
        <f>(IF(AND(D!$EY8&lt;180),D!FG8+(D!EY8/15-12),0))/24</f>
        <v>0.23799901637195509</v>
      </c>
      <c r="EE7" s="38">
        <f>(IF(AND(D!$ER8&lt;180),D!FG8+(D!ER8/15-12),0))/24</f>
        <v>0.16973240284789717</v>
      </c>
      <c r="EF7" s="38">
        <f>(IF(AND(D!$ET8&lt;180),D!FG8+(D!ET8/15-12),0))/24</f>
        <v>0.13960151424260059</v>
      </c>
      <c r="EG7" s="38">
        <f>D!FG8/24</f>
        <v>0.51736574074074071</v>
      </c>
      <c r="EH7" s="38">
        <f>(EK7+(D!FK8/2))</f>
        <v>0.48760565735516159</v>
      </c>
      <c r="EI7" s="38">
        <f>(IF(AND(D!EW8&lt;180),D!FG8-(D!EW8/15),0))/24</f>
        <v>0.3047394857290186</v>
      </c>
      <c r="EJ7" s="38">
        <f>(IF(AND(D!EY8&lt;180),D!FG8-(D!EY8/15),0))/24</f>
        <v>0.29673246510952639</v>
      </c>
      <c r="EK7" s="38">
        <f>(IF(AND(D!$FC8&lt;180),D!$FG8-(D!$FE8/15),0))/24</f>
        <v>0.23721229833836802</v>
      </c>
      <c r="EL7" s="40">
        <f t="shared" si="19"/>
        <v>0.23033564814814814</v>
      </c>
      <c r="EM7" s="41">
        <v>3</v>
      </c>
      <c r="EN7" s="38">
        <f>(IF(AND(D!FZ8&lt;180),D!GD8+(D!GB8/15-12),0))/24</f>
        <v>0.27984156757189416</v>
      </c>
      <c r="EO7" s="38">
        <f>(IF(AND(D!$FX8&lt;180),D!$GD8+(D!$FX8/15-12),0))/24</f>
        <v>0.25866286197516369</v>
      </c>
      <c r="EP7" s="39">
        <f t="shared" si="20"/>
        <v>0.21980324074074076</v>
      </c>
      <c r="EQ7" s="38">
        <f>(IF(AND(D!$FU8&lt;180),D!$GD8+(D!$FU8/15-12),0))/24</f>
        <v>0.21771600317860329</v>
      </c>
      <c r="ER7" s="38">
        <f>(IF(AND(D!$FN8&lt;180),D!$GD8+(D!$FN8/15-12),0))/24</f>
        <v>0.14964488543735488</v>
      </c>
      <c r="ES7" s="38">
        <f>(IF(AND(D!$FP8&lt;180),D!$GD8+(D!$FP8/15-12),0))/24</f>
        <v>0.12175478285746714</v>
      </c>
      <c r="ET7" s="38">
        <f>D!GD8/24</f>
        <v>0.51086574074074076</v>
      </c>
      <c r="EU7" s="38">
        <f>(EX7+(D!GG8/2))</f>
        <v>0.47980295854409538</v>
      </c>
      <c r="EV7" s="38">
        <f>(IF(AND(D!$FS8&lt;180),D!$GD8-(D!$FS8/15),0))/24</f>
        <v>0.31253761115036122</v>
      </c>
      <c r="EW7" s="38">
        <f>(IF(AND(D!$FU8&lt;180),D!$GD8-(D!$FU8/15),0))/24</f>
        <v>0.30401547830287828</v>
      </c>
      <c r="EX7" s="38">
        <f>(IF(AND(D!$FZ8&lt;180),D!$GD8-(D!$GB8/15),0))/24</f>
        <v>0.24188991390958745</v>
      </c>
      <c r="EY7" s="40">
        <f t="shared" si="23"/>
        <v>0.23875000000000002</v>
      </c>
      <c r="EZ7" s="41">
        <v>3</v>
      </c>
    </row>
    <row r="8" spans="1:156" ht="12.75" customHeight="1" x14ac:dyDescent="0.2">
      <c r="A8" s="38">
        <f>(IF(AND(D!FC225&lt;180),D!FG225+(D!FE225/15-12),0))/24</f>
        <v>0.27088812252524413</v>
      </c>
      <c r="B8" s="38">
        <f>(IF(AND(D!FA225&lt;180),D!FG225+(D!FA225/15-12),0))/24</f>
        <v>0.24978220891354452</v>
      </c>
      <c r="C8" s="39">
        <f t="shared" si="0"/>
        <v>0.21111111111111111</v>
      </c>
      <c r="D8" s="38">
        <f>(IF(AND(D!$EY225&lt;180),D!$FG225+(D!$EY225/15-12),0))/24</f>
        <v>0.20902977547735924</v>
      </c>
      <c r="E8" s="38">
        <f>(IF(AND(D!$ER225&lt;180),D!$FG225+(D!$ER225/15-12),0))/24</f>
        <v>0.140966734902049</v>
      </c>
      <c r="F8" s="38">
        <f>(IF(AND(D!$ET225&lt;180),D!$FG225+(D!$ET225/15-12),0))/24</f>
        <v>0.1128896143446106</v>
      </c>
      <c r="G8" s="38">
        <f>D!FG225/24</f>
        <v>0.50099074074074068</v>
      </c>
      <c r="H8" s="38">
        <f>(K8+(D!FK225/2))</f>
        <v>0.47006156721679826</v>
      </c>
      <c r="I8" s="38">
        <f>(IF(AND(D!$EW225&lt;180),D!$FG225-(D!$EW225/15),0))/24</f>
        <v>0.30142212819226527</v>
      </c>
      <c r="J8" s="38">
        <f>(IF(AND(D!$EY225&lt;180),D!$FG225-(D!$EY225/15),0))/24</f>
        <v>0.29295170600412218</v>
      </c>
      <c r="K8" s="38">
        <f>(IF(AND(D!$FC225&lt;180),D!$FG225-(D!$FE225/15),0))/24</f>
        <v>0.23109335895623728</v>
      </c>
      <c r="L8" s="40">
        <f t="shared" si="21"/>
        <v>0.22745370370370369</v>
      </c>
      <c r="M8" s="41">
        <v>4</v>
      </c>
      <c r="N8" s="38">
        <f>(IF(AND(D!FZ225&lt;180),D!GD225+(D!GB225/15-12),0))/24</f>
        <v>0.27831164633484906</v>
      </c>
      <c r="O8" s="38">
        <f>(IF(AND(D!FX225&lt;180),D!GD225+(D!FX225/15-12),0))/24</f>
        <v>0.25789174061918235</v>
      </c>
      <c r="P8" s="39">
        <f t="shared" si="1"/>
        <v>0.22116898148148148</v>
      </c>
      <c r="Q8" s="38">
        <f>(IF(AND(D!$FU225&lt;180),D!$GD225+(D!$FU225/15-12),0))/24</f>
        <v>0.21908148421416548</v>
      </c>
      <c r="R8" s="38">
        <f>(IF(AND(D!$FN225&lt;180),D!$GD225+(D!$FN225/15-12),0))/24</f>
        <v>0.15072370272129185</v>
      </c>
      <c r="S8" s="38">
        <f>(IF(AND(D!$FP225&lt;180),D!$GD225+(D!$FP225/15-12),0))/24</f>
        <v>0.12024286917150784</v>
      </c>
      <c r="T8" s="38">
        <f>D!GD225/24</f>
        <v>0.49640740740740741</v>
      </c>
      <c r="U8" s="38">
        <f>(X8+(D!GG225/2))</f>
        <v>0.46679232634706558</v>
      </c>
      <c r="V8" s="38">
        <f>(IF(AND(D!$FS225&lt;180),D!$GD225-(D!$FS225/15),0))/24</f>
        <v>0.28167964601304524</v>
      </c>
      <c r="W8" s="38">
        <f>(IF(AND(D!$FU225&lt;180),D!$GD225-(D!$FU225/15),0))/24</f>
        <v>0.27373333060064936</v>
      </c>
      <c r="X8" s="38">
        <f>(IF(AND(D!$FZ225&lt;180),D!$GD225-(D!$GB225/15),0))/24</f>
        <v>0.21450316847996576</v>
      </c>
      <c r="Y8" s="40">
        <f t="shared" si="22"/>
        <v>0.21050925925925926</v>
      </c>
      <c r="Z8" s="41">
        <v>4</v>
      </c>
      <c r="AA8" s="38">
        <f>(IF(AND(D!FC183&lt;180),D!FG183+(D!FE183/15-12),0))/24</f>
        <v>0.30205008112134962</v>
      </c>
      <c r="AB8" s="38">
        <f>(IF(AND(D!FA183&lt;180),D!FG183+(D!FA183/15-12),0))/24</f>
        <v>0.28179354259456751</v>
      </c>
      <c r="AC8" s="39">
        <f t="shared" si="2"/>
        <v>0.24628472222222222</v>
      </c>
      <c r="AD8" s="38">
        <f>(IF(AND(D!$EY183&lt;180),D!$FG183+(D!$EY183/15-12),0))/24</f>
        <v>0.24420238034158528</v>
      </c>
      <c r="AE8" s="38">
        <f>(IF(AND(D!$ER183&lt;180),D!$FG183+(D!$ER183/15-12),0))/24</f>
        <v>0.17357898694464999</v>
      </c>
      <c r="AF8" s="38">
        <f>(IF(AND(D!$ET183&lt;180),D!$FG183+(D!$ET183/15-12),0))/24</f>
        <v>0.13891378637488136</v>
      </c>
      <c r="AG8" s="38">
        <f>D!FG183/24</f>
        <v>0.49994907407407413</v>
      </c>
      <c r="AH8" s="38">
        <f>(AK8+(D!FK183/2))</f>
        <v>0.47102522368419197</v>
      </c>
      <c r="AI8" s="38">
        <f>(IF(AND(D!$EW183&lt;180),D!$FG183-(D!$EW183/15),0))/24</f>
        <v>0.26324266890871334</v>
      </c>
      <c r="AJ8" s="38">
        <f>(IF(AND(D!$EY183&lt;180),D!$FG183-(D!$EY183/15),0))/24</f>
        <v>0.25569576780656295</v>
      </c>
      <c r="AK8" s="38">
        <f>(IF(AND(D!$FC183&lt;180),D!$FG183-(D!$FE183/15),0))/24</f>
        <v>0.19784806702679858</v>
      </c>
      <c r="AL8" s="40">
        <f t="shared" si="3"/>
        <v>0.19078703703703703</v>
      </c>
      <c r="AM8" s="41">
        <v>4</v>
      </c>
      <c r="AN8" s="38">
        <f>(IF(AND(D!FZ183&lt;180),D!GD183+(D!GB183/15-12),0))/24</f>
        <v>0.33342029333480622</v>
      </c>
      <c r="AO8" s="38">
        <f>(IF(AND(D!FX183&lt;180),D!GD183+(D!FX183/15-12),0))/24</f>
        <v>0.31198319980245209</v>
      </c>
      <c r="AP8" s="39">
        <f t="shared" si="4"/>
        <v>0.275474537037037</v>
      </c>
      <c r="AQ8" s="38">
        <f>(IF(AND(D!$FU183&lt;180),D!$GD183+(D!$FU183/15-12),0))/24</f>
        <v>0.27338931316528664</v>
      </c>
      <c r="AR8" s="38">
        <f>(IF(AND(D!$FN183&lt;180),D!$GD183+(D!$FN183/15-12),0))/24</f>
        <v>0.19743659489348261</v>
      </c>
      <c r="AS8" s="38">
        <f>(IF(AND(D!$FP183&lt;180),D!$GD183+(D!$FP183/15-12),0))/24</f>
        <v>0.15718839572908769</v>
      </c>
      <c r="AT8" s="38">
        <f>D!GD183/24</f>
        <v>0.50715740740740733</v>
      </c>
      <c r="AU8" s="38">
        <f>(AX8+(D!GG183/2))</f>
        <v>0.47714191732264755</v>
      </c>
      <c r="AV8" s="38">
        <f>(IF(AND(D!$FS183&lt;180),D!$GD183-(D!$FS183/15),0))/24</f>
        <v>0.2485155786425228</v>
      </c>
      <c r="AW8" s="38">
        <f>(IF(AND(D!$FU183&lt;180),D!$GD183-(D!$FU183/15),0))/24</f>
        <v>0.24092550164952811</v>
      </c>
      <c r="AX8" s="38">
        <f>(IF(AND(D!$FZ183&lt;180),D!$GD183-(D!$GB183/15),0))/24</f>
        <v>0.18089452148000859</v>
      </c>
      <c r="AY8" s="40">
        <f t="shared" si="5"/>
        <v>0.1738425925925926</v>
      </c>
      <c r="AZ8" s="41">
        <v>4</v>
      </c>
      <c r="BA8" s="38">
        <f>(IF(AND(D!FC141&lt;180),D!FG141+(D!FE141/15-12),0))/24</f>
        <v>0.36486327320774908</v>
      </c>
      <c r="BB8" s="38">
        <f>(IF(AND(D!FA141&lt;180),D!FG141+(D!FA141/15-12),0))/24</f>
        <v>0.3406346161545894</v>
      </c>
      <c r="BC8" s="39">
        <f t="shared" si="6"/>
        <v>0.3009027777777778</v>
      </c>
      <c r="BD8" s="38">
        <f>(IF(AND(D!$EY141&lt;180),D!$FG141+(D!$EY141/15-12),0))/24</f>
        <v>0.29882350520071721</v>
      </c>
      <c r="BE8" s="38">
        <f>(IF(AND(D!$ER141&lt;180),D!$FG141+(D!$ER141/15-12),0))/24</f>
        <v>0.21475940200030072</v>
      </c>
      <c r="BF8" s="38">
        <f>(IF(AND(D!$ET141&lt;180),D!$FG141+D!$ET141/15-12,0))/24</f>
        <v>0.16777311755664406</v>
      </c>
      <c r="BG8" s="38">
        <f>D!FG141/24</f>
        <v>0.51211574074074073</v>
      </c>
      <c r="BH8" s="38">
        <f>(BK8+(D!FK141/2))</f>
        <v>0.47909585673722477</v>
      </c>
      <c r="BI8" s="38">
        <f>(IF(AND(D!$EW141&lt;180),D!$FG141-(D!$EW141/15),0))/24</f>
        <v>0.23343498368690818</v>
      </c>
      <c r="BJ8" s="38">
        <f>(IF(AND(D!$EY141&lt;180),D!$FG141-(D!$EY141/15),0))/24</f>
        <v>0.22540797628076417</v>
      </c>
      <c r="BK8" s="38">
        <f>(IF(AND(D!$FC141&lt;180),D!$FG141-(D!$FE141/15),0))/24</f>
        <v>0.1593682082737323</v>
      </c>
      <c r="BL8" s="40">
        <f t="shared" si="7"/>
        <v>0.15265046296296295</v>
      </c>
      <c r="BM8" s="41">
        <v>4</v>
      </c>
      <c r="BN8" s="38">
        <f>(IF(AND(D!FZ141&lt;180),D!GD141+(D!GB141/15-12),0))/24</f>
        <v>0.38290028241018881</v>
      </c>
      <c r="BO8" s="38">
        <f>(IF(AND(D!FX141&lt;180),D!GD141+(D!FX141/15-12),0))/24</f>
        <v>0.35567251143257222</v>
      </c>
      <c r="BP8" s="39">
        <f t="shared" si="8"/>
        <v>0.31263888888888886</v>
      </c>
      <c r="BQ8" s="38">
        <f>(IF(AND(D!$FU141&lt;180),D!$GD141+(D!$FU141/15-12),0))/24</f>
        <v>0.31055408432103826</v>
      </c>
      <c r="BR8" s="38">
        <f>(IF(AND(D!$FN141&lt;180),D!$GD141+(D!$FN141/15-12),0))/24</f>
        <v>0.21985280455915746</v>
      </c>
      <c r="BS8" s="38">
        <f>(IF(AND(D!$FP141&lt;180),D!$GD141+(D!$FP141/15-12),0))/24</f>
        <v>0.16786399969963139</v>
      </c>
      <c r="BT8" s="38">
        <f>D!GD141/24</f>
        <v>0.5109907407407408</v>
      </c>
      <c r="BU8" s="38">
        <f>(BX8+(D!GG141/2))</f>
        <v>0.47481764169616553</v>
      </c>
      <c r="BV8" s="38">
        <f>(IF(AND(D!$FS141&lt;180),D!$GD141-(D!$FS141/15),0))/24</f>
        <v>0.21991779641657958</v>
      </c>
      <c r="BW8" s="38">
        <f>(IF(AND(D!$FU141&lt;180),D!$GD141-(D!$FU141/15),0))/24</f>
        <v>0.21142739716044334</v>
      </c>
      <c r="BX8" s="38">
        <f>(IF(AND(D!$FZ141&lt;180),D!$GD141-(D!$GB141/15),0))/24</f>
        <v>0.13908119907129279</v>
      </c>
      <c r="BY8" s="40">
        <f t="shared" si="9"/>
        <v>0.13217592592592592</v>
      </c>
      <c r="BZ8" s="41">
        <v>4</v>
      </c>
      <c r="CA8" s="38">
        <f>(IF(AND(D!FC100&lt;180),D!FG100+D!FE100/15-12,0))/24</f>
        <v>0.37732751764576261</v>
      </c>
      <c r="CB8" s="38">
        <f>(IF(AND(D!FA100&lt;180),D!FG100+D!FA100/15-12,0))/24</f>
        <v>0.35033525851932384</v>
      </c>
      <c r="CC8" s="39">
        <f t="shared" si="10"/>
        <v>0.30754629629629632</v>
      </c>
      <c r="CD8" s="38">
        <f>(IF(AND(D!$EY100&lt;180),D!$FG100+(D!$EY100/15-12),0))/24</f>
        <v>0.30546630968551697</v>
      </c>
      <c r="CE8" s="38">
        <f>(IF(AND(D!$ER100&lt;180),D!$FG100+(D!$ER100/15-12),0))/24</f>
        <v>0.21523227400140743</v>
      </c>
      <c r="CF8" s="38">
        <f>(IF(AND(D!$ET100&lt;180),D!$FG100+(D!$ET100/15-12),0))/24</f>
        <v>0.1635865386935508</v>
      </c>
      <c r="CG8" s="38">
        <f>D!FG100/24</f>
        <v>0.50674074074074082</v>
      </c>
      <c r="CH8" s="38">
        <f>(CK8+(D!FK100/2))</f>
        <v>0.47081013676061789</v>
      </c>
      <c r="CI8" s="38">
        <f>(IF(AND(D!$EW100&lt;180),D!$FG100-(D!$EW100/15),0))/24</f>
        <v>0.21647099335165965</v>
      </c>
      <c r="CJ8" s="38">
        <f>(IF(AND(D!$EY100&lt;180),D!$FG100-(D!$EY100/15),0))/24</f>
        <v>0.20801517179596463</v>
      </c>
      <c r="CK8" s="38">
        <f>(IF(AND(D!$FC100&lt;180),D!$FG100-(D!$FE100/15),0))/24</f>
        <v>0.1361539638357189</v>
      </c>
      <c r="CL8" s="40">
        <f t="shared" si="11"/>
        <v>0.12935185185185186</v>
      </c>
      <c r="CM8" s="41">
        <v>4</v>
      </c>
      <c r="CN8" s="38">
        <f>(IF(AND(D!FZ100&lt;180),D!GD100+(D!GB100/15-12),0))/24</f>
        <v>0.35529422352105994</v>
      </c>
      <c r="CO8" s="38">
        <f>(IF(AND(D!FX100&lt;180),D!GD100+(D!FX100/15-12),0))/24</f>
        <v>0.33146733590998551</v>
      </c>
      <c r="CP8" s="39">
        <f t="shared" si="12"/>
        <v>0.29219907407407408</v>
      </c>
      <c r="CQ8" s="38">
        <f>(IF(AND(D!$FU100&lt;180),D!$GD100+(D!$FU100/15-12),0))/24</f>
        <v>0.29011801730888986</v>
      </c>
      <c r="CR8" s="38">
        <f>(IF(AND(D!$FN100&lt;180),D!$GD100+(D!$FN100/15-12),0))/24</f>
        <v>0.20707518028946056</v>
      </c>
      <c r="CS8" s="38">
        <f>(IF(AND(D!$FP100&lt;180),D!$GD100+(D!$FP100/15-12),0))/24</f>
        <v>0.16088870858399354</v>
      </c>
      <c r="CT8" s="38">
        <f>D!GD100/24</f>
        <v>0.50561574074074078</v>
      </c>
      <c r="CU8" s="38">
        <f>(CX8+(D!GG100/2))</f>
        <v>0.47907963522655012</v>
      </c>
      <c r="CV8" s="38">
        <f>(IF(AND(D!$FS100&lt;180),D!$GD100-(D!$FS100/15),0))/24</f>
        <v>0.22907548518018339</v>
      </c>
      <c r="CW8" s="38">
        <f>(IF(AND(D!$FU100&lt;180),D!$GD100-(D!$FU100/15),0))/24</f>
        <v>0.22111346417259162</v>
      </c>
      <c r="CX8" s="38">
        <f>(IF(AND(D!$FZ100&lt;180),D!$GD100-(D!$FZ100/15),0))/24</f>
        <v>0.16804125314421037</v>
      </c>
      <c r="CY8" s="40">
        <f t="shared" si="13"/>
        <v>0.16042824074074075</v>
      </c>
      <c r="CZ8" s="41">
        <v>4</v>
      </c>
      <c r="DA8" s="38">
        <f>(IF(AND(D!FC54&lt;180),D!FG54+(D!FC54/15-12),0))/24</f>
        <v>0.32274406348633522</v>
      </c>
      <c r="DB8" s="38">
        <f>(IF(AND(D!FA54&lt;180),D!FG54+(D!FA54/15-12),0))/24</f>
        <v>0.31219802754233478</v>
      </c>
      <c r="DC8" s="39">
        <f t="shared" si="14"/>
        <v>0.27590277777777777</v>
      </c>
      <c r="DD8" s="38">
        <f>(IF(AND(D!$EY54&lt;180),D!$FG54+(D!$EY54/15-12),0))/24</f>
        <v>0.27382074978756515</v>
      </c>
      <c r="DE8" s="38">
        <f>(IF(AND(D!$ER54&lt;180),D!$FG54+(D!$ER54/15-12),0))/24</f>
        <v>0.1985793388344913</v>
      </c>
      <c r="DF8" s="38">
        <f>(IF(AND(D!$ET54&lt;180),D!$FG54+(D!$ET54/15-12),0))/24</f>
        <v>0.15898544296225733</v>
      </c>
      <c r="DG8" s="38">
        <f>D!FG54/24</f>
        <v>0.50986574074074076</v>
      </c>
      <c r="DH8" s="38">
        <f>(DK8+(D!FK54/2))</f>
        <v>0.4800576544290408</v>
      </c>
      <c r="DI8" s="38">
        <f>(IF(AND(D!$EW54&lt;180),D!$FG54-(D!$EW54/15),0))/24</f>
        <v>0.2534755807553461</v>
      </c>
      <c r="DJ8" s="38">
        <f>(IF(AND(D!$EY54&lt;180),D!$FG54-(D!$EY54/15),0))/24</f>
        <v>0.24591073169391633</v>
      </c>
      <c r="DK8" s="38">
        <f>(IF(AND(D!$FC54&lt;180),D!$FG54-(D!$FE54/15),0))/24</f>
        <v>0.18629455907051654</v>
      </c>
      <c r="DL8" s="40">
        <f t="shared" si="15"/>
        <v>0.17949074074074076</v>
      </c>
      <c r="DM8" s="41">
        <v>4</v>
      </c>
      <c r="DN8" s="38">
        <f>(IF(AND(D!FZ54&lt;180),D!GD54+D!GB54/15-12,0))/24</f>
        <v>0.31540882704903844</v>
      </c>
      <c r="DO8" s="38">
        <f>(IF(AND(D!FX54&lt;180),D!GD54+D!FX54/15-12,0))/24</f>
        <v>0.29440268758412902</v>
      </c>
      <c r="DP8" s="39">
        <f t="shared" si="16"/>
        <v>0.25884259259259262</v>
      </c>
      <c r="DQ8" s="38">
        <f>(IF(AND(D!$EY54&lt;180),D!GD54+(D!FU54/15-12),0))/24</f>
        <v>0.25675792523916657</v>
      </c>
      <c r="DR8" s="38">
        <f>(IF(AND(D!$FN54&lt;180),D!GD54+(D!FN54/15-12),0))/24</f>
        <v>0.18666869902966302</v>
      </c>
      <c r="DS8" s="38">
        <f>(IF(AND(D!$FP54&lt;180),D!GD54+(D!FP54/15-12),0))/24</f>
        <v>0.15273489554139577</v>
      </c>
      <c r="DT8" s="38">
        <f>D!GD54/24</f>
        <v>0.51590740740740737</v>
      </c>
      <c r="DU8" s="38">
        <f>(DX8+(D!GG54/2))</f>
        <v>0.48658195650247149</v>
      </c>
      <c r="DV8" s="38">
        <f>(IF(AND(D!FS54&lt;180),D!GD54-(D!FS54/15),0))/24</f>
        <v>0.28263748330629362</v>
      </c>
      <c r="DW8" s="38">
        <f>(IF(AND(D!FU54&lt;180),D!GD54-(D!FU54/15),0))/24</f>
        <v>0.27505688957564828</v>
      </c>
      <c r="DX8" s="38">
        <f>(IF(AND(D!$FC54&lt;180),D!GD54-(D!GB54/15),0))/24</f>
        <v>0.21640598776577644</v>
      </c>
      <c r="DY8" s="40">
        <f t="shared" si="17"/>
        <v>0.2091550925925926</v>
      </c>
      <c r="DZ8" s="41">
        <v>4</v>
      </c>
      <c r="EA8" s="38">
        <f>(IF(AND(D!$FC9&lt;180),D!$FG9+D!$FE9/15-12,0))/24</f>
        <v>0.29808945082611843</v>
      </c>
      <c r="EB8" s="38">
        <f>(IF(AND(D!$FA9&lt;180),D!$FG9+D!$FA9/15-12,0))/24</f>
        <v>0.27762119349452163</v>
      </c>
      <c r="EC8" s="39">
        <f t="shared" si="18"/>
        <v>0.24074074074074073</v>
      </c>
      <c r="ED8" s="38">
        <f>(IF(AND(D!$EY9&lt;180),D!FG9+(D!EY9/15-12),0))/24</f>
        <v>0.23866001588980643</v>
      </c>
      <c r="EE8" s="38">
        <f>(IF(AND(D!$ER9&lt;180),D!FG9+(D!ER9/15-12),0))/24</f>
        <v>0.17036765454397362</v>
      </c>
      <c r="EF8" s="38">
        <f>(IF(AND(D!$ET9&lt;180),D!FG9+(D!ET9/15-12),0))/24</f>
        <v>0.14013119073445326</v>
      </c>
      <c r="EG8" s="38">
        <f>D!FG9/24</f>
        <v>0.51740740740740743</v>
      </c>
      <c r="EH8" s="38">
        <f>(EK8+(D!FK9/2))</f>
        <v>0.48769268993925141</v>
      </c>
      <c r="EI8" s="38">
        <f>(IF(AND(D!EW9&lt;180),D!FG9-(D!EW9/15),0))/24</f>
        <v>0.30414297564225745</v>
      </c>
      <c r="EJ8" s="38">
        <f>(IF(AND(D!EY9&lt;180),D!FG9-(D!EY9/15),0))/24</f>
        <v>0.29615479892500851</v>
      </c>
      <c r="EK8" s="38">
        <f>(IF(AND(D!$FC9&lt;180),D!$FG9-(D!$FE9/15),0))/24</f>
        <v>0.23672536398869656</v>
      </c>
      <c r="EL8" s="40">
        <f t="shared" si="19"/>
        <v>0.22962962962962963</v>
      </c>
      <c r="EM8" s="41">
        <v>4</v>
      </c>
      <c r="EN8" s="38">
        <f>(IF(AND(D!FZ9&lt;180),D!GD9+(D!GB9/15-12),0))/24</f>
        <v>0.28031549793537552</v>
      </c>
      <c r="EO8" s="38">
        <f>(IF(AND(D!$FX9&lt;180),D!$GD9+(D!$FX9/15-12),0))/24</f>
        <v>0.25915142573717931</v>
      </c>
      <c r="EP8" s="39">
        <f t="shared" si="20"/>
        <v>0.22032407407407406</v>
      </c>
      <c r="EQ8" s="38">
        <f>(IF(AND(D!$FU9&lt;180),D!$GD9+(D!$FU9/15-12),0))/24</f>
        <v>0.21824357348782797</v>
      </c>
      <c r="ER8" s="38">
        <f>(IF(AND(D!$FN9&lt;180),D!$GD9+(D!$FN9/15-12),0))/24</f>
        <v>0.15017437816567206</v>
      </c>
      <c r="ES8" s="38">
        <f>(IF(AND(D!$FP9&lt;180),D!$GD9+(D!$FP9/15-12),0))/24</f>
        <v>0.12224722809255202</v>
      </c>
      <c r="ET8" s="38">
        <f>D!GD9/24</f>
        <v>0.51115740740740734</v>
      </c>
      <c r="EU8" s="38">
        <f>(EX8+(D!GG9/2))</f>
        <v>0.48012144518363364</v>
      </c>
      <c r="EV8" s="38">
        <f>(IF(AND(D!$FS9&lt;180),D!$GD9-(D!$FS9/15),0))/24</f>
        <v>0.31258300199959904</v>
      </c>
      <c r="EW8" s="38">
        <f>(IF(AND(D!$FU9&lt;180),D!$GD9-(D!$FU9/15),0))/24</f>
        <v>0.30407124132698676</v>
      </c>
      <c r="EX8" s="38">
        <f>(IF(AND(D!$FZ9&lt;180),D!$GD9-(D!$GB9/15),0))/24</f>
        <v>0.24199931687943924</v>
      </c>
      <c r="EY8" s="40">
        <f t="shared" si="23"/>
        <v>0.23875000000000002</v>
      </c>
      <c r="EZ8" s="41">
        <v>4</v>
      </c>
    </row>
    <row r="9" spans="1:156" ht="12.75" customHeight="1" x14ac:dyDescent="0.2">
      <c r="A9" s="38">
        <f>(IF(AND(D!FC226&lt;180),D!FG226+(D!FE226/15-12),0))/24</f>
        <v>0.27095346483914878</v>
      </c>
      <c r="B9" s="38">
        <f>(IF(AND(D!FA226&lt;180),D!FG226+(D!FA226/15-12),0))/24</f>
        <v>0.24982995026940039</v>
      </c>
      <c r="C9" s="39">
        <f t="shared" si="0"/>
        <v>0.21111111111111111</v>
      </c>
      <c r="D9" s="38">
        <f>(IF(AND(D!$EY226&lt;180),D!$FG226+(D!$EY226/15-12),0))/24</f>
        <v>0.20903041217089049</v>
      </c>
      <c r="E9" s="38">
        <f>(IF(AND(D!$ER226&lt;180),D!$FG226+(D!$ER226/15-12),0))/24</f>
        <v>0.1409657687355598</v>
      </c>
      <c r="F9" s="38">
        <f>(IF(AND(D!$ET226&lt;180),D!$FG226+(D!$ET226/15-12),0))/24</f>
        <v>0.11293451012903051</v>
      </c>
      <c r="G9" s="38">
        <f>D!FG226/24</f>
        <v>0.50128240740740748</v>
      </c>
      <c r="H9" s="38">
        <f>(K9+(D!FK226/2))</f>
        <v>0.47032088107327835</v>
      </c>
      <c r="I9" s="38">
        <f>(IF(AND(D!$EW226&lt;180),D!$FG226-(D!$EW226/15),0))/24</f>
        <v>0.30201735599566265</v>
      </c>
      <c r="J9" s="38">
        <f>(IF(AND(D!$EY226&lt;180),D!$FG226-(D!$EY226/15),0))/24</f>
        <v>0.29353440264392439</v>
      </c>
      <c r="K9" s="38">
        <f>(IF(AND(D!$FC226&lt;180),D!$FG226-(D!$FE226/15),0))/24</f>
        <v>0.23161134997566613</v>
      </c>
      <c r="L9" s="40">
        <f t="shared" si="21"/>
        <v>0.22815972222222222</v>
      </c>
      <c r="M9" s="41">
        <v>5</v>
      </c>
      <c r="N9" s="38">
        <f>(IF(AND(D!FZ226&lt;180),D!GD226+(D!GB226/15-12),0))/24</f>
        <v>0.27777127903412951</v>
      </c>
      <c r="O9" s="38">
        <f>(IF(AND(D!FX226&lt;180),D!GD226+(D!FX226/15-12),0))/24</f>
        <v>0.25733057425099576</v>
      </c>
      <c r="P9" s="39">
        <f t="shared" si="1"/>
        <v>0.2205324074074074</v>
      </c>
      <c r="Q9" s="38">
        <f>(IF(AND(D!$FU226&lt;180),D!$GD226+(D!$FU226/15-12),0))/24</f>
        <v>0.2184548115897991</v>
      </c>
      <c r="R9" s="38">
        <f>(IF(AND(D!$FN226&lt;180),D!$GD226+(D!$FN226/15-12),0))/24</f>
        <v>0.15012696947464735</v>
      </c>
      <c r="S9" s="38">
        <f>(IF(AND(D!$FP226&lt;180),D!$GD226+(D!$FP226/15-12),0))/24</f>
        <v>0.11975423013800635</v>
      </c>
      <c r="T9" s="38">
        <f>D!GD226/24</f>
        <v>0.49640740740740741</v>
      </c>
      <c r="U9" s="38">
        <f>(X9+(D!GG226/2))</f>
        <v>0.46674917368524227</v>
      </c>
      <c r="V9" s="38">
        <f>(IF(AND(D!$FS226&lt;180),D!$GD226-(D!$FS226/15),0))/24</f>
        <v>0.2823245354583131</v>
      </c>
      <c r="W9" s="38">
        <f>(IF(AND(D!$FU226&lt;180),D!$GD226-(D!$FU226/15),0))/24</f>
        <v>0.27436000322501569</v>
      </c>
      <c r="X9" s="38">
        <f>(IF(AND(D!$FZ226&lt;180),D!$GD226-(D!$GB226/15),0))/24</f>
        <v>0.21504353578068533</v>
      </c>
      <c r="Y9" s="40">
        <f t="shared" si="22"/>
        <v>0.21121527777777779</v>
      </c>
      <c r="Z9" s="41">
        <v>5</v>
      </c>
      <c r="AA9" s="38">
        <f>(IF(AND(D!FC184&lt;180),D!FG184+(D!FE184/15-12),0))/24</f>
        <v>0.30110102982957737</v>
      </c>
      <c r="AB9" s="38">
        <f>(IF(AND(D!FA184&lt;180),D!FG184+(D!FA184/15-12),0))/24</f>
        <v>0.28085831245031284</v>
      </c>
      <c r="AC9" s="39">
        <f t="shared" si="2"/>
        <v>0.24534722222222224</v>
      </c>
      <c r="AD9" s="38">
        <f>(IF(AND(D!$EY184&lt;180),D!$FG184+(D!$EY184/15-12),0))/24</f>
        <v>0.24326014736420146</v>
      </c>
      <c r="AE9" s="38">
        <f>(IF(AND(D!$ER184&lt;180),D!$FG184+(D!$ER184/15-12),0))/24</f>
        <v>0.17275812032259807</v>
      </c>
      <c r="AF9" s="38">
        <f>(IF(AND(D!$ET184&lt;180),D!$FG184+(D!$ET184/15-12),0))/24</f>
        <v>0.1382533301482686</v>
      </c>
      <c r="AG9" s="38">
        <f>D!FG184/24</f>
        <v>0.49974074074074065</v>
      </c>
      <c r="AH9" s="38">
        <f>(AK9+(D!FK184/2))</f>
        <v>0.47082029950805271</v>
      </c>
      <c r="AI9" s="38">
        <f>(IF(AND(D!$EW184&lt;180),D!$FG184-(D!$EW184/15),0))/24</f>
        <v>0.26377457871104254</v>
      </c>
      <c r="AJ9" s="38">
        <f>(IF(AND(D!$EY184&lt;180),D!$FG184-(D!$EY184/15),0))/24</f>
        <v>0.25622133411727988</v>
      </c>
      <c r="AK9" s="38">
        <f>(IF(AND(D!$FC184&lt;180),D!$FG184-(D!$FE184/15),0))/24</f>
        <v>0.19838045165190399</v>
      </c>
      <c r="AL9" s="40">
        <f t="shared" si="3"/>
        <v>0.19149305555555554</v>
      </c>
      <c r="AM9" s="41">
        <v>5</v>
      </c>
      <c r="AN9" s="38">
        <f>(IF(AND(D!FZ184&lt;180),D!GD184+(D!GB184/15-12),0))/24</f>
        <v>0.33231720157927475</v>
      </c>
      <c r="AO9" s="38">
        <f>(IF(AND(D!FX184&lt;180),D!GD184+(D!FX184/15-12),0))/24</f>
        <v>0.31094465970600488</v>
      </c>
      <c r="AP9" s="39">
        <f t="shared" si="4"/>
        <v>0.27450231481481485</v>
      </c>
      <c r="AQ9" s="38">
        <f>(IF(AND(D!$FU184&lt;180),D!$GD184+(D!$FU184/15-12),0))/24</f>
        <v>0.27242193483824906</v>
      </c>
      <c r="AR9" s="38">
        <f>(IF(AND(D!$FN184&lt;180),D!$GD184+(D!$FN184/15-12),0))/24</f>
        <v>0.19669742294209133</v>
      </c>
      <c r="AS9" s="38">
        <f>(IF(AND(D!$FP184&lt;180),D!$GD184+(D!$FP184/15-12),0))/24</f>
        <v>0.15665738497487283</v>
      </c>
      <c r="AT9" s="38">
        <f>D!GD184/24</f>
        <v>0.50690740740740736</v>
      </c>
      <c r="AU9" s="38">
        <f>(AX9+(D!GG184/2))</f>
        <v>0.47695977403689449</v>
      </c>
      <c r="AV9" s="38">
        <f>(IF(AND(D!$FS184&lt;180),D!$GD184-(D!$FS184/15),0))/24</f>
        <v>0.24897449690486237</v>
      </c>
      <c r="AW9" s="38">
        <f>(IF(AND(D!$FU184&lt;180),D!$GD184-(D!$FU184/15),0))/24</f>
        <v>0.24139287997656567</v>
      </c>
      <c r="AX9" s="38">
        <f>(IF(AND(D!$FZ184&lt;180),D!$GD184-(D!$GB184/15),0))/24</f>
        <v>0.18149761323554001</v>
      </c>
      <c r="AY9" s="40">
        <f t="shared" si="5"/>
        <v>0.17454861111111111</v>
      </c>
      <c r="AZ9" s="41">
        <v>5</v>
      </c>
      <c r="BA9" s="38">
        <f>(IF(AND(D!FC142&lt;180),D!FG142+(D!FE142/15-12),0))/24</f>
        <v>0.36396865231315662</v>
      </c>
      <c r="BB9" s="38">
        <f>(IF(AND(D!FA142&lt;180),D!FG142+(D!FA142/15-12),0))/24</f>
        <v>0.33984823388961116</v>
      </c>
      <c r="BC9" s="39">
        <f t="shared" si="6"/>
        <v>0.30024305555555558</v>
      </c>
      <c r="BD9" s="38">
        <f>(IF(AND(D!$EY142&lt;180),D!$FG142+(D!$EY142/15-12),0))/24</f>
        <v>0.29816119703324273</v>
      </c>
      <c r="BE9" s="38">
        <f>(IF(AND(D!$ER142&lt;180),D!$FG142+(D!$ER142/15-12),0))/24</f>
        <v>0.21436858778211063</v>
      </c>
      <c r="BF9" s="38">
        <f>(IF(AND(D!$ET142&lt;180),D!$FG142+D!$ET142/15-12,0))/24</f>
        <v>0.16759396978510491</v>
      </c>
      <c r="BG9" s="38">
        <f>D!FG142/24</f>
        <v>0.51203240740740741</v>
      </c>
      <c r="BH9" s="38">
        <f>(BK9+(D!FK142/2))</f>
        <v>0.47912867976745055</v>
      </c>
      <c r="BI9" s="38">
        <f>(IF(AND(D!$EW142&lt;180),D!$FG142-(D!$EW142/15),0))/24</f>
        <v>0.23391315145570105</v>
      </c>
      <c r="BJ9" s="38">
        <f>(IF(AND(D!$EY142&lt;180),D!$FG142-(D!$EY142/15),0))/24</f>
        <v>0.22590361778157209</v>
      </c>
      <c r="BK9" s="38">
        <f>(IF(AND(D!$FC142&lt;180),D!$FG142-(D!$FE142/15),0))/24</f>
        <v>0.16009616250165823</v>
      </c>
      <c r="BL9" s="40">
        <f t="shared" si="7"/>
        <v>0.15335648148148148</v>
      </c>
      <c r="BM9" s="41">
        <v>5</v>
      </c>
      <c r="BN9" s="38">
        <f>(IF(AND(D!FZ142&lt;180),D!GD142+(D!GB142/15-12),0))/24</f>
        <v>0.38267300357083478</v>
      </c>
      <c r="BO9" s="38">
        <f>(IF(AND(D!FX142&lt;180),D!GD142+(D!FX142/15-12),0))/24</f>
        <v>0.35550838802894996</v>
      </c>
      <c r="BP9" s="39">
        <f t="shared" si="8"/>
        <v>0.31253472222222223</v>
      </c>
      <c r="BQ9" s="38">
        <f>(IF(AND(D!$FU142&lt;180),D!$GD142+(D!$FU142/15-12),0))/24</f>
        <v>0.31045667938175653</v>
      </c>
      <c r="BR9" s="38">
        <f>(IF(AND(D!$FN142&lt;180),D!$GD142+(D!$FN142/15-12),0))/24</f>
        <v>0.21987989929404197</v>
      </c>
      <c r="BS9" s="38">
        <f>(IF(AND(D!$FP142&lt;180),D!$GD142+(D!$FP142/15-12),0))/24</f>
        <v>0.16798239227893511</v>
      </c>
      <c r="BT9" s="38">
        <f>D!GD142/24</f>
        <v>0.51111574074074084</v>
      </c>
      <c r="BU9" s="38">
        <f>(BX9+(D!GG142/2))</f>
        <v>0.47500757864620169</v>
      </c>
      <c r="BV9" s="38">
        <f>(IF(AND(D!$FS142&lt;180),D!$GD142-(D!$FS142/15),0))/24</f>
        <v>0.22025596256581068</v>
      </c>
      <c r="BW9" s="38">
        <f>(IF(AND(D!$FU142&lt;180),D!$GD142-(D!$FU142/15),0))/24</f>
        <v>0.21177480209972507</v>
      </c>
      <c r="BX9" s="38">
        <f>(IF(AND(D!$FZ142&lt;180),D!$GD142-(D!$GB142/15),0))/24</f>
        <v>0.13955847791064682</v>
      </c>
      <c r="BY9" s="40">
        <f t="shared" si="9"/>
        <v>0.13217592592592592</v>
      </c>
      <c r="BZ9" s="41">
        <v>5</v>
      </c>
      <c r="CA9" s="38">
        <f>(IF(AND(D!FC101&lt;180),D!FG101+D!FE101/15-12,0))/24</f>
        <v>0.37786017492914858</v>
      </c>
      <c r="CB9" s="38">
        <f>(IF(AND(D!FA101&lt;180),D!FG101+D!FA101/15-12,0))/24</f>
        <v>0.35079580704150448</v>
      </c>
      <c r="CC9" s="39">
        <f t="shared" si="10"/>
        <v>0.30792824074074071</v>
      </c>
      <c r="CD9" s="38">
        <f>(IF(AND(D!$EY101&lt;180),D!$FG101+(D!$EY101/15-12),0))/24</f>
        <v>0.30585027617553312</v>
      </c>
      <c r="CE9" s="38">
        <f>(IF(AND(D!$ER101&lt;180),D!$FG101+(D!$ER101/15-12),0))/24</f>
        <v>0.21547231364532582</v>
      </c>
      <c r="CF9" s="38">
        <f>(IF(AND(D!$ET101&lt;180),D!$FG101+(D!$ET101/15-12),0))/24</f>
        <v>0.16372077562929296</v>
      </c>
      <c r="CG9" s="38">
        <f>D!FG101/24</f>
        <v>0.50686574074074076</v>
      </c>
      <c r="CH9" s="38">
        <f>(CK9+(D!FK101/2))</f>
        <v>0.47086079136393305</v>
      </c>
      <c r="CI9" s="38">
        <f>(IF(AND(D!$EW101&lt;180),D!$FG101-(D!$EW101/15),0))/24</f>
        <v>0.21634765018873461</v>
      </c>
      <c r="CJ9" s="38">
        <f>(IF(AND(D!$EY101&lt;180),D!$FG101-(D!$EY101/15),0))/24</f>
        <v>0.20788120530594845</v>
      </c>
      <c r="CK9" s="38">
        <f>(IF(AND(D!$FC101&lt;180),D!$FG101-(D!$FE101/15),0))/24</f>
        <v>0.13587130655233293</v>
      </c>
      <c r="CL9" s="40">
        <f t="shared" si="11"/>
        <v>0.12864583333333332</v>
      </c>
      <c r="CM9" s="41">
        <v>5</v>
      </c>
      <c r="CN9" s="38">
        <f>(IF(AND(D!FZ101&lt;180),D!GD101+(D!GB101/15-12),0))/24</f>
        <v>0.35604670198320504</v>
      </c>
      <c r="CO9" s="38">
        <f>(IF(AND(D!FX101&lt;180),D!GD101+(D!FX101/15-12),0))/24</f>
        <v>0.33211246592740379</v>
      </c>
      <c r="CP9" s="39">
        <f t="shared" si="12"/>
        <v>0.29271990740740739</v>
      </c>
      <c r="CQ9" s="38">
        <f>(IF(AND(D!$FU101&lt;180),D!$GD101+(D!$FU101/15-12),0))/24</f>
        <v>0.29063943821517596</v>
      </c>
      <c r="CR9" s="38">
        <f>(IF(AND(D!$FN101&lt;180),D!$GD101+(D!$FN101/15-12),0))/24</f>
        <v>0.20732006063247441</v>
      </c>
      <c r="CS9" s="38">
        <f>(IF(AND(D!$FP101&lt;180),D!$GD101+(D!$FP101/15-12),0))/24</f>
        <v>0.1609160304362233</v>
      </c>
      <c r="CT9" s="38">
        <f>D!GD101/24</f>
        <v>0.50553240740740746</v>
      </c>
      <c r="CU9" s="38">
        <f>(CX9+(D!GG101/2))</f>
        <v>0.47891018507285499</v>
      </c>
      <c r="CV9" s="38">
        <f>(IF(AND(D!$FS101&lt;180),D!$GD101-(D!$FS101/15),0))/24</f>
        <v>0.22840479155672203</v>
      </c>
      <c r="CW9" s="38">
        <f>(IF(AND(D!$FU101&lt;180),D!$GD101-(D!$FU101/15),0))/24</f>
        <v>0.22042537659963893</v>
      </c>
      <c r="CX9" s="38">
        <f>(IF(AND(D!$FZ101&lt;180),D!$GD101-(D!$FZ101/15),0))/24</f>
        <v>0.1671809319305341</v>
      </c>
      <c r="CY9" s="40">
        <f t="shared" si="13"/>
        <v>0.15972222222222224</v>
      </c>
      <c r="CZ9" s="41">
        <v>5</v>
      </c>
      <c r="DA9" s="38">
        <f>(IF(AND(D!FC55&lt;180),D!FG55+(D!FC55/15-12),0))/24</f>
        <v>0.32336409706214236</v>
      </c>
      <c r="DB9" s="38">
        <f>(IF(AND(D!FA55&lt;180),D!FG55+(D!FA55/15-12),0))/24</f>
        <v>0.31279002995952881</v>
      </c>
      <c r="DC9" s="39">
        <f t="shared" si="14"/>
        <v>0.27642361111111108</v>
      </c>
      <c r="DD9" s="38">
        <f>(IF(AND(D!$EY55&lt;180),D!$FG55+(D!$EY55/15-12),0))/24</f>
        <v>0.27434591721802254</v>
      </c>
      <c r="DE9" s="38">
        <f>(IF(AND(D!$ER55&lt;180),D!$FG55+(D!$ER55/15-12),0))/24</f>
        <v>0.19887950080321506</v>
      </c>
      <c r="DF9" s="38">
        <f>(IF(AND(D!$ET55&lt;180),D!$FG55+(D!$ET55/15-12),0))/24</f>
        <v>0.1590768531779215</v>
      </c>
      <c r="DG9" s="38">
        <f>D!FG55/24</f>
        <v>0.5096574074074075</v>
      </c>
      <c r="DH9" s="38">
        <f>(DK9+(D!FK55/2))</f>
        <v>0.47978503919596771</v>
      </c>
      <c r="DI9" s="38">
        <f>(IF(AND(D!$EW55&lt;180),D!$FG55-(D!$EW55/15),0))/24</f>
        <v>0.2525413559208784</v>
      </c>
      <c r="DJ9" s="38">
        <f>(IF(AND(D!$EY55&lt;180),D!$FG55-(D!$EY55/15),0))/24</f>
        <v>0.24496889759679238</v>
      </c>
      <c r="DK9" s="38">
        <f>(IF(AND(D!$FC55&lt;180),D!$FG55-(D!$FE55/15),0))/24</f>
        <v>0.18522416117391274</v>
      </c>
      <c r="DL9" s="40">
        <f t="shared" si="15"/>
        <v>0.17807870370370371</v>
      </c>
      <c r="DM9" s="41">
        <v>5</v>
      </c>
      <c r="DN9" s="38">
        <f>(IF(AND(D!FZ55&lt;180),D!GD55+D!GB55/15-12,0))/24</f>
        <v>0.31595762799867827</v>
      </c>
      <c r="DO9" s="38">
        <f>(IF(AND(D!FX55&lt;180),D!GD55+D!FX55/15-12,0))/24</f>
        <v>0.29495912321544449</v>
      </c>
      <c r="DP9" s="39">
        <f t="shared" si="16"/>
        <v>0.25940972222222219</v>
      </c>
      <c r="DQ9" s="38">
        <f>(IF(AND(D!$EY55&lt;180),D!GD55+(D!FU55/15-12),0))/24</f>
        <v>0.25733057285376965</v>
      </c>
      <c r="DR9" s="38">
        <f>(IF(AND(D!$FN55&lt;180),D!GD55+(D!FN55/15-12),0))/24</f>
        <v>0.18713143553638989</v>
      </c>
      <c r="DS9" s="38">
        <f>(IF(AND(D!$FP55&lt;180),D!GD55+(D!FP55/15-12),0))/24</f>
        <v>0.15304136847746971</v>
      </c>
      <c r="DT9" s="38">
        <f>D!GD55/24</f>
        <v>0.51574074074074072</v>
      </c>
      <c r="DU9" s="38">
        <f>(DX9+(D!GG55/2))</f>
        <v>0.48642721316828641</v>
      </c>
      <c r="DV9" s="38">
        <f>(IF(AND(D!FS55&lt;180),D!GD55-(D!FS55/15),0))/24</f>
        <v>0.28172325346514743</v>
      </c>
      <c r="DW9" s="38">
        <f>(IF(AND(D!FU55&lt;180),D!GD55-(D!FU55/15),0))/24</f>
        <v>0.27415090862771174</v>
      </c>
      <c r="DX9" s="38">
        <f>(IF(AND(D!$FC55&lt;180),D!GD55-(D!GB55/15),0))/24</f>
        <v>0.21552385348280315</v>
      </c>
      <c r="DY9" s="40">
        <f t="shared" si="17"/>
        <v>0.20844907407407409</v>
      </c>
      <c r="DZ9" s="41">
        <v>5</v>
      </c>
      <c r="EA9" s="38">
        <f>(IF(AND(D!$FC10&lt;180),D!$FG10+D!$FE10/15-12,0))/24</f>
        <v>0.29870894627409683</v>
      </c>
      <c r="EB9" s="38">
        <f>(IF(AND(D!$FA10&lt;180),D!$FG10+D!$FA10/15-12,0))/24</f>
        <v>0.27826247806564908</v>
      </c>
      <c r="EC9" s="39">
        <f t="shared" si="18"/>
        <v>0.24144675925925926</v>
      </c>
      <c r="ED9" s="38">
        <f>(IF(AND(D!$EY10&lt;180),D!FG10+(D!EY10/15-12),0))/24</f>
        <v>0.23936872703223741</v>
      </c>
      <c r="EE9" s="38">
        <f>(IF(AND(D!$ER10&lt;180),D!FG10+(D!ER10/15-12),0))/24</f>
        <v>0.17104868009305693</v>
      </c>
      <c r="EF9" s="38">
        <f>(IF(AND(D!$ET10&lt;180),D!FG10+(D!ET10/15-12),0))/24</f>
        <v>0.14070506495408278</v>
      </c>
      <c r="EG9" s="38">
        <f>D!FG10/24</f>
        <v>0.51749074074074075</v>
      </c>
      <c r="EH9" s="38">
        <f>(EK9+(D!FK10/2))</f>
        <v>0.487820631119811</v>
      </c>
      <c r="EI9" s="38">
        <f>(IF(AND(D!EW10&lt;180),D!FG10-(D!EW10/15),0))/24</f>
        <v>0.30358227601861454</v>
      </c>
      <c r="EJ9" s="38">
        <f>(IF(AND(D!EY10&lt;180),D!FG10-(D!EY10/15),0))/24</f>
        <v>0.29561275444924412</v>
      </c>
      <c r="EK9" s="38">
        <f>(IF(AND(D!$FC10&lt;180),D!$FG10-(D!$FE10/15),0))/24</f>
        <v>0.23627253520738459</v>
      </c>
      <c r="EL9" s="40">
        <f t="shared" si="19"/>
        <v>0.22962962962962963</v>
      </c>
      <c r="EM9" s="41">
        <v>5</v>
      </c>
      <c r="EN9" s="38">
        <f>(IF(AND(D!FZ10&lt;180),D!GD10+(D!GB10/15-12),0))/24</f>
        <v>0.28084343914964216</v>
      </c>
      <c r="EO9" s="38">
        <f>(IF(AND(D!$FX10&lt;180),D!$GD10+(D!$FX10/15-12),0))/24</f>
        <v>0.25969486237642553</v>
      </c>
      <c r="EP9" s="39">
        <f t="shared" si="20"/>
        <v>0.22091435185185185</v>
      </c>
      <c r="EQ9" s="38">
        <f>(IF(AND(D!$FU10&lt;180),D!$GD10+(D!$FU10/15-12),0))/24</f>
        <v>0.21882835624579036</v>
      </c>
      <c r="ER9" s="38">
        <f>(IF(AND(D!$FN10&lt;180),D!$GD10+(D!$FN10/15-12),0))/24</f>
        <v>0.15076103736910906</v>
      </c>
      <c r="ES9" s="38">
        <f>(IF(AND(D!$FP10&lt;180),D!$GD10+(D!$FP10/15-12),0))/24</f>
        <v>0.12279436379463508</v>
      </c>
      <c r="ET9" s="38">
        <f>D!GD10/24</f>
        <v>0.51149074074074063</v>
      </c>
      <c r="EU9" s="38">
        <f>(EX9+(D!GG10/2))</f>
        <v>0.48048319928881478</v>
      </c>
      <c r="EV9" s="38">
        <f>(IF(AND(D!$FS10&lt;180),D!$GD10-(D!$FS10/15),0))/24</f>
        <v>0.31265389053016029</v>
      </c>
      <c r="EW9" s="38">
        <f>(IF(AND(D!$FU10&lt;180),D!$GD10-(D!$FU10/15),0))/24</f>
        <v>0.30415312523569099</v>
      </c>
      <c r="EX9" s="38">
        <f>(IF(AND(D!$FZ10&lt;180),D!$GD10-(D!$GB10/15),0))/24</f>
        <v>0.24213804233183919</v>
      </c>
      <c r="EY9" s="40">
        <f t="shared" si="23"/>
        <v>0.23875000000000002</v>
      </c>
      <c r="EZ9" s="41">
        <v>5</v>
      </c>
    </row>
    <row r="10" spans="1:156" ht="12.75" customHeight="1" x14ac:dyDescent="0.2">
      <c r="A10" s="38">
        <f>(IF(AND(D!FC227&lt;180),D!FG227+(D!FE227/15-12),0))/24</f>
        <v>0.27103290431621058</v>
      </c>
      <c r="B10" s="38">
        <f>(IF(AND(D!FA227&lt;180),D!FG227+(D!FA227/15-12),0))/24</f>
        <v>0.24989272208414701</v>
      </c>
      <c r="C10" s="39">
        <f t="shared" si="0"/>
        <v>0.21113425925925924</v>
      </c>
      <c r="D10" s="38">
        <f>(IF(AND(D!$EY227&lt;180),D!$FG227+(D!$EY227/15-12),0))/24</f>
        <v>0.20904863343799751</v>
      </c>
      <c r="E10" s="38">
        <f>(IF(AND(D!$ER227&lt;180),D!$FG227+(D!$ER227/15-12),0))/24</f>
        <v>0.14098226096753708</v>
      </c>
      <c r="F10" s="38">
        <f>(IF(AND(D!$ET227&lt;180),D!$FG227+(D!$ET227/15-12),0))/24</f>
        <v>0.112994046860501</v>
      </c>
      <c r="G10" s="38">
        <f>D!FG227/24</f>
        <v>0.50157407407407406</v>
      </c>
      <c r="H10" s="38">
        <f>(K10+(D!FK227/2))</f>
        <v>0.47058193863496756</v>
      </c>
      <c r="I10" s="38">
        <f>(IF(AND(D!$EW227&lt;180),D!$FG227-(D!$EW227/15),0))/24</f>
        <v>0.30259431788522118</v>
      </c>
      <c r="J10" s="38">
        <f>(IF(AND(D!$EY227&lt;180),D!$FG227-(D!$EY227/15),0))/24</f>
        <v>0.29409951471015056</v>
      </c>
      <c r="K10" s="38">
        <f>(IF(AND(D!$FC227&lt;180),D!$FG227-(D!$FE227/15),0))/24</f>
        <v>0.23211524383193746</v>
      </c>
      <c r="L10" s="40">
        <f t="shared" si="21"/>
        <v>0.22886574074074073</v>
      </c>
      <c r="M10" s="41">
        <v>6</v>
      </c>
      <c r="N10" s="38">
        <f>(IF(AND(D!FZ227&lt;180),D!GD227+(D!GB227/15-12),0))/24</f>
        <v>0.27728020007095161</v>
      </c>
      <c r="O10" s="38">
        <f>(IF(AND(D!FX227&lt;180),D!GD227+(D!FX227/15-12),0))/24</f>
        <v>0.2568180922902521</v>
      </c>
      <c r="P10" s="39">
        <f t="shared" si="1"/>
        <v>0.21995370370370371</v>
      </c>
      <c r="Q10" s="38">
        <f>(IF(AND(D!$FU227&lt;180),D!$GD227+(D!$FU227/15-12),0))/24</f>
        <v>0.21787585548276409</v>
      </c>
      <c r="R10" s="38">
        <f>(IF(AND(D!$FN227&lt;180),D!$GD227+(D!$FN227/15-12),0))/24</f>
        <v>0.1495759548084811</v>
      </c>
      <c r="S10" s="38">
        <f>(IF(AND(D!$FP227&lt;180),D!$GD227+(D!$FP227/15-12),0))/24</f>
        <v>0.11930970420266378</v>
      </c>
      <c r="T10" s="38">
        <f>D!GD227/24</f>
        <v>0.49644907407407413</v>
      </c>
      <c r="U10" s="38">
        <f>(X10+(D!GG227/2))</f>
        <v>0.46674690177998035</v>
      </c>
      <c r="V10" s="38">
        <f>(IF(AND(D!$FS227&lt;180),D!$GD227-(D!$FS227/15),0))/24</f>
        <v>0.28300523615438888</v>
      </c>
      <c r="W10" s="38">
        <f>(IF(AND(D!$FU227&lt;180),D!$GD227-(D!$FU227/15),0))/24</f>
        <v>0.27502229266538419</v>
      </c>
      <c r="X10" s="38">
        <f>(IF(AND(D!$FZ227&lt;180),D!$GD227-(D!$GB227/15),0))/24</f>
        <v>0.21561794807719667</v>
      </c>
      <c r="Y10" s="40">
        <f t="shared" si="22"/>
        <v>0.2119212962962963</v>
      </c>
      <c r="Z10" s="41">
        <v>6</v>
      </c>
      <c r="AA10" s="38">
        <f>(IF(AND(D!FC185&lt;180),D!FG185+(D!FE185/15-12),0))/24</f>
        <v>0.30015894593760672</v>
      </c>
      <c r="AB10" s="38">
        <f>(IF(AND(D!FA185&lt;180),D!FG185+(D!FA185/15-12),0))/24</f>
        <v>0.27992851792775358</v>
      </c>
      <c r="AC10" s="39">
        <f t="shared" si="2"/>
        <v>0.24440972222222224</v>
      </c>
      <c r="AD10" s="38">
        <f>(IF(AND(D!$EY185&lt;180),D!$FG185+(D!$EY185/15-12),0))/24</f>
        <v>0.24232087869228311</v>
      </c>
      <c r="AE10" s="38">
        <f>(IF(AND(D!$ER185&lt;180),D!$FG185+(D!$ER185/15-12),0))/24</f>
        <v>0.17193633579283826</v>
      </c>
      <c r="AF10" s="38">
        <f>(IF(AND(D!$ET185&lt;180),D!$FG185+(D!$ET185/15-12),0))/24</f>
        <v>0.13758983204301445</v>
      </c>
      <c r="AG10" s="38">
        <f>D!FG185/24</f>
        <v>0.4995324074074074</v>
      </c>
      <c r="AH10" s="38">
        <f>(AK10+(D!FK185/2))</f>
        <v>0.47061337378474555</v>
      </c>
      <c r="AI10" s="38">
        <f>(IF(AND(D!$EW185&lt;180),D!$FG185-(D!$EW185/15),0))/24</f>
        <v>0.26430400298262891</v>
      </c>
      <c r="AJ10" s="38">
        <f>(IF(AND(D!$EY185&lt;180),D!$FG185-(D!$EY185/15),0))/24</f>
        <v>0.25674393612253166</v>
      </c>
      <c r="AK10" s="38">
        <f>(IF(AND(D!$FC185&lt;180),D!$FG185-(D!$FE185/15),0))/24</f>
        <v>0.19890586887720804</v>
      </c>
      <c r="AL10" s="40">
        <f t="shared" si="3"/>
        <v>0.19219907407407408</v>
      </c>
      <c r="AM10" s="41">
        <v>6</v>
      </c>
      <c r="AN10" s="38">
        <f>(IF(AND(D!FZ185&lt;180),D!GD185+(D!GB185/15-12),0))/24</f>
        <v>0.33121596737006215</v>
      </c>
      <c r="AO10" s="38">
        <f>(IF(AND(D!FX185&lt;180),D!GD185+(D!FX185/15-12),0))/24</f>
        <v>0.3099062330917815</v>
      </c>
      <c r="AP10" s="39">
        <f t="shared" si="4"/>
        <v>0.27353009259259259</v>
      </c>
      <c r="AQ10" s="38">
        <f>(IF(AND(D!$FU185&lt;180),D!$GD185+(D!$FU185/15-12),0))/24</f>
        <v>0.27145220409638215</v>
      </c>
      <c r="AR10" s="38">
        <f>(IF(AND(D!$FN185&lt;180),D!$GD185+(D!$FN185/15-12),0))/24</f>
        <v>0.19595285744515609</v>
      </c>
      <c r="AS10" s="38">
        <f>(IF(AND(D!$FP185&lt;180),D!$GD185+(D!$FP185/15-12),0))/24</f>
        <v>0.15611980120866131</v>
      </c>
      <c r="AT10" s="38">
        <f>D!GD185/24</f>
        <v>0.50665740740740739</v>
      </c>
      <c r="AU10" s="38">
        <f>(AX10+(D!GG185/2))</f>
        <v>0.47677552577056737</v>
      </c>
      <c r="AV10" s="38">
        <f>(IF(AND(D!$FS185&lt;180),D!$GD185-(D!$FS185/15),0))/24</f>
        <v>0.2494362125222428</v>
      </c>
      <c r="AW10" s="38">
        <f>(IF(AND(D!$FU185&lt;180),D!$GD185-(D!$FU185/15),0))/24</f>
        <v>0.24186261071843254</v>
      </c>
      <c r="AX10" s="38">
        <f>(IF(AND(D!$FZ185&lt;180),D!$GD185-(D!$GB185/15),0))/24</f>
        <v>0.18209884744475258</v>
      </c>
      <c r="AY10" s="40">
        <f t="shared" si="5"/>
        <v>0.17525462962962965</v>
      </c>
      <c r="AZ10" s="41">
        <v>6</v>
      </c>
      <c r="BA10" s="38">
        <f>(IF(AND(D!FC143&lt;180),D!FG143+(D!FE143/15-12),0))/24</f>
        <v>0.36306628813939174</v>
      </c>
      <c r="BB10" s="38">
        <f>(IF(AND(D!FA143&lt;180),D!FG143+(D!FA143/15-12),0))/24</f>
        <v>0.33905365656673242</v>
      </c>
      <c r="BC10" s="39">
        <f t="shared" si="6"/>
        <v>0.29957175925925927</v>
      </c>
      <c r="BD10" s="38">
        <f>(IF(AND(D!$EY143&lt;180),D!$FG143+(D!$EY143/15-12),0))/24</f>
        <v>0.29749042871962356</v>
      </c>
      <c r="BE10" s="38">
        <f>(IF(AND(D!$ER143&lt;180),D!$FG143+(D!$ER143/15-12),0))/24</f>
        <v>0.21397081296609322</v>
      </c>
      <c r="BF10" s="38">
        <f>(IF(AND(D!$ET143&lt;180),D!$FG143+D!$ET143/15-12,0))/24</f>
        <v>0.16740971713028654</v>
      </c>
      <c r="BG10" s="38">
        <f>D!FG143/24</f>
        <v>0.51194907407407408</v>
      </c>
      <c r="BH10" s="38">
        <f>(BK10+(D!FK143/2))</f>
        <v>0.47916114436418999</v>
      </c>
      <c r="BI10" s="38">
        <f>(IF(AND(D!$EW143&lt;180),D!$FG143-(D!$EW143/15),0))/24</f>
        <v>0.23439982494911782</v>
      </c>
      <c r="BJ10" s="38">
        <f>(IF(AND(D!$EY143&lt;180),D!$FG143-(D!$EY143/15),0))/24</f>
        <v>0.2264077194285247</v>
      </c>
      <c r="BK10" s="38">
        <f>(IF(AND(D!$FC143&lt;180),D!$FG143-(D!$FE143/15),0))/24</f>
        <v>0.16083186000875652</v>
      </c>
      <c r="BL10" s="40">
        <f t="shared" si="7"/>
        <v>0.15406249999999999</v>
      </c>
      <c r="BM10" s="41">
        <v>6</v>
      </c>
      <c r="BN10" s="38">
        <f>(IF(AND(D!FZ143&lt;180),D!GD143+(D!GB143/15-12),0))/24</f>
        <v>0.38238318286765249</v>
      </c>
      <c r="BO10" s="38">
        <f>(IF(AND(D!FX143&lt;180),D!GD143+(D!FX143/15-12),0))/24</f>
        <v>0.35528512101869764</v>
      </c>
      <c r="BP10" s="39">
        <f t="shared" si="8"/>
        <v>0.31238425925925922</v>
      </c>
      <c r="BQ10" s="38">
        <f>(IF(AND(D!$FU143&lt;180),D!$GD143+(D!$FU143/15-12),0))/24</f>
        <v>0.31030386551257427</v>
      </c>
      <c r="BR10" s="38">
        <f>(IF(AND(D!$FN143&lt;180),D!$GD143+(D!$FN143/15-12),0))/24</f>
        <v>0.21985891430239046</v>
      </c>
      <c r="BS10" s="38">
        <f>(IF(AND(D!$FP143&lt;180),D!$GD143+(D!$FP143/15-12),0))/24</f>
        <v>0.1680581703318095</v>
      </c>
      <c r="BT10" s="38">
        <f>D!GD143/24</f>
        <v>0.51119907407407406</v>
      </c>
      <c r="BU10" s="38">
        <f>(BX10+(D!GG143/2))</f>
        <v>0.47515941539653495</v>
      </c>
      <c r="BV10" s="38">
        <f>(IF(AND(D!$FS143&lt;180),D!$GD143-(D!$FS143/15),0))/24</f>
        <v>0.22056568045838967</v>
      </c>
      <c r="BW10" s="38">
        <f>(IF(AND(D!$FU143&lt;180),D!$GD143-(D!$FU143/15),0))/24</f>
        <v>0.21209428263557392</v>
      </c>
      <c r="BX10" s="38">
        <f>(IF(AND(D!$FZ143&lt;180),D!$GD143-(D!$GB143/15),0))/24</f>
        <v>0.1400149652804957</v>
      </c>
      <c r="BY10" s="40">
        <f t="shared" si="9"/>
        <v>0.13288194444444443</v>
      </c>
      <c r="BZ10" s="41">
        <v>6</v>
      </c>
      <c r="CA10" s="38">
        <f>(IF(AND(D!FC102&lt;180),D!FG102+D!FE102/15-12,0))/24</f>
        <v>0.37837241537189775</v>
      </c>
      <c r="CB10" s="38">
        <f>(IF(AND(D!FA102&lt;180),D!FG102+D!FA102/15-12,0))/24</f>
        <v>0.35123916080711598</v>
      </c>
      <c r="CC10" s="39">
        <f t="shared" si="10"/>
        <v>0.30829861111111112</v>
      </c>
      <c r="CD10" s="38">
        <f>(IF(AND(D!$EY102&lt;180),D!$FG102+(D!$EY102/15-12),0))/24</f>
        <v>0.30622063212751621</v>
      </c>
      <c r="CE10" s="38">
        <f>(IF(AND(D!$ER102&lt;180),D!$FG102+(D!$ER102/15-12),0))/24</f>
        <v>0.21570589070464521</v>
      </c>
      <c r="CF10" s="38">
        <f>(IF(AND(D!$ET102&lt;180),D!$FG102+(D!$ET102/15-12),0))/24</f>
        <v>0.16385390872610142</v>
      </c>
      <c r="CG10" s="38">
        <f>D!FG102/24</f>
        <v>0.5069907407407408</v>
      </c>
      <c r="CH10" s="38">
        <f>(CK10+(D!FK102/2))</f>
        <v>0.47091484911855008</v>
      </c>
      <c r="CI10" s="38">
        <f>(IF(AND(D!$EW102&lt;180),D!$FG102-(D!$EW102/15),0))/24</f>
        <v>0.2162374129466578</v>
      </c>
      <c r="CJ10" s="38">
        <f>(IF(AND(D!$EY102&lt;180),D!$FG102-(D!$EY102/15),0))/24</f>
        <v>0.20776084935396535</v>
      </c>
      <c r="CK10" s="38">
        <f>(IF(AND(D!$FC102&lt;180),D!$FG102-(D!$FE102/15),0))/24</f>
        <v>0.13560906610958381</v>
      </c>
      <c r="CL10" s="40">
        <f t="shared" si="11"/>
        <v>0.12864583333333332</v>
      </c>
      <c r="CM10" s="41">
        <v>6</v>
      </c>
      <c r="CN10" s="38">
        <f>(IF(AND(D!FZ102&lt;180),D!GD102+(D!GB102/15-12),0))/24</f>
        <v>0.35683655209655796</v>
      </c>
      <c r="CO10" s="38">
        <f>(IF(AND(D!FX102&lt;180),D!GD102+(D!FX102/15-12),0))/24</f>
        <v>0.33279398625164347</v>
      </c>
      <c r="CP10" s="39">
        <f t="shared" si="12"/>
        <v>0.29327546296296297</v>
      </c>
      <c r="CQ10" s="38">
        <f>(IF(AND(D!$FU102&lt;180),D!$GD102+(D!$FU102/15-12),0))/24</f>
        <v>0.29119634990033905</v>
      </c>
      <c r="CR10" s="38">
        <f>(IF(AND(D!$FN102&lt;180),D!$GD102+(D!$FN102/15-12),0))/24</f>
        <v>0.2076006522278355</v>
      </c>
      <c r="CS10" s="38">
        <f>(IF(AND(D!$FP102&lt;180),D!$GD102+(D!$FP102/15-12),0))/24</f>
        <v>0.16097997851223042</v>
      </c>
      <c r="CT10" s="38">
        <f>D!GD102/24</f>
        <v>0.50549074074074074</v>
      </c>
      <c r="CU10" s="38">
        <f>(CX10+(D!GG102/2))</f>
        <v>0.47878174922335137</v>
      </c>
      <c r="CV10" s="38">
        <f>(IF(AND(D!$FS102&lt;180),D!$GD102-(D!$FS102/15),0))/24</f>
        <v>0.22778207969976891</v>
      </c>
      <c r="CW10" s="38">
        <f>(IF(AND(D!$FU102&lt;180),D!$GD102-(D!$FU102/15),0))/24</f>
        <v>0.21978513158114243</v>
      </c>
      <c r="CX10" s="38">
        <f>(IF(AND(D!$FZ102&lt;180),D!$GD102-(D!$FZ102/15),0))/24</f>
        <v>0.16636714854636372</v>
      </c>
      <c r="CY10" s="40">
        <f t="shared" si="13"/>
        <v>0.15971064814814814</v>
      </c>
      <c r="CZ10" s="41">
        <v>6</v>
      </c>
      <c r="DA10" s="38">
        <f>(IF(AND(D!FC56&lt;180),D!FG56+(D!FC56/15-12),0))/24</f>
        <v>0.32402682947029032</v>
      </c>
      <c r="DB10" s="38">
        <f>(IF(AND(D!FA56&lt;180),D!FG56+(D!FA56/15-12),0))/24</f>
        <v>0.31342389272863252</v>
      </c>
      <c r="DC10" s="39">
        <f t="shared" si="14"/>
        <v>0.27699074074074076</v>
      </c>
      <c r="DD10" s="38">
        <f>(IF(AND(D!$EY56&lt;180),D!$FG56+(D!$EY56/15-12),0))/24</f>
        <v>0.27491037919216771</v>
      </c>
      <c r="DE10" s="38">
        <f>(IF(AND(D!$ER56&lt;180),D!$FG56+(D!$ER56/15-12),0))/24</f>
        <v>0.19921577006086966</v>
      </c>
      <c r="DF10" s="38">
        <f>(IF(AND(D!$ET56&lt;180),D!$FG56+(D!$ET56/15-12),0))/24</f>
        <v>0.1592031270526594</v>
      </c>
      <c r="DG10" s="38">
        <f>D!FG56/24</f>
        <v>0.50949074074074074</v>
      </c>
      <c r="DH10" s="38">
        <f>(DK10+(D!FK56/2))</f>
        <v>0.47955190909600021</v>
      </c>
      <c r="DI10" s="38">
        <f>(IF(AND(D!$EW56&lt;180),D!$FG56-(D!$EW56/15),0))/24</f>
        <v>0.2516516353977829</v>
      </c>
      <c r="DJ10" s="38">
        <f>(IF(AND(D!$EY56&lt;180),D!$FG56-(D!$EY56/15),0))/24</f>
        <v>0.24407110228931381</v>
      </c>
      <c r="DK10" s="38">
        <f>(IF(AND(D!$FC56&lt;180),D!$FG56-(D!$FE56/15),0))/24</f>
        <v>0.18419343899983268</v>
      </c>
      <c r="DL10" s="40">
        <f t="shared" si="15"/>
        <v>0.1773726851851852</v>
      </c>
      <c r="DM10" s="41">
        <v>6</v>
      </c>
      <c r="DN10" s="38">
        <f>(IF(AND(D!FZ56&lt;180),D!GD56+D!GB56/15-12,0))/24</f>
        <v>0.31651168965157161</v>
      </c>
      <c r="DO10" s="38">
        <f>(IF(AND(D!FX56&lt;180),D!GD56+D!FX56/15-12,0))/24</f>
        <v>0.29552078007797977</v>
      </c>
      <c r="DP10" s="39">
        <f t="shared" si="16"/>
        <v>0.25998842592592591</v>
      </c>
      <c r="DQ10" s="38">
        <f>(IF(AND(D!$EY56&lt;180),D!GD56+(D!FU56/15-12),0))/24</f>
        <v>0.25790596112747327</v>
      </c>
      <c r="DR10" s="38">
        <f>(IF(AND(D!$FN56&lt;180),D!GD56+(D!FN56/15-12),0))/24</f>
        <v>0.18759310031855983</v>
      </c>
      <c r="DS10" s="38">
        <f>(IF(AND(D!$FP56&lt;180),D!GD56+(D!FP56/15-12),0))/24</f>
        <v>0.15334473332609813</v>
      </c>
      <c r="DT10" s="38">
        <f>D!GD56/24</f>
        <v>0.51557407407407407</v>
      </c>
      <c r="DU10" s="38">
        <f>(DX10+(D!GG56/2))</f>
        <v>0.48627120981202498</v>
      </c>
      <c r="DV10" s="38">
        <f>(IF(AND(D!FS56&lt;180),D!GD56-(D!FS56/15),0))/24</f>
        <v>0.28080677101972634</v>
      </c>
      <c r="DW10" s="38">
        <f>(IF(AND(D!FU56&lt;180),D!GD56-(D!FU56/15),0))/24</f>
        <v>0.27324218702067493</v>
      </c>
      <c r="DX10" s="38">
        <f>(IF(AND(D!$FC56&lt;180),D!GD56-(D!GB56/15),0))/24</f>
        <v>0.21463645849657664</v>
      </c>
      <c r="DY10" s="40">
        <f t="shared" si="17"/>
        <v>0.20774305555555553</v>
      </c>
      <c r="DZ10" s="41">
        <v>6</v>
      </c>
      <c r="EA10" s="38">
        <f>(IF(AND(D!$FC11&lt;180),D!$FG11+D!$FE11/15-12,0))/24</f>
        <v>0.29929439176002787</v>
      </c>
      <c r="EB10" s="38">
        <f>(IF(AND(D!$FA11&lt;180),D!$FG11+D!$FA11/15-12,0))/24</f>
        <v>0.27886909919782105</v>
      </c>
      <c r="EC10" s="39">
        <f t="shared" si="18"/>
        <v>0.24212962962962961</v>
      </c>
      <c r="ED10" s="38">
        <f>(IF(AND(D!$EY11&lt;180),D!FG11+(D!EY11/15-12),0))/24</f>
        <v>0.24004178430824122</v>
      </c>
      <c r="EE10" s="38">
        <f>(IF(AND(D!$ER11&lt;180),D!FG11+(D!ER11/15-12),0))/24</f>
        <v>0.17169204076050967</v>
      </c>
      <c r="EF10" s="38">
        <f>(IF(AND(D!$ET11&lt;180),D!FG11+(D!ET11/15-12),0))/24</f>
        <v>0.14123967225126552</v>
      </c>
      <c r="EG10" s="38">
        <f>D!FG11/24</f>
        <v>0.51753240740740747</v>
      </c>
      <c r="EH10" s="38">
        <f>(EK10+(D!FK11/2))</f>
        <v>0.48790610368151416</v>
      </c>
      <c r="EI10" s="38">
        <f>(IF(AND(D!EW11&lt;180),D!FG11-(D!EW11/15),0))/24</f>
        <v>0.30297409721665969</v>
      </c>
      <c r="EJ10" s="38">
        <f>(IF(AND(D!EY11&lt;180),D!FG11-(D!EY11/15),0))/24</f>
        <v>0.29502303050657369</v>
      </c>
      <c r="EK10" s="38">
        <f>(IF(AND(D!$FC11&lt;180),D!$FG11-(D!$FE11/15),0))/24</f>
        <v>0.23577042305478713</v>
      </c>
      <c r="EL10" s="40">
        <f t="shared" si="19"/>
        <v>0.22892361111111112</v>
      </c>
      <c r="EM10" s="41">
        <v>6</v>
      </c>
      <c r="EN10" s="38">
        <f>(IF(AND(D!FZ11&lt;180),D!GD11+(D!GB11/15-12),0))/24</f>
        <v>0.28134205153031883</v>
      </c>
      <c r="EO10" s="38">
        <f>(IF(AND(D!$FX11&lt;180),D!$GD11+(D!$FX11/15-12),0))/24</f>
        <v>0.26020980659970644</v>
      </c>
      <c r="EP10" s="39">
        <f t="shared" si="20"/>
        <v>0.22146990740740743</v>
      </c>
      <c r="EQ10" s="38">
        <f>(IF(AND(D!$FU11&lt;180),D!$GD11+(D!$FU11/15-12),0))/24</f>
        <v>0.2193869266592392</v>
      </c>
      <c r="ER10" s="38">
        <f>(IF(AND(D!$FN11&lt;180),D!$GD11+(D!$FN11/15-12),0))/24</f>
        <v>0.1513214027409083</v>
      </c>
      <c r="ES10" s="38">
        <f>(IF(AND(D!$FP11&lt;180),D!$GD11+(D!$FP11/15-12),0))/24</f>
        <v>0.12331273648463952</v>
      </c>
      <c r="ET10" s="38">
        <f>D!GD11/24</f>
        <v>0.51178240740740744</v>
      </c>
      <c r="EU10" s="38">
        <f>(EX10+(D!GG11/2))</f>
        <v>0.4808048449718676</v>
      </c>
      <c r="EV10" s="38">
        <f>(IF(AND(D!$FS11&lt;180),D!$GD11-(D!$FS11/15),0))/24</f>
        <v>0.31266705032389247</v>
      </c>
      <c r="EW10" s="38">
        <f>(IF(AND(D!$FU11&lt;180),D!$GD11-(D!$FU11/15),0))/24</f>
        <v>0.30417788815557562</v>
      </c>
      <c r="EX10" s="38">
        <f>(IF(AND(D!$FZ11&lt;180),D!$GD11-(D!$GB11/15),0))/24</f>
        <v>0.24222276328449599</v>
      </c>
      <c r="EY10" s="40">
        <f t="shared" si="23"/>
        <v>0.23875000000000002</v>
      </c>
      <c r="EZ10" s="41">
        <v>6</v>
      </c>
    </row>
    <row r="11" spans="1:156" ht="12.75" customHeight="1" x14ac:dyDescent="0.2">
      <c r="A11" s="38">
        <f>(IF(AND(D!FC228&lt;180),D!FG228+(D!FE228/15-12),0))/24</f>
        <v>0.27112290976556425</v>
      </c>
      <c r="B11" s="38">
        <f>(IF(AND(D!FA228&lt;180),D!FG228+(D!FA228/15-12),0))/24</f>
        <v>0.24996674321716764</v>
      </c>
      <c r="C11" s="39">
        <f t="shared" si="0"/>
        <v>0.21116898148148147</v>
      </c>
      <c r="D11" s="38">
        <f>(IF(AND(D!$EY228&lt;180),D!$FG228+(D!$EY228/15-12),0))/24</f>
        <v>0.20907997998220293</v>
      </c>
      <c r="E11" s="38">
        <f>(IF(AND(D!$ER228&lt;180),D!$FG228+(D!$ER228/15-12),0))/24</f>
        <v>0.14101176277514624</v>
      </c>
      <c r="F11" s="38">
        <f>(IF(AND(D!$ET228&lt;180),D!$FG228+(D!$ET228/15-12),0))/24</f>
        <v>0.11306448633171755</v>
      </c>
      <c r="G11" s="38">
        <f>D!FG228/24</f>
        <v>0.50186574074074075</v>
      </c>
      <c r="H11" s="38">
        <f>(K11+(D!FK228/2))</f>
        <v>0.47084427584906008</v>
      </c>
      <c r="I11" s="38">
        <f>(IF(AND(D!$EW228&lt;180),D!$FG228-(D!$EW228/15),0))/24</f>
        <v>0.30315765401607148</v>
      </c>
      <c r="J11" s="38">
        <f>(IF(AND(D!$EY228&lt;180),D!$FG228-(D!$EY228/15),0))/24</f>
        <v>0.2946515014992786</v>
      </c>
      <c r="K11" s="38">
        <f>(IF(AND(D!$FC228&lt;180),D!$FG228-(D!$FE228/15),0))/24</f>
        <v>0.23260857171591728</v>
      </c>
      <c r="L11" s="40">
        <f t="shared" si="21"/>
        <v>0.22886574074074073</v>
      </c>
      <c r="M11" s="41">
        <v>7</v>
      </c>
      <c r="N11" s="38">
        <f>(IF(AND(D!FZ228&lt;180),D!GD228+(D!GB228/15-12),0))/24</f>
        <v>0.27679846113648432</v>
      </c>
      <c r="O11" s="38">
        <f>(IF(AND(D!FX228&lt;180),D!GD228+(D!FX228/15-12),0))/24</f>
        <v>0.25631445345787379</v>
      </c>
      <c r="P11" s="39">
        <f t="shared" si="1"/>
        <v>0.21938657407407405</v>
      </c>
      <c r="Q11" s="38">
        <f>(IF(AND(D!$FU228&lt;180),D!$GD228+(D!$FU228/15-12),0))/24</f>
        <v>0.21730506140700132</v>
      </c>
      <c r="R11" s="38">
        <f>(IF(AND(D!$FN228&lt;180),D!$GD228+(D!$FN228/15-12),0))/24</f>
        <v>0.14903109166584594</v>
      </c>
      <c r="S11" s="38">
        <f>(IF(AND(D!$FP228&lt;180),D!$GD228+(D!$FP228/15-12),0))/24</f>
        <v>0.11886939577744278</v>
      </c>
      <c r="T11" s="38">
        <f>D!GD228/24</f>
        <v>0.49649074074074068</v>
      </c>
      <c r="U11" s="38">
        <f>(X11+(D!GG228/2))</f>
        <v>0.46674404087599919</v>
      </c>
      <c r="V11" s="38">
        <f>(IF(AND(D!$FS228&lt;180),D!$GD228-(D!$FS228/15),0))/24</f>
        <v>0.28367789418904843</v>
      </c>
      <c r="W11" s="38">
        <f>(IF(AND(D!$FU228&lt;180),D!$GD228-(D!$FU228/15),0))/24</f>
        <v>0.27567642007448007</v>
      </c>
      <c r="X11" s="38">
        <f>(IF(AND(D!$FZ228&lt;180),D!$GD228-(D!$GB228/15),0))/24</f>
        <v>0.21618302034499706</v>
      </c>
      <c r="Y11" s="40">
        <f t="shared" si="22"/>
        <v>0.21262731481481481</v>
      </c>
      <c r="Z11" s="41">
        <v>7</v>
      </c>
      <c r="AA11" s="38">
        <f>(IF(AND(D!FC186&lt;180),D!FG186+(D!FE186/15-12),0))/24</f>
        <v>0.29921988149380963</v>
      </c>
      <c r="AB11" s="38">
        <f>(IF(AND(D!FA186&lt;180),D!FG186+(D!FA186/15-12),0))/24</f>
        <v>0.27900029660982545</v>
      </c>
      <c r="AC11" s="39">
        <f t="shared" si="2"/>
        <v>0.24346064814814816</v>
      </c>
      <c r="AD11" s="38">
        <f>(IF(AND(D!$EY186&lt;180),D!$FG186+(D!$EY186/15-12),0))/24</f>
        <v>0.241380681331505</v>
      </c>
      <c r="AE11" s="38">
        <f>(IF(AND(D!$ER186&lt;180),D!$FG186+(D!$ER186/15-12),0))/24</f>
        <v>0.17111040841803252</v>
      </c>
      <c r="AF11" s="38">
        <f>(IF(AND(D!$ET186&lt;180),D!$FG186+(D!$ET186/15-12),0))/24</f>
        <v>0.13692093764633073</v>
      </c>
      <c r="AG11" s="38">
        <f>D!FG186/24</f>
        <v>0.49932407407407409</v>
      </c>
      <c r="AH11" s="38">
        <f>(AK11+(D!FK186/2))</f>
        <v>0.47040447399292179</v>
      </c>
      <c r="AI11" s="38">
        <f>(IF(AND(D!$EW186&lt;180),D!$FG186-(D!$EW186/15),0))/24</f>
        <v>0.2648348692449875</v>
      </c>
      <c r="AJ11" s="38">
        <f>(IF(AND(D!$EY186&lt;180),D!$FG186-(D!$EY186/15),0))/24</f>
        <v>0.2572674668166432</v>
      </c>
      <c r="AK11" s="38">
        <f>(IF(AND(D!$FC186&lt;180),D!$FG186-(D!$FE186/15),0))/24</f>
        <v>0.19942826665433855</v>
      </c>
      <c r="AL11" s="40">
        <f t="shared" si="3"/>
        <v>0.19290509259259259</v>
      </c>
      <c r="AM11" s="41">
        <v>7</v>
      </c>
      <c r="AN11" s="38">
        <f>(IF(AND(D!FZ186&lt;180),D!GD186+(D!GB186/15-12),0))/24</f>
        <v>0.33015820320197825</v>
      </c>
      <c r="AO11" s="38">
        <f>(IF(AND(D!FX186&lt;180),D!GD186+(D!FX186/15-12),0))/24</f>
        <v>0.30890954155683814</v>
      </c>
      <c r="AP11" s="39">
        <f t="shared" si="4"/>
        <v>0.2726041666666667</v>
      </c>
      <c r="AQ11" s="38">
        <f>(IF(AND(D!$FU186&lt;180),D!$GD186+(D!$FU186/15-12),0))/24</f>
        <v>0.27052173169609534</v>
      </c>
      <c r="AR11" s="38">
        <f>(IF(AND(D!$FN186&lt;180),D!$GD186+(D!$FN186/15-12),0))/24</f>
        <v>0.19524449594645923</v>
      </c>
      <c r="AS11" s="38">
        <f>(IF(AND(D!$FP186&lt;180),D!$GD186+(D!$FP186/15-12),0))/24</f>
        <v>0.155617247175074</v>
      </c>
      <c r="AT11" s="38">
        <f>D!GD186/24</f>
        <v>0.50644907407407402</v>
      </c>
      <c r="AU11" s="38">
        <f>(AX11+(D!GG186/2))</f>
        <v>0.47663083832113262</v>
      </c>
      <c r="AV11" s="38">
        <f>(IF(AND(D!$FS186&lt;180),D!$GD186-(D!$FS186/15),0))/24</f>
        <v>0.24994245279703023</v>
      </c>
      <c r="AW11" s="38">
        <f>(IF(AND(D!$FU186&lt;180),D!$GD186-(D!$FU186/15),0))/24</f>
        <v>0.2423764164520528</v>
      </c>
      <c r="AX11" s="38">
        <f>(IF(AND(D!$FZ186&lt;180),D!$GD186-(D!$GB186/15),0))/24</f>
        <v>0.18273994494616988</v>
      </c>
      <c r="AY11" s="40">
        <f t="shared" si="5"/>
        <v>0.17596064814814816</v>
      </c>
      <c r="AZ11" s="41">
        <v>7</v>
      </c>
      <c r="BA11" s="38">
        <f>(IF(AND(D!FC144&lt;180),D!FG144+(D!FE144/15-12),0))/24</f>
        <v>0.36215935542975924</v>
      </c>
      <c r="BB11" s="38">
        <f>(IF(AND(D!FA144&lt;180),D!FG144+(D!FA144/15-12),0))/24</f>
        <v>0.33825361254716552</v>
      </c>
      <c r="BC11" s="39">
        <f t="shared" si="6"/>
        <v>0.29890046296296297</v>
      </c>
      <c r="BD11" s="38">
        <f>(IF(AND(D!$EY144&lt;180),D!$FG144+(D!$EY144/15-12),0))/24</f>
        <v>0.29681339888732</v>
      </c>
      <c r="BE11" s="38">
        <f>(IF(AND(D!$ER144&lt;180),D!$FG144+(D!$ER144/15-12),0))/24</f>
        <v>0.21356715565424586</v>
      </c>
      <c r="BF11" s="38">
        <f>(IF(AND(D!$ET144&lt;180),D!$FG144+D!$ET144/15-12,0))/24</f>
        <v>0.16722058820774435</v>
      </c>
      <c r="BG11" s="38">
        <f>D!FG144/24</f>
        <v>0.51186574074074065</v>
      </c>
      <c r="BH11" s="38">
        <f>(BK11+(D!FK144/2))</f>
        <v>0.47919276246952103</v>
      </c>
      <c r="BI11" s="38">
        <f>(IF(AND(D!$EW144&lt;180),D!$FG144-(D!$EW144/15),0))/24</f>
        <v>0.23489288243601636</v>
      </c>
      <c r="BJ11" s="38">
        <f>(IF(AND(D!$EY144&lt;180),D!$FG144-(D!$EY144/15),0))/24</f>
        <v>0.22691808259416135</v>
      </c>
      <c r="BK11" s="38">
        <f>(IF(AND(D!$FC144&lt;180),D!$FG144-(D!$FE144/15),0))/24</f>
        <v>0.16157212605172214</v>
      </c>
      <c r="BL11" s="40">
        <f t="shared" si="7"/>
        <v>0.1547685185185185</v>
      </c>
      <c r="BM11" s="41">
        <v>7</v>
      </c>
      <c r="BN11" s="38">
        <f>(IF(AND(D!FZ144&lt;180),D!GD144+(D!GB144/15-12),0))/24</f>
        <v>0.38211443373825565</v>
      </c>
      <c r="BO11" s="38">
        <f>(IF(AND(D!FX144&lt;180),D!GD144+(D!FX144/15-12),0))/24</f>
        <v>0.3550862161827204</v>
      </c>
      <c r="BP11" s="39">
        <f t="shared" si="8"/>
        <v>0.31225694444444446</v>
      </c>
      <c r="BQ11" s="38">
        <f>(IF(AND(D!$FU144&lt;180),D!$GD144+(D!$FU144/15-12),0))/24</f>
        <v>0.31017905654857597</v>
      </c>
      <c r="BR11" s="38">
        <f>(IF(AND(D!$FN144&lt;180),D!$GD144+(D!$FN144/15-12),0))/24</f>
        <v>0.21987315265845445</v>
      </c>
      <c r="BS11" s="38">
        <f>(IF(AND(D!$FP144&lt;180),D!$GD144+(D!$FP144/15-12),0))/24</f>
        <v>0.16817457187828841</v>
      </c>
      <c r="BT11" s="38">
        <f>D!GD144/24</f>
        <v>0.5113240740740741</v>
      </c>
      <c r="BU11" s="38">
        <f>(BX11+(D!GG144/2))</f>
        <v>0.4753563854792342</v>
      </c>
      <c r="BV11" s="38">
        <f>(IF(AND(D!$FS144&lt;180),D!$GD144-(D!$FS144/15),0))/24</f>
        <v>0.22093021468085969</v>
      </c>
      <c r="BW11" s="38">
        <f>(IF(AND(D!$FU144&lt;180),D!$GD144-(D!$FU144/15),0))/24</f>
        <v>0.2124690915995722</v>
      </c>
      <c r="BX11" s="38">
        <f>(IF(AND(D!$FZ144&lt;180),D!$GD144-(D!$GB144/15),0))/24</f>
        <v>0.14053371440989251</v>
      </c>
      <c r="BY11" s="40">
        <f t="shared" si="9"/>
        <v>0.13358796296296296</v>
      </c>
      <c r="BZ11" s="41">
        <v>7</v>
      </c>
      <c r="CA11" s="38">
        <f>(IF(AND(D!FC103&lt;180),D!FG103+D!FE103/15-12,0))/24</f>
        <v>0.3788602023209533</v>
      </c>
      <c r="CB11" s="38">
        <f>(IF(AND(D!FA103&lt;180),D!FG103+D!FA103/15-12,0))/24</f>
        <v>0.35166206573892406</v>
      </c>
      <c r="CC11" s="39">
        <f t="shared" si="10"/>
        <v>0.30865740740740738</v>
      </c>
      <c r="CD11" s="38">
        <f>(IF(AND(D!$EY103&lt;180),D!$FG103+(D!$EY103/15-12),0))/24</f>
        <v>0.30657492823223781</v>
      </c>
      <c r="CE11" s="38">
        <f>(IF(AND(D!$ER103&lt;180),D!$FG103+(D!$ER103/15-12),0))/24</f>
        <v>0.21593199514351966</v>
      </c>
      <c r="CF11" s="38">
        <f>(IF(AND(D!$ET103&lt;180),D!$FG103+(D!$ET103/15-12),0))/24</f>
        <v>0.16398596664359388</v>
      </c>
      <c r="CG11" s="38">
        <f>D!FG103/24</f>
        <v>0.50711574074074084</v>
      </c>
      <c r="CH11" s="38">
        <f>(CK11+(D!FK103/2))</f>
        <v>0.47097310369638301</v>
      </c>
      <c r="CI11" s="38">
        <f>(IF(AND(D!$EW103&lt;180),D!$FG103-(D!$EW103/15),0))/24</f>
        <v>0.21614262047342322</v>
      </c>
      <c r="CJ11" s="38">
        <f>(IF(AND(D!$EY103&lt;180),D!$FG103-(D!$EY103/15),0))/24</f>
        <v>0.20765655324924379</v>
      </c>
      <c r="CK11" s="38">
        <f>(IF(AND(D!$FC103&lt;180),D!$FG103-(D!$FE103/15),0))/24</f>
        <v>0.1353712791605283</v>
      </c>
      <c r="CL11" s="40">
        <f t="shared" si="11"/>
        <v>0.12793981481481481</v>
      </c>
      <c r="CM11" s="41">
        <v>7</v>
      </c>
      <c r="CN11" s="38">
        <f>(IF(AND(D!FZ103&lt;180),D!GD103+(D!GB103/15-12),0))/24</f>
        <v>0.35762195572977501</v>
      </c>
      <c r="CO11" s="38">
        <f>(IF(AND(D!FX103&lt;180),D!GD103+(D!FX103/15-12),0))/24</f>
        <v>0.33347011765081597</v>
      </c>
      <c r="CP11" s="39">
        <f t="shared" si="12"/>
        <v>0.29383101851851851</v>
      </c>
      <c r="CQ11" s="38">
        <f>(IF(AND(D!$FU103&lt;180),D!$GD103+(D!$FU103/15-12),0))/24</f>
        <v>0.29174703766494109</v>
      </c>
      <c r="CR11" s="38">
        <f>(IF(AND(D!$FN103&lt;180),D!$GD103+(D!$FN103/15-12),0))/24</f>
        <v>0.20787534848041309</v>
      </c>
      <c r="CS11" s="38">
        <f>(IF(AND(D!$FP103&lt;180),D!$GD103+(D!$FP103/15-12),0))/24</f>
        <v>0.16103900748159483</v>
      </c>
      <c r="CT11" s="38">
        <f>D!GD103/24</f>
        <v>0.50544907407407402</v>
      </c>
      <c r="CU11" s="38">
        <f>(CX11+(D!GG103/2))</f>
        <v>0.47865270303398455</v>
      </c>
      <c r="CV11" s="38">
        <f>(IF(AND(D!$FS103&lt;180),D!$GD103-(D!$FS103/15),0))/24</f>
        <v>0.22716571947286224</v>
      </c>
      <c r="CW11" s="38">
        <f>(IF(AND(D!$FU103&lt;180),D!$GD103-(D!$FU103/15),0))/24</f>
        <v>0.21915111048320693</v>
      </c>
      <c r="CX11" s="38">
        <f>(IF(AND(D!$FZ103&lt;180),D!$GD103-(D!$FZ103/15),0))/24</f>
        <v>0.16555836840302809</v>
      </c>
      <c r="CY11" s="40">
        <f t="shared" si="13"/>
        <v>0.15900462962962963</v>
      </c>
      <c r="CZ11" s="41">
        <v>7</v>
      </c>
      <c r="DA11" s="38">
        <f>(IF(AND(D!FC57&lt;180),D!FG57+(D!FC57/15-12),0))/24</f>
        <v>0.32464897995797154</v>
      </c>
      <c r="DB11" s="38">
        <f>(IF(AND(D!FA57&lt;180),D!FG57+(D!FA57/15-12),0))/24</f>
        <v>0.31401633203411577</v>
      </c>
      <c r="DC11" s="39">
        <f t="shared" si="14"/>
        <v>0.27751157407407406</v>
      </c>
      <c r="DD11" s="38">
        <f>(IF(AND(D!$EY57&lt;180),D!$FG57+(D!$EY57/15-12),0))/24</f>
        <v>0.27543086190952631</v>
      </c>
      <c r="DE11" s="38">
        <f>(IF(AND(D!$ER57&lt;180),D!$FG57+(D!$ER57/15-12),0))/24</f>
        <v>0.19950488447339873</v>
      </c>
      <c r="DF11" s="38">
        <f>(IF(AND(D!$ET57&lt;180),D!$FG57+(D!$ET57/15-12),0))/24</f>
        <v>0.15928099577368537</v>
      </c>
      <c r="DG11" s="38">
        <f>D!FG57/24</f>
        <v>0.50928240740740749</v>
      </c>
      <c r="DH11" s="38">
        <f>(DK11+(D!FK57/2))</f>
        <v>0.47927493056319442</v>
      </c>
      <c r="DI11" s="38">
        <f>(IF(AND(D!$EW57&lt;180),D!$FG57-(D!$EW57/15),0))/24</f>
        <v>0.25072302160009208</v>
      </c>
      <c r="DJ11" s="38">
        <f>(IF(AND(D!$EY57&lt;180),D!$FG57-(D!$EY57/15),0))/24</f>
        <v>0.24313395290528858</v>
      </c>
      <c r="DK11" s="38">
        <f>(IF(AND(D!$FC57&lt;180),D!$FG57-(D!$FE57/15),0))/24</f>
        <v>0.18311899921686248</v>
      </c>
      <c r="DL11" s="40">
        <f t="shared" si="15"/>
        <v>0.17596064814814816</v>
      </c>
      <c r="DM11" s="41">
        <v>7</v>
      </c>
      <c r="DN11" s="38">
        <f>(IF(AND(D!FZ57&lt;180),D!GD57+D!GB57/15-12,0))/24</f>
        <v>0.31706909157927826</v>
      </c>
      <c r="DO11" s="38">
        <f>(IF(AND(D!FX57&lt;180),D!GD57+D!FX57/15-12,0))/24</f>
        <v>0.29608588260319929</v>
      </c>
      <c r="DP11" s="39">
        <f t="shared" si="16"/>
        <v>0.26056712962962963</v>
      </c>
      <c r="DQ11" s="38">
        <f>(IF(AND(D!$EY57&lt;180),D!GD57+(D!FU57/15-12),0))/24</f>
        <v>0.2584822518559054</v>
      </c>
      <c r="DR11" s="38">
        <f>(IF(AND(D!$FN57&lt;180),D!GD57+(D!FN57/15-12),0))/24</f>
        <v>0.18805208138285953</v>
      </c>
      <c r="DS11" s="38">
        <f>(IF(AND(D!$FP57&lt;180),D!GD57+(D!FP57/15-12),0))/24</f>
        <v>0.1536437367488602</v>
      </c>
      <c r="DT11" s="38">
        <f>D!GD57/24</f>
        <v>0.51540740740740743</v>
      </c>
      <c r="DU11" s="38">
        <f>(DX11+(D!GG57/2))</f>
        <v>0.48611398754572099</v>
      </c>
      <c r="DV11" s="38">
        <f>(IF(AND(D!FS57&lt;180),D!GD57-(D!FS57/15),0))/24</f>
        <v>0.27988989692906324</v>
      </c>
      <c r="DW11" s="38">
        <f>(IF(AND(D!FU57&lt;180),D!GD57-(D!FU57/15),0))/24</f>
        <v>0.27233256295890934</v>
      </c>
      <c r="DX11" s="38">
        <f>(IF(AND(D!$FC57&lt;180),D!GD57-(D!GB57/15),0))/24</f>
        <v>0.21374572323553645</v>
      </c>
      <c r="DY11" s="40">
        <f t="shared" si="17"/>
        <v>0.20633101851851851</v>
      </c>
      <c r="DZ11" s="41">
        <v>7</v>
      </c>
      <c r="EA11" s="38">
        <f>(IF(AND(D!$FC12&lt;180),D!$FG12+D!$FE12/15-12,0))/24</f>
        <v>0.29988929261308278</v>
      </c>
      <c r="EB11" s="38">
        <f>(IF(AND(D!$FA12&lt;180),D!$FG12+D!$FA12/15-12,0))/24</f>
        <v>0.27948459504798517</v>
      </c>
      <c r="EC11" s="39">
        <f t="shared" si="18"/>
        <v>0.24280092592592592</v>
      </c>
      <c r="ED11" s="38">
        <f>(IF(AND(D!$EY12&lt;180),D!FG12+(D!EY12/15-12),0))/24</f>
        <v>0.24072287720832855</v>
      </c>
      <c r="EE11" s="38">
        <f>(IF(AND(D!$ER12&lt;180),D!FG12+(D!ER12/15-12),0))/24</f>
        <v>0.17234124589373404</v>
      </c>
      <c r="EF11" s="38">
        <f>(IF(AND(D!$ET12&lt;180),D!FG12+(D!ET12/15-12),0))/24</f>
        <v>0.14177813820589144</v>
      </c>
      <c r="EG11" s="38">
        <f>D!FG12/24</f>
        <v>0.51757407407407408</v>
      </c>
      <c r="EH11" s="38">
        <f>(EK11+(D!FK12/2))</f>
        <v>0.48799086637169686</v>
      </c>
      <c r="EI11" s="38">
        <f>(IF(AND(D!EW12&lt;180),D!FG12-(D!EW12/15),0))/24</f>
        <v>0.3023580364472867</v>
      </c>
      <c r="EJ11" s="38">
        <f>(IF(AND(D!EY12&lt;180),D!FG12-(D!EY12/15),0))/24</f>
        <v>0.29442527093981952</v>
      </c>
      <c r="EK11" s="38">
        <f>(IF(AND(D!$FC12&lt;180),D!$FG12-(D!$FE12/15),0))/24</f>
        <v>0.2352588555350652</v>
      </c>
      <c r="EL11" s="40">
        <f t="shared" si="19"/>
        <v>0.22821759259259258</v>
      </c>
      <c r="EM11" s="41">
        <v>7</v>
      </c>
      <c r="EN11" s="38">
        <f>(IF(AND(D!FZ12&lt;180),D!GD12+(D!GB12/15-12),0))/24</f>
        <v>0.28185476380485075</v>
      </c>
      <c r="EO11" s="38">
        <f>(IF(AND(D!$FX12&lt;180),D!$GD12+(D!$FX12/15-12),0))/24</f>
        <v>0.26073979758680971</v>
      </c>
      <c r="EP11" s="39">
        <f t="shared" si="20"/>
        <v>0.2220486111111111</v>
      </c>
      <c r="EQ11" s="38">
        <f>(IF(AND(D!$FU12&lt;180),D!$GD12+(D!$FU12/15-12),0))/24</f>
        <v>0.21996312926719233</v>
      </c>
      <c r="ER11" s="38">
        <f>(IF(AND(D!$FN12&lt;180),D!$GD12+(D!$FN12/15-12),0))/24</f>
        <v>0.15189929339780925</v>
      </c>
      <c r="ES11" s="38">
        <f>(IF(AND(D!$FP12&lt;180),D!$GD12+(D!$FP12/15-12),0))/24</f>
        <v>0.12384581380032689</v>
      </c>
      <c r="ET11" s="38">
        <f>D!GD12/24</f>
        <v>0.51207407407407413</v>
      </c>
      <c r="EU11" s="38">
        <f>(EX11+(D!GG12/2))</f>
        <v>0.48112825680524496</v>
      </c>
      <c r="EV11" s="38">
        <f>(IF(AND(D!$FS12&lt;180),D!$GD12-(D!$FS12/15),0))/24</f>
        <v>0.31266188849903453</v>
      </c>
      <c r="EW11" s="38">
        <f>(IF(AND(D!$FU12&lt;180),D!$GD12-(D!$FU12/15),0))/24</f>
        <v>0.30418501888095589</v>
      </c>
      <c r="EX11" s="38">
        <f>(IF(AND(D!$FZ12&lt;180),D!$GD12-(D!$GB12/15),0))/24</f>
        <v>0.2422933843432975</v>
      </c>
      <c r="EY11" s="40">
        <f t="shared" si="23"/>
        <v>0.23875000000000002</v>
      </c>
      <c r="EZ11" s="41">
        <v>7</v>
      </c>
    </row>
    <row r="12" spans="1:156" ht="12.75" customHeight="1" x14ac:dyDescent="0.2">
      <c r="A12" s="38">
        <f>(IF(AND(D!FC229&lt;180),D!FG229+(D!FE229/15-12),0))/24</f>
        <v>0.27126869200524667</v>
      </c>
      <c r="B12" s="38">
        <f>(IF(AND(D!FA229&lt;180),D!FG229+(D!FA229/15-12),0))/24</f>
        <v>0.25009753122400752</v>
      </c>
      <c r="C12" s="39">
        <f t="shared" si="0"/>
        <v>0.21125000000000002</v>
      </c>
      <c r="D12" s="38">
        <f>(IF(AND(D!$EY229&lt;180),D!$FG229+(D!$EY229/15-12),0))/24</f>
        <v>0.20917077906547007</v>
      </c>
      <c r="E12" s="38">
        <f>(IF(AND(D!$ER229&lt;180),D!$FG229+(D!$ER229/15-12),0))/24</f>
        <v>0.14110067047335603</v>
      </c>
      <c r="F12" s="38">
        <f>(IF(AND(D!$ET229&lt;180),D!$FG229+(D!$ET229/15-12),0))/24</f>
        <v>0.11319149982595</v>
      </c>
      <c r="G12" s="38">
        <f>D!FG229/24</f>
        <v>0.50219907407407405</v>
      </c>
      <c r="H12" s="38">
        <f>(K12+(D!FK229/2))</f>
        <v>0.47115011760418579</v>
      </c>
      <c r="I12" s="38">
        <f>(IF(AND(D!$EW229&lt;180),D!$FG229-(D!$EW229/15),0))/24</f>
        <v>0.30374415551899203</v>
      </c>
      <c r="J12" s="38">
        <f>(IF(AND(D!$EY229&lt;180),D!$FG229-(D!$EY229/15),0))/24</f>
        <v>0.29522736908267805</v>
      </c>
      <c r="K12" s="38">
        <f>(IF(AND(D!$FC229&lt;180),D!$FG229-(D!$FE229/15),0))/24</f>
        <v>0.2331294561429014</v>
      </c>
      <c r="L12" s="40">
        <f t="shared" si="21"/>
        <v>0.22957175925925924</v>
      </c>
      <c r="M12" s="41">
        <v>8</v>
      </c>
      <c r="N12" s="38">
        <f>(IF(AND(D!FZ229&lt;180),D!GD229+(D!GB229/15-12),0))/24</f>
        <v>0.27632423389806576</v>
      </c>
      <c r="O12" s="38">
        <f>(IF(AND(D!FX229&lt;180),D!GD229+(D!FX229/15-12),0))/24</f>
        <v>0.25581779039963026</v>
      </c>
      <c r="P12" s="39">
        <f t="shared" si="1"/>
        <v>0.21881944444444446</v>
      </c>
      <c r="Q12" s="38">
        <f>(IF(AND(D!$FU229&lt;180),D!$GD229+(D!$FU229/15-12),0))/24</f>
        <v>0.21674039928501868</v>
      </c>
      <c r="R12" s="38">
        <f>(IF(AND(D!$FN229&lt;180),D!$GD229+(D!$FN229/15-12),0))/24</f>
        <v>0.14849051662504995</v>
      </c>
      <c r="S12" s="38">
        <f>(IF(AND(D!$FP229&lt;180),D!$GD229+(D!$FP229/15-12),0))/24</f>
        <v>0.11843182076285164</v>
      </c>
      <c r="T12" s="38">
        <f>D!GD229/24</f>
        <v>0.49653240740740739</v>
      </c>
      <c r="U12" s="38">
        <f>(X12+(D!GG229/2))</f>
        <v>0.46674049010088381</v>
      </c>
      <c r="V12" s="38">
        <f>(IF(AND(D!$FS229&lt;180),D!$GD229-(D!$FS229/15),0))/24</f>
        <v>0.28434458871767049</v>
      </c>
      <c r="W12" s="38">
        <f>(IF(AND(D!$FU229&lt;180),D!$GD229-(D!$FU229/15),0))/24</f>
        <v>0.27632441552979614</v>
      </c>
      <c r="X12" s="38">
        <f>(IF(AND(D!$FZ229&lt;180),D!$GD229-(D!$GB229/15),0))/24</f>
        <v>0.21674058091674905</v>
      </c>
      <c r="Y12" s="40">
        <f t="shared" si="22"/>
        <v>0.21333333333333335</v>
      </c>
      <c r="Z12" s="41">
        <v>8</v>
      </c>
      <c r="AA12" s="38">
        <f>(IF(AND(D!FC187&lt;180),D!FG187+(D!FE187/15-12),0))/24</f>
        <v>0.29832920574809613</v>
      </c>
      <c r="AB12" s="38">
        <f>(IF(AND(D!FA187&lt;180),D!FG187+(D!FA187/15-12),0))/24</f>
        <v>0.27811898154972398</v>
      </c>
      <c r="AC12" s="39">
        <f t="shared" si="2"/>
        <v>0.24256944444444442</v>
      </c>
      <c r="AD12" s="38">
        <f>(IF(AND(D!$EY187&lt;180),D!$FG187+(D!$EY187/15-12),0))/24</f>
        <v>0.24048496867177957</v>
      </c>
      <c r="AE12" s="38">
        <f>(IF(AND(D!$ER187&lt;180),D!$FG187+(D!$ER187/15-12),0))/24</f>
        <v>0.17032520815326616</v>
      </c>
      <c r="AF12" s="38">
        <f>(IF(AND(D!$ET187&lt;180),D!$FG187+(D!$ET187/15-12),0))/24</f>
        <v>0.13629074007617356</v>
      </c>
      <c r="AG12" s="38">
        <f>D!FG187/24</f>
        <v>0.49915740740740738</v>
      </c>
      <c r="AH12" s="38">
        <f>(AK12+(D!FK187/2))</f>
        <v>0.47023528886924915</v>
      </c>
      <c r="AI12" s="38">
        <f>(IF(AND(D!$EW187&lt;180),D!$FG187-(D!$EW187/15),0))/24</f>
        <v>0.26540505822112465</v>
      </c>
      <c r="AJ12" s="38">
        <f>(IF(AND(D!$EY187&lt;180),D!$FG187-(D!$EY187/15),0))/24</f>
        <v>0.25782984614303517</v>
      </c>
      <c r="AK12" s="38">
        <f>(IF(AND(D!$FC187&lt;180),D!$FG187-(D!$FE187/15),0))/24</f>
        <v>0.19998560906671861</v>
      </c>
      <c r="AL12" s="40">
        <f t="shared" si="3"/>
        <v>0.19290509259259259</v>
      </c>
      <c r="AM12" s="41">
        <v>8</v>
      </c>
      <c r="AN12" s="38">
        <f>(IF(AND(D!FZ187&lt;180),D!GD187+(D!GB187/15-12),0))/24</f>
        <v>0.3290605212235263</v>
      </c>
      <c r="AO12" s="38">
        <f>(IF(AND(D!FX187&lt;180),D!GD187+(D!FX187/15-12),0))/24</f>
        <v>0.30787120567351883</v>
      </c>
      <c r="AP12" s="39">
        <f t="shared" si="4"/>
        <v>0.27163194444444444</v>
      </c>
      <c r="AQ12" s="38">
        <f>(IF(AND(D!$FU187&lt;180),D!$GD187+(D!$FU187/15-12),0))/24</f>
        <v>0.26954712663343289</v>
      </c>
      <c r="AR12" s="38">
        <f>(IF(AND(D!$FN187&lt;180),D!$GD187+(D!$FN187/15-12),0))/24</f>
        <v>0.19448893427393976</v>
      </c>
      <c r="AS12" s="38">
        <f>(IF(AND(D!$FP187&lt;180),D!$GD187+(D!$FP187/15-12),0))/24</f>
        <v>0.15506632441956381</v>
      </c>
      <c r="AT12" s="38">
        <f>D!GD187/24</f>
        <v>0.50619907407407405</v>
      </c>
      <c r="AU12" s="38">
        <f>(AX12+(D!GG187/2))</f>
        <v>0.47644237677902734</v>
      </c>
      <c r="AV12" s="38">
        <f>(IF(AND(D!$FS187&lt;180),D!$GD187-(D!$FS187/15),0))/24</f>
        <v>0.25040994694372221</v>
      </c>
      <c r="AW12" s="38">
        <f>(IF(AND(D!$FU187&lt;180),D!$GD187-(D!$FU187/15),0))/24</f>
        <v>0.24285102151471524</v>
      </c>
      <c r="AX12" s="38">
        <f>(IF(AND(D!$FZ187&lt;180),D!$GD187-(D!$GB187/15),0))/24</f>
        <v>0.18333762692462177</v>
      </c>
      <c r="AY12" s="40">
        <f t="shared" si="5"/>
        <v>0.17666666666666667</v>
      </c>
      <c r="AZ12" s="41">
        <v>8</v>
      </c>
      <c r="BA12" s="38">
        <f>(IF(AND(D!FC145&lt;180),D!FG145+(D!FE145/15-12),0))/24</f>
        <v>0.36124800640500437</v>
      </c>
      <c r="BB12" s="38">
        <f>(IF(AND(D!FA145&lt;180),D!FG145+(D!FA145/15-12),0))/24</f>
        <v>0.33744821448884615</v>
      </c>
      <c r="BC12" s="39">
        <f t="shared" si="6"/>
        <v>0.29821759259259256</v>
      </c>
      <c r="BD12" s="38">
        <f>(IF(AND(D!$EY145&lt;180),D!$FG145+(D!$EY145/15-12),0))/24</f>
        <v>0.2961301555665366</v>
      </c>
      <c r="BE12" s="38">
        <f>(IF(AND(D!$ER145&lt;180),D!$FG145+(D!$ER145/15-12),0))/24</f>
        <v>0.21315755614973519</v>
      </c>
      <c r="BF12" s="38">
        <f>(IF(AND(D!$ET145&lt;180),D!$FG145+D!$ET145/15-12,0))/24</f>
        <v>0.16702646228296306</v>
      </c>
      <c r="BG12" s="38">
        <f>D!FG145/24</f>
        <v>0.51178240740740744</v>
      </c>
      <c r="BH12" s="38">
        <f>(BK12+(D!FK145/2))</f>
        <v>0.47922348198817355</v>
      </c>
      <c r="BI12" s="38">
        <f>(IF(AND(D!$EW145&lt;180),D!$FG145-(D!$EW145/15),0))/24</f>
        <v>0.23539228735824666</v>
      </c>
      <c r="BJ12" s="38">
        <f>(IF(AND(D!$EY145&lt;180),D!$FG145-(D!$EY145/15),0))/24</f>
        <v>0.22743465924827821</v>
      </c>
      <c r="BK12" s="38">
        <f>(IF(AND(D!$FC145&lt;180),D!$FG145-(D!$FE145/15),0))/24</f>
        <v>0.16231680840981041</v>
      </c>
      <c r="BL12" s="40">
        <f t="shared" si="7"/>
        <v>0.15547453703703704</v>
      </c>
      <c r="BM12" s="41">
        <v>8</v>
      </c>
      <c r="BN12" s="38">
        <f>(IF(AND(D!FZ145&lt;180),D!GD145+(D!GB145/15-12),0))/24</f>
        <v>0.38182169337010885</v>
      </c>
      <c r="BO12" s="38">
        <f>(IF(AND(D!FX145&lt;180),D!GD145+(D!FX145/15-12),0))/24</f>
        <v>0.35486714773927924</v>
      </c>
      <c r="BP12" s="39">
        <f t="shared" si="8"/>
        <v>0.31211805555555555</v>
      </c>
      <c r="BQ12" s="38">
        <f>(IF(AND(D!$FU145&lt;180),D!$GD145+(D!$FU145/15-12),0))/24</f>
        <v>0.31003832100007572</v>
      </c>
      <c r="BR12" s="38">
        <f>(IF(AND(D!$FN145&lt;180),D!$GD145+(D!$FN145/15-12),0))/24</f>
        <v>0.21987986794381084</v>
      </c>
      <c r="BS12" s="38">
        <f>(IF(AND(D!$FP145&lt;180),D!$GD145+(D!$FP145/15-12),0))/24</f>
        <v>0.16828973987654439</v>
      </c>
      <c r="BT12" s="38">
        <f>D!GD145/24</f>
        <v>0.51144907407407414</v>
      </c>
      <c r="BU12" s="38">
        <f>(BX12+(D!GG145/2))</f>
        <v>0.47555738788905755</v>
      </c>
      <c r="BV12" s="38">
        <f>(IF(AND(D!$FS145&lt;180),D!$GD145-(D!$FS145/15),0))/24</f>
        <v>0.22131007989232446</v>
      </c>
      <c r="BW12" s="38">
        <f>(IF(AND(D!$FU145&lt;180),D!$GD145-(D!$FU145/15),0))/24</f>
        <v>0.2128598271480725</v>
      </c>
      <c r="BX12" s="38">
        <f>(IF(AND(D!$FZ145&lt;180),D!$GD145-(D!$GB145/15),0))/24</f>
        <v>0.14107645477803935</v>
      </c>
      <c r="BY12" s="40">
        <f t="shared" si="9"/>
        <v>0.13429398148148147</v>
      </c>
      <c r="BZ12" s="41">
        <v>8</v>
      </c>
      <c r="CA12" s="38">
        <f>(IF(AND(D!FC104&lt;180),D!FG104+D!FE104/15-12,0))/24</f>
        <v>0.37932321335839436</v>
      </c>
      <c r="CB12" s="38">
        <f>(IF(AND(D!FA104&lt;180),D!FG104+D!FA104/15-12,0))/24</f>
        <v>0.35206432406664651</v>
      </c>
      <c r="CC12" s="39">
        <f t="shared" si="10"/>
        <v>0.30899305555555556</v>
      </c>
      <c r="CD12" s="38">
        <f>(IF(AND(D!$EY104&lt;180),D!$FG104+(D!$EY104/15-12),0))/24</f>
        <v>0.30691307230281506</v>
      </c>
      <c r="CE12" s="38">
        <f>(IF(AND(D!$ER104&lt;180),D!$FG104+(D!$ER104/15-12),0))/24</f>
        <v>0.21615066124279836</v>
      </c>
      <c r="CF12" s="38">
        <f>(IF(AND(D!$ET104&lt;180),D!$FG104+(D!$ET104/15-12),0))/24</f>
        <v>0.16411705792124529</v>
      </c>
      <c r="CG12" s="38">
        <f>D!FG104/24</f>
        <v>0.50724074074074077</v>
      </c>
      <c r="CH12" s="38">
        <f>(CK12+(D!FK104/2))</f>
        <v>0.47103567021295112</v>
      </c>
      <c r="CI12" s="38">
        <f>(IF(AND(D!$EW104&lt;180),D!$FG104-(D!$EW104/15),0))/24</f>
        <v>0.21606335151755629</v>
      </c>
      <c r="CJ12" s="38">
        <f>(IF(AND(D!$EY104&lt;180),D!$FG104-(D!$EY104/15),0))/24</f>
        <v>0.20756840917866656</v>
      </c>
      <c r="CK12" s="38">
        <f>(IF(AND(D!$FC104&lt;180),D!$FG104-(D!$FE104/15),0))/24</f>
        <v>0.13515826812308726</v>
      </c>
      <c r="CL12" s="40">
        <f t="shared" si="11"/>
        <v>0.12793981481481481</v>
      </c>
      <c r="CM12" s="41">
        <v>8</v>
      </c>
      <c r="CN12" s="38">
        <f>(IF(AND(D!FZ104&lt;180),D!GD104+(D!GB104/15-12),0))/24</f>
        <v>0.35839670463901302</v>
      </c>
      <c r="CO12" s="38">
        <f>(IF(AND(D!FX104&lt;180),D!GD104+(D!FX104/15-12),0))/24</f>
        <v>0.33413550846476686</v>
      </c>
      <c r="CP12" s="39">
        <f t="shared" si="12"/>
        <v>0.294375</v>
      </c>
      <c r="CQ12" s="38">
        <f>(IF(AND(D!$FU104&lt;180),D!$GD104+(D!$FU104/15-12),0))/24</f>
        <v>0.29228714935907563</v>
      </c>
      <c r="CR12" s="38">
        <f>(IF(AND(D!$FN104&lt;180),D!$GD104+(D!$FN104/15-12),0))/24</f>
        <v>0.20814193784271784</v>
      </c>
      <c r="CS12" s="38">
        <f>(IF(AND(D!$FP104&lt;180),D!$GD104+(D!$FP104/15-12),0))/24</f>
        <v>0.1610925477569162</v>
      </c>
      <c r="CT12" s="38">
        <f>D!GD104/24</f>
        <v>0.50540740740740742</v>
      </c>
      <c r="CU12" s="38">
        <f>(CX12+(D!GG104/2))</f>
        <v>0.47852374027082878</v>
      </c>
      <c r="CV12" s="38">
        <f>(IF(AND(D!$FS104&lt;180),D!$GD104-(D!$FS104/15),0))/24</f>
        <v>0.22655991990039306</v>
      </c>
      <c r="CW12" s="38">
        <f>(IF(AND(D!$FU104&lt;180),D!$GD104-(D!$FU104/15),0))/24</f>
        <v>0.21852766545573929</v>
      </c>
      <c r="CX12" s="38">
        <f>(IF(AND(D!$FZ104&lt;180),D!$GD104-(D!$FZ104/15),0))/24</f>
        <v>0.1647603311825819</v>
      </c>
      <c r="CY12" s="40">
        <f t="shared" si="13"/>
        <v>0.15829861111111113</v>
      </c>
      <c r="CZ12" s="41">
        <v>8</v>
      </c>
      <c r="DA12" s="38">
        <f>(IF(AND(D!FC58&lt;180),D!FG58+(D!FC58/15-12),0))/24</f>
        <v>0.32527226710629725</v>
      </c>
      <c r="DB12" s="38">
        <f>(IF(AND(D!FA58&lt;180),D!FG58+(D!FA58/15-12),0))/24</f>
        <v>0.31460906308320913</v>
      </c>
      <c r="DC12" s="39">
        <f t="shared" si="14"/>
        <v>0.27803240740740742</v>
      </c>
      <c r="DD12" s="38">
        <f>(IF(AND(D!$EY58&lt;180),D!$FG58+(D!$EY58/15-12),0))/24</f>
        <v>0.27594908980778937</v>
      </c>
      <c r="DE12" s="38">
        <f>(IF(AND(D!$ER58&lt;180),D!$FG58+(D!$ER58/15-12),0))/24</f>
        <v>0.19978858016904599</v>
      </c>
      <c r="DF12" s="38">
        <f>(IF(AND(D!$ET58&lt;180),D!$FG58+(D!$ET58/15-12),0))/24</f>
        <v>0.15935218930387141</v>
      </c>
      <c r="DG12" s="38">
        <f>D!FG58/24</f>
        <v>0.50907407407407401</v>
      </c>
      <c r="DH12" s="38">
        <f>(DK12+(D!FK58/2))</f>
        <v>0.47899576925982656</v>
      </c>
      <c r="DI12" s="38">
        <f>(IF(AND(D!$EW58&lt;180),D!$FG58-(D!$EW58/15),0))/24</f>
        <v>0.24979711885993197</v>
      </c>
      <c r="DJ12" s="38">
        <f>(IF(AND(D!$EY58&lt;180),D!$FG58-(D!$EY58/15),0))/24</f>
        <v>0.24219905834035863</v>
      </c>
      <c r="DK12" s="38">
        <f>(IF(AND(D!$FC58&lt;180),D!$FG58-(D!$FE58/15),0))/24</f>
        <v>0.1820424487118637</v>
      </c>
      <c r="DL12" s="40">
        <f t="shared" si="15"/>
        <v>0.17525462962962965</v>
      </c>
      <c r="DM12" s="41">
        <v>8</v>
      </c>
      <c r="DN12" s="38">
        <f>(IF(AND(D!FZ58&lt;180),D!GD58+D!GB58/15-12,0))/24</f>
        <v>0.3176299406514656</v>
      </c>
      <c r="DO12" s="38">
        <f>(IF(AND(D!FX58&lt;180),D!GD58+D!FX58/15-12,0))/24</f>
        <v>0.2966545286326423</v>
      </c>
      <c r="DP12" s="39">
        <f t="shared" si="16"/>
        <v>0.26114583333333335</v>
      </c>
      <c r="DQ12" s="38">
        <f>(IF(AND(D!$EY58&lt;180),D!GD58+(D!FU58/15-12),0))/24</f>
        <v>0.25905952441710556</v>
      </c>
      <c r="DR12" s="38">
        <f>(IF(AND(D!$FN58&lt;180),D!GD58+(D!FN58/15-12),0))/24</f>
        <v>0.1885084025329897</v>
      </c>
      <c r="DS12" s="38">
        <f>(IF(AND(D!$FP58&lt;180),D!GD58+(D!FP58/15-12),0))/24</f>
        <v>0.15393835726057023</v>
      </c>
      <c r="DT12" s="38">
        <f>D!GD58/24</f>
        <v>0.51524074074074078</v>
      </c>
      <c r="DU12" s="38">
        <f>(DX12+(D!GG58/2))</f>
        <v>0.48595553262356073</v>
      </c>
      <c r="DV12" s="38">
        <f>(IF(AND(D!FS58&lt;180),D!GD58-(D!FS58/15),0))/24</f>
        <v>0.27897255271531762</v>
      </c>
      <c r="DW12" s="38">
        <f>(IF(AND(D!FU58&lt;180),D!GD58-(D!FU58/15),0))/24</f>
        <v>0.27142195706437605</v>
      </c>
      <c r="DX12" s="38">
        <f>(IF(AND(D!$FC58&lt;180),D!GD58-(D!GB58/15),0))/24</f>
        <v>0.21285154083001592</v>
      </c>
      <c r="DY12" s="40">
        <f t="shared" si="17"/>
        <v>0.20562499999999997</v>
      </c>
      <c r="DZ12" s="41">
        <v>8</v>
      </c>
      <c r="EA12" s="38">
        <f>(IF(AND(D!$FC13&lt;180),D!$FG13+D!$FE13/15-12,0))/24</f>
        <v>0.30049193523557288</v>
      </c>
      <c r="EB12" s="38">
        <f>(IF(AND(D!$FA13&lt;180),D!$FG13+D!$FA13/15-12,0))/24</f>
        <v>0.2801071489116958</v>
      </c>
      <c r="EC12" s="39">
        <f t="shared" si="18"/>
        <v>0.24349537037037039</v>
      </c>
      <c r="ED12" s="38">
        <f>(IF(AND(D!$EY13&lt;180),D!FG13+(D!EY13/15-12),0))/24</f>
        <v>0.24140991200476911</v>
      </c>
      <c r="EE12" s="38">
        <f>(IF(AND(D!$ER13&lt;180),D!FG13+(D!ER13/15-12),0))/24</f>
        <v>0.17299421930209849</v>
      </c>
      <c r="EF12" s="38">
        <f>(IF(AND(D!$ET13&lt;180),D!FG13+(D!ET13/15-12),0))/24</f>
        <v>0.1423187127076464</v>
      </c>
      <c r="EG12" s="38">
        <f>D!FG13/24</f>
        <v>0.51761574074074079</v>
      </c>
      <c r="EH12" s="38">
        <f>(EK12+(D!FK13/2))</f>
        <v>0.48807472912533884</v>
      </c>
      <c r="EI12" s="38">
        <f>(IF(AND(D!EW13&lt;180),D!FG13-(D!EW13/15),0))/24</f>
        <v>0.30173625992173908</v>
      </c>
      <c r="EJ12" s="38">
        <f>(IF(AND(D!EY13&lt;180),D!FG13-(D!EY13/15),0))/24</f>
        <v>0.2938215694767124</v>
      </c>
      <c r="EK12" s="38">
        <f>(IF(AND(D!$FC13&lt;180),D!$FG13-(D!$FE13/15),0))/24</f>
        <v>0.23473954624590854</v>
      </c>
      <c r="EL12" s="40">
        <f t="shared" si="19"/>
        <v>0.22821759259259258</v>
      </c>
      <c r="EM12" s="41">
        <v>8</v>
      </c>
      <c r="EN12" s="38">
        <f>(IF(AND(D!FZ13&lt;180),D!GD13+(D!GB13/15-12),0))/24</f>
        <v>0.28242146792815903</v>
      </c>
      <c r="EO12" s="38">
        <f>(IF(AND(D!$FX13&lt;180),D!$GD13+(D!$FX13/15-12),0))/24</f>
        <v>0.26132455828966555</v>
      </c>
      <c r="EP12" s="39">
        <f t="shared" si="20"/>
        <v>0.22268518518518518</v>
      </c>
      <c r="EQ12" s="38">
        <f>(IF(AND(D!$FU13&lt;180),D!$GD13+(D!$FU13/15-12),0))/24</f>
        <v>0.22059624627596072</v>
      </c>
      <c r="ER12" s="38">
        <f>(IF(AND(D!$FN13&lt;180),D!$GD13+(D!$FN13/15-12),0))/24</f>
        <v>0.15253393448181071</v>
      </c>
      <c r="ES12" s="38">
        <f>(IF(AND(D!$FP13&lt;180),D!$GD13+(D!$FP13/15-12),0))/24</f>
        <v>0.12443318676737129</v>
      </c>
      <c r="ET12" s="38">
        <f>D!GD13/24</f>
        <v>0.51240740740740742</v>
      </c>
      <c r="EU12" s="38">
        <f>(EX12+(D!GG13/2))</f>
        <v>0.48149479658130823</v>
      </c>
      <c r="EV12" s="38">
        <f>(IF(AND(D!$FS13&lt;180),D!$GD13-(D!$FS13/15),0))/24</f>
        <v>0.31268257287810403</v>
      </c>
      <c r="EW12" s="38">
        <f>(IF(AND(D!$FU13&lt;180),D!$GD13-(D!$FU13/15),0))/24</f>
        <v>0.30421856853885415</v>
      </c>
      <c r="EX12" s="38">
        <f>(IF(AND(D!$FZ13&lt;180),D!$GD13-(D!$GB13/15),0))/24</f>
        <v>0.24239334688665581</v>
      </c>
      <c r="EY12" s="40">
        <f t="shared" si="23"/>
        <v>0.23945601851851853</v>
      </c>
      <c r="EZ12" s="41">
        <v>8</v>
      </c>
    </row>
    <row r="13" spans="1:156" ht="12.75" customHeight="1" x14ac:dyDescent="0.2">
      <c r="A13" s="38">
        <f>(IF(AND(D!FC230&lt;180),D!FG230+(D!FE230/15-12),0))/24</f>
        <v>0.27138692526749325</v>
      </c>
      <c r="B13" s="38">
        <f>(IF(AND(D!FA230&lt;180),D!FG230+(D!FA230/15-12),0))/24</f>
        <v>0.25020178868017773</v>
      </c>
      <c r="C13" s="39">
        <f t="shared" si="0"/>
        <v>0.21131944444444442</v>
      </c>
      <c r="D13" s="38">
        <f>(IF(AND(D!$EY230&lt;180),D!$FG230+(D!$EY230/15-12),0))/24</f>
        <v>0.20923779930905506</v>
      </c>
      <c r="E13" s="38">
        <f>(IF(AND(D!$ER230&lt;180),D!$FG230+(D!$ER230/15-12),0))/24</f>
        <v>0.14116579160636031</v>
      </c>
      <c r="F13" s="38">
        <f>(IF(AND(D!$ET230&lt;180),D!$FG230+(D!$ET230/15-12),0))/24</f>
        <v>0.11329188697952446</v>
      </c>
      <c r="G13" s="38">
        <f>D!FG230/24</f>
        <v>0.50249074074074074</v>
      </c>
      <c r="H13" s="38">
        <f>(K13+(D!FK230/2))</f>
        <v>0.47141617776152167</v>
      </c>
      <c r="I13" s="38">
        <f>(IF(AND(D!$EW230&lt;180),D!$FG230-(D!$EW230/15),0))/24</f>
        <v>0.30427036990621553</v>
      </c>
      <c r="J13" s="38">
        <f>(IF(AND(D!$EY230&lt;180),D!$FG230-(D!$EY230/15),0))/24</f>
        <v>0.29574368217242647</v>
      </c>
      <c r="K13" s="38">
        <f>(IF(AND(D!$FC230&lt;180),D!$FG230-(D!$FE230/15),0))/24</f>
        <v>0.23359455621398831</v>
      </c>
      <c r="L13" s="40">
        <f t="shared" si="21"/>
        <v>0.23027777777777778</v>
      </c>
      <c r="M13" s="41">
        <v>9</v>
      </c>
      <c r="N13" s="38">
        <f>(IF(AND(D!FZ230&lt;180),D!GD230+(D!GB230/15-12),0))/24</f>
        <v>0.27585924054174593</v>
      </c>
      <c r="O13" s="38">
        <f>(IF(AND(D!FX230&lt;180),D!GD230+(D!FX230/15-12),0))/24</f>
        <v>0.25532993713594637</v>
      </c>
      <c r="P13" s="39">
        <f t="shared" si="1"/>
        <v>0.2182638888888889</v>
      </c>
      <c r="Q13" s="38">
        <f>(IF(AND(D!$FU230&lt;180),D!$GD230+(D!$FU230/15-12),0))/24</f>
        <v>0.2161840014415379</v>
      </c>
      <c r="R13" s="38">
        <f>(IF(AND(D!$FN230&lt;180),D!$GD230+(D!$FN230/15-12),0))/24</f>
        <v>0.14795635609806887</v>
      </c>
      <c r="S13" s="38">
        <f>(IF(AND(D!$FP230&lt;180),D!$GD230+(D!$FP230/15-12),0))/24</f>
        <v>0.11799877493851578</v>
      </c>
      <c r="T13" s="38">
        <f>D!GD230/24</f>
        <v>0.49657407407407411</v>
      </c>
      <c r="U13" s="38">
        <f>(X13+(D!GG230/2))</f>
        <v>0.46673645452397006</v>
      </c>
      <c r="V13" s="38">
        <f>(IF(AND(D!$FS230&lt;180),D!$GD230-(D!$FS230/15),0))/24</f>
        <v>0.28500310936995604</v>
      </c>
      <c r="W13" s="38">
        <f>(IF(AND(D!$FU230&lt;180),D!$GD230-(D!$FU230/15),0))/24</f>
        <v>0.27696414670661035</v>
      </c>
      <c r="X13" s="38">
        <f>(IF(AND(D!$FZ230&lt;180),D!$GD230-(D!$GB230/15),0))/24</f>
        <v>0.21728890760640232</v>
      </c>
      <c r="Y13" s="40">
        <f t="shared" si="22"/>
        <v>0.21333333333333335</v>
      </c>
      <c r="Z13" s="41">
        <v>9</v>
      </c>
      <c r="AA13" s="38">
        <f>(IF(AND(D!FC188&lt;180),D!FG188+(D!FE188/15-12),0))/24</f>
        <v>0.29740156319860345</v>
      </c>
      <c r="AB13" s="38">
        <f>(IF(AND(D!FA188&lt;180),D!FG188+(D!FA188/15-12),0))/24</f>
        <v>0.27719926697626407</v>
      </c>
      <c r="AC13" s="39">
        <f t="shared" si="2"/>
        <v>0.24163194444444444</v>
      </c>
      <c r="AD13" s="38">
        <f>(IF(AND(D!$EY188&lt;180),D!$FG188+(D!$EY188/15-12),0))/24</f>
        <v>0.23954842366287302</v>
      </c>
      <c r="AE13" s="38">
        <f>(IF(AND(D!$ER188&lt;180),D!$FG188+(D!$ER188/15-12),0))/24</f>
        <v>0.16949577254585657</v>
      </c>
      <c r="AF13" s="38">
        <f>(IF(AND(D!$ET188&lt;180),D!$FG188+(D!$ET188/15-12),0))/24</f>
        <v>0.13561473096879614</v>
      </c>
      <c r="AG13" s="38">
        <f>D!FG188/24</f>
        <v>0.49894907407407407</v>
      </c>
      <c r="AH13" s="38">
        <f>(AK13+(D!FK188/2))</f>
        <v>0.47002250430620884</v>
      </c>
      <c r="AI13" s="38">
        <f>(IF(AND(D!$EW188&lt;180),D!$FG188-(D!$EW188/15),0))/24</f>
        <v>0.26593323804795665</v>
      </c>
      <c r="AJ13" s="38">
        <f>(IF(AND(D!$EY188&lt;180),D!$FG188-(D!$EY188/15),0))/24</f>
        <v>0.2583497244852751</v>
      </c>
      <c r="AK13" s="38">
        <f>(IF(AND(D!$FC188&lt;180),D!$FG188-(D!$FE188/15),0))/24</f>
        <v>0.2004965849495447</v>
      </c>
      <c r="AL13" s="40">
        <f t="shared" si="3"/>
        <v>0.19361111111111109</v>
      </c>
      <c r="AM13" s="41">
        <v>9</v>
      </c>
      <c r="AN13" s="38">
        <f>(IF(AND(D!FZ188&lt;180),D!GD188+(D!GB188/15-12),0))/24</f>
        <v>0.32796676320689849</v>
      </c>
      <c r="AO13" s="38">
        <f>(IF(AND(D!FX188&lt;180),D!GD188+(D!FX188/15-12),0))/24</f>
        <v>0.30683492516679534</v>
      </c>
      <c r="AP13" s="39">
        <f t="shared" si="4"/>
        <v>0.27065972222222223</v>
      </c>
      <c r="AQ13" s="38">
        <f>(IF(AND(D!$FU188&lt;180),D!$GD188+(D!$FU188/15-12),0))/24</f>
        <v>0.2685719180437815</v>
      </c>
      <c r="AR13" s="38">
        <f>(IF(AND(D!$FN188&lt;180),D!$GD188+(D!$FN188/15-12),0))/24</f>
        <v>0.19372912266600831</v>
      </c>
      <c r="AS13" s="38">
        <f>(IF(AND(D!$FP188&lt;180),D!$GD188+(D!$FP188/15-12),0))/24</f>
        <v>0.15450945406279346</v>
      </c>
      <c r="AT13" s="38">
        <f>D!GD188/24</f>
        <v>0.50594907407407408</v>
      </c>
      <c r="AU13" s="38">
        <f>(AX13+(D!GG188/2))</f>
        <v>0.47625165149251553</v>
      </c>
      <c r="AV13" s="38">
        <f>(IF(AND(D!$FS188&lt;180),D!$GD188-(D!$FS188/15),0))/24</f>
        <v>0.25087852113632159</v>
      </c>
      <c r="AW13" s="38">
        <f>(IF(AND(D!$FU188&lt;180),D!$GD188-(D!$FU188/15),0))/24</f>
        <v>0.2433262301043666</v>
      </c>
      <c r="AX13" s="38">
        <f>(IF(AND(D!$FZ188&lt;180),D!$GD188-(D!$GB188/15),0))/24</f>
        <v>0.18393138494124961</v>
      </c>
      <c r="AY13" s="40">
        <f t="shared" si="5"/>
        <v>0.17666666666666667</v>
      </c>
      <c r="AZ13" s="41">
        <v>9</v>
      </c>
      <c r="BA13" s="38">
        <f>(IF(AND(D!FC146&lt;180),D!FG146+(D!FE146/15-12),0))/24</f>
        <v>0.36032950183869339</v>
      </c>
      <c r="BB13" s="38">
        <f>(IF(AND(D!FA146&lt;180),D!FG146+(D!FA146/15-12),0))/24</f>
        <v>0.33663504645837111</v>
      </c>
      <c r="BC13" s="39">
        <f t="shared" si="6"/>
        <v>0.29752314814814812</v>
      </c>
      <c r="BD13" s="38">
        <f>(IF(AND(D!$EY146&lt;180),D!$FG146+(D!$EY146/15-12),0))/24</f>
        <v>0.29543863686000843</v>
      </c>
      <c r="BE13" s="38">
        <f>(IF(AND(D!$ER146&lt;180),D!$FG146+(D!$ER146/15-12),0))/24</f>
        <v>0.21274079326172035</v>
      </c>
      <c r="BF13" s="38">
        <f>(IF(AND(D!$ET146&lt;180),D!$FG146+D!$ET146/15-12,0))/24</f>
        <v>0.16682680798788288</v>
      </c>
      <c r="BG13" s="38">
        <f>D!FG146/24</f>
        <v>0.51169907407407411</v>
      </c>
      <c r="BH13" s="38">
        <f>(BK13+(D!FK146/2))</f>
        <v>0.47925364158473166</v>
      </c>
      <c r="BI13" s="38">
        <f>(IF(AND(D!$EW146&lt;180),D!$FG146-(D!$EW146/15),0))/24</f>
        <v>0.23590005440554088</v>
      </c>
      <c r="BJ13" s="38">
        <f>(IF(AND(D!$EY146&lt;180),D!$FG146-(D!$EY146/15),0))/24</f>
        <v>0.22795951128813982</v>
      </c>
      <c r="BK13" s="38">
        <f>(IF(AND(D!$FC146&lt;180),D!$FG146-(D!$FE146/15),0))/24</f>
        <v>0.16306864630945483</v>
      </c>
      <c r="BL13" s="40">
        <f t="shared" si="7"/>
        <v>0.15618055555555554</v>
      </c>
      <c r="BM13" s="41">
        <v>9</v>
      </c>
      <c r="BN13" s="38">
        <f>(IF(AND(D!FZ146&lt;180),D!GD146+(D!GB146/15-12),0))/24</f>
        <v>0.38146365450350239</v>
      </c>
      <c r="BO13" s="38">
        <f>(IF(AND(D!FX146&lt;180),D!GD146+(D!FX146/15-12),0))/24</f>
        <v>0.35458647151100769</v>
      </c>
      <c r="BP13" s="39">
        <f t="shared" si="8"/>
        <v>0.31192129629629628</v>
      </c>
      <c r="BQ13" s="38">
        <f>(IF(AND(D!$FU146&lt;180),D!$GD146+(D!$FU146/15-12),0))/24</f>
        <v>0.30984009627654657</v>
      </c>
      <c r="BR13" s="38">
        <f>(IF(AND(D!$FN146&lt;180),D!$GD146+(D!$FN146/15-12),0))/24</f>
        <v>0.21983735366055993</v>
      </c>
      <c r="BS13" s="38">
        <f>(IF(AND(D!$FP146&lt;180),D!$GD146+(D!$FP146/15-12),0))/24</f>
        <v>0.16836188327531709</v>
      </c>
      <c r="BT13" s="38">
        <f>D!GD146/24</f>
        <v>0.51153240740740735</v>
      </c>
      <c r="BU13" s="38">
        <f>(BX13+(D!GG146/2))</f>
        <v>0.47572062829392947</v>
      </c>
      <c r="BV13" s="38">
        <f>(IF(AND(D!$FS146&lt;180),D!$GD146-(D!$FS146/15),0))/24</f>
        <v>0.22166352059520336</v>
      </c>
      <c r="BW13" s="38">
        <f>(IF(AND(D!$FU146&lt;180),D!$GD146-(D!$FU146/15),0))/24</f>
        <v>0.21322471853826822</v>
      </c>
      <c r="BX13" s="38">
        <f>(IF(AND(D!$FZ146&lt;180),D!$GD146-(D!$GB146/15),0))/24</f>
        <v>0.1416011603113124</v>
      </c>
      <c r="BY13" s="40">
        <f t="shared" si="9"/>
        <v>0.13429398148148147</v>
      </c>
      <c r="BZ13" s="41">
        <v>9</v>
      </c>
      <c r="CA13" s="38">
        <f>(IF(AND(D!FC105&lt;180),D!FG105+D!FE105/15-12,0))/24</f>
        <v>0.37976492176834054</v>
      </c>
      <c r="CB13" s="38">
        <f>(IF(AND(D!FA105&lt;180),D!FG105+D!FA105/15-12,0))/24</f>
        <v>0.35244884368134483</v>
      </c>
      <c r="CC13" s="39">
        <f t="shared" si="10"/>
        <v>0.30931712962962959</v>
      </c>
      <c r="CD13" s="38">
        <f>(IF(AND(D!$EY105&lt;180),D!$FG105+(D!$EY105/15-12),0))/24</f>
        <v>0.30723735216499343</v>
      </c>
      <c r="CE13" s="38">
        <f>(IF(AND(D!$ER105&lt;180),D!$FG105+(D!$ER105/15-12),0))/24</f>
        <v>0.21636295940557773</v>
      </c>
      <c r="CF13" s="38">
        <f>(IF(AND(D!$ET105&lt;180),D!$FG105+(D!$ET105/15-12),0))/24</f>
        <v>0.16424734454949932</v>
      </c>
      <c r="CG13" s="38">
        <f>D!FG105/24</f>
        <v>0.50736574074074081</v>
      </c>
      <c r="CH13" s="38">
        <f>(CK13+(D!FK105/2))</f>
        <v>0.47110195593906723</v>
      </c>
      <c r="CI13" s="38">
        <f>(IF(AND(D!$EW105&lt;180),D!$FG105-(D!$EW105/15),0))/24</f>
        <v>0.21599740515490409</v>
      </c>
      <c r="CJ13" s="38">
        <f>(IF(AND(D!$EY105&lt;180),D!$FG105-(D!$EY105/15),0))/24</f>
        <v>0.20749412931648822</v>
      </c>
      <c r="CK13" s="38">
        <f>(IF(AND(D!$FC105&lt;180),D!$FG105-(D!$FE105/15),0))/24</f>
        <v>0.13496655971314109</v>
      </c>
      <c r="CL13" s="40">
        <f t="shared" si="11"/>
        <v>0.12793981481481481</v>
      </c>
      <c r="CM13" s="41">
        <v>9</v>
      </c>
      <c r="CN13" s="38">
        <f>(IF(AND(D!FZ105&lt;180),D!GD105+(D!GB105/15-12),0))/24</f>
        <v>0.35916658234588456</v>
      </c>
      <c r="CO13" s="38">
        <f>(IF(AND(D!FX105&lt;180),D!GD105+(D!FX105/15-12),0))/24</f>
        <v>0.33479520465422041</v>
      </c>
      <c r="CP13" s="39">
        <f t="shared" si="12"/>
        <v>0.2949074074074074</v>
      </c>
      <c r="CQ13" s="38">
        <f>(IF(AND(D!$FU105&lt;180),D!$GD105+(D!$FU105/15-12),0))/24</f>
        <v>0.29282090111741937</v>
      </c>
      <c r="CR13" s="38">
        <f>(IF(AND(D!$FN105&lt;180),D!$GD105+(D!$FN105/15-12),0))/24</f>
        <v>0.20840276628528701</v>
      </c>
      <c r="CS13" s="38">
        <f>(IF(AND(D!$FP105&lt;180),D!$GD105+(D!$FP105/15-12),0))/24</f>
        <v>0.16114145837715207</v>
      </c>
      <c r="CT13" s="38">
        <f>D!GD105/24</f>
        <v>0.5053657407407407</v>
      </c>
      <c r="CU13" s="38">
        <f>(CX13+(D!GG105/2))</f>
        <v>0.47839428040283793</v>
      </c>
      <c r="CV13" s="38">
        <f>(IF(AND(D!$FS105&lt;180),D!$GD105-(D!$FS105/15),0))/24</f>
        <v>0.22596057945360207</v>
      </c>
      <c r="CW13" s="38">
        <f>(IF(AND(D!$FU105&lt;180),D!$GD105-(D!$FU105/15),0))/24</f>
        <v>0.21791058036406211</v>
      </c>
      <c r="CX13" s="38">
        <f>(IF(AND(D!$FZ105&lt;180),D!$GD105-(D!$FZ105/15),0))/24</f>
        <v>0.16396765968825652</v>
      </c>
      <c r="CY13" s="40">
        <f t="shared" si="13"/>
        <v>0.15759259259259259</v>
      </c>
      <c r="CZ13" s="41">
        <v>9</v>
      </c>
      <c r="DA13" s="38">
        <f>(IF(AND(D!FC59&lt;180),D!FG59+(D!FC59/15-12),0))/24</f>
        <v>0.32593840885064701</v>
      </c>
      <c r="DB13" s="38">
        <f>(IF(AND(D!FA59&lt;180),D!FG59+(D!FA59/15-12),0))/24</f>
        <v>0.31524380012550351</v>
      </c>
      <c r="DC13" s="39">
        <f t="shared" si="14"/>
        <v>0.27858796296296295</v>
      </c>
      <c r="DD13" s="38">
        <f>(IF(AND(D!$EY59&lt;180),D!$FG59+(D!$EY59/15-12),0))/24</f>
        <v>0.27650678560157671</v>
      </c>
      <c r="DE13" s="38">
        <f>(IF(AND(D!$ER59&lt;180),D!$FG59+(D!$ER59/15-12),0))/24</f>
        <v>0.20010859158937844</v>
      </c>
      <c r="DF13" s="38">
        <f>(IF(AND(D!$ET59&lt;180),D!$FG59+(D!$ET59/15-12),0))/24</f>
        <v>0.15945843642757618</v>
      </c>
      <c r="DG13" s="38">
        <f>D!FG59/24</f>
        <v>0.50890740740740747</v>
      </c>
      <c r="DH13" s="38">
        <f>(DK13+(D!FK59/2))</f>
        <v>0.47875609008191683</v>
      </c>
      <c r="DI13" s="38">
        <f>(IF(AND(D!$EW59&lt;180),D!$FG59-(D!$EW59/15),0))/24</f>
        <v>0.24891553338250663</v>
      </c>
      <c r="DJ13" s="38">
        <f>(IF(AND(D!$EY59&lt;180),D!$FG59-(D!$EY59/15),0))/24</f>
        <v>0.24130802921323816</v>
      </c>
      <c r="DK13" s="38">
        <f>(IF(AND(D!$FC59&lt;180),D!$FG59-(D!$FE59/15),0))/24</f>
        <v>0.18100539456225695</v>
      </c>
      <c r="DL13" s="40">
        <f t="shared" si="15"/>
        <v>0.1738425925925926</v>
      </c>
      <c r="DM13" s="41">
        <v>9</v>
      </c>
      <c r="DN13" s="38">
        <f>(IF(AND(D!FZ59&lt;180),D!GD59+D!GB59/15-12,0))/24</f>
        <v>0.31819248726934807</v>
      </c>
      <c r="DO13" s="38">
        <f>(IF(AND(D!FX59&lt;180),D!GD59+D!FX59/15-12,0))/24</f>
        <v>0.29722492576258447</v>
      </c>
      <c r="DP13" s="39">
        <f t="shared" si="16"/>
        <v>0.26172453703703702</v>
      </c>
      <c r="DQ13" s="38">
        <f>(IF(AND(D!$EY59&lt;180),D!GD59+(D!FU59/15-12),0))/24</f>
        <v>0.25963595464380168</v>
      </c>
      <c r="DR13" s="38">
        <f>(IF(AND(D!$FN59&lt;180),D!GD59+(D!FN59/15-12),0))/24</f>
        <v>0.18896050594029004</v>
      </c>
      <c r="DS13" s="38">
        <f>(IF(AND(D!$FP59&lt;180),D!GD59+(D!FP59/15-12),0))/24</f>
        <v>0.15422741089159139</v>
      </c>
      <c r="DT13" s="38">
        <f>D!GD59/24</f>
        <v>0.51507407407407413</v>
      </c>
      <c r="DU13" s="38">
        <f>(DX13+(D!GG59/2))</f>
        <v>0.48579580776130082</v>
      </c>
      <c r="DV13" s="38">
        <f>(IF(AND(D!FS59&lt;180),D!GD59-(D!FS59/15),0))/24</f>
        <v>0.27805657889813368</v>
      </c>
      <c r="DW13" s="38">
        <f>(IF(AND(D!FU59&lt;180),D!GD59-(D!FU59/15),0))/24</f>
        <v>0.27051219350434652</v>
      </c>
      <c r="DX13" s="38">
        <f>(IF(AND(D!$FC59&lt;180),D!GD59-(D!GB59/15),0))/24</f>
        <v>0.21195566087880005</v>
      </c>
      <c r="DY13" s="40">
        <f t="shared" si="17"/>
        <v>0.20491898148148147</v>
      </c>
      <c r="DZ13" s="41">
        <v>9</v>
      </c>
      <c r="EA13" s="38">
        <f>(IF(AND(D!$FC14&lt;180),D!$FG14+D!$FE14/15-12,0))/24</f>
        <v>0.30106250315137295</v>
      </c>
      <c r="EB13" s="38">
        <f>(IF(AND(D!$FA14&lt;180),D!$FG14+D!$FA14/15-12,0))/24</f>
        <v>0.28069697007417044</v>
      </c>
      <c r="EC13" s="39">
        <f t="shared" si="18"/>
        <v>0.24414351851851854</v>
      </c>
      <c r="ED13" s="38">
        <f>(IF(AND(D!$EY14&lt;180),D!FG14+(D!EY14/15-12),0))/24</f>
        <v>0.24206323622156356</v>
      </c>
      <c r="EE13" s="38">
        <f>(IF(AND(D!$ER14&lt;180),D!FG14+(D!ER14/15-12),0))/24</f>
        <v>0.17361111331230003</v>
      </c>
      <c r="EF13" s="38">
        <f>(IF(AND(D!$ET14&lt;180),D!FG14+(D!ET14/15-12),0))/24</f>
        <v>0.14282115949544893</v>
      </c>
      <c r="EG13" s="38">
        <f>D!FG14/24</f>
        <v>0.51761574074074079</v>
      </c>
      <c r="EH13" s="38">
        <f>(EK13+(D!FK14/2))</f>
        <v>0.4881161072758361</v>
      </c>
      <c r="EI13" s="38">
        <f>(IF(AND(D!EW14&lt;180),D!FG14-(D!EW14/15),0))/24</f>
        <v>0.30106504299686315</v>
      </c>
      <c r="EJ13" s="38">
        <f>(IF(AND(D!EY14&lt;180),D!FG14-(D!EY14/15),0))/24</f>
        <v>0.29316824525991797</v>
      </c>
      <c r="EK13" s="38">
        <f>(IF(AND(D!$FC14&lt;180),D!$FG14-(D!$FE14/15),0))/24</f>
        <v>0.23416897833010855</v>
      </c>
      <c r="EL13" s="40">
        <f t="shared" si="19"/>
        <v>0.22751157407407407</v>
      </c>
      <c r="EM13" s="41">
        <v>9</v>
      </c>
      <c r="EN13" s="38">
        <f>(IF(AND(D!FZ14&lt;180),D!GD14+(D!GB14/15-12),0))/24</f>
        <v>0.28291715866080236</v>
      </c>
      <c r="EO13" s="38">
        <f>(IF(AND(D!$FX14&lt;180),D!$GD14+(D!$FX14/15-12),0))/24</f>
        <v>0.26183905329935392</v>
      </c>
      <c r="EP13" s="39">
        <f t="shared" si="20"/>
        <v>0.22324074074074074</v>
      </c>
      <c r="EQ13" s="38">
        <f>(IF(AND(D!$FU14&lt;180),D!$GD14+(D!$FU14/15-12),0))/24</f>
        <v>0.22116117295689044</v>
      </c>
      <c r="ER13" s="38">
        <f>(IF(AND(D!$FN14&lt;180),D!$GD14+(D!$FN14/15-12),0))/24</f>
        <v>0.15310017788915467</v>
      </c>
      <c r="ES13" s="38">
        <f>(IF(AND(D!$FP14&lt;180),D!$GD14+(D!$FP14/15-12),0))/24</f>
        <v>0.12494971388400833</v>
      </c>
      <c r="ET13" s="38">
        <f>D!GD14/24</f>
        <v>0.5126574074074074</v>
      </c>
      <c r="EU13" s="38">
        <f>(EX13+(D!GG14/2))</f>
        <v>0.48177941455545148</v>
      </c>
      <c r="EV13" s="38">
        <f>(IF(AND(D!$FS14&lt;180),D!$GD14-(D!$FS14/15),0))/24</f>
        <v>0.31260422602049787</v>
      </c>
      <c r="EW13" s="38">
        <f>(IF(AND(D!$FU14&lt;180),D!$GD14-(D!$FU14/15),0))/24</f>
        <v>0.30415364185792443</v>
      </c>
      <c r="EX13" s="38">
        <f>(IF(AND(D!$FZ14&lt;180),D!$GD14-(D!$GB14/15),0))/24</f>
        <v>0.24239765615401251</v>
      </c>
      <c r="EY13" s="40">
        <f t="shared" si="23"/>
        <v>0.23945601851851853</v>
      </c>
      <c r="EZ13" s="41">
        <v>9</v>
      </c>
    </row>
    <row r="14" spans="1:156" ht="12.75" customHeight="1" x14ac:dyDescent="0.2">
      <c r="A14" s="38">
        <f>(IF(AND(D!FC231&lt;180),D!FG231+(D!FE231/15-12),0))/24</f>
        <v>0.27151751350610481</v>
      </c>
      <c r="B14" s="38">
        <f>(IF(AND(D!FA231&lt;180),D!FG231+(D!FA231/15-12),0))/24</f>
        <v>0.25031930168547095</v>
      </c>
      <c r="C14" s="39">
        <f t="shared" si="0"/>
        <v>0.21140046296296297</v>
      </c>
      <c r="D14" s="38">
        <f>(IF(AND(D!$EY231&lt;180),D!$FG231+(D!$EY231/15-12),0))/24</f>
        <v>0.20932050467365118</v>
      </c>
      <c r="E14" s="38">
        <f>(IF(AND(D!$ER231&lt;180),D!$FG231+(D!$ER231/15-12),0))/24</f>
        <v>0.14124660446460235</v>
      </c>
      <c r="F14" s="38">
        <f>(IF(AND(D!$ET231&lt;180),D!$FG231+(D!$ET231/15-12),0))/24</f>
        <v>0.11340547876721215</v>
      </c>
      <c r="G14" s="38">
        <f>D!FG231/24</f>
        <v>0.50278240740740732</v>
      </c>
      <c r="H14" s="38">
        <f>(K14+(D!FK231/2))</f>
        <v>0.47168390299118057</v>
      </c>
      <c r="I14" s="38">
        <f>(IF(AND(D!$EW231&lt;180),D!$FG231-(D!$EW231/15),0))/24</f>
        <v>0.30478025248989576</v>
      </c>
      <c r="J14" s="38">
        <f>(IF(AND(D!$EY231&lt;180),D!$FG231-(D!$EY231/15),0))/24</f>
        <v>0.29624431014116354</v>
      </c>
      <c r="K14" s="38">
        <f>(IF(AND(D!$FC231&lt;180),D!$FG231-(D!$FE231/15),0))/24</f>
        <v>0.23404730130870988</v>
      </c>
      <c r="L14" s="40">
        <f t="shared" si="21"/>
        <v>0.23098379629629628</v>
      </c>
      <c r="M14" s="41">
        <v>10</v>
      </c>
      <c r="N14" s="38">
        <f>(IF(AND(D!FZ231&lt;180),D!GD231+(D!GB231/15-12),0))/24</f>
        <v>0.27544509851847931</v>
      </c>
      <c r="O14" s="38">
        <f>(IF(AND(D!FX231&lt;180),D!GD231+(D!FX231/15-12),0))/24</f>
        <v>0.2548925496056586</v>
      </c>
      <c r="P14" s="39">
        <f t="shared" si="1"/>
        <v>0.2177662037037037</v>
      </c>
      <c r="Q14" s="38">
        <f>(IF(AND(D!$FU231&lt;180),D!$GD231+(D!$FU231/15-12),0))/24</f>
        <v>0.21567759710681769</v>
      </c>
      <c r="R14" s="38">
        <f>(IF(AND(D!$FN231&lt;180),D!$GD231+(D!$FN231/15-12),0))/24</f>
        <v>0.1474704217717179</v>
      </c>
      <c r="S14" s="38">
        <f>(IF(AND(D!$FP231&lt;180),D!$GD231+(D!$FP231/15-12),0))/24</f>
        <v>0.11761209234666932</v>
      </c>
      <c r="T14" s="38">
        <f>D!GD231/24</f>
        <v>0.49665740740740744</v>
      </c>
      <c r="U14" s="38">
        <f>(X14+(D!GG231/2))</f>
        <v>0.46677365670157656</v>
      </c>
      <c r="V14" s="38">
        <f>(IF(AND(D!$FS231&lt;180),D!$GD231-(D!$FS231/15),0))/24</f>
        <v>0.28569504426026721</v>
      </c>
      <c r="W14" s="38">
        <f>(IF(AND(D!$FU231&lt;180),D!$GD231-(D!$FU231/15),0))/24</f>
        <v>0.27763721770799715</v>
      </c>
      <c r="X14" s="38">
        <f>(IF(AND(D!$FZ231&lt;180),D!$GD231-(D!$GB231/15),0))/24</f>
        <v>0.21786971629633553</v>
      </c>
      <c r="Y14" s="40">
        <f t="shared" si="22"/>
        <v>0.21403935185185186</v>
      </c>
      <c r="Z14" s="41">
        <v>10</v>
      </c>
      <c r="AA14" s="38">
        <f>(IF(AND(D!FC189&lt;180),D!FG189+(D!FE189/15-12),0))/24</f>
        <v>0.29652206170974577</v>
      </c>
      <c r="AB14" s="38">
        <f>(IF(AND(D!FA189&lt;180),D!FG189+(D!FA189/15-12),0))/24</f>
        <v>0.2763262641097527</v>
      </c>
      <c r="AC14" s="39">
        <f t="shared" si="2"/>
        <v>0.24074074074074073</v>
      </c>
      <c r="AD14" s="38">
        <f>(IF(AND(D!$EY189&lt;180),D!$FG189+(D!$EY189/15-12),0))/24</f>
        <v>0.23865622725362376</v>
      </c>
      <c r="AE14" s="38">
        <f>(IF(AND(D!$ER189&lt;180),D!$FG189+(D!$ER189/15-12),0))/24</f>
        <v>0.16870706377793585</v>
      </c>
      <c r="AF14" s="38">
        <f>(IF(AND(D!$ET189&lt;180),D!$FG189+(D!$ET189/15-12),0))/24</f>
        <v>0.13497751504733801</v>
      </c>
      <c r="AG14" s="38">
        <f>D!FG189/24</f>
        <v>0.49878240740740737</v>
      </c>
      <c r="AH14" s="38">
        <f>(AK14+(D!FK189/2))</f>
        <v>0.4698494901793463</v>
      </c>
      <c r="AI14" s="38">
        <f>(IF(AND(D!$EW189&lt;180),D!$FG189-(D!$EW189/15),0))/24</f>
        <v>0.26650087002196426</v>
      </c>
      <c r="AJ14" s="38">
        <f>(IF(AND(D!$EY189&lt;180),D!$FG189-(D!$EY189/15),0))/24</f>
        <v>0.25890858756119095</v>
      </c>
      <c r="AK14" s="38">
        <f>(IF(AND(D!$FC189&lt;180),D!$FG189-(D!$FE189/15),0))/24</f>
        <v>0.20104275310506894</v>
      </c>
      <c r="AL14" s="40">
        <f t="shared" si="3"/>
        <v>0.19431712962962963</v>
      </c>
      <c r="AM14" s="41">
        <v>10</v>
      </c>
      <c r="AN14" s="38">
        <f>(IF(AND(D!FZ189&lt;180),D!GD189+(D!GB189/15-12),0))/24</f>
        <v>0.3268768261917207</v>
      </c>
      <c r="AO14" s="38">
        <f>(IF(AND(D!FX189&lt;180),D!GD189+(D!FX189/15-12),0))/24</f>
        <v>0.30580061992496255</v>
      </c>
      <c r="AP14" s="39">
        <f t="shared" si="4"/>
        <v>0.26967592592592593</v>
      </c>
      <c r="AQ14" s="38">
        <f>(IF(AND(D!$FU189&lt;180),D!$GD189+(D!$FU189/15-12),0))/24</f>
        <v>0.26759603498509854</v>
      </c>
      <c r="AR14" s="38">
        <f>(IF(AND(D!$FN189&lt;180),D!$GD189+(D!$FN189/15-12),0))/24</f>
        <v>0.1929650103008933</v>
      </c>
      <c r="AS14" s="38">
        <f>(IF(AND(D!$FP189&lt;180),D!$GD189+(D!$FP189/15-12),0))/24</f>
        <v>0.15394660950821507</v>
      </c>
      <c r="AT14" s="38">
        <f>D!GD189/24</f>
        <v>0.505699074074074</v>
      </c>
      <c r="AU14" s="38">
        <f>(AX14+(D!GG189/2))</f>
        <v>0.476058678470763</v>
      </c>
      <c r="AV14" s="38">
        <f>(IF(AND(D!$FS189&lt;180),D!$GD189-(D!$FS189/15),0))/24</f>
        <v>0.25134824758029661</v>
      </c>
      <c r="AW14" s="38">
        <f>(IF(AND(D!$FU189&lt;180),D!$GD189-(D!$FU189/15),0))/24</f>
        <v>0.24380211316304953</v>
      </c>
      <c r="AX14" s="38">
        <f>(IF(AND(D!$FZ189&lt;180),D!$GD189-(D!$GB189/15),0))/24</f>
        <v>0.18452132195642737</v>
      </c>
      <c r="AY14" s="40">
        <f t="shared" si="5"/>
        <v>0.1773726851851852</v>
      </c>
      <c r="AZ14" s="41">
        <v>10</v>
      </c>
      <c r="BA14" s="38">
        <f>(IF(AND(D!FC147&lt;180),D!FG147+(D!FE147/15-12),0))/24</f>
        <v>0.35936525677643222</v>
      </c>
      <c r="BB14" s="38">
        <f>(IF(AND(D!FA147&lt;180),D!FG147+(D!FA147/15-12),0))/24</f>
        <v>0.33577510819942002</v>
      </c>
      <c r="BC14" s="39">
        <f t="shared" si="6"/>
        <v>0.29678240740740741</v>
      </c>
      <c r="BD14" s="38">
        <f>(IF(AND(D!$EY147&lt;180),D!$FG147+(D!$EY147/15-12),0))/24</f>
        <v>0.294699343406989</v>
      </c>
      <c r="BE14" s="38">
        <f>(IF(AND(D!$ER147&lt;180),D!$FG147+(D!$ER147/15-12),0))/24</f>
        <v>0.21227628820054811</v>
      </c>
      <c r="BF14" s="38">
        <f>(IF(AND(D!$ET147&lt;180),D!$FG147+D!$ET147/15-12,0))/24</f>
        <v>0.16658022189235355</v>
      </c>
      <c r="BG14" s="38">
        <f>D!FG147/24</f>
        <v>0.51157407407407407</v>
      </c>
      <c r="BH14" s="38">
        <f>(BK14+(D!FK147/2))</f>
        <v>0.47924111738935249</v>
      </c>
      <c r="BI14" s="38">
        <f>(IF(AND(D!$EW147&lt;180),D!$FG147-(D!$EW147/15),0))/24</f>
        <v>0.23637242237826417</v>
      </c>
      <c r="BJ14" s="38">
        <f>(IF(AND(D!$EY147&lt;180),D!$FG147-(D!$EY147/15),0))/24</f>
        <v>0.22844880474115922</v>
      </c>
      <c r="BK14" s="38">
        <f>(IF(AND(D!$FC147&lt;180),D!$FG147-(D!$FE147/15),0))/24</f>
        <v>0.16378289137171601</v>
      </c>
      <c r="BL14" s="40">
        <f t="shared" si="7"/>
        <v>0.15688657407407405</v>
      </c>
      <c r="BM14" s="41">
        <v>10</v>
      </c>
      <c r="BN14" s="38">
        <f>(IF(AND(D!FZ147&lt;180),D!GD147+(D!GB147/15-12),0))/24</f>
        <v>0.38108600649506702</v>
      </c>
      <c r="BO14" s="38">
        <f>(IF(AND(D!FX147&lt;180),D!GD147+(D!FX147/15-12),0))/24</f>
        <v>0.35428910201609826</v>
      </c>
      <c r="BP14" s="39">
        <f t="shared" si="8"/>
        <v>0.31171296296296297</v>
      </c>
      <c r="BQ14" s="38">
        <f>(IF(AND(D!$FU147&lt;180),D!$GD147+(D!$FU147/15-12),0))/24</f>
        <v>0.3096284958674379</v>
      </c>
      <c r="BR14" s="38">
        <f>(IF(AND(D!$FN147&lt;180),D!$GD147+(D!$FN147/15-12),0))/24</f>
        <v>0.21978828609095227</v>
      </c>
      <c r="BS14" s="38">
        <f>(IF(AND(D!$FP147&lt;180),D!$GD147+(D!$FP147/15-12),0))/24</f>
        <v>0.16843264081387174</v>
      </c>
      <c r="BT14" s="38">
        <f>D!GD147/24</f>
        <v>0.51161574074074068</v>
      </c>
      <c r="BU14" s="38">
        <f>(BX14+(D!GG147/2))</f>
        <v>0.47588698542692609</v>
      </c>
      <c r="BV14" s="38">
        <f>(IF(AND(D!$FS147&lt;180),D!$GD147-(D!$FS147/15),0))/24</f>
        <v>0.22202986682183704</v>
      </c>
      <c r="BW14" s="38">
        <f>(IF(AND(D!$FU147&lt;180),D!$GD147-(D!$FU147/15),0))/24</f>
        <v>0.21360298561404345</v>
      </c>
      <c r="BX14" s="38">
        <f>(IF(AND(D!$FZ147&lt;180),D!$GD147-(D!$GB147/15),0))/24</f>
        <v>0.14214547498641431</v>
      </c>
      <c r="BY14" s="40">
        <f t="shared" si="9"/>
        <v>0.13500000000000001</v>
      </c>
      <c r="BZ14" s="41">
        <v>10</v>
      </c>
      <c r="CA14" s="38">
        <f>(IF(AND(D!FC106&lt;180),D!FG106+D!FE106/15-12,0))/24</f>
        <v>0.3802229582253851</v>
      </c>
      <c r="CB14" s="38">
        <f>(IF(AND(D!FA106&lt;180),D!FG106+D!FA106/15-12,0))/24</f>
        <v>0.35285403975581531</v>
      </c>
      <c r="CC14" s="39">
        <f t="shared" si="10"/>
        <v>0.30967592592592591</v>
      </c>
      <c r="CD14" s="38">
        <f>(IF(AND(D!$EY106&lt;180),D!$FG106+(D!$EY106/15-12),0))/24</f>
        <v>0.30758698678799351</v>
      </c>
      <c r="CE14" s="38">
        <f>(IF(AND(D!$ER106&lt;180),D!$FG106+(D!$ER106/15-12),0))/24</f>
        <v>0.21660954454285042</v>
      </c>
      <c r="CF14" s="38">
        <f>(IF(AND(D!$ET106&lt;180),D!$FG106+(D!$ET106/15-12),0))/24</f>
        <v>0.16441851811582944</v>
      </c>
      <c r="CG14" s="38">
        <f>D!FG106/24</f>
        <v>0.50753240740740735</v>
      </c>
      <c r="CH14" s="38">
        <f>(CK14+(D!FK106/2))</f>
        <v>0.47121442168871164</v>
      </c>
      <c r="CI14" s="38">
        <f>(IF(AND(D!$EW106&lt;180),D!$FG106-(D!$EW106/15),0))/24</f>
        <v>0.21598878559275694</v>
      </c>
      <c r="CJ14" s="38">
        <f>(IF(AND(D!$EY106&lt;180),D!$FG106-(D!$EY106/15),0))/24</f>
        <v>0.20747782802682124</v>
      </c>
      <c r="CK14" s="38">
        <f>(IF(AND(D!$FC106&lt;180),D!$FG106-(D!$FE106/15),0))/24</f>
        <v>0.13484185658942974</v>
      </c>
      <c r="CL14" s="40">
        <f t="shared" si="11"/>
        <v>0.12793981481481481</v>
      </c>
      <c r="CM14" s="41">
        <v>10</v>
      </c>
      <c r="CN14" s="38">
        <f>(IF(AND(D!FZ106&lt;180),D!GD106+(D!GB106/15-12),0))/24</f>
        <v>0.35997000934986745</v>
      </c>
      <c r="CO14" s="38">
        <f>(IF(AND(D!FX106&lt;180),D!GD106+(D!FX106/15-12),0))/24</f>
        <v>0.33548809728237644</v>
      </c>
      <c r="CP14" s="39">
        <f t="shared" si="12"/>
        <v>0.29547453703703702</v>
      </c>
      <c r="CQ14" s="38">
        <f>(IF(AND(D!$FU106&lt;180),D!$GD106+(D!$FU106/15-12),0))/24</f>
        <v>0.29338773736823354</v>
      </c>
      <c r="CR14" s="38">
        <f>(IF(AND(D!$FN106&lt;180),D!$GD106+(D!$FN106/15-12),0))/24</f>
        <v>0.2086984301183239</v>
      </c>
      <c r="CS14" s="38">
        <f>(IF(AND(D!$FP106&lt;180),D!$GD106+(D!$FP106/15-12),0))/24</f>
        <v>0.16122720400032811</v>
      </c>
      <c r="CT14" s="38">
        <f>D!GD106/24</f>
        <v>0.5053657407407407</v>
      </c>
      <c r="CU14" s="38">
        <f>(CX14+(D!GG106/2))</f>
        <v>0.47830637352797423</v>
      </c>
      <c r="CV14" s="38">
        <f>(IF(AND(D!$FS106&lt;180),D!$GD106-(D!$FS106/15),0))/24</f>
        <v>0.22541150696620552</v>
      </c>
      <c r="CW14" s="38">
        <f>(IF(AND(D!$FU106&lt;180),D!$GD106-(D!$FU106/15),0))/24</f>
        <v>0.21734374411324794</v>
      </c>
      <c r="CX14" s="38">
        <f>(IF(AND(D!$FZ106&lt;180),D!$GD106-(D!$FZ106/15),0))/24</f>
        <v>0.16322500968771489</v>
      </c>
      <c r="CY14" s="40">
        <f t="shared" si="13"/>
        <v>0.15688657407407405</v>
      </c>
      <c r="CZ14" s="41">
        <v>10</v>
      </c>
      <c r="DA14" s="38">
        <f>(IF(AND(D!FC60&lt;180),D!FG60+(D!FC60/15-12),0))/24</f>
        <v>0.32656412250035532</v>
      </c>
      <c r="DB14" s="38">
        <f>(IF(AND(D!FA60&lt;180),D!FG60+(D!FA60/15-12),0))/24</f>
        <v>0.31583725647157262</v>
      </c>
      <c r="DC14" s="39">
        <f t="shared" si="14"/>
        <v>0.27910879629629631</v>
      </c>
      <c r="DD14" s="38">
        <f>(IF(AND(D!$EY60&lt;180),D!$FG60+(D!$EY60/15-12),0))/24</f>
        <v>0.27702067031940458</v>
      </c>
      <c r="DE14" s="38">
        <f>(IF(AND(D!$ER60&lt;180),D!$FG60+(D!$ER60/15-12),0))/24</f>
        <v>0.20038165153867371</v>
      </c>
      <c r="DF14" s="38">
        <f>(IF(AND(D!$ET60&lt;180),D!$FG60+(D!$ET60/15-12),0))/24</f>
        <v>0.15951646479538054</v>
      </c>
      <c r="DG14" s="38">
        <f>D!FG60/24</f>
        <v>0.50869907407407411</v>
      </c>
      <c r="DH14" s="38">
        <f>(DK14+(D!FK60/2))</f>
        <v>0.47847255716388415</v>
      </c>
      <c r="DI14" s="38">
        <f>(IF(AND(D!$EW60&lt;180),D!$FG60-(D!$EW60/15),0))/24</f>
        <v>0.24799487320310318</v>
      </c>
      <c r="DJ14" s="38">
        <f>(IF(AND(D!$EY60&lt;180),D!$FG60-(D!$EY60/15),0))/24</f>
        <v>0.24037747782874372</v>
      </c>
      <c r="DK14" s="38">
        <f>(IF(AND(D!$FC60&lt;180),D!$FG60-(D!$FE60/15),0))/24</f>
        <v>0.17992444400836363</v>
      </c>
      <c r="DL14" s="40">
        <f t="shared" si="15"/>
        <v>0.1731365740740741</v>
      </c>
      <c r="DM14" s="41">
        <v>10</v>
      </c>
      <c r="DN14" s="38">
        <f>(IF(AND(D!FZ60&lt;180),D!GD60+D!GB60/15-12,0))/24</f>
        <v>0.31876073020445866</v>
      </c>
      <c r="DO14" s="38">
        <f>(IF(AND(D!FX60&lt;180),D!GD60+D!FX60/15-12,0))/24</f>
        <v>0.29780095549638208</v>
      </c>
      <c r="DP14" s="39">
        <f t="shared" si="16"/>
        <v>0.26230324074074074</v>
      </c>
      <c r="DQ14" s="38">
        <f>(IF(AND(D!$EY60&lt;180),D!GD60+(D!FU60/15-12),0))/24</f>
        <v>0.26021543417529824</v>
      </c>
      <c r="DR14" s="38">
        <f>(IF(AND(D!$FN60&lt;180),D!GD60+(D!FN60/15-12),0))/24</f>
        <v>0.18941158766465296</v>
      </c>
      <c r="DS14" s="38">
        <f>(IF(AND(D!$FP60&lt;180),D!GD60+(D!FP60/15-12),0))/24</f>
        <v>0.15451321093300066</v>
      </c>
      <c r="DT14" s="38">
        <f>D!GD60/24</f>
        <v>0.51490740740740737</v>
      </c>
      <c r="DU14" s="38">
        <f>(DX14+(D!GG60/2))</f>
        <v>0.48563475939282719</v>
      </c>
      <c r="DV14" s="38">
        <f>(IF(AND(D!FS60&lt;180),D!GD60-(D!FS60/15),0))/24</f>
        <v>0.27713805330483104</v>
      </c>
      <c r="DW14" s="38">
        <f>(IF(AND(D!FU60&lt;180),D!GD60-(D!FU60/15),0))/24</f>
        <v>0.26959938063951649</v>
      </c>
      <c r="DX14" s="38">
        <f>(IF(AND(D!$FC60&lt;180),D!GD60-(D!GB60/15),0))/24</f>
        <v>0.21105408461035602</v>
      </c>
      <c r="DY14" s="40">
        <f t="shared" si="17"/>
        <v>0.20350694444444442</v>
      </c>
      <c r="DZ14" s="41">
        <v>10</v>
      </c>
      <c r="EA14" s="38">
        <f>(IF(AND(D!$FC15&lt;180),D!$FG15+D!$FE15/15-12,0))/24</f>
        <v>0.30168083340552804</v>
      </c>
      <c r="EB14" s="38">
        <f>(IF(AND(D!$FA15&lt;180),D!$FG15+D!$FA15/15-12,0))/24</f>
        <v>0.28133374185309784</v>
      </c>
      <c r="EC14" s="39">
        <f t="shared" si="18"/>
        <v>0.24484953703703705</v>
      </c>
      <c r="ED14" s="38">
        <f>(IF(AND(D!$EY15&lt;180),D!FG15+(D!EY15/15-12),0))/24</f>
        <v>0.24276207886428824</v>
      </c>
      <c r="EE14" s="38">
        <f>(IF(AND(D!$ER15&lt;180),D!FG15+(D!ER15/15-12),0))/24</f>
        <v>0.17427130432531643</v>
      </c>
      <c r="EF14" s="38">
        <f>(IF(AND(D!$ET15&lt;180),D!FG15+(D!ET15/15-12),0))/24</f>
        <v>0.14336553816712674</v>
      </c>
      <c r="EG14" s="38">
        <f>D!FG15/24</f>
        <v>0.51765740740740751</v>
      </c>
      <c r="EH14" s="38">
        <f>(EK14+(D!FK15/2))</f>
        <v>0.48819803013678759</v>
      </c>
      <c r="EI14" s="38">
        <f>(IF(AND(D!EW15&lt;180),D!FG15-(D!EW15/15),0))/24</f>
        <v>0.30043194652937555</v>
      </c>
      <c r="EJ14" s="38">
        <f>(IF(AND(D!EY15&lt;180),D!FG15-(D!EY15/15),0))/24</f>
        <v>0.29255273595052672</v>
      </c>
      <c r="EK14" s="38">
        <f>(IF(AND(D!$FC15&lt;180),D!$FG15-(D!$FE15/15),0))/24</f>
        <v>0.23363398140928693</v>
      </c>
      <c r="EL14" s="40">
        <f t="shared" si="19"/>
        <v>0.22680555555555557</v>
      </c>
      <c r="EM14" s="41">
        <v>10</v>
      </c>
      <c r="EN14" s="38">
        <f>(IF(AND(D!FZ15&lt;180),D!GD15+(D!GB15/15-12),0))/24</f>
        <v>0.28346683139751311</v>
      </c>
      <c r="EO14" s="38">
        <f>(IF(AND(D!$FX15&lt;180),D!$GD15+(D!$FX15/15-12),0))/24</f>
        <v>0.26240824644876087</v>
      </c>
      <c r="EP14" s="39">
        <f t="shared" si="20"/>
        <v>0.22386574074074073</v>
      </c>
      <c r="EQ14" s="38">
        <f>(IF(AND(D!$FU15&lt;180),D!$GD15+(D!$FU15/15-12),0))/24</f>
        <v>0.22178280091925406</v>
      </c>
      <c r="ER14" s="38">
        <f>(IF(AND(D!$FN15&lt;180),D!$GD15+(D!$FN15/15-12),0))/24</f>
        <v>0.15372286927031187</v>
      </c>
      <c r="ES14" s="38">
        <f>(IF(AND(D!$FP15&lt;180),D!$GD15+(D!$FP15/15-12),0))/24</f>
        <v>0.1255202471522312</v>
      </c>
      <c r="ET14" s="38">
        <f>D!GD15/24</f>
        <v>0.51294907407407397</v>
      </c>
      <c r="EU14" s="38">
        <f>(EX14+(D!GG15/2))</f>
        <v>0.48210705883494454</v>
      </c>
      <c r="EV14" s="38">
        <f>(IF(AND(D!$FS15&lt;180),D!$GD15-(D!$FS15/15),0))/24</f>
        <v>0.31255197482836961</v>
      </c>
      <c r="EW14" s="38">
        <f>(IF(AND(D!$FU15&lt;180),D!$GD15-(D!$FU15/15),0))/24</f>
        <v>0.30411534722889394</v>
      </c>
      <c r="EX14" s="38">
        <f>(IF(AND(D!$FZ15&lt;180),D!$GD15-(D!$GB15/15),0))/24</f>
        <v>0.24243131675063492</v>
      </c>
      <c r="EY14" s="40">
        <f t="shared" si="23"/>
        <v>0.23945601851851853</v>
      </c>
      <c r="EZ14" s="41">
        <v>10</v>
      </c>
    </row>
    <row r="15" spans="1:156" ht="12.75" customHeight="1" x14ac:dyDescent="0.2">
      <c r="A15" s="38">
        <f>(IF(AND(D!FC232&lt;180),D!FG232+(D!FE232/15-12),0))/24</f>
        <v>0.27170212979882957</v>
      </c>
      <c r="B15" s="38">
        <f>(IF(AND(D!FA232&lt;180),D!FG232+(D!FA232/15-12),0))/24</f>
        <v>0.25049176478697671</v>
      </c>
      <c r="C15" s="39">
        <f t="shared" si="0"/>
        <v>0.21153935185185183</v>
      </c>
      <c r="D15" s="38">
        <f>(IF(AND(D!$EY232&lt;180),D!$FG232+(D!$EY232/15-12),0))/24</f>
        <v>0.2094606399779059</v>
      </c>
      <c r="E15" s="38">
        <f>(IF(AND(D!$ER232&lt;180),D!$FG232+(D!$ER232/15-12),0))/24</f>
        <v>0.14138488286569495</v>
      </c>
      <c r="F15" s="38">
        <f>(IF(AND(D!$ET232&lt;180),D!$FG232+(D!$ET232/15-12),0))/24</f>
        <v>0.11357404257166093</v>
      </c>
      <c r="G15" s="38">
        <f>D!FG232/24</f>
        <v>0.50311574074074084</v>
      </c>
      <c r="H15" s="38">
        <f>(K15+(D!FK232/2))</f>
        <v>0.47199499583027893</v>
      </c>
      <c r="I15" s="38">
        <f>(IF(AND(D!$EW232&lt;180),D!$FG232-(D!$EW232/15),0))/24</f>
        <v>0.30531537863697406</v>
      </c>
      <c r="J15" s="38">
        <f>(IF(AND(D!$EY232&lt;180),D!$FG232-(D!$EY232/15),0))/24</f>
        <v>0.29677084150357569</v>
      </c>
      <c r="K15" s="38">
        <f>(IF(AND(D!$FC232&lt;180),D!$FG232-(D!$FE232/15),0))/24</f>
        <v>0.23452935168265202</v>
      </c>
      <c r="L15" s="40">
        <f t="shared" si="21"/>
        <v>0.23098379629629628</v>
      </c>
      <c r="M15" s="41">
        <v>11</v>
      </c>
      <c r="N15" s="38">
        <f>(IF(AND(D!FZ232&lt;180),D!GD232+(D!GB232/15-12),0))/24</f>
        <v>0.27499842874398339</v>
      </c>
      <c r="O15" s="38">
        <f>(IF(AND(D!FX232&lt;180),D!GD232+(D!FX232/15-12),0))/24</f>
        <v>0.2544222866763875</v>
      </c>
      <c r="P15" s="39">
        <f t="shared" si="1"/>
        <v>0.21722222222222221</v>
      </c>
      <c r="Q15" s="38">
        <f>(IF(AND(D!$FU232&lt;180),D!$GD232+(D!$FU232/15-12),0))/24</f>
        <v>0.21513791805171792</v>
      </c>
      <c r="R15" s="38">
        <f>(IF(AND(D!$FN232&lt;180),D!$GD232+(D!$FN232/15-12),0))/24</f>
        <v>0.14694952578136519</v>
      </c>
      <c r="S15" s="38">
        <f>(IF(AND(D!$FP232&lt;180),D!$GD232+(D!$FP232/15-12),0))/24</f>
        <v>0.1171886058363721</v>
      </c>
      <c r="T15" s="38">
        <f>D!GD232/24</f>
        <v>0.49669907407407415</v>
      </c>
      <c r="U15" s="38">
        <f>(X15+(D!GG232/2))</f>
        <v>0.4667688187279414</v>
      </c>
      <c r="V15" s="38">
        <f>(IF(AND(D!$FS232&lt;180),D!$GD232-(D!$FS232/15),0))/24</f>
        <v>0.28633697892646487</v>
      </c>
      <c r="W15" s="38">
        <f>(IF(AND(D!$FU232&lt;180),D!$GD232-(D!$FU232/15),0))/24</f>
        <v>0.27826023009643036</v>
      </c>
      <c r="X15" s="38">
        <f>(IF(AND(D!$FZ232&lt;180),D!$GD232-(D!$GB232/15),0))/24</f>
        <v>0.21839971940416489</v>
      </c>
      <c r="Y15" s="40">
        <f t="shared" si="22"/>
        <v>0.21474537037037036</v>
      </c>
      <c r="Z15" s="41">
        <v>11</v>
      </c>
      <c r="AA15" s="38">
        <f>(IF(AND(D!FC190&lt;180),D!FG190+(D!FE190/15-12),0))/24</f>
        <v>0.29560536680177441</v>
      </c>
      <c r="AB15" s="38">
        <f>(IF(AND(D!FA190&lt;180),D!FG190+(D!FA190/15-12),0))/24</f>
        <v>0.27541467901985073</v>
      </c>
      <c r="AC15" s="39">
        <f t="shared" si="2"/>
        <v>0.23980324074074075</v>
      </c>
      <c r="AD15" s="38">
        <f>(IF(AND(D!$EY190&lt;180),D!$FG190+(D!$EY190/15-12),0))/24</f>
        <v>0.23772305915237446</v>
      </c>
      <c r="AE15" s="38">
        <f>(IF(AND(D!$ER190&lt;180),D!$FG190+(D!$ER190/15-12),0))/24</f>
        <v>0.16787409717016991</v>
      </c>
      <c r="AF15" s="38">
        <f>(IF(AND(D!$ET190&lt;180),D!$FG190+(D!$ET190/15-12),0))/24</f>
        <v>0.13429455389421374</v>
      </c>
      <c r="AG15" s="38">
        <f>D!FG190/24</f>
        <v>0.49857407407407406</v>
      </c>
      <c r="AH15" s="38">
        <f>(AK15+(D!FK190/2))</f>
        <v>0.46963292024937409</v>
      </c>
      <c r="AI15" s="38">
        <f>(IF(AND(D!$EW190&lt;180),D!$FG190-(D!$EW190/15),0))/24</f>
        <v>0.26702662856294024</v>
      </c>
      <c r="AJ15" s="38">
        <f>(IF(AND(D!$EY190&lt;180),D!$FG190-(D!$EY190/15),0))/24</f>
        <v>0.25942508899577366</v>
      </c>
      <c r="AK15" s="38">
        <f>(IF(AND(D!$FC190&lt;180),D!$FG190-(D!$FE190/15),0))/24</f>
        <v>0.20154278134637371</v>
      </c>
      <c r="AL15" s="40">
        <f t="shared" si="3"/>
        <v>0.19502314814814814</v>
      </c>
      <c r="AM15" s="41">
        <v>11</v>
      </c>
      <c r="AN15" s="38">
        <f>(IF(AND(D!FZ190&lt;180),D!GD190+(D!GB190/15-12),0))/24</f>
        <v>0.32578841014509469</v>
      </c>
      <c r="AO15" s="38">
        <f>(IF(AND(D!FX190&lt;180),D!GD190+(D!FX190/15-12),0))/24</f>
        <v>0.30476615102699506</v>
      </c>
      <c r="AP15" s="39">
        <f t="shared" si="4"/>
        <v>0.26870370370370372</v>
      </c>
      <c r="AQ15" s="38">
        <f>(IF(AND(D!$FU190&lt;180),D!$GD190+(D!$FU190/15-12),0))/24</f>
        <v>0.26661749010765889</v>
      </c>
      <c r="AR15" s="38">
        <f>(IF(AND(D!$FN190&lt;180),D!$GD190+(D!$FN190/15-12),0))/24</f>
        <v>0.19219517315830706</v>
      </c>
      <c r="AS15" s="38">
        <f>(IF(AND(D!$FP190&lt;180),D!$GD190+(D!$FP190/15-12),0))/24</f>
        <v>0.15337691481645854</v>
      </c>
      <c r="AT15" s="38">
        <f>D!GD190/24</f>
        <v>0.50544907407407402</v>
      </c>
      <c r="AU15" s="38">
        <f>(AX15+(D!GG190/2))</f>
        <v>0.47586361405535615</v>
      </c>
      <c r="AV15" s="38">
        <f>(IF(AND(D!$FS190&lt;180),D!$GD190-(D!$FS190/15),0))/24</f>
        <v>0.25182110074212305</v>
      </c>
      <c r="AW15" s="38">
        <f>(IF(AND(D!$FU190&lt;180),D!$GD190-(D!$FU190/15),0))/24</f>
        <v>0.24428065804048915</v>
      </c>
      <c r="AX15" s="38">
        <f>(IF(AND(D!$FZ190&lt;180),D!$GD190-(D!$GB190/15),0))/24</f>
        <v>0.18510973800305333</v>
      </c>
      <c r="AY15" s="40">
        <f t="shared" si="5"/>
        <v>0.17807870370370371</v>
      </c>
      <c r="AZ15" s="41">
        <v>11</v>
      </c>
      <c r="BA15" s="38">
        <f>(IF(AND(D!FC148&lt;180),D!FG148+(D!FE148/15-12),0))/24</f>
        <v>0.35839707622912514</v>
      </c>
      <c r="BB15" s="38">
        <f>(IF(AND(D!FA148&lt;180),D!FG148+(D!FA148/15-12),0))/24</f>
        <v>0.33491016944645208</v>
      </c>
      <c r="BC15" s="39">
        <f t="shared" si="6"/>
        <v>0.2960416666666667</v>
      </c>
      <c r="BD15" s="38">
        <f>(IF(AND(D!$EY148&lt;180),D!$FG148+(D!$EY148/15-12),0))/24</f>
        <v>0.29395398296015257</v>
      </c>
      <c r="BE15" s="38">
        <f>(IF(AND(D!$ER148&lt;180),D!$FG148+(D!$ER148/15-12),0))/24</f>
        <v>0.21180564364171472</v>
      </c>
      <c r="BF15" s="38">
        <f>(IF(AND(D!$ET148&lt;180),D!$FG148+D!$ET148/15-12,0))/24</f>
        <v>0.16632824804939381</v>
      </c>
      <c r="BG15" s="38">
        <f>D!FG148/24</f>
        <v>0.51144907407407414</v>
      </c>
      <c r="BH15" s="38">
        <f>(BK15+(D!FK148/2))</f>
        <v>0.47922752743958774</v>
      </c>
      <c r="BI15" s="38">
        <f>(IF(AND(D!$EW148&lt;180),D!$FG148-(D!$EW148/15),0))/24</f>
        <v>0.23685102824498563</v>
      </c>
      <c r="BJ15" s="38">
        <f>(IF(AND(D!$EY148&lt;180),D!$FG148-(D!$EY148/15),0))/24</f>
        <v>0.22894416518799562</v>
      </c>
      <c r="BK15" s="38">
        <f>(IF(AND(D!$FC148&lt;180),D!$FG148-(D!$FE148/15),0))/24</f>
        <v>0.16450107191902305</v>
      </c>
      <c r="BL15" s="40">
        <f t="shared" si="7"/>
        <v>0.15759259259259259</v>
      </c>
      <c r="BM15" s="41">
        <v>11</v>
      </c>
      <c r="BN15" s="38">
        <f>(IF(AND(D!FZ148&lt;180),D!GD148+(D!GB148/15-12),0))/24</f>
        <v>0.38073074155793707</v>
      </c>
      <c r="BO15" s="38">
        <f>(IF(AND(D!FX148&lt;180),D!GD148+(D!FX148/15-12),0))/24</f>
        <v>0.35401690969703514</v>
      </c>
      <c r="BP15" s="39">
        <f t="shared" si="8"/>
        <v>0.31152777777777779</v>
      </c>
      <c r="BQ15" s="38">
        <f>(IF(AND(D!$FU148&lt;180),D!$GD148+(D!$FU148/15-12),0))/24</f>
        <v>0.30944528214749423</v>
      </c>
      <c r="BR15" s="38">
        <f>(IF(AND(D!$FN148&lt;180),D!$GD148+(D!$FN148/15-12),0))/24</f>
        <v>0.21977429393874337</v>
      </c>
      <c r="BS15" s="38">
        <f>(IF(AND(D!$FP148&lt;180),D!$GD148+(D!$FP148/15-12),0))/24</f>
        <v>0.16854356260294132</v>
      </c>
      <c r="BT15" s="38">
        <f>D!GD148/24</f>
        <v>0.51174074074074072</v>
      </c>
      <c r="BU15" s="38">
        <f>(BX15+(D!GG148/2))</f>
        <v>0.4760980110355193</v>
      </c>
      <c r="BV15" s="38">
        <f>(IF(AND(D!$FS148&lt;180),D!$GD148-(D!$FS148/15),0))/24</f>
        <v>0.22245070364167077</v>
      </c>
      <c r="BW15" s="38">
        <f>(IF(AND(D!$FU148&lt;180),D!$GD148-(D!$FU148/15),0))/24</f>
        <v>0.21403619933398713</v>
      </c>
      <c r="BX15" s="38">
        <f>(IF(AND(D!$FZ148&lt;180),D!$GD148-(D!$GB148/15),0))/24</f>
        <v>0.14275073992354428</v>
      </c>
      <c r="BY15" s="40">
        <f t="shared" si="9"/>
        <v>0.13570601851851852</v>
      </c>
      <c r="BZ15" s="41">
        <v>11</v>
      </c>
      <c r="CA15" s="38">
        <f>(IF(AND(D!FC107&lt;180),D!FG107+D!FE107/15-12,0))/24</f>
        <v>0.38061372167523694</v>
      </c>
      <c r="CB15" s="38">
        <f>(IF(AND(D!FA107&lt;180),D!FG107+D!FA107/15-12,0))/24</f>
        <v>0.35319641631264176</v>
      </c>
      <c r="CC15" s="39">
        <f t="shared" si="10"/>
        <v>0.30996527777777777</v>
      </c>
      <c r="CD15" s="38">
        <f>(IF(AND(D!$EY107&lt;180),D!$FG107+(D!$EY107/15-12),0))/24</f>
        <v>0.30787856732357238</v>
      </c>
      <c r="CE15" s="38">
        <f>(IF(AND(D!$ER107&lt;180),D!$FG107+(D!$ER107/15-12),0))/24</f>
        <v>0.21680711061743796</v>
      </c>
      <c r="CF15" s="38">
        <f>(IF(AND(D!$ET107&lt;180),D!$FG107+(D!$ET107/15-12),0))/24</f>
        <v>0.16454733290459714</v>
      </c>
      <c r="CG15" s="38">
        <f>D!FG107/24</f>
        <v>0.50765740740740739</v>
      </c>
      <c r="CH15" s="38">
        <f>(CK15+(D!FK107/2))</f>
        <v>0.47128983023157506</v>
      </c>
      <c r="CI15" s="38">
        <f>(IF(AND(D!$EW107&lt;180),D!$FG107-(D!$EW107/15),0))/24</f>
        <v>0.21595422405221831</v>
      </c>
      <c r="CJ15" s="38">
        <f>(IF(AND(D!$EY107&lt;180),D!$FG107-(D!$EY107/15),0))/24</f>
        <v>0.20743624749124237</v>
      </c>
      <c r="CK15" s="38">
        <f>(IF(AND(D!$FC107&lt;180),D!$FG107-(D!$FE107/15),0))/24</f>
        <v>0.13470109313957779</v>
      </c>
      <c r="CL15" s="40">
        <f t="shared" si="11"/>
        <v>0.1272337962962963</v>
      </c>
      <c r="CM15" s="41">
        <v>11</v>
      </c>
      <c r="CN15" s="38">
        <f>(IF(AND(D!FZ107&lt;180),D!GD107+(D!GB107/15-12),0))/24</f>
        <v>0.36072340020474186</v>
      </c>
      <c r="CO15" s="38">
        <f>(IF(AND(D!FX107&lt;180),D!GD107+(D!FX107/15-12),0))/24</f>
        <v>0.33613067457863338</v>
      </c>
      <c r="CP15" s="39">
        <f t="shared" si="12"/>
        <v>0.29598379629629629</v>
      </c>
      <c r="CQ15" s="38">
        <f>(IF(AND(D!$FU107&lt;180),D!$GD107+(D!$FU107/15-12),0))/24</f>
        <v>0.29390424311838403</v>
      </c>
      <c r="CR15" s="38">
        <f>(IF(AND(D!$FN107&lt;180),D!$GD107+(D!$FN107/15-12),0))/24</f>
        <v>0.20894566377337376</v>
      </c>
      <c r="CS15" s="38">
        <f>(IF(AND(D!$FP107&lt;180),D!$GD107+(D!$FP107/15-12),0))/24</f>
        <v>0.16126660548278191</v>
      </c>
      <c r="CT15" s="38">
        <f>D!GD107/24</f>
        <v>0.50532407407407398</v>
      </c>
      <c r="CU15" s="38">
        <f>(CX15+(D!GG107/2))</f>
        <v>0.47817675185766062</v>
      </c>
      <c r="CV15" s="38">
        <f>(IF(AND(D!$FS107&lt;180),D!$GD107-(D!$FS107/15),0))/24</f>
        <v>0.22482943512868944</v>
      </c>
      <c r="CW15" s="38">
        <f>(IF(AND(D!$FU107&lt;180),D!$GD107-(D!$FU107/15),0))/24</f>
        <v>0.21674390502976401</v>
      </c>
      <c r="CX15" s="38">
        <f>(IF(AND(D!$FZ107&lt;180),D!$GD107-(D!$FZ107/15),0))/24</f>
        <v>0.16244926059693712</v>
      </c>
      <c r="CY15" s="40">
        <f t="shared" si="13"/>
        <v>0.15547453703703704</v>
      </c>
      <c r="CZ15" s="41">
        <v>11</v>
      </c>
      <c r="DA15" s="38">
        <f>(IF(AND(D!FC61&lt;180),D!FG61+(D!FC61/15-12),0))/24</f>
        <v>0.32723279142443595</v>
      </c>
      <c r="DB15" s="38">
        <f>(IF(AND(D!FA61&lt;180),D!FG61+(D!FA61/15-12),0))/24</f>
        <v>0.3164728111773214</v>
      </c>
      <c r="DC15" s="39">
        <f t="shared" si="14"/>
        <v>0.27965277777777781</v>
      </c>
      <c r="DD15" s="38">
        <f>(IF(AND(D!$EY61&lt;180),D!$FG61+(D!$EY61/15-12),0))/24</f>
        <v>0.27757413000559999</v>
      </c>
      <c r="DE15" s="38">
        <f>(IF(AND(D!$ER61&lt;180),D!$FG61+(D!$ER61/15-12),0))/24</f>
        <v>0.20069115789840922</v>
      </c>
      <c r="DF15" s="38">
        <f>(IF(AND(D!$ET61&lt;180),D!$FG61+(D!$ET61/15-12),0))/24</f>
        <v>0.15960966763444531</v>
      </c>
      <c r="DG15" s="38">
        <f>D!FG61/24</f>
        <v>0.50853240740740746</v>
      </c>
      <c r="DH15" s="38">
        <f>(DK15+(D!FK61/2))</f>
        <v>0.47822850054901334</v>
      </c>
      <c r="DI15" s="38">
        <f>(IF(AND(D!$EW61&lt;180),D!$FG61-(D!$EW61/15),0))/24</f>
        <v>0.24711841481270211</v>
      </c>
      <c r="DJ15" s="38">
        <f>(IF(AND(D!$EY61&lt;180),D!$FG61-(D!$EY61/15),0))/24</f>
        <v>0.23949068480921484</v>
      </c>
      <c r="DK15" s="38">
        <f>(IF(AND(D!$FC61&lt;180),D!$FG61-(D!$FE61/15),0))/24</f>
        <v>0.17888287109242659</v>
      </c>
      <c r="DL15" s="40">
        <f t="shared" si="15"/>
        <v>0.17172453703703705</v>
      </c>
      <c r="DM15" s="41">
        <v>11</v>
      </c>
      <c r="DN15" s="38">
        <f>(IF(AND(D!FZ61&lt;180),D!GD61+D!GB61/15-12,0))/24</f>
        <v>0.3193327575510132</v>
      </c>
      <c r="DO15" s="38">
        <f>(IF(AND(D!FX61&lt;180),D!GD61+D!FX61/15-12,0))/24</f>
        <v>0.29838083423902378</v>
      </c>
      <c r="DP15" s="39">
        <f t="shared" si="16"/>
        <v>0.26288194444444446</v>
      </c>
      <c r="DQ15" s="38">
        <f>(IF(AND(D!$EY61&lt;180),D!GD61+(D!FU61/15-12),0))/24</f>
        <v>0.26079613856524791</v>
      </c>
      <c r="DR15" s="38">
        <f>(IF(AND(D!$FN61&lt;180),D!GD61+(D!FN61/15-12),0))/24</f>
        <v>0.1898600782696972</v>
      </c>
      <c r="DS15" s="38">
        <f>(IF(AND(D!$FP61&lt;180),D!GD61+(D!FP61/15-12),0))/24</f>
        <v>0.15479455682535423</v>
      </c>
      <c r="DT15" s="38">
        <f>D!GD61/24</f>
        <v>0.51474074074074083</v>
      </c>
      <c r="DU15" s="38">
        <f>(DX15+(D!GG61/2))</f>
        <v>0.4854724312478581</v>
      </c>
      <c r="DV15" s="38">
        <f>(IF(AND(D!FS61&lt;180),D!GD61-(D!FS61/15),0))/24</f>
        <v>0.27621881850389696</v>
      </c>
      <c r="DW15" s="38">
        <f>(IF(AND(D!FU61&lt;180),D!GD61-(D!FU61/15),0))/24</f>
        <v>0.26868534291623369</v>
      </c>
      <c r="DX15" s="38">
        <f>(IF(AND(D!$FC61&lt;180),D!GD61-(D!GB61/15),0))/24</f>
        <v>0.21014872393046832</v>
      </c>
      <c r="DY15" s="40">
        <f t="shared" si="17"/>
        <v>0.20280092592592591</v>
      </c>
      <c r="DZ15" s="41">
        <v>11</v>
      </c>
      <c r="EA15" s="38">
        <f>(IF(AND(D!$FC16&lt;180),D!$FG16+D!$FE16/15-12,0))/24</f>
        <v>0.30226723702300101</v>
      </c>
      <c r="EB15" s="38">
        <f>(IF(AND(D!$FA16&lt;180),D!$FG16+D!$FA16/15-12,0))/24</f>
        <v>0.28193785553023815</v>
      </c>
      <c r="EC15" s="39">
        <f t="shared" si="18"/>
        <v>0.24550925925925926</v>
      </c>
      <c r="ED15" s="38">
        <f>(IF(AND(D!$EY16&lt;180),D!FG16+(D!EY16/15-12),0))/24</f>
        <v>0.24342715779893823</v>
      </c>
      <c r="EE15" s="38">
        <f>(IF(AND(D!$ER16&lt;180),D!FG16+(D!ER16/15-12),0))/24</f>
        <v>0.17489518869889067</v>
      </c>
      <c r="EF15" s="38">
        <f>(IF(AND(D!$ET16&lt;180),D!FG16+(D!ET16/15-12),0))/24</f>
        <v>0.14387149420864823</v>
      </c>
      <c r="EG15" s="38">
        <f>D!FG16/24</f>
        <v>0.51765740740740751</v>
      </c>
      <c r="EH15" s="38">
        <f>(EK15+(D!FK16/2))</f>
        <v>0.48823736779537619</v>
      </c>
      <c r="EI15" s="38">
        <f>(IF(AND(D!EW16&lt;180),D!FG16-(D!EW16/15),0))/24</f>
        <v>0.29974948841734533</v>
      </c>
      <c r="EJ15" s="38">
        <f>(IF(AND(D!EY16&lt;180),D!FG16-(D!EY16/15),0))/24</f>
        <v>0.29188765701587671</v>
      </c>
      <c r="EK15" s="38">
        <f>(IF(AND(D!$FC16&lt;180),D!$FG16-(D!$FE16/15),0))/24</f>
        <v>0.23304757779181398</v>
      </c>
      <c r="EL15" s="40">
        <f t="shared" si="19"/>
        <v>0.22609953703703703</v>
      </c>
      <c r="EM15" s="41">
        <v>11</v>
      </c>
      <c r="EN15" s="38">
        <f>(IF(AND(D!FZ16&lt;180),D!GD16+(D!GB16/15-12),0))/24</f>
        <v>0.28403058223289751</v>
      </c>
      <c r="EO15" s="38">
        <f>(IF(AND(D!$FX16&lt;180),D!$GD16+(D!$FX16/15-12),0))/24</f>
        <v>0.26299233210684386</v>
      </c>
      <c r="EP15" s="39">
        <f t="shared" si="20"/>
        <v>0.22450231481481484</v>
      </c>
      <c r="EQ15" s="38">
        <f>(IF(AND(D!$FU16&lt;180),D!$GD16+(D!$FU16/15-12),0))/24</f>
        <v>0.22242160285688473</v>
      </c>
      <c r="ER15" s="38">
        <f>(IF(AND(D!$FN16&lt;180),D!$GD16+(D!$FN16/15-12),0))/24</f>
        <v>0.15436243652383852</v>
      </c>
      <c r="ES15" s="38">
        <f>(IF(AND(D!$FP16&lt;180),D!$GD16+(D!$FP16/15-12),0))/24</f>
        <v>0.12610486387462125</v>
      </c>
      <c r="ET15" s="38">
        <f>D!GD16/24</f>
        <v>0.51324074074074078</v>
      </c>
      <c r="EU15" s="38">
        <f>(EX15+(D!GG16/2))</f>
        <v>0.48243625105273436</v>
      </c>
      <c r="EV15" s="38">
        <f>(IF(AND(D!$FS16&lt;180),D!$GD16-(D!$FS16/15),0))/24</f>
        <v>0.31248193834030241</v>
      </c>
      <c r="EW15" s="38">
        <f>(IF(AND(D!$FU16&lt;180),D!$GD16-(D!$FU16/15),0))/24</f>
        <v>0.30405987862459677</v>
      </c>
      <c r="EX15" s="38">
        <f>(IF(AND(D!$FZ16&lt;180),D!$GD16-(D!$GB16/15),0))/24</f>
        <v>0.24245089924858398</v>
      </c>
      <c r="EY15" s="40">
        <f t="shared" si="23"/>
        <v>0.23945601851851853</v>
      </c>
      <c r="EZ15" s="41">
        <v>11</v>
      </c>
    </row>
    <row r="16" spans="1:156" ht="12.75" customHeight="1" x14ac:dyDescent="0.2">
      <c r="A16" s="38">
        <f>(IF(AND(D!FC233&lt;180),D!FG233+(D!FE233/15-12),0))/24</f>
        <v>0.27190088469047818</v>
      </c>
      <c r="B16" s="38">
        <f>(IF(AND(D!FA233&lt;180),D!FG233+(D!FA233/15-12),0))/24</f>
        <v>0.25067945447385248</v>
      </c>
      <c r="C16" s="39">
        <f t="shared" si="0"/>
        <v>0.2117013888888889</v>
      </c>
      <c r="D16" s="38">
        <f>(IF(AND(D!$EY233&lt;180),D!$FG233+(D!$EY233/15-12),0))/24</f>
        <v>0.20961891650930123</v>
      </c>
      <c r="E16" s="38">
        <f>(IF(AND(D!$ER233&lt;180),D!$FG233+(D!$ER233/15-12),0))/24</f>
        <v>0.14154138861697718</v>
      </c>
      <c r="F16" s="38">
        <f>(IF(AND(D!$ET233&lt;180),D!$FG233+(D!$ET233/15-12),0))/24</f>
        <v>0.11375797300802189</v>
      </c>
      <c r="G16" s="38">
        <f>D!FG233/24</f>
        <v>0.50344907407407413</v>
      </c>
      <c r="H16" s="38">
        <f>(K16+(D!FK233/2))</f>
        <v>0.47230808998348561</v>
      </c>
      <c r="I16" s="38">
        <f>(IF(AND(D!$EW233&lt;180),D!$FG233-(D!$EW233/15),0))/24</f>
        <v>0.30583158831017709</v>
      </c>
      <c r="J16" s="38">
        <f>(IF(AND(D!$EY233&lt;180),D!$FG233-(D!$EY233/15),0))/24</f>
        <v>0.29727923163884695</v>
      </c>
      <c r="K16" s="38">
        <f>(IF(AND(D!$FC233&lt;180),D!$FG233-(D!$FE233/15),0))/24</f>
        <v>0.23499726345767</v>
      </c>
      <c r="L16" s="40">
        <f t="shared" si="21"/>
        <v>0.23168981481481479</v>
      </c>
      <c r="M16" s="41">
        <v>12</v>
      </c>
      <c r="N16" s="38">
        <f>(IF(AND(D!FZ233&lt;180),D!GD233+(D!GB233/15-12),0))/24</f>
        <v>0.27460252212222253</v>
      </c>
      <c r="O16" s="38">
        <f>(IF(AND(D!FX233&lt;180),D!GD233+(D!FX233/15-12),0))/24</f>
        <v>0.254002476681158</v>
      </c>
      <c r="P16" s="39">
        <f t="shared" si="1"/>
        <v>0.2167361111111111</v>
      </c>
      <c r="Q16" s="38">
        <f>(IF(AND(D!$FU233&lt;180),D!$GD233+(D!$FU233/15-12),0))/24</f>
        <v>0.21464836512713359</v>
      </c>
      <c r="R16" s="38">
        <f>(IF(AND(D!$FN233&lt;180),D!$GD233+(D!$FN233/15-12),0))/24</f>
        <v>0.1464771472884614</v>
      </c>
      <c r="S16" s="38">
        <f>(IF(AND(D!$FP233&lt;180),D!$GD233+(D!$FP233/15-12),0))/24</f>
        <v>0.1168118136919442</v>
      </c>
      <c r="T16" s="38">
        <f>D!GD233/24</f>
        <v>0.49678240740740742</v>
      </c>
      <c r="U16" s="38">
        <f>(X16+(D!GG233/2))</f>
        <v>0.46680532890986304</v>
      </c>
      <c r="V16" s="38">
        <f>(IF(AND(D!$FS233&lt;180),D!$GD233-(D!$FS233/15),0))/24</f>
        <v>0.2870121631254709</v>
      </c>
      <c r="W16" s="38">
        <f>(IF(AND(D!$FU233&lt;180),D!$GD233-(D!$FU233/15),0))/24</f>
        <v>0.27891644968768126</v>
      </c>
      <c r="X16" s="38">
        <f>(IF(AND(D!$FZ233&lt;180),D!$GD233-(D!$GB233/15),0))/24</f>
        <v>0.21896229269259229</v>
      </c>
      <c r="Y16" s="40">
        <f t="shared" si="22"/>
        <v>0.2154513888888889</v>
      </c>
      <c r="Z16" s="41">
        <v>12</v>
      </c>
      <c r="AA16" s="38">
        <f>(IF(AND(D!FC191&lt;180),D!FG191+(D!FE191/15-12),0))/24</f>
        <v>0.29473657867138731</v>
      </c>
      <c r="AB16" s="38">
        <f>(IF(AND(D!FA191&lt;180),D!FG191+(D!FA191/15-12),0))/24</f>
        <v>0.27454962084392043</v>
      </c>
      <c r="AC16" s="39">
        <f t="shared" si="2"/>
        <v>0.23891203703703703</v>
      </c>
      <c r="AD16" s="38">
        <f>(IF(AND(D!$EY191&lt;180),D!$FG191+(D!$EY191/15-12),0))/24</f>
        <v>0.23683410916470013</v>
      </c>
      <c r="AE16" s="38">
        <f>(IF(AND(D!$ER191&lt;180),D!$FG191+(D!$ER191/15-12),0))/24</f>
        <v>0.16708185723740462</v>
      </c>
      <c r="AF16" s="38">
        <f>(IF(AND(D!$ET191&lt;180),D!$FG191+(D!$ET191/15-12),0))/24</f>
        <v>0.13365047871256941</v>
      </c>
      <c r="AG16" s="38">
        <f>D!FG191/24</f>
        <v>0.49840740740740735</v>
      </c>
      <c r="AH16" s="38">
        <f>(AK16+(D!FK191/2))</f>
        <v>0.4694561726540637</v>
      </c>
      <c r="AI16" s="38">
        <f>(IF(AND(D!$EW191&lt;180),D!$FG191-(D!$EW191/15),0))/24</f>
        <v>0.26759196373448702</v>
      </c>
      <c r="AJ16" s="38">
        <f>(IF(AND(D!$EY191&lt;180),D!$FG191-(D!$EY191/15),0))/24</f>
        <v>0.25998070565011455</v>
      </c>
      <c r="AK16" s="38">
        <f>(IF(AND(D!$FC191&lt;180),D!$FG191-(D!$FE191/15),0))/24</f>
        <v>0.20207823614342735</v>
      </c>
      <c r="AL16" s="40">
        <f t="shared" si="3"/>
        <v>0.19572916666666665</v>
      </c>
      <c r="AM16" s="41">
        <v>12</v>
      </c>
      <c r="AN16" s="38">
        <f>(IF(AND(D!FZ191&lt;180),D!GD191+(D!GB191/15-12),0))/24</f>
        <v>0.32474531082950614</v>
      </c>
      <c r="AO16" s="38">
        <f>(IF(AND(D!FX191&lt;180),D!GD191+(D!FX191/15-12),0))/24</f>
        <v>0.30377518528855679</v>
      </c>
      <c r="AP16" s="39">
        <f t="shared" si="4"/>
        <v>0.26776620370370369</v>
      </c>
      <c r="AQ16" s="38">
        <f>(IF(AND(D!$FU191&lt;180),D!$GD191+(D!$FU191/15-12),0))/24</f>
        <v>0.26567979910015932</v>
      </c>
      <c r="AR16" s="38">
        <f>(IF(AND(D!$FN191&lt;180),D!$GD191+(D!$FN191/15-12),0))/24</f>
        <v>0.1914625804605318</v>
      </c>
      <c r="AS16" s="38">
        <f>(IF(AND(D!$FP191&lt;180),D!$GD191+(D!$FP191/15-12),0))/24</f>
        <v>0.15284282837588492</v>
      </c>
      <c r="AT16" s="38">
        <f>D!GD191/24</f>
        <v>0.50524074074074077</v>
      </c>
      <c r="AU16" s="38">
        <f>(AX16+(D!GG191/2))</f>
        <v>0.47570798487606736</v>
      </c>
      <c r="AV16" s="38">
        <f>(IF(AND(D!$FS191&lt;180),D!$GD191-(D!$FS191/15),0))/24</f>
        <v>0.25233691682678</v>
      </c>
      <c r="AW16" s="38">
        <f>(IF(AND(D!$FU191&lt;180),D!$GD191-(D!$FU191/15),0))/24</f>
        <v>0.24480168238132213</v>
      </c>
      <c r="AX16" s="38">
        <f>(IF(AND(D!$FZ191&lt;180),D!$GD191-(D!$GB191/15),0))/24</f>
        <v>0.18573617065197534</v>
      </c>
      <c r="AY16" s="40">
        <f t="shared" si="5"/>
        <v>0.17878472222222222</v>
      </c>
      <c r="AZ16" s="41">
        <v>12</v>
      </c>
      <c r="BA16" s="38">
        <f>(IF(AND(D!FC149&lt;180),D!FG149+(D!FE149/15-12),0))/24</f>
        <v>0.35746676080076106</v>
      </c>
      <c r="BB16" s="38">
        <f>(IF(AND(D!FA149&lt;180),D!FG149+(D!FA149/15-12),0))/24</f>
        <v>0.33408199674571382</v>
      </c>
      <c r="BC16" s="39">
        <f t="shared" si="6"/>
        <v>0.29532407407407407</v>
      </c>
      <c r="BD16" s="38">
        <f>(IF(AND(D!$EY149&lt;180),D!$FG149+(D!$EY149/15-12),0))/24</f>
        <v>0.2932442608823595</v>
      </c>
      <c r="BE16" s="38">
        <f>(IF(AND(D!$ER149&lt;180),D!$FG149+(D!$ER149/15-12),0))/24</f>
        <v>0.21137046081934696</v>
      </c>
      <c r="BF16" s="38">
        <f>(IF(AND(D!$ET149&lt;180),D!$FG149+D!$ET149/15-12,0))/24</f>
        <v>0.16611242994150843</v>
      </c>
      <c r="BG16" s="38">
        <f>D!FG149/24</f>
        <v>0.51136574074074082</v>
      </c>
      <c r="BH16" s="38">
        <f>(BK16+(D!FK149/2))</f>
        <v>0.47925449078154003</v>
      </c>
      <c r="BI16" s="38">
        <f>(IF(AND(D!$EW149&lt;180),D!$FG149-(D!$EW149/15),0))/24</f>
        <v>0.2373775113388846</v>
      </c>
      <c r="BJ16" s="38">
        <f>(IF(AND(D!$EY149&lt;180),D!$FG149-(D!$EY149/15),0))/24</f>
        <v>0.22948722059912216</v>
      </c>
      <c r="BK16" s="38">
        <f>(IF(AND(D!$FC149&lt;180),D!$FG149-(D!$FE149/15),0))/24</f>
        <v>0.16526472068072059</v>
      </c>
      <c r="BL16" s="40">
        <f t="shared" si="7"/>
        <v>0.15829861111111113</v>
      </c>
      <c r="BM16" s="41">
        <v>12</v>
      </c>
      <c r="BN16" s="38">
        <f>(IF(AND(D!FZ149&lt;180),D!GD149+(D!GB149/15-12),0))/24</f>
        <v>0.38031125315019182</v>
      </c>
      <c r="BO16" s="38">
        <f>(IF(AND(D!FX149&lt;180),D!GD149+(D!FX149/15-12),0))/24</f>
        <v>0.35368378137224937</v>
      </c>
      <c r="BP16" s="39">
        <f t="shared" si="8"/>
        <v>0.3112847222222222</v>
      </c>
      <c r="BQ16" s="38">
        <f>(IF(AND(D!$FU149&lt;180),D!$GD149+(D!$FU149/15-12),0))/24</f>
        <v>0.30920489456278571</v>
      </c>
      <c r="BR16" s="38">
        <f>(IF(AND(D!$FN149&lt;180),D!$GD149+(D!$FN149/15-12),0))/24</f>
        <v>0.21971094772936739</v>
      </c>
      <c r="BS16" s="38">
        <f>(IF(AND(D!$FP149&lt;180),D!$GD149+(D!$FP149/15-12),0))/24</f>
        <v>0.16861107675133416</v>
      </c>
      <c r="BT16" s="38">
        <f>D!GD149/24</f>
        <v>0.51182407407407415</v>
      </c>
      <c r="BU16" s="38">
        <f>(BX16+(D!GG149/2))</f>
        <v>0.4762708947803711</v>
      </c>
      <c r="BV16" s="38">
        <f>(IF(AND(D!$FS149&lt;180),D!$GD149-(D!$FS149/15),0))/24</f>
        <v>0.22284484709440291</v>
      </c>
      <c r="BW16" s="38">
        <f>(IF(AND(D!$FU149&lt;180),D!$GD149-(D!$FU149/15),0))/24</f>
        <v>0.21444325358536254</v>
      </c>
      <c r="BX16" s="38">
        <f>(IF(AND(D!$FZ149&lt;180),D!$GD149-(D!$GB149/15),0))/24</f>
        <v>0.1433368949979564</v>
      </c>
      <c r="BY16" s="40">
        <f t="shared" si="9"/>
        <v>0.13641203703703705</v>
      </c>
      <c r="BZ16" s="41">
        <v>12</v>
      </c>
      <c r="CA16" s="38">
        <f>(IF(AND(D!FC108&lt;180),D!FG108+D!FE108/15-12,0))/24</f>
        <v>0.38097863220727374</v>
      </c>
      <c r="CB16" s="38">
        <f>(IF(AND(D!FA108&lt;180),D!FG108+D!FA108/15-12,0))/24</f>
        <v>0.35351749064497123</v>
      </c>
      <c r="CC16" s="39">
        <f t="shared" si="10"/>
        <v>0.3102314814814815</v>
      </c>
      <c r="CD16" s="38">
        <f>(IF(AND(D!$EY108&lt;180),D!$FG108+(D!$EY108/15-12),0))/24</f>
        <v>0.30815369116840957</v>
      </c>
      <c r="CE16" s="38">
        <f>(IF(AND(D!$ER108&lt;180),D!$FG108+(D!$ER108/15-12),0))/24</f>
        <v>0.21699734913454075</v>
      </c>
      <c r="CF16" s="38">
        <f>(IF(AND(D!$ET108&lt;180),D!$FG108+(D!$ET108/15-12),0))/24</f>
        <v>0.16467553562315151</v>
      </c>
      <c r="CG16" s="38">
        <f>D!FG108/24</f>
        <v>0.50778240740740743</v>
      </c>
      <c r="CH16" s="38">
        <f>(CK16+(D!FK108/2))</f>
        <v>0.47136993688797524</v>
      </c>
      <c r="CI16" s="38">
        <f>(IF(AND(D!$EW108&lt;180),D!$FG108-(D!$EW108/15),0))/24</f>
        <v>0.21593544642737228</v>
      </c>
      <c r="CJ16" s="38">
        <f>(IF(AND(D!$EY108&lt;180),D!$FG108-(D!$EY108/15),0))/24</f>
        <v>0.20741112364640521</v>
      </c>
      <c r="CK16" s="38">
        <f>(IF(AND(D!$FC108&lt;180),D!$FG108-(D!$FE108/15),0))/24</f>
        <v>0.13458618260754104</v>
      </c>
      <c r="CL16" s="40">
        <f t="shared" si="11"/>
        <v>0.1272337962962963</v>
      </c>
      <c r="CM16" s="41">
        <v>12</v>
      </c>
      <c r="CN16" s="38">
        <f>(IF(AND(D!FZ108&lt;180),D!GD108+(D!GB108/15-12),0))/24</f>
        <v>0.36150983111997848</v>
      </c>
      <c r="CO16" s="38">
        <f>(IF(AND(D!FX108&lt;180),D!GD108+(D!FX108/15-12),0))/24</f>
        <v>0.33680608855890543</v>
      </c>
      <c r="CP16" s="39">
        <f t="shared" si="12"/>
        <v>0.29653935185185182</v>
      </c>
      <c r="CQ16" s="38">
        <f>(IF(AND(D!$FU108&lt;180),D!$GD108+(D!$FU108/15-12),0))/24</f>
        <v>0.29445366812857082</v>
      </c>
      <c r="CR16" s="38">
        <f>(IF(AND(D!$FN108&lt;180),D!$GD108+(D!$FN108/15-12),0))/24</f>
        <v>0.20922786673951513</v>
      </c>
      <c r="CS16" s="38">
        <f>(IF(AND(D!$FP108&lt;180),D!$GD108+(D!$FP108/15-12),0))/24</f>
        <v>0.16134314912302372</v>
      </c>
      <c r="CT16" s="38">
        <f>D!GD108/24</f>
        <v>0.50532407407407398</v>
      </c>
      <c r="CU16" s="38">
        <f>(CX16+(D!GG108/2))</f>
        <v>0.47808881516029123</v>
      </c>
      <c r="CV16" s="38">
        <f>(IF(AND(D!$FS108&lt;180),D!$GD108-(D!$FS108/15),0))/24</f>
        <v>0.22429776521335756</v>
      </c>
      <c r="CW16" s="38">
        <f>(IF(AND(D!$FU108&lt;180),D!$GD108-(D!$FU108/15),0))/24</f>
        <v>0.21619448001957722</v>
      </c>
      <c r="CX16" s="38">
        <f>(IF(AND(D!$FZ108&lt;180),D!$GD108-(D!$FZ108/15),0))/24</f>
        <v>0.1617239621920116</v>
      </c>
      <c r="CY16" s="40">
        <f t="shared" si="13"/>
        <v>0.1547685185185185</v>
      </c>
      <c r="CZ16" s="41">
        <v>12</v>
      </c>
      <c r="DA16" s="38">
        <f>(IF(AND(D!FC62&lt;180),D!FG62+(D!FC62/15-12),0))/24</f>
        <v>0.32790050429151857</v>
      </c>
      <c r="DB16" s="38">
        <f>(IF(AND(D!FA62&lt;180),D!FG62+(D!FA62/15-12),0))/24</f>
        <v>0.31710664254719795</v>
      </c>
      <c r="DC16" s="39">
        <f t="shared" si="14"/>
        <v>0.28020833333333334</v>
      </c>
      <c r="DD16" s="38">
        <f>(IF(AND(D!$EY62&lt;180),D!$FG62+(D!$EY62/15-12),0))/24</f>
        <v>0.2781235844860665</v>
      </c>
      <c r="DE16" s="38">
        <f>(IF(AND(D!$ER62&lt;180),D!$FG62+(D!$ER62/15-12),0))/24</f>
        <v>0.2009942235514649</v>
      </c>
      <c r="DF16" s="38">
        <f>(IF(AND(D!$ET62&lt;180),D!$FG62+(D!$ET62/15-12),0))/24</f>
        <v>0.15969575151987092</v>
      </c>
      <c r="DG16" s="38">
        <f>D!FG62/24</f>
        <v>0.5083657407407407</v>
      </c>
      <c r="DH16" s="38">
        <f>(DK16+(D!FK62/2))</f>
        <v>0.4779824705654121</v>
      </c>
      <c r="DI16" s="38">
        <f>(IF(AND(D!$EW62&lt;180),D!$FG62-(D!$EW62/15),0))/24</f>
        <v>0.24624637093878735</v>
      </c>
      <c r="DJ16" s="38">
        <f>(IF(AND(D!$EY62&lt;180),D!$FG62-(D!$EY62/15),0))/24</f>
        <v>0.23860789699541493</v>
      </c>
      <c r="DK16" s="38">
        <f>(IF(AND(D!$FC62&lt;180),D!$FG62-(D!$FE62/15),0))/24</f>
        <v>0.17784135664475773</v>
      </c>
      <c r="DL16" s="40">
        <f t="shared" si="15"/>
        <v>0.17101851851851854</v>
      </c>
      <c r="DM16" s="41">
        <v>12</v>
      </c>
      <c r="DN16" s="38">
        <f>(IF(AND(D!FZ62&lt;180),D!GD62+D!GB62/15-12,0))/24</f>
        <v>0.31986514709537567</v>
      </c>
      <c r="DO16" s="38">
        <f>(IF(AND(D!FX62&lt;180),D!GD62+D!FX62/15-12,0))/24</f>
        <v>0.29892109405831285</v>
      </c>
      <c r="DP16" s="39">
        <f t="shared" si="16"/>
        <v>0.26341435185185186</v>
      </c>
      <c r="DQ16" s="38">
        <f>(IF(AND(D!$EY62&lt;180),D!GD62+(D!FU62/15-12),0))/24</f>
        <v>0.26133458455597131</v>
      </c>
      <c r="DR16" s="38">
        <f>(IF(AND(D!$FN62&lt;180),D!GD62+(D!FN62/15-12),0))/24</f>
        <v>0.19026278361980398</v>
      </c>
      <c r="DS16" s="38">
        <f>(IF(AND(D!$FP62&lt;180),D!GD62+(D!FP62/15-12),0))/24</f>
        <v>0.15502863719679483</v>
      </c>
      <c r="DT16" s="38">
        <f>D!GD62/24</f>
        <v>0.51453240740740736</v>
      </c>
      <c r="DU16" s="38">
        <f>(DX16+(D!GG62/2))</f>
        <v>0.48526712613770517</v>
      </c>
      <c r="DV16" s="38">
        <f>(IF(AND(D!FS62&lt;180),D!GD62-(D!FS62/15),0))/24</f>
        <v>0.27525903735943652</v>
      </c>
      <c r="DW16" s="38">
        <f>(IF(AND(D!FU62&lt;180),D!GD62-(D!FU62/15),0))/24</f>
        <v>0.2677302302588434</v>
      </c>
      <c r="DX16" s="38">
        <f>(IF(AND(D!$FC62&lt;180),D!GD62-(D!GB62/15),0))/24</f>
        <v>0.20919966771943901</v>
      </c>
      <c r="DY16" s="40">
        <f t="shared" si="17"/>
        <v>0.2020949074074074</v>
      </c>
      <c r="DZ16" s="41">
        <v>12</v>
      </c>
      <c r="EA16" s="38">
        <f>(IF(AND(D!$FC17&lt;180),D!$FG17+D!$FE17/15-12,0))/24</f>
        <v>0.30285988235184708</v>
      </c>
      <c r="EB16" s="38">
        <f>(IF(AND(D!$FA17&lt;180),D!$FG17+D!$FA17/15-12,0))/24</f>
        <v>0.28254733701787743</v>
      </c>
      <c r="EC16" s="39">
        <f t="shared" si="18"/>
        <v>0.24618055555555554</v>
      </c>
      <c r="ED16" s="38">
        <f>(IF(AND(D!$EY17&lt;180),D!FG17+(D!EY17/15-12),0))/24</f>
        <v>0.24409606908078904</v>
      </c>
      <c r="EE16" s="38">
        <f>(IF(AND(D!$ER17&lt;180),D!FG17+(D!ER17/15-12),0))/24</f>
        <v>0.17552052980472546</v>
      </c>
      <c r="EF16" s="38">
        <f>(IF(AND(D!$ET17&lt;180),D!FG17+(D!ET17/15-12),0))/24</f>
        <v>0.14437747480132188</v>
      </c>
      <c r="EG16" s="38">
        <f>D!FG17/24</f>
        <v>0.51765740740740751</v>
      </c>
      <c r="EH16" s="38">
        <f>(EK16+(D!FK17/2))</f>
        <v>0.48827550077187842</v>
      </c>
      <c r="EI16" s="38">
        <f>(IF(AND(D!EW17&lt;180),D!FG17-(D!EW17/15),0))/24</f>
        <v>0.29906352322366631</v>
      </c>
      <c r="EJ16" s="38">
        <f>(IF(AND(D!EY17&lt;180),D!FG17-(D!EY17/15),0))/24</f>
        <v>0.2912187457340259</v>
      </c>
      <c r="EK16" s="38">
        <f>(IF(AND(D!$FC17&lt;180),D!$FG17-(D!$FE17/15),0))/24</f>
        <v>0.23245493246296792</v>
      </c>
      <c r="EL16" s="40">
        <f t="shared" si="19"/>
        <v>0.22539351851851852</v>
      </c>
      <c r="EM16" s="41">
        <v>12</v>
      </c>
      <c r="EN16" s="38">
        <f>(IF(AND(D!FZ17&lt;180),D!GD17+(D!GB17/15-12),0))/24</f>
        <v>0.28456497426744631</v>
      </c>
      <c r="EO16" s="38">
        <f>(IF(AND(D!$FX17&lt;180),D!$GD17+(D!$FX17/15-12),0))/24</f>
        <v>0.26354770438428854</v>
      </c>
      <c r="EP16" s="39">
        <f t="shared" si="20"/>
        <v>0.22511574074074073</v>
      </c>
      <c r="EQ16" s="38">
        <f>(IF(AND(D!$FU17&lt;180),D!$GD17+(D!$FU17/15-12),0))/24</f>
        <v>0.2230335336727203</v>
      </c>
      <c r="ER16" s="38">
        <f>(IF(AND(D!$FN17&lt;180),D!$GD17+(D!$FN17/15-12),0))/24</f>
        <v>0.15497477453849337</v>
      </c>
      <c r="ES16" s="38">
        <f>(IF(AND(D!$FP17&lt;180),D!$GD17+(D!$FP17/15-12),0))/24</f>
        <v>0.1266598219859322</v>
      </c>
      <c r="ET16" s="38">
        <f>D!GD17/24</f>
        <v>0.51349074074074075</v>
      </c>
      <c r="EU16" s="38">
        <f>(EX16+(D!GG17/2))</f>
        <v>0.48272502044337773</v>
      </c>
      <c r="EV16" s="38">
        <f>(IF(AND(D!$FS17&lt;180),D!$GD17-(D!$FS17/15),0))/24</f>
        <v>0.31235494428189725</v>
      </c>
      <c r="EW16" s="38">
        <f>(IF(AND(D!$FU17&lt;180),D!$GD17-(D!$FU17/15),0))/24</f>
        <v>0.30394794780876117</v>
      </c>
      <c r="EX16" s="38">
        <f>(IF(AND(D!$FZ17&lt;180),D!$GD17-(D!$GB17/15),0))/24</f>
        <v>0.24241650721403518</v>
      </c>
      <c r="EY16" s="40">
        <f t="shared" si="23"/>
        <v>0.23945601851851853</v>
      </c>
      <c r="EZ16" s="41">
        <v>12</v>
      </c>
    </row>
    <row r="17" spans="1:156" ht="12.75" customHeight="1" x14ac:dyDescent="0.2">
      <c r="A17" s="38">
        <f>(IF(AND(D!FC234&lt;180),D!FG234+(D!FE234/15-12),0))/24</f>
        <v>0.27211378512919837</v>
      </c>
      <c r="B17" s="38">
        <f>(IF(AND(D!FA234&lt;180),D!FG234+(D!FA234/15-12),0))/24</f>
        <v>0.25088239839547205</v>
      </c>
      <c r="C17" s="39">
        <f t="shared" si="0"/>
        <v>0.21187500000000001</v>
      </c>
      <c r="D17" s="38">
        <f>(IF(AND(D!$EY234&lt;180),D!$FG234+(D!$EY234/15-12),0))/24</f>
        <v>0.20979541067189436</v>
      </c>
      <c r="E17" s="38">
        <f>(IF(AND(D!$ER234&lt;180),D!$FG234+(D!$ER234/15-12),0))/24</f>
        <v>0.14171622552209642</v>
      </c>
      <c r="F17" s="38">
        <f>(IF(AND(D!$ET234&lt;180),D!$FG234+(D!$ET234/15-12),0))/24</f>
        <v>0.11395736716711902</v>
      </c>
      <c r="G17" s="38">
        <f>D!FG234/24</f>
        <v>0.50378240740740743</v>
      </c>
      <c r="H17" s="38">
        <f>(K17+(D!FK234/2))</f>
        <v>0.47262322017875547</v>
      </c>
      <c r="I17" s="38">
        <f>(IF(AND(D!$EW234&lt;180),D!$FG234-(D!$EW234/15),0))/24</f>
        <v>0.30632879228910509</v>
      </c>
      <c r="J17" s="38">
        <f>(IF(AND(D!$EY234&lt;180),D!$FG234-(D!$EY234/15),0))/24</f>
        <v>0.29776940414292041</v>
      </c>
      <c r="K17" s="38">
        <f>(IF(AND(D!$FC234&lt;180),D!$FG234-(D!$FE234/15),0))/24</f>
        <v>0.2354510296856164</v>
      </c>
      <c r="L17" s="40">
        <f t="shared" si="21"/>
        <v>0.23239583333333333</v>
      </c>
      <c r="M17" s="41">
        <v>13</v>
      </c>
      <c r="N17" s="38">
        <f>(IF(AND(D!FZ234&lt;180),D!GD234+(D!GB234/15-12),0))/24</f>
        <v>0.27425557217281116</v>
      </c>
      <c r="O17" s="38">
        <f>(IF(AND(D!FX234&lt;180),D!GD234+(D!FX234/15-12),0))/24</f>
        <v>0.25363125782756718</v>
      </c>
      <c r="P17" s="39">
        <f t="shared" si="1"/>
        <v>0.2162847222222222</v>
      </c>
      <c r="Q17" s="38">
        <f>(IF(AND(D!$FU234&lt;180),D!$GD234+(D!$FU234/15-12),0))/24</f>
        <v>0.21420688262393262</v>
      </c>
      <c r="R17" s="38">
        <f>(IF(AND(D!$FN234&lt;180),D!$GD234+(D!$FN234/15-12),0))/24</f>
        <v>0.1460513634178732</v>
      </c>
      <c r="S17" s="38">
        <f>(IF(AND(D!$FP234&lt;180),D!$GD234+(D!$FP234/15-12),0))/24</f>
        <v>0.11648016311962765</v>
      </c>
      <c r="T17" s="38">
        <f>D!GD234/24</f>
        <v>0.49690740740740741</v>
      </c>
      <c r="U17" s="38">
        <f>(X17+(D!GG234/2))</f>
        <v>0.46688306263296819</v>
      </c>
      <c r="V17" s="38">
        <f>(IF(AND(D!$FS234&lt;180),D!$GD234-(D!$FS234/15),0))/24</f>
        <v>0.28772270857936078</v>
      </c>
      <c r="W17" s="38">
        <f>(IF(AND(D!$FU234&lt;180),D!$GD234-(D!$FU234/15),0))/24</f>
        <v>0.27960793219088226</v>
      </c>
      <c r="X17" s="38">
        <f>(IF(AND(D!$FZ234&lt;180),D!$GD234-(D!$GB234/15),0))/24</f>
        <v>0.21955924264200369</v>
      </c>
      <c r="Y17" s="40">
        <f t="shared" si="22"/>
        <v>0.21615740740740741</v>
      </c>
      <c r="Z17" s="41">
        <v>13</v>
      </c>
      <c r="AA17" s="38">
        <f>(IF(AND(D!FC192&lt;180),D!FG192+(D!FE192/15-12),0))/24</f>
        <v>0.29387204908595682</v>
      </c>
      <c r="AB17" s="38">
        <f>(IF(AND(D!FA192&lt;180),D!FG192+(D!FA192/15-12),0))/24</f>
        <v>0.27368747300000212</v>
      </c>
      <c r="AC17" s="39">
        <f t="shared" si="2"/>
        <v>0.23803240740740739</v>
      </c>
      <c r="AD17" s="38">
        <f>(IF(AND(D!$EY192&lt;180),D!$FG192+(D!$EY192/15-12),0))/24</f>
        <v>0.23594571945887113</v>
      </c>
      <c r="AE17" s="38">
        <f>(IF(AND(D!$ER192&lt;180),D!$FG192+(D!$ER192/15-12),0))/24</f>
        <v>0.16628700336226823</v>
      </c>
      <c r="AF17" s="38">
        <f>(IF(AND(D!$ET192&lt;180),D!$FG192+(D!$ET192/15-12),0))/24</f>
        <v>0.13300238781566551</v>
      </c>
      <c r="AG17" s="38">
        <f>D!FG192/24</f>
        <v>0.49824074074074076</v>
      </c>
      <c r="AH17" s="38">
        <f>(AK17+(D!FK192/2))</f>
        <v>0.46927757592719799</v>
      </c>
      <c r="AI17" s="38">
        <f>(IF(AND(D!$EW192&lt;180),D!$FG192-(D!$EW192/15),0))/24</f>
        <v>0.26815722387337704</v>
      </c>
      <c r="AJ17" s="38">
        <f>(IF(AND(D!$EY192&lt;180),D!$FG192-(D!$EY192/15),0))/24</f>
        <v>0.26053576202261036</v>
      </c>
      <c r="AK17" s="38">
        <f>(IF(AND(D!$FC192&lt;180),D!$FG192-(D!$FE192/15),0))/24</f>
        <v>0.20260943239552473</v>
      </c>
      <c r="AL17" s="40">
        <f t="shared" si="3"/>
        <v>0.19572916666666665</v>
      </c>
      <c r="AM17" s="41">
        <v>13</v>
      </c>
      <c r="AN17" s="38">
        <f>(IF(AND(D!FZ192&lt;180),D!GD192+(D!GB192/15-12),0))/24</f>
        <v>0.32366409541448499</v>
      </c>
      <c r="AO17" s="38">
        <f>(IF(AND(D!FX192&lt;180),D!GD192+(D!FX192/15-12),0))/24</f>
        <v>0.30274430966348637</v>
      </c>
      <c r="AP17" s="39">
        <f t="shared" si="4"/>
        <v>0.26678240740740738</v>
      </c>
      <c r="AQ17" s="38">
        <f>(IF(AND(D!$FU192&lt;180),D!$GD192+(D!$FU192/15-12),0))/24</f>
        <v>0.26469955496637732</v>
      </c>
      <c r="AR17" s="38">
        <f>(IF(AND(D!$FN192&lt;180),D!$GD192+(D!$FN192/15-12),0))/24</f>
        <v>0.19068384397704027</v>
      </c>
      <c r="AS17" s="38">
        <f>(IF(AND(D!$FP192&lt;180),D!$GD192+(D!$FP192/15-12),0))/24</f>
        <v>0.15226098652398093</v>
      </c>
      <c r="AT17" s="38">
        <f>D!GD192/24</f>
        <v>0.50499074074074068</v>
      </c>
      <c r="AU17" s="38">
        <f>(AX17+(D!GG192/2))</f>
        <v>0.47550847051668693</v>
      </c>
      <c r="AV17" s="38">
        <f>(IF(AND(D!$FS192&lt;180),D!$GD192-(D!$FS192/15),0))/24</f>
        <v>0.25281243796621561</v>
      </c>
      <c r="AW17" s="38">
        <f>(IF(AND(D!$FU192&lt;180),D!$GD192-(D!$FU192/15),0))/24</f>
        <v>0.24528192651510414</v>
      </c>
      <c r="AX17" s="38">
        <f>(IF(AND(D!$FZ192&lt;180),D!$GD192-(D!$GB192/15),0))/24</f>
        <v>0.18631738606699644</v>
      </c>
      <c r="AY17" s="40">
        <f t="shared" si="5"/>
        <v>0.17949074074074076</v>
      </c>
      <c r="AZ17" s="41">
        <v>13</v>
      </c>
      <c r="BA17" s="38">
        <f>(IF(AND(D!FC150&lt;180),D!FG150+(D!FE150/15-12),0))/24</f>
        <v>0.35649110669986106</v>
      </c>
      <c r="BB17" s="38">
        <f>(IF(AND(D!FA150&lt;180),D!FG150+(D!FA150/15-12),0))/24</f>
        <v>0.33320735341644264</v>
      </c>
      <c r="BC17" s="39">
        <f t="shared" si="6"/>
        <v>0.29457175925925927</v>
      </c>
      <c r="BD17" s="38">
        <f>(IF(AND(D!$EY150&lt;180),D!$FG150+(D!$EY150/15-12),0))/24</f>
        <v>0.29248688007973822</v>
      </c>
      <c r="BE17" s="38">
        <f>(IF(AND(D!$ER150&lt;180),D!$FG150+(D!$ER150/15-12),0))/24</f>
        <v>0.21088733947890195</v>
      </c>
      <c r="BF17" s="38">
        <f>(IF(AND(D!$ET150&lt;180),D!$FG150+D!$ET150/15-12,0))/24</f>
        <v>0.1658493104627404</v>
      </c>
      <c r="BG17" s="38">
        <f>D!FG150/24</f>
        <v>0.51124074074074077</v>
      </c>
      <c r="BH17" s="38">
        <f>(BK17+(D!FK150/2))</f>
        <v>0.47923862743067935</v>
      </c>
      <c r="BI17" s="38">
        <f>(IF(AND(D!$EW150&lt;180),D!$FG150-(D!$EW150/15),0))/24</f>
        <v>0.23786851342800294</v>
      </c>
      <c r="BJ17" s="38">
        <f>(IF(AND(D!$EY150&lt;180),D!$FG150-(D!$EY150/15),0))/24</f>
        <v>0.22999460140174341</v>
      </c>
      <c r="BK17" s="38">
        <f>(IF(AND(D!$FC150&lt;180),D!$FG150-(D!$FE150/15),0))/24</f>
        <v>0.16599037478162057</v>
      </c>
      <c r="BL17" s="40">
        <f t="shared" si="7"/>
        <v>0.15971064814814814</v>
      </c>
      <c r="BM17" s="41">
        <v>13</v>
      </c>
      <c r="BN17" s="38">
        <f>(IF(AND(D!FZ150&lt;180),D!GD150+(D!GB150/15-12),0))/24</f>
        <v>0.37987678437706845</v>
      </c>
      <c r="BO17" s="38">
        <f>(IF(AND(D!FX150&lt;180),D!GD150+(D!FX150/15-12),0))/24</f>
        <v>0.35333759169672091</v>
      </c>
      <c r="BP17" s="39">
        <f t="shared" si="8"/>
        <v>0.31104166666666666</v>
      </c>
      <c r="BQ17" s="38">
        <f>(IF(AND(D!$FU150&lt;180),D!$GD150+(D!$FU150/15-12),0))/24</f>
        <v>0.30895375925342272</v>
      </c>
      <c r="BR17" s="38">
        <f>(IF(AND(D!$FN150&lt;180),D!$GD150+(D!$FN150/15-12),0))/24</f>
        <v>0.21964198302368376</v>
      </c>
      <c r="BS17" s="38">
        <f>(IF(AND(D!$FP150&lt;180),D!$GD150+(D!$FP150/15-12),0))/24</f>
        <v>0.16867695169353425</v>
      </c>
      <c r="BT17" s="38">
        <f>D!GD150/24</f>
        <v>0.51190740740740737</v>
      </c>
      <c r="BU17" s="38">
        <f>(BX17+(D!GG150/2))</f>
        <v>0.47644589484558453</v>
      </c>
      <c r="BV17" s="38">
        <f>(IF(AND(D!$FS150&lt;180),D!$GD150-(D!$FS150/15),0))/24</f>
        <v>0.22324940521830136</v>
      </c>
      <c r="BW17" s="38">
        <f>(IF(AND(D!$FU150&lt;180),D!$GD150-(D!$FU150/15),0))/24</f>
        <v>0.21486105556139209</v>
      </c>
      <c r="BX17" s="38">
        <f>(IF(AND(D!$FZ150&lt;180),D!$GD150-(D!$GB150/15),0))/24</f>
        <v>0.14393803043774636</v>
      </c>
      <c r="BY17" s="40">
        <f t="shared" si="9"/>
        <v>0.13711805555555556</v>
      </c>
      <c r="BZ17" s="41">
        <v>13</v>
      </c>
      <c r="CA17" s="38">
        <f>(IF(AND(D!FC109&lt;180),D!FG109+D!FE109/15-12,0))/24</f>
        <v>0.38136295534818476</v>
      </c>
      <c r="CB17" s="38">
        <f>(IF(AND(D!FA109&lt;180),D!FG109+D!FA109/15-12,0))/24</f>
        <v>0.35386191523057969</v>
      </c>
      <c r="CC17" s="39">
        <f t="shared" si="10"/>
        <v>0.31054398148148149</v>
      </c>
      <c r="CD17" s="38">
        <f>(IF(AND(D!$EY109&lt;180),D!$FG109+(D!$EY109/15-12),0))/24</f>
        <v>0.30845634930889004</v>
      </c>
      <c r="CE17" s="38">
        <f>(IF(AND(D!$ER109&lt;180),D!$FG109+(D!$ER109/15-12),0))/24</f>
        <v>0.21722298317637237</v>
      </c>
      <c r="CF17" s="38">
        <f>(IF(AND(D!$ET109&lt;180),D!$FG109+(D!$ET109/15-12),0))/24</f>
        <v>0.1648449112721099</v>
      </c>
      <c r="CG17" s="38">
        <f>D!FG109/24</f>
        <v>0.50794907407407408</v>
      </c>
      <c r="CH17" s="38">
        <f>(CK17+(D!FK109/2))</f>
        <v>0.47149577105442675</v>
      </c>
      <c r="CI17" s="38">
        <f>(IF(AND(D!$EW109&lt;180),D!$FG109-(D!$EW109/15),0))/24</f>
        <v>0.21597188731062855</v>
      </c>
      <c r="CJ17" s="38">
        <f>(IF(AND(D!$EY109&lt;180),D!$FG109-(D!$EY109/15),0))/24</f>
        <v>0.2074417988392582</v>
      </c>
      <c r="CK17" s="38">
        <f>(IF(AND(D!$FC109&lt;180),D!$FG109-(D!$FE109/15),0))/24</f>
        <v>0.13453519279996348</v>
      </c>
      <c r="CL17" s="40">
        <f t="shared" si="11"/>
        <v>0.1272337962962963</v>
      </c>
      <c r="CM17" s="41">
        <v>13</v>
      </c>
      <c r="CN17" s="38">
        <f>(IF(AND(D!FZ109&lt;180),D!GD109+(D!GB109/15-12),0))/24</f>
        <v>0.36228737344981937</v>
      </c>
      <c r="CO17" s="38">
        <f>(IF(AND(D!FX109&lt;180),D!GD109+(D!FX109/15-12),0))/24</f>
        <v>0.3374724885250962</v>
      </c>
      <c r="CP17" s="39">
        <f t="shared" si="12"/>
        <v>0.29708333333333331</v>
      </c>
      <c r="CQ17" s="38">
        <f>(IF(AND(D!$FU109&lt;180),D!$GD109+(D!$FU109/15-12),0))/24</f>
        <v>0.29499426038121235</v>
      </c>
      <c r="CR17" s="38">
        <f>(IF(AND(D!$FN109&lt;180),D!$GD109+(D!$FN109/15-12),0))/24</f>
        <v>0.20950343693546944</v>
      </c>
      <c r="CS17" s="38">
        <f>(IF(AND(D!$FP109&lt;180),D!$GD109+(D!$FP109/15-12),0))/24</f>
        <v>0.16141531995902966</v>
      </c>
      <c r="CT17" s="38">
        <f>D!GD109/24</f>
        <v>0.50532407407407398</v>
      </c>
      <c r="CU17" s="38">
        <f>(CX17+(D!GG109/2))</f>
        <v>0.47800096407741688</v>
      </c>
      <c r="CV17" s="38">
        <f>(IF(AND(D!$FS109&lt;180),D!$GD109-(D!$FS109/15),0))/24</f>
        <v>0.22377490027786126</v>
      </c>
      <c r="CW17" s="38">
        <f>(IF(AND(D!$FU109&lt;180),D!$GD109-(D!$FU109/15),0))/24</f>
        <v>0.2156538877669357</v>
      </c>
      <c r="CX17" s="38">
        <f>(IF(AND(D!$FZ109&lt;180),D!$GD109-(D!$FZ109/15),0))/24</f>
        <v>0.16100766777362155</v>
      </c>
      <c r="CY17" s="40">
        <f t="shared" si="13"/>
        <v>0.15406249999999999</v>
      </c>
      <c r="CZ17" s="41">
        <v>13</v>
      </c>
      <c r="DA17" s="38">
        <f>(IF(AND(D!FC63&lt;180),D!FG63+(D!FC63/15-12),0))/24</f>
        <v>0.32852790441554014</v>
      </c>
      <c r="DB17" s="38">
        <f>(IF(AND(D!FA63&lt;180),D!FG63+(D!FA63/15-12),0))/24</f>
        <v>0.31769930050177936</v>
      </c>
      <c r="DC17" s="39">
        <f t="shared" si="14"/>
        <v>0.2807175925925926</v>
      </c>
      <c r="DD17" s="38">
        <f>(IF(AND(D!$EY63&lt;180),D!$FG63+(D!$EY63/15-12),0))/24</f>
        <v>0.27862937040766983</v>
      </c>
      <c r="DE17" s="38">
        <f>(IF(AND(D!$ER63&lt;180),D!$FG63+(D!$ER63/15-12),0))/24</f>
        <v>0.20125054054096667</v>
      </c>
      <c r="DF17" s="38">
        <f>(IF(AND(D!$ET63&lt;180),D!$FG63+(D!$ET63/15-12),0))/24</f>
        <v>0.15973382060698285</v>
      </c>
      <c r="DG17" s="38">
        <f>D!FG63/24</f>
        <v>0.50815740740740745</v>
      </c>
      <c r="DH17" s="38">
        <f>(DK17+(D!FK63/2))</f>
        <v>0.47769258925579183</v>
      </c>
      <c r="DI17" s="38">
        <f>(IF(AND(D!$EW63&lt;180),D!$FG63-(D!$EW63/15),0))/24</f>
        <v>0.24533509512662197</v>
      </c>
      <c r="DJ17" s="38">
        <f>(IF(AND(D!$EY63&lt;180),D!$FG63-(D!$EY63/15),0))/24</f>
        <v>0.23768544440714501</v>
      </c>
      <c r="DK17" s="38">
        <f>(IF(AND(D!$FC63&lt;180),D!$FG63-(D!$FE63/15),0))/24</f>
        <v>0.17675580810391386</v>
      </c>
      <c r="DL17" s="40">
        <f t="shared" si="15"/>
        <v>0.1696064814814815</v>
      </c>
      <c r="DM17" s="41">
        <v>13</v>
      </c>
      <c r="DN17" s="38">
        <f>(IF(AND(D!FZ63&lt;180),D!GD63+D!GB63/15-12,0))/24</f>
        <v>0.32044338134355499</v>
      </c>
      <c r="DO17" s="38">
        <f>(IF(AND(D!FX63&lt;180),D!GD63+D!FX63/15-12,0))/24</f>
        <v>0.29950707316906033</v>
      </c>
      <c r="DP17" s="39">
        <f t="shared" si="16"/>
        <v>0.26400462962962962</v>
      </c>
      <c r="DQ17" s="38">
        <f>(IF(AND(D!$EY63&lt;180),D!GD63+(D!FU63/15-12),0))/24</f>
        <v>0.2619160912857964</v>
      </c>
      <c r="DR17" s="38">
        <f>(IF(AND(D!$FN63&lt;180),D!GD63+(D!FN63/15-12),0))/24</f>
        <v>0.19070462898710819</v>
      </c>
      <c r="DS17" s="38">
        <f>(IF(AND(D!$FP63&lt;180),D!GD63+(D!FP63/15-12),0))/24</f>
        <v>0.15529990514303549</v>
      </c>
      <c r="DT17" s="38">
        <f>D!GD63/24</f>
        <v>0.51436574074074082</v>
      </c>
      <c r="DU17" s="38">
        <f>(DX17+(D!GG63/2))</f>
        <v>0.48510209571186147</v>
      </c>
      <c r="DV17" s="38">
        <f>(IF(AND(D!FS63&lt;180),D!GD63-(D!FS63/15),0))/24</f>
        <v>0.27434004545653223</v>
      </c>
      <c r="DW17" s="38">
        <f>(IF(AND(D!FU63&lt;180),D!GD63-(D!FU63/15),0))/24</f>
        <v>0.26681539019568518</v>
      </c>
      <c r="DX17" s="38">
        <f>(IF(AND(D!$FC63&lt;180),D!GD63-(D!GB63/15),0))/24</f>
        <v>0.20828810013792651</v>
      </c>
      <c r="DY17" s="40">
        <f t="shared" si="17"/>
        <v>0.2013773148148148</v>
      </c>
      <c r="DZ17" s="41">
        <v>13</v>
      </c>
      <c r="EA17" s="38">
        <f>(IF(AND(D!$FC18&lt;180),D!$FG18+D!$FE18/15-12,0))/24</f>
        <v>0.30341897040907401</v>
      </c>
      <c r="EB17" s="38">
        <f>(IF(AND(D!$FA18&lt;180),D!$FG18+D!$FA18/15-12,0))/24</f>
        <v>0.28312240789537996</v>
      </c>
      <c r="EC17" s="39">
        <f t="shared" si="18"/>
        <v>0.24681712962962962</v>
      </c>
      <c r="ED17" s="38">
        <f>(IF(AND(D!$EY18&lt;180),D!FG18+(D!EY18/15-12),0))/24</f>
        <v>0.24472916482575136</v>
      </c>
      <c r="EE17" s="38">
        <f>(IF(AND(D!$ER18&lt;180),D!FG18+(D!ER18/15-12),0))/24</f>
        <v>0.17610747152521725</v>
      </c>
      <c r="EF17" s="38">
        <f>(IF(AND(D!$ET18&lt;180),D!FG18+(D!ET18/15-12),0))/24</f>
        <v>0.1448432279637705</v>
      </c>
      <c r="EG17" s="38">
        <f>D!FG18/24</f>
        <v>0.51761574074074079</v>
      </c>
      <c r="EH17" s="38">
        <f>(EK17+(D!FK18/2))</f>
        <v>0.48827083794907944</v>
      </c>
      <c r="EI17" s="38">
        <f>(IF(AND(D!EW18&lt;180),D!FG18-(D!EW18/15),0))/24</f>
        <v>0.29833032307744739</v>
      </c>
      <c r="EJ17" s="38">
        <f>(IF(AND(D!EY18&lt;180),D!FG18-(D!EY18/15),0))/24</f>
        <v>0.29050231665573018</v>
      </c>
      <c r="EK17" s="38">
        <f>(IF(AND(D!$FC18&lt;180),D!$FG18-(D!$FE18/15),0))/24</f>
        <v>0.23181251107240755</v>
      </c>
      <c r="EL17" s="40">
        <f t="shared" si="19"/>
        <v>0.22468750000000001</v>
      </c>
      <c r="EM17" s="41">
        <v>13</v>
      </c>
      <c r="EN17" s="38">
        <f>(IF(AND(D!FZ18&lt;180),D!GD18+(D!GB18/15-12),0))/24</f>
        <v>0.28515157315332562</v>
      </c>
      <c r="EO17" s="38">
        <f>(IF(AND(D!$FX18&lt;180),D!$GD18+(D!$FX18/15-12),0))/24</f>
        <v>0.26415576555169767</v>
      </c>
      <c r="EP17" s="39">
        <f t="shared" si="20"/>
        <v>0.22578703703703704</v>
      </c>
      <c r="EQ17" s="38">
        <f>(IF(AND(D!$FU18&lt;180),D!$GD18+(D!$FU18/15-12),0))/24</f>
        <v>0.22369956983679426</v>
      </c>
      <c r="ER17" s="38">
        <f>(IF(AND(D!$FN18&lt;180),D!$GD18+(D!$FN18/15-12),0))/24</f>
        <v>0.15564080681098499</v>
      </c>
      <c r="ES17" s="38">
        <f>(IF(AND(D!$FP18&lt;180),D!$GD18+(D!$FP18/15-12),0))/24</f>
        <v>0.12726640581316362</v>
      </c>
      <c r="ET17" s="38">
        <f>D!GD18/24</f>
        <v>0.51378240740740744</v>
      </c>
      <c r="EU17" s="38">
        <f>(EX17+(D!GG18/2))</f>
        <v>0.48305640574914177</v>
      </c>
      <c r="EV17" s="38">
        <f>(IF(AND(D!$FS18&lt;180),D!$GD18-(D!$FS18/15),0))/24</f>
        <v>0.31225679524753253</v>
      </c>
      <c r="EW17" s="38">
        <f>(IF(AND(D!$FU18&lt;180),D!$GD18-(D!$FU18/15),0))/24</f>
        <v>0.3038652449780207</v>
      </c>
      <c r="EX17" s="38">
        <f>(IF(AND(D!$FZ18&lt;180),D!$GD18-(D!$GB18/15),0))/24</f>
        <v>0.24241324166148934</v>
      </c>
      <c r="EY17" s="40">
        <f t="shared" si="23"/>
        <v>0.23945601851851853</v>
      </c>
      <c r="EZ17" s="41">
        <v>13</v>
      </c>
    </row>
    <row r="18" spans="1:156" ht="12.75" customHeight="1" x14ac:dyDescent="0.2">
      <c r="A18" s="38">
        <f>(IF(AND(D!FC235&lt;180),D!FG235+(D!FE235/15-12),0))/24</f>
        <v>0.27234083761030886</v>
      </c>
      <c r="B18" s="38">
        <f>(IF(AND(D!FA235&lt;180),D!FG235+(D!FA235/15-12),0))/24</f>
        <v>0.25110062164058528</v>
      </c>
      <c r="C18" s="39">
        <f t="shared" si="0"/>
        <v>0.21207175925925925</v>
      </c>
      <c r="D18" s="38">
        <f>(IF(AND(D!$EY235&lt;180),D!$FG235+(D!$EY235/15-12),0))/24</f>
        <v>0.20999019143969566</v>
      </c>
      <c r="E18" s="38">
        <f>(IF(AND(D!$ER235&lt;180),D!$FG235+(D!$ER235/15-12),0))/24</f>
        <v>0.14190948697556646</v>
      </c>
      <c r="F18" s="38">
        <f>(IF(AND(D!$ET235&lt;180),D!$FG235+(D!$ET235/15-12),0))/24</f>
        <v>0.11417231224426468</v>
      </c>
      <c r="G18" s="38">
        <f>D!FG235/24</f>
        <v>0.50411574074074073</v>
      </c>
      <c r="H18" s="38">
        <f>(K18+(D!FK235/2))</f>
        <v>0.47294041765543404</v>
      </c>
      <c r="I18" s="38">
        <f>(IF(AND(D!$EW235&lt;180),D!$FG235-(D!$EW235/15),0))/24</f>
        <v>0.30680691004144861</v>
      </c>
      <c r="J18" s="38">
        <f>(IF(AND(D!$EY235&lt;180),D!$FG235-(D!$EY235/15),0))/24</f>
        <v>0.29824129004178573</v>
      </c>
      <c r="K18" s="38">
        <f>(IF(AND(D!$FC235&lt;180),D!$FG235-(D!$FE235/15),0))/24</f>
        <v>0.23589064387117251</v>
      </c>
      <c r="L18" s="40">
        <f t="shared" si="21"/>
        <v>0.23239583333333333</v>
      </c>
      <c r="M18" s="41">
        <v>14</v>
      </c>
      <c r="N18" s="38">
        <f>(IF(AND(D!FZ235&lt;180),D!GD235+(D!GB235/15-12),0))/24</f>
        <v>0.27387951106412151</v>
      </c>
      <c r="O18" s="38">
        <f>(IF(AND(D!FX235&lt;180),D!GD235+(D!FX235/15-12),0))/24</f>
        <v>0.25323087538778127</v>
      </c>
      <c r="P18" s="39">
        <f t="shared" si="1"/>
        <v>0.21582175925925925</v>
      </c>
      <c r="Q18" s="38">
        <f>(IF(AND(D!$FU235&lt;180),D!$GD235+(D!$FU235/15-12),0))/24</f>
        <v>0.21373658570340756</v>
      </c>
      <c r="R18" s="38">
        <f>(IF(AND(D!$FN235&lt;180),D!$GD235+(D!$FN235/15-12),0))/24</f>
        <v>0.1455951940162917</v>
      </c>
      <c r="S18" s="38">
        <f>(IF(AND(D!$FP235&lt;180),D!$GD235+(D!$FP235/15-12),0))/24</f>
        <v>0.11611563256153046</v>
      </c>
      <c r="T18" s="38">
        <f>D!GD235/24</f>
        <v>0.49699074074074073</v>
      </c>
      <c r="U18" s="38">
        <f>(X18+(D!GG235/2))</f>
        <v>0.46691927806038369</v>
      </c>
      <c r="V18" s="38">
        <f>(IF(AND(D!$FS235&lt;180),D!$GD235-(D!$FS235/15),0))/24</f>
        <v>0.28837860103008989</v>
      </c>
      <c r="W18" s="38">
        <f>(IF(AND(D!$FU235&lt;180),D!$GD235-(D!$FU235/15),0))/24</f>
        <v>0.28024489577807388</v>
      </c>
      <c r="X18" s="38">
        <f>(IF(AND(D!$FZ235&lt;180),D!$GD235-(D!$GB235/15),0))/24</f>
        <v>0.22010197041735993</v>
      </c>
      <c r="Y18" s="40">
        <f t="shared" si="22"/>
        <v>0.21615740740740741</v>
      </c>
      <c r="Z18" s="41">
        <v>14</v>
      </c>
      <c r="AA18" s="38">
        <f>(IF(AND(D!FC193&lt;180),D!FG193+(D!FE193/15-12),0))/24</f>
        <v>0.29301353779354872</v>
      </c>
      <c r="AB18" s="38">
        <f>(IF(AND(D!FA193&lt;180),D!FG193+(D!FA193/15-12),0))/24</f>
        <v>0.27283000978162358</v>
      </c>
      <c r="AC18" s="39">
        <f t="shared" si="2"/>
        <v>0.2371412037037037</v>
      </c>
      <c r="AD18" s="38">
        <f>(IF(AND(D!$EY193&lt;180),D!$FG193+(D!$EY193/15-12),0))/24</f>
        <v>0.2350597560281518</v>
      </c>
      <c r="AE18" s="38">
        <f>(IF(AND(D!$ER193&lt;180),D!$FG193+(D!$ER193/15-12),0))/24</f>
        <v>0.16549120951566618</v>
      </c>
      <c r="AF18" s="38">
        <f>(IF(AND(D!$ET193&lt;180),D!$FG193+(D!$ET193/15-12),0))/24</f>
        <v>0.1323516057309336</v>
      </c>
      <c r="AG18" s="38">
        <f>D!FG193/24</f>
        <v>0.49807407407407406</v>
      </c>
      <c r="AH18" s="38">
        <f>(AK18+(D!FK193/2))</f>
        <v>0.46909718319137556</v>
      </c>
      <c r="AI18" s="38">
        <f>(IF(AND(D!$EW193&lt;180),D!$FG193-(D!$EW193/15),0))/24</f>
        <v>0.26872051377860434</v>
      </c>
      <c r="AJ18" s="38">
        <f>(IF(AND(D!$EY193&lt;180),D!$FG193-(D!$EY193/15),0))/24</f>
        <v>0.26108839211999629</v>
      </c>
      <c r="AK18" s="38">
        <f>(IF(AND(D!$FC193&lt;180),D!$FG193-(D!$FE193/15),0))/24</f>
        <v>0.20313461035459934</v>
      </c>
      <c r="AL18" s="40">
        <f t="shared" si="3"/>
        <v>0.19643518518518518</v>
      </c>
      <c r="AM18" s="41">
        <v>14</v>
      </c>
      <c r="AN18" s="38">
        <f>(IF(AND(D!FZ193&lt;180),D!GD193+(D!GB193/15-12),0))/24</f>
        <v>0.32258633244029161</v>
      </c>
      <c r="AO18" s="38">
        <f>(IF(AND(D!FX193&lt;180),D!GD193+(D!FX193/15-12),0))/24</f>
        <v>0.30171511142686785</v>
      </c>
      <c r="AP18" s="39">
        <f t="shared" si="4"/>
        <v>0.26579861111111108</v>
      </c>
      <c r="AQ18" s="38">
        <f>(IF(AND(D!$FU193&lt;180),D!$GD193+(D!$FU193/15-12),0))/24</f>
        <v>0.2637183499364405</v>
      </c>
      <c r="AR18" s="38">
        <f>(IF(AND(D!$FN193&lt;180),D!$GD193+(D!$FN193/15-12),0))/24</f>
        <v>0.18990057415154848</v>
      </c>
      <c r="AS18" s="38">
        <f>(IF(AND(D!$FP193&lt;180),D!$GD193+(D!$FP193/15-12),0))/24</f>
        <v>0.15167302431209984</v>
      </c>
      <c r="AT18" s="38">
        <f>D!GD193/24</f>
        <v>0.50474074074074071</v>
      </c>
      <c r="AU18" s="38">
        <f>(AX18+(D!GG193/2))</f>
        <v>0.47530674948881513</v>
      </c>
      <c r="AV18" s="38">
        <f>(IF(AND(D!$FS193&lt;180),D!$GD193-(D!$FS193/15),0))/24</f>
        <v>0.25328940725502047</v>
      </c>
      <c r="AW18" s="38">
        <f>(IF(AND(D!$FU193&lt;180),D!$GD193-(D!$FU193/15),0))/24</f>
        <v>0.24576313154504092</v>
      </c>
      <c r="AX18" s="38">
        <f>(IF(AND(D!$FZ193&lt;180),D!$GD193-(D!$GB193/15),0))/24</f>
        <v>0.18689514904118984</v>
      </c>
      <c r="AY18" s="40">
        <f t="shared" si="5"/>
        <v>0.18019675925925926</v>
      </c>
      <c r="AZ18" s="41">
        <v>14</v>
      </c>
      <c r="BA18" s="38">
        <f>(IF(AND(D!FC151&lt;180),D!FG151+(D!FE151/15-12),0))/24</f>
        <v>0.35551190575328095</v>
      </c>
      <c r="BB18" s="38">
        <f>(IF(AND(D!FA151&lt;180),D!FG151+(D!FA151/15-12),0))/24</f>
        <v>0.33232799951423414</v>
      </c>
      <c r="BC18" s="39">
        <f t="shared" si="6"/>
        <v>0.29380787037037037</v>
      </c>
      <c r="BD18" s="38">
        <f>(IF(AND(D!$EY151&lt;180),D!$FG151+(D!$EY151/15-12),0))/24</f>
        <v>0.2917235409349116</v>
      </c>
      <c r="BE18" s="38">
        <f>(IF(AND(D!$ER151&lt;180),D!$FG151+(D!$ER151/15-12),0))/24</f>
        <v>0.21039787782768901</v>
      </c>
      <c r="BF18" s="38">
        <f>(IF(AND(D!$ET151&lt;180),D!$FG151+D!$ET151/15-12,0))/24</f>
        <v>0.16558043189765659</v>
      </c>
      <c r="BG18" s="38">
        <f>D!FG151/24</f>
        <v>0.51111574074074084</v>
      </c>
      <c r="BH18" s="38">
        <f>(BK18+(D!FK151/2))</f>
        <v>0.47922155833155611</v>
      </c>
      <c r="BI18" s="38">
        <f>(IF(AND(D!$EW151&lt;180),D!$FG151-(D!$EW151/15),0))/24</f>
        <v>0.23836567878575574</v>
      </c>
      <c r="BJ18" s="38">
        <f>(IF(AND(D!$EY151&lt;180),D!$FG151-(D!$EY151/15),0))/24</f>
        <v>0.23050794054657001</v>
      </c>
      <c r="BK18" s="38">
        <f>(IF(AND(D!$FC151&lt;180),D!$FG151-(D!$FE151/15),0))/24</f>
        <v>0.16671957572820065</v>
      </c>
      <c r="BL18" s="40">
        <f t="shared" si="7"/>
        <v>0.15972222222222224</v>
      </c>
      <c r="BM18" s="41">
        <v>14</v>
      </c>
      <c r="BN18" s="38">
        <f>(IF(AND(D!FZ151&lt;180),D!GD151+(D!GB151/15-12),0))/24</f>
        <v>0.37942049206879941</v>
      </c>
      <c r="BO18" s="38">
        <f>(IF(AND(D!FX151&lt;180),D!GD151+(D!FX151/15-12),0))/24</f>
        <v>0.35297259623645122</v>
      </c>
      <c r="BP18" s="39">
        <f t="shared" si="8"/>
        <v>0.31077546296296293</v>
      </c>
      <c r="BQ18" s="38">
        <f>(IF(AND(D!$FU151&lt;180),D!$GD151+(D!$FU151/15-12),0))/24</f>
        <v>0.30868733514614932</v>
      </c>
      <c r="BR18" s="38">
        <f>(IF(AND(D!$FN151&lt;180),D!$GD151+(D!$FN151/15-12),0))/24</f>
        <v>0.21956524109949835</v>
      </c>
      <c r="BS18" s="38">
        <f>(IF(AND(D!$FP151&lt;180),D!$GD151+(D!$FP151/15-12),0))/24</f>
        <v>0.16874081453029985</v>
      </c>
      <c r="BT18" s="38">
        <f>D!GD151/24</f>
        <v>0.51199074074074069</v>
      </c>
      <c r="BU18" s="38">
        <f>(BX18+(D!GG151/2))</f>
        <v>0.47662416227941562</v>
      </c>
      <c r="BV18" s="38">
        <f>(IF(AND(D!$FS151&lt;180),D!$GD151-(D!$FS151/15),0))/24</f>
        <v>0.22366875068240022</v>
      </c>
      <c r="BW18" s="38">
        <f>(IF(AND(D!$FU151&lt;180),D!$GD151-(D!$FU151/15),0))/24</f>
        <v>0.21529414633533206</v>
      </c>
      <c r="BX18" s="38">
        <f>(IF(AND(D!$FZ151&lt;180),D!$GD151-(D!$GB151/15),0))/24</f>
        <v>0.14456098941268195</v>
      </c>
      <c r="BY18" s="40">
        <f t="shared" si="9"/>
        <v>0.13782407407407407</v>
      </c>
      <c r="BZ18" s="41">
        <v>14</v>
      </c>
      <c r="CA18" s="38">
        <f>(IF(AND(D!FC110&lt;180),D!FG110+D!FE110/15-12,0))/24</f>
        <v>0.3816755177681837</v>
      </c>
      <c r="CB18" s="38">
        <f>(IF(AND(D!FA110&lt;180),D!FG110+D!FA110/15-12,0))/24</f>
        <v>0.35413999729019591</v>
      </c>
      <c r="CC18" s="39">
        <f t="shared" si="10"/>
        <v>0.31078703703703703</v>
      </c>
      <c r="CD18" s="38">
        <f>(IF(AND(D!$EY110&lt;180),D!$FG110+(D!$EY110/15-12),0))/24</f>
        <v>0.30869838017443968</v>
      </c>
      <c r="CE18" s="38">
        <f>(IF(AND(D!$ER110&lt;180),D!$FG110+(D!$ER110/15-12),0))/24</f>
        <v>0.21739863040244209</v>
      </c>
      <c r="CF18" s="38">
        <f>(IF(AND(D!$ET110&lt;180),D!$FG110+(D!$ET110/15-12),0))/24</f>
        <v>0.16497209641974844</v>
      </c>
      <c r="CG18" s="38">
        <f>D!FG110/24</f>
        <v>0.50807407407407412</v>
      </c>
      <c r="CH18" s="38">
        <f>(CK18+(D!FK110/2))</f>
        <v>0.47158550527720211</v>
      </c>
      <c r="CI18" s="38">
        <f>(IF(AND(D!$EW110&lt;180),D!$FG110-(D!$EW110/15),0))/24</f>
        <v>0.21598483110951094</v>
      </c>
      <c r="CJ18" s="38">
        <f>(IF(AND(D!$EY110&lt;180),D!$FG110-(D!$EY110/15),0))/24</f>
        <v>0.20744976797370854</v>
      </c>
      <c r="CK18" s="38">
        <f>(IF(AND(D!$FC110&lt;180),D!$FG110-(D!$FE110/15),0))/24</f>
        <v>0.13447263037996451</v>
      </c>
      <c r="CL18" s="40">
        <f t="shared" si="11"/>
        <v>0.1272337962962963</v>
      </c>
      <c r="CM18" s="41">
        <v>14</v>
      </c>
      <c r="CN18" s="38">
        <f>(IF(AND(D!FZ110&lt;180),D!GD110+(D!GB110/15-12),0))/24</f>
        <v>0.36305576053003991</v>
      </c>
      <c r="CO18" s="38">
        <f>(IF(AND(D!FX110&lt;180),D!GD110+(D!FX110/15-12),0))/24</f>
        <v>0.33812968790539016</v>
      </c>
      <c r="CP18" s="39">
        <f t="shared" si="12"/>
        <v>0.29760416666666667</v>
      </c>
      <c r="CQ18" s="38">
        <f>(IF(AND(D!$FU110&lt;180),D!$GD110+(D!$FU110/15-12),0))/24</f>
        <v>0.29552593288314238</v>
      </c>
      <c r="CR18" s="38">
        <f>(IF(AND(D!$FN110&lt;180),D!$GD110+(D!$FN110/15-12),0))/24</f>
        <v>0.20977243741248586</v>
      </c>
      <c r="CS18" s="38">
        <f>(IF(AND(D!$FP110&lt;180),D!$GD110+(D!$FP110/15-12),0))/24</f>
        <v>0.1614832683947709</v>
      </c>
      <c r="CT18" s="38">
        <f>D!GD110/24</f>
        <v>0.50532407407407398</v>
      </c>
      <c r="CU18" s="38">
        <f>(CX18+(D!GG110/2))</f>
        <v>0.47791326676876611</v>
      </c>
      <c r="CV18" s="38">
        <f>(IF(AND(D!$FS110&lt;180),D!$GD110-(D!$FS110/15),0))/24</f>
        <v>0.22326091170128248</v>
      </c>
      <c r="CW18" s="38">
        <f>(IF(AND(D!$FU110&lt;180),D!$GD110-(D!$FU110/15),0))/24</f>
        <v>0.21512221526500566</v>
      </c>
      <c r="CX18" s="38">
        <f>(IF(AND(D!$FZ110&lt;180),D!$GD110-(D!$FZ110/15),0))/24</f>
        <v>0.16030060065438981</v>
      </c>
      <c r="CY18" s="40">
        <f t="shared" si="13"/>
        <v>0.15335648148148148</v>
      </c>
      <c r="CZ18" s="41">
        <v>14</v>
      </c>
      <c r="DA18" s="38">
        <f>(IF(AND(D!FC64&lt;180),D!FG64+(D!FC64/15-12),0))/24</f>
        <v>0.32919837250777345</v>
      </c>
      <c r="DB18" s="38">
        <f>(IF(AND(D!FA64&lt;180),D!FG64+(D!FA64/15-12),0))/24</f>
        <v>0.3183341606262185</v>
      </c>
      <c r="DC18" s="39">
        <f t="shared" si="14"/>
        <v>0.28126157407407409</v>
      </c>
      <c r="DD18" s="38">
        <f>(IF(AND(D!$EY64&lt;180),D!$FG64+(D!$EY64/15-12),0))/24</f>
        <v>0.27917486848745898</v>
      </c>
      <c r="DE18" s="38">
        <f>(IF(AND(D!$ER64&lt;180),D!$FG64+(D!$ER64/15-12),0))/24</f>
        <v>0.20154350198826432</v>
      </c>
      <c r="DF18" s="38">
        <f>(IF(AND(D!$ET64&lt;180),D!$FG64+(D!$ET64/15-12),0))/24</f>
        <v>0.15980726509120582</v>
      </c>
      <c r="DG18" s="38">
        <f>D!FG64/24</f>
        <v>0.50799074074074069</v>
      </c>
      <c r="DH18" s="38">
        <f>(DK18+(D!FK64/2))</f>
        <v>0.47744218469457678</v>
      </c>
      <c r="DI18" s="38">
        <f>(IF(AND(D!$EW64&lt;180),D!$FG64-(D!$EW64/15),0))/24</f>
        <v>0.2444678695616411</v>
      </c>
      <c r="DJ18" s="38">
        <f>(IF(AND(D!$EY64&lt;180),D!$FG64-(D!$EY64/15),0))/24</f>
        <v>0.23680661299402239</v>
      </c>
      <c r="DK18" s="38">
        <f>(IF(AND(D!$FC64&lt;180),D!$FG64-(D!$FE64/15),0))/24</f>
        <v>0.17570950090169465</v>
      </c>
      <c r="DL18" s="40">
        <f t="shared" si="15"/>
        <v>0.16890046296296299</v>
      </c>
      <c r="DM18" s="41">
        <v>14</v>
      </c>
      <c r="DN18" s="38">
        <f>(IF(AND(D!FZ64&lt;180),D!GD64+D!GB64/15-12,0))/24</f>
        <v>0.32098409397732891</v>
      </c>
      <c r="DO18" s="38">
        <f>(IF(AND(D!FX64&lt;180),D!GD64+D!FX64/15-12,0))/24</f>
        <v>0.30005554840440168</v>
      </c>
      <c r="DP18" s="39">
        <f t="shared" si="16"/>
        <v>0.26453703703703707</v>
      </c>
      <c r="DQ18" s="38">
        <f>(IF(AND(D!$EY64&lt;180),D!GD64+(D!FU64/15-12),0))/24</f>
        <v>0.26245740973838866</v>
      </c>
      <c r="DR18" s="38">
        <f>(IF(AND(D!$FN64&lt;180),D!GD64+(D!FN64/15-12),0))/24</f>
        <v>0.19110230199922609</v>
      </c>
      <c r="DS18" s="38">
        <f>(IF(AND(D!$FP64&lt;180),D!GD64+(D!FP64/15-12),0))/24</f>
        <v>0.15552499874081485</v>
      </c>
      <c r="DT18" s="38">
        <f>D!GD64/24</f>
        <v>0.51415740740740734</v>
      </c>
      <c r="DU18" s="38">
        <f>(DX18+(D!GG64/2))</f>
        <v>0.48489406528793721</v>
      </c>
      <c r="DV18" s="38">
        <f>(IF(AND(D!FS64&lt;180),D!GD64-(D!FS64/15),0))/24</f>
        <v>0.27337842731455658</v>
      </c>
      <c r="DW18" s="38">
        <f>(IF(AND(D!FU64&lt;180),D!GD64-(D!FU64/15),0))/24</f>
        <v>0.26585740507642602</v>
      </c>
      <c r="DX18" s="38">
        <f>(IF(AND(D!$FC64&lt;180),D!GD64-(D!GB64/15),0))/24</f>
        <v>0.20733072083748583</v>
      </c>
      <c r="DY18" s="40">
        <f t="shared" si="17"/>
        <v>0.20067129629629629</v>
      </c>
      <c r="DZ18" s="41">
        <v>14</v>
      </c>
      <c r="EA18" s="38">
        <f>(IF(AND(D!$FC19&lt;180),D!$FG19+D!$FE19/15-12,0))/24</f>
        <v>0.30402791977709365</v>
      </c>
      <c r="EB18" s="38">
        <f>(IF(AND(D!$FA19&lt;180),D!$FG19+D!$FA19/15-12,0))/24</f>
        <v>0.28374645115499231</v>
      </c>
      <c r="EC18" s="39">
        <f t="shared" si="18"/>
        <v>0.24748842592592593</v>
      </c>
      <c r="ED18" s="38">
        <f>(IF(AND(D!$EY19&lt;180),D!FG19+(D!EY19/15-12),0))/24</f>
        <v>0.24540976909501835</v>
      </c>
      <c r="EE18" s="38">
        <f>(IF(AND(D!$ER19&lt;180),D!FG19+(D!ER19/15-12),0))/24</f>
        <v>0.17673925038825641</v>
      </c>
      <c r="EF18" s="38">
        <f>(IF(AND(D!$ET19&lt;180),D!FG19+(D!ET19/15-12),0))/24</f>
        <v>0.14535195171486862</v>
      </c>
      <c r="EG18" s="38">
        <f>D!FG19/24</f>
        <v>0.51761574074074079</v>
      </c>
      <c r="EH18" s="38">
        <f>(EK18+(D!FK19/2))</f>
        <v>0.48830666539970308</v>
      </c>
      <c r="EI18" s="38">
        <f>(IF(AND(D!EW19&lt;180),D!FG19-(D!EW19/15),0))/24</f>
        <v>0.29763324187058388</v>
      </c>
      <c r="EJ18" s="38">
        <f>(IF(AND(D!EY19&lt;180),D!FG19-(D!EY19/15),0))/24</f>
        <v>0.28982171238646315</v>
      </c>
      <c r="EK18" s="38">
        <f>(IF(AND(D!$FC19&lt;180),D!$FG19-(D!$FE19/15),0))/24</f>
        <v>0.23120356170438783</v>
      </c>
      <c r="EL18" s="40">
        <f t="shared" si="19"/>
        <v>0.22398148148148148</v>
      </c>
      <c r="EM18" s="41">
        <v>14</v>
      </c>
      <c r="EN18" s="38">
        <f>(IF(AND(D!FZ19&lt;180),D!GD19+(D!GB19/15-12),0))/24</f>
        <v>0.28571057711289038</v>
      </c>
      <c r="EO18" s="38">
        <f>(IF(AND(D!$FX19&lt;180),D!$GD19+(D!$FX19/15-12),0))/24</f>
        <v>0.2647369338709572</v>
      </c>
      <c r="EP18" s="39">
        <f t="shared" si="20"/>
        <v>0.22642361111111112</v>
      </c>
      <c r="EQ18" s="38">
        <f>(IF(AND(D!$FU19&lt;180),D!$GD19+(D!$FU19/15-12),0))/24</f>
        <v>0.2243407408384486</v>
      </c>
      <c r="ER18" s="38">
        <f>(IF(AND(D!$FN19&lt;180),D!$GD19+(D!$FN19/15-12),0))/24</f>
        <v>0.15628150584628533</v>
      </c>
      <c r="ES18" s="38">
        <f>(IF(AND(D!$FP19&lt;180),D!$GD19+(D!$FP19/15-12),0))/24</f>
        <v>0.12784488034785704</v>
      </c>
      <c r="ET18" s="38">
        <f>D!GD19/24</f>
        <v>0.5140324074074073</v>
      </c>
      <c r="EU18" s="38">
        <f>(EX18+(D!GG19/2))</f>
        <v>0.48334748927018645</v>
      </c>
      <c r="EV18" s="38">
        <f>(IF(AND(D!$FS19&lt;180),D!$GD19-(D!$FS19/15),0))/24</f>
        <v>0.31209963104634053</v>
      </c>
      <c r="EW18" s="38">
        <f>(IF(AND(D!$FU19&lt;180),D!$GD19-(D!$FU19/15),0))/24</f>
        <v>0.30372407397636608</v>
      </c>
      <c r="EX18" s="38">
        <f>(IF(AND(D!$FZ19&lt;180),D!$GD19-(D!$GB19/15),0))/24</f>
        <v>0.2423542377019243</v>
      </c>
      <c r="EY18" s="40">
        <f t="shared" si="23"/>
        <v>0.23875000000000002</v>
      </c>
      <c r="EZ18" s="41">
        <v>14</v>
      </c>
    </row>
    <row r="19" spans="1:156" ht="12.75" customHeight="1" x14ac:dyDescent="0.2">
      <c r="A19" s="38">
        <f>(IF(AND(D!FC236&lt;180),D!FG236+(D!FE236/15-12),0))/24</f>
        <v>0.27258027637268717</v>
      </c>
      <c r="B19" s="38">
        <f>(IF(AND(D!FA236&lt;180),D!FG236+(D!FA236/15-12),0))/24</f>
        <v>0.25133222680747785</v>
      </c>
      <c r="C19" s="39">
        <f t="shared" si="0"/>
        <v>0.21228009259259259</v>
      </c>
      <c r="D19" s="38">
        <f>(IF(AND(D!$EY236&lt;180),D!$FG236+(D!$EY236/15-12),0))/24</f>
        <v>0.21020100738107617</v>
      </c>
      <c r="E19" s="38">
        <f>(IF(AND(D!$ER236&lt;180),D!$FG236+(D!$ER236/15-12),0))/24</f>
        <v>0.14211891647392458</v>
      </c>
      <c r="F19" s="38">
        <f>(IF(AND(D!$ET236&lt;180),D!$FG236+(D!$ET236/15-12),0))/24</f>
        <v>0.11440090784562613</v>
      </c>
      <c r="G19" s="38">
        <f>D!FG236/24</f>
        <v>0.50444907407407413</v>
      </c>
      <c r="H19" s="38">
        <f>(K19+(D!FK236/2))</f>
        <v>0.47325943957826866</v>
      </c>
      <c r="I19" s="38">
        <f>(IF(AND(D!$EW236&lt;180),D!$FG236-(D!$EW236/15),0))/24</f>
        <v>0.3072682871884177</v>
      </c>
      <c r="J19" s="38">
        <f>(IF(AND(D!$EY236&lt;180),D!$FG236-(D!$EY236/15),0))/24</f>
        <v>0.2986971407670721</v>
      </c>
      <c r="K19" s="38">
        <f>(IF(AND(D!$FC236&lt;180),D!$FG236-(D!$FE236/15),0))/24</f>
        <v>0.23631787177546112</v>
      </c>
      <c r="L19" s="40">
        <f t="shared" si="21"/>
        <v>0.23310185185185184</v>
      </c>
      <c r="M19" s="41">
        <v>15</v>
      </c>
      <c r="N19" s="38">
        <f>(IF(AND(D!FZ236&lt;180),D!GD236+(D!GB236/15-12),0))/24</f>
        <v>0.27355233714580335</v>
      </c>
      <c r="O19" s="38">
        <f>(IF(AND(D!FX236&lt;180),D!GD236+(D!FX236/15-12),0))/24</f>
        <v>0.25287908694392164</v>
      </c>
      <c r="P19" s="39">
        <f t="shared" si="1"/>
        <v>0.21539351851851851</v>
      </c>
      <c r="Q19" s="38">
        <f>(IF(AND(D!$FU236&lt;180),D!$GD236+(D!$FU236/15-12),0))/24</f>
        <v>0.21331450514792225</v>
      </c>
      <c r="R19" s="38">
        <f>(IF(AND(D!$FN236&lt;180),D!$GD236+(D!$FN236/15-12),0))/24</f>
        <v>0.14518591184822408</v>
      </c>
      <c r="S19" s="38">
        <f>(IF(AND(D!$FP236&lt;180),D!$GD236+(D!$FP236/15-12),0))/24</f>
        <v>0.11579656693028406</v>
      </c>
      <c r="T19" s="38">
        <f>D!GD236/24</f>
        <v>0.49711574074074072</v>
      </c>
      <c r="U19" s="38">
        <f>(X19+(D!GG236/2))</f>
        <v>0.46699682474180015</v>
      </c>
      <c r="V19" s="38">
        <f>(IF(AND(D!$FS236&lt;180),D!$GD236-(D!$FS236/15),0))/24</f>
        <v>0.28906967652881699</v>
      </c>
      <c r="W19" s="38">
        <f>(IF(AND(D!$FU236&lt;180),D!$GD236-(D!$FU236/15),0))/24</f>
        <v>0.28091697633355922</v>
      </c>
      <c r="X19" s="38">
        <f>(IF(AND(D!$FZ236&lt;180),D!$GD236-(D!$GB236/15),0))/24</f>
        <v>0.22067914433567812</v>
      </c>
      <c r="Y19" s="40">
        <f t="shared" si="22"/>
        <v>0.21686342592592592</v>
      </c>
      <c r="Z19" s="41">
        <v>15</v>
      </c>
      <c r="AA19" s="38">
        <f>(IF(AND(D!FC194&lt;180),D!FG194+(D!FE194/15-12),0))/24</f>
        <v>0.29216093244837993</v>
      </c>
      <c r="AB19" s="38">
        <f>(IF(AND(D!FA194&lt;180),D!FG194+(D!FA194/15-12),0))/24</f>
        <v>0.27197714430778724</v>
      </c>
      <c r="AC19" s="39">
        <f t="shared" si="2"/>
        <v>0.23626157407407408</v>
      </c>
      <c r="AD19" s="38">
        <f>(IF(AND(D!$EY194&lt;180),D!$FG194+(D!$EY194/15-12),0))/24</f>
        <v>0.23417616229022994</v>
      </c>
      <c r="AE19" s="38">
        <f>(IF(AND(D!$ER194&lt;180),D!$FG194+(D!$ER194/15-12),0))/24</f>
        <v>0.164694487482588</v>
      </c>
      <c r="AF19" s="38">
        <f>(IF(AND(D!$ET194&lt;180),D!$FG194+(D!$ET194/15-12),0))/24</f>
        <v>0.1316981902314264</v>
      </c>
      <c r="AG19" s="38">
        <f>D!FG194/24</f>
        <v>0.49790740740740747</v>
      </c>
      <c r="AH19" s="38">
        <f>(AK19+(D!FK194/2))</f>
        <v>0.46891502232833243</v>
      </c>
      <c r="AI19" s="38">
        <f>(IF(AND(D!$EW194&lt;180),D!$FG194-(D!$EW194/15),0))/24</f>
        <v>0.26928188619690768</v>
      </c>
      <c r="AJ19" s="38">
        <f>(IF(AND(D!$EY194&lt;180),D!$FG194-(D!$EY194/15),0))/24</f>
        <v>0.26163865252458501</v>
      </c>
      <c r="AK19" s="38">
        <f>(IF(AND(D!$FC194&lt;180),D!$FG194-(D!$FE194/15),0))/24</f>
        <v>0.203653882366435</v>
      </c>
      <c r="AL19" s="40">
        <f t="shared" si="3"/>
        <v>0.19714120370370369</v>
      </c>
      <c r="AM19" s="41">
        <v>15</v>
      </c>
      <c r="AN19" s="38">
        <f>(IF(AND(D!FZ194&lt;180),D!GD194+(D!GB194/15-12),0))/24</f>
        <v>0.32150978527781243</v>
      </c>
      <c r="AO19" s="38">
        <f>(IF(AND(D!FX194&lt;180),D!GD194+(D!FX194/15-12),0))/24</f>
        <v>0.30068549112214904</v>
      </c>
      <c r="AP19" s="39">
        <f t="shared" si="4"/>
        <v>0.26481481481481478</v>
      </c>
      <c r="AQ19" s="38">
        <f>(IF(AND(D!$FU194&lt;180),D!$GD194+(D!$FU194/15-12),0))/24</f>
        <v>0.26273420295301814</v>
      </c>
      <c r="AR19" s="38">
        <f>(IF(AND(D!$FN194&lt;180),D!$GD194+(D!$FN194/15-12),0))/24</f>
        <v>0.18911130851434466</v>
      </c>
      <c r="AS19" s="38">
        <f>(IF(AND(D!$FP194&lt;180),D!$GD194+(D!$FP194/15-12),0))/24</f>
        <v>0.15107800580074407</v>
      </c>
      <c r="AT19" s="38">
        <f>D!GD194/24</f>
        <v>0.50449074074074074</v>
      </c>
      <c r="AU19" s="38">
        <f>(AX19+(D!GG194/2))</f>
        <v>0.47510294957834354</v>
      </c>
      <c r="AV19" s="38">
        <f>(IF(AND(D!$FS194&lt;180),D!$GD194-(D!$FS194/15),0))/24</f>
        <v>0.2537697988308581</v>
      </c>
      <c r="AW19" s="38">
        <f>(IF(AND(D!$FU194&lt;180),D!$GD194-(D!$FU194/15),0))/24</f>
        <v>0.24624727852846326</v>
      </c>
      <c r="AX19" s="38">
        <f>(IF(AND(D!$FZ194&lt;180),D!$GD194-(D!$GB194/15),0))/24</f>
        <v>0.18747169620366896</v>
      </c>
      <c r="AY19" s="40">
        <f t="shared" si="5"/>
        <v>0.18019675925925926</v>
      </c>
      <c r="AZ19" s="41">
        <v>15</v>
      </c>
      <c r="BA19" s="38">
        <f>(IF(AND(D!FC152&lt;180),D!FG152+(D!FE152/15-12),0))/24</f>
        <v>0.35449034875439217</v>
      </c>
      <c r="BB19" s="38">
        <f>(IF(AND(D!FA152&lt;180),D!FG152+(D!FA152/15-12),0))/24</f>
        <v>0.33140478286958752</v>
      </c>
      <c r="BC19" s="39">
        <f t="shared" si="6"/>
        <v>0.29299768518518515</v>
      </c>
      <c r="BD19" s="38">
        <f>(IF(AND(D!$EY152&lt;180),D!$FG152+(D!$EY152/15-12),0))/24</f>
        <v>0.29091466912982805</v>
      </c>
      <c r="BE19" s="38">
        <f>(IF(AND(D!$ER152&lt;180),D!$FG152+(D!$ER152/15-12),0))/24</f>
        <v>0.2098615305453988</v>
      </c>
      <c r="BF19" s="38">
        <f>(IF(AND(D!$ET152&lt;180),D!$FG152+D!$ET152/15-12,0))/24</f>
        <v>0.16526448899727772</v>
      </c>
      <c r="BG19" s="38">
        <f>D!FG152/24</f>
        <v>0.51094907407407408</v>
      </c>
      <c r="BH19" s="38">
        <f>(BK19+(D!FK152/2))</f>
        <v>0.47916123426179202</v>
      </c>
      <c r="BI19" s="38">
        <f>(IF(AND(D!$EW152&lt;180),D!$FG152-(D!$EW152/15),0))/24</f>
        <v>0.23882531017165756</v>
      </c>
      <c r="BJ19" s="38">
        <f>(IF(AND(D!$EY152&lt;180),D!$FG152-(D!$EY152/15),0))/24</f>
        <v>0.23098347901832009</v>
      </c>
      <c r="BK19" s="38">
        <f>(IF(AND(D!$FC152&lt;180),D!$FG152-(D!$FE152/15),0))/24</f>
        <v>0.16740779939375602</v>
      </c>
      <c r="BL19" s="40">
        <f t="shared" si="7"/>
        <v>0.16042824074074075</v>
      </c>
      <c r="BM19" s="41">
        <v>15</v>
      </c>
      <c r="BN19" s="38">
        <f>(IF(AND(D!FZ152&lt;180),D!GD152+(D!GB152/15-12),0))/24</f>
        <v>0.37890113186791735</v>
      </c>
      <c r="BO19" s="38">
        <f>(IF(AND(D!FX152&lt;180),D!GD152+(D!FX152/15-12),0))/24</f>
        <v>0.35254739642907934</v>
      </c>
      <c r="BP19" s="39">
        <f t="shared" si="8"/>
        <v>0.3104513888888889</v>
      </c>
      <c r="BQ19" s="38">
        <f>(IF(AND(D!$FU152&lt;180),D!$GD152+(D!$FU152/15-12),0))/24</f>
        <v>0.3083640820279881</v>
      </c>
      <c r="BR19" s="38">
        <f>(IF(AND(D!$FN152&lt;180),D!$GD152+(D!$FN152/15-12),0))/24</f>
        <v>0.21943900234640823</v>
      </c>
      <c r="BS19" s="38">
        <f>(IF(AND(D!$FP152&lt;180),D!$GD152+(D!$FP152/15-12),0))/24</f>
        <v>0.16876084011781556</v>
      </c>
      <c r="BT19" s="38">
        <f>D!GD152/24</f>
        <v>0.51203240740740741</v>
      </c>
      <c r="BU19" s="38">
        <f>(BX19+(D!GG152/2))</f>
        <v>0.47676388248744273</v>
      </c>
      <c r="BV19" s="38">
        <f>(IF(AND(D!$FS152&lt;180),D!$GD152-(D!$FS152/15),0))/24</f>
        <v>0.22406110922520475</v>
      </c>
      <c r="BW19" s="38">
        <f>(IF(AND(D!$FU152&lt;180),D!$GD152-(D!$FU152/15),0))/24</f>
        <v>0.21570073278682669</v>
      </c>
      <c r="BX19" s="38">
        <f>(IF(AND(D!$FZ152&lt;180),D!$GD152-(D!$GB152/15),0))/24</f>
        <v>0.14516368294689749</v>
      </c>
      <c r="BY19" s="40">
        <f t="shared" si="9"/>
        <v>0.13853009259259261</v>
      </c>
      <c r="BZ19" s="41">
        <v>15</v>
      </c>
      <c r="CA19" s="38">
        <f>(IF(AND(D!FC111&lt;180),D!FG111+D!FE111/15-12,0))/24</f>
        <v>0.38200712783967344</v>
      </c>
      <c r="CB19" s="38">
        <f>(IF(AND(D!FA111&lt;180),D!FG111+D!FA111/15-12,0))/24</f>
        <v>0.35444120977865801</v>
      </c>
      <c r="CC19" s="39">
        <f t="shared" si="10"/>
        <v>0.31105324074074076</v>
      </c>
      <c r="CD19" s="38">
        <f>(IF(AND(D!$EY111&lt;180),D!$FG111+(D!$EY111/15-12),0))/24</f>
        <v>0.30896784364669483</v>
      </c>
      <c r="CE19" s="38">
        <f>(IF(AND(D!$ER111&lt;180),D!$FG111+(D!$ER111/15-12),0))/24</f>
        <v>0.21760970904669849</v>
      </c>
      <c r="CF19" s="38">
        <f>(IF(AND(D!$ET111&lt;180),D!$FG111+(D!$ET111/15-12),0))/24</f>
        <v>0.16514057105327659</v>
      </c>
      <c r="CG19" s="38">
        <f>D!FG111/24</f>
        <v>0.50824074074074066</v>
      </c>
      <c r="CH19" s="38">
        <f>(CK19+(D!FK111/2))</f>
        <v>0.47172109864425144</v>
      </c>
      <c r="CI19" s="38">
        <f>(IF(AND(D!$EW111&lt;180),D!$FG111-(D!$EW111/15),0))/24</f>
        <v>0.21605308039433505</v>
      </c>
      <c r="CJ19" s="38">
        <f>(IF(AND(D!$EY111&lt;180),D!$FG111-(D!$EY111/15),0))/24</f>
        <v>0.20751363783478657</v>
      </c>
      <c r="CK19" s="38">
        <f>(IF(AND(D!$FC111&lt;180),D!$FG111-(D!$FE111/15),0))/24</f>
        <v>0.13447435364180804</v>
      </c>
      <c r="CL19" s="40">
        <f t="shared" si="11"/>
        <v>0.1272337962962963</v>
      </c>
      <c r="CM19" s="41">
        <v>15</v>
      </c>
      <c r="CN19" s="38">
        <f>(IF(AND(D!FZ111&lt;180),D!GD111+(D!GB111/15-12),0))/24</f>
        <v>0.36381472119632324</v>
      </c>
      <c r="CO19" s="38">
        <f>(IF(AND(D!FX111&lt;180),D!GD111+(D!FX111/15-12),0))/24</f>
        <v>0.33877749776881144</v>
      </c>
      <c r="CP19" s="39">
        <f t="shared" si="12"/>
        <v>0.29813657407407407</v>
      </c>
      <c r="CQ19" s="38">
        <f>(IF(AND(D!$FU111&lt;180),D!$GD111+(D!$FU111/15-12),0))/24</f>
        <v>0.29604859713645709</v>
      </c>
      <c r="CR19" s="38">
        <f>(IF(AND(D!$FN111&lt;180),D!$GD111+(D!$FN111/15-12),0))/24</f>
        <v>0.21003492972142357</v>
      </c>
      <c r="CS19" s="38">
        <f>(IF(AND(D!$FP111&lt;180),D!$GD111+(D!$FP111/15-12),0))/24</f>
        <v>0.16154714348945251</v>
      </c>
      <c r="CT19" s="38">
        <f>D!GD111/24</f>
        <v>0.50532407407407398</v>
      </c>
      <c r="CU19" s="38">
        <f>(CX19+(D!GG111/2))</f>
        <v>0.477825792219298</v>
      </c>
      <c r="CV19" s="38">
        <f>(IF(AND(D!$FS111&lt;180),D!$GD111-(D!$FS111/15),0))/24</f>
        <v>0.22275587238608921</v>
      </c>
      <c r="CW19" s="38">
        <f>(IF(AND(D!$FU111&lt;180),D!$GD111-(D!$FU111/15),0))/24</f>
        <v>0.21459955101169095</v>
      </c>
      <c r="CX19" s="38">
        <f>(IF(AND(D!$FZ111&lt;180),D!$GD111-(D!$FZ111/15),0))/24</f>
        <v>0.15960298730213887</v>
      </c>
      <c r="CY19" s="40">
        <f t="shared" si="13"/>
        <v>0.15265046296296295</v>
      </c>
      <c r="CZ19" s="41">
        <v>15</v>
      </c>
      <c r="DA19" s="38">
        <f>(IF(AND(D!FC65&lt;180),D!FG65+(D!FC65/15-12),0))/24</f>
        <v>0.32986559987231401</v>
      </c>
      <c r="DB19" s="38">
        <f>(IF(AND(D!FA65&lt;180),D!FG65+(D!FA65/15-12),0))/24</f>
        <v>0.31896511500400965</v>
      </c>
      <c r="DC19" s="39">
        <f t="shared" si="14"/>
        <v>0.28179398148148149</v>
      </c>
      <c r="DD19" s="38">
        <f>(IF(AND(D!$EY65&lt;180),D!$FG65+(D!$EY65/15-12),0))/24</f>
        <v>0.27971449529053088</v>
      </c>
      <c r="DE19" s="38">
        <f>(IF(AND(D!$ER65&lt;180),D!$FG65+(D!$ER65/15-12),0))/24</f>
        <v>0.2018289733091729</v>
      </c>
      <c r="DF19" s="38">
        <f>(IF(AND(D!$ET65&lt;180),D!$FG65+(D!$ET65/15-12),0))/24</f>
        <v>0.15987318492163202</v>
      </c>
      <c r="DG19" s="38">
        <f>D!FG65/24</f>
        <v>0.50782407407407415</v>
      </c>
      <c r="DH19" s="38">
        <f>(DK19+(D!FK65/2))</f>
        <v>0.47719007040116967</v>
      </c>
      <c r="DI19" s="38">
        <f>(IF(AND(D!$EW65&lt;180),D!$FG65-(D!$EW65/15),0))/24</f>
        <v>0.24360687230864678</v>
      </c>
      <c r="DJ19" s="38">
        <f>(IF(AND(D!$EY65&lt;180),D!$FG65-(D!$EY65/15),0))/24</f>
        <v>0.23593365285761736</v>
      </c>
      <c r="DK19" s="38">
        <f>(IF(AND(D!$FC65&lt;180),D!$FG65-(D!$FE65/15),0))/24</f>
        <v>0.17466564551180844</v>
      </c>
      <c r="DL19" s="40">
        <f t="shared" si="15"/>
        <v>0.16748842592592594</v>
      </c>
      <c r="DM19" s="41">
        <v>15</v>
      </c>
      <c r="DN19" s="38">
        <f>(IF(AND(D!FZ65&lt;180),D!GD65+D!GB65/15-12,0))/24</f>
        <v>0.32152733423680041</v>
      </c>
      <c r="DO19" s="38">
        <f>(IF(AND(D!FX65&lt;180),D!GD65+D!FX65/15-12,0))/24</f>
        <v>0.30060637407108864</v>
      </c>
      <c r="DP19" s="39">
        <f t="shared" si="16"/>
        <v>0.26508101851851851</v>
      </c>
      <c r="DQ19" s="38">
        <f>(IF(AND(D!$EY65&lt;180),D!GD65+(D!FU65/15-12),0))/24</f>
        <v>0.26299839532818525</v>
      </c>
      <c r="DR19" s="38">
        <f>(IF(AND(D!$FN65&lt;180),D!GD65+(D!FN65/15-12),0))/24</f>
        <v>0.19149597084278716</v>
      </c>
      <c r="DS19" s="38">
        <f>(IF(AND(D!$FP65&lt;180),D!GD65+(D!FP65/15-12),0))/24</f>
        <v>0.15574447882207224</v>
      </c>
      <c r="DT19" s="38">
        <f>D!GD65/24</f>
        <v>0.51394907407407409</v>
      </c>
      <c r="DU19" s="38">
        <f>(DX19+(D!GG65/2))</f>
        <v>0.48468460461976648</v>
      </c>
      <c r="DV19" s="38">
        <f>(IF(AND(D!FS65&lt;180),D!GD65-(D!FS65/15),0))/24</f>
        <v>0.2724176704322635</v>
      </c>
      <c r="DW19" s="38">
        <f>(IF(AND(D!FU65&lt;180),D!GD65-(D!FU65/15),0))/24</f>
        <v>0.26489975281996286</v>
      </c>
      <c r="DX19" s="38">
        <f>(IF(AND(D!$FC65&lt;180),D!GD65-(D!GB65/15),0))/24</f>
        <v>0.20637081391134771</v>
      </c>
      <c r="DY19" s="40">
        <f t="shared" si="17"/>
        <v>0.19996527777777776</v>
      </c>
      <c r="DZ19" s="41">
        <v>15</v>
      </c>
      <c r="EA19" s="38">
        <f>(IF(AND(D!$FC20&lt;180),D!$FG20+D!$FE20/15-12,0))/24</f>
        <v>0.30460168545831473</v>
      </c>
      <c r="EB19" s="38">
        <f>(IF(AND(D!$FA20&lt;180),D!$FG20+D!$FA20/15-12,0))/24</f>
        <v>0.28433434587453182</v>
      </c>
      <c r="EC19" s="39">
        <f t="shared" si="18"/>
        <v>0.24813657407407408</v>
      </c>
      <c r="ED19" s="38">
        <f>(IF(AND(D!$EY20&lt;180),D!FG20+(D!EY20/15-12),0))/24</f>
        <v>0.24605254427772316</v>
      </c>
      <c r="EE19" s="38">
        <f>(IF(AND(D!$ER20&lt;180),D!FG20+(D!ER20/15-12),0))/24</f>
        <v>0.17733059289176833</v>
      </c>
      <c r="EF19" s="38">
        <f>(IF(AND(D!$ET20&lt;180),D!FG20+(D!ET20/15-12),0))/24</f>
        <v>0.14581869733680231</v>
      </c>
      <c r="EG19" s="38">
        <f>D!FG20/24</f>
        <v>0.51757407407407408</v>
      </c>
      <c r="EH19" s="38">
        <f>(EK19+(D!FK20/2))</f>
        <v>0.48829950348377826</v>
      </c>
      <c r="EI19" s="38">
        <f>(IF(AND(D!EW20&lt;180),D!FG20-(D!EW20/15),0))/24</f>
        <v>0.29689100825409748</v>
      </c>
      <c r="EJ19" s="38">
        <f>(IF(AND(D!EY20&lt;180),D!FG20-(D!EY20/15),0))/24</f>
        <v>0.28909560387042493</v>
      </c>
      <c r="EK19" s="38">
        <f>(IF(AND(D!$FC20&lt;180),D!$FG20-(D!$FE20/15),0))/24</f>
        <v>0.23054646268983336</v>
      </c>
      <c r="EL19" s="40">
        <f t="shared" si="19"/>
        <v>0.22327546296296297</v>
      </c>
      <c r="EM19" s="41">
        <v>15</v>
      </c>
      <c r="EN19" s="38">
        <f>(IF(AND(D!FZ20&lt;180),D!GD20+(D!GB20/15-12),0))/24</f>
        <v>0.2862801221246935</v>
      </c>
      <c r="EO19" s="38">
        <f>(IF(AND(D!$FX20&lt;180),D!$GD20+(D!$FX20/15-12),0))/24</f>
        <v>0.26532905382792948</v>
      </c>
      <c r="EP19" s="39">
        <f t="shared" si="20"/>
        <v>0.22707175925925926</v>
      </c>
      <c r="EQ19" s="38">
        <f>(IF(AND(D!$FU20&lt;180),D!$GD20+(D!$FU20/15-12),0))/24</f>
        <v>0.22499412008579245</v>
      </c>
      <c r="ER19" s="38">
        <f>(IF(AND(D!$FN20&lt;180),D!$GD20+(D!$FN20/15-12),0))/24</f>
        <v>0.15693389084524054</v>
      </c>
      <c r="ES19" s="38">
        <f>(IF(AND(D!$FP20&lt;180),D!$GD20+(D!$FP20/15-12),0))/24</f>
        <v>0.12843297968245407</v>
      </c>
      <c r="ET19" s="38">
        <f>D!GD20/24</f>
        <v>0.51428240740740738</v>
      </c>
      <c r="EU19" s="38">
        <f>(EX19+(D!GG20/2))</f>
        <v>0.48363940638795683</v>
      </c>
      <c r="EV19" s="38">
        <f>(IF(AND(D!$FS20&lt;180),D!$GD20-(D!$FS20/15),0))/24</f>
        <v>0.31192991580620738</v>
      </c>
      <c r="EW19" s="38">
        <f>(IF(AND(D!$FU20&lt;180),D!$GD20-(D!$FU20/15),0))/24</f>
        <v>0.30357069472902226</v>
      </c>
      <c r="EX19" s="38">
        <f>(IF(AND(D!$FZ20&lt;180),D!$GD20-(D!$GB20/15),0))/24</f>
        <v>0.24228469269012121</v>
      </c>
      <c r="EY19" s="40">
        <f t="shared" si="23"/>
        <v>0.23875000000000002</v>
      </c>
      <c r="EZ19" s="41">
        <v>15</v>
      </c>
    </row>
    <row r="20" spans="1:156" ht="12.75" customHeight="1" x14ac:dyDescent="0.2">
      <c r="A20" s="38">
        <f>(IF(AND(D!FC237&lt;180),D!FG237+(D!FE237/15-12),0))/24</f>
        <v>0.2728338780500566</v>
      </c>
      <c r="B20" s="38">
        <f>(IF(AND(D!FA237&lt;180),D!FG237+(D!FA237/15-12),0))/24</f>
        <v>0.25157915191754449</v>
      </c>
      <c r="C20" s="39">
        <f t="shared" si="0"/>
        <v>0.21251157407407406</v>
      </c>
      <c r="D20" s="38">
        <f>(IF(AND(D!$EY237&lt;180),D!$FG237+(D!$EY237/15-12),0))/24</f>
        <v>0.21043022093872207</v>
      </c>
      <c r="E20" s="38">
        <f>(IF(AND(D!$ER237&lt;180),D!$FG237+(D!$ER237/15-12),0))/24</f>
        <v>0.14234692024023343</v>
      </c>
      <c r="F20" s="38">
        <f>(IF(AND(D!$ET237&lt;180),D!$FG237+(D!$ET237/15-12),0))/24</f>
        <v>0.1146451938443751</v>
      </c>
      <c r="G20" s="38">
        <f>D!FG237/24</f>
        <v>0.50478240740740743</v>
      </c>
      <c r="H20" s="38">
        <f>(K20+(D!FK237/2))</f>
        <v>0.47358057885174021</v>
      </c>
      <c r="I20" s="38">
        <f>(IF(AND(D!$EW237&lt;180),D!$FG237-(D!$EW237/15),0))/24</f>
        <v>0.30771044851632051</v>
      </c>
      <c r="J20" s="38">
        <f>(IF(AND(D!$EY237&lt;180),D!$FG237-(D!$EY237/15),0))/24</f>
        <v>0.29913459387609281</v>
      </c>
      <c r="K20" s="38">
        <f>(IF(AND(D!$FC237&lt;180),D!$FG237-(D!$FE237/15),0))/24</f>
        <v>0.23673093676475823</v>
      </c>
      <c r="L20" s="40">
        <f t="shared" si="21"/>
        <v>0.23310185185185184</v>
      </c>
      <c r="M20" s="41">
        <v>16</v>
      </c>
      <c r="N20" s="38">
        <f>(IF(AND(D!FZ237&lt;180),D!GD237+(D!GB237/15-12),0))/24</f>
        <v>0.27323588607502913</v>
      </c>
      <c r="O20" s="38">
        <f>(IF(AND(D!FX237&lt;180),D!GD237+(D!FX237/15-12),0))/24</f>
        <v>0.25253795581474053</v>
      </c>
      <c r="P20" s="39">
        <f t="shared" si="1"/>
        <v>0.21498842592592593</v>
      </c>
      <c r="Q20" s="38">
        <f>(IF(AND(D!$FU237&lt;180),D!$GD237+(D!$FU237/15-12),0))/24</f>
        <v>0.21290332427098921</v>
      </c>
      <c r="R20" s="38">
        <f>(IF(AND(D!$FN237&lt;180),D!$GD237+(D!$FN237/15-12),0))/24</f>
        <v>0.1447861704600534</v>
      </c>
      <c r="S20" s="38">
        <f>(IF(AND(D!$FP237&lt;180),D!$GD237+(D!$FP237/15-12),0))/24</f>
        <v>0.11548492810585298</v>
      </c>
      <c r="T20" s="38">
        <f>D!GD237/24</f>
        <v>0.49724074074074071</v>
      </c>
      <c r="U20" s="38">
        <f>(X20+(D!GG237/2))</f>
        <v>0.46707445983872076</v>
      </c>
      <c r="V20" s="38">
        <f>(IF(AND(D!$FS237&lt;180),D!$GD237-(D!$FS237/15),0))/24</f>
        <v>0.28974975388118024</v>
      </c>
      <c r="W20" s="38">
        <f>(IF(AND(D!$FU237&lt;180),D!$GD237-(D!$FU237/15),0))/24</f>
        <v>0.28157815721049223</v>
      </c>
      <c r="X20" s="38">
        <f>(IF(AND(D!$FZ237&lt;180),D!$GD237-(D!$GB237/15),0))/24</f>
        <v>0.22124559540645231</v>
      </c>
      <c r="Y20" s="40">
        <f t="shared" si="22"/>
        <v>0.21756944444444445</v>
      </c>
      <c r="Z20" s="41">
        <v>16</v>
      </c>
      <c r="AA20" s="38">
        <f>(IF(AND(D!FC195&lt;180),D!FG195+(D!FE195/15-12),0))/24</f>
        <v>0.2913557907577099</v>
      </c>
      <c r="AB20" s="38">
        <f>(IF(AND(D!FA195&lt;180),D!FG195+(D!FA195/15-12),0))/24</f>
        <v>0.27117045896127551</v>
      </c>
      <c r="AC20" s="39">
        <f t="shared" si="2"/>
        <v>0.23541666666666669</v>
      </c>
      <c r="AD20" s="38">
        <f>(IF(AND(D!$EY195&lt;180),D!$FG195+(D!$EY195/15-12),0))/24</f>
        <v>0.23333655004383821</v>
      </c>
      <c r="AE20" s="38">
        <f>(IF(AND(D!$ER195&lt;180),D!$FG195+(D!$ER195/15-12),0))/24</f>
        <v>0.16393851604090134</v>
      </c>
      <c r="AF20" s="38">
        <f>(IF(AND(D!$ET195&lt;180),D!$FG195+(D!$ET195/15-12),0))/24</f>
        <v>0.13108386505818345</v>
      </c>
      <c r="AG20" s="38">
        <f>D!FG195/24</f>
        <v>0.49778240740740748</v>
      </c>
      <c r="AH20" s="38">
        <f>(AK20+(D!FK195/2))</f>
        <v>0.46877278705047154</v>
      </c>
      <c r="AI20" s="38">
        <f>(IF(AND(D!$EW195&lt;180),D!$FG195-(D!$EW195/15),0))/24</f>
        <v>0.26988305896046721</v>
      </c>
      <c r="AJ20" s="38">
        <f>(IF(AND(D!$EY195&lt;180),D!$FG195-(D!$EY195/15),0))/24</f>
        <v>0.26222826477097672</v>
      </c>
      <c r="AK20" s="38">
        <f>(IF(AND(D!$FC195&lt;180),D!$FG195-(D!$FE195/15),0))/24</f>
        <v>0.20420902405710503</v>
      </c>
      <c r="AL20" s="40">
        <f t="shared" si="3"/>
        <v>0.1978472222222222</v>
      </c>
      <c r="AM20" s="41">
        <v>16</v>
      </c>
      <c r="AN20" s="38">
        <f>(IF(AND(D!FZ195&lt;180),D!GD195+(D!GB195/15-12),0))/24</f>
        <v>0.32043865182598802</v>
      </c>
      <c r="AO20" s="38">
        <f>(IF(AND(D!FX195&lt;180),D!GD195+(D!FX195/15-12),0))/24</f>
        <v>0.29965941964506759</v>
      </c>
      <c r="AP20" s="39">
        <f t="shared" si="4"/>
        <v>0.26383101851851853</v>
      </c>
      <c r="AQ20" s="38">
        <f>(IF(AND(D!$FU195&lt;180),D!$GD195+(D!$FU195/15-12),0))/24</f>
        <v>0.26175085149297489</v>
      </c>
      <c r="AR20" s="38">
        <f>(IF(AND(D!$FN195&lt;180),D!$GD195+(D!$FN195/15-12),0))/24</f>
        <v>0.18831878937831156</v>
      </c>
      <c r="AS20" s="38">
        <f>(IF(AND(D!$FP195&lt;180),D!$GD195+(D!$FP195/15-12),0))/24</f>
        <v>0.15047768902219785</v>
      </c>
      <c r="AT20" s="38">
        <f>D!GD195/24</f>
        <v>0.50424074074074066</v>
      </c>
      <c r="AU20" s="38">
        <f>(AX20+(D!GG195/2))</f>
        <v>0.4748968405742342</v>
      </c>
      <c r="AV20" s="38">
        <f>(IF(AND(D!$FS195&lt;180),D!$GD195-(D!$FS195/15),0))/24</f>
        <v>0.25424989710470169</v>
      </c>
      <c r="AW20" s="38">
        <f>(IF(AND(D!$FU195&lt;180),D!$GD195-(D!$FU195/15),0))/24</f>
        <v>0.24673062998850648</v>
      </c>
      <c r="AX20" s="38">
        <f>(IF(AND(D!$FZ195&lt;180),D!$GD195-(D!$GB195/15),0))/24</f>
        <v>0.18804282965549338</v>
      </c>
      <c r="AY20" s="40">
        <f t="shared" si="5"/>
        <v>0.18090277777777777</v>
      </c>
      <c r="AZ20" s="41">
        <v>16</v>
      </c>
      <c r="BA20" s="38">
        <f>(IF(AND(D!FC153&lt;180),D!FG153+(D!FE153/15-12),0))/24</f>
        <v>0.35350438795673828</v>
      </c>
      <c r="BB20" s="38">
        <f>(IF(AND(D!FA153&lt;180),D!FG153+(D!FA153/15-12),0))/24</f>
        <v>0.33051625839046705</v>
      </c>
      <c r="BC20" s="39">
        <f t="shared" si="6"/>
        <v>0.29222222222222222</v>
      </c>
      <c r="BD20" s="38">
        <f>(IF(AND(D!$EY153&lt;180),D!$FG153+(D!$EY153/15-12),0))/24</f>
        <v>0.29013949660076394</v>
      </c>
      <c r="BE20" s="38">
        <f>(IF(AND(D!$ER153&lt;180),D!$FG153+(D!$ER153/15-12),0))/24</f>
        <v>0.20935918199306269</v>
      </c>
      <c r="BF20" s="38">
        <f>(IF(AND(D!$ET153&lt;180),D!$FG153+D!$ET153/15-12,0))/24</f>
        <v>0.16498372952983012</v>
      </c>
      <c r="BG20" s="38">
        <f>D!FG153/24</f>
        <v>0.51082407407407404</v>
      </c>
      <c r="BH20" s="38">
        <f>(BK20+(D!FK153/2))</f>
        <v>0.47914162839608698</v>
      </c>
      <c r="BI20" s="38">
        <f>(IF(AND(D!$EW153&lt;180),D!$FG153-(D!$EW153/15),0))/24</f>
        <v>0.23933475131511542</v>
      </c>
      <c r="BJ20" s="38">
        <f>(IF(AND(D!$EY153&lt;180),D!$FG153-(D!$EY153/15),0))/24</f>
        <v>0.2315086515473842</v>
      </c>
      <c r="BK20" s="38">
        <f>(IF(AND(D!$FC153&lt;180),D!$FG153-(D!$FE153/15),0))/24</f>
        <v>0.16814376019140989</v>
      </c>
      <c r="BL20" s="40">
        <f t="shared" si="7"/>
        <v>0.16113425925925925</v>
      </c>
      <c r="BM20" s="41">
        <v>16</v>
      </c>
      <c r="BN20" s="38">
        <f>(IF(AND(D!FZ153&lt;180),D!GD153+(D!GB153/15-12),0))/24</f>
        <v>0.37840949882265495</v>
      </c>
      <c r="BO20" s="38">
        <f>(IF(AND(D!FX153&lt;180),D!GD153+(D!FX153/15-12),0))/24</f>
        <v>0.35215146603177644</v>
      </c>
      <c r="BP20" s="39">
        <f t="shared" si="8"/>
        <v>0.31015046296296295</v>
      </c>
      <c r="BQ20" s="38">
        <f>(IF(AND(D!$FU153&lt;180),D!$GD153+(D!$FU153/15-12),0))/24</f>
        <v>0.30807206158223077</v>
      </c>
      <c r="BR20" s="38">
        <f>(IF(AND(D!$FN153&lt;180),D!$GD153+(D!$FN153/15-12),0))/24</f>
        <v>0.21934867826594195</v>
      </c>
      <c r="BS20" s="38">
        <f>(IF(AND(D!$FP153&lt;180),D!$GD153+(D!$FP153/15-12),0))/24</f>
        <v>0.16882049651866096</v>
      </c>
      <c r="BT20" s="38">
        <f>D!GD153/24</f>
        <v>0.51211574074074073</v>
      </c>
      <c r="BU20" s="38">
        <f>(BX20+(D!GG153/2))</f>
        <v>0.47694702212052853</v>
      </c>
      <c r="BV20" s="38">
        <f>(IF(AND(D!$FS153&lt;180),D!$GD153-(D!$FS153/15),0))/24</f>
        <v>0.22450528232167669</v>
      </c>
      <c r="BW20" s="38">
        <f>(IF(AND(D!$FU153&lt;180),D!$GD153-(D!$FU153/15),0))/24</f>
        <v>0.21615941989925061</v>
      </c>
      <c r="BX20" s="38">
        <f>(IF(AND(D!$FZ153&lt;180),D!$GD153-(D!$GB153/15),0))/24</f>
        <v>0.14582198265882643</v>
      </c>
      <c r="BY20" s="40">
        <f t="shared" si="9"/>
        <v>0.13853009259259261</v>
      </c>
      <c r="BZ20" s="41">
        <v>16</v>
      </c>
      <c r="CA20" s="38">
        <f>(IF(AND(D!FC112&lt;180),D!FG112+D!FE112/15-12,0))/24</f>
        <v>0.38231213785763202</v>
      </c>
      <c r="CB20" s="38">
        <f>(IF(AND(D!FA112&lt;180),D!FG112+D!FA112/15-12,0))/24</f>
        <v>0.35472066989027695</v>
      </c>
      <c r="CC20" s="39">
        <f t="shared" si="10"/>
        <v>0.31130787037037039</v>
      </c>
      <c r="CD20" s="38">
        <f>(IF(AND(D!$EY112&lt;180),D!$FG112+(D!$EY112/15-12),0))/24</f>
        <v>0.30922064216566741</v>
      </c>
      <c r="CE20" s="38">
        <f>(IF(AND(D!$ER112&lt;180),D!$FG112+(D!$ER112/15-12),0))/24</f>
        <v>0.2178135337074103</v>
      </c>
      <c r="CF20" s="38">
        <f>(IF(AND(D!$ET112&lt;180),D!$FG112+(D!$ET112/15-12),0))/24</f>
        <v>0.16530867243027073</v>
      </c>
      <c r="CG20" s="38">
        <f>D!FG112/24</f>
        <v>0.50840740740740742</v>
      </c>
      <c r="CH20" s="38">
        <f>(CK20+(D!FK112/2))</f>
        <v>0.47186165956142512</v>
      </c>
      <c r="CI20" s="38">
        <f>(IF(AND(D!$EW112&lt;180),D!$FG112-(D!$EW112/15),0))/24</f>
        <v>0.21613729172491561</v>
      </c>
      <c r="CJ20" s="38">
        <f>(IF(AND(D!$EY112&lt;180),D!$FG112-(D!$EY112/15),0))/24</f>
        <v>0.2075941726491474</v>
      </c>
      <c r="CK20" s="38">
        <f>(IF(AND(D!$FC112&lt;180),D!$FG112-(D!$FE112/15),0))/24</f>
        <v>0.13450267695718279</v>
      </c>
      <c r="CL20" s="40">
        <f t="shared" si="11"/>
        <v>0.1272337962962963</v>
      </c>
      <c r="CM20" s="41">
        <v>16</v>
      </c>
      <c r="CN20" s="38">
        <f>(IF(AND(D!FZ112&lt;180),D!GD112+(D!GB112/15-12),0))/24</f>
        <v>0.3645607368414126</v>
      </c>
      <c r="CO20" s="38">
        <f>(IF(AND(D!FX112&lt;180),D!GD112+(D!FX112/15-12),0))/24</f>
        <v>0.3394129672495923</v>
      </c>
      <c r="CP20" s="39">
        <f t="shared" si="12"/>
        <v>0.29864583333333333</v>
      </c>
      <c r="CQ20" s="38">
        <f>(IF(AND(D!$FU112&lt;180),D!$GD112+(D!$FU112/15-12),0))/24</f>
        <v>0.29655994548805659</v>
      </c>
      <c r="CR20" s="38">
        <f>(IF(AND(D!$FN112&lt;180),D!$GD112+(D!$FN112/15-12),0))/24</f>
        <v>0.21028987223708681</v>
      </c>
      <c r="CS20" s="38">
        <f>(IF(AND(D!$FP112&lt;180),D!$GD112+(D!$FP112/15-12),0))/24</f>
        <v>0.16160684000796785</v>
      </c>
      <c r="CT20" s="38">
        <f>D!GD112/24</f>
        <v>0.50532407407407398</v>
      </c>
      <c r="CU20" s="38">
        <f>(CX20+(D!GG112/2))</f>
        <v>0.47773898933213355</v>
      </c>
      <c r="CV20" s="38">
        <f>(IF(AND(D!$FS112&lt;180),D!$GD112-(D!$FS112/15),0))/24</f>
        <v>0.22226199813094175</v>
      </c>
      <c r="CW20" s="38">
        <f>(IF(AND(D!$FU112&lt;180),D!$GD112-(D!$FU112/15),0))/24</f>
        <v>0.21408820266009143</v>
      </c>
      <c r="CX20" s="38">
        <f>(IF(AND(D!$FZ112&lt;180),D!$GD112-(D!$FZ112/15),0))/24</f>
        <v>0.15891803317621048</v>
      </c>
      <c r="CY20" s="40">
        <f t="shared" si="13"/>
        <v>0.15194444444444444</v>
      </c>
      <c r="CZ20" s="41">
        <v>16</v>
      </c>
      <c r="DA20" s="38">
        <f>(IF(AND(D!FC66&lt;180),D!FG66+(D!FC66/15-12),0))/24</f>
        <v>0.3305342521234968</v>
      </c>
      <c r="DB20" s="38">
        <f>(IF(AND(D!FA66&lt;180),D!FG66+(D!FA66/15-12),0))/24</f>
        <v>0.31959662943584999</v>
      </c>
      <c r="DC20" s="39">
        <f t="shared" si="14"/>
        <v>0.28233796296296299</v>
      </c>
      <c r="DD20" s="38">
        <f>(IF(AND(D!$EY66&lt;180),D!$FG66+(D!$EY66/15-12),0))/24</f>
        <v>0.28025223406434269</v>
      </c>
      <c r="DE20" s="38">
        <f>(IF(AND(D!$ER66&lt;180),D!$FG66+(D!$ER66/15-12),0))/24</f>
        <v>0.20210956418765411</v>
      </c>
      <c r="DF20" s="38">
        <f>(IF(AND(D!$ET66&lt;180),D!$FG66+(D!$ET66/15-12),0))/24</f>
        <v>0.15993297899399903</v>
      </c>
      <c r="DG20" s="38">
        <f>D!FG66/24</f>
        <v>0.50765740740740739</v>
      </c>
      <c r="DH20" s="38">
        <f>(DK20+(D!FK66/2))</f>
        <v>0.47693578362837485</v>
      </c>
      <c r="DI20" s="38">
        <f>(IF(AND(D!$EW66&lt;180),D!$FG66-(D!$EW66/15),0))/24</f>
        <v>0.24274817949580829</v>
      </c>
      <c r="DJ20" s="38">
        <f>(IF(AND(D!$EY66&lt;180),D!$FG66-(D!$EY66/15),0))/24</f>
        <v>0.23506258075047207</v>
      </c>
      <c r="DK20" s="38">
        <f>(IF(AND(D!$FC66&lt;180),D!$FG66-(D!$FE66/15),0))/24</f>
        <v>0.1736193331924071</v>
      </c>
      <c r="DL20" s="40">
        <f t="shared" si="15"/>
        <v>0.16678240740740743</v>
      </c>
      <c r="DM20" s="41">
        <v>16</v>
      </c>
      <c r="DN20" s="38">
        <f>(IF(AND(D!FZ66&lt;180),D!GD66+D!GB66/15-12,0))/24</f>
        <v>0.32216951704543612</v>
      </c>
      <c r="DO20" s="38">
        <f>(IF(AND(D!FX66&lt;180),D!GD66+D!FX66/15-12,0))/24</f>
        <v>0.30120131301374559</v>
      </c>
      <c r="DP20" s="39">
        <f t="shared" si="16"/>
        <v>0.26565972222222223</v>
      </c>
      <c r="DQ20" s="38">
        <f>(IF(AND(D!$EY66&lt;180),D!GD66+(D!FU66/15-12),0))/24</f>
        <v>0.26358080280173302</v>
      </c>
      <c r="DR20" s="38">
        <f>(IF(AND(D!$FN66&lt;180),D!GD66+(D!FN66/15-12),0))/24</f>
        <v>0.19192735221344134</v>
      </c>
      <c r="DS20" s="38">
        <f>(IF(AND(D!$FP66&lt;180),D!GD66+(D!FP66/15-12),0))/24</f>
        <v>0.15600002346999017</v>
      </c>
      <c r="DT20" s="38">
        <f>D!GD66/24</f>
        <v>0.51378240740740744</v>
      </c>
      <c r="DU20" s="38">
        <f>(DX20+(D!GG66/2))</f>
        <v>0.48448805028555597</v>
      </c>
      <c r="DV20" s="38">
        <f>(IF(AND(D!FS66&lt;180),D!GD66-(D!FS66/15),0))/24</f>
        <v>0.27149935200131559</v>
      </c>
      <c r="DW20" s="38">
        <f>(IF(AND(D!FU66&lt;180),D!GD66-(D!FU66/15),0))/24</f>
        <v>0.26398401201308191</v>
      </c>
      <c r="DX20" s="38">
        <f>(IF(AND(D!$FC66&lt;180),D!GD66-(D!GB66/15),0))/24</f>
        <v>0.20539529776937884</v>
      </c>
      <c r="DY20" s="40">
        <f t="shared" si="17"/>
        <v>0.19855324074074074</v>
      </c>
      <c r="DZ20" s="41">
        <v>16</v>
      </c>
      <c r="EA20" s="38">
        <f>(IF(AND(D!$FC21&lt;180),D!$FG21+D!$FE21/15-12,0))/24</f>
        <v>0.30518382222497697</v>
      </c>
      <c r="EB20" s="38">
        <f>(IF(AND(D!$FA21&lt;180),D!$FG21+D!$FA21/15-12,0))/24</f>
        <v>0.2849296561427283</v>
      </c>
      <c r="EC20" s="39">
        <f t="shared" si="18"/>
        <v>0.24878472222222223</v>
      </c>
      <c r="ED20" s="38">
        <f>(IF(AND(D!$EY21&lt;180),D!FG21+(D!EY21/15-12),0))/24</f>
        <v>0.24670116462474287</v>
      </c>
      <c r="EE20" s="38">
        <f>(IF(AND(D!$ER21&lt;180),D!FG21+(D!ER21/15-12),0))/24</f>
        <v>0.177924941236278</v>
      </c>
      <c r="EF20" s="38">
        <f>(IF(AND(D!$ET21&lt;180),D!FG21+(D!ET21/15-12),0))/24</f>
        <v>0.14628650295588952</v>
      </c>
      <c r="EG20" s="38">
        <f>D!FG21/24</f>
        <v>0.51753240740740747</v>
      </c>
      <c r="EH20" s="38">
        <f>(EK20+(D!FK21/2))</f>
        <v>0.48829107860729049</v>
      </c>
      <c r="EI20" s="38">
        <f>(IF(AND(D!EW21&lt;180),D!FG21-(D!EW21/15),0))/24</f>
        <v>0.29614324327046554</v>
      </c>
      <c r="EJ20" s="38">
        <f>(IF(AND(D!EY21&lt;180),D!FG21-(D!EY21/15),0))/24</f>
        <v>0.2883636501900721</v>
      </c>
      <c r="EK20" s="38">
        <f>(IF(AND(D!$FC21&lt;180),D!$FG21-(D!$FE21/15),0))/24</f>
        <v>0.22988099258983799</v>
      </c>
      <c r="EL20" s="40">
        <f t="shared" si="19"/>
        <v>0.22327546296296297</v>
      </c>
      <c r="EM20" s="41">
        <v>16</v>
      </c>
      <c r="EN20" s="38">
        <f>(IF(AND(D!FZ21&lt;180),D!GD21+(D!GB21/15-12),0))/24</f>
        <v>0.28686197640090705</v>
      </c>
      <c r="EO20" s="38">
        <f>(IF(AND(D!$FX21&lt;180),D!$GD21+(D!$FX21/15-12),0))/24</f>
        <v>0.26593398188563472</v>
      </c>
      <c r="EP20" s="39">
        <f t="shared" si="20"/>
        <v>0.22774305555555555</v>
      </c>
      <c r="EQ20" s="38">
        <f>(IF(AND(D!$FU21&lt;180),D!$GD21+(D!$FU21/15-12),0))/24</f>
        <v>0.22566182161919301</v>
      </c>
      <c r="ER20" s="38">
        <f>(IF(AND(D!$FN21&lt;180),D!$GD21+(D!$FN21/15-12),0))/24</f>
        <v>0.15760001220241895</v>
      </c>
      <c r="ES20" s="38">
        <f>(IF(AND(D!$FP21&lt;180),D!$GD21+(D!$FP21/15-12),0))/24</f>
        <v>0.12903240139950878</v>
      </c>
      <c r="ET20" s="38">
        <f>D!GD21/24</f>
        <v>0.51453240740740736</v>
      </c>
      <c r="EU20" s="38">
        <f>(EX20+(D!GG21/2))</f>
        <v>0.48393233001655039</v>
      </c>
      <c r="EV20" s="38">
        <f>(IF(AND(D!$FS21&lt;180),D!$GD21-(D!$FS21/15),0))/24</f>
        <v>0.31174546539677644</v>
      </c>
      <c r="EW20" s="38">
        <f>(IF(AND(D!$FU21&lt;180),D!$GD21-(D!$FU21/15),0))/24</f>
        <v>0.3034029931956217</v>
      </c>
      <c r="EX20" s="38">
        <f>(IF(AND(D!$FZ21&lt;180),D!$GD21-(D!$GB21/15),0))/24</f>
        <v>0.24220283841390766</v>
      </c>
      <c r="EY20" s="40">
        <f t="shared" si="23"/>
        <v>0.23875000000000002</v>
      </c>
      <c r="EZ20" s="41">
        <v>16</v>
      </c>
    </row>
    <row r="21" spans="1:156" ht="12.75" customHeight="1" x14ac:dyDescent="0.2">
      <c r="A21" s="38">
        <f>(IF(AND(D!FC238&lt;180),D!FG238+(D!FE238/15-12),0))/24</f>
        <v>0.27309987528198332</v>
      </c>
      <c r="B21" s="38">
        <f>(IF(AND(D!FA238&lt;180),D!FG238+(D!FA238/15-12),0))/24</f>
        <v>0.25183949296546299</v>
      </c>
      <c r="C21" s="39">
        <f t="shared" si="0"/>
        <v>0.21275462962962963</v>
      </c>
      <c r="D21" s="38">
        <f>(IF(AND(D!$EY238&lt;180),D!$FG238+(D!$EY238/15-12),0))/24</f>
        <v>0.21067556232252135</v>
      </c>
      <c r="E21" s="38">
        <f>(IF(AND(D!$ER238&lt;180),D!$FG238+(D!$ER238/15-12),0))/24</f>
        <v>0.14259121672678829</v>
      </c>
      <c r="F21" s="38">
        <f>(IF(AND(D!$ET238&lt;180),D!$FG238+(D!$ET238/15-12),0))/24</f>
        <v>0.11490324637057141</v>
      </c>
      <c r="G21" s="38">
        <f>D!FG238/24</f>
        <v>0.50511574074074073</v>
      </c>
      <c r="H21" s="38">
        <f>(K21+(D!FK238/2))</f>
        <v>0.4739035842610097</v>
      </c>
      <c r="I21" s="38">
        <f>(IF(AND(D!$EW238&lt;180),D!$FG238-(D!$EW238/15),0))/24</f>
        <v>0.30813576108754531</v>
      </c>
      <c r="J21" s="38">
        <f>(IF(AND(D!$EY238&lt;180),D!$FG238-(D!$EY238/15),0))/24</f>
        <v>0.29955591915896013</v>
      </c>
      <c r="K21" s="38">
        <f>(IF(AND(D!$FC238&lt;180),D!$FG238-(D!$FE238/15),0))/24</f>
        <v>0.23713160619949814</v>
      </c>
      <c r="L21" s="40">
        <f t="shared" si="21"/>
        <v>0.23380787037037035</v>
      </c>
      <c r="M21" s="41">
        <v>17</v>
      </c>
      <c r="N21" s="38">
        <f>(IF(AND(D!FZ238&lt;180),D!GD238+(D!GB238/15-12),0))/24</f>
        <v>0.27292836371198326</v>
      </c>
      <c r="O21" s="38">
        <f>(IF(AND(D!FX238&lt;180),D!GD238+(D!FX238/15-12),0))/24</f>
        <v>0.25220562783682532</v>
      </c>
      <c r="P21" s="39">
        <f t="shared" si="1"/>
        <v>0.21458333333333335</v>
      </c>
      <c r="Q21" s="38">
        <f>(IF(AND(D!$FU238&lt;180),D!$GD238+(D!$FU238/15-12),0))/24</f>
        <v>0.21250098749292443</v>
      </c>
      <c r="R21" s="38">
        <f>(IF(AND(D!$FN238&lt;180),D!$GD238+(D!$FN238/15-12),0))/24</f>
        <v>0.14439403463904457</v>
      </c>
      <c r="S21" s="38">
        <f>(IF(AND(D!$FP238&lt;180),D!$GD238+(D!$FP238/15-12),0))/24</f>
        <v>0.11517914507365427</v>
      </c>
      <c r="T21" s="38">
        <f>D!GD238/24</f>
        <v>0.49736574074074075</v>
      </c>
      <c r="U21" s="38">
        <f>(X21+(D!GG238/2))</f>
        <v>0.46715205263121129</v>
      </c>
      <c r="V21" s="38">
        <f>(IF(AND(D!$FS238&lt;180),D!$GD238-(D!$FS238/15),0))/24</f>
        <v>0.29042094602296803</v>
      </c>
      <c r="W21" s="38">
        <f>(IF(AND(D!$FU238&lt;180),D!$GD238-(D!$FU238/15),0))/24</f>
        <v>0.28223049398855704</v>
      </c>
      <c r="X21" s="38">
        <f>(IF(AND(D!$FZ238&lt;180),D!$GD238-(D!$GB238/15),0))/24</f>
        <v>0.22180311776949821</v>
      </c>
      <c r="Y21" s="40">
        <f t="shared" si="22"/>
        <v>0.21827546296296296</v>
      </c>
      <c r="Z21" s="41">
        <v>17</v>
      </c>
      <c r="AA21" s="38">
        <f>(IF(AND(D!FC196&lt;180),D!FG196+(D!FE196/15-12),0))/24</f>
        <v>0.2905165138175328</v>
      </c>
      <c r="AB21" s="38">
        <f>(IF(AND(D!FA196&lt;180),D!FG196+(D!FA196/15-12),0))/24</f>
        <v>0.27032838814101767</v>
      </c>
      <c r="AC21" s="39">
        <f t="shared" si="2"/>
        <v>0.23453703703703702</v>
      </c>
      <c r="AD21" s="38">
        <f>(IF(AND(D!$EY196&lt;180),D!$FG196+(D!$EY196/15-12),0))/24</f>
        <v>0.23245948135449582</v>
      </c>
      <c r="AE21" s="38">
        <f>(IF(AND(D!$ER196&lt;180),D!$FG196+(D!$ER196/15-12),0))/24</f>
        <v>0.16314170668243952</v>
      </c>
      <c r="AF21" s="38">
        <f>(IF(AND(D!$ET196&lt;180),D!$FG196+(D!$ET196/15-12),0))/24</f>
        <v>0.13042670419673805</v>
      </c>
      <c r="AG21" s="38">
        <f>D!FG196/24</f>
        <v>0.49761574074074072</v>
      </c>
      <c r="AH21" s="38">
        <f>(AK21+(D!FK196/2))</f>
        <v>0.46858722450922224</v>
      </c>
      <c r="AI21" s="38">
        <f>(IF(AND(D!$EW196&lt;180),D!$FG196-(D!$EW196/15),0))/24</f>
        <v>0.27043876626655955</v>
      </c>
      <c r="AJ21" s="38">
        <f>(IF(AND(D!$EY196&lt;180),D!$FG196-(D!$EY196/15),0))/24</f>
        <v>0.26277200012698565</v>
      </c>
      <c r="AK21" s="38">
        <f>(IF(AND(D!$FC196&lt;180),D!$FG196-(D!$FE196/15),0))/24</f>
        <v>0.2047149676639487</v>
      </c>
      <c r="AL21" s="40">
        <f t="shared" si="3"/>
        <v>0.1978472222222222</v>
      </c>
      <c r="AM21" s="41">
        <v>17</v>
      </c>
      <c r="AN21" s="38">
        <f>(IF(AND(D!FZ196&lt;180),D!GD196+(D!GB196/15-12),0))/24</f>
        <v>0.31937068365779436</v>
      </c>
      <c r="AO21" s="38">
        <f>(IF(AND(D!FX196&lt;180),D!GD196+(D!FX196/15-12),0))/24</f>
        <v>0.29863478864497661</v>
      </c>
      <c r="AP21" s="39">
        <f t="shared" si="4"/>
        <v>0.26284722222222223</v>
      </c>
      <c r="AQ21" s="38">
        <f>(IF(AND(D!$FU196&lt;180),D!$GD196+(D!$FU196/15-12),0))/24</f>
        <v>0.26076631058695227</v>
      </c>
      <c r="AR21" s="38">
        <f>(IF(AND(D!$FN196&lt;180),D!$GD196+(D!$FN196/15-12),0))/24</f>
        <v>0.1875215598411942</v>
      </c>
      <c r="AS21" s="38">
        <f>(IF(AND(D!$FP196&lt;180),D!$GD196+(D!$FP196/15-12),0))/24</f>
        <v>0.14987114909116053</v>
      </c>
      <c r="AT21" s="38">
        <f>D!GD196/24</f>
        <v>0.50399074074074068</v>
      </c>
      <c r="AU21" s="38">
        <f>(AX21+(D!GG196/2))</f>
        <v>0.47468855420531963</v>
      </c>
      <c r="AV21" s="38">
        <f>(IF(AND(D!$FS196&lt;180),D!$GD196-(D!$FS196/15),0))/24</f>
        <v>0.25473167921819079</v>
      </c>
      <c r="AW21" s="38">
        <f>(IF(AND(D!$FU196&lt;180),D!$GD196-(D!$FU196/15),0))/24</f>
        <v>0.24721517089452913</v>
      </c>
      <c r="AX21" s="38">
        <f>(IF(AND(D!$FZ196&lt;180),D!$GD196-(D!$GB196/15),0))/24</f>
        <v>0.18861079782368703</v>
      </c>
      <c r="AY21" s="40">
        <f t="shared" si="5"/>
        <v>0.18160879629629631</v>
      </c>
      <c r="AZ21" s="41">
        <v>17</v>
      </c>
      <c r="BA21" s="38">
        <f>(IF(AND(D!FC154&lt;180),D!FG154+(D!FE154/15-12),0))/24</f>
        <v>0.35252060722415096</v>
      </c>
      <c r="BB21" s="38">
        <f>(IF(AND(D!FA154&lt;180),D!FG154+(D!FA154/15-12),0))/24</f>
        <v>0.32962806752089585</v>
      </c>
      <c r="BC21" s="39">
        <f t="shared" si="6"/>
        <v>0.29144675925925928</v>
      </c>
      <c r="BD21" s="38">
        <f>(IF(AND(D!$EY154&lt;180),D!$FG154+(D!$EY154/15-12),0))/24</f>
        <v>0.28936254422828794</v>
      </c>
      <c r="BE21" s="38">
        <f>(IF(AND(D!$ER154&lt;180),D!$FG154+(D!$ER154/15-12),0))/24</f>
        <v>0.20885268306176832</v>
      </c>
      <c r="BF21" s="38">
        <f>(IF(AND(D!$ET154&lt;180),D!$FG154+D!$ET154/15-12,0))/24</f>
        <v>0.16469785878701448</v>
      </c>
      <c r="BG21" s="38">
        <f>D!FG154/24</f>
        <v>0.51069907407407411</v>
      </c>
      <c r="BH21" s="38">
        <f>(BK21+(D!FK154/2))</f>
        <v>0.47912004257614249</v>
      </c>
      <c r="BI21" s="38">
        <f>(IF(AND(D!$EW154&lt;180),D!$FG154-(D!$EW154/15),0))/24</f>
        <v>0.23984630660053971</v>
      </c>
      <c r="BJ21" s="38">
        <f>(IF(AND(D!$EY154&lt;180),D!$FG154-(D!$EY154/15),0))/24</f>
        <v>0.23203560391986022</v>
      </c>
      <c r="BK21" s="38">
        <f>(IF(AND(D!$FC154&lt;180),D!$FG154-(D!$FE154/15),0))/24</f>
        <v>0.16887754092399718</v>
      </c>
      <c r="BL21" s="40">
        <f t="shared" si="7"/>
        <v>0.16184027777777779</v>
      </c>
      <c r="BM21" s="41">
        <v>17</v>
      </c>
      <c r="BN21" s="38">
        <f>(IF(AND(D!FZ154&lt;180),D!GD154+(D!GB154/15-12),0))/24</f>
        <v>0.37785906075690928</v>
      </c>
      <c r="BO21" s="38">
        <f>(IF(AND(D!FX154&lt;180),D!GD154+(D!FX154/15-12),0))/24</f>
        <v>0.35169874367662274</v>
      </c>
      <c r="BP21" s="39">
        <f t="shared" si="8"/>
        <v>0.30981481481481482</v>
      </c>
      <c r="BQ21" s="38">
        <f>(IF(AND(D!$FU154&lt;180),D!$GD154+(D!$FU154/15-12),0))/24</f>
        <v>0.30772573827197619</v>
      </c>
      <c r="BR21" s="38">
        <f>(IF(AND(D!$FN154&lt;180),D!$GD154+(D!$FN154/15-12),0))/24</f>
        <v>0.21920982525176225</v>
      </c>
      <c r="BS21" s="38">
        <f>(IF(AND(D!$FP154&lt;180),D!$GD154+(D!$FP154/15-12),0))/24</f>
        <v>0.16883617463527179</v>
      </c>
      <c r="BT21" s="38">
        <f>D!GD154/24</f>
        <v>0.51215740740740745</v>
      </c>
      <c r="BU21" s="38">
        <f>(BX21+(D!GG154/2))</f>
        <v>0.47709074616494085</v>
      </c>
      <c r="BV21" s="38">
        <f>(IF(AND(D!$FS154&lt;180),D!$GD154-(D!$FS154/15),0))/24</f>
        <v>0.22492006501886871</v>
      </c>
      <c r="BW21" s="38">
        <f>(IF(AND(D!$FU154&lt;180),D!$GD154-(D!$FU154/15),0))/24</f>
        <v>0.21658907654283863</v>
      </c>
      <c r="BX21" s="38">
        <f>(IF(AND(D!$FZ154&lt;180),D!$GD154-(D!$GB154/15),0))/24</f>
        <v>0.14645575405790554</v>
      </c>
      <c r="BY21" s="40">
        <f t="shared" si="9"/>
        <v>0.13923611111111112</v>
      </c>
      <c r="BZ21" s="41">
        <v>17</v>
      </c>
      <c r="CA21" s="38">
        <f>(IF(AND(D!FC113&lt;180),D!FG113+D!FE113/15-12,0))/24</f>
        <v>0.38254874825634672</v>
      </c>
      <c r="CB21" s="38">
        <f>(IF(AND(D!FA113&lt;180),D!FG113+D!FA113/15-12,0))/24</f>
        <v>0.35493663128337766</v>
      </c>
      <c r="CC21" s="39">
        <f t="shared" si="10"/>
        <v>0.31149305555555556</v>
      </c>
      <c r="CD21" s="38">
        <f>(IF(AND(D!$EY113&lt;180),D!$FG113+(D!$EY113/15-12),0))/24</f>
        <v>0.30941507228378595</v>
      </c>
      <c r="CE21" s="38">
        <f>(IF(AND(D!$ER113&lt;180),D!$FG113+(D!$ER113/15-12),0))/24</f>
        <v>0.21796845053951963</v>
      </c>
      <c r="CF21" s="38">
        <f>(IF(AND(D!$ET113&lt;180),D!$FG113+(D!$ET113/15-12),0))/24</f>
        <v>0.16543477577411325</v>
      </c>
      <c r="CG21" s="38">
        <f>D!FG113/24</f>
        <v>0.50853240740740746</v>
      </c>
      <c r="CH21" s="38">
        <f>(CK21+(D!FK113/2))</f>
        <v>0.47196556942112705</v>
      </c>
      <c r="CI21" s="38">
        <f>(IF(AND(D!$EW113&lt;180),D!$FG113-(D!$EW113/15),0))/24</f>
        <v>0.2161958299029608</v>
      </c>
      <c r="CJ21" s="38">
        <f>(IF(AND(D!$EY113&lt;180),D!$FG113-(D!$EY113/15),0))/24</f>
        <v>0.20764974253102889</v>
      </c>
      <c r="CK21" s="38">
        <f>(IF(AND(D!$FC113&lt;180),D!$FG113-(D!$FE113/15),0))/24</f>
        <v>0.13451606655846815</v>
      </c>
      <c r="CL21" s="40">
        <f t="shared" si="11"/>
        <v>0.1272337962962963</v>
      </c>
      <c r="CM21" s="41">
        <v>17</v>
      </c>
      <c r="CN21" s="38">
        <f>(IF(AND(D!FZ113&lt;180),D!GD113+(D!GB113/15-12),0))/24</f>
        <v>0.3653351135233574</v>
      </c>
      <c r="CO21" s="38">
        <f>(IF(AND(D!FX113&lt;180),D!GD113+(D!FX113/15-12),0))/24</f>
        <v>0.3400775176824124</v>
      </c>
      <c r="CP21" s="39">
        <f t="shared" si="12"/>
        <v>0.29918981481481483</v>
      </c>
      <c r="CQ21" s="38">
        <f>(IF(AND(D!$FU113&lt;180),D!$GD113+(D!$FU113/15-12),0))/24</f>
        <v>0.29710152885264357</v>
      </c>
      <c r="CR21" s="38">
        <f>(IF(AND(D!$FN113&lt;180),D!$GD113+(D!$FN113/15-12),0))/24</f>
        <v>0.21057900160457346</v>
      </c>
      <c r="CS21" s="38">
        <f>(IF(AND(D!$FP113&lt;180),D!$GD113+(D!$FP113/15-12),0))/24</f>
        <v>0.16170420333291161</v>
      </c>
      <c r="CT21" s="38">
        <f>D!GD113/24</f>
        <v>0.5053657407407407</v>
      </c>
      <c r="CU21" s="38">
        <f>(CX21+(D!GG113/2))</f>
        <v>0.47769461522741741</v>
      </c>
      <c r="CV21" s="38">
        <f>(IF(AND(D!$FS113&lt;180),D!$GD113-(D!$FS113/15),0))/24</f>
        <v>0.22182105204476932</v>
      </c>
      <c r="CW21" s="38">
        <f>(IF(AND(D!$FU113&lt;180),D!$GD113-(D!$FU113/15),0))/24</f>
        <v>0.21362995262883791</v>
      </c>
      <c r="CX21" s="38">
        <f>(IF(AND(D!$FZ113&lt;180),D!$GD113-(D!$FZ113/15),0))/24</f>
        <v>0.15828770160219122</v>
      </c>
      <c r="CY21" s="40">
        <f t="shared" si="13"/>
        <v>0.15123842592592593</v>
      </c>
      <c r="CZ21" s="41">
        <v>17</v>
      </c>
      <c r="DA21" s="38">
        <f>(IF(AND(D!FC67&lt;180),D!FG67+(D!FC67/15-12),0))/24</f>
        <v>0.33124366041939768</v>
      </c>
      <c r="DB21" s="38">
        <f>(IF(AND(D!FA67&lt;180),D!FG67+(D!FA67/15-12),0))/24</f>
        <v>0.32026813852315794</v>
      </c>
      <c r="DC21" s="39">
        <f t="shared" si="14"/>
        <v>0.28291666666666665</v>
      </c>
      <c r="DD21" s="38">
        <f>(IF(AND(D!$EY67&lt;180),D!$FG67+(D!$EY67/15-12),0))/24</f>
        <v>0.2808277999499379</v>
      </c>
      <c r="DE21" s="38">
        <f>(IF(AND(D!$ER67&lt;180),D!$FG67+(D!$ER67/15-12),0))/24</f>
        <v>0.20242574638964039</v>
      </c>
      <c r="DF21" s="38">
        <f>(IF(AND(D!$ET67&lt;180),D!$FG67+(D!$ET67/15-12),0))/24</f>
        <v>0.16002775066626232</v>
      </c>
      <c r="DG21" s="38">
        <f>D!FG67/24</f>
        <v>0.50753240740740735</v>
      </c>
      <c r="DH21" s="38">
        <f>(DK21+(D!FK67/2))</f>
        <v>0.47672124241854991</v>
      </c>
      <c r="DI21" s="38">
        <f>(IF(AND(D!$EW67&lt;180),D!$FG67-(D!$EW67/15),0))/24</f>
        <v>0.24193536892430054</v>
      </c>
      <c r="DJ21" s="38">
        <f>(IF(AND(D!$EY67&lt;180),D!$FG67-(D!$EY67/15),0))/24</f>
        <v>0.23423701486487689</v>
      </c>
      <c r="DK21" s="38">
        <f>(IF(AND(D!$FC67&lt;180),D!$FG67-(D!$FE67/15),0))/24</f>
        <v>0.17261468488716192</v>
      </c>
      <c r="DL21" s="40">
        <f t="shared" si="15"/>
        <v>0.16537037037037036</v>
      </c>
      <c r="DM21" s="41">
        <v>17</v>
      </c>
      <c r="DN21" s="38">
        <f>(IF(AND(D!FZ67&lt;180),D!GD67+D!GB67/15-12,0))/24</f>
        <v>0.32277177051028544</v>
      </c>
      <c r="DO21" s="38">
        <f>(IF(AND(D!FX67&lt;180),D!GD67+D!FX67/15-12,0))/24</f>
        <v>0.30175712918108993</v>
      </c>
      <c r="DP21" s="39">
        <f t="shared" si="16"/>
        <v>0.26620370370370372</v>
      </c>
      <c r="DQ21" s="38">
        <f>(IF(AND(D!$EY67&lt;180),D!GD67+(D!FU67/15-12),0))/24</f>
        <v>0.26412138675936198</v>
      </c>
      <c r="DR21" s="38">
        <f>(IF(AND(D!$FN67&lt;180),D!GD67+(D!FN67/15-12),0))/24</f>
        <v>0.19231316171119442</v>
      </c>
      <c r="DS21" s="38">
        <f>(IF(AND(D!$FP67&lt;180),D!GD67+(D!FP67/15-12),0))/24</f>
        <v>0.15620830937384711</v>
      </c>
      <c r="DT21" s="38">
        <f>D!GD67/24</f>
        <v>0.51357407407407407</v>
      </c>
      <c r="DU21" s="38">
        <f>(DX21+(D!GG67/2))</f>
        <v>0.48424888219861228</v>
      </c>
      <c r="DV21" s="38">
        <f>(IF(AND(D!FS67&lt;180),D!GD67-(D!FS67/15),0))/24</f>
        <v>0.27054004959298389</v>
      </c>
      <c r="DW21" s="38">
        <f>(IF(AND(D!FU67&lt;180),D!GD67-(D!FU67/15),0))/24</f>
        <v>0.26302676138878606</v>
      </c>
      <c r="DX21" s="38">
        <f>(IF(AND(D!$FC67&lt;180),D!GD67-(D!GB67/15),0))/24</f>
        <v>0.20437637763786262</v>
      </c>
      <c r="DY21" s="40">
        <f t="shared" si="17"/>
        <v>0.1978472222222222</v>
      </c>
      <c r="DZ21" s="41">
        <v>17</v>
      </c>
      <c r="EA21" s="38">
        <f>(IF(AND(D!$FC22&lt;180),D!$FG22+D!$FE22/15-12,0))/24</f>
        <v>0.30577261960887681</v>
      </c>
      <c r="EB21" s="38">
        <f>(IF(AND(D!$FA22&lt;180),D!$FG22+D!$FA22/15-12,0))/24</f>
        <v>0.28553060081563714</v>
      </c>
      <c r="EC21" s="39">
        <f t="shared" si="18"/>
        <v>0.24943287037037035</v>
      </c>
      <c r="ED21" s="38">
        <f>(IF(AND(D!$EY22&lt;180),D!FG22+(D!EY22/15-12),0))/24</f>
        <v>0.2473536441019715</v>
      </c>
      <c r="EE21" s="38">
        <f>(IF(AND(D!$ER22&lt;180),D!FG22+(D!ER22/15-12),0))/24</f>
        <v>0.17852038290715747</v>
      </c>
      <c r="EF21" s="38">
        <f>(IF(AND(D!$ET22&lt;180),D!FG22+(D!ET22/15-12),0))/24</f>
        <v>0.14675378056525093</v>
      </c>
      <c r="EG21" s="38">
        <f>D!FG22/24</f>
        <v>0.51749074074074075</v>
      </c>
      <c r="EH21" s="38">
        <f>(EK21+(D!FK22/2))</f>
        <v>0.48828125298728819</v>
      </c>
      <c r="EI21" s="38">
        <f>(IF(AND(D!EW22&lt;180),D!FG22-(D!EW22/15),0))/24</f>
        <v>0.29539198778444214</v>
      </c>
      <c r="EJ21" s="38">
        <f>(IF(AND(D!EY22&lt;180),D!FG22-(D!EY22/15),0))/24</f>
        <v>0.28762783737950998</v>
      </c>
      <c r="EK21" s="38">
        <f>(IF(AND(D!$FC22&lt;180),D!$FG22-(D!$FE22/15),0))/24</f>
        <v>0.22920886187260472</v>
      </c>
      <c r="EL21" s="40">
        <f t="shared" si="19"/>
        <v>0.22256944444444446</v>
      </c>
      <c r="EM21" s="41">
        <v>17</v>
      </c>
      <c r="EN21" s="38">
        <f>(IF(AND(D!FZ22&lt;180),D!GD22+(D!GB22/15-12),0))/24</f>
        <v>0.28741447731671482</v>
      </c>
      <c r="EO21" s="38">
        <f>(IF(AND(D!$FX22&lt;180),D!$GD22+(D!$FX22/15-12),0))/24</f>
        <v>0.26651001486309117</v>
      </c>
      <c r="EP21" s="39">
        <f t="shared" si="20"/>
        <v>0.22837962962962963</v>
      </c>
      <c r="EQ21" s="38">
        <f>(IF(AND(D!$FU22&lt;180),D!$GD22+(D!$FU22/15-12),0))/24</f>
        <v>0.22630205260700045</v>
      </c>
      <c r="ER21" s="38">
        <f>(IF(AND(D!$FN22&lt;180),D!$GD22+(D!$FN22/15-12),0))/24</f>
        <v>0.15823801190157818</v>
      </c>
      <c r="ES21" s="38">
        <f>(IF(AND(D!$FP22&lt;180),D!$GD22+(D!$FP22/15-12),0))/24</f>
        <v>0.12960128954699371</v>
      </c>
      <c r="ET21" s="38">
        <f>D!GD22/24</f>
        <v>0.51474074074074083</v>
      </c>
      <c r="EU21" s="38">
        <f>(EX21+(D!GG22/2))</f>
        <v>0.48418452838588361</v>
      </c>
      <c r="EV21" s="38">
        <f>(IF(AND(D!$FS22&lt;180),D!$GD22-(D!$FS22/15),0))/24</f>
        <v>0.31150476161210267</v>
      </c>
      <c r="EW21" s="38">
        <f>(IF(AND(D!$FU22&lt;180),D!$GD22-(D!$FU22/15),0))/24</f>
        <v>0.30317942887448113</v>
      </c>
      <c r="EX21" s="38">
        <f>(IF(AND(D!$FZ22&lt;180),D!$GD22-(D!$GB22/15),0))/24</f>
        <v>0.24206700416476679</v>
      </c>
      <c r="EY21" s="40">
        <f t="shared" si="23"/>
        <v>0.23875000000000002</v>
      </c>
      <c r="EZ21" s="41">
        <v>17</v>
      </c>
    </row>
    <row r="22" spans="1:156" ht="12.75" customHeight="1" x14ac:dyDescent="0.2">
      <c r="A22" s="38">
        <f>(IF(AND(D!FC239&lt;180),D!FG239+(D!FE239/15-12),0))/24</f>
        <v>0.27338181608270523</v>
      </c>
      <c r="B22" s="38">
        <f>(IF(AND(D!FA239&lt;180),D!FG239+(D!FA239/15-12),0))/24</f>
        <v>0.25211710598275561</v>
      </c>
      <c r="C22" s="39">
        <f t="shared" si="0"/>
        <v>0.21302083333333333</v>
      </c>
      <c r="D22" s="38">
        <f>(IF(AND(D!$EY239&lt;180),D!$FG239+(D!$EY239/15-12),0))/24</f>
        <v>0.21094170153811745</v>
      </c>
      <c r="E22" s="38">
        <f>(IF(AND(D!$ER239&lt;180),D!$FG239+(D!$ER239/15-12),0))/24</f>
        <v>0.14285654418794205</v>
      </c>
      <c r="F22" s="38">
        <f>(IF(AND(D!$ET239&lt;180),D!$FG239+(D!$ET239/15-12),0))/24</f>
        <v>0.11517907596380954</v>
      </c>
      <c r="G22" s="38">
        <f>D!FG239/24</f>
        <v>0.50544907407407402</v>
      </c>
      <c r="H22" s="38">
        <f>(K22+(D!FK239/2))</f>
        <v>0.47422901680178009</v>
      </c>
      <c r="I22" s="38">
        <f>(IF(AND(D!$EW239&lt;180),D!$FG239-(D!$EW239/15),0))/24</f>
        <v>0.30853933854610255</v>
      </c>
      <c r="J22" s="38">
        <f>(IF(AND(D!$EY239&lt;180),D!$FG239-(D!$EY239/15),0))/24</f>
        <v>0.29995644661003057</v>
      </c>
      <c r="K22" s="38">
        <f>(IF(AND(D!$FC239&lt;180),D!$FG239-(D!$FE239/15),0))/24</f>
        <v>0.23751633206544279</v>
      </c>
      <c r="L22" s="40">
        <f t="shared" si="21"/>
        <v>0.23451388888888891</v>
      </c>
      <c r="M22" s="41">
        <v>18</v>
      </c>
      <c r="N22" s="38">
        <f>(IF(AND(D!FZ239&lt;180),D!GD239+(D!GB239/15-12),0))/24</f>
        <v>0.27263150997201674</v>
      </c>
      <c r="O22" s="38">
        <f>(IF(AND(D!FX239&lt;180),D!GD239+(D!FX239/15-12),0))/24</f>
        <v>0.25188398224762704</v>
      </c>
      <c r="P22" s="39">
        <f t="shared" si="1"/>
        <v>0.21418981481481481</v>
      </c>
      <c r="Q22" s="38">
        <f>(IF(AND(D!$FU239&lt;180),D!$GD239+(D!$FU239/15-12),0))/24</f>
        <v>0.21210973792266982</v>
      </c>
      <c r="R22" s="38">
        <f>(IF(AND(D!$FN239&lt;180),D!$GD239+(D!$FN239/15-12),0))/24</f>
        <v>0.1440117782202254</v>
      </c>
      <c r="S22" s="38">
        <f>(IF(AND(D!$FP239&lt;180),D!$GD239+(D!$FP239/15-12),0))/24</f>
        <v>0.11488114954027662</v>
      </c>
      <c r="T22" s="38">
        <f>D!GD239/24</f>
        <v>0.49749074074074073</v>
      </c>
      <c r="U22" s="38">
        <f>(X22+(D!GG239/2))</f>
        <v>0.46722985471606726</v>
      </c>
      <c r="V22" s="38">
        <f>(IF(AND(D!$FS239&lt;180),D!$GD239-(D!$FS239/15),0))/24</f>
        <v>0.29108091468554759</v>
      </c>
      <c r="W22" s="38">
        <f>(IF(AND(D!$FU239&lt;180),D!$GD239-(D!$FU239/15),0))/24</f>
        <v>0.28287174355881167</v>
      </c>
      <c r="X22" s="38">
        <f>(IF(AND(D!$FZ239&lt;180),D!$GD239-(D!$GB239/15),0))/24</f>
        <v>0.22234997150946476</v>
      </c>
      <c r="Y22" s="40">
        <f t="shared" si="22"/>
        <v>0.21898148148148147</v>
      </c>
      <c r="Z22" s="41">
        <v>18</v>
      </c>
      <c r="AA22" s="38">
        <f>(IF(AND(D!FC197&lt;180),D!FG197+(D!FE197/15-12),0))/24</f>
        <v>0.28972264709465678</v>
      </c>
      <c r="AB22" s="38">
        <f>(IF(AND(D!FA197&lt;180),D!FG197+(D!FA197/15-12),0))/24</f>
        <v>0.26953048518752476</v>
      </c>
      <c r="AC22" s="39">
        <f t="shared" si="2"/>
        <v>0.23370370370370372</v>
      </c>
      <c r="AD22" s="38">
        <f>(IF(AND(D!$EY197&lt;180),D!$FG197+(D!$EY197/15-12),0))/24</f>
        <v>0.23162434554966893</v>
      </c>
      <c r="AE22" s="38">
        <f>(IF(AND(D!$ER197&lt;180),D!$FG197+(D!$ER197/15-12),0))/24</f>
        <v>0.16238395277569526</v>
      </c>
      <c r="AF22" s="38">
        <f>(IF(AND(D!$ET197&lt;180),D!$FG197+(D!$ET197/15-12),0))/24</f>
        <v>0.12980740912910393</v>
      </c>
      <c r="AG22" s="38">
        <f>D!FG197/24</f>
        <v>0.49749074074074073</v>
      </c>
      <c r="AH22" s="38">
        <f>(AK22+(D!FK197/2))</f>
        <v>0.46844158996824681</v>
      </c>
      <c r="AI22" s="38">
        <f>(IF(AND(D!$EW197&lt;180),D!$FG197-(D!$EW197/15),0))/24</f>
        <v>0.27103634759872819</v>
      </c>
      <c r="AJ22" s="38">
        <f>(IF(AND(D!$EY197&lt;180),D!$FG197-(D!$EY197/15),0))/24</f>
        <v>0.26335713593181254</v>
      </c>
      <c r="AK22" s="38">
        <f>(IF(AND(D!$FC197&lt;180),D!$FG197-(D!$FE197/15),0))/24</f>
        <v>0.20525883438682468</v>
      </c>
      <c r="AL22" s="40">
        <f t="shared" si="3"/>
        <v>0.19855324074074074</v>
      </c>
      <c r="AM22" s="41">
        <v>18</v>
      </c>
      <c r="AN22" s="38">
        <f>(IF(AND(D!FZ197&lt;180),D!GD197+(D!GB197/15-12),0))/24</f>
        <v>0.31830578745733584</v>
      </c>
      <c r="AO22" s="38">
        <f>(IF(AND(D!FX197&lt;180),D!GD197+(D!FX197/15-12),0))/24</f>
        <v>0.29761151960505361</v>
      </c>
      <c r="AP22" s="39">
        <f t="shared" si="4"/>
        <v>0.26186342592592593</v>
      </c>
      <c r="AQ22" s="38">
        <f>(IF(AND(D!$FU197&lt;180),D!$GD197+(D!$FU197/15-12),0))/24</f>
        <v>0.25978050231002314</v>
      </c>
      <c r="AR22" s="38">
        <f>(IF(AND(D!$FN197&lt;180),D!$GD197+(D!$FN197/15-12),0))/24</f>
        <v>0.18671955804714083</v>
      </c>
      <c r="AS22" s="38">
        <f>(IF(AND(D!$FP197&lt;180),D!$GD197+(D!$FP197/15-12),0))/24</f>
        <v>0.14925834903355306</v>
      </c>
      <c r="AT22" s="38">
        <f>D!GD197/24</f>
        <v>0.50374074074074071</v>
      </c>
      <c r="AU22" s="38">
        <f>(AX22+(D!GG197/2))</f>
        <v>0.47447809816708431</v>
      </c>
      <c r="AV22" s="38">
        <f>(IF(AND(D!$FS197&lt;180),D!$GD197-(D!$FS197/15),0))/24</f>
        <v>0.25521522587748463</v>
      </c>
      <c r="AW22" s="38">
        <f>(IF(AND(D!$FU197&lt;180),D!$GD197-(D!$FU197/15),0))/24</f>
        <v>0.2477009791714582</v>
      </c>
      <c r="AX22" s="38">
        <f>(IF(AND(D!$FZ197&lt;180),D!$GD197-(D!$GB197/15),0))/24</f>
        <v>0.1891756940241455</v>
      </c>
      <c r="AY22" s="40">
        <f t="shared" si="5"/>
        <v>0.18231481481481482</v>
      </c>
      <c r="AZ22" s="41">
        <v>18</v>
      </c>
      <c r="BA22" s="38">
        <f>(IF(AND(D!FC155&lt;180),D!FG155+(D!FE155/15-12),0))/24</f>
        <v>0.35148931084825213</v>
      </c>
      <c r="BB22" s="38">
        <f>(IF(AND(D!FA155&lt;180),D!FG155+(D!FA155/15-12),0))/24</f>
        <v>0.3286913998164796</v>
      </c>
      <c r="BC22" s="39">
        <f t="shared" si="6"/>
        <v>0.29062499999999997</v>
      </c>
      <c r="BD22" s="38">
        <f>(IF(AND(D!$EY155&lt;180),D!$FG155+(D!$EY155/15-12),0))/24</f>
        <v>0.28853600716322375</v>
      </c>
      <c r="BE22" s="38">
        <f>(IF(AND(D!$ER155&lt;180),D!$FG155+(D!$ER155/15-12),0))/24</f>
        <v>0.20829670155039634</v>
      </c>
      <c r="BF22" s="38">
        <f>(IF(AND(D!$ET155&lt;180),D!$FG155+D!$ET155/15-12,0))/24</f>
        <v>0.16436358511001301</v>
      </c>
      <c r="BG22" s="38">
        <f>D!FG155/24</f>
        <v>0.51053240740740735</v>
      </c>
      <c r="BH22" s="38">
        <f>(BK22+(D!FK155/2))</f>
        <v>0.47905575556489322</v>
      </c>
      <c r="BI22" s="38">
        <f>(IF(AND(D!$EW155&lt;180),D!$FG155-(D!$EW155/15),0))/24</f>
        <v>0.24032431152913691</v>
      </c>
      <c r="BJ22" s="38">
        <f>(IF(AND(D!$EY155&lt;180),D!$FG155-(D!$EY155/15),0))/24</f>
        <v>0.23252880765159098</v>
      </c>
      <c r="BK22" s="38">
        <f>(IF(AND(D!$FC155&lt;180),D!$FG155-(D!$FE155/15),0))/24</f>
        <v>0.1695755039665626</v>
      </c>
      <c r="BL22" s="40">
        <f t="shared" si="7"/>
        <v>0.1625462962962963</v>
      </c>
      <c r="BM22" s="41">
        <v>18</v>
      </c>
      <c r="BN22" s="38">
        <f>(IF(AND(D!FZ155&lt;180),D!GD155+(D!GB155/15-12),0))/24</f>
        <v>0.37733351779865415</v>
      </c>
      <c r="BO22" s="38">
        <f>(IF(AND(D!FX155&lt;180),D!GD155+(D!FX155/15-12),0))/24</f>
        <v>0.35127279995931654</v>
      </c>
      <c r="BP22" s="39">
        <f t="shared" si="8"/>
        <v>0.30949074074074073</v>
      </c>
      <c r="BQ22" s="38">
        <f>(IF(AND(D!$FU155&lt;180),D!$GD155+(D!$FU155/15-12),0))/24</f>
        <v>0.30740855786343391</v>
      </c>
      <c r="BR22" s="38">
        <f>(IF(AND(D!$FN155&lt;180),D!$GD155+(D!$FN155/15-12),0))/24</f>
        <v>0.21910572595521513</v>
      </c>
      <c r="BS22" s="38">
        <f>(IF(AND(D!$FP155&lt;180),D!$GD155+(D!$FP155/15-12),0))/24</f>
        <v>0.16889106113047184</v>
      </c>
      <c r="BT22" s="38">
        <f>D!GD155/24</f>
        <v>0.51224074074074066</v>
      </c>
      <c r="BU22" s="38">
        <f>(BX22+(D!GG155/2))</f>
        <v>0.47727826077313057</v>
      </c>
      <c r="BV22" s="38">
        <f>(IF(AND(D!$FS155&lt;180),D!$GD155-(D!$FS155/15),0))/24</f>
        <v>0.22538869527886421</v>
      </c>
      <c r="BW22" s="38">
        <f>(IF(AND(D!$FU155&lt;180),D!$GD155-(D!$FU155/15),0))/24</f>
        <v>0.2170729236180475</v>
      </c>
      <c r="BX22" s="38">
        <f>(IF(AND(D!$FZ155&lt;180),D!$GD155-(D!$GB155/15),0))/24</f>
        <v>0.14714796368282723</v>
      </c>
      <c r="BY22" s="40">
        <f t="shared" si="9"/>
        <v>0.13994212962962962</v>
      </c>
      <c r="BZ22" s="41">
        <v>18</v>
      </c>
      <c r="CA22" s="38">
        <f>(IF(AND(D!FC114&lt;180),D!FG114+D!FE114/15-12,0))/24</f>
        <v>0.38280403990239326</v>
      </c>
      <c r="CB22" s="38">
        <f>(IF(AND(D!FA114&lt;180),D!FG114+D!FA114/15-12,0))/24</f>
        <v>0.35517550335351206</v>
      </c>
      <c r="CC22" s="39">
        <f t="shared" si="10"/>
        <v>0.31172453703703701</v>
      </c>
      <c r="CD22" s="38">
        <f>(IF(AND(D!$EY114&lt;180),D!$FG114+(D!$EY114/15-12),0))/24</f>
        <v>0.30963683354531008</v>
      </c>
      <c r="CE22" s="38">
        <f>(IF(AND(D!$ER114&lt;180),D!$FG114+(D!$ER114/15-12),0))/24</f>
        <v>0.21815883419668905</v>
      </c>
      <c r="CF22" s="38">
        <f>(IF(AND(D!$ET114&lt;180),D!$FG114+(D!$ET114/15-12),0))/24</f>
        <v>0.16560228422338219</v>
      </c>
      <c r="CG22" s="38">
        <f>D!FG114/24</f>
        <v>0.50869907407407411</v>
      </c>
      <c r="CH22" s="38">
        <f>(CK22+(D!FK114/2))</f>
        <v>0.47211547089553252</v>
      </c>
      <c r="CI22" s="38">
        <f>(IF(AND(D!$EW114&lt;180),D!$FG114-(D!$EW114/15),0))/24</f>
        <v>0.21630976037322569</v>
      </c>
      <c r="CJ22" s="38">
        <f>(IF(AND(D!$EY114&lt;180),D!$FG114-(D!$EY114/15),0))/24</f>
        <v>0.2077613146028382</v>
      </c>
      <c r="CK22" s="38">
        <f>(IF(AND(D!$FC114&lt;180),D!$FG114-(D!$FE114/15),0))/24</f>
        <v>0.13459410824575499</v>
      </c>
      <c r="CL22" s="40">
        <f t="shared" si="11"/>
        <v>0.1272337962962963</v>
      </c>
      <c r="CM22" s="41">
        <v>18</v>
      </c>
      <c r="CN22" s="38">
        <f>(IF(AND(D!FZ114&lt;180),D!GD114+(D!GB114/15-12),0))/24</f>
        <v>0.36610241451126219</v>
      </c>
      <c r="CO22" s="38">
        <f>(IF(AND(D!FX114&lt;180),D!GD114+(D!FX114/15-12),0))/24</f>
        <v>0.34073482473409561</v>
      </c>
      <c r="CP22" s="39">
        <f t="shared" si="12"/>
        <v>0.29972222222222222</v>
      </c>
      <c r="CQ22" s="38">
        <f>(IF(AND(D!$FU114&lt;180),D!$GD114+(D!$FU114/15-12),0))/24</f>
        <v>0.29763603230509578</v>
      </c>
      <c r="CR22" s="38">
        <f>(IF(AND(D!$FN114&lt;180),D!$GD114+(D!$FN114/15-12),0))/24</f>
        <v>0.21086290771622196</v>
      </c>
      <c r="CS22" s="38">
        <f>(IF(AND(D!$FP114&lt;180),D!$GD114+(D!$FP114/15-12),0))/24</f>
        <v>0.16179820594599933</v>
      </c>
      <c r="CT22" s="38">
        <f>D!GD114/24</f>
        <v>0.50540740740740742</v>
      </c>
      <c r="CU22" s="38">
        <f>(CX22+(D!GG114/2))</f>
        <v>0.47765030957302956</v>
      </c>
      <c r="CV22" s="38">
        <f>(IF(AND(D!$FS114&lt;180),D!$GD114-(D!$FS114/15),0))/24</f>
        <v>0.22138715409089735</v>
      </c>
      <c r="CW22" s="38">
        <f>(IF(AND(D!$FU114&lt;180),D!$GD114-(D!$FU114/15),0))/24</f>
        <v>0.21317878250971911</v>
      </c>
      <c r="CX22" s="38">
        <f>(IF(AND(D!$FZ114&lt;180),D!$GD114-(D!$FZ114/15),0))/24</f>
        <v>0.15766458684096332</v>
      </c>
      <c r="CY22" s="40">
        <f t="shared" si="13"/>
        <v>0.15123842592592593</v>
      </c>
      <c r="CZ22" s="41">
        <v>18</v>
      </c>
      <c r="DA22" s="38">
        <f>(IF(AND(D!FC68&lt;180),D!FG68+(D!FC68/15-12),0))/24</f>
        <v>0.33191287815669329</v>
      </c>
      <c r="DB22" s="38">
        <f>(IF(AND(D!FA68&lt;180),D!FG68+(D!FA68/15-12),0))/24</f>
        <v>0.32089858662877468</v>
      </c>
      <c r="DC22" s="39">
        <f t="shared" si="14"/>
        <v>0.28343750000000001</v>
      </c>
      <c r="DD22" s="38">
        <f>(IF(AND(D!$EY68&lt;180),D!$FG68+(D!$EY68/15-12),0))/24</f>
        <v>0.28135988072493912</v>
      </c>
      <c r="DE22" s="38">
        <f>(IF(AND(D!$ER68&lt;180),D!$FG68+(D!$ER68/15-12),0))/24</f>
        <v>0.20269550345449369</v>
      </c>
      <c r="DF22" s="38">
        <f>(IF(AND(D!$ET68&lt;180),D!$FG68+(D!$ET68/15-12),0))/24</f>
        <v>0.16007486475687557</v>
      </c>
      <c r="DG22" s="38">
        <f>D!FG68/24</f>
        <v>0.50736574074074081</v>
      </c>
      <c r="DH22" s="38">
        <f>(DK22+(D!FK68/2))</f>
        <v>0.47646286314678687</v>
      </c>
      <c r="DI22" s="38">
        <f>(IF(AND(D!$EW68&lt;180),D!$FG68-(D!$EW68/15),0))/24</f>
        <v>0.24108311695374515</v>
      </c>
      <c r="DJ22" s="38">
        <f>(IF(AND(D!$EY68&lt;180),D!$FG68-(D!$EY68/15),0))/24</f>
        <v>0.23337160075654251</v>
      </c>
      <c r="DK22" s="38">
        <f>(IF(AND(D!$FC68&lt;180),D!$FG68-(D!$FE68/15),0))/24</f>
        <v>0.17156584556863472</v>
      </c>
      <c r="DL22" s="40">
        <f t="shared" si="15"/>
        <v>0.16466435185185185</v>
      </c>
      <c r="DM22" s="41">
        <v>18</v>
      </c>
      <c r="DN22" s="38">
        <f>(IF(AND(D!FZ68&lt;180),D!GD68+D!GB68/15-12,0))/24</f>
        <v>0.32337781274259186</v>
      </c>
      <c r="DO22" s="38">
        <f>(IF(AND(D!FX68&lt;180),D!GD68+D!FX68/15-12,0))/24</f>
        <v>0.30231753236938808</v>
      </c>
      <c r="DP22" s="39">
        <f t="shared" si="16"/>
        <v>0.26674768518518516</v>
      </c>
      <c r="DQ22" s="38">
        <f>(IF(AND(D!$EY68&lt;180),D!GD68+(D!FU68/15-12),0))/24</f>
        <v>0.26466379750674823</v>
      </c>
      <c r="DR22" s="38">
        <f>(IF(AND(D!$FN68&lt;180),D!GD68+(D!FN68/15-12),0))/24</f>
        <v>0.192696603397322</v>
      </c>
      <c r="DS22" s="38">
        <f>(IF(AND(D!$FP68&lt;180),D!GD68+(D!FP68/15-12),0))/24</f>
        <v>0.15641204534360686</v>
      </c>
      <c r="DT22" s="38">
        <f>D!GD68/24</f>
        <v>0.51336574074074071</v>
      </c>
      <c r="DU22" s="38">
        <f>(DX22+(D!GG68/2))</f>
        <v>0.484008733122819</v>
      </c>
      <c r="DV22" s="38">
        <f>(IF(AND(D!FS68&lt;180),D!GD68-(D!FS68/15),0))/24</f>
        <v>0.26957944210512352</v>
      </c>
      <c r="DW22" s="38">
        <f>(IF(AND(D!FU68&lt;180),D!GD68-(D!FU68/15),0))/24</f>
        <v>0.26206768397473329</v>
      </c>
      <c r="DX22" s="38">
        <f>(IF(AND(D!$FC68&lt;180),D!GD68-(D!GB68/15),0))/24</f>
        <v>0.20335366873888971</v>
      </c>
      <c r="DY22" s="40">
        <f t="shared" si="17"/>
        <v>0.19643518518518518</v>
      </c>
      <c r="DZ22" s="41">
        <v>18</v>
      </c>
      <c r="EA22" s="38">
        <f>(IF(AND(D!$FC23&lt;180),D!$FG23+D!$FE23/15-12,0))/24</f>
        <v>0.30636816851915255</v>
      </c>
      <c r="EB22" s="38">
        <f>(IF(AND(D!$FA23&lt;180),D!$FG23+D!$FA23/15-12,0))/24</f>
        <v>0.2861372424807665</v>
      </c>
      <c r="EC22" s="39">
        <f t="shared" si="18"/>
        <v>0.25009259259259259</v>
      </c>
      <c r="ED22" s="38">
        <f>(IF(AND(D!$EY23&lt;180),D!FG23+(D!EY23/15-12),0))/24</f>
        <v>0.24801000356639477</v>
      </c>
      <c r="EE22" s="38">
        <f>(IF(AND(D!$ER23&lt;180),D!FG23+(D!ER23/15-12),0))/24</f>
        <v>0.17911686362996834</v>
      </c>
      <c r="EF22" s="38">
        <f>(IF(AND(D!$ET23&lt;180),D!FG23+(D!ET23/15-12),0))/24</f>
        <v>0.14722043546863431</v>
      </c>
      <c r="EG22" s="38">
        <f>D!FG23/24</f>
        <v>0.51744907407407403</v>
      </c>
      <c r="EH22" s="38">
        <f>(EK22+(D!FK23/2))</f>
        <v>0.48826999159769513</v>
      </c>
      <c r="EI22" s="38">
        <f>(IF(AND(D!EW23&lt;180),D!FG23-(D!EW23/15),0))/24</f>
        <v>0.29463722792931801</v>
      </c>
      <c r="EJ22" s="38">
        <f>(IF(AND(D!EY23&lt;180),D!FG23-(D!EY23/15),0))/24</f>
        <v>0.28688814458175332</v>
      </c>
      <c r="EK22" s="38">
        <f>(IF(AND(D!$FC23&lt;180),D!$FG23-(D!$FE23/15),0))/24</f>
        <v>0.22852997962899549</v>
      </c>
      <c r="EL22" s="40">
        <f t="shared" si="19"/>
        <v>0.22186342592592592</v>
      </c>
      <c r="EM22" s="41">
        <v>18</v>
      </c>
      <c r="EN22" s="38">
        <f>(IF(AND(D!FZ23&lt;180),D!GD23+(D!GB23/15-12),0))/24</f>
        <v>0.28802096415180434</v>
      </c>
      <c r="EO22" s="38">
        <f>(IF(AND(D!$FX23&lt;180),D!$GD23+(D!$FX23/15-12),0))/24</f>
        <v>0.26714045030096917</v>
      </c>
      <c r="EP22" s="39">
        <f t="shared" si="20"/>
        <v>0.22908564814814814</v>
      </c>
      <c r="EQ22" s="38">
        <f>(IF(AND(D!$FU23&lt;180),D!$GD23+(D!$FU23/15-12),0))/24</f>
        <v>0.22699801885731441</v>
      </c>
      <c r="ER22" s="38">
        <f>(IF(AND(D!$FN23&lt;180),D!$GD23+(D!$FN23/15-12),0))/24</f>
        <v>0.15893102764830047</v>
      </c>
      <c r="ES22" s="38">
        <f>(IF(AND(D!$FP23&lt;180),D!$GD23+(D!$FP23/15-12),0))/24</f>
        <v>0.13022278289838854</v>
      </c>
      <c r="ET22" s="38">
        <f>D!GD23/24</f>
        <v>0.5149907407407408</v>
      </c>
      <c r="EU22" s="38">
        <f>(EX22+(D!GG23/2))</f>
        <v>0.48447926809349584</v>
      </c>
      <c r="EV22" s="38">
        <f>(IF(AND(D!$FS23&lt;180),D!$GD23-(D!$FS23/15),0))/24</f>
        <v>0.31129128800986522</v>
      </c>
      <c r="EW22" s="38">
        <f>(IF(AND(D!$FU23&lt;180),D!$GD23-(D!$FU23/15),0))/24</f>
        <v>0.3029834626241672</v>
      </c>
      <c r="EX22" s="38">
        <f>(IF(AND(D!$FZ23&lt;180),D!$GD23-(D!$GB23/15),0))/24</f>
        <v>0.24196051732967727</v>
      </c>
      <c r="EY22" s="40">
        <f t="shared" si="23"/>
        <v>0.23875000000000002</v>
      </c>
      <c r="EZ22" s="41">
        <v>18</v>
      </c>
    </row>
    <row r="23" spans="1:156" ht="12.75" customHeight="1" x14ac:dyDescent="0.2">
      <c r="A23" s="38">
        <f>(IF(AND(D!FC240&lt;180),D!FG240+(D!FE240/15-12),0))/24</f>
        <v>0.27367615938089301</v>
      </c>
      <c r="B23" s="38">
        <f>(IF(AND(D!FA240&lt;180),D!FG240+(D!FA240/15-12),0))/24</f>
        <v>0.252408159648358</v>
      </c>
      <c r="C23" s="39">
        <f t="shared" si="0"/>
        <v>0.21331018518518519</v>
      </c>
      <c r="D23" s="38">
        <f>(IF(AND(D!$EY240&lt;180),D!$FG240+(D!$EY240/15-12),0))/24</f>
        <v>0.21122403550493843</v>
      </c>
      <c r="E23" s="38">
        <f>(IF(AND(D!$ER240&lt;180),D!$FG240+(D!$ER240/15-12),0))/24</f>
        <v>0.14313825407284594</v>
      </c>
      <c r="F23" s="38">
        <f>(IF(AND(D!$ET240&lt;180),D!$FG240+(D!$ET240/15-12),0))/24</f>
        <v>0.11546875536886951</v>
      </c>
      <c r="G23" s="38">
        <f>D!FG240/24</f>
        <v>0.50578240740740743</v>
      </c>
      <c r="H23" s="38">
        <f>(K23+(D!FK240/2))</f>
        <v>0.47455634546943021</v>
      </c>
      <c r="I23" s="38">
        <f>(IF(AND(D!$EW240&lt;180),D!$FG240-(D!$EW240/15),0))/24</f>
        <v>0.30892598913945218</v>
      </c>
      <c r="J23" s="38">
        <f>(IF(AND(D!$EY240&lt;180),D!$FG240-(D!$EY240/15),0))/24</f>
        <v>0.30034077930987652</v>
      </c>
      <c r="K23" s="38">
        <f>(IF(AND(D!$FC240&lt;180),D!$FG240-(D!$FE240/15),0))/24</f>
        <v>0.2378886554339219</v>
      </c>
      <c r="L23" s="40">
        <f t="shared" si="21"/>
        <v>0.23451388888888891</v>
      </c>
      <c r="M23" s="41">
        <v>19</v>
      </c>
      <c r="N23" s="38">
        <f>(IF(AND(D!FZ240&lt;180),D!GD240+(D!GB240/15-12),0))/24</f>
        <v>0.27238696830839032</v>
      </c>
      <c r="O23" s="38">
        <f>(IF(AND(D!FX240&lt;180),D!GD240+(D!FX240/15-12),0))/24</f>
        <v>0.25161470363853705</v>
      </c>
      <c r="P23" s="39">
        <f t="shared" si="1"/>
        <v>0.21385416666666668</v>
      </c>
      <c r="Q23" s="38">
        <f>(IF(AND(D!$FU240&lt;180),D!$GD240+(D!$FU240/15-12),0))/24</f>
        <v>0.21177134572293199</v>
      </c>
      <c r="R23" s="38">
        <f>(IF(AND(D!$FN240&lt;180),D!$GD240+(D!$FN240/15-12),0))/24</f>
        <v>0.14368124744504077</v>
      </c>
      <c r="S23" s="38">
        <f>(IF(AND(D!$FP240&lt;180),D!$GD240+(D!$FP240/15-12),0))/24</f>
        <v>0.11463279652395524</v>
      </c>
      <c r="T23" s="38">
        <f>D!GD240/24</f>
        <v>0.49765740740740744</v>
      </c>
      <c r="U23" s="38">
        <f>(X23+(D!GG240/2))</f>
        <v>0.4673495961146783</v>
      </c>
      <c r="V23" s="38">
        <f>(IF(AND(D!$FS240&lt;180),D!$GD240-(D!$FS240/15),0))/24</f>
        <v>0.29177120285668451</v>
      </c>
      <c r="W23" s="38">
        <f>(IF(AND(D!$FU240&lt;180),D!$GD240-(D!$FU240/15),0))/24</f>
        <v>0.28354346909188294</v>
      </c>
      <c r="X23" s="38">
        <f>(IF(AND(D!$FZ240&lt;180),D!$GD240-(D!$GB240/15),0))/24</f>
        <v>0.22292784650642458</v>
      </c>
      <c r="Y23" s="40">
        <f t="shared" si="22"/>
        <v>0.21968750000000001</v>
      </c>
      <c r="Z23" s="41">
        <v>19</v>
      </c>
      <c r="AA23" s="38">
        <f>(IF(AND(D!FC198&lt;180),D!FG198+(D!FE198/15-12),0))/24</f>
        <v>0.28893610002128806</v>
      </c>
      <c r="AB23" s="38">
        <f>(IF(AND(D!FA198&lt;180),D!FG198+(D!FA198/15-12),0))/24</f>
        <v>0.26873870418526902</v>
      </c>
      <c r="AC23" s="39">
        <f t="shared" si="2"/>
        <v>0.23288194444444443</v>
      </c>
      <c r="AD23" s="38">
        <f>(IF(AND(D!$EY198&lt;180),D!$FG198+(D!$EY198/15-12),0))/24</f>
        <v>0.23079332828478993</v>
      </c>
      <c r="AE23" s="38">
        <f>(IF(AND(D!$ER198&lt;180),D!$FG198+(D!$ER198/15-12),0))/24</f>
        <v>0.16162707771043486</v>
      </c>
      <c r="AF23" s="38">
        <f>(IF(AND(D!$ET198&lt;180),D!$FG198+(D!$ET198/15-12),0))/24</f>
        <v>0.12918708433654982</v>
      </c>
      <c r="AG23" s="38">
        <f>D!FG198/24</f>
        <v>0.49736574074074075</v>
      </c>
      <c r="AH23" s="38">
        <f>(AK23+(D!FK198/2))</f>
        <v>0.46829435487249171</v>
      </c>
      <c r="AI23" s="38">
        <f>(IF(AND(D!$EW198&lt;180),D!$FG198-(D!$EW198/15),0))/24</f>
        <v>0.27163021223747114</v>
      </c>
      <c r="AJ23" s="38">
        <f>(IF(AND(D!$EY198&lt;180),D!$FG198-(D!$EY198/15),0))/24</f>
        <v>0.26393815319669151</v>
      </c>
      <c r="AK23" s="38">
        <f>(IF(AND(D!$FC198&lt;180),D!$FG198-(D!$FE198/15),0))/24</f>
        <v>0.20579538146019341</v>
      </c>
      <c r="AL23" s="40">
        <f t="shared" si="3"/>
        <v>0.19925925925925925</v>
      </c>
      <c r="AM23" s="41">
        <v>19</v>
      </c>
      <c r="AN23" s="38">
        <f>(IF(AND(D!FZ198&lt;180),D!GD198+(D!GB198/15-12),0))/24</f>
        <v>0.3172459570853392</v>
      </c>
      <c r="AO23" s="38">
        <f>(IF(AND(D!FX198&lt;180),D!GD198+(D!FX198/15-12),0))/24</f>
        <v>0.29659151964294778</v>
      </c>
      <c r="AP23" s="39">
        <f t="shared" si="4"/>
        <v>0.26087962962962963</v>
      </c>
      <c r="AQ23" s="38">
        <f>(IF(AND(D!$FU198&lt;180),D!$GD198+(D!$FU198/15-12),0))/24</f>
        <v>0.25879524700193229</v>
      </c>
      <c r="AR23" s="38">
        <f>(IF(AND(D!$FN198&lt;180),D!$GD198+(D!$FN198/15-12),0))/24</f>
        <v>0.18591416021364235</v>
      </c>
      <c r="AS23" s="38">
        <f>(IF(AND(D!$FP198&lt;180),D!$GD198+(D!$FP198/15-12),0))/24</f>
        <v>0.14864020866268124</v>
      </c>
      <c r="AT23" s="38">
        <f>D!GD198/24</f>
        <v>0.50349074074074085</v>
      </c>
      <c r="AU23" s="38">
        <f>(AX23+(D!GG198/2))</f>
        <v>0.47426538569903742</v>
      </c>
      <c r="AV23" s="38">
        <f>(IF(AND(D!$FS198&lt;180),D!$GD198-(D!$FS198/15),0))/24</f>
        <v>0.2556987236202331</v>
      </c>
      <c r="AW23" s="38">
        <f>(IF(AND(D!$FU198&lt;180),D!$GD198-(D!$FU198/15),0))/24</f>
        <v>0.24818623447954932</v>
      </c>
      <c r="AX23" s="38">
        <f>(IF(AND(D!$FZ198&lt;180),D!$GD198-(D!$GB198/15),0))/24</f>
        <v>0.18973552439614241</v>
      </c>
      <c r="AY23" s="40">
        <f t="shared" si="5"/>
        <v>0.18302083333333333</v>
      </c>
      <c r="AZ23" s="41">
        <v>19</v>
      </c>
      <c r="BA23" s="38">
        <f>(IF(AND(D!FC156&lt;180),D!FG156+(D!FE156/15-12),0))/24</f>
        <v>0.3504576241776412</v>
      </c>
      <c r="BB23" s="38">
        <f>(IF(AND(D!FA156&lt;180),D!FG156+(D!FA156/15-12),0))/24</f>
        <v>0.32775276720409757</v>
      </c>
      <c r="BC23" s="39">
        <f t="shared" si="6"/>
        <v>0.28979166666666667</v>
      </c>
      <c r="BD23" s="38">
        <f>(IF(AND(D!$EY156&lt;180),D!$FG156+(D!$EY156/15-12),0))/24</f>
        <v>0.28770565867418324</v>
      </c>
      <c r="BE23" s="38">
        <f>(IF(AND(D!$ER156&lt;180),D!$FG156+(D!$ER156/15-12),0))/24</f>
        <v>0.20773523826509624</v>
      </c>
      <c r="BF23" s="38">
        <f>(IF(AND(D!$ET156&lt;180),D!$FG156+D!$ET156/15-12,0))/24</f>
        <v>0.16402348546469669</v>
      </c>
      <c r="BG23" s="38">
        <f>D!FG156/24</f>
        <v>0.51036574074074081</v>
      </c>
      <c r="BH23" s="38">
        <f>(BK23+(D!FK156/2))</f>
        <v>0.47898975798901178</v>
      </c>
      <c r="BI23" s="38">
        <f>(IF(AND(D!$EW156&lt;180),D!$FG156-(D!$EW156/15),0))/24</f>
        <v>0.24080643157511325</v>
      </c>
      <c r="BJ23" s="38">
        <f>(IF(AND(D!$EY156&lt;180),D!$FG156-(D!$EY156/15),0))/24</f>
        <v>0.23302582280729831</v>
      </c>
      <c r="BK23" s="38">
        <f>(IF(AND(D!$FC156&lt;180),D!$FG156-(D!$FE156/15),0))/24</f>
        <v>0.17027385730384034</v>
      </c>
      <c r="BL23" s="40">
        <f t="shared" si="7"/>
        <v>0.16325231481481481</v>
      </c>
      <c r="BM23" s="41">
        <v>19</v>
      </c>
      <c r="BN23" s="38">
        <f>(IF(AND(D!FZ156&lt;180),D!GD156+(D!GB156/15-12),0))/24</f>
        <v>0.37674990594726526</v>
      </c>
      <c r="BO23" s="38">
        <f>(IF(AND(D!FX156&lt;180),D!GD156+(D!FX156/15-12),0))/24</f>
        <v>0.35079054162211915</v>
      </c>
      <c r="BP23" s="39">
        <f t="shared" si="8"/>
        <v>0.30912037037037038</v>
      </c>
      <c r="BQ23" s="38">
        <f>(IF(AND(D!$FU156&lt;180),D!$GD156+(D!$FU156/15-12),0))/24</f>
        <v>0.30703730088200049</v>
      </c>
      <c r="BR23" s="38">
        <f>(IF(AND(D!$FN156&lt;180),D!$GD156+(D!$FN156/15-12),0))/24</f>
        <v>0.21895299456837625</v>
      </c>
      <c r="BS23" s="38">
        <f>(IF(AND(D!$FP156&lt;180),D!$GD156+(D!$FP156/15-12),0))/24</f>
        <v>0.16890167231989692</v>
      </c>
      <c r="BT23" s="38">
        <f>D!GD156/24</f>
        <v>0.51228240740740738</v>
      </c>
      <c r="BU23" s="38">
        <f>(BX23+(D!GG156/2))</f>
        <v>0.47742610487477499</v>
      </c>
      <c r="BV23" s="38">
        <f>(IF(AND(D!$FS156&lt;180),D!$GD156-(D!$FS156/15),0))/24</f>
        <v>0.22582774328810082</v>
      </c>
      <c r="BW23" s="38">
        <f>(IF(AND(D!$FU156&lt;180),D!$GD156-(D!$FU156/15),0))/24</f>
        <v>0.21752751393281436</v>
      </c>
      <c r="BX23" s="38">
        <f>(IF(AND(D!$FZ156&lt;180),D!$GD156-(D!$GB156/15),0))/24</f>
        <v>0.14781490886754955</v>
      </c>
      <c r="BY23" s="40">
        <f t="shared" si="9"/>
        <v>0.14064814814814816</v>
      </c>
      <c r="BZ23" s="41">
        <v>19</v>
      </c>
      <c r="CA23" s="38">
        <f>(IF(AND(D!FC115&lt;180),D!FG115+D!FE115/15-12,0))/24</f>
        <v>0.38298688962800426</v>
      </c>
      <c r="CB23" s="38">
        <f>(IF(AND(D!FA115&lt;180),D!FG115+D!FA115/15-12,0))/24</f>
        <v>0.35534762420621568</v>
      </c>
      <c r="CC23" s="39">
        <f t="shared" si="10"/>
        <v>0.31188657407407411</v>
      </c>
      <c r="CD23" s="38">
        <f>(IF(AND(D!$EY115&lt;180),D!$FG115+(D!$EY115/15-12),0))/24</f>
        <v>0.30979777880334719</v>
      </c>
      <c r="CE23" s="38">
        <f>(IF(AND(D!$ER115&lt;180),D!$FG115+(D!$ER115/15-12),0))/24</f>
        <v>0.21829929695976025</v>
      </c>
      <c r="CF23" s="38">
        <f>(IF(AND(D!$ET115&lt;180),D!$FG115+(D!$ET115/15-12),0))/24</f>
        <v>0.16572781733528918</v>
      </c>
      <c r="CG23" s="38">
        <f>D!FG115/24</f>
        <v>0.50882407407407404</v>
      </c>
      <c r="CH23" s="38">
        <f>(CK23+(D!FK115/2))</f>
        <v>0.4722295186617454</v>
      </c>
      <c r="CI23" s="38">
        <f>(IF(AND(D!$EW115&lt;180),D!$FG115-(D!$EW115/15),0))/24</f>
        <v>0.2164003552212567</v>
      </c>
      <c r="CJ23" s="38">
        <f>(IF(AND(D!$EY115&lt;180),D!$FG115-(D!$EY115/15),0))/24</f>
        <v>0.20785036934480083</v>
      </c>
      <c r="CK23" s="38">
        <f>(IF(AND(D!$FC115&lt;180),D!$FG115-(D!$FE115/15),0))/24</f>
        <v>0.13466125852014366</v>
      </c>
      <c r="CL23" s="40">
        <f t="shared" si="11"/>
        <v>0.1272337962962963</v>
      </c>
      <c r="CM23" s="41">
        <v>19</v>
      </c>
      <c r="CN23" s="38">
        <f>(IF(AND(D!FZ115&lt;180),D!GD115+(D!GB115/15-12),0))/24</f>
        <v>0.36681079608182565</v>
      </c>
      <c r="CO23" s="38">
        <f>(IF(AND(D!FX115&lt;180),D!GD115+(D!FX115/15-12),0))/24</f>
        <v>0.34133464296825711</v>
      </c>
      <c r="CP23" s="39">
        <f t="shared" si="12"/>
        <v>0.30019675925925926</v>
      </c>
      <c r="CQ23" s="38">
        <f>(IF(AND(D!$FU115&lt;180),D!$GD115+(D!$FU115/15-12),0))/24</f>
        <v>0.29811499407066289</v>
      </c>
      <c r="CR23" s="38">
        <f>(IF(AND(D!$FN115&lt;180),D!$GD115+(D!$FN115/15-12),0))/24</f>
        <v>0.21109669643943774</v>
      </c>
      <c r="CS23" s="38">
        <f>(IF(AND(D!$FP115&lt;180),D!$GD115+(D!$FP115/15-12),0))/24</f>
        <v>0.16184662886282042</v>
      </c>
      <c r="CT23" s="38">
        <f>D!GD115/24</f>
        <v>0.50540740740740742</v>
      </c>
      <c r="CU23" s="38">
        <f>(CX23+(D!GG115/2))</f>
        <v>0.47756565440749943</v>
      </c>
      <c r="CV23" s="38">
        <f>(IF(AND(D!$FS115&lt;180),D!$GD115-(D!$FS115/15),0))/24</f>
        <v>0.22092518102214573</v>
      </c>
      <c r="CW23" s="38">
        <f>(IF(AND(D!$FU115&lt;180),D!$GD115-(D!$FU115/15),0))/24</f>
        <v>0.21269982074415203</v>
      </c>
      <c r="CX23" s="38">
        <f>(IF(AND(D!$FZ115&lt;180),D!$GD115-(D!$FZ115/15),0))/24</f>
        <v>0.15701631474433606</v>
      </c>
      <c r="CY23" s="40">
        <f t="shared" si="13"/>
        <v>0.15053240740740739</v>
      </c>
      <c r="CZ23" s="41">
        <v>19</v>
      </c>
      <c r="DA23" s="38">
        <f>(IF(AND(D!FC69&lt;180),D!FG69+(D!FC69/15-12),0))/24</f>
        <v>0.33257878291307053</v>
      </c>
      <c r="DB23" s="38">
        <f>(IF(AND(D!FA69&lt;180),D!FG69+(D!FA69/15-12),0))/24</f>
        <v>0.32152507612543696</v>
      </c>
      <c r="DC23" s="39">
        <f t="shared" si="14"/>
        <v>0.28396990740740741</v>
      </c>
      <c r="DD23" s="38">
        <f>(IF(AND(D!$EY69&lt;180),D!$FG69+(D!$EY69/15-12),0))/24</f>
        <v>0.28188616944288292</v>
      </c>
      <c r="DE23" s="38">
        <f>(IF(AND(D!$ER69&lt;180),D!$FG69+(D!$ER69/15-12),0))/24</f>
        <v>0.20295807967872057</v>
      </c>
      <c r="DF23" s="38">
        <f>(IF(AND(D!$ET69&lt;180),D!$FG69+(D!$ET69/15-12),0))/24</f>
        <v>0.16011485965518304</v>
      </c>
      <c r="DG23" s="38">
        <f>D!FG69/24</f>
        <v>0.50719907407407405</v>
      </c>
      <c r="DH23" s="38">
        <f>(DK23+(D!FK69/2))</f>
        <v>0.47620285198984647</v>
      </c>
      <c r="DI23" s="38">
        <f>(IF(AND(D!$EW69&lt;180),D!$FG69-(D!$EW69/15),0))/24</f>
        <v>0.24023698123098272</v>
      </c>
      <c r="DJ23" s="38">
        <f>(IF(AND(D!$EY69&lt;180),D!$FG69-(D!$EY69/15),0))/24</f>
        <v>0.23251197870526527</v>
      </c>
      <c r="DK23" s="38">
        <f>(IF(AND(D!$FC69&lt;180),D!$FG69-(D!$FE69/15),0))/24</f>
        <v>0.17051953453680993</v>
      </c>
      <c r="DL23" s="40">
        <f t="shared" si="15"/>
        <v>0.16325231481481481</v>
      </c>
      <c r="DM23" s="41">
        <v>19</v>
      </c>
      <c r="DN23" s="38">
        <f>(IF(AND(D!FZ69&lt;180),D!GD69+D!GB69/15-12,0))/24</f>
        <v>0.32391259750269796</v>
      </c>
      <c r="DO23" s="38">
        <f>(IF(AND(D!FX69&lt;180),D!GD69+D!FX69/15-12,0))/24</f>
        <v>0.30287873995757808</v>
      </c>
      <c r="DP23" s="39">
        <f t="shared" si="16"/>
        <v>0.26729166666666665</v>
      </c>
      <c r="DQ23" s="38">
        <f>(IF(AND(D!$EY69&lt;180),D!GD69+(D!FU69/15-12),0))/24</f>
        <v>0.26520433137256655</v>
      </c>
      <c r="DR23" s="38">
        <f>(IF(AND(D!$FN69&lt;180),D!GD69+(D!FN69/15-12),0))/24</f>
        <v>0.19307473540340966</v>
      </c>
      <c r="DS23" s="38">
        <f>(IF(AND(D!$FP69&lt;180),D!GD69+(D!FP69/15-12),0))/24</f>
        <v>0.15660915745901383</v>
      </c>
      <c r="DT23" s="38">
        <f>D!GD69/24</f>
        <v>0.51315740740740745</v>
      </c>
      <c r="DU23" s="38">
        <f>(DX23+(D!GG69/2))</f>
        <v>0.48380327434234172</v>
      </c>
      <c r="DV23" s="38">
        <f>(IF(AND(D!FS69&lt;180),D!GD69-(D!FS69/15),0))/24</f>
        <v>0.26862124023652623</v>
      </c>
      <c r="DW23" s="38">
        <f>(IF(AND(D!FU69&lt;180),D!GD69-(D!FU69/15),0))/24</f>
        <v>0.26111048344224835</v>
      </c>
      <c r="DX23" s="38">
        <f>(IF(AND(D!$FC69&lt;180),D!GD69-(D!GB69/15),0))/24</f>
        <v>0.20240221731211686</v>
      </c>
      <c r="DY23" s="40">
        <f t="shared" si="17"/>
        <v>0.19572916666666665</v>
      </c>
      <c r="DZ23" s="41">
        <v>19</v>
      </c>
      <c r="EA23" s="38">
        <f>(IF(AND(D!$FC24&lt;180),D!$FG24+D!$FE24/15-12,0))/24</f>
        <v>0.3069288968180815</v>
      </c>
      <c r="EB23" s="38">
        <f>(IF(AND(D!$FA24&lt;180),D!$FG24+D!$FA24/15-12,0))/24</f>
        <v>0.28670798006970966</v>
      </c>
      <c r="EC23" s="39">
        <f t="shared" si="18"/>
        <v>0.25071759259259258</v>
      </c>
      <c r="ED23" s="38">
        <f>(IF(AND(D!$EY24&lt;180),D!FG24+(D!EY24/15-12),0))/24</f>
        <v>0.24862859966436546</v>
      </c>
      <c r="EE23" s="38">
        <f>(IF(AND(D!$ER24&lt;180),D!FG24+(D!ER24/15-12),0))/24</f>
        <v>0.17967266339816454</v>
      </c>
      <c r="EF23" s="38">
        <f>(IF(AND(D!$ET24&lt;180),D!FG24+(D!ET24/15-12),0))/24</f>
        <v>0.1476447059185487</v>
      </c>
      <c r="EG23" s="38">
        <f>D!FG24/24</f>
        <v>0.51736574074074071</v>
      </c>
      <c r="EH23" s="38">
        <f>(EK23+(D!FK24/2))</f>
        <v>0.48821559216388272</v>
      </c>
      <c r="EI23" s="38">
        <f>(IF(AND(D!EW24&lt;180),D!FG24-(D!EW24/15),0))/24</f>
        <v>0.2938372807616933</v>
      </c>
      <c r="EJ23" s="38">
        <f>(IF(AND(D!EY24&lt;180),D!FG24-(D!EY24/15),0))/24</f>
        <v>0.28610288181711602</v>
      </c>
      <c r="EK23" s="38">
        <f>(IF(AND(D!$FC24&lt;180),D!$FG24-(D!$FE24/15),0))/24</f>
        <v>0.22780258466339998</v>
      </c>
      <c r="EL23" s="40">
        <f t="shared" si="19"/>
        <v>0.22115740740740741</v>
      </c>
      <c r="EM23" s="41">
        <v>19</v>
      </c>
      <c r="EN23" s="38">
        <f>(IF(AND(D!FZ24&lt;180),D!GD24+(D!GB24/15-12),0))/24</f>
        <v>0.28859458237562696</v>
      </c>
      <c r="EO23" s="38">
        <f>(IF(AND(D!$FX24&lt;180),D!$GD24+(D!$FX24/15-12),0))/24</f>
        <v>0.26773816021258534</v>
      </c>
      <c r="EP23" s="39">
        <f t="shared" si="20"/>
        <v>0.22974537037037038</v>
      </c>
      <c r="EQ23" s="38">
        <f>(IF(AND(D!$FU24&lt;180),D!$GD24+(D!$FU24/15-12),0))/24</f>
        <v>0.22766186466421667</v>
      </c>
      <c r="ER23" s="38">
        <f>(IF(AND(D!$FN24&lt;180),D!$GD24+(D!$FN24/15-12),0))/24</f>
        <v>0.15959117179505955</v>
      </c>
      <c r="ES23" s="38">
        <f>(IF(AND(D!$FP24&lt;180),D!$GD24+(D!$FP24/15-12),0))/24</f>
        <v>0.13080970097017142</v>
      </c>
      <c r="ET23" s="38">
        <f>D!GD24/24</f>
        <v>0.51519907407407406</v>
      </c>
      <c r="EU23" s="38">
        <f>(EX23+(D!GG24/2))</f>
        <v>0.48473271521836891</v>
      </c>
      <c r="EV23" s="38">
        <f>(IF(AND(D!$FS24&lt;180),D!$GD24-(D!$FS24/15),0))/24</f>
        <v>0.31102642628086841</v>
      </c>
      <c r="EW23" s="38">
        <f>(IF(AND(D!$FU24&lt;180),D!$GD24-(D!$FU24/15),0))/24</f>
        <v>0.3027362834839315</v>
      </c>
      <c r="EX23" s="38">
        <f>(IF(AND(D!$FZ24&lt;180),D!$GD24-(D!$GB24/15),0))/24</f>
        <v>0.24180356577252124</v>
      </c>
      <c r="EY23" s="40">
        <f t="shared" si="23"/>
        <v>0.23875000000000002</v>
      </c>
      <c r="EZ23" s="41">
        <v>19</v>
      </c>
    </row>
    <row r="24" spans="1:156" ht="12.75" customHeight="1" x14ac:dyDescent="0.2">
      <c r="A24" s="38">
        <f>(IF(AND(D!FC241&lt;180),D!FG241+(D!FE241/15-12),0))/24</f>
        <v>0.27398467969943657</v>
      </c>
      <c r="B24" s="38">
        <f>(IF(AND(D!FA241&lt;180),D!FG241+(D!FA241/15-12),0))/24</f>
        <v>0.25271458364852484</v>
      </c>
      <c r="C24" s="39">
        <f t="shared" si="0"/>
        <v>0.21361111111111111</v>
      </c>
      <c r="D24" s="38">
        <f>(IF(AND(D!$EY241&lt;180),D!$FG241+(D!$EY241/15-12),0))/24</f>
        <v>0.21152490366465224</v>
      </c>
      <c r="E24" s="38">
        <f>(IF(AND(D!$ER241&lt;180),D!$FG241+(D!$ER241/15-12),0))/24</f>
        <v>0.14343872137823124</v>
      </c>
      <c r="F24" s="38">
        <f>(IF(AND(D!$ET241&lt;180),D!$FG241+(D!$ET241/15-12),0))/24</f>
        <v>0.11577429526416345</v>
      </c>
      <c r="G24" s="38">
        <f>D!FG241/24</f>
        <v>0.50611574074074073</v>
      </c>
      <c r="H24" s="38">
        <f>(K24+(D!FK241/2))</f>
        <v>0.4748858527233486</v>
      </c>
      <c r="I24" s="38">
        <f>(IF(AND(D!$EW241&lt;180),D!$FG241-(D!$EW241/15),0))/24</f>
        <v>0.30929326451155276</v>
      </c>
      <c r="J24" s="38">
        <f>(IF(AND(D!$EY241&lt;180),D!$FG241-(D!$EY241/15),0))/24</f>
        <v>0.3007065778168293</v>
      </c>
      <c r="K24" s="38">
        <f>(IF(AND(D!$FC241&lt;180),D!$FG241-(D!$FE241/15),0))/24</f>
        <v>0.23824680178204496</v>
      </c>
      <c r="L24" s="40">
        <f t="shared" si="21"/>
        <v>0.23521990740740742</v>
      </c>
      <c r="M24" s="41">
        <v>20</v>
      </c>
      <c r="N24" s="38">
        <f>(IF(AND(D!FZ241&lt;180),D!GD241+(D!GB241/15-12),0))/24</f>
        <v>0.27215305158539266</v>
      </c>
      <c r="O24" s="38">
        <f>(IF(AND(D!FX241&lt;180),D!GD241+(D!FX241/15-12),0))/24</f>
        <v>0.25135614526653033</v>
      </c>
      <c r="P24" s="39">
        <f t="shared" si="1"/>
        <v>0.21353009259259259</v>
      </c>
      <c r="Q24" s="38">
        <f>(IF(AND(D!$FU241&lt;180),D!$GD241+(D!$FU241/15-12),0))/24</f>
        <v>0.21144424877986559</v>
      </c>
      <c r="R24" s="38">
        <f>(IF(AND(D!$FN241&lt;180),D!$GD241+(D!$FN241/15-12),0))/24</f>
        <v>0.14336095381402783</v>
      </c>
      <c r="S24" s="38">
        <f>(IF(AND(D!$FP241&lt;180),D!$GD241+(D!$FP241/15-12),0))/24</f>
        <v>0.11439260488087521</v>
      </c>
      <c r="T24" s="38">
        <f>D!GD241/24</f>
        <v>0.49782407407407403</v>
      </c>
      <c r="U24" s="38">
        <f>(X24+(D!GG241/2))</f>
        <v>0.46746967267131057</v>
      </c>
      <c r="V24" s="38">
        <f>(IF(AND(D!$FS241&lt;180),D!$GD241-(D!$FS241/15),0))/24</f>
        <v>0.29245001923144726</v>
      </c>
      <c r="W24" s="38">
        <f>(IF(AND(D!$FU241&lt;180),D!$GD241-(D!$FU241/15),0))/24</f>
        <v>0.28420389936828244</v>
      </c>
      <c r="X24" s="38">
        <f>(IF(AND(D!$FZ241&lt;180),D!$GD241-(D!$GB241/15),0))/24</f>
        <v>0.22349509656275537</v>
      </c>
      <c r="Y24" s="40">
        <f t="shared" si="22"/>
        <v>0.21968750000000001</v>
      </c>
      <c r="Z24" s="41">
        <v>20</v>
      </c>
      <c r="AA24" s="38">
        <f>(IF(AND(D!FC199&lt;180),D!FG199+(D!FE199/15-12),0))/24</f>
        <v>0.28815676205918583</v>
      </c>
      <c r="AB24" s="38">
        <f>(IF(AND(D!FA199&lt;180),D!FG199+(D!FA199/15-12),0))/24</f>
        <v>0.26795296658327528</v>
      </c>
      <c r="AC24" s="39">
        <f t="shared" si="2"/>
        <v>0.23204861111111111</v>
      </c>
      <c r="AD24" s="38">
        <f>(IF(AND(D!$EY199&lt;180),D!$FG199+(D!$EY199/15-12),0))/24</f>
        <v>0.22996639643596947</v>
      </c>
      <c r="AE24" s="38">
        <f>(IF(AND(D!$ER199&lt;180),D!$FG199+(D!$ER199/15-12),0))/24</f>
        <v>0.16087113144915541</v>
      </c>
      <c r="AF24" s="38">
        <f>(IF(AND(D!$ET199&lt;180),D!$FG199+(D!$ET199/15-12),0))/24</f>
        <v>0.12856582687420462</v>
      </c>
      <c r="AG24" s="38">
        <f>D!FG199/24</f>
        <v>0.49724074074074071</v>
      </c>
      <c r="AH24" s="38">
        <f>(AK24+(D!FK199/2))</f>
        <v>0.46814555792913259</v>
      </c>
      <c r="AI24" s="38">
        <f>(IF(AND(D!$EW199&lt;180),D!$FG199-(D!$EW199/15),0))/24</f>
        <v>0.27222038586985692</v>
      </c>
      <c r="AJ24" s="38">
        <f>(IF(AND(D!$EY199&lt;180),D!$FG199-(D!$EY199/15),0))/24</f>
        <v>0.26451508504551197</v>
      </c>
      <c r="AK24" s="38">
        <f>(IF(AND(D!$FC199&lt;180),D!$FG199-(D!$FE199/15),0))/24</f>
        <v>0.2063247194222956</v>
      </c>
      <c r="AL24" s="40">
        <f t="shared" si="3"/>
        <v>0.19996527777777776</v>
      </c>
      <c r="AM24" s="41">
        <v>20</v>
      </c>
      <c r="AN24" s="38">
        <f>(IF(AND(D!FZ199&lt;180),D!GD199+(D!GB199/15-12),0))/24</f>
        <v>0.31618898983359917</v>
      </c>
      <c r="AO24" s="38">
        <f>(IF(AND(D!FX199&lt;180),D!GD199+(D!FX199/15-12),0))/24</f>
        <v>0.2955727087519045</v>
      </c>
      <c r="AP24" s="39">
        <f t="shared" si="4"/>
        <v>0.25989583333333333</v>
      </c>
      <c r="AQ24" s="38">
        <f>(IF(AND(D!$FU199&lt;180),D!$GD199+(D!$FU199/15-12),0))/24</f>
        <v>0.25780856328249419</v>
      </c>
      <c r="AR24" s="38">
        <f>(IF(AND(D!$FN199&lt;180),D!$GD199+(D!$FN199/15-12),0))/24</f>
        <v>0.18510387980644236</v>
      </c>
      <c r="AS24" s="38">
        <f>(IF(AND(D!$FP199&lt;180),D!$GD199+(D!$FP199/15-12),0))/24</f>
        <v>0.14801575770113629</v>
      </c>
      <c r="AT24" s="38">
        <f>D!GD199/24</f>
        <v>0.50324074074074077</v>
      </c>
      <c r="AU24" s="38">
        <f>(AX24+(D!GG199/2))</f>
        <v>0.47405052746518833</v>
      </c>
      <c r="AV24" s="38">
        <f>(IF(AND(D!$FS199&lt;180),D!$GD199-(D!$FS199/15),0))/24</f>
        <v>0.25618415052690185</v>
      </c>
      <c r="AW24" s="38">
        <f>(IF(AND(D!$FU199&lt;180),D!$GD199-(D!$FU199/15),0))/24</f>
        <v>0.2486729181989874</v>
      </c>
      <c r="AX24" s="38">
        <f>(IF(AND(D!$FZ199&lt;180),D!$GD199-(D!$GB199/15),0))/24</f>
        <v>0.19029249164788242</v>
      </c>
      <c r="AY24" s="40">
        <f t="shared" si="5"/>
        <v>0.18372685185185186</v>
      </c>
      <c r="AZ24" s="41">
        <v>20</v>
      </c>
      <c r="BA24" s="38">
        <f>(IF(AND(D!FC157&lt;180),D!FG157+(D!FE157/15-12),0))/24</f>
        <v>0.3494255782671592</v>
      </c>
      <c r="BB24" s="38">
        <f>(IF(AND(D!FA157&lt;180),D!FG157+(D!FA157/15-12),0))/24</f>
        <v>0.32681219640250708</v>
      </c>
      <c r="BC24" s="39">
        <f t="shared" si="6"/>
        <v>0.28895833333333337</v>
      </c>
      <c r="BD24" s="38">
        <f>(IF(AND(D!$EY157&lt;180),D!$FG157+(D!$EY157/15-12),0))/24</f>
        <v>0.28687149555016861</v>
      </c>
      <c r="BE24" s="38">
        <f>(IF(AND(D!$ER157&lt;180),D!$FG157+(D!$ER157/15-12),0))/24</f>
        <v>0.20716823224360514</v>
      </c>
      <c r="BF24" s="38">
        <f>(IF(AND(D!$ET157&lt;180),D!$FG157+D!$ET157/15-12,0))/24</f>
        <v>0.16367747095459664</v>
      </c>
      <c r="BG24" s="38">
        <f>D!FG157/24</f>
        <v>0.51019907407407405</v>
      </c>
      <c r="BH24" s="38">
        <f>(BK24+(D!FK157/2))</f>
        <v>0.47892203271557876</v>
      </c>
      <c r="BI24" s="38">
        <f>(IF(AND(D!$EW157&lt;180),D!$FG157-(D!$EW157/15),0))/24</f>
        <v>0.24129267716821867</v>
      </c>
      <c r="BJ24" s="38">
        <f>(IF(AND(D!$EY157&lt;180),D!$FG157-(D!$EY157/15),0))/24</f>
        <v>0.23352665259797953</v>
      </c>
      <c r="BK24" s="38">
        <f>(IF(AND(D!$FC157&lt;180),D!$FG157-(D!$FE157/15),0))/24</f>
        <v>0.17097256988098888</v>
      </c>
      <c r="BL24" s="40">
        <f t="shared" si="7"/>
        <v>0.16395833333333334</v>
      </c>
      <c r="BM24" s="41">
        <v>20</v>
      </c>
      <c r="BN24" s="38">
        <f>(IF(AND(D!FZ157&lt;180),D!GD157+(D!GB157/15-12),0))/24</f>
        <v>0.37615026303027238</v>
      </c>
      <c r="BO24" s="38">
        <f>(IF(AND(D!FX157&lt;180),D!GD157+(D!FX157/15-12),0))/24</f>
        <v>0.35029387778502413</v>
      </c>
      <c r="BP24" s="39">
        <f t="shared" si="8"/>
        <v>0.30873842592592593</v>
      </c>
      <c r="BQ24" s="38">
        <f>(IF(AND(D!$FU157&lt;180),D!$GD157+(D!$FU157/15-12),0))/24</f>
        <v>0.30665374905456888</v>
      </c>
      <c r="BR24" s="38">
        <f>(IF(AND(D!$FN157&lt;180),D!$GD157+(D!$FN157/15-12),0))/24</f>
        <v>0.21879324348143089</v>
      </c>
      <c r="BS24" s="38">
        <f>(IF(AND(D!$FP157&lt;180),D!$GD157+(D!$FP157/15-12),0))/24</f>
        <v>0.16890952096266779</v>
      </c>
      <c r="BT24" s="38">
        <f>D!GD157/24</f>
        <v>0.5123240740740741</v>
      </c>
      <c r="BU24" s="38">
        <f>(BX24+(D!GG157/2))</f>
        <v>0.47757581708622243</v>
      </c>
      <c r="BV24" s="38">
        <f>(IF(AND(D!$FS157&lt;180),D!$GD157-(D!$FS157/15),0))/24</f>
        <v>0.22627877832652385</v>
      </c>
      <c r="BW24" s="38">
        <f>(IF(AND(D!$FU157&lt;180),D!$GD157-(D!$FU157/15),0))/24</f>
        <v>0.2179943990935794</v>
      </c>
      <c r="BX24" s="38">
        <f>(IF(AND(D!$FZ157&lt;180),D!$GD157-(D!$GB157/15),0))/24</f>
        <v>0.1484978851178759</v>
      </c>
      <c r="BY24" s="40">
        <f t="shared" si="9"/>
        <v>0.14135416666666667</v>
      </c>
      <c r="BZ24" s="41">
        <v>20</v>
      </c>
      <c r="CA24" s="38">
        <f>(IF(AND(D!FC116&lt;180),D!FG116+D!FE116/15-12,0))/24</f>
        <v>0.38318442591601382</v>
      </c>
      <c r="CB24" s="38">
        <f>(IF(AND(D!FA116&lt;180),D!FG116+D!FA116/15-12,0))/24</f>
        <v>0.35553943181131292</v>
      </c>
      <c r="CC24" s="39">
        <f t="shared" si="10"/>
        <v>0.31207175925925928</v>
      </c>
      <c r="CD24" s="38">
        <f>(IF(AND(D!$EY116&lt;180),D!$FG116+(D!$EY116/15-12),0))/24</f>
        <v>0.30998362079881975</v>
      </c>
      <c r="CE24" s="38">
        <f>(IF(AND(D!$ER116&lt;180),D!$FG116+(D!$ER116/15-12),0))/24</f>
        <v>0.21847420887097216</v>
      </c>
      <c r="CF24" s="38">
        <f>(IF(AND(D!$ET116&lt;180),D!$FG116+(D!$ET116/15-12),0))/24</f>
        <v>0.16589476319999572</v>
      </c>
      <c r="CG24" s="38">
        <f>D!FG116/24</f>
        <v>0.50899074074074069</v>
      </c>
      <c r="CH24" s="38">
        <f>(CK24+(D!FK116/2))</f>
        <v>0.47239033818214365</v>
      </c>
      <c r="CI24" s="38">
        <f>(IF(AND(D!$EW116&lt;180),D!$FG116-(D!$EW116/15),0))/24</f>
        <v>0.21654866860178287</v>
      </c>
      <c r="CJ24" s="38">
        <f>(IF(AND(D!$EY116&lt;180),D!$FG116-(D!$EY116/15),0))/24</f>
        <v>0.20799786068266171</v>
      </c>
      <c r="CK24" s="38">
        <f>(IF(AND(D!$FC116&lt;180),D!$FG116-(D!$FE116/15),0))/24</f>
        <v>0.13479705556546762</v>
      </c>
      <c r="CL24" s="40">
        <f t="shared" si="11"/>
        <v>0.12793981481481481</v>
      </c>
      <c r="CM24" s="41">
        <v>20</v>
      </c>
      <c r="CN24" s="38">
        <f>(IF(AND(D!FZ116&lt;180),D!GD116+(D!GB116/15-12),0))/24</f>
        <v>0.36754984247806033</v>
      </c>
      <c r="CO24" s="38">
        <f>(IF(AND(D!FX116&lt;180),D!GD116+(D!FX116/15-12),0))/24</f>
        <v>0.34196566340847451</v>
      </c>
      <c r="CP24" s="39">
        <f t="shared" si="12"/>
        <v>0.30070601851851853</v>
      </c>
      <c r="CQ24" s="38">
        <f>(IF(AND(D!$FU116&lt;180),D!$GD116+(D!$FU116/15-12),0))/24</f>
        <v>0.29862610612592472</v>
      </c>
      <c r="CR24" s="38">
        <f>(IF(AND(D!$FN116&lt;180),D!$GD116+(D!$FN116/15-12),0))/24</f>
        <v>0.21136595070281081</v>
      </c>
      <c r="CS24" s="38">
        <f>(IF(AND(D!$FP116&lt;180),D!$GD116+(D!$FP116/15-12),0))/24</f>
        <v>0.161933429627654</v>
      </c>
      <c r="CT24" s="38">
        <f>D!GD116/24</f>
        <v>0.50544907407407402</v>
      </c>
      <c r="CU24" s="38">
        <f>(CX24+(D!GG116/2))</f>
        <v>0.47752328380913728</v>
      </c>
      <c r="CV24" s="38">
        <f>(IF(AND(D!$FS116&lt;180),D!$GD116-(D!$FS116/15),0))/24</f>
        <v>0.22051424735109568</v>
      </c>
      <c r="CW24" s="38">
        <f>(IF(AND(D!$FU116&lt;180),D!$GD116-(D!$FU116/15),0))/24</f>
        <v>0.2122720420222233</v>
      </c>
      <c r="CX24" s="38">
        <f>(IF(AND(D!$FZ116&lt;180),D!$GD116-(D!$FZ116/15),0))/24</f>
        <v>0.15642046149234989</v>
      </c>
      <c r="CY24" s="40">
        <f t="shared" si="13"/>
        <v>0.14982638888888888</v>
      </c>
      <c r="CZ24" s="41">
        <v>20</v>
      </c>
      <c r="DA24" s="38">
        <f>(IF(AND(D!FC70&lt;180),D!FG70+(D!FC70/15-12),0))/24</f>
        <v>0.33328540555452957</v>
      </c>
      <c r="DB24" s="38">
        <f>(IF(AND(D!FA70&lt;180),D!FG70+(D!FA70/15-12),0))/24</f>
        <v>0.32219153194562672</v>
      </c>
      <c r="DC24" s="39">
        <f t="shared" si="14"/>
        <v>0.28453703703703703</v>
      </c>
      <c r="DD24" s="38">
        <f>(IF(AND(D!$EY70&lt;180),D!$FG70+(D!$EY70/15-12),0))/24</f>
        <v>0.28245034278383596</v>
      </c>
      <c r="DE24" s="38">
        <f>(IF(AND(D!$ER70&lt;180),D!$FG70+(D!$ER70/15-12),0))/24</f>
        <v>0.20325646155363794</v>
      </c>
      <c r="DF24" s="38">
        <f>(IF(AND(D!$ET70&lt;180),D!$FG70+(D!$ET70/15-12),0))/24</f>
        <v>0.16019011207625886</v>
      </c>
      <c r="DG24" s="38">
        <f>D!FG70/24</f>
        <v>0.50707407407407412</v>
      </c>
      <c r="DH24" s="38">
        <f>(DK24+(D!FK70/2))</f>
        <v>0.47598263283943704</v>
      </c>
      <c r="DI24" s="38">
        <f>(IF(AND(D!$EW70&lt;180),D!$FG70-(D!$EW70/15),0))/24</f>
        <v>0.2394366479713024</v>
      </c>
      <c r="DJ24" s="38">
        <f>(IF(AND(D!$EY70&lt;180),D!$FG70-(D!$EY70/15),0))/24</f>
        <v>0.2316978053643122</v>
      </c>
      <c r="DK24" s="38">
        <f>(IF(AND(D!$FC70&lt;180),D!$FG70-(D!$FE70/15),0))/24</f>
        <v>0.16951492289503811</v>
      </c>
      <c r="DL24" s="40">
        <f t="shared" si="15"/>
        <v>0.1625462962962963</v>
      </c>
      <c r="DM24" s="41">
        <v>20</v>
      </c>
      <c r="DN24" s="38">
        <f>(IF(AND(D!FZ70&lt;180),D!GD70+D!GB70/15-12,0))/24</f>
        <v>0.32446405976485809</v>
      </c>
      <c r="DO24" s="38">
        <f>(IF(AND(D!FX70&lt;180),D!GD70+D!FX70/15-12,0))/24</f>
        <v>0.30344279078251396</v>
      </c>
      <c r="DP24" s="39">
        <f t="shared" si="16"/>
        <v>0.2678240740740741</v>
      </c>
      <c r="DQ24" s="38">
        <f>(IF(AND(D!$EY70&lt;180),D!GD70+(D!FU70/15-12),0))/24</f>
        <v>0.26574497199810382</v>
      </c>
      <c r="DR24" s="38">
        <f>(IF(AND(D!$FN70&lt;180),D!GD70+(D!FN70/15-12),0))/24</f>
        <v>0.1934491027254559</v>
      </c>
      <c r="DS24" s="38">
        <f>(IF(AND(D!$FP70&lt;180),D!GD70+(D!FP70/15-12),0))/24</f>
        <v>0.15680069917821515</v>
      </c>
      <c r="DT24" s="38">
        <f>D!GD70/24</f>
        <v>0.51294907407407397</v>
      </c>
      <c r="DU24" s="38">
        <f>(DX24+(D!GG70/2))</f>
        <v>0.48358953019069684</v>
      </c>
      <c r="DV24" s="38">
        <f>(IF(AND(D!FS70&lt;180),D!GD70-(D!FS70/15),0))/24</f>
        <v>0.26766345534948494</v>
      </c>
      <c r="DW24" s="38">
        <f>(IF(AND(D!FU70&lt;180),D!GD70-(D!FU70/15),0))/24</f>
        <v>0.26015317615004424</v>
      </c>
      <c r="DX24" s="38">
        <f>(IF(AND(D!$FC70&lt;180),D!GD70-(D!GB70/15),0))/24</f>
        <v>0.20143408838328988</v>
      </c>
      <c r="DY24" s="40">
        <f t="shared" si="17"/>
        <v>0.19502314814814814</v>
      </c>
      <c r="DZ24" s="41">
        <v>20</v>
      </c>
      <c r="EA24" s="38">
        <f>(IF(AND(D!$FC25&lt;180),D!$FG25+D!$FE25/15-12,0))/24</f>
        <v>0.30753823610805853</v>
      </c>
      <c r="EB24" s="38">
        <f>(IF(AND(D!$FA25&lt;180),D!$FG25+D!$FA25/15-12,0))/24</f>
        <v>0.28732621560980282</v>
      </c>
      <c r="EC24" s="39">
        <f t="shared" si="18"/>
        <v>0.25137731481481479</v>
      </c>
      <c r="ED24" s="38">
        <f>(IF(AND(D!$EY25&lt;180),D!FG25+(D!EY25/15-12),0))/24</f>
        <v>0.249292791540181</v>
      </c>
      <c r="EE24" s="38">
        <f>(IF(AND(D!$ER25&lt;180),D!FG25+(D!ER25/15-12),0))/24</f>
        <v>0.18027106313103261</v>
      </c>
      <c r="EF24" s="38">
        <f>(IF(AND(D!$ET25&lt;180),D!FG25+(D!ET25/15-12),0))/24</f>
        <v>0.1481098297440544</v>
      </c>
      <c r="EG24" s="38">
        <f>D!FG25/24</f>
        <v>0.51732407407407399</v>
      </c>
      <c r="EH24" s="38">
        <f>(EK24+(D!FK25/2))</f>
        <v>0.4882013517901353</v>
      </c>
      <c r="EI24" s="38">
        <f>(IF(AND(D!EW25&lt;180),D!FG25-(D!EW25/15),0))/24</f>
        <v>0.29307546089352327</v>
      </c>
      <c r="EJ24" s="38">
        <f>(IF(AND(D!EY25&lt;180),D!FG25-(D!EY25/15),0))/24</f>
        <v>0.28535535660796707</v>
      </c>
      <c r="EK24" s="38">
        <f>(IF(AND(D!$FC25&lt;180),D!$FG25-(D!$FE25/15),0))/24</f>
        <v>0.22710991204008957</v>
      </c>
      <c r="EL24" s="40">
        <f t="shared" si="19"/>
        <v>0.22045138888888891</v>
      </c>
      <c r="EM24" s="41">
        <v>20</v>
      </c>
      <c r="EN24" s="38">
        <f>(IF(AND(D!FZ25&lt;180),D!GD25+(D!GB25/15-12),0))/24</f>
        <v>0.28918053836697893</v>
      </c>
      <c r="EO24" s="38">
        <f>(IF(AND(D!$FX25&lt;180),D!$GD25+(D!$FX25/15-12),0))/24</f>
        <v>0.26834854656134932</v>
      </c>
      <c r="EP24" s="39">
        <f t="shared" si="20"/>
        <v>0.23042824074074075</v>
      </c>
      <c r="EQ24" s="38">
        <f>(IF(AND(D!$FU25&lt;180),D!$GD25+(D!$FU25/15-12),0))/24</f>
        <v>0.22833955077385604</v>
      </c>
      <c r="ER24" s="38">
        <f>(IF(AND(D!$FN25&lt;180),D!$GD25+(D!$FN25/15-12),0))/24</f>
        <v>0.16026430577093009</v>
      </c>
      <c r="ES24" s="38">
        <f>(IF(AND(D!$FP25&lt;180),D!$GD25+(D!$FP25/15-12),0))/24</f>
        <v>0.13140719564266568</v>
      </c>
      <c r="ET24" s="38">
        <f>D!GD25/24</f>
        <v>0.51540740740740743</v>
      </c>
      <c r="EU24" s="38">
        <f>(EX24+(D!GG25/2))</f>
        <v>0.48498691361084595</v>
      </c>
      <c r="EV24" s="38">
        <f>(IF(AND(D!$FS25&lt;180),D!$GD25-(D!$FS25/15),0))/24</f>
        <v>0.31074739768837151</v>
      </c>
      <c r="EW24" s="38">
        <f>(IF(AND(D!$FU25&lt;180),D!$GD25-(D!$FU25/15),0))/24</f>
        <v>0.30247526404095876</v>
      </c>
      <c r="EX24" s="38">
        <f>(IF(AND(D!$FZ25&lt;180),D!$GD25-(D!$GB25/15),0))/24</f>
        <v>0.24163427644783586</v>
      </c>
      <c r="EY24" s="40">
        <f t="shared" si="23"/>
        <v>0.23804398148148151</v>
      </c>
      <c r="EZ24" s="41">
        <v>20</v>
      </c>
    </row>
    <row r="25" spans="1:156" ht="12.75" customHeight="1" x14ac:dyDescent="0.2">
      <c r="A25" s="38">
        <f>(IF(AND(D!FC242&lt;180),D!FG242+(D!FE242/15-12),0))/24</f>
        <v>0.2743490452694512</v>
      </c>
      <c r="B25" s="38">
        <f>(IF(AND(D!FA242&lt;180),D!FG242+(D!FA242/15-12),0))/24</f>
        <v>0.25307805010181333</v>
      </c>
      <c r="C25" s="39">
        <f t="shared" si="0"/>
        <v>0.2139699074074074</v>
      </c>
      <c r="D25" s="38">
        <f>(IF(AND(D!$EY242&lt;180),D!$FG242+(D!$EY242/15-12),0))/24</f>
        <v>0.21188598738960548</v>
      </c>
      <c r="E25" s="38">
        <f>(IF(AND(D!$ER242&lt;180),D!$FG242+(D!$ER242/15-12),0))/24</f>
        <v>0.14379963242525848</v>
      </c>
      <c r="F25" s="38">
        <f>(IF(AND(D!$ET242&lt;180),D!$FG242+(D!$ET242/15-12),0))/24</f>
        <v>0.11613738053559468</v>
      </c>
      <c r="G25" s="38">
        <f>D!FG242/24</f>
        <v>0.50649074074074074</v>
      </c>
      <c r="H25" s="38">
        <f>(K25+(D!FK242/2))</f>
        <v>0.47525921180081787</v>
      </c>
      <c r="I25" s="38">
        <f>(IF(AND(D!$EW242&lt;180),D!$FG242-(D!$EW242/15),0))/24</f>
        <v>0.30968281416779087</v>
      </c>
      <c r="J25" s="38">
        <f>(IF(AND(D!$EY242&lt;180),D!$FG242-(D!$EY242/15),0))/24</f>
        <v>0.30109549409187608</v>
      </c>
      <c r="K25" s="38">
        <f>(IF(AND(D!$FC242&lt;180),D!$FG242-(D!$FE242/15),0))/24</f>
        <v>0.23863243621203034</v>
      </c>
      <c r="L25" s="40">
        <f t="shared" si="21"/>
        <v>0.23521990740740742</v>
      </c>
      <c r="M25" s="41">
        <v>21</v>
      </c>
      <c r="N25" s="38">
        <f>(IF(AND(D!FZ242&lt;180),D!GD242+(D!GB242/15-12),0))/24</f>
        <v>0.27192974191768465</v>
      </c>
      <c r="O25" s="38">
        <f>(IF(AND(D!FX242&lt;180),D!GD242+(D!FX242/15-12),0))/24</f>
        <v>0.25110832888701923</v>
      </c>
      <c r="P25" s="39">
        <f t="shared" si="1"/>
        <v>0.21321759259259257</v>
      </c>
      <c r="Q25" s="38">
        <f>(IF(AND(D!$FU242&lt;180),D!$GD242+(D!$FU242/15-12),0))/24</f>
        <v>0.211128552488385</v>
      </c>
      <c r="R25" s="38">
        <f>(IF(AND(D!$FN242&lt;180),D!$GD242+(D!$FN242/15-12),0))/24</f>
        <v>0.14305107390919006</v>
      </c>
      <c r="S25" s="38">
        <f>(IF(AND(D!$FP242&lt;180),D!$GD242+(D!$FP242/15-12),0))/24</f>
        <v>0.1141607572018813</v>
      </c>
      <c r="T25" s="38">
        <f>D!GD242/24</f>
        <v>0.49799074074074073</v>
      </c>
      <c r="U25" s="38">
        <f>(X25+(D!GG242/2))</f>
        <v>0.46759014602609089</v>
      </c>
      <c r="V25" s="38">
        <f>(IF(AND(D!$FS242&lt;180),D!$GD242-(D!$FS242/15),0))/24</f>
        <v>0.2931172384433865</v>
      </c>
      <c r="W25" s="38">
        <f>(IF(AND(D!$FU242&lt;180),D!$GD242-(D!$FU242/15),0))/24</f>
        <v>0.2848529289930965</v>
      </c>
      <c r="X25" s="38">
        <f>(IF(AND(D!$FZ242&lt;180),D!$GD242-(D!$GB242/15),0))/24</f>
        <v>0.22405173956379687</v>
      </c>
      <c r="Y25" s="40">
        <f t="shared" si="22"/>
        <v>0.22039351851851852</v>
      </c>
      <c r="Z25" s="41">
        <v>21</v>
      </c>
      <c r="AA25" s="38">
        <f>(IF(AND(D!FC200&lt;180),D!FG200+(D!FE200/15-12),0))/24</f>
        <v>0.2873827058299207</v>
      </c>
      <c r="AB25" s="38">
        <f>(IF(AND(D!FA200&lt;180),D!FG200+(D!FA200/15-12),0))/24</f>
        <v>0.26717135332293745</v>
      </c>
      <c r="AC25" s="39">
        <f t="shared" si="2"/>
        <v>0.23122685185185185</v>
      </c>
      <c r="AD25" s="38">
        <f>(IF(AND(D!$EY200&lt;180),D!$FG200+(D!$EY200/15-12),0))/24</f>
        <v>0.22914155100189168</v>
      </c>
      <c r="AE25" s="38">
        <f>(IF(AND(D!$ER200&lt;180),D!$FG200+(D!$ER200/15-12),0))/24</f>
        <v>0.16011438414995402</v>
      </c>
      <c r="AF25" s="38">
        <f>(IF(AND(D!$ET200&lt;180),D!$FG200+(D!$ET200/15-12),0))/24</f>
        <v>0.12794232589643864</v>
      </c>
      <c r="AG25" s="38">
        <f>D!FG200/24</f>
        <v>0.49711574074074072</v>
      </c>
      <c r="AH25" s="38">
        <f>(AK25+(D!FK200/2))</f>
        <v>0.46799516332672619</v>
      </c>
      <c r="AI25" s="38">
        <f>(IF(AND(D!$EW200&lt;180),D!$FG200-(D!$EW200/15),0))/24</f>
        <v>0.27280889923467389</v>
      </c>
      <c r="AJ25" s="38">
        <f>(IF(AND(D!$EY200&lt;180),D!$FG200-(D!$EY200/15),0))/24</f>
        <v>0.26508993047958979</v>
      </c>
      <c r="AK25" s="38">
        <f>(IF(AND(D!$FC200&lt;180),D!$FG200-(D!$FE200/15),0))/24</f>
        <v>0.20684877565156076</v>
      </c>
      <c r="AL25" s="40">
        <f t="shared" si="3"/>
        <v>0.19996527777777776</v>
      </c>
      <c r="AM25" s="41">
        <v>21</v>
      </c>
      <c r="AN25" s="38">
        <f>(IF(AND(D!FZ200&lt;180),D!GD200+(D!GB200/15-12),0))/24</f>
        <v>0.31513479621285562</v>
      </c>
      <c r="AO25" s="38">
        <f>(IF(AND(D!FX200&lt;180),D!GD200+(D!FX200/15-12),0))/24</f>
        <v>0.29455500936537127</v>
      </c>
      <c r="AP25" s="39">
        <f t="shared" si="4"/>
        <v>0.25890046296296293</v>
      </c>
      <c r="AQ25" s="38">
        <f>(IF(AND(D!$FU200&lt;180),D!$GD200+(D!$FU200/15-12),0))/24</f>
        <v>0.25682037080907238</v>
      </c>
      <c r="AR25" s="38">
        <f>(IF(AND(D!$FN200&lt;180),D!$GD200+(D!$FN200/15-12),0))/24</f>
        <v>0.1842886507499307</v>
      </c>
      <c r="AS25" s="38">
        <f>(IF(AND(D!$FP200&lt;180),D!$GD200+(D!$FP200/15-12),0))/24</f>
        <v>0.14738495502430729</v>
      </c>
      <c r="AT25" s="38">
        <f>D!GD200/24</f>
        <v>0.50299074074074079</v>
      </c>
      <c r="AU25" s="38">
        <f>(AX25+(D!GG200/2))</f>
        <v>0.47383352803884915</v>
      </c>
      <c r="AV25" s="38">
        <f>(IF(AND(D!$FS200&lt;180),D!$GD200-(D!$FS200/15),0))/24</f>
        <v>0.25667159034839637</v>
      </c>
      <c r="AW25" s="38">
        <f>(IF(AND(D!$FU200&lt;180),D!$GD200-(D!$FU200/15),0))/24</f>
        <v>0.2491611106724092</v>
      </c>
      <c r="AX25" s="38">
        <f>(IF(AND(D!$FZ200&lt;180),D!$GD200-(D!$GB200/15),0))/24</f>
        <v>0.190846685268626</v>
      </c>
      <c r="AY25" s="40">
        <f t="shared" si="5"/>
        <v>0.18372685185185186</v>
      </c>
      <c r="AZ25" s="41">
        <v>21</v>
      </c>
      <c r="BA25" s="38">
        <f>(IF(AND(D!FC158&lt;180),D!FG158+(D!FE158/15-12),0))/24</f>
        <v>0.34839320174243021</v>
      </c>
      <c r="BB25" s="38">
        <f>(IF(AND(D!FA158&lt;180),D!FG158+(D!FA158/15-12),0))/24</f>
        <v>0.32586971181412722</v>
      </c>
      <c r="BC25" s="39">
        <f t="shared" si="6"/>
        <v>0.28811342592592593</v>
      </c>
      <c r="BD25" s="38">
        <f>(IF(AND(D!$EY158&lt;180),D!$FG158+(D!$EY158/15-12),0))/24</f>
        <v>0.28603351241045694</v>
      </c>
      <c r="BE25" s="38">
        <f>(IF(AND(D!$ER158&lt;180),D!$FG158+(D!$ER158/15-12),0))/24</f>
        <v>0.20659562113948349</v>
      </c>
      <c r="BF25" s="38">
        <f>(IF(AND(D!$ET158&lt;180),D!$FG158+D!$ET158/15-12,0))/24</f>
        <v>0.16332545214872426</v>
      </c>
      <c r="BG25" s="38">
        <f>D!FG158/24</f>
        <v>0.51003240740740752</v>
      </c>
      <c r="BH25" s="38">
        <f>(BK25+(D!FK158/2))</f>
        <v>0.47885256274142085</v>
      </c>
      <c r="BI25" s="38">
        <f>(IF(AND(D!$EW158&lt;180),D!$FG158-(D!$EW158/15),0))/24</f>
        <v>0.241783060931824</v>
      </c>
      <c r="BJ25" s="38">
        <f>(IF(AND(D!$EY158&lt;180),D!$FG158-(D!$EY158/15),0))/24</f>
        <v>0.23403130240435802</v>
      </c>
      <c r="BK25" s="38">
        <f>(IF(AND(D!$FC158&lt;180),D!$FG158-(D!$FE158/15),0))/24</f>
        <v>0.17167161307238477</v>
      </c>
      <c r="BL25" s="40">
        <f t="shared" si="7"/>
        <v>0.16466435185185185</v>
      </c>
      <c r="BM25" s="41">
        <v>21</v>
      </c>
      <c r="BN25" s="38">
        <f>(IF(AND(D!FZ158&lt;180),D!GD158+(D!GB158/15-12),0))/24</f>
        <v>0.37553496134930509</v>
      </c>
      <c r="BO25" s="38">
        <f>(IF(AND(D!FX158&lt;180),D!GD158+(D!FX158/15-12),0))/24</f>
        <v>0.34978305284895489</v>
      </c>
      <c r="BP25" s="39">
        <f t="shared" si="8"/>
        <v>0.30834490740740744</v>
      </c>
      <c r="BQ25" s="38">
        <f>(IF(AND(D!$FU158&lt;180),D!$GD158+(D!$FU158/15-12),0))/24</f>
        <v>0.30625801841715017</v>
      </c>
      <c r="BR25" s="38">
        <f>(IF(AND(D!$FN158&lt;180),D!$GD158+(D!$FN158/15-12),0))/24</f>
        <v>0.21862641660481008</v>
      </c>
      <c r="BS25" s="38">
        <f>(IF(AND(D!$FP158&lt;180),D!$GD158+(D!$FP158/15-12),0))/24</f>
        <v>0.16891444971755046</v>
      </c>
      <c r="BT25" s="38">
        <f>D!GD158/24</f>
        <v>0.5123657407407407</v>
      </c>
      <c r="BU25" s="38">
        <f>(BX25+(D!GG158/2))</f>
        <v>0.47772726927466325</v>
      </c>
      <c r="BV25" s="38">
        <f>(IF(AND(D!$FS158&lt;180),D!$GD158-(D!$FS158/15),0))/24</f>
        <v>0.22674170230519328</v>
      </c>
      <c r="BW25" s="38">
        <f>(IF(AND(D!$FU158&lt;180),D!$GD158-(D!$FU158/15),0))/24</f>
        <v>0.21847346306433124</v>
      </c>
      <c r="BX25" s="38">
        <f>(IF(AND(D!$FZ158&lt;180),D!$GD158-(D!$GB158/15),0))/24</f>
        <v>0.14919652013217632</v>
      </c>
      <c r="BY25" s="40">
        <f t="shared" si="9"/>
        <v>0.14206018518518518</v>
      </c>
      <c r="BZ25" s="41">
        <v>21</v>
      </c>
      <c r="CA25" s="38">
        <f>(IF(AND(D!FC117&lt;180),D!FG117+D!FE117/15-12,0))/24</f>
        <v>0.38335881177597786</v>
      </c>
      <c r="CB25" s="38">
        <f>(IF(AND(D!FA117&lt;180),D!FG117+D!FA117/15-12,0))/24</f>
        <v>0.35571238478039852</v>
      </c>
      <c r="CC25" s="39">
        <f t="shared" si="10"/>
        <v>0.31223379629629627</v>
      </c>
      <c r="CD25" s="38">
        <f>(IF(AND(D!$EY117&lt;180),D!$FG117+(D!$EY117/15-12),0))/24</f>
        <v>0.31015508178978224</v>
      </c>
      <c r="CE25" s="38">
        <f>(IF(AND(D!$ER117&lt;180),D!$FG117+(D!$ER117/15-12),0))/24</f>
        <v>0.21864293667893289</v>
      </c>
      <c r="CF25" s="38">
        <f>(IF(AND(D!$ET117&lt;180),D!$FG117+(D!$ET117/15-12),0))/24</f>
        <v>0.16606149910855894</v>
      </c>
      <c r="CG25" s="38">
        <f>D!FG117/24</f>
        <v>0.50915740740740745</v>
      </c>
      <c r="CH25" s="38">
        <f>(CK25+(D!FK117/2))</f>
        <v>0.47255554241430969</v>
      </c>
      <c r="CI25" s="38">
        <f>(IF(AND(D!$EW117&lt;180),D!$FG117-(D!$EW117/15),0))/24</f>
        <v>0.21671074652581113</v>
      </c>
      <c r="CJ25" s="38">
        <f>(IF(AND(D!$EY117&lt;180),D!$FG117-(D!$EY117/15),0))/24</f>
        <v>0.20815973302503266</v>
      </c>
      <c r="CK25" s="38">
        <f>(IF(AND(D!$FC117&lt;180),D!$FG117-(D!$FE117/15),0))/24</f>
        <v>0.13495600303883704</v>
      </c>
      <c r="CL25" s="40">
        <f t="shared" si="11"/>
        <v>0.12793981481481481</v>
      </c>
      <c r="CM25" s="41">
        <v>21</v>
      </c>
      <c r="CN25" s="38">
        <f>(IF(AND(D!FZ117&lt;180),D!GD117+(D!GB117/15-12),0))/24</f>
        <v>0.36827421863690429</v>
      </c>
      <c r="CO25" s="38">
        <f>(IF(AND(D!FX117&lt;180),D!GD117+(D!FX117/15-12),0))/24</f>
        <v>0.34258317675062372</v>
      </c>
      <c r="CP25" s="39">
        <f t="shared" si="12"/>
        <v>0.3012037037037037</v>
      </c>
      <c r="CQ25" s="38">
        <f>(IF(AND(D!$FU117&lt;180),D!$GD117+(D!$FU117/15-12),0))/24</f>
        <v>0.29912534986211736</v>
      </c>
      <c r="CR25" s="38">
        <f>(IF(AND(D!$FN117&lt;180),D!$GD117+(D!$FN117/15-12),0))/24</f>
        <v>0.21162797243346121</v>
      </c>
      <c r="CS25" s="38">
        <f>(IF(AND(D!$FP117&lt;180),D!$GD117+(D!$FP117/15-12),0))/24</f>
        <v>0.1620168790761515</v>
      </c>
      <c r="CT25" s="38">
        <f>D!GD117/24</f>
        <v>0.50549074074074074</v>
      </c>
      <c r="CU25" s="38">
        <f>(CX25+(D!GG117/2))</f>
        <v>0.47748201563638004</v>
      </c>
      <c r="CV25" s="38">
        <f>(IF(AND(D!$FS117&lt;180),D!$GD117-(D!$FS117/15),0))/24</f>
        <v>0.22011494078669577</v>
      </c>
      <c r="CW25" s="38">
        <f>(IF(AND(D!$FU117&lt;180),D!$GD117-(D!$FU117/15),0))/24</f>
        <v>0.21185613161936412</v>
      </c>
      <c r="CX25" s="38">
        <f>(IF(AND(D!$FZ117&lt;180),D!$GD117-(D!$FZ117/15),0))/24</f>
        <v>0.15583868141064264</v>
      </c>
      <c r="CY25" s="40">
        <f t="shared" si="13"/>
        <v>0.14912037037037038</v>
      </c>
      <c r="CZ25" s="41">
        <v>21</v>
      </c>
      <c r="DA25" s="38">
        <f>(IF(AND(D!FC71&lt;180),D!FG71+(D!FC71/15-12),0))/24</f>
        <v>0.33394939526253858</v>
      </c>
      <c r="DB25" s="38">
        <f>(IF(AND(D!FA71&lt;180),D!FG71+(D!FA71/15-12),0))/24</f>
        <v>0.32281460656239208</v>
      </c>
      <c r="DC25" s="39">
        <f t="shared" si="14"/>
        <v>0.28505787037037039</v>
      </c>
      <c r="DD25" s="38">
        <f>(IF(AND(D!$EY71&lt;180),D!$FG71+(D!$EY71/15-12),0))/24</f>
        <v>0.28296908174965518</v>
      </c>
      <c r="DE25" s="38">
        <f>(IF(AND(D!$ER71&lt;180),D!$FG71+(D!$ER71/15-12),0))/24</f>
        <v>0.20350738382770786</v>
      </c>
      <c r="DF25" s="38">
        <f>(IF(AND(D!$ET71&lt;180),D!$FG71+(D!$ET71/15-12),0))/24</f>
        <v>0.16021738045300879</v>
      </c>
      <c r="DG25" s="38">
        <f>D!FG71/24</f>
        <v>0.50690740740740736</v>
      </c>
      <c r="DH25" s="38">
        <f>(DK25+(D!FK71/2))</f>
        <v>0.47571888775101717</v>
      </c>
      <c r="DI25" s="38">
        <f>(IF(AND(D!$EW71&lt;180),D!$FG71-(D!$EW71/15),0))/24</f>
        <v>0.23859876219778794</v>
      </c>
      <c r="DJ25" s="38">
        <f>(IF(AND(D!$EY71&lt;180),D!$FG71-(D!$EY71/15),0))/24</f>
        <v>0.23084573306515954</v>
      </c>
      <c r="DK25" s="38">
        <f>(IF(AND(D!$FC71&lt;180),D!$FG71-(D!$FE71/15),0))/24</f>
        <v>0.16846869375237916</v>
      </c>
      <c r="DL25" s="40">
        <f t="shared" si="15"/>
        <v>0.16113425925925925</v>
      </c>
      <c r="DM25" s="41">
        <v>21</v>
      </c>
      <c r="DN25" s="38">
        <f>(IF(AND(D!FZ71&lt;180),D!GD71+D!GB71/15-12,0))/24</f>
        <v>0.32506222568665927</v>
      </c>
      <c r="DO25" s="38">
        <f>(IF(AND(D!FX71&lt;180),D!GD71+D!FX71/15-12,0))/24</f>
        <v>0.30405342052423839</v>
      </c>
      <c r="DP25" s="39">
        <f t="shared" si="16"/>
        <v>0.26841435185185186</v>
      </c>
      <c r="DQ25" s="38">
        <f>(IF(AND(D!$EY71&lt;180),D!GD71+(D!FU71/15-12),0))/24</f>
        <v>0.26632937081215186</v>
      </c>
      <c r="DR25" s="38">
        <f>(IF(AND(D!$FN71&lt;180),D!GD71+(D!FN71/15-12),0))/24</f>
        <v>0.19386287784671377</v>
      </c>
      <c r="DS25" s="38">
        <f>(IF(AND(D!$FP71&lt;180),D!GD71+(D!FP71/15-12),0))/24</f>
        <v>0.1570293327611422</v>
      </c>
      <c r="DT25" s="38">
        <f>D!GD71/24</f>
        <v>0.51278240740740744</v>
      </c>
      <c r="DU25" s="38">
        <f>(DX25+(D!GG71/2))</f>
        <v>0.48341597997015373</v>
      </c>
      <c r="DV25" s="38">
        <f>(IF(AND(D!FS71&lt;180),D!GD71-(D!FS71/15),0))/24</f>
        <v>0.26674576988986703</v>
      </c>
      <c r="DW25" s="38">
        <f>(IF(AND(D!FU71&lt;180),D!GD71-(D!FU71/15),0))/24</f>
        <v>0.25923544400266302</v>
      </c>
      <c r="DX25" s="38">
        <f>(IF(AND(D!$FC71&lt;180),D!GD71-(D!GB71/15),0))/24</f>
        <v>0.20050258912815555</v>
      </c>
      <c r="DY25" s="40">
        <f t="shared" si="17"/>
        <v>0.19361111111111109</v>
      </c>
      <c r="DZ25" s="41">
        <v>21</v>
      </c>
      <c r="EA25" s="38">
        <f>(IF(AND(D!$FC26&lt;180),D!$FG26+D!$FE26/15-12,0))/24</f>
        <v>0.30811295519078313</v>
      </c>
      <c r="EB25" s="38">
        <f>(IF(AND(D!$FA26&lt;180),D!$FG26+D!$FA26/15-12,0))/24</f>
        <v>0.28790868764606409</v>
      </c>
      <c r="EC25" s="39">
        <f t="shared" si="18"/>
        <v>0.25200231481481478</v>
      </c>
      <c r="ED25" s="38">
        <f>(IF(AND(D!$EY26&lt;180),D!FG26+(D!EY26/15-12),0))/24</f>
        <v>0.24991927421307272</v>
      </c>
      <c r="EE25" s="38">
        <f>(IF(AND(D!$ER26&lt;180),D!FG26+(D!ER26/15-12),0))/24</f>
        <v>0.18082867799752322</v>
      </c>
      <c r="EF25" s="38">
        <f>(IF(AND(D!$ET26&lt;180),D!FG26+(D!ET26/15-12),0))/24</f>
        <v>0.14853237764306004</v>
      </c>
      <c r="EG25" s="38">
        <f>D!FG26/24</f>
        <v>0.51724074074074078</v>
      </c>
      <c r="EH25" s="38">
        <f>(EK25+(D!FK26/2))</f>
        <v>0.48814390025188559</v>
      </c>
      <c r="EI25" s="38">
        <f>(IF(AND(D!EW26&lt;180),D!FG26-(D!EW26/15),0))/24</f>
        <v>0.29226841378930274</v>
      </c>
      <c r="EJ25" s="38">
        <f>(IF(AND(D!EY26&lt;180),D!FG26-(D!EY26/15),0))/24</f>
        <v>0.28456220726840875</v>
      </c>
      <c r="EK25" s="38">
        <f>(IF(AND(D!$FC26&lt;180),D!$FG26-(D!$FE26/15),0))/24</f>
        <v>0.22636852629069837</v>
      </c>
      <c r="EL25" s="40">
        <f t="shared" si="19"/>
        <v>0.21903935185185186</v>
      </c>
      <c r="EM25" s="41">
        <v>21</v>
      </c>
      <c r="EN25" s="38">
        <f>(IF(AND(D!FZ26&lt;180),D!GD26+(D!GB26/15-12),0))/24</f>
        <v>0.2897371778720112</v>
      </c>
      <c r="EO25" s="38">
        <f>(IF(AND(D!$FX26&lt;180),D!$GD26+(D!$FX26/15-12),0))/24</f>
        <v>0.26892991030684182</v>
      </c>
      <c r="EP25" s="39">
        <f t="shared" si="20"/>
        <v>0.2310763888888889</v>
      </c>
      <c r="EQ25" s="38">
        <f>(IF(AND(D!$FU26&lt;180),D!$GD26+(D!$FU26/15-12),0))/24</f>
        <v>0.22898928145151223</v>
      </c>
      <c r="ER25" s="38">
        <f>(IF(AND(D!$FN26&lt;180),D!$GD26+(D!$FN26/15-12),0))/24</f>
        <v>0.16090855749940736</v>
      </c>
      <c r="ES25" s="38">
        <f>(IF(AND(D!$FP26&lt;180),D!$GD26+(D!$FP26/15-12),0))/24</f>
        <v>0.13197339249499493</v>
      </c>
      <c r="ET25" s="38">
        <f>D!GD26/24</f>
        <v>0.51557407407407407</v>
      </c>
      <c r="EU25" s="38">
        <f>(EX25+(D!GG26/2))</f>
        <v>0.48520012586382461</v>
      </c>
      <c r="EV25" s="38">
        <f>(IF(AND(D!$FS26&lt;180),D!$GD26-(D!$FS26/15),0))/24</f>
        <v>0.31041268819576667</v>
      </c>
      <c r="EW25" s="38">
        <f>(IF(AND(D!$FU26&lt;180),D!$GD26-(D!$FU26/15),0))/24</f>
        <v>0.302158866696636</v>
      </c>
      <c r="EX25" s="38">
        <f>(IF(AND(D!$FZ26&lt;180),D!$GD26-(D!$GB26/15),0))/24</f>
        <v>0.241410970276137</v>
      </c>
      <c r="EY25" s="40">
        <f t="shared" si="23"/>
        <v>0.23804398148148151</v>
      </c>
      <c r="EZ25" s="41">
        <v>21</v>
      </c>
    </row>
    <row r="26" spans="1:156" ht="12.75" customHeight="1" x14ac:dyDescent="0.2">
      <c r="A26" s="38">
        <f>(IF(AND(D!FC243&lt;180),D!FG243+(D!FE243/15-12),0))/24</f>
        <v>0.27468592343153347</v>
      </c>
      <c r="B26" s="38">
        <f>(IF(AND(D!FA243&lt;180),D!FG243+(D!FA243/15-12),0))/24</f>
        <v>0.25341522801578448</v>
      </c>
      <c r="C26" s="39">
        <f t="shared" si="0"/>
        <v>0.21430555555555555</v>
      </c>
      <c r="D26" s="38">
        <f>(IF(AND(D!$EY243&lt;180),D!$FG243+(D!$EY243/15-12),0))/24</f>
        <v>0.21222395965664584</v>
      </c>
      <c r="E26" s="38">
        <f>(IF(AND(D!$ER243&lt;180),D!$FG243+(D!$ER243/15-12),0))/24</f>
        <v>0.14413766231047628</v>
      </c>
      <c r="F26" s="38">
        <f>(IF(AND(D!$ET243&lt;180),D!$FG243+(D!$ET243/15-12),0))/24</f>
        <v>0.11647468566216679</v>
      </c>
      <c r="G26" s="38">
        <f>D!FG243/24</f>
        <v>0.50682407407407404</v>
      </c>
      <c r="H26" s="38">
        <f>(K26+(D!FK243/2))</f>
        <v>0.47559309218663026</v>
      </c>
      <c r="I26" s="38">
        <f>(IF(AND(D!$EW243&lt;180),D!$FG243-(D!$EW243/15),0))/24</f>
        <v>0.31001129741107586</v>
      </c>
      <c r="J26" s="38">
        <f>(IF(AND(D!$EY243&lt;180),D!$FG243-(D!$EY243/15),0))/24</f>
        <v>0.30142418849150232</v>
      </c>
      <c r="K26" s="38">
        <f>(IF(AND(D!$FC243&lt;180),D!$FG243-(D!$FE243/15),0))/24</f>
        <v>0.23896222471661466</v>
      </c>
      <c r="L26" s="40">
        <f t="shared" si="21"/>
        <v>0.23592592592592596</v>
      </c>
      <c r="M26" s="41">
        <v>22</v>
      </c>
      <c r="N26" s="38">
        <f>(IF(AND(D!FZ243&lt;180),D!GD243+(D!GB243/15-12),0))/24</f>
        <v>0.27171702384724278</v>
      </c>
      <c r="O26" s="38">
        <f>(IF(AND(D!FX243&lt;180),D!GD243+(D!FX243/15-12),0))/24</f>
        <v>0.25087127792267755</v>
      </c>
      <c r="P26" s="39">
        <f t="shared" si="1"/>
        <v>0.2129050925925926</v>
      </c>
      <c r="Q26" s="38">
        <f>(IF(AND(D!$FU243&lt;180),D!$GD243+(D!$FU243/15-12),0))/24</f>
        <v>0.21082436287005232</v>
      </c>
      <c r="R26" s="38">
        <f>(IF(AND(D!$FN243&lt;180),D!$GD243+(D!$FN243/15-12),0))/24</f>
        <v>0.14275178254788345</v>
      </c>
      <c r="S26" s="38">
        <f>(IF(AND(D!$FP243&lt;180),D!$GD243+(D!$FP243/15-12),0))/24</f>
        <v>0.11393743304034849</v>
      </c>
      <c r="T26" s="38">
        <f>D!GD243/24</f>
        <v>0.49815740740740749</v>
      </c>
      <c r="U26" s="38">
        <f>(X26+(D!GG243/2))</f>
        <v>0.46771107691881231</v>
      </c>
      <c r="V26" s="38">
        <f>(IF(AND(D!$FS243&lt;180),D!$GD243-(D!$FS243/15),0))/24</f>
        <v>0.29377273463079234</v>
      </c>
      <c r="W26" s="38">
        <f>(IF(AND(D!$FU243&lt;180),D!$GD243-(D!$FU243/15),0))/24</f>
        <v>0.28549045194476264</v>
      </c>
      <c r="X26" s="38">
        <f>(IF(AND(D!$FZ243&lt;180),D!$GD243-(D!$GB243/15),0))/24</f>
        <v>0.22459779096757218</v>
      </c>
      <c r="Y26" s="40">
        <f t="shared" si="22"/>
        <v>0.22109953703703702</v>
      </c>
      <c r="Z26" s="41">
        <v>22</v>
      </c>
      <c r="AA26" s="38">
        <f>(IF(AND(D!FC201&lt;180),D!FG201+(D!FE201/15-12),0))/24</f>
        <v>0.28665550836736808</v>
      </c>
      <c r="AB26" s="38">
        <f>(IF(AND(D!FA201&lt;180),D!FG201+(D!FA201/15-12),0))/24</f>
        <v>0.26643546198209062</v>
      </c>
      <c r="AC26" s="39">
        <f t="shared" si="2"/>
        <v>0.23043981481481482</v>
      </c>
      <c r="AD26" s="38">
        <f>(IF(AND(D!$EY201&lt;180),D!$FG201+(D!$EY201/15-12),0))/24</f>
        <v>0.2283604144660023</v>
      </c>
      <c r="AE26" s="38">
        <f>(IF(AND(D!$ER201&lt;180),D!$FG201+(D!$ER201/15-12),0))/24</f>
        <v>0.15939851739978259</v>
      </c>
      <c r="AF26" s="38">
        <f>(IF(AND(D!$ET201&lt;180),D!$FG201+(D!$ET201/15-12),0))/24</f>
        <v>0.12735830182033045</v>
      </c>
      <c r="AG26" s="38">
        <f>D!FG201/24</f>
        <v>0.49703240740740745</v>
      </c>
      <c r="AH26" s="38">
        <f>(AK26+(D!FK201/2))</f>
        <v>0.46788486045672451</v>
      </c>
      <c r="AI26" s="38">
        <f>(IF(AND(D!$EW201&lt;180),D!$FG201-(D!$EW201/15),0))/24</f>
        <v>0.27343746012807962</v>
      </c>
      <c r="AJ26" s="38">
        <f>(IF(AND(D!$EY201&lt;180),D!$FG201-(D!$EY201/15),0))/24</f>
        <v>0.26570440034881254</v>
      </c>
      <c r="AK26" s="38">
        <f>(IF(AND(D!$FC201&lt;180),D!$FG201-(D!$FE201/15),0))/24</f>
        <v>0.20740930644744679</v>
      </c>
      <c r="AL26" s="40">
        <f t="shared" si="3"/>
        <v>0.20067129629629629</v>
      </c>
      <c r="AM26" s="41">
        <v>22</v>
      </c>
      <c r="AN26" s="38">
        <f>(IF(AND(D!FZ201&lt;180),D!GD201+(D!GB201/15-12),0))/24</f>
        <v>0.31408738595367186</v>
      </c>
      <c r="AO26" s="38">
        <f>(IF(AND(D!FX201&lt;180),D!GD201+(D!FX201/15-12),0))/24</f>
        <v>0.29354226801093469</v>
      </c>
      <c r="AP26" s="39">
        <f t="shared" si="4"/>
        <v>0.25791666666666668</v>
      </c>
      <c r="AQ26" s="38">
        <f>(IF(AND(D!$FU201&lt;180),D!$GD201+(D!$FU201/15-12),0))/24</f>
        <v>0.25583438124855962</v>
      </c>
      <c r="AR26" s="38">
        <f>(IF(AND(D!$FN201&lt;180),D!$GD201+(D!$FN201/15-12),0))/24</f>
        <v>0.18347133887760658</v>
      </c>
      <c r="AS26" s="38">
        <f>(IF(AND(D!$FP201&lt;180),D!$GD201+(D!$FP201/15-12),0))/24</f>
        <v>0.14674975751182329</v>
      </c>
      <c r="AT26" s="38">
        <f>D!GD201/24</f>
        <v>0.50274074074074082</v>
      </c>
      <c r="AU26" s="38">
        <f>(AX26+(D!GG201/2))</f>
        <v>0.47361423838818467</v>
      </c>
      <c r="AV26" s="38">
        <f>(IF(AND(D!$FS201&lt;180),D!$GD201-(D!$FS201/15),0))/24</f>
        <v>0.25715733499868726</v>
      </c>
      <c r="AW26" s="38">
        <f>(IF(AND(D!$FU201&lt;180),D!$GD201-(D!$FU201/15),0))/24</f>
        <v>0.24964710023292194</v>
      </c>
      <c r="AX26" s="38">
        <f>(IF(AND(D!$FZ201&lt;180),D!$GD201-(D!$GB201/15),0))/24</f>
        <v>0.19139409552780973</v>
      </c>
      <c r="AY26" s="40">
        <f t="shared" si="5"/>
        <v>0.18443287037037037</v>
      </c>
      <c r="AZ26" s="41">
        <v>22</v>
      </c>
      <c r="BA26" s="38">
        <f>(IF(AND(D!FC159&lt;180),D!FG159+(D!FE159/15-12),0))/24</f>
        <v>0.3473605208278796</v>
      </c>
      <c r="BB26" s="38">
        <f>(IF(AND(D!FA159&lt;180),D!FG159+(D!FA159/15-12),0))/24</f>
        <v>0.32492533552639852</v>
      </c>
      <c r="BC26" s="39">
        <f t="shared" si="6"/>
        <v>0.28728009259259263</v>
      </c>
      <c r="BD26" s="38">
        <f>(IF(AND(D!$EY159&lt;180),D!$FG159+(D!$EY159/15-12),0))/24</f>
        <v>0.28519170167135871</v>
      </c>
      <c r="BE26" s="38">
        <f>(IF(AND(D!$ER159&lt;180),D!$FG159+(D!$ER159/15-12),0))/24</f>
        <v>0.20601734117523007</v>
      </c>
      <c r="BF26" s="38">
        <f>(IF(AND(D!$ET159&lt;180),D!$FG159+D!$ET159/15-12,0))/24</f>
        <v>0.16296733904061789</v>
      </c>
      <c r="BG26" s="38">
        <f>D!FG159/24</f>
        <v>0.50986574074074076</v>
      </c>
      <c r="BH26" s="38">
        <f>(BK26+(D!FK159/2))</f>
        <v>0.47878133116248028</v>
      </c>
      <c r="BI26" s="38">
        <f>(IF(AND(D!$EW159&lt;180),D!$FG159-(D!$EW159/15),0))/24</f>
        <v>0.24227759772203208</v>
      </c>
      <c r="BJ26" s="38">
        <f>(IF(AND(D!$EY159&lt;180),D!$FG159-(D!$EY159/15),0))/24</f>
        <v>0.23453977981012283</v>
      </c>
      <c r="BK26" s="38">
        <f>(IF(AND(D!$FC159&lt;180),D!$FG159-(D!$FE159/15),0))/24</f>
        <v>0.17237096065360191</v>
      </c>
      <c r="BL26" s="40">
        <f t="shared" si="7"/>
        <v>0.16537037037037036</v>
      </c>
      <c r="BM26" s="41">
        <v>22</v>
      </c>
      <c r="BN26" s="38">
        <f>(IF(AND(D!FZ159&lt;180),D!GD159+(D!GB159/15-12),0))/24</f>
        <v>0.37486607229453767</v>
      </c>
      <c r="BO26" s="38">
        <f>(IF(AND(D!FX159&lt;180),D!GD159+(D!FX159/15-12),0))/24</f>
        <v>0.34921948414330178</v>
      </c>
      <c r="BP26" s="39">
        <f t="shared" si="8"/>
        <v>0.30789351851851848</v>
      </c>
      <c r="BQ26" s="38">
        <f>(IF(AND(D!$FU159&lt;180),D!$GD159+(D!$FU159/15-12),0))/24</f>
        <v>0.30581081381686281</v>
      </c>
      <c r="BR26" s="38">
        <f>(IF(AND(D!$FN159&lt;180),D!$GD159+(D!$FN159/15-12),0))/24</f>
        <v>0.21841187456475053</v>
      </c>
      <c r="BS26" s="38">
        <f>(IF(AND(D!$FP159&lt;180),D!$GD159+(D!$FP159/15-12),0))/24</f>
        <v>0.16887483625476349</v>
      </c>
      <c r="BT26" s="38">
        <f>D!GD159/24</f>
        <v>0.5123657407407407</v>
      </c>
      <c r="BU26" s="38">
        <f>(BX26+(D!GG159/2))</f>
        <v>0.47783811150190325</v>
      </c>
      <c r="BV26" s="38">
        <f>(IF(AND(D!$FS159&lt;180),D!$GD159-(D!$FS159/15),0))/24</f>
        <v>0.22717257713425107</v>
      </c>
      <c r="BW26" s="38">
        <f>(IF(AND(D!$FU159&lt;180),D!$GD159-(D!$FU159/15),0))/24</f>
        <v>0.2189206676646186</v>
      </c>
      <c r="BX26" s="38">
        <f>(IF(AND(D!$FZ159&lt;180),D!$GD159-(D!$GB159/15),0))/24</f>
        <v>0.14986540918694372</v>
      </c>
      <c r="BY26" s="40">
        <f t="shared" si="9"/>
        <v>0.14276620370370371</v>
      </c>
      <c r="BZ26" s="41">
        <v>22</v>
      </c>
      <c r="CA26" s="38">
        <f>(IF(AND(D!FC118&lt;180),D!FG118+D!FE118/15-12,0))/24</f>
        <v>0.38346451513394886</v>
      </c>
      <c r="CB26" s="38">
        <f>(IF(AND(D!FA118&lt;180),D!FG118+D!FA118/15-12,0))/24</f>
        <v>0.35582166982532187</v>
      </c>
      <c r="CC26" s="39">
        <f t="shared" si="10"/>
        <v>0.31234953703703705</v>
      </c>
      <c r="CD26" s="38">
        <f>(IF(AND(D!$EY118&lt;180),D!$FG118+(D!$EY118/15-12),0))/24</f>
        <v>0.31026809634815838</v>
      </c>
      <c r="CE26" s="38">
        <f>(IF(AND(D!$ER118&lt;180),D!$FG118+(D!$ER118/15-12),0))/24</f>
        <v>0.21876278369831412</v>
      </c>
      <c r="CF26" s="38">
        <f>(IF(AND(D!$ET118&lt;180),D!$FG118+(D!$ET118/15-12),0))/24</f>
        <v>0.16618632558557933</v>
      </c>
      <c r="CG26" s="38">
        <f>D!FG118/24</f>
        <v>0.50928240740740749</v>
      </c>
      <c r="CH26" s="38">
        <f>(CK26+(D!FK118/2))</f>
        <v>0.47268419801451228</v>
      </c>
      <c r="CI26" s="38">
        <f>(IF(AND(D!$EW118&lt;180),D!$FG118-(D!$EW118/15),0))/24</f>
        <v>0.21684721806654073</v>
      </c>
      <c r="CJ26" s="38">
        <f>(IF(AND(D!$EY118&lt;180),D!$FG118-(D!$EY118/15),0))/24</f>
        <v>0.20829671846665654</v>
      </c>
      <c r="CK26" s="38">
        <f>(IF(AND(D!$FC118&lt;180),D!$FG118-(D!$FE118/15),0))/24</f>
        <v>0.13510029968086612</v>
      </c>
      <c r="CL26" s="40">
        <f t="shared" si="11"/>
        <v>0.12793981481481481</v>
      </c>
      <c r="CM26" s="41">
        <v>22</v>
      </c>
      <c r="CN26" s="38">
        <f>(IF(AND(D!FZ118&lt;180),D!GD118+(D!GB118/15-12),0))/24</f>
        <v>0.36902862075607606</v>
      </c>
      <c r="CO26" s="38">
        <f>(IF(AND(D!FX118&lt;180),D!GD118+(D!FX118/15-12),0))/24</f>
        <v>0.34323146334700727</v>
      </c>
      <c r="CP26" s="39">
        <f t="shared" si="12"/>
        <v>0.30173611111111109</v>
      </c>
      <c r="CQ26" s="38">
        <f>(IF(AND(D!$FU118&lt;180),D!$GD118+(D!$FU118/15-12),0))/24</f>
        <v>0.29965654004469117</v>
      </c>
      <c r="CR26" s="38">
        <f>(IF(AND(D!$FN118&lt;180),D!$GD118+(D!$FN118/15-12),0))/24</f>
        <v>0.21192556978240271</v>
      </c>
      <c r="CS26" s="38">
        <f>(IF(AND(D!$FP118&lt;180),D!$GD118+(D!$FP118/15-12),0))/24</f>
        <v>0.16213900087761113</v>
      </c>
      <c r="CT26" s="38">
        <f>D!GD118/24</f>
        <v>0.50557407407407406</v>
      </c>
      <c r="CU26" s="38">
        <f>(CX26+(D!GG118/2))</f>
        <v>0.47748319073587392</v>
      </c>
      <c r="CV26" s="38">
        <f>(IF(AND(D!$FS118&lt;180),D!$GD118-(D!$FS118/15),0))/24</f>
        <v>0.21976684485435416</v>
      </c>
      <c r="CW26" s="38">
        <f>(IF(AND(D!$FU118&lt;180),D!$GD118-(D!$FU118/15),0))/24</f>
        <v>0.21149160810345691</v>
      </c>
      <c r="CX26" s="38">
        <f>(IF(AND(D!$FZ118&lt;180),D!$GD118-(D!$FZ118/15),0))/24</f>
        <v>0.15530984142705662</v>
      </c>
      <c r="CY26" s="40">
        <f t="shared" si="13"/>
        <v>0.14841435185185184</v>
      </c>
      <c r="CZ26" s="41">
        <v>22</v>
      </c>
      <c r="DA26" s="38">
        <f>(IF(AND(D!FC72&lt;180),D!FG72+(D!FC72/15-12),0))/24</f>
        <v>0.33465159411092776</v>
      </c>
      <c r="DB26" s="38">
        <f>(IF(AND(D!FA72&lt;180),D!FG72+(D!FA72/15-12),0))/24</f>
        <v>0.32347527063690695</v>
      </c>
      <c r="DC26" s="39">
        <f t="shared" si="14"/>
        <v>0.28560185185185188</v>
      </c>
      <c r="DD26" s="38">
        <f>(IF(AND(D!$EY72&lt;180),D!$FG72+(D!$EY72/15-12),0))/24</f>
        <v>0.28352370553539413</v>
      </c>
      <c r="DE26" s="38">
        <f>(IF(AND(D!$ER72&lt;180),D!$FG72+(D!$ER72/15-12),0))/24</f>
        <v>0.20379302719584205</v>
      </c>
      <c r="DF26" s="38">
        <f>(IF(AND(D!$ET72&lt;180),D!$FG72+(D!$ET72/15-12),0))/24</f>
        <v>0.16027953888254132</v>
      </c>
      <c r="DG26" s="38">
        <f>D!FG72/24</f>
        <v>0.50678240740740732</v>
      </c>
      <c r="DH26" s="38">
        <f>(DK26+(D!FK72/2))</f>
        <v>0.47549526300834138</v>
      </c>
      <c r="DI26" s="38">
        <f>(IF(AND(D!$EW72&lt;180),D!$FG72-(D!$EW72/15),0))/24</f>
        <v>0.2378086203274912</v>
      </c>
      <c r="DJ26" s="38">
        <f>(IF(AND(D!$EY72&lt;180),D!$FG72-(D!$EY72/15),0))/24</f>
        <v>0.23004110927942056</v>
      </c>
      <c r="DK26" s="38">
        <f>(IF(AND(D!$FC72&lt;180),D!$FG72-(D!$FE72/15),0))/24</f>
        <v>0.16746682048128858</v>
      </c>
      <c r="DL26" s="40">
        <f t="shared" si="15"/>
        <v>0.16042824074074075</v>
      </c>
      <c r="DM26" s="41">
        <v>22</v>
      </c>
      <c r="DN26" s="38">
        <f>(IF(AND(D!FZ72&lt;180),D!GD72+D!GB72/15-12,0))/24</f>
        <v>0.32561755448597279</v>
      </c>
      <c r="DO26" s="38">
        <f>(IF(AND(D!FX72&lt;180),D!GD72+D!FX72/15-12,0))/24</f>
        <v>0.30462149954620293</v>
      </c>
      <c r="DP26" s="39">
        <f t="shared" si="16"/>
        <v>0.26894675925925926</v>
      </c>
      <c r="DQ26" s="38">
        <f>(IF(AND(D!$EY72&lt;180),D!GD72+(D!FU72/15-12),0))/24</f>
        <v>0.26686859152635639</v>
      </c>
      <c r="DR26" s="38">
        <f>(IF(AND(D!$FN72&lt;180),D!GD72+(D!FN72/15-12),0))/24</f>
        <v>0.19422838787859234</v>
      </c>
      <c r="DS26" s="38">
        <f>(IF(AND(D!$FP72&lt;180),D!GD72+(D!FP72/15-12),0))/24</f>
        <v>0.15720875428853356</v>
      </c>
      <c r="DT26" s="38">
        <f>D!GD72/24</f>
        <v>0.51257407407407418</v>
      </c>
      <c r="DU26" s="38">
        <f>(DX26+(D!GG72/2))</f>
        <v>0.48319959259426593</v>
      </c>
      <c r="DV26" s="38">
        <f>(IF(AND(D!FS72&lt;180),D!GD72-(D!FS72/15),0))/24</f>
        <v>0.2657904511276859</v>
      </c>
      <c r="DW26" s="38">
        <f>(IF(AND(D!FU72&lt;180),D!GD72-(D!FU72/15),0))/24</f>
        <v>0.25827955662179192</v>
      </c>
      <c r="DX26" s="38">
        <f>(IF(AND(D!$FC72&lt;180),D!GD72-(D!GB72/15),0))/24</f>
        <v>0.19953059366217543</v>
      </c>
      <c r="DY26" s="40">
        <f t="shared" si="17"/>
        <v>0.19290509259259259</v>
      </c>
      <c r="DZ26" s="41">
        <v>22</v>
      </c>
      <c r="EA26" s="38">
        <f>(IF(AND(D!$FC27&lt;180),D!$FG27+D!$FE27/15-12,0))/24</f>
        <v>0.30869299700167474</v>
      </c>
      <c r="EB26" s="38">
        <f>(IF(AND(D!$FA27&lt;180),D!$FG27+D!$FA27/15-12,0))/24</f>
        <v>0.28849529176765304</v>
      </c>
      <c r="EC26" s="39">
        <f t="shared" si="18"/>
        <v>0.25262731481481482</v>
      </c>
      <c r="ED26" s="38">
        <f>(IF(AND(D!$EY27&lt;180),D!FG27+(D!EY27/15-12),0))/24</f>
        <v>0.25054778684310003</v>
      </c>
      <c r="EE26" s="38">
        <f>(IF(AND(D!$ER27&lt;180),D!FG27+(D!ER27/15-12),0))/24</f>
        <v>0.18138536706986308</v>
      </c>
      <c r="EF26" s="38">
        <f>(IF(AND(D!$ET27&lt;180),D!FG27+(D!ET27/15-12),0))/24</f>
        <v>0.14895253992198695</v>
      </c>
      <c r="EG26" s="38">
        <f>D!FG27/24</f>
        <v>0.51715740740740745</v>
      </c>
      <c r="EH26" s="38">
        <f>(EK26+(D!FK27/2))</f>
        <v>0.48808480232812013</v>
      </c>
      <c r="EI26" s="38">
        <f>(IF(AND(D!EW27&lt;180),D!FG27-(D!EW27/15),0))/24</f>
        <v>0.29145977720205812</v>
      </c>
      <c r="EJ26" s="38">
        <f>(IF(AND(D!EY27&lt;180),D!FG27-(D!EY27/15),0))/24</f>
        <v>0.28376702797171488</v>
      </c>
      <c r="EK26" s="38">
        <f>(IF(AND(D!$FC27&lt;180),D!$FG27-(D!$FE27/15),0))/24</f>
        <v>0.2256218178131402</v>
      </c>
      <c r="EL26" s="40">
        <f t="shared" si="19"/>
        <v>0.21833333333333335</v>
      </c>
      <c r="EM26" s="41">
        <v>22</v>
      </c>
      <c r="EN26" s="38">
        <f>(IF(AND(D!FZ27&lt;180),D!GD27+(D!GB27/15-12),0))/24</f>
        <v>0.2903443198867745</v>
      </c>
      <c r="EO26" s="38">
        <f>(IF(AND(D!$FX27&lt;180),D!$GD27+(D!$FX27/15-12),0))/24</f>
        <v>0.26956180785311645</v>
      </c>
      <c r="EP26" s="39">
        <f t="shared" si="20"/>
        <v>0.23177083333333334</v>
      </c>
      <c r="EQ26" s="38">
        <f>(IF(AND(D!$FU27&lt;180),D!$GD27+(D!$FU27/15-12),0))/24</f>
        <v>0.22968991171605732</v>
      </c>
      <c r="ER26" s="38">
        <f>(IF(AND(D!$FN27&lt;180),D!$GD27+(D!$FN27/15-12),0))/24</f>
        <v>0.1616027631422885</v>
      </c>
      <c r="ES26" s="38">
        <f>(IF(AND(D!$FP27&lt;180),D!$GD27+(D!$FP27/15-12),0))/24</f>
        <v>0.1325878296716374</v>
      </c>
      <c r="ET26" s="38">
        <f>D!GD27/24</f>
        <v>0.51578240740740744</v>
      </c>
      <c r="EU26" s="38">
        <f>(EX26+(D!GG27/2))</f>
        <v>0.48545520332204883</v>
      </c>
      <c r="EV26" s="38">
        <f>(IF(AND(D!$FS27&lt;180),D!$GD27-(D!$FS27/15),0))/24</f>
        <v>0.31011029506351018</v>
      </c>
      <c r="EW26" s="38">
        <f>(IF(AND(D!$FU27&lt;180),D!$GD27-(D!$FU27/15),0))/24</f>
        <v>0.30187490309875747</v>
      </c>
      <c r="EX26" s="38">
        <f>(IF(AND(D!$FZ27&lt;180),D!$GD27-(D!$GB27/15),0))/24</f>
        <v>0.24122049492804032</v>
      </c>
      <c r="EY26" s="40">
        <f t="shared" si="23"/>
        <v>0.23804398148148151</v>
      </c>
      <c r="EZ26" s="41">
        <v>22</v>
      </c>
    </row>
    <row r="27" spans="1:156" ht="12.75" customHeight="1" x14ac:dyDescent="0.2">
      <c r="A27" s="38">
        <f>(IF(AND(D!FC244&lt;180),D!FG244+(D!FE244/15-12),0))/24</f>
        <v>0.27503698062747656</v>
      </c>
      <c r="B27" s="38">
        <f>(IF(AND(D!FA244&lt;180),D!FG244+(D!FA244/15-12),0))/24</f>
        <v>0.25376778327651545</v>
      </c>
      <c r="C27" s="39">
        <f t="shared" si="0"/>
        <v>0.21466435185185184</v>
      </c>
      <c r="D27" s="38">
        <f>(IF(AND(D!$EY244&lt;180),D!$FG244+(D!$EY244/15-12),0))/24</f>
        <v>0.21258048502852966</v>
      </c>
      <c r="E27" s="38">
        <f>(IF(AND(D!$ER244&lt;180),D!$FG244+(D!$ER244/15-12),0))/24</f>
        <v>0.14449447489015518</v>
      </c>
      <c r="F27" s="38">
        <f>(IF(AND(D!$ET244&lt;180),D!$FG244+(D!$ET244/15-12),0))/24</f>
        <v>0.11682787470616107</v>
      </c>
      <c r="G27" s="38">
        <f>D!FG244/24</f>
        <v>0.50715740740740733</v>
      </c>
      <c r="H27" s="38">
        <f>(K27+(D!FK244/2))</f>
        <v>0.47592915960793392</v>
      </c>
      <c r="I27" s="38">
        <f>(IF(AND(D!$EW244&lt;180),D!$FG244-(D!$EW244/15),0))/24</f>
        <v>0.31032038336325535</v>
      </c>
      <c r="J27" s="38">
        <f>(IF(AND(D!$EY244&lt;180),D!$FG244-(D!$EY244/15),0))/24</f>
        <v>0.30173432978628506</v>
      </c>
      <c r="K27" s="38">
        <f>(IF(AND(D!$FC244&lt;180),D!$FG244-(D!$FE244/15),0))/24</f>
        <v>0.23927783418733817</v>
      </c>
      <c r="L27" s="40">
        <f t="shared" si="21"/>
        <v>0.23592592592592596</v>
      </c>
      <c r="M27" s="41">
        <v>23</v>
      </c>
      <c r="N27" s="38">
        <f>(IF(AND(D!FZ244&lt;180),D!GD244+(D!GB244/15-12),0))/24</f>
        <v>0.27155655085777436</v>
      </c>
      <c r="O27" s="38">
        <f>(IF(AND(D!FX244&lt;180),D!GD244+(D!FX244/15-12),0))/24</f>
        <v>0.25068668396822441</v>
      </c>
      <c r="P27" s="39">
        <f t="shared" si="1"/>
        <v>0.21266203703703704</v>
      </c>
      <c r="Q27" s="38">
        <f>(IF(AND(D!$FU244&lt;180),D!$GD244+(D!$FU244/15-12),0))/24</f>
        <v>0.21057345302373287</v>
      </c>
      <c r="R27" s="38">
        <f>(IF(AND(D!$FN244&lt;180),D!$GD244+(D!$FN244/15-12),0))/24</f>
        <v>0.14250491926853046</v>
      </c>
      <c r="S27" s="38">
        <f>(IF(AND(D!$FP244&lt;180),D!$GD244+(D!$FP244/15-12),0))/24</f>
        <v>0.11376447547151214</v>
      </c>
      <c r="T27" s="38">
        <f>D!GD244/24</f>
        <v>0.49836574074074075</v>
      </c>
      <c r="U27" s="38">
        <f>(X27+(D!GG244/2))</f>
        <v>0.46787419182372003</v>
      </c>
      <c r="V27" s="38">
        <f>(IF(AND(D!$FS244&lt;180),D!$GD244-(D!$FS244/15),0))/24</f>
        <v>0.29445804833780265</v>
      </c>
      <c r="W27" s="38">
        <f>(IF(AND(D!$FU244&lt;180),D!$GD244-(D!$FU244/15),0))/24</f>
        <v>0.28615802845774868</v>
      </c>
      <c r="X27" s="38">
        <f>(IF(AND(D!$FZ244&lt;180),D!$GD244-(D!$GB244/15),0))/24</f>
        <v>0.22517493062370716</v>
      </c>
      <c r="Y27" s="40">
        <f t="shared" si="22"/>
        <v>0.22180555555555556</v>
      </c>
      <c r="Z27" s="41">
        <v>23</v>
      </c>
      <c r="AA27" s="38">
        <f>(IF(AND(D!FC202&lt;180),D!FG202+(D!FE202/15-12),0))/24</f>
        <v>0.28589537466420412</v>
      </c>
      <c r="AB27" s="38">
        <f>(IF(AND(D!FA202&lt;180),D!FG202+(D!FA202/15-12),0))/24</f>
        <v>0.26566557657025075</v>
      </c>
      <c r="AC27" s="39">
        <f t="shared" si="2"/>
        <v>0.22962962962962963</v>
      </c>
      <c r="AD27" s="38">
        <f>(IF(AND(D!$EY202&lt;180),D!$FG202+(D!$EY202/15-12),0))/24</f>
        <v>0.22754356984107582</v>
      </c>
      <c r="AE27" s="38">
        <f>(IF(AND(D!$ER202&lt;180),D!$FG202+(D!$ER202/15-12),0))/24</f>
        <v>0.1586438238708956</v>
      </c>
      <c r="AF27" s="38">
        <f>(IF(AND(D!$ET202&lt;180),D!$FG202+(D!$ET202/15-12),0))/24</f>
        <v>0.12673334565261932</v>
      </c>
      <c r="AG27" s="38">
        <f>D!FG202/24</f>
        <v>0.49690740740740741</v>
      </c>
      <c r="AH27" s="38">
        <f>(AK27+(D!FK202/2))</f>
        <v>0.46773150499584326</v>
      </c>
      <c r="AI27" s="38">
        <f>(IF(AND(D!$EW202&lt;180),D!$FG202-(D!$EW202/15),0))/24</f>
        <v>0.27401873204549454</v>
      </c>
      <c r="AJ27" s="38">
        <f>(IF(AND(D!$EY202&lt;180),D!$FG202-(D!$EY202/15),0))/24</f>
        <v>0.26627124497373905</v>
      </c>
      <c r="AK27" s="38">
        <f>(IF(AND(D!$FC202&lt;180),D!$FG202-(D!$FE202/15),0))/24</f>
        <v>0.20791944015061073</v>
      </c>
      <c r="AL27" s="40">
        <f t="shared" si="3"/>
        <v>0.2013773148148148</v>
      </c>
      <c r="AM27" s="41">
        <v>23</v>
      </c>
      <c r="AN27" s="38">
        <f>(IF(AND(D!FZ202&lt;180),D!GD202+(D!GB202/15-12),0))/24</f>
        <v>0.31304252592112003</v>
      </c>
      <c r="AO27" s="38">
        <f>(IF(AND(D!FX202&lt;180),D!GD202+(D!FX202/15-12),0))/24</f>
        <v>0.29253045360141205</v>
      </c>
      <c r="AP27" s="39">
        <f t="shared" si="4"/>
        <v>0.25693287037037038</v>
      </c>
      <c r="AQ27" s="38">
        <f>(IF(AND(D!$FU202&lt;180),D!$GD202+(D!$FU202/15-12),0))/24</f>
        <v>0.25484671702516465</v>
      </c>
      <c r="AR27" s="38">
        <f>(IF(AND(D!$FN202&lt;180),D!$GD202+(D!$FN202/15-12),0))/24</f>
        <v>0.18264897860711846</v>
      </c>
      <c r="AS27" s="38">
        <f>(IF(AND(D!$FP202&lt;180),D!$GD202+(D!$FP202/15-12),0))/24</f>
        <v>0.14610817729199566</v>
      </c>
      <c r="AT27" s="38">
        <f>D!GD202/24</f>
        <v>0.50249074074074074</v>
      </c>
      <c r="AU27" s="38">
        <f>(AX27+(D!GG202/2))</f>
        <v>0.47339283629276308</v>
      </c>
      <c r="AV27" s="38">
        <f>(IF(AND(D!$FS202&lt;180),D!$GD202-(D!$FS202/15),0))/24</f>
        <v>0.25764526071603555</v>
      </c>
      <c r="AW27" s="38">
        <f>(IF(AND(D!$FU202&lt;180),D!$GD202-(D!$FU202/15),0))/24</f>
        <v>0.25013476445631694</v>
      </c>
      <c r="AX27" s="38">
        <f>(IF(AND(D!$FZ202&lt;180),D!$GD202-(D!$GB202/15),0))/24</f>
        <v>0.19193895556036153</v>
      </c>
      <c r="AY27" s="40">
        <f t="shared" si="5"/>
        <v>0.18513888888888888</v>
      </c>
      <c r="AZ27" s="41">
        <v>23</v>
      </c>
      <c r="BA27" s="38">
        <f>(IF(AND(D!FC160&lt;180),D!FG160+(D!FE160/15-12),0))/24</f>
        <v>0.34628334066909328</v>
      </c>
      <c r="BB27" s="38">
        <f>(IF(AND(D!FA160&lt;180),D!FG160+(D!FA160/15-12),0))/24</f>
        <v>0.32393512166475147</v>
      </c>
      <c r="BC27" s="39">
        <f t="shared" si="6"/>
        <v>0.28638888888888886</v>
      </c>
      <c r="BD27" s="38">
        <f>(IF(AND(D!$EY160&lt;180),D!$FG160+(D!$EY160/15-12),0))/24</f>
        <v>0.28430238124629864</v>
      </c>
      <c r="BE27" s="38">
        <f>(IF(AND(D!$ER160&lt;180),D!$FG160+(D!$ER160/15-12),0))/24</f>
        <v>0.20539042260769783</v>
      </c>
      <c r="BF27" s="38">
        <f>(IF(AND(D!$ET160&lt;180),D!$FG160+D!$ET160/15-12,0))/24</f>
        <v>0.16256078299637564</v>
      </c>
      <c r="BG27" s="38">
        <f>D!FG160/24</f>
        <v>0.5096574074074075</v>
      </c>
      <c r="BH27" s="38">
        <f>(BK27+(D!FK160/2))</f>
        <v>0.47866692769601016</v>
      </c>
      <c r="BI27" s="38">
        <f>(IF(AND(D!$EW160&lt;180),D!$FG160-(D!$EW160/15),0))/24</f>
        <v>0.24273660401744943</v>
      </c>
      <c r="BJ27" s="38">
        <f>(IF(AND(D!$EY160&lt;180),D!$FG160-(D!$EY160/15),0))/24</f>
        <v>0.23501243356851631</v>
      </c>
      <c r="BK27" s="38">
        <f>(IF(AND(D!$FC160&lt;180),D!$FG160-(D!$FE160/15),0))/24</f>
        <v>0.17303147414572165</v>
      </c>
      <c r="BL27" s="40">
        <f t="shared" si="7"/>
        <v>0.1660763888888889</v>
      </c>
      <c r="BM27" s="41">
        <v>23</v>
      </c>
      <c r="BN27" s="38">
        <f>(IF(AND(D!FZ160&lt;180),D!GD160+(D!GB160/15-12),0))/24</f>
        <v>0.37422388412516044</v>
      </c>
      <c r="BO27" s="38">
        <f>(IF(AND(D!FX160&lt;180),D!GD160+(D!FX160/15-12),0))/24</f>
        <v>0.34868388054355021</v>
      </c>
      <c r="BP27" s="39">
        <f t="shared" si="8"/>
        <v>0.30747685185185186</v>
      </c>
      <c r="BQ27" s="38">
        <f>(IF(AND(D!$FU160&lt;180),D!$GD160+(D!$FU160/15-12),0))/24</f>
        <v>0.3053933154115388</v>
      </c>
      <c r="BR27" s="38">
        <f>(IF(AND(D!$FN160&lt;180),D!$GD160+(D!$FN160/15-12),0))/24</f>
        <v>0.21823181256388149</v>
      </c>
      <c r="BS27" s="38">
        <f>(IF(AND(D!$FP160&lt;180),D!$GD160+(D!$FP160/15-12),0))/24</f>
        <v>0.16887366518745642</v>
      </c>
      <c r="BT27" s="38">
        <f>D!GD160/24</f>
        <v>0.51240740740740742</v>
      </c>
      <c r="BU27" s="38">
        <f>(BX27+(D!GG160/2))</f>
        <v>0.47799212305059657</v>
      </c>
      <c r="BV27" s="38">
        <f>(IF(AND(D!$FS160&lt;180),D!$GD160-(D!$FS160/15),0))/24</f>
        <v>0.22765682349065544</v>
      </c>
      <c r="BW27" s="38">
        <f>(IF(AND(D!$FU160&lt;180),D!$GD160-(D!$FU160/15),0))/24</f>
        <v>0.21942149940327604</v>
      </c>
      <c r="BX27" s="38">
        <f>(IF(AND(D!$FZ160&lt;180),D!$GD160-(D!$GB160/15),0))/24</f>
        <v>0.15059093068965437</v>
      </c>
      <c r="BY27" s="40">
        <f t="shared" si="9"/>
        <v>0.14347222222222222</v>
      </c>
      <c r="BZ27" s="41">
        <v>23</v>
      </c>
      <c r="CA27" s="38">
        <f>(IF(AND(D!FC119&lt;180),D!FG119+D!FE119/15-12,0))/24</f>
        <v>0.38358103144215239</v>
      </c>
      <c r="CB27" s="38">
        <f>(IF(AND(D!FA119&lt;180),D!FG119+D!FA119/15-12,0))/24</f>
        <v>0.35594749009833332</v>
      </c>
      <c r="CC27" s="39">
        <f t="shared" si="10"/>
        <v>0.31248842592592591</v>
      </c>
      <c r="CD27" s="38">
        <f>(IF(AND(D!$EY119&lt;180),D!$FG119+(D!$EY119/15-12),0))/24</f>
        <v>0.31040360662256822</v>
      </c>
      <c r="CE27" s="38">
        <f>(IF(AND(D!$ER119&lt;180),D!$FG119+(D!$ER119/15-12),0))/24</f>
        <v>0.21891605062828612</v>
      </c>
      <c r="CF27" s="38">
        <f>(IF(AND(D!$ET119&lt;180),D!$FG119+(D!$ET119/15-12),0))/24</f>
        <v>0.16635253456939147</v>
      </c>
      <c r="CG27" s="38">
        <f>D!FG119/24</f>
        <v>0.50944907407407403</v>
      </c>
      <c r="CH27" s="38">
        <f>(CK27+(D!FK119/2))</f>
        <v>0.47286036166428191</v>
      </c>
      <c r="CI27" s="38">
        <f>(IF(AND(D!$EW119&lt;180),D!$FG119-(D!$EW119/15),0))/24</f>
        <v>0.21704370581353508</v>
      </c>
      <c r="CJ27" s="38">
        <f>(IF(AND(D!$EY119&lt;180),D!$FG119-(D!$EY119/15),0))/24</f>
        <v>0.20849454152557981</v>
      </c>
      <c r="CK27" s="38">
        <f>(IF(AND(D!$FC119&lt;180),D!$FG119-(D!$FE119/15),0))/24</f>
        <v>0.13531711670599558</v>
      </c>
      <c r="CL27" s="40">
        <f t="shared" si="11"/>
        <v>0.12793981481481481</v>
      </c>
      <c r="CM27" s="41">
        <v>23</v>
      </c>
      <c r="CN27" s="38">
        <f>(IF(AND(D!FZ119&lt;180),D!GD119+(D!GB119/15-12),0))/24</f>
        <v>0.36972256333337422</v>
      </c>
      <c r="CO27" s="38">
        <f>(IF(AND(D!FX119&lt;180),D!GD119+(D!FX119/15-12),0))/24</f>
        <v>0.34382123593524105</v>
      </c>
      <c r="CP27" s="39">
        <f t="shared" si="12"/>
        <v>0.30221064814814813</v>
      </c>
      <c r="CQ27" s="38">
        <f>(IF(AND(D!$FU119&lt;180),D!$GD119+(D!$FU119/15-12),0))/24</f>
        <v>0.30013170207000267</v>
      </c>
      <c r="CR27" s="38">
        <f>(IF(AND(D!$FN119&lt;180),D!$GD119+(D!$FN119/15-12),0))/24</f>
        <v>0.21217330437010554</v>
      </c>
      <c r="CS27" s="38">
        <f>(IF(AND(D!$FP119&lt;180),D!$GD119+(D!$FP119/15-12),0))/24</f>
        <v>0.16221623302558505</v>
      </c>
      <c r="CT27" s="38">
        <f>D!GD119/24</f>
        <v>0.50561574074074078</v>
      </c>
      <c r="CU27" s="38">
        <f>(CX27+(D!GG119/2))</f>
        <v>0.4774443980204004</v>
      </c>
      <c r="CV27" s="38">
        <f>(IF(AND(D!$FS119&lt;180),D!$GD119-(D!$FS119/15),0))/24</f>
        <v>0.21939108315782938</v>
      </c>
      <c r="CW27" s="38">
        <f>(IF(AND(D!$FU119&lt;180),D!$GD119-(D!$FU119/15),0))/24</f>
        <v>0.21109977941147881</v>
      </c>
      <c r="CX27" s="38">
        <f>(IF(AND(D!$FZ119&lt;180),D!$GD119-(D!$FZ119/15),0))/24</f>
        <v>0.15475709397079815</v>
      </c>
      <c r="CY27" s="40">
        <f t="shared" si="13"/>
        <v>0.14770833333333333</v>
      </c>
      <c r="CZ27" s="41">
        <v>23</v>
      </c>
      <c r="DA27" s="38">
        <f>(IF(AND(D!FC73&lt;180),D!FG73+(D!FC73/15-12),0))/24</f>
        <v>0.33535523682473745</v>
      </c>
      <c r="DB27" s="38">
        <f>(IF(AND(D!FA73&lt;180),D!FG73+(D!FA73/15-12),0))/24</f>
        <v>0.32413651504532009</v>
      </c>
      <c r="DC27" s="39">
        <f t="shared" si="14"/>
        <v>0.28615740740740742</v>
      </c>
      <c r="DD27" s="38">
        <f>(IF(AND(D!$EY73&lt;180),D!$FG73+(D!$EY73/15-12),0))/24</f>
        <v>0.28407660245572924</v>
      </c>
      <c r="DE27" s="38">
        <f>(IF(AND(D!$ER73&lt;180),D!$FG73+(D!$ER73/15-12),0))/24</f>
        <v>0.20407423420679083</v>
      </c>
      <c r="DF27" s="38">
        <f>(IF(AND(D!$ET73&lt;180),D!$FG73+(D!$ET73/15-12),0))/24</f>
        <v>0.16033612514079332</v>
      </c>
      <c r="DG27" s="38">
        <f>D!FG73/24</f>
        <v>0.50665740740740739</v>
      </c>
      <c r="DH27" s="38">
        <f>(DK27+(D!FK73/2))</f>
        <v>0.47526952036404646</v>
      </c>
      <c r="DI27" s="38">
        <f>(IF(AND(D!$EW73&lt;180),D!$FG73-(D!$EW73/15),0))/24</f>
        <v>0.23702057969021154</v>
      </c>
      <c r="DJ27" s="38">
        <f>(IF(AND(D!$EY73&lt;180),D!$FG73-(D!$EY73/15),0))/24</f>
        <v>0.22923821235908548</v>
      </c>
      <c r="DK27" s="38">
        <f>(IF(AND(D!$FC73&lt;180),D!$FG73-(D!$FE73/15),0))/24</f>
        <v>0.16646243827236371</v>
      </c>
      <c r="DL27" s="40">
        <f t="shared" si="15"/>
        <v>0.15971064814814814</v>
      </c>
      <c r="DM27" s="41">
        <v>23</v>
      </c>
      <c r="DN27" s="38">
        <f>(IF(AND(D!FZ73&lt;180),D!GD73+D!GB73/15-12,0))/24</f>
        <v>0.32617816661934995</v>
      </c>
      <c r="DO27" s="38">
        <f>(IF(AND(D!FX73&lt;180),D!GD73+D!FX73/15-12,0))/24</f>
        <v>0.30519469982167413</v>
      </c>
      <c r="DP27" s="39">
        <f t="shared" si="16"/>
        <v>0.26949074074074075</v>
      </c>
      <c r="DQ27" s="38">
        <f>(IF(AND(D!$EY73&lt;180),D!GD73+(D!FU73/15-12),0))/24</f>
        <v>0.26741007968690927</v>
      </c>
      <c r="DR27" s="38">
        <f>(IF(AND(D!$FN73&lt;180),D!GD73+(D!FN73/15-12),0))/24</f>
        <v>0.19459172548002535</v>
      </c>
      <c r="DS27" s="38">
        <f>(IF(AND(D!$FP73&lt;180),D!GD73+(D!FP73/15-12),0))/24</f>
        <v>0.15738360555661801</v>
      </c>
      <c r="DT27" s="38">
        <f>D!GD73/24</f>
        <v>0.5123657407407407</v>
      </c>
      <c r="DU27" s="38">
        <f>(DX27+(D!GG73/2))</f>
        <v>0.48298169727452045</v>
      </c>
      <c r="DV27" s="38">
        <f>(IF(AND(D!FS73&lt;180),D!GD73-(D!FS73/15),0))/24</f>
        <v>0.26483338941040241</v>
      </c>
      <c r="DW27" s="38">
        <f>(IF(AND(D!FU73&lt;180),D!GD73-(D!FU73/15),0))/24</f>
        <v>0.25732140179457214</v>
      </c>
      <c r="DX27" s="38">
        <f>(IF(AND(D!$FC73&lt;180),D!GD73-(D!GB73/15),0))/24</f>
        <v>0.19855331486213154</v>
      </c>
      <c r="DY27" s="40">
        <f t="shared" si="17"/>
        <v>0.19149305555555554</v>
      </c>
      <c r="DZ27" s="41">
        <v>23</v>
      </c>
      <c r="EA27" s="38">
        <f>(IF(AND(D!$FC28&lt;180),D!$FG28+D!$FE28/15-12,0))/24</f>
        <v>0.30928029175633781</v>
      </c>
      <c r="EB27" s="38">
        <f>(IF(AND(D!$FA28&lt;180),D!$FG28+D!$FA28/15-12,0))/24</f>
        <v>0.28908794970896778</v>
      </c>
      <c r="EC27" s="39">
        <f t="shared" si="18"/>
        <v>0.2532638888888889</v>
      </c>
      <c r="ED27" s="38">
        <f>(IF(AND(D!$EY28&lt;180),D!FG28+(D!EY28/15-12),0))/24</f>
        <v>0.2511803314010394</v>
      </c>
      <c r="EE27" s="38">
        <f>(IF(AND(D!$ER28&lt;180),D!FG28+(D!ER28/15-12),0))/24</f>
        <v>0.18194286212079147</v>
      </c>
      <c r="EF27" s="38">
        <f>(IF(AND(D!$ET28&lt;180),D!FG28+(D!ET28/15-12),0))/24</f>
        <v>0.14937162811275595</v>
      </c>
      <c r="EG27" s="38">
        <f>D!FG28/24</f>
        <v>0.51707407407407402</v>
      </c>
      <c r="EH27" s="38">
        <f>(EK27+(D!FK28/2))</f>
        <v>0.48802409389642482</v>
      </c>
      <c r="EI27" s="38">
        <f>(IF(AND(D!EW28&lt;180),D!FG28-(D!EW28/15),0))/24</f>
        <v>0.29064751725459648</v>
      </c>
      <c r="EJ27" s="38">
        <f>(IF(AND(D!EY28&lt;180),D!FG28-(D!EY28/15),0))/24</f>
        <v>0.28296781674710864</v>
      </c>
      <c r="EK27" s="38">
        <f>(IF(AND(D!$FC28&lt;180),D!$FG28-(D!$FE28/15),0))/24</f>
        <v>0.22486785639181028</v>
      </c>
      <c r="EL27" s="40">
        <f t="shared" si="19"/>
        <v>0.21762731481481482</v>
      </c>
      <c r="EM27" s="41">
        <v>23</v>
      </c>
      <c r="EN27" s="38">
        <f>(IF(AND(D!FZ28&lt;180),D!GD28+(D!GB28/15-12),0))/24</f>
        <v>0.29092217768294254</v>
      </c>
      <c r="EO27" s="38">
        <f>(IF(AND(D!$FX28&lt;180),D!$GD28+(D!$FX28/15-12),0))/24</f>
        <v>0.27016463189947809</v>
      </c>
      <c r="EP27" s="39">
        <f t="shared" si="20"/>
        <v>0.23244212962962962</v>
      </c>
      <c r="EQ27" s="38">
        <f>(IF(AND(D!$FU28&lt;180),D!$GD28+(D!$FU28/15-12),0))/24</f>
        <v>0.23036235872446117</v>
      </c>
      <c r="ER27" s="38">
        <f>(IF(AND(D!$FN28&lt;180),D!$GD28+(D!$FN28/15-12),0))/24</f>
        <v>0.16226771205140081</v>
      </c>
      <c r="ES27" s="38">
        <f>(IF(AND(D!$FP28&lt;180),D!$GD28+(D!$FP28/15-12),0))/24</f>
        <v>0.13317058489905489</v>
      </c>
      <c r="ET27" s="38">
        <f>D!GD28/24</f>
        <v>0.51594907407407409</v>
      </c>
      <c r="EU27" s="38">
        <f>(EX27+(D!GG28/2))</f>
        <v>0.48566916459483345</v>
      </c>
      <c r="EV27" s="38">
        <f>(IF(AND(D!$FS28&lt;180),D!$GD28-(D!$FS28/15),0))/24</f>
        <v>0.3097524914114495</v>
      </c>
      <c r="EW27" s="38">
        <f>(IF(AND(D!$FU28&lt;180),D!$GD28-(D!$FU28/15),0))/24</f>
        <v>0.30153578942368708</v>
      </c>
      <c r="EX27" s="38">
        <f>(IF(AND(D!$FZ28&lt;180),D!$GD28-(D!$GB28/15),0))/24</f>
        <v>0.24097597046520572</v>
      </c>
      <c r="EY27" s="40">
        <f t="shared" si="23"/>
        <v>0.23804398148148151</v>
      </c>
      <c r="EZ27" s="41">
        <v>23</v>
      </c>
    </row>
    <row r="28" spans="1:156" ht="12.75" customHeight="1" x14ac:dyDescent="0.2">
      <c r="A28" s="38">
        <f>(IF(AND(D!FC245&lt;180),D!FG245+(D!FE245/15-12),0))/24</f>
        <v>0.27540044345509668</v>
      </c>
      <c r="B28" s="38">
        <f>(IF(AND(D!FA245&lt;180),D!FG245+(D!FA245/15-12),0))/24</f>
        <v>0.25413379015806253</v>
      </c>
      <c r="C28" s="39">
        <f t="shared" si="0"/>
        <v>0.21503472222222222</v>
      </c>
      <c r="D28" s="38">
        <f>(IF(AND(D!$EY245&lt;180),D!$FG245+(D!$EY245/15-12),0))/24</f>
        <v>0.21295323477487046</v>
      </c>
      <c r="E28" s="38">
        <f>(IF(AND(D!$ER245&lt;180),D!$FG245+(D!$ER245/15-12),0))/24</f>
        <v>0.14486770951079397</v>
      </c>
      <c r="F28" s="38">
        <f>(IF(AND(D!$ET245&lt;180),D!$FG245+(D!$ET245/15-12),0))/24</f>
        <v>0.11719495029898981</v>
      </c>
      <c r="G28" s="38">
        <f>D!FG245/24</f>
        <v>0.50749074074074085</v>
      </c>
      <c r="H28" s="38">
        <f>(K28+(D!FK245/2))</f>
        <v>0.47626713640062768</v>
      </c>
      <c r="I28" s="38">
        <f>(IF(AND(D!$EW245&lt;180),D!$FG245-(D!$EW245/15),0))/24</f>
        <v>0.31061250787963651</v>
      </c>
      <c r="J28" s="38">
        <f>(IF(AND(D!$EY245&lt;180),D!$FG245-(D!$EY245/15),0))/24</f>
        <v>0.30202824670661116</v>
      </c>
      <c r="K28" s="38">
        <f>(IF(AND(D!$FC245&lt;180),D!$FG245-(D!$FE245/15),0))/24</f>
        <v>0.23958103802638495</v>
      </c>
      <c r="L28" s="40">
        <f t="shared" si="21"/>
        <v>0.23663194444444446</v>
      </c>
      <c r="M28" s="41">
        <v>24</v>
      </c>
      <c r="N28" s="38">
        <f>(IF(AND(D!FZ245&lt;180),D!GD245+(D!GB245/15-12),0))/24</f>
        <v>0.27140664522649527</v>
      </c>
      <c r="O28" s="38">
        <f>(IF(AND(D!FX245&lt;180),D!GD245+(D!FX245/15-12),0))/24</f>
        <v>0.25051290663116949</v>
      </c>
      <c r="P28" s="39">
        <f t="shared" si="1"/>
        <v>0.2124189814814815</v>
      </c>
      <c r="Q28" s="38">
        <f>(IF(AND(D!$FU245&lt;180),D!$GD245+(D!$FU245/15-12),0))/24</f>
        <v>0.21033426290922821</v>
      </c>
      <c r="R28" s="38">
        <f>(IF(AND(D!$FN245&lt;180),D!$GD245+(D!$FN245/15-12),0))/24</f>
        <v>0.14226898814848252</v>
      </c>
      <c r="S28" s="38">
        <f>(IF(AND(D!$FP245&lt;180),D!$GD245+(D!$FP245/15-12),0))/24</f>
        <v>0.11360039098354939</v>
      </c>
      <c r="T28" s="38">
        <f>D!GD245/24</f>
        <v>0.49857407407407406</v>
      </c>
      <c r="U28" s="38">
        <f>(X28+(D!GG245/2))</f>
        <v>0.46803788291544052</v>
      </c>
      <c r="V28" s="38">
        <f>(IF(AND(D!$FS245&lt;180),D!$GD245-(D!$FS245/15),0))/24</f>
        <v>0.29513138675010114</v>
      </c>
      <c r="W28" s="38">
        <f>(IF(AND(D!$FU245&lt;180),D!$GD245-(D!$FU245/15),0))/24</f>
        <v>0.28681388523891987</v>
      </c>
      <c r="X28" s="38">
        <f>(IF(AND(D!$FZ245&lt;180),D!$GD245-(D!$GB245/15),0))/24</f>
        <v>0.22574150292165285</v>
      </c>
      <c r="Y28" s="40">
        <f t="shared" si="22"/>
        <v>0.22251157407407407</v>
      </c>
      <c r="Z28" s="41">
        <v>24</v>
      </c>
      <c r="AA28" s="38">
        <f>(IF(AND(D!FC203&lt;180),D!FG203+(D!FE203/15-12),0))/24</f>
        <v>0.28518191290354117</v>
      </c>
      <c r="AB28" s="38">
        <f>(IF(AND(D!FA203&lt;180),D!FG203+(D!FA203/15-12),0))/24</f>
        <v>0.26494127881064289</v>
      </c>
      <c r="AC28" s="39">
        <f t="shared" si="2"/>
        <v>0.22885416666666666</v>
      </c>
      <c r="AD28" s="38">
        <f>(IF(AND(D!$EY203&lt;180),D!$FG203+(D!$EY203/15-12),0))/24</f>
        <v>0.22677037327383998</v>
      </c>
      <c r="AE28" s="38">
        <f>(IF(AND(D!$ER203&lt;180),D!$FG203+(D!$ER203/15-12),0))/24</f>
        <v>0.15793009180023376</v>
      </c>
      <c r="AF28" s="38">
        <f>(IF(AND(D!$ET203&lt;180),D!$FG203+(D!$ET203/15-12),0))/24</f>
        <v>0.12614802895664293</v>
      </c>
      <c r="AG28" s="38">
        <f>D!FG203/24</f>
        <v>0.49682407407407414</v>
      </c>
      <c r="AH28" s="38">
        <f>(AK28+(D!FK203/2))</f>
        <v>0.46761830425922357</v>
      </c>
      <c r="AI28" s="38">
        <f>(IF(AND(D!$EW203&lt;180),D!$FG203-(D!$EW203/15),0))/24</f>
        <v>0.27464010079911266</v>
      </c>
      <c r="AJ28" s="38">
        <f>(IF(AND(D!$EY203&lt;180),D!$FG203-(D!$EY203/15),0))/24</f>
        <v>0.2668777748743083</v>
      </c>
      <c r="AK28" s="38">
        <f>(IF(AND(D!$FC203&lt;180),D!$FG203-(D!$FE203/15),0))/24</f>
        <v>0.20846623524460708</v>
      </c>
      <c r="AL28" s="40">
        <f t="shared" si="3"/>
        <v>0.20138888888888887</v>
      </c>
      <c r="AM28" s="41">
        <v>24</v>
      </c>
      <c r="AN28" s="38">
        <f>(IF(AND(D!FZ203&lt;180),D!GD203+(D!GB203/15-12),0))/24</f>
        <v>0.31200215678884174</v>
      </c>
      <c r="AO28" s="38">
        <f>(IF(AND(D!FX203&lt;180),D!GD203+(D!FX203/15-12),0))/24</f>
        <v>0.29152143749444637</v>
      </c>
      <c r="AP28" s="39">
        <f t="shared" si="4"/>
        <v>0.25593749999999998</v>
      </c>
      <c r="AQ28" s="38">
        <f>(IF(AND(D!$FU203&lt;180),D!$GD203+(D!$FU203/15-12),0))/24</f>
        <v>0.25385919147921904</v>
      </c>
      <c r="AR28" s="38">
        <f>(IF(AND(D!$FN203&lt;180),D!$GD203+(D!$FN203/15-12),0))/24</f>
        <v>0.18182298517643666</v>
      </c>
      <c r="AS28" s="38">
        <f>(IF(AND(D!$FP203&lt;180),D!$GD203+(D!$FP203/15-12),0))/24</f>
        <v>0.14546119654981191</v>
      </c>
      <c r="AT28" s="38">
        <f>D!GD203/24</f>
        <v>0.50224074074074077</v>
      </c>
      <c r="AU28" s="38">
        <f>(AX28+(D!GG203/2))</f>
        <v>0.47316925808592936</v>
      </c>
      <c r="AV28" s="38">
        <f>(IF(AND(D!$FS203&lt;180),D!$GD203-(D!$FS203/15),0))/24</f>
        <v>0.25813355558371609</v>
      </c>
      <c r="AW28" s="38">
        <f>(IF(AND(D!$FU203&lt;180),D!$GD203-(D!$FU203/15),0))/24</f>
        <v>0.25062229000226249</v>
      </c>
      <c r="AX28" s="38">
        <f>(IF(AND(D!$FZ203&lt;180),D!$GD203-(D!$GB203/15),0))/24</f>
        <v>0.19247932469263976</v>
      </c>
      <c r="AY28" s="40">
        <f t="shared" si="5"/>
        <v>0.18584490740740742</v>
      </c>
      <c r="AZ28" s="41">
        <v>24</v>
      </c>
      <c r="BA28" s="38">
        <f>(IF(AND(D!FC161&lt;180),D!FG161+(D!FE161/15-12),0))/24</f>
        <v>0.34524761145259092</v>
      </c>
      <c r="BB28" s="38">
        <f>(IF(AND(D!FA161&lt;180),D!FG161+(D!FA161/15-12),0))/24</f>
        <v>0.32298474953613115</v>
      </c>
      <c r="BC28" s="39">
        <f t="shared" si="6"/>
        <v>0.28553240740740743</v>
      </c>
      <c r="BD28" s="38">
        <f>(IF(AND(D!$EY161&lt;180),D!$FG161+(D!$EY161/15-12),0))/24</f>
        <v>0.28345089060761125</v>
      </c>
      <c r="BE28" s="38">
        <f>(IF(AND(D!$ER161&lt;180),D!$FG161+(D!$ER161/15-12),0))/24</f>
        <v>0.20479935739664645</v>
      </c>
      <c r="BF28" s="38">
        <f>(IF(AND(D!$ET161&lt;180),D!$FG161+D!$ET161/15-12,0))/24</f>
        <v>0.16218959080799902</v>
      </c>
      <c r="BG28" s="38">
        <f>D!FG161/24</f>
        <v>0.50949074074074074</v>
      </c>
      <c r="BH28" s="38">
        <f>(BK28+(D!FK161/2))</f>
        <v>0.47859238031825091</v>
      </c>
      <c r="BI28" s="38">
        <f>(IF(AND(D!$EW161&lt;180),D!$FG161-(D!$EW161/15),0))/24</f>
        <v>0.24324145665047239</v>
      </c>
      <c r="BJ28" s="38">
        <f>(IF(AND(D!$EY161&lt;180),D!$FG161-(D!$EY161/15),0))/24</f>
        <v>0.23553059087387027</v>
      </c>
      <c r="BK28" s="38">
        <f>(IF(AND(D!$FC161&lt;180),D!$FG161-(D!$FE161/15),0))/24</f>
        <v>0.17373387002889054</v>
      </c>
      <c r="BL28" s="40">
        <f t="shared" si="7"/>
        <v>0.16678240740740743</v>
      </c>
      <c r="BM28" s="41">
        <v>24</v>
      </c>
      <c r="BN28" s="38">
        <f>(IF(AND(D!FZ161&lt;180),D!GD161+(D!GB161/15-12),0))/24</f>
        <v>0.37352543455945608</v>
      </c>
      <c r="BO28" s="38">
        <f>(IF(AND(D!FX161&lt;180),D!GD161+(D!FX161/15-12),0))/24</f>
        <v>0.34809315578492533</v>
      </c>
      <c r="BP28" s="39">
        <f t="shared" si="8"/>
        <v>0.30700231481481483</v>
      </c>
      <c r="BQ28" s="38">
        <f>(IF(AND(D!$FU161&lt;180),D!$GD161+(D!$FU161/15-12),0))/24</f>
        <v>0.30492230714594132</v>
      </c>
      <c r="BR28" s="38">
        <f>(IF(AND(D!$FN161&lt;180),D!$GD161+(D!$FN161/15-12),0))/24</f>
        <v>0.21800283595222478</v>
      </c>
      <c r="BS28" s="38">
        <f>(IF(AND(D!$FP161&lt;180),D!$GD161+(D!$FP161/15-12),0))/24</f>
        <v>0.16882743692504856</v>
      </c>
      <c r="BT28" s="38">
        <f>D!GD161/24</f>
        <v>0.51240740740740742</v>
      </c>
      <c r="BU28" s="38">
        <f>(BX28+(D!GG161/2))</f>
        <v>0.47810584370065007</v>
      </c>
      <c r="BV28" s="38">
        <f>(IF(AND(D!$FS161&lt;180),D!$GD161-(D!$FS161/15),0))/24</f>
        <v>0.22811100934453957</v>
      </c>
      <c r="BW28" s="38">
        <f>(IF(AND(D!$FU161&lt;180),D!$GD161-(D!$FU161/15),0))/24</f>
        <v>0.21989250766887355</v>
      </c>
      <c r="BX28" s="38">
        <f>(IF(AND(D!$FZ161&lt;180),D!$GD161-(D!$GB161/15),0))/24</f>
        <v>0.15128938025535876</v>
      </c>
      <c r="BY28" s="40">
        <f t="shared" si="9"/>
        <v>0.14417824074074073</v>
      </c>
      <c r="BZ28" s="41">
        <v>24</v>
      </c>
      <c r="CA28" s="38">
        <f>(IF(AND(D!FC120&lt;180),D!FG120+D!FE120/15-12,0))/24</f>
        <v>0.38367445569065001</v>
      </c>
      <c r="CB28" s="38">
        <f>(IF(AND(D!FA120&lt;180),D!FG120+D!FA120/15-12,0))/24</f>
        <v>0.35605449060751776</v>
      </c>
      <c r="CC28" s="39">
        <f t="shared" si="10"/>
        <v>0.31260416666666663</v>
      </c>
      <c r="CD28" s="38">
        <f>(IF(AND(D!$EY120&lt;180),D!$FG120+(D!$EY120/15-12),0))/24</f>
        <v>0.31052475196586427</v>
      </c>
      <c r="CE28" s="38">
        <f>(IF(AND(D!$ER120&lt;180),D!$FG120+(D!$ER120/15-12),0))/24</f>
        <v>0.21906312790197033</v>
      </c>
      <c r="CF28" s="38">
        <f>(IF(AND(D!$ET120&lt;180),D!$FG120+(D!$ET120/15-12),0))/24</f>
        <v>0.16651851537450577</v>
      </c>
      <c r="CG28" s="38">
        <f>D!FG120/24</f>
        <v>0.50961574074074079</v>
      </c>
      <c r="CH28" s="38">
        <f>(CK28+(D!FK120/2))</f>
        <v>0.47304088887834783</v>
      </c>
      <c r="CI28" s="38">
        <f>(IF(AND(D!$EW120&lt;180),D!$FG120-(D!$EW120/15),0))/24</f>
        <v>0.21725394434970305</v>
      </c>
      <c r="CJ28" s="38">
        <f>(IF(AND(D!$EY120&lt;180),D!$FG120-(D!$EY120/15),0))/24</f>
        <v>0.20870672951561722</v>
      </c>
      <c r="CK28" s="38">
        <f>(IF(AND(D!$FC120&lt;180),D!$FG120-(D!$FE120/15),0))/24</f>
        <v>0.13555702579083148</v>
      </c>
      <c r="CL28" s="40">
        <f t="shared" si="11"/>
        <v>0.12864583333333332</v>
      </c>
      <c r="CM28" s="41">
        <v>24</v>
      </c>
      <c r="CN28" s="38">
        <f>(IF(AND(D!FZ120&lt;180),D!GD120+(D!GB120/15-12),0))/24</f>
        <v>0.37044583592453278</v>
      </c>
      <c r="CO28" s="38">
        <f>(IF(AND(D!FX120&lt;180),D!GD120+(D!FX120/15-12),0))/24</f>
        <v>0.34444132087784984</v>
      </c>
      <c r="CP28" s="39">
        <f t="shared" si="12"/>
        <v>0.3027199074074074</v>
      </c>
      <c r="CQ28" s="38">
        <f>(IF(AND(D!$FU120&lt;180),D!$GD120+(D!$FU120/15-12),0))/24</f>
        <v>0.30063859151705591</v>
      </c>
      <c r="CR28" s="38">
        <f>(IF(AND(D!$FN120&lt;180),D!$GD120+(D!$FN120/15-12),0))/24</f>
        <v>0.21245672480929675</v>
      </c>
      <c r="CS28" s="38">
        <f>(IF(AND(D!$FP120&lt;180),D!$GD120+(D!$FP120/15-12),0))/24</f>
        <v>0.16233244138464378</v>
      </c>
      <c r="CT28" s="38">
        <f>D!GD120/24</f>
        <v>0.505699074074074</v>
      </c>
      <c r="CU28" s="38">
        <f>(CX28+(D!GG120/2))</f>
        <v>0.47744822056864022</v>
      </c>
      <c r="CV28" s="38">
        <f>(IF(AND(D!$FS120&lt;180),D!$GD120-(D!$FS120/15),0))/24</f>
        <v>0.21906671684587428</v>
      </c>
      <c r="CW28" s="38">
        <f>(IF(AND(D!$FU120&lt;180),D!$GD120-(D!$FU120/15),0))/24</f>
        <v>0.21075955663109217</v>
      </c>
      <c r="CX28" s="38">
        <f>(IF(AND(D!$FZ120&lt;180),D!$GD120-(D!$FZ120/15),0))/24</f>
        <v>0.15425784962022449</v>
      </c>
      <c r="CY28" s="40">
        <f t="shared" si="13"/>
        <v>0.14770833333333333</v>
      </c>
      <c r="CZ28" s="41">
        <v>24</v>
      </c>
      <c r="DA28" s="38">
        <f>(IF(AND(D!FC74&lt;180),D!FG74+(D!FC74/15-12),0))/24</f>
        <v>0.33605282622855742</v>
      </c>
      <c r="DB28" s="38">
        <f>(IF(AND(D!FA74&lt;180),D!FG74+(D!FA74/15-12),0))/24</f>
        <v>0.32479123201580556</v>
      </c>
      <c r="DC28" s="39">
        <f t="shared" si="14"/>
        <v>0.28670138888888891</v>
      </c>
      <c r="DD28" s="38">
        <f>(IF(AND(D!$EY74&lt;180),D!$FG74+(D!$EY74/15-12),0))/24</f>
        <v>0.28462168007406136</v>
      </c>
      <c r="DE28" s="38">
        <f>(IF(AND(D!$ER74&lt;180),D!$FG74+(D!$ER74/15-12),0))/24</f>
        <v>0.20434742842817932</v>
      </c>
      <c r="DF28" s="38">
        <f>(IF(AND(D!$ET74&lt;180),D!$FG74+(D!$ET74/15-12),0))/24</f>
        <v>0.16038561797688025</v>
      </c>
      <c r="DG28" s="38">
        <f>D!FG74/24</f>
        <v>0.50653240740740735</v>
      </c>
      <c r="DH28" s="38">
        <f>(DK28+(D!FK74/2))</f>
        <v>0.47504259269488947</v>
      </c>
      <c r="DI28" s="38">
        <f>(IF(AND(D!$EW74&lt;180),D!$FG74-(D!$EW74/15),0))/24</f>
        <v>0.23624059001059736</v>
      </c>
      <c r="DJ28" s="38">
        <f>(IF(AND(D!$EY74&lt;180),D!$FG74-(D!$EY74/15),0))/24</f>
        <v>0.22844313474075331</v>
      </c>
      <c r="DK28" s="38">
        <f>(IF(AND(D!$FC74&lt;180),D!$FG74-(D!$FE74/15),0))/24</f>
        <v>0.16546350531571749</v>
      </c>
      <c r="DL28" s="40">
        <f t="shared" si="15"/>
        <v>0.15900462962962963</v>
      </c>
      <c r="DM28" s="41">
        <v>24</v>
      </c>
      <c r="DN28" s="38">
        <f>(IF(AND(D!FZ74&lt;180),D!GD74+D!GB74/15-12,0))/24</f>
        <v>0.32673785872883193</v>
      </c>
      <c r="DO28" s="38">
        <f>(IF(AND(D!FX74&lt;180),D!GD74+D!FX74/15-12,0))/24</f>
        <v>0.30576717944151471</v>
      </c>
      <c r="DP28" s="39">
        <f t="shared" si="16"/>
        <v>0.27003472222222219</v>
      </c>
      <c r="DQ28" s="38">
        <f>(IF(AND(D!$EY74&lt;180),D!GD74+(D!FU74/15-12),0))/24</f>
        <v>0.26794822635848875</v>
      </c>
      <c r="DR28" s="38">
        <f>(IF(AND(D!$FN74&lt;180),D!GD74+(D!FN74/15-12),0))/24</f>
        <v>0.19494860392910984</v>
      </c>
      <c r="DS28" s="38">
        <f>(IF(AND(D!$FP74&lt;180),D!GD74+(D!FP74/15-12),0))/24</f>
        <v>0.15755099749298393</v>
      </c>
      <c r="DT28" s="38">
        <f>D!GD74/24</f>
        <v>0.51215740740740745</v>
      </c>
      <c r="DU28" s="38">
        <f>(DX28+(D!GG74/2))</f>
        <v>0.4827625912222358</v>
      </c>
      <c r="DV28" s="38">
        <f>(IF(AND(D!FS74&lt;180),D!GD74-(D!FS74/15),0))/24</f>
        <v>0.26388018383086936</v>
      </c>
      <c r="DW28" s="38">
        <f>(IF(AND(D!FU74&lt;180),D!GD74-(D!FU74/15),0))/24</f>
        <v>0.25636658845632609</v>
      </c>
      <c r="DX28" s="38">
        <f>(IF(AND(D!$FC74&lt;180),D!GD74-(D!GB74/15),0))/24</f>
        <v>0.1975769560859828</v>
      </c>
      <c r="DY28" s="40">
        <f t="shared" si="17"/>
        <v>0.19078703703703703</v>
      </c>
      <c r="DZ28" s="41">
        <v>24</v>
      </c>
      <c r="EA28" s="38">
        <f>(IF(AND(D!$FC29&lt;180),D!$FG29+D!$FE29/15-12,0))/24</f>
        <v>0.30983328663616277</v>
      </c>
      <c r="EB28" s="38">
        <f>(IF(AND(D!$FA29&lt;180),D!$FG29+D!$FA29/15-12,0))/24</f>
        <v>0.28964507620422636</v>
      </c>
      <c r="EC28" s="39">
        <f t="shared" si="18"/>
        <v>0.25385416666666666</v>
      </c>
      <c r="ED28" s="38">
        <f>(IF(AND(D!$EY29&lt;180),D!FG29+(D!EY29/15-12),0))/24</f>
        <v>0.25177527693534091</v>
      </c>
      <c r="EE28" s="38">
        <f>(IF(AND(D!$ER29&lt;180),D!FG29+(D!ER29/15-12),0))/24</f>
        <v>0.18245944746864473</v>
      </c>
      <c r="EF28" s="38">
        <f>(IF(AND(D!$ET29&lt;180),D!FG29+(D!ET29/15-12),0))/24</f>
        <v>0.14974787801353898</v>
      </c>
      <c r="EG28" s="38">
        <f>D!FG29/24</f>
        <v>0.51694907407407398</v>
      </c>
      <c r="EH28" s="38">
        <f>(EK28+(D!FK29/2))</f>
        <v>0.48792006922366304</v>
      </c>
      <c r="EI28" s="38">
        <f>(IF(AND(D!EW29&lt;180),D!FG29-(D!EW29/15),0))/24</f>
        <v>0.28978993895412014</v>
      </c>
      <c r="EJ28" s="38">
        <f>(IF(AND(D!EY29&lt;180),D!FG29-(D!EY29/15),0))/24</f>
        <v>0.2821228712128071</v>
      </c>
      <c r="EK28" s="38">
        <f>(IF(AND(D!$FC29&lt;180),D!$FG29-(D!$FE29/15),0))/24</f>
        <v>0.22406486151198532</v>
      </c>
      <c r="EL28" s="40">
        <f t="shared" si="19"/>
        <v>0.21692129629629631</v>
      </c>
      <c r="EM28" s="41">
        <v>24</v>
      </c>
      <c r="EN28" s="38">
        <f>(IF(AND(D!FZ29&lt;180),D!GD29+(D!GB29/15-12),0))/24</f>
        <v>0.29151067328074315</v>
      </c>
      <c r="EO28" s="38">
        <f>(IF(AND(D!$FX29&lt;180),D!$GD29+(D!$FX29/15-12),0))/24</f>
        <v>0.2707781532948032</v>
      </c>
      <c r="EP28" s="39">
        <f t="shared" si="20"/>
        <v>0.233125</v>
      </c>
      <c r="EQ28" s="38">
        <f>(IF(AND(D!$FU29&lt;180),D!$GD29+(D!$FU29/15-12),0))/24</f>
        <v>0.23104600167279943</v>
      </c>
      <c r="ER28" s="38">
        <f>(IF(AND(D!$FN29&lt;180),D!$GD29+(D!$FN29/15-12),0))/24</f>
        <v>0.16294273651201552</v>
      </c>
      <c r="ES28" s="38">
        <f>(IF(AND(D!$FP29&lt;180),D!$GD29+(D!$FP29/15-12),0))/24</f>
        <v>0.13376133644875229</v>
      </c>
      <c r="ET28" s="38">
        <f>D!GD29/24</f>
        <v>0.51611574074074074</v>
      </c>
      <c r="EU28" s="38">
        <f>(EX28+(D!GG29/2))</f>
        <v>0.48588340493676885</v>
      </c>
      <c r="EV28" s="38">
        <f>(IF(AND(D!$FS29&lt;180),D!$GD29-(D!$FS29/15),0))/24</f>
        <v>0.30938333375814941</v>
      </c>
      <c r="EW28" s="38">
        <f>(IF(AND(D!$FU29&lt;180),D!$GD29-(D!$FU29/15),0))/24</f>
        <v>0.30118547980868199</v>
      </c>
      <c r="EX28" s="38">
        <f>(IF(AND(D!$FZ29&lt;180),D!$GD29-(D!$GB29/15),0))/24</f>
        <v>0.24072080820073824</v>
      </c>
      <c r="EY28" s="40">
        <f t="shared" si="23"/>
        <v>0.23733796296296297</v>
      </c>
      <c r="EZ28" s="41">
        <v>24</v>
      </c>
    </row>
    <row r="29" spans="1:156" ht="12.75" customHeight="1" x14ac:dyDescent="0.2">
      <c r="A29" s="38">
        <f>(IF(AND(D!FC246&lt;180),D!FG246+(D!FE246/15-12),0))/24</f>
        <v>0.27581974909538526</v>
      </c>
      <c r="B29" s="38">
        <f>(IF(AND(D!FA246&lt;180),D!FG246+(D!FA246/15-12),0))/24</f>
        <v>0.25455683098130122</v>
      </c>
      <c r="C29" s="39">
        <f t="shared" si="0"/>
        <v>0.21547453703703703</v>
      </c>
      <c r="D29" s="38">
        <f>(IF(AND(D!$EY246&lt;180),D!$FG246+(D!$EY246/15-12),0))/24</f>
        <v>0.21338617712149488</v>
      </c>
      <c r="E29" s="38">
        <f>(IF(AND(D!$ER246&lt;180),D!$FG246+(D!$ER246/15-12),0))/24</f>
        <v>0.14530135717360437</v>
      </c>
      <c r="F29" s="38">
        <f>(IF(AND(D!$ET246&lt;180),D!$FG246+(D!$ET246/15-12),0))/24</f>
        <v>0.11761954280709223</v>
      </c>
      <c r="G29" s="38">
        <f>D!FG246/24</f>
        <v>0.50786574074074065</v>
      </c>
      <c r="H29" s="38">
        <f>(K29+(D!FK246/2))</f>
        <v>0.47664895475379543</v>
      </c>
      <c r="I29" s="38">
        <f>(IF(AND(D!$EW246&lt;180),D!$FG246-(D!$EW246/15),0))/24</f>
        <v>0.31092693348006467</v>
      </c>
      <c r="J29" s="38">
        <f>(IF(AND(D!$EY246&lt;180),D!$FG246-(D!$EY246/15),0))/24</f>
        <v>0.30234530435998647</v>
      </c>
      <c r="K29" s="38">
        <f>(IF(AND(D!$FC246&lt;180),D!$FG246-(D!$FE246/15),0))/24</f>
        <v>0.23991173238609609</v>
      </c>
      <c r="L29" s="40">
        <f t="shared" si="21"/>
        <v>0.23663194444444446</v>
      </c>
      <c r="M29" s="41">
        <v>25</v>
      </c>
      <c r="N29" s="38">
        <f>(IF(AND(D!FZ246&lt;180),D!GD246+(D!GB246/15-12),0))/24</f>
        <v>0.27126906284888525</v>
      </c>
      <c r="O29" s="38">
        <f>(IF(AND(D!FX246&lt;180),D!GD246+(D!FX246/15-12),0))/24</f>
        <v>0.25035185911741459</v>
      </c>
      <c r="P29" s="39">
        <f t="shared" si="1"/>
        <v>0.2121875</v>
      </c>
      <c r="Q29" s="38">
        <f>(IF(AND(D!$FU246&lt;180),D!$GD246+(D!$FU246/15-12),0))/24</f>
        <v>0.21010911431097892</v>
      </c>
      <c r="R29" s="38">
        <f>(IF(AND(D!$FN246&lt;180),D!$GD246+(D!$FN246/15-12),0))/24</f>
        <v>0.14204636150242758</v>
      </c>
      <c r="S29" s="38">
        <f>(IF(AND(D!$FP246&lt;180),D!$GD246+(D!$FP246/15-12),0))/24</f>
        <v>0.11344719881539274</v>
      </c>
      <c r="T29" s="38">
        <f>D!GD246/24</f>
        <v>0.49878240740740737</v>
      </c>
      <c r="U29" s="38">
        <f>(X29+(D!GG246/2))</f>
        <v>0.46820243313845417</v>
      </c>
      <c r="V29" s="38">
        <f>(IF(AND(D!$FS246&lt;180),D!$GD246-(D!$FS246/15),0))/24</f>
        <v>0.29579032080142609</v>
      </c>
      <c r="W29" s="38">
        <f>(IF(AND(D!$FU246&lt;180),D!$GD246-(D!$FU246/15),0))/24</f>
        <v>0.28745570050383579</v>
      </c>
      <c r="X29" s="38">
        <f>(IF(AND(D!$FZ246&lt;180),D!$GD246-(D!$GB246/15),0))/24</f>
        <v>0.22629575196592944</v>
      </c>
      <c r="Y29" s="40">
        <f t="shared" si="22"/>
        <v>0.22251157407407407</v>
      </c>
      <c r="Z29" s="41">
        <v>25</v>
      </c>
      <c r="AA29" s="38">
        <f>(IF(AND(D!FC204&lt;180),D!FG204+(D!FE204/15-12),0))/24</f>
        <v>0.28447698593879545</v>
      </c>
      <c r="AB29" s="38">
        <f>(IF(AND(D!FA204&lt;180),D!FG204+(D!FA204/15-12),0))/24</f>
        <v>0.26422452244422517</v>
      </c>
      <c r="AC29" s="39">
        <f t="shared" si="2"/>
        <v>0.22809027777777779</v>
      </c>
      <c r="AD29" s="38">
        <f>(IF(AND(D!$EY204&lt;180),D!$FG204+(D!$EY204/15-12),0))/24</f>
        <v>0.22600310171998039</v>
      </c>
      <c r="AE29" s="38">
        <f>(IF(AND(D!$ER204&lt;180),D!$FG204+(D!$ER204/15-12),0))/24</f>
        <v>0.15721933167343569</v>
      </c>
      <c r="AF29" s="38">
        <f>(IF(AND(D!$ET204&lt;180),D!$FG204+(D!$ET204/15-12),0))/24</f>
        <v>0.12556366473027106</v>
      </c>
      <c r="AG29" s="38">
        <f>D!FG204/24</f>
        <v>0.4967407407407407</v>
      </c>
      <c r="AH29" s="38">
        <f>(AK29+(D!FK204/2))</f>
        <v>0.46750379863133318</v>
      </c>
      <c r="AI29" s="38">
        <f>(IF(AND(D!$EW204&lt;180),D!$FG204-(D!$EW204/15),0))/24</f>
        <v>0.27525586370954735</v>
      </c>
      <c r="AJ29" s="38">
        <f>(IF(AND(D!$EY204&lt;180),D!$FG204-(D!$EY204/15),0))/24</f>
        <v>0.26747837976150102</v>
      </c>
      <c r="AK29" s="38">
        <f>(IF(AND(D!$FC204&lt;180),D!$FG204-(D!$FE204/15),0))/24</f>
        <v>0.20900449554268596</v>
      </c>
      <c r="AL29" s="40">
        <f t="shared" si="3"/>
        <v>0.20138888888888887</v>
      </c>
      <c r="AM29" s="41">
        <v>25</v>
      </c>
      <c r="AN29" s="38">
        <f>(IF(AND(D!FZ204&lt;180),D!GD204+(D!GB204/15-12),0))/24</f>
        <v>0.31100782708146602</v>
      </c>
      <c r="AO29" s="38">
        <f>(IF(AND(D!FX204&lt;180),D!GD204+(D!FX204/15-12),0))/24</f>
        <v>0.29055678938151491</v>
      </c>
      <c r="AP29" s="39">
        <f t="shared" si="4"/>
        <v>0.255</v>
      </c>
      <c r="AQ29" s="38">
        <f>(IF(AND(D!$FU204&lt;180),D!$GD204+(D!$FU204/15-12),0))/24</f>
        <v>0.25291338743389813</v>
      </c>
      <c r="AR29" s="38">
        <f>(IF(AND(D!$FN204&lt;180),D!$GD204+(D!$FN204/15-12),0))/24</f>
        <v>0.18103498196732334</v>
      </c>
      <c r="AS29" s="38">
        <f>(IF(AND(D!$FP204&lt;180),D!$GD204+(D!$FP204/15-12),0))/24</f>
        <v>0.14485047696404241</v>
      </c>
      <c r="AT29" s="38">
        <f>D!GD204/24</f>
        <v>0.50203240740740751</v>
      </c>
      <c r="AU29" s="38">
        <f>(AX29+(D!GG204/2))</f>
        <v>0.47298518758362351</v>
      </c>
      <c r="AV29" s="38">
        <f>(IF(AND(D!$FS204&lt;180),D!$GD204-(D!$FS204/15),0))/24</f>
        <v>0.25866397046725609</v>
      </c>
      <c r="AW29" s="38">
        <f>(IF(AND(D!$FU204&lt;180),D!$GD204-(D!$FU204/15),0))/24</f>
        <v>0.25115142738091684</v>
      </c>
      <c r="AX29" s="38">
        <f>(IF(AND(D!$FZ204&lt;180),D!$GD204-(D!$GB204/15),0))/24</f>
        <v>0.19305698773334892</v>
      </c>
      <c r="AY29" s="40">
        <f t="shared" si="5"/>
        <v>0.18655092592592593</v>
      </c>
      <c r="AZ29" s="41">
        <v>25</v>
      </c>
      <c r="BA29" s="38">
        <f>(IF(AND(D!FC162&lt;180),D!FG162+(D!FE162/15-12),0))/24</f>
        <v>0.34417252703324958</v>
      </c>
      <c r="BB29" s="38">
        <f>(IF(AND(D!FA162&lt;180),D!FG162+(D!FA162/15-12),0))/24</f>
        <v>0.32199316992339072</v>
      </c>
      <c r="BC29" s="39">
        <f t="shared" si="6"/>
        <v>0.28464120370370372</v>
      </c>
      <c r="BD29" s="38">
        <f>(IF(AND(D!$EY162&lt;180),D!$FG162+(D!$EY162/15-12),0))/24</f>
        <v>0.28255587465641108</v>
      </c>
      <c r="BE29" s="38">
        <f>(IF(AND(D!$ER162&lt;180),D!$FG162+(D!$ER162/15-12),0))/24</f>
        <v>0.2041619938980703</v>
      </c>
      <c r="BF29" s="38">
        <f>(IF(AND(D!$ET162&lt;180),D!$FG162+D!$ET162/15-12,0))/24</f>
        <v>0.16177095505174485</v>
      </c>
      <c r="BG29" s="38">
        <f>D!FG162/24</f>
        <v>0.50928240740740749</v>
      </c>
      <c r="BH29" s="38">
        <f>(BK29+(D!FK162/2))</f>
        <v>0.47847408121898821</v>
      </c>
      <c r="BI29" s="38">
        <f>(IF(AND(D!$EW162&lt;180),D!$FG162-(D!$EW162/15),0))/24</f>
        <v>0.24370688832246842</v>
      </c>
      <c r="BJ29" s="38">
        <f>(IF(AND(D!$EY162&lt;180),D!$FG162-(D!$EY162/15),0))/24</f>
        <v>0.23600894015840382</v>
      </c>
      <c r="BK29" s="38">
        <f>(IF(AND(D!$FC162&lt;180),D!$FG162-(D!$FE162/15),0))/24</f>
        <v>0.17439228778156535</v>
      </c>
      <c r="BL29" s="40">
        <f t="shared" si="7"/>
        <v>0.16748842592592594</v>
      </c>
      <c r="BM29" s="41">
        <v>25</v>
      </c>
      <c r="BN29" s="38">
        <f>(IF(AND(D!FZ162&lt;180),D!GD162+(D!GB162/15-12),0))/24</f>
        <v>0.37281604627057113</v>
      </c>
      <c r="BO29" s="38">
        <f>(IF(AND(D!FX162&lt;180),D!GD162+(D!FX162/15-12),0))/24</f>
        <v>0.34749201146673303</v>
      </c>
      <c r="BP29" s="39">
        <f t="shared" si="8"/>
        <v>0.30652777777777779</v>
      </c>
      <c r="BQ29" s="38">
        <f>(IF(AND(D!$FU162&lt;180),D!$GD162+(D!$FU162/15-12),0))/24</f>
        <v>0.30444180394395287</v>
      </c>
      <c r="BR29" s="38">
        <f>(IF(AND(D!$FN162&lt;180),D!$GD162+(D!$FN162/15-12),0))/24</f>
        <v>0.2177676439232287</v>
      </c>
      <c r="BS29" s="38">
        <f>(IF(AND(D!$FP162&lt;180),D!$GD162+(D!$FP162/15-12),0))/24</f>
        <v>0.16877788460176654</v>
      </c>
      <c r="BT29" s="38">
        <f>D!GD162/24</f>
        <v>0.51240740740740742</v>
      </c>
      <c r="BU29" s="38">
        <f>(BX29+(D!GG162/2))</f>
        <v>0.47822028624409829</v>
      </c>
      <c r="BV29" s="38">
        <f>(IF(AND(D!$FS162&lt;180),D!$GD162-(D!$FS162/15),0))/24</f>
        <v>0.2285745501674212</v>
      </c>
      <c r="BW29" s="38">
        <f>(IF(AND(D!$FU162&lt;180),D!$GD162-(D!$FU162/15),0))/24</f>
        <v>0.220373010870862</v>
      </c>
      <c r="BX29" s="38">
        <f>(IF(AND(D!$FZ162&lt;180),D!$GD162-(D!$GB162/15),0))/24</f>
        <v>0.15199876854424374</v>
      </c>
      <c r="BY29" s="40">
        <f t="shared" si="9"/>
        <v>0.14488425925925927</v>
      </c>
      <c r="BZ29" s="41">
        <v>25</v>
      </c>
      <c r="CA29" s="38">
        <f>(IF(AND(D!FC121&lt;180),D!FG121+D!FE121/15-12,0))/24</f>
        <v>0.38369933341871248</v>
      </c>
      <c r="CB29" s="38">
        <f>(IF(AND(D!FA121&lt;180),D!FG121+D!FA121/15-12,0))/24</f>
        <v>0.35609790446335349</v>
      </c>
      <c r="CC29" s="39">
        <f t="shared" si="10"/>
        <v>0.31267361111111108</v>
      </c>
      <c r="CD29" s="38">
        <f>(IF(AND(D!$EY121&lt;180),D!$FG121+(D!$EY121/15-12),0))/24</f>
        <v>0.3105874883421112</v>
      </c>
      <c r="CE29" s="38">
        <f>(IF(AND(D!$ER121&lt;180),D!$FG121+(D!$ER121/15-12),0))/24</f>
        <v>0.21916131143171669</v>
      </c>
      <c r="CF29" s="38">
        <f>(IF(AND(D!$ET121&lt;180),D!$FG121+(D!$ET121/15-12),0))/24</f>
        <v>0.16664254425340141</v>
      </c>
      <c r="CG29" s="38">
        <f>D!FG121/24</f>
        <v>0.50974074074074072</v>
      </c>
      <c r="CH29" s="38">
        <f>(CK29+(D!FK121/2))</f>
        <v>0.47318481820244007</v>
      </c>
      <c r="CI29" s="38">
        <f>(IF(AND(D!$EW121&lt;180),D!$FG121-(D!$EW121/15),0))/24</f>
        <v>0.2174385444431437</v>
      </c>
      <c r="CJ29" s="38">
        <f>(IF(AND(D!$EY121&lt;180),D!$FG121-(D!$EY121/15),0))/24</f>
        <v>0.20889399313937032</v>
      </c>
      <c r="CK29" s="38">
        <f>(IF(AND(D!$FC121&lt;180),D!$FG121-(D!$FE121/15),0))/24</f>
        <v>0.135782148062769</v>
      </c>
      <c r="CL29" s="40">
        <f t="shared" si="11"/>
        <v>0.12864583333333332</v>
      </c>
      <c r="CM29" s="41">
        <v>25</v>
      </c>
      <c r="CN29" s="38">
        <f>(IF(AND(D!FZ121&lt;180),D!GD121+(D!GB121/15-12),0))/24</f>
        <v>0.37111132922817019</v>
      </c>
      <c r="CO29" s="38">
        <f>(IF(AND(D!FX121&lt;180),D!GD121+(D!FX121/15-12),0))/24</f>
        <v>0.34500527828899846</v>
      </c>
      <c r="CP29" s="39">
        <f t="shared" si="12"/>
        <v>0.3031712962962963</v>
      </c>
      <c r="CQ29" s="38">
        <f>(IF(AND(D!$FU121&lt;180),D!$GD121+(D!$FU121/15-12),0))/24</f>
        <v>0.30109149293916321</v>
      </c>
      <c r="CR29" s="38">
        <f>(IF(AND(D!$FN121&lt;180),D!$GD121+(D!$FN121/15-12),0))/24</f>
        <v>0.21269147305007377</v>
      </c>
      <c r="CS29" s="38">
        <f>(IF(AND(D!$FP121&lt;180),D!$GD121+(D!$FP121/15-12),0))/24</f>
        <v>0.16240425864714059</v>
      </c>
      <c r="CT29" s="38">
        <f>D!GD121/24</f>
        <v>0.50574074074074071</v>
      </c>
      <c r="CU29" s="38">
        <f>(CX29+(D!GG121/2))</f>
        <v>0.47741183522940012</v>
      </c>
      <c r="CV29" s="38">
        <f>(IF(AND(D!$FS121&lt;180),D!$GD121-(D!$FS121/15),0))/24</f>
        <v>0.21871269320039155</v>
      </c>
      <c r="CW29" s="38">
        <f>(IF(AND(D!$FU121&lt;180),D!$GD121-(D!$FU121/15),0))/24</f>
        <v>0.21038998854231827</v>
      </c>
      <c r="CX29" s="38">
        <f>(IF(AND(D!$FZ121&lt;180),D!$GD121-(D!$FZ121/15),0))/24</f>
        <v>0.15373217751963705</v>
      </c>
      <c r="CY29" s="40">
        <f t="shared" si="13"/>
        <v>0.14700231481481482</v>
      </c>
      <c r="CZ29" s="41">
        <v>25</v>
      </c>
      <c r="DA29" s="38">
        <f>(IF(AND(D!FC75&lt;180),D!FG75+(D!FC75/15-12),0))/24</f>
        <v>0.33674927660002635</v>
      </c>
      <c r="DB29" s="38">
        <f>(IF(AND(D!FA75&lt;180),D!FG75+(D!FA75/15-12),0))/24</f>
        <v>0.32544408902282956</v>
      </c>
      <c r="DC29" s="39">
        <f t="shared" si="14"/>
        <v>0.2872453703703704</v>
      </c>
      <c r="DD29" s="38">
        <f>(IF(AND(D!$EY75&lt;180),D!$FG75+(D!$EY75/15-12),0))/24</f>
        <v>0.28516299507553328</v>
      </c>
      <c r="DE29" s="38">
        <f>(IF(AND(D!$ER75&lt;180),D!$FG75+(D!$ER75/15-12),0))/24</f>
        <v>0.20461510975043795</v>
      </c>
      <c r="DF29" s="38">
        <f>(IF(AND(D!$ET75&lt;180),D!$FG75+(D!$ET75/15-12),0))/24</f>
        <v>0.1604292071317274</v>
      </c>
      <c r="DG29" s="38">
        <f>D!FG75/24</f>
        <v>0.50640740740740731</v>
      </c>
      <c r="DH29" s="38">
        <f>(DK29+(D!FK75/2))</f>
        <v>0.47481390098533288</v>
      </c>
      <c r="DI29" s="38">
        <f>(IF(AND(D!$EW75&lt;180),D!$FG75-(D!$EW75/15),0))/24</f>
        <v>0.23546467500693172</v>
      </c>
      <c r="DJ29" s="38">
        <f>(IF(AND(D!$EY75&lt;180),D!$FG75-(D!$EY75/15),0))/24</f>
        <v>0.22765181973928139</v>
      </c>
      <c r="DK29" s="38">
        <f>(IF(AND(D!$FC75&lt;180),D!$FG75-(D!$FE75/15),0))/24</f>
        <v>0.16446480689513243</v>
      </c>
      <c r="DL29" s="40">
        <f t="shared" si="15"/>
        <v>0.15759259259259259</v>
      </c>
      <c r="DM29" s="41">
        <v>25</v>
      </c>
      <c r="DN29" s="38">
        <f>(IF(AND(D!FZ75&lt;180),D!GD75+D!GB75/15-12,0))/24</f>
        <v>0.32730309342380232</v>
      </c>
      <c r="DO29" s="38">
        <f>(IF(AND(D!FX75&lt;180),D!GD75+D!FX75/15-12,0))/24</f>
        <v>0.30634499395394776</v>
      </c>
      <c r="DP29" s="39">
        <f t="shared" si="16"/>
        <v>0.27056712962962964</v>
      </c>
      <c r="DQ29" s="38">
        <f>(IF(AND(D!$EY75&lt;180),D!GD75+(D!FU75/15-12),0))/24</f>
        <v>0.26848881577285233</v>
      </c>
      <c r="DR29" s="38">
        <f>(IF(AND(D!$FN75&lt;180),D!GD75+(D!FN75/15-12),0))/24</f>
        <v>0.19530339184115553</v>
      </c>
      <c r="DS29" s="38">
        <f>(IF(AND(D!$FP75&lt;180),D!GD75+(D!FP75/15-12),0))/24</f>
        <v>0.15771381799253814</v>
      </c>
      <c r="DT29" s="38">
        <f>D!GD75/24</f>
        <v>0.51194907407407408</v>
      </c>
      <c r="DU29" s="38">
        <f>(DX29+(D!GG75/2))</f>
        <v>0.48254193524859917</v>
      </c>
      <c r="DV29" s="38">
        <f>(IF(AND(D!FS75&lt;180),D!GD75-(D!FS75/15),0))/24</f>
        <v>0.26292506111594588</v>
      </c>
      <c r="DW29" s="38">
        <f>(IF(AND(D!FU75&lt;180),D!GD75-(D!FU75/15),0))/24</f>
        <v>0.25540933237529589</v>
      </c>
      <c r="DX29" s="38">
        <f>(IF(AND(D!$FC75&lt;180),D!GD75-(D!GB75/15),0))/24</f>
        <v>0.19659505472434602</v>
      </c>
      <c r="DY29" s="40">
        <f t="shared" si="17"/>
        <v>0.19008101851851852</v>
      </c>
      <c r="DZ29" s="41">
        <v>25</v>
      </c>
      <c r="EA29" s="38">
        <f>(IF(AND(D!$FC30&lt;180),D!$FG30+D!$FE30/15-12,0))/24</f>
        <v>0.31043358781977587</v>
      </c>
      <c r="EB29" s="38">
        <f>(IF(AND(D!$FA30&lt;180),D!$FG30+D!$FA30/15-12,0))/24</f>
        <v>0.29024823818208362</v>
      </c>
      <c r="EC29" s="39">
        <f t="shared" si="18"/>
        <v>0.25450231481481483</v>
      </c>
      <c r="ED29" s="38">
        <f>(IF(AND(D!$EY30&lt;180),D!FG30+(D!EY30/15-12),0))/24</f>
        <v>0.2524140511208946</v>
      </c>
      <c r="EE29" s="38">
        <f>(IF(AND(D!$ER30&lt;180),D!FG30+(D!ER30/15-12),0))/24</f>
        <v>0.18301668771388444</v>
      </c>
      <c r="EF29" s="38">
        <f>(IF(AND(D!$ET30&lt;180),D!FG30+(D!ET30/15-12),0))/24</f>
        <v>0.15016318790885816</v>
      </c>
      <c r="EG29" s="38">
        <f>D!FG30/24</f>
        <v>0.51686574074074076</v>
      </c>
      <c r="EH29" s="38">
        <f>(EK29+(D!FK30/2))</f>
        <v>0.48785597239130007</v>
      </c>
      <c r="EI29" s="38">
        <f>(IF(AND(D!EW30&lt;180),D!FG30-(D!EW30/15),0))/24</f>
        <v>0.28897232089052405</v>
      </c>
      <c r="EJ29" s="38">
        <f>(IF(AND(D!EY30&lt;180),D!FG30-(D!EY30/15),0))/24</f>
        <v>0.28131743036058687</v>
      </c>
      <c r="EK29" s="38">
        <f>(IF(AND(D!$FC30&lt;180),D!$FG30-(D!$FE30/15),0))/24</f>
        <v>0.22329789366170558</v>
      </c>
      <c r="EL29" s="40">
        <f t="shared" si="19"/>
        <v>0.2162152777777778</v>
      </c>
      <c r="EM29" s="41">
        <v>25</v>
      </c>
      <c r="EN29" s="38">
        <f>(IF(AND(D!FZ30&lt;180),D!GD30+(D!GB30/15-12),0))/24</f>
        <v>0.29210806393110605</v>
      </c>
      <c r="EO29" s="38">
        <f>(IF(AND(D!$FX30&lt;180),D!$GD30+(D!$FX30/15-12),0))/24</f>
        <v>0.27140048712823212</v>
      </c>
      <c r="EP29" s="39">
        <f t="shared" si="20"/>
        <v>0.23381944444444444</v>
      </c>
      <c r="EQ29" s="38">
        <f>(IF(AND(D!$FU30&lt;180),D!$GD30+(D!$FU30/15-12),0))/24</f>
        <v>0.23173858469478406</v>
      </c>
      <c r="ER29" s="38">
        <f>(IF(AND(D!$FN30&lt;180),D!$GD30+(D!$FN30/15-12),0))/24</f>
        <v>0.16362554679114014</v>
      </c>
      <c r="ES29" s="38">
        <f>(IF(AND(D!$FP30&lt;180),D!$GD30+(D!$FP30/15-12),0))/24</f>
        <v>0.13435813853693426</v>
      </c>
      <c r="ET29" s="38">
        <f>D!GD30/24</f>
        <v>0.51628240740740738</v>
      </c>
      <c r="EU29" s="38">
        <f>(EX29+(D!GG30/2))</f>
        <v>0.48609766778924646</v>
      </c>
      <c r="EV29" s="38">
        <f>(IF(AND(D!$FS30&lt;180),D!$GD30-(D!$FS30/15),0))/24</f>
        <v>0.30900517504458386</v>
      </c>
      <c r="EW29" s="38">
        <f>(IF(AND(D!$FU30&lt;180),D!$GD30-(D!$FU30/15),0))/24</f>
        <v>0.30082623012003079</v>
      </c>
      <c r="EX29" s="38">
        <f>(IF(AND(D!$FZ30&lt;180),D!$GD30-(D!$GB30/15),0))/24</f>
        <v>0.2404567508837088</v>
      </c>
      <c r="EY29" s="40">
        <f t="shared" si="23"/>
        <v>0.23733796296296297</v>
      </c>
      <c r="EZ29" s="41">
        <v>25</v>
      </c>
    </row>
    <row r="30" spans="1:156" ht="12.75" customHeight="1" x14ac:dyDescent="0.2">
      <c r="A30" s="38">
        <f>(IF(AND(D!FC247&lt;180),D!FG247+(D!FE247/15-12),0))/24</f>
        <v>0.27621156146134496</v>
      </c>
      <c r="B30" s="38">
        <f>(IF(AND(D!FA247&lt;180),D!FG247+(D!FA247/15-12),0))/24</f>
        <v>0.25495356272798642</v>
      </c>
      <c r="C30" s="39">
        <f t="shared" si="0"/>
        <v>0.21587962962962962</v>
      </c>
      <c r="D30" s="38">
        <f>(IF(AND(D!$EY247&lt;180),D!$FG247+(D!$EY247/15-12),0))/24</f>
        <v>0.2137959525645767</v>
      </c>
      <c r="E30" s="38">
        <f>(IF(AND(D!$ER247&lt;180),D!$FG247+(D!$ER247/15-12),0))/24</f>
        <v>0.14571204952349706</v>
      </c>
      <c r="F30" s="38">
        <f>(IF(AND(D!$ET247&lt;180),D!$FG247+(D!$ET247/15-12),0))/24</f>
        <v>0.11801828641015628</v>
      </c>
      <c r="G30" s="38">
        <f>D!FG247/24</f>
        <v>0.50819907407407416</v>
      </c>
      <c r="H30" s="38">
        <f>(K30+(D!FK247/2))</f>
        <v>0.47699126962569005</v>
      </c>
      <c r="I30" s="38">
        <f>(IF(AND(D!$EW247&lt;180),D!$FG247-(D!$EW247/15),0))/24</f>
        <v>0.31118035737311217</v>
      </c>
      <c r="J30" s="38">
        <f>(IF(AND(D!$EY247&lt;180),D!$FG247-(D!$EY247/15),0))/24</f>
        <v>0.30260219558357154</v>
      </c>
      <c r="K30" s="38">
        <f>(IF(AND(D!$FC247&lt;180),D!$FG247-(D!$FE247/15),0))/24</f>
        <v>0.24018658668680329</v>
      </c>
      <c r="L30" s="40">
        <f t="shared" si="21"/>
        <v>0.23663194444444446</v>
      </c>
      <c r="M30" s="41">
        <v>26</v>
      </c>
      <c r="N30" s="38">
        <f>(IF(AND(D!FZ247&lt;180),D!GD247+(D!GB247/15-12),0))/24</f>
        <v>0.27114203196758974</v>
      </c>
      <c r="O30" s="38">
        <f>(IF(AND(D!FX247&lt;180),D!GD247+(D!FX247/15-12),0))/24</f>
        <v>0.25020168871794918</v>
      </c>
      <c r="P30" s="39">
        <f t="shared" si="1"/>
        <v>0.21197916666666669</v>
      </c>
      <c r="Q30" s="38">
        <f>(IF(AND(D!$FU247&lt;180),D!$GD247+(D!$FU247/15-12),0))/24</f>
        <v>0.20989591226498641</v>
      </c>
      <c r="R30" s="38">
        <f>(IF(AND(D!$FN247&lt;180),D!$GD247+(D!$FN247/15-12),0))/24</f>
        <v>0.14183502128004677</v>
      </c>
      <c r="S30" s="38">
        <f>(IF(AND(D!$FP247&lt;180),D!$GD247+(D!$FP247/15-12),0))/24</f>
        <v>0.11330323499346506</v>
      </c>
      <c r="T30" s="38">
        <f>D!GD247/24</f>
        <v>0.49899074074074079</v>
      </c>
      <c r="U30" s="38">
        <f>(X30+(D!GG247/2))</f>
        <v>0.46836768088943914</v>
      </c>
      <c r="V30" s="38">
        <f>(IF(AND(D!$FS247&lt;180),D!$GD247-(D!$FS247/15),0))/24</f>
        <v>0.29643701190526994</v>
      </c>
      <c r="W30" s="38">
        <f>(IF(AND(D!$FU247&lt;180),D!$GD247-(D!$FU247/15),0))/24</f>
        <v>0.28808556921649514</v>
      </c>
      <c r="X30" s="38">
        <f>(IF(AND(D!$FZ247&lt;180),D!$GD247-(D!$GB247/15),0))/24</f>
        <v>0.22683944951389187</v>
      </c>
      <c r="Y30" s="40">
        <f t="shared" si="22"/>
        <v>0.22321759259259258</v>
      </c>
      <c r="Z30" s="41">
        <v>26</v>
      </c>
      <c r="AA30" s="38">
        <f>(IF(AND(D!FC205&lt;180),D!FG205+(D!FE205/15-12),0))/24</f>
        <v>0.28377689122920075</v>
      </c>
      <c r="AB30" s="38">
        <f>(IF(AND(D!FA205&lt;180),D!FG205+(D!FA205/15-12),0))/24</f>
        <v>0.26351156419858301</v>
      </c>
      <c r="AC30" s="39">
        <f t="shared" si="2"/>
        <v>0.2273263888888889</v>
      </c>
      <c r="AD30" s="38">
        <f>(IF(AND(D!$EY205&lt;180),D!$FG205+(D!$EY205/15-12),0))/24</f>
        <v>0.22523775986337322</v>
      </c>
      <c r="AE30" s="38">
        <f>(IF(AND(D!$ER205&lt;180),D!$FG205+(D!$ER205/15-12),0))/24</f>
        <v>0.15650795063068701</v>
      </c>
      <c r="AF30" s="38">
        <f>(IF(AND(D!$ET205&lt;180),D!$FG205+(D!$ET205/15-12),0))/24</f>
        <v>0.12497743432361046</v>
      </c>
      <c r="AG30" s="38">
        <f>D!FG205/24</f>
        <v>0.49665740740740744</v>
      </c>
      <c r="AH30" s="38">
        <f>(AK30+(D!FK205/2))</f>
        <v>0.46738784172449366</v>
      </c>
      <c r="AI30" s="38">
        <f>(IF(AND(D!$EW205&lt;180),D!$FG205-(D!$EW205/15),0))/24</f>
        <v>0.27587009716325789</v>
      </c>
      <c r="AJ30" s="38">
        <f>(IF(AND(D!$EY205&lt;180),D!$FG205-(D!$EY205/15),0))/24</f>
        <v>0.26807705495144163</v>
      </c>
      <c r="AK30" s="38">
        <f>(IF(AND(D!$FC205&lt;180),D!$FG205-(D!$FE205/15),0))/24</f>
        <v>0.2095379235856141</v>
      </c>
      <c r="AL30" s="40">
        <f t="shared" si="3"/>
        <v>0.2020949074074074</v>
      </c>
      <c r="AM30" s="41">
        <v>26</v>
      </c>
      <c r="AN30" s="38">
        <f>(IF(AND(D!FZ205&lt;180),D!GD205+(D!GB205/15-12),0))/24</f>
        <v>0.30997408339702714</v>
      </c>
      <c r="AO30" s="38">
        <f>(IF(AND(D!FX205&lt;180),D!GD205+(D!FX205/15-12),0))/24</f>
        <v>0.28955114591603931</v>
      </c>
      <c r="AP30" s="39">
        <f t="shared" si="4"/>
        <v>0.25400462962962961</v>
      </c>
      <c r="AQ30" s="38">
        <f>(IF(AND(D!$FU205&lt;180),D!$GD205+(D!$FU205/15-12),0))/24</f>
        <v>0.25192399172840663</v>
      </c>
      <c r="AR30" s="38">
        <f>(IF(AND(D!$FN205&lt;180),D!$GD205+(D!$FN205/15-12),0))/24</f>
        <v>0.18020008683578545</v>
      </c>
      <c r="AS30" s="38">
        <f>(IF(AND(D!$FP205&lt;180),D!$GD205+(D!$FP205/15-12),0))/24</f>
        <v>0.14419162358439985</v>
      </c>
      <c r="AT30" s="38">
        <f>D!GD205/24</f>
        <v>0.50178240740740743</v>
      </c>
      <c r="AU30" s="38">
        <f>(AX30+(D!GG205/2))</f>
        <v>0.47275736157309722</v>
      </c>
      <c r="AV30" s="38">
        <f>(IF(AND(D!$FS205&lt;180),D!$GD205-(D!$FS205/15),0))/24</f>
        <v>0.25915515768030545</v>
      </c>
      <c r="AW30" s="38">
        <f>(IF(AND(D!$FU205&lt;180),D!$GD205-(D!$FU205/15),0))/24</f>
        <v>0.25164082308640828</v>
      </c>
      <c r="AX30" s="38">
        <f>(IF(AND(D!$FZ205&lt;180),D!$GD205-(D!$GB205/15),0))/24</f>
        <v>0.19359073141778779</v>
      </c>
      <c r="AY30" s="40">
        <f t="shared" si="5"/>
        <v>0.18655092592592593</v>
      </c>
      <c r="AZ30" s="41">
        <v>26</v>
      </c>
      <c r="BA30" s="38">
        <f>(IF(AND(D!FC163&lt;180),D!FG163+(D!FE163/15-12),0))/24</f>
        <v>0.34309721898156975</v>
      </c>
      <c r="BB30" s="38">
        <f>(IF(AND(D!FA163&lt;180),D!FG163+(D!FA163/15-12),0))/24</f>
        <v>0.3209997633806666</v>
      </c>
      <c r="BC30" s="39">
        <f t="shared" si="6"/>
        <v>0.28373842592592591</v>
      </c>
      <c r="BD30" s="38">
        <f>(IF(AND(D!$EY163&lt;180),D!$FG163+(D!$EY163/15-12),0))/24</f>
        <v>0.28165697772350218</v>
      </c>
      <c r="BE30" s="38">
        <f>(IF(AND(D!$ER163&lt;180),D!$FG163+(D!$ER163/15-12),0))/24</f>
        <v>0.20351869093178931</v>
      </c>
      <c r="BF30" s="38">
        <f>(IF(AND(D!$ET163&lt;180),D!$FG163+D!$ET163/15-12,0))/24</f>
        <v>0.16134585825791703</v>
      </c>
      <c r="BG30" s="38">
        <f>D!FG163/24</f>
        <v>0.50907407407407401</v>
      </c>
      <c r="BH30" s="38">
        <f>(BK30+(D!FK163/2))</f>
        <v>0.47835395344504023</v>
      </c>
      <c r="BI30" s="38">
        <f>(IF(AND(D!$EW163&lt;180),D!$FG163-(D!$EW163/15),0))/24</f>
        <v>0.24417655591178625</v>
      </c>
      <c r="BJ30" s="38">
        <f>(IF(AND(D!$EY163&lt;180),D!$FG163-(D!$EY163/15),0))/24</f>
        <v>0.23649117042464585</v>
      </c>
      <c r="BK30" s="38">
        <f>(IF(AND(D!$FC163&lt;180),D!$FG163-(D!$FE163/15),0))/24</f>
        <v>0.17505092916657827</v>
      </c>
      <c r="BL30" s="40">
        <f t="shared" si="7"/>
        <v>0.16819444444444445</v>
      </c>
      <c r="BM30" s="41">
        <v>26</v>
      </c>
      <c r="BN30" s="38">
        <f>(IF(AND(D!FZ163&lt;180),D!GD163+(D!GB163/15-12),0))/24</f>
        <v>0.37209600704121953</v>
      </c>
      <c r="BO30" s="38">
        <f>(IF(AND(D!FX163&lt;180),D!GD163+(D!FX163/15-12),0))/24</f>
        <v>0.34688064338462871</v>
      </c>
      <c r="BP30" s="39">
        <f t="shared" si="8"/>
        <v>0.30603009259259256</v>
      </c>
      <c r="BQ30" s="38">
        <f>(IF(AND(D!$FU163&lt;180),D!$GD163+(D!$FU163/15-12),0))/24</f>
        <v>0.30395189870239508</v>
      </c>
      <c r="BR30" s="38">
        <f>(IF(AND(D!$FN163&lt;180),D!$GD163+(D!$FN163/15-12),0))/24</f>
        <v>0.21752618246513444</v>
      </c>
      <c r="BS30" s="38">
        <f>(IF(AND(D!$FP163&lt;180),D!$GD163+(D!$FP163/15-12),0))/24</f>
        <v>0.16872486802416434</v>
      </c>
      <c r="BT30" s="38">
        <f>D!GD163/24</f>
        <v>0.51240740740740742</v>
      </c>
      <c r="BU30" s="38">
        <f>(BX30+(D!GG163/2))</f>
        <v>0.47833535323799525</v>
      </c>
      <c r="BV30" s="38">
        <f>(IF(AND(D!$FS163&lt;180),D!$GD163-(D!$FS163/15),0))/24</f>
        <v>0.2290473683038329</v>
      </c>
      <c r="BW30" s="38">
        <f>(IF(AND(D!$FU163&lt;180),D!$GD163-(D!$FU163/15),0))/24</f>
        <v>0.22086291611241973</v>
      </c>
      <c r="BX30" s="38">
        <f>(IF(AND(D!$FZ163&lt;180),D!$GD163-(D!$GB163/15),0))/24</f>
        <v>0.15271880777359534</v>
      </c>
      <c r="BY30" s="40">
        <f t="shared" si="9"/>
        <v>0.14559027777777778</v>
      </c>
      <c r="BZ30" s="41">
        <v>26</v>
      </c>
      <c r="CA30" s="38">
        <f>(IF(AND(D!FC122&lt;180),D!FG122+D!FE122/15-12,0))/24</f>
        <v>0.38373909472019818</v>
      </c>
      <c r="CB30" s="38">
        <f>(IF(AND(D!FA122&lt;180),D!FG122+D!FA122/15-12,0))/24</f>
        <v>0.35616112290306862</v>
      </c>
      <c r="CC30" s="39">
        <f t="shared" si="10"/>
        <v>0.31275462962962963</v>
      </c>
      <c r="CD30" s="38">
        <f>(IF(AND(D!$EY122&lt;180),D!$FG122+(D!$EY122/15-12),0))/24</f>
        <v>0.3106751757934586</v>
      </c>
      <c r="CE30" s="38">
        <f>(IF(AND(D!$ER122&lt;180),D!$FG122+(D!$ER122/15-12),0))/24</f>
        <v>0.21929392528451644</v>
      </c>
      <c r="CF30" s="38">
        <f>(IF(AND(D!$ET122&lt;180),D!$FG122+(D!$ET122/15-12),0))/24</f>
        <v>0.16680792419427334</v>
      </c>
      <c r="CG30" s="38">
        <f>D!FG122/24</f>
        <v>0.50990740740740748</v>
      </c>
      <c r="CH30" s="38">
        <f>(CK30+(D!FK122/2))</f>
        <v>0.47337544794403774</v>
      </c>
      <c r="CI30" s="38">
        <f>(IF(AND(D!$EW122&lt;180),D!$FG122-(D!$EW122/15),0))/24</f>
        <v>0.21768081657386909</v>
      </c>
      <c r="CJ30" s="38">
        <f>(IF(AND(D!$EY122&lt;180),D!$FG122-(D!$EY122/15),0))/24</f>
        <v>0.20913963902135635</v>
      </c>
      <c r="CK30" s="38">
        <f>(IF(AND(D!$FC122&lt;180),D!$FG122-(D!$FE122/15),0))/24</f>
        <v>0.13607572009461685</v>
      </c>
      <c r="CL30" s="40">
        <f t="shared" si="11"/>
        <v>0.12864583333333332</v>
      </c>
      <c r="CM30" s="41">
        <v>26</v>
      </c>
      <c r="CN30" s="38">
        <f>(IF(AND(D!FZ122&lt;180),D!GD122+(D!GB122/15-12),0))/24</f>
        <v>0.37179850136984566</v>
      </c>
      <c r="CO30" s="38">
        <f>(IF(AND(D!FX122&lt;180),D!GD122+(D!FX122/15-12),0))/24</f>
        <v>0.3455932736788016</v>
      </c>
      <c r="CP30" s="39">
        <f t="shared" si="12"/>
        <v>0.30365740740740738</v>
      </c>
      <c r="CQ30" s="38">
        <f>(IF(AND(D!$FU122&lt;180),D!$GD122+(D!$FU122/15-12),0))/24</f>
        <v>0.30157132881847259</v>
      </c>
      <c r="CR30" s="38">
        <f>(IF(AND(D!$FN122&lt;180),D!$GD122+(D!$FN122/15-12),0))/24</f>
        <v>0.21295986813089485</v>
      </c>
      <c r="CS30" s="38">
        <f>(IF(AND(D!$FP122&lt;180),D!$GD122+(D!$FP122/15-12),0))/24</f>
        <v>0.1625150176321967</v>
      </c>
      <c r="CT30" s="38">
        <f>D!GD122/24</f>
        <v>0.50582407407407404</v>
      </c>
      <c r="CU30" s="38">
        <f>(CX30+(D!GG122/2))</f>
        <v>0.47741910960517503</v>
      </c>
      <c r="CV30" s="38">
        <f>(IF(AND(D!$FS122&lt;180),D!$GD122-(D!$FS122/15),0))/24</f>
        <v>0.2184146507600471</v>
      </c>
      <c r="CW30" s="38">
        <f>(IF(AND(D!$FU122&lt;180),D!$GD122-(D!$FU122/15),0))/24</f>
        <v>0.21007681932967548</v>
      </c>
      <c r="CX30" s="38">
        <f>(IF(AND(D!$FZ122&lt;180),D!$GD122-(D!$FZ122/15),0))/24</f>
        <v>0.15326689039187746</v>
      </c>
      <c r="CY30" s="40">
        <f t="shared" si="13"/>
        <v>0.14629629629629629</v>
      </c>
      <c r="CZ30" s="41">
        <v>26</v>
      </c>
      <c r="DA30" s="38">
        <f>(IF(AND(D!FC76&lt;180),D!FG76+(D!FC76/15-12),0))/24</f>
        <v>0.3374445569087392</v>
      </c>
      <c r="DB30" s="38">
        <f>(IF(AND(D!FA76&lt;180),D!FG76+(D!FA76/15-12),0))/24</f>
        <v>0.32609505887335416</v>
      </c>
      <c r="DC30" s="39">
        <f t="shared" si="14"/>
        <v>0.28778935185185184</v>
      </c>
      <c r="DD30" s="38">
        <f>(IF(AND(D!$EY76&lt;180),D!$FG76+(D!$EY76/15-12),0))/24</f>
        <v>0.28570054966175223</v>
      </c>
      <c r="DE30" s="38">
        <f>(IF(AND(D!$ER76&lt;180),D!$FG76+(D!$ER76/15-12),0))/24</f>
        <v>0.20487733842706909</v>
      </c>
      <c r="DF30" s="38">
        <f>(IF(AND(D!$ET76&lt;180),D!$FG76+(D!$ET76/15-12),0))/24</f>
        <v>0.16046698124573236</v>
      </c>
      <c r="DG30" s="38">
        <f>D!FG76/24</f>
        <v>0.50628240740740738</v>
      </c>
      <c r="DH30" s="38">
        <f>(DK30+(D!FK76/2))</f>
        <v>0.47458346151931297</v>
      </c>
      <c r="DI30" s="38">
        <f>(IF(AND(D!$EW76&lt;180),D!$FG76-(D!$EW76/15),0))/24</f>
        <v>0.23469282531248889</v>
      </c>
      <c r="DJ30" s="38">
        <f>(IF(AND(D!$EY76&lt;180),D!$FG76-(D!$EY76/15),0))/24</f>
        <v>0.22686426515306246</v>
      </c>
      <c r="DK30" s="38">
        <f>(IF(AND(D!$FC76&lt;180),D!$FG76-(D!$FE76/15),0))/24</f>
        <v>0.16346637337687361</v>
      </c>
      <c r="DL30" s="40">
        <f t="shared" si="15"/>
        <v>0.15688657407407405</v>
      </c>
      <c r="DM30" s="41">
        <v>26</v>
      </c>
      <c r="DN30" s="38">
        <f>(IF(AND(D!FZ76&lt;180),D!GD76+D!GB76/15-12,0))/24</f>
        <v>0.32786777341037271</v>
      </c>
      <c r="DO30" s="38">
        <f>(IF(AND(D!FX76&lt;180),D!GD76+D!FX76/15-12,0))/24</f>
        <v>0.30692225295811743</v>
      </c>
      <c r="DP30" s="39">
        <f t="shared" si="16"/>
        <v>0.27111111111111114</v>
      </c>
      <c r="DQ30" s="38">
        <f>(IF(AND(D!$EY76&lt;180),D!GD76+(D!FU76/15-12),0))/24</f>
        <v>0.26902623054339142</v>
      </c>
      <c r="DR30" s="38">
        <f>(IF(AND(D!$FN76&lt;180),D!GD76+(D!FN76/15-12),0))/24</f>
        <v>0.19565185403260987</v>
      </c>
      <c r="DS30" s="38">
        <f>(IF(AND(D!$FP76&lt;180),D!GD76+(D!FP76/15-12),0))/24</f>
        <v>0.15786925931452242</v>
      </c>
      <c r="DT30" s="38">
        <f>D!GD76/24</f>
        <v>0.51174074074074072</v>
      </c>
      <c r="DU30" s="38">
        <f>(DX30+(D!GG76/2))</f>
        <v>0.48231996930725002</v>
      </c>
      <c r="DV30" s="38">
        <f>(IF(AND(D!FS76&lt;180),D!GD76-(D!FS76/15),0))/24</f>
        <v>0.2619736213161617</v>
      </c>
      <c r="DW30" s="38">
        <f>(IF(AND(D!FU76&lt;180),D!GD76-(D!FU76/15),0))/24</f>
        <v>0.25445525093808991</v>
      </c>
      <c r="DX30" s="38">
        <f>(IF(AND(D!$FC76&lt;180),D!GD76-(D!GB76/15),0))/24</f>
        <v>0.19561370807110867</v>
      </c>
      <c r="DY30" s="40">
        <f t="shared" si="17"/>
        <v>0.18866898148148148</v>
      </c>
      <c r="DZ30" s="41">
        <v>26</v>
      </c>
      <c r="EA30" s="38">
        <f>(IF(AND(D!$FC31&lt;180),D!$FG31+D!$FE31/15-12,0))/24</f>
        <v>0.31099796783037564</v>
      </c>
      <c r="EB30" s="38">
        <f>(IF(AND(D!$FA31&lt;180),D!$FG31+D!$FA31/15-12,0))/24</f>
        <v>0.29081418458110786</v>
      </c>
      <c r="EC30" s="39">
        <f t="shared" si="18"/>
        <v>0.25509259259259259</v>
      </c>
      <c r="ED30" s="38">
        <f>(IF(AND(D!$EY31&lt;180),D!FG31+(D!EY31/15-12),0))/24</f>
        <v>0.2530133750621269</v>
      </c>
      <c r="EE30" s="38">
        <f>(IF(AND(D!$ER31&lt;180),D!FG31+(D!ER31/15-12),0))/24</f>
        <v>0.18353123818018535</v>
      </c>
      <c r="EF30" s="38">
        <f>(IF(AND(D!$ET31&lt;180),D!FG31+(D!ET31/15-12),0))/24</f>
        <v>0.15053416872632583</v>
      </c>
      <c r="EG30" s="38">
        <f>D!FG31/24</f>
        <v>0.51674074074074072</v>
      </c>
      <c r="EH30" s="38">
        <f>(EK30+(D!FK31/2))</f>
        <v>0.4877484443566163</v>
      </c>
      <c r="EI30" s="38">
        <f>(IF(AND(D!EW31&lt;180),D!FG31-(D!EW31/15),0))/24</f>
        <v>0.28811127865270841</v>
      </c>
      <c r="EJ30" s="38">
        <f>(IF(AND(D!EY31&lt;180),D!FG31-(D!EY31/15),0))/24</f>
        <v>0.28046810641935455</v>
      </c>
      <c r="EK30" s="38">
        <f>(IF(AND(D!$FC31&lt;180),D!$FG31-(D!$FE31/15),0))/24</f>
        <v>0.22248351365110575</v>
      </c>
      <c r="EL30" s="40">
        <f t="shared" si="19"/>
        <v>0.21550925925925926</v>
      </c>
      <c r="EM30" s="41">
        <v>26</v>
      </c>
      <c r="EN30" s="38">
        <f>(IF(AND(D!FZ31&lt;180),D!GD31+(D!GB31/15-12),0))/24</f>
        <v>0.29271790566307976</v>
      </c>
      <c r="EO30" s="38">
        <f>(IF(AND(D!$FX31&lt;180),D!$GD31+(D!$FX31/15-12),0))/24</f>
        <v>0.27203535200271856</v>
      </c>
      <c r="EP30" s="39">
        <f t="shared" si="20"/>
        <v>0.23452546296296295</v>
      </c>
      <c r="EQ30" s="38">
        <f>(IF(AND(D!$FU31&lt;180),D!$GD31+(D!$FU31/15-12),0))/24</f>
        <v>0.23244431558997788</v>
      </c>
      <c r="ER30" s="38">
        <f>(IF(AND(D!$FN31&lt;180),D!$GD31+(D!$FN31/15-12),0))/24</f>
        <v>0.16432019225116523</v>
      </c>
      <c r="ES30" s="38">
        <f>(IF(AND(D!$FP31&lt;180),D!$GD31+(D!$FP31/15-12),0))/24</f>
        <v>0.13496432558438301</v>
      </c>
      <c r="ET30" s="38">
        <f>D!GD31/24</f>
        <v>0.51644907407407414</v>
      </c>
      <c r="EU30" s="38">
        <f>(EX30+(D!GG31/2))</f>
        <v>0.48631227903752322</v>
      </c>
      <c r="EV30" s="38">
        <f>(IF(AND(D!$FS31&lt;180),D!$GD31-(D!$FS31/15),0))/24</f>
        <v>0.30861367280633473</v>
      </c>
      <c r="EW30" s="38">
        <f>(IF(AND(D!$FU31&lt;180),D!$GD31-(D!$FU31/15),0))/24</f>
        <v>0.30045383255817043</v>
      </c>
      <c r="EX30" s="38">
        <f>(IF(AND(D!$FZ31&lt;180),D!$GD31-(D!$GB31/15),0))/24</f>
        <v>0.24018024248506853</v>
      </c>
      <c r="EY30" s="40">
        <f t="shared" si="23"/>
        <v>0.23663194444444446</v>
      </c>
      <c r="EZ30" s="41">
        <v>26</v>
      </c>
    </row>
    <row r="31" spans="1:156" ht="12.75" customHeight="1" x14ac:dyDescent="0.2">
      <c r="A31" s="38">
        <f>(IF(AND(D!FC248&lt;180),D!FG248+(D!FE248/15-12),0))/24</f>
        <v>0.27661754363977087</v>
      </c>
      <c r="B31" s="38">
        <f>(IF(AND(D!FA248&lt;180),D!FG248+(D!FA248/15-12),0))/24</f>
        <v>0.25536563935020384</v>
      </c>
      <c r="C31" s="39">
        <f t="shared" si="0"/>
        <v>0.21630787037037036</v>
      </c>
      <c r="D31" s="38">
        <f>(IF(AND(D!$EY248&lt;180),D!$FG248+(D!$EY248/15-12),0))/24</f>
        <v>0.21422419334872322</v>
      </c>
      <c r="E31" s="38">
        <f>(IF(AND(D!$ER248&lt;180),D!$FG248+(D!$ER248/15-12),0))/24</f>
        <v>0.14614140710210055</v>
      </c>
      <c r="F31" s="38">
        <f>(IF(AND(D!$ET248&lt;180),D!$FG248+(D!$ET248/15-12),0))/24</f>
        <v>0.11843280495704482</v>
      </c>
      <c r="G31" s="38">
        <f>D!FG248/24</f>
        <v>0.50853240740740746</v>
      </c>
      <c r="H31" s="38">
        <f>(K31+(D!FK248/2))</f>
        <v>0.47733573226188353</v>
      </c>
      <c r="I31" s="38">
        <f>(IF(AND(D!$EW248&lt;180),D!$FG248-(D!$EW248/15),0))/24</f>
        <v>0.31141448639915781</v>
      </c>
      <c r="J31" s="38">
        <f>(IF(AND(D!$EY248&lt;180),D!$FG248-(D!$EY248/15),0))/24</f>
        <v>0.30284062146609164</v>
      </c>
      <c r="K31" s="38">
        <f>(IF(AND(D!$FC248&lt;180),D!$FG248-(D!$FE248/15),0))/24</f>
        <v>0.24044727117504397</v>
      </c>
      <c r="L31" s="40">
        <f t="shared" si="21"/>
        <v>0.23733796296296297</v>
      </c>
      <c r="M31" s="41">
        <v>27</v>
      </c>
      <c r="N31" s="38">
        <f>(IF(AND(D!FZ248&lt;180),D!GD248+(D!GB248/15-12),0))/24</f>
        <v>0.27102731262707447</v>
      </c>
      <c r="O31" s="38">
        <f>(IF(AND(D!FX248&lt;180),D!GD248+(D!FX248/15-12),0))/24</f>
        <v>0.25006431501172272</v>
      </c>
      <c r="P31" s="39">
        <f t="shared" si="1"/>
        <v>0.21178240740740739</v>
      </c>
      <c r="Q31" s="38">
        <f>(IF(AND(D!$FU248&lt;180),D!$GD248+(D!$FU248/15-12),0))/24</f>
        <v>0.20969699114705634</v>
      </c>
      <c r="R31" s="38">
        <f>(IF(AND(D!$FN248&lt;180),D!$GD248+(D!$FN248/15-12),0))/24</f>
        <v>0.14163735348118869</v>
      </c>
      <c r="S31" s="38">
        <f>(IF(AND(D!$FP248&lt;180),D!$GD248+(D!$FP248/15-12),0))/24</f>
        <v>0.11317052974762754</v>
      </c>
      <c r="T31" s="38">
        <f>D!GD248/24</f>
        <v>0.4991990740740741</v>
      </c>
      <c r="U31" s="38">
        <f>(X31+(D!GG248/2))</f>
        <v>0.46853391333406502</v>
      </c>
      <c r="V31" s="38">
        <f>(IF(AND(D!$FS248&lt;180),D!$GD248-(D!$FS248/15),0))/24</f>
        <v>0.29706901657827606</v>
      </c>
      <c r="W31" s="38">
        <f>(IF(AND(D!$FU248&lt;180),D!$GD248-(D!$FU248/15),0))/24</f>
        <v>0.28870115700109183</v>
      </c>
      <c r="X31" s="38">
        <f>(IF(AND(D!$FZ248&lt;180),D!$GD248-(D!$GB248/15),0))/24</f>
        <v>0.22737083552107371</v>
      </c>
      <c r="Y31" s="40">
        <f t="shared" si="22"/>
        <v>0.22392361111111111</v>
      </c>
      <c r="Z31" s="41">
        <v>27</v>
      </c>
      <c r="AA31" s="38">
        <f>(IF(AND(D!FC206&lt;180),D!FG206+(D!FE206/15-12),0))/24</f>
        <v>0.28312681727411537</v>
      </c>
      <c r="AB31" s="38">
        <f>(IF(AND(D!FA206&lt;180),D!FG206+(D!FA206/15-12),0))/24</f>
        <v>0.26284769525904111</v>
      </c>
      <c r="AC31" s="39">
        <f t="shared" si="2"/>
        <v>0.22660879629629629</v>
      </c>
      <c r="AD31" s="38">
        <f>(IF(AND(D!$EY206&lt;180),D!$FG206+(D!$EY206/15-12),0))/24</f>
        <v>0.22451998638550064</v>
      </c>
      <c r="AE31" s="38">
        <f>(IF(AND(D!$ER206&lt;180),D!$FG206+(D!$ER206/15-12),0))/24</f>
        <v>0.15584134413324682</v>
      </c>
      <c r="AF31" s="38">
        <f>(IF(AND(D!$ET206&lt;180),D!$FG206+(D!$ET206/15-12),0))/24</f>
        <v>0.12443403929556955</v>
      </c>
      <c r="AG31" s="38">
        <f>D!FG206/24</f>
        <v>0.49661574074074072</v>
      </c>
      <c r="AH31" s="38">
        <f>(AK31+(D!FK206/2))</f>
        <v>0.4673123252964333</v>
      </c>
      <c r="AI31" s="38">
        <f>(IF(AND(D!$EW206&lt;180),D!$FG206-(D!$EW206/15),0))/24</f>
        <v>0.27652039779564302</v>
      </c>
      <c r="AJ31" s="38">
        <f>(IF(AND(D!$EY206&lt;180),D!$FG206-(D!$EY206/15),0))/24</f>
        <v>0.26871149509598075</v>
      </c>
      <c r="AK31" s="38">
        <f>(IF(AND(D!$FC206&lt;180),D!$FG206-(D!$FE206/15),0))/24</f>
        <v>0.21010466420736604</v>
      </c>
      <c r="AL31" s="40">
        <f t="shared" si="3"/>
        <v>0.20280092592592591</v>
      </c>
      <c r="AM31" s="41">
        <v>27</v>
      </c>
      <c r="AN31" s="38">
        <f>(IF(AND(D!FZ206&lt;180),D!GD206+(D!GB206/15-12),0))/24</f>
        <v>0.30894649772095312</v>
      </c>
      <c r="AO31" s="38">
        <f>(IF(AND(D!FX206&lt;180),D!GD206+(D!FX206/15-12),0))/24</f>
        <v>0.28854995410592382</v>
      </c>
      <c r="AP31" s="39">
        <f t="shared" si="4"/>
        <v>0.25302083333333331</v>
      </c>
      <c r="AQ31" s="38">
        <f>(IF(AND(D!$FU206&lt;180),D!$GD206+(D!$FU206/15-12),0))/24</f>
        <v>0.25093637875952812</v>
      </c>
      <c r="AR31" s="38">
        <f>(IF(AND(D!$FN206&lt;180),D!$GD206+(D!$FN206/15-12),0))/24</f>
        <v>0.17936292056469705</v>
      </c>
      <c r="AS31" s="38">
        <f>(IF(AND(D!$FP206&lt;180),D!$GD206+(D!$FP206/15-12),0))/24</f>
        <v>0.14352839211101243</v>
      </c>
      <c r="AT31" s="38">
        <f>D!GD206/24</f>
        <v>0.50153240740740745</v>
      </c>
      <c r="AU31" s="38">
        <f>(AX31+(D!GG206/2))</f>
        <v>0.47252734792669493</v>
      </c>
      <c r="AV31" s="38">
        <f>(IF(AND(D!$FS206&lt;180),D!$GD206-(D!$FS206/15),0))/24</f>
        <v>0.25964506776220347</v>
      </c>
      <c r="AW31" s="38">
        <f>(IF(AND(D!$FU206&lt;180),D!$GD206-(D!$FU206/15),0))/24</f>
        <v>0.25212843605528679</v>
      </c>
      <c r="AX31" s="38">
        <f>(IF(AND(D!$FZ206&lt;180),D!$GD206-(D!$GB206/15),0))/24</f>
        <v>0.19411831709386176</v>
      </c>
      <c r="AY31" s="40">
        <f t="shared" si="5"/>
        <v>0.18725694444444443</v>
      </c>
      <c r="AZ31" s="41">
        <v>27</v>
      </c>
      <c r="BA31" s="38">
        <f>(IF(AND(D!FC164&lt;180),D!FG164+(D!FE164/15-12),0))/24</f>
        <v>0.34206336856078917</v>
      </c>
      <c r="BB31" s="38">
        <f>(IF(AND(D!FA164&lt;180),D!FG164+(D!FA164/15-12),0))/24</f>
        <v>0.32004620708010995</v>
      </c>
      <c r="BC31" s="39">
        <f t="shared" si="6"/>
        <v>0.28288194444444442</v>
      </c>
      <c r="BD31" s="38">
        <f>(IF(AND(D!$EY164&lt;180),D!$FG164+(D!$EY164/15-12),0))/24</f>
        <v>0.28079584733325835</v>
      </c>
      <c r="BE31" s="38">
        <f>(IF(AND(D!$ER164&lt;180),D!$FG164+(D!$ER164/15-12),0))/24</f>
        <v>0.20291104346339817</v>
      </c>
      <c r="BF31" s="38">
        <f>(IF(AND(D!$ET164&lt;180),D!$FG164+D!$ET164/15-12,0))/24</f>
        <v>0.16095587353220417</v>
      </c>
      <c r="BG31" s="38">
        <f>D!FG164/24</f>
        <v>0.50890740740740747</v>
      </c>
      <c r="BH31" s="38">
        <f>(BK31+(D!FK164/2))</f>
        <v>0.47827364679364204</v>
      </c>
      <c r="BI31" s="38">
        <f>(IF(AND(D!$EW164&lt;180),D!$FG164-(D!$EW164/15),0))/24</f>
        <v>0.24469215274439945</v>
      </c>
      <c r="BJ31" s="38">
        <f>(IF(AND(D!$EY164&lt;180),D!$FG164-(D!$EY164/15),0))/24</f>
        <v>0.23701896748155651</v>
      </c>
      <c r="BK31" s="38">
        <f>(IF(AND(D!$FC164&lt;180),D!$FG164-(D!$FE164/15),0))/24</f>
        <v>0.17575144625402569</v>
      </c>
      <c r="BL31" s="40">
        <f t="shared" si="7"/>
        <v>0.16890046296296299</v>
      </c>
      <c r="BM31" s="41">
        <v>27</v>
      </c>
      <c r="BN31" s="38">
        <f>(IF(AND(D!FZ164&lt;180),D!GD164+(D!GB164/15-12),0))/24</f>
        <v>0.37136236866223049</v>
      </c>
      <c r="BO31" s="38">
        <f>(IF(AND(D!FX164&lt;180),D!GD164+(D!FX164/15-12),0))/24</f>
        <v>0.34625649298539879</v>
      </c>
      <c r="BP31" s="39">
        <f t="shared" si="8"/>
        <v>0.30553240740740739</v>
      </c>
      <c r="BQ31" s="38">
        <f>(IF(AND(D!$FU164&lt;180),D!$GD164+(D!$FU164/15-12),0))/24</f>
        <v>0.30345046891857635</v>
      </c>
      <c r="BR31" s="38">
        <f>(IF(AND(D!$FN164&lt;180),D!$GD164+(D!$FN164/15-12),0))/24</f>
        <v>0.21727729303718815</v>
      </c>
      <c r="BS31" s="38">
        <f>(IF(AND(D!$FP164&lt;180),D!$GD164+(D!$FP164/15-12),0))/24</f>
        <v>0.16866798829373356</v>
      </c>
      <c r="BT31" s="38">
        <f>D!GD164/24</f>
        <v>0.51240740740740742</v>
      </c>
      <c r="BU31" s="38">
        <f>(BX31+(D!GG164/2))</f>
        <v>0.47845145753558033</v>
      </c>
      <c r="BV31" s="38">
        <f>(IF(AND(D!$FS164&lt;180),D!$GD164-(D!$FS164/15),0))/24</f>
        <v>0.22953152575940808</v>
      </c>
      <c r="BW31" s="38">
        <f>(IF(AND(D!$FU164&lt;180),D!$GD164-(D!$FU164/15),0))/24</f>
        <v>0.22136434589623852</v>
      </c>
      <c r="BX31" s="38">
        <f>(IF(AND(D!$FZ164&lt;180),D!$GD164-(D!$GB164/15),0))/24</f>
        <v>0.15345244615258435</v>
      </c>
      <c r="BY31" s="40">
        <f t="shared" si="9"/>
        <v>0.14629629629629629</v>
      </c>
      <c r="BZ31" s="41">
        <v>27</v>
      </c>
      <c r="CA31" s="38">
        <f>(IF(AND(D!FC123&lt;180),D!FG123+D!FE123/15-12,0))/24</f>
        <v>0.38371436413604282</v>
      </c>
      <c r="CB31" s="38">
        <f>(IF(AND(D!FA123&lt;180),D!FG123+D!FA123/15-12,0))/24</f>
        <v>0.35616401465050407</v>
      </c>
      <c r="CC31" s="39">
        <f t="shared" si="10"/>
        <v>0.31278935185185186</v>
      </c>
      <c r="CD31" s="38">
        <f>(IF(AND(D!$EY123&lt;180),D!$FG123+(D!$EY123/15-12),0))/24</f>
        <v>0.31070690533922179</v>
      </c>
      <c r="CE31" s="38">
        <f>(IF(AND(D!$ER123&lt;180),D!$FG123+(D!$ER123/15-12),0))/24</f>
        <v>0.21937865722485958</v>
      </c>
      <c r="CF31" s="38">
        <f>(IF(AND(D!$ET123&lt;180),D!$FG123+(D!$ET123/15-12),0))/24</f>
        <v>0.16693132552663612</v>
      </c>
      <c r="CG31" s="38">
        <f>D!FG123/24</f>
        <v>0.51003240740740752</v>
      </c>
      <c r="CH31" s="38">
        <f>(CK31+(D!FK123/2))</f>
        <v>0.47352867800899701</v>
      </c>
      <c r="CI31" s="38">
        <f>(IF(AND(D!$EW123&lt;180),D!$FG123-(D!$EW123/15),0))/24</f>
        <v>0.21789510977374879</v>
      </c>
      <c r="CJ31" s="38">
        <f>(IF(AND(D!$EY123&lt;180),D!$FG123-(D!$EY123/15),0))/24</f>
        <v>0.20935790947559316</v>
      </c>
      <c r="CK31" s="38">
        <f>(IF(AND(D!$FC123&lt;180),D!$FG123-(D!$FE123/15),0))/24</f>
        <v>0.13635045067877213</v>
      </c>
      <c r="CL31" s="40">
        <f t="shared" si="11"/>
        <v>0.12935185185185186</v>
      </c>
      <c r="CM31" s="41">
        <v>27</v>
      </c>
      <c r="CN31" s="38">
        <f>(IF(AND(D!FZ123&lt;180),D!GD123+(D!GB123/15-12),0))/24</f>
        <v>0.37247229642837126</v>
      </c>
      <c r="CO31" s="38">
        <f>(IF(AND(D!FX123&lt;180),D!GD123+(D!FX123/15-12),0))/24</f>
        <v>0.34616923445370379</v>
      </c>
      <c r="CP31" s="39">
        <f t="shared" si="12"/>
        <v>0.30412037037037037</v>
      </c>
      <c r="CQ31" s="38">
        <f>(IF(AND(D!$FU123&lt;180),D!$GD123+(D!$FU123/15-12),0))/24</f>
        <v>0.30204090244755161</v>
      </c>
      <c r="CR31" s="38">
        <f>(IF(AND(D!$FN123&lt;180),D!$GD123+(D!$FN123/15-12),0))/24</f>
        <v>0.21322243489949619</v>
      </c>
      <c r="CS31" s="38">
        <f>(IF(AND(D!$FP123&lt;180),D!$GD123+(D!$FP123/15-12),0))/24</f>
        <v>0.16262351846564119</v>
      </c>
      <c r="CT31" s="38">
        <f>D!GD123/24</f>
        <v>0.50590740740740747</v>
      </c>
      <c r="CU31" s="38">
        <f>(CX31+(D!GG123/2))</f>
        <v>0.4774275886237217</v>
      </c>
      <c r="CV31" s="38">
        <f>(IF(AND(D!$FS123&lt;180),D!$GD123-(D!$FS123/15),0))/24</f>
        <v>0.21812661042997261</v>
      </c>
      <c r="CW31" s="38">
        <f>(IF(AND(D!$FU123&lt;180),D!$GD123-(D!$FU123/15),0))/24</f>
        <v>0.20977391236726337</v>
      </c>
      <c r="CX31" s="38">
        <f>(IF(AND(D!$FZ123&lt;180),D!$GD123-(D!$FZ123/15),0))/24</f>
        <v>0.15281427479989182</v>
      </c>
      <c r="CY31" s="40">
        <f t="shared" si="13"/>
        <v>0.14629629629629629</v>
      </c>
      <c r="CZ31" s="41">
        <v>27</v>
      </c>
      <c r="DA31" s="38">
        <f>(IF(AND(D!FC77&lt;180),D!FG77+(D!FC77/15-12),0))/24</f>
        <v>0.33817773064591927</v>
      </c>
      <c r="DB31" s="38">
        <f>(IF(AND(D!FA77&lt;180),D!FG77+(D!FA77/15-12),0))/24</f>
        <v>0.32678335146109144</v>
      </c>
      <c r="DC31" s="39">
        <f t="shared" si="14"/>
        <v>0.28835648148148146</v>
      </c>
      <c r="DD31" s="38">
        <f>(IF(AND(D!$EY77&lt;180),D!$FG77+(D!$EY77/15-12),0))/24</f>
        <v>0.28627394805072348</v>
      </c>
      <c r="DE31" s="38">
        <f>(IF(AND(D!$ER77&lt;180),D!$FG77+(D!$ER77/15-12),0))/24</f>
        <v>0.20517464960779194</v>
      </c>
      <c r="DF31" s="38">
        <f>(IF(AND(D!$ET77&lt;180),D!$FG77+(D!$ET77/15-12),0))/24</f>
        <v>0.16054021095916346</v>
      </c>
      <c r="DG31" s="38">
        <f>D!FG77/24</f>
        <v>0.50619907407407405</v>
      </c>
      <c r="DH31" s="38">
        <f>(DK31+(D!FK77/2))</f>
        <v>0.47439329658491025</v>
      </c>
      <c r="DI31" s="38">
        <f>(IF(AND(D!$EW77&lt;180),D!$FG77-(D!$EW77/15),0))/24</f>
        <v>0.23396871218976004</v>
      </c>
      <c r="DJ31" s="38">
        <f>(IF(AND(D!$EY77&lt;180),D!$FG77-(D!$EY77/15),0))/24</f>
        <v>0.22612420009742462</v>
      </c>
      <c r="DK31" s="38">
        <f>(IF(AND(D!$FC77&lt;180),D!$FG77-(D!$FE77/15),0))/24</f>
        <v>0.16251264511909716</v>
      </c>
      <c r="DL31" s="40">
        <f t="shared" si="15"/>
        <v>0.15618055555555554</v>
      </c>
      <c r="DM31" s="41">
        <v>27</v>
      </c>
      <c r="DN31" s="38">
        <f>(IF(AND(D!FZ77&lt;180),D!GD77+D!GB77/15-12,0))/24</f>
        <v>0.32843626846803442</v>
      </c>
      <c r="DO31" s="38">
        <f>(IF(AND(D!FX77&lt;180),D!GD77+D!FX77/15-12,0))/24</f>
        <v>0.30750304792204464</v>
      </c>
      <c r="DP31" s="39">
        <f t="shared" si="16"/>
        <v>0.27164351851851853</v>
      </c>
      <c r="DQ31" s="38">
        <f>(IF(AND(D!$EY77&lt;180),D!GD77+(D!FU77/15-12),0))/24</f>
        <v>0.26956435786401778</v>
      </c>
      <c r="DR31" s="38">
        <f>(IF(AND(D!$FN77&lt;180),D!GD77+(D!FN77/15-12),0))/24</f>
        <v>0.19599689588481062</v>
      </c>
      <c r="DS31" s="38">
        <f>(IF(AND(D!$FP77&lt;180),D!GD77+(D!FP77/15-12),0))/24</f>
        <v>0.15801921534133326</v>
      </c>
      <c r="DT31" s="38">
        <f>D!GD77/24</f>
        <v>0.51153240740740735</v>
      </c>
      <c r="DU31" s="38">
        <f>(DX31+(D!GG77/2))</f>
        <v>0.48209645210539909</v>
      </c>
      <c r="DV31" s="38">
        <f>(IF(AND(D!FS77&lt;180),D!GD77-(D!FS77/15),0))/24</f>
        <v>0.2610219878592584</v>
      </c>
      <c r="DW31" s="38">
        <f>(IF(AND(D!FU77&lt;180),D!GD77-(D!FU77/15),0))/24</f>
        <v>0.25350045695079698</v>
      </c>
      <c r="DX31" s="38">
        <f>(IF(AND(D!$FC77&lt;180),D!GD77-(D!GB77/15),0))/24</f>
        <v>0.19462854634678042</v>
      </c>
      <c r="DY31" s="40">
        <f t="shared" si="17"/>
        <v>0.18796296296296297</v>
      </c>
      <c r="DZ31" s="41">
        <v>27</v>
      </c>
      <c r="EA31" s="38">
        <f>(IF(AND(D!$FC32&lt;180),D!$FG32+D!$FE32/15-12,0))/24</f>
        <v>0.31157005937889526</v>
      </c>
      <c r="EB31" s="38">
        <f>(IF(AND(D!$FA32&lt;180),D!$FG32+D!$FA32/15-12,0))/24</f>
        <v>0.291386522658029</v>
      </c>
      <c r="EC31" s="39">
        <f t="shared" si="18"/>
        <v>0.25570601851851854</v>
      </c>
      <c r="ED31" s="38">
        <f>(IF(AND(D!$EY32&lt;180),D!FG32+(D!EY32/15-12),0))/24</f>
        <v>0.25361690703870116</v>
      </c>
      <c r="EE31" s="38">
        <f>(IF(AND(D!$ER32&lt;180),D!FG32+(D!ER32/15-12),0))/24</f>
        <v>0.18404645131262967</v>
      </c>
      <c r="EF31" s="38">
        <f>(IF(AND(D!$ET32&lt;180),D!FG32+(D!ET32/15-12),0))/24</f>
        <v>0.15090373892244954</v>
      </c>
      <c r="EG31" s="38">
        <f>D!FG32/24</f>
        <v>0.51661574074074068</v>
      </c>
      <c r="EH31" s="38">
        <f>(EK31+(D!FK32/2))</f>
        <v>0.48763916457064371</v>
      </c>
      <c r="EI31" s="38">
        <f>(IF(AND(D!EW32&lt;180),D!FG32-(D!EW32/15),0))/24</f>
        <v>0.28724646146999328</v>
      </c>
      <c r="EJ31" s="38">
        <f>(IF(AND(D!EY32&lt;180),D!FG32-(D!EY32/15),0))/24</f>
        <v>0.27961457444278032</v>
      </c>
      <c r="EK31" s="38">
        <f>(IF(AND(D!$FC32&lt;180),D!$FG32-(D!$FE32/15),0))/24</f>
        <v>0.22166142210258624</v>
      </c>
      <c r="EL31" s="40">
        <f t="shared" si="19"/>
        <v>0.21480324074074075</v>
      </c>
      <c r="EM31" s="41">
        <v>27</v>
      </c>
      <c r="EN31" s="38">
        <f>(IF(AND(D!FZ32&lt;180),D!GD32+(D!GB32/15-12),0))/24</f>
        <v>0.29333669564254233</v>
      </c>
      <c r="EO31" s="38">
        <f>(IF(AND(D!$FX32&lt;180),D!$GD32+(D!$FX32/15-12),0))/24</f>
        <v>0.2726790031264717</v>
      </c>
      <c r="EP31" s="39">
        <f t="shared" si="20"/>
        <v>0.23524305555555555</v>
      </c>
      <c r="EQ31" s="38">
        <f>(IF(AND(D!$FU32&lt;180),D!$GD32+(D!$FU32/15-12),0))/24</f>
        <v>0.23315879748920909</v>
      </c>
      <c r="ER31" s="38">
        <f>(IF(AND(D!$FN32&lt;180),D!$GD32+(D!$FN32/15-12),0))/24</f>
        <v>0.16502228361291515</v>
      </c>
      <c r="ES31" s="38">
        <f>(IF(AND(D!$FP32&lt;180),D!$GD32+(D!$FP32/15-12),0))/24</f>
        <v>0.13557620170292153</v>
      </c>
      <c r="ET31" s="38">
        <f>D!GD32/24</f>
        <v>0.51661574074074068</v>
      </c>
      <c r="EU31" s="38">
        <f>(EX31+(D!GG32/2))</f>
        <v>0.48652679166407409</v>
      </c>
      <c r="EV31" s="38">
        <f>(IF(AND(D!$FS32&lt;180),D!$GD32-(D!$FS32/15),0))/24</f>
        <v>0.30821339652590835</v>
      </c>
      <c r="EW31" s="38">
        <f>(IF(AND(D!$FU32&lt;180),D!$GD32-(D!$FU32/15),0))/24</f>
        <v>0.30007268399227233</v>
      </c>
      <c r="EX31" s="38">
        <f>(IF(AND(D!$FZ32&lt;180),D!$GD32-(D!$GB32/15),0))/24</f>
        <v>0.23989478583893911</v>
      </c>
      <c r="EY31" s="40">
        <f t="shared" si="23"/>
        <v>0.23663194444444446</v>
      </c>
      <c r="EZ31" s="41">
        <v>27</v>
      </c>
    </row>
    <row r="32" spans="1:156" ht="12.75" customHeight="1" x14ac:dyDescent="0.2">
      <c r="A32" s="38">
        <f>(IF(AND(D!FC249&lt;180),D!FG249+(D!FE249/15-12),0))/24</f>
        <v>0.27703769126997468</v>
      </c>
      <c r="B32" s="38">
        <f>(IF(AND(D!FA249&lt;180),D!FG249+(D!FA249/15-12),0))/24</f>
        <v>0.25579304516101087</v>
      </c>
      <c r="C32" s="39">
        <f t="shared" si="0"/>
        <v>0.21675925925925923</v>
      </c>
      <c r="D32" s="38">
        <f>(IF(AND(D!$EY249&lt;180),D!$FG249+(D!$EY249/15-12),0))/24</f>
        <v>0.21467085690147081</v>
      </c>
      <c r="E32" s="38">
        <f>(IF(AND(D!$ER249&lt;180),D!$FG249+(D!$ER249/15-12),0))/24</f>
        <v>0.14658937276642248</v>
      </c>
      <c r="F32" s="38">
        <f>(IF(AND(D!$ET249&lt;180),D!$FG249+(D!$ET249/15-12),0))/24</f>
        <v>0.11886304535263441</v>
      </c>
      <c r="G32" s="38">
        <f>D!FG249/24</f>
        <v>0.50886574074074076</v>
      </c>
      <c r="H32" s="38">
        <f>(K32+(D!FK249/2))</f>
        <v>0.47768232355648887</v>
      </c>
      <c r="I32" s="38">
        <f>(IF(AND(D!$EW249&lt;180),D!$FG249-(D!$EW249/15),0))/24</f>
        <v>0.31162937024731552</v>
      </c>
      <c r="J32" s="38">
        <f>(IF(AND(D!$EY249&lt;180),D!$FG249-(D!$EY249/15),0))/24</f>
        <v>0.30306062458001065</v>
      </c>
      <c r="K32" s="38">
        <f>(IF(AND(D!$FC249&lt;180),D!$FG249-(D!$FE249/15),0))/24</f>
        <v>0.24069379021150675</v>
      </c>
      <c r="L32" s="40">
        <f t="shared" si="21"/>
        <v>0.23733796296296297</v>
      </c>
      <c r="M32" s="41">
        <v>28</v>
      </c>
      <c r="N32" s="38">
        <f>(IF(AND(D!FZ249&lt;180),D!GD249+(D!GB249/15-12),0))/24</f>
        <v>0.27096480278573176</v>
      </c>
      <c r="O32" s="38">
        <f>(IF(AND(D!FX249&lt;180),D!GD249+(D!FX249/15-12),0))/24</f>
        <v>0.24997954892593299</v>
      </c>
      <c r="P32" s="39">
        <f t="shared" si="1"/>
        <v>0.21163194444444444</v>
      </c>
      <c r="Q32" s="38">
        <f>(IF(AND(D!$FU249&lt;180),D!$GD249+(D!$FU249/15-12),0))/24</f>
        <v>0.20955190689584977</v>
      </c>
      <c r="R32" s="38">
        <f>(IF(AND(D!$FN249&lt;180),D!$GD249+(D!$FN249/15-12),0))/24</f>
        <v>0.14149297985337625</v>
      </c>
      <c r="S32" s="38">
        <f>(IF(AND(D!$FP249&lt;180),D!$GD249+(D!$FP249/15-12),0))/24</f>
        <v>0.11308905779230309</v>
      </c>
      <c r="T32" s="38">
        <f>D!GD249/24</f>
        <v>0.49944907407407407</v>
      </c>
      <c r="U32" s="38">
        <f>(X32+(D!GG249/2))</f>
        <v>0.46874262612913309</v>
      </c>
      <c r="V32" s="38">
        <f>(IF(AND(D!$FS249&lt;180),D!$GD249-(D!$FS249/15),0))/24</f>
        <v>0.29773018168360771</v>
      </c>
      <c r="W32" s="38">
        <f>(IF(AND(D!$FU249&lt;180),D!$GD249-(D!$FU249/15),0))/24</f>
        <v>0.28934624125229841</v>
      </c>
      <c r="X32" s="38">
        <f>(IF(AND(D!$FZ249&lt;180),D!$GD249-(D!$GB249/15),0))/24</f>
        <v>0.22793334536241641</v>
      </c>
      <c r="Y32" s="40">
        <f t="shared" si="22"/>
        <v>0.22462962962962962</v>
      </c>
      <c r="Z32" s="41">
        <v>28</v>
      </c>
      <c r="AA32" s="38">
        <f>(IF(AND(D!FC207&lt;180),D!FG207+(D!FE207/15-12),0))/24</f>
        <v>0.28244154410971972</v>
      </c>
      <c r="AB32" s="38">
        <f>(IF(AND(D!FA207&lt;180),D!FG207+(D!FA207/15-12),0))/24</f>
        <v>0.26214768656060755</v>
      </c>
      <c r="AC32" s="39">
        <f t="shared" si="2"/>
        <v>0.2258449074074074</v>
      </c>
      <c r="AD32" s="38">
        <f>(IF(AND(D!$EY207&lt;180),D!$FG207+(D!$EY207/15-12),0))/24</f>
        <v>0.22376444288977035</v>
      </c>
      <c r="AE32" s="38">
        <f>(IF(AND(D!$ER207&lt;180),D!$FG207+(D!$ER207/15-12),0))/24</f>
        <v>0.15513440563470735</v>
      </c>
      <c r="AF32" s="38">
        <f>(IF(AND(D!$ET207&lt;180),D!$FG207+(D!$ET207/15-12),0))/24</f>
        <v>0.12384877642891312</v>
      </c>
      <c r="AG32" s="38">
        <f>D!FG207/24</f>
        <v>0.49653240740740739</v>
      </c>
      <c r="AH32" s="38">
        <f>(AK32+(D!FK207/2))</f>
        <v>0.46719385679743269</v>
      </c>
      <c r="AI32" s="38">
        <f>(IF(AND(D!$EW207&lt;180),D!$FG207-(D!$EW207/15),0))/24</f>
        <v>0.2771254751102632</v>
      </c>
      <c r="AJ32" s="38">
        <f>(IF(AND(D!$EY207&lt;180),D!$FG207-(D!$EY207/15),0))/24</f>
        <v>0.26930037192504447</v>
      </c>
      <c r="AK32" s="38">
        <f>(IF(AND(D!$FC207&lt;180),D!$FG207-(D!$FE207/15),0))/24</f>
        <v>0.21062327070509512</v>
      </c>
      <c r="AL32" s="40">
        <f t="shared" si="3"/>
        <v>0.20350694444444442</v>
      </c>
      <c r="AM32" s="41">
        <v>28</v>
      </c>
      <c r="AN32" s="38">
        <f>(IF(AND(D!FZ207&lt;180),D!GD207+(D!GB207/15-12),0))/24</f>
        <v>0.30796659367486984</v>
      </c>
      <c r="AO32" s="38">
        <f>(IF(AND(D!FX207&lt;180),D!GD207+(D!FX207/15-12),0))/24</f>
        <v>0.28759476818553886</v>
      </c>
      <c r="AP32" s="39">
        <f t="shared" si="4"/>
        <v>0.25207175925925923</v>
      </c>
      <c r="AQ32" s="38">
        <f>(IF(AND(D!$FU207&lt;180),D!$GD207+(D!$FU207/15-12),0))/24</f>
        <v>0.2499921324519139</v>
      </c>
      <c r="AR32" s="38">
        <f>(IF(AND(D!$FN207&lt;180),D!$GD207+(D!$FN207/15-12),0))/24</f>
        <v>0.17856513278845818</v>
      </c>
      <c r="AS32" s="38">
        <f>(IF(AND(D!$FP207&lt;180),D!$GD207+(D!$FP207/15-12),0))/24</f>
        <v>0.1429024820904794</v>
      </c>
      <c r="AT32" s="38">
        <f>D!GD207/24</f>
        <v>0.50132407407407398</v>
      </c>
      <c r="AU32" s="38">
        <f>(AX32+(D!GG207/2))</f>
        <v>0.47233684346259608</v>
      </c>
      <c r="AV32" s="38">
        <f>(IF(AND(D!$FS207&lt;180),D!$GD207-(D!$FS207/15),0))/24</f>
        <v>0.26017544719406482</v>
      </c>
      <c r="AW32" s="38">
        <f>(IF(AND(D!$FU207&lt;180),D!$GD207-(D!$FU207/15),0))/24</f>
        <v>0.25265601569623414</v>
      </c>
      <c r="AX32" s="38">
        <f>(IF(AND(D!$FZ207&lt;180),D!$GD207-(D!$GB207/15),0))/24</f>
        <v>0.19468155447327817</v>
      </c>
      <c r="AY32" s="40">
        <f t="shared" si="5"/>
        <v>0.18796296296296297</v>
      </c>
      <c r="AZ32" s="41">
        <v>28</v>
      </c>
      <c r="BA32" s="38">
        <f>(IF(AND(D!FC165&lt;180),D!FG165+(D!FE165/15-12),0))/24</f>
        <v>0.34098765477333431</v>
      </c>
      <c r="BB32" s="38">
        <f>(IF(AND(D!FA165&lt;180),D!FG165+(D!FA165/15-12),0))/24</f>
        <v>0.31904917587100901</v>
      </c>
      <c r="BC32" s="39">
        <f t="shared" si="6"/>
        <v>0.28196759259259258</v>
      </c>
      <c r="BD32" s="38">
        <f>(IF(AND(D!$EY165&lt;180),D!$FG165+(D!$EY165/15-12),0))/24</f>
        <v>0.27988912858259879</v>
      </c>
      <c r="BE32" s="38">
        <f>(IF(AND(D!$ER165&lt;180),D!$FG165+(D!$ER165/15-12),0))/24</f>
        <v>0.20225564470898108</v>
      </c>
      <c r="BF32" s="38">
        <f>(IF(AND(D!$ET165&lt;180),D!$FG165+D!$ET165/15-12,0))/24</f>
        <v>0.16051757312241102</v>
      </c>
      <c r="BG32" s="38">
        <f>D!FG165/24</f>
        <v>0.50869907407407411</v>
      </c>
      <c r="BH32" s="38">
        <f>(BK32+(D!FK165/2))</f>
        <v>0.47814981097870635</v>
      </c>
      <c r="BI32" s="38">
        <f>(IF(AND(D!$EW165&lt;180),D!$FG165-(D!$EW165/15),0))/24</f>
        <v>0.24517037464320737</v>
      </c>
      <c r="BJ32" s="38">
        <f>(IF(AND(D!$EY165&lt;180),D!$FG165-(D!$EY165/15),0))/24</f>
        <v>0.23750901956554951</v>
      </c>
      <c r="BK32" s="38">
        <f>(IF(AND(D!$FC165&lt;180),D!$FG165-(D!$FE165/15),0))/24</f>
        <v>0.17641049337481399</v>
      </c>
      <c r="BL32" s="40">
        <f t="shared" si="7"/>
        <v>0.1696064814814815</v>
      </c>
      <c r="BM32" s="41">
        <v>28</v>
      </c>
      <c r="BN32" s="38">
        <f>(IF(AND(D!FZ165&lt;180),D!GD165+(D!GB165/15-12),0))/24</f>
        <v>0.37061869892364657</v>
      </c>
      <c r="BO32" s="38">
        <f>(IF(AND(D!FX165&lt;180),D!GD165+(D!FX165/15-12),0))/24</f>
        <v>0.34562254126207642</v>
      </c>
      <c r="BP32" s="39">
        <f t="shared" si="8"/>
        <v>0.30502314814814818</v>
      </c>
      <c r="BQ32" s="38">
        <f>(IF(AND(D!$FU165&lt;180),D!$GD165+(D!$FU165/15-12),0))/24</f>
        <v>0.30293983691018062</v>
      </c>
      <c r="BR32" s="38">
        <f>(IF(AND(D!$FN165&lt;180),D!$GD165+(D!$FN165/15-12),0))/24</f>
        <v>0.21702201432082979</v>
      </c>
      <c r="BS32" s="38">
        <f>(IF(AND(D!$FP165&lt;180),D!$GD165+(D!$FP165/15-12),0))/24</f>
        <v>0.16860733715040088</v>
      </c>
      <c r="BT32" s="38">
        <f>D!GD165/24</f>
        <v>0.51240740740740742</v>
      </c>
      <c r="BU32" s="38">
        <f>(BX32+(D!GG165/2))</f>
        <v>0.47856797640067439</v>
      </c>
      <c r="BV32" s="38">
        <f>(IF(AND(D!$FS165&lt;180),D!$GD165-(D!$FS165/15),0))/24</f>
        <v>0.2300247939076038</v>
      </c>
      <c r="BW32" s="38">
        <f>(IF(AND(D!$FU165&lt;180),D!$GD165-(D!$FU165/15),0))/24</f>
        <v>0.22187497790463426</v>
      </c>
      <c r="BX32" s="38">
        <f>(IF(AND(D!$FZ165&lt;180),D!$GD165-(D!$GB165/15),0))/24</f>
        <v>0.1541961158911683</v>
      </c>
      <c r="BY32" s="40">
        <f t="shared" si="9"/>
        <v>0.14770833333333333</v>
      </c>
      <c r="BZ32" s="41">
        <v>28</v>
      </c>
      <c r="CA32" s="38">
        <f>(IF(AND(D!FC124&lt;180),D!FG124+D!FE124/15-12,0))/24</f>
        <v>0.3837009424054556</v>
      </c>
      <c r="CB32" s="38">
        <f>(IF(AND(D!FA124&lt;180),D!FG124+D!FA124/15-12,0))/24</f>
        <v>0.35618373861738856</v>
      </c>
      <c r="CC32" s="39">
        <f t="shared" si="10"/>
        <v>0.31284722222222222</v>
      </c>
      <c r="CD32" s="38">
        <f>(IF(AND(D!$EY124&lt;180),D!$FG124+(D!$EY124/15-12),0))/24</f>
        <v>0.31076126763908635</v>
      </c>
      <c r="CE32" s="38">
        <f>(IF(AND(D!$ER124&lt;180),D!$FG124+(D!$ER124/15-12),0))/24</f>
        <v>0.21949676143418359</v>
      </c>
      <c r="CF32" s="38">
        <f>(IF(AND(D!$ET124&lt;180),D!$FG124+(D!$ET124/15-12),0))/24</f>
        <v>0.16709595350752249</v>
      </c>
      <c r="CG32" s="38">
        <f>D!FG124/24</f>
        <v>0.51019907407407405</v>
      </c>
      <c r="CH32" s="38">
        <f>(CK32+(D!FK124/2))</f>
        <v>0.4737292366908894</v>
      </c>
      <c r="CI32" s="38">
        <f>(IF(AND(D!$EW124&lt;180),D!$FG124-(D!$EW124/15),0))/24</f>
        <v>0.218169301928687</v>
      </c>
      <c r="CJ32" s="38">
        <f>(IF(AND(D!$EY124&lt;180),D!$FG124-(D!$EY124/15),0))/24</f>
        <v>0.20963688050906173</v>
      </c>
      <c r="CK32" s="38">
        <f>(IF(AND(D!$FC124&lt;180),D!$FG124-(D!$FE124/15),0))/24</f>
        <v>0.13669720574269251</v>
      </c>
      <c r="CL32" s="40">
        <f t="shared" si="11"/>
        <v>0.12935185185185186</v>
      </c>
      <c r="CM32" s="41">
        <v>28</v>
      </c>
      <c r="CN32" s="38">
        <f>(IF(AND(D!FZ124&lt;180),D!GD124+(D!GB124/15-12),0))/24</f>
        <v>0.37312531807994825</v>
      </c>
      <c r="CO32" s="38">
        <f>(IF(AND(D!FX124&lt;180),D!GD124+(D!FX124/15-12),0))/24</f>
        <v>0.34672705901988271</v>
      </c>
      <c r="CP32" s="39">
        <f t="shared" si="12"/>
        <v>0.30458333333333332</v>
      </c>
      <c r="CQ32" s="38">
        <f>(IF(AND(D!$FU124&lt;180),D!$GD124+(D!$FU124/15-12),0))/24</f>
        <v>0.30249550346098636</v>
      </c>
      <c r="CR32" s="38">
        <f>(IF(AND(D!$FN124&lt;180),D!$GD124+(D!$FN124/15-12),0))/24</f>
        <v>0.21347708980915944</v>
      </c>
      <c r="CS32" s="38">
        <f>(IF(AND(D!$FP124&lt;180),D!$GD124+(D!$FP124/15-12),0))/24</f>
        <v>0.1627296073194123</v>
      </c>
      <c r="CT32" s="38">
        <f>D!GD124/24</f>
        <v>0.5059907407407408</v>
      </c>
      <c r="CU32" s="38">
        <f>(CX32+(D!GG124/2))</f>
        <v>0.477438253433072</v>
      </c>
      <c r="CV32" s="38">
        <f>(IF(AND(D!$FS124&lt;180),D!$GD124-(D!$FS124/15),0))/24</f>
        <v>0.21785308859244135</v>
      </c>
      <c r="CW32" s="38">
        <f>(IF(AND(D!$FU124&lt;180),D!$GD124-(D!$FU124/15),0))/24</f>
        <v>0.20948597802049515</v>
      </c>
      <c r="CX32" s="38">
        <f>(IF(AND(D!$FZ124&lt;180),D!$GD124-(D!$FZ124/15),0))/24</f>
        <v>0.15238100340515773</v>
      </c>
      <c r="CY32" s="40">
        <f t="shared" si="13"/>
        <v>0.14559027777777778</v>
      </c>
      <c r="CZ32" s="41">
        <v>28</v>
      </c>
      <c r="DA32" s="38">
        <f>(IF(AND(D!FC78&lt;180),D!FG78+(D!FC78/15-12),0))/24</f>
        <v>0.33886536742006995</v>
      </c>
      <c r="DB32" s="38">
        <f>(IF(AND(D!FA78&lt;180),D!FG78+(D!FA78/15-12),0))/24</f>
        <v>0.32742555118594241</v>
      </c>
      <c r="DC32" s="39">
        <f t="shared" si="14"/>
        <v>0.28888888888888892</v>
      </c>
      <c r="DD32" s="38">
        <f>(IF(AND(D!$EY78&lt;180),D!$FG78+(D!$EY78/15-12),0))/24</f>
        <v>0.28679983189319574</v>
      </c>
      <c r="DE32" s="38">
        <f>(IF(AND(D!$ER78&lt;180),D!$FG78+(D!$ER78/15-12),0))/24</f>
        <v>0.20542378408476944</v>
      </c>
      <c r="DF32" s="38">
        <f>(IF(AND(D!$ET78&lt;180),D!$FG78+(D!$ET78/15-12),0))/24</f>
        <v>0.16056568996287349</v>
      </c>
      <c r="DG32" s="38">
        <f>D!FG78/24</f>
        <v>0.50607407407407401</v>
      </c>
      <c r="DH32" s="38">
        <f>(DK32+(D!FK78/2))</f>
        <v>0.47416011530963487</v>
      </c>
      <c r="DI32" s="38">
        <f>(IF(AND(D!$EW78&lt;180),D!$FG78-(D!$EW78/15),0))/24</f>
        <v>0.23320901601596311</v>
      </c>
      <c r="DJ32" s="38">
        <f>(IF(AND(D!$EY78&lt;180),D!$FG78-(D!$EY78/15),0))/24</f>
        <v>0.22534831625495236</v>
      </c>
      <c r="DK32" s="38">
        <f>(IF(AND(D!$FC78&lt;180),D!$FG78-(D!$FE78/15),0))/24</f>
        <v>0.16152039872607396</v>
      </c>
      <c r="DL32" s="40">
        <f t="shared" si="15"/>
        <v>0.1547685185185185</v>
      </c>
      <c r="DM32" s="41">
        <v>28</v>
      </c>
      <c r="DN32" s="38">
        <f>(IF(AND(D!FZ78&lt;180),D!GD78+D!GB78/15-12,0))/24</f>
        <v>0.32900643332755486</v>
      </c>
      <c r="DO32" s="38">
        <f>(IF(AND(D!FX78&lt;180),D!GD78+D!FX78/15-12,0))/24</f>
        <v>0.30808546297400657</v>
      </c>
      <c r="DP32" s="39">
        <f t="shared" si="16"/>
        <v>0.27218749999999997</v>
      </c>
      <c r="DQ32" s="38">
        <f>(IF(AND(D!$EY78&lt;180),D!GD78+(D!FU78/15-12),0))/24</f>
        <v>0.27010137772400894</v>
      </c>
      <c r="DR32" s="38">
        <f>(IF(AND(D!$FN78&lt;180),D!GD78+(D!FN78/15-12),0))/24</f>
        <v>0.19633715573844013</v>
      </c>
      <c r="DS32" s="38">
        <f>(IF(AND(D!$FP78&lt;180),D!GD78+(D!FP78/15-12),0))/24</f>
        <v>0.15816278751146329</v>
      </c>
      <c r="DT32" s="38">
        <f>D!GD78/24</f>
        <v>0.5113240740740741</v>
      </c>
      <c r="DU32" s="38">
        <f>(DX32+(D!GG78/2))</f>
        <v>0.48187154627230111</v>
      </c>
      <c r="DV32" s="38">
        <f>(IF(AND(D!FS78&lt;180),D!GD78-(D!FS78/15),0))/24</f>
        <v>0.26007197204077664</v>
      </c>
      <c r="DW32" s="38">
        <f>(IF(AND(D!FU78&lt;180),D!GD78-(D!FU78/15),0))/24</f>
        <v>0.25254677042413926</v>
      </c>
      <c r="DX32" s="38">
        <f>(IF(AND(D!$FC78&lt;180),D!GD78-(D!GB78/15),0))/24</f>
        <v>0.19364171482059342</v>
      </c>
      <c r="DY32" s="40">
        <f t="shared" si="17"/>
        <v>0.18655092592592593</v>
      </c>
      <c r="DZ32" s="41">
        <v>28</v>
      </c>
      <c r="EA32" s="38">
        <f>(IF(AND(D!$FC33&lt;180),D!$FG33+D!$FE33/15-12,0))/24</f>
        <v>0.31214626723982919</v>
      </c>
      <c r="EB32" s="38">
        <f>(IF(AND(D!$FA33&lt;180),D!$FG33+D!$FA33/15-12,0))/24</f>
        <v>0.2919616307308262</v>
      </c>
      <c r="EC32" s="39">
        <f t="shared" si="18"/>
        <v>0.25630787037037034</v>
      </c>
      <c r="ED32" s="38">
        <f>(IF(AND(D!$EY33&lt;180),D!FG33+(D!EY33/15-12),0))/24</f>
        <v>0.2542208298580233</v>
      </c>
      <c r="EE32" s="38">
        <f>(IF(AND(D!$ER33&lt;180),D!FG33+(D!ER33/15-12),0))/24</f>
        <v>0.18455891111638403</v>
      </c>
      <c r="EF32" s="38">
        <f>(IF(AND(D!$ET33&lt;180),D!FG33+(D!ET33/15-12),0))/24</f>
        <v>0.15126921070483243</v>
      </c>
      <c r="EG32" s="38">
        <f>D!FG33/24</f>
        <v>0.51649074074074075</v>
      </c>
      <c r="EH32" s="38">
        <f>(EK32+(D!FK33/2))</f>
        <v>0.48752802204983781</v>
      </c>
      <c r="EI32" s="38">
        <f>(IF(AND(D!EW33&lt;180),D!FG33-(D!EW33/15),0))/24</f>
        <v>0.28638175018811207</v>
      </c>
      <c r="EJ32" s="38">
        <f>(IF(AND(D!EY33&lt;180),D!FG33-(D!EY33/15),0))/24</f>
        <v>0.27876065162345814</v>
      </c>
      <c r="EK32" s="38">
        <f>(IF(AND(D!$FC33&lt;180),D!$FG33-(D!$FE33/15),0))/24</f>
        <v>0.22083521424165228</v>
      </c>
      <c r="EL32" s="40">
        <f t="shared" si="19"/>
        <v>0.21409722222222224</v>
      </c>
      <c r="EM32" s="41">
        <v>28</v>
      </c>
      <c r="EN32" s="38">
        <f>(IF(AND(D!FZ33&lt;180),D!GD33+(D!GB33/15-12),0))/24</f>
        <v>0.29392279722915998</v>
      </c>
      <c r="EO32" s="38">
        <f>(IF(AND(D!$FX33&lt;180),D!$GD33+(D!$FX33/15-12),0))/24</f>
        <v>0.27328976839980618</v>
      </c>
      <c r="EP32" s="39">
        <f t="shared" si="20"/>
        <v>0.23592592592592596</v>
      </c>
      <c r="EQ32" s="38">
        <f>(IF(AND(D!$FU33&lt;180),D!$GD33+(D!$FU33/15-12),0))/24</f>
        <v>0.23384028719164626</v>
      </c>
      <c r="ER32" s="38">
        <f>(IF(AND(D!$FN33&lt;180),D!$GD33+(D!$FN33/15-12),0))/24</f>
        <v>0.16569000734647724</v>
      </c>
      <c r="ES32" s="38">
        <f>(IF(AND(D!$FP33&lt;180),D!$GD33+(D!$FP33/15-12),0))/24</f>
        <v>0.13615194032668976</v>
      </c>
      <c r="ET32" s="38">
        <f>D!GD33/24</f>
        <v>0.51674074074074072</v>
      </c>
      <c r="EU32" s="38">
        <f>(EX32+(D!GG33/2))</f>
        <v>0.48669948572198385</v>
      </c>
      <c r="EV32" s="38">
        <f>(IF(AND(D!$FS33&lt;180),D!$GD33-(D!$FS33/15),0))/24</f>
        <v>0.3077627722897926</v>
      </c>
      <c r="EW32" s="38">
        <f>(IF(AND(D!$FU33&lt;180),D!$GD33-(D!$FU33/15),0))/24</f>
        <v>0.29964119428983521</v>
      </c>
      <c r="EX32" s="38">
        <f>(IF(AND(D!$FZ33&lt;180),D!$GD33-(D!$GB33/15),0))/24</f>
        <v>0.23955868425232144</v>
      </c>
      <c r="EY32" s="40">
        <f t="shared" si="23"/>
        <v>0.23592592592592596</v>
      </c>
      <c r="EZ32" s="41">
        <v>28</v>
      </c>
    </row>
    <row r="33" spans="1:156" ht="12.75" customHeight="1" x14ac:dyDescent="0.2">
      <c r="A33" s="38">
        <f>(IF(AND(D!FC250&lt;180),D!FG250+(D!FE250/15-12),0))/24</f>
        <v>0.27747199926672311</v>
      </c>
      <c r="B33" s="38">
        <f>(IF(AND(D!FA250&lt;180),D!FG250+(D!FA250/15-12),0))/24</f>
        <v>0.25623576157204103</v>
      </c>
      <c r="C33" s="39">
        <f t="shared" si="0"/>
        <v>0.21722222222222221</v>
      </c>
      <c r="D33" s="38">
        <f>(IF(AND(D!$EY250&lt;180),D!$FG250+(D!$EY250/15-12),0))/24</f>
        <v>0.21513589262488272</v>
      </c>
      <c r="E33" s="38">
        <f>(IF(AND(D!$ER250&lt;180),D!$FG250+(D!$ER250/15-12),0))/24</f>
        <v>0.14705587846095072</v>
      </c>
      <c r="F33" s="38">
        <f>(IF(AND(D!$ET250&lt;180),D!$FG250+(D!$ET250/15-12),0))/24</f>
        <v>0.11930894429059775</v>
      </c>
      <c r="G33" s="38">
        <f>D!FG250/24</f>
        <v>0.50919907407407405</v>
      </c>
      <c r="H33" s="38">
        <f>(K33+(D!FK250/2))</f>
        <v>0.47803102075315373</v>
      </c>
      <c r="I33" s="38">
        <f>(IF(AND(D!$EW250&lt;180),D!$FG250-(D!$EW250/15),0))/24</f>
        <v>0.31182506797841553</v>
      </c>
      <c r="J33" s="38">
        <f>(IF(AND(D!$EY250&lt;180),D!$FG250-(D!$EY250/15),0))/24</f>
        <v>0.3032622555232653</v>
      </c>
      <c r="K33" s="38">
        <f>(IF(AND(D!$FC250&lt;180),D!$FG250-(D!$FE250/15),0))/24</f>
        <v>0.24092614888142491</v>
      </c>
      <c r="L33" s="40">
        <f t="shared" si="21"/>
        <v>0.23733796296296297</v>
      </c>
      <c r="M33" s="41">
        <v>29</v>
      </c>
      <c r="N33" s="38">
        <f>(IF(AND(D!FZ250&lt;180),D!GD250+(D!GB250/15-12),0))/24</f>
        <v>0.27091459951463354</v>
      </c>
      <c r="O33" s="38">
        <f>(IF(AND(D!FX250&lt;180),D!GD250+(D!FX250/15-12),0))/24</f>
        <v>0.24990764897452203</v>
      </c>
      <c r="P33" s="39">
        <f t="shared" si="1"/>
        <v>0.21150462962962965</v>
      </c>
      <c r="Q33" s="38">
        <f>(IF(AND(D!$FU250&lt;180),D!$GD250+(D!$FU250/15-12),0))/24</f>
        <v>0.20942133823185835</v>
      </c>
      <c r="R33" s="38">
        <f>(IF(AND(D!$FN250&lt;180),D!$GD250+(D!$FN250/15-12),0))/24</f>
        <v>0.14136263151565545</v>
      </c>
      <c r="S33" s="38">
        <f>(IF(AND(D!$FP250&lt;180),D!$GD250+(D!$FP250/15-12),0))/24</f>
        <v>0.11301919204555737</v>
      </c>
      <c r="T33" s="38">
        <f>D!GD250/24</f>
        <v>0.4996990740740741</v>
      </c>
      <c r="U33" s="38">
        <f>(X33+(D!GG250/2))</f>
        <v>0.46895244343268649</v>
      </c>
      <c r="V33" s="38">
        <f>(IF(AND(D!$FS250&lt;180),D!$GD250-(D!$FS250/15),0))/24</f>
        <v>0.29837638445360398</v>
      </c>
      <c r="W33" s="38">
        <f>(IF(AND(D!$FU250&lt;180),D!$GD250-(D!$FU250/15),0))/24</f>
        <v>0.28997680991628988</v>
      </c>
      <c r="X33" s="38">
        <f>(IF(AND(D!$FZ250&lt;180),D!$GD250-(D!$GB250/15),0))/24</f>
        <v>0.22848354863351464</v>
      </c>
      <c r="Y33" s="40">
        <f t="shared" si="22"/>
        <v>0.22533564814814813</v>
      </c>
      <c r="Z33" s="41">
        <v>29</v>
      </c>
      <c r="AA33" s="38">
        <f>(IF(AND(D!FC208&lt;180),D!FG208+(D!FE208/15-12),0))/24</f>
        <v>0.28180432678098677</v>
      </c>
      <c r="AB33" s="38">
        <f>(IF(AND(D!FA208&lt;180),D!FG208+(D!FA208/15-12),0))/24</f>
        <v>0.26149481955745929</v>
      </c>
      <c r="AC33" s="39">
        <f t="shared" si="2"/>
        <v>0.22513888888888889</v>
      </c>
      <c r="AD33" s="38">
        <f>(IF(AND(D!$EY208&lt;180),D!$FG208+(D!$EY208/15-12),0))/24</f>
        <v>0.22305445109879998</v>
      </c>
      <c r="AE33" s="38">
        <f>(IF(AND(D!$ER208&lt;180),D!$FG208+(D!$ER208/15-12),0))/24</f>
        <v>0.15447052634694489</v>
      </c>
      <c r="AF33" s="38">
        <f>(IF(AND(D!$ET208&lt;180),D!$FG208+(D!$ET208/15-12),0))/24</f>
        <v>0.12330507238694814</v>
      </c>
      <c r="AG33" s="38">
        <f>D!FG208/24</f>
        <v>0.49649074074074068</v>
      </c>
      <c r="AH33" s="38">
        <f>(AK33+(D!FK208/2))</f>
        <v>0.46711580289964727</v>
      </c>
      <c r="AI33" s="38">
        <f>(IF(AND(D!$EW208&lt;180),D!$FG208-(D!$EW208/15),0))/24</f>
        <v>0.27776866706733566</v>
      </c>
      <c r="AJ33" s="38">
        <f>(IF(AND(D!$EY208&lt;180),D!$FG208-(D!$EY208/15),0))/24</f>
        <v>0.2699270303826814</v>
      </c>
      <c r="AK33" s="38">
        <f>(IF(AND(D!$FC208&lt;180),D!$FG208-(D!$FE208/15),0))/24</f>
        <v>0.21117715470049461</v>
      </c>
      <c r="AL33" s="40">
        <f t="shared" si="3"/>
        <v>0.20421296296296296</v>
      </c>
      <c r="AM33" s="41">
        <v>29</v>
      </c>
      <c r="AN33" s="38">
        <f>(IF(AND(D!FZ208&lt;180),D!GD208+(D!GB208/15-12),0))/24</f>
        <v>0.30694695149390344</v>
      </c>
      <c r="AO33" s="38">
        <f>(IF(AND(D!FX208&lt;180),D!GD208+(D!FX208/15-12),0))/24</f>
        <v>0.28659831290112864</v>
      </c>
      <c r="AP33" s="39">
        <f t="shared" si="4"/>
        <v>0.25108796296296299</v>
      </c>
      <c r="AQ33" s="38">
        <f>(IF(AND(D!$FU208&lt;180),D!$GD208+(D!$FU208/15-12),0))/24</f>
        <v>0.24900404223265035</v>
      </c>
      <c r="AR33" s="38">
        <f>(IF(AND(D!$FN208&lt;180),D!$GD208+(D!$FN208/15-12),0))/24</f>
        <v>0.17772030457337615</v>
      </c>
      <c r="AS33" s="38">
        <f>(IF(AND(D!$FP208&lt;180),D!$GD208+(D!$FP208/15-12),0))/24</f>
        <v>0.14222839749189439</v>
      </c>
      <c r="AT33" s="38">
        <f>D!GD208/24</f>
        <v>0.50107407407407401</v>
      </c>
      <c r="AU33" s="38">
        <f>(AX33+(D!GG208/2))</f>
        <v>0.47210261944344745</v>
      </c>
      <c r="AV33" s="38">
        <f>(IF(AND(D!$FS208&lt;180),D!$GD208-(D!$FS208/15),0))/24</f>
        <v>0.26066685553623176</v>
      </c>
      <c r="AW33" s="38">
        <f>(IF(AND(D!$FU208&lt;180),D!$GD208-(D!$FU208/15),0))/24</f>
        <v>0.25314410591549769</v>
      </c>
      <c r="AX33" s="38">
        <f>(IF(AND(D!$FZ208&lt;180),D!$GD208-(D!$GB208/15),0))/24</f>
        <v>0.1952011966542446</v>
      </c>
      <c r="AY33" s="40">
        <f t="shared" si="5"/>
        <v>0.18866898148148148</v>
      </c>
      <c r="AZ33" s="41">
        <v>29</v>
      </c>
      <c r="BA33" s="38">
        <f>(IF(AND(D!FC166&lt;180),D!FG166+(D!FE166/15-12),0))/24</f>
        <v>0.33991418142132307</v>
      </c>
      <c r="BB33" s="38">
        <f>(IF(AND(D!FA166&lt;180),D!FG166+(D!FA166/15-12),0))/24</f>
        <v>0.31805255600066923</v>
      </c>
      <c r="BC33" s="39">
        <f t="shared" si="6"/>
        <v>0.28106481481481482</v>
      </c>
      <c r="BD33" s="38">
        <f>(IF(AND(D!$EY166&lt;180),D!$FG166+(D!$EY166/15-12),0))/24</f>
        <v>0.27898043421144064</v>
      </c>
      <c r="BE33" s="38">
        <f>(IF(AND(D!$ER166&lt;180),D!$FG166+(D!$ER166/15-12),0))/24</f>
        <v>0.20159536251559643</v>
      </c>
      <c r="BF33" s="38">
        <f>(IF(AND(D!$ET166&lt;180),D!$FG166+D!$ET166/15-12,0))/24</f>
        <v>0.16007319999821057</v>
      </c>
      <c r="BG33" s="38">
        <f>D!FG166/24</f>
        <v>0.50849074074074074</v>
      </c>
      <c r="BH33" s="38">
        <f>(BK33+(D!FK166/2))</f>
        <v>0.47802386713579953</v>
      </c>
      <c r="BI33" s="38">
        <f>(IF(AND(D!$EW166&lt;180),D!$FG166-(D!$EW166/15),0))/24</f>
        <v>0.24565098136635721</v>
      </c>
      <c r="BJ33" s="38">
        <f>(IF(AND(D!$EY166&lt;180),D!$FG166-(D!$EY166/15),0))/24</f>
        <v>0.23800104727004079</v>
      </c>
      <c r="BK33" s="38">
        <f>(IF(AND(D!$FC166&lt;180),D!$FG166-(D!$FE166/15),0))/24</f>
        <v>0.17706730006015836</v>
      </c>
      <c r="BL33" s="40">
        <f t="shared" si="7"/>
        <v>0.1696064814814815</v>
      </c>
      <c r="BM33" s="41">
        <v>29</v>
      </c>
      <c r="BN33" s="38">
        <f>(IF(AND(D!FZ166&lt;180),D!GD166+(D!GB166/15-12),0))/24</f>
        <v>0.3698236089134414</v>
      </c>
      <c r="BO33" s="38">
        <f>(IF(AND(D!FX166&lt;180),D!GD166+(D!FX166/15-12),0))/24</f>
        <v>0.34493731326963717</v>
      </c>
      <c r="BP33" s="39">
        <f t="shared" si="8"/>
        <v>0.3044560185185185</v>
      </c>
      <c r="BQ33" s="38">
        <f>(IF(AND(D!$FU166&lt;180),D!$GD166+(D!$FU166/15-12),0))/24</f>
        <v>0.30237842636105616</v>
      </c>
      <c r="BR33" s="38">
        <f>(IF(AND(D!$FN166&lt;180),D!$GD166+(D!$FN166/15-12),0))/24</f>
        <v>0.21671862120989108</v>
      </c>
      <c r="BS33" s="38">
        <f>(IF(AND(D!$FP166&lt;180),D!$GD166+(D!$FP166/15-12),0))/24</f>
        <v>0.16850110248857608</v>
      </c>
      <c r="BT33" s="38">
        <f>D!GD166/24</f>
        <v>0.5123657407407407</v>
      </c>
      <c r="BU33" s="38">
        <f>(BX33+(D!GG166/2))</f>
        <v>0.47864314946454811</v>
      </c>
      <c r="BV33" s="38">
        <f>(IF(AND(D!$FS166&lt;180),D!$GD166-(D!$FS166/15),0))/24</f>
        <v>0.23048543117829398</v>
      </c>
      <c r="BW33" s="38">
        <f>(IF(AND(D!$FU166&lt;180),D!$GD166-(D!$FU166/15),0))/24</f>
        <v>0.22235305512042525</v>
      </c>
      <c r="BX33" s="38">
        <f>(IF(AND(D!$FZ166&lt;180),D!$GD166-(D!$GB166/15),0))/24</f>
        <v>0.15490787256804003</v>
      </c>
      <c r="BY33" s="40">
        <f t="shared" si="9"/>
        <v>0.14841435185185184</v>
      </c>
      <c r="BZ33" s="41">
        <v>29</v>
      </c>
      <c r="CA33" s="38">
        <f>(IF(AND(D!FC125&lt;180),D!FG125+D!FE125/15-12,0))/24</f>
        <v>0.38362332867366239</v>
      </c>
      <c r="CB33" s="38">
        <f>(IF(AND(D!FA125&lt;180),D!FG125+D!FA125/15-12,0))/24</f>
        <v>0.35614331600957555</v>
      </c>
      <c r="CC33" s="39">
        <f t="shared" si="10"/>
        <v>0.31284722222222222</v>
      </c>
      <c r="CD33" s="38">
        <f>(IF(AND(D!$EY125&lt;180),D!$FG125+(D!$EY125/15-12),0))/24</f>
        <v>0.31075975525040306</v>
      </c>
      <c r="CE33" s="38">
        <f>(IF(AND(D!$ER125&lt;180),D!$FG125+(D!$ER125/15-12),0))/24</f>
        <v>0.2195669545800272</v>
      </c>
      <c r="CF33" s="38">
        <f>(IF(AND(D!$ET125&lt;180),D!$FG125+(D!$ET125/15-12),0))/24</f>
        <v>0.16721850786672285</v>
      </c>
      <c r="CG33" s="38">
        <f>D!FG125/24</f>
        <v>0.5103240740740741</v>
      </c>
      <c r="CH33" s="38">
        <f>(CK33+(D!FK125/2))</f>
        <v>0.47389228736244438</v>
      </c>
      <c r="CI33" s="38">
        <f>(IF(AND(D!$EW125&lt;180),D!$FG125-(D!$EW125/15),0))/24</f>
        <v>0.21841544396275434</v>
      </c>
      <c r="CJ33" s="38">
        <f>(IF(AND(D!$EY125&lt;180),D!$FG125-(D!$EY125/15),0))/24</f>
        <v>0.20988839289774508</v>
      </c>
      <c r="CK33" s="38">
        <f>(IF(AND(D!$FC125&lt;180),D!$FG125-(D!$FE125/15),0))/24</f>
        <v>0.13702481947448572</v>
      </c>
      <c r="CL33" s="40">
        <f t="shared" si="11"/>
        <v>0.13005787037037037</v>
      </c>
      <c r="CM33" s="41">
        <v>29</v>
      </c>
      <c r="CN33" s="38">
        <f>(IF(AND(D!FZ125&lt;180),D!GD125+(D!GB125/15-12),0))/24</f>
        <v>0.37376427926810379</v>
      </c>
      <c r="CO33" s="38">
        <f>(IF(AND(D!FX125&lt;180),D!GD125+(D!FX125/15-12),0))/24</f>
        <v>0.3472724077799707</v>
      </c>
      <c r="CP33" s="39">
        <f t="shared" si="12"/>
        <v>0.30502314814814818</v>
      </c>
      <c r="CQ33" s="38">
        <f>(IF(AND(D!$FU125&lt;180),D!$GD125+(D!$FU125/15-12),0))/24</f>
        <v>0.30293963317976097</v>
      </c>
      <c r="CR33" s="38">
        <f>(IF(AND(D!$FN125&lt;180),D!$GD125+(D!$FN125/15-12),0))/24</f>
        <v>0.21372600957896101</v>
      </c>
      <c r="CS33" s="38">
        <f>(IF(AND(D!$FP125&lt;180),D!$GD125+(D!$FP125/15-12),0))/24</f>
        <v>0.16283370905800224</v>
      </c>
      <c r="CT33" s="38">
        <f>D!GD125/24</f>
        <v>0.50607407407407401</v>
      </c>
      <c r="CU33" s="38">
        <f>(CX33+(D!GG125/2))</f>
        <v>0.47745029048587762</v>
      </c>
      <c r="CV33" s="38">
        <f>(IF(AND(D!$FS125&lt;180),D!$GD125-(D!$FS125/15),0))/24</f>
        <v>0.21758974628511896</v>
      </c>
      <c r="CW33" s="38">
        <f>(IF(AND(D!$FU125&lt;180),D!$GD125-(D!$FU125/15),0))/24</f>
        <v>0.20920851496838713</v>
      </c>
      <c r="CX33" s="38">
        <f>(IF(AND(D!$FZ125&lt;180),D!$GD125-(D!$FZ125/15),0))/24</f>
        <v>0.1519609477919944</v>
      </c>
      <c r="CY33" s="40">
        <f t="shared" si="13"/>
        <v>0.14488425925925927</v>
      </c>
      <c r="CZ33" s="41">
        <v>29</v>
      </c>
      <c r="DA33" s="38">
        <f>(IF(AND(D!FC79&lt;180),D!FG79+(D!FC79/15-12),0))/24</f>
        <v>0.33959069965994787</v>
      </c>
      <c r="DB33" s="38">
        <f>(IF(AND(D!FA79&lt;180),D!FG79+(D!FA79/15-12),0))/24</f>
        <v>0.32810490568352396</v>
      </c>
      <c r="DC33" s="39">
        <f t="shared" si="14"/>
        <v>0.28944444444444445</v>
      </c>
      <c r="DD33" s="38">
        <f>(IF(AND(D!$EY79&lt;180),D!$FG79+(D!$EY79/15-12),0))/24</f>
        <v>0.28736150672473404</v>
      </c>
      <c r="DE33" s="38">
        <f>(IF(AND(D!$ER79&lt;180),D!$FG79+(D!$ER79/15-12),0))/24</f>
        <v>0.20570814759803294</v>
      </c>
      <c r="DF33" s="38">
        <f>(IF(AND(D!$ET79&lt;180),D!$FG79+(D!$ET79/15-12),0))/24</f>
        <v>0.16062687793626687</v>
      </c>
      <c r="DG33" s="38">
        <f>D!FG79/24</f>
        <v>0.5059907407407408</v>
      </c>
      <c r="DH33" s="38">
        <f>(DK33+(D!FK79/2))</f>
        <v>0.47396729429144657</v>
      </c>
      <c r="DI33" s="38">
        <f>(IF(AND(D!$EW79&lt;180),D!$FG79-(D!$EW79/15),0))/24</f>
        <v>0.23249708661064128</v>
      </c>
      <c r="DJ33" s="38">
        <f>(IF(AND(D!$EY79&lt;180),D!$FG79-(D!$EY79/15),0))/24</f>
        <v>0.22461997475674747</v>
      </c>
      <c r="DK33" s="38">
        <f>(IF(AND(D!$FC79&lt;180),D!$FG79-(D!$FE79/15),0))/24</f>
        <v>0.16057308185815913</v>
      </c>
      <c r="DL33" s="40">
        <f t="shared" si="15"/>
        <v>0.15406249999999999</v>
      </c>
      <c r="DM33" s="41">
        <v>29</v>
      </c>
      <c r="DN33" s="38">
        <f>(IF(AND(D!FZ79&lt;180),D!GD79+D!GB79/15-12,0))/24</f>
        <v>0.32957641181265701</v>
      </c>
      <c r="DO33" s="38">
        <f>(IF(AND(D!FX79&lt;180),D!GD79+D!FX79/15-12,0))/24</f>
        <v>0.3086675453456949</v>
      </c>
      <c r="DP33" s="39">
        <f t="shared" si="16"/>
        <v>0.27271990740740742</v>
      </c>
      <c r="DQ33" s="38">
        <f>(IF(AND(D!$EY79&lt;180),D!GD79+(D!FU79/15-12),0))/24</f>
        <v>0.27063546104587999</v>
      </c>
      <c r="DR33" s="38">
        <f>(IF(AND(D!$FN79&lt;180),D!GD79+(D!FN79/15-12),0))/24</f>
        <v>0.19667130488597817</v>
      </c>
      <c r="DS33" s="38">
        <f>(IF(AND(D!$FP79&lt;180),D!GD79+(D!FP79/15-12),0))/24</f>
        <v>0.15829913174489141</v>
      </c>
      <c r="DT33" s="38">
        <f>D!GD79/24</f>
        <v>0.51111574074074084</v>
      </c>
      <c r="DU33" s="38">
        <f>(DX33+(D!GG79/2))</f>
        <v>0.4816452653573523</v>
      </c>
      <c r="DV33" s="38">
        <f>(IF(AND(D!FS79&lt;180),D!GD79-(D!FS79/15),0))/24</f>
        <v>0.25912538913788558</v>
      </c>
      <c r="DW33" s="38">
        <f>(IF(AND(D!FU79&lt;180),D!GD79-(D!FU79/15),0))/24</f>
        <v>0.25159602043560164</v>
      </c>
      <c r="DX33" s="38">
        <f>(IF(AND(D!$FC79&lt;180),D!GD79-(D!GB79/15),0))/24</f>
        <v>0.19265506966882459</v>
      </c>
      <c r="DY33" s="40">
        <f t="shared" si="17"/>
        <v>0.18584490740740742</v>
      </c>
      <c r="DZ33" s="41">
        <v>29</v>
      </c>
      <c r="EA33" s="38">
        <f>(IF(AND(D!$FC34&lt;180),D!$FG34+D!$FE34/15-12,0))/24</f>
        <v>0.31214626723982919</v>
      </c>
      <c r="EB33" s="38">
        <f>(IF(AND(D!$FA34&lt;180),D!$FG34+D!$FA34/15-12,0))/24</f>
        <v>0.2919616307308262</v>
      </c>
      <c r="EC33" s="39">
        <f t="shared" si="18"/>
        <v>0.25630787037037034</v>
      </c>
      <c r="ED33" s="38">
        <f>(IF(AND(D!$EY34&lt;180),D!FG34+(D!EY34/15-12),0))/24</f>
        <v>0.2542208298580233</v>
      </c>
      <c r="EE33" s="38">
        <f>(IF(AND(D!$ER34&lt;180),D!FG34+(D!ER34/15-12),0))/24</f>
        <v>0.18455891111638403</v>
      </c>
      <c r="EF33" s="38">
        <f>(IF(AND(D!$ET34&lt;180),D!FG34+(D!ET34/15-12),0))/24</f>
        <v>0.15126921070483243</v>
      </c>
      <c r="EG33" s="38">
        <f>D!FG34/24</f>
        <v>0.51649074074074075</v>
      </c>
      <c r="EH33" s="38">
        <f>(EK33+(D!FK34/2))</f>
        <v>0.48752802204983781</v>
      </c>
      <c r="EI33" s="38">
        <f>(IF(AND(D!EW34&lt;180),D!FG34-(D!EW34/15),0))/24</f>
        <v>0.28638175018811207</v>
      </c>
      <c r="EJ33" s="38">
        <f>(IF(AND(D!EY34&lt;180),D!FG34-(D!EY34/15),0))/24</f>
        <v>0.27876065162345814</v>
      </c>
      <c r="EK33" s="38">
        <f>(IF(AND(D!$FC34&lt;180),D!$FG34-(D!$FE34/15),0))/24</f>
        <v>0.22083521424165228</v>
      </c>
      <c r="EL33" s="40">
        <f t="shared" si="19"/>
        <v>0.21409722222222224</v>
      </c>
      <c r="EM33" s="41">
        <v>29</v>
      </c>
      <c r="EN33" s="38">
        <f>(IF(AND(D!FZ34&lt;180),D!GD34+(D!GB34/15-12),0))/24</f>
        <v>0.29451967760532138</v>
      </c>
      <c r="EO33" s="38">
        <f>(IF(AND(D!$FX34&lt;180),D!$GD34+(D!$FX34/15-12),0))/24</f>
        <v>0.27391116956459161</v>
      </c>
      <c r="EP33" s="39">
        <f t="shared" si="20"/>
        <v>0.23662037037037034</v>
      </c>
      <c r="EQ33" s="38">
        <f>(IF(AND(D!$FU34&lt;180),D!$GD34+(D!$FU34/15-12),0))/24</f>
        <v>0.23453249725242098</v>
      </c>
      <c r="ER33" s="38">
        <f>(IF(AND(D!$FN34&lt;180),D!$GD34+(D!$FN34/15-12),0))/24</f>
        <v>0.16636694430321355</v>
      </c>
      <c r="ES33" s="38">
        <f>(IF(AND(D!$FP34&lt;180),D!$GD34+(D!$FP34/15-12),0))/24</f>
        <v>0.13673475530407098</v>
      </c>
      <c r="ET33" s="38">
        <f>D!GD34/24</f>
        <v>0.51686574074074076</v>
      </c>
      <c r="EU33" s="38">
        <f>(EX33+(D!GG34/2))</f>
        <v>0.48687215056429045</v>
      </c>
      <c r="EV33" s="38">
        <f>(IF(AND(D!$FS34&lt;180),D!$GD34-(D!$FS34/15),0))/24</f>
        <v>0.30730136588347873</v>
      </c>
      <c r="EW33" s="38">
        <f>(IF(AND(D!$FU34&lt;180),D!$GD34-(D!$FU34/15),0))/24</f>
        <v>0.29919898422906049</v>
      </c>
      <c r="EX33" s="38">
        <f>(IF(AND(D!$FZ34&lt;180),D!$GD34-(D!$GB34/15),0))/24</f>
        <v>0.23921180387616006</v>
      </c>
      <c r="EY33" s="40">
        <f t="shared" si="23"/>
        <v>0.23592592592592596</v>
      </c>
      <c r="EZ33" s="41">
        <v>29</v>
      </c>
    </row>
    <row r="34" spans="1:156" ht="12.75" customHeight="1" x14ac:dyDescent="0.2">
      <c r="A34" s="38">
        <f>(IF(AND(D!FC251&lt;180),D!FG251+(D!FE251/15-12),0))/24</f>
        <v>0.27791869080495851</v>
      </c>
      <c r="B34" s="38">
        <f>(IF(AND(D!FA251&lt;180),D!FG251+(D!FA251/15-12),0))/24</f>
        <v>0.25669184964758912</v>
      </c>
      <c r="C34" s="39">
        <f t="shared" si="0"/>
        <v>0.21769675925925924</v>
      </c>
      <c r="D34" s="38">
        <f>(IF(AND(D!$EY251&lt;180),D!$FG251+(D!$EY251/15-12),0))/24</f>
        <v>0.2156169354787644</v>
      </c>
      <c r="E34" s="38">
        <f>(IF(AND(D!$ER251&lt;180),D!$FG251+(D!$ER251/15-12),0))/24</f>
        <v>0.14753851436912604</v>
      </c>
      <c r="F34" s="38">
        <f>(IF(AND(D!$ET251&lt;180),D!$FG251+(D!$ET251/15-12),0))/24</f>
        <v>0.11976845850408553</v>
      </c>
      <c r="G34" s="38">
        <f>D!FG251/24</f>
        <v>0.50953240740740746</v>
      </c>
      <c r="H34" s="38">
        <f>(K34+(D!FK251/2))</f>
        <v>0.47838152974431047</v>
      </c>
      <c r="I34" s="38">
        <f>(IF(AND(D!$EW251&lt;180),D!$FG251-(D!$EW251/15),0))/24</f>
        <v>0.31200405784153756</v>
      </c>
      <c r="J34" s="38">
        <f>(IF(AND(D!$EY251&lt;180),D!$FG251-(D!$EY251/15),0))/24</f>
        <v>0.3034478793360505</v>
      </c>
      <c r="K34" s="38">
        <f>(IF(AND(D!$FC251&lt;180),D!$FG251-(D!$FE251/15),0))/24</f>
        <v>0.24114612400985638</v>
      </c>
      <c r="L34" s="40">
        <f t="shared" si="21"/>
        <v>0.23804398148148151</v>
      </c>
      <c r="M34" s="41">
        <v>30</v>
      </c>
      <c r="N34" s="38">
        <f>(IF(AND(D!FZ251&lt;180),D!GD251+(D!GB251/15-12),0))/24</f>
        <v>0.27087670281887866</v>
      </c>
      <c r="O34" s="38">
        <f>(IF(AND(D!FX251&lt;180),D!GD251+(D!FX251/15-12),0))/24</f>
        <v>0.24984865255611965</v>
      </c>
      <c r="P34" s="39">
        <f t="shared" si="1"/>
        <v>0.21138888888888888</v>
      </c>
      <c r="Q34" s="38">
        <f>(IF(AND(D!$FU251&lt;180),D!$GD251+(D!$FU251/15-12),0))/24</f>
        <v>0.20930540635865691</v>
      </c>
      <c r="R34" s="38">
        <f>(IF(AND(D!$FN251&lt;180),D!$GD251+(D!$FN251/15-12),0))/24</f>
        <v>0.14124648756668137</v>
      </c>
      <c r="S34" s="38">
        <f>(IF(AND(D!$FP251&lt;180),D!$GD251+(D!$FP251/15-12),0))/24</f>
        <v>0.11296110745841166</v>
      </c>
      <c r="T34" s="38">
        <f>D!GD251/24</f>
        <v>0.49994907407407413</v>
      </c>
      <c r="U34" s="38">
        <f>(X34+(D!GG251/2))</f>
        <v>0.4691634258439632</v>
      </c>
      <c r="V34" s="38">
        <f>(IF(AND(D!$FS251&lt;180),D!$GD251-(D!$FS251/15),0))/24</f>
        <v>0.29900748259175475</v>
      </c>
      <c r="W34" s="38">
        <f>(IF(AND(D!$FU251&lt;180),D!$GD251-(D!$FU251/15),0))/24</f>
        <v>0.29059274178949129</v>
      </c>
      <c r="X34" s="38">
        <f>(IF(AND(D!$FZ251&lt;180),D!$GD251-(D!$GB251/15),0))/24</f>
        <v>0.22902144532926957</v>
      </c>
      <c r="Y34" s="40">
        <f t="shared" si="22"/>
        <v>0.22533564814814813</v>
      </c>
      <c r="Z34" s="41">
        <v>30</v>
      </c>
      <c r="AA34" s="38">
        <f>(IF(AND(D!FC209&lt;180),D!FG209+(D!FE209/15-12),0))/24</f>
        <v>0.28117521307129911</v>
      </c>
      <c r="AB34" s="38">
        <f>(IF(AND(D!FA209&lt;180),D!FG209+(D!FA209/15-12),0))/24</f>
        <v>0.26084921979355941</v>
      </c>
      <c r="AC34" s="39">
        <f t="shared" si="2"/>
        <v>0.22443287037037038</v>
      </c>
      <c r="AD34" s="38">
        <f>(IF(AND(D!$EY209&lt;180),D!$FG209+(D!$EY209/15-12),0))/24</f>
        <v>0.22235035791813365</v>
      </c>
      <c r="AE34" s="38">
        <f>(IF(AND(D!$ER209&lt;180),D!$FG209+(D!$ER209/15-12),0))/24</f>
        <v>0.15380999157120279</v>
      </c>
      <c r="AF34" s="38">
        <f>(IF(AND(D!$ET209&lt;180),D!$FG209+(D!$ET209/15-12),0))/24</f>
        <v>0.12276288646858206</v>
      </c>
      <c r="AG34" s="38">
        <f>D!FG209/24</f>
        <v>0.49644907407407413</v>
      </c>
      <c r="AH34" s="38">
        <f>(AK34+(D!FK209/2))</f>
        <v>0.46703664649749144</v>
      </c>
      <c r="AI34" s="38">
        <f>(IF(AND(D!$EW209&lt;180),D!$FG209-(D!$EW209/15),0))/24</f>
        <v>0.27840623449179869</v>
      </c>
      <c r="AJ34" s="38">
        <f>(IF(AND(D!$EY209&lt;180),D!$FG209-(D!$EY209/15),0))/24</f>
        <v>0.27054779023001457</v>
      </c>
      <c r="AK34" s="38">
        <f>(IF(AND(D!$FC209&lt;180),D!$FG209-(D!$FE209/15),0))/24</f>
        <v>0.21172293507684914</v>
      </c>
      <c r="AL34" s="40">
        <f t="shared" si="3"/>
        <v>0.20421296296296296</v>
      </c>
      <c r="AM34" s="41">
        <v>30</v>
      </c>
      <c r="AN34" s="38">
        <f>(IF(AND(D!FZ209&lt;180),D!GD209+(D!GB209/15-12),0))/24</f>
        <v>0.30597475457993867</v>
      </c>
      <c r="AO34" s="38">
        <f>(IF(AND(D!FX209&lt;180),D!GD209+(D!FX209/15-12),0))/24</f>
        <v>0.2856476685563113</v>
      </c>
      <c r="AP34" s="39">
        <f t="shared" si="4"/>
        <v>0.25013888888888891</v>
      </c>
      <c r="AQ34" s="38">
        <f>(IF(AND(D!$FU209&lt;180),D!$GD209+(D!$FU209/15-12),0))/24</f>
        <v>0.24805915249830787</v>
      </c>
      <c r="AR34" s="38">
        <f>(IF(AND(D!$FN209&lt;180),D!$GD209+(D!$FN209/15-12),0))/24</f>
        <v>0.17691477944917225</v>
      </c>
      <c r="AS34" s="38">
        <f>(IF(AND(D!$FP209&lt;180),D!$GD209+(D!$FP209/15-12),0))/24</f>
        <v>0.14159164052586828</v>
      </c>
      <c r="AT34" s="38">
        <f>D!GD209/24</f>
        <v>0.50086574074074075</v>
      </c>
      <c r="AU34" s="38">
        <f>(AX34+(D!GG209/2))</f>
        <v>0.47190793969992528</v>
      </c>
      <c r="AV34" s="38">
        <f>(IF(AND(D!$FS209&lt;180),D!$GD209-(D!$FS209/15),0))/24</f>
        <v>0.26119889943585795</v>
      </c>
      <c r="AW34" s="38">
        <f>(IF(AND(D!$FU209&lt;180),D!$GD209-(D!$FU209/15),0))/24</f>
        <v>0.25367232898317355</v>
      </c>
      <c r="AX34" s="38">
        <f>(IF(AND(D!$FZ209&lt;180),D!$GD209-(D!$GB209/15),0))/24</f>
        <v>0.19575672690154278</v>
      </c>
      <c r="AY34" s="40">
        <f t="shared" si="5"/>
        <v>0.18866898148148148</v>
      </c>
      <c r="AZ34" s="41">
        <v>30</v>
      </c>
      <c r="BA34" s="38">
        <f>(IF(AND(D!FC167&lt;180),D!FG167+(D!FE167/15-12),0))/24</f>
        <v>0.33884289740352475</v>
      </c>
      <c r="BB34" s="38">
        <f>(IF(AND(D!FA167&lt;180),D!FG167+(D!FA167/15-12),0))/24</f>
        <v>0.31705631079624569</v>
      </c>
      <c r="BC34" s="39">
        <f t="shared" si="6"/>
        <v>0.28015046296296298</v>
      </c>
      <c r="BD34" s="38">
        <f>(IF(AND(D!$EY167&lt;180),D!$FG167+(D!$EY167/15-12),0))/24</f>
        <v>0.27806972169854</v>
      </c>
      <c r="BE34" s="38">
        <f>(IF(AND(D!$ER167&lt;180),D!$FG167+(D!$ER167/15-12),0))/24</f>
        <v>0.20093014005703483</v>
      </c>
      <c r="BF34" s="38">
        <f>(IF(AND(D!$ET167&lt;180),D!$FG167+D!$ET167/15-12,0))/24</f>
        <v>0.15962269831208512</v>
      </c>
      <c r="BG34" s="38">
        <f>D!FG167/24</f>
        <v>0.50828240740740738</v>
      </c>
      <c r="BH34" s="38">
        <f>(BK34+(D!FK167/2))</f>
        <v>0.477895819554915</v>
      </c>
      <c r="BI34" s="38">
        <f>(IF(AND(D!$EW167&lt;180),D!$FG167-(D!$EW167/15),0))/24</f>
        <v>0.24613401916770192</v>
      </c>
      <c r="BJ34" s="38">
        <f>(IF(AND(D!$EY167&lt;180),D!$FG167-(D!$EY167/15),0))/24</f>
        <v>0.23849509311627481</v>
      </c>
      <c r="BK34" s="38">
        <f>(IF(AND(D!$FC167&lt;180),D!$FG167-(D!$FE167/15),0))/24</f>
        <v>0.17772191741129004</v>
      </c>
      <c r="BL34" s="40">
        <f t="shared" si="7"/>
        <v>0.17031250000000001</v>
      </c>
      <c r="BM34" s="41">
        <v>30</v>
      </c>
      <c r="BN34" s="38">
        <f>(IF(AND(D!FZ167&lt;180),D!GD167+(D!GB167/15-12),0))/24</f>
        <v>0.36906070576868211</v>
      </c>
      <c r="BO34" s="38">
        <f>(IF(AND(D!FX167&lt;180),D!GD167+(D!FX167/15-12),0))/24</f>
        <v>0.34428433216055526</v>
      </c>
      <c r="BP34" s="39">
        <f t="shared" si="8"/>
        <v>0.3039351851851852</v>
      </c>
      <c r="BQ34" s="38">
        <f>(IF(AND(D!$FU167&lt;180),D!$GD167+(D!$FU167/15-12),0))/24</f>
        <v>0.30184965975983152</v>
      </c>
      <c r="BR34" s="38">
        <f>(IF(AND(D!$FN167&lt;180),D!$GD167+(D!$FN167/15-12),0))/24</f>
        <v>0.2164503871553515</v>
      </c>
      <c r="BS34" s="38">
        <f>(IF(AND(D!$FP167&lt;180),D!$GD167+(D!$FP167/15-12),0))/24</f>
        <v>0.1684324707370668</v>
      </c>
      <c r="BT34" s="38">
        <f>D!GD167/24</f>
        <v>0.5123657407407407</v>
      </c>
      <c r="BU34" s="38">
        <f>(BX34+(D!GG167/2))</f>
        <v>0.47876021773631539</v>
      </c>
      <c r="BV34" s="38">
        <f>(IF(AND(D!$FS167&lt;180),D!$GD167-(D!$FS167/15),0))/24</f>
        <v>0.23099669723353145</v>
      </c>
      <c r="BW34" s="38">
        <f>(IF(AND(D!$FU167&lt;180),D!$GD167-(D!$FU167/15),0))/24</f>
        <v>0.22288182172164986</v>
      </c>
      <c r="BX34" s="38">
        <f>(IF(AND(D!$FZ167&lt;180),D!$GD167-(D!$GB167/15),0))/24</f>
        <v>0.1556707757127993</v>
      </c>
      <c r="BY34" s="40">
        <f t="shared" si="9"/>
        <v>0.14912037037037038</v>
      </c>
      <c r="BZ34" s="41">
        <v>30</v>
      </c>
      <c r="CA34" s="38">
        <f>(IF(AND(D!FC126&lt;180),D!FG126+D!FE126/15-12,0))/24</f>
        <v>0.38351954567320207</v>
      </c>
      <c r="CB34" s="38">
        <f>(IF(AND(D!FA126&lt;180),D!FG126+D!FA126/15-12,0))/24</f>
        <v>0.35608140011896899</v>
      </c>
      <c r="CC34" s="39">
        <f t="shared" si="10"/>
        <v>0.31282407407407409</v>
      </c>
      <c r="CD34" s="38">
        <f>(IF(AND(D!$EY126&lt;180),D!$FG126+(D!$EY126/15-12),0))/24</f>
        <v>0.31074169768606036</v>
      </c>
      <c r="CE34" s="38">
        <f>(IF(AND(D!$ER126&lt;180),D!$FG126+(D!$ER126/15-12),0))/24</f>
        <v>0.21962985162993146</v>
      </c>
      <c r="CF34" s="38">
        <f>(IF(AND(D!$ET126&lt;180),D!$FG126+(D!$ET126/15-12),0))/24</f>
        <v>0.16734055195659905</v>
      </c>
      <c r="CG34" s="38">
        <f>D!FG126/24</f>
        <v>0.51044907407407403</v>
      </c>
      <c r="CH34" s="38">
        <f>(CK34+(D!FK126/2))</f>
        <v>0.47406015008050323</v>
      </c>
      <c r="CI34" s="38">
        <f>(IF(AND(D!$EW126&lt;180),D!$FG126-(D!$EW126/15),0))/24</f>
        <v>0.21867744558406599</v>
      </c>
      <c r="CJ34" s="38">
        <f>(IF(AND(D!$EY126&lt;180),D!$FG126-(D!$EY126/15),0))/24</f>
        <v>0.21015645046208778</v>
      </c>
      <c r="CK34" s="38">
        <f>(IF(AND(D!$FC126&lt;180),D!$FG126-(D!$FE126/15),0))/24</f>
        <v>0.13737860247494615</v>
      </c>
      <c r="CL34" s="40">
        <f t="shared" si="11"/>
        <v>0.13005787037037037</v>
      </c>
      <c r="CM34" s="41">
        <v>30</v>
      </c>
      <c r="CN34" s="38">
        <f>(IF(AND(D!FZ126&lt;180),D!GD126+(D!GB126/15-12),0))/24</f>
        <v>0.37442336390079928</v>
      </c>
      <c r="CO34" s="38">
        <f>(IF(AND(D!FX126&lt;180),D!GD126+(D!FX126/15-12),0))/24</f>
        <v>0.34784079434595599</v>
      </c>
      <c r="CP34" s="39">
        <f t="shared" si="12"/>
        <v>0.30549768518518522</v>
      </c>
      <c r="CQ34" s="38">
        <f>(IF(AND(D!$FU126&lt;180),D!$GD126+(D!$FU126/15-12),0))/24</f>
        <v>0.30341022405723062</v>
      </c>
      <c r="CR34" s="38">
        <f>(IF(AND(D!$FN126&lt;180),D!$GD126+(D!$FN126/15-12),0))/24</f>
        <v>0.21400878459810269</v>
      </c>
      <c r="CS34" s="38">
        <f>(IF(AND(D!$FP126&lt;180),D!$GD126+(D!$FP126/15-12),0))/24</f>
        <v>0.16297736206319838</v>
      </c>
      <c r="CT34" s="38">
        <f>D!GD126/24</f>
        <v>0.50619907407407405</v>
      </c>
      <c r="CU34" s="38">
        <f>(CX34+(D!GG126/2))</f>
        <v>0.47750636844409788</v>
      </c>
      <c r="CV34" s="38">
        <f>(IF(AND(D!$FS126&lt;180),D!$GD126-(D!$FS126/15),0))/24</f>
        <v>0.21738278706680855</v>
      </c>
      <c r="CW34" s="38">
        <f>(IF(AND(D!$FU126&lt;180),D!$GD126-(D!$FU126/15),0))/24</f>
        <v>0.20898792409091749</v>
      </c>
      <c r="CX34" s="38">
        <f>(IF(AND(D!$FZ126&lt;180),D!$GD126-(D!$FZ126/15),0))/24</f>
        <v>0.15160251283096512</v>
      </c>
      <c r="CY34" s="40">
        <f t="shared" si="13"/>
        <v>0.14488425925925927</v>
      </c>
      <c r="CZ34" s="41">
        <v>30</v>
      </c>
      <c r="DA34" s="38">
        <f>(IF(AND(D!FC80&lt;180),D!FG80+(D!FC80/15-12),0))/24</f>
        <v>0.34031195595546754</v>
      </c>
      <c r="DB34" s="38">
        <f>(IF(AND(D!FA80&lt;180),D!FG80+(D!FA80/15-12),0))/24</f>
        <v>0.32877965918692537</v>
      </c>
      <c r="DC34" s="39">
        <f t="shared" si="14"/>
        <v>0.28999999999999998</v>
      </c>
      <c r="DD34" s="38">
        <f>(IF(AND(D!$EY80&lt;180),D!$FG80+(D!$EY80/15-12),0))/24</f>
        <v>0.28791727536550876</v>
      </c>
      <c r="DE34" s="38">
        <f>(IF(AND(D!$ER80&lt;180),D!$FG80+(D!$ER80/15-12),0))/24</f>
        <v>0.20598614422643105</v>
      </c>
      <c r="DF34" s="38">
        <f>(IF(AND(D!$ET80&lt;180),D!$FG80+(D!$ET80/15-12),0))/24</f>
        <v>0.16068223391292422</v>
      </c>
      <c r="DG34" s="38">
        <f>D!FG80/24</f>
        <v>0.50590740740740747</v>
      </c>
      <c r="DH34" s="38">
        <f>(DK34+(D!FK80/2))</f>
        <v>0.47377321097736758</v>
      </c>
      <c r="DI34" s="38">
        <f>(IF(AND(D!$EW80&lt;180),D!$FG80-(D!$EW80/15),0))/24</f>
        <v>0.23179127649730169</v>
      </c>
      <c r="DJ34" s="38">
        <f>(IF(AND(D!$EY80&lt;180),D!$FG80-(D!$EY80/15),0))/24</f>
        <v>0.22389753944930615</v>
      </c>
      <c r="DK34" s="38">
        <f>(IF(AND(D!$FC80&lt;180),D!$FG80-(D!$FE80/15),0))/24</f>
        <v>0.15962914658922642</v>
      </c>
      <c r="DL34" s="40">
        <f t="shared" si="15"/>
        <v>0.15265046296296295</v>
      </c>
      <c r="DM34" s="41">
        <v>30</v>
      </c>
      <c r="DN34" s="38">
        <f>(IF(AND(D!FZ80&lt;180),D!GD80+D!GB80/15-12,0))/24</f>
        <v>0.33015057610993415</v>
      </c>
      <c r="DO34" s="38">
        <f>(IF(AND(D!FX80&lt;180),D!GD80+D!FX80/15-12,0))/24</f>
        <v>0.30925344296852381</v>
      </c>
      <c r="DP34" s="39">
        <f t="shared" si="16"/>
        <v>0.27325231481481482</v>
      </c>
      <c r="DQ34" s="38">
        <f>(IF(AND(D!$EY80&lt;180),D!GD80+(D!FU80/15-12),0))/24</f>
        <v>0.27117050447331953</v>
      </c>
      <c r="DR34" s="38">
        <f>(IF(AND(D!$FN80&lt;180),D!GD80+(D!FN80/15-12),0))/24</f>
        <v>0.19700219250129858</v>
      </c>
      <c r="DS34" s="38">
        <f>(IF(AND(D!$FP80&lt;180),D!GD80+(D!FP80/15-12),0))/24</f>
        <v>0.15843005371766594</v>
      </c>
      <c r="DT34" s="38">
        <f>D!GD80/24</f>
        <v>0.51090740740740737</v>
      </c>
      <c r="DU34" s="38">
        <f>(DX34+(D!GG80/2))</f>
        <v>0.48141737158910014</v>
      </c>
      <c r="DV34" s="38">
        <f>(IF(AND(D!FS80&lt;180),D!GD80-(D!FS80/15),0))/24</f>
        <v>0.25817836171713821</v>
      </c>
      <c r="DW34" s="38">
        <f>(IF(AND(D!FU80&lt;180),D!GD80-(D!FU80/15),0))/24</f>
        <v>0.2506443103414952</v>
      </c>
      <c r="DX34" s="38">
        <f>(IF(AND(D!$FC80&lt;180),D!GD80-(D!GB80/15),0))/24</f>
        <v>0.19166423870488061</v>
      </c>
      <c r="DY34" s="40">
        <f t="shared" si="17"/>
        <v>0.18513888888888888</v>
      </c>
      <c r="DZ34" s="41">
        <v>30</v>
      </c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40"/>
      <c r="EM34" s="41"/>
      <c r="EN34" s="38">
        <f>(IF(AND(D!FZ35&lt;180),D!GD35+(D!GB35/15-12),0))/24</f>
        <v>0.2951256064365867</v>
      </c>
      <c r="EO34" s="38">
        <f>(IF(AND(D!$FX35&lt;180),D!$GD35+(D!$FX35/15-12),0))/24</f>
        <v>0.27454134392209983</v>
      </c>
      <c r="EP34" s="39">
        <f t="shared" si="20"/>
        <v>0.23731481481481484</v>
      </c>
      <c r="EQ34" s="38">
        <f>(IF(AND(D!$FU35&lt;180),D!$GD35+(D!$FU35/15-12),0))/24</f>
        <v>0.23523321907134473</v>
      </c>
      <c r="ER34" s="38">
        <f>(IF(AND(D!$FN35&lt;180),D!$GD35+(D!$FN35/15-12),0))/24</f>
        <v>0.16705086189758625</v>
      </c>
      <c r="ES34" s="38">
        <f>(IF(AND(D!$FP35&lt;180),D!$GD35+(D!$FP35/15-12),0))/24</f>
        <v>0.1373227504244435</v>
      </c>
      <c r="ET34" s="38">
        <f>D!GD35/24</f>
        <v>0.5169907407407407</v>
      </c>
      <c r="EU34" s="38">
        <f>(EX34+(D!GG35/2))</f>
        <v>0.48704454705811973</v>
      </c>
      <c r="EV34" s="38">
        <f>(IF(AND(D!$FS35&lt;180),D!$GD35-(D!$FS35/15),0))/24</f>
        <v>0.30683147612032147</v>
      </c>
      <c r="EW34" s="38">
        <f>(IF(AND(D!$FU35&lt;180),D!$GD35-(D!$FU35/15),0))/24</f>
        <v>0.29874826241013674</v>
      </c>
      <c r="EX34" s="38">
        <f>(IF(AND(D!$FZ35&lt;180),D!$GD35-(D!$GB35/15),0))/24</f>
        <v>0.23885587504489478</v>
      </c>
      <c r="EY34" s="40">
        <f t="shared" si="23"/>
        <v>0.23521990740740742</v>
      </c>
      <c r="EZ34" s="41">
        <v>30</v>
      </c>
    </row>
    <row r="35" spans="1:156" ht="12.75" customHeight="1" x14ac:dyDescent="0.2">
      <c r="A35" s="38">
        <f>(IF(AND(D!FC252&lt;180),D!FG252+(D!FC252/15-12),0))/24</f>
        <v>0.26782817686588295</v>
      </c>
      <c r="B35" s="38">
        <f>(IF(AND(D!FA252&lt;180),D!FG252+(D!FA252/15-12),0))/24</f>
        <v>0.2571632050648453</v>
      </c>
      <c r="C35" s="39">
        <f t="shared" si="0"/>
        <v>0.21819444444444444</v>
      </c>
      <c r="D35" s="38">
        <f>(IF(AND(D!$EY252&lt;180),D!$FG252+(D!$EY252/15-12),0))/24</f>
        <v>0.21611623204957395</v>
      </c>
      <c r="E35" s="38">
        <f>(IF(AND(D!$ER252&lt;180),D!$FG252+(D!$ER252/15-12),0))/24</f>
        <v>0.14803953033992659</v>
      </c>
      <c r="F35" s="38">
        <f>(IF(AND(D!$ET252&lt;180),D!$FG252+(D!$ET252/15-12),0))/24</f>
        <v>0.12024348212647351</v>
      </c>
      <c r="G35" s="38">
        <f>D!FG252/24</f>
        <v>0.50986574074074076</v>
      </c>
      <c r="H35" s="38">
        <f>(K35+(D!FK252/2))</f>
        <v>0.47873409113777166</v>
      </c>
      <c r="I35" s="38">
        <f>(IF(AND(D!$EW252&lt;180),D!$FG252-(D!$EW252/15),0))/24</f>
        <v>0.31216399987590959</v>
      </c>
      <c r="J35" s="38">
        <f>(IF(AND(D!$EY252&lt;180),D!$FG252-(D!$EY252/15),0))/24</f>
        <v>0.3036152494319076</v>
      </c>
      <c r="K35" s="38">
        <f>(IF(AND(D!$FC252&lt;180),D!$FG252-(D!$FE252/15),0))/24</f>
        <v>0.24135195022596936</v>
      </c>
      <c r="L35" s="40">
        <f t="shared" si="21"/>
        <v>0.23804398148148151</v>
      </c>
      <c r="M35" s="41">
        <v>31</v>
      </c>
      <c r="N35" s="38"/>
      <c r="O35" s="38"/>
      <c r="P35" s="38"/>
      <c r="Q35" s="38"/>
      <c r="R35" s="38"/>
      <c r="S35" s="38"/>
      <c r="T35" s="38"/>
      <c r="U35" s="38"/>
      <c r="V35" s="43"/>
      <c r="W35" s="38"/>
      <c r="X35" s="38"/>
      <c r="Y35" s="40"/>
      <c r="Z35" s="41"/>
      <c r="AA35" s="38">
        <f>(IF(AND(D!FC210&lt;180),D!FG210+(D!FE210/15-12),0))/24</f>
        <v>0.28055412308264677</v>
      </c>
      <c r="AB35" s="38">
        <f>(IF(AND(D!FA210&lt;180),D!FG210+(D!FA210/15-12),0))/24</f>
        <v>0.26021084213182899</v>
      </c>
      <c r="AC35" s="39">
        <f t="shared" si="2"/>
        <v>0.22373842592592594</v>
      </c>
      <c r="AD35" s="38">
        <f>(IF(AND(D!$EY210&lt;180),D!$FG210+(D!$EY210/15-12),0))/24</f>
        <v>0.22165217650426075</v>
      </c>
      <c r="AE35" s="38">
        <f>(IF(AND(D!$ER210&lt;180),D!$FG210+(D!$ER210/15-12),0))/24</f>
        <v>0.15315289919031297</v>
      </c>
      <c r="AF35" s="38">
        <f>(IF(AND(D!$ET210&lt;180),D!$FG210+(D!$ET210/15-12),0))/24</f>
        <v>0.12222235275791145</v>
      </c>
      <c r="AG35" s="38">
        <f>D!FG210/24</f>
        <v>0.49640740740740741</v>
      </c>
      <c r="AH35" s="38">
        <f>(AK35+(D!FK210/2))</f>
        <v>0.46695643411821441</v>
      </c>
      <c r="AI35" s="38">
        <f>(IF(AND(D!$EW210&lt;180),D!$FG210-(D!$EW210/15),0))/24</f>
        <v>0.27903815292292927</v>
      </c>
      <c r="AJ35" s="38">
        <f>(IF(AND(D!$EY210&lt;180),D!$FG210-(D!$EY210/15),0))/24</f>
        <v>0.27116263831055404</v>
      </c>
      <c r="AK35" s="38">
        <f>(IF(AND(D!$FC210&lt;180),D!$FG210-(D!$FE210/15),0))/24</f>
        <v>0.21226069173216808</v>
      </c>
      <c r="AL35" s="40">
        <f t="shared" si="3"/>
        <v>0.20491898148148147</v>
      </c>
      <c r="AM35" s="41">
        <v>31</v>
      </c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0" t="e">
        <f t="shared" si="5"/>
        <v>#NUM!</v>
      </c>
      <c r="AZ35" s="41"/>
      <c r="BA35" s="38">
        <f>(IF(AND(D!FC168&lt;180),D!FG168+(D!FE168/15-12),0))/24</f>
        <v>0.33772969656478907</v>
      </c>
      <c r="BB35" s="38">
        <f>(IF(AND(D!FA168&lt;180),D!FG168+(D!FA168/15-12),0))/24</f>
        <v>0.31601654874878382</v>
      </c>
      <c r="BC35" s="39">
        <f t="shared" si="6"/>
        <v>0.2792013888888889</v>
      </c>
      <c r="BD35" s="38">
        <f>(IF(AND(D!$EY168&lt;180),D!$FG168+(D!$EY168/15-12),0))/24</f>
        <v>0.27711332068072109</v>
      </c>
      <c r="BE35" s="38">
        <f>(IF(AND(D!$ER168&lt;180),D!$FG168+(D!$ER168/15-12),0))/24</f>
        <v>0.20021696246722023</v>
      </c>
      <c r="BF35" s="38">
        <f>(IF(AND(D!$ET168&lt;180),D!$FG168+D!$ET168/15-12,0))/24</f>
        <v>0.15912364615828575</v>
      </c>
      <c r="BG35" s="38">
        <f>D!FG168/24</f>
        <v>0.5080324074074074</v>
      </c>
      <c r="BH35" s="38">
        <f>(BK35+(D!FK168/2))</f>
        <v>0.47772421946537341</v>
      </c>
      <c r="BI35" s="38">
        <f>(IF(AND(D!$EW168&lt;180),D!$FG168-(D!$EW168/15),0))/24</f>
        <v>0.24657980007981437</v>
      </c>
      <c r="BJ35" s="38">
        <f>(IF(AND(D!$EY168&lt;180),D!$FG168-(D!$EY168/15),0))/24</f>
        <v>0.23895149413409375</v>
      </c>
      <c r="BK35" s="38">
        <f>(IF(AND(D!$FC168&lt;180),D!$FG168-(D!$FE168/15),0))/24</f>
        <v>0.17833511825002579</v>
      </c>
      <c r="BL35" s="40">
        <f t="shared" si="7"/>
        <v>0.17101851851851854</v>
      </c>
      <c r="BM35" s="41">
        <v>31</v>
      </c>
      <c r="BN35" s="38">
        <f>(IF(AND(D!FZ168&lt;180),D!GD168+(D!GB168/15-12),0))/24</f>
        <v>0.36824692578900065</v>
      </c>
      <c r="BO35" s="38">
        <f>(IF(AND(D!FX168&lt;180),D!GD168+(D!FX168/15-12),0))/24</f>
        <v>0.34358045232096979</v>
      </c>
      <c r="BP35" s="39">
        <f t="shared" si="8"/>
        <v>0.30335648148148148</v>
      </c>
      <c r="BQ35" s="38">
        <f>(IF(AND(D!$FU168&lt;180),D!$GD168+(D!$FU168/15-12),0))/24</f>
        <v>0.30127029159309598</v>
      </c>
      <c r="BR35" s="38">
        <f>(IF(AND(D!$FN168&lt;180),D!$GD168+(D!$FN168/15-12),0))/24</f>
        <v>0.21613391746968916</v>
      </c>
      <c r="BS35" s="38">
        <f>(IF(AND(D!$FP168&lt;180),D!$GD168+(D!$FP168/15-12),0))/24</f>
        <v>0.16831796024385506</v>
      </c>
      <c r="BT35" s="38">
        <f>D!GD168/24</f>
        <v>0.5123240740740741</v>
      </c>
      <c r="BU35" s="38">
        <f>(BX35+(D!GG168/2))</f>
        <v>0.4788357569761218</v>
      </c>
      <c r="BV35" s="38">
        <f>(IF(AND(D!$FS168&lt;180),D!$GD168-(D!$FS168/15),0))/24</f>
        <v>0.23147518643352671</v>
      </c>
      <c r="BW35" s="38">
        <f>(IF(AND(D!$FU168&lt;180),D!$GD168-(D!$FU168/15),0))/24</f>
        <v>0.2233778565550523</v>
      </c>
      <c r="BX35" s="38">
        <f>(IF(AND(D!$FZ168&lt;180),D!$GD168-(D!$GB168/15),0))/24</f>
        <v>0.15640122235914763</v>
      </c>
      <c r="BY35" s="40">
        <f t="shared" si="9"/>
        <v>0.14982638888888888</v>
      </c>
      <c r="BZ35" s="41">
        <v>31</v>
      </c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40"/>
      <c r="CM35" s="41"/>
      <c r="CN35" s="38">
        <f>(IF(AND(D!FZ127&lt;180),D!GD127+(D!GB127/15-12),0))/24</f>
        <v>0.37501881780830981</v>
      </c>
      <c r="CO35" s="38">
        <f>(IF(AND(D!FX127&lt;180),D!GD127+(D!FX127/15-12),0))/24</f>
        <v>0.34834861869796163</v>
      </c>
      <c r="CP35" s="39">
        <f t="shared" si="12"/>
        <v>0.3059027777777778</v>
      </c>
      <c r="CQ35" s="38">
        <f>(IF(AND(D!$FU127&lt;180),D!$GD127+(D!$FU127/15-12),0))/24</f>
        <v>0.30382381703619127</v>
      </c>
      <c r="CR35" s="38">
        <f>(IF(AND(D!$FN127&lt;180),D!$GD127+(D!$FN127/15-12),0))/24</f>
        <v>0.214242133789279</v>
      </c>
      <c r="CS35" s="38">
        <f>(IF(AND(D!$FP127&lt;180),D!$GD127+(D!$FP127/15-12),0))/24</f>
        <v>0.16307738995239265</v>
      </c>
      <c r="CT35" s="38">
        <f>D!GD127/24</f>
        <v>0.50628240740740738</v>
      </c>
      <c r="CU35" s="38">
        <f>(CX35+(D!GG127/2))</f>
        <v>0.47752325679003421</v>
      </c>
      <c r="CV35" s="38">
        <f>(IF(AND(D!$FS127&lt;180),D!$GD127-(D!$FS127/15),0))/24</f>
        <v>0.21714898460862098</v>
      </c>
      <c r="CW35" s="38">
        <f>(IF(AND(D!$FU127&lt;180),D!$GD127-(D!$FU127/15),0))/24</f>
        <v>0.20874099777862343</v>
      </c>
      <c r="CX35" s="38">
        <f>(IF(AND(D!$FZ127&lt;180),D!$GD127-(D!$FZ127/15),0))/24</f>
        <v>0.15122269654387721</v>
      </c>
      <c r="CY35" s="40">
        <f t="shared" si="13"/>
        <v>0.14417824074074073</v>
      </c>
      <c r="CZ35" s="41">
        <v>31</v>
      </c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40"/>
      <c r="DM35" s="41"/>
      <c r="DN35" s="38">
        <f>(IF(AND(D!FZ81&lt;180),D!GD81+D!GB81/15-12,0))/24</f>
        <v>0.33072479786163306</v>
      </c>
      <c r="DO35" s="38">
        <f>(IF(AND(D!FX81&lt;180),D!GD81+D!FX81/15-12,0))/24</f>
        <v>0.30983915646597859</v>
      </c>
      <c r="DP35" s="39">
        <f t="shared" si="16"/>
        <v>0.27378472222222222</v>
      </c>
      <c r="DQ35" s="38">
        <f>(IF(AND(D!$EY81&lt;180),D!GD81+(D!FU81/15-12),0))/24</f>
        <v>0.27170276448505287</v>
      </c>
      <c r="DR35" s="38">
        <f>(IF(AND(D!$FN81&lt;180),D!GD81+(D!FN81/15-12),0))/24</f>
        <v>0.19732710472718093</v>
      </c>
      <c r="DS35" s="38">
        <f>(IF(AND(D!$FP81&lt;180),D!GD81+(D!FP81/15-12),0))/24</f>
        <v>0.15855384133946027</v>
      </c>
      <c r="DT35" s="38">
        <f>D!GD81/24</f>
        <v>0.51069907407407411</v>
      </c>
      <c r="DU35" s="38">
        <f>(DX35+(D!GG81/2))</f>
        <v>0.48118805738578396</v>
      </c>
      <c r="DV35" s="38">
        <f>(IF(AND(D!FS81&lt;180),D!GD81-(D!FS81/15),0))/24</f>
        <v>0.25723460721311014</v>
      </c>
      <c r="DW35" s="38">
        <f>(IF(AND(D!FU81&lt;180),D!GD81-(D!FU81/15),0))/24</f>
        <v>0.24969538366309527</v>
      </c>
      <c r="DX35" s="38">
        <f>(IF(AND(D!$FC81&lt;180),D!GD81-(D!GB81/15),0))/24</f>
        <v>0.19067335028651508</v>
      </c>
      <c r="DY35" s="40">
        <f t="shared" si="17"/>
        <v>0.18372685185185186</v>
      </c>
      <c r="DZ35" s="41">
        <v>31</v>
      </c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40"/>
      <c r="EM35" s="41"/>
      <c r="EN35" s="38">
        <f>(IF(AND(D!FZ36&lt;180),D!GD36+(D!GB36/15-12),0))/24</f>
        <v>0.29570072564837879</v>
      </c>
      <c r="EO35" s="38">
        <f>(IF(AND(D!$FX36&lt;180),D!$GD36+(D!$FX36/15-12),0))/24</f>
        <v>0.27514048137747049</v>
      </c>
      <c r="EP35" s="39">
        <f t="shared" si="20"/>
        <v>0.23798611111111112</v>
      </c>
      <c r="EQ35" s="38">
        <f>(IF(AND(D!$FU36&lt;180),D!$GD36+(D!$FU36/15-12),0))/24</f>
        <v>0.23590282065219229</v>
      </c>
      <c r="ER35" s="38">
        <f>(IF(AND(D!$FN36&lt;180),D!$GD36+(D!$FN36/15-12),0))/24</f>
        <v>0.16770198277239526</v>
      </c>
      <c r="ES35" s="38">
        <f>(IF(AND(D!$FP36&lt;180),D!$GD36+(D!$FP36/15-12),0))/24</f>
        <v>0.13787577782410909</v>
      </c>
      <c r="ET35" s="38">
        <f>D!GD36/24</f>
        <v>0.51707407407407402</v>
      </c>
      <c r="EU35" s="38">
        <f>(EX35+(D!GG36/2))</f>
        <v>0.48717512157598075</v>
      </c>
      <c r="EV35" s="38">
        <f>(IF(AND(D!$FS36&lt;180),D!$GD36-(D!$FS36/15),0))/24</f>
        <v>0.3063093495034715</v>
      </c>
      <c r="EW35" s="38">
        <f>(IF(AND(D!$FU36&lt;180),D!$GD36-(D!$FU36/15),0))/24</f>
        <v>0.29824532749595573</v>
      </c>
      <c r="EX35" s="38">
        <f>(IF(AND(D!$FZ36&lt;180),D!$GD36-(D!$GB36/15),0))/24</f>
        <v>0.23844742249976925</v>
      </c>
      <c r="EY35" s="40">
        <f t="shared" si="23"/>
        <v>0.23521990740740742</v>
      </c>
      <c r="EZ35" s="41">
        <v>31</v>
      </c>
    </row>
    <row r="36" spans="1:156" ht="12.75" customHeight="1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</row>
    <row r="37" spans="1:156" ht="12.75" customHeight="1" x14ac:dyDescent="0.2">
      <c r="M37" s="46"/>
      <c r="Z37" s="46"/>
      <c r="AM37" s="46"/>
      <c r="AZ37" s="46"/>
      <c r="BM37" s="46"/>
      <c r="BZ37" s="46"/>
      <c r="CM37" s="46"/>
      <c r="CZ37" s="46"/>
      <c r="DM37" s="46"/>
      <c r="DZ37" s="46"/>
      <c r="EM37" s="46"/>
      <c r="EZ37" s="46"/>
    </row>
    <row r="38" spans="1:156" ht="12.75" customHeight="1" x14ac:dyDescent="0.2">
      <c r="M38" s="46"/>
      <c r="Z38" s="46"/>
      <c r="AM38" s="46"/>
      <c r="AZ38" s="46"/>
      <c r="BM38" s="46"/>
      <c r="BZ38" s="46"/>
      <c r="CM38" s="46"/>
      <c r="CZ38" s="46"/>
      <c r="DM38" s="46"/>
      <c r="DZ38" s="46"/>
      <c r="EM38" s="46"/>
      <c r="EZ38" s="46"/>
    </row>
    <row r="39" spans="1:156" ht="12.75" customHeight="1" x14ac:dyDescent="0.2">
      <c r="M39" s="46"/>
      <c r="Z39" s="46"/>
      <c r="AM39" s="46"/>
      <c r="AZ39" s="46"/>
      <c r="BM39" s="46"/>
      <c r="BZ39" s="46"/>
      <c r="CM39" s="46"/>
      <c r="CZ39" s="46"/>
      <c r="DM39" s="46"/>
      <c r="DZ39" s="46"/>
      <c r="EM39" s="46"/>
      <c r="EZ39" s="46"/>
    </row>
    <row r="40" spans="1:156" ht="12.75" customHeight="1" x14ac:dyDescent="0.2">
      <c r="M40" s="46"/>
      <c r="Z40" s="46"/>
      <c r="AM40" s="46"/>
      <c r="AZ40" s="46"/>
      <c r="BM40" s="46"/>
      <c r="BZ40" s="46"/>
      <c r="CM40" s="46"/>
      <c r="CZ40" s="46"/>
      <c r="DM40" s="46"/>
      <c r="DZ40" s="46"/>
      <c r="EM40" s="46"/>
      <c r="EZ40" s="46"/>
    </row>
    <row r="41" spans="1:156" ht="12.75" customHeight="1" x14ac:dyDescent="0.2">
      <c r="M41" s="46"/>
      <c r="Z41" s="46"/>
      <c r="AM41" s="46"/>
      <c r="AZ41" s="46"/>
      <c r="BM41" s="46"/>
      <c r="BZ41" s="46"/>
      <c r="CM41" s="46"/>
      <c r="CZ41" s="46"/>
      <c r="DM41" s="46"/>
      <c r="DZ41" s="46"/>
      <c r="EM41" s="46"/>
      <c r="EZ41" s="46"/>
    </row>
    <row r="42" spans="1:156" ht="12.75" customHeight="1" x14ac:dyDescent="0.2">
      <c r="M42" s="46"/>
      <c r="Z42" s="46"/>
      <c r="AM42" s="46"/>
      <c r="AZ42" s="46"/>
      <c r="BM42" s="46"/>
      <c r="BZ42" s="46"/>
      <c r="CM42" s="46"/>
      <c r="CZ42" s="46"/>
      <c r="DM42" s="46"/>
      <c r="DZ42" s="46"/>
      <c r="EM42" s="46"/>
      <c r="EZ42" s="46"/>
    </row>
    <row r="43" spans="1:156" ht="12.75" customHeight="1" x14ac:dyDescent="0.2">
      <c r="M43" s="46"/>
      <c r="Z43" s="46"/>
      <c r="AM43" s="46"/>
      <c r="AZ43" s="46"/>
      <c r="BM43" s="46"/>
      <c r="BZ43" s="46"/>
      <c r="CM43" s="46"/>
      <c r="CZ43" s="46"/>
      <c r="DM43" s="46"/>
      <c r="DZ43" s="46"/>
      <c r="EM43" s="46"/>
      <c r="EZ43" s="46"/>
    </row>
    <row r="44" spans="1:156" ht="12.75" customHeight="1" x14ac:dyDescent="0.2">
      <c r="M44" s="46"/>
      <c r="Z44" s="46"/>
      <c r="AM44" s="46"/>
      <c r="AZ44" s="46"/>
      <c r="BM44" s="46"/>
      <c r="BZ44" s="46"/>
      <c r="CM44" s="46"/>
      <c r="CZ44" s="46"/>
      <c r="DM44" s="46"/>
      <c r="DZ44" s="46"/>
      <c r="EM44" s="46"/>
      <c r="EZ44" s="46"/>
    </row>
    <row r="45" spans="1:156" ht="12.75" customHeight="1" x14ac:dyDescent="0.2">
      <c r="M45" s="46"/>
      <c r="Z45" s="46"/>
      <c r="AM45" s="46"/>
      <c r="AZ45" s="46"/>
      <c r="BM45" s="46"/>
      <c r="BZ45" s="46"/>
      <c r="CM45" s="46"/>
      <c r="CZ45" s="46"/>
      <c r="DM45" s="46"/>
      <c r="DZ45" s="46"/>
      <c r="EM45" s="46"/>
      <c r="EZ45" s="46"/>
    </row>
    <row r="46" spans="1:156" ht="12.75" customHeight="1" x14ac:dyDescent="0.2">
      <c r="M46" s="46"/>
      <c r="Z46" s="46"/>
      <c r="AM46" s="46"/>
      <c r="AZ46" s="46"/>
      <c r="BM46" s="46"/>
      <c r="BZ46" s="46"/>
      <c r="CM46" s="46"/>
      <c r="CZ46" s="46"/>
      <c r="DM46" s="46"/>
      <c r="DZ46" s="46"/>
      <c r="EM46" s="46"/>
      <c r="EZ46" s="46"/>
    </row>
    <row r="47" spans="1:156" ht="12.75" customHeight="1" x14ac:dyDescent="0.2">
      <c r="M47" s="46"/>
      <c r="Z47" s="46"/>
      <c r="AM47" s="46"/>
      <c r="AZ47" s="46"/>
      <c r="BM47" s="46"/>
      <c r="BZ47" s="46"/>
      <c r="CM47" s="46"/>
      <c r="CZ47" s="46"/>
      <c r="DM47" s="46"/>
      <c r="DZ47" s="46"/>
      <c r="EM47" s="46"/>
      <c r="EZ47" s="46"/>
    </row>
    <row r="48" spans="1:156" ht="12.75" customHeight="1" x14ac:dyDescent="0.2">
      <c r="M48" s="46"/>
      <c r="Z48" s="46"/>
      <c r="AM48" s="46"/>
      <c r="AZ48" s="46"/>
      <c r="BM48" s="46"/>
      <c r="BZ48" s="46"/>
      <c r="CM48" s="46"/>
      <c r="CZ48" s="46"/>
      <c r="DM48" s="46"/>
      <c r="DZ48" s="46"/>
      <c r="EM48" s="46"/>
      <c r="EZ48" s="46"/>
    </row>
    <row r="49" spans="13:156" ht="12.75" customHeight="1" x14ac:dyDescent="0.2">
      <c r="M49" s="46"/>
      <c r="Z49" s="46"/>
      <c r="AM49" s="46"/>
      <c r="AZ49" s="46"/>
      <c r="BM49" s="46"/>
      <c r="BZ49" s="46"/>
      <c r="CM49" s="46"/>
      <c r="CZ49" s="46"/>
      <c r="DM49" s="46"/>
      <c r="DZ49" s="46"/>
      <c r="EM49" s="46"/>
      <c r="EZ49" s="46"/>
    </row>
    <row r="50" spans="13:156" ht="12.75" customHeight="1" x14ac:dyDescent="0.2">
      <c r="M50" s="46"/>
      <c r="Z50" s="46"/>
      <c r="AM50" s="46"/>
      <c r="AZ50" s="46"/>
      <c r="BM50" s="46"/>
      <c r="BZ50" s="46"/>
      <c r="CM50" s="46"/>
      <c r="CZ50" s="46"/>
      <c r="DM50" s="46"/>
      <c r="DZ50" s="46"/>
      <c r="EM50" s="46"/>
      <c r="EZ50" s="46"/>
    </row>
    <row r="51" spans="13:156" ht="12.75" customHeight="1" x14ac:dyDescent="0.2">
      <c r="M51" s="46"/>
      <c r="Z51" s="46"/>
      <c r="AM51" s="46"/>
      <c r="AZ51" s="46"/>
      <c r="BM51" s="46"/>
      <c r="BZ51" s="46"/>
      <c r="CM51" s="46"/>
      <c r="CZ51" s="46"/>
      <c r="DM51" s="46"/>
      <c r="DZ51" s="46"/>
      <c r="EM51" s="46"/>
      <c r="EZ51" s="46"/>
    </row>
    <row r="52" spans="13:156" ht="12.75" customHeight="1" x14ac:dyDescent="0.2">
      <c r="M52" s="46"/>
      <c r="Z52" s="46"/>
      <c r="AM52" s="46"/>
      <c r="AZ52" s="46"/>
      <c r="BM52" s="46"/>
      <c r="BZ52" s="46"/>
      <c r="CM52" s="46"/>
      <c r="CZ52" s="46"/>
      <c r="DM52" s="46"/>
      <c r="DZ52" s="46"/>
      <c r="EM52" s="46"/>
      <c r="EZ52" s="46"/>
    </row>
    <row r="53" spans="13:156" ht="12.75" customHeight="1" x14ac:dyDescent="0.2">
      <c r="M53" s="46"/>
      <c r="Z53" s="46"/>
      <c r="AM53" s="46"/>
      <c r="AZ53" s="46"/>
      <c r="BM53" s="46"/>
      <c r="BZ53" s="46"/>
      <c r="CM53" s="46"/>
      <c r="CZ53" s="46"/>
      <c r="DM53" s="46"/>
      <c r="DZ53" s="46"/>
      <c r="EM53" s="46"/>
      <c r="EZ53" s="46"/>
    </row>
    <row r="54" spans="13:156" ht="12.75" customHeight="1" x14ac:dyDescent="0.2">
      <c r="M54" s="46"/>
      <c r="Z54" s="46"/>
      <c r="AM54" s="46"/>
      <c r="AZ54" s="46"/>
      <c r="BM54" s="46"/>
      <c r="BZ54" s="46"/>
      <c r="CM54" s="46"/>
      <c r="CZ54" s="46"/>
      <c r="DM54" s="46"/>
      <c r="DZ54" s="46"/>
      <c r="EM54" s="46"/>
      <c r="EZ54" s="46"/>
    </row>
    <row r="55" spans="13:156" ht="12.75" customHeight="1" x14ac:dyDescent="0.2">
      <c r="M55" s="46"/>
      <c r="Z55" s="46"/>
      <c r="AM55" s="46"/>
      <c r="AZ55" s="46"/>
      <c r="BM55" s="46"/>
      <c r="BZ55" s="46"/>
      <c r="CM55" s="46"/>
      <c r="CZ55" s="46"/>
      <c r="DM55" s="46"/>
      <c r="DZ55" s="46"/>
      <c r="EM55" s="46"/>
      <c r="EZ55" s="46"/>
    </row>
    <row r="56" spans="13:156" ht="12.75" customHeight="1" x14ac:dyDescent="0.2">
      <c r="M56" s="46"/>
      <c r="Z56" s="46"/>
      <c r="AM56" s="46"/>
      <c r="AZ56" s="46"/>
      <c r="BM56" s="46"/>
      <c r="BZ56" s="46"/>
      <c r="CM56" s="46"/>
      <c r="CZ56" s="46"/>
      <c r="DM56" s="46"/>
      <c r="DZ56" s="46"/>
      <c r="EM56" s="46"/>
      <c r="EZ56" s="46"/>
    </row>
    <row r="57" spans="13:156" ht="12.75" customHeight="1" x14ac:dyDescent="0.2">
      <c r="M57" s="46"/>
      <c r="Z57" s="46"/>
      <c r="AM57" s="46"/>
      <c r="AZ57" s="46"/>
      <c r="BM57" s="46"/>
      <c r="BZ57" s="46"/>
      <c r="CM57" s="46"/>
      <c r="CZ57" s="46"/>
      <c r="DM57" s="46"/>
      <c r="DZ57" s="46"/>
      <c r="EM57" s="46"/>
      <c r="EZ57" s="46"/>
    </row>
    <row r="58" spans="13:156" ht="12.75" customHeight="1" x14ac:dyDescent="0.2">
      <c r="M58" s="46"/>
      <c r="Z58" s="46"/>
      <c r="AM58" s="46"/>
      <c r="AZ58" s="46"/>
      <c r="BM58" s="46"/>
      <c r="BZ58" s="46"/>
      <c r="CM58" s="46"/>
      <c r="CZ58" s="46"/>
      <c r="DM58" s="46"/>
      <c r="DZ58" s="46"/>
      <c r="EM58" s="46"/>
      <c r="EZ58" s="46"/>
    </row>
    <row r="59" spans="13:156" ht="12.75" customHeight="1" x14ac:dyDescent="0.2">
      <c r="M59" s="46"/>
      <c r="Z59" s="46"/>
      <c r="AM59" s="46"/>
      <c r="AZ59" s="46"/>
      <c r="BM59" s="46"/>
      <c r="BZ59" s="46"/>
      <c r="CM59" s="46"/>
      <c r="CZ59" s="46"/>
      <c r="DM59" s="46"/>
      <c r="DZ59" s="46"/>
      <c r="EM59" s="46"/>
      <c r="EZ59" s="46"/>
    </row>
    <row r="60" spans="13:156" ht="12.75" customHeight="1" x14ac:dyDescent="0.2">
      <c r="M60" s="46"/>
      <c r="Z60" s="46"/>
      <c r="AM60" s="46"/>
      <c r="AZ60" s="46"/>
      <c r="BM60" s="46"/>
      <c r="BZ60" s="46"/>
      <c r="CM60" s="46"/>
      <c r="CZ60" s="46"/>
      <c r="DM60" s="46"/>
      <c r="DZ60" s="46"/>
      <c r="EM60" s="46"/>
      <c r="EZ60" s="46"/>
    </row>
    <row r="61" spans="13:156" ht="12.75" customHeight="1" x14ac:dyDescent="0.2">
      <c r="M61" s="46"/>
      <c r="Z61" s="46"/>
      <c r="AM61" s="46"/>
      <c r="AZ61" s="46"/>
      <c r="BM61" s="46"/>
      <c r="BZ61" s="46"/>
      <c r="CM61" s="46"/>
      <c r="CZ61" s="46"/>
      <c r="DM61" s="46"/>
      <c r="DZ61" s="46"/>
      <c r="EM61" s="46"/>
      <c r="EZ61" s="46"/>
    </row>
    <row r="62" spans="13:156" ht="12.75" customHeight="1" x14ac:dyDescent="0.2">
      <c r="M62" s="46"/>
      <c r="Z62" s="46"/>
      <c r="AM62" s="46"/>
      <c r="AZ62" s="46"/>
      <c r="BM62" s="46"/>
      <c r="BZ62" s="46"/>
      <c r="CM62" s="46"/>
      <c r="CZ62" s="46"/>
      <c r="DM62" s="46"/>
      <c r="DZ62" s="46"/>
      <c r="EM62" s="46"/>
      <c r="EZ62" s="46"/>
    </row>
    <row r="63" spans="13:156" ht="12.75" customHeight="1" x14ac:dyDescent="0.2">
      <c r="M63" s="46"/>
      <c r="Z63" s="46"/>
      <c r="AM63" s="46"/>
      <c r="AZ63" s="46"/>
      <c r="BM63" s="46"/>
      <c r="BZ63" s="46"/>
      <c r="CM63" s="46"/>
      <c r="CZ63" s="46"/>
      <c r="DM63" s="46"/>
      <c r="DZ63" s="46"/>
      <c r="EM63" s="46"/>
      <c r="EZ63" s="46"/>
    </row>
    <row r="64" spans="13:156" ht="12.75" customHeight="1" x14ac:dyDescent="0.2">
      <c r="M64" s="46"/>
      <c r="Z64" s="46"/>
      <c r="AM64" s="46"/>
      <c r="AZ64" s="46"/>
      <c r="BM64" s="46"/>
      <c r="BZ64" s="46"/>
      <c r="CM64" s="46"/>
      <c r="CZ64" s="46"/>
      <c r="DM64" s="46"/>
      <c r="DZ64" s="46"/>
      <c r="EM64" s="46"/>
      <c r="EZ64" s="46"/>
    </row>
    <row r="65" spans="13:156" ht="12.75" customHeight="1" x14ac:dyDescent="0.2">
      <c r="M65" s="46"/>
      <c r="Z65" s="46"/>
      <c r="AM65" s="46"/>
      <c r="AZ65" s="46"/>
      <c r="BM65" s="46"/>
      <c r="BZ65" s="46"/>
      <c r="CM65" s="46"/>
      <c r="CZ65" s="46"/>
      <c r="DM65" s="46"/>
      <c r="DZ65" s="46"/>
      <c r="EM65" s="46"/>
      <c r="EZ65" s="46"/>
    </row>
    <row r="66" spans="13:156" ht="12.75" customHeight="1" x14ac:dyDescent="0.2">
      <c r="M66" s="46"/>
      <c r="Z66" s="46"/>
      <c r="AM66" s="46"/>
      <c r="AZ66" s="46"/>
      <c r="BM66" s="46"/>
      <c r="BZ66" s="46"/>
      <c r="CM66" s="46"/>
      <c r="CZ66" s="46"/>
      <c r="DM66" s="46"/>
      <c r="DZ66" s="46"/>
      <c r="EM66" s="46"/>
      <c r="EZ66" s="46"/>
    </row>
    <row r="67" spans="13:156" ht="12.75" customHeight="1" x14ac:dyDescent="0.2">
      <c r="M67" s="46"/>
      <c r="Z67" s="46"/>
      <c r="AM67" s="46"/>
      <c r="AZ67" s="46"/>
      <c r="BM67" s="46"/>
      <c r="BZ67" s="46"/>
      <c r="CM67" s="46"/>
      <c r="CZ67" s="46"/>
      <c r="DM67" s="46"/>
      <c r="DZ67" s="46"/>
      <c r="EM67" s="46"/>
      <c r="EZ67" s="46"/>
    </row>
    <row r="68" spans="13:156" ht="12.75" customHeight="1" x14ac:dyDescent="0.2">
      <c r="M68" s="46"/>
      <c r="Z68" s="46"/>
      <c r="AM68" s="46"/>
      <c r="AZ68" s="46"/>
      <c r="BM68" s="46"/>
      <c r="BZ68" s="46"/>
      <c r="CM68" s="46"/>
      <c r="CZ68" s="46"/>
      <c r="DM68" s="46"/>
      <c r="DZ68" s="46"/>
      <c r="EM68" s="46"/>
      <c r="EZ68" s="46"/>
    </row>
    <row r="69" spans="13:156" ht="12.75" customHeight="1" x14ac:dyDescent="0.2">
      <c r="M69" s="46"/>
      <c r="Z69" s="46"/>
      <c r="AM69" s="46"/>
      <c r="AZ69" s="46"/>
      <c r="BM69" s="46"/>
      <c r="BZ69" s="46"/>
      <c r="CM69" s="46"/>
      <c r="CZ69" s="46"/>
      <c r="DM69" s="46"/>
      <c r="DZ69" s="46"/>
      <c r="EM69" s="46"/>
      <c r="EZ69" s="46"/>
    </row>
    <row r="70" spans="13:156" ht="12.75" customHeight="1" x14ac:dyDescent="0.2">
      <c r="M70" s="46"/>
      <c r="Z70" s="46"/>
      <c r="AM70" s="46"/>
      <c r="AZ70" s="46"/>
      <c r="BM70" s="46"/>
      <c r="BZ70" s="46"/>
      <c r="CM70" s="46"/>
      <c r="CZ70" s="46"/>
      <c r="DM70" s="46"/>
      <c r="DZ70" s="46"/>
      <c r="EM70" s="46"/>
      <c r="EZ70" s="46"/>
    </row>
    <row r="71" spans="13:156" ht="12.75" customHeight="1" x14ac:dyDescent="0.2">
      <c r="M71" s="46"/>
      <c r="Z71" s="46"/>
      <c r="AM71" s="46"/>
      <c r="AZ71" s="46"/>
      <c r="BM71" s="46"/>
      <c r="BZ71" s="46"/>
      <c r="CM71" s="46"/>
      <c r="CZ71" s="46"/>
      <c r="DM71" s="46"/>
      <c r="DZ71" s="46"/>
      <c r="EM71" s="46"/>
      <c r="EZ71" s="46"/>
    </row>
    <row r="72" spans="13:156" ht="12.75" customHeight="1" x14ac:dyDescent="0.2">
      <c r="M72" s="46"/>
      <c r="Z72" s="46"/>
      <c r="AM72" s="46"/>
      <c r="AZ72" s="46"/>
      <c r="BM72" s="46"/>
      <c r="BZ72" s="46"/>
      <c r="CM72" s="46"/>
      <c r="CZ72" s="46"/>
      <c r="DM72" s="46"/>
      <c r="DZ72" s="46"/>
      <c r="EM72" s="46"/>
      <c r="EZ72" s="46"/>
    </row>
    <row r="73" spans="13:156" ht="12.75" customHeight="1" x14ac:dyDescent="0.2">
      <c r="M73" s="46"/>
      <c r="Z73" s="46"/>
      <c r="AM73" s="46"/>
      <c r="AZ73" s="46"/>
      <c r="BM73" s="46"/>
      <c r="BZ73" s="46"/>
      <c r="CM73" s="46"/>
      <c r="CZ73" s="46"/>
      <c r="DM73" s="46"/>
      <c r="DZ73" s="46"/>
      <c r="EM73" s="46"/>
      <c r="EZ73" s="46"/>
    </row>
    <row r="74" spans="13:156" ht="12.75" customHeight="1" x14ac:dyDescent="0.2">
      <c r="M74" s="46"/>
      <c r="Z74" s="46"/>
      <c r="AM74" s="46"/>
      <c r="AZ74" s="46"/>
      <c r="BM74" s="46"/>
      <c r="BZ74" s="46"/>
      <c r="CM74" s="46"/>
      <c r="CZ74" s="46"/>
      <c r="DM74" s="46"/>
      <c r="DZ74" s="46"/>
      <c r="EM74" s="46"/>
      <c r="EZ74" s="46"/>
    </row>
    <row r="75" spans="13:156" ht="12.75" customHeight="1" x14ac:dyDescent="0.2">
      <c r="M75" s="46"/>
      <c r="Z75" s="46"/>
      <c r="AM75" s="46"/>
      <c r="AZ75" s="46"/>
      <c r="BM75" s="46"/>
      <c r="BZ75" s="46"/>
      <c r="CM75" s="46"/>
      <c r="CZ75" s="46"/>
      <c r="DM75" s="46"/>
      <c r="DZ75" s="46"/>
      <c r="EM75" s="46"/>
      <c r="EZ75" s="46"/>
    </row>
    <row r="76" spans="13:156" ht="12.75" customHeight="1" x14ac:dyDescent="0.2">
      <c r="M76" s="46"/>
      <c r="Z76" s="46"/>
      <c r="AM76" s="46"/>
      <c r="AZ76" s="46"/>
      <c r="BM76" s="46"/>
      <c r="BZ76" s="46"/>
      <c r="CM76" s="46"/>
      <c r="CZ76" s="46"/>
      <c r="DM76" s="46"/>
      <c r="DZ76" s="46"/>
      <c r="EM76" s="46"/>
      <c r="EZ76" s="46"/>
    </row>
    <row r="77" spans="13:156" ht="12.75" customHeight="1" x14ac:dyDescent="0.2">
      <c r="M77" s="46"/>
      <c r="Z77" s="46"/>
      <c r="AM77" s="46"/>
      <c r="AZ77" s="46"/>
      <c r="BM77" s="46"/>
      <c r="BZ77" s="46"/>
      <c r="CM77" s="46"/>
      <c r="CZ77" s="46"/>
      <c r="DM77" s="46"/>
      <c r="DZ77" s="46"/>
      <c r="EM77" s="46"/>
      <c r="EZ77" s="46"/>
    </row>
    <row r="78" spans="13:156" ht="12.75" customHeight="1" x14ac:dyDescent="0.2">
      <c r="M78" s="46"/>
      <c r="Z78" s="46"/>
      <c r="AM78" s="46"/>
      <c r="AZ78" s="46"/>
      <c r="BM78" s="46"/>
      <c r="BZ78" s="46"/>
      <c r="CM78" s="46"/>
      <c r="CZ78" s="46"/>
      <c r="DM78" s="46"/>
      <c r="DZ78" s="46"/>
      <c r="EM78" s="46"/>
      <c r="EZ78" s="46"/>
    </row>
    <row r="79" spans="13:156" ht="12.75" customHeight="1" x14ac:dyDescent="0.2">
      <c r="M79" s="46"/>
      <c r="Z79" s="46"/>
      <c r="AM79" s="46"/>
      <c r="AZ79" s="46"/>
      <c r="BM79" s="46"/>
      <c r="BZ79" s="46"/>
      <c r="CM79" s="46"/>
      <c r="CZ79" s="46"/>
      <c r="DM79" s="46"/>
      <c r="DZ79" s="46"/>
      <c r="EM79" s="46"/>
      <c r="EZ79" s="46"/>
    </row>
    <row r="80" spans="13:156" ht="12.75" customHeight="1" x14ac:dyDescent="0.2">
      <c r="M80" s="46"/>
      <c r="Z80" s="46"/>
      <c r="AM80" s="46"/>
      <c r="AZ80" s="46"/>
      <c r="BM80" s="46"/>
      <c r="BZ80" s="46"/>
      <c r="CM80" s="46"/>
      <c r="CZ80" s="46"/>
      <c r="DM80" s="46"/>
      <c r="DZ80" s="46"/>
      <c r="EM80" s="46"/>
      <c r="EZ80" s="46"/>
    </row>
    <row r="81" spans="13:156" ht="12.75" customHeight="1" x14ac:dyDescent="0.2">
      <c r="M81" s="46"/>
      <c r="Z81" s="46"/>
      <c r="AM81" s="46"/>
      <c r="AZ81" s="46"/>
      <c r="BM81" s="46"/>
      <c r="BZ81" s="46"/>
      <c r="CM81" s="46"/>
      <c r="CZ81" s="46"/>
      <c r="DM81" s="46"/>
      <c r="DZ81" s="46"/>
      <c r="EM81" s="46"/>
      <c r="EZ81" s="46"/>
    </row>
    <row r="82" spans="13:156" ht="12.75" customHeight="1" x14ac:dyDescent="0.2">
      <c r="M82" s="46"/>
      <c r="Z82" s="46"/>
      <c r="AM82" s="46"/>
      <c r="AZ82" s="46"/>
      <c r="BM82" s="46"/>
      <c r="BZ82" s="46"/>
      <c r="CM82" s="46"/>
      <c r="CZ82" s="46"/>
      <c r="DM82" s="46"/>
      <c r="DZ82" s="46"/>
      <c r="EM82" s="46"/>
      <c r="EZ82" s="46"/>
    </row>
    <row r="83" spans="13:156" ht="12.75" customHeight="1" x14ac:dyDescent="0.2">
      <c r="M83" s="46"/>
      <c r="Z83" s="46"/>
      <c r="AM83" s="46"/>
      <c r="AZ83" s="46"/>
      <c r="BM83" s="46"/>
      <c r="BZ83" s="46"/>
      <c r="CM83" s="46"/>
      <c r="CZ83" s="46"/>
      <c r="DM83" s="46"/>
      <c r="DZ83" s="46"/>
      <c r="EM83" s="46"/>
      <c r="EZ83" s="46"/>
    </row>
    <row r="84" spans="13:156" ht="12.75" customHeight="1" x14ac:dyDescent="0.2">
      <c r="M84" s="46"/>
      <c r="Z84" s="46"/>
      <c r="AM84" s="46"/>
      <c r="AZ84" s="46"/>
      <c r="BM84" s="46"/>
      <c r="BZ84" s="46"/>
      <c r="CM84" s="46"/>
      <c r="CZ84" s="46"/>
      <c r="DM84" s="46"/>
      <c r="DZ84" s="46"/>
      <c r="EM84" s="46"/>
      <c r="EZ84" s="46"/>
    </row>
    <row r="85" spans="13:156" ht="12.75" customHeight="1" x14ac:dyDescent="0.2">
      <c r="M85" s="46"/>
      <c r="Z85" s="46"/>
      <c r="AM85" s="46"/>
      <c r="AZ85" s="46"/>
      <c r="BM85" s="46"/>
      <c r="BZ85" s="46"/>
      <c r="CM85" s="46"/>
      <c r="CZ85" s="46"/>
      <c r="DM85" s="46"/>
      <c r="DZ85" s="46"/>
      <c r="EM85" s="46"/>
      <c r="EZ85" s="46"/>
    </row>
    <row r="86" spans="13:156" ht="12.75" customHeight="1" x14ac:dyDescent="0.2">
      <c r="M86" s="46"/>
      <c r="Z86" s="46"/>
      <c r="AM86" s="46"/>
      <c r="AZ86" s="46"/>
      <c r="BM86" s="46"/>
      <c r="BZ86" s="46"/>
      <c r="CM86" s="46"/>
      <c r="CZ86" s="46"/>
      <c r="DM86" s="46"/>
      <c r="DZ86" s="46"/>
      <c r="EM86" s="46"/>
      <c r="EZ86" s="46"/>
    </row>
    <row r="87" spans="13:156" ht="12.75" customHeight="1" x14ac:dyDescent="0.2">
      <c r="M87" s="46"/>
      <c r="Z87" s="46"/>
      <c r="AM87" s="46"/>
      <c r="AZ87" s="46"/>
      <c r="BM87" s="46"/>
      <c r="BZ87" s="46"/>
      <c r="CM87" s="46"/>
      <c r="CZ87" s="46"/>
      <c r="DM87" s="46"/>
      <c r="DZ87" s="46"/>
      <c r="EM87" s="46"/>
      <c r="EZ87" s="46"/>
    </row>
    <row r="88" spans="13:156" ht="12.75" customHeight="1" x14ac:dyDescent="0.2">
      <c r="M88" s="46"/>
      <c r="Z88" s="46"/>
      <c r="AM88" s="46"/>
      <c r="AZ88" s="46"/>
      <c r="BM88" s="46"/>
      <c r="BZ88" s="46"/>
      <c r="CM88" s="46"/>
      <c r="CZ88" s="46"/>
      <c r="DM88" s="46"/>
      <c r="DZ88" s="46"/>
      <c r="EM88" s="46"/>
      <c r="EZ88" s="46"/>
    </row>
    <row r="89" spans="13:156" ht="12.75" customHeight="1" x14ac:dyDescent="0.2">
      <c r="M89" s="46"/>
      <c r="Z89" s="46"/>
      <c r="AM89" s="46"/>
      <c r="AZ89" s="46"/>
      <c r="BM89" s="46"/>
      <c r="BZ89" s="46"/>
      <c r="CM89" s="46"/>
      <c r="CZ89" s="46"/>
      <c r="DM89" s="46"/>
      <c r="DZ89" s="46"/>
      <c r="EM89" s="46"/>
      <c r="EZ89" s="46"/>
    </row>
    <row r="90" spans="13:156" ht="12.75" customHeight="1" x14ac:dyDescent="0.2">
      <c r="M90" s="46"/>
      <c r="Z90" s="46"/>
      <c r="AM90" s="46"/>
      <c r="AZ90" s="46"/>
      <c r="BM90" s="46"/>
      <c r="BZ90" s="46"/>
      <c r="CM90" s="46"/>
      <c r="CZ90" s="46"/>
      <c r="DM90" s="46"/>
      <c r="DZ90" s="46"/>
      <c r="EM90" s="46"/>
      <c r="EZ90" s="46"/>
    </row>
    <row r="91" spans="13:156" ht="12.75" customHeight="1" x14ac:dyDescent="0.2">
      <c r="M91" s="46"/>
      <c r="Z91" s="46"/>
      <c r="AM91" s="46"/>
      <c r="AZ91" s="46"/>
      <c r="BM91" s="46"/>
      <c r="BZ91" s="46"/>
      <c r="CM91" s="46"/>
      <c r="CZ91" s="46"/>
      <c r="DM91" s="46"/>
      <c r="DZ91" s="46"/>
      <c r="EM91" s="46"/>
      <c r="EZ91" s="46"/>
    </row>
    <row r="92" spans="13:156" ht="12.75" customHeight="1" x14ac:dyDescent="0.2">
      <c r="M92" s="46"/>
      <c r="Z92" s="46"/>
      <c r="AM92" s="46"/>
      <c r="AZ92" s="46"/>
      <c r="BM92" s="46"/>
      <c r="BZ92" s="46"/>
      <c r="CM92" s="46"/>
      <c r="CZ92" s="46"/>
      <c r="DM92" s="46"/>
      <c r="DZ92" s="46"/>
      <c r="EM92" s="46"/>
      <c r="EZ92" s="46"/>
    </row>
    <row r="93" spans="13:156" ht="12.75" customHeight="1" x14ac:dyDescent="0.2">
      <c r="M93" s="46"/>
      <c r="Z93" s="46"/>
      <c r="AM93" s="46"/>
      <c r="AZ93" s="46"/>
      <c r="BM93" s="46"/>
      <c r="BZ93" s="46"/>
      <c r="CM93" s="46"/>
      <c r="CZ93" s="46"/>
      <c r="DM93" s="46"/>
      <c r="DZ93" s="46"/>
      <c r="EM93" s="46"/>
      <c r="EZ93" s="46"/>
    </row>
    <row r="94" spans="13:156" ht="12.75" customHeight="1" x14ac:dyDescent="0.2">
      <c r="M94" s="46"/>
      <c r="Z94" s="46"/>
      <c r="AM94" s="46"/>
      <c r="AZ94" s="46"/>
      <c r="BM94" s="46"/>
      <c r="BZ94" s="46"/>
      <c r="CM94" s="46"/>
      <c r="CZ94" s="46"/>
      <c r="DM94" s="46"/>
      <c r="DZ94" s="46"/>
      <c r="EM94" s="46"/>
      <c r="EZ94" s="46"/>
    </row>
    <row r="95" spans="13:156" ht="12.75" customHeight="1" x14ac:dyDescent="0.2">
      <c r="M95" s="46"/>
      <c r="Z95" s="46"/>
      <c r="AM95" s="46"/>
      <c r="AZ95" s="46"/>
      <c r="BM95" s="46"/>
      <c r="BZ95" s="46"/>
      <c r="CM95" s="46"/>
      <c r="CZ95" s="46"/>
      <c r="DM95" s="46"/>
      <c r="DZ95" s="46"/>
      <c r="EM95" s="46"/>
      <c r="EZ95" s="46"/>
    </row>
    <row r="96" spans="13:156" ht="12.75" customHeight="1" x14ac:dyDescent="0.2">
      <c r="M96" s="46"/>
      <c r="Z96" s="46"/>
      <c r="AM96" s="46"/>
      <c r="AZ96" s="46"/>
      <c r="BM96" s="46"/>
      <c r="BZ96" s="46"/>
      <c r="CM96" s="46"/>
      <c r="CZ96" s="46"/>
      <c r="DM96" s="46"/>
      <c r="DZ96" s="46"/>
      <c r="EM96" s="46"/>
      <c r="EZ96" s="46"/>
    </row>
    <row r="97" spans="13:156" ht="12.75" customHeight="1" x14ac:dyDescent="0.2">
      <c r="M97" s="46"/>
      <c r="Z97" s="46"/>
      <c r="AM97" s="46"/>
      <c r="AZ97" s="46"/>
      <c r="BM97" s="46"/>
      <c r="BZ97" s="46"/>
      <c r="CM97" s="46"/>
      <c r="CZ97" s="46"/>
      <c r="DM97" s="46"/>
      <c r="DZ97" s="46"/>
      <c r="EM97" s="46"/>
      <c r="EZ97" s="46"/>
    </row>
    <row r="98" spans="13:156" ht="12.75" customHeight="1" x14ac:dyDescent="0.2">
      <c r="M98" s="46"/>
      <c r="Z98" s="46"/>
      <c r="AM98" s="46"/>
      <c r="AZ98" s="46"/>
      <c r="BM98" s="46"/>
      <c r="BZ98" s="46"/>
      <c r="CM98" s="46"/>
      <c r="CZ98" s="46"/>
      <c r="DM98" s="46"/>
      <c r="DZ98" s="46"/>
      <c r="EM98" s="46"/>
      <c r="EZ98" s="46"/>
    </row>
    <row r="99" spans="13:156" ht="12.75" customHeight="1" x14ac:dyDescent="0.2">
      <c r="M99" s="46"/>
      <c r="Z99" s="46"/>
      <c r="AM99" s="46"/>
      <c r="AZ99" s="46"/>
      <c r="BM99" s="46"/>
      <c r="BZ99" s="46"/>
      <c r="CM99" s="46"/>
      <c r="CZ99" s="46"/>
      <c r="DM99" s="46"/>
      <c r="DZ99" s="46"/>
      <c r="EM99" s="46"/>
      <c r="EZ99" s="46"/>
    </row>
    <row r="100" spans="13:156" ht="12.75" customHeight="1" x14ac:dyDescent="0.2">
      <c r="M100" s="46"/>
      <c r="Z100" s="46"/>
      <c r="AM100" s="46"/>
      <c r="AZ100" s="46"/>
      <c r="BM100" s="46"/>
      <c r="BZ100" s="46"/>
      <c r="CM100" s="46"/>
      <c r="CZ100" s="46"/>
      <c r="DM100" s="46"/>
      <c r="DZ100" s="46"/>
      <c r="EM100" s="46"/>
      <c r="EZ100" s="46"/>
    </row>
    <row r="101" spans="13:156" ht="12.75" customHeight="1" x14ac:dyDescent="0.2">
      <c r="M101" s="46"/>
      <c r="Z101" s="46"/>
      <c r="AM101" s="46"/>
      <c r="AZ101" s="46"/>
      <c r="BM101" s="46"/>
      <c r="BZ101" s="46"/>
      <c r="CM101" s="46"/>
      <c r="CZ101" s="46"/>
      <c r="DM101" s="46"/>
      <c r="DZ101" s="46"/>
      <c r="EM101" s="46"/>
      <c r="EZ101" s="46"/>
    </row>
    <row r="102" spans="13:156" ht="12.75" customHeight="1" x14ac:dyDescent="0.2">
      <c r="M102" s="46"/>
      <c r="Z102" s="46"/>
      <c r="AM102" s="46"/>
      <c r="AZ102" s="46"/>
      <c r="BM102" s="46"/>
      <c r="BZ102" s="46"/>
      <c r="CM102" s="46"/>
      <c r="CZ102" s="46"/>
      <c r="DM102" s="46"/>
      <c r="DZ102" s="46"/>
      <c r="EM102" s="46"/>
      <c r="EZ102" s="46"/>
    </row>
    <row r="103" spans="13:156" ht="12.75" customHeight="1" x14ac:dyDescent="0.2">
      <c r="M103" s="46"/>
      <c r="Z103" s="46"/>
      <c r="AM103" s="46"/>
      <c r="AZ103" s="46"/>
      <c r="BM103" s="46"/>
      <c r="BZ103" s="46"/>
      <c r="CM103" s="46"/>
      <c r="CZ103" s="46"/>
      <c r="DM103" s="46"/>
      <c r="DZ103" s="46"/>
      <c r="EM103" s="46"/>
      <c r="EZ103" s="46"/>
    </row>
    <row r="104" spans="13:156" ht="12.75" customHeight="1" x14ac:dyDescent="0.2">
      <c r="M104" s="46"/>
      <c r="Z104" s="46"/>
      <c r="AM104" s="46"/>
      <c r="AZ104" s="46"/>
      <c r="BM104" s="46"/>
      <c r="BZ104" s="46"/>
      <c r="CM104" s="46"/>
      <c r="CZ104" s="46"/>
      <c r="DM104" s="46"/>
      <c r="DZ104" s="46"/>
      <c r="EM104" s="46"/>
      <c r="EZ104" s="46"/>
    </row>
    <row r="105" spans="13:156" ht="12.75" customHeight="1" x14ac:dyDescent="0.2">
      <c r="M105" s="46"/>
      <c r="Z105" s="46"/>
      <c r="AM105" s="46"/>
      <c r="AZ105" s="46"/>
      <c r="BM105" s="46"/>
      <c r="BZ105" s="46"/>
      <c r="CM105" s="46"/>
      <c r="CZ105" s="46"/>
      <c r="DM105" s="46"/>
      <c r="DZ105" s="46"/>
      <c r="EM105" s="46"/>
      <c r="EZ105" s="46"/>
    </row>
    <row r="106" spans="13:156" ht="12.75" customHeight="1" x14ac:dyDescent="0.2">
      <c r="M106" s="46"/>
      <c r="Z106" s="46"/>
      <c r="AM106" s="46"/>
      <c r="AZ106" s="46"/>
      <c r="BM106" s="46"/>
      <c r="BZ106" s="46"/>
      <c r="CM106" s="46"/>
      <c r="CZ106" s="46"/>
      <c r="DM106" s="46"/>
      <c r="DZ106" s="46"/>
      <c r="EM106" s="46"/>
      <c r="EZ106" s="46"/>
    </row>
    <row r="107" spans="13:156" ht="12.75" customHeight="1" x14ac:dyDescent="0.2">
      <c r="M107" s="46"/>
      <c r="Z107" s="46"/>
      <c r="AM107" s="46"/>
      <c r="AZ107" s="46"/>
      <c r="BM107" s="46"/>
      <c r="BZ107" s="46"/>
      <c r="CM107" s="46"/>
      <c r="CZ107" s="46"/>
      <c r="DM107" s="46"/>
      <c r="DZ107" s="46"/>
      <c r="EM107" s="46"/>
      <c r="EZ107" s="46"/>
    </row>
    <row r="108" spans="13:156" ht="12.75" customHeight="1" x14ac:dyDescent="0.2">
      <c r="M108" s="46"/>
      <c r="Z108" s="46"/>
      <c r="AM108" s="46"/>
      <c r="AZ108" s="46"/>
      <c r="BM108" s="46"/>
      <c r="BZ108" s="46"/>
      <c r="CM108" s="46"/>
      <c r="CZ108" s="46"/>
      <c r="DM108" s="46"/>
      <c r="DZ108" s="46"/>
      <c r="EM108" s="46"/>
      <c r="EZ108" s="46"/>
    </row>
    <row r="109" spans="13:156" ht="12.75" customHeight="1" x14ac:dyDescent="0.2">
      <c r="M109" s="46"/>
      <c r="Z109" s="46"/>
      <c r="AM109" s="46"/>
      <c r="AZ109" s="46"/>
      <c r="BM109" s="46"/>
      <c r="BZ109" s="46"/>
      <c r="CM109" s="46"/>
      <c r="CZ109" s="46"/>
      <c r="DM109" s="46"/>
      <c r="DZ109" s="46"/>
      <c r="EM109" s="46"/>
      <c r="EZ109" s="46"/>
    </row>
    <row r="110" spans="13:156" ht="12.75" customHeight="1" x14ac:dyDescent="0.2">
      <c r="M110" s="46"/>
      <c r="Z110" s="46"/>
      <c r="AM110" s="46"/>
      <c r="AZ110" s="46"/>
      <c r="BM110" s="46"/>
      <c r="BZ110" s="46"/>
      <c r="CM110" s="46"/>
      <c r="CZ110" s="46"/>
      <c r="DM110" s="46"/>
      <c r="DZ110" s="46"/>
      <c r="EM110" s="46"/>
      <c r="EZ110" s="46"/>
    </row>
    <row r="111" spans="13:156" ht="12.75" customHeight="1" x14ac:dyDescent="0.2">
      <c r="M111" s="46"/>
      <c r="Z111" s="46"/>
      <c r="AM111" s="46"/>
      <c r="AZ111" s="46"/>
      <c r="BM111" s="46"/>
      <c r="BZ111" s="46"/>
      <c r="CM111" s="46"/>
      <c r="CZ111" s="46"/>
      <c r="DM111" s="46"/>
      <c r="DZ111" s="46"/>
      <c r="EM111" s="46"/>
      <c r="EZ111" s="46"/>
    </row>
    <row r="112" spans="13:156" ht="12.75" customHeight="1" x14ac:dyDescent="0.2">
      <c r="M112" s="46"/>
      <c r="Z112" s="46"/>
      <c r="AM112" s="46"/>
      <c r="AZ112" s="46"/>
      <c r="BM112" s="46"/>
      <c r="BZ112" s="46"/>
      <c r="CM112" s="46"/>
      <c r="CZ112" s="46"/>
      <c r="DM112" s="46"/>
      <c r="DZ112" s="46"/>
      <c r="EM112" s="46"/>
      <c r="EZ112" s="46"/>
    </row>
    <row r="113" spans="13:156" ht="12.75" customHeight="1" x14ac:dyDescent="0.2">
      <c r="M113" s="46"/>
      <c r="Z113" s="46"/>
      <c r="AM113" s="46"/>
      <c r="AZ113" s="46"/>
      <c r="BM113" s="46"/>
      <c r="BZ113" s="46"/>
      <c r="CM113" s="46"/>
      <c r="CZ113" s="46"/>
      <c r="DM113" s="46"/>
      <c r="DZ113" s="46"/>
      <c r="EM113" s="46"/>
      <c r="EZ113" s="46"/>
    </row>
    <row r="114" spans="13:156" ht="12.75" customHeight="1" x14ac:dyDescent="0.2">
      <c r="M114" s="46"/>
      <c r="Z114" s="46"/>
      <c r="AM114" s="46"/>
      <c r="AZ114" s="46"/>
      <c r="BM114" s="46"/>
      <c r="BZ114" s="46"/>
      <c r="CM114" s="46"/>
      <c r="CZ114" s="46"/>
      <c r="DM114" s="46"/>
      <c r="DZ114" s="46"/>
      <c r="EM114" s="46"/>
      <c r="EZ114" s="46"/>
    </row>
    <row r="115" spans="13:156" ht="12.75" customHeight="1" x14ac:dyDescent="0.2">
      <c r="M115" s="46"/>
      <c r="Z115" s="46"/>
      <c r="AM115" s="46"/>
      <c r="AZ115" s="46"/>
      <c r="BM115" s="46"/>
      <c r="BZ115" s="46"/>
      <c r="CM115" s="46"/>
      <c r="CZ115" s="46"/>
      <c r="DM115" s="46"/>
      <c r="DZ115" s="46"/>
      <c r="EM115" s="46"/>
      <c r="EZ115" s="46"/>
    </row>
    <row r="116" spans="13:156" ht="12.75" customHeight="1" x14ac:dyDescent="0.2">
      <c r="M116" s="46"/>
      <c r="Z116" s="46"/>
      <c r="AM116" s="46"/>
      <c r="AZ116" s="46"/>
      <c r="BM116" s="46"/>
      <c r="BZ116" s="46"/>
      <c r="CM116" s="46"/>
      <c r="CZ116" s="46"/>
      <c r="DM116" s="46"/>
      <c r="DZ116" s="46"/>
      <c r="EM116" s="46"/>
      <c r="EZ116" s="46"/>
    </row>
    <row r="117" spans="13:156" ht="12.75" customHeight="1" x14ac:dyDescent="0.2">
      <c r="M117" s="46"/>
      <c r="Z117" s="46"/>
      <c r="AM117" s="46"/>
      <c r="AZ117" s="46"/>
      <c r="BM117" s="46"/>
      <c r="BZ117" s="46"/>
      <c r="CM117" s="46"/>
      <c r="CZ117" s="46"/>
      <c r="DM117" s="46"/>
      <c r="DZ117" s="46"/>
      <c r="EM117" s="46"/>
      <c r="EZ117" s="46"/>
    </row>
    <row r="118" spans="13:156" ht="12.75" customHeight="1" x14ac:dyDescent="0.2">
      <c r="M118" s="46"/>
      <c r="Z118" s="46"/>
      <c r="AM118" s="46"/>
      <c r="AZ118" s="46"/>
      <c r="BM118" s="46"/>
      <c r="BZ118" s="46"/>
      <c r="CM118" s="46"/>
      <c r="CZ118" s="46"/>
      <c r="DM118" s="46"/>
      <c r="DZ118" s="46"/>
      <c r="EM118" s="46"/>
      <c r="EZ118" s="46"/>
    </row>
    <row r="119" spans="13:156" ht="12.75" customHeight="1" x14ac:dyDescent="0.2">
      <c r="M119" s="46"/>
      <c r="Z119" s="46"/>
      <c r="AM119" s="46"/>
      <c r="AZ119" s="46"/>
      <c r="BM119" s="46"/>
      <c r="BZ119" s="46"/>
      <c r="CM119" s="46"/>
      <c r="CZ119" s="46"/>
      <c r="DM119" s="46"/>
      <c r="DZ119" s="46"/>
      <c r="EM119" s="46"/>
      <c r="EZ119" s="46"/>
    </row>
    <row r="120" spans="13:156" ht="12.75" customHeight="1" x14ac:dyDescent="0.2">
      <c r="M120" s="46"/>
      <c r="Z120" s="46"/>
      <c r="AM120" s="46"/>
      <c r="AZ120" s="46"/>
      <c r="BM120" s="46"/>
      <c r="BZ120" s="46"/>
      <c r="CM120" s="46"/>
      <c r="CZ120" s="46"/>
      <c r="DM120" s="46"/>
      <c r="DZ120" s="46"/>
      <c r="EM120" s="46"/>
      <c r="EZ120" s="46"/>
    </row>
    <row r="121" spans="13:156" ht="12.75" customHeight="1" x14ac:dyDescent="0.2">
      <c r="M121" s="46"/>
      <c r="Z121" s="46"/>
      <c r="AM121" s="46"/>
      <c r="AZ121" s="46"/>
      <c r="BM121" s="46"/>
      <c r="BZ121" s="46"/>
      <c r="CM121" s="46"/>
      <c r="CZ121" s="46"/>
      <c r="DM121" s="46"/>
      <c r="DZ121" s="46"/>
      <c r="EM121" s="46"/>
      <c r="EZ121" s="46"/>
    </row>
    <row r="122" spans="13:156" ht="12.75" customHeight="1" x14ac:dyDescent="0.2">
      <c r="M122" s="46"/>
      <c r="Z122" s="46"/>
      <c r="AM122" s="46"/>
      <c r="AZ122" s="46"/>
      <c r="BM122" s="46"/>
      <c r="BZ122" s="46"/>
      <c r="CM122" s="46"/>
      <c r="CZ122" s="46"/>
      <c r="DM122" s="46"/>
      <c r="DZ122" s="46"/>
      <c r="EM122" s="46"/>
      <c r="EZ122" s="46"/>
    </row>
    <row r="123" spans="13:156" ht="12.75" customHeight="1" x14ac:dyDescent="0.2">
      <c r="M123" s="46"/>
      <c r="Z123" s="46"/>
      <c r="AM123" s="46"/>
      <c r="AZ123" s="46"/>
      <c r="BM123" s="46"/>
      <c r="BZ123" s="46"/>
      <c r="CM123" s="46"/>
      <c r="CZ123" s="46"/>
      <c r="DM123" s="46"/>
      <c r="DZ123" s="46"/>
      <c r="EM123" s="46"/>
      <c r="EZ123" s="46"/>
    </row>
    <row r="124" spans="13:156" ht="12.75" customHeight="1" x14ac:dyDescent="0.2">
      <c r="M124" s="46"/>
      <c r="Z124" s="46"/>
      <c r="AM124" s="46"/>
      <c r="AZ124" s="46"/>
      <c r="BM124" s="46"/>
      <c r="BZ124" s="46"/>
      <c r="CM124" s="46"/>
      <c r="CZ124" s="46"/>
      <c r="DM124" s="46"/>
      <c r="DZ124" s="46"/>
      <c r="EM124" s="46"/>
      <c r="EZ124" s="46"/>
    </row>
    <row r="125" spans="13:156" ht="12.75" customHeight="1" x14ac:dyDescent="0.2">
      <c r="M125" s="46"/>
      <c r="Z125" s="46"/>
      <c r="AM125" s="46"/>
      <c r="AZ125" s="46"/>
      <c r="BM125" s="46"/>
      <c r="BZ125" s="46"/>
      <c r="CM125" s="46"/>
      <c r="CZ125" s="46"/>
      <c r="DM125" s="46"/>
      <c r="DZ125" s="46"/>
      <c r="EM125" s="46"/>
      <c r="EZ125" s="46"/>
    </row>
    <row r="126" spans="13:156" ht="12.75" customHeight="1" x14ac:dyDescent="0.2">
      <c r="M126" s="46"/>
      <c r="Z126" s="46"/>
      <c r="AM126" s="46"/>
      <c r="AZ126" s="46"/>
      <c r="BM126" s="46"/>
      <c r="BZ126" s="46"/>
      <c r="CM126" s="46"/>
      <c r="CZ126" s="46"/>
      <c r="DM126" s="46"/>
      <c r="DZ126" s="46"/>
      <c r="EM126" s="46"/>
      <c r="EZ126" s="46"/>
    </row>
    <row r="127" spans="13:156" ht="12.75" customHeight="1" x14ac:dyDescent="0.2">
      <c r="M127" s="46"/>
      <c r="Z127" s="46"/>
      <c r="AM127" s="46"/>
      <c r="AZ127" s="46"/>
      <c r="BM127" s="46"/>
      <c r="BZ127" s="46"/>
      <c r="CM127" s="46"/>
      <c r="CZ127" s="46"/>
      <c r="DM127" s="46"/>
      <c r="DZ127" s="46"/>
      <c r="EM127" s="46"/>
      <c r="EZ127" s="46"/>
    </row>
    <row r="128" spans="13:156" ht="12.75" customHeight="1" x14ac:dyDescent="0.2">
      <c r="M128" s="46"/>
      <c r="Z128" s="46"/>
      <c r="AM128" s="46"/>
      <c r="AZ128" s="46"/>
      <c r="BM128" s="46"/>
      <c r="BZ128" s="46"/>
      <c r="CM128" s="46"/>
      <c r="CZ128" s="46"/>
      <c r="DM128" s="46"/>
      <c r="DZ128" s="46"/>
      <c r="EM128" s="46"/>
      <c r="EZ128" s="46"/>
    </row>
    <row r="129" spans="13:156" ht="12.75" customHeight="1" x14ac:dyDescent="0.2">
      <c r="M129" s="46"/>
      <c r="Z129" s="46"/>
      <c r="AM129" s="46"/>
      <c r="AZ129" s="46"/>
      <c r="BM129" s="46"/>
      <c r="BZ129" s="46"/>
      <c r="CM129" s="46"/>
      <c r="CZ129" s="46"/>
      <c r="DM129" s="46"/>
      <c r="DZ129" s="46"/>
      <c r="EM129" s="46"/>
      <c r="EZ129" s="46"/>
    </row>
    <row r="130" spans="13:156" ht="12.75" customHeight="1" x14ac:dyDescent="0.2">
      <c r="M130" s="46"/>
      <c r="Z130" s="46"/>
      <c r="AM130" s="46"/>
      <c r="AZ130" s="46"/>
      <c r="BM130" s="46"/>
      <c r="BZ130" s="46"/>
      <c r="CM130" s="46"/>
      <c r="CZ130" s="46"/>
      <c r="DM130" s="46"/>
      <c r="DZ130" s="46"/>
      <c r="EM130" s="46"/>
      <c r="EZ130" s="46"/>
    </row>
    <row r="131" spans="13:156" ht="12.75" customHeight="1" x14ac:dyDescent="0.2">
      <c r="M131" s="46"/>
      <c r="Z131" s="46"/>
      <c r="AM131" s="46"/>
      <c r="AZ131" s="46"/>
      <c r="BM131" s="46"/>
      <c r="BZ131" s="46"/>
      <c r="CM131" s="46"/>
      <c r="CZ131" s="46"/>
      <c r="DM131" s="46"/>
      <c r="DZ131" s="46"/>
      <c r="EM131" s="46"/>
      <c r="EZ131" s="46"/>
    </row>
    <row r="132" spans="13:156" ht="12.75" customHeight="1" x14ac:dyDescent="0.2">
      <c r="M132" s="46"/>
      <c r="Z132" s="46"/>
      <c r="AM132" s="46"/>
      <c r="AZ132" s="46"/>
      <c r="BM132" s="46"/>
      <c r="BZ132" s="46"/>
      <c r="CM132" s="46"/>
      <c r="CZ132" s="46"/>
      <c r="DM132" s="46"/>
      <c r="DZ132" s="46"/>
      <c r="EM132" s="46"/>
      <c r="EZ132" s="46"/>
    </row>
    <row r="133" spans="13:156" ht="12.75" customHeight="1" x14ac:dyDescent="0.2">
      <c r="M133" s="46"/>
      <c r="Z133" s="46"/>
      <c r="AM133" s="46"/>
      <c r="AZ133" s="46"/>
      <c r="BM133" s="46"/>
      <c r="BZ133" s="46"/>
      <c r="CM133" s="46"/>
      <c r="CZ133" s="46"/>
      <c r="DM133" s="46"/>
      <c r="DZ133" s="46"/>
      <c r="EM133" s="46"/>
      <c r="EZ133" s="46"/>
    </row>
    <row r="134" spans="13:156" ht="12.75" customHeight="1" x14ac:dyDescent="0.2">
      <c r="M134" s="46"/>
      <c r="Z134" s="46"/>
      <c r="AM134" s="46"/>
      <c r="AZ134" s="46"/>
      <c r="BM134" s="46"/>
      <c r="BZ134" s="46"/>
      <c r="CM134" s="46"/>
      <c r="CZ134" s="46"/>
      <c r="DM134" s="46"/>
      <c r="DZ134" s="46"/>
      <c r="EM134" s="46"/>
      <c r="EZ134" s="46"/>
    </row>
    <row r="135" spans="13:156" ht="12.75" customHeight="1" x14ac:dyDescent="0.2">
      <c r="M135" s="46"/>
      <c r="Z135" s="46"/>
      <c r="AM135" s="46"/>
      <c r="AZ135" s="46"/>
      <c r="BM135" s="46"/>
      <c r="BZ135" s="46"/>
      <c r="CM135" s="46"/>
      <c r="CZ135" s="46"/>
      <c r="DM135" s="46"/>
      <c r="DZ135" s="46"/>
      <c r="EM135" s="46"/>
      <c r="EZ135" s="46"/>
    </row>
    <row r="136" spans="13:156" ht="12.75" customHeight="1" x14ac:dyDescent="0.2">
      <c r="M136" s="46"/>
      <c r="Z136" s="46"/>
      <c r="AM136" s="46"/>
      <c r="AZ136" s="46"/>
      <c r="BM136" s="46"/>
      <c r="BZ136" s="46"/>
      <c r="CM136" s="46"/>
      <c r="CZ136" s="46"/>
      <c r="DM136" s="46"/>
      <c r="DZ136" s="46"/>
      <c r="EM136" s="46"/>
      <c r="EZ136" s="46"/>
    </row>
    <row r="137" spans="13:156" ht="12.75" customHeight="1" x14ac:dyDescent="0.2">
      <c r="M137" s="46"/>
      <c r="Z137" s="46"/>
      <c r="AM137" s="46"/>
      <c r="AZ137" s="46"/>
      <c r="BM137" s="46"/>
      <c r="BZ137" s="46"/>
      <c r="CM137" s="46"/>
      <c r="CZ137" s="46"/>
      <c r="DM137" s="46"/>
      <c r="DZ137" s="46"/>
      <c r="EM137" s="46"/>
      <c r="EZ137" s="46"/>
    </row>
    <row r="138" spans="13:156" ht="12.75" customHeight="1" x14ac:dyDescent="0.2">
      <c r="M138" s="46"/>
      <c r="Z138" s="46"/>
      <c r="AM138" s="46"/>
      <c r="AZ138" s="46"/>
      <c r="BM138" s="46"/>
      <c r="BZ138" s="46"/>
      <c r="CM138" s="46"/>
      <c r="CZ138" s="46"/>
      <c r="DM138" s="46"/>
      <c r="DZ138" s="46"/>
      <c r="EM138" s="46"/>
      <c r="EZ138" s="46"/>
    </row>
    <row r="139" spans="13:156" ht="12.75" customHeight="1" x14ac:dyDescent="0.2">
      <c r="M139" s="46"/>
      <c r="Z139" s="46"/>
      <c r="AM139" s="46"/>
      <c r="AZ139" s="46"/>
      <c r="BM139" s="46"/>
      <c r="BZ139" s="46"/>
      <c r="CM139" s="46"/>
      <c r="CZ139" s="46"/>
      <c r="DM139" s="46"/>
      <c r="DZ139" s="46"/>
      <c r="EM139" s="46"/>
      <c r="EZ139" s="46"/>
    </row>
    <row r="140" spans="13:156" ht="12.75" customHeight="1" x14ac:dyDescent="0.2">
      <c r="M140" s="46"/>
      <c r="Z140" s="46"/>
      <c r="AM140" s="46"/>
      <c r="AZ140" s="46"/>
      <c r="BM140" s="46"/>
      <c r="BZ140" s="46"/>
      <c r="CM140" s="46"/>
      <c r="CZ140" s="46"/>
      <c r="DM140" s="46"/>
      <c r="DZ140" s="46"/>
      <c r="EM140" s="46"/>
      <c r="EZ140" s="46"/>
    </row>
    <row r="141" spans="13:156" ht="12.75" customHeight="1" x14ac:dyDescent="0.2">
      <c r="M141" s="46"/>
      <c r="Z141" s="46"/>
      <c r="AM141" s="46"/>
      <c r="AZ141" s="46"/>
      <c r="BM141" s="46"/>
      <c r="BZ141" s="46"/>
      <c r="CM141" s="46"/>
      <c r="CZ141" s="46"/>
      <c r="DM141" s="46"/>
      <c r="DZ141" s="46"/>
      <c r="EM141" s="46"/>
      <c r="EZ141" s="46"/>
    </row>
    <row r="142" spans="13:156" ht="12.75" customHeight="1" x14ac:dyDescent="0.2">
      <c r="M142" s="46"/>
      <c r="Z142" s="46"/>
      <c r="AM142" s="46"/>
      <c r="AZ142" s="46"/>
      <c r="BM142" s="46"/>
      <c r="BZ142" s="46"/>
      <c r="CM142" s="46"/>
      <c r="CZ142" s="46"/>
      <c r="DM142" s="46"/>
      <c r="DZ142" s="46"/>
      <c r="EM142" s="46"/>
      <c r="EZ142" s="46"/>
    </row>
    <row r="143" spans="13:156" ht="12.75" customHeight="1" x14ac:dyDescent="0.2">
      <c r="M143" s="46"/>
      <c r="Z143" s="46"/>
      <c r="AM143" s="46"/>
      <c r="AZ143" s="46"/>
      <c r="BM143" s="46"/>
      <c r="BZ143" s="46"/>
      <c r="CM143" s="46"/>
      <c r="CZ143" s="46"/>
      <c r="DM143" s="46"/>
      <c r="DZ143" s="46"/>
      <c r="EM143" s="46"/>
      <c r="EZ143" s="46"/>
    </row>
    <row r="144" spans="13:156" ht="12.75" customHeight="1" x14ac:dyDescent="0.2">
      <c r="M144" s="46"/>
      <c r="Z144" s="46"/>
      <c r="AM144" s="46"/>
      <c r="AZ144" s="46"/>
      <c r="BM144" s="46"/>
      <c r="BZ144" s="46"/>
      <c r="CM144" s="46"/>
      <c r="CZ144" s="46"/>
      <c r="DM144" s="46"/>
      <c r="DZ144" s="46"/>
      <c r="EM144" s="46"/>
      <c r="EZ144" s="46"/>
    </row>
    <row r="145" spans="13:156" ht="12.75" customHeight="1" x14ac:dyDescent="0.2">
      <c r="M145" s="46"/>
      <c r="Z145" s="46"/>
      <c r="AM145" s="46"/>
      <c r="AZ145" s="46"/>
      <c r="BM145" s="46"/>
      <c r="BZ145" s="46"/>
      <c r="CM145" s="46"/>
      <c r="CZ145" s="46"/>
      <c r="DM145" s="46"/>
      <c r="DZ145" s="46"/>
      <c r="EM145" s="46"/>
      <c r="EZ145" s="46"/>
    </row>
    <row r="146" spans="13:156" ht="12.75" customHeight="1" x14ac:dyDescent="0.2">
      <c r="M146" s="46"/>
      <c r="Z146" s="46"/>
      <c r="AM146" s="46"/>
      <c r="AZ146" s="46"/>
      <c r="BM146" s="46"/>
      <c r="BZ146" s="46"/>
      <c r="CM146" s="46"/>
      <c r="CZ146" s="46"/>
      <c r="DM146" s="46"/>
      <c r="DZ146" s="46"/>
      <c r="EM146" s="46"/>
      <c r="EZ146" s="46"/>
    </row>
    <row r="147" spans="13:156" ht="12.75" customHeight="1" x14ac:dyDescent="0.2">
      <c r="M147" s="46"/>
      <c r="Z147" s="46"/>
      <c r="AM147" s="46"/>
      <c r="AZ147" s="46"/>
      <c r="BM147" s="46"/>
      <c r="BZ147" s="46"/>
      <c r="CM147" s="46"/>
      <c r="CZ147" s="46"/>
      <c r="DM147" s="46"/>
      <c r="DZ147" s="46"/>
      <c r="EM147" s="46"/>
      <c r="EZ147" s="46"/>
    </row>
    <row r="148" spans="13:156" ht="12.75" customHeight="1" x14ac:dyDescent="0.2">
      <c r="M148" s="46"/>
      <c r="Z148" s="46"/>
      <c r="AM148" s="46"/>
      <c r="AZ148" s="46"/>
      <c r="BM148" s="46"/>
      <c r="BZ148" s="46"/>
      <c r="CM148" s="46"/>
      <c r="CZ148" s="46"/>
      <c r="DM148" s="46"/>
      <c r="DZ148" s="46"/>
      <c r="EM148" s="46"/>
      <c r="EZ148" s="46"/>
    </row>
    <row r="149" spans="13:156" ht="12.75" customHeight="1" x14ac:dyDescent="0.2">
      <c r="M149" s="46"/>
      <c r="Z149" s="46"/>
      <c r="AM149" s="46"/>
      <c r="AZ149" s="46"/>
      <c r="BM149" s="46"/>
      <c r="BZ149" s="46"/>
      <c r="CM149" s="46"/>
      <c r="CZ149" s="46"/>
      <c r="DM149" s="46"/>
      <c r="DZ149" s="46"/>
      <c r="EM149" s="46"/>
      <c r="EZ149" s="46"/>
    </row>
    <row r="150" spans="13:156" ht="12.75" customHeight="1" x14ac:dyDescent="0.2">
      <c r="M150" s="46"/>
      <c r="Z150" s="46"/>
      <c r="AM150" s="46"/>
      <c r="AZ150" s="46"/>
      <c r="BM150" s="46"/>
      <c r="BZ150" s="46"/>
      <c r="CM150" s="46"/>
      <c r="CZ150" s="46"/>
      <c r="DM150" s="46"/>
      <c r="DZ150" s="46"/>
      <c r="EM150" s="46"/>
      <c r="EZ150" s="46"/>
    </row>
    <row r="151" spans="13:156" ht="12.75" customHeight="1" x14ac:dyDescent="0.2">
      <c r="M151" s="46"/>
      <c r="Z151" s="46"/>
      <c r="AM151" s="46"/>
      <c r="AZ151" s="46"/>
      <c r="BM151" s="46"/>
      <c r="BZ151" s="46"/>
      <c r="CM151" s="46"/>
      <c r="CZ151" s="46"/>
      <c r="DM151" s="46"/>
      <c r="DZ151" s="46"/>
      <c r="EM151" s="46"/>
      <c r="EZ151" s="46"/>
    </row>
    <row r="152" spans="13:156" ht="12.75" customHeight="1" x14ac:dyDescent="0.2">
      <c r="M152" s="46"/>
      <c r="Z152" s="46"/>
      <c r="AM152" s="46"/>
      <c r="AZ152" s="46"/>
      <c r="BM152" s="46"/>
      <c r="BZ152" s="46"/>
      <c r="CM152" s="46"/>
      <c r="CZ152" s="46"/>
      <c r="DM152" s="46"/>
      <c r="DZ152" s="46"/>
      <c r="EM152" s="46"/>
      <c r="EZ152" s="46"/>
    </row>
    <row r="153" spans="13:156" ht="12.75" customHeight="1" x14ac:dyDescent="0.2">
      <c r="M153" s="46"/>
      <c r="Z153" s="46"/>
      <c r="AM153" s="46"/>
      <c r="AZ153" s="46"/>
      <c r="BM153" s="46"/>
      <c r="BZ153" s="46"/>
      <c r="CM153" s="46"/>
      <c r="CZ153" s="46"/>
      <c r="DM153" s="46"/>
      <c r="DZ153" s="46"/>
      <c r="EM153" s="46"/>
      <c r="EZ153" s="46"/>
    </row>
    <row r="154" spans="13:156" ht="12.75" customHeight="1" x14ac:dyDescent="0.2">
      <c r="M154" s="46"/>
      <c r="Z154" s="46"/>
      <c r="AM154" s="46"/>
      <c r="AZ154" s="46"/>
      <c r="BM154" s="46"/>
      <c r="BZ154" s="46"/>
      <c r="CM154" s="46"/>
      <c r="CZ154" s="46"/>
      <c r="DM154" s="46"/>
      <c r="DZ154" s="46"/>
      <c r="EM154" s="46"/>
      <c r="EZ154" s="46"/>
    </row>
    <row r="155" spans="13:156" ht="12.75" customHeight="1" x14ac:dyDescent="0.2">
      <c r="M155" s="46"/>
      <c r="Z155" s="46"/>
      <c r="AM155" s="46"/>
      <c r="AZ155" s="46"/>
      <c r="BM155" s="46"/>
      <c r="BZ155" s="46"/>
      <c r="CM155" s="46"/>
      <c r="CZ155" s="46"/>
      <c r="DM155" s="46"/>
      <c r="DZ155" s="46"/>
      <c r="EM155" s="46"/>
      <c r="EZ155" s="46"/>
    </row>
    <row r="156" spans="13:156" ht="12.75" customHeight="1" x14ac:dyDescent="0.2">
      <c r="M156" s="46"/>
      <c r="Z156" s="46"/>
      <c r="AM156" s="46"/>
      <c r="AZ156" s="46"/>
      <c r="BM156" s="46"/>
      <c r="BZ156" s="46"/>
      <c r="CM156" s="46"/>
      <c r="CZ156" s="46"/>
      <c r="DM156" s="46"/>
      <c r="DZ156" s="46"/>
      <c r="EM156" s="46"/>
      <c r="EZ156" s="46"/>
    </row>
    <row r="157" spans="13:156" ht="12.75" customHeight="1" x14ac:dyDescent="0.2">
      <c r="M157" s="46"/>
      <c r="Z157" s="46"/>
      <c r="AM157" s="46"/>
      <c r="AZ157" s="46"/>
      <c r="BM157" s="46"/>
      <c r="BZ157" s="46"/>
      <c r="CM157" s="46"/>
      <c r="CZ157" s="46"/>
      <c r="DM157" s="46"/>
      <c r="DZ157" s="46"/>
      <c r="EM157" s="46"/>
      <c r="EZ157" s="46"/>
    </row>
    <row r="158" spans="13:156" ht="12.75" customHeight="1" x14ac:dyDescent="0.2">
      <c r="M158" s="46"/>
      <c r="Z158" s="46"/>
      <c r="AM158" s="46"/>
      <c r="AZ158" s="46"/>
      <c r="BM158" s="46"/>
      <c r="BZ158" s="46"/>
      <c r="CM158" s="46"/>
      <c r="CZ158" s="46"/>
      <c r="DM158" s="46"/>
      <c r="DZ158" s="46"/>
      <c r="EM158" s="46"/>
      <c r="EZ158" s="46"/>
    </row>
    <row r="159" spans="13:156" ht="12.75" customHeight="1" x14ac:dyDescent="0.2">
      <c r="M159" s="46"/>
      <c r="Z159" s="46"/>
      <c r="AM159" s="46"/>
      <c r="AZ159" s="46"/>
      <c r="BM159" s="46"/>
      <c r="BZ159" s="46"/>
      <c r="CM159" s="46"/>
      <c r="CZ159" s="46"/>
      <c r="DM159" s="46"/>
      <c r="DZ159" s="46"/>
      <c r="EM159" s="46"/>
      <c r="EZ159" s="46"/>
    </row>
    <row r="160" spans="13:156" ht="12.75" customHeight="1" x14ac:dyDescent="0.2">
      <c r="M160" s="46"/>
      <c r="Z160" s="46"/>
      <c r="AM160" s="46"/>
      <c r="AZ160" s="46"/>
      <c r="BM160" s="46"/>
      <c r="BZ160" s="46"/>
      <c r="CM160" s="46"/>
      <c r="CZ160" s="46"/>
      <c r="DM160" s="46"/>
      <c r="DZ160" s="46"/>
      <c r="EM160" s="46"/>
      <c r="EZ160" s="46"/>
    </row>
    <row r="161" spans="13:156" ht="12.75" customHeight="1" x14ac:dyDescent="0.2">
      <c r="M161" s="46"/>
      <c r="Z161" s="46"/>
      <c r="AM161" s="46"/>
      <c r="AZ161" s="46"/>
      <c r="BM161" s="46"/>
      <c r="BZ161" s="46"/>
      <c r="CM161" s="46"/>
      <c r="CZ161" s="46"/>
      <c r="DM161" s="46"/>
      <c r="DZ161" s="46"/>
      <c r="EM161" s="46"/>
      <c r="EZ161" s="46"/>
    </row>
    <row r="162" spans="13:156" ht="12.75" customHeight="1" x14ac:dyDescent="0.2">
      <c r="M162" s="46"/>
      <c r="Z162" s="46"/>
      <c r="AM162" s="46"/>
      <c r="AZ162" s="46"/>
      <c r="BM162" s="46"/>
      <c r="BZ162" s="46"/>
      <c r="CM162" s="46"/>
      <c r="CZ162" s="46"/>
      <c r="DM162" s="46"/>
      <c r="DZ162" s="46"/>
      <c r="EM162" s="46"/>
      <c r="EZ162" s="46"/>
    </row>
    <row r="163" spans="13:156" ht="12.75" customHeight="1" x14ac:dyDescent="0.2">
      <c r="M163" s="46"/>
      <c r="Z163" s="46"/>
      <c r="AM163" s="46"/>
      <c r="AZ163" s="46"/>
      <c r="BM163" s="46"/>
      <c r="BZ163" s="46"/>
      <c r="CM163" s="46"/>
      <c r="CZ163" s="46"/>
      <c r="DM163" s="46"/>
      <c r="DZ163" s="46"/>
      <c r="EM163" s="46"/>
      <c r="EZ163" s="46"/>
    </row>
    <row r="164" spans="13:156" ht="12.75" customHeight="1" x14ac:dyDescent="0.2">
      <c r="M164" s="46"/>
      <c r="Z164" s="46"/>
      <c r="AM164" s="46"/>
      <c r="AZ164" s="46"/>
      <c r="BM164" s="46"/>
      <c r="BZ164" s="46"/>
      <c r="CM164" s="46"/>
      <c r="CZ164" s="46"/>
      <c r="DM164" s="46"/>
      <c r="DZ164" s="46"/>
      <c r="EM164" s="46"/>
      <c r="EZ164" s="46"/>
    </row>
    <row r="165" spans="13:156" ht="12.75" customHeight="1" x14ac:dyDescent="0.2">
      <c r="M165" s="46"/>
      <c r="Z165" s="46"/>
      <c r="AM165" s="46"/>
      <c r="AZ165" s="46"/>
      <c r="BM165" s="46"/>
      <c r="BZ165" s="46"/>
      <c r="CM165" s="46"/>
      <c r="CZ165" s="46"/>
      <c r="DM165" s="46"/>
      <c r="DZ165" s="46"/>
      <c r="EM165" s="46"/>
      <c r="EZ165" s="46"/>
    </row>
    <row r="166" spans="13:156" ht="12.75" customHeight="1" x14ac:dyDescent="0.2">
      <c r="M166" s="46"/>
      <c r="Z166" s="46"/>
      <c r="AM166" s="46"/>
      <c r="AZ166" s="46"/>
      <c r="BM166" s="46"/>
      <c r="BZ166" s="46"/>
      <c r="CM166" s="46"/>
      <c r="CZ166" s="46"/>
      <c r="DM166" s="46"/>
      <c r="DZ166" s="46"/>
      <c r="EM166" s="46"/>
      <c r="EZ166" s="46"/>
    </row>
    <row r="167" spans="13:156" ht="12.75" customHeight="1" x14ac:dyDescent="0.2">
      <c r="M167" s="46"/>
      <c r="Z167" s="46"/>
      <c r="AM167" s="46"/>
      <c r="AZ167" s="46"/>
      <c r="BM167" s="46"/>
      <c r="BZ167" s="46"/>
      <c r="CM167" s="46"/>
      <c r="CZ167" s="46"/>
      <c r="DM167" s="46"/>
      <c r="DZ167" s="46"/>
      <c r="EM167" s="46"/>
      <c r="EZ167" s="46"/>
    </row>
    <row r="168" spans="13:156" ht="12.75" customHeight="1" x14ac:dyDescent="0.2">
      <c r="M168" s="46"/>
      <c r="Z168" s="46"/>
      <c r="AM168" s="46"/>
      <c r="AZ168" s="46"/>
      <c r="BM168" s="46"/>
      <c r="BZ168" s="46"/>
      <c r="CM168" s="46"/>
      <c r="CZ168" s="46"/>
      <c r="DM168" s="46"/>
      <c r="DZ168" s="46"/>
      <c r="EM168" s="46"/>
      <c r="EZ168" s="46"/>
    </row>
    <row r="169" spans="13:156" ht="12.75" customHeight="1" x14ac:dyDescent="0.2">
      <c r="M169" s="46"/>
      <c r="Z169" s="46"/>
      <c r="AM169" s="46"/>
      <c r="AZ169" s="46"/>
      <c r="BM169" s="46"/>
      <c r="BZ169" s="46"/>
      <c r="CM169" s="46"/>
      <c r="CZ169" s="46"/>
      <c r="DM169" s="46"/>
      <c r="DZ169" s="46"/>
      <c r="EM169" s="46"/>
      <c r="EZ169" s="46"/>
    </row>
    <row r="170" spans="13:156" ht="12.75" customHeight="1" x14ac:dyDescent="0.2">
      <c r="M170" s="46"/>
      <c r="Z170" s="46"/>
      <c r="AM170" s="46"/>
      <c r="AZ170" s="46"/>
      <c r="BM170" s="46"/>
      <c r="BZ170" s="46"/>
      <c r="CM170" s="46"/>
      <c r="CZ170" s="46"/>
      <c r="DM170" s="46"/>
      <c r="DZ170" s="46"/>
      <c r="EM170" s="46"/>
      <c r="EZ170" s="46"/>
    </row>
    <row r="171" spans="13:156" ht="12.75" customHeight="1" x14ac:dyDescent="0.2">
      <c r="M171" s="46"/>
      <c r="Z171" s="46"/>
      <c r="AM171" s="46"/>
      <c r="AZ171" s="46"/>
      <c r="BM171" s="46"/>
      <c r="BZ171" s="46"/>
      <c r="CM171" s="46"/>
      <c r="CZ171" s="46"/>
      <c r="DM171" s="46"/>
      <c r="DZ171" s="46"/>
      <c r="EM171" s="46"/>
      <c r="EZ171" s="46"/>
    </row>
    <row r="172" spans="13:156" ht="12.75" customHeight="1" x14ac:dyDescent="0.2">
      <c r="M172" s="46"/>
      <c r="Z172" s="46"/>
      <c r="AM172" s="46"/>
      <c r="AZ172" s="46"/>
      <c r="BM172" s="46"/>
      <c r="BZ172" s="46"/>
      <c r="CM172" s="46"/>
      <c r="CZ172" s="46"/>
      <c r="DM172" s="46"/>
      <c r="DZ172" s="46"/>
      <c r="EM172" s="46"/>
      <c r="EZ172" s="46"/>
    </row>
    <row r="173" spans="13:156" ht="12.75" customHeight="1" x14ac:dyDescent="0.2">
      <c r="M173" s="46"/>
      <c r="Z173" s="46"/>
      <c r="AM173" s="46"/>
      <c r="AZ173" s="46"/>
      <c r="BM173" s="46"/>
      <c r="BZ173" s="46"/>
      <c r="CM173" s="46"/>
      <c r="CZ173" s="46"/>
      <c r="DM173" s="46"/>
      <c r="DZ173" s="46"/>
      <c r="EM173" s="46"/>
      <c r="EZ173" s="46"/>
    </row>
    <row r="174" spans="13:156" ht="12.75" customHeight="1" x14ac:dyDescent="0.2">
      <c r="M174" s="46"/>
      <c r="Z174" s="46"/>
      <c r="AM174" s="46"/>
      <c r="AZ174" s="46"/>
      <c r="BM174" s="46"/>
      <c r="BZ174" s="46"/>
      <c r="CM174" s="46"/>
      <c r="CZ174" s="46"/>
      <c r="DM174" s="46"/>
      <c r="DZ174" s="46"/>
      <c r="EM174" s="46"/>
      <c r="EZ174" s="46"/>
    </row>
    <row r="175" spans="13:156" ht="12.75" customHeight="1" x14ac:dyDescent="0.2">
      <c r="M175" s="46"/>
      <c r="Z175" s="46"/>
      <c r="AM175" s="46"/>
      <c r="AZ175" s="46"/>
      <c r="BM175" s="46"/>
      <c r="BZ175" s="46"/>
      <c r="CM175" s="46"/>
      <c r="CZ175" s="46"/>
      <c r="DM175" s="46"/>
      <c r="DZ175" s="46"/>
      <c r="EM175" s="46"/>
      <c r="EZ175" s="46"/>
    </row>
    <row r="176" spans="13:156" ht="12.75" customHeight="1" x14ac:dyDescent="0.2">
      <c r="M176" s="46"/>
      <c r="Z176" s="46"/>
      <c r="AM176" s="46"/>
      <c r="AZ176" s="46"/>
      <c r="BM176" s="46"/>
      <c r="BZ176" s="46"/>
      <c r="CM176" s="46"/>
      <c r="CZ176" s="46"/>
      <c r="DM176" s="46"/>
      <c r="DZ176" s="46"/>
      <c r="EM176" s="46"/>
      <c r="EZ176" s="46"/>
    </row>
    <row r="177" spans="13:156" ht="12.75" customHeight="1" x14ac:dyDescent="0.2">
      <c r="M177" s="46"/>
      <c r="Z177" s="46"/>
      <c r="AM177" s="46"/>
      <c r="AZ177" s="46"/>
      <c r="BM177" s="46"/>
      <c r="BZ177" s="46"/>
      <c r="CM177" s="46"/>
      <c r="CZ177" s="46"/>
      <c r="DM177" s="46"/>
      <c r="DZ177" s="46"/>
      <c r="EM177" s="46"/>
      <c r="EZ177" s="46"/>
    </row>
    <row r="178" spans="13:156" ht="12.75" customHeight="1" x14ac:dyDescent="0.2">
      <c r="M178" s="46"/>
      <c r="Z178" s="46"/>
      <c r="AM178" s="46"/>
      <c r="AZ178" s="46"/>
      <c r="BM178" s="46"/>
      <c r="BZ178" s="46"/>
      <c r="CM178" s="46"/>
      <c r="CZ178" s="46"/>
      <c r="DM178" s="46"/>
      <c r="DZ178" s="46"/>
      <c r="EM178" s="46"/>
      <c r="EZ178" s="46"/>
    </row>
    <row r="179" spans="13:156" ht="12.75" customHeight="1" x14ac:dyDescent="0.2">
      <c r="M179" s="46"/>
      <c r="Z179" s="46"/>
      <c r="AM179" s="46"/>
      <c r="AZ179" s="46"/>
      <c r="BM179" s="46"/>
      <c r="BZ179" s="46"/>
      <c r="CM179" s="46"/>
      <c r="CZ179" s="46"/>
      <c r="DM179" s="46"/>
      <c r="DZ179" s="46"/>
      <c r="EM179" s="46"/>
      <c r="EZ179" s="46"/>
    </row>
    <row r="180" spans="13:156" ht="12.75" customHeight="1" x14ac:dyDescent="0.2">
      <c r="M180" s="46"/>
      <c r="Z180" s="46"/>
      <c r="AM180" s="46"/>
      <c r="AZ180" s="46"/>
      <c r="BM180" s="46"/>
      <c r="BZ180" s="46"/>
      <c r="CM180" s="46"/>
      <c r="CZ180" s="46"/>
      <c r="DM180" s="46"/>
      <c r="DZ180" s="46"/>
      <c r="EM180" s="46"/>
      <c r="EZ180" s="46"/>
    </row>
    <row r="181" spans="13:156" ht="12.75" customHeight="1" x14ac:dyDescent="0.2">
      <c r="M181" s="46"/>
      <c r="Z181" s="46"/>
      <c r="AM181" s="46"/>
      <c r="AZ181" s="46"/>
      <c r="BM181" s="46"/>
      <c r="BZ181" s="46"/>
      <c r="CM181" s="46"/>
      <c r="CZ181" s="46"/>
      <c r="DM181" s="46"/>
      <c r="DZ181" s="46"/>
      <c r="EM181" s="46"/>
      <c r="EZ181" s="46"/>
    </row>
    <row r="182" spans="13:156" ht="12.75" customHeight="1" x14ac:dyDescent="0.2">
      <c r="M182" s="46"/>
      <c r="Z182" s="46"/>
      <c r="AM182" s="46"/>
      <c r="AZ182" s="46"/>
      <c r="BM182" s="46"/>
      <c r="BZ182" s="46"/>
      <c r="CM182" s="46"/>
      <c r="CZ182" s="46"/>
      <c r="DM182" s="46"/>
      <c r="DZ182" s="46"/>
      <c r="EM182" s="46"/>
      <c r="EZ182" s="46"/>
    </row>
    <row r="183" spans="13:156" ht="12.75" customHeight="1" x14ac:dyDescent="0.2">
      <c r="M183" s="46"/>
      <c r="Z183" s="46"/>
      <c r="AM183" s="46"/>
      <c r="AZ183" s="46"/>
      <c r="BM183" s="46"/>
      <c r="BZ183" s="46"/>
      <c r="CM183" s="46"/>
      <c r="CZ183" s="46"/>
      <c r="DM183" s="46"/>
      <c r="DZ183" s="46"/>
      <c r="EM183" s="46"/>
      <c r="EZ183" s="46"/>
    </row>
    <row r="184" spans="13:156" ht="12.75" customHeight="1" x14ac:dyDescent="0.2">
      <c r="M184" s="46"/>
      <c r="Z184" s="46"/>
      <c r="AM184" s="46"/>
      <c r="AZ184" s="46"/>
      <c r="BM184" s="46"/>
      <c r="BZ184" s="46"/>
      <c r="CM184" s="46"/>
      <c r="CZ184" s="46"/>
      <c r="DM184" s="46"/>
      <c r="DZ184" s="46"/>
      <c r="EM184" s="46"/>
      <c r="EZ184" s="46"/>
    </row>
    <row r="185" spans="13:156" ht="12.75" customHeight="1" x14ac:dyDescent="0.2">
      <c r="M185" s="46"/>
      <c r="Z185" s="46"/>
      <c r="AM185" s="46"/>
      <c r="AZ185" s="46"/>
      <c r="BM185" s="46"/>
      <c r="BZ185" s="46"/>
      <c r="CM185" s="46"/>
      <c r="CZ185" s="46"/>
      <c r="DM185" s="46"/>
      <c r="DZ185" s="46"/>
      <c r="EM185" s="46"/>
      <c r="EZ185" s="46"/>
    </row>
    <row r="186" spans="13:156" ht="12.75" customHeight="1" x14ac:dyDescent="0.2">
      <c r="M186" s="46"/>
      <c r="Z186" s="46"/>
      <c r="AM186" s="46"/>
      <c r="AZ186" s="46"/>
      <c r="BM186" s="46"/>
      <c r="BZ186" s="46"/>
      <c r="CM186" s="46"/>
      <c r="CZ186" s="46"/>
      <c r="DM186" s="46"/>
      <c r="DZ186" s="46"/>
      <c r="EM186" s="46"/>
      <c r="EZ186" s="46"/>
    </row>
    <row r="187" spans="13:156" ht="12.75" customHeight="1" x14ac:dyDescent="0.2">
      <c r="M187" s="46"/>
      <c r="Z187" s="46"/>
      <c r="AM187" s="46"/>
      <c r="AZ187" s="46"/>
      <c r="BM187" s="46"/>
      <c r="BZ187" s="46"/>
      <c r="CM187" s="46"/>
      <c r="CZ187" s="46"/>
      <c r="DM187" s="46"/>
      <c r="DZ187" s="46"/>
      <c r="EM187" s="46"/>
      <c r="EZ187" s="46"/>
    </row>
    <row r="188" spans="13:156" ht="12.75" customHeight="1" x14ac:dyDescent="0.2">
      <c r="M188" s="46"/>
      <c r="Z188" s="46"/>
      <c r="AM188" s="46"/>
      <c r="AZ188" s="46"/>
      <c r="BM188" s="46"/>
      <c r="BZ188" s="46"/>
      <c r="CM188" s="46"/>
      <c r="CZ188" s="46"/>
      <c r="DM188" s="46"/>
      <c r="DZ188" s="46"/>
      <c r="EM188" s="46"/>
      <c r="EZ188" s="46"/>
    </row>
    <row r="189" spans="13:156" ht="12.75" customHeight="1" x14ac:dyDescent="0.2">
      <c r="M189" s="46"/>
      <c r="Z189" s="46"/>
      <c r="AM189" s="46"/>
      <c r="AZ189" s="46"/>
      <c r="BM189" s="46"/>
      <c r="BZ189" s="46"/>
      <c r="CM189" s="46"/>
      <c r="CZ189" s="46"/>
      <c r="DM189" s="46"/>
      <c r="DZ189" s="46"/>
      <c r="EM189" s="46"/>
      <c r="EZ189" s="46"/>
    </row>
    <row r="190" spans="13:156" ht="12.75" customHeight="1" x14ac:dyDescent="0.2">
      <c r="M190" s="46"/>
      <c r="Z190" s="46"/>
      <c r="AM190" s="46"/>
      <c r="AZ190" s="46"/>
      <c r="BM190" s="46"/>
      <c r="BZ190" s="46"/>
      <c r="CM190" s="46"/>
      <c r="CZ190" s="46"/>
      <c r="DM190" s="46"/>
      <c r="DZ190" s="46"/>
      <c r="EM190" s="46"/>
      <c r="EZ190" s="46"/>
    </row>
    <row r="191" spans="13:156" ht="12.75" customHeight="1" x14ac:dyDescent="0.2">
      <c r="M191" s="46"/>
      <c r="Z191" s="46"/>
      <c r="AM191" s="46"/>
      <c r="AZ191" s="46"/>
      <c r="BM191" s="46"/>
      <c r="BZ191" s="46"/>
      <c r="CM191" s="46"/>
      <c r="CZ191" s="46"/>
      <c r="DM191" s="46"/>
      <c r="DZ191" s="46"/>
      <c r="EM191" s="46"/>
      <c r="EZ191" s="46"/>
    </row>
    <row r="192" spans="13:156" ht="12.75" customHeight="1" x14ac:dyDescent="0.2">
      <c r="M192" s="46"/>
      <c r="Z192" s="46"/>
      <c r="AM192" s="46"/>
      <c r="AZ192" s="46"/>
      <c r="BM192" s="46"/>
      <c r="BZ192" s="46"/>
      <c r="CM192" s="46"/>
      <c r="CZ192" s="46"/>
      <c r="DM192" s="46"/>
      <c r="DZ192" s="46"/>
      <c r="EM192" s="46"/>
      <c r="EZ192" s="46"/>
    </row>
    <row r="193" spans="13:156" ht="12.75" customHeight="1" x14ac:dyDescent="0.2">
      <c r="M193" s="46"/>
      <c r="Z193" s="46"/>
      <c r="AM193" s="46"/>
      <c r="AZ193" s="46"/>
      <c r="BM193" s="46"/>
      <c r="BZ193" s="46"/>
      <c r="CM193" s="46"/>
      <c r="CZ193" s="46"/>
      <c r="DM193" s="46"/>
      <c r="DZ193" s="46"/>
      <c r="EM193" s="46"/>
      <c r="EZ193" s="46"/>
    </row>
    <row r="194" spans="13:156" ht="12.75" customHeight="1" x14ac:dyDescent="0.2">
      <c r="M194" s="46"/>
      <c r="Z194" s="46"/>
      <c r="AM194" s="46"/>
      <c r="AZ194" s="46"/>
      <c r="BM194" s="46"/>
      <c r="BZ194" s="46"/>
      <c r="CM194" s="46"/>
      <c r="CZ194" s="46"/>
      <c r="DM194" s="46"/>
      <c r="DZ194" s="46"/>
      <c r="EM194" s="46"/>
      <c r="EZ194" s="46"/>
    </row>
    <row r="195" spans="13:156" ht="12.75" customHeight="1" x14ac:dyDescent="0.2">
      <c r="M195" s="46"/>
      <c r="Z195" s="46"/>
      <c r="AM195" s="46"/>
      <c r="AZ195" s="46"/>
      <c r="BM195" s="46"/>
      <c r="BZ195" s="46"/>
      <c r="CM195" s="46"/>
      <c r="CZ195" s="46"/>
      <c r="DM195" s="46"/>
      <c r="DZ195" s="46"/>
      <c r="EM195" s="46"/>
      <c r="EZ195" s="46"/>
    </row>
    <row r="196" spans="13:156" ht="12.75" customHeight="1" x14ac:dyDescent="0.2">
      <c r="M196" s="46"/>
      <c r="Z196" s="46"/>
      <c r="AM196" s="46"/>
      <c r="AZ196" s="46"/>
      <c r="BM196" s="46"/>
      <c r="BZ196" s="46"/>
      <c r="CM196" s="46"/>
      <c r="CZ196" s="46"/>
      <c r="DM196" s="46"/>
      <c r="DZ196" s="46"/>
      <c r="EM196" s="46"/>
      <c r="EZ196" s="46"/>
    </row>
    <row r="197" spans="13:156" ht="12.75" customHeight="1" x14ac:dyDescent="0.2">
      <c r="M197" s="46"/>
      <c r="Z197" s="46"/>
      <c r="AM197" s="46"/>
      <c r="AZ197" s="46"/>
      <c r="BM197" s="46"/>
      <c r="BZ197" s="46"/>
      <c r="CM197" s="46"/>
      <c r="CZ197" s="46"/>
      <c r="DM197" s="46"/>
      <c r="DZ197" s="46"/>
      <c r="EM197" s="46"/>
      <c r="EZ197" s="46"/>
    </row>
    <row r="198" spans="13:156" ht="12.75" customHeight="1" x14ac:dyDescent="0.2">
      <c r="M198" s="46"/>
      <c r="Z198" s="46"/>
      <c r="AM198" s="46"/>
      <c r="AZ198" s="46"/>
      <c r="BM198" s="46"/>
      <c r="BZ198" s="46"/>
      <c r="CM198" s="46"/>
      <c r="CZ198" s="46"/>
      <c r="DM198" s="46"/>
      <c r="DZ198" s="46"/>
      <c r="EM198" s="46"/>
      <c r="EZ198" s="46"/>
    </row>
    <row r="199" spans="13:156" ht="12.75" customHeight="1" x14ac:dyDescent="0.2">
      <c r="M199" s="46"/>
      <c r="Z199" s="46"/>
      <c r="AM199" s="46"/>
      <c r="AZ199" s="46"/>
      <c r="BM199" s="46"/>
      <c r="BZ199" s="46"/>
      <c r="CM199" s="46"/>
      <c r="CZ199" s="46"/>
      <c r="DM199" s="46"/>
      <c r="DZ199" s="46"/>
      <c r="EM199" s="46"/>
      <c r="EZ199" s="46"/>
    </row>
    <row r="200" spans="13:156" ht="12.75" customHeight="1" x14ac:dyDescent="0.2">
      <c r="M200" s="46"/>
      <c r="Z200" s="46"/>
      <c r="AM200" s="46"/>
      <c r="AZ200" s="46"/>
      <c r="BM200" s="46"/>
      <c r="BZ200" s="46"/>
      <c r="CM200" s="46"/>
      <c r="CZ200" s="46"/>
      <c r="DM200" s="46"/>
      <c r="DZ200" s="46"/>
      <c r="EM200" s="46"/>
      <c r="EZ200" s="46"/>
    </row>
    <row r="201" spans="13:156" ht="12.75" customHeight="1" x14ac:dyDescent="0.2">
      <c r="M201" s="46"/>
      <c r="Z201" s="46"/>
      <c r="AM201" s="46"/>
      <c r="AZ201" s="46"/>
      <c r="BM201" s="46"/>
      <c r="BZ201" s="46"/>
      <c r="CM201" s="46"/>
      <c r="CZ201" s="46"/>
      <c r="DM201" s="46"/>
      <c r="DZ201" s="46"/>
      <c r="EM201" s="46"/>
      <c r="EZ201" s="46"/>
    </row>
    <row r="202" spans="13:156" ht="12.75" customHeight="1" x14ac:dyDescent="0.2">
      <c r="M202" s="46"/>
      <c r="Z202" s="46"/>
      <c r="AM202" s="46"/>
      <c r="AZ202" s="46"/>
      <c r="BM202" s="46"/>
      <c r="BZ202" s="46"/>
      <c r="CM202" s="46"/>
      <c r="CZ202" s="46"/>
      <c r="DM202" s="46"/>
      <c r="DZ202" s="46"/>
      <c r="EM202" s="46"/>
      <c r="EZ202" s="46"/>
    </row>
    <row r="203" spans="13:156" ht="12.75" customHeight="1" x14ac:dyDescent="0.2">
      <c r="M203" s="46"/>
      <c r="Z203" s="46"/>
      <c r="AM203" s="46"/>
      <c r="AZ203" s="46"/>
      <c r="BM203" s="46"/>
      <c r="BZ203" s="46"/>
      <c r="CM203" s="46"/>
      <c r="CZ203" s="46"/>
      <c r="DM203" s="46"/>
      <c r="DZ203" s="46"/>
      <c r="EM203" s="46"/>
      <c r="EZ203" s="46"/>
    </row>
    <row r="204" spans="13:156" ht="12.75" customHeight="1" x14ac:dyDescent="0.2">
      <c r="M204" s="46"/>
      <c r="Z204" s="46"/>
      <c r="AM204" s="46"/>
      <c r="AZ204" s="46"/>
      <c r="BM204" s="46"/>
      <c r="BZ204" s="46"/>
      <c r="CM204" s="46"/>
      <c r="CZ204" s="46"/>
      <c r="DM204" s="46"/>
      <c r="DZ204" s="46"/>
      <c r="EM204" s="46"/>
      <c r="EZ204" s="46"/>
    </row>
    <row r="205" spans="13:156" ht="12.75" customHeight="1" x14ac:dyDescent="0.2">
      <c r="M205" s="46"/>
      <c r="Z205" s="46"/>
      <c r="AM205" s="46"/>
      <c r="AZ205" s="46"/>
      <c r="BM205" s="46"/>
      <c r="BZ205" s="46"/>
      <c r="CM205" s="46"/>
      <c r="CZ205" s="46"/>
      <c r="DM205" s="46"/>
      <c r="DZ205" s="46"/>
      <c r="EM205" s="46"/>
      <c r="EZ205" s="46"/>
    </row>
    <row r="206" spans="13:156" ht="12.75" customHeight="1" x14ac:dyDescent="0.2">
      <c r="M206" s="46"/>
      <c r="Z206" s="46"/>
      <c r="AM206" s="46"/>
      <c r="AZ206" s="46"/>
      <c r="BM206" s="46"/>
      <c r="BZ206" s="46"/>
      <c r="CM206" s="46"/>
      <c r="CZ206" s="46"/>
      <c r="DM206" s="46"/>
      <c r="DZ206" s="46"/>
      <c r="EM206" s="46"/>
      <c r="EZ206" s="46"/>
    </row>
    <row r="207" spans="13:156" ht="12.75" customHeight="1" x14ac:dyDescent="0.2">
      <c r="M207" s="46"/>
      <c r="Z207" s="46"/>
      <c r="AM207" s="46"/>
      <c r="AZ207" s="46"/>
      <c r="BM207" s="46"/>
      <c r="BZ207" s="46"/>
      <c r="CM207" s="46"/>
      <c r="CZ207" s="46"/>
      <c r="DM207" s="46"/>
      <c r="DZ207" s="46"/>
      <c r="EM207" s="46"/>
      <c r="EZ207" s="46"/>
    </row>
    <row r="208" spans="13:156" ht="12.75" customHeight="1" x14ac:dyDescent="0.2">
      <c r="M208" s="46"/>
      <c r="Z208" s="46"/>
      <c r="AM208" s="46"/>
      <c r="AZ208" s="46"/>
      <c r="BM208" s="46"/>
      <c r="BZ208" s="46"/>
      <c r="CM208" s="46"/>
      <c r="CZ208" s="46"/>
      <c r="DM208" s="46"/>
      <c r="DZ208" s="46"/>
      <c r="EM208" s="46"/>
      <c r="EZ208" s="46"/>
    </row>
    <row r="209" spans="13:156" ht="12.75" customHeight="1" x14ac:dyDescent="0.2">
      <c r="M209" s="46"/>
      <c r="Z209" s="46"/>
      <c r="AM209" s="46"/>
      <c r="AZ209" s="46"/>
      <c r="BM209" s="46"/>
      <c r="BZ209" s="46"/>
      <c r="CM209" s="46"/>
      <c r="CZ209" s="46"/>
      <c r="DM209" s="46"/>
      <c r="DZ209" s="46"/>
      <c r="EM209" s="46"/>
      <c r="EZ209" s="46"/>
    </row>
    <row r="210" spans="13:156" ht="12.75" customHeight="1" x14ac:dyDescent="0.2">
      <c r="M210" s="46"/>
      <c r="Z210" s="46"/>
      <c r="AM210" s="46"/>
      <c r="AZ210" s="46"/>
      <c r="BM210" s="46"/>
      <c r="BZ210" s="46"/>
      <c r="CM210" s="46"/>
      <c r="CZ210" s="46"/>
      <c r="DM210" s="46"/>
      <c r="DZ210" s="46"/>
      <c r="EM210" s="46"/>
      <c r="EZ210" s="46"/>
    </row>
    <row r="211" spans="13:156" ht="12.75" customHeight="1" x14ac:dyDescent="0.2">
      <c r="M211" s="46"/>
      <c r="Z211" s="46"/>
      <c r="AM211" s="46"/>
      <c r="AZ211" s="46"/>
      <c r="BM211" s="46"/>
      <c r="BZ211" s="46"/>
      <c r="CM211" s="46"/>
      <c r="CZ211" s="46"/>
      <c r="DM211" s="46"/>
      <c r="DZ211" s="46"/>
      <c r="EM211" s="46"/>
      <c r="EZ211" s="46"/>
    </row>
    <row r="212" spans="13:156" ht="12.75" customHeight="1" x14ac:dyDescent="0.2">
      <c r="M212" s="46"/>
      <c r="Z212" s="46"/>
      <c r="AM212" s="46"/>
      <c r="AZ212" s="46"/>
      <c r="BM212" s="46"/>
      <c r="BZ212" s="46"/>
      <c r="CM212" s="46"/>
      <c r="CZ212" s="46"/>
      <c r="DM212" s="46"/>
      <c r="DZ212" s="46"/>
      <c r="EM212" s="46"/>
      <c r="EZ212" s="46"/>
    </row>
    <row r="213" spans="13:156" ht="12.75" customHeight="1" x14ac:dyDescent="0.2">
      <c r="M213" s="46"/>
      <c r="Z213" s="46"/>
      <c r="AM213" s="46"/>
      <c r="AZ213" s="46"/>
      <c r="BM213" s="46"/>
      <c r="BZ213" s="46"/>
      <c r="CM213" s="46"/>
      <c r="CZ213" s="46"/>
      <c r="DM213" s="46"/>
      <c r="DZ213" s="46"/>
      <c r="EM213" s="46"/>
      <c r="EZ213" s="46"/>
    </row>
    <row r="214" spans="13:156" ht="12.75" customHeight="1" x14ac:dyDescent="0.2">
      <c r="M214" s="46"/>
      <c r="Z214" s="46"/>
      <c r="AM214" s="46"/>
      <c r="AZ214" s="46"/>
      <c r="BM214" s="46"/>
      <c r="BZ214" s="46"/>
      <c r="CM214" s="46"/>
      <c r="CZ214" s="46"/>
      <c r="DM214" s="46"/>
      <c r="DZ214" s="46"/>
      <c r="EM214" s="46"/>
      <c r="EZ214" s="46"/>
    </row>
    <row r="215" spans="13:156" ht="12.75" customHeight="1" x14ac:dyDescent="0.2">
      <c r="M215" s="46"/>
      <c r="Z215" s="46"/>
      <c r="AM215" s="46"/>
      <c r="AZ215" s="46"/>
      <c r="BM215" s="46"/>
      <c r="BZ215" s="46"/>
      <c r="CM215" s="46"/>
      <c r="CZ215" s="46"/>
      <c r="DM215" s="46"/>
      <c r="DZ215" s="46"/>
      <c r="EM215" s="46"/>
      <c r="EZ215" s="46"/>
    </row>
    <row r="216" spans="13:156" ht="12.75" customHeight="1" x14ac:dyDescent="0.2">
      <c r="M216" s="46"/>
      <c r="Z216" s="46"/>
      <c r="AM216" s="46"/>
      <c r="AZ216" s="46"/>
      <c r="BM216" s="46"/>
      <c r="BZ216" s="46"/>
      <c r="CM216" s="46"/>
      <c r="CZ216" s="46"/>
      <c r="DM216" s="46"/>
      <c r="DZ216" s="46"/>
      <c r="EM216" s="46"/>
      <c r="EZ216" s="46"/>
    </row>
    <row r="217" spans="13:156" ht="12.75" customHeight="1" x14ac:dyDescent="0.2">
      <c r="M217" s="46"/>
      <c r="Z217" s="46"/>
      <c r="AM217" s="46"/>
      <c r="AZ217" s="46"/>
      <c r="BM217" s="46"/>
      <c r="BZ217" s="46"/>
      <c r="CM217" s="46"/>
      <c r="CZ217" s="46"/>
      <c r="DM217" s="46"/>
      <c r="DZ217" s="46"/>
      <c r="EM217" s="46"/>
      <c r="EZ217" s="46"/>
    </row>
    <row r="218" spans="13:156" ht="12.75" customHeight="1" x14ac:dyDescent="0.2">
      <c r="M218" s="46"/>
      <c r="Z218" s="46"/>
      <c r="AM218" s="46"/>
      <c r="AZ218" s="46"/>
      <c r="BM218" s="46"/>
      <c r="BZ218" s="46"/>
      <c r="CM218" s="46"/>
      <c r="CZ218" s="46"/>
      <c r="DM218" s="46"/>
      <c r="DZ218" s="46"/>
      <c r="EM218" s="46"/>
      <c r="EZ218" s="46"/>
    </row>
    <row r="219" spans="13:156" ht="12.75" customHeight="1" x14ac:dyDescent="0.2">
      <c r="M219" s="46"/>
      <c r="Z219" s="46"/>
      <c r="AM219" s="46"/>
      <c r="AZ219" s="46"/>
      <c r="BM219" s="46"/>
      <c r="BZ219" s="46"/>
      <c r="CM219" s="46"/>
      <c r="CZ219" s="46"/>
      <c r="DM219" s="46"/>
      <c r="DZ219" s="46"/>
      <c r="EM219" s="46"/>
      <c r="EZ219" s="46"/>
    </row>
    <row r="220" spans="13:156" ht="12.75" customHeight="1" x14ac:dyDescent="0.2">
      <c r="M220" s="46"/>
      <c r="Z220" s="46"/>
      <c r="AM220" s="46"/>
      <c r="AZ220" s="46"/>
      <c r="BM220" s="46"/>
      <c r="BZ220" s="46"/>
      <c r="CM220" s="46"/>
      <c r="CZ220" s="46"/>
      <c r="DM220" s="46"/>
      <c r="DZ220" s="46"/>
      <c r="EM220" s="46"/>
      <c r="EZ220" s="46"/>
    </row>
    <row r="221" spans="13:156" ht="12.75" customHeight="1" x14ac:dyDescent="0.2">
      <c r="M221" s="46"/>
      <c r="Z221" s="46"/>
      <c r="AM221" s="46"/>
      <c r="AZ221" s="46"/>
      <c r="BM221" s="46"/>
      <c r="BZ221" s="46"/>
      <c r="CM221" s="46"/>
      <c r="CZ221" s="46"/>
      <c r="DM221" s="46"/>
      <c r="DZ221" s="46"/>
      <c r="EM221" s="46"/>
      <c r="EZ221" s="46"/>
    </row>
    <row r="222" spans="13:156" ht="12.75" customHeight="1" x14ac:dyDescent="0.2">
      <c r="M222" s="46"/>
      <c r="Z222" s="46"/>
      <c r="AM222" s="46"/>
      <c r="AZ222" s="46"/>
      <c r="BM222" s="46"/>
      <c r="BZ222" s="46"/>
      <c r="CM222" s="46"/>
      <c r="CZ222" s="46"/>
      <c r="DM222" s="46"/>
      <c r="DZ222" s="46"/>
      <c r="EM222" s="46"/>
      <c r="EZ222" s="46"/>
    </row>
    <row r="223" spans="13:156" ht="12.75" customHeight="1" x14ac:dyDescent="0.2">
      <c r="M223" s="46"/>
      <c r="Z223" s="46"/>
      <c r="AM223" s="46"/>
      <c r="AZ223" s="46"/>
      <c r="BM223" s="46"/>
      <c r="BZ223" s="46"/>
      <c r="CM223" s="46"/>
      <c r="CZ223" s="46"/>
      <c r="DM223" s="46"/>
      <c r="DZ223" s="46"/>
      <c r="EM223" s="46"/>
      <c r="EZ223" s="46"/>
    </row>
    <row r="224" spans="13:156" ht="12.75" customHeight="1" x14ac:dyDescent="0.2">
      <c r="M224" s="46"/>
      <c r="Z224" s="46"/>
      <c r="AM224" s="46"/>
      <c r="AZ224" s="46"/>
      <c r="BM224" s="46"/>
      <c r="BZ224" s="46"/>
      <c r="CM224" s="46"/>
      <c r="CZ224" s="46"/>
      <c r="DM224" s="46"/>
      <c r="DZ224" s="46"/>
      <c r="EM224" s="46"/>
      <c r="EZ224" s="46"/>
    </row>
    <row r="225" spans="13:156" ht="12.75" customHeight="1" x14ac:dyDescent="0.2">
      <c r="M225" s="46"/>
      <c r="Z225" s="46"/>
      <c r="AM225" s="46"/>
      <c r="AZ225" s="46"/>
      <c r="BM225" s="46"/>
      <c r="BZ225" s="46"/>
      <c r="CM225" s="46"/>
      <c r="CZ225" s="46"/>
      <c r="DM225" s="46"/>
      <c r="DZ225" s="46"/>
      <c r="EM225" s="46"/>
      <c r="EZ225" s="46"/>
    </row>
    <row r="226" spans="13:156" ht="12.75" customHeight="1" x14ac:dyDescent="0.2">
      <c r="M226" s="46"/>
      <c r="Z226" s="46"/>
      <c r="AM226" s="46"/>
      <c r="AZ226" s="46"/>
      <c r="BM226" s="46"/>
      <c r="BZ226" s="46"/>
      <c r="CM226" s="46"/>
      <c r="CZ226" s="46"/>
      <c r="DM226" s="46"/>
      <c r="DZ226" s="46"/>
      <c r="EM226" s="46"/>
      <c r="EZ226" s="46"/>
    </row>
    <row r="227" spans="13:156" ht="12.75" customHeight="1" x14ac:dyDescent="0.2">
      <c r="M227" s="46"/>
      <c r="Z227" s="46"/>
      <c r="AM227" s="46"/>
      <c r="AZ227" s="46"/>
      <c r="BM227" s="46"/>
      <c r="BZ227" s="46"/>
      <c r="CM227" s="46"/>
      <c r="CZ227" s="46"/>
      <c r="DM227" s="46"/>
      <c r="DZ227" s="46"/>
      <c r="EM227" s="46"/>
      <c r="EZ227" s="46"/>
    </row>
    <row r="228" spans="13:156" ht="12.75" customHeight="1" x14ac:dyDescent="0.2">
      <c r="M228" s="46"/>
      <c r="Z228" s="46"/>
      <c r="AM228" s="46"/>
      <c r="AZ228" s="46"/>
      <c r="BM228" s="46"/>
      <c r="BZ228" s="46"/>
      <c r="CM228" s="46"/>
      <c r="CZ228" s="46"/>
      <c r="DM228" s="46"/>
      <c r="DZ228" s="46"/>
      <c r="EM228" s="46"/>
      <c r="EZ228" s="46"/>
    </row>
    <row r="229" spans="13:156" ht="12.75" customHeight="1" x14ac:dyDescent="0.2">
      <c r="M229" s="46"/>
      <c r="Z229" s="46"/>
      <c r="AM229" s="46"/>
      <c r="AZ229" s="46"/>
      <c r="BM229" s="46"/>
      <c r="BZ229" s="46"/>
      <c r="CM229" s="46"/>
      <c r="CZ229" s="46"/>
      <c r="DM229" s="46"/>
      <c r="DZ229" s="46"/>
      <c r="EM229" s="46"/>
      <c r="EZ229" s="46"/>
    </row>
    <row r="230" spans="13:156" ht="12.75" customHeight="1" x14ac:dyDescent="0.2">
      <c r="M230" s="46"/>
      <c r="Z230" s="46"/>
      <c r="AM230" s="46"/>
      <c r="AZ230" s="46"/>
      <c r="BM230" s="46"/>
      <c r="BZ230" s="46"/>
      <c r="CM230" s="46"/>
      <c r="CZ230" s="46"/>
      <c r="DM230" s="46"/>
      <c r="DZ230" s="46"/>
      <c r="EM230" s="46"/>
      <c r="EZ230" s="46"/>
    </row>
    <row r="231" spans="13:156" ht="12.75" customHeight="1" x14ac:dyDescent="0.2">
      <c r="M231" s="46"/>
      <c r="Z231" s="46"/>
      <c r="AM231" s="46"/>
      <c r="AZ231" s="46"/>
      <c r="BM231" s="46"/>
      <c r="BZ231" s="46"/>
      <c r="CM231" s="46"/>
      <c r="CZ231" s="46"/>
      <c r="DM231" s="46"/>
      <c r="DZ231" s="46"/>
      <c r="EM231" s="46"/>
      <c r="EZ231" s="46"/>
    </row>
    <row r="232" spans="13:156" ht="12.75" customHeight="1" x14ac:dyDescent="0.2">
      <c r="M232" s="46"/>
      <c r="Z232" s="46"/>
      <c r="AM232" s="46"/>
      <c r="AZ232" s="46"/>
      <c r="BM232" s="46"/>
      <c r="BZ232" s="46"/>
      <c r="CM232" s="46"/>
      <c r="CZ232" s="46"/>
      <c r="DM232" s="46"/>
      <c r="DZ232" s="46"/>
      <c r="EM232" s="46"/>
      <c r="EZ232" s="46"/>
    </row>
    <row r="233" spans="13:156" ht="12.75" customHeight="1" x14ac:dyDescent="0.2">
      <c r="M233" s="46"/>
      <c r="Z233" s="46"/>
      <c r="AM233" s="46"/>
      <c r="AZ233" s="46"/>
      <c r="BM233" s="46"/>
      <c r="BZ233" s="46"/>
      <c r="CM233" s="46"/>
      <c r="CZ233" s="46"/>
      <c r="DM233" s="46"/>
      <c r="DZ233" s="46"/>
      <c r="EM233" s="46"/>
      <c r="EZ233" s="46"/>
    </row>
    <row r="234" spans="13:156" ht="12.75" customHeight="1" x14ac:dyDescent="0.2">
      <c r="M234" s="46"/>
      <c r="Z234" s="46"/>
      <c r="AM234" s="46"/>
      <c r="AZ234" s="46"/>
      <c r="BM234" s="46"/>
      <c r="BZ234" s="46"/>
      <c r="CM234" s="46"/>
      <c r="CZ234" s="46"/>
      <c r="DM234" s="46"/>
      <c r="DZ234" s="46"/>
      <c r="EM234" s="46"/>
      <c r="EZ234" s="46"/>
    </row>
    <row r="235" spans="13:156" ht="12.75" customHeight="1" x14ac:dyDescent="0.2">
      <c r="M235" s="46"/>
      <c r="Z235" s="46"/>
      <c r="AM235" s="46"/>
      <c r="AZ235" s="46"/>
      <c r="BM235" s="46"/>
      <c r="BZ235" s="46"/>
      <c r="CM235" s="46"/>
      <c r="CZ235" s="46"/>
      <c r="DM235" s="46"/>
      <c r="DZ235" s="46"/>
      <c r="EM235" s="46"/>
      <c r="EZ235" s="46"/>
    </row>
    <row r="236" spans="13:156" ht="12.75" customHeight="1" x14ac:dyDescent="0.2">
      <c r="M236" s="46"/>
      <c r="Z236" s="46"/>
      <c r="AM236" s="46"/>
      <c r="AZ236" s="46"/>
      <c r="BM236" s="46"/>
      <c r="BZ236" s="46"/>
      <c r="CM236" s="46"/>
      <c r="CZ236" s="46"/>
      <c r="DM236" s="46"/>
      <c r="DZ236" s="46"/>
      <c r="EM236" s="46"/>
      <c r="EZ236" s="46"/>
    </row>
    <row r="237" spans="13:156" ht="12.75" customHeight="1" x14ac:dyDescent="0.2">
      <c r="M237" s="46"/>
      <c r="Z237" s="46"/>
      <c r="AM237" s="46"/>
      <c r="AZ237" s="46"/>
      <c r="BM237" s="46"/>
      <c r="BZ237" s="46"/>
      <c r="CM237" s="46"/>
      <c r="CZ237" s="46"/>
      <c r="DM237" s="46"/>
      <c r="DZ237" s="46"/>
      <c r="EM237" s="46"/>
      <c r="EZ237" s="46"/>
    </row>
    <row r="238" spans="13:156" ht="12.75" customHeight="1" x14ac:dyDescent="0.2">
      <c r="M238" s="46"/>
      <c r="Z238" s="46"/>
      <c r="AM238" s="46"/>
      <c r="AZ238" s="46"/>
      <c r="BM238" s="46"/>
      <c r="BZ238" s="46"/>
      <c r="CM238" s="46"/>
      <c r="CZ238" s="46"/>
      <c r="DM238" s="46"/>
      <c r="DZ238" s="46"/>
      <c r="EM238" s="46"/>
      <c r="EZ238" s="46"/>
    </row>
    <row r="239" spans="13:156" ht="12.75" customHeight="1" x14ac:dyDescent="0.2">
      <c r="M239" s="46"/>
      <c r="Z239" s="46"/>
      <c r="AM239" s="46"/>
      <c r="AZ239" s="46"/>
      <c r="BM239" s="46"/>
      <c r="BZ239" s="46"/>
      <c r="CM239" s="46"/>
      <c r="CZ239" s="46"/>
      <c r="DM239" s="46"/>
      <c r="DZ239" s="46"/>
      <c r="EM239" s="46"/>
      <c r="EZ239" s="46"/>
    </row>
    <row r="240" spans="13:156" ht="12.75" customHeight="1" x14ac:dyDescent="0.2">
      <c r="M240" s="46"/>
      <c r="Z240" s="46"/>
      <c r="AM240" s="46"/>
      <c r="AZ240" s="46"/>
      <c r="BM240" s="46"/>
      <c r="BZ240" s="46"/>
      <c r="CM240" s="46"/>
      <c r="CZ240" s="46"/>
      <c r="DM240" s="46"/>
      <c r="DZ240" s="46"/>
      <c r="EM240" s="46"/>
      <c r="EZ240" s="46"/>
    </row>
    <row r="241" spans="13:156" ht="12.75" customHeight="1" x14ac:dyDescent="0.2">
      <c r="M241" s="46"/>
      <c r="Z241" s="46"/>
      <c r="AM241" s="46"/>
      <c r="AZ241" s="46"/>
      <c r="BM241" s="46"/>
      <c r="BZ241" s="46"/>
      <c r="CM241" s="46"/>
      <c r="CZ241" s="46"/>
      <c r="DM241" s="46"/>
      <c r="DZ241" s="46"/>
      <c r="EM241" s="46"/>
      <c r="EZ241" s="46"/>
    </row>
    <row r="242" spans="13:156" ht="12.75" customHeight="1" x14ac:dyDescent="0.2">
      <c r="M242" s="46"/>
      <c r="Z242" s="46"/>
      <c r="AM242" s="46"/>
      <c r="AZ242" s="46"/>
      <c r="BM242" s="46"/>
      <c r="BZ242" s="46"/>
      <c r="CM242" s="46"/>
      <c r="CZ242" s="46"/>
      <c r="DM242" s="46"/>
      <c r="DZ242" s="46"/>
      <c r="EM242" s="46"/>
      <c r="EZ242" s="46"/>
    </row>
    <row r="243" spans="13:156" ht="12.75" customHeight="1" x14ac:dyDescent="0.2">
      <c r="M243" s="46"/>
      <c r="Z243" s="46"/>
      <c r="AM243" s="46"/>
      <c r="AZ243" s="46"/>
      <c r="BM243" s="46"/>
      <c r="BZ243" s="46"/>
      <c r="CM243" s="46"/>
      <c r="CZ243" s="46"/>
      <c r="DM243" s="46"/>
      <c r="DZ243" s="46"/>
      <c r="EM243" s="46"/>
      <c r="EZ243" s="46"/>
    </row>
    <row r="244" spans="13:156" ht="12.75" customHeight="1" x14ac:dyDescent="0.2">
      <c r="M244" s="46"/>
      <c r="Z244" s="46"/>
      <c r="AM244" s="46"/>
      <c r="AZ244" s="46"/>
      <c r="BM244" s="46"/>
      <c r="BZ244" s="46"/>
      <c r="CM244" s="46"/>
      <c r="CZ244" s="46"/>
      <c r="DM244" s="46"/>
      <c r="DZ244" s="46"/>
      <c r="EM244" s="46"/>
      <c r="EZ244" s="46"/>
    </row>
    <row r="245" spans="13:156" ht="12.75" customHeight="1" x14ac:dyDescent="0.2">
      <c r="M245" s="46"/>
      <c r="Z245" s="46"/>
      <c r="AM245" s="46"/>
      <c r="AZ245" s="46"/>
      <c r="BM245" s="46"/>
      <c r="BZ245" s="46"/>
      <c r="CM245" s="46"/>
      <c r="CZ245" s="46"/>
      <c r="DM245" s="46"/>
      <c r="DZ245" s="46"/>
      <c r="EM245" s="46"/>
      <c r="EZ245" s="46"/>
    </row>
    <row r="246" spans="13:156" ht="12.75" customHeight="1" x14ac:dyDescent="0.2">
      <c r="M246" s="46"/>
      <c r="Z246" s="46"/>
      <c r="AM246" s="46"/>
      <c r="AZ246" s="46"/>
      <c r="BM246" s="46"/>
      <c r="BZ246" s="46"/>
      <c r="CM246" s="46"/>
      <c r="CZ246" s="46"/>
      <c r="DM246" s="46"/>
      <c r="DZ246" s="46"/>
      <c r="EM246" s="46"/>
      <c r="EZ246" s="46"/>
    </row>
    <row r="247" spans="13:156" ht="12.75" customHeight="1" x14ac:dyDescent="0.2">
      <c r="M247" s="46"/>
      <c r="Z247" s="46"/>
      <c r="AM247" s="46"/>
      <c r="AZ247" s="46"/>
      <c r="BM247" s="46"/>
      <c r="BZ247" s="46"/>
      <c r="CM247" s="46"/>
      <c r="CZ247" s="46"/>
      <c r="DM247" s="46"/>
      <c r="DZ247" s="46"/>
      <c r="EM247" s="46"/>
      <c r="EZ247" s="46"/>
    </row>
    <row r="248" spans="13:156" ht="12.75" customHeight="1" x14ac:dyDescent="0.2">
      <c r="M248" s="46"/>
      <c r="Z248" s="46"/>
      <c r="AM248" s="46"/>
      <c r="AZ248" s="46"/>
      <c r="BM248" s="46"/>
      <c r="BZ248" s="46"/>
      <c r="CM248" s="46"/>
      <c r="CZ248" s="46"/>
      <c r="DM248" s="46"/>
      <c r="DZ248" s="46"/>
      <c r="EM248" s="46"/>
      <c r="EZ248" s="46"/>
    </row>
    <row r="249" spans="13:156" ht="12.75" customHeight="1" x14ac:dyDescent="0.2">
      <c r="M249" s="46"/>
      <c r="Z249" s="46"/>
      <c r="AM249" s="46"/>
      <c r="AZ249" s="46"/>
      <c r="BM249" s="46"/>
      <c r="BZ249" s="46"/>
      <c r="CM249" s="46"/>
      <c r="CZ249" s="46"/>
      <c r="DM249" s="46"/>
      <c r="DZ249" s="46"/>
      <c r="EM249" s="46"/>
      <c r="EZ249" s="46"/>
    </row>
    <row r="250" spans="13:156" ht="12.75" customHeight="1" x14ac:dyDescent="0.2">
      <c r="M250" s="46"/>
      <c r="Z250" s="46"/>
      <c r="AM250" s="46"/>
      <c r="AZ250" s="46"/>
      <c r="BM250" s="46"/>
      <c r="BZ250" s="46"/>
      <c r="CM250" s="46"/>
      <c r="CZ250" s="46"/>
      <c r="DM250" s="46"/>
      <c r="DZ250" s="46"/>
      <c r="EM250" s="46"/>
      <c r="EZ250" s="46"/>
    </row>
    <row r="251" spans="13:156" ht="12.75" customHeight="1" x14ac:dyDescent="0.2">
      <c r="M251" s="46"/>
      <c r="Z251" s="46"/>
      <c r="AM251" s="46"/>
      <c r="AZ251" s="46"/>
      <c r="BM251" s="46"/>
      <c r="BZ251" s="46"/>
      <c r="CM251" s="46"/>
      <c r="CZ251" s="46"/>
      <c r="DM251" s="46"/>
      <c r="DZ251" s="46"/>
      <c r="EM251" s="46"/>
      <c r="EZ251" s="46"/>
    </row>
    <row r="252" spans="13:156" ht="12.75" customHeight="1" x14ac:dyDescent="0.2">
      <c r="M252" s="46"/>
      <c r="Z252" s="46"/>
      <c r="AM252" s="46"/>
      <c r="AZ252" s="46"/>
      <c r="BM252" s="46"/>
      <c r="BZ252" s="46"/>
      <c r="CM252" s="46"/>
      <c r="CZ252" s="46"/>
      <c r="DM252" s="46"/>
      <c r="DZ252" s="46"/>
      <c r="EM252" s="46"/>
      <c r="EZ252" s="46"/>
    </row>
    <row r="253" spans="13:156" ht="12.75" customHeight="1" x14ac:dyDescent="0.2">
      <c r="M253" s="46"/>
      <c r="Z253" s="46"/>
      <c r="AM253" s="46"/>
      <c r="AZ253" s="46"/>
      <c r="BM253" s="46"/>
      <c r="BZ253" s="46"/>
      <c r="CM253" s="46"/>
      <c r="CZ253" s="46"/>
      <c r="DM253" s="46"/>
      <c r="DZ253" s="46"/>
      <c r="EM253" s="46"/>
      <c r="EZ253" s="46"/>
    </row>
    <row r="254" spans="13:156" ht="12.75" customHeight="1" x14ac:dyDescent="0.2">
      <c r="M254" s="46"/>
      <c r="Z254" s="46"/>
      <c r="AM254" s="46"/>
      <c r="AZ254" s="46"/>
      <c r="BM254" s="46"/>
      <c r="BZ254" s="46"/>
      <c r="CM254" s="46"/>
      <c r="CZ254" s="46"/>
      <c r="DM254" s="46"/>
      <c r="DZ254" s="46"/>
      <c r="EM254" s="46"/>
      <c r="EZ254" s="46"/>
    </row>
    <row r="255" spans="13:156" ht="12.75" customHeight="1" x14ac:dyDescent="0.2">
      <c r="M255" s="46"/>
      <c r="Z255" s="46"/>
      <c r="AM255" s="46"/>
      <c r="AZ255" s="46"/>
      <c r="BM255" s="46"/>
      <c r="BZ255" s="46"/>
      <c r="CM255" s="46"/>
      <c r="CZ255" s="46"/>
      <c r="DM255" s="46"/>
      <c r="DZ255" s="46"/>
      <c r="EM255" s="46"/>
      <c r="EZ255" s="46"/>
    </row>
    <row r="256" spans="13:156" ht="12.75" customHeight="1" x14ac:dyDescent="0.2">
      <c r="M256" s="46"/>
      <c r="Z256" s="46"/>
      <c r="AM256" s="46"/>
      <c r="AZ256" s="46"/>
      <c r="BM256" s="46"/>
      <c r="BZ256" s="46"/>
      <c r="CM256" s="46"/>
      <c r="CZ256" s="46"/>
      <c r="DM256" s="46"/>
      <c r="DZ256" s="46"/>
      <c r="EM256" s="46"/>
      <c r="EZ256" s="46"/>
    </row>
    <row r="257" spans="13:156" ht="12.75" customHeight="1" x14ac:dyDescent="0.2">
      <c r="M257" s="46"/>
      <c r="Z257" s="46"/>
      <c r="AM257" s="46"/>
      <c r="AZ257" s="46"/>
      <c r="BM257" s="46"/>
      <c r="BZ257" s="46"/>
      <c r="CM257" s="46"/>
      <c r="CZ257" s="46"/>
      <c r="DM257" s="46"/>
      <c r="DZ257" s="46"/>
      <c r="EM257" s="46"/>
      <c r="EZ257" s="46"/>
    </row>
    <row r="258" spans="13:156" ht="12.75" customHeight="1" x14ac:dyDescent="0.2">
      <c r="M258" s="46"/>
      <c r="Z258" s="46"/>
      <c r="AM258" s="46"/>
      <c r="AZ258" s="46"/>
      <c r="BM258" s="46"/>
      <c r="BZ258" s="46"/>
      <c r="CM258" s="46"/>
      <c r="CZ258" s="46"/>
      <c r="DM258" s="46"/>
      <c r="DZ258" s="46"/>
      <c r="EM258" s="46"/>
      <c r="EZ258" s="46"/>
    </row>
    <row r="259" spans="13:156" ht="12.75" customHeight="1" x14ac:dyDescent="0.2">
      <c r="M259" s="46"/>
      <c r="Z259" s="46"/>
      <c r="AM259" s="46"/>
      <c r="AZ259" s="46"/>
      <c r="BM259" s="46"/>
      <c r="BZ259" s="46"/>
      <c r="CM259" s="46"/>
      <c r="CZ259" s="46"/>
      <c r="DM259" s="46"/>
      <c r="DZ259" s="46"/>
      <c r="EM259" s="46"/>
      <c r="EZ259" s="46"/>
    </row>
    <row r="260" spans="13:156" ht="12.75" customHeight="1" x14ac:dyDescent="0.2">
      <c r="M260" s="46"/>
      <c r="Z260" s="46"/>
      <c r="AM260" s="46"/>
      <c r="AZ260" s="46"/>
      <c r="BM260" s="46"/>
      <c r="BZ260" s="46"/>
      <c r="CM260" s="46"/>
      <c r="CZ260" s="46"/>
      <c r="DM260" s="46"/>
      <c r="DZ260" s="46"/>
      <c r="EM260" s="46"/>
      <c r="EZ260" s="46"/>
    </row>
    <row r="261" spans="13:156" ht="12.75" customHeight="1" x14ac:dyDescent="0.2">
      <c r="M261" s="46"/>
      <c r="Z261" s="46"/>
      <c r="AM261" s="46"/>
      <c r="AZ261" s="46"/>
      <c r="BM261" s="46"/>
      <c r="BZ261" s="46"/>
      <c r="CM261" s="46"/>
      <c r="CZ261" s="46"/>
      <c r="DM261" s="46"/>
      <c r="DZ261" s="46"/>
      <c r="EM261" s="46"/>
      <c r="EZ261" s="46"/>
    </row>
    <row r="262" spans="13:156" ht="12.75" customHeight="1" x14ac:dyDescent="0.2">
      <c r="M262" s="46"/>
      <c r="Z262" s="46"/>
      <c r="AM262" s="46"/>
      <c r="AZ262" s="46"/>
      <c r="BM262" s="46"/>
      <c r="BZ262" s="46"/>
      <c r="CM262" s="46"/>
      <c r="CZ262" s="46"/>
      <c r="DM262" s="46"/>
      <c r="DZ262" s="46"/>
      <c r="EM262" s="46"/>
      <c r="EZ262" s="46"/>
    </row>
    <row r="263" spans="13:156" ht="12.75" customHeight="1" x14ac:dyDescent="0.2">
      <c r="M263" s="46"/>
      <c r="Z263" s="46"/>
      <c r="AM263" s="46"/>
      <c r="AZ263" s="46"/>
      <c r="BM263" s="46"/>
      <c r="BZ263" s="46"/>
      <c r="CM263" s="46"/>
      <c r="CZ263" s="46"/>
      <c r="DM263" s="46"/>
      <c r="DZ263" s="46"/>
      <c r="EM263" s="46"/>
      <c r="EZ263" s="46"/>
    </row>
    <row r="264" spans="13:156" ht="12.75" customHeight="1" x14ac:dyDescent="0.2">
      <c r="M264" s="46"/>
      <c r="Z264" s="46"/>
      <c r="AM264" s="46"/>
      <c r="AZ264" s="46"/>
      <c r="BM264" s="46"/>
      <c r="BZ264" s="46"/>
      <c r="CM264" s="46"/>
      <c r="CZ264" s="46"/>
      <c r="DM264" s="46"/>
      <c r="DZ264" s="46"/>
      <c r="EM264" s="46"/>
      <c r="EZ264" s="46"/>
    </row>
    <row r="265" spans="13:156" ht="12.75" customHeight="1" x14ac:dyDescent="0.2">
      <c r="M265" s="46"/>
      <c r="Z265" s="46"/>
      <c r="AM265" s="46"/>
      <c r="AZ265" s="46"/>
      <c r="BM265" s="46"/>
      <c r="BZ265" s="46"/>
      <c r="CM265" s="46"/>
      <c r="CZ265" s="46"/>
      <c r="DM265" s="46"/>
      <c r="DZ265" s="46"/>
      <c r="EM265" s="46"/>
      <c r="EZ265" s="46"/>
    </row>
    <row r="266" spans="13:156" ht="12.75" customHeight="1" x14ac:dyDescent="0.2">
      <c r="M266" s="46"/>
      <c r="Z266" s="46"/>
      <c r="AM266" s="46"/>
      <c r="AZ266" s="46"/>
      <c r="BM266" s="46"/>
      <c r="BZ266" s="46"/>
      <c r="CM266" s="46"/>
      <c r="CZ266" s="46"/>
      <c r="DM266" s="46"/>
      <c r="DZ266" s="46"/>
      <c r="EM266" s="46"/>
      <c r="EZ266" s="46"/>
    </row>
    <row r="267" spans="13:156" ht="12.75" customHeight="1" x14ac:dyDescent="0.2">
      <c r="M267" s="46"/>
      <c r="Z267" s="46"/>
      <c r="AM267" s="46"/>
      <c r="AZ267" s="46"/>
      <c r="BM267" s="46"/>
      <c r="BZ267" s="46"/>
      <c r="CM267" s="46"/>
      <c r="CZ267" s="46"/>
      <c r="DM267" s="46"/>
      <c r="DZ267" s="46"/>
      <c r="EM267" s="46"/>
      <c r="EZ267" s="46"/>
    </row>
    <row r="268" spans="13:156" ht="12.75" customHeight="1" x14ac:dyDescent="0.2">
      <c r="M268" s="46"/>
      <c r="Z268" s="46"/>
      <c r="AM268" s="46"/>
      <c r="AZ268" s="46"/>
      <c r="BM268" s="46"/>
      <c r="BZ268" s="46"/>
      <c r="CM268" s="46"/>
      <c r="CZ268" s="46"/>
      <c r="DM268" s="46"/>
      <c r="DZ268" s="46"/>
      <c r="EM268" s="46"/>
      <c r="EZ268" s="46"/>
    </row>
    <row r="269" spans="13:156" ht="12.75" customHeight="1" x14ac:dyDescent="0.2">
      <c r="M269" s="46"/>
      <c r="Z269" s="46"/>
      <c r="AM269" s="46"/>
      <c r="AZ269" s="46"/>
      <c r="BM269" s="46"/>
      <c r="BZ269" s="46"/>
      <c r="CM269" s="46"/>
      <c r="CZ269" s="46"/>
      <c r="DM269" s="46"/>
      <c r="DZ269" s="46"/>
      <c r="EM269" s="46"/>
      <c r="EZ269" s="46"/>
    </row>
    <row r="270" spans="13:156" ht="12.75" customHeight="1" x14ac:dyDescent="0.2">
      <c r="M270" s="46"/>
      <c r="Z270" s="46"/>
      <c r="AM270" s="46"/>
      <c r="AZ270" s="46"/>
      <c r="BM270" s="46"/>
      <c r="BZ270" s="46"/>
      <c r="CM270" s="46"/>
      <c r="CZ270" s="46"/>
      <c r="DM270" s="46"/>
      <c r="DZ270" s="46"/>
      <c r="EM270" s="46"/>
      <c r="EZ270" s="46"/>
    </row>
    <row r="271" spans="13:156" ht="12.75" customHeight="1" x14ac:dyDescent="0.2">
      <c r="M271" s="46"/>
      <c r="Z271" s="46"/>
      <c r="AM271" s="46"/>
      <c r="AZ271" s="46"/>
      <c r="BM271" s="46"/>
      <c r="BZ271" s="46"/>
      <c r="CM271" s="46"/>
      <c r="CZ271" s="46"/>
      <c r="DM271" s="46"/>
      <c r="DZ271" s="46"/>
      <c r="EM271" s="46"/>
      <c r="EZ271" s="46"/>
    </row>
    <row r="272" spans="13:156" ht="12.75" customHeight="1" x14ac:dyDescent="0.2">
      <c r="M272" s="46"/>
      <c r="Z272" s="46"/>
      <c r="AM272" s="46"/>
      <c r="AZ272" s="46"/>
      <c r="BM272" s="46"/>
      <c r="BZ272" s="46"/>
      <c r="CM272" s="46"/>
      <c r="CZ272" s="46"/>
      <c r="DM272" s="46"/>
      <c r="DZ272" s="46"/>
      <c r="EM272" s="46"/>
      <c r="EZ272" s="46"/>
    </row>
    <row r="273" spans="13:156" ht="12.75" customHeight="1" x14ac:dyDescent="0.2">
      <c r="M273" s="46"/>
      <c r="Z273" s="46"/>
      <c r="AM273" s="46"/>
      <c r="AZ273" s="46"/>
      <c r="BM273" s="46"/>
      <c r="BZ273" s="46"/>
      <c r="CM273" s="46"/>
      <c r="CZ273" s="46"/>
      <c r="DM273" s="46"/>
      <c r="DZ273" s="46"/>
      <c r="EM273" s="46"/>
      <c r="EZ273" s="46"/>
    </row>
    <row r="274" spans="13:156" ht="12.75" customHeight="1" x14ac:dyDescent="0.2">
      <c r="M274" s="46"/>
      <c r="Z274" s="46"/>
      <c r="AM274" s="46"/>
      <c r="AZ274" s="46"/>
      <c r="BM274" s="46"/>
      <c r="BZ274" s="46"/>
      <c r="CM274" s="46"/>
      <c r="CZ274" s="46"/>
      <c r="DM274" s="46"/>
      <c r="DZ274" s="46"/>
      <c r="EM274" s="46"/>
      <c r="EZ274" s="46"/>
    </row>
    <row r="275" spans="13:156" ht="12.75" customHeight="1" x14ac:dyDescent="0.2">
      <c r="M275" s="46"/>
      <c r="Z275" s="46"/>
      <c r="AM275" s="46"/>
      <c r="AZ275" s="46"/>
      <c r="BM275" s="46"/>
      <c r="BZ275" s="46"/>
      <c r="CM275" s="46"/>
      <c r="CZ275" s="46"/>
      <c r="DM275" s="46"/>
      <c r="DZ275" s="46"/>
      <c r="EM275" s="46"/>
      <c r="EZ275" s="46"/>
    </row>
    <row r="276" spans="13:156" ht="12.75" customHeight="1" x14ac:dyDescent="0.2">
      <c r="M276" s="46"/>
      <c r="Z276" s="46"/>
      <c r="AM276" s="46"/>
      <c r="AZ276" s="46"/>
      <c r="BM276" s="46"/>
      <c r="BZ276" s="46"/>
      <c r="CM276" s="46"/>
      <c r="CZ276" s="46"/>
      <c r="DM276" s="46"/>
      <c r="DZ276" s="46"/>
      <c r="EM276" s="46"/>
      <c r="EZ276" s="46"/>
    </row>
    <row r="277" spans="13:156" ht="12.75" customHeight="1" x14ac:dyDescent="0.2">
      <c r="M277" s="46"/>
      <c r="Z277" s="46"/>
      <c r="AM277" s="46"/>
      <c r="AZ277" s="46"/>
      <c r="BM277" s="46"/>
      <c r="BZ277" s="46"/>
      <c r="CM277" s="46"/>
      <c r="CZ277" s="46"/>
      <c r="DM277" s="46"/>
      <c r="DZ277" s="46"/>
      <c r="EM277" s="46"/>
      <c r="EZ277" s="46"/>
    </row>
    <row r="278" spans="13:156" ht="12.75" customHeight="1" x14ac:dyDescent="0.2">
      <c r="M278" s="46"/>
      <c r="Z278" s="46"/>
      <c r="AM278" s="46"/>
      <c r="AZ278" s="46"/>
      <c r="BM278" s="46"/>
      <c r="BZ278" s="46"/>
      <c r="CM278" s="46"/>
      <c r="CZ278" s="46"/>
      <c r="DM278" s="46"/>
      <c r="DZ278" s="46"/>
      <c r="EM278" s="46"/>
      <c r="EZ278" s="46"/>
    </row>
    <row r="279" spans="13:156" ht="12.75" customHeight="1" x14ac:dyDescent="0.2">
      <c r="M279" s="46"/>
      <c r="Z279" s="46"/>
      <c r="AM279" s="46"/>
      <c r="AZ279" s="46"/>
      <c r="BM279" s="46"/>
      <c r="BZ279" s="46"/>
      <c r="CM279" s="46"/>
      <c r="CZ279" s="46"/>
      <c r="DM279" s="46"/>
      <c r="DZ279" s="46"/>
      <c r="EM279" s="46"/>
      <c r="EZ279" s="46"/>
    </row>
    <row r="280" spans="13:156" ht="12.75" customHeight="1" x14ac:dyDescent="0.2">
      <c r="M280" s="46"/>
      <c r="Z280" s="46"/>
      <c r="AM280" s="46"/>
      <c r="AZ280" s="46"/>
      <c r="BM280" s="46"/>
      <c r="BZ280" s="46"/>
      <c r="CM280" s="46"/>
      <c r="CZ280" s="46"/>
      <c r="DM280" s="46"/>
      <c r="DZ280" s="46"/>
      <c r="EM280" s="46"/>
      <c r="EZ280" s="46"/>
    </row>
    <row r="281" spans="13:156" ht="12.75" customHeight="1" x14ac:dyDescent="0.2">
      <c r="M281" s="46"/>
      <c r="Z281" s="46"/>
      <c r="AM281" s="46"/>
      <c r="AZ281" s="46"/>
      <c r="BM281" s="46"/>
      <c r="BZ281" s="46"/>
      <c r="CM281" s="46"/>
      <c r="CZ281" s="46"/>
      <c r="DM281" s="46"/>
      <c r="DZ281" s="46"/>
      <c r="EM281" s="46"/>
      <c r="EZ281" s="46"/>
    </row>
    <row r="282" spans="13:156" ht="12.75" customHeight="1" x14ac:dyDescent="0.2">
      <c r="M282" s="46"/>
      <c r="Z282" s="46"/>
      <c r="AM282" s="46"/>
      <c r="AZ282" s="46"/>
      <c r="BM282" s="46"/>
      <c r="BZ282" s="46"/>
      <c r="CM282" s="46"/>
      <c r="CZ282" s="46"/>
      <c r="DM282" s="46"/>
      <c r="DZ282" s="46"/>
      <c r="EM282" s="46"/>
      <c r="EZ282" s="46"/>
    </row>
    <row r="283" spans="13:156" ht="12.75" customHeight="1" x14ac:dyDescent="0.2">
      <c r="M283" s="46"/>
      <c r="Z283" s="46"/>
      <c r="AM283" s="46"/>
      <c r="AZ283" s="46"/>
      <c r="BM283" s="46"/>
      <c r="BZ283" s="46"/>
      <c r="CM283" s="46"/>
      <c r="CZ283" s="46"/>
      <c r="DM283" s="46"/>
      <c r="DZ283" s="46"/>
      <c r="EM283" s="46"/>
      <c r="EZ283" s="46"/>
    </row>
    <row r="284" spans="13:156" ht="12.75" customHeight="1" x14ac:dyDescent="0.2">
      <c r="M284" s="46"/>
      <c r="Z284" s="46"/>
      <c r="AM284" s="46"/>
      <c r="AZ284" s="46"/>
      <c r="BM284" s="46"/>
      <c r="BZ284" s="46"/>
      <c r="CM284" s="46"/>
      <c r="CZ284" s="46"/>
      <c r="DM284" s="46"/>
      <c r="DZ284" s="46"/>
      <c r="EM284" s="46"/>
      <c r="EZ284" s="46"/>
    </row>
    <row r="285" spans="13:156" ht="12.75" customHeight="1" x14ac:dyDescent="0.2">
      <c r="M285" s="46"/>
      <c r="Z285" s="46"/>
      <c r="AM285" s="46"/>
      <c r="AZ285" s="46"/>
      <c r="BM285" s="46"/>
      <c r="BZ285" s="46"/>
      <c r="CM285" s="46"/>
      <c r="CZ285" s="46"/>
      <c r="DM285" s="46"/>
      <c r="DZ285" s="46"/>
      <c r="EM285" s="46"/>
      <c r="EZ285" s="46"/>
    </row>
    <row r="286" spans="13:156" ht="12.75" customHeight="1" x14ac:dyDescent="0.2">
      <c r="M286" s="46"/>
      <c r="Z286" s="46"/>
      <c r="AM286" s="46"/>
      <c r="AZ286" s="46"/>
      <c r="BM286" s="46"/>
      <c r="BZ286" s="46"/>
      <c r="CM286" s="46"/>
      <c r="CZ286" s="46"/>
      <c r="DM286" s="46"/>
      <c r="DZ286" s="46"/>
      <c r="EM286" s="46"/>
      <c r="EZ286" s="46"/>
    </row>
    <row r="287" spans="13:156" ht="12.75" customHeight="1" x14ac:dyDescent="0.2">
      <c r="M287" s="46"/>
      <c r="Z287" s="46"/>
      <c r="AM287" s="46"/>
      <c r="AZ287" s="46"/>
      <c r="BM287" s="46"/>
      <c r="BZ287" s="46"/>
      <c r="CM287" s="46"/>
      <c r="CZ287" s="46"/>
      <c r="DM287" s="46"/>
      <c r="DZ287" s="46"/>
      <c r="EM287" s="46"/>
      <c r="EZ287" s="46"/>
    </row>
    <row r="288" spans="13:156" ht="12.75" customHeight="1" x14ac:dyDescent="0.2">
      <c r="M288" s="46"/>
      <c r="Z288" s="46"/>
      <c r="AM288" s="46"/>
      <c r="AZ288" s="46"/>
      <c r="BM288" s="46"/>
      <c r="BZ288" s="46"/>
      <c r="CM288" s="46"/>
      <c r="CZ288" s="46"/>
      <c r="DM288" s="46"/>
      <c r="DZ288" s="46"/>
      <c r="EM288" s="46"/>
      <c r="EZ288" s="46"/>
    </row>
    <row r="289" spans="13:156" ht="12.75" customHeight="1" x14ac:dyDescent="0.2">
      <c r="M289" s="46"/>
      <c r="Z289" s="46"/>
      <c r="AM289" s="46"/>
      <c r="AZ289" s="46"/>
      <c r="BM289" s="46"/>
      <c r="BZ289" s="46"/>
      <c r="CM289" s="46"/>
      <c r="CZ289" s="46"/>
      <c r="DM289" s="46"/>
      <c r="DZ289" s="46"/>
      <c r="EM289" s="46"/>
      <c r="EZ289" s="46"/>
    </row>
    <row r="290" spans="13:156" ht="12.75" customHeight="1" x14ac:dyDescent="0.2">
      <c r="M290" s="46"/>
      <c r="Z290" s="46"/>
      <c r="AM290" s="46"/>
      <c r="AZ290" s="46"/>
      <c r="BM290" s="46"/>
      <c r="BZ290" s="46"/>
      <c r="CM290" s="46"/>
      <c r="CZ290" s="46"/>
      <c r="DM290" s="46"/>
      <c r="DZ290" s="46"/>
      <c r="EM290" s="46"/>
      <c r="EZ290" s="46"/>
    </row>
    <row r="291" spans="13:156" ht="12.75" customHeight="1" x14ac:dyDescent="0.2">
      <c r="M291" s="46"/>
      <c r="Z291" s="46"/>
      <c r="AM291" s="46"/>
      <c r="AZ291" s="46"/>
      <c r="BM291" s="46"/>
      <c r="BZ291" s="46"/>
      <c r="CM291" s="46"/>
      <c r="CZ291" s="46"/>
      <c r="DM291" s="46"/>
      <c r="DZ291" s="46"/>
      <c r="EM291" s="46"/>
      <c r="EZ291" s="46"/>
    </row>
    <row r="292" spans="13:156" ht="12.75" customHeight="1" x14ac:dyDescent="0.2">
      <c r="M292" s="46"/>
      <c r="Z292" s="46"/>
      <c r="AM292" s="46"/>
      <c r="AZ292" s="46"/>
      <c r="BM292" s="46"/>
      <c r="BZ292" s="46"/>
      <c r="CM292" s="46"/>
      <c r="CZ292" s="46"/>
      <c r="DM292" s="46"/>
      <c r="DZ292" s="46"/>
      <c r="EM292" s="46"/>
      <c r="EZ292" s="46"/>
    </row>
    <row r="293" spans="13:156" ht="12.75" customHeight="1" x14ac:dyDescent="0.2">
      <c r="M293" s="46"/>
      <c r="Z293" s="46"/>
      <c r="AM293" s="46"/>
      <c r="AZ293" s="46"/>
      <c r="BM293" s="46"/>
      <c r="BZ293" s="46"/>
      <c r="CM293" s="46"/>
      <c r="CZ293" s="46"/>
      <c r="DM293" s="46"/>
      <c r="DZ293" s="46"/>
      <c r="EM293" s="46"/>
      <c r="EZ293" s="46"/>
    </row>
    <row r="294" spans="13:156" ht="12.75" customHeight="1" x14ac:dyDescent="0.2">
      <c r="M294" s="46"/>
      <c r="Z294" s="46"/>
      <c r="AM294" s="46"/>
      <c r="AZ294" s="46"/>
      <c r="BM294" s="46"/>
      <c r="BZ294" s="46"/>
      <c r="CM294" s="46"/>
      <c r="CZ294" s="46"/>
      <c r="DM294" s="46"/>
      <c r="DZ294" s="46"/>
      <c r="EM294" s="46"/>
      <c r="EZ294" s="46"/>
    </row>
    <row r="295" spans="13:156" ht="12.75" customHeight="1" x14ac:dyDescent="0.2">
      <c r="M295" s="46"/>
      <c r="Z295" s="46"/>
      <c r="AM295" s="46"/>
      <c r="AZ295" s="46"/>
      <c r="BM295" s="46"/>
      <c r="BZ295" s="46"/>
      <c r="CM295" s="46"/>
      <c r="CZ295" s="46"/>
      <c r="DM295" s="46"/>
      <c r="DZ295" s="46"/>
      <c r="EM295" s="46"/>
      <c r="EZ295" s="46"/>
    </row>
    <row r="296" spans="13:156" ht="12.75" customHeight="1" x14ac:dyDescent="0.2">
      <c r="M296" s="46"/>
      <c r="Z296" s="46"/>
      <c r="AM296" s="46"/>
      <c r="AZ296" s="46"/>
      <c r="BM296" s="46"/>
      <c r="BZ296" s="46"/>
      <c r="CM296" s="46"/>
      <c r="CZ296" s="46"/>
      <c r="DM296" s="46"/>
      <c r="DZ296" s="46"/>
      <c r="EM296" s="46"/>
      <c r="EZ296" s="46"/>
    </row>
    <row r="297" spans="13:156" ht="12.75" customHeight="1" x14ac:dyDescent="0.2">
      <c r="M297" s="46"/>
      <c r="Z297" s="46"/>
      <c r="AM297" s="46"/>
      <c r="AZ297" s="46"/>
      <c r="BM297" s="46"/>
      <c r="BZ297" s="46"/>
      <c r="CM297" s="46"/>
      <c r="CZ297" s="46"/>
      <c r="DM297" s="46"/>
      <c r="DZ297" s="46"/>
      <c r="EM297" s="46"/>
      <c r="EZ297" s="46"/>
    </row>
    <row r="298" spans="13:156" ht="12.75" customHeight="1" x14ac:dyDescent="0.2">
      <c r="M298" s="46"/>
      <c r="Z298" s="46"/>
      <c r="AM298" s="46"/>
      <c r="AZ298" s="46"/>
      <c r="BM298" s="46"/>
      <c r="BZ298" s="46"/>
      <c r="CM298" s="46"/>
      <c r="CZ298" s="46"/>
      <c r="DM298" s="46"/>
      <c r="DZ298" s="46"/>
      <c r="EM298" s="46"/>
      <c r="EZ298" s="46"/>
    </row>
    <row r="299" spans="13:156" ht="12.75" customHeight="1" x14ac:dyDescent="0.2">
      <c r="M299" s="46"/>
      <c r="Z299" s="46"/>
      <c r="AM299" s="46"/>
      <c r="AZ299" s="46"/>
      <c r="BM299" s="46"/>
      <c r="BZ299" s="46"/>
      <c r="CM299" s="46"/>
      <c r="CZ299" s="46"/>
      <c r="DM299" s="46"/>
      <c r="DZ299" s="46"/>
      <c r="EM299" s="46"/>
      <c r="EZ299" s="46"/>
    </row>
    <row r="300" spans="13:156" ht="12.75" customHeight="1" x14ac:dyDescent="0.2">
      <c r="M300" s="46"/>
      <c r="Z300" s="46"/>
      <c r="AM300" s="46"/>
      <c r="AZ300" s="46"/>
      <c r="BM300" s="46"/>
      <c r="BZ300" s="46"/>
      <c r="CM300" s="46"/>
      <c r="CZ300" s="46"/>
      <c r="DM300" s="46"/>
      <c r="DZ300" s="46"/>
      <c r="EM300" s="46"/>
      <c r="EZ300" s="46"/>
    </row>
    <row r="301" spans="13:156" ht="12.75" customHeight="1" x14ac:dyDescent="0.2">
      <c r="M301" s="46"/>
      <c r="Z301" s="46"/>
      <c r="AM301" s="46"/>
      <c r="AZ301" s="46"/>
      <c r="BM301" s="46"/>
      <c r="BZ301" s="46"/>
      <c r="CM301" s="46"/>
      <c r="CZ301" s="46"/>
      <c r="DM301" s="46"/>
      <c r="DZ301" s="46"/>
      <c r="EM301" s="46"/>
      <c r="EZ301" s="46"/>
    </row>
    <row r="302" spans="13:156" ht="12.75" customHeight="1" x14ac:dyDescent="0.2">
      <c r="M302" s="46"/>
      <c r="Z302" s="46"/>
      <c r="AM302" s="46"/>
      <c r="AZ302" s="46"/>
      <c r="BM302" s="46"/>
      <c r="BZ302" s="46"/>
      <c r="CM302" s="46"/>
      <c r="CZ302" s="46"/>
      <c r="DM302" s="46"/>
      <c r="DZ302" s="46"/>
      <c r="EM302" s="46"/>
      <c r="EZ302" s="46"/>
    </row>
    <row r="303" spans="13:156" ht="12.75" customHeight="1" x14ac:dyDescent="0.2">
      <c r="M303" s="46"/>
      <c r="Z303" s="46"/>
      <c r="AM303" s="46"/>
      <c r="AZ303" s="46"/>
      <c r="BM303" s="46"/>
      <c r="BZ303" s="46"/>
      <c r="CM303" s="46"/>
      <c r="CZ303" s="46"/>
      <c r="DM303" s="46"/>
      <c r="DZ303" s="46"/>
      <c r="EM303" s="46"/>
      <c r="EZ303" s="46"/>
    </row>
    <row r="304" spans="13:156" ht="12.75" customHeight="1" x14ac:dyDescent="0.2">
      <c r="M304" s="46"/>
      <c r="Z304" s="46"/>
      <c r="AM304" s="46"/>
      <c r="AZ304" s="46"/>
      <c r="BM304" s="46"/>
      <c r="BZ304" s="46"/>
      <c r="CM304" s="46"/>
      <c r="CZ304" s="46"/>
      <c r="DM304" s="46"/>
      <c r="DZ304" s="46"/>
      <c r="EM304" s="46"/>
      <c r="EZ304" s="46"/>
    </row>
    <row r="305" spans="13:156" ht="12.75" customHeight="1" x14ac:dyDescent="0.2">
      <c r="M305" s="46"/>
      <c r="Z305" s="46"/>
      <c r="AM305" s="46"/>
      <c r="AZ305" s="46"/>
      <c r="BM305" s="46"/>
      <c r="BZ305" s="46"/>
      <c r="CM305" s="46"/>
      <c r="CZ305" s="46"/>
      <c r="DM305" s="46"/>
      <c r="DZ305" s="46"/>
      <c r="EM305" s="46"/>
      <c r="EZ305" s="46"/>
    </row>
    <row r="306" spans="13:156" ht="12.75" customHeight="1" x14ac:dyDescent="0.2">
      <c r="M306" s="46"/>
      <c r="Z306" s="46"/>
      <c r="AM306" s="46"/>
      <c r="AZ306" s="46"/>
      <c r="BM306" s="46"/>
      <c r="BZ306" s="46"/>
      <c r="CM306" s="46"/>
      <c r="CZ306" s="46"/>
      <c r="DM306" s="46"/>
      <c r="DZ306" s="46"/>
      <c r="EM306" s="46"/>
      <c r="EZ306" s="46"/>
    </row>
    <row r="307" spans="13:156" ht="12.75" customHeight="1" x14ac:dyDescent="0.2">
      <c r="M307" s="46"/>
      <c r="Z307" s="46"/>
      <c r="AM307" s="46"/>
      <c r="AZ307" s="46"/>
      <c r="BM307" s="46"/>
      <c r="BZ307" s="46"/>
      <c r="CM307" s="46"/>
      <c r="CZ307" s="46"/>
      <c r="DM307" s="46"/>
      <c r="DZ307" s="46"/>
      <c r="EM307" s="46"/>
      <c r="EZ307" s="46"/>
    </row>
    <row r="308" spans="13:156" ht="12.75" customHeight="1" x14ac:dyDescent="0.2">
      <c r="M308" s="46"/>
      <c r="Z308" s="46"/>
      <c r="AM308" s="46"/>
      <c r="AZ308" s="46"/>
      <c r="BM308" s="46"/>
      <c r="BZ308" s="46"/>
      <c r="CM308" s="46"/>
      <c r="CZ308" s="46"/>
      <c r="DM308" s="46"/>
      <c r="DZ308" s="46"/>
      <c r="EM308" s="46"/>
      <c r="EZ308" s="46"/>
    </row>
    <row r="309" spans="13:156" ht="12.75" customHeight="1" x14ac:dyDescent="0.2">
      <c r="M309" s="46"/>
      <c r="Z309" s="46"/>
      <c r="AM309" s="46"/>
      <c r="AZ309" s="46"/>
      <c r="BM309" s="46"/>
      <c r="BZ309" s="46"/>
      <c r="CM309" s="46"/>
      <c r="CZ309" s="46"/>
      <c r="DM309" s="46"/>
      <c r="DZ309" s="46"/>
      <c r="EM309" s="46"/>
      <c r="EZ309" s="46"/>
    </row>
    <row r="310" spans="13:156" ht="12.75" customHeight="1" x14ac:dyDescent="0.2">
      <c r="M310" s="46"/>
      <c r="Z310" s="46"/>
      <c r="AM310" s="46"/>
      <c r="AZ310" s="46"/>
      <c r="BM310" s="46"/>
      <c r="BZ310" s="46"/>
      <c r="CM310" s="46"/>
      <c r="CZ310" s="46"/>
      <c r="DM310" s="46"/>
      <c r="DZ310" s="46"/>
      <c r="EM310" s="46"/>
      <c r="EZ310" s="46"/>
    </row>
    <row r="311" spans="13:156" ht="12.75" customHeight="1" x14ac:dyDescent="0.2">
      <c r="M311" s="46"/>
      <c r="Z311" s="46"/>
      <c r="AM311" s="46"/>
      <c r="AZ311" s="46"/>
      <c r="BM311" s="46"/>
      <c r="BZ311" s="46"/>
      <c r="CM311" s="46"/>
      <c r="CZ311" s="46"/>
      <c r="DM311" s="46"/>
      <c r="DZ311" s="46"/>
      <c r="EM311" s="46"/>
      <c r="EZ311" s="46"/>
    </row>
    <row r="312" spans="13:156" ht="12.75" customHeight="1" x14ac:dyDescent="0.2">
      <c r="M312" s="46"/>
      <c r="Z312" s="46"/>
      <c r="AM312" s="46"/>
      <c r="AZ312" s="46"/>
      <c r="BM312" s="46"/>
      <c r="BZ312" s="46"/>
      <c r="CM312" s="46"/>
      <c r="CZ312" s="46"/>
      <c r="DM312" s="46"/>
      <c r="DZ312" s="46"/>
      <c r="EM312" s="46"/>
      <c r="EZ312" s="46"/>
    </row>
    <row r="313" spans="13:156" ht="12.75" customHeight="1" x14ac:dyDescent="0.2">
      <c r="M313" s="46"/>
      <c r="Z313" s="46"/>
      <c r="AM313" s="46"/>
      <c r="AZ313" s="46"/>
      <c r="BM313" s="46"/>
      <c r="BZ313" s="46"/>
      <c r="CM313" s="46"/>
      <c r="CZ313" s="46"/>
      <c r="DM313" s="46"/>
      <c r="DZ313" s="46"/>
      <c r="EM313" s="46"/>
      <c r="EZ313" s="46"/>
    </row>
    <row r="314" spans="13:156" ht="12.75" customHeight="1" x14ac:dyDescent="0.2">
      <c r="M314" s="46"/>
      <c r="Z314" s="46"/>
      <c r="AM314" s="46"/>
      <c r="AZ314" s="46"/>
      <c r="BM314" s="46"/>
      <c r="BZ314" s="46"/>
      <c r="CM314" s="46"/>
      <c r="CZ314" s="46"/>
      <c r="DM314" s="46"/>
      <c r="DZ314" s="46"/>
      <c r="EM314" s="46"/>
      <c r="EZ314" s="46"/>
    </row>
    <row r="315" spans="13:156" ht="12.75" customHeight="1" x14ac:dyDescent="0.2">
      <c r="M315" s="46"/>
      <c r="Z315" s="46"/>
      <c r="AM315" s="46"/>
      <c r="AZ315" s="46"/>
      <c r="BM315" s="46"/>
      <c r="BZ315" s="46"/>
      <c r="CM315" s="46"/>
      <c r="CZ315" s="46"/>
      <c r="DM315" s="46"/>
      <c r="DZ315" s="46"/>
      <c r="EM315" s="46"/>
      <c r="EZ315" s="46"/>
    </row>
    <row r="316" spans="13:156" ht="12.75" customHeight="1" x14ac:dyDescent="0.2">
      <c r="M316" s="46"/>
      <c r="Z316" s="46"/>
      <c r="AM316" s="46"/>
      <c r="AZ316" s="46"/>
      <c r="BM316" s="46"/>
      <c r="BZ316" s="46"/>
      <c r="CM316" s="46"/>
      <c r="CZ316" s="46"/>
      <c r="DM316" s="46"/>
      <c r="DZ316" s="46"/>
      <c r="EM316" s="46"/>
      <c r="EZ316" s="46"/>
    </row>
    <row r="317" spans="13:156" ht="12.75" customHeight="1" x14ac:dyDescent="0.2">
      <c r="M317" s="46"/>
      <c r="Z317" s="46"/>
      <c r="AM317" s="46"/>
      <c r="AZ317" s="46"/>
      <c r="BM317" s="46"/>
      <c r="BZ317" s="46"/>
      <c r="CM317" s="46"/>
      <c r="CZ317" s="46"/>
      <c r="DM317" s="46"/>
      <c r="DZ317" s="46"/>
      <c r="EM317" s="46"/>
      <c r="EZ317" s="46"/>
    </row>
    <row r="318" spans="13:156" ht="12.75" customHeight="1" x14ac:dyDescent="0.2">
      <c r="M318" s="46"/>
      <c r="Z318" s="46"/>
      <c r="AM318" s="46"/>
      <c r="AZ318" s="46"/>
      <c r="BM318" s="46"/>
      <c r="BZ318" s="46"/>
      <c r="CM318" s="46"/>
      <c r="CZ318" s="46"/>
      <c r="DM318" s="46"/>
      <c r="DZ318" s="46"/>
      <c r="EM318" s="46"/>
      <c r="EZ318" s="46"/>
    </row>
    <row r="319" spans="13:156" ht="12.75" customHeight="1" x14ac:dyDescent="0.2">
      <c r="M319" s="46"/>
      <c r="Z319" s="46"/>
      <c r="AM319" s="46"/>
      <c r="AZ319" s="46"/>
      <c r="BM319" s="46"/>
      <c r="BZ319" s="46"/>
      <c r="CM319" s="46"/>
      <c r="CZ319" s="46"/>
      <c r="DM319" s="46"/>
      <c r="DZ319" s="46"/>
      <c r="EM319" s="46"/>
      <c r="EZ319" s="46"/>
    </row>
    <row r="320" spans="13:156" ht="12.75" customHeight="1" x14ac:dyDescent="0.2">
      <c r="M320" s="46"/>
      <c r="Z320" s="46"/>
      <c r="AM320" s="46"/>
      <c r="AZ320" s="46"/>
      <c r="BM320" s="46"/>
      <c r="BZ320" s="46"/>
      <c r="CM320" s="46"/>
      <c r="CZ320" s="46"/>
      <c r="DM320" s="46"/>
      <c r="DZ320" s="46"/>
      <c r="EM320" s="46"/>
      <c r="EZ320" s="46"/>
    </row>
    <row r="321" spans="13:156" ht="12.75" customHeight="1" x14ac:dyDescent="0.2">
      <c r="M321" s="46"/>
      <c r="Z321" s="46"/>
      <c r="AM321" s="46"/>
      <c r="AZ321" s="46"/>
      <c r="BM321" s="46"/>
      <c r="BZ321" s="46"/>
      <c r="CM321" s="46"/>
      <c r="CZ321" s="46"/>
      <c r="DM321" s="46"/>
      <c r="DZ321" s="46"/>
      <c r="EM321" s="46"/>
      <c r="EZ321" s="46"/>
    </row>
    <row r="322" spans="13:156" ht="12.75" customHeight="1" x14ac:dyDescent="0.2">
      <c r="M322" s="46"/>
      <c r="Z322" s="46"/>
      <c r="AM322" s="46"/>
      <c r="AZ322" s="46"/>
      <c r="BM322" s="46"/>
      <c r="BZ322" s="46"/>
      <c r="CM322" s="46"/>
      <c r="CZ322" s="46"/>
      <c r="DM322" s="46"/>
      <c r="DZ322" s="46"/>
      <c r="EM322" s="46"/>
      <c r="EZ322" s="46"/>
    </row>
    <row r="323" spans="13:156" ht="12.75" customHeight="1" x14ac:dyDescent="0.2">
      <c r="M323" s="46"/>
      <c r="Z323" s="46"/>
      <c r="AM323" s="46"/>
      <c r="AZ323" s="46"/>
      <c r="BM323" s="46"/>
      <c r="BZ323" s="46"/>
      <c r="CM323" s="46"/>
      <c r="CZ323" s="46"/>
      <c r="DM323" s="46"/>
      <c r="DZ323" s="46"/>
      <c r="EM323" s="46"/>
      <c r="EZ323" s="46"/>
    </row>
    <row r="324" spans="13:156" ht="12.75" customHeight="1" x14ac:dyDescent="0.2">
      <c r="M324" s="46"/>
      <c r="Z324" s="46"/>
      <c r="AM324" s="46"/>
      <c r="AZ324" s="46"/>
      <c r="BM324" s="46"/>
      <c r="BZ324" s="46"/>
      <c r="CM324" s="46"/>
      <c r="CZ324" s="46"/>
      <c r="DM324" s="46"/>
      <c r="DZ324" s="46"/>
      <c r="EM324" s="46"/>
      <c r="EZ324" s="46"/>
    </row>
    <row r="325" spans="13:156" ht="12.75" customHeight="1" x14ac:dyDescent="0.2">
      <c r="M325" s="46"/>
      <c r="Z325" s="46"/>
      <c r="AM325" s="46"/>
      <c r="AZ325" s="46"/>
      <c r="BM325" s="46"/>
      <c r="BZ325" s="46"/>
      <c r="CM325" s="46"/>
      <c r="CZ325" s="46"/>
      <c r="DM325" s="46"/>
      <c r="DZ325" s="46"/>
      <c r="EM325" s="46"/>
      <c r="EZ325" s="46"/>
    </row>
    <row r="326" spans="13:156" ht="12.75" customHeight="1" x14ac:dyDescent="0.2">
      <c r="M326" s="46"/>
      <c r="Z326" s="46"/>
      <c r="AM326" s="46"/>
      <c r="AZ326" s="46"/>
      <c r="BM326" s="46"/>
      <c r="BZ326" s="46"/>
      <c r="CM326" s="46"/>
      <c r="CZ326" s="46"/>
      <c r="DM326" s="46"/>
      <c r="DZ326" s="46"/>
      <c r="EM326" s="46"/>
      <c r="EZ326" s="46"/>
    </row>
    <row r="327" spans="13:156" ht="12.75" customHeight="1" x14ac:dyDescent="0.2">
      <c r="M327" s="46"/>
      <c r="Z327" s="46"/>
      <c r="AM327" s="46"/>
      <c r="AZ327" s="46"/>
      <c r="BM327" s="46"/>
      <c r="BZ327" s="46"/>
      <c r="CM327" s="46"/>
      <c r="CZ327" s="46"/>
      <c r="DM327" s="46"/>
      <c r="DZ327" s="46"/>
      <c r="EM327" s="46"/>
      <c r="EZ327" s="46"/>
    </row>
    <row r="328" spans="13:156" ht="12.75" customHeight="1" x14ac:dyDescent="0.2">
      <c r="M328" s="46"/>
      <c r="Z328" s="46"/>
      <c r="AM328" s="46"/>
      <c r="AZ328" s="46"/>
      <c r="BM328" s="46"/>
      <c r="BZ328" s="46"/>
      <c r="CM328" s="46"/>
      <c r="CZ328" s="46"/>
      <c r="DM328" s="46"/>
      <c r="DZ328" s="46"/>
      <c r="EM328" s="46"/>
      <c r="EZ328" s="46"/>
    </row>
    <row r="329" spans="13:156" ht="12.75" customHeight="1" x14ac:dyDescent="0.2">
      <c r="M329" s="46"/>
      <c r="Z329" s="46"/>
      <c r="AM329" s="46"/>
      <c r="AZ329" s="46"/>
      <c r="BM329" s="46"/>
      <c r="BZ329" s="46"/>
      <c r="CM329" s="46"/>
      <c r="CZ329" s="46"/>
      <c r="DM329" s="46"/>
      <c r="DZ329" s="46"/>
      <c r="EM329" s="46"/>
      <c r="EZ329" s="46"/>
    </row>
    <row r="330" spans="13:156" ht="12.75" customHeight="1" x14ac:dyDescent="0.2">
      <c r="M330" s="46"/>
      <c r="Z330" s="46"/>
      <c r="AM330" s="46"/>
      <c r="AZ330" s="46"/>
      <c r="BM330" s="46"/>
      <c r="BZ330" s="46"/>
      <c r="CM330" s="46"/>
      <c r="CZ330" s="46"/>
      <c r="DM330" s="46"/>
      <c r="DZ330" s="46"/>
      <c r="EM330" s="46"/>
      <c r="EZ330" s="46"/>
    </row>
    <row r="331" spans="13:156" ht="12.75" customHeight="1" x14ac:dyDescent="0.2">
      <c r="M331" s="46"/>
      <c r="Z331" s="46"/>
      <c r="AM331" s="46"/>
      <c r="AZ331" s="46"/>
      <c r="BM331" s="46"/>
      <c r="BZ331" s="46"/>
      <c r="CM331" s="46"/>
      <c r="CZ331" s="46"/>
      <c r="DM331" s="46"/>
      <c r="DZ331" s="46"/>
      <c r="EM331" s="46"/>
      <c r="EZ331" s="46"/>
    </row>
    <row r="332" spans="13:156" ht="12.75" customHeight="1" x14ac:dyDescent="0.2">
      <c r="M332" s="46"/>
      <c r="Z332" s="46"/>
      <c r="AM332" s="46"/>
      <c r="AZ332" s="46"/>
      <c r="BM332" s="46"/>
      <c r="BZ332" s="46"/>
      <c r="CM332" s="46"/>
      <c r="CZ332" s="46"/>
      <c r="DM332" s="46"/>
      <c r="DZ332" s="46"/>
      <c r="EM332" s="46"/>
      <c r="EZ332" s="46"/>
    </row>
    <row r="333" spans="13:156" ht="12.75" customHeight="1" x14ac:dyDescent="0.2">
      <c r="M333" s="46"/>
      <c r="Z333" s="46"/>
      <c r="AM333" s="46"/>
      <c r="AZ333" s="46"/>
      <c r="BM333" s="46"/>
      <c r="BZ333" s="46"/>
      <c r="CM333" s="46"/>
      <c r="CZ333" s="46"/>
      <c r="DM333" s="46"/>
      <c r="DZ333" s="46"/>
      <c r="EM333" s="46"/>
      <c r="EZ333" s="46"/>
    </row>
    <row r="334" spans="13:156" ht="12.75" customHeight="1" x14ac:dyDescent="0.2">
      <c r="M334" s="46"/>
      <c r="Z334" s="46"/>
      <c r="AM334" s="46"/>
      <c r="AZ334" s="46"/>
      <c r="BM334" s="46"/>
      <c r="BZ334" s="46"/>
      <c r="CM334" s="46"/>
      <c r="CZ334" s="46"/>
      <c r="DM334" s="46"/>
      <c r="DZ334" s="46"/>
      <c r="EM334" s="46"/>
      <c r="EZ334" s="46"/>
    </row>
    <row r="335" spans="13:156" ht="12.75" customHeight="1" x14ac:dyDescent="0.2">
      <c r="M335" s="46"/>
      <c r="Z335" s="46"/>
      <c r="AM335" s="46"/>
      <c r="AZ335" s="46"/>
      <c r="BM335" s="46"/>
      <c r="BZ335" s="46"/>
      <c r="CM335" s="46"/>
      <c r="CZ335" s="46"/>
      <c r="DM335" s="46"/>
      <c r="DZ335" s="46"/>
      <c r="EM335" s="46"/>
      <c r="EZ335" s="46"/>
    </row>
    <row r="336" spans="13:156" ht="12.75" customHeight="1" x14ac:dyDescent="0.2">
      <c r="M336" s="46"/>
      <c r="Z336" s="46"/>
      <c r="AM336" s="46"/>
      <c r="AZ336" s="46"/>
      <c r="BM336" s="46"/>
      <c r="BZ336" s="46"/>
      <c r="CM336" s="46"/>
      <c r="CZ336" s="46"/>
      <c r="DM336" s="46"/>
      <c r="DZ336" s="46"/>
      <c r="EM336" s="46"/>
      <c r="EZ336" s="46"/>
    </row>
    <row r="337" spans="13:156" ht="12.75" customHeight="1" x14ac:dyDescent="0.2">
      <c r="M337" s="46"/>
      <c r="Z337" s="46"/>
      <c r="AM337" s="46"/>
      <c r="AZ337" s="46"/>
      <c r="BM337" s="46"/>
      <c r="BZ337" s="46"/>
      <c r="CM337" s="46"/>
      <c r="CZ337" s="46"/>
      <c r="DM337" s="46"/>
      <c r="DZ337" s="46"/>
      <c r="EM337" s="46"/>
      <c r="EZ337" s="46"/>
    </row>
    <row r="338" spans="13:156" ht="12.75" customHeight="1" x14ac:dyDescent="0.2">
      <c r="M338" s="46"/>
      <c r="Z338" s="46"/>
      <c r="AM338" s="46"/>
      <c r="AZ338" s="46"/>
      <c r="BM338" s="46"/>
      <c r="BZ338" s="46"/>
      <c r="CM338" s="46"/>
      <c r="CZ338" s="46"/>
      <c r="DM338" s="46"/>
      <c r="DZ338" s="46"/>
      <c r="EM338" s="46"/>
      <c r="EZ338" s="46"/>
    </row>
    <row r="339" spans="13:156" ht="12.75" customHeight="1" x14ac:dyDescent="0.2">
      <c r="M339" s="46"/>
      <c r="Z339" s="46"/>
      <c r="AM339" s="46"/>
      <c r="AZ339" s="46"/>
      <c r="BM339" s="46"/>
      <c r="BZ339" s="46"/>
      <c r="CM339" s="46"/>
      <c r="CZ339" s="46"/>
      <c r="DM339" s="46"/>
      <c r="DZ339" s="46"/>
      <c r="EM339" s="46"/>
      <c r="EZ339" s="46"/>
    </row>
    <row r="340" spans="13:156" ht="12.75" customHeight="1" x14ac:dyDescent="0.2">
      <c r="M340" s="46"/>
      <c r="Z340" s="46"/>
      <c r="AM340" s="46"/>
      <c r="AZ340" s="46"/>
      <c r="BM340" s="46"/>
      <c r="BZ340" s="46"/>
      <c r="CM340" s="46"/>
      <c r="CZ340" s="46"/>
      <c r="DM340" s="46"/>
      <c r="DZ340" s="46"/>
      <c r="EM340" s="46"/>
      <c r="EZ340" s="46"/>
    </row>
    <row r="341" spans="13:156" ht="12.75" customHeight="1" x14ac:dyDescent="0.2">
      <c r="M341" s="46"/>
      <c r="Z341" s="46"/>
      <c r="AM341" s="46"/>
      <c r="AZ341" s="46"/>
      <c r="BM341" s="46"/>
      <c r="BZ341" s="46"/>
      <c r="CM341" s="46"/>
      <c r="CZ341" s="46"/>
      <c r="DM341" s="46"/>
      <c r="DZ341" s="46"/>
      <c r="EM341" s="46"/>
      <c r="EZ341" s="46"/>
    </row>
    <row r="342" spans="13:156" ht="12.75" customHeight="1" x14ac:dyDescent="0.2">
      <c r="M342" s="46"/>
      <c r="Z342" s="46"/>
      <c r="AM342" s="46"/>
      <c r="AZ342" s="46"/>
      <c r="BM342" s="46"/>
      <c r="BZ342" s="46"/>
      <c r="CM342" s="46"/>
      <c r="CZ342" s="46"/>
      <c r="DM342" s="46"/>
      <c r="DZ342" s="46"/>
      <c r="EM342" s="46"/>
      <c r="EZ342" s="46"/>
    </row>
    <row r="343" spans="13:156" ht="12.75" customHeight="1" x14ac:dyDescent="0.2">
      <c r="M343" s="46"/>
      <c r="Z343" s="46"/>
      <c r="AM343" s="46"/>
      <c r="AZ343" s="46"/>
      <c r="BM343" s="46"/>
      <c r="BZ343" s="46"/>
      <c r="CM343" s="46"/>
      <c r="CZ343" s="46"/>
      <c r="DM343" s="46"/>
      <c r="DZ343" s="46"/>
      <c r="EM343" s="46"/>
      <c r="EZ343" s="46"/>
    </row>
    <row r="344" spans="13:156" ht="12.75" customHeight="1" x14ac:dyDescent="0.2">
      <c r="M344" s="46"/>
      <c r="Z344" s="46"/>
      <c r="AM344" s="46"/>
      <c r="AZ344" s="46"/>
      <c r="BM344" s="46"/>
      <c r="BZ344" s="46"/>
      <c r="CM344" s="46"/>
      <c r="CZ344" s="46"/>
      <c r="DM344" s="46"/>
      <c r="DZ344" s="46"/>
      <c r="EM344" s="46"/>
      <c r="EZ344" s="46"/>
    </row>
    <row r="345" spans="13:156" ht="12.75" customHeight="1" x14ac:dyDescent="0.2">
      <c r="M345" s="46"/>
      <c r="Z345" s="46"/>
      <c r="AM345" s="46"/>
      <c r="AZ345" s="46"/>
      <c r="BM345" s="46"/>
      <c r="BZ345" s="46"/>
      <c r="CM345" s="46"/>
      <c r="CZ345" s="46"/>
      <c r="DM345" s="46"/>
      <c r="DZ345" s="46"/>
      <c r="EM345" s="46"/>
      <c r="EZ345" s="46"/>
    </row>
    <row r="346" spans="13:156" ht="12.75" customHeight="1" x14ac:dyDescent="0.2">
      <c r="M346" s="46"/>
      <c r="Z346" s="46"/>
      <c r="AM346" s="46"/>
      <c r="AZ346" s="46"/>
      <c r="BM346" s="46"/>
      <c r="BZ346" s="46"/>
      <c r="CM346" s="46"/>
      <c r="CZ346" s="46"/>
      <c r="DM346" s="46"/>
      <c r="DZ346" s="46"/>
      <c r="EM346" s="46"/>
      <c r="EZ346" s="46"/>
    </row>
    <row r="347" spans="13:156" ht="12.75" customHeight="1" x14ac:dyDescent="0.2">
      <c r="M347" s="46"/>
      <c r="Z347" s="46"/>
      <c r="AM347" s="46"/>
      <c r="AZ347" s="46"/>
      <c r="BM347" s="46"/>
      <c r="BZ347" s="46"/>
      <c r="CM347" s="46"/>
      <c r="CZ347" s="46"/>
      <c r="DM347" s="46"/>
      <c r="DZ347" s="46"/>
      <c r="EM347" s="46"/>
      <c r="EZ347" s="46"/>
    </row>
    <row r="348" spans="13:156" ht="12.75" customHeight="1" x14ac:dyDescent="0.2">
      <c r="M348" s="46"/>
      <c r="Z348" s="46"/>
      <c r="AM348" s="46"/>
      <c r="AZ348" s="46"/>
      <c r="BM348" s="46"/>
      <c r="BZ348" s="46"/>
      <c r="CM348" s="46"/>
      <c r="CZ348" s="46"/>
      <c r="DM348" s="46"/>
      <c r="DZ348" s="46"/>
      <c r="EM348" s="46"/>
      <c r="EZ348" s="46"/>
    </row>
    <row r="349" spans="13:156" ht="12.75" customHeight="1" x14ac:dyDescent="0.2">
      <c r="M349" s="46"/>
      <c r="Z349" s="46"/>
      <c r="AM349" s="46"/>
      <c r="AZ349" s="46"/>
      <c r="BM349" s="46"/>
      <c r="BZ349" s="46"/>
      <c r="CM349" s="46"/>
      <c r="CZ349" s="46"/>
      <c r="DM349" s="46"/>
      <c r="DZ349" s="46"/>
      <c r="EM349" s="46"/>
      <c r="EZ349" s="46"/>
    </row>
    <row r="350" spans="13:156" ht="12.75" customHeight="1" x14ac:dyDescent="0.2">
      <c r="M350" s="46"/>
      <c r="Z350" s="46"/>
      <c r="AM350" s="46"/>
      <c r="AZ350" s="46"/>
      <c r="BM350" s="46"/>
      <c r="BZ350" s="46"/>
      <c r="CM350" s="46"/>
      <c r="CZ350" s="46"/>
      <c r="DM350" s="46"/>
      <c r="DZ350" s="46"/>
      <c r="EM350" s="46"/>
      <c r="EZ350" s="46"/>
    </row>
    <row r="351" spans="13:156" ht="12.75" customHeight="1" x14ac:dyDescent="0.2">
      <c r="M351" s="46"/>
      <c r="Z351" s="46"/>
      <c r="AM351" s="46"/>
      <c r="AZ351" s="46"/>
      <c r="BM351" s="46"/>
      <c r="BZ351" s="46"/>
      <c r="CM351" s="46"/>
      <c r="CZ351" s="46"/>
      <c r="DM351" s="46"/>
      <c r="DZ351" s="46"/>
      <c r="EM351" s="46"/>
      <c r="EZ351" s="46"/>
    </row>
    <row r="352" spans="13:156" ht="12.75" customHeight="1" x14ac:dyDescent="0.2">
      <c r="M352" s="46"/>
      <c r="Z352" s="46"/>
      <c r="AM352" s="46"/>
      <c r="AZ352" s="46"/>
      <c r="BM352" s="46"/>
      <c r="BZ352" s="46"/>
      <c r="CM352" s="46"/>
      <c r="CZ352" s="46"/>
      <c r="DM352" s="46"/>
      <c r="DZ352" s="46"/>
      <c r="EM352" s="46"/>
      <c r="EZ352" s="46"/>
    </row>
    <row r="353" spans="13:156" ht="12.75" customHeight="1" x14ac:dyDescent="0.2">
      <c r="M353" s="46"/>
      <c r="Z353" s="46"/>
      <c r="AM353" s="46"/>
      <c r="AZ353" s="46"/>
      <c r="BM353" s="46"/>
      <c r="BZ353" s="46"/>
      <c r="CM353" s="46"/>
      <c r="CZ353" s="46"/>
      <c r="DM353" s="46"/>
      <c r="DZ353" s="46"/>
      <c r="EM353" s="46"/>
      <c r="EZ353" s="46"/>
    </row>
    <row r="354" spans="13:156" ht="12.75" customHeight="1" x14ac:dyDescent="0.2">
      <c r="M354" s="46"/>
      <c r="Z354" s="46"/>
      <c r="AM354" s="46"/>
      <c r="AZ354" s="46"/>
      <c r="BM354" s="46"/>
      <c r="BZ354" s="46"/>
      <c r="CM354" s="46"/>
      <c r="CZ354" s="46"/>
      <c r="DM354" s="46"/>
      <c r="DZ354" s="46"/>
      <c r="EM354" s="46"/>
      <c r="EZ354" s="46"/>
    </row>
    <row r="355" spans="13:156" ht="12.75" customHeight="1" x14ac:dyDescent="0.2">
      <c r="M355" s="46"/>
      <c r="Z355" s="46"/>
      <c r="AM355" s="46"/>
      <c r="AZ355" s="46"/>
      <c r="BM355" s="46"/>
      <c r="BZ355" s="46"/>
      <c r="CM355" s="46"/>
      <c r="CZ355" s="46"/>
      <c r="DM355" s="46"/>
      <c r="DZ355" s="46"/>
      <c r="EM355" s="46"/>
      <c r="EZ355" s="46"/>
    </row>
    <row r="356" spans="13:156" ht="12.75" customHeight="1" x14ac:dyDescent="0.2">
      <c r="M356" s="46"/>
      <c r="Z356" s="46"/>
      <c r="AM356" s="46"/>
      <c r="AZ356" s="46"/>
      <c r="BM356" s="46"/>
      <c r="BZ356" s="46"/>
      <c r="CM356" s="46"/>
      <c r="CZ356" s="46"/>
      <c r="DM356" s="46"/>
      <c r="DZ356" s="46"/>
      <c r="EM356" s="46"/>
      <c r="EZ356" s="46"/>
    </row>
    <row r="357" spans="13:156" ht="12.75" customHeight="1" x14ac:dyDescent="0.2">
      <c r="M357" s="46"/>
      <c r="Z357" s="46"/>
      <c r="AM357" s="46"/>
      <c r="AZ357" s="46"/>
      <c r="BM357" s="46"/>
      <c r="BZ357" s="46"/>
      <c r="CM357" s="46"/>
      <c r="CZ357" s="46"/>
      <c r="DM357" s="46"/>
      <c r="DZ357" s="46"/>
      <c r="EM357" s="46"/>
      <c r="EZ357" s="46"/>
    </row>
    <row r="358" spans="13:156" ht="12.75" customHeight="1" x14ac:dyDescent="0.2">
      <c r="M358" s="46"/>
      <c r="Z358" s="46"/>
      <c r="AM358" s="46"/>
      <c r="AZ358" s="46"/>
      <c r="BM358" s="46"/>
      <c r="BZ358" s="46"/>
      <c r="CM358" s="46"/>
      <c r="CZ358" s="46"/>
      <c r="DM358" s="46"/>
      <c r="DZ358" s="46"/>
      <c r="EM358" s="46"/>
      <c r="EZ358" s="46"/>
    </row>
    <row r="359" spans="13:156" ht="12.75" customHeight="1" x14ac:dyDescent="0.2">
      <c r="M359" s="46"/>
      <c r="Z359" s="46"/>
      <c r="AM359" s="46"/>
      <c r="AZ359" s="46"/>
      <c r="BM359" s="46"/>
      <c r="BZ359" s="46"/>
      <c r="CM359" s="46"/>
      <c r="CZ359" s="46"/>
      <c r="DM359" s="46"/>
      <c r="DZ359" s="46"/>
      <c r="EM359" s="46"/>
      <c r="EZ359" s="46"/>
    </row>
    <row r="360" spans="13:156" ht="12.75" customHeight="1" x14ac:dyDescent="0.2">
      <c r="M360" s="46"/>
      <c r="Z360" s="46"/>
      <c r="AM360" s="46"/>
      <c r="AZ360" s="46"/>
      <c r="BM360" s="46"/>
      <c r="BZ360" s="46"/>
      <c r="CM360" s="46"/>
      <c r="CZ360" s="46"/>
      <c r="DM360" s="46"/>
      <c r="DZ360" s="46"/>
      <c r="EM360" s="46"/>
      <c r="EZ360" s="46"/>
    </row>
    <row r="361" spans="13:156" ht="12.75" customHeight="1" x14ac:dyDescent="0.2">
      <c r="M361" s="46"/>
      <c r="Z361" s="46"/>
      <c r="AM361" s="46"/>
      <c r="AZ361" s="46"/>
      <c r="BM361" s="46"/>
      <c r="BZ361" s="46"/>
      <c r="CM361" s="46"/>
      <c r="CZ361" s="46"/>
      <c r="DM361" s="46"/>
      <c r="DZ361" s="46"/>
      <c r="EM361" s="46"/>
      <c r="EZ361" s="46"/>
    </row>
    <row r="362" spans="13:156" ht="12.75" customHeight="1" x14ac:dyDescent="0.2">
      <c r="M362" s="46"/>
      <c r="Z362" s="46"/>
      <c r="AM362" s="46"/>
      <c r="AZ362" s="46"/>
      <c r="BM362" s="46"/>
      <c r="BZ362" s="46"/>
      <c r="CM362" s="46"/>
      <c r="CZ362" s="46"/>
      <c r="DM362" s="46"/>
      <c r="DZ362" s="46"/>
      <c r="EM362" s="46"/>
      <c r="EZ362" s="46"/>
    </row>
    <row r="363" spans="13:156" ht="12.75" customHeight="1" x14ac:dyDescent="0.2">
      <c r="M363" s="46"/>
      <c r="Z363" s="46"/>
      <c r="AM363" s="46"/>
      <c r="AZ363" s="46"/>
      <c r="BM363" s="46"/>
      <c r="BZ363" s="46"/>
      <c r="CM363" s="46"/>
      <c r="CZ363" s="46"/>
      <c r="DM363" s="46"/>
      <c r="DZ363" s="46"/>
      <c r="EM363" s="46"/>
      <c r="EZ363" s="46"/>
    </row>
    <row r="364" spans="13:156" ht="12.75" customHeight="1" x14ac:dyDescent="0.2">
      <c r="M364" s="46"/>
      <c r="Z364" s="46"/>
      <c r="AM364" s="46"/>
      <c r="AZ364" s="46"/>
      <c r="BM364" s="46"/>
      <c r="BZ364" s="46"/>
      <c r="CM364" s="46"/>
      <c r="CZ364" s="46"/>
      <c r="DM364" s="46"/>
      <c r="DZ364" s="46"/>
      <c r="EM364" s="46"/>
      <c r="EZ364" s="46"/>
    </row>
    <row r="365" spans="13:156" ht="12.75" customHeight="1" x14ac:dyDescent="0.2">
      <c r="M365" s="46"/>
      <c r="Z365" s="46"/>
      <c r="AM365" s="46"/>
      <c r="AZ365" s="46"/>
      <c r="BM365" s="46"/>
      <c r="BZ365" s="46"/>
      <c r="CM365" s="46"/>
      <c r="CZ365" s="46"/>
      <c r="DM365" s="46"/>
      <c r="DZ365" s="46"/>
      <c r="EM365" s="46"/>
      <c r="EZ365" s="46"/>
    </row>
    <row r="366" spans="13:156" ht="12.75" customHeight="1" x14ac:dyDescent="0.2">
      <c r="M366" s="46"/>
      <c r="Z366" s="46"/>
      <c r="AM366" s="46"/>
      <c r="AZ366" s="46"/>
      <c r="BM366" s="46"/>
      <c r="BZ366" s="46"/>
      <c r="CM366" s="46"/>
      <c r="CZ366" s="46"/>
      <c r="DM366" s="46"/>
      <c r="DZ366" s="46"/>
      <c r="EM366" s="46"/>
      <c r="EZ366" s="46"/>
    </row>
    <row r="367" spans="13:156" ht="12.75" customHeight="1" x14ac:dyDescent="0.2">
      <c r="M367" s="46"/>
      <c r="Z367" s="46"/>
      <c r="AM367" s="46"/>
      <c r="AZ367" s="46"/>
      <c r="BM367" s="46"/>
      <c r="BZ367" s="46"/>
      <c r="CM367" s="46"/>
      <c r="CZ367" s="46"/>
      <c r="DM367" s="46"/>
      <c r="DZ367" s="46"/>
      <c r="EM367" s="46"/>
      <c r="EZ367" s="46"/>
    </row>
    <row r="368" spans="13:156" ht="12.75" customHeight="1" x14ac:dyDescent="0.2">
      <c r="M368" s="46"/>
      <c r="Z368" s="46"/>
      <c r="AM368" s="46"/>
      <c r="AZ368" s="46"/>
      <c r="BM368" s="46"/>
      <c r="BZ368" s="46"/>
      <c r="CM368" s="46"/>
      <c r="CZ368" s="46"/>
      <c r="DM368" s="46"/>
      <c r="DZ368" s="46"/>
      <c r="EM368" s="46"/>
      <c r="EZ368" s="46"/>
    </row>
    <row r="369" spans="13:156" ht="12.75" customHeight="1" x14ac:dyDescent="0.2">
      <c r="M369" s="46"/>
      <c r="Z369" s="46"/>
      <c r="AM369" s="46"/>
      <c r="AZ369" s="46"/>
      <c r="BM369" s="46"/>
      <c r="BZ369" s="46"/>
      <c r="CM369" s="46"/>
      <c r="CZ369" s="46"/>
      <c r="DM369" s="46"/>
      <c r="DZ369" s="46"/>
      <c r="EM369" s="46"/>
      <c r="EZ369" s="46"/>
    </row>
    <row r="370" spans="13:156" ht="12.75" customHeight="1" x14ac:dyDescent="0.2">
      <c r="M370" s="46"/>
      <c r="Z370" s="46"/>
      <c r="AM370" s="46"/>
      <c r="AZ370" s="46"/>
      <c r="BM370" s="46"/>
      <c r="BZ370" s="46"/>
      <c r="CM370" s="46"/>
      <c r="CZ370" s="46"/>
      <c r="DM370" s="46"/>
      <c r="DZ370" s="46"/>
      <c r="EM370" s="46"/>
      <c r="EZ370" s="46"/>
    </row>
    <row r="371" spans="13:156" ht="12.75" customHeight="1" x14ac:dyDescent="0.2">
      <c r="M371" s="46"/>
      <c r="Z371" s="46"/>
      <c r="AM371" s="46"/>
      <c r="AZ371" s="46"/>
      <c r="BM371" s="46"/>
      <c r="BZ371" s="46"/>
      <c r="CM371" s="46"/>
      <c r="CZ371" s="46"/>
      <c r="DM371" s="46"/>
      <c r="DZ371" s="46"/>
      <c r="EM371" s="46"/>
      <c r="EZ371" s="46"/>
    </row>
    <row r="372" spans="13:156" ht="12.75" customHeight="1" x14ac:dyDescent="0.2">
      <c r="M372" s="46"/>
      <c r="Z372" s="46"/>
      <c r="AM372" s="46"/>
      <c r="AZ372" s="46"/>
      <c r="BM372" s="46"/>
      <c r="BZ372" s="46"/>
      <c r="CM372" s="46"/>
      <c r="CZ372" s="46"/>
      <c r="DM372" s="46"/>
      <c r="DZ372" s="46"/>
      <c r="EM372" s="46"/>
      <c r="EZ372" s="46"/>
    </row>
    <row r="373" spans="13:156" ht="12.75" customHeight="1" x14ac:dyDescent="0.2">
      <c r="M373" s="46"/>
      <c r="Z373" s="46"/>
      <c r="AM373" s="46"/>
      <c r="AZ373" s="46"/>
      <c r="BM373" s="46"/>
      <c r="BZ373" s="46"/>
      <c r="CM373" s="46"/>
      <c r="CZ373" s="46"/>
      <c r="DM373" s="46"/>
      <c r="DZ373" s="46"/>
      <c r="EM373" s="46"/>
      <c r="EZ373" s="46"/>
    </row>
    <row r="374" spans="13:156" ht="12.75" customHeight="1" x14ac:dyDescent="0.2">
      <c r="M374" s="46"/>
      <c r="Z374" s="46"/>
      <c r="AM374" s="46"/>
      <c r="AZ374" s="46"/>
      <c r="BM374" s="46"/>
      <c r="BZ374" s="46"/>
      <c r="CM374" s="46"/>
      <c r="CZ374" s="46"/>
      <c r="DM374" s="46"/>
      <c r="DZ374" s="46"/>
      <c r="EM374" s="46"/>
      <c r="EZ374" s="46"/>
    </row>
    <row r="375" spans="13:156" ht="12.75" customHeight="1" x14ac:dyDescent="0.2">
      <c r="M375" s="46"/>
      <c r="Z375" s="46"/>
      <c r="AM375" s="46"/>
      <c r="AZ375" s="46"/>
      <c r="BM375" s="46"/>
      <c r="BZ375" s="46"/>
      <c r="CM375" s="46"/>
      <c r="CZ375" s="46"/>
      <c r="DM375" s="46"/>
      <c r="DZ375" s="46"/>
      <c r="EM375" s="46"/>
      <c r="EZ375" s="46"/>
    </row>
    <row r="376" spans="13:156" ht="12.75" customHeight="1" x14ac:dyDescent="0.2">
      <c r="M376" s="46"/>
      <c r="Z376" s="46"/>
      <c r="AM376" s="46"/>
      <c r="AZ376" s="46"/>
      <c r="BM376" s="46"/>
      <c r="BZ376" s="46"/>
      <c r="CM376" s="46"/>
      <c r="CZ376" s="46"/>
      <c r="DM376" s="46"/>
      <c r="DZ376" s="46"/>
      <c r="EM376" s="46"/>
      <c r="EZ376" s="46"/>
    </row>
    <row r="377" spans="13:156" ht="12.75" customHeight="1" x14ac:dyDescent="0.2">
      <c r="M377" s="46"/>
      <c r="Z377" s="46"/>
      <c r="AM377" s="46"/>
      <c r="AZ377" s="46"/>
      <c r="BM377" s="46"/>
      <c r="BZ377" s="46"/>
      <c r="CM377" s="46"/>
      <c r="CZ377" s="46"/>
      <c r="DM377" s="46"/>
      <c r="DZ377" s="46"/>
      <c r="EM377" s="46"/>
      <c r="EZ377" s="46"/>
    </row>
    <row r="378" spans="13:156" ht="12.75" customHeight="1" x14ac:dyDescent="0.2">
      <c r="M378" s="46"/>
      <c r="Z378" s="46"/>
      <c r="AM378" s="46"/>
      <c r="AZ378" s="46"/>
      <c r="BM378" s="46"/>
      <c r="BZ378" s="46"/>
      <c r="CM378" s="46"/>
      <c r="CZ378" s="46"/>
      <c r="DM378" s="46"/>
      <c r="DZ378" s="46"/>
      <c r="EM378" s="46"/>
      <c r="EZ378" s="46"/>
    </row>
    <row r="379" spans="13:156" ht="12.75" customHeight="1" x14ac:dyDescent="0.2">
      <c r="M379" s="46"/>
      <c r="Z379" s="46"/>
      <c r="AM379" s="46"/>
      <c r="AZ379" s="46"/>
      <c r="BM379" s="46"/>
      <c r="BZ379" s="46"/>
      <c r="CM379" s="46"/>
      <c r="CZ379" s="46"/>
      <c r="DM379" s="46"/>
      <c r="DZ379" s="46"/>
      <c r="EM379" s="46"/>
      <c r="EZ379" s="46"/>
    </row>
    <row r="380" spans="13:156" ht="12.75" customHeight="1" x14ac:dyDescent="0.2">
      <c r="M380" s="46"/>
      <c r="Z380" s="46"/>
      <c r="AM380" s="46"/>
      <c r="AZ380" s="46"/>
      <c r="BM380" s="46"/>
      <c r="BZ380" s="46"/>
      <c r="CM380" s="46"/>
      <c r="CZ380" s="46"/>
      <c r="DM380" s="46"/>
      <c r="DZ380" s="46"/>
      <c r="EM380" s="46"/>
      <c r="EZ380" s="46"/>
    </row>
    <row r="381" spans="13:156" ht="12.75" customHeight="1" x14ac:dyDescent="0.2">
      <c r="M381" s="46"/>
      <c r="Z381" s="46"/>
      <c r="AM381" s="46"/>
      <c r="AZ381" s="46"/>
      <c r="BM381" s="46"/>
      <c r="BZ381" s="46"/>
      <c r="CM381" s="46"/>
      <c r="CZ381" s="46"/>
      <c r="DM381" s="46"/>
      <c r="DZ381" s="46"/>
      <c r="EM381" s="46"/>
      <c r="EZ381" s="46"/>
    </row>
    <row r="382" spans="13:156" ht="12.75" customHeight="1" x14ac:dyDescent="0.2">
      <c r="M382" s="46"/>
      <c r="Z382" s="46"/>
      <c r="AM382" s="46"/>
      <c r="AZ382" s="46"/>
      <c r="BM382" s="46"/>
      <c r="BZ382" s="46"/>
      <c r="CM382" s="46"/>
      <c r="CZ382" s="46"/>
      <c r="DM382" s="46"/>
      <c r="DZ382" s="46"/>
      <c r="EM382" s="46"/>
      <c r="EZ382" s="46"/>
    </row>
    <row r="383" spans="13:156" ht="12.75" customHeight="1" x14ac:dyDescent="0.2">
      <c r="M383" s="46"/>
      <c r="Z383" s="46"/>
      <c r="AM383" s="46"/>
      <c r="AZ383" s="46"/>
      <c r="BM383" s="46"/>
      <c r="BZ383" s="46"/>
      <c r="CM383" s="46"/>
      <c r="CZ383" s="46"/>
      <c r="DM383" s="46"/>
      <c r="DZ383" s="46"/>
      <c r="EM383" s="46"/>
      <c r="EZ383" s="46"/>
    </row>
    <row r="384" spans="13:156" ht="12.75" customHeight="1" x14ac:dyDescent="0.2">
      <c r="M384" s="46"/>
      <c r="Z384" s="46"/>
      <c r="AM384" s="46"/>
      <c r="AZ384" s="46"/>
      <c r="BM384" s="46"/>
      <c r="BZ384" s="46"/>
      <c r="CM384" s="46"/>
      <c r="CZ384" s="46"/>
      <c r="DM384" s="46"/>
      <c r="DZ384" s="46"/>
      <c r="EM384" s="46"/>
      <c r="EZ384" s="46"/>
    </row>
    <row r="385" spans="13:156" ht="12.75" customHeight="1" x14ac:dyDescent="0.2">
      <c r="M385" s="46"/>
      <c r="Z385" s="46"/>
      <c r="AM385" s="46"/>
      <c r="AZ385" s="46"/>
      <c r="BM385" s="46"/>
      <c r="BZ385" s="46"/>
      <c r="CM385" s="46"/>
      <c r="CZ385" s="46"/>
      <c r="DM385" s="46"/>
      <c r="DZ385" s="46"/>
      <c r="EM385" s="46"/>
      <c r="EZ385" s="46"/>
    </row>
    <row r="386" spans="13:156" ht="12.75" customHeight="1" x14ac:dyDescent="0.2">
      <c r="M386" s="46"/>
      <c r="Z386" s="46"/>
      <c r="AM386" s="46"/>
      <c r="AZ386" s="46"/>
      <c r="BM386" s="46"/>
      <c r="BZ386" s="46"/>
      <c r="CM386" s="46"/>
      <c r="CZ386" s="46"/>
      <c r="DM386" s="46"/>
      <c r="DZ386" s="46"/>
      <c r="EM386" s="46"/>
      <c r="EZ386" s="46"/>
    </row>
    <row r="387" spans="13:156" ht="12.75" customHeight="1" x14ac:dyDescent="0.2">
      <c r="M387" s="46"/>
      <c r="Z387" s="46"/>
      <c r="AM387" s="46"/>
      <c r="AZ387" s="46"/>
      <c r="BM387" s="46"/>
      <c r="BZ387" s="46"/>
      <c r="CM387" s="46"/>
      <c r="CZ387" s="46"/>
      <c r="DM387" s="46"/>
      <c r="DZ387" s="46"/>
      <c r="EM387" s="46"/>
      <c r="EZ387" s="46"/>
    </row>
    <row r="388" spans="13:156" ht="12.75" customHeight="1" x14ac:dyDescent="0.2">
      <c r="M388" s="46"/>
      <c r="Z388" s="46"/>
      <c r="AM388" s="46"/>
      <c r="AZ388" s="46"/>
      <c r="BM388" s="46"/>
      <c r="BZ388" s="46"/>
      <c r="CM388" s="46"/>
      <c r="CZ388" s="46"/>
      <c r="DM388" s="46"/>
      <c r="DZ388" s="46"/>
      <c r="EM388" s="46"/>
      <c r="EZ388" s="46"/>
    </row>
    <row r="389" spans="13:156" ht="12.75" customHeight="1" x14ac:dyDescent="0.2">
      <c r="M389" s="46"/>
      <c r="Z389" s="46"/>
      <c r="AM389" s="46"/>
      <c r="AZ389" s="46"/>
      <c r="BM389" s="46"/>
      <c r="BZ389" s="46"/>
      <c r="CM389" s="46"/>
      <c r="CZ389" s="46"/>
      <c r="DM389" s="46"/>
      <c r="DZ389" s="46"/>
      <c r="EM389" s="46"/>
      <c r="EZ389" s="46"/>
    </row>
    <row r="390" spans="13:156" ht="12.75" customHeight="1" x14ac:dyDescent="0.2">
      <c r="M390" s="46"/>
      <c r="Z390" s="46"/>
      <c r="AM390" s="46"/>
      <c r="AZ390" s="46"/>
      <c r="BM390" s="46"/>
      <c r="BZ390" s="46"/>
      <c r="CM390" s="46"/>
      <c r="CZ390" s="46"/>
      <c r="DM390" s="46"/>
      <c r="DZ390" s="46"/>
      <c r="EM390" s="46"/>
      <c r="EZ390" s="46"/>
    </row>
    <row r="391" spans="13:156" ht="12.75" customHeight="1" x14ac:dyDescent="0.2">
      <c r="M391" s="46"/>
      <c r="Z391" s="46"/>
      <c r="AM391" s="46"/>
      <c r="AZ391" s="46"/>
      <c r="BM391" s="46"/>
      <c r="BZ391" s="46"/>
      <c r="CM391" s="46"/>
      <c r="CZ391" s="46"/>
      <c r="DM391" s="46"/>
      <c r="DZ391" s="46"/>
      <c r="EM391" s="46"/>
      <c r="EZ391" s="46"/>
    </row>
    <row r="392" spans="13:156" ht="12.75" customHeight="1" x14ac:dyDescent="0.2">
      <c r="M392" s="46"/>
      <c r="Z392" s="46"/>
      <c r="AM392" s="46"/>
      <c r="AZ392" s="46"/>
      <c r="BM392" s="46"/>
      <c r="BZ392" s="46"/>
      <c r="CM392" s="46"/>
      <c r="CZ392" s="46"/>
      <c r="DM392" s="46"/>
      <c r="DZ392" s="46"/>
      <c r="EM392" s="46"/>
      <c r="EZ392" s="46"/>
    </row>
    <row r="393" spans="13:156" ht="12.75" customHeight="1" x14ac:dyDescent="0.2">
      <c r="M393" s="46"/>
      <c r="Z393" s="46"/>
      <c r="AM393" s="46"/>
      <c r="AZ393" s="46"/>
      <c r="BM393" s="46"/>
      <c r="BZ393" s="46"/>
      <c r="CM393" s="46"/>
      <c r="CZ393" s="46"/>
      <c r="DM393" s="46"/>
      <c r="DZ393" s="46"/>
      <c r="EM393" s="46"/>
      <c r="EZ393" s="46"/>
    </row>
    <row r="394" spans="13:156" ht="12.75" customHeight="1" x14ac:dyDescent="0.2">
      <c r="M394" s="46"/>
      <c r="Z394" s="46"/>
      <c r="AM394" s="46"/>
      <c r="AZ394" s="46"/>
      <c r="BM394" s="46"/>
      <c r="BZ394" s="46"/>
      <c r="CM394" s="46"/>
      <c r="CZ394" s="46"/>
      <c r="DM394" s="46"/>
      <c r="DZ394" s="46"/>
      <c r="EM394" s="46"/>
      <c r="EZ394" s="46"/>
    </row>
    <row r="395" spans="13:156" ht="12.75" customHeight="1" x14ac:dyDescent="0.2">
      <c r="M395" s="46"/>
      <c r="Z395" s="46"/>
      <c r="AM395" s="46"/>
      <c r="AZ395" s="46"/>
      <c r="BM395" s="46"/>
      <c r="BZ395" s="46"/>
      <c r="CM395" s="46"/>
      <c r="CZ395" s="46"/>
      <c r="DM395" s="46"/>
      <c r="DZ395" s="46"/>
      <c r="EM395" s="46"/>
      <c r="EZ395" s="46"/>
    </row>
    <row r="396" spans="13:156" ht="12.75" customHeight="1" x14ac:dyDescent="0.2">
      <c r="M396" s="46"/>
      <c r="Z396" s="46"/>
      <c r="AM396" s="46"/>
      <c r="AZ396" s="46"/>
      <c r="BM396" s="46"/>
      <c r="BZ396" s="46"/>
      <c r="CM396" s="46"/>
      <c r="CZ396" s="46"/>
      <c r="DM396" s="46"/>
      <c r="DZ396" s="46"/>
      <c r="EM396" s="46"/>
      <c r="EZ396" s="46"/>
    </row>
    <row r="397" spans="13:156" ht="12.75" customHeight="1" x14ac:dyDescent="0.2">
      <c r="M397" s="46"/>
      <c r="Z397" s="46"/>
      <c r="AM397" s="46"/>
      <c r="AZ397" s="46"/>
      <c r="BM397" s="46"/>
      <c r="BZ397" s="46"/>
      <c r="CM397" s="46"/>
      <c r="CZ397" s="46"/>
      <c r="DM397" s="46"/>
      <c r="DZ397" s="46"/>
      <c r="EM397" s="46"/>
      <c r="EZ397" s="46"/>
    </row>
    <row r="398" spans="13:156" ht="12.75" customHeight="1" x14ac:dyDescent="0.2">
      <c r="M398" s="46"/>
      <c r="Z398" s="46"/>
      <c r="AM398" s="46"/>
      <c r="AZ398" s="46"/>
      <c r="BM398" s="46"/>
      <c r="BZ398" s="46"/>
      <c r="CM398" s="46"/>
      <c r="CZ398" s="46"/>
      <c r="DM398" s="46"/>
      <c r="DZ398" s="46"/>
      <c r="EM398" s="46"/>
      <c r="EZ398" s="46"/>
    </row>
    <row r="399" spans="13:156" ht="12.75" customHeight="1" x14ac:dyDescent="0.2">
      <c r="M399" s="46"/>
      <c r="Z399" s="46"/>
      <c r="AM399" s="46"/>
      <c r="AZ399" s="46"/>
      <c r="BM399" s="46"/>
      <c r="BZ399" s="46"/>
      <c r="CM399" s="46"/>
      <c r="CZ399" s="46"/>
      <c r="DM399" s="46"/>
      <c r="DZ399" s="46"/>
      <c r="EM399" s="46"/>
      <c r="EZ399" s="46"/>
    </row>
    <row r="400" spans="13:156" ht="12.75" customHeight="1" x14ac:dyDescent="0.2">
      <c r="M400" s="46"/>
      <c r="Z400" s="46"/>
      <c r="AM400" s="46"/>
      <c r="AZ400" s="46"/>
      <c r="BM400" s="46"/>
      <c r="BZ400" s="46"/>
      <c r="CM400" s="46"/>
      <c r="CZ400" s="46"/>
      <c r="DM400" s="46"/>
      <c r="DZ400" s="46"/>
      <c r="EM400" s="46"/>
      <c r="EZ400" s="46"/>
    </row>
    <row r="401" spans="13:156" ht="12.75" customHeight="1" x14ac:dyDescent="0.2">
      <c r="M401" s="46"/>
      <c r="Z401" s="46"/>
      <c r="AM401" s="46"/>
      <c r="AZ401" s="46"/>
      <c r="BM401" s="46"/>
      <c r="BZ401" s="46"/>
      <c r="CM401" s="46"/>
      <c r="CZ401" s="46"/>
      <c r="DM401" s="46"/>
      <c r="DZ401" s="46"/>
      <c r="EM401" s="46"/>
      <c r="EZ401" s="46"/>
    </row>
    <row r="402" spans="13:156" ht="12.75" customHeight="1" x14ac:dyDescent="0.2">
      <c r="M402" s="46"/>
      <c r="Z402" s="46"/>
      <c r="AM402" s="46"/>
      <c r="AZ402" s="46"/>
      <c r="BM402" s="46"/>
      <c r="BZ402" s="46"/>
      <c r="CM402" s="46"/>
      <c r="CZ402" s="46"/>
      <c r="DM402" s="46"/>
      <c r="DZ402" s="46"/>
      <c r="EM402" s="46"/>
      <c r="EZ402" s="46"/>
    </row>
    <row r="403" spans="13:156" ht="12.75" customHeight="1" x14ac:dyDescent="0.2">
      <c r="M403" s="46"/>
      <c r="Z403" s="46"/>
      <c r="AM403" s="46"/>
      <c r="AZ403" s="46"/>
      <c r="BM403" s="46"/>
      <c r="BZ403" s="46"/>
      <c r="CM403" s="46"/>
      <c r="CZ403" s="46"/>
      <c r="DM403" s="46"/>
      <c r="DZ403" s="46"/>
      <c r="EM403" s="46"/>
      <c r="EZ403" s="46"/>
    </row>
    <row r="404" spans="13:156" ht="12.75" customHeight="1" x14ac:dyDescent="0.2">
      <c r="M404" s="46"/>
      <c r="Z404" s="46"/>
      <c r="AM404" s="46"/>
      <c r="AZ404" s="46"/>
      <c r="BM404" s="46"/>
      <c r="BZ404" s="46"/>
      <c r="CM404" s="46"/>
      <c r="CZ404" s="46"/>
      <c r="DM404" s="46"/>
      <c r="DZ404" s="46"/>
      <c r="EM404" s="46"/>
      <c r="EZ404" s="46"/>
    </row>
    <row r="405" spans="13:156" ht="12.75" customHeight="1" x14ac:dyDescent="0.2">
      <c r="M405" s="46"/>
      <c r="Z405" s="46"/>
      <c r="AM405" s="46"/>
      <c r="AZ405" s="46"/>
      <c r="BM405" s="46"/>
      <c r="BZ405" s="46"/>
      <c r="CM405" s="46"/>
      <c r="CZ405" s="46"/>
      <c r="DM405" s="46"/>
      <c r="DZ405" s="46"/>
      <c r="EM405" s="46"/>
      <c r="EZ405" s="46"/>
    </row>
    <row r="406" spans="13:156" ht="12.75" customHeight="1" x14ac:dyDescent="0.2">
      <c r="M406" s="46"/>
      <c r="Z406" s="46"/>
      <c r="AM406" s="46"/>
      <c r="AZ406" s="46"/>
      <c r="BM406" s="46"/>
      <c r="BZ406" s="46"/>
      <c r="CM406" s="46"/>
      <c r="CZ406" s="46"/>
      <c r="DM406" s="46"/>
      <c r="DZ406" s="46"/>
      <c r="EM406" s="46"/>
      <c r="EZ406" s="46"/>
    </row>
    <row r="407" spans="13:156" ht="12.75" customHeight="1" x14ac:dyDescent="0.2">
      <c r="M407" s="46"/>
      <c r="Z407" s="46"/>
      <c r="AM407" s="46"/>
      <c r="AZ407" s="46"/>
      <c r="BM407" s="46"/>
      <c r="BZ407" s="46"/>
      <c r="CM407" s="46"/>
      <c r="CZ407" s="46"/>
      <c r="DM407" s="46"/>
      <c r="DZ407" s="46"/>
      <c r="EM407" s="46"/>
      <c r="EZ407" s="46"/>
    </row>
    <row r="408" spans="13:156" ht="12.75" customHeight="1" x14ac:dyDescent="0.2">
      <c r="M408" s="46"/>
      <c r="Z408" s="46"/>
      <c r="AM408" s="46"/>
      <c r="AZ408" s="46"/>
      <c r="BM408" s="46"/>
      <c r="BZ408" s="46"/>
      <c r="CM408" s="46"/>
      <c r="CZ408" s="46"/>
      <c r="DM408" s="46"/>
      <c r="DZ408" s="46"/>
      <c r="EM408" s="46"/>
      <c r="EZ408" s="46"/>
    </row>
    <row r="409" spans="13:156" ht="12.75" customHeight="1" x14ac:dyDescent="0.2">
      <c r="M409" s="46"/>
      <c r="Z409" s="46"/>
      <c r="AM409" s="46"/>
      <c r="AZ409" s="46"/>
      <c r="BM409" s="46"/>
      <c r="BZ409" s="46"/>
      <c r="CM409" s="46"/>
      <c r="CZ409" s="46"/>
      <c r="DM409" s="46"/>
      <c r="DZ409" s="46"/>
      <c r="EM409" s="46"/>
      <c r="EZ409" s="46"/>
    </row>
    <row r="410" spans="13:156" ht="12.75" customHeight="1" x14ac:dyDescent="0.2">
      <c r="M410" s="46"/>
      <c r="Z410" s="46"/>
      <c r="AM410" s="46"/>
      <c r="AZ410" s="46"/>
      <c r="BM410" s="46"/>
      <c r="BZ410" s="46"/>
      <c r="CM410" s="46"/>
      <c r="CZ410" s="46"/>
      <c r="DM410" s="46"/>
      <c r="DZ410" s="46"/>
      <c r="EM410" s="46"/>
      <c r="EZ410" s="46"/>
    </row>
    <row r="411" spans="13:156" ht="12.75" customHeight="1" x14ac:dyDescent="0.2">
      <c r="M411" s="46"/>
      <c r="Z411" s="46"/>
      <c r="AM411" s="46"/>
      <c r="AZ411" s="46"/>
      <c r="BM411" s="46"/>
      <c r="BZ411" s="46"/>
      <c r="CM411" s="46"/>
      <c r="CZ411" s="46"/>
      <c r="DM411" s="46"/>
      <c r="DZ411" s="46"/>
      <c r="EM411" s="46"/>
      <c r="EZ411" s="46"/>
    </row>
    <row r="412" spans="13:156" ht="12.75" customHeight="1" x14ac:dyDescent="0.2">
      <c r="M412" s="46"/>
      <c r="Z412" s="46"/>
      <c r="AM412" s="46"/>
      <c r="AZ412" s="46"/>
      <c r="BM412" s="46"/>
      <c r="BZ412" s="46"/>
      <c r="CM412" s="46"/>
      <c r="CZ412" s="46"/>
      <c r="DM412" s="46"/>
      <c r="DZ412" s="46"/>
      <c r="EM412" s="46"/>
      <c r="EZ412" s="46"/>
    </row>
    <row r="413" spans="13:156" ht="12.75" customHeight="1" x14ac:dyDescent="0.2">
      <c r="M413" s="46"/>
      <c r="Z413" s="46"/>
      <c r="AM413" s="46"/>
      <c r="AZ413" s="46"/>
      <c r="BM413" s="46"/>
      <c r="BZ413" s="46"/>
      <c r="CM413" s="46"/>
      <c r="CZ413" s="46"/>
      <c r="DM413" s="46"/>
      <c r="DZ413" s="46"/>
      <c r="EM413" s="46"/>
      <c r="EZ413" s="46"/>
    </row>
    <row r="414" spans="13:156" ht="12.75" customHeight="1" x14ac:dyDescent="0.2">
      <c r="M414" s="46"/>
      <c r="Z414" s="46"/>
      <c r="AM414" s="46"/>
      <c r="AZ414" s="46"/>
      <c r="BM414" s="46"/>
      <c r="BZ414" s="46"/>
      <c r="CM414" s="46"/>
      <c r="CZ414" s="46"/>
      <c r="DM414" s="46"/>
      <c r="DZ414" s="46"/>
      <c r="EM414" s="46"/>
      <c r="EZ414" s="46"/>
    </row>
    <row r="415" spans="13:156" ht="12.75" customHeight="1" x14ac:dyDescent="0.2">
      <c r="M415" s="46"/>
      <c r="Z415" s="46"/>
      <c r="AM415" s="46"/>
      <c r="AZ415" s="46"/>
      <c r="BM415" s="46"/>
      <c r="BZ415" s="46"/>
      <c r="CM415" s="46"/>
      <c r="CZ415" s="46"/>
      <c r="DM415" s="46"/>
      <c r="DZ415" s="46"/>
      <c r="EM415" s="46"/>
      <c r="EZ415" s="46"/>
    </row>
    <row r="416" spans="13:156" ht="12.75" customHeight="1" x14ac:dyDescent="0.2">
      <c r="M416" s="46"/>
      <c r="Z416" s="46"/>
      <c r="AM416" s="46"/>
      <c r="AZ416" s="46"/>
      <c r="BM416" s="46"/>
      <c r="BZ416" s="46"/>
      <c r="CM416" s="46"/>
      <c r="CZ416" s="46"/>
      <c r="DM416" s="46"/>
      <c r="DZ416" s="46"/>
      <c r="EM416" s="46"/>
      <c r="EZ416" s="46"/>
    </row>
    <row r="417" spans="13:156" ht="12.75" customHeight="1" x14ac:dyDescent="0.2">
      <c r="M417" s="46"/>
      <c r="Z417" s="46"/>
      <c r="AM417" s="46"/>
      <c r="AZ417" s="46"/>
      <c r="BM417" s="46"/>
      <c r="BZ417" s="46"/>
      <c r="CM417" s="46"/>
      <c r="CZ417" s="46"/>
      <c r="DM417" s="46"/>
      <c r="DZ417" s="46"/>
      <c r="EM417" s="46"/>
      <c r="EZ417" s="46"/>
    </row>
    <row r="418" spans="13:156" ht="12.75" customHeight="1" x14ac:dyDescent="0.2">
      <c r="M418" s="46"/>
      <c r="Z418" s="46"/>
      <c r="AM418" s="46"/>
      <c r="AZ418" s="46"/>
      <c r="BM418" s="46"/>
      <c r="BZ418" s="46"/>
      <c r="CM418" s="46"/>
      <c r="CZ418" s="46"/>
      <c r="DM418" s="46"/>
      <c r="DZ418" s="46"/>
      <c r="EM418" s="46"/>
      <c r="EZ418" s="46"/>
    </row>
    <row r="419" spans="13:156" ht="12.75" customHeight="1" x14ac:dyDescent="0.2">
      <c r="M419" s="46"/>
      <c r="Z419" s="46"/>
      <c r="AM419" s="46"/>
      <c r="AZ419" s="46"/>
      <c r="BM419" s="46"/>
      <c r="BZ419" s="46"/>
      <c r="CM419" s="46"/>
      <c r="CZ419" s="46"/>
      <c r="DM419" s="46"/>
      <c r="DZ419" s="46"/>
      <c r="EM419" s="46"/>
      <c r="EZ419" s="46"/>
    </row>
    <row r="420" spans="13:156" ht="12.75" customHeight="1" x14ac:dyDescent="0.2">
      <c r="M420" s="46"/>
      <c r="Z420" s="46"/>
      <c r="AM420" s="46"/>
      <c r="AZ420" s="46"/>
      <c r="BM420" s="46"/>
      <c r="BZ420" s="46"/>
      <c r="CM420" s="46"/>
      <c r="CZ420" s="46"/>
      <c r="DM420" s="46"/>
      <c r="DZ420" s="46"/>
      <c r="EM420" s="46"/>
      <c r="EZ420" s="46"/>
    </row>
    <row r="421" spans="13:156" ht="12.75" customHeight="1" x14ac:dyDescent="0.2">
      <c r="M421" s="46"/>
      <c r="Z421" s="46"/>
      <c r="AM421" s="46"/>
      <c r="AZ421" s="46"/>
      <c r="BM421" s="46"/>
      <c r="BZ421" s="46"/>
      <c r="CM421" s="46"/>
      <c r="CZ421" s="46"/>
      <c r="DM421" s="46"/>
      <c r="DZ421" s="46"/>
      <c r="EM421" s="46"/>
      <c r="EZ421" s="46"/>
    </row>
    <row r="422" spans="13:156" ht="12.75" customHeight="1" x14ac:dyDescent="0.2">
      <c r="M422" s="46"/>
      <c r="Z422" s="46"/>
      <c r="AM422" s="46"/>
      <c r="AZ422" s="46"/>
      <c r="BM422" s="46"/>
      <c r="BZ422" s="46"/>
      <c r="CM422" s="46"/>
      <c r="CZ422" s="46"/>
      <c r="DM422" s="46"/>
      <c r="DZ422" s="46"/>
      <c r="EM422" s="46"/>
      <c r="EZ422" s="46"/>
    </row>
    <row r="423" spans="13:156" ht="12.75" customHeight="1" x14ac:dyDescent="0.2">
      <c r="M423" s="46"/>
      <c r="Z423" s="46"/>
      <c r="AM423" s="46"/>
      <c r="AZ423" s="46"/>
      <c r="BM423" s="46"/>
      <c r="BZ423" s="46"/>
      <c r="CM423" s="46"/>
      <c r="CZ423" s="46"/>
      <c r="DM423" s="46"/>
      <c r="DZ423" s="46"/>
      <c r="EM423" s="46"/>
      <c r="EZ423" s="46"/>
    </row>
    <row r="424" spans="13:156" ht="12.75" customHeight="1" x14ac:dyDescent="0.2">
      <c r="M424" s="46"/>
      <c r="Z424" s="46"/>
      <c r="AM424" s="46"/>
      <c r="AZ424" s="46"/>
      <c r="BM424" s="46"/>
      <c r="BZ424" s="46"/>
      <c r="CM424" s="46"/>
      <c r="CZ424" s="46"/>
      <c r="DM424" s="46"/>
      <c r="DZ424" s="46"/>
      <c r="EM424" s="46"/>
      <c r="EZ424" s="46"/>
    </row>
    <row r="425" spans="13:156" ht="12.75" customHeight="1" x14ac:dyDescent="0.2">
      <c r="M425" s="46"/>
      <c r="Z425" s="46"/>
      <c r="AM425" s="46"/>
      <c r="AZ425" s="46"/>
      <c r="BM425" s="46"/>
      <c r="BZ425" s="46"/>
      <c r="CM425" s="46"/>
      <c r="CZ425" s="46"/>
      <c r="DM425" s="46"/>
      <c r="DZ425" s="46"/>
      <c r="EM425" s="46"/>
      <c r="EZ425" s="46"/>
    </row>
    <row r="426" spans="13:156" ht="12.75" customHeight="1" x14ac:dyDescent="0.2">
      <c r="M426" s="46"/>
      <c r="Z426" s="46"/>
      <c r="AM426" s="46"/>
      <c r="AZ426" s="46"/>
      <c r="BM426" s="46"/>
      <c r="BZ426" s="46"/>
      <c r="CM426" s="46"/>
      <c r="CZ426" s="46"/>
      <c r="DM426" s="46"/>
      <c r="DZ426" s="46"/>
      <c r="EM426" s="46"/>
      <c r="EZ426" s="46"/>
    </row>
    <row r="427" spans="13:156" ht="12.75" customHeight="1" x14ac:dyDescent="0.2">
      <c r="M427" s="46"/>
      <c r="Z427" s="46"/>
      <c r="AM427" s="46"/>
      <c r="AZ427" s="46"/>
      <c r="BM427" s="46"/>
      <c r="BZ427" s="46"/>
      <c r="CM427" s="46"/>
      <c r="CZ427" s="46"/>
      <c r="DM427" s="46"/>
      <c r="DZ427" s="46"/>
      <c r="EM427" s="46"/>
      <c r="EZ427" s="46"/>
    </row>
    <row r="428" spans="13:156" ht="12.75" customHeight="1" x14ac:dyDescent="0.2">
      <c r="M428" s="46"/>
      <c r="Z428" s="46"/>
      <c r="AM428" s="46"/>
      <c r="AZ428" s="46"/>
      <c r="BM428" s="46"/>
      <c r="BZ428" s="46"/>
      <c r="CM428" s="46"/>
      <c r="CZ428" s="46"/>
      <c r="DM428" s="46"/>
      <c r="DZ428" s="46"/>
      <c r="EM428" s="46"/>
      <c r="EZ428" s="46"/>
    </row>
    <row r="429" spans="13:156" ht="12.75" customHeight="1" x14ac:dyDescent="0.2">
      <c r="M429" s="46"/>
      <c r="Z429" s="46"/>
      <c r="AM429" s="46"/>
      <c r="AZ429" s="46"/>
      <c r="BM429" s="46"/>
      <c r="BZ429" s="46"/>
      <c r="CM429" s="46"/>
      <c r="CZ429" s="46"/>
      <c r="DM429" s="46"/>
      <c r="DZ429" s="46"/>
      <c r="EM429" s="46"/>
      <c r="EZ429" s="46"/>
    </row>
    <row r="430" spans="13:156" ht="12.75" customHeight="1" x14ac:dyDescent="0.2">
      <c r="M430" s="46"/>
      <c r="Z430" s="46"/>
      <c r="AM430" s="46"/>
      <c r="AZ430" s="46"/>
      <c r="BM430" s="46"/>
      <c r="BZ430" s="46"/>
      <c r="CM430" s="46"/>
      <c r="CZ430" s="46"/>
      <c r="DM430" s="46"/>
      <c r="DZ430" s="46"/>
      <c r="EM430" s="46"/>
      <c r="EZ430" s="46"/>
    </row>
    <row r="431" spans="13:156" ht="12.75" customHeight="1" x14ac:dyDescent="0.2">
      <c r="M431" s="46"/>
      <c r="Z431" s="46"/>
      <c r="AM431" s="46"/>
      <c r="AZ431" s="46"/>
      <c r="BM431" s="46"/>
      <c r="BZ431" s="46"/>
      <c r="CM431" s="46"/>
      <c r="CZ431" s="46"/>
      <c r="DM431" s="46"/>
      <c r="DZ431" s="46"/>
      <c r="EM431" s="46"/>
      <c r="EZ431" s="46"/>
    </row>
    <row r="432" spans="13:156" ht="12.75" customHeight="1" x14ac:dyDescent="0.2">
      <c r="M432" s="46"/>
      <c r="Z432" s="46"/>
      <c r="AM432" s="46"/>
      <c r="AZ432" s="46"/>
      <c r="BM432" s="46"/>
      <c r="BZ432" s="46"/>
      <c r="CM432" s="46"/>
      <c r="CZ432" s="46"/>
      <c r="DM432" s="46"/>
      <c r="DZ432" s="46"/>
      <c r="EM432" s="46"/>
      <c r="EZ432" s="46"/>
    </row>
    <row r="433" spans="13:156" ht="12.75" customHeight="1" x14ac:dyDescent="0.2">
      <c r="M433" s="46"/>
      <c r="Z433" s="46"/>
      <c r="AM433" s="46"/>
      <c r="AZ433" s="46"/>
      <c r="BM433" s="46"/>
      <c r="BZ433" s="46"/>
      <c r="CM433" s="46"/>
      <c r="CZ433" s="46"/>
      <c r="DM433" s="46"/>
      <c r="DZ433" s="46"/>
      <c r="EM433" s="46"/>
      <c r="EZ433" s="46"/>
    </row>
    <row r="434" spans="13:156" ht="12.75" customHeight="1" x14ac:dyDescent="0.2">
      <c r="M434" s="46"/>
      <c r="Z434" s="46"/>
      <c r="AM434" s="46"/>
      <c r="AZ434" s="46"/>
      <c r="BM434" s="46"/>
      <c r="BZ434" s="46"/>
      <c r="CM434" s="46"/>
      <c r="CZ434" s="46"/>
      <c r="DM434" s="46"/>
      <c r="DZ434" s="46"/>
      <c r="EM434" s="46"/>
      <c r="EZ434" s="46"/>
    </row>
    <row r="435" spans="13:156" ht="12.75" customHeight="1" x14ac:dyDescent="0.2">
      <c r="M435" s="46"/>
      <c r="Z435" s="46"/>
      <c r="AM435" s="46"/>
      <c r="AZ435" s="46"/>
      <c r="BM435" s="46"/>
      <c r="BZ435" s="46"/>
      <c r="CM435" s="46"/>
      <c r="CZ435" s="46"/>
      <c r="DM435" s="46"/>
      <c r="DZ435" s="46"/>
      <c r="EM435" s="46"/>
      <c r="EZ435" s="46"/>
    </row>
    <row r="436" spans="13:156" ht="12.75" customHeight="1" x14ac:dyDescent="0.2">
      <c r="M436" s="46"/>
      <c r="Z436" s="46"/>
      <c r="AM436" s="46"/>
      <c r="AZ436" s="46"/>
      <c r="BM436" s="46"/>
      <c r="BZ436" s="46"/>
      <c r="CM436" s="46"/>
      <c r="CZ436" s="46"/>
      <c r="DM436" s="46"/>
      <c r="DZ436" s="46"/>
      <c r="EM436" s="46"/>
      <c r="EZ436" s="46"/>
    </row>
    <row r="437" spans="13:156" ht="12.75" customHeight="1" x14ac:dyDescent="0.2">
      <c r="M437" s="46"/>
      <c r="Z437" s="46"/>
      <c r="AM437" s="46"/>
      <c r="AZ437" s="46"/>
      <c r="BM437" s="46"/>
      <c r="BZ437" s="46"/>
      <c r="CM437" s="46"/>
      <c r="CZ437" s="46"/>
      <c r="DM437" s="46"/>
      <c r="DZ437" s="46"/>
      <c r="EM437" s="46"/>
      <c r="EZ437" s="46"/>
    </row>
    <row r="438" spans="13:156" ht="12.75" customHeight="1" x14ac:dyDescent="0.2">
      <c r="M438" s="46"/>
      <c r="Z438" s="46"/>
      <c r="AM438" s="46"/>
      <c r="AZ438" s="46"/>
      <c r="BM438" s="46"/>
      <c r="BZ438" s="46"/>
      <c r="CM438" s="46"/>
      <c r="CZ438" s="46"/>
      <c r="DM438" s="46"/>
      <c r="DZ438" s="46"/>
      <c r="EM438" s="46"/>
      <c r="EZ438" s="46"/>
    </row>
    <row r="439" spans="13:156" ht="12.75" customHeight="1" x14ac:dyDescent="0.2">
      <c r="M439" s="46"/>
      <c r="Z439" s="46"/>
      <c r="AM439" s="46"/>
      <c r="AZ439" s="46"/>
      <c r="BM439" s="46"/>
      <c r="BZ439" s="46"/>
      <c r="CM439" s="46"/>
      <c r="CZ439" s="46"/>
      <c r="DM439" s="46"/>
      <c r="DZ439" s="46"/>
      <c r="EM439" s="46"/>
      <c r="EZ439" s="46"/>
    </row>
    <row r="440" spans="13:156" ht="12.75" customHeight="1" x14ac:dyDescent="0.2">
      <c r="M440" s="46"/>
      <c r="Z440" s="46"/>
      <c r="AM440" s="46"/>
      <c r="AZ440" s="46"/>
      <c r="BM440" s="46"/>
      <c r="BZ440" s="46"/>
      <c r="CM440" s="46"/>
      <c r="CZ440" s="46"/>
      <c r="DM440" s="46"/>
      <c r="DZ440" s="46"/>
      <c r="EM440" s="46"/>
      <c r="EZ440" s="46"/>
    </row>
    <row r="441" spans="13:156" ht="12.75" customHeight="1" x14ac:dyDescent="0.2">
      <c r="M441" s="46"/>
      <c r="Z441" s="46"/>
      <c r="AM441" s="46"/>
      <c r="AZ441" s="46"/>
      <c r="BM441" s="46"/>
      <c r="BZ441" s="46"/>
      <c r="CM441" s="46"/>
      <c r="CZ441" s="46"/>
      <c r="DM441" s="46"/>
      <c r="DZ441" s="46"/>
      <c r="EM441" s="46"/>
      <c r="EZ441" s="46"/>
    </row>
    <row r="442" spans="13:156" ht="12.75" customHeight="1" x14ac:dyDescent="0.2">
      <c r="M442" s="46"/>
      <c r="Z442" s="46"/>
      <c r="AM442" s="46"/>
      <c r="AZ442" s="46"/>
      <c r="BM442" s="46"/>
      <c r="BZ442" s="46"/>
      <c r="CM442" s="46"/>
      <c r="CZ442" s="46"/>
      <c r="DM442" s="46"/>
      <c r="DZ442" s="46"/>
      <c r="EM442" s="46"/>
      <c r="EZ442" s="46"/>
    </row>
    <row r="443" spans="13:156" ht="12.75" customHeight="1" x14ac:dyDescent="0.2">
      <c r="M443" s="46"/>
      <c r="Z443" s="46"/>
      <c r="AM443" s="46"/>
      <c r="AZ443" s="46"/>
      <c r="BM443" s="46"/>
      <c r="BZ443" s="46"/>
      <c r="CM443" s="46"/>
      <c r="CZ443" s="46"/>
      <c r="DM443" s="46"/>
      <c r="DZ443" s="46"/>
      <c r="EM443" s="46"/>
      <c r="EZ443" s="46"/>
    </row>
    <row r="444" spans="13:156" ht="12.75" customHeight="1" x14ac:dyDescent="0.2">
      <c r="M444" s="46"/>
      <c r="Z444" s="46"/>
      <c r="AM444" s="46"/>
      <c r="AZ444" s="46"/>
      <c r="BM444" s="46"/>
      <c r="BZ444" s="46"/>
      <c r="CM444" s="46"/>
      <c r="CZ444" s="46"/>
      <c r="DM444" s="46"/>
      <c r="DZ444" s="46"/>
      <c r="EM444" s="46"/>
      <c r="EZ444" s="46"/>
    </row>
    <row r="445" spans="13:156" ht="12.75" customHeight="1" x14ac:dyDescent="0.2">
      <c r="M445" s="46"/>
      <c r="Z445" s="46"/>
      <c r="AM445" s="46"/>
      <c r="AZ445" s="46"/>
      <c r="BM445" s="46"/>
      <c r="BZ445" s="46"/>
      <c r="CM445" s="46"/>
      <c r="CZ445" s="46"/>
      <c r="DM445" s="46"/>
      <c r="DZ445" s="46"/>
      <c r="EM445" s="46"/>
      <c r="EZ445" s="46"/>
    </row>
    <row r="446" spans="13:156" ht="12.75" customHeight="1" x14ac:dyDescent="0.2">
      <c r="M446" s="46"/>
      <c r="Z446" s="46"/>
      <c r="AM446" s="46"/>
      <c r="AZ446" s="46"/>
      <c r="BM446" s="46"/>
      <c r="BZ446" s="46"/>
      <c r="CM446" s="46"/>
      <c r="CZ446" s="46"/>
      <c r="DM446" s="46"/>
      <c r="DZ446" s="46"/>
      <c r="EM446" s="46"/>
      <c r="EZ446" s="46"/>
    </row>
    <row r="447" spans="13:156" ht="12.75" customHeight="1" x14ac:dyDescent="0.2">
      <c r="M447" s="46"/>
      <c r="Z447" s="46"/>
      <c r="AM447" s="46"/>
      <c r="AZ447" s="46"/>
      <c r="BM447" s="46"/>
      <c r="BZ447" s="46"/>
      <c r="CM447" s="46"/>
      <c r="CZ447" s="46"/>
      <c r="DM447" s="46"/>
      <c r="DZ447" s="46"/>
      <c r="EM447" s="46"/>
      <c r="EZ447" s="46"/>
    </row>
    <row r="448" spans="13:156" ht="12.75" customHeight="1" x14ac:dyDescent="0.2">
      <c r="M448" s="46"/>
      <c r="Z448" s="46"/>
      <c r="AM448" s="46"/>
      <c r="AZ448" s="46"/>
      <c r="BM448" s="46"/>
      <c r="BZ448" s="46"/>
      <c r="CM448" s="46"/>
      <c r="CZ448" s="46"/>
      <c r="DM448" s="46"/>
      <c r="DZ448" s="46"/>
      <c r="EM448" s="46"/>
      <c r="EZ448" s="46"/>
    </row>
    <row r="449" spans="13:156" ht="12.75" customHeight="1" x14ac:dyDescent="0.2">
      <c r="M449" s="46"/>
      <c r="Z449" s="46"/>
      <c r="AM449" s="46"/>
      <c r="AZ449" s="46"/>
      <c r="BM449" s="46"/>
      <c r="BZ449" s="46"/>
      <c r="CM449" s="46"/>
      <c r="CZ449" s="46"/>
      <c r="DM449" s="46"/>
      <c r="DZ449" s="46"/>
      <c r="EM449" s="46"/>
      <c r="EZ449" s="46"/>
    </row>
    <row r="450" spans="13:156" ht="12.75" customHeight="1" x14ac:dyDescent="0.2">
      <c r="M450" s="46"/>
      <c r="Z450" s="46"/>
      <c r="AM450" s="46"/>
      <c r="AZ450" s="46"/>
      <c r="BM450" s="46"/>
      <c r="BZ450" s="46"/>
      <c r="CM450" s="46"/>
      <c r="CZ450" s="46"/>
      <c r="DM450" s="46"/>
      <c r="DZ450" s="46"/>
      <c r="EM450" s="46"/>
      <c r="EZ450" s="46"/>
    </row>
    <row r="451" spans="13:156" ht="12.75" customHeight="1" x14ac:dyDescent="0.2">
      <c r="M451" s="46"/>
      <c r="Z451" s="46"/>
      <c r="AM451" s="46"/>
      <c r="AZ451" s="46"/>
      <c r="BM451" s="46"/>
      <c r="BZ451" s="46"/>
      <c r="CM451" s="46"/>
      <c r="CZ451" s="46"/>
      <c r="DM451" s="46"/>
      <c r="DZ451" s="46"/>
      <c r="EM451" s="46"/>
      <c r="EZ451" s="46"/>
    </row>
    <row r="452" spans="13:156" ht="12.75" customHeight="1" x14ac:dyDescent="0.2">
      <c r="M452" s="46"/>
      <c r="Z452" s="46"/>
      <c r="AM452" s="46"/>
      <c r="AZ452" s="46"/>
      <c r="BM452" s="46"/>
      <c r="BZ452" s="46"/>
      <c r="CM452" s="46"/>
      <c r="CZ452" s="46"/>
      <c r="DM452" s="46"/>
      <c r="DZ452" s="46"/>
      <c r="EM452" s="46"/>
      <c r="EZ452" s="46"/>
    </row>
    <row r="453" spans="13:156" ht="12.75" customHeight="1" x14ac:dyDescent="0.2">
      <c r="M453" s="46"/>
      <c r="Z453" s="46"/>
      <c r="AM453" s="46"/>
      <c r="AZ453" s="46"/>
      <c r="BM453" s="46"/>
      <c r="BZ453" s="46"/>
      <c r="CM453" s="46"/>
      <c r="CZ453" s="46"/>
      <c r="DM453" s="46"/>
      <c r="DZ453" s="46"/>
      <c r="EM453" s="46"/>
      <c r="EZ453" s="46"/>
    </row>
    <row r="454" spans="13:156" ht="12.75" customHeight="1" x14ac:dyDescent="0.2">
      <c r="M454" s="46"/>
      <c r="Z454" s="46"/>
      <c r="AM454" s="46"/>
      <c r="AZ454" s="46"/>
      <c r="BM454" s="46"/>
      <c r="BZ454" s="46"/>
      <c r="CM454" s="46"/>
      <c r="CZ454" s="46"/>
      <c r="DM454" s="46"/>
      <c r="DZ454" s="46"/>
      <c r="EM454" s="46"/>
      <c r="EZ454" s="46"/>
    </row>
    <row r="455" spans="13:156" ht="12.75" customHeight="1" x14ac:dyDescent="0.2">
      <c r="M455" s="46"/>
      <c r="Z455" s="46"/>
      <c r="AM455" s="46"/>
      <c r="AZ455" s="46"/>
      <c r="BM455" s="46"/>
      <c r="BZ455" s="46"/>
      <c r="CM455" s="46"/>
      <c r="CZ455" s="46"/>
      <c r="DM455" s="46"/>
      <c r="DZ455" s="46"/>
      <c r="EM455" s="46"/>
      <c r="EZ455" s="46"/>
    </row>
    <row r="456" spans="13:156" ht="12.75" customHeight="1" x14ac:dyDescent="0.2">
      <c r="M456" s="46"/>
      <c r="Z456" s="46"/>
      <c r="AM456" s="46"/>
      <c r="AZ456" s="46"/>
      <c r="BM456" s="46"/>
      <c r="BZ456" s="46"/>
      <c r="CM456" s="46"/>
      <c r="CZ456" s="46"/>
      <c r="DM456" s="46"/>
      <c r="DZ456" s="46"/>
      <c r="EM456" s="46"/>
      <c r="EZ456" s="46"/>
    </row>
    <row r="457" spans="13:156" ht="12.75" customHeight="1" x14ac:dyDescent="0.2">
      <c r="M457" s="46"/>
      <c r="Z457" s="46"/>
      <c r="AM457" s="46"/>
      <c r="AZ457" s="46"/>
      <c r="BM457" s="46"/>
      <c r="BZ457" s="46"/>
      <c r="CM457" s="46"/>
      <c r="CZ457" s="46"/>
      <c r="DM457" s="46"/>
      <c r="DZ457" s="46"/>
      <c r="EM457" s="46"/>
      <c r="EZ457" s="46"/>
    </row>
    <row r="458" spans="13:156" ht="12.75" customHeight="1" x14ac:dyDescent="0.2">
      <c r="M458" s="46"/>
      <c r="Z458" s="46"/>
      <c r="AM458" s="46"/>
      <c r="AZ458" s="46"/>
      <c r="BM458" s="46"/>
      <c r="BZ458" s="46"/>
      <c r="CM458" s="46"/>
      <c r="CZ458" s="46"/>
      <c r="DM458" s="46"/>
      <c r="DZ458" s="46"/>
      <c r="EM458" s="46"/>
      <c r="EZ458" s="46"/>
    </row>
    <row r="459" spans="13:156" ht="12.75" customHeight="1" x14ac:dyDescent="0.2">
      <c r="M459" s="46"/>
      <c r="Z459" s="46"/>
      <c r="AM459" s="46"/>
      <c r="AZ459" s="46"/>
      <c r="BM459" s="46"/>
      <c r="BZ459" s="46"/>
      <c r="CM459" s="46"/>
      <c r="CZ459" s="46"/>
      <c r="DM459" s="46"/>
      <c r="DZ459" s="46"/>
      <c r="EM459" s="46"/>
      <c r="EZ459" s="46"/>
    </row>
    <row r="460" spans="13:156" ht="12.75" customHeight="1" x14ac:dyDescent="0.2">
      <c r="M460" s="46"/>
      <c r="Z460" s="46"/>
      <c r="AM460" s="46"/>
      <c r="AZ460" s="46"/>
      <c r="BM460" s="46"/>
      <c r="BZ460" s="46"/>
      <c r="CM460" s="46"/>
      <c r="CZ460" s="46"/>
      <c r="DM460" s="46"/>
      <c r="DZ460" s="46"/>
      <c r="EM460" s="46"/>
      <c r="EZ460" s="46"/>
    </row>
    <row r="461" spans="13:156" ht="12.75" customHeight="1" x14ac:dyDescent="0.2">
      <c r="M461" s="46"/>
      <c r="Z461" s="46"/>
      <c r="AM461" s="46"/>
      <c r="AZ461" s="46"/>
      <c r="BM461" s="46"/>
      <c r="BZ461" s="46"/>
      <c r="CM461" s="46"/>
      <c r="CZ461" s="46"/>
      <c r="DM461" s="46"/>
      <c r="DZ461" s="46"/>
      <c r="EM461" s="46"/>
      <c r="EZ461" s="46"/>
    </row>
    <row r="462" spans="13:156" ht="12.75" customHeight="1" x14ac:dyDescent="0.2">
      <c r="M462" s="46"/>
      <c r="Z462" s="46"/>
      <c r="AM462" s="46"/>
      <c r="AZ462" s="46"/>
      <c r="BM462" s="46"/>
      <c r="BZ462" s="46"/>
      <c r="CM462" s="46"/>
      <c r="CZ462" s="46"/>
      <c r="DM462" s="46"/>
      <c r="DZ462" s="46"/>
      <c r="EM462" s="46"/>
      <c r="EZ462" s="46"/>
    </row>
    <row r="463" spans="13:156" ht="12.75" customHeight="1" x14ac:dyDescent="0.2">
      <c r="M463" s="46"/>
      <c r="Z463" s="46"/>
      <c r="AM463" s="46"/>
      <c r="AZ463" s="46"/>
      <c r="BM463" s="46"/>
      <c r="BZ463" s="46"/>
      <c r="CM463" s="46"/>
      <c r="CZ463" s="46"/>
      <c r="DM463" s="46"/>
      <c r="DZ463" s="46"/>
      <c r="EM463" s="46"/>
      <c r="EZ463" s="46"/>
    </row>
    <row r="464" spans="13:156" ht="12.75" customHeight="1" x14ac:dyDescent="0.2">
      <c r="M464" s="46"/>
      <c r="Z464" s="46"/>
      <c r="AM464" s="46"/>
      <c r="AZ464" s="46"/>
      <c r="BM464" s="46"/>
      <c r="BZ464" s="46"/>
      <c r="CM464" s="46"/>
      <c r="CZ464" s="46"/>
      <c r="DM464" s="46"/>
      <c r="DZ464" s="46"/>
      <c r="EM464" s="46"/>
      <c r="EZ464" s="46"/>
    </row>
    <row r="465" spans="13:156" ht="12.75" customHeight="1" x14ac:dyDescent="0.2">
      <c r="M465" s="46"/>
      <c r="Z465" s="46"/>
      <c r="AM465" s="46"/>
      <c r="AZ465" s="46"/>
      <c r="BM465" s="46"/>
      <c r="BZ465" s="46"/>
      <c r="CM465" s="46"/>
      <c r="CZ465" s="46"/>
      <c r="DM465" s="46"/>
      <c r="DZ465" s="46"/>
      <c r="EM465" s="46"/>
      <c r="EZ465" s="46"/>
    </row>
    <row r="466" spans="13:156" ht="12.75" customHeight="1" x14ac:dyDescent="0.2">
      <c r="M466" s="46"/>
      <c r="Z466" s="46"/>
      <c r="AM466" s="46"/>
      <c r="AZ466" s="46"/>
      <c r="BM466" s="46"/>
      <c r="BZ466" s="46"/>
      <c r="CM466" s="46"/>
      <c r="CZ466" s="46"/>
      <c r="DM466" s="46"/>
      <c r="DZ466" s="46"/>
      <c r="EM466" s="46"/>
      <c r="EZ466" s="46"/>
    </row>
    <row r="467" spans="13:156" ht="12.75" customHeight="1" x14ac:dyDescent="0.2">
      <c r="M467" s="46"/>
      <c r="Z467" s="46"/>
      <c r="AM467" s="46"/>
      <c r="AZ467" s="46"/>
      <c r="BM467" s="46"/>
      <c r="BZ467" s="46"/>
      <c r="CM467" s="46"/>
      <c r="CZ467" s="46"/>
      <c r="DM467" s="46"/>
      <c r="DZ467" s="46"/>
      <c r="EM467" s="46"/>
      <c r="EZ467" s="46"/>
    </row>
    <row r="468" spans="13:156" ht="12.75" customHeight="1" x14ac:dyDescent="0.2">
      <c r="M468" s="46"/>
      <c r="Z468" s="46"/>
      <c r="AM468" s="46"/>
      <c r="AZ468" s="46"/>
      <c r="BM468" s="46"/>
      <c r="BZ468" s="46"/>
      <c r="CM468" s="46"/>
      <c r="CZ468" s="46"/>
      <c r="DM468" s="46"/>
      <c r="DZ468" s="46"/>
      <c r="EM468" s="46"/>
      <c r="EZ468" s="46"/>
    </row>
    <row r="469" spans="13:156" ht="12.75" customHeight="1" x14ac:dyDescent="0.2">
      <c r="M469" s="46"/>
      <c r="Z469" s="46"/>
      <c r="AM469" s="46"/>
      <c r="AZ469" s="46"/>
      <c r="BM469" s="46"/>
      <c r="BZ469" s="46"/>
      <c r="CM469" s="46"/>
      <c r="CZ469" s="46"/>
      <c r="DM469" s="46"/>
      <c r="DZ469" s="46"/>
      <c r="EM469" s="46"/>
      <c r="EZ469" s="46"/>
    </row>
    <row r="470" spans="13:156" ht="12.75" customHeight="1" x14ac:dyDescent="0.2">
      <c r="M470" s="46"/>
      <c r="Z470" s="46"/>
      <c r="AM470" s="46"/>
      <c r="AZ470" s="46"/>
      <c r="BM470" s="46"/>
      <c r="BZ470" s="46"/>
      <c r="CM470" s="46"/>
      <c r="CZ470" s="46"/>
      <c r="DM470" s="46"/>
      <c r="DZ470" s="46"/>
      <c r="EM470" s="46"/>
      <c r="EZ470" s="46"/>
    </row>
    <row r="471" spans="13:156" ht="12.75" customHeight="1" x14ac:dyDescent="0.2">
      <c r="M471" s="46"/>
      <c r="Z471" s="46"/>
      <c r="AM471" s="46"/>
      <c r="AZ471" s="46"/>
      <c r="BM471" s="46"/>
      <c r="BZ471" s="46"/>
      <c r="CM471" s="46"/>
      <c r="CZ471" s="46"/>
      <c r="DM471" s="46"/>
      <c r="DZ471" s="46"/>
      <c r="EM471" s="46"/>
      <c r="EZ471" s="46"/>
    </row>
    <row r="472" spans="13:156" ht="12.75" customHeight="1" x14ac:dyDescent="0.2">
      <c r="M472" s="46"/>
      <c r="Z472" s="46"/>
      <c r="AM472" s="46"/>
      <c r="AZ472" s="46"/>
      <c r="BM472" s="46"/>
      <c r="BZ472" s="46"/>
      <c r="CM472" s="46"/>
      <c r="CZ472" s="46"/>
      <c r="DM472" s="46"/>
      <c r="DZ472" s="46"/>
      <c r="EM472" s="46"/>
      <c r="EZ472" s="46"/>
    </row>
    <row r="473" spans="13:156" ht="12.75" customHeight="1" x14ac:dyDescent="0.2">
      <c r="M473" s="46"/>
      <c r="Z473" s="46"/>
      <c r="AM473" s="46"/>
      <c r="AZ473" s="46"/>
      <c r="BM473" s="46"/>
      <c r="BZ473" s="46"/>
      <c r="CM473" s="46"/>
      <c r="CZ473" s="46"/>
      <c r="DM473" s="46"/>
      <c r="DZ473" s="46"/>
      <c r="EM473" s="46"/>
      <c r="EZ473" s="46"/>
    </row>
    <row r="474" spans="13:156" ht="12.75" customHeight="1" x14ac:dyDescent="0.2">
      <c r="M474" s="46"/>
      <c r="Z474" s="46"/>
      <c r="AM474" s="46"/>
      <c r="AZ474" s="46"/>
      <c r="BM474" s="46"/>
      <c r="BZ474" s="46"/>
      <c r="CM474" s="46"/>
      <c r="CZ474" s="46"/>
      <c r="DM474" s="46"/>
      <c r="DZ474" s="46"/>
      <c r="EM474" s="46"/>
      <c r="EZ474" s="46"/>
    </row>
    <row r="475" spans="13:156" ht="12.75" customHeight="1" x14ac:dyDescent="0.2">
      <c r="M475" s="46"/>
      <c r="Z475" s="46"/>
      <c r="AM475" s="46"/>
      <c r="AZ475" s="46"/>
      <c r="BM475" s="46"/>
      <c r="BZ475" s="46"/>
      <c r="CM475" s="46"/>
      <c r="CZ475" s="46"/>
      <c r="DM475" s="46"/>
      <c r="DZ475" s="46"/>
      <c r="EM475" s="46"/>
      <c r="EZ475" s="46"/>
    </row>
    <row r="476" spans="13:156" ht="12.75" customHeight="1" x14ac:dyDescent="0.2">
      <c r="M476" s="46"/>
      <c r="Z476" s="46"/>
      <c r="AM476" s="46"/>
      <c r="AZ476" s="46"/>
      <c r="BM476" s="46"/>
      <c r="BZ476" s="46"/>
      <c r="CM476" s="46"/>
      <c r="CZ476" s="46"/>
      <c r="DM476" s="46"/>
      <c r="DZ476" s="46"/>
      <c r="EM476" s="46"/>
      <c r="EZ476" s="46"/>
    </row>
    <row r="477" spans="13:156" ht="12.75" customHeight="1" x14ac:dyDescent="0.2">
      <c r="M477" s="46"/>
      <c r="Z477" s="46"/>
      <c r="AM477" s="46"/>
      <c r="AZ477" s="46"/>
      <c r="BM477" s="46"/>
      <c r="BZ477" s="46"/>
      <c r="CM477" s="46"/>
      <c r="CZ477" s="46"/>
      <c r="DM477" s="46"/>
      <c r="DZ477" s="46"/>
      <c r="EM477" s="46"/>
      <c r="EZ477" s="46"/>
    </row>
    <row r="478" spans="13:156" ht="12.75" customHeight="1" x14ac:dyDescent="0.2">
      <c r="M478" s="46"/>
      <c r="Z478" s="46"/>
      <c r="AM478" s="46"/>
      <c r="AZ478" s="46"/>
      <c r="BM478" s="46"/>
      <c r="BZ478" s="46"/>
      <c r="CM478" s="46"/>
      <c r="CZ478" s="46"/>
      <c r="DM478" s="46"/>
      <c r="DZ478" s="46"/>
      <c r="EM478" s="46"/>
      <c r="EZ478" s="46"/>
    </row>
    <row r="479" spans="13:156" ht="12.75" customHeight="1" x14ac:dyDescent="0.2">
      <c r="M479" s="46"/>
      <c r="Z479" s="46"/>
      <c r="AM479" s="46"/>
      <c r="AZ479" s="46"/>
      <c r="BM479" s="46"/>
      <c r="BZ479" s="46"/>
      <c r="CM479" s="46"/>
      <c r="CZ479" s="46"/>
      <c r="DM479" s="46"/>
      <c r="DZ479" s="46"/>
      <c r="EM479" s="46"/>
      <c r="EZ479" s="46"/>
    </row>
    <row r="480" spans="13:156" ht="12.75" customHeight="1" x14ac:dyDescent="0.2">
      <c r="M480" s="46"/>
      <c r="Z480" s="46"/>
      <c r="AM480" s="46"/>
      <c r="AZ480" s="46"/>
      <c r="BM480" s="46"/>
      <c r="BZ480" s="46"/>
      <c r="CM480" s="46"/>
      <c r="CZ480" s="46"/>
      <c r="DM480" s="46"/>
      <c r="DZ480" s="46"/>
      <c r="EM480" s="46"/>
      <c r="EZ480" s="46"/>
    </row>
    <row r="481" spans="13:156" ht="12.75" customHeight="1" x14ac:dyDescent="0.2">
      <c r="M481" s="46"/>
      <c r="Z481" s="46"/>
      <c r="AM481" s="46"/>
      <c r="AZ481" s="46"/>
      <c r="BM481" s="46"/>
      <c r="BZ481" s="46"/>
      <c r="CM481" s="46"/>
      <c r="CZ481" s="46"/>
      <c r="DM481" s="46"/>
      <c r="DZ481" s="46"/>
      <c r="EM481" s="46"/>
      <c r="EZ481" s="46"/>
    </row>
    <row r="482" spans="13:156" ht="12.75" customHeight="1" x14ac:dyDescent="0.2">
      <c r="M482" s="46"/>
      <c r="Z482" s="46"/>
      <c r="AM482" s="46"/>
      <c r="AZ482" s="46"/>
      <c r="BM482" s="46"/>
      <c r="BZ482" s="46"/>
      <c r="CM482" s="46"/>
      <c r="CZ482" s="46"/>
      <c r="DM482" s="46"/>
      <c r="DZ482" s="46"/>
      <c r="EM482" s="46"/>
      <c r="EZ482" s="46"/>
    </row>
    <row r="483" spans="13:156" ht="12.75" customHeight="1" x14ac:dyDescent="0.2">
      <c r="M483" s="46"/>
      <c r="Z483" s="46"/>
      <c r="AM483" s="46"/>
      <c r="AZ483" s="46"/>
      <c r="BM483" s="46"/>
      <c r="BZ483" s="46"/>
      <c r="CM483" s="46"/>
      <c r="CZ483" s="46"/>
      <c r="DM483" s="46"/>
      <c r="DZ483" s="46"/>
      <c r="EM483" s="46"/>
      <c r="EZ483" s="46"/>
    </row>
    <row r="484" spans="13:156" ht="12.75" customHeight="1" x14ac:dyDescent="0.2">
      <c r="M484" s="46"/>
      <c r="Z484" s="46"/>
      <c r="AM484" s="46"/>
      <c r="AZ484" s="46"/>
      <c r="BM484" s="46"/>
      <c r="BZ484" s="46"/>
      <c r="CM484" s="46"/>
      <c r="CZ484" s="46"/>
      <c r="DM484" s="46"/>
      <c r="DZ484" s="46"/>
      <c r="EM484" s="46"/>
      <c r="EZ484" s="46"/>
    </row>
    <row r="485" spans="13:156" ht="12.75" customHeight="1" x14ac:dyDescent="0.2">
      <c r="M485" s="46"/>
      <c r="Z485" s="46"/>
      <c r="AM485" s="46"/>
      <c r="AZ485" s="46"/>
      <c r="BM485" s="46"/>
      <c r="BZ485" s="46"/>
      <c r="CM485" s="46"/>
      <c r="CZ485" s="46"/>
      <c r="DM485" s="46"/>
      <c r="DZ485" s="46"/>
      <c r="EM485" s="46"/>
      <c r="EZ485" s="46"/>
    </row>
    <row r="486" spans="13:156" ht="12.75" customHeight="1" x14ac:dyDescent="0.2">
      <c r="M486" s="46"/>
      <c r="Z486" s="46"/>
      <c r="AM486" s="46"/>
      <c r="AZ486" s="46"/>
      <c r="BM486" s="46"/>
      <c r="BZ486" s="46"/>
      <c r="CM486" s="46"/>
      <c r="CZ486" s="46"/>
      <c r="DM486" s="46"/>
      <c r="DZ486" s="46"/>
      <c r="EM486" s="46"/>
      <c r="EZ486" s="46"/>
    </row>
    <row r="487" spans="13:156" ht="12.75" customHeight="1" x14ac:dyDescent="0.2">
      <c r="M487" s="46"/>
      <c r="Z487" s="46"/>
      <c r="AM487" s="46"/>
      <c r="AZ487" s="46"/>
      <c r="BM487" s="46"/>
      <c r="BZ487" s="46"/>
      <c r="CM487" s="46"/>
      <c r="CZ487" s="46"/>
      <c r="DM487" s="46"/>
      <c r="DZ487" s="46"/>
      <c r="EM487" s="46"/>
      <c r="EZ487" s="46"/>
    </row>
    <row r="488" spans="13:156" ht="12.75" customHeight="1" x14ac:dyDescent="0.2">
      <c r="M488" s="46"/>
      <c r="Z488" s="46"/>
      <c r="AM488" s="46"/>
      <c r="AZ488" s="46"/>
      <c r="BM488" s="46"/>
      <c r="BZ488" s="46"/>
      <c r="CM488" s="46"/>
      <c r="CZ488" s="46"/>
      <c r="DM488" s="46"/>
      <c r="DZ488" s="46"/>
      <c r="EM488" s="46"/>
      <c r="EZ488" s="46"/>
    </row>
    <row r="489" spans="13:156" ht="12.75" customHeight="1" x14ac:dyDescent="0.2">
      <c r="M489" s="46"/>
      <c r="Z489" s="46"/>
      <c r="AM489" s="46"/>
      <c r="AZ489" s="46"/>
      <c r="BM489" s="46"/>
      <c r="BZ489" s="46"/>
      <c r="CM489" s="46"/>
      <c r="CZ489" s="46"/>
      <c r="DM489" s="46"/>
      <c r="DZ489" s="46"/>
      <c r="EM489" s="46"/>
      <c r="EZ489" s="46"/>
    </row>
    <row r="490" spans="13:156" ht="12.75" customHeight="1" x14ac:dyDescent="0.2">
      <c r="M490" s="46"/>
      <c r="Z490" s="46"/>
      <c r="AM490" s="46"/>
      <c r="AZ490" s="46"/>
      <c r="BM490" s="46"/>
      <c r="BZ490" s="46"/>
      <c r="CM490" s="46"/>
      <c r="CZ490" s="46"/>
      <c r="DM490" s="46"/>
      <c r="DZ490" s="46"/>
      <c r="EM490" s="46"/>
      <c r="EZ490" s="46"/>
    </row>
    <row r="491" spans="13:156" ht="12.75" customHeight="1" x14ac:dyDescent="0.2">
      <c r="M491" s="46"/>
      <c r="Z491" s="46"/>
      <c r="AM491" s="46"/>
      <c r="AZ491" s="46"/>
      <c r="BM491" s="46"/>
      <c r="BZ491" s="46"/>
      <c r="CM491" s="46"/>
      <c r="CZ491" s="46"/>
      <c r="DM491" s="46"/>
      <c r="DZ491" s="46"/>
      <c r="EM491" s="46"/>
      <c r="EZ491" s="46"/>
    </row>
    <row r="492" spans="13:156" ht="12.75" customHeight="1" x14ac:dyDescent="0.2">
      <c r="M492" s="46"/>
      <c r="Z492" s="46"/>
      <c r="AM492" s="46"/>
      <c r="AZ492" s="46"/>
      <c r="BM492" s="46"/>
      <c r="BZ492" s="46"/>
      <c r="CM492" s="46"/>
      <c r="CZ492" s="46"/>
      <c r="DM492" s="46"/>
      <c r="DZ492" s="46"/>
      <c r="EM492" s="46"/>
      <c r="EZ492" s="46"/>
    </row>
    <row r="493" spans="13:156" ht="12.75" customHeight="1" x14ac:dyDescent="0.2">
      <c r="M493" s="46"/>
      <c r="Z493" s="46"/>
      <c r="AM493" s="46"/>
      <c r="AZ493" s="46"/>
      <c r="BM493" s="46"/>
      <c r="BZ493" s="46"/>
      <c r="CM493" s="46"/>
      <c r="CZ493" s="46"/>
      <c r="DM493" s="46"/>
      <c r="DZ493" s="46"/>
      <c r="EM493" s="46"/>
      <c r="EZ493" s="46"/>
    </row>
    <row r="494" spans="13:156" ht="12.75" customHeight="1" x14ac:dyDescent="0.2">
      <c r="M494" s="46"/>
      <c r="Z494" s="46"/>
      <c r="AM494" s="46"/>
      <c r="AZ494" s="46"/>
      <c r="BM494" s="46"/>
      <c r="BZ494" s="46"/>
      <c r="CM494" s="46"/>
      <c r="CZ494" s="46"/>
      <c r="DM494" s="46"/>
      <c r="DZ494" s="46"/>
      <c r="EM494" s="46"/>
      <c r="EZ494" s="46"/>
    </row>
    <row r="495" spans="13:156" ht="12.75" customHeight="1" x14ac:dyDescent="0.2">
      <c r="M495" s="46"/>
      <c r="Z495" s="46"/>
      <c r="AM495" s="46"/>
      <c r="AZ495" s="46"/>
      <c r="BM495" s="46"/>
      <c r="BZ495" s="46"/>
      <c r="CM495" s="46"/>
      <c r="CZ495" s="46"/>
      <c r="DM495" s="46"/>
      <c r="DZ495" s="46"/>
      <c r="EM495" s="46"/>
      <c r="EZ495" s="46"/>
    </row>
    <row r="496" spans="13:156" ht="12.75" customHeight="1" x14ac:dyDescent="0.2">
      <c r="M496" s="46"/>
      <c r="Z496" s="46"/>
      <c r="AM496" s="46"/>
      <c r="AZ496" s="46"/>
      <c r="BM496" s="46"/>
      <c r="BZ496" s="46"/>
      <c r="CM496" s="46"/>
      <c r="CZ496" s="46"/>
      <c r="DM496" s="46"/>
      <c r="DZ496" s="46"/>
      <c r="EM496" s="46"/>
      <c r="EZ496" s="46"/>
    </row>
    <row r="497" spans="13:156" ht="12.75" customHeight="1" x14ac:dyDescent="0.2">
      <c r="M497" s="46"/>
      <c r="Z497" s="46"/>
      <c r="AM497" s="46"/>
      <c r="AZ497" s="46"/>
      <c r="BM497" s="46"/>
      <c r="BZ497" s="46"/>
      <c r="CM497" s="46"/>
      <c r="CZ497" s="46"/>
      <c r="DM497" s="46"/>
      <c r="DZ497" s="46"/>
      <c r="EM497" s="46"/>
      <c r="EZ497" s="46"/>
    </row>
    <row r="498" spans="13:156" ht="12.75" customHeight="1" x14ac:dyDescent="0.2">
      <c r="M498" s="46"/>
      <c r="Z498" s="46"/>
      <c r="AM498" s="46"/>
      <c r="AZ498" s="46"/>
      <c r="BM498" s="46"/>
      <c r="BZ498" s="46"/>
      <c r="CM498" s="46"/>
      <c r="CZ498" s="46"/>
      <c r="DM498" s="46"/>
      <c r="DZ498" s="46"/>
      <c r="EM498" s="46"/>
      <c r="EZ498" s="46"/>
    </row>
    <row r="499" spans="13:156" ht="12.75" customHeight="1" x14ac:dyDescent="0.2">
      <c r="M499" s="46"/>
      <c r="Z499" s="46"/>
      <c r="AM499" s="46"/>
      <c r="AZ499" s="46"/>
      <c r="BM499" s="46"/>
      <c r="BZ499" s="46"/>
      <c r="CM499" s="46"/>
      <c r="CZ499" s="46"/>
      <c r="DM499" s="46"/>
      <c r="DZ499" s="46"/>
      <c r="EM499" s="46"/>
      <c r="EZ499" s="46"/>
    </row>
    <row r="500" spans="13:156" ht="12.75" customHeight="1" x14ac:dyDescent="0.2">
      <c r="M500" s="46"/>
      <c r="Z500" s="46"/>
      <c r="AM500" s="46"/>
      <c r="AZ500" s="46"/>
      <c r="BM500" s="46"/>
      <c r="BZ500" s="46"/>
      <c r="CM500" s="46"/>
      <c r="CZ500" s="46"/>
      <c r="DM500" s="46"/>
      <c r="DZ500" s="46"/>
      <c r="EM500" s="46"/>
      <c r="EZ500" s="46"/>
    </row>
    <row r="501" spans="13:156" ht="12.75" customHeight="1" x14ac:dyDescent="0.2">
      <c r="M501" s="46"/>
      <c r="Z501" s="46"/>
      <c r="AM501" s="46"/>
      <c r="AZ501" s="46"/>
      <c r="BM501" s="46"/>
      <c r="BZ501" s="46"/>
      <c r="CM501" s="46"/>
      <c r="CZ501" s="46"/>
      <c r="DM501" s="46"/>
      <c r="DZ501" s="46"/>
      <c r="EM501" s="46"/>
      <c r="EZ501" s="46"/>
    </row>
    <row r="502" spans="13:156" ht="12.75" customHeight="1" x14ac:dyDescent="0.2">
      <c r="M502" s="46"/>
      <c r="Z502" s="46"/>
      <c r="AM502" s="46"/>
      <c r="AZ502" s="46"/>
      <c r="BM502" s="46"/>
      <c r="BZ502" s="46"/>
      <c r="CM502" s="46"/>
      <c r="CZ502" s="46"/>
      <c r="DM502" s="46"/>
      <c r="DZ502" s="46"/>
      <c r="EM502" s="46"/>
      <c r="EZ502" s="46"/>
    </row>
    <row r="503" spans="13:156" ht="12.75" customHeight="1" x14ac:dyDescent="0.2">
      <c r="M503" s="46"/>
      <c r="Z503" s="46"/>
      <c r="AM503" s="46"/>
      <c r="AZ503" s="46"/>
      <c r="BM503" s="46"/>
      <c r="BZ503" s="46"/>
      <c r="CM503" s="46"/>
      <c r="CZ503" s="46"/>
      <c r="DM503" s="46"/>
      <c r="DZ503" s="46"/>
      <c r="EM503" s="46"/>
      <c r="EZ503" s="46"/>
    </row>
    <row r="504" spans="13:156" ht="12.75" customHeight="1" x14ac:dyDescent="0.2">
      <c r="M504" s="46"/>
      <c r="Z504" s="46"/>
      <c r="AM504" s="46"/>
      <c r="AZ504" s="46"/>
      <c r="BM504" s="46"/>
      <c r="BZ504" s="46"/>
      <c r="CM504" s="46"/>
      <c r="CZ504" s="46"/>
      <c r="DM504" s="46"/>
      <c r="DZ504" s="46"/>
      <c r="EM504" s="46"/>
      <c r="EZ504" s="46"/>
    </row>
    <row r="505" spans="13:156" ht="12.75" customHeight="1" x14ac:dyDescent="0.2">
      <c r="M505" s="46"/>
      <c r="Z505" s="46"/>
      <c r="AM505" s="46"/>
      <c r="AZ505" s="46"/>
      <c r="BM505" s="46"/>
      <c r="BZ505" s="46"/>
      <c r="CM505" s="46"/>
      <c r="CZ505" s="46"/>
      <c r="DM505" s="46"/>
      <c r="DZ505" s="46"/>
      <c r="EM505" s="46"/>
      <c r="EZ505" s="46"/>
    </row>
    <row r="506" spans="13:156" ht="12.75" customHeight="1" x14ac:dyDescent="0.2">
      <c r="M506" s="46"/>
      <c r="Z506" s="46"/>
      <c r="AM506" s="46"/>
      <c r="AZ506" s="46"/>
      <c r="BM506" s="46"/>
      <c r="BZ506" s="46"/>
      <c r="CM506" s="46"/>
      <c r="CZ506" s="46"/>
      <c r="DM506" s="46"/>
      <c r="DZ506" s="46"/>
      <c r="EM506" s="46"/>
      <c r="EZ506" s="46"/>
    </row>
    <row r="507" spans="13:156" ht="12.75" customHeight="1" x14ac:dyDescent="0.2">
      <c r="M507" s="46"/>
      <c r="Z507" s="46"/>
      <c r="AM507" s="46"/>
      <c r="AZ507" s="46"/>
      <c r="BM507" s="46"/>
      <c r="BZ507" s="46"/>
      <c r="CM507" s="46"/>
      <c r="CZ507" s="46"/>
      <c r="DM507" s="46"/>
      <c r="DZ507" s="46"/>
      <c r="EM507" s="46"/>
      <c r="EZ507" s="46"/>
    </row>
    <row r="508" spans="13:156" ht="12.75" customHeight="1" x14ac:dyDescent="0.2">
      <c r="M508" s="46"/>
      <c r="Z508" s="46"/>
      <c r="AM508" s="46"/>
      <c r="AZ508" s="46"/>
      <c r="BM508" s="46"/>
      <c r="BZ508" s="46"/>
      <c r="CM508" s="46"/>
      <c r="CZ508" s="46"/>
      <c r="DM508" s="46"/>
      <c r="DZ508" s="46"/>
      <c r="EM508" s="46"/>
      <c r="EZ508" s="46"/>
    </row>
    <row r="509" spans="13:156" ht="12.75" customHeight="1" x14ac:dyDescent="0.2">
      <c r="M509" s="46"/>
      <c r="Z509" s="46"/>
      <c r="AM509" s="46"/>
      <c r="AZ509" s="46"/>
      <c r="BM509" s="46"/>
      <c r="BZ509" s="46"/>
      <c r="CM509" s="46"/>
      <c r="CZ509" s="46"/>
      <c r="DM509" s="46"/>
      <c r="DZ509" s="46"/>
      <c r="EM509" s="46"/>
      <c r="EZ509" s="46"/>
    </row>
    <row r="510" spans="13:156" ht="12.75" customHeight="1" x14ac:dyDescent="0.2">
      <c r="M510" s="46"/>
      <c r="Z510" s="46"/>
      <c r="AM510" s="46"/>
      <c r="AZ510" s="46"/>
      <c r="BM510" s="46"/>
      <c r="BZ510" s="46"/>
      <c r="CM510" s="46"/>
      <c r="CZ510" s="46"/>
      <c r="DM510" s="46"/>
      <c r="DZ510" s="46"/>
      <c r="EM510" s="46"/>
      <c r="EZ510" s="46"/>
    </row>
    <row r="511" spans="13:156" ht="12.75" customHeight="1" x14ac:dyDescent="0.2">
      <c r="M511" s="46"/>
      <c r="Z511" s="46"/>
      <c r="AM511" s="46"/>
      <c r="AZ511" s="46"/>
      <c r="BM511" s="46"/>
      <c r="BZ511" s="46"/>
      <c r="CM511" s="46"/>
      <c r="CZ511" s="46"/>
      <c r="DM511" s="46"/>
      <c r="DZ511" s="46"/>
      <c r="EM511" s="46"/>
      <c r="EZ511" s="46"/>
    </row>
    <row r="512" spans="13:156" ht="12.75" customHeight="1" x14ac:dyDescent="0.2">
      <c r="M512" s="46"/>
      <c r="Z512" s="46"/>
      <c r="AM512" s="46"/>
      <c r="AZ512" s="46"/>
      <c r="BM512" s="46"/>
      <c r="BZ512" s="46"/>
      <c r="CM512" s="46"/>
      <c r="CZ512" s="46"/>
      <c r="DM512" s="46"/>
      <c r="DZ512" s="46"/>
      <c r="EM512" s="46"/>
      <c r="EZ512" s="46"/>
    </row>
    <row r="513" spans="13:156" ht="12.75" customHeight="1" x14ac:dyDescent="0.2">
      <c r="M513" s="46"/>
      <c r="Z513" s="46"/>
      <c r="AM513" s="46"/>
      <c r="AZ513" s="46"/>
      <c r="BM513" s="46"/>
      <c r="BZ513" s="46"/>
      <c r="CM513" s="46"/>
      <c r="CZ513" s="46"/>
      <c r="DM513" s="46"/>
      <c r="DZ513" s="46"/>
      <c r="EM513" s="46"/>
      <c r="EZ513" s="46"/>
    </row>
    <row r="514" spans="13:156" ht="12.75" customHeight="1" x14ac:dyDescent="0.2">
      <c r="M514" s="46"/>
      <c r="Z514" s="46"/>
      <c r="AM514" s="46"/>
      <c r="AZ514" s="46"/>
      <c r="BM514" s="46"/>
      <c r="BZ514" s="46"/>
      <c r="CM514" s="46"/>
      <c r="CZ514" s="46"/>
      <c r="DM514" s="46"/>
      <c r="DZ514" s="46"/>
      <c r="EM514" s="46"/>
      <c r="EZ514" s="46"/>
    </row>
    <row r="515" spans="13:156" ht="12.75" customHeight="1" x14ac:dyDescent="0.2">
      <c r="M515" s="46"/>
      <c r="Z515" s="46"/>
      <c r="AM515" s="46"/>
      <c r="AZ515" s="46"/>
      <c r="BM515" s="46"/>
      <c r="BZ515" s="46"/>
      <c r="CM515" s="46"/>
      <c r="CZ515" s="46"/>
      <c r="DM515" s="46"/>
      <c r="DZ515" s="46"/>
      <c r="EM515" s="46"/>
      <c r="EZ515" s="46"/>
    </row>
    <row r="516" spans="13:156" ht="12.75" customHeight="1" x14ac:dyDescent="0.2">
      <c r="M516" s="46"/>
      <c r="Z516" s="46"/>
      <c r="AM516" s="46"/>
      <c r="AZ516" s="46"/>
      <c r="BM516" s="46"/>
      <c r="BZ516" s="46"/>
      <c r="CM516" s="46"/>
      <c r="CZ516" s="46"/>
      <c r="DM516" s="46"/>
      <c r="DZ516" s="46"/>
      <c r="EM516" s="46"/>
      <c r="EZ516" s="46"/>
    </row>
    <row r="517" spans="13:156" ht="12.75" customHeight="1" x14ac:dyDescent="0.2">
      <c r="M517" s="46"/>
      <c r="Z517" s="46"/>
      <c r="AM517" s="46"/>
      <c r="AZ517" s="46"/>
      <c r="BM517" s="46"/>
      <c r="BZ517" s="46"/>
      <c r="CM517" s="46"/>
      <c r="CZ517" s="46"/>
      <c r="DM517" s="46"/>
      <c r="DZ517" s="46"/>
      <c r="EM517" s="46"/>
      <c r="EZ517" s="46"/>
    </row>
    <row r="518" spans="13:156" ht="12.75" customHeight="1" x14ac:dyDescent="0.2">
      <c r="M518" s="46"/>
      <c r="Z518" s="46"/>
      <c r="AM518" s="46"/>
      <c r="AZ518" s="46"/>
      <c r="BM518" s="46"/>
      <c r="BZ518" s="46"/>
      <c r="CM518" s="46"/>
      <c r="CZ518" s="46"/>
      <c r="DM518" s="46"/>
      <c r="DZ518" s="46"/>
      <c r="EM518" s="46"/>
      <c r="EZ518" s="46"/>
    </row>
    <row r="519" spans="13:156" ht="12.75" customHeight="1" x14ac:dyDescent="0.2">
      <c r="M519" s="46"/>
      <c r="Z519" s="46"/>
      <c r="AM519" s="46"/>
      <c r="AZ519" s="46"/>
      <c r="BM519" s="46"/>
      <c r="BZ519" s="46"/>
      <c r="CM519" s="46"/>
      <c r="CZ519" s="46"/>
      <c r="DM519" s="46"/>
      <c r="DZ519" s="46"/>
      <c r="EM519" s="46"/>
      <c r="EZ519" s="46"/>
    </row>
    <row r="520" spans="13:156" ht="12.75" customHeight="1" x14ac:dyDescent="0.2">
      <c r="M520" s="46"/>
      <c r="Z520" s="46"/>
      <c r="AM520" s="46"/>
      <c r="AZ520" s="46"/>
      <c r="BM520" s="46"/>
      <c r="BZ520" s="46"/>
      <c r="CM520" s="46"/>
      <c r="CZ520" s="46"/>
      <c r="DM520" s="46"/>
      <c r="DZ520" s="46"/>
      <c r="EM520" s="46"/>
      <c r="EZ520" s="46"/>
    </row>
    <row r="521" spans="13:156" ht="12.75" customHeight="1" x14ac:dyDescent="0.2">
      <c r="M521" s="46"/>
      <c r="Z521" s="46"/>
      <c r="AM521" s="46"/>
      <c r="AZ521" s="46"/>
      <c r="BM521" s="46"/>
      <c r="BZ521" s="46"/>
      <c r="CM521" s="46"/>
      <c r="CZ521" s="46"/>
      <c r="DM521" s="46"/>
      <c r="DZ521" s="46"/>
      <c r="EM521" s="46"/>
      <c r="EZ521" s="46"/>
    </row>
    <row r="522" spans="13:156" ht="12.75" customHeight="1" x14ac:dyDescent="0.2">
      <c r="M522" s="46"/>
      <c r="Z522" s="46"/>
      <c r="AM522" s="46"/>
      <c r="AZ522" s="46"/>
      <c r="BM522" s="46"/>
      <c r="BZ522" s="46"/>
      <c r="CM522" s="46"/>
      <c r="CZ522" s="46"/>
      <c r="DM522" s="46"/>
      <c r="DZ522" s="46"/>
      <c r="EM522" s="46"/>
      <c r="EZ522" s="46"/>
    </row>
    <row r="523" spans="13:156" ht="12.75" customHeight="1" x14ac:dyDescent="0.2">
      <c r="M523" s="46"/>
      <c r="Z523" s="46"/>
      <c r="AM523" s="46"/>
      <c r="AZ523" s="46"/>
      <c r="BM523" s="46"/>
      <c r="BZ523" s="46"/>
      <c r="CM523" s="46"/>
      <c r="CZ523" s="46"/>
      <c r="DM523" s="46"/>
      <c r="DZ523" s="46"/>
      <c r="EM523" s="46"/>
      <c r="EZ523" s="46"/>
    </row>
    <row r="524" spans="13:156" ht="12.75" customHeight="1" x14ac:dyDescent="0.2">
      <c r="M524" s="46"/>
      <c r="Z524" s="46"/>
      <c r="AM524" s="46"/>
      <c r="AZ524" s="46"/>
      <c r="BM524" s="46"/>
      <c r="BZ524" s="46"/>
      <c r="CM524" s="46"/>
      <c r="CZ524" s="46"/>
      <c r="DM524" s="46"/>
      <c r="DZ524" s="46"/>
      <c r="EM524" s="46"/>
      <c r="EZ524" s="46"/>
    </row>
    <row r="525" spans="13:156" ht="12.75" customHeight="1" x14ac:dyDescent="0.2">
      <c r="M525" s="46"/>
      <c r="Z525" s="46"/>
      <c r="AM525" s="46"/>
      <c r="AZ525" s="46"/>
      <c r="BM525" s="46"/>
      <c r="BZ525" s="46"/>
      <c r="CM525" s="46"/>
      <c r="CZ525" s="46"/>
      <c r="DM525" s="46"/>
      <c r="DZ525" s="46"/>
      <c r="EM525" s="46"/>
      <c r="EZ525" s="46"/>
    </row>
    <row r="526" spans="13:156" ht="12.75" customHeight="1" x14ac:dyDescent="0.2">
      <c r="M526" s="46"/>
      <c r="Z526" s="46"/>
      <c r="AM526" s="46"/>
      <c r="AZ526" s="46"/>
      <c r="BM526" s="46"/>
      <c r="BZ526" s="46"/>
      <c r="CM526" s="46"/>
      <c r="CZ526" s="46"/>
      <c r="DM526" s="46"/>
      <c r="DZ526" s="46"/>
      <c r="EM526" s="46"/>
      <c r="EZ526" s="46"/>
    </row>
    <row r="527" spans="13:156" ht="12.75" customHeight="1" x14ac:dyDescent="0.2">
      <c r="M527" s="46"/>
      <c r="Z527" s="46"/>
      <c r="AM527" s="46"/>
      <c r="AZ527" s="46"/>
      <c r="BM527" s="46"/>
      <c r="BZ527" s="46"/>
      <c r="CM527" s="46"/>
      <c r="CZ527" s="46"/>
      <c r="DM527" s="46"/>
      <c r="DZ527" s="46"/>
      <c r="EM527" s="46"/>
      <c r="EZ527" s="46"/>
    </row>
    <row r="528" spans="13:156" ht="12.75" customHeight="1" x14ac:dyDescent="0.2">
      <c r="M528" s="46"/>
      <c r="Z528" s="46"/>
      <c r="AM528" s="46"/>
      <c r="AZ528" s="46"/>
      <c r="BM528" s="46"/>
      <c r="BZ528" s="46"/>
      <c r="CM528" s="46"/>
      <c r="CZ528" s="46"/>
      <c r="DM528" s="46"/>
      <c r="DZ528" s="46"/>
      <c r="EM528" s="46"/>
      <c r="EZ528" s="46"/>
    </row>
    <row r="529" spans="13:156" ht="12.75" customHeight="1" x14ac:dyDescent="0.2">
      <c r="M529" s="46"/>
      <c r="Z529" s="46"/>
      <c r="AM529" s="46"/>
      <c r="AZ529" s="46"/>
      <c r="BM529" s="46"/>
      <c r="BZ529" s="46"/>
      <c r="CM529" s="46"/>
      <c r="CZ529" s="46"/>
      <c r="DM529" s="46"/>
      <c r="DZ529" s="46"/>
      <c r="EM529" s="46"/>
      <c r="EZ529" s="46"/>
    </row>
    <row r="530" spans="13:156" ht="12.75" customHeight="1" x14ac:dyDescent="0.2">
      <c r="M530" s="46"/>
      <c r="Z530" s="46"/>
      <c r="AM530" s="46"/>
      <c r="AZ530" s="46"/>
      <c r="BM530" s="46"/>
      <c r="BZ530" s="46"/>
      <c r="CM530" s="46"/>
      <c r="CZ530" s="46"/>
      <c r="DM530" s="46"/>
      <c r="DZ530" s="46"/>
      <c r="EM530" s="46"/>
      <c r="EZ530" s="46"/>
    </row>
    <row r="531" spans="13:156" ht="12.75" customHeight="1" x14ac:dyDescent="0.2">
      <c r="M531" s="46"/>
      <c r="Z531" s="46"/>
      <c r="AM531" s="46"/>
      <c r="AZ531" s="46"/>
      <c r="BM531" s="46"/>
      <c r="BZ531" s="46"/>
      <c r="CM531" s="46"/>
      <c r="CZ531" s="46"/>
      <c r="DM531" s="46"/>
      <c r="DZ531" s="46"/>
      <c r="EM531" s="46"/>
      <c r="EZ531" s="46"/>
    </row>
    <row r="532" spans="13:156" ht="12.75" customHeight="1" x14ac:dyDescent="0.2">
      <c r="M532" s="46"/>
      <c r="Z532" s="46"/>
      <c r="AM532" s="46"/>
      <c r="AZ532" s="46"/>
      <c r="BM532" s="46"/>
      <c r="BZ532" s="46"/>
      <c r="CM532" s="46"/>
      <c r="CZ532" s="46"/>
      <c r="DM532" s="46"/>
      <c r="DZ532" s="46"/>
      <c r="EM532" s="46"/>
      <c r="EZ532" s="46"/>
    </row>
    <row r="533" spans="13:156" ht="12.75" customHeight="1" x14ac:dyDescent="0.2">
      <c r="M533" s="46"/>
      <c r="Z533" s="46"/>
      <c r="AM533" s="46"/>
      <c r="AZ533" s="46"/>
      <c r="BM533" s="46"/>
      <c r="BZ533" s="46"/>
      <c r="CM533" s="46"/>
      <c r="CZ533" s="46"/>
      <c r="DM533" s="46"/>
      <c r="DZ533" s="46"/>
      <c r="EM533" s="46"/>
      <c r="EZ533" s="46"/>
    </row>
    <row r="534" spans="13:156" ht="12.75" customHeight="1" x14ac:dyDescent="0.2">
      <c r="M534" s="46"/>
      <c r="Z534" s="46"/>
      <c r="AM534" s="46"/>
      <c r="AZ534" s="46"/>
      <c r="BM534" s="46"/>
      <c r="BZ534" s="46"/>
      <c r="CM534" s="46"/>
      <c r="CZ534" s="46"/>
      <c r="DM534" s="46"/>
      <c r="DZ534" s="46"/>
      <c r="EM534" s="46"/>
      <c r="EZ534" s="46"/>
    </row>
    <row r="535" spans="13:156" ht="12.75" customHeight="1" x14ac:dyDescent="0.2">
      <c r="M535" s="46"/>
      <c r="Z535" s="46"/>
      <c r="AM535" s="46"/>
      <c r="AZ535" s="46"/>
      <c r="BM535" s="46"/>
      <c r="BZ535" s="46"/>
      <c r="CM535" s="46"/>
      <c r="CZ535" s="46"/>
      <c r="DM535" s="46"/>
      <c r="DZ535" s="46"/>
      <c r="EM535" s="46"/>
      <c r="EZ535" s="46"/>
    </row>
    <row r="536" spans="13:156" ht="12.75" customHeight="1" x14ac:dyDescent="0.2">
      <c r="M536" s="46"/>
      <c r="Z536" s="46"/>
      <c r="AM536" s="46"/>
      <c r="AZ536" s="46"/>
      <c r="BM536" s="46"/>
      <c r="BZ536" s="46"/>
      <c r="CM536" s="46"/>
      <c r="CZ536" s="46"/>
      <c r="DM536" s="46"/>
      <c r="DZ536" s="46"/>
      <c r="EM536" s="46"/>
      <c r="EZ536" s="46"/>
    </row>
    <row r="537" spans="13:156" ht="12.75" customHeight="1" x14ac:dyDescent="0.2">
      <c r="M537" s="46"/>
      <c r="Z537" s="46"/>
      <c r="AM537" s="46"/>
      <c r="AZ537" s="46"/>
      <c r="BM537" s="46"/>
      <c r="BZ537" s="46"/>
      <c r="CM537" s="46"/>
      <c r="CZ537" s="46"/>
      <c r="DM537" s="46"/>
      <c r="DZ537" s="46"/>
      <c r="EM537" s="46"/>
      <c r="EZ537" s="46"/>
    </row>
    <row r="538" spans="13:156" ht="12.75" customHeight="1" x14ac:dyDescent="0.2">
      <c r="M538" s="46"/>
      <c r="Z538" s="46"/>
      <c r="AM538" s="46"/>
      <c r="AZ538" s="46"/>
      <c r="BM538" s="46"/>
      <c r="BZ538" s="46"/>
      <c r="CM538" s="46"/>
      <c r="CZ538" s="46"/>
      <c r="DM538" s="46"/>
      <c r="DZ538" s="46"/>
      <c r="EM538" s="46"/>
      <c r="EZ538" s="46"/>
    </row>
    <row r="539" spans="13:156" ht="12.75" customHeight="1" x14ac:dyDescent="0.2">
      <c r="M539" s="46"/>
      <c r="Z539" s="46"/>
      <c r="AM539" s="46"/>
      <c r="AZ539" s="46"/>
      <c r="BM539" s="46"/>
      <c r="BZ539" s="46"/>
      <c r="CM539" s="46"/>
      <c r="CZ539" s="46"/>
      <c r="DM539" s="46"/>
      <c r="DZ539" s="46"/>
      <c r="EM539" s="46"/>
      <c r="EZ539" s="46"/>
    </row>
    <row r="540" spans="13:156" ht="12.75" customHeight="1" x14ac:dyDescent="0.2">
      <c r="M540" s="46"/>
      <c r="Z540" s="46"/>
      <c r="AM540" s="46"/>
      <c r="AZ540" s="46"/>
      <c r="BM540" s="46"/>
      <c r="BZ540" s="46"/>
      <c r="CM540" s="46"/>
      <c r="CZ540" s="46"/>
      <c r="DM540" s="46"/>
      <c r="DZ540" s="46"/>
      <c r="EM540" s="46"/>
      <c r="EZ540" s="46"/>
    </row>
    <row r="541" spans="13:156" ht="12.75" customHeight="1" x14ac:dyDescent="0.2">
      <c r="M541" s="46"/>
      <c r="Z541" s="46"/>
      <c r="AM541" s="46"/>
      <c r="AZ541" s="46"/>
      <c r="BM541" s="46"/>
      <c r="BZ541" s="46"/>
      <c r="CM541" s="46"/>
      <c r="CZ541" s="46"/>
      <c r="DM541" s="46"/>
      <c r="DZ541" s="46"/>
      <c r="EM541" s="46"/>
      <c r="EZ541" s="46"/>
    </row>
    <row r="542" spans="13:156" ht="12.75" customHeight="1" x14ac:dyDescent="0.2">
      <c r="M542" s="46"/>
      <c r="Z542" s="46"/>
      <c r="AM542" s="46"/>
      <c r="AZ542" s="46"/>
      <c r="BM542" s="46"/>
      <c r="BZ542" s="46"/>
      <c r="CM542" s="46"/>
      <c r="CZ542" s="46"/>
      <c r="DM542" s="46"/>
      <c r="DZ542" s="46"/>
      <c r="EM542" s="46"/>
      <c r="EZ542" s="46"/>
    </row>
    <row r="543" spans="13:156" ht="12.75" customHeight="1" x14ac:dyDescent="0.2">
      <c r="M543" s="46"/>
      <c r="Z543" s="46"/>
      <c r="AM543" s="46"/>
      <c r="AZ543" s="46"/>
      <c r="BM543" s="46"/>
      <c r="BZ543" s="46"/>
      <c r="CM543" s="46"/>
      <c r="CZ543" s="46"/>
      <c r="DM543" s="46"/>
      <c r="DZ543" s="46"/>
      <c r="EM543" s="46"/>
      <c r="EZ543" s="46"/>
    </row>
    <row r="544" spans="13:156" ht="12.75" customHeight="1" x14ac:dyDescent="0.2">
      <c r="M544" s="46"/>
      <c r="Z544" s="46"/>
      <c r="AM544" s="46"/>
      <c r="AZ544" s="46"/>
      <c r="BM544" s="46"/>
      <c r="BZ544" s="46"/>
      <c r="CM544" s="46"/>
      <c r="CZ544" s="46"/>
      <c r="DM544" s="46"/>
      <c r="DZ544" s="46"/>
      <c r="EM544" s="46"/>
      <c r="EZ544" s="46"/>
    </row>
    <row r="545" spans="13:156" ht="12.75" customHeight="1" x14ac:dyDescent="0.2">
      <c r="M545" s="46"/>
      <c r="Z545" s="46"/>
      <c r="AM545" s="46"/>
      <c r="AZ545" s="46"/>
      <c r="BM545" s="46"/>
      <c r="BZ545" s="46"/>
      <c r="CM545" s="46"/>
      <c r="CZ545" s="46"/>
      <c r="DM545" s="46"/>
      <c r="DZ545" s="46"/>
      <c r="EM545" s="46"/>
      <c r="EZ545" s="46"/>
    </row>
    <row r="546" spans="13:156" ht="12.75" customHeight="1" x14ac:dyDescent="0.2">
      <c r="M546" s="46"/>
      <c r="Z546" s="46"/>
      <c r="AM546" s="46"/>
      <c r="AZ546" s="46"/>
      <c r="BM546" s="46"/>
      <c r="BZ546" s="46"/>
      <c r="CM546" s="46"/>
      <c r="CZ546" s="46"/>
      <c r="DM546" s="46"/>
      <c r="DZ546" s="46"/>
      <c r="EM546" s="46"/>
      <c r="EZ546" s="46"/>
    </row>
    <row r="547" spans="13:156" ht="12.75" customHeight="1" x14ac:dyDescent="0.2">
      <c r="M547" s="46"/>
      <c r="Z547" s="46"/>
      <c r="AM547" s="46"/>
      <c r="AZ547" s="46"/>
      <c r="BM547" s="46"/>
      <c r="BZ547" s="46"/>
      <c r="CM547" s="46"/>
      <c r="CZ547" s="46"/>
      <c r="DM547" s="46"/>
      <c r="DZ547" s="46"/>
      <c r="EM547" s="46"/>
      <c r="EZ547" s="46"/>
    </row>
    <row r="548" spans="13:156" ht="12.75" customHeight="1" x14ac:dyDescent="0.2">
      <c r="M548" s="46"/>
      <c r="Z548" s="46"/>
      <c r="AM548" s="46"/>
      <c r="AZ548" s="46"/>
      <c r="BM548" s="46"/>
      <c r="BZ548" s="46"/>
      <c r="CM548" s="46"/>
      <c r="CZ548" s="46"/>
      <c r="DM548" s="46"/>
      <c r="DZ548" s="46"/>
      <c r="EM548" s="46"/>
      <c r="EZ548" s="46"/>
    </row>
    <row r="549" spans="13:156" ht="12.75" customHeight="1" x14ac:dyDescent="0.2">
      <c r="M549" s="46"/>
      <c r="Z549" s="46"/>
      <c r="AM549" s="46"/>
      <c r="AZ549" s="46"/>
      <c r="BM549" s="46"/>
      <c r="BZ549" s="46"/>
      <c r="CM549" s="46"/>
      <c r="CZ549" s="46"/>
      <c r="DM549" s="46"/>
      <c r="DZ549" s="46"/>
      <c r="EM549" s="46"/>
      <c r="EZ549" s="46"/>
    </row>
    <row r="550" spans="13:156" ht="12.75" customHeight="1" x14ac:dyDescent="0.2">
      <c r="M550" s="46"/>
      <c r="Z550" s="46"/>
      <c r="AM550" s="46"/>
      <c r="AZ550" s="46"/>
      <c r="BM550" s="46"/>
      <c r="BZ550" s="46"/>
      <c r="CM550" s="46"/>
      <c r="CZ550" s="46"/>
      <c r="DM550" s="46"/>
      <c r="DZ550" s="46"/>
      <c r="EM550" s="46"/>
      <c r="EZ550" s="46"/>
    </row>
    <row r="551" spans="13:156" ht="12.75" customHeight="1" x14ac:dyDescent="0.2">
      <c r="M551" s="46"/>
      <c r="Z551" s="46"/>
      <c r="AM551" s="46"/>
      <c r="AZ551" s="46"/>
      <c r="BM551" s="46"/>
      <c r="BZ551" s="46"/>
      <c r="CM551" s="46"/>
      <c r="CZ551" s="46"/>
      <c r="DM551" s="46"/>
      <c r="DZ551" s="46"/>
      <c r="EM551" s="46"/>
      <c r="EZ551" s="46"/>
    </row>
    <row r="552" spans="13:156" ht="12.75" customHeight="1" x14ac:dyDescent="0.2">
      <c r="M552" s="46"/>
      <c r="Z552" s="46"/>
      <c r="AM552" s="46"/>
      <c r="AZ552" s="46"/>
      <c r="BM552" s="46"/>
      <c r="BZ552" s="46"/>
      <c r="CM552" s="46"/>
      <c r="CZ552" s="46"/>
      <c r="DM552" s="46"/>
      <c r="DZ552" s="46"/>
      <c r="EM552" s="46"/>
      <c r="EZ552" s="46"/>
    </row>
    <row r="553" spans="13:156" ht="12.75" customHeight="1" x14ac:dyDescent="0.2">
      <c r="M553" s="46"/>
      <c r="Z553" s="46"/>
      <c r="AM553" s="46"/>
      <c r="AZ553" s="46"/>
      <c r="BM553" s="46"/>
      <c r="BZ553" s="46"/>
      <c r="CM553" s="46"/>
      <c r="CZ553" s="46"/>
      <c r="DM553" s="46"/>
      <c r="DZ553" s="46"/>
      <c r="EM553" s="46"/>
      <c r="EZ553" s="46"/>
    </row>
    <row r="554" spans="13:156" ht="12.75" customHeight="1" x14ac:dyDescent="0.2">
      <c r="M554" s="46"/>
      <c r="Z554" s="46"/>
      <c r="AM554" s="46"/>
      <c r="AZ554" s="46"/>
      <c r="BM554" s="46"/>
      <c r="BZ554" s="46"/>
      <c r="CM554" s="46"/>
      <c r="CZ554" s="46"/>
      <c r="DM554" s="46"/>
      <c r="DZ554" s="46"/>
      <c r="EM554" s="46"/>
      <c r="EZ554" s="46"/>
    </row>
    <row r="555" spans="13:156" ht="12.75" customHeight="1" x14ac:dyDescent="0.2">
      <c r="M555" s="46"/>
      <c r="Z555" s="46"/>
      <c r="AM555" s="46"/>
      <c r="AZ555" s="46"/>
      <c r="BM555" s="46"/>
      <c r="BZ555" s="46"/>
      <c r="CM555" s="46"/>
      <c r="CZ555" s="46"/>
      <c r="DM555" s="46"/>
      <c r="DZ555" s="46"/>
      <c r="EM555" s="46"/>
      <c r="EZ555" s="46"/>
    </row>
    <row r="556" spans="13:156" ht="12.75" customHeight="1" x14ac:dyDescent="0.2">
      <c r="M556" s="46"/>
      <c r="Z556" s="46"/>
      <c r="AM556" s="46"/>
      <c r="AZ556" s="46"/>
      <c r="BM556" s="46"/>
      <c r="BZ556" s="46"/>
      <c r="CM556" s="46"/>
      <c r="CZ556" s="46"/>
      <c r="DM556" s="46"/>
      <c r="DZ556" s="46"/>
      <c r="EM556" s="46"/>
      <c r="EZ556" s="46"/>
    </row>
    <row r="557" spans="13:156" ht="12.75" customHeight="1" x14ac:dyDescent="0.2">
      <c r="M557" s="46"/>
      <c r="Z557" s="46"/>
      <c r="AM557" s="46"/>
      <c r="AZ557" s="46"/>
      <c r="BM557" s="46"/>
      <c r="BZ557" s="46"/>
      <c r="CM557" s="46"/>
      <c r="CZ557" s="46"/>
      <c r="DM557" s="46"/>
      <c r="DZ557" s="46"/>
      <c r="EM557" s="46"/>
      <c r="EZ557" s="46"/>
    </row>
    <row r="558" spans="13:156" ht="12.75" customHeight="1" x14ac:dyDescent="0.2">
      <c r="M558" s="46"/>
      <c r="Z558" s="46"/>
      <c r="AM558" s="46"/>
      <c r="AZ558" s="46"/>
      <c r="BM558" s="46"/>
      <c r="BZ558" s="46"/>
      <c r="CM558" s="46"/>
      <c r="CZ558" s="46"/>
      <c r="DM558" s="46"/>
      <c r="DZ558" s="46"/>
      <c r="EM558" s="46"/>
      <c r="EZ558" s="46"/>
    </row>
    <row r="559" spans="13:156" ht="12.75" customHeight="1" x14ac:dyDescent="0.2">
      <c r="M559" s="46"/>
      <c r="Z559" s="46"/>
      <c r="AM559" s="46"/>
      <c r="AZ559" s="46"/>
      <c r="BM559" s="46"/>
      <c r="BZ559" s="46"/>
      <c r="CM559" s="46"/>
      <c r="CZ559" s="46"/>
      <c r="DM559" s="46"/>
      <c r="DZ559" s="46"/>
      <c r="EM559" s="46"/>
      <c r="EZ559" s="46"/>
    </row>
    <row r="560" spans="13:156" ht="12.75" customHeight="1" x14ac:dyDescent="0.2">
      <c r="M560" s="46"/>
      <c r="Z560" s="46"/>
      <c r="AM560" s="46"/>
      <c r="AZ560" s="46"/>
      <c r="BM560" s="46"/>
      <c r="BZ560" s="46"/>
      <c r="CM560" s="46"/>
      <c r="CZ560" s="46"/>
      <c r="DM560" s="46"/>
      <c r="DZ560" s="46"/>
      <c r="EM560" s="46"/>
      <c r="EZ560" s="46"/>
    </row>
    <row r="561" spans="13:156" ht="12.75" customHeight="1" x14ac:dyDescent="0.2">
      <c r="M561" s="46"/>
      <c r="Z561" s="46"/>
      <c r="AM561" s="46"/>
      <c r="AZ561" s="46"/>
      <c r="BM561" s="46"/>
      <c r="BZ561" s="46"/>
      <c r="CM561" s="46"/>
      <c r="CZ561" s="46"/>
      <c r="DM561" s="46"/>
      <c r="DZ561" s="46"/>
      <c r="EM561" s="46"/>
      <c r="EZ561" s="46"/>
    </row>
    <row r="562" spans="13:156" ht="12.75" customHeight="1" x14ac:dyDescent="0.2">
      <c r="M562" s="46"/>
      <c r="Z562" s="46"/>
      <c r="AM562" s="46"/>
      <c r="AZ562" s="46"/>
      <c r="BM562" s="46"/>
      <c r="BZ562" s="46"/>
      <c r="CM562" s="46"/>
      <c r="CZ562" s="46"/>
      <c r="DM562" s="46"/>
      <c r="DZ562" s="46"/>
      <c r="EM562" s="46"/>
      <c r="EZ562" s="46"/>
    </row>
    <row r="563" spans="13:156" ht="12.75" customHeight="1" x14ac:dyDescent="0.2">
      <c r="M563" s="46"/>
      <c r="Z563" s="46"/>
      <c r="AM563" s="46"/>
      <c r="AZ563" s="46"/>
      <c r="BM563" s="46"/>
      <c r="BZ563" s="46"/>
      <c r="CM563" s="46"/>
      <c r="CZ563" s="46"/>
      <c r="DM563" s="46"/>
      <c r="DZ563" s="46"/>
      <c r="EM563" s="46"/>
      <c r="EZ563" s="46"/>
    </row>
    <row r="564" spans="13:156" ht="12.75" customHeight="1" x14ac:dyDescent="0.2">
      <c r="M564" s="46"/>
      <c r="Z564" s="46"/>
      <c r="AM564" s="46"/>
      <c r="AZ564" s="46"/>
      <c r="BM564" s="46"/>
      <c r="BZ564" s="46"/>
      <c r="CM564" s="46"/>
      <c r="CZ564" s="46"/>
      <c r="DM564" s="46"/>
      <c r="DZ564" s="46"/>
      <c r="EM564" s="46"/>
      <c r="EZ564" s="46"/>
    </row>
    <row r="565" spans="13:156" ht="12.75" customHeight="1" x14ac:dyDescent="0.2">
      <c r="M565" s="46"/>
      <c r="Z565" s="46"/>
      <c r="AM565" s="46"/>
      <c r="AZ565" s="46"/>
      <c r="BM565" s="46"/>
      <c r="BZ565" s="46"/>
      <c r="CM565" s="46"/>
      <c r="CZ565" s="46"/>
      <c r="DM565" s="46"/>
      <c r="DZ565" s="46"/>
      <c r="EM565" s="46"/>
      <c r="EZ565" s="46"/>
    </row>
    <row r="566" spans="13:156" ht="12.75" customHeight="1" x14ac:dyDescent="0.2">
      <c r="M566" s="46"/>
      <c r="Z566" s="46"/>
      <c r="AM566" s="46"/>
      <c r="AZ566" s="46"/>
      <c r="BM566" s="46"/>
      <c r="BZ566" s="46"/>
      <c r="CM566" s="46"/>
      <c r="CZ566" s="46"/>
      <c r="DM566" s="46"/>
      <c r="DZ566" s="46"/>
      <c r="EM566" s="46"/>
      <c r="EZ566" s="46"/>
    </row>
    <row r="567" spans="13:156" ht="12.75" customHeight="1" x14ac:dyDescent="0.2">
      <c r="M567" s="46"/>
      <c r="Z567" s="46"/>
      <c r="AM567" s="46"/>
      <c r="AZ567" s="46"/>
      <c r="BM567" s="46"/>
      <c r="BZ567" s="46"/>
      <c r="CM567" s="46"/>
      <c r="CZ567" s="46"/>
      <c r="DM567" s="46"/>
      <c r="DZ567" s="46"/>
      <c r="EM567" s="46"/>
      <c r="EZ567" s="46"/>
    </row>
    <row r="568" spans="13:156" ht="12.75" customHeight="1" x14ac:dyDescent="0.2">
      <c r="M568" s="46"/>
      <c r="Z568" s="46"/>
      <c r="AM568" s="46"/>
      <c r="AZ568" s="46"/>
      <c r="BM568" s="46"/>
      <c r="BZ568" s="46"/>
      <c r="CM568" s="46"/>
      <c r="CZ568" s="46"/>
      <c r="DM568" s="46"/>
      <c r="DZ568" s="46"/>
      <c r="EM568" s="46"/>
      <c r="EZ568" s="46"/>
    </row>
    <row r="569" spans="13:156" ht="12.75" customHeight="1" x14ac:dyDescent="0.2">
      <c r="M569" s="46"/>
      <c r="Z569" s="46"/>
      <c r="AM569" s="46"/>
      <c r="AZ569" s="46"/>
      <c r="BM569" s="46"/>
      <c r="BZ569" s="46"/>
      <c r="CM569" s="46"/>
      <c r="CZ569" s="46"/>
      <c r="DM569" s="46"/>
      <c r="DZ569" s="46"/>
      <c r="EM569" s="46"/>
      <c r="EZ569" s="46"/>
    </row>
    <row r="570" spans="13:156" ht="12.75" customHeight="1" x14ac:dyDescent="0.2">
      <c r="M570" s="46"/>
      <c r="Z570" s="46"/>
      <c r="AM570" s="46"/>
      <c r="AZ570" s="46"/>
      <c r="BM570" s="46"/>
      <c r="BZ570" s="46"/>
      <c r="CM570" s="46"/>
      <c r="CZ570" s="46"/>
      <c r="DM570" s="46"/>
      <c r="DZ570" s="46"/>
      <c r="EM570" s="46"/>
      <c r="EZ570" s="46"/>
    </row>
    <row r="571" spans="13:156" ht="12.75" customHeight="1" x14ac:dyDescent="0.2">
      <c r="M571" s="46"/>
      <c r="Z571" s="46"/>
      <c r="AM571" s="46"/>
      <c r="AZ571" s="46"/>
      <c r="BM571" s="46"/>
      <c r="BZ571" s="46"/>
      <c r="CM571" s="46"/>
      <c r="CZ571" s="46"/>
      <c r="DM571" s="46"/>
      <c r="DZ571" s="46"/>
      <c r="EM571" s="46"/>
      <c r="EZ571" s="46"/>
    </row>
    <row r="572" spans="13:156" ht="12.75" customHeight="1" x14ac:dyDescent="0.2">
      <c r="M572" s="46"/>
      <c r="Z572" s="46"/>
      <c r="AM572" s="46"/>
      <c r="AZ572" s="46"/>
      <c r="BM572" s="46"/>
      <c r="BZ572" s="46"/>
      <c r="CM572" s="46"/>
      <c r="CZ572" s="46"/>
      <c r="DM572" s="46"/>
      <c r="DZ572" s="46"/>
      <c r="EM572" s="46"/>
      <c r="EZ572" s="46"/>
    </row>
    <row r="573" spans="13:156" ht="12.75" customHeight="1" x14ac:dyDescent="0.2">
      <c r="M573" s="46"/>
      <c r="Z573" s="46"/>
      <c r="AM573" s="46"/>
      <c r="AZ573" s="46"/>
      <c r="BM573" s="46"/>
      <c r="BZ573" s="46"/>
      <c r="CM573" s="46"/>
      <c r="CZ573" s="46"/>
      <c r="DM573" s="46"/>
      <c r="DZ573" s="46"/>
      <c r="EM573" s="46"/>
      <c r="EZ573" s="46"/>
    </row>
    <row r="574" spans="13:156" ht="12.75" customHeight="1" x14ac:dyDescent="0.2">
      <c r="M574" s="46"/>
      <c r="Z574" s="46"/>
      <c r="AM574" s="46"/>
      <c r="AZ574" s="46"/>
      <c r="BM574" s="46"/>
      <c r="BZ574" s="46"/>
      <c r="CM574" s="46"/>
      <c r="CZ574" s="46"/>
      <c r="DM574" s="46"/>
      <c r="DZ574" s="46"/>
      <c r="EM574" s="46"/>
      <c r="EZ574" s="46"/>
    </row>
    <row r="575" spans="13:156" ht="12.75" customHeight="1" x14ac:dyDescent="0.2">
      <c r="M575" s="46"/>
      <c r="Z575" s="46"/>
      <c r="AM575" s="46"/>
      <c r="AZ575" s="46"/>
      <c r="BM575" s="46"/>
      <c r="BZ575" s="46"/>
      <c r="CM575" s="46"/>
      <c r="CZ575" s="46"/>
      <c r="DM575" s="46"/>
      <c r="DZ575" s="46"/>
      <c r="EM575" s="46"/>
      <c r="EZ575" s="46"/>
    </row>
    <row r="576" spans="13:156" ht="12.75" customHeight="1" x14ac:dyDescent="0.2">
      <c r="M576" s="46"/>
      <c r="Z576" s="46"/>
      <c r="AM576" s="46"/>
      <c r="AZ576" s="46"/>
      <c r="BM576" s="46"/>
      <c r="BZ576" s="46"/>
      <c r="CM576" s="46"/>
      <c r="CZ576" s="46"/>
      <c r="DM576" s="46"/>
      <c r="DZ576" s="46"/>
      <c r="EM576" s="46"/>
      <c r="EZ576" s="46"/>
    </row>
    <row r="577" spans="13:156" ht="12.75" customHeight="1" x14ac:dyDescent="0.2">
      <c r="M577" s="46"/>
      <c r="Z577" s="46"/>
      <c r="AM577" s="46"/>
      <c r="AZ577" s="46"/>
      <c r="BM577" s="46"/>
      <c r="BZ577" s="46"/>
      <c r="CM577" s="46"/>
      <c r="CZ577" s="46"/>
      <c r="DM577" s="46"/>
      <c r="DZ577" s="46"/>
      <c r="EM577" s="46"/>
      <c r="EZ577" s="46"/>
    </row>
    <row r="578" spans="13:156" ht="12.75" customHeight="1" x14ac:dyDescent="0.2">
      <c r="M578" s="46"/>
      <c r="Z578" s="46"/>
      <c r="AM578" s="46"/>
      <c r="AZ578" s="46"/>
      <c r="BM578" s="46"/>
      <c r="BZ578" s="46"/>
      <c r="CM578" s="46"/>
      <c r="CZ578" s="46"/>
      <c r="DM578" s="46"/>
      <c r="DZ578" s="46"/>
      <c r="EM578" s="46"/>
      <c r="EZ578" s="46"/>
    </row>
    <row r="579" spans="13:156" ht="12.75" customHeight="1" x14ac:dyDescent="0.2">
      <c r="M579" s="46"/>
      <c r="Z579" s="46"/>
      <c r="AM579" s="46"/>
      <c r="AZ579" s="46"/>
      <c r="BM579" s="46"/>
      <c r="BZ579" s="46"/>
      <c r="CM579" s="46"/>
      <c r="CZ579" s="46"/>
      <c r="DM579" s="46"/>
      <c r="DZ579" s="46"/>
      <c r="EM579" s="46"/>
      <c r="EZ579" s="46"/>
    </row>
    <row r="580" spans="13:156" ht="12.75" customHeight="1" x14ac:dyDescent="0.2">
      <c r="M580" s="46"/>
      <c r="Z580" s="46"/>
      <c r="AM580" s="46"/>
      <c r="AZ580" s="46"/>
      <c r="BM580" s="46"/>
      <c r="BZ580" s="46"/>
      <c r="CM580" s="46"/>
      <c r="CZ580" s="46"/>
      <c r="DM580" s="46"/>
      <c r="DZ580" s="46"/>
      <c r="EM580" s="46"/>
      <c r="EZ580" s="46"/>
    </row>
    <row r="581" spans="13:156" ht="12.75" customHeight="1" x14ac:dyDescent="0.2">
      <c r="M581" s="46"/>
      <c r="Z581" s="46"/>
      <c r="AM581" s="46"/>
      <c r="AZ581" s="46"/>
      <c r="BM581" s="46"/>
      <c r="BZ581" s="46"/>
      <c r="CM581" s="46"/>
      <c r="CZ581" s="46"/>
      <c r="DM581" s="46"/>
      <c r="DZ581" s="46"/>
      <c r="EM581" s="46"/>
      <c r="EZ581" s="46"/>
    </row>
    <row r="582" spans="13:156" ht="12.75" customHeight="1" x14ac:dyDescent="0.2">
      <c r="M582" s="46"/>
      <c r="Z582" s="46"/>
      <c r="AM582" s="46"/>
      <c r="AZ582" s="46"/>
      <c r="BM582" s="46"/>
      <c r="BZ582" s="46"/>
      <c r="CM582" s="46"/>
      <c r="CZ582" s="46"/>
      <c r="DM582" s="46"/>
      <c r="DZ582" s="46"/>
      <c r="EM582" s="46"/>
      <c r="EZ582" s="46"/>
    </row>
    <row r="583" spans="13:156" ht="12.75" customHeight="1" x14ac:dyDescent="0.2">
      <c r="M583" s="46"/>
      <c r="Z583" s="46"/>
      <c r="AM583" s="46"/>
      <c r="AZ583" s="46"/>
      <c r="BM583" s="46"/>
      <c r="BZ583" s="46"/>
      <c r="CM583" s="46"/>
      <c r="CZ583" s="46"/>
      <c r="DM583" s="46"/>
      <c r="DZ583" s="46"/>
      <c r="EM583" s="46"/>
      <c r="EZ583" s="46"/>
    </row>
    <row r="584" spans="13:156" ht="12.75" customHeight="1" x14ac:dyDescent="0.2">
      <c r="M584" s="46"/>
      <c r="Z584" s="46"/>
      <c r="AM584" s="46"/>
      <c r="AZ584" s="46"/>
      <c r="BM584" s="46"/>
      <c r="BZ584" s="46"/>
      <c r="CM584" s="46"/>
      <c r="CZ584" s="46"/>
      <c r="DM584" s="46"/>
      <c r="DZ584" s="46"/>
      <c r="EM584" s="46"/>
      <c r="EZ584" s="46"/>
    </row>
    <row r="585" spans="13:156" ht="12.75" customHeight="1" x14ac:dyDescent="0.2">
      <c r="M585" s="46"/>
      <c r="Z585" s="46"/>
      <c r="AM585" s="46"/>
      <c r="AZ585" s="46"/>
      <c r="BM585" s="46"/>
      <c r="BZ585" s="46"/>
      <c r="CM585" s="46"/>
      <c r="CZ585" s="46"/>
      <c r="DM585" s="46"/>
      <c r="DZ585" s="46"/>
      <c r="EM585" s="46"/>
      <c r="EZ585" s="46"/>
    </row>
    <row r="586" spans="13:156" ht="12.75" customHeight="1" x14ac:dyDescent="0.2">
      <c r="M586" s="46"/>
      <c r="Z586" s="46"/>
      <c r="AM586" s="46"/>
      <c r="AZ586" s="46"/>
      <c r="BM586" s="46"/>
      <c r="BZ586" s="46"/>
      <c r="CM586" s="46"/>
      <c r="CZ586" s="46"/>
      <c r="DM586" s="46"/>
      <c r="DZ586" s="46"/>
      <c r="EM586" s="46"/>
      <c r="EZ586" s="46"/>
    </row>
    <row r="587" spans="13:156" ht="12.75" customHeight="1" x14ac:dyDescent="0.2">
      <c r="M587" s="46"/>
      <c r="Z587" s="46"/>
      <c r="AM587" s="46"/>
      <c r="AZ587" s="46"/>
      <c r="BM587" s="46"/>
      <c r="BZ587" s="46"/>
      <c r="CM587" s="46"/>
      <c r="CZ587" s="46"/>
      <c r="DM587" s="46"/>
      <c r="DZ587" s="46"/>
      <c r="EM587" s="46"/>
      <c r="EZ587" s="46"/>
    </row>
    <row r="588" spans="13:156" ht="12.75" customHeight="1" x14ac:dyDescent="0.2">
      <c r="M588" s="46"/>
      <c r="Z588" s="46"/>
      <c r="AM588" s="46"/>
      <c r="AZ588" s="46"/>
      <c r="BM588" s="46"/>
      <c r="BZ588" s="46"/>
      <c r="CM588" s="46"/>
      <c r="CZ588" s="46"/>
      <c r="DM588" s="46"/>
      <c r="DZ588" s="46"/>
      <c r="EM588" s="46"/>
      <c r="EZ588" s="46"/>
    </row>
    <row r="589" spans="13:156" ht="12.75" customHeight="1" x14ac:dyDescent="0.2">
      <c r="M589" s="46"/>
      <c r="Z589" s="46"/>
      <c r="AM589" s="46"/>
      <c r="AZ589" s="46"/>
      <c r="BM589" s="46"/>
      <c r="BZ589" s="46"/>
      <c r="CM589" s="46"/>
      <c r="CZ589" s="46"/>
      <c r="DM589" s="46"/>
      <c r="DZ589" s="46"/>
      <c r="EM589" s="46"/>
      <c r="EZ589" s="46"/>
    </row>
    <row r="590" spans="13:156" ht="12.75" customHeight="1" x14ac:dyDescent="0.2">
      <c r="M590" s="46"/>
      <c r="Z590" s="46"/>
      <c r="AM590" s="46"/>
      <c r="AZ590" s="46"/>
      <c r="BM590" s="46"/>
      <c r="BZ590" s="46"/>
      <c r="CM590" s="46"/>
      <c r="CZ590" s="46"/>
      <c r="DM590" s="46"/>
      <c r="DZ590" s="46"/>
      <c r="EM590" s="46"/>
      <c r="EZ590" s="46"/>
    </row>
    <row r="591" spans="13:156" ht="12.75" customHeight="1" x14ac:dyDescent="0.2">
      <c r="M591" s="46"/>
      <c r="Z591" s="46"/>
      <c r="AM591" s="46"/>
      <c r="AZ591" s="46"/>
      <c r="BM591" s="46"/>
      <c r="BZ591" s="46"/>
      <c r="CM591" s="46"/>
      <c r="CZ591" s="46"/>
      <c r="DM591" s="46"/>
      <c r="DZ591" s="46"/>
      <c r="EM591" s="46"/>
      <c r="EZ591" s="46"/>
    </row>
    <row r="592" spans="13:156" ht="12.75" customHeight="1" x14ac:dyDescent="0.2">
      <c r="M592" s="46"/>
      <c r="Z592" s="46"/>
      <c r="AM592" s="46"/>
      <c r="AZ592" s="46"/>
      <c r="BM592" s="46"/>
      <c r="BZ592" s="46"/>
      <c r="CM592" s="46"/>
      <c r="CZ592" s="46"/>
      <c r="DM592" s="46"/>
      <c r="DZ592" s="46"/>
      <c r="EM592" s="46"/>
      <c r="EZ592" s="46"/>
    </row>
    <row r="593" spans="13:156" ht="12.75" customHeight="1" x14ac:dyDescent="0.2">
      <c r="M593" s="46"/>
      <c r="Z593" s="46"/>
      <c r="AM593" s="46"/>
      <c r="AZ593" s="46"/>
      <c r="BM593" s="46"/>
      <c r="BZ593" s="46"/>
      <c r="CM593" s="46"/>
      <c r="CZ593" s="46"/>
      <c r="DM593" s="46"/>
      <c r="DZ593" s="46"/>
      <c r="EM593" s="46"/>
      <c r="EZ593" s="46"/>
    </row>
    <row r="594" spans="13:156" ht="12.75" customHeight="1" x14ac:dyDescent="0.2">
      <c r="M594" s="46"/>
      <c r="Z594" s="46"/>
      <c r="AM594" s="46"/>
      <c r="AZ594" s="46"/>
      <c r="BM594" s="46"/>
      <c r="BZ594" s="46"/>
      <c r="CM594" s="46"/>
      <c r="CZ594" s="46"/>
      <c r="DM594" s="46"/>
      <c r="DZ594" s="46"/>
      <c r="EM594" s="46"/>
      <c r="EZ594" s="46"/>
    </row>
    <row r="595" spans="13:156" ht="12.75" customHeight="1" x14ac:dyDescent="0.2">
      <c r="M595" s="46"/>
      <c r="Z595" s="46"/>
      <c r="AM595" s="46"/>
      <c r="AZ595" s="46"/>
      <c r="BM595" s="46"/>
      <c r="BZ595" s="46"/>
      <c r="CM595" s="46"/>
      <c r="CZ595" s="46"/>
      <c r="DM595" s="46"/>
      <c r="DZ595" s="46"/>
      <c r="EM595" s="46"/>
      <c r="EZ595" s="46"/>
    </row>
    <row r="596" spans="13:156" ht="12.75" customHeight="1" x14ac:dyDescent="0.2">
      <c r="M596" s="46"/>
      <c r="Z596" s="46"/>
      <c r="AM596" s="46"/>
      <c r="AZ596" s="46"/>
      <c r="BM596" s="46"/>
      <c r="BZ596" s="46"/>
      <c r="CM596" s="46"/>
      <c r="CZ596" s="46"/>
      <c r="DM596" s="46"/>
      <c r="DZ596" s="46"/>
      <c r="EM596" s="46"/>
      <c r="EZ596" s="46"/>
    </row>
    <row r="597" spans="13:156" ht="12.75" customHeight="1" x14ac:dyDescent="0.2">
      <c r="M597" s="46"/>
      <c r="Z597" s="46"/>
      <c r="AM597" s="46"/>
      <c r="AZ597" s="46"/>
      <c r="BM597" s="46"/>
      <c r="BZ597" s="46"/>
      <c r="CM597" s="46"/>
      <c r="CZ597" s="46"/>
      <c r="DM597" s="46"/>
      <c r="DZ597" s="46"/>
      <c r="EM597" s="46"/>
      <c r="EZ597" s="46"/>
    </row>
    <row r="598" spans="13:156" ht="12.75" customHeight="1" x14ac:dyDescent="0.2">
      <c r="M598" s="46"/>
      <c r="Z598" s="46"/>
      <c r="AM598" s="46"/>
      <c r="AZ598" s="46"/>
      <c r="BM598" s="46"/>
      <c r="BZ598" s="46"/>
      <c r="CM598" s="46"/>
      <c r="CZ598" s="46"/>
      <c r="DM598" s="46"/>
      <c r="DZ598" s="46"/>
      <c r="EM598" s="46"/>
      <c r="EZ598" s="46"/>
    </row>
    <row r="599" spans="13:156" ht="12.75" customHeight="1" x14ac:dyDescent="0.2">
      <c r="M599" s="46"/>
      <c r="Z599" s="46"/>
      <c r="AM599" s="46"/>
      <c r="AZ599" s="46"/>
      <c r="BM599" s="46"/>
      <c r="BZ599" s="46"/>
      <c r="CM599" s="46"/>
      <c r="CZ599" s="46"/>
      <c r="DM599" s="46"/>
      <c r="DZ599" s="46"/>
      <c r="EM599" s="46"/>
      <c r="EZ599" s="46"/>
    </row>
    <row r="600" spans="13:156" ht="12.75" customHeight="1" x14ac:dyDescent="0.2">
      <c r="M600" s="46"/>
      <c r="Z600" s="46"/>
      <c r="AM600" s="46"/>
      <c r="AZ600" s="46"/>
      <c r="BM600" s="46"/>
      <c r="BZ600" s="46"/>
      <c r="CM600" s="46"/>
      <c r="CZ600" s="46"/>
      <c r="DM600" s="46"/>
      <c r="DZ600" s="46"/>
      <c r="EM600" s="46"/>
      <c r="EZ600" s="46"/>
    </row>
    <row r="601" spans="13:156" ht="12.75" customHeight="1" x14ac:dyDescent="0.2">
      <c r="M601" s="46"/>
      <c r="Z601" s="46"/>
      <c r="AM601" s="46"/>
      <c r="AZ601" s="46"/>
      <c r="BM601" s="46"/>
      <c r="BZ601" s="46"/>
      <c r="CM601" s="46"/>
      <c r="CZ601" s="46"/>
      <c r="DM601" s="46"/>
      <c r="DZ601" s="46"/>
      <c r="EM601" s="46"/>
      <c r="EZ601" s="46"/>
    </row>
    <row r="602" spans="13:156" ht="12.75" customHeight="1" x14ac:dyDescent="0.2">
      <c r="M602" s="46"/>
      <c r="Z602" s="46"/>
      <c r="AM602" s="46"/>
      <c r="AZ602" s="46"/>
      <c r="BM602" s="46"/>
      <c r="BZ602" s="46"/>
      <c r="CM602" s="46"/>
      <c r="CZ602" s="46"/>
      <c r="DM602" s="46"/>
      <c r="DZ602" s="46"/>
      <c r="EM602" s="46"/>
      <c r="EZ602" s="46"/>
    </row>
    <row r="603" spans="13:156" ht="12.75" customHeight="1" x14ac:dyDescent="0.2">
      <c r="M603" s="46"/>
      <c r="Z603" s="46"/>
      <c r="AM603" s="46"/>
      <c r="AZ603" s="46"/>
      <c r="BM603" s="46"/>
      <c r="BZ603" s="46"/>
      <c r="CM603" s="46"/>
      <c r="CZ603" s="46"/>
      <c r="DM603" s="46"/>
      <c r="DZ603" s="46"/>
      <c r="EM603" s="46"/>
      <c r="EZ603" s="46"/>
    </row>
    <row r="604" spans="13:156" ht="12.75" customHeight="1" x14ac:dyDescent="0.2">
      <c r="M604" s="46"/>
      <c r="Z604" s="46"/>
      <c r="AM604" s="46"/>
      <c r="AZ604" s="46"/>
      <c r="BM604" s="46"/>
      <c r="BZ604" s="46"/>
      <c r="CM604" s="46"/>
      <c r="CZ604" s="46"/>
      <c r="DM604" s="46"/>
      <c r="DZ604" s="46"/>
      <c r="EM604" s="46"/>
      <c r="EZ604" s="46"/>
    </row>
    <row r="605" spans="13:156" ht="12.75" customHeight="1" x14ac:dyDescent="0.2">
      <c r="M605" s="46"/>
      <c r="Z605" s="46"/>
      <c r="AM605" s="46"/>
      <c r="AZ605" s="46"/>
      <c r="BM605" s="46"/>
      <c r="BZ605" s="46"/>
      <c r="CM605" s="46"/>
      <c r="CZ605" s="46"/>
      <c r="DM605" s="46"/>
      <c r="DZ605" s="46"/>
      <c r="EM605" s="46"/>
      <c r="EZ605" s="46"/>
    </row>
    <row r="606" spans="13:156" ht="12.75" customHeight="1" x14ac:dyDescent="0.2">
      <c r="M606" s="46"/>
      <c r="Z606" s="46"/>
      <c r="AM606" s="46"/>
      <c r="AZ606" s="46"/>
      <c r="BM606" s="46"/>
      <c r="BZ606" s="46"/>
      <c r="CM606" s="46"/>
      <c r="CZ606" s="46"/>
      <c r="DM606" s="46"/>
      <c r="DZ606" s="46"/>
      <c r="EM606" s="46"/>
      <c r="EZ606" s="46"/>
    </row>
    <row r="607" spans="13:156" ht="12.75" customHeight="1" x14ac:dyDescent="0.2">
      <c r="M607" s="46"/>
      <c r="Z607" s="46"/>
      <c r="AM607" s="46"/>
      <c r="AZ607" s="46"/>
      <c r="BM607" s="46"/>
      <c r="BZ607" s="46"/>
      <c r="CM607" s="46"/>
      <c r="CZ607" s="46"/>
      <c r="DM607" s="46"/>
      <c r="DZ607" s="46"/>
      <c r="EM607" s="46"/>
      <c r="EZ607" s="46"/>
    </row>
    <row r="608" spans="13:156" ht="12.75" customHeight="1" x14ac:dyDescent="0.2">
      <c r="M608" s="46"/>
      <c r="Z608" s="46"/>
      <c r="AM608" s="46"/>
      <c r="AZ608" s="46"/>
      <c r="BM608" s="46"/>
      <c r="BZ608" s="46"/>
      <c r="CM608" s="46"/>
      <c r="CZ608" s="46"/>
      <c r="DM608" s="46"/>
      <c r="DZ608" s="46"/>
      <c r="EM608" s="46"/>
      <c r="EZ608" s="46"/>
    </row>
    <row r="609" spans="13:156" ht="12.75" customHeight="1" x14ac:dyDescent="0.2">
      <c r="M609" s="46"/>
      <c r="Z609" s="46"/>
      <c r="AM609" s="46"/>
      <c r="AZ609" s="46"/>
      <c r="BM609" s="46"/>
      <c r="BZ609" s="46"/>
      <c r="CM609" s="46"/>
      <c r="CZ609" s="46"/>
      <c r="DM609" s="46"/>
      <c r="DZ609" s="46"/>
      <c r="EM609" s="46"/>
      <c r="EZ609" s="46"/>
    </row>
    <row r="610" spans="13:156" ht="12.75" customHeight="1" x14ac:dyDescent="0.2">
      <c r="M610" s="46"/>
      <c r="Z610" s="46"/>
      <c r="AM610" s="46"/>
      <c r="AZ610" s="46"/>
      <c r="BM610" s="46"/>
      <c r="BZ610" s="46"/>
      <c r="CM610" s="46"/>
      <c r="CZ610" s="46"/>
      <c r="DM610" s="46"/>
      <c r="DZ610" s="46"/>
      <c r="EM610" s="46"/>
      <c r="EZ610" s="46"/>
    </row>
    <row r="611" spans="13:156" ht="12.75" customHeight="1" x14ac:dyDescent="0.2">
      <c r="M611" s="46"/>
      <c r="Z611" s="46"/>
      <c r="AM611" s="46"/>
      <c r="AZ611" s="46"/>
      <c r="BM611" s="46"/>
      <c r="BZ611" s="46"/>
      <c r="CM611" s="46"/>
      <c r="CZ611" s="46"/>
      <c r="DM611" s="46"/>
      <c r="DZ611" s="46"/>
      <c r="EM611" s="46"/>
      <c r="EZ611" s="46"/>
    </row>
    <row r="612" spans="13:156" ht="12.75" customHeight="1" x14ac:dyDescent="0.2">
      <c r="M612" s="46"/>
      <c r="Z612" s="46"/>
      <c r="AM612" s="46"/>
      <c r="AZ612" s="46"/>
      <c r="BM612" s="46"/>
      <c r="BZ612" s="46"/>
      <c r="CM612" s="46"/>
      <c r="CZ612" s="46"/>
      <c r="DM612" s="46"/>
      <c r="DZ612" s="46"/>
      <c r="EM612" s="46"/>
      <c r="EZ612" s="46"/>
    </row>
    <row r="613" spans="13:156" ht="12.75" customHeight="1" x14ac:dyDescent="0.2">
      <c r="M613" s="46"/>
      <c r="Z613" s="46"/>
      <c r="AM613" s="46"/>
      <c r="AZ613" s="46"/>
      <c r="BM613" s="46"/>
      <c r="BZ613" s="46"/>
      <c r="CM613" s="46"/>
      <c r="CZ613" s="46"/>
      <c r="DM613" s="46"/>
      <c r="DZ613" s="46"/>
      <c r="EM613" s="46"/>
      <c r="EZ613" s="46"/>
    </row>
    <row r="614" spans="13:156" ht="12.75" customHeight="1" x14ac:dyDescent="0.2">
      <c r="M614" s="46"/>
      <c r="Z614" s="46"/>
      <c r="AM614" s="46"/>
      <c r="AZ614" s="46"/>
      <c r="BM614" s="46"/>
      <c r="BZ614" s="46"/>
      <c r="CM614" s="46"/>
      <c r="CZ614" s="46"/>
      <c r="DM614" s="46"/>
      <c r="DZ614" s="46"/>
      <c r="EM614" s="46"/>
      <c r="EZ614" s="46"/>
    </row>
    <row r="615" spans="13:156" ht="12.75" customHeight="1" x14ac:dyDescent="0.2">
      <c r="M615" s="46"/>
      <c r="Z615" s="46"/>
      <c r="AM615" s="46"/>
      <c r="AZ615" s="46"/>
      <c r="BM615" s="46"/>
      <c r="BZ615" s="46"/>
      <c r="CM615" s="46"/>
      <c r="CZ615" s="46"/>
      <c r="DM615" s="46"/>
      <c r="DZ615" s="46"/>
      <c r="EM615" s="46"/>
      <c r="EZ615" s="46"/>
    </row>
    <row r="616" spans="13:156" ht="12.75" customHeight="1" x14ac:dyDescent="0.2">
      <c r="M616" s="46"/>
      <c r="Z616" s="46"/>
      <c r="AM616" s="46"/>
      <c r="AZ616" s="46"/>
      <c r="BM616" s="46"/>
      <c r="BZ616" s="46"/>
      <c r="CM616" s="46"/>
      <c r="CZ616" s="46"/>
      <c r="DM616" s="46"/>
      <c r="DZ616" s="46"/>
      <c r="EM616" s="46"/>
      <c r="EZ616" s="46"/>
    </row>
    <row r="617" spans="13:156" ht="12.75" customHeight="1" x14ac:dyDescent="0.2">
      <c r="M617" s="46"/>
      <c r="Z617" s="46"/>
      <c r="AM617" s="46"/>
      <c r="AZ617" s="46"/>
      <c r="BM617" s="46"/>
      <c r="BZ617" s="46"/>
      <c r="CM617" s="46"/>
      <c r="CZ617" s="46"/>
      <c r="DM617" s="46"/>
      <c r="DZ617" s="46"/>
      <c r="EM617" s="46"/>
      <c r="EZ617" s="46"/>
    </row>
    <row r="618" spans="13:156" ht="12.75" customHeight="1" x14ac:dyDescent="0.2">
      <c r="M618" s="46"/>
      <c r="Z618" s="46"/>
      <c r="AM618" s="46"/>
      <c r="AZ618" s="46"/>
      <c r="BM618" s="46"/>
      <c r="BZ618" s="46"/>
      <c r="CM618" s="46"/>
      <c r="CZ618" s="46"/>
      <c r="DM618" s="46"/>
      <c r="DZ618" s="46"/>
      <c r="EM618" s="46"/>
      <c r="EZ618" s="46"/>
    </row>
    <row r="619" spans="13:156" ht="12.75" customHeight="1" x14ac:dyDescent="0.2">
      <c r="M619" s="46"/>
      <c r="Z619" s="46"/>
      <c r="AM619" s="46"/>
      <c r="AZ619" s="46"/>
      <c r="BM619" s="46"/>
      <c r="BZ619" s="46"/>
      <c r="CM619" s="46"/>
      <c r="CZ619" s="46"/>
      <c r="DM619" s="46"/>
      <c r="DZ619" s="46"/>
      <c r="EM619" s="46"/>
      <c r="EZ619" s="46"/>
    </row>
    <row r="620" spans="13:156" ht="12.75" customHeight="1" x14ac:dyDescent="0.2">
      <c r="M620" s="46"/>
      <c r="Z620" s="46"/>
      <c r="AM620" s="46"/>
      <c r="AZ620" s="46"/>
      <c r="BM620" s="46"/>
      <c r="BZ620" s="46"/>
      <c r="CM620" s="46"/>
      <c r="CZ620" s="46"/>
      <c r="DM620" s="46"/>
      <c r="DZ620" s="46"/>
      <c r="EM620" s="46"/>
      <c r="EZ620" s="46"/>
    </row>
    <row r="621" spans="13:156" ht="12.75" customHeight="1" x14ac:dyDescent="0.2">
      <c r="M621" s="46"/>
      <c r="Z621" s="46"/>
      <c r="AM621" s="46"/>
      <c r="AZ621" s="46"/>
      <c r="BM621" s="46"/>
      <c r="BZ621" s="46"/>
      <c r="CM621" s="46"/>
      <c r="CZ621" s="46"/>
      <c r="DM621" s="46"/>
      <c r="DZ621" s="46"/>
      <c r="EM621" s="46"/>
      <c r="EZ621" s="46"/>
    </row>
    <row r="622" spans="13:156" ht="12.75" customHeight="1" x14ac:dyDescent="0.2">
      <c r="M622" s="46"/>
      <c r="Z622" s="46"/>
      <c r="AM622" s="46"/>
      <c r="AZ622" s="46"/>
      <c r="BM622" s="46"/>
      <c r="BZ622" s="46"/>
      <c r="CM622" s="46"/>
      <c r="CZ622" s="46"/>
      <c r="DM622" s="46"/>
      <c r="DZ622" s="46"/>
      <c r="EM622" s="46"/>
      <c r="EZ622" s="46"/>
    </row>
    <row r="623" spans="13:156" ht="12.75" customHeight="1" x14ac:dyDescent="0.2">
      <c r="M623" s="46"/>
      <c r="Z623" s="46"/>
      <c r="AM623" s="46"/>
      <c r="AZ623" s="46"/>
      <c r="BM623" s="46"/>
      <c r="BZ623" s="46"/>
      <c r="CM623" s="46"/>
      <c r="CZ623" s="46"/>
      <c r="DM623" s="46"/>
      <c r="DZ623" s="46"/>
      <c r="EM623" s="46"/>
      <c r="EZ623" s="46"/>
    </row>
    <row r="624" spans="13:156" ht="12.75" customHeight="1" x14ac:dyDescent="0.2">
      <c r="M624" s="46"/>
      <c r="Z624" s="46"/>
      <c r="AM624" s="46"/>
      <c r="AZ624" s="46"/>
      <c r="BM624" s="46"/>
      <c r="BZ624" s="46"/>
      <c r="CM624" s="46"/>
      <c r="CZ624" s="46"/>
      <c r="DM624" s="46"/>
      <c r="DZ624" s="46"/>
      <c r="EM624" s="46"/>
      <c r="EZ624" s="46"/>
    </row>
    <row r="625" spans="13:156" ht="12.75" customHeight="1" x14ac:dyDescent="0.2">
      <c r="M625" s="46"/>
      <c r="Z625" s="46"/>
      <c r="AM625" s="46"/>
      <c r="AZ625" s="46"/>
      <c r="BM625" s="46"/>
      <c r="BZ625" s="46"/>
      <c r="CM625" s="46"/>
      <c r="CZ625" s="46"/>
      <c r="DM625" s="46"/>
      <c r="DZ625" s="46"/>
      <c r="EM625" s="46"/>
      <c r="EZ625" s="46"/>
    </row>
    <row r="626" spans="13:156" ht="12.75" customHeight="1" x14ac:dyDescent="0.2">
      <c r="M626" s="46"/>
      <c r="Z626" s="46"/>
      <c r="AM626" s="46"/>
      <c r="AZ626" s="46"/>
      <c r="BM626" s="46"/>
      <c r="BZ626" s="46"/>
      <c r="CM626" s="46"/>
      <c r="CZ626" s="46"/>
      <c r="DM626" s="46"/>
      <c r="DZ626" s="46"/>
      <c r="EM626" s="46"/>
      <c r="EZ626" s="46"/>
    </row>
    <row r="627" spans="13:156" ht="12.75" customHeight="1" x14ac:dyDescent="0.2">
      <c r="M627" s="46"/>
      <c r="Z627" s="46"/>
      <c r="AM627" s="46"/>
      <c r="AZ627" s="46"/>
      <c r="BM627" s="46"/>
      <c r="BZ627" s="46"/>
      <c r="CM627" s="46"/>
      <c r="CZ627" s="46"/>
      <c r="DM627" s="46"/>
      <c r="DZ627" s="46"/>
      <c r="EM627" s="46"/>
      <c r="EZ627" s="46"/>
    </row>
    <row r="628" spans="13:156" ht="12.75" customHeight="1" x14ac:dyDescent="0.2">
      <c r="M628" s="46"/>
      <c r="Z628" s="46"/>
      <c r="AM628" s="46"/>
      <c r="AZ628" s="46"/>
      <c r="BM628" s="46"/>
      <c r="BZ628" s="46"/>
      <c r="CM628" s="46"/>
      <c r="CZ628" s="46"/>
      <c r="DM628" s="46"/>
      <c r="DZ628" s="46"/>
      <c r="EM628" s="46"/>
      <c r="EZ628" s="46"/>
    </row>
    <row r="629" spans="13:156" ht="12.75" customHeight="1" x14ac:dyDescent="0.2">
      <c r="M629" s="46"/>
      <c r="Z629" s="46"/>
      <c r="AM629" s="46"/>
      <c r="AZ629" s="46"/>
      <c r="BM629" s="46"/>
      <c r="BZ629" s="46"/>
      <c r="CM629" s="46"/>
      <c r="CZ629" s="46"/>
      <c r="DM629" s="46"/>
      <c r="DZ629" s="46"/>
      <c r="EM629" s="46"/>
      <c r="EZ629" s="46"/>
    </row>
    <row r="630" spans="13:156" ht="12.75" customHeight="1" x14ac:dyDescent="0.2">
      <c r="M630" s="46"/>
      <c r="Z630" s="46"/>
      <c r="AM630" s="46"/>
      <c r="AZ630" s="46"/>
      <c r="BM630" s="46"/>
      <c r="BZ630" s="46"/>
      <c r="CM630" s="46"/>
      <c r="CZ630" s="46"/>
      <c r="DM630" s="46"/>
      <c r="DZ630" s="46"/>
      <c r="EM630" s="46"/>
      <c r="EZ630" s="46"/>
    </row>
    <row r="631" spans="13:156" ht="12.75" customHeight="1" x14ac:dyDescent="0.2">
      <c r="M631" s="46"/>
      <c r="Z631" s="46"/>
      <c r="AM631" s="46"/>
      <c r="AZ631" s="46"/>
      <c r="BM631" s="46"/>
      <c r="BZ631" s="46"/>
      <c r="CM631" s="46"/>
      <c r="CZ631" s="46"/>
      <c r="DM631" s="46"/>
      <c r="DZ631" s="46"/>
      <c r="EM631" s="46"/>
      <c r="EZ631" s="46"/>
    </row>
    <row r="632" spans="13:156" ht="12.75" customHeight="1" x14ac:dyDescent="0.2">
      <c r="M632" s="46"/>
      <c r="Z632" s="46"/>
      <c r="AM632" s="46"/>
      <c r="AZ632" s="46"/>
      <c r="BM632" s="46"/>
      <c r="BZ632" s="46"/>
      <c r="CM632" s="46"/>
      <c r="CZ632" s="46"/>
      <c r="DM632" s="46"/>
      <c r="DZ632" s="46"/>
      <c r="EM632" s="46"/>
      <c r="EZ632" s="46"/>
    </row>
    <row r="633" spans="13:156" ht="12.75" customHeight="1" x14ac:dyDescent="0.2">
      <c r="M633" s="46"/>
      <c r="Z633" s="46"/>
      <c r="AM633" s="46"/>
      <c r="AZ633" s="46"/>
      <c r="BM633" s="46"/>
      <c r="BZ633" s="46"/>
      <c r="CM633" s="46"/>
      <c r="CZ633" s="46"/>
      <c r="DM633" s="46"/>
      <c r="DZ633" s="46"/>
      <c r="EM633" s="46"/>
      <c r="EZ633" s="46"/>
    </row>
    <row r="634" spans="13:156" ht="12.75" customHeight="1" x14ac:dyDescent="0.2">
      <c r="M634" s="46"/>
      <c r="Z634" s="46"/>
      <c r="AM634" s="46"/>
      <c r="AZ634" s="46"/>
      <c r="BM634" s="46"/>
      <c r="BZ634" s="46"/>
      <c r="CM634" s="46"/>
      <c r="CZ634" s="46"/>
      <c r="DM634" s="46"/>
      <c r="DZ634" s="46"/>
      <c r="EM634" s="46"/>
      <c r="EZ634" s="46"/>
    </row>
    <row r="635" spans="13:156" ht="12.75" customHeight="1" x14ac:dyDescent="0.2">
      <c r="M635" s="46"/>
      <c r="Z635" s="46"/>
      <c r="AM635" s="46"/>
      <c r="AZ635" s="46"/>
      <c r="BM635" s="46"/>
      <c r="BZ635" s="46"/>
      <c r="CM635" s="46"/>
      <c r="CZ635" s="46"/>
      <c r="DM635" s="46"/>
      <c r="DZ635" s="46"/>
      <c r="EM635" s="46"/>
      <c r="EZ635" s="46"/>
    </row>
    <row r="636" spans="13:156" ht="12.75" customHeight="1" x14ac:dyDescent="0.2">
      <c r="M636" s="46"/>
      <c r="Z636" s="46"/>
      <c r="AM636" s="46"/>
      <c r="AZ636" s="46"/>
      <c r="BM636" s="46"/>
      <c r="BZ636" s="46"/>
      <c r="CM636" s="46"/>
      <c r="CZ636" s="46"/>
      <c r="DM636" s="46"/>
      <c r="DZ636" s="46"/>
      <c r="EM636" s="46"/>
      <c r="EZ636" s="46"/>
    </row>
    <row r="637" spans="13:156" ht="12.75" customHeight="1" x14ac:dyDescent="0.2">
      <c r="M637" s="46"/>
      <c r="Z637" s="46"/>
      <c r="AM637" s="46"/>
      <c r="AZ637" s="46"/>
      <c r="BM637" s="46"/>
      <c r="BZ637" s="46"/>
      <c r="CM637" s="46"/>
      <c r="CZ637" s="46"/>
      <c r="DM637" s="46"/>
      <c r="DZ637" s="46"/>
      <c r="EM637" s="46"/>
      <c r="EZ637" s="46"/>
    </row>
    <row r="638" spans="13:156" ht="12.75" customHeight="1" x14ac:dyDescent="0.2">
      <c r="M638" s="46"/>
      <c r="Z638" s="46"/>
      <c r="AM638" s="46"/>
      <c r="AZ638" s="46"/>
      <c r="BM638" s="46"/>
      <c r="BZ638" s="46"/>
      <c r="CM638" s="46"/>
      <c r="CZ638" s="46"/>
      <c r="DM638" s="46"/>
      <c r="DZ638" s="46"/>
      <c r="EM638" s="46"/>
      <c r="EZ638" s="46"/>
    </row>
    <row r="639" spans="13:156" ht="12.75" customHeight="1" x14ac:dyDescent="0.2">
      <c r="M639" s="46"/>
      <c r="Z639" s="46"/>
      <c r="AM639" s="46"/>
      <c r="AZ639" s="46"/>
      <c r="BM639" s="46"/>
      <c r="BZ639" s="46"/>
      <c r="CM639" s="46"/>
      <c r="CZ639" s="46"/>
      <c r="DM639" s="46"/>
      <c r="DZ639" s="46"/>
      <c r="EM639" s="46"/>
      <c r="EZ639" s="46"/>
    </row>
    <row r="640" spans="13:156" ht="12.75" customHeight="1" x14ac:dyDescent="0.2">
      <c r="M640" s="46"/>
      <c r="Z640" s="46"/>
      <c r="AM640" s="46"/>
      <c r="AZ640" s="46"/>
      <c r="BM640" s="46"/>
      <c r="BZ640" s="46"/>
      <c r="CM640" s="46"/>
      <c r="CZ640" s="46"/>
      <c r="DM640" s="46"/>
      <c r="DZ640" s="46"/>
      <c r="EM640" s="46"/>
      <c r="EZ640" s="46"/>
    </row>
    <row r="641" spans="13:156" ht="12.75" customHeight="1" x14ac:dyDescent="0.2">
      <c r="M641" s="46"/>
      <c r="Z641" s="46"/>
      <c r="AM641" s="46"/>
      <c r="AZ641" s="46"/>
      <c r="BM641" s="46"/>
      <c r="BZ641" s="46"/>
      <c r="CM641" s="46"/>
      <c r="CZ641" s="46"/>
      <c r="DM641" s="46"/>
      <c r="DZ641" s="46"/>
      <c r="EM641" s="46"/>
      <c r="EZ641" s="46"/>
    </row>
    <row r="642" spans="13:156" ht="12.75" customHeight="1" x14ac:dyDescent="0.2">
      <c r="M642" s="46"/>
      <c r="Z642" s="46"/>
      <c r="AM642" s="46"/>
      <c r="AZ642" s="46"/>
      <c r="BM642" s="46"/>
      <c r="BZ642" s="46"/>
      <c r="CM642" s="46"/>
      <c r="CZ642" s="46"/>
      <c r="DM642" s="46"/>
      <c r="DZ642" s="46"/>
      <c r="EM642" s="46"/>
      <c r="EZ642" s="46"/>
    </row>
    <row r="643" spans="13:156" ht="12.75" customHeight="1" x14ac:dyDescent="0.2">
      <c r="M643" s="46"/>
      <c r="Z643" s="46"/>
      <c r="AM643" s="46"/>
      <c r="AZ643" s="46"/>
      <c r="BM643" s="46"/>
      <c r="BZ643" s="46"/>
      <c r="CM643" s="46"/>
      <c r="CZ643" s="46"/>
      <c r="DM643" s="46"/>
      <c r="DZ643" s="46"/>
      <c r="EM643" s="46"/>
      <c r="EZ643" s="46"/>
    </row>
    <row r="644" spans="13:156" ht="12.75" customHeight="1" x14ac:dyDescent="0.2">
      <c r="M644" s="46"/>
      <c r="Z644" s="46"/>
      <c r="AM644" s="46"/>
      <c r="AZ644" s="46"/>
      <c r="BM644" s="46"/>
      <c r="BZ644" s="46"/>
      <c r="CM644" s="46"/>
      <c r="CZ644" s="46"/>
      <c r="DM644" s="46"/>
      <c r="DZ644" s="46"/>
      <c r="EM644" s="46"/>
      <c r="EZ644" s="46"/>
    </row>
    <row r="645" spans="13:156" ht="12.75" customHeight="1" x14ac:dyDescent="0.2">
      <c r="M645" s="46"/>
      <c r="Z645" s="46"/>
      <c r="AM645" s="46"/>
      <c r="AZ645" s="46"/>
      <c r="BM645" s="46"/>
      <c r="BZ645" s="46"/>
      <c r="CM645" s="46"/>
      <c r="CZ645" s="46"/>
      <c r="DM645" s="46"/>
      <c r="DZ645" s="46"/>
      <c r="EM645" s="46"/>
      <c r="EZ645" s="46"/>
    </row>
    <row r="646" spans="13:156" ht="12.75" customHeight="1" x14ac:dyDescent="0.2">
      <c r="M646" s="46"/>
      <c r="Z646" s="46"/>
      <c r="AM646" s="46"/>
      <c r="AZ646" s="46"/>
      <c r="BM646" s="46"/>
      <c r="BZ646" s="46"/>
      <c r="CM646" s="46"/>
      <c r="CZ646" s="46"/>
      <c r="DM646" s="46"/>
      <c r="DZ646" s="46"/>
      <c r="EM646" s="46"/>
      <c r="EZ646" s="46"/>
    </row>
    <row r="647" spans="13:156" ht="12.75" customHeight="1" x14ac:dyDescent="0.2">
      <c r="M647" s="46"/>
      <c r="Z647" s="46"/>
      <c r="AM647" s="46"/>
      <c r="AZ647" s="46"/>
      <c r="BM647" s="46"/>
      <c r="BZ647" s="46"/>
      <c r="CM647" s="46"/>
      <c r="CZ647" s="46"/>
      <c r="DM647" s="46"/>
      <c r="DZ647" s="46"/>
      <c r="EM647" s="46"/>
      <c r="EZ647" s="46"/>
    </row>
    <row r="648" spans="13:156" ht="12.75" customHeight="1" x14ac:dyDescent="0.2">
      <c r="M648" s="46"/>
      <c r="Z648" s="46"/>
      <c r="AM648" s="46"/>
      <c r="AZ648" s="46"/>
      <c r="BM648" s="46"/>
      <c r="BZ648" s="46"/>
      <c r="CM648" s="46"/>
      <c r="CZ648" s="46"/>
      <c r="DM648" s="46"/>
      <c r="DZ648" s="46"/>
      <c r="EM648" s="46"/>
      <c r="EZ648" s="46"/>
    </row>
    <row r="649" spans="13:156" ht="12.75" customHeight="1" x14ac:dyDescent="0.2">
      <c r="M649" s="46"/>
      <c r="Z649" s="46"/>
      <c r="AM649" s="46"/>
      <c r="AZ649" s="46"/>
      <c r="BM649" s="46"/>
      <c r="BZ649" s="46"/>
      <c r="CM649" s="46"/>
      <c r="CZ649" s="46"/>
      <c r="DM649" s="46"/>
      <c r="DZ649" s="46"/>
      <c r="EM649" s="46"/>
      <c r="EZ649" s="46"/>
    </row>
    <row r="650" spans="13:156" ht="12.75" customHeight="1" x14ac:dyDescent="0.2">
      <c r="M650" s="46"/>
      <c r="Z650" s="46"/>
      <c r="AM650" s="46"/>
      <c r="AZ650" s="46"/>
      <c r="BM650" s="46"/>
      <c r="BZ650" s="46"/>
      <c r="CM650" s="46"/>
      <c r="CZ650" s="46"/>
      <c r="DM650" s="46"/>
      <c r="DZ650" s="46"/>
      <c r="EM650" s="46"/>
      <c r="EZ650" s="46"/>
    </row>
    <row r="651" spans="13:156" ht="12.75" customHeight="1" x14ac:dyDescent="0.2">
      <c r="M651" s="46"/>
      <c r="Z651" s="46"/>
      <c r="AM651" s="46"/>
      <c r="AZ651" s="46"/>
      <c r="BM651" s="46"/>
      <c r="BZ651" s="46"/>
      <c r="CM651" s="46"/>
      <c r="CZ651" s="46"/>
      <c r="DM651" s="46"/>
      <c r="DZ651" s="46"/>
      <c r="EM651" s="46"/>
      <c r="EZ651" s="46"/>
    </row>
    <row r="652" spans="13:156" ht="12.75" customHeight="1" x14ac:dyDescent="0.2">
      <c r="M652" s="46"/>
      <c r="Z652" s="46"/>
      <c r="AM652" s="46"/>
      <c r="AZ652" s="46"/>
      <c r="BM652" s="46"/>
      <c r="BZ652" s="46"/>
      <c r="CM652" s="46"/>
      <c r="CZ652" s="46"/>
      <c r="DM652" s="46"/>
      <c r="DZ652" s="46"/>
      <c r="EM652" s="46"/>
      <c r="EZ652" s="46"/>
    </row>
    <row r="653" spans="13:156" ht="12.75" customHeight="1" x14ac:dyDescent="0.2">
      <c r="M653" s="46"/>
      <c r="Z653" s="46"/>
      <c r="AM653" s="46"/>
      <c r="AZ653" s="46"/>
      <c r="BM653" s="46"/>
      <c r="BZ653" s="46"/>
      <c r="CM653" s="46"/>
      <c r="CZ653" s="46"/>
      <c r="DM653" s="46"/>
      <c r="DZ653" s="46"/>
      <c r="EM653" s="46"/>
      <c r="EZ653" s="46"/>
    </row>
    <row r="654" spans="13:156" ht="12.75" customHeight="1" x14ac:dyDescent="0.2">
      <c r="M654" s="46"/>
      <c r="Z654" s="46"/>
      <c r="AM654" s="46"/>
      <c r="AZ654" s="46"/>
      <c r="BM654" s="46"/>
      <c r="BZ654" s="46"/>
      <c r="CM654" s="46"/>
      <c r="CZ654" s="46"/>
      <c r="DM654" s="46"/>
      <c r="DZ654" s="46"/>
      <c r="EM654" s="46"/>
      <c r="EZ654" s="46"/>
    </row>
    <row r="655" spans="13:156" ht="12.75" customHeight="1" x14ac:dyDescent="0.2">
      <c r="M655" s="46"/>
      <c r="Z655" s="46"/>
      <c r="AM655" s="46"/>
      <c r="AZ655" s="46"/>
      <c r="BM655" s="46"/>
      <c r="BZ655" s="46"/>
      <c r="CM655" s="46"/>
      <c r="CZ655" s="46"/>
      <c r="DM655" s="46"/>
      <c r="DZ655" s="46"/>
      <c r="EM655" s="46"/>
      <c r="EZ655" s="46"/>
    </row>
    <row r="656" spans="13:156" ht="12.75" customHeight="1" x14ac:dyDescent="0.2">
      <c r="M656" s="46"/>
      <c r="Z656" s="46"/>
      <c r="AM656" s="46"/>
      <c r="AZ656" s="46"/>
      <c r="BM656" s="46"/>
      <c r="BZ656" s="46"/>
      <c r="CM656" s="46"/>
      <c r="CZ656" s="46"/>
      <c r="DM656" s="46"/>
      <c r="DZ656" s="46"/>
      <c r="EM656" s="46"/>
      <c r="EZ656" s="46"/>
    </row>
    <row r="657" spans="13:156" ht="12.75" customHeight="1" x14ac:dyDescent="0.2">
      <c r="M657" s="46"/>
      <c r="Z657" s="46"/>
      <c r="AM657" s="46"/>
      <c r="AZ657" s="46"/>
      <c r="BM657" s="46"/>
      <c r="BZ657" s="46"/>
      <c r="CM657" s="46"/>
      <c r="CZ657" s="46"/>
      <c r="DM657" s="46"/>
      <c r="DZ657" s="46"/>
      <c r="EM657" s="46"/>
      <c r="EZ657" s="46"/>
    </row>
    <row r="658" spans="13:156" ht="12.75" customHeight="1" x14ac:dyDescent="0.2">
      <c r="M658" s="46"/>
      <c r="Z658" s="46"/>
      <c r="AM658" s="46"/>
      <c r="AZ658" s="46"/>
      <c r="BM658" s="46"/>
      <c r="BZ658" s="46"/>
      <c r="CM658" s="46"/>
      <c r="CZ658" s="46"/>
      <c r="DM658" s="46"/>
      <c r="DZ658" s="46"/>
      <c r="EM658" s="46"/>
      <c r="EZ658" s="46"/>
    </row>
    <row r="659" spans="13:156" ht="12.75" customHeight="1" x14ac:dyDescent="0.2">
      <c r="M659" s="46"/>
      <c r="Z659" s="46"/>
      <c r="AM659" s="46"/>
      <c r="AZ659" s="46"/>
      <c r="BM659" s="46"/>
      <c r="BZ659" s="46"/>
      <c r="CM659" s="46"/>
      <c r="CZ659" s="46"/>
      <c r="DM659" s="46"/>
      <c r="DZ659" s="46"/>
      <c r="EM659" s="46"/>
      <c r="EZ659" s="46"/>
    </row>
    <row r="660" spans="13:156" ht="12.75" customHeight="1" x14ac:dyDescent="0.2">
      <c r="M660" s="46"/>
      <c r="Z660" s="46"/>
      <c r="AM660" s="46"/>
      <c r="AZ660" s="46"/>
      <c r="BM660" s="46"/>
      <c r="BZ660" s="46"/>
      <c r="CM660" s="46"/>
      <c r="CZ660" s="46"/>
      <c r="DM660" s="46"/>
      <c r="DZ660" s="46"/>
      <c r="EM660" s="46"/>
      <c r="EZ660" s="46"/>
    </row>
    <row r="661" spans="13:156" ht="12.75" customHeight="1" x14ac:dyDescent="0.2">
      <c r="M661" s="46"/>
      <c r="Z661" s="46"/>
      <c r="AM661" s="46"/>
      <c r="AZ661" s="46"/>
      <c r="BM661" s="46"/>
      <c r="BZ661" s="46"/>
      <c r="CM661" s="46"/>
      <c r="CZ661" s="46"/>
      <c r="DM661" s="46"/>
      <c r="DZ661" s="46"/>
      <c r="EM661" s="46"/>
      <c r="EZ661" s="46"/>
    </row>
    <row r="662" spans="13:156" ht="12.75" customHeight="1" x14ac:dyDescent="0.2">
      <c r="M662" s="46"/>
      <c r="Z662" s="46"/>
      <c r="AM662" s="46"/>
      <c r="AZ662" s="46"/>
      <c r="BM662" s="46"/>
      <c r="BZ662" s="46"/>
      <c r="CM662" s="46"/>
      <c r="CZ662" s="46"/>
      <c r="DM662" s="46"/>
      <c r="DZ662" s="46"/>
      <c r="EM662" s="46"/>
      <c r="EZ662" s="46"/>
    </row>
    <row r="663" spans="13:156" ht="12.75" customHeight="1" x14ac:dyDescent="0.2">
      <c r="M663" s="46"/>
      <c r="Z663" s="46"/>
      <c r="AM663" s="46"/>
      <c r="AZ663" s="46"/>
      <c r="BM663" s="46"/>
      <c r="BZ663" s="46"/>
      <c r="CM663" s="46"/>
      <c r="CZ663" s="46"/>
      <c r="DM663" s="46"/>
      <c r="DZ663" s="46"/>
      <c r="EM663" s="46"/>
      <c r="EZ663" s="46"/>
    </row>
    <row r="664" spans="13:156" ht="12.75" customHeight="1" x14ac:dyDescent="0.2">
      <c r="M664" s="46"/>
      <c r="Z664" s="46"/>
      <c r="AM664" s="46"/>
      <c r="AZ664" s="46"/>
      <c r="BM664" s="46"/>
      <c r="BZ664" s="46"/>
      <c r="CM664" s="46"/>
      <c r="CZ664" s="46"/>
      <c r="DM664" s="46"/>
      <c r="DZ664" s="46"/>
      <c r="EM664" s="46"/>
      <c r="EZ664" s="46"/>
    </row>
    <row r="665" spans="13:156" ht="12.75" customHeight="1" x14ac:dyDescent="0.2">
      <c r="M665" s="46"/>
      <c r="Z665" s="46"/>
      <c r="AM665" s="46"/>
      <c r="AZ665" s="46"/>
      <c r="BM665" s="46"/>
      <c r="BZ665" s="46"/>
      <c r="CM665" s="46"/>
      <c r="CZ665" s="46"/>
      <c r="DM665" s="46"/>
      <c r="DZ665" s="46"/>
      <c r="EM665" s="46"/>
      <c r="EZ665" s="46"/>
    </row>
    <row r="666" spans="13:156" ht="12.75" customHeight="1" x14ac:dyDescent="0.2">
      <c r="M666" s="46"/>
      <c r="Z666" s="46"/>
      <c r="AM666" s="46"/>
      <c r="AZ666" s="46"/>
      <c r="BM666" s="46"/>
      <c r="BZ666" s="46"/>
      <c r="CM666" s="46"/>
      <c r="CZ666" s="46"/>
      <c r="DM666" s="46"/>
      <c r="DZ666" s="46"/>
      <c r="EM666" s="46"/>
      <c r="EZ666" s="46"/>
    </row>
    <row r="667" spans="13:156" ht="12.75" customHeight="1" x14ac:dyDescent="0.2">
      <c r="M667" s="46"/>
      <c r="Z667" s="46"/>
      <c r="AM667" s="46"/>
      <c r="AZ667" s="46"/>
      <c r="BM667" s="46"/>
      <c r="BZ667" s="46"/>
      <c r="CM667" s="46"/>
      <c r="CZ667" s="46"/>
      <c r="DM667" s="46"/>
      <c r="DZ667" s="46"/>
      <c r="EM667" s="46"/>
      <c r="EZ667" s="46"/>
    </row>
    <row r="668" spans="13:156" ht="12.75" customHeight="1" x14ac:dyDescent="0.2">
      <c r="M668" s="46"/>
      <c r="Z668" s="46"/>
      <c r="AM668" s="46"/>
      <c r="AZ668" s="46"/>
      <c r="BM668" s="46"/>
      <c r="BZ668" s="46"/>
      <c r="CM668" s="46"/>
      <c r="CZ668" s="46"/>
      <c r="DM668" s="46"/>
      <c r="DZ668" s="46"/>
      <c r="EM668" s="46"/>
      <c r="EZ668" s="46"/>
    </row>
    <row r="669" spans="13:156" ht="12.75" customHeight="1" x14ac:dyDescent="0.2">
      <c r="M669" s="46"/>
      <c r="Z669" s="46"/>
      <c r="AM669" s="46"/>
      <c r="AZ669" s="46"/>
      <c r="BM669" s="46"/>
      <c r="BZ669" s="46"/>
      <c r="CM669" s="46"/>
      <c r="CZ669" s="46"/>
      <c r="DM669" s="46"/>
      <c r="DZ669" s="46"/>
      <c r="EM669" s="46"/>
      <c r="EZ669" s="46"/>
    </row>
    <row r="670" spans="13:156" ht="12.75" customHeight="1" x14ac:dyDescent="0.2">
      <c r="M670" s="46"/>
      <c r="Z670" s="46"/>
      <c r="AM670" s="46"/>
      <c r="AZ670" s="46"/>
      <c r="BM670" s="46"/>
      <c r="BZ670" s="46"/>
      <c r="CM670" s="46"/>
      <c r="CZ670" s="46"/>
      <c r="DM670" s="46"/>
      <c r="DZ670" s="46"/>
      <c r="EM670" s="46"/>
      <c r="EZ670" s="46"/>
    </row>
    <row r="671" spans="13:156" ht="12.75" customHeight="1" x14ac:dyDescent="0.2">
      <c r="M671" s="46"/>
      <c r="Z671" s="46"/>
      <c r="AM671" s="46"/>
      <c r="AZ671" s="46"/>
      <c r="BM671" s="46"/>
      <c r="BZ671" s="46"/>
      <c r="CM671" s="46"/>
      <c r="CZ671" s="46"/>
      <c r="DM671" s="46"/>
      <c r="DZ671" s="46"/>
      <c r="EM671" s="46"/>
      <c r="EZ671" s="46"/>
    </row>
    <row r="672" spans="13:156" ht="12.75" customHeight="1" x14ac:dyDescent="0.2">
      <c r="M672" s="46"/>
      <c r="Z672" s="46"/>
      <c r="AM672" s="46"/>
      <c r="AZ672" s="46"/>
      <c r="BM672" s="46"/>
      <c r="BZ672" s="46"/>
      <c r="CM672" s="46"/>
      <c r="CZ672" s="46"/>
      <c r="DM672" s="46"/>
      <c r="DZ672" s="46"/>
      <c r="EM672" s="46"/>
      <c r="EZ672" s="46"/>
    </row>
    <row r="673" spans="13:156" ht="12.75" customHeight="1" x14ac:dyDescent="0.2">
      <c r="M673" s="46"/>
      <c r="Z673" s="46"/>
      <c r="AM673" s="46"/>
      <c r="AZ673" s="46"/>
      <c r="BM673" s="46"/>
      <c r="BZ673" s="46"/>
      <c r="CM673" s="46"/>
      <c r="CZ673" s="46"/>
      <c r="DM673" s="46"/>
      <c r="DZ673" s="46"/>
      <c r="EM673" s="46"/>
      <c r="EZ673" s="46"/>
    </row>
    <row r="674" spans="13:156" ht="12.75" customHeight="1" x14ac:dyDescent="0.2">
      <c r="M674" s="46"/>
      <c r="Z674" s="46"/>
      <c r="AM674" s="46"/>
      <c r="AZ674" s="46"/>
      <c r="BM674" s="46"/>
      <c r="BZ674" s="46"/>
      <c r="CM674" s="46"/>
      <c r="CZ674" s="46"/>
      <c r="DM674" s="46"/>
      <c r="DZ674" s="46"/>
      <c r="EM674" s="46"/>
      <c r="EZ674" s="46"/>
    </row>
    <row r="675" spans="13:156" ht="12.75" customHeight="1" x14ac:dyDescent="0.2">
      <c r="M675" s="46"/>
      <c r="Z675" s="46"/>
      <c r="AM675" s="46"/>
      <c r="AZ675" s="46"/>
      <c r="BM675" s="46"/>
      <c r="BZ675" s="46"/>
      <c r="CM675" s="46"/>
      <c r="CZ675" s="46"/>
      <c r="DM675" s="46"/>
      <c r="DZ675" s="46"/>
      <c r="EM675" s="46"/>
      <c r="EZ675" s="46"/>
    </row>
    <row r="676" spans="13:156" ht="12.75" customHeight="1" x14ac:dyDescent="0.2">
      <c r="M676" s="46"/>
      <c r="Z676" s="46"/>
      <c r="AM676" s="46"/>
      <c r="AZ676" s="46"/>
      <c r="BM676" s="46"/>
      <c r="BZ676" s="46"/>
      <c r="CM676" s="46"/>
      <c r="CZ676" s="46"/>
      <c r="DM676" s="46"/>
      <c r="DZ676" s="46"/>
      <c r="EM676" s="46"/>
      <c r="EZ676" s="46"/>
    </row>
    <row r="677" spans="13:156" ht="12.75" customHeight="1" x14ac:dyDescent="0.2">
      <c r="M677" s="46"/>
      <c r="Z677" s="46"/>
      <c r="AM677" s="46"/>
      <c r="AZ677" s="46"/>
      <c r="BM677" s="46"/>
      <c r="BZ677" s="46"/>
      <c r="CM677" s="46"/>
      <c r="CZ677" s="46"/>
      <c r="DM677" s="46"/>
      <c r="DZ677" s="46"/>
      <c r="EM677" s="46"/>
      <c r="EZ677" s="46"/>
    </row>
    <row r="678" spans="13:156" ht="12.75" customHeight="1" x14ac:dyDescent="0.2">
      <c r="M678" s="46"/>
      <c r="Z678" s="46"/>
      <c r="AM678" s="46"/>
      <c r="AZ678" s="46"/>
      <c r="BM678" s="46"/>
      <c r="BZ678" s="46"/>
      <c r="CM678" s="46"/>
      <c r="CZ678" s="46"/>
      <c r="DM678" s="46"/>
      <c r="DZ678" s="46"/>
      <c r="EM678" s="46"/>
      <c r="EZ678" s="46"/>
    </row>
    <row r="679" spans="13:156" ht="12.75" customHeight="1" x14ac:dyDescent="0.2">
      <c r="M679" s="46"/>
      <c r="Z679" s="46"/>
      <c r="AM679" s="46"/>
      <c r="AZ679" s="46"/>
      <c r="BM679" s="46"/>
      <c r="BZ679" s="46"/>
      <c r="CM679" s="46"/>
      <c r="CZ679" s="46"/>
      <c r="DM679" s="46"/>
      <c r="DZ679" s="46"/>
      <c r="EM679" s="46"/>
      <c r="EZ679" s="46"/>
    </row>
    <row r="680" spans="13:156" ht="12.75" customHeight="1" x14ac:dyDescent="0.2">
      <c r="M680" s="46"/>
      <c r="Z680" s="46"/>
      <c r="AM680" s="46"/>
      <c r="AZ680" s="46"/>
      <c r="BM680" s="46"/>
      <c r="BZ680" s="46"/>
      <c r="CM680" s="46"/>
      <c r="CZ680" s="46"/>
      <c r="DM680" s="46"/>
      <c r="DZ680" s="46"/>
      <c r="EM680" s="46"/>
      <c r="EZ680" s="46"/>
    </row>
    <row r="681" spans="13:156" ht="12.75" customHeight="1" x14ac:dyDescent="0.2">
      <c r="M681" s="46"/>
      <c r="Z681" s="46"/>
      <c r="AM681" s="46"/>
      <c r="AZ681" s="46"/>
      <c r="BM681" s="46"/>
      <c r="BZ681" s="46"/>
      <c r="CM681" s="46"/>
      <c r="CZ681" s="46"/>
      <c r="DM681" s="46"/>
      <c r="DZ681" s="46"/>
      <c r="EM681" s="46"/>
      <c r="EZ681" s="46"/>
    </row>
    <row r="682" spans="13:156" ht="12.75" customHeight="1" x14ac:dyDescent="0.2">
      <c r="M682" s="46"/>
      <c r="Z682" s="46"/>
      <c r="AM682" s="46"/>
      <c r="AZ682" s="46"/>
      <c r="BM682" s="46"/>
      <c r="BZ682" s="46"/>
      <c r="CM682" s="46"/>
      <c r="CZ682" s="46"/>
      <c r="DM682" s="46"/>
      <c r="DZ682" s="46"/>
      <c r="EM682" s="46"/>
      <c r="EZ682" s="46"/>
    </row>
    <row r="683" spans="13:156" ht="12.75" customHeight="1" x14ac:dyDescent="0.2">
      <c r="M683" s="46"/>
      <c r="Z683" s="46"/>
      <c r="AM683" s="46"/>
      <c r="AZ683" s="46"/>
      <c r="BM683" s="46"/>
      <c r="BZ683" s="46"/>
      <c r="CM683" s="46"/>
      <c r="CZ683" s="46"/>
      <c r="DM683" s="46"/>
      <c r="DZ683" s="46"/>
      <c r="EM683" s="46"/>
      <c r="EZ683" s="46"/>
    </row>
    <row r="684" spans="13:156" ht="12.75" customHeight="1" x14ac:dyDescent="0.2">
      <c r="M684" s="46"/>
      <c r="Z684" s="46"/>
      <c r="AM684" s="46"/>
      <c r="AZ684" s="46"/>
      <c r="BM684" s="46"/>
      <c r="BZ684" s="46"/>
      <c r="CM684" s="46"/>
      <c r="CZ684" s="46"/>
      <c r="DM684" s="46"/>
      <c r="DZ684" s="46"/>
      <c r="EM684" s="46"/>
      <c r="EZ684" s="46"/>
    </row>
    <row r="685" spans="13:156" ht="12.75" customHeight="1" x14ac:dyDescent="0.2">
      <c r="M685" s="46"/>
      <c r="Z685" s="46"/>
      <c r="AM685" s="46"/>
      <c r="AZ685" s="46"/>
      <c r="BM685" s="46"/>
      <c r="BZ685" s="46"/>
      <c r="CM685" s="46"/>
      <c r="CZ685" s="46"/>
      <c r="DM685" s="46"/>
      <c r="DZ685" s="46"/>
      <c r="EM685" s="46"/>
      <c r="EZ685" s="46"/>
    </row>
    <row r="686" spans="13:156" ht="12.75" customHeight="1" x14ac:dyDescent="0.2">
      <c r="M686" s="46"/>
      <c r="Z686" s="46"/>
      <c r="AM686" s="46"/>
      <c r="AZ686" s="46"/>
      <c r="BM686" s="46"/>
      <c r="BZ686" s="46"/>
      <c r="CM686" s="46"/>
      <c r="CZ686" s="46"/>
      <c r="DM686" s="46"/>
      <c r="DZ686" s="46"/>
      <c r="EM686" s="46"/>
      <c r="EZ686" s="46"/>
    </row>
    <row r="687" spans="13:156" ht="12.75" customHeight="1" x14ac:dyDescent="0.2">
      <c r="M687" s="46"/>
      <c r="Z687" s="46"/>
      <c r="AM687" s="46"/>
      <c r="AZ687" s="46"/>
      <c r="BM687" s="46"/>
      <c r="BZ687" s="46"/>
      <c r="CM687" s="46"/>
      <c r="CZ687" s="46"/>
      <c r="DM687" s="46"/>
      <c r="DZ687" s="46"/>
      <c r="EM687" s="46"/>
      <c r="EZ687" s="46"/>
    </row>
    <row r="688" spans="13:156" ht="12.75" customHeight="1" x14ac:dyDescent="0.2">
      <c r="M688" s="46"/>
      <c r="Z688" s="46"/>
      <c r="AM688" s="46"/>
      <c r="AZ688" s="46"/>
      <c r="BM688" s="46"/>
      <c r="BZ688" s="46"/>
      <c r="CM688" s="46"/>
      <c r="CZ688" s="46"/>
      <c r="DM688" s="46"/>
      <c r="DZ688" s="46"/>
      <c r="EM688" s="46"/>
      <c r="EZ688" s="46"/>
    </row>
    <row r="689" spans="13:156" ht="12.75" customHeight="1" x14ac:dyDescent="0.2">
      <c r="M689" s="46"/>
      <c r="Z689" s="46"/>
      <c r="AM689" s="46"/>
      <c r="AZ689" s="46"/>
      <c r="BM689" s="46"/>
      <c r="BZ689" s="46"/>
      <c r="CM689" s="46"/>
      <c r="CZ689" s="46"/>
      <c r="DM689" s="46"/>
      <c r="DZ689" s="46"/>
      <c r="EM689" s="46"/>
      <c r="EZ689" s="46"/>
    </row>
    <row r="690" spans="13:156" ht="12.75" customHeight="1" x14ac:dyDescent="0.2">
      <c r="M690" s="46"/>
      <c r="Z690" s="46"/>
      <c r="AM690" s="46"/>
      <c r="AZ690" s="46"/>
      <c r="BM690" s="46"/>
      <c r="BZ690" s="46"/>
      <c r="CM690" s="46"/>
      <c r="CZ690" s="46"/>
      <c r="DM690" s="46"/>
      <c r="DZ690" s="46"/>
      <c r="EM690" s="46"/>
      <c r="EZ690" s="46"/>
    </row>
    <row r="691" spans="13:156" ht="12.75" customHeight="1" x14ac:dyDescent="0.2">
      <c r="M691" s="46"/>
      <c r="Z691" s="46"/>
      <c r="AM691" s="46"/>
      <c r="AZ691" s="46"/>
      <c r="BM691" s="46"/>
      <c r="BZ691" s="46"/>
      <c r="CM691" s="46"/>
      <c r="CZ691" s="46"/>
      <c r="DM691" s="46"/>
      <c r="DZ691" s="46"/>
      <c r="EM691" s="46"/>
      <c r="EZ691" s="46"/>
    </row>
    <row r="692" spans="13:156" ht="12.75" customHeight="1" x14ac:dyDescent="0.2">
      <c r="M692" s="46"/>
      <c r="Z692" s="46"/>
      <c r="AM692" s="46"/>
      <c r="AZ692" s="46"/>
      <c r="BM692" s="46"/>
      <c r="BZ692" s="46"/>
      <c r="CM692" s="46"/>
      <c r="CZ692" s="46"/>
      <c r="DM692" s="46"/>
      <c r="DZ692" s="46"/>
      <c r="EM692" s="46"/>
      <c r="EZ692" s="46"/>
    </row>
    <row r="693" spans="13:156" ht="12.75" customHeight="1" x14ac:dyDescent="0.2">
      <c r="M693" s="46"/>
      <c r="Z693" s="46"/>
      <c r="AM693" s="46"/>
      <c r="AZ693" s="46"/>
      <c r="BM693" s="46"/>
      <c r="BZ693" s="46"/>
      <c r="CM693" s="46"/>
      <c r="CZ693" s="46"/>
      <c r="DM693" s="46"/>
      <c r="DZ693" s="46"/>
      <c r="EM693" s="46"/>
      <c r="EZ693" s="46"/>
    </row>
    <row r="694" spans="13:156" ht="12.75" customHeight="1" x14ac:dyDescent="0.2">
      <c r="M694" s="46"/>
      <c r="Z694" s="46"/>
      <c r="AM694" s="46"/>
      <c r="AZ694" s="46"/>
      <c r="BM694" s="46"/>
      <c r="BZ694" s="46"/>
      <c r="CM694" s="46"/>
      <c r="CZ694" s="46"/>
      <c r="DM694" s="46"/>
      <c r="DZ694" s="46"/>
      <c r="EM694" s="46"/>
      <c r="EZ694" s="46"/>
    </row>
    <row r="695" spans="13:156" ht="12.75" customHeight="1" x14ac:dyDescent="0.2">
      <c r="M695" s="46"/>
      <c r="Z695" s="46"/>
      <c r="AM695" s="46"/>
      <c r="AZ695" s="46"/>
      <c r="BM695" s="46"/>
      <c r="BZ695" s="46"/>
      <c r="CM695" s="46"/>
      <c r="CZ695" s="46"/>
      <c r="DM695" s="46"/>
      <c r="DZ695" s="46"/>
      <c r="EM695" s="46"/>
      <c r="EZ695" s="46"/>
    </row>
    <row r="696" spans="13:156" ht="12.75" customHeight="1" x14ac:dyDescent="0.2">
      <c r="M696" s="46"/>
      <c r="Z696" s="46"/>
      <c r="AM696" s="46"/>
      <c r="AZ696" s="46"/>
      <c r="BM696" s="46"/>
      <c r="BZ696" s="46"/>
      <c r="CM696" s="46"/>
      <c r="CZ696" s="46"/>
      <c r="DM696" s="46"/>
      <c r="DZ696" s="46"/>
      <c r="EM696" s="46"/>
      <c r="EZ696" s="46"/>
    </row>
    <row r="697" spans="13:156" ht="12.75" customHeight="1" x14ac:dyDescent="0.2">
      <c r="M697" s="46"/>
      <c r="Z697" s="46"/>
      <c r="AM697" s="46"/>
      <c r="AZ697" s="46"/>
      <c r="BM697" s="46"/>
      <c r="BZ697" s="46"/>
      <c r="CM697" s="46"/>
      <c r="CZ697" s="46"/>
      <c r="DM697" s="46"/>
      <c r="DZ697" s="46"/>
      <c r="EM697" s="46"/>
      <c r="EZ697" s="46"/>
    </row>
    <row r="698" spans="13:156" ht="12.75" customHeight="1" x14ac:dyDescent="0.2">
      <c r="M698" s="46"/>
      <c r="Z698" s="46"/>
      <c r="AM698" s="46"/>
      <c r="AZ698" s="46"/>
      <c r="BM698" s="46"/>
      <c r="BZ698" s="46"/>
      <c r="CM698" s="46"/>
      <c r="CZ698" s="46"/>
      <c r="DM698" s="46"/>
      <c r="DZ698" s="46"/>
      <c r="EM698" s="46"/>
      <c r="EZ698" s="46"/>
    </row>
    <row r="699" spans="13:156" ht="12.75" customHeight="1" x14ac:dyDescent="0.2">
      <c r="M699" s="46"/>
      <c r="Z699" s="46"/>
      <c r="AM699" s="46"/>
      <c r="AZ699" s="46"/>
      <c r="BM699" s="46"/>
      <c r="BZ699" s="46"/>
      <c r="CM699" s="46"/>
      <c r="CZ699" s="46"/>
      <c r="DM699" s="46"/>
      <c r="DZ699" s="46"/>
      <c r="EM699" s="46"/>
      <c r="EZ699" s="46"/>
    </row>
    <row r="700" spans="13:156" ht="12.75" customHeight="1" x14ac:dyDescent="0.2">
      <c r="M700" s="46"/>
      <c r="Z700" s="46"/>
      <c r="AM700" s="46"/>
      <c r="AZ700" s="46"/>
      <c r="BM700" s="46"/>
      <c r="BZ700" s="46"/>
      <c r="CM700" s="46"/>
      <c r="CZ700" s="46"/>
      <c r="DM700" s="46"/>
      <c r="DZ700" s="46"/>
      <c r="EM700" s="46"/>
      <c r="EZ700" s="46"/>
    </row>
    <row r="701" spans="13:156" ht="12.75" customHeight="1" x14ac:dyDescent="0.2">
      <c r="M701" s="46"/>
      <c r="Z701" s="46"/>
      <c r="AM701" s="46"/>
      <c r="AZ701" s="46"/>
      <c r="BM701" s="46"/>
      <c r="BZ701" s="46"/>
      <c r="CM701" s="46"/>
      <c r="CZ701" s="46"/>
      <c r="DM701" s="46"/>
      <c r="DZ701" s="46"/>
      <c r="EM701" s="46"/>
      <c r="EZ701" s="46"/>
    </row>
    <row r="702" spans="13:156" ht="12.75" customHeight="1" x14ac:dyDescent="0.2">
      <c r="M702" s="46"/>
      <c r="Z702" s="46"/>
      <c r="AM702" s="46"/>
      <c r="AZ702" s="46"/>
      <c r="BM702" s="46"/>
      <c r="BZ702" s="46"/>
      <c r="CM702" s="46"/>
      <c r="CZ702" s="46"/>
      <c r="DM702" s="46"/>
      <c r="DZ702" s="46"/>
      <c r="EM702" s="46"/>
      <c r="EZ702" s="46"/>
    </row>
    <row r="703" spans="13:156" ht="12.75" customHeight="1" x14ac:dyDescent="0.2">
      <c r="M703" s="46"/>
      <c r="Z703" s="46"/>
      <c r="AM703" s="46"/>
      <c r="AZ703" s="46"/>
      <c r="BM703" s="46"/>
      <c r="BZ703" s="46"/>
      <c r="CM703" s="46"/>
      <c r="CZ703" s="46"/>
      <c r="DM703" s="46"/>
      <c r="DZ703" s="46"/>
      <c r="EM703" s="46"/>
      <c r="EZ703" s="46"/>
    </row>
    <row r="704" spans="13:156" ht="12.75" customHeight="1" x14ac:dyDescent="0.2">
      <c r="M704" s="46"/>
      <c r="Z704" s="46"/>
      <c r="AM704" s="46"/>
      <c r="AZ704" s="46"/>
      <c r="BM704" s="46"/>
      <c r="BZ704" s="46"/>
      <c r="CM704" s="46"/>
      <c r="CZ704" s="46"/>
      <c r="DM704" s="46"/>
      <c r="DZ704" s="46"/>
      <c r="EM704" s="46"/>
      <c r="EZ704" s="46"/>
    </row>
    <row r="705" spans="13:156" ht="12.75" customHeight="1" x14ac:dyDescent="0.2">
      <c r="M705" s="46"/>
      <c r="Z705" s="46"/>
      <c r="AM705" s="46"/>
      <c r="AZ705" s="46"/>
      <c r="BM705" s="46"/>
      <c r="BZ705" s="46"/>
      <c r="CM705" s="46"/>
      <c r="CZ705" s="46"/>
      <c r="DM705" s="46"/>
      <c r="DZ705" s="46"/>
      <c r="EM705" s="46"/>
      <c r="EZ705" s="46"/>
    </row>
    <row r="706" spans="13:156" ht="12.75" customHeight="1" x14ac:dyDescent="0.2">
      <c r="M706" s="46"/>
      <c r="Z706" s="46"/>
      <c r="AM706" s="46"/>
      <c r="AZ706" s="46"/>
      <c r="BM706" s="46"/>
      <c r="BZ706" s="46"/>
      <c r="CM706" s="46"/>
      <c r="CZ706" s="46"/>
      <c r="DM706" s="46"/>
      <c r="DZ706" s="46"/>
      <c r="EM706" s="46"/>
      <c r="EZ706" s="46"/>
    </row>
    <row r="707" spans="13:156" ht="12.75" customHeight="1" x14ac:dyDescent="0.2">
      <c r="M707" s="46"/>
      <c r="Z707" s="46"/>
      <c r="AM707" s="46"/>
      <c r="AZ707" s="46"/>
      <c r="BM707" s="46"/>
      <c r="BZ707" s="46"/>
      <c r="CM707" s="46"/>
      <c r="CZ707" s="46"/>
      <c r="DM707" s="46"/>
      <c r="DZ707" s="46"/>
      <c r="EM707" s="46"/>
      <c r="EZ707" s="46"/>
    </row>
    <row r="708" spans="13:156" ht="12.75" customHeight="1" x14ac:dyDescent="0.2">
      <c r="M708" s="46"/>
      <c r="Z708" s="46"/>
      <c r="AM708" s="46"/>
      <c r="AZ708" s="46"/>
      <c r="BM708" s="46"/>
      <c r="BZ708" s="46"/>
      <c r="CM708" s="46"/>
      <c r="CZ708" s="46"/>
      <c r="DM708" s="46"/>
      <c r="DZ708" s="46"/>
      <c r="EM708" s="46"/>
      <c r="EZ708" s="46"/>
    </row>
    <row r="709" spans="13:156" ht="12.75" customHeight="1" x14ac:dyDescent="0.2">
      <c r="M709" s="46"/>
      <c r="Z709" s="46"/>
      <c r="AM709" s="46"/>
      <c r="AZ709" s="46"/>
      <c r="BM709" s="46"/>
      <c r="BZ709" s="46"/>
      <c r="CM709" s="46"/>
      <c r="CZ709" s="46"/>
      <c r="DM709" s="46"/>
      <c r="DZ709" s="46"/>
      <c r="EM709" s="46"/>
      <c r="EZ709" s="46"/>
    </row>
    <row r="710" spans="13:156" ht="12.75" customHeight="1" x14ac:dyDescent="0.2">
      <c r="M710" s="46"/>
      <c r="Z710" s="46"/>
      <c r="AM710" s="46"/>
      <c r="AZ710" s="46"/>
      <c r="BM710" s="46"/>
      <c r="BZ710" s="46"/>
      <c r="CM710" s="46"/>
      <c r="CZ710" s="46"/>
      <c r="DM710" s="46"/>
      <c r="DZ710" s="46"/>
      <c r="EM710" s="46"/>
      <c r="EZ710" s="46"/>
    </row>
    <row r="711" spans="13:156" ht="12.75" customHeight="1" x14ac:dyDescent="0.2">
      <c r="M711" s="46"/>
      <c r="Z711" s="46"/>
      <c r="AM711" s="46"/>
      <c r="AZ711" s="46"/>
      <c r="BM711" s="46"/>
      <c r="BZ711" s="46"/>
      <c r="CM711" s="46"/>
      <c r="CZ711" s="46"/>
      <c r="DM711" s="46"/>
      <c r="DZ711" s="46"/>
      <c r="EM711" s="46"/>
      <c r="EZ711" s="46"/>
    </row>
    <row r="712" spans="13:156" ht="12.75" customHeight="1" x14ac:dyDescent="0.2">
      <c r="M712" s="46"/>
      <c r="Z712" s="46"/>
      <c r="AM712" s="46"/>
      <c r="AZ712" s="46"/>
      <c r="BM712" s="46"/>
      <c r="BZ712" s="46"/>
      <c r="CM712" s="46"/>
      <c r="CZ712" s="46"/>
      <c r="DM712" s="46"/>
      <c r="DZ712" s="46"/>
      <c r="EM712" s="46"/>
      <c r="EZ712" s="46"/>
    </row>
    <row r="713" spans="13:156" ht="12.75" customHeight="1" x14ac:dyDescent="0.2">
      <c r="M713" s="46"/>
      <c r="Z713" s="46"/>
      <c r="AM713" s="46"/>
      <c r="AZ713" s="46"/>
      <c r="BM713" s="46"/>
      <c r="BZ713" s="46"/>
      <c r="CM713" s="46"/>
      <c r="CZ713" s="46"/>
      <c r="DM713" s="46"/>
      <c r="DZ713" s="46"/>
      <c r="EM713" s="46"/>
      <c r="EZ713" s="46"/>
    </row>
    <row r="714" spans="13:156" ht="12.75" customHeight="1" x14ac:dyDescent="0.2">
      <c r="M714" s="46"/>
      <c r="Z714" s="46"/>
      <c r="AM714" s="46"/>
      <c r="AZ714" s="46"/>
      <c r="BM714" s="46"/>
      <c r="BZ714" s="46"/>
      <c r="CM714" s="46"/>
      <c r="CZ714" s="46"/>
      <c r="DM714" s="46"/>
      <c r="DZ714" s="46"/>
      <c r="EM714" s="46"/>
      <c r="EZ714" s="46"/>
    </row>
    <row r="715" spans="13:156" ht="12.75" customHeight="1" x14ac:dyDescent="0.2">
      <c r="M715" s="46"/>
      <c r="Z715" s="46"/>
      <c r="AM715" s="46"/>
      <c r="AZ715" s="46"/>
      <c r="BM715" s="46"/>
      <c r="BZ715" s="46"/>
      <c r="CM715" s="46"/>
      <c r="CZ715" s="46"/>
      <c r="DM715" s="46"/>
      <c r="DZ715" s="46"/>
      <c r="EM715" s="46"/>
      <c r="EZ715" s="46"/>
    </row>
    <row r="716" spans="13:156" ht="12.75" customHeight="1" x14ac:dyDescent="0.2">
      <c r="M716" s="46"/>
      <c r="Z716" s="46"/>
      <c r="AM716" s="46"/>
      <c r="AZ716" s="46"/>
      <c r="BM716" s="46"/>
      <c r="BZ716" s="46"/>
      <c r="CM716" s="46"/>
      <c r="CZ716" s="46"/>
      <c r="DM716" s="46"/>
      <c r="DZ716" s="46"/>
      <c r="EM716" s="46"/>
      <c r="EZ716" s="46"/>
    </row>
    <row r="717" spans="13:156" ht="12.75" customHeight="1" x14ac:dyDescent="0.2">
      <c r="M717" s="46"/>
      <c r="Z717" s="46"/>
      <c r="AM717" s="46"/>
      <c r="AZ717" s="46"/>
      <c r="BM717" s="46"/>
      <c r="BZ717" s="46"/>
      <c r="CM717" s="46"/>
      <c r="CZ717" s="46"/>
      <c r="DM717" s="46"/>
      <c r="DZ717" s="46"/>
      <c r="EM717" s="46"/>
      <c r="EZ717" s="46"/>
    </row>
    <row r="718" spans="13:156" ht="12.75" customHeight="1" x14ac:dyDescent="0.2">
      <c r="M718" s="46"/>
      <c r="Z718" s="46"/>
      <c r="AM718" s="46"/>
      <c r="AZ718" s="46"/>
      <c r="BM718" s="46"/>
      <c r="BZ718" s="46"/>
      <c r="CM718" s="46"/>
      <c r="CZ718" s="46"/>
      <c r="DM718" s="46"/>
      <c r="DZ718" s="46"/>
      <c r="EM718" s="46"/>
      <c r="EZ718" s="46"/>
    </row>
    <row r="719" spans="13:156" ht="12.75" customHeight="1" x14ac:dyDescent="0.2">
      <c r="M719" s="46"/>
      <c r="Z719" s="46"/>
      <c r="AM719" s="46"/>
      <c r="AZ719" s="46"/>
      <c r="BM719" s="46"/>
      <c r="BZ719" s="46"/>
      <c r="CM719" s="46"/>
      <c r="CZ719" s="46"/>
      <c r="DM719" s="46"/>
      <c r="DZ719" s="46"/>
      <c r="EM719" s="46"/>
      <c r="EZ719" s="46"/>
    </row>
    <row r="720" spans="13:156" ht="12.75" customHeight="1" x14ac:dyDescent="0.2">
      <c r="M720" s="46"/>
      <c r="Z720" s="46"/>
      <c r="AM720" s="46"/>
      <c r="AZ720" s="46"/>
      <c r="BM720" s="46"/>
      <c r="BZ720" s="46"/>
      <c r="CM720" s="46"/>
      <c r="CZ720" s="46"/>
      <c r="DM720" s="46"/>
      <c r="DZ720" s="46"/>
      <c r="EM720" s="46"/>
      <c r="EZ720" s="46"/>
    </row>
    <row r="721" spans="13:156" ht="12.75" customHeight="1" x14ac:dyDescent="0.2">
      <c r="M721" s="46"/>
      <c r="Z721" s="46"/>
      <c r="AM721" s="46"/>
      <c r="AZ721" s="46"/>
      <c r="BM721" s="46"/>
      <c r="BZ721" s="46"/>
      <c r="CM721" s="46"/>
      <c r="CZ721" s="46"/>
      <c r="DM721" s="46"/>
      <c r="DZ721" s="46"/>
      <c r="EM721" s="46"/>
      <c r="EZ721" s="46"/>
    </row>
    <row r="722" spans="13:156" ht="12.75" customHeight="1" x14ac:dyDescent="0.2">
      <c r="M722" s="46"/>
      <c r="Z722" s="46"/>
      <c r="AM722" s="46"/>
      <c r="AZ722" s="46"/>
      <c r="BM722" s="46"/>
      <c r="BZ722" s="46"/>
      <c r="CM722" s="46"/>
      <c r="CZ722" s="46"/>
      <c r="DM722" s="46"/>
      <c r="DZ722" s="46"/>
      <c r="EM722" s="46"/>
      <c r="EZ722" s="46"/>
    </row>
    <row r="723" spans="13:156" ht="12.75" customHeight="1" x14ac:dyDescent="0.2">
      <c r="M723" s="46"/>
      <c r="Z723" s="46"/>
      <c r="AM723" s="46"/>
      <c r="AZ723" s="46"/>
      <c r="BM723" s="46"/>
      <c r="BZ723" s="46"/>
      <c r="CM723" s="46"/>
      <c r="CZ723" s="46"/>
      <c r="DM723" s="46"/>
      <c r="DZ723" s="46"/>
      <c r="EM723" s="46"/>
      <c r="EZ723" s="46"/>
    </row>
    <row r="724" spans="13:156" ht="12.75" customHeight="1" x14ac:dyDescent="0.2">
      <c r="M724" s="46"/>
      <c r="Z724" s="46"/>
      <c r="AM724" s="46"/>
      <c r="AZ724" s="46"/>
      <c r="BM724" s="46"/>
      <c r="BZ724" s="46"/>
      <c r="CM724" s="46"/>
      <c r="CZ724" s="46"/>
      <c r="DM724" s="46"/>
      <c r="DZ724" s="46"/>
      <c r="EM724" s="46"/>
      <c r="EZ724" s="46"/>
    </row>
    <row r="725" spans="13:156" ht="12.75" customHeight="1" x14ac:dyDescent="0.2">
      <c r="M725" s="46"/>
      <c r="Z725" s="46"/>
      <c r="AM725" s="46"/>
      <c r="AZ725" s="46"/>
      <c r="BM725" s="46"/>
      <c r="BZ725" s="46"/>
      <c r="CM725" s="46"/>
      <c r="CZ725" s="46"/>
      <c r="DM725" s="46"/>
      <c r="DZ725" s="46"/>
      <c r="EM725" s="46"/>
      <c r="EZ725" s="46"/>
    </row>
    <row r="726" spans="13:156" ht="12.75" customHeight="1" x14ac:dyDescent="0.2">
      <c r="M726" s="46"/>
      <c r="Z726" s="46"/>
      <c r="AM726" s="46"/>
      <c r="AZ726" s="46"/>
      <c r="BM726" s="46"/>
      <c r="BZ726" s="46"/>
      <c r="CM726" s="46"/>
      <c r="CZ726" s="46"/>
      <c r="DM726" s="46"/>
      <c r="DZ726" s="46"/>
      <c r="EM726" s="46"/>
      <c r="EZ726" s="46"/>
    </row>
    <row r="727" spans="13:156" ht="12.75" customHeight="1" x14ac:dyDescent="0.2">
      <c r="M727" s="46"/>
      <c r="Z727" s="46"/>
      <c r="AM727" s="46"/>
      <c r="AZ727" s="46"/>
      <c r="BM727" s="46"/>
      <c r="BZ727" s="46"/>
      <c r="CM727" s="46"/>
      <c r="CZ727" s="46"/>
      <c r="DM727" s="46"/>
      <c r="DZ727" s="46"/>
      <c r="EM727" s="46"/>
      <c r="EZ727" s="46"/>
    </row>
    <row r="728" spans="13:156" ht="12.75" customHeight="1" x14ac:dyDescent="0.2">
      <c r="M728" s="46"/>
      <c r="Z728" s="46"/>
      <c r="AM728" s="46"/>
      <c r="AZ728" s="46"/>
      <c r="BM728" s="46"/>
      <c r="BZ728" s="46"/>
      <c r="CM728" s="46"/>
      <c r="CZ728" s="46"/>
      <c r="DM728" s="46"/>
      <c r="DZ728" s="46"/>
      <c r="EM728" s="46"/>
      <c r="EZ728" s="46"/>
    </row>
    <row r="729" spans="13:156" ht="12.75" customHeight="1" x14ac:dyDescent="0.2">
      <c r="M729" s="46"/>
      <c r="Z729" s="46"/>
      <c r="AM729" s="46"/>
      <c r="AZ729" s="46"/>
      <c r="BM729" s="46"/>
      <c r="BZ729" s="46"/>
      <c r="CM729" s="46"/>
      <c r="CZ729" s="46"/>
      <c r="DM729" s="46"/>
      <c r="DZ729" s="46"/>
      <c r="EM729" s="46"/>
      <c r="EZ729" s="46"/>
    </row>
    <row r="730" spans="13:156" ht="12.75" customHeight="1" x14ac:dyDescent="0.2">
      <c r="M730" s="46"/>
      <c r="Z730" s="46"/>
      <c r="AM730" s="46"/>
      <c r="AZ730" s="46"/>
      <c r="BM730" s="46"/>
      <c r="BZ730" s="46"/>
      <c r="CM730" s="46"/>
      <c r="CZ730" s="46"/>
      <c r="DM730" s="46"/>
      <c r="DZ730" s="46"/>
      <c r="EM730" s="46"/>
      <c r="EZ730" s="46"/>
    </row>
    <row r="731" spans="13:156" ht="12.75" customHeight="1" x14ac:dyDescent="0.2">
      <c r="M731" s="46"/>
      <c r="Z731" s="46"/>
      <c r="AM731" s="46"/>
      <c r="AZ731" s="46"/>
      <c r="BM731" s="46"/>
      <c r="BZ731" s="46"/>
      <c r="CM731" s="46"/>
      <c r="CZ731" s="46"/>
      <c r="DM731" s="46"/>
      <c r="DZ731" s="46"/>
      <c r="EM731" s="46"/>
      <c r="EZ731" s="46"/>
    </row>
    <row r="732" spans="13:156" ht="12.75" customHeight="1" x14ac:dyDescent="0.2">
      <c r="M732" s="46"/>
      <c r="Z732" s="46"/>
      <c r="AM732" s="46"/>
      <c r="AZ732" s="46"/>
      <c r="BM732" s="46"/>
      <c r="BZ732" s="46"/>
      <c r="CM732" s="46"/>
      <c r="CZ732" s="46"/>
      <c r="DM732" s="46"/>
      <c r="DZ732" s="46"/>
      <c r="EM732" s="46"/>
      <c r="EZ732" s="46"/>
    </row>
    <row r="733" spans="13:156" ht="12.75" customHeight="1" x14ac:dyDescent="0.2">
      <c r="M733" s="46"/>
      <c r="Z733" s="46"/>
      <c r="AM733" s="46"/>
      <c r="AZ733" s="46"/>
      <c r="BM733" s="46"/>
      <c r="BZ733" s="46"/>
      <c r="CM733" s="46"/>
      <c r="CZ733" s="46"/>
      <c r="DM733" s="46"/>
      <c r="DZ733" s="46"/>
      <c r="EM733" s="46"/>
      <c r="EZ733" s="46"/>
    </row>
    <row r="734" spans="13:156" ht="12.75" customHeight="1" x14ac:dyDescent="0.2">
      <c r="M734" s="46"/>
      <c r="Z734" s="46"/>
      <c r="AM734" s="46"/>
      <c r="AZ734" s="46"/>
      <c r="BM734" s="46"/>
      <c r="BZ734" s="46"/>
      <c r="CM734" s="46"/>
      <c r="CZ734" s="46"/>
      <c r="DM734" s="46"/>
      <c r="DZ734" s="46"/>
      <c r="EM734" s="46"/>
      <c r="EZ734" s="46"/>
    </row>
    <row r="735" spans="13:156" ht="12.75" customHeight="1" x14ac:dyDescent="0.2">
      <c r="M735" s="46"/>
      <c r="Z735" s="46"/>
      <c r="AM735" s="46"/>
      <c r="AZ735" s="46"/>
      <c r="BM735" s="46"/>
      <c r="BZ735" s="46"/>
      <c r="CM735" s="46"/>
      <c r="CZ735" s="46"/>
      <c r="DM735" s="46"/>
      <c r="DZ735" s="46"/>
      <c r="EM735" s="46"/>
      <c r="EZ735" s="46"/>
    </row>
    <row r="736" spans="13:156" ht="12.75" customHeight="1" x14ac:dyDescent="0.2">
      <c r="M736" s="46"/>
      <c r="Z736" s="46"/>
      <c r="AM736" s="46"/>
      <c r="AZ736" s="46"/>
      <c r="BM736" s="46"/>
      <c r="BZ736" s="46"/>
      <c r="CM736" s="46"/>
      <c r="CZ736" s="46"/>
      <c r="DM736" s="46"/>
      <c r="DZ736" s="46"/>
      <c r="EM736" s="46"/>
      <c r="EZ736" s="46"/>
    </row>
    <row r="737" spans="13:156" ht="12.75" customHeight="1" x14ac:dyDescent="0.2">
      <c r="M737" s="46"/>
      <c r="Z737" s="46"/>
      <c r="AM737" s="46"/>
      <c r="AZ737" s="46"/>
      <c r="BM737" s="46"/>
      <c r="BZ737" s="46"/>
      <c r="CM737" s="46"/>
      <c r="CZ737" s="46"/>
      <c r="DM737" s="46"/>
      <c r="DZ737" s="46"/>
      <c r="EM737" s="46"/>
      <c r="EZ737" s="46"/>
    </row>
    <row r="738" spans="13:156" ht="12.75" customHeight="1" x14ac:dyDescent="0.2">
      <c r="M738" s="46"/>
      <c r="Z738" s="46"/>
      <c r="AM738" s="46"/>
      <c r="AZ738" s="46"/>
      <c r="BM738" s="46"/>
      <c r="BZ738" s="46"/>
      <c r="CM738" s="46"/>
      <c r="CZ738" s="46"/>
      <c r="DM738" s="46"/>
      <c r="DZ738" s="46"/>
      <c r="EM738" s="46"/>
      <c r="EZ738" s="46"/>
    </row>
    <row r="739" spans="13:156" ht="12.75" customHeight="1" x14ac:dyDescent="0.2">
      <c r="M739" s="46"/>
      <c r="Z739" s="46"/>
      <c r="AM739" s="46"/>
      <c r="AZ739" s="46"/>
      <c r="BM739" s="46"/>
      <c r="BZ739" s="46"/>
      <c r="CM739" s="46"/>
      <c r="CZ739" s="46"/>
      <c r="DM739" s="46"/>
      <c r="DZ739" s="46"/>
      <c r="EM739" s="46"/>
      <c r="EZ739" s="46"/>
    </row>
    <row r="740" spans="13:156" ht="12.75" customHeight="1" x14ac:dyDescent="0.2">
      <c r="M740" s="46"/>
      <c r="Z740" s="46"/>
      <c r="AM740" s="46"/>
      <c r="AZ740" s="46"/>
      <c r="BM740" s="46"/>
      <c r="BZ740" s="46"/>
      <c r="CM740" s="46"/>
      <c r="CZ740" s="46"/>
      <c r="DM740" s="46"/>
      <c r="DZ740" s="46"/>
      <c r="EM740" s="46"/>
      <c r="EZ740" s="46"/>
    </row>
    <row r="741" spans="13:156" ht="12.75" customHeight="1" x14ac:dyDescent="0.2">
      <c r="M741" s="46"/>
      <c r="Z741" s="46"/>
      <c r="AM741" s="46"/>
      <c r="AZ741" s="46"/>
      <c r="BM741" s="46"/>
      <c r="BZ741" s="46"/>
      <c r="CM741" s="46"/>
      <c r="CZ741" s="46"/>
      <c r="DM741" s="46"/>
      <c r="DZ741" s="46"/>
      <c r="EM741" s="46"/>
      <c r="EZ741" s="46"/>
    </row>
    <row r="742" spans="13:156" ht="12.75" customHeight="1" x14ac:dyDescent="0.2">
      <c r="M742" s="46"/>
      <c r="Z742" s="46"/>
      <c r="AM742" s="46"/>
      <c r="AZ742" s="46"/>
      <c r="BM742" s="46"/>
      <c r="BZ742" s="46"/>
      <c r="CM742" s="46"/>
      <c r="CZ742" s="46"/>
      <c r="DM742" s="46"/>
      <c r="DZ742" s="46"/>
      <c r="EM742" s="46"/>
      <c r="EZ742" s="46"/>
    </row>
    <row r="743" spans="13:156" ht="12.75" customHeight="1" x14ac:dyDescent="0.2">
      <c r="M743" s="46"/>
      <c r="Z743" s="46"/>
      <c r="AM743" s="46"/>
      <c r="AZ743" s="46"/>
      <c r="BM743" s="46"/>
      <c r="BZ743" s="46"/>
      <c r="CM743" s="46"/>
      <c r="CZ743" s="46"/>
      <c r="DM743" s="46"/>
      <c r="DZ743" s="46"/>
      <c r="EM743" s="46"/>
      <c r="EZ743" s="46"/>
    </row>
    <row r="744" spans="13:156" ht="12.75" customHeight="1" x14ac:dyDescent="0.2">
      <c r="M744" s="46"/>
      <c r="Z744" s="46"/>
      <c r="AM744" s="46"/>
      <c r="AZ744" s="46"/>
      <c r="BM744" s="46"/>
      <c r="BZ744" s="46"/>
      <c r="CM744" s="46"/>
      <c r="CZ744" s="46"/>
      <c r="DM744" s="46"/>
      <c r="DZ744" s="46"/>
      <c r="EM744" s="46"/>
      <c r="EZ744" s="46"/>
    </row>
    <row r="745" spans="13:156" ht="12.75" customHeight="1" x14ac:dyDescent="0.2">
      <c r="M745" s="46"/>
      <c r="Z745" s="46"/>
      <c r="AM745" s="46"/>
      <c r="AZ745" s="46"/>
      <c r="BM745" s="46"/>
      <c r="BZ745" s="46"/>
      <c r="CM745" s="46"/>
      <c r="CZ745" s="46"/>
      <c r="DM745" s="46"/>
      <c r="DZ745" s="46"/>
      <c r="EM745" s="46"/>
      <c r="EZ745" s="46"/>
    </row>
    <row r="746" spans="13:156" ht="12.75" customHeight="1" x14ac:dyDescent="0.2">
      <c r="M746" s="46"/>
      <c r="Z746" s="46"/>
      <c r="AM746" s="46"/>
      <c r="AZ746" s="46"/>
      <c r="BM746" s="46"/>
      <c r="BZ746" s="46"/>
      <c r="CM746" s="46"/>
      <c r="CZ746" s="46"/>
      <c r="DM746" s="46"/>
      <c r="DZ746" s="46"/>
      <c r="EM746" s="46"/>
      <c r="EZ746" s="46"/>
    </row>
    <row r="747" spans="13:156" ht="12.75" customHeight="1" x14ac:dyDescent="0.2">
      <c r="M747" s="46"/>
      <c r="Z747" s="46"/>
      <c r="AM747" s="46"/>
      <c r="AZ747" s="46"/>
      <c r="BM747" s="46"/>
      <c r="BZ747" s="46"/>
      <c r="CM747" s="46"/>
      <c r="CZ747" s="46"/>
      <c r="DM747" s="46"/>
      <c r="DZ747" s="46"/>
      <c r="EM747" s="46"/>
      <c r="EZ747" s="46"/>
    </row>
    <row r="748" spans="13:156" ht="12.75" customHeight="1" x14ac:dyDescent="0.2">
      <c r="M748" s="46"/>
      <c r="Z748" s="46"/>
      <c r="AM748" s="46"/>
      <c r="AZ748" s="46"/>
      <c r="BM748" s="46"/>
      <c r="BZ748" s="46"/>
      <c r="CM748" s="46"/>
      <c r="CZ748" s="46"/>
      <c r="DM748" s="46"/>
      <c r="DZ748" s="46"/>
      <c r="EM748" s="46"/>
      <c r="EZ748" s="46"/>
    </row>
    <row r="749" spans="13:156" ht="12.75" customHeight="1" x14ac:dyDescent="0.2">
      <c r="M749" s="46"/>
      <c r="Z749" s="46"/>
      <c r="AM749" s="46"/>
      <c r="AZ749" s="46"/>
      <c r="BM749" s="46"/>
      <c r="BZ749" s="46"/>
      <c r="CM749" s="46"/>
      <c r="CZ749" s="46"/>
      <c r="DM749" s="46"/>
      <c r="DZ749" s="46"/>
      <c r="EM749" s="46"/>
      <c r="EZ749" s="46"/>
    </row>
    <row r="750" spans="13:156" ht="12.75" customHeight="1" x14ac:dyDescent="0.2">
      <c r="M750" s="46"/>
      <c r="Z750" s="46"/>
      <c r="AM750" s="46"/>
      <c r="AZ750" s="46"/>
      <c r="BM750" s="46"/>
      <c r="BZ750" s="46"/>
      <c r="CM750" s="46"/>
      <c r="CZ750" s="46"/>
      <c r="DM750" s="46"/>
      <c r="DZ750" s="46"/>
      <c r="EM750" s="46"/>
      <c r="EZ750" s="46"/>
    </row>
    <row r="751" spans="13:156" ht="12.75" customHeight="1" x14ac:dyDescent="0.2">
      <c r="M751" s="46"/>
      <c r="Z751" s="46"/>
      <c r="AM751" s="46"/>
      <c r="AZ751" s="46"/>
      <c r="BM751" s="46"/>
      <c r="BZ751" s="46"/>
      <c r="CM751" s="46"/>
      <c r="CZ751" s="46"/>
      <c r="DM751" s="46"/>
      <c r="DZ751" s="46"/>
      <c r="EM751" s="46"/>
      <c r="EZ751" s="46"/>
    </row>
    <row r="752" spans="13:156" ht="12.75" customHeight="1" x14ac:dyDescent="0.2">
      <c r="M752" s="46"/>
      <c r="Z752" s="46"/>
      <c r="AM752" s="46"/>
      <c r="AZ752" s="46"/>
      <c r="BM752" s="46"/>
      <c r="BZ752" s="46"/>
      <c r="CM752" s="46"/>
      <c r="CZ752" s="46"/>
      <c r="DM752" s="46"/>
      <c r="DZ752" s="46"/>
      <c r="EM752" s="46"/>
      <c r="EZ752" s="46"/>
    </row>
    <row r="753" spans="13:156" ht="12.75" customHeight="1" x14ac:dyDescent="0.2">
      <c r="M753" s="46"/>
      <c r="Z753" s="46"/>
      <c r="AM753" s="46"/>
      <c r="AZ753" s="46"/>
      <c r="BM753" s="46"/>
      <c r="BZ753" s="46"/>
      <c r="CM753" s="46"/>
      <c r="CZ753" s="46"/>
      <c r="DM753" s="46"/>
      <c r="DZ753" s="46"/>
      <c r="EM753" s="46"/>
      <c r="EZ753" s="46"/>
    </row>
    <row r="754" spans="13:156" ht="12.75" customHeight="1" x14ac:dyDescent="0.2">
      <c r="M754" s="46"/>
      <c r="Z754" s="46"/>
      <c r="AM754" s="46"/>
      <c r="AZ754" s="46"/>
      <c r="BM754" s="46"/>
      <c r="BZ754" s="46"/>
      <c r="CM754" s="46"/>
      <c r="CZ754" s="46"/>
      <c r="DM754" s="46"/>
      <c r="DZ754" s="46"/>
      <c r="EM754" s="46"/>
      <c r="EZ754" s="46"/>
    </row>
    <row r="755" spans="13:156" ht="12.75" customHeight="1" x14ac:dyDescent="0.2">
      <c r="M755" s="46"/>
      <c r="Z755" s="46"/>
      <c r="AM755" s="46"/>
      <c r="AZ755" s="46"/>
      <c r="BM755" s="46"/>
      <c r="BZ755" s="46"/>
      <c r="CM755" s="46"/>
      <c r="CZ755" s="46"/>
      <c r="DM755" s="46"/>
      <c r="DZ755" s="46"/>
      <c r="EM755" s="46"/>
      <c r="EZ755" s="46"/>
    </row>
    <row r="756" spans="13:156" ht="12.75" customHeight="1" x14ac:dyDescent="0.2">
      <c r="M756" s="46"/>
      <c r="Z756" s="46"/>
      <c r="AM756" s="46"/>
      <c r="AZ756" s="46"/>
      <c r="BM756" s="46"/>
      <c r="BZ756" s="46"/>
      <c r="CM756" s="46"/>
      <c r="CZ756" s="46"/>
      <c r="DM756" s="46"/>
      <c r="DZ756" s="46"/>
      <c r="EM756" s="46"/>
      <c r="EZ756" s="46"/>
    </row>
    <row r="757" spans="13:156" ht="12.75" customHeight="1" x14ac:dyDescent="0.2">
      <c r="M757" s="46"/>
      <c r="Z757" s="46"/>
      <c r="AM757" s="46"/>
      <c r="AZ757" s="46"/>
      <c r="BM757" s="46"/>
      <c r="BZ757" s="46"/>
      <c r="CM757" s="46"/>
      <c r="CZ757" s="46"/>
      <c r="DM757" s="46"/>
      <c r="DZ757" s="46"/>
      <c r="EM757" s="46"/>
      <c r="EZ757" s="46"/>
    </row>
    <row r="758" spans="13:156" ht="12.75" customHeight="1" x14ac:dyDescent="0.2">
      <c r="M758" s="46"/>
      <c r="Z758" s="46"/>
      <c r="AM758" s="46"/>
      <c r="AZ758" s="46"/>
      <c r="BM758" s="46"/>
      <c r="BZ758" s="46"/>
      <c r="CM758" s="46"/>
      <c r="CZ758" s="46"/>
      <c r="DM758" s="46"/>
      <c r="DZ758" s="46"/>
      <c r="EM758" s="46"/>
      <c r="EZ758" s="46"/>
    </row>
    <row r="759" spans="13:156" ht="12.75" customHeight="1" x14ac:dyDescent="0.2">
      <c r="M759" s="46"/>
      <c r="Z759" s="46"/>
      <c r="AM759" s="46"/>
      <c r="AZ759" s="46"/>
      <c r="BM759" s="46"/>
      <c r="BZ759" s="46"/>
      <c r="CM759" s="46"/>
      <c r="CZ759" s="46"/>
      <c r="DM759" s="46"/>
      <c r="DZ759" s="46"/>
      <c r="EM759" s="46"/>
      <c r="EZ759" s="46"/>
    </row>
    <row r="760" spans="13:156" ht="12.75" customHeight="1" x14ac:dyDescent="0.2">
      <c r="M760" s="46"/>
      <c r="Z760" s="46"/>
      <c r="AM760" s="46"/>
      <c r="AZ760" s="46"/>
      <c r="BM760" s="46"/>
      <c r="BZ760" s="46"/>
      <c r="CM760" s="46"/>
      <c r="CZ760" s="46"/>
      <c r="DM760" s="46"/>
      <c r="DZ760" s="46"/>
      <c r="EM760" s="46"/>
      <c r="EZ760" s="46"/>
    </row>
    <row r="761" spans="13:156" ht="12.75" customHeight="1" x14ac:dyDescent="0.2">
      <c r="M761" s="46"/>
      <c r="Z761" s="46"/>
      <c r="AM761" s="46"/>
      <c r="AZ761" s="46"/>
      <c r="BM761" s="46"/>
      <c r="BZ761" s="46"/>
      <c r="CM761" s="46"/>
      <c r="CZ761" s="46"/>
      <c r="DM761" s="46"/>
      <c r="DZ761" s="46"/>
      <c r="EM761" s="46"/>
      <c r="EZ761" s="46"/>
    </row>
    <row r="762" spans="13:156" ht="12.75" customHeight="1" x14ac:dyDescent="0.2">
      <c r="M762" s="46"/>
      <c r="Z762" s="46"/>
      <c r="AM762" s="46"/>
      <c r="AZ762" s="46"/>
      <c r="BM762" s="46"/>
      <c r="BZ762" s="46"/>
      <c r="CM762" s="46"/>
      <c r="CZ762" s="46"/>
      <c r="DM762" s="46"/>
      <c r="DZ762" s="46"/>
      <c r="EM762" s="46"/>
      <c r="EZ762" s="46"/>
    </row>
    <row r="763" spans="13:156" ht="12.75" customHeight="1" x14ac:dyDescent="0.2">
      <c r="M763" s="46"/>
      <c r="Z763" s="46"/>
      <c r="AM763" s="46"/>
      <c r="AZ763" s="46"/>
      <c r="BM763" s="46"/>
      <c r="BZ763" s="46"/>
      <c r="CM763" s="46"/>
      <c r="CZ763" s="46"/>
      <c r="DM763" s="46"/>
      <c r="DZ763" s="46"/>
      <c r="EM763" s="46"/>
      <c r="EZ763" s="46"/>
    </row>
    <row r="764" spans="13:156" ht="12.75" customHeight="1" x14ac:dyDescent="0.2">
      <c r="M764" s="46"/>
      <c r="Z764" s="46"/>
      <c r="AM764" s="46"/>
      <c r="AZ764" s="46"/>
      <c r="BM764" s="46"/>
      <c r="BZ764" s="46"/>
      <c r="CM764" s="46"/>
      <c r="CZ764" s="46"/>
      <c r="DM764" s="46"/>
      <c r="DZ764" s="46"/>
      <c r="EM764" s="46"/>
      <c r="EZ764" s="46"/>
    </row>
    <row r="765" spans="13:156" ht="12.75" customHeight="1" x14ac:dyDescent="0.2">
      <c r="M765" s="46"/>
      <c r="Z765" s="46"/>
      <c r="AM765" s="46"/>
      <c r="AZ765" s="46"/>
      <c r="BM765" s="46"/>
      <c r="BZ765" s="46"/>
      <c r="CM765" s="46"/>
      <c r="CZ765" s="46"/>
      <c r="DM765" s="46"/>
      <c r="DZ765" s="46"/>
      <c r="EM765" s="46"/>
      <c r="EZ765" s="46"/>
    </row>
    <row r="766" spans="13:156" ht="12.75" customHeight="1" x14ac:dyDescent="0.2">
      <c r="M766" s="46"/>
      <c r="Z766" s="46"/>
      <c r="AM766" s="46"/>
      <c r="AZ766" s="46"/>
      <c r="BM766" s="46"/>
      <c r="BZ766" s="46"/>
      <c r="CM766" s="46"/>
      <c r="CZ766" s="46"/>
      <c r="DM766" s="46"/>
      <c r="DZ766" s="46"/>
      <c r="EM766" s="46"/>
      <c r="EZ766" s="46"/>
    </row>
    <row r="767" spans="13:156" ht="12.75" customHeight="1" x14ac:dyDescent="0.2">
      <c r="M767" s="46"/>
      <c r="Z767" s="46"/>
      <c r="AM767" s="46"/>
      <c r="AZ767" s="46"/>
      <c r="BM767" s="46"/>
      <c r="BZ767" s="46"/>
      <c r="CM767" s="46"/>
      <c r="CZ767" s="46"/>
      <c r="DM767" s="46"/>
      <c r="DZ767" s="46"/>
      <c r="EM767" s="46"/>
      <c r="EZ767" s="46"/>
    </row>
    <row r="768" spans="13:156" ht="12.75" customHeight="1" x14ac:dyDescent="0.2">
      <c r="M768" s="46"/>
      <c r="Z768" s="46"/>
      <c r="AM768" s="46"/>
      <c r="AZ768" s="46"/>
      <c r="BM768" s="46"/>
      <c r="BZ768" s="46"/>
      <c r="CM768" s="46"/>
      <c r="CZ768" s="46"/>
      <c r="DM768" s="46"/>
      <c r="DZ768" s="46"/>
      <c r="EM768" s="46"/>
      <c r="EZ768" s="46"/>
    </row>
    <row r="769" spans="13:156" ht="12.75" customHeight="1" x14ac:dyDescent="0.2">
      <c r="M769" s="46"/>
      <c r="Z769" s="46"/>
      <c r="AM769" s="46"/>
      <c r="AZ769" s="46"/>
      <c r="BM769" s="46"/>
      <c r="BZ769" s="46"/>
      <c r="CM769" s="46"/>
      <c r="CZ769" s="46"/>
      <c r="DM769" s="46"/>
      <c r="DZ769" s="46"/>
      <c r="EM769" s="46"/>
      <c r="EZ769" s="46"/>
    </row>
    <row r="770" spans="13:156" ht="12.75" customHeight="1" x14ac:dyDescent="0.2">
      <c r="M770" s="46"/>
      <c r="Z770" s="46"/>
      <c r="AM770" s="46"/>
      <c r="AZ770" s="46"/>
      <c r="BM770" s="46"/>
      <c r="BZ770" s="46"/>
      <c r="CM770" s="46"/>
      <c r="CZ770" s="46"/>
      <c r="DM770" s="46"/>
      <c r="DZ770" s="46"/>
      <c r="EM770" s="46"/>
      <c r="EZ770" s="46"/>
    </row>
    <row r="771" spans="13:156" ht="12.75" customHeight="1" x14ac:dyDescent="0.2">
      <c r="M771" s="46"/>
      <c r="Z771" s="46"/>
      <c r="AM771" s="46"/>
      <c r="AZ771" s="46"/>
      <c r="BM771" s="46"/>
      <c r="BZ771" s="46"/>
      <c r="CM771" s="46"/>
      <c r="CZ771" s="46"/>
      <c r="DM771" s="46"/>
      <c r="DZ771" s="46"/>
      <c r="EM771" s="46"/>
      <c r="EZ771" s="46"/>
    </row>
    <row r="772" spans="13:156" ht="12.75" customHeight="1" x14ac:dyDescent="0.2">
      <c r="M772" s="46"/>
      <c r="Z772" s="46"/>
      <c r="AM772" s="46"/>
      <c r="AZ772" s="46"/>
      <c r="BM772" s="46"/>
      <c r="BZ772" s="46"/>
      <c r="CM772" s="46"/>
      <c r="CZ772" s="46"/>
      <c r="DM772" s="46"/>
      <c r="DZ772" s="46"/>
      <c r="EM772" s="46"/>
      <c r="EZ772" s="46"/>
    </row>
    <row r="773" spans="13:156" ht="12.75" customHeight="1" x14ac:dyDescent="0.2">
      <c r="M773" s="46"/>
      <c r="Z773" s="46"/>
      <c r="AM773" s="46"/>
      <c r="AZ773" s="46"/>
      <c r="BM773" s="46"/>
      <c r="BZ773" s="46"/>
      <c r="CM773" s="46"/>
      <c r="CZ773" s="46"/>
      <c r="DM773" s="46"/>
      <c r="DZ773" s="46"/>
      <c r="EM773" s="46"/>
      <c r="EZ773" s="46"/>
    </row>
    <row r="774" spans="13:156" ht="12.75" customHeight="1" x14ac:dyDescent="0.2">
      <c r="M774" s="46"/>
      <c r="Z774" s="46"/>
      <c r="AM774" s="46"/>
      <c r="AZ774" s="46"/>
      <c r="BM774" s="46"/>
      <c r="BZ774" s="46"/>
      <c r="CM774" s="46"/>
      <c r="CZ774" s="46"/>
      <c r="DM774" s="46"/>
      <c r="DZ774" s="46"/>
      <c r="EM774" s="46"/>
      <c r="EZ774" s="46"/>
    </row>
    <row r="775" spans="13:156" ht="12.75" customHeight="1" x14ac:dyDescent="0.2">
      <c r="M775" s="46"/>
      <c r="Z775" s="46"/>
      <c r="AM775" s="46"/>
      <c r="AZ775" s="46"/>
      <c r="BM775" s="46"/>
      <c r="BZ775" s="46"/>
      <c r="CM775" s="46"/>
      <c r="CZ775" s="46"/>
      <c r="DM775" s="46"/>
      <c r="DZ775" s="46"/>
      <c r="EM775" s="46"/>
      <c r="EZ775" s="46"/>
    </row>
    <row r="776" spans="13:156" ht="12.75" customHeight="1" x14ac:dyDescent="0.2">
      <c r="M776" s="46"/>
      <c r="Z776" s="46"/>
      <c r="AM776" s="46"/>
      <c r="AZ776" s="46"/>
      <c r="BM776" s="46"/>
      <c r="BZ776" s="46"/>
      <c r="CM776" s="46"/>
      <c r="CZ776" s="46"/>
      <c r="DM776" s="46"/>
      <c r="DZ776" s="46"/>
      <c r="EM776" s="46"/>
      <c r="EZ776" s="46"/>
    </row>
    <row r="777" spans="13:156" ht="12.75" customHeight="1" x14ac:dyDescent="0.2">
      <c r="M777" s="46"/>
      <c r="Z777" s="46"/>
      <c r="AM777" s="46"/>
      <c r="AZ777" s="46"/>
      <c r="BM777" s="46"/>
      <c r="BZ777" s="46"/>
      <c r="CM777" s="46"/>
      <c r="CZ777" s="46"/>
      <c r="DM777" s="46"/>
      <c r="DZ777" s="46"/>
      <c r="EM777" s="46"/>
      <c r="EZ777" s="46"/>
    </row>
    <row r="778" spans="13:156" ht="12.75" customHeight="1" x14ac:dyDescent="0.2">
      <c r="M778" s="46"/>
      <c r="Z778" s="46"/>
      <c r="AM778" s="46"/>
      <c r="AZ778" s="46"/>
      <c r="BM778" s="46"/>
      <c r="BZ778" s="46"/>
      <c r="CM778" s="46"/>
      <c r="CZ778" s="46"/>
      <c r="DM778" s="46"/>
      <c r="DZ778" s="46"/>
      <c r="EM778" s="46"/>
      <c r="EZ778" s="46"/>
    </row>
    <row r="779" spans="13:156" ht="12.75" customHeight="1" x14ac:dyDescent="0.2">
      <c r="M779" s="46"/>
      <c r="Z779" s="46"/>
      <c r="AM779" s="46"/>
      <c r="AZ779" s="46"/>
      <c r="BM779" s="46"/>
      <c r="BZ779" s="46"/>
      <c r="CM779" s="46"/>
      <c r="CZ779" s="46"/>
      <c r="DM779" s="46"/>
      <c r="DZ779" s="46"/>
      <c r="EM779" s="46"/>
      <c r="EZ779" s="46"/>
    </row>
    <row r="780" spans="13:156" ht="12.75" customHeight="1" x14ac:dyDescent="0.2">
      <c r="M780" s="46"/>
      <c r="Z780" s="46"/>
      <c r="AM780" s="46"/>
      <c r="AZ780" s="46"/>
      <c r="BM780" s="46"/>
      <c r="BZ780" s="46"/>
      <c r="CM780" s="46"/>
      <c r="CZ780" s="46"/>
      <c r="DM780" s="46"/>
      <c r="DZ780" s="46"/>
      <c r="EM780" s="46"/>
      <c r="EZ780" s="46"/>
    </row>
    <row r="781" spans="13:156" ht="12.75" customHeight="1" x14ac:dyDescent="0.2">
      <c r="M781" s="46"/>
      <c r="Z781" s="46"/>
      <c r="AM781" s="46"/>
      <c r="AZ781" s="46"/>
      <c r="BM781" s="46"/>
      <c r="BZ781" s="46"/>
      <c r="CM781" s="46"/>
      <c r="CZ781" s="46"/>
      <c r="DM781" s="46"/>
      <c r="DZ781" s="46"/>
      <c r="EM781" s="46"/>
      <c r="EZ781" s="46"/>
    </row>
    <row r="782" spans="13:156" ht="12.75" customHeight="1" x14ac:dyDescent="0.2">
      <c r="M782" s="46"/>
      <c r="Z782" s="46"/>
      <c r="AM782" s="46"/>
      <c r="AZ782" s="46"/>
      <c r="BM782" s="46"/>
      <c r="BZ782" s="46"/>
      <c r="CM782" s="46"/>
      <c r="CZ782" s="46"/>
      <c r="DM782" s="46"/>
      <c r="DZ782" s="46"/>
      <c r="EM782" s="46"/>
      <c r="EZ782" s="46"/>
    </row>
    <row r="783" spans="13:156" ht="12.75" customHeight="1" x14ac:dyDescent="0.2">
      <c r="M783" s="46"/>
      <c r="Z783" s="46"/>
      <c r="AM783" s="46"/>
      <c r="AZ783" s="46"/>
      <c r="BM783" s="46"/>
      <c r="BZ783" s="46"/>
      <c r="CM783" s="46"/>
      <c r="CZ783" s="46"/>
      <c r="DM783" s="46"/>
      <c r="DZ783" s="46"/>
      <c r="EM783" s="46"/>
      <c r="EZ783" s="46"/>
    </row>
    <row r="784" spans="13:156" ht="12.75" customHeight="1" x14ac:dyDescent="0.2">
      <c r="M784" s="46"/>
      <c r="Z784" s="46"/>
      <c r="AM784" s="46"/>
      <c r="AZ784" s="46"/>
      <c r="BM784" s="46"/>
      <c r="BZ784" s="46"/>
      <c r="CM784" s="46"/>
      <c r="CZ784" s="46"/>
      <c r="DM784" s="46"/>
      <c r="DZ784" s="46"/>
      <c r="EM784" s="46"/>
      <c r="EZ784" s="46"/>
    </row>
    <row r="785" spans="13:156" ht="12.75" customHeight="1" x14ac:dyDescent="0.2">
      <c r="M785" s="46"/>
      <c r="Z785" s="46"/>
      <c r="AM785" s="46"/>
      <c r="AZ785" s="46"/>
      <c r="BM785" s="46"/>
      <c r="BZ785" s="46"/>
      <c r="CM785" s="46"/>
      <c r="CZ785" s="46"/>
      <c r="DM785" s="46"/>
      <c r="DZ785" s="46"/>
      <c r="EM785" s="46"/>
      <c r="EZ785" s="46"/>
    </row>
    <row r="786" spans="13:156" ht="12.75" customHeight="1" x14ac:dyDescent="0.2">
      <c r="M786" s="46"/>
      <c r="Z786" s="46"/>
      <c r="AM786" s="46"/>
      <c r="AZ786" s="46"/>
      <c r="BM786" s="46"/>
      <c r="BZ786" s="46"/>
      <c r="CM786" s="46"/>
      <c r="CZ786" s="46"/>
      <c r="DM786" s="46"/>
      <c r="DZ786" s="46"/>
      <c r="EM786" s="46"/>
      <c r="EZ786" s="46"/>
    </row>
    <row r="787" spans="13:156" ht="12.75" customHeight="1" x14ac:dyDescent="0.2">
      <c r="M787" s="46"/>
      <c r="Z787" s="46"/>
      <c r="AM787" s="46"/>
      <c r="AZ787" s="46"/>
      <c r="BM787" s="46"/>
      <c r="BZ787" s="46"/>
      <c r="CM787" s="46"/>
      <c r="CZ787" s="46"/>
      <c r="DM787" s="46"/>
      <c r="DZ787" s="46"/>
      <c r="EM787" s="46"/>
      <c r="EZ787" s="46"/>
    </row>
    <row r="788" spans="13:156" ht="12.75" customHeight="1" x14ac:dyDescent="0.2">
      <c r="M788" s="46"/>
      <c r="Z788" s="46"/>
      <c r="AM788" s="46"/>
      <c r="AZ788" s="46"/>
      <c r="BM788" s="46"/>
      <c r="BZ788" s="46"/>
      <c r="CM788" s="46"/>
      <c r="CZ788" s="46"/>
      <c r="DM788" s="46"/>
      <c r="DZ788" s="46"/>
      <c r="EM788" s="46"/>
      <c r="EZ788" s="46"/>
    </row>
    <row r="789" spans="13:156" ht="12.75" customHeight="1" x14ac:dyDescent="0.2">
      <c r="M789" s="46"/>
      <c r="Z789" s="46"/>
      <c r="AM789" s="46"/>
      <c r="AZ789" s="46"/>
      <c r="BM789" s="46"/>
      <c r="BZ789" s="46"/>
      <c r="CM789" s="46"/>
      <c r="CZ789" s="46"/>
      <c r="DM789" s="46"/>
      <c r="DZ789" s="46"/>
      <c r="EM789" s="46"/>
      <c r="EZ789" s="46"/>
    </row>
    <row r="790" spans="13:156" ht="12.75" customHeight="1" x14ac:dyDescent="0.2">
      <c r="M790" s="46"/>
      <c r="Z790" s="46"/>
      <c r="AM790" s="46"/>
      <c r="AZ790" s="46"/>
      <c r="BM790" s="46"/>
      <c r="BZ790" s="46"/>
      <c r="CM790" s="46"/>
      <c r="CZ790" s="46"/>
      <c r="DM790" s="46"/>
      <c r="DZ790" s="46"/>
      <c r="EM790" s="46"/>
      <c r="EZ790" s="46"/>
    </row>
    <row r="791" spans="13:156" ht="12.75" customHeight="1" x14ac:dyDescent="0.2">
      <c r="M791" s="46"/>
      <c r="Z791" s="46"/>
      <c r="AM791" s="46"/>
      <c r="AZ791" s="46"/>
      <c r="BM791" s="46"/>
      <c r="BZ791" s="46"/>
      <c r="CM791" s="46"/>
      <c r="CZ791" s="46"/>
      <c r="DM791" s="46"/>
      <c r="DZ791" s="46"/>
      <c r="EM791" s="46"/>
      <c r="EZ791" s="46"/>
    </row>
    <row r="792" spans="13:156" ht="12.75" customHeight="1" x14ac:dyDescent="0.2">
      <c r="M792" s="46"/>
      <c r="Z792" s="46"/>
      <c r="AM792" s="46"/>
      <c r="AZ792" s="46"/>
      <c r="BM792" s="46"/>
      <c r="BZ792" s="46"/>
      <c r="CM792" s="46"/>
      <c r="CZ792" s="46"/>
      <c r="DM792" s="46"/>
      <c r="DZ792" s="46"/>
      <c r="EM792" s="46"/>
      <c r="EZ792" s="46"/>
    </row>
    <row r="793" spans="13:156" ht="12.75" customHeight="1" x14ac:dyDescent="0.2">
      <c r="M793" s="46"/>
      <c r="Z793" s="46"/>
      <c r="AM793" s="46"/>
      <c r="AZ793" s="46"/>
      <c r="BM793" s="46"/>
      <c r="BZ793" s="46"/>
      <c r="CM793" s="46"/>
      <c r="CZ793" s="46"/>
      <c r="DM793" s="46"/>
      <c r="DZ793" s="46"/>
      <c r="EM793" s="46"/>
      <c r="EZ793" s="46"/>
    </row>
    <row r="794" spans="13:156" ht="12.75" customHeight="1" x14ac:dyDescent="0.2">
      <c r="M794" s="46"/>
      <c r="Z794" s="46"/>
      <c r="AM794" s="46"/>
      <c r="AZ794" s="46"/>
      <c r="BM794" s="46"/>
      <c r="BZ794" s="46"/>
      <c r="CM794" s="46"/>
      <c r="CZ794" s="46"/>
      <c r="DM794" s="46"/>
      <c r="DZ794" s="46"/>
      <c r="EM794" s="46"/>
      <c r="EZ794" s="46"/>
    </row>
    <row r="795" spans="13:156" ht="12.75" customHeight="1" x14ac:dyDescent="0.2">
      <c r="M795" s="46"/>
      <c r="Z795" s="46"/>
      <c r="AM795" s="46"/>
      <c r="AZ795" s="46"/>
      <c r="BM795" s="46"/>
      <c r="BZ795" s="46"/>
      <c r="CM795" s="46"/>
      <c r="CZ795" s="46"/>
      <c r="DM795" s="46"/>
      <c r="DZ795" s="46"/>
      <c r="EM795" s="46"/>
      <c r="EZ795" s="46"/>
    </row>
    <row r="796" spans="13:156" ht="12.75" customHeight="1" x14ac:dyDescent="0.2">
      <c r="M796" s="46"/>
      <c r="Z796" s="46"/>
      <c r="AM796" s="46"/>
      <c r="AZ796" s="46"/>
      <c r="BM796" s="46"/>
      <c r="BZ796" s="46"/>
      <c r="CM796" s="46"/>
      <c r="CZ796" s="46"/>
      <c r="DM796" s="46"/>
      <c r="DZ796" s="46"/>
      <c r="EM796" s="46"/>
      <c r="EZ796" s="46"/>
    </row>
    <row r="797" spans="13:156" ht="12.75" customHeight="1" x14ac:dyDescent="0.2">
      <c r="M797" s="46"/>
      <c r="Z797" s="46"/>
      <c r="AM797" s="46"/>
      <c r="AZ797" s="46"/>
      <c r="BM797" s="46"/>
      <c r="BZ797" s="46"/>
      <c r="CM797" s="46"/>
      <c r="CZ797" s="46"/>
      <c r="DM797" s="46"/>
      <c r="DZ797" s="46"/>
      <c r="EM797" s="46"/>
      <c r="EZ797" s="46"/>
    </row>
    <row r="798" spans="13:156" ht="12.75" customHeight="1" x14ac:dyDescent="0.2">
      <c r="M798" s="46"/>
      <c r="Z798" s="46"/>
      <c r="AM798" s="46"/>
      <c r="AZ798" s="46"/>
      <c r="BM798" s="46"/>
      <c r="BZ798" s="46"/>
      <c r="CM798" s="46"/>
      <c r="CZ798" s="46"/>
      <c r="DM798" s="46"/>
      <c r="DZ798" s="46"/>
      <c r="EM798" s="46"/>
      <c r="EZ798" s="46"/>
    </row>
    <row r="799" spans="13:156" ht="12.75" customHeight="1" x14ac:dyDescent="0.2">
      <c r="M799" s="46"/>
      <c r="Z799" s="46"/>
      <c r="AM799" s="46"/>
      <c r="AZ799" s="46"/>
      <c r="BM799" s="46"/>
      <c r="BZ799" s="46"/>
      <c r="CM799" s="46"/>
      <c r="CZ799" s="46"/>
      <c r="DM799" s="46"/>
      <c r="DZ799" s="46"/>
      <c r="EM799" s="46"/>
      <c r="EZ799" s="46"/>
    </row>
    <row r="800" spans="13:156" ht="12.75" customHeight="1" x14ac:dyDescent="0.2">
      <c r="M800" s="46"/>
      <c r="Z800" s="46"/>
      <c r="AM800" s="46"/>
      <c r="AZ800" s="46"/>
      <c r="BM800" s="46"/>
      <c r="BZ800" s="46"/>
      <c r="CM800" s="46"/>
      <c r="CZ800" s="46"/>
      <c r="DM800" s="46"/>
      <c r="DZ800" s="46"/>
      <c r="EM800" s="46"/>
      <c r="EZ800" s="46"/>
    </row>
    <row r="801" spans="13:156" ht="12.75" customHeight="1" x14ac:dyDescent="0.2">
      <c r="M801" s="46"/>
      <c r="Z801" s="46"/>
      <c r="AM801" s="46"/>
      <c r="AZ801" s="46"/>
      <c r="BM801" s="46"/>
      <c r="BZ801" s="46"/>
      <c r="CM801" s="46"/>
      <c r="CZ801" s="46"/>
      <c r="DM801" s="46"/>
      <c r="DZ801" s="46"/>
      <c r="EM801" s="46"/>
      <c r="EZ801" s="46"/>
    </row>
    <row r="802" spans="13:156" ht="12.75" customHeight="1" x14ac:dyDescent="0.2">
      <c r="M802" s="46"/>
      <c r="Z802" s="46"/>
      <c r="AM802" s="46"/>
      <c r="AZ802" s="46"/>
      <c r="BM802" s="46"/>
      <c r="BZ802" s="46"/>
      <c r="CM802" s="46"/>
      <c r="CZ802" s="46"/>
      <c r="DM802" s="46"/>
      <c r="DZ802" s="46"/>
      <c r="EM802" s="46"/>
      <c r="EZ802" s="46"/>
    </row>
    <row r="803" spans="13:156" ht="12.75" customHeight="1" x14ac:dyDescent="0.2">
      <c r="M803" s="46"/>
      <c r="Z803" s="46"/>
      <c r="AM803" s="46"/>
      <c r="AZ803" s="46"/>
      <c r="BM803" s="46"/>
      <c r="BZ803" s="46"/>
      <c r="CM803" s="46"/>
      <c r="CZ803" s="46"/>
      <c r="DM803" s="46"/>
      <c r="DZ803" s="46"/>
      <c r="EM803" s="46"/>
      <c r="EZ803" s="46"/>
    </row>
    <row r="804" spans="13:156" ht="12.75" customHeight="1" x14ac:dyDescent="0.2">
      <c r="M804" s="46"/>
      <c r="Z804" s="46"/>
      <c r="AM804" s="46"/>
      <c r="AZ804" s="46"/>
      <c r="BM804" s="46"/>
      <c r="BZ804" s="46"/>
      <c r="CM804" s="46"/>
      <c r="CZ804" s="46"/>
      <c r="DM804" s="46"/>
      <c r="DZ804" s="46"/>
      <c r="EM804" s="46"/>
      <c r="EZ804" s="46"/>
    </row>
    <row r="805" spans="13:156" ht="12.75" customHeight="1" x14ac:dyDescent="0.2">
      <c r="M805" s="46"/>
      <c r="Z805" s="46"/>
      <c r="AM805" s="46"/>
      <c r="AZ805" s="46"/>
      <c r="BM805" s="46"/>
      <c r="BZ805" s="46"/>
      <c r="CM805" s="46"/>
      <c r="CZ805" s="46"/>
      <c r="DM805" s="46"/>
      <c r="DZ805" s="46"/>
      <c r="EM805" s="46"/>
      <c r="EZ805" s="46"/>
    </row>
    <row r="806" spans="13:156" ht="12.75" customHeight="1" x14ac:dyDescent="0.2">
      <c r="M806" s="46"/>
      <c r="Z806" s="46"/>
      <c r="AM806" s="46"/>
      <c r="AZ806" s="46"/>
      <c r="BM806" s="46"/>
      <c r="BZ806" s="46"/>
      <c r="CM806" s="46"/>
      <c r="CZ806" s="46"/>
      <c r="DM806" s="46"/>
      <c r="DZ806" s="46"/>
      <c r="EM806" s="46"/>
      <c r="EZ806" s="46"/>
    </row>
    <row r="807" spans="13:156" ht="12.75" customHeight="1" x14ac:dyDescent="0.2">
      <c r="M807" s="46"/>
      <c r="Z807" s="46"/>
      <c r="AM807" s="46"/>
      <c r="AZ807" s="46"/>
      <c r="BM807" s="46"/>
      <c r="BZ807" s="46"/>
      <c r="CM807" s="46"/>
      <c r="CZ807" s="46"/>
      <c r="DM807" s="46"/>
      <c r="DZ807" s="46"/>
      <c r="EM807" s="46"/>
      <c r="EZ807" s="46"/>
    </row>
    <row r="808" spans="13:156" ht="12.75" customHeight="1" x14ac:dyDescent="0.2">
      <c r="M808" s="46"/>
      <c r="Z808" s="46"/>
      <c r="AM808" s="46"/>
      <c r="AZ808" s="46"/>
      <c r="BM808" s="46"/>
      <c r="BZ808" s="46"/>
      <c r="CM808" s="46"/>
      <c r="CZ808" s="46"/>
      <c r="DM808" s="46"/>
      <c r="DZ808" s="46"/>
      <c r="EM808" s="46"/>
      <c r="EZ808" s="46"/>
    </row>
    <row r="809" spans="13:156" ht="12.75" customHeight="1" x14ac:dyDescent="0.2">
      <c r="M809" s="46"/>
      <c r="Z809" s="46"/>
      <c r="AM809" s="46"/>
      <c r="AZ809" s="46"/>
      <c r="BM809" s="46"/>
      <c r="BZ809" s="46"/>
      <c r="CM809" s="46"/>
      <c r="CZ809" s="46"/>
      <c r="DM809" s="46"/>
      <c r="DZ809" s="46"/>
      <c r="EM809" s="46"/>
      <c r="EZ809" s="46"/>
    </row>
    <row r="810" spans="13:156" ht="12.75" customHeight="1" x14ac:dyDescent="0.2">
      <c r="M810" s="46"/>
      <c r="Z810" s="46"/>
      <c r="AM810" s="46"/>
      <c r="AZ810" s="46"/>
      <c r="BM810" s="46"/>
      <c r="BZ810" s="46"/>
      <c r="CM810" s="46"/>
      <c r="CZ810" s="46"/>
      <c r="DM810" s="46"/>
      <c r="DZ810" s="46"/>
      <c r="EM810" s="46"/>
      <c r="EZ810" s="46"/>
    </row>
    <row r="811" spans="13:156" ht="12.75" customHeight="1" x14ac:dyDescent="0.2">
      <c r="M811" s="46"/>
      <c r="Z811" s="46"/>
      <c r="AM811" s="46"/>
      <c r="AZ811" s="46"/>
      <c r="BM811" s="46"/>
      <c r="BZ811" s="46"/>
      <c r="CM811" s="46"/>
      <c r="CZ811" s="46"/>
      <c r="DM811" s="46"/>
      <c r="DZ811" s="46"/>
      <c r="EM811" s="46"/>
      <c r="EZ811" s="46"/>
    </row>
    <row r="812" spans="13:156" ht="12.75" customHeight="1" x14ac:dyDescent="0.2">
      <c r="M812" s="46"/>
      <c r="Z812" s="46"/>
      <c r="AM812" s="46"/>
      <c r="AZ812" s="46"/>
      <c r="BM812" s="46"/>
      <c r="BZ812" s="46"/>
      <c r="CM812" s="46"/>
      <c r="CZ812" s="46"/>
      <c r="DM812" s="46"/>
      <c r="DZ812" s="46"/>
      <c r="EM812" s="46"/>
      <c r="EZ812" s="46"/>
    </row>
    <row r="813" spans="13:156" ht="12.75" customHeight="1" x14ac:dyDescent="0.2">
      <c r="M813" s="46"/>
      <c r="Z813" s="46"/>
      <c r="AM813" s="46"/>
      <c r="AZ813" s="46"/>
      <c r="BM813" s="46"/>
      <c r="BZ813" s="46"/>
      <c r="CM813" s="46"/>
      <c r="CZ813" s="46"/>
      <c r="DM813" s="46"/>
      <c r="DZ813" s="46"/>
      <c r="EM813" s="46"/>
      <c r="EZ813" s="46"/>
    </row>
    <row r="814" spans="13:156" ht="12.75" customHeight="1" x14ac:dyDescent="0.2">
      <c r="M814" s="46"/>
      <c r="Z814" s="46"/>
      <c r="AM814" s="46"/>
      <c r="AZ814" s="46"/>
      <c r="BM814" s="46"/>
      <c r="BZ814" s="46"/>
      <c r="CM814" s="46"/>
      <c r="CZ814" s="46"/>
      <c r="DM814" s="46"/>
      <c r="DZ814" s="46"/>
      <c r="EM814" s="46"/>
      <c r="EZ814" s="46"/>
    </row>
    <row r="815" spans="13:156" ht="12.75" customHeight="1" x14ac:dyDescent="0.2">
      <c r="M815" s="46"/>
      <c r="Z815" s="46"/>
      <c r="AM815" s="46"/>
      <c r="AZ815" s="46"/>
      <c r="BM815" s="46"/>
      <c r="BZ815" s="46"/>
      <c r="CM815" s="46"/>
      <c r="CZ815" s="46"/>
      <c r="DM815" s="46"/>
      <c r="DZ815" s="46"/>
      <c r="EM815" s="46"/>
      <c r="EZ815" s="46"/>
    </row>
    <row r="816" spans="13:156" ht="12.75" customHeight="1" x14ac:dyDescent="0.2">
      <c r="M816" s="46"/>
      <c r="Z816" s="46"/>
      <c r="AM816" s="46"/>
      <c r="AZ816" s="46"/>
      <c r="BM816" s="46"/>
      <c r="BZ816" s="46"/>
      <c r="CM816" s="46"/>
      <c r="CZ816" s="46"/>
      <c r="DM816" s="46"/>
      <c r="DZ816" s="46"/>
      <c r="EM816" s="46"/>
      <c r="EZ816" s="46"/>
    </row>
    <row r="817" spans="13:156" ht="12.75" customHeight="1" x14ac:dyDescent="0.2">
      <c r="M817" s="46"/>
      <c r="Z817" s="46"/>
      <c r="AM817" s="46"/>
      <c r="AZ817" s="46"/>
      <c r="BM817" s="46"/>
      <c r="BZ817" s="46"/>
      <c r="CM817" s="46"/>
      <c r="CZ817" s="46"/>
      <c r="DM817" s="46"/>
      <c r="DZ817" s="46"/>
      <c r="EM817" s="46"/>
      <c r="EZ817" s="46"/>
    </row>
    <row r="818" spans="13:156" ht="12.75" customHeight="1" x14ac:dyDescent="0.2">
      <c r="M818" s="46"/>
      <c r="Z818" s="46"/>
      <c r="AM818" s="46"/>
      <c r="AZ818" s="46"/>
      <c r="BM818" s="46"/>
      <c r="BZ818" s="46"/>
      <c r="CM818" s="46"/>
      <c r="CZ818" s="46"/>
      <c r="DM818" s="46"/>
      <c r="DZ818" s="46"/>
      <c r="EM818" s="46"/>
      <c r="EZ818" s="46"/>
    </row>
    <row r="819" spans="13:156" ht="12.75" customHeight="1" x14ac:dyDescent="0.2">
      <c r="M819" s="46"/>
      <c r="Z819" s="46"/>
      <c r="AM819" s="46"/>
      <c r="AZ819" s="46"/>
      <c r="BM819" s="46"/>
      <c r="BZ819" s="46"/>
      <c r="CM819" s="46"/>
      <c r="CZ819" s="46"/>
      <c r="DM819" s="46"/>
      <c r="DZ819" s="46"/>
      <c r="EM819" s="46"/>
      <c r="EZ819" s="46"/>
    </row>
    <row r="820" spans="13:156" ht="12.75" customHeight="1" x14ac:dyDescent="0.2">
      <c r="M820" s="46"/>
      <c r="Z820" s="46"/>
      <c r="AM820" s="46"/>
      <c r="AZ820" s="46"/>
      <c r="BM820" s="46"/>
      <c r="BZ820" s="46"/>
      <c r="CM820" s="46"/>
      <c r="CZ820" s="46"/>
      <c r="DM820" s="46"/>
      <c r="DZ820" s="46"/>
      <c r="EM820" s="46"/>
      <c r="EZ820" s="46"/>
    </row>
    <row r="821" spans="13:156" ht="12.75" customHeight="1" x14ac:dyDescent="0.2">
      <c r="M821" s="46"/>
      <c r="Z821" s="46"/>
      <c r="AM821" s="46"/>
      <c r="AZ821" s="46"/>
      <c r="BM821" s="46"/>
      <c r="BZ821" s="46"/>
      <c r="CM821" s="46"/>
      <c r="CZ821" s="46"/>
      <c r="DM821" s="46"/>
      <c r="DZ821" s="46"/>
      <c r="EM821" s="46"/>
      <c r="EZ821" s="46"/>
    </row>
    <row r="822" spans="13:156" ht="12.75" customHeight="1" x14ac:dyDescent="0.2">
      <c r="M822" s="46"/>
      <c r="Z822" s="46"/>
      <c r="AM822" s="46"/>
      <c r="AZ822" s="46"/>
      <c r="BM822" s="46"/>
      <c r="BZ822" s="46"/>
      <c r="CM822" s="46"/>
      <c r="CZ822" s="46"/>
      <c r="DM822" s="46"/>
      <c r="DZ822" s="46"/>
      <c r="EM822" s="46"/>
      <c r="EZ822" s="46"/>
    </row>
    <row r="823" spans="13:156" ht="12.75" customHeight="1" x14ac:dyDescent="0.2">
      <c r="M823" s="46"/>
      <c r="Z823" s="46"/>
      <c r="AM823" s="46"/>
      <c r="AZ823" s="46"/>
      <c r="BM823" s="46"/>
      <c r="BZ823" s="46"/>
      <c r="CM823" s="46"/>
      <c r="CZ823" s="46"/>
      <c r="DM823" s="46"/>
      <c r="DZ823" s="46"/>
      <c r="EM823" s="46"/>
      <c r="EZ823" s="46"/>
    </row>
    <row r="824" spans="13:156" ht="12.75" customHeight="1" x14ac:dyDescent="0.2">
      <c r="M824" s="46"/>
      <c r="Z824" s="46"/>
      <c r="AM824" s="46"/>
      <c r="AZ824" s="46"/>
      <c r="BM824" s="46"/>
      <c r="BZ824" s="46"/>
      <c r="CM824" s="46"/>
      <c r="CZ824" s="46"/>
      <c r="DM824" s="46"/>
      <c r="DZ824" s="46"/>
      <c r="EM824" s="46"/>
      <c r="EZ824" s="46"/>
    </row>
    <row r="825" spans="13:156" ht="12.75" customHeight="1" x14ac:dyDescent="0.2">
      <c r="M825" s="46"/>
      <c r="Z825" s="46"/>
      <c r="AM825" s="46"/>
      <c r="AZ825" s="46"/>
      <c r="BM825" s="46"/>
      <c r="BZ825" s="46"/>
      <c r="CM825" s="46"/>
      <c r="CZ825" s="46"/>
      <c r="DM825" s="46"/>
      <c r="DZ825" s="46"/>
      <c r="EM825" s="46"/>
      <c r="EZ825" s="46"/>
    </row>
    <row r="826" spans="13:156" ht="12.75" customHeight="1" x14ac:dyDescent="0.2">
      <c r="M826" s="46"/>
      <c r="Z826" s="46"/>
      <c r="AM826" s="46"/>
      <c r="AZ826" s="46"/>
      <c r="BM826" s="46"/>
      <c r="BZ826" s="46"/>
      <c r="CM826" s="46"/>
      <c r="CZ826" s="46"/>
      <c r="DM826" s="46"/>
      <c r="DZ826" s="46"/>
      <c r="EM826" s="46"/>
      <c r="EZ826" s="46"/>
    </row>
    <row r="827" spans="13:156" ht="12.75" customHeight="1" x14ac:dyDescent="0.2">
      <c r="M827" s="46"/>
      <c r="Z827" s="46"/>
      <c r="AM827" s="46"/>
      <c r="AZ827" s="46"/>
      <c r="BM827" s="46"/>
      <c r="BZ827" s="46"/>
      <c r="CM827" s="46"/>
      <c r="CZ827" s="46"/>
      <c r="DM827" s="46"/>
      <c r="DZ827" s="46"/>
      <c r="EM827" s="46"/>
      <c r="EZ827" s="46"/>
    </row>
    <row r="828" spans="13:156" ht="12.75" customHeight="1" x14ac:dyDescent="0.2">
      <c r="M828" s="46"/>
      <c r="Z828" s="46"/>
      <c r="AM828" s="46"/>
      <c r="AZ828" s="46"/>
      <c r="BM828" s="46"/>
      <c r="BZ828" s="46"/>
      <c r="CM828" s="46"/>
      <c r="CZ828" s="46"/>
      <c r="DM828" s="46"/>
      <c r="DZ828" s="46"/>
      <c r="EM828" s="46"/>
      <c r="EZ828" s="46"/>
    </row>
    <row r="829" spans="13:156" ht="12.75" customHeight="1" x14ac:dyDescent="0.2">
      <c r="M829" s="46"/>
      <c r="Z829" s="46"/>
      <c r="AM829" s="46"/>
      <c r="AZ829" s="46"/>
      <c r="BM829" s="46"/>
      <c r="BZ829" s="46"/>
      <c r="CM829" s="46"/>
      <c r="CZ829" s="46"/>
      <c r="DM829" s="46"/>
      <c r="DZ829" s="46"/>
      <c r="EM829" s="46"/>
      <c r="EZ829" s="46"/>
    </row>
    <row r="830" spans="13:156" ht="12.75" customHeight="1" x14ac:dyDescent="0.2">
      <c r="M830" s="46"/>
      <c r="Z830" s="46"/>
      <c r="AM830" s="46"/>
      <c r="AZ830" s="46"/>
      <c r="BM830" s="46"/>
      <c r="BZ830" s="46"/>
      <c r="CM830" s="46"/>
      <c r="CZ830" s="46"/>
      <c r="DM830" s="46"/>
      <c r="DZ830" s="46"/>
      <c r="EM830" s="46"/>
      <c r="EZ830" s="46"/>
    </row>
    <row r="831" spans="13:156" ht="12.75" customHeight="1" x14ac:dyDescent="0.2">
      <c r="M831" s="46"/>
      <c r="Z831" s="46"/>
      <c r="AM831" s="46"/>
      <c r="AZ831" s="46"/>
      <c r="BM831" s="46"/>
      <c r="BZ831" s="46"/>
      <c r="CM831" s="46"/>
      <c r="CZ831" s="46"/>
      <c r="DM831" s="46"/>
      <c r="DZ831" s="46"/>
      <c r="EM831" s="46"/>
      <c r="EZ831" s="46"/>
    </row>
    <row r="832" spans="13:156" ht="12.75" customHeight="1" x14ac:dyDescent="0.2">
      <c r="M832" s="46"/>
      <c r="Z832" s="46"/>
      <c r="AM832" s="46"/>
      <c r="AZ832" s="46"/>
      <c r="BM832" s="46"/>
      <c r="BZ832" s="46"/>
      <c r="CM832" s="46"/>
      <c r="CZ832" s="46"/>
      <c r="DM832" s="46"/>
      <c r="DZ832" s="46"/>
      <c r="EM832" s="46"/>
      <c r="EZ832" s="46"/>
    </row>
    <row r="833" spans="13:156" ht="12.75" customHeight="1" x14ac:dyDescent="0.2">
      <c r="M833" s="46"/>
      <c r="Z833" s="46"/>
      <c r="AM833" s="46"/>
      <c r="AZ833" s="46"/>
      <c r="BM833" s="46"/>
      <c r="BZ833" s="46"/>
      <c r="CM833" s="46"/>
      <c r="CZ833" s="46"/>
      <c r="DM833" s="46"/>
      <c r="DZ833" s="46"/>
      <c r="EM833" s="46"/>
      <c r="EZ833" s="46"/>
    </row>
    <row r="834" spans="13:156" ht="12.75" customHeight="1" x14ac:dyDescent="0.2">
      <c r="M834" s="46"/>
      <c r="Z834" s="46"/>
      <c r="AM834" s="46"/>
      <c r="AZ834" s="46"/>
      <c r="BM834" s="46"/>
      <c r="BZ834" s="46"/>
      <c r="CM834" s="46"/>
      <c r="CZ834" s="46"/>
      <c r="DM834" s="46"/>
      <c r="DZ834" s="46"/>
      <c r="EM834" s="46"/>
      <c r="EZ834" s="46"/>
    </row>
    <row r="835" spans="13:156" ht="12.75" customHeight="1" x14ac:dyDescent="0.2">
      <c r="M835" s="46"/>
      <c r="Z835" s="46"/>
      <c r="AM835" s="46"/>
      <c r="AZ835" s="46"/>
      <c r="BM835" s="46"/>
      <c r="BZ835" s="46"/>
      <c r="CM835" s="46"/>
      <c r="CZ835" s="46"/>
      <c r="DM835" s="46"/>
      <c r="DZ835" s="46"/>
      <c r="EM835" s="46"/>
      <c r="EZ835" s="46"/>
    </row>
    <row r="836" spans="13:156" ht="12.75" customHeight="1" x14ac:dyDescent="0.2">
      <c r="M836" s="46"/>
      <c r="Z836" s="46"/>
      <c r="AM836" s="46"/>
      <c r="AZ836" s="46"/>
      <c r="BM836" s="46"/>
      <c r="BZ836" s="46"/>
      <c r="CM836" s="46"/>
      <c r="CZ836" s="46"/>
      <c r="DM836" s="46"/>
      <c r="DZ836" s="46"/>
      <c r="EM836" s="46"/>
      <c r="EZ836" s="46"/>
    </row>
    <row r="837" spans="13:156" ht="12.75" customHeight="1" x14ac:dyDescent="0.2">
      <c r="M837" s="46"/>
      <c r="Z837" s="46"/>
      <c r="AM837" s="46"/>
      <c r="AZ837" s="46"/>
      <c r="BM837" s="46"/>
      <c r="BZ837" s="46"/>
      <c r="CM837" s="46"/>
      <c r="CZ837" s="46"/>
      <c r="DM837" s="46"/>
      <c r="DZ837" s="46"/>
      <c r="EM837" s="46"/>
      <c r="EZ837" s="46"/>
    </row>
    <row r="838" spans="13:156" ht="12.75" customHeight="1" x14ac:dyDescent="0.2">
      <c r="M838" s="46"/>
      <c r="Z838" s="46"/>
      <c r="AM838" s="46"/>
      <c r="AZ838" s="46"/>
      <c r="BM838" s="46"/>
      <c r="BZ838" s="46"/>
      <c r="CM838" s="46"/>
      <c r="CZ838" s="46"/>
      <c r="DM838" s="46"/>
      <c r="DZ838" s="46"/>
      <c r="EM838" s="46"/>
      <c r="EZ838" s="46"/>
    </row>
    <row r="839" spans="13:156" ht="12.75" customHeight="1" x14ac:dyDescent="0.2">
      <c r="M839" s="46"/>
      <c r="Z839" s="46"/>
      <c r="AM839" s="46"/>
      <c r="AZ839" s="46"/>
      <c r="BM839" s="46"/>
      <c r="BZ839" s="46"/>
      <c r="CM839" s="46"/>
      <c r="CZ839" s="46"/>
      <c r="DM839" s="46"/>
      <c r="DZ839" s="46"/>
      <c r="EM839" s="46"/>
      <c r="EZ839" s="46"/>
    </row>
    <row r="840" spans="13:156" ht="12.75" customHeight="1" x14ac:dyDescent="0.2">
      <c r="M840" s="46"/>
      <c r="Z840" s="46"/>
      <c r="AM840" s="46"/>
      <c r="AZ840" s="46"/>
      <c r="BM840" s="46"/>
      <c r="BZ840" s="46"/>
      <c r="CM840" s="46"/>
      <c r="CZ840" s="46"/>
      <c r="DM840" s="46"/>
      <c r="DZ840" s="46"/>
      <c r="EM840" s="46"/>
      <c r="EZ840" s="46"/>
    </row>
    <row r="841" spans="13:156" ht="12.75" customHeight="1" x14ac:dyDescent="0.2">
      <c r="M841" s="46"/>
      <c r="Z841" s="46"/>
      <c r="AM841" s="46"/>
      <c r="AZ841" s="46"/>
      <c r="BM841" s="46"/>
      <c r="BZ841" s="46"/>
      <c r="CM841" s="46"/>
      <c r="CZ841" s="46"/>
      <c r="DM841" s="46"/>
      <c r="DZ841" s="46"/>
      <c r="EM841" s="46"/>
      <c r="EZ841" s="46"/>
    </row>
    <row r="842" spans="13:156" ht="12.75" customHeight="1" x14ac:dyDescent="0.2">
      <c r="M842" s="46"/>
      <c r="Z842" s="46"/>
      <c r="AM842" s="46"/>
      <c r="AZ842" s="46"/>
      <c r="BM842" s="46"/>
      <c r="BZ842" s="46"/>
      <c r="CM842" s="46"/>
      <c r="CZ842" s="46"/>
      <c r="DM842" s="46"/>
      <c r="DZ842" s="46"/>
      <c r="EM842" s="46"/>
      <c r="EZ842" s="46"/>
    </row>
    <row r="843" spans="13:156" ht="12.75" customHeight="1" x14ac:dyDescent="0.2">
      <c r="M843" s="46"/>
      <c r="Z843" s="46"/>
      <c r="AM843" s="46"/>
      <c r="AZ843" s="46"/>
      <c r="BM843" s="46"/>
      <c r="BZ843" s="46"/>
      <c r="CM843" s="46"/>
      <c r="CZ843" s="46"/>
      <c r="DM843" s="46"/>
      <c r="DZ843" s="46"/>
      <c r="EM843" s="46"/>
      <c r="EZ843" s="46"/>
    </row>
    <row r="844" spans="13:156" ht="12.75" customHeight="1" x14ac:dyDescent="0.2">
      <c r="M844" s="46"/>
      <c r="Z844" s="46"/>
      <c r="AM844" s="46"/>
      <c r="AZ844" s="46"/>
      <c r="BM844" s="46"/>
      <c r="BZ844" s="46"/>
      <c r="CM844" s="46"/>
      <c r="CZ844" s="46"/>
      <c r="DM844" s="46"/>
      <c r="DZ844" s="46"/>
      <c r="EM844" s="46"/>
      <c r="EZ844" s="46"/>
    </row>
    <row r="845" spans="13:156" ht="12.75" customHeight="1" x14ac:dyDescent="0.2">
      <c r="M845" s="46"/>
      <c r="Z845" s="46"/>
      <c r="AM845" s="46"/>
      <c r="AZ845" s="46"/>
      <c r="BM845" s="46"/>
      <c r="BZ845" s="46"/>
      <c r="CM845" s="46"/>
      <c r="CZ845" s="46"/>
      <c r="DM845" s="46"/>
      <c r="DZ845" s="46"/>
      <c r="EM845" s="46"/>
      <c r="EZ845" s="46"/>
    </row>
    <row r="846" spans="13:156" ht="12.75" customHeight="1" x14ac:dyDescent="0.2">
      <c r="M846" s="46"/>
      <c r="Z846" s="46"/>
      <c r="AM846" s="46"/>
      <c r="AZ846" s="46"/>
      <c r="BM846" s="46"/>
      <c r="BZ846" s="46"/>
      <c r="CM846" s="46"/>
      <c r="CZ846" s="46"/>
      <c r="DM846" s="46"/>
      <c r="DZ846" s="46"/>
      <c r="EM846" s="46"/>
      <c r="EZ846" s="46"/>
    </row>
    <row r="847" spans="13:156" ht="12.75" customHeight="1" x14ac:dyDescent="0.2">
      <c r="M847" s="46"/>
      <c r="Z847" s="46"/>
      <c r="AM847" s="46"/>
      <c r="AZ847" s="46"/>
      <c r="BM847" s="46"/>
      <c r="BZ847" s="46"/>
      <c r="CM847" s="46"/>
      <c r="CZ847" s="46"/>
      <c r="DM847" s="46"/>
      <c r="DZ847" s="46"/>
      <c r="EM847" s="46"/>
      <c r="EZ847" s="46"/>
    </row>
    <row r="848" spans="13:156" ht="12.75" customHeight="1" x14ac:dyDescent="0.2">
      <c r="M848" s="46"/>
      <c r="Z848" s="46"/>
      <c r="AM848" s="46"/>
      <c r="AZ848" s="46"/>
      <c r="BM848" s="46"/>
      <c r="BZ848" s="46"/>
      <c r="CM848" s="46"/>
      <c r="CZ848" s="46"/>
      <c r="DM848" s="46"/>
      <c r="DZ848" s="46"/>
      <c r="EM848" s="46"/>
      <c r="EZ848" s="46"/>
    </row>
    <row r="849" spans="13:156" ht="12.75" customHeight="1" x14ac:dyDescent="0.2">
      <c r="M849" s="46"/>
      <c r="Z849" s="46"/>
      <c r="AM849" s="46"/>
      <c r="AZ849" s="46"/>
      <c r="BM849" s="46"/>
      <c r="BZ849" s="46"/>
      <c r="CM849" s="46"/>
      <c r="CZ849" s="46"/>
      <c r="DM849" s="46"/>
      <c r="DZ849" s="46"/>
      <c r="EM849" s="46"/>
      <c r="EZ849" s="46"/>
    </row>
    <row r="850" spans="13:156" ht="12.75" customHeight="1" x14ac:dyDescent="0.2">
      <c r="M850" s="46"/>
      <c r="Z850" s="46"/>
      <c r="AM850" s="46"/>
      <c r="AZ850" s="46"/>
      <c r="BM850" s="46"/>
      <c r="BZ850" s="46"/>
      <c r="CM850" s="46"/>
      <c r="CZ850" s="46"/>
      <c r="DM850" s="46"/>
      <c r="DZ850" s="46"/>
      <c r="EM850" s="46"/>
      <c r="EZ850" s="46"/>
    </row>
    <row r="851" spans="13:156" ht="12.75" customHeight="1" x14ac:dyDescent="0.2">
      <c r="M851" s="46"/>
      <c r="Z851" s="46"/>
      <c r="AM851" s="46"/>
      <c r="AZ851" s="46"/>
      <c r="BM851" s="46"/>
      <c r="BZ851" s="46"/>
      <c r="CM851" s="46"/>
      <c r="CZ851" s="46"/>
      <c r="DM851" s="46"/>
      <c r="DZ851" s="46"/>
      <c r="EM851" s="46"/>
      <c r="EZ851" s="46"/>
    </row>
    <row r="852" spans="13:156" ht="12.75" customHeight="1" x14ac:dyDescent="0.2">
      <c r="M852" s="46"/>
      <c r="Z852" s="46"/>
      <c r="AM852" s="46"/>
      <c r="AZ852" s="46"/>
      <c r="BM852" s="46"/>
      <c r="BZ852" s="46"/>
      <c r="CM852" s="46"/>
      <c r="CZ852" s="46"/>
      <c r="DM852" s="46"/>
      <c r="DZ852" s="46"/>
      <c r="EM852" s="46"/>
      <c r="EZ852" s="46"/>
    </row>
    <row r="853" spans="13:156" ht="12.75" customHeight="1" x14ac:dyDescent="0.2">
      <c r="M853" s="46"/>
      <c r="Z853" s="46"/>
      <c r="AM853" s="46"/>
      <c r="AZ853" s="46"/>
      <c r="BM853" s="46"/>
      <c r="BZ853" s="46"/>
      <c r="CM853" s="46"/>
      <c r="CZ853" s="46"/>
      <c r="DM853" s="46"/>
      <c r="DZ853" s="46"/>
      <c r="EM853" s="46"/>
      <c r="EZ853" s="46"/>
    </row>
    <row r="854" spans="13:156" ht="12.75" customHeight="1" x14ac:dyDescent="0.2">
      <c r="M854" s="46"/>
      <c r="Z854" s="46"/>
      <c r="AM854" s="46"/>
      <c r="AZ854" s="46"/>
      <c r="BM854" s="46"/>
      <c r="BZ854" s="46"/>
      <c r="CM854" s="46"/>
      <c r="CZ854" s="46"/>
      <c r="DM854" s="46"/>
      <c r="DZ854" s="46"/>
      <c r="EM854" s="46"/>
      <c r="EZ854" s="46"/>
    </row>
    <row r="855" spans="13:156" ht="12.75" customHeight="1" x14ac:dyDescent="0.2">
      <c r="M855" s="46"/>
      <c r="Z855" s="46"/>
      <c r="AM855" s="46"/>
      <c r="AZ855" s="46"/>
      <c r="BM855" s="46"/>
      <c r="BZ855" s="46"/>
      <c r="CM855" s="46"/>
      <c r="CZ855" s="46"/>
      <c r="DM855" s="46"/>
      <c r="DZ855" s="46"/>
      <c r="EM855" s="46"/>
      <c r="EZ855" s="46"/>
    </row>
    <row r="856" spans="13:156" ht="12.75" customHeight="1" x14ac:dyDescent="0.2">
      <c r="M856" s="46"/>
      <c r="Z856" s="46"/>
      <c r="AM856" s="46"/>
      <c r="AZ856" s="46"/>
      <c r="BM856" s="46"/>
      <c r="BZ856" s="46"/>
      <c r="CM856" s="46"/>
      <c r="CZ856" s="46"/>
      <c r="DM856" s="46"/>
      <c r="DZ856" s="46"/>
      <c r="EM856" s="46"/>
      <c r="EZ856" s="46"/>
    </row>
    <row r="857" spans="13:156" ht="12.75" customHeight="1" x14ac:dyDescent="0.2">
      <c r="M857" s="46"/>
      <c r="Z857" s="46"/>
      <c r="AM857" s="46"/>
      <c r="AZ857" s="46"/>
      <c r="BM857" s="46"/>
      <c r="BZ857" s="46"/>
      <c r="CM857" s="46"/>
      <c r="CZ857" s="46"/>
      <c r="DM857" s="46"/>
      <c r="DZ857" s="46"/>
      <c r="EM857" s="46"/>
      <c r="EZ857" s="46"/>
    </row>
    <row r="858" spans="13:156" ht="12.75" customHeight="1" x14ac:dyDescent="0.2">
      <c r="M858" s="46"/>
      <c r="Z858" s="46"/>
      <c r="AM858" s="46"/>
      <c r="AZ858" s="46"/>
      <c r="BM858" s="46"/>
      <c r="BZ858" s="46"/>
      <c r="CM858" s="46"/>
      <c r="CZ858" s="46"/>
      <c r="DM858" s="46"/>
      <c r="DZ858" s="46"/>
      <c r="EM858" s="46"/>
      <c r="EZ858" s="46"/>
    </row>
    <row r="859" spans="13:156" ht="12.75" customHeight="1" x14ac:dyDescent="0.2">
      <c r="M859" s="46"/>
      <c r="Z859" s="46"/>
      <c r="AM859" s="46"/>
      <c r="AZ859" s="46"/>
      <c r="BM859" s="46"/>
      <c r="BZ859" s="46"/>
      <c r="CM859" s="46"/>
      <c r="CZ859" s="46"/>
      <c r="DM859" s="46"/>
      <c r="DZ859" s="46"/>
      <c r="EM859" s="46"/>
      <c r="EZ859" s="46"/>
    </row>
    <row r="860" spans="13:156" ht="12.75" customHeight="1" x14ac:dyDescent="0.2">
      <c r="M860" s="46"/>
      <c r="Z860" s="46"/>
      <c r="AM860" s="46"/>
      <c r="AZ860" s="46"/>
      <c r="BM860" s="46"/>
      <c r="BZ860" s="46"/>
      <c r="CM860" s="46"/>
      <c r="CZ860" s="46"/>
      <c r="DM860" s="46"/>
      <c r="DZ860" s="46"/>
      <c r="EM860" s="46"/>
      <c r="EZ860" s="46"/>
    </row>
    <row r="861" spans="13:156" ht="12.75" customHeight="1" x14ac:dyDescent="0.2">
      <c r="M861" s="46"/>
      <c r="Z861" s="46"/>
      <c r="AM861" s="46"/>
      <c r="AZ861" s="46"/>
      <c r="BM861" s="46"/>
      <c r="BZ861" s="46"/>
      <c r="CM861" s="46"/>
      <c r="CZ861" s="46"/>
      <c r="DM861" s="46"/>
      <c r="DZ861" s="46"/>
      <c r="EM861" s="46"/>
      <c r="EZ861" s="46"/>
    </row>
    <row r="862" spans="13:156" ht="12.75" customHeight="1" x14ac:dyDescent="0.2">
      <c r="M862" s="46"/>
      <c r="Z862" s="46"/>
      <c r="AM862" s="46"/>
      <c r="AZ862" s="46"/>
      <c r="BM862" s="46"/>
      <c r="BZ862" s="46"/>
      <c r="CM862" s="46"/>
      <c r="CZ862" s="46"/>
      <c r="DM862" s="46"/>
      <c r="DZ862" s="46"/>
      <c r="EM862" s="46"/>
      <c r="EZ862" s="46"/>
    </row>
    <row r="863" spans="13:156" ht="12.75" customHeight="1" x14ac:dyDescent="0.2">
      <c r="M863" s="46"/>
      <c r="Z863" s="46"/>
      <c r="AM863" s="46"/>
      <c r="AZ863" s="46"/>
      <c r="BM863" s="46"/>
      <c r="BZ863" s="46"/>
      <c r="CM863" s="46"/>
      <c r="CZ863" s="46"/>
      <c r="DM863" s="46"/>
      <c r="DZ863" s="46"/>
      <c r="EM863" s="46"/>
      <c r="EZ863" s="46"/>
    </row>
    <row r="864" spans="13:156" ht="12.75" customHeight="1" x14ac:dyDescent="0.2">
      <c r="M864" s="46"/>
      <c r="Z864" s="46"/>
      <c r="AM864" s="46"/>
      <c r="AZ864" s="46"/>
      <c r="BM864" s="46"/>
      <c r="BZ864" s="46"/>
      <c r="CM864" s="46"/>
      <c r="CZ864" s="46"/>
      <c r="DM864" s="46"/>
      <c r="DZ864" s="46"/>
      <c r="EM864" s="46"/>
      <c r="EZ864" s="46"/>
    </row>
    <row r="865" spans="13:156" ht="12.75" customHeight="1" x14ac:dyDescent="0.2">
      <c r="M865" s="46"/>
      <c r="Z865" s="46"/>
      <c r="AM865" s="46"/>
      <c r="AZ865" s="46"/>
      <c r="BM865" s="46"/>
      <c r="BZ865" s="46"/>
      <c r="CM865" s="46"/>
      <c r="CZ865" s="46"/>
      <c r="DM865" s="46"/>
      <c r="DZ865" s="46"/>
      <c r="EM865" s="46"/>
      <c r="EZ865" s="46"/>
    </row>
    <row r="866" spans="13:156" ht="12.75" customHeight="1" x14ac:dyDescent="0.2">
      <c r="M866" s="46"/>
      <c r="Z866" s="46"/>
      <c r="AM866" s="46"/>
      <c r="AZ866" s="46"/>
      <c r="BM866" s="46"/>
      <c r="BZ866" s="46"/>
      <c r="CM866" s="46"/>
      <c r="CZ866" s="46"/>
      <c r="DM866" s="46"/>
      <c r="DZ866" s="46"/>
      <c r="EM866" s="46"/>
      <c r="EZ866" s="46"/>
    </row>
    <row r="867" spans="13:156" ht="12.75" customHeight="1" x14ac:dyDescent="0.2">
      <c r="M867" s="46"/>
      <c r="Z867" s="46"/>
      <c r="AM867" s="46"/>
      <c r="AZ867" s="46"/>
      <c r="BM867" s="46"/>
      <c r="BZ867" s="46"/>
      <c r="CM867" s="46"/>
      <c r="CZ867" s="46"/>
      <c r="DM867" s="46"/>
      <c r="DZ867" s="46"/>
      <c r="EM867" s="46"/>
      <c r="EZ867" s="46"/>
    </row>
    <row r="868" spans="13:156" ht="12.75" customHeight="1" x14ac:dyDescent="0.2">
      <c r="M868" s="46"/>
      <c r="Z868" s="46"/>
      <c r="AM868" s="46"/>
      <c r="AZ868" s="46"/>
      <c r="BM868" s="46"/>
      <c r="BZ868" s="46"/>
      <c r="CM868" s="46"/>
      <c r="CZ868" s="46"/>
      <c r="DM868" s="46"/>
      <c r="DZ868" s="46"/>
      <c r="EM868" s="46"/>
      <c r="EZ868" s="46"/>
    </row>
    <row r="869" spans="13:156" ht="12.75" customHeight="1" x14ac:dyDescent="0.2">
      <c r="M869" s="46"/>
      <c r="Z869" s="46"/>
      <c r="AM869" s="46"/>
      <c r="AZ869" s="46"/>
      <c r="BM869" s="46"/>
      <c r="BZ869" s="46"/>
      <c r="CM869" s="46"/>
      <c r="CZ869" s="46"/>
      <c r="DM869" s="46"/>
      <c r="DZ869" s="46"/>
      <c r="EM869" s="46"/>
      <c r="EZ869" s="46"/>
    </row>
    <row r="870" spans="13:156" ht="12.75" customHeight="1" x14ac:dyDescent="0.2">
      <c r="M870" s="46"/>
      <c r="Z870" s="46"/>
      <c r="AM870" s="46"/>
      <c r="AZ870" s="46"/>
      <c r="BM870" s="46"/>
      <c r="BZ870" s="46"/>
      <c r="CM870" s="46"/>
      <c r="CZ870" s="46"/>
      <c r="DM870" s="46"/>
      <c r="DZ870" s="46"/>
      <c r="EM870" s="46"/>
      <c r="EZ870" s="46"/>
    </row>
    <row r="871" spans="13:156" ht="12.75" customHeight="1" x14ac:dyDescent="0.2">
      <c r="M871" s="46"/>
      <c r="Z871" s="46"/>
      <c r="AM871" s="46"/>
      <c r="AZ871" s="46"/>
      <c r="BM871" s="46"/>
      <c r="BZ871" s="46"/>
      <c r="CM871" s="46"/>
      <c r="CZ871" s="46"/>
      <c r="DM871" s="46"/>
      <c r="DZ871" s="46"/>
      <c r="EM871" s="46"/>
      <c r="EZ871" s="46"/>
    </row>
    <row r="872" spans="13:156" ht="12.75" customHeight="1" x14ac:dyDescent="0.2">
      <c r="M872" s="46"/>
      <c r="Z872" s="46"/>
      <c r="AM872" s="46"/>
      <c r="AZ872" s="46"/>
      <c r="BM872" s="46"/>
      <c r="BZ872" s="46"/>
      <c r="CM872" s="46"/>
      <c r="CZ872" s="46"/>
      <c r="DM872" s="46"/>
      <c r="DZ872" s="46"/>
      <c r="EM872" s="46"/>
      <c r="EZ872" s="46"/>
    </row>
    <row r="873" spans="13:156" ht="12.75" customHeight="1" x14ac:dyDescent="0.2">
      <c r="M873" s="46"/>
      <c r="Z873" s="46"/>
      <c r="AM873" s="46"/>
      <c r="AZ873" s="46"/>
      <c r="BM873" s="46"/>
      <c r="BZ873" s="46"/>
      <c r="CM873" s="46"/>
      <c r="CZ873" s="46"/>
      <c r="DM873" s="46"/>
      <c r="DZ873" s="46"/>
      <c r="EM873" s="46"/>
      <c r="EZ873" s="46"/>
    </row>
    <row r="874" spans="13:156" ht="12.75" customHeight="1" x14ac:dyDescent="0.2">
      <c r="M874" s="46"/>
      <c r="Z874" s="46"/>
      <c r="AM874" s="46"/>
      <c r="AZ874" s="46"/>
      <c r="BM874" s="46"/>
      <c r="BZ874" s="46"/>
      <c r="CM874" s="46"/>
      <c r="CZ874" s="46"/>
      <c r="DM874" s="46"/>
      <c r="DZ874" s="46"/>
      <c r="EM874" s="46"/>
      <c r="EZ874" s="46"/>
    </row>
    <row r="875" spans="13:156" ht="12.75" customHeight="1" x14ac:dyDescent="0.2">
      <c r="M875" s="46"/>
      <c r="Z875" s="46"/>
      <c r="AM875" s="46"/>
      <c r="AZ875" s="46"/>
      <c r="BM875" s="46"/>
      <c r="BZ875" s="46"/>
      <c r="CM875" s="46"/>
      <c r="CZ875" s="46"/>
      <c r="DM875" s="46"/>
      <c r="DZ875" s="46"/>
      <c r="EM875" s="46"/>
      <c r="EZ875" s="46"/>
    </row>
    <row r="876" spans="13:156" ht="12.75" customHeight="1" x14ac:dyDescent="0.2">
      <c r="M876" s="46"/>
      <c r="Z876" s="46"/>
      <c r="AM876" s="46"/>
      <c r="AZ876" s="46"/>
      <c r="BM876" s="46"/>
      <c r="BZ876" s="46"/>
      <c r="CM876" s="46"/>
      <c r="CZ876" s="46"/>
      <c r="DM876" s="46"/>
      <c r="DZ876" s="46"/>
      <c r="EM876" s="46"/>
      <c r="EZ876" s="46"/>
    </row>
    <row r="877" spans="13:156" ht="12.75" customHeight="1" x14ac:dyDescent="0.2">
      <c r="M877" s="46"/>
      <c r="Z877" s="46"/>
      <c r="AM877" s="46"/>
      <c r="AZ877" s="46"/>
      <c r="BM877" s="46"/>
      <c r="BZ877" s="46"/>
      <c r="CM877" s="46"/>
      <c r="CZ877" s="46"/>
      <c r="DM877" s="46"/>
      <c r="DZ877" s="46"/>
      <c r="EM877" s="46"/>
      <c r="EZ877" s="46"/>
    </row>
    <row r="878" spans="13:156" ht="12.75" customHeight="1" x14ac:dyDescent="0.2">
      <c r="M878" s="46"/>
      <c r="Z878" s="46"/>
      <c r="AM878" s="46"/>
      <c r="AZ878" s="46"/>
      <c r="BM878" s="46"/>
      <c r="BZ878" s="46"/>
      <c r="CM878" s="46"/>
      <c r="CZ878" s="46"/>
      <c r="DM878" s="46"/>
      <c r="DZ878" s="46"/>
      <c r="EM878" s="46"/>
      <c r="EZ878" s="46"/>
    </row>
    <row r="879" spans="13:156" ht="12.75" customHeight="1" x14ac:dyDescent="0.2">
      <c r="M879" s="46"/>
      <c r="Z879" s="46"/>
      <c r="AM879" s="46"/>
      <c r="AZ879" s="46"/>
      <c r="BM879" s="46"/>
      <c r="BZ879" s="46"/>
      <c r="CM879" s="46"/>
      <c r="CZ879" s="46"/>
      <c r="DM879" s="46"/>
      <c r="DZ879" s="46"/>
      <c r="EM879" s="46"/>
      <c r="EZ879" s="46"/>
    </row>
    <row r="880" spans="13:156" ht="12.75" customHeight="1" x14ac:dyDescent="0.2">
      <c r="M880" s="46"/>
      <c r="Z880" s="46"/>
      <c r="AM880" s="46"/>
      <c r="AZ880" s="46"/>
      <c r="BM880" s="46"/>
      <c r="BZ880" s="46"/>
      <c r="CM880" s="46"/>
      <c r="CZ880" s="46"/>
      <c r="DM880" s="46"/>
      <c r="DZ880" s="46"/>
      <c r="EM880" s="46"/>
      <c r="EZ880" s="46"/>
    </row>
    <row r="881" spans="13:156" ht="12.75" customHeight="1" x14ac:dyDescent="0.2">
      <c r="M881" s="46"/>
      <c r="Z881" s="46"/>
      <c r="AM881" s="46"/>
      <c r="AZ881" s="46"/>
      <c r="BM881" s="46"/>
      <c r="BZ881" s="46"/>
      <c r="CM881" s="46"/>
      <c r="CZ881" s="46"/>
      <c r="DM881" s="46"/>
      <c r="DZ881" s="46"/>
      <c r="EM881" s="46"/>
      <c r="EZ881" s="46"/>
    </row>
    <row r="882" spans="13:156" ht="12.75" customHeight="1" x14ac:dyDescent="0.2">
      <c r="M882" s="46"/>
      <c r="Z882" s="46"/>
      <c r="AM882" s="46"/>
      <c r="AZ882" s="46"/>
      <c r="BM882" s="46"/>
      <c r="BZ882" s="46"/>
      <c r="CM882" s="46"/>
      <c r="CZ882" s="46"/>
      <c r="DM882" s="46"/>
      <c r="DZ882" s="46"/>
      <c r="EM882" s="46"/>
      <c r="EZ882" s="46"/>
    </row>
    <row r="883" spans="13:156" ht="12.75" customHeight="1" x14ac:dyDescent="0.2">
      <c r="M883" s="46"/>
      <c r="Z883" s="46"/>
      <c r="AM883" s="46"/>
      <c r="AZ883" s="46"/>
      <c r="BM883" s="46"/>
      <c r="BZ883" s="46"/>
      <c r="CM883" s="46"/>
      <c r="CZ883" s="46"/>
      <c r="DM883" s="46"/>
      <c r="DZ883" s="46"/>
      <c r="EM883" s="46"/>
      <c r="EZ883" s="46"/>
    </row>
    <row r="884" spans="13:156" ht="12.75" customHeight="1" x14ac:dyDescent="0.2">
      <c r="M884" s="46"/>
      <c r="Z884" s="46"/>
      <c r="AM884" s="46"/>
      <c r="AZ884" s="46"/>
      <c r="BM884" s="46"/>
      <c r="BZ884" s="46"/>
      <c r="CM884" s="46"/>
      <c r="CZ884" s="46"/>
      <c r="DM884" s="46"/>
      <c r="DZ884" s="46"/>
      <c r="EM884" s="46"/>
      <c r="EZ884" s="46"/>
    </row>
    <row r="885" spans="13:156" ht="12.75" customHeight="1" x14ac:dyDescent="0.2">
      <c r="M885" s="46"/>
      <c r="Z885" s="46"/>
      <c r="AM885" s="46"/>
      <c r="AZ885" s="46"/>
      <c r="BM885" s="46"/>
      <c r="BZ885" s="46"/>
      <c r="CM885" s="46"/>
      <c r="CZ885" s="46"/>
      <c r="DM885" s="46"/>
      <c r="DZ885" s="46"/>
      <c r="EM885" s="46"/>
      <c r="EZ885" s="46"/>
    </row>
    <row r="886" spans="13:156" ht="12.75" customHeight="1" x14ac:dyDescent="0.2">
      <c r="M886" s="46"/>
      <c r="Z886" s="46"/>
      <c r="AM886" s="46"/>
      <c r="AZ886" s="46"/>
      <c r="BM886" s="46"/>
      <c r="BZ886" s="46"/>
      <c r="CM886" s="46"/>
      <c r="CZ886" s="46"/>
      <c r="DM886" s="46"/>
      <c r="DZ886" s="46"/>
      <c r="EM886" s="46"/>
      <c r="EZ886" s="46"/>
    </row>
    <row r="887" spans="13:156" ht="12.75" customHeight="1" x14ac:dyDescent="0.2">
      <c r="M887" s="46"/>
      <c r="Z887" s="46"/>
      <c r="AM887" s="46"/>
      <c r="AZ887" s="46"/>
      <c r="BM887" s="46"/>
      <c r="BZ887" s="46"/>
      <c r="CM887" s="46"/>
      <c r="CZ887" s="46"/>
      <c r="DM887" s="46"/>
      <c r="DZ887" s="46"/>
      <c r="EM887" s="46"/>
      <c r="EZ887" s="46"/>
    </row>
    <row r="888" spans="13:156" ht="12.75" customHeight="1" x14ac:dyDescent="0.2">
      <c r="M888" s="46"/>
      <c r="Z888" s="46"/>
      <c r="AM888" s="46"/>
      <c r="AZ888" s="46"/>
      <c r="BM888" s="46"/>
      <c r="BZ888" s="46"/>
      <c r="CM888" s="46"/>
      <c r="CZ888" s="46"/>
      <c r="DM888" s="46"/>
      <c r="DZ888" s="46"/>
      <c r="EM888" s="46"/>
      <c r="EZ888" s="46"/>
    </row>
    <row r="889" spans="13:156" ht="12.75" customHeight="1" x14ac:dyDescent="0.2">
      <c r="M889" s="46"/>
      <c r="Z889" s="46"/>
      <c r="AM889" s="46"/>
      <c r="AZ889" s="46"/>
      <c r="BM889" s="46"/>
      <c r="BZ889" s="46"/>
      <c r="CM889" s="46"/>
      <c r="CZ889" s="46"/>
      <c r="DM889" s="46"/>
      <c r="DZ889" s="46"/>
      <c r="EM889" s="46"/>
      <c r="EZ889" s="46"/>
    </row>
    <row r="890" spans="13:156" ht="12.75" customHeight="1" x14ac:dyDescent="0.2">
      <c r="M890" s="46"/>
      <c r="Z890" s="46"/>
      <c r="AM890" s="46"/>
      <c r="AZ890" s="46"/>
      <c r="BM890" s="46"/>
      <c r="BZ890" s="46"/>
      <c r="CM890" s="46"/>
      <c r="CZ890" s="46"/>
      <c r="DM890" s="46"/>
      <c r="DZ890" s="46"/>
      <c r="EM890" s="46"/>
      <c r="EZ890" s="46"/>
    </row>
    <row r="891" spans="13:156" ht="12.75" customHeight="1" x14ac:dyDescent="0.2">
      <c r="M891" s="46"/>
      <c r="Z891" s="46"/>
      <c r="AM891" s="46"/>
      <c r="AZ891" s="46"/>
      <c r="BM891" s="46"/>
      <c r="BZ891" s="46"/>
      <c r="CM891" s="46"/>
      <c r="CZ891" s="46"/>
      <c r="DM891" s="46"/>
      <c r="DZ891" s="46"/>
      <c r="EM891" s="46"/>
      <c r="EZ891" s="46"/>
    </row>
    <row r="892" spans="13:156" ht="12.75" customHeight="1" x14ac:dyDescent="0.2">
      <c r="M892" s="46"/>
      <c r="Z892" s="46"/>
      <c r="AM892" s="46"/>
      <c r="AZ892" s="46"/>
      <c r="BM892" s="46"/>
      <c r="BZ892" s="46"/>
      <c r="CM892" s="46"/>
      <c r="CZ892" s="46"/>
      <c r="DM892" s="46"/>
      <c r="DZ892" s="46"/>
      <c r="EM892" s="46"/>
      <c r="EZ892" s="46"/>
    </row>
    <row r="893" spans="13:156" ht="12.75" customHeight="1" x14ac:dyDescent="0.2">
      <c r="M893" s="46"/>
      <c r="Z893" s="46"/>
      <c r="AM893" s="46"/>
      <c r="AZ893" s="46"/>
      <c r="BM893" s="46"/>
      <c r="BZ893" s="46"/>
      <c r="CM893" s="46"/>
      <c r="CZ893" s="46"/>
      <c r="DM893" s="46"/>
      <c r="DZ893" s="46"/>
      <c r="EM893" s="46"/>
      <c r="EZ893" s="46"/>
    </row>
    <row r="894" spans="13:156" ht="12.75" customHeight="1" x14ac:dyDescent="0.2">
      <c r="M894" s="46"/>
      <c r="Z894" s="46"/>
      <c r="AM894" s="46"/>
      <c r="AZ894" s="46"/>
      <c r="BM894" s="46"/>
      <c r="BZ894" s="46"/>
      <c r="CM894" s="46"/>
      <c r="CZ894" s="46"/>
      <c r="DM894" s="46"/>
      <c r="DZ894" s="46"/>
      <c r="EM894" s="46"/>
      <c r="EZ894" s="46"/>
    </row>
    <row r="895" spans="13:156" ht="12.75" customHeight="1" x14ac:dyDescent="0.2">
      <c r="M895" s="46"/>
      <c r="Z895" s="46"/>
      <c r="AM895" s="46"/>
      <c r="AZ895" s="46"/>
      <c r="BM895" s="46"/>
      <c r="BZ895" s="46"/>
      <c r="CM895" s="46"/>
      <c r="CZ895" s="46"/>
      <c r="DM895" s="46"/>
      <c r="DZ895" s="46"/>
      <c r="EM895" s="46"/>
      <c r="EZ895" s="46"/>
    </row>
    <row r="896" spans="13:156" ht="12.75" customHeight="1" x14ac:dyDescent="0.2">
      <c r="M896" s="46"/>
      <c r="Z896" s="46"/>
      <c r="AM896" s="46"/>
      <c r="AZ896" s="46"/>
      <c r="BM896" s="46"/>
      <c r="BZ896" s="46"/>
      <c r="CM896" s="46"/>
      <c r="CZ896" s="46"/>
      <c r="DM896" s="46"/>
      <c r="DZ896" s="46"/>
      <c r="EM896" s="46"/>
      <c r="EZ896" s="46"/>
    </row>
    <row r="897" spans="13:156" ht="12.75" customHeight="1" x14ac:dyDescent="0.2">
      <c r="M897" s="46"/>
      <c r="Z897" s="46"/>
      <c r="AM897" s="46"/>
      <c r="AZ897" s="46"/>
      <c r="BM897" s="46"/>
      <c r="BZ897" s="46"/>
      <c r="CM897" s="46"/>
      <c r="CZ897" s="46"/>
      <c r="DM897" s="46"/>
      <c r="DZ897" s="46"/>
      <c r="EM897" s="46"/>
      <c r="EZ897" s="46"/>
    </row>
    <row r="898" spans="13:156" ht="12.75" customHeight="1" x14ac:dyDescent="0.2">
      <c r="M898" s="46"/>
      <c r="Z898" s="46"/>
      <c r="AM898" s="46"/>
      <c r="AZ898" s="46"/>
      <c r="BM898" s="46"/>
      <c r="BZ898" s="46"/>
      <c r="CM898" s="46"/>
      <c r="CZ898" s="46"/>
      <c r="DM898" s="46"/>
      <c r="DZ898" s="46"/>
      <c r="EM898" s="46"/>
      <c r="EZ898" s="46"/>
    </row>
    <row r="899" spans="13:156" ht="12.75" customHeight="1" x14ac:dyDescent="0.2">
      <c r="M899" s="46"/>
      <c r="Z899" s="46"/>
      <c r="AM899" s="46"/>
      <c r="AZ899" s="46"/>
      <c r="BM899" s="46"/>
      <c r="BZ899" s="46"/>
      <c r="CM899" s="46"/>
      <c r="CZ899" s="46"/>
      <c r="DM899" s="46"/>
      <c r="DZ899" s="46"/>
      <c r="EM899" s="46"/>
      <c r="EZ899" s="46"/>
    </row>
    <row r="900" spans="13:156" ht="12.75" customHeight="1" x14ac:dyDescent="0.2">
      <c r="M900" s="46"/>
      <c r="Z900" s="46"/>
      <c r="AM900" s="46"/>
      <c r="AZ900" s="46"/>
      <c r="BM900" s="46"/>
      <c r="BZ900" s="46"/>
      <c r="CM900" s="46"/>
      <c r="CZ900" s="46"/>
      <c r="DM900" s="46"/>
      <c r="DZ900" s="46"/>
      <c r="EM900" s="46"/>
      <c r="EZ900" s="46"/>
    </row>
    <row r="901" spans="13:156" ht="12.75" customHeight="1" x14ac:dyDescent="0.2">
      <c r="M901" s="46"/>
      <c r="Z901" s="46"/>
      <c r="AM901" s="46"/>
      <c r="AZ901" s="46"/>
      <c r="BM901" s="46"/>
      <c r="BZ901" s="46"/>
      <c r="CM901" s="46"/>
      <c r="CZ901" s="46"/>
      <c r="DM901" s="46"/>
      <c r="DZ901" s="46"/>
      <c r="EM901" s="46"/>
      <c r="EZ901" s="46"/>
    </row>
    <row r="902" spans="13:156" ht="12.75" customHeight="1" x14ac:dyDescent="0.2">
      <c r="M902" s="46"/>
      <c r="Z902" s="46"/>
      <c r="AM902" s="46"/>
      <c r="AZ902" s="46"/>
      <c r="BM902" s="46"/>
      <c r="BZ902" s="46"/>
      <c r="CM902" s="46"/>
      <c r="CZ902" s="46"/>
      <c r="DM902" s="46"/>
      <c r="DZ902" s="46"/>
      <c r="EM902" s="46"/>
      <c r="EZ902" s="46"/>
    </row>
    <row r="903" spans="13:156" ht="12.75" customHeight="1" x14ac:dyDescent="0.2">
      <c r="M903" s="46"/>
      <c r="Z903" s="46"/>
      <c r="AM903" s="46"/>
      <c r="AZ903" s="46"/>
      <c r="BM903" s="46"/>
      <c r="BZ903" s="46"/>
      <c r="CM903" s="46"/>
      <c r="CZ903" s="46"/>
      <c r="DM903" s="46"/>
      <c r="DZ903" s="46"/>
      <c r="EM903" s="46"/>
      <c r="EZ903" s="46"/>
    </row>
    <row r="904" spans="13:156" ht="12.75" customHeight="1" x14ac:dyDescent="0.2">
      <c r="M904" s="46"/>
      <c r="Z904" s="46"/>
      <c r="AM904" s="46"/>
      <c r="AZ904" s="46"/>
      <c r="BM904" s="46"/>
      <c r="BZ904" s="46"/>
      <c r="CM904" s="46"/>
      <c r="CZ904" s="46"/>
      <c r="DM904" s="46"/>
      <c r="DZ904" s="46"/>
      <c r="EM904" s="46"/>
      <c r="EZ904" s="46"/>
    </row>
    <row r="905" spans="13:156" ht="12.75" customHeight="1" x14ac:dyDescent="0.2">
      <c r="M905" s="46"/>
      <c r="Z905" s="46"/>
      <c r="AM905" s="46"/>
      <c r="AZ905" s="46"/>
      <c r="BM905" s="46"/>
      <c r="BZ905" s="46"/>
      <c r="CM905" s="46"/>
      <c r="CZ905" s="46"/>
      <c r="DM905" s="46"/>
      <c r="DZ905" s="46"/>
      <c r="EM905" s="46"/>
      <c r="EZ905" s="46"/>
    </row>
    <row r="906" spans="13:156" ht="12.75" customHeight="1" x14ac:dyDescent="0.2">
      <c r="M906" s="46"/>
      <c r="Z906" s="46"/>
      <c r="AM906" s="46"/>
      <c r="AZ906" s="46"/>
      <c r="BM906" s="46"/>
      <c r="BZ906" s="46"/>
      <c r="CM906" s="46"/>
      <c r="CZ906" s="46"/>
      <c r="DM906" s="46"/>
      <c r="DZ906" s="46"/>
      <c r="EM906" s="46"/>
      <c r="EZ906" s="46"/>
    </row>
    <row r="907" spans="13:156" ht="12.75" customHeight="1" x14ac:dyDescent="0.2">
      <c r="M907" s="46"/>
      <c r="Z907" s="46"/>
      <c r="AM907" s="46"/>
      <c r="AZ907" s="46"/>
      <c r="BM907" s="46"/>
      <c r="BZ907" s="46"/>
      <c r="CM907" s="46"/>
      <c r="CZ907" s="46"/>
      <c r="DM907" s="46"/>
      <c r="DZ907" s="46"/>
      <c r="EM907" s="46"/>
      <c r="EZ907" s="46"/>
    </row>
    <row r="908" spans="13:156" ht="12.75" customHeight="1" x14ac:dyDescent="0.2">
      <c r="M908" s="46"/>
      <c r="Z908" s="46"/>
      <c r="AM908" s="46"/>
      <c r="AZ908" s="46"/>
      <c r="BM908" s="46"/>
      <c r="BZ908" s="46"/>
      <c r="CM908" s="46"/>
      <c r="CZ908" s="46"/>
      <c r="DM908" s="46"/>
      <c r="DZ908" s="46"/>
      <c r="EM908" s="46"/>
      <c r="EZ908" s="46"/>
    </row>
    <row r="909" spans="13:156" ht="12.75" customHeight="1" x14ac:dyDescent="0.2">
      <c r="M909" s="46"/>
      <c r="Z909" s="46"/>
      <c r="AM909" s="46"/>
      <c r="AZ909" s="46"/>
      <c r="BM909" s="46"/>
      <c r="BZ909" s="46"/>
      <c r="CM909" s="46"/>
      <c r="CZ909" s="46"/>
      <c r="DM909" s="46"/>
      <c r="DZ909" s="46"/>
      <c r="EM909" s="46"/>
      <c r="EZ909" s="46"/>
    </row>
    <row r="910" spans="13:156" ht="12.75" customHeight="1" x14ac:dyDescent="0.2">
      <c r="M910" s="46"/>
      <c r="Z910" s="46"/>
      <c r="AM910" s="46"/>
      <c r="AZ910" s="46"/>
      <c r="BM910" s="46"/>
      <c r="BZ910" s="46"/>
      <c r="CM910" s="46"/>
      <c r="CZ910" s="46"/>
      <c r="DM910" s="46"/>
      <c r="DZ910" s="46"/>
      <c r="EM910" s="46"/>
      <c r="EZ910" s="46"/>
    </row>
    <row r="911" spans="13:156" ht="12.75" customHeight="1" x14ac:dyDescent="0.2">
      <c r="M911" s="46"/>
      <c r="Z911" s="46"/>
      <c r="AM911" s="46"/>
      <c r="AZ911" s="46"/>
      <c r="BM911" s="46"/>
      <c r="BZ911" s="46"/>
      <c r="CM911" s="46"/>
      <c r="CZ911" s="46"/>
      <c r="DM911" s="46"/>
      <c r="DZ911" s="46"/>
      <c r="EM911" s="46"/>
      <c r="EZ911" s="46"/>
    </row>
    <row r="912" spans="13:156" ht="12.75" customHeight="1" x14ac:dyDescent="0.2">
      <c r="M912" s="46"/>
      <c r="Z912" s="46"/>
      <c r="AM912" s="46"/>
      <c r="AZ912" s="46"/>
      <c r="BM912" s="46"/>
      <c r="BZ912" s="46"/>
      <c r="CM912" s="46"/>
      <c r="CZ912" s="46"/>
      <c r="DM912" s="46"/>
      <c r="DZ912" s="46"/>
      <c r="EM912" s="46"/>
      <c r="EZ912" s="46"/>
    </row>
    <row r="913" spans="13:156" ht="12.75" customHeight="1" x14ac:dyDescent="0.2">
      <c r="M913" s="46"/>
      <c r="Z913" s="46"/>
      <c r="AM913" s="46"/>
      <c r="AZ913" s="46"/>
      <c r="BM913" s="46"/>
      <c r="BZ913" s="46"/>
      <c r="CM913" s="46"/>
      <c r="CZ913" s="46"/>
      <c r="DM913" s="46"/>
      <c r="DZ913" s="46"/>
      <c r="EM913" s="46"/>
      <c r="EZ913" s="46"/>
    </row>
    <row r="914" spans="13:156" ht="12.75" customHeight="1" x14ac:dyDescent="0.2">
      <c r="M914" s="46"/>
      <c r="Z914" s="46"/>
      <c r="AM914" s="46"/>
      <c r="AZ914" s="46"/>
      <c r="BM914" s="46"/>
      <c r="BZ914" s="46"/>
      <c r="CM914" s="46"/>
      <c r="CZ914" s="46"/>
      <c r="DM914" s="46"/>
      <c r="DZ914" s="46"/>
      <c r="EM914" s="46"/>
      <c r="EZ914" s="46"/>
    </row>
    <row r="915" spans="13:156" ht="12.75" customHeight="1" x14ac:dyDescent="0.2">
      <c r="M915" s="46"/>
      <c r="Z915" s="46"/>
      <c r="AM915" s="46"/>
      <c r="AZ915" s="46"/>
      <c r="BM915" s="46"/>
      <c r="BZ915" s="46"/>
      <c r="CM915" s="46"/>
      <c r="CZ915" s="46"/>
      <c r="DM915" s="46"/>
      <c r="DZ915" s="46"/>
      <c r="EM915" s="46"/>
      <c r="EZ915" s="46"/>
    </row>
    <row r="916" spans="13:156" ht="12.75" customHeight="1" x14ac:dyDescent="0.2">
      <c r="M916" s="46"/>
      <c r="Z916" s="46"/>
      <c r="AM916" s="46"/>
      <c r="AZ916" s="46"/>
      <c r="BM916" s="46"/>
      <c r="BZ916" s="46"/>
      <c r="CM916" s="46"/>
      <c r="CZ916" s="46"/>
      <c r="DM916" s="46"/>
      <c r="DZ916" s="46"/>
      <c r="EM916" s="46"/>
      <c r="EZ916" s="46"/>
    </row>
    <row r="917" spans="13:156" ht="12.75" customHeight="1" x14ac:dyDescent="0.2">
      <c r="M917" s="46"/>
      <c r="Z917" s="46"/>
      <c r="AM917" s="46"/>
      <c r="AZ917" s="46"/>
      <c r="BM917" s="46"/>
      <c r="BZ917" s="46"/>
      <c r="CM917" s="46"/>
      <c r="CZ917" s="46"/>
      <c r="DM917" s="46"/>
      <c r="DZ917" s="46"/>
      <c r="EM917" s="46"/>
      <c r="EZ917" s="46"/>
    </row>
    <row r="918" spans="13:156" ht="12.75" customHeight="1" x14ac:dyDescent="0.2">
      <c r="M918" s="46"/>
      <c r="Z918" s="46"/>
      <c r="AM918" s="46"/>
      <c r="AZ918" s="46"/>
      <c r="BM918" s="46"/>
      <c r="BZ918" s="46"/>
      <c r="CM918" s="46"/>
      <c r="CZ918" s="46"/>
      <c r="DM918" s="46"/>
      <c r="DZ918" s="46"/>
      <c r="EM918" s="46"/>
      <c r="EZ918" s="46"/>
    </row>
    <row r="919" spans="13:156" ht="12.75" customHeight="1" x14ac:dyDescent="0.2">
      <c r="M919" s="46"/>
      <c r="Z919" s="46"/>
      <c r="AM919" s="46"/>
      <c r="AZ919" s="46"/>
      <c r="BM919" s="46"/>
      <c r="BZ919" s="46"/>
      <c r="CM919" s="46"/>
      <c r="CZ919" s="46"/>
      <c r="DM919" s="46"/>
      <c r="DZ919" s="46"/>
      <c r="EM919" s="46"/>
      <c r="EZ919" s="46"/>
    </row>
    <row r="920" spans="13:156" ht="12.75" customHeight="1" x14ac:dyDescent="0.2">
      <c r="M920" s="46"/>
      <c r="Z920" s="46"/>
      <c r="AM920" s="46"/>
      <c r="AZ920" s="46"/>
      <c r="BM920" s="46"/>
      <c r="BZ920" s="46"/>
      <c r="CM920" s="46"/>
      <c r="CZ920" s="46"/>
      <c r="DM920" s="46"/>
      <c r="DZ920" s="46"/>
      <c r="EM920" s="46"/>
      <c r="EZ920" s="46"/>
    </row>
    <row r="921" spans="13:156" ht="12.75" customHeight="1" x14ac:dyDescent="0.2">
      <c r="M921" s="46"/>
      <c r="Z921" s="46"/>
      <c r="AM921" s="46"/>
      <c r="AZ921" s="46"/>
      <c r="BM921" s="46"/>
      <c r="BZ921" s="46"/>
      <c r="CM921" s="46"/>
      <c r="CZ921" s="46"/>
      <c r="DM921" s="46"/>
      <c r="DZ921" s="46"/>
      <c r="EM921" s="46"/>
      <c r="EZ921" s="46"/>
    </row>
    <row r="922" spans="13:156" ht="12.75" customHeight="1" x14ac:dyDescent="0.2">
      <c r="M922" s="46"/>
      <c r="Z922" s="46"/>
      <c r="AM922" s="46"/>
      <c r="AZ922" s="46"/>
      <c r="BM922" s="46"/>
      <c r="BZ922" s="46"/>
      <c r="CM922" s="46"/>
      <c r="CZ922" s="46"/>
      <c r="DM922" s="46"/>
      <c r="DZ922" s="46"/>
      <c r="EM922" s="46"/>
      <c r="EZ922" s="46"/>
    </row>
    <row r="923" spans="13:156" ht="12.75" customHeight="1" x14ac:dyDescent="0.2">
      <c r="M923" s="46"/>
      <c r="Z923" s="46"/>
      <c r="AM923" s="46"/>
      <c r="AZ923" s="46"/>
      <c r="BM923" s="46"/>
      <c r="BZ923" s="46"/>
      <c r="CM923" s="46"/>
      <c r="CZ923" s="46"/>
      <c r="DM923" s="46"/>
      <c r="DZ923" s="46"/>
      <c r="EM923" s="46"/>
      <c r="EZ923" s="46"/>
    </row>
    <row r="924" spans="13:156" ht="12.75" customHeight="1" x14ac:dyDescent="0.2">
      <c r="M924" s="46"/>
      <c r="Z924" s="46"/>
      <c r="AM924" s="46"/>
      <c r="AZ924" s="46"/>
      <c r="BM924" s="46"/>
      <c r="BZ924" s="46"/>
      <c r="CM924" s="46"/>
      <c r="CZ924" s="46"/>
      <c r="DM924" s="46"/>
      <c r="DZ924" s="46"/>
      <c r="EM924" s="46"/>
      <c r="EZ924" s="46"/>
    </row>
    <row r="925" spans="13:156" ht="12.75" customHeight="1" x14ac:dyDescent="0.2">
      <c r="M925" s="46"/>
      <c r="Z925" s="46"/>
      <c r="AM925" s="46"/>
      <c r="AZ925" s="46"/>
      <c r="BM925" s="46"/>
      <c r="BZ925" s="46"/>
      <c r="CM925" s="46"/>
      <c r="CZ925" s="46"/>
      <c r="DM925" s="46"/>
      <c r="DZ925" s="46"/>
      <c r="EM925" s="46"/>
      <c r="EZ925" s="46"/>
    </row>
    <row r="926" spans="13:156" ht="12.75" customHeight="1" x14ac:dyDescent="0.2">
      <c r="M926" s="46"/>
      <c r="Z926" s="46"/>
      <c r="AM926" s="46"/>
      <c r="AZ926" s="46"/>
      <c r="BM926" s="46"/>
      <c r="BZ926" s="46"/>
      <c r="CM926" s="46"/>
      <c r="CZ926" s="46"/>
      <c r="DM926" s="46"/>
      <c r="DZ926" s="46"/>
      <c r="EM926" s="46"/>
      <c r="EZ926" s="46"/>
    </row>
    <row r="927" spans="13:156" ht="12.75" customHeight="1" x14ac:dyDescent="0.2">
      <c r="M927" s="46"/>
      <c r="Z927" s="46"/>
      <c r="AM927" s="46"/>
      <c r="AZ927" s="46"/>
      <c r="BM927" s="46"/>
      <c r="BZ927" s="46"/>
      <c r="CM927" s="46"/>
      <c r="CZ927" s="46"/>
      <c r="DM927" s="46"/>
      <c r="DZ927" s="46"/>
      <c r="EM927" s="46"/>
      <c r="EZ927" s="46"/>
    </row>
    <row r="928" spans="13:156" ht="12.75" customHeight="1" x14ac:dyDescent="0.2">
      <c r="M928" s="46"/>
      <c r="Z928" s="46"/>
      <c r="AM928" s="46"/>
      <c r="AZ928" s="46"/>
      <c r="BM928" s="46"/>
      <c r="BZ928" s="46"/>
      <c r="CM928" s="46"/>
      <c r="CZ928" s="46"/>
      <c r="DM928" s="46"/>
      <c r="DZ928" s="46"/>
      <c r="EM928" s="46"/>
      <c r="EZ928" s="46"/>
    </row>
    <row r="929" spans="13:156" ht="12.75" customHeight="1" x14ac:dyDescent="0.2">
      <c r="M929" s="46"/>
      <c r="Z929" s="46"/>
      <c r="AM929" s="46"/>
      <c r="AZ929" s="46"/>
      <c r="BM929" s="46"/>
      <c r="BZ929" s="46"/>
      <c r="CM929" s="46"/>
      <c r="CZ929" s="46"/>
      <c r="DM929" s="46"/>
      <c r="DZ929" s="46"/>
      <c r="EM929" s="46"/>
      <c r="EZ929" s="46"/>
    </row>
    <row r="930" spans="13:156" ht="12.75" customHeight="1" x14ac:dyDescent="0.2">
      <c r="M930" s="46"/>
      <c r="Z930" s="46"/>
      <c r="AM930" s="46"/>
      <c r="AZ930" s="46"/>
      <c r="BM930" s="46"/>
      <c r="BZ930" s="46"/>
      <c r="CM930" s="46"/>
      <c r="CZ930" s="46"/>
      <c r="DM930" s="46"/>
      <c r="DZ930" s="46"/>
      <c r="EM930" s="46"/>
      <c r="EZ930" s="46"/>
    </row>
    <row r="931" spans="13:156" ht="12.75" customHeight="1" x14ac:dyDescent="0.2">
      <c r="M931" s="46"/>
      <c r="Z931" s="46"/>
      <c r="AM931" s="46"/>
      <c r="AZ931" s="46"/>
      <c r="BM931" s="46"/>
      <c r="BZ931" s="46"/>
      <c r="CM931" s="46"/>
      <c r="CZ931" s="46"/>
      <c r="DM931" s="46"/>
      <c r="DZ931" s="46"/>
      <c r="EM931" s="46"/>
      <c r="EZ931" s="46"/>
    </row>
    <row r="932" spans="13:156" ht="12.75" customHeight="1" x14ac:dyDescent="0.2">
      <c r="M932" s="46"/>
      <c r="Z932" s="46"/>
      <c r="AM932" s="46"/>
      <c r="AZ932" s="46"/>
      <c r="BM932" s="46"/>
      <c r="BZ932" s="46"/>
      <c r="CM932" s="46"/>
      <c r="CZ932" s="46"/>
      <c r="DM932" s="46"/>
      <c r="DZ932" s="46"/>
      <c r="EM932" s="46"/>
      <c r="EZ932" s="46"/>
    </row>
    <row r="933" spans="13:156" ht="12.75" customHeight="1" x14ac:dyDescent="0.2">
      <c r="M933" s="46"/>
      <c r="Z933" s="46"/>
      <c r="AM933" s="46"/>
      <c r="AZ933" s="46"/>
      <c r="BM933" s="46"/>
      <c r="BZ933" s="46"/>
      <c r="CM933" s="46"/>
      <c r="CZ933" s="46"/>
      <c r="DM933" s="46"/>
      <c r="DZ933" s="46"/>
      <c r="EM933" s="46"/>
      <c r="EZ933" s="46"/>
    </row>
    <row r="934" spans="13:156" ht="12.75" customHeight="1" x14ac:dyDescent="0.2">
      <c r="M934" s="46"/>
      <c r="Z934" s="46"/>
      <c r="AM934" s="46"/>
      <c r="AZ934" s="46"/>
      <c r="BM934" s="46"/>
      <c r="BZ934" s="46"/>
      <c r="CM934" s="46"/>
      <c r="CZ934" s="46"/>
      <c r="DM934" s="46"/>
      <c r="DZ934" s="46"/>
      <c r="EM934" s="46"/>
      <c r="EZ934" s="46"/>
    </row>
    <row r="935" spans="13:156" ht="12.75" customHeight="1" x14ac:dyDescent="0.2">
      <c r="M935" s="46"/>
      <c r="Z935" s="46"/>
      <c r="AM935" s="46"/>
      <c r="AZ935" s="46"/>
      <c r="BM935" s="46"/>
      <c r="BZ935" s="46"/>
      <c r="CM935" s="46"/>
      <c r="CZ935" s="46"/>
      <c r="DM935" s="46"/>
      <c r="DZ935" s="46"/>
      <c r="EM935" s="46"/>
      <c r="EZ935" s="46"/>
    </row>
    <row r="936" spans="13:156" ht="12.75" customHeight="1" x14ac:dyDescent="0.2">
      <c r="M936" s="46"/>
      <c r="Z936" s="46"/>
      <c r="AM936" s="46"/>
      <c r="AZ936" s="46"/>
      <c r="BM936" s="46"/>
      <c r="BZ936" s="46"/>
      <c r="CM936" s="46"/>
      <c r="CZ936" s="46"/>
      <c r="DM936" s="46"/>
      <c r="DZ936" s="46"/>
      <c r="EM936" s="46"/>
      <c r="EZ936" s="46"/>
    </row>
    <row r="937" spans="13:156" ht="12.75" customHeight="1" x14ac:dyDescent="0.2">
      <c r="M937" s="46"/>
      <c r="Z937" s="46"/>
      <c r="AM937" s="46"/>
      <c r="AZ937" s="46"/>
      <c r="BM937" s="46"/>
      <c r="BZ937" s="46"/>
      <c r="CM937" s="46"/>
      <c r="CZ937" s="46"/>
      <c r="DM937" s="46"/>
      <c r="DZ937" s="46"/>
      <c r="EM937" s="46"/>
      <c r="EZ937" s="46"/>
    </row>
    <row r="938" spans="13:156" ht="12.75" customHeight="1" x14ac:dyDescent="0.2">
      <c r="M938" s="46"/>
      <c r="Z938" s="46"/>
      <c r="AM938" s="46"/>
      <c r="AZ938" s="46"/>
      <c r="BM938" s="46"/>
      <c r="BZ938" s="46"/>
      <c r="CM938" s="46"/>
      <c r="CZ938" s="46"/>
      <c r="DM938" s="46"/>
      <c r="DZ938" s="46"/>
      <c r="EM938" s="46"/>
      <c r="EZ938" s="46"/>
    </row>
    <row r="939" spans="13:156" ht="12.75" customHeight="1" x14ac:dyDescent="0.2">
      <c r="M939" s="46"/>
      <c r="Z939" s="46"/>
      <c r="AM939" s="46"/>
      <c r="AZ939" s="46"/>
      <c r="BM939" s="46"/>
      <c r="BZ939" s="46"/>
      <c r="CM939" s="46"/>
      <c r="CZ939" s="46"/>
      <c r="DM939" s="46"/>
      <c r="DZ939" s="46"/>
      <c r="EM939" s="46"/>
      <c r="EZ939" s="46"/>
    </row>
    <row r="940" spans="13:156" ht="12.75" customHeight="1" x14ac:dyDescent="0.2">
      <c r="M940" s="46"/>
      <c r="Z940" s="46"/>
      <c r="AM940" s="46"/>
      <c r="AZ940" s="46"/>
      <c r="BM940" s="46"/>
      <c r="BZ940" s="46"/>
      <c r="CM940" s="46"/>
      <c r="CZ940" s="46"/>
      <c r="DM940" s="46"/>
      <c r="DZ940" s="46"/>
      <c r="EM940" s="46"/>
      <c r="EZ940" s="46"/>
    </row>
    <row r="941" spans="13:156" ht="12.75" customHeight="1" x14ac:dyDescent="0.2">
      <c r="M941" s="46"/>
      <c r="Z941" s="46"/>
      <c r="AM941" s="46"/>
      <c r="AZ941" s="46"/>
      <c r="BM941" s="46"/>
      <c r="BZ941" s="46"/>
      <c r="CM941" s="46"/>
      <c r="CZ941" s="46"/>
      <c r="DM941" s="46"/>
      <c r="DZ941" s="46"/>
      <c r="EM941" s="46"/>
      <c r="EZ941" s="46"/>
    </row>
    <row r="942" spans="13:156" ht="12.75" customHeight="1" x14ac:dyDescent="0.2">
      <c r="M942" s="46"/>
      <c r="Z942" s="46"/>
      <c r="AM942" s="46"/>
      <c r="AZ942" s="46"/>
      <c r="BM942" s="46"/>
      <c r="BZ942" s="46"/>
      <c r="CM942" s="46"/>
      <c r="CZ942" s="46"/>
      <c r="DM942" s="46"/>
      <c r="DZ942" s="46"/>
      <c r="EM942" s="46"/>
      <c r="EZ942" s="46"/>
    </row>
    <row r="943" spans="13:156" ht="12.75" customHeight="1" x14ac:dyDescent="0.2">
      <c r="M943" s="46"/>
      <c r="Z943" s="46"/>
      <c r="AM943" s="46"/>
      <c r="AZ943" s="46"/>
      <c r="BM943" s="46"/>
      <c r="BZ943" s="46"/>
      <c r="CM943" s="46"/>
      <c r="CZ943" s="46"/>
      <c r="DM943" s="46"/>
      <c r="DZ943" s="46"/>
      <c r="EM943" s="46"/>
      <c r="EZ943" s="46"/>
    </row>
    <row r="944" spans="13:156" ht="12.75" customHeight="1" x14ac:dyDescent="0.2">
      <c r="M944" s="46"/>
      <c r="Z944" s="46"/>
      <c r="AM944" s="46"/>
      <c r="AZ944" s="46"/>
      <c r="BM944" s="46"/>
      <c r="BZ944" s="46"/>
      <c r="CM944" s="46"/>
      <c r="CZ944" s="46"/>
      <c r="DM944" s="46"/>
      <c r="DZ944" s="46"/>
      <c r="EM944" s="46"/>
      <c r="EZ944" s="46"/>
    </row>
    <row r="945" spans="13:156" ht="12.75" customHeight="1" x14ac:dyDescent="0.2">
      <c r="M945" s="46"/>
      <c r="Z945" s="46"/>
      <c r="AM945" s="46"/>
      <c r="AZ945" s="46"/>
      <c r="BM945" s="46"/>
      <c r="BZ945" s="46"/>
      <c r="CM945" s="46"/>
      <c r="CZ945" s="46"/>
      <c r="DM945" s="46"/>
      <c r="DZ945" s="46"/>
      <c r="EM945" s="46"/>
      <c r="EZ945" s="46"/>
    </row>
    <row r="946" spans="13:156" ht="12.75" customHeight="1" x14ac:dyDescent="0.2">
      <c r="M946" s="46"/>
      <c r="Z946" s="46"/>
      <c r="AM946" s="46"/>
      <c r="AZ946" s="46"/>
      <c r="BM946" s="46"/>
      <c r="BZ946" s="46"/>
      <c r="CM946" s="46"/>
      <c r="CZ946" s="46"/>
      <c r="DM946" s="46"/>
      <c r="DZ946" s="46"/>
      <c r="EM946" s="46"/>
      <c r="EZ946" s="46"/>
    </row>
    <row r="947" spans="13:156" ht="12.75" customHeight="1" x14ac:dyDescent="0.2">
      <c r="M947" s="46"/>
      <c r="Z947" s="46"/>
      <c r="AM947" s="46"/>
      <c r="AZ947" s="46"/>
      <c r="BM947" s="46"/>
      <c r="BZ947" s="46"/>
      <c r="CM947" s="46"/>
      <c r="CZ947" s="46"/>
      <c r="DM947" s="46"/>
      <c r="DZ947" s="46"/>
      <c r="EM947" s="46"/>
      <c r="EZ947" s="46"/>
    </row>
    <row r="948" spans="13:156" ht="12.75" customHeight="1" x14ac:dyDescent="0.2">
      <c r="M948" s="46"/>
      <c r="Z948" s="46"/>
      <c r="AM948" s="46"/>
      <c r="AZ948" s="46"/>
      <c r="BM948" s="46"/>
      <c r="BZ948" s="46"/>
      <c r="CM948" s="46"/>
      <c r="CZ948" s="46"/>
      <c r="DM948" s="46"/>
      <c r="DZ948" s="46"/>
      <c r="EM948" s="46"/>
      <c r="EZ948" s="46"/>
    </row>
    <row r="949" spans="13:156" ht="12.75" customHeight="1" x14ac:dyDescent="0.2">
      <c r="M949" s="46"/>
      <c r="Z949" s="46"/>
      <c r="AM949" s="46"/>
      <c r="AZ949" s="46"/>
      <c r="BM949" s="46"/>
      <c r="BZ949" s="46"/>
      <c r="CM949" s="46"/>
      <c r="CZ949" s="46"/>
      <c r="DM949" s="46"/>
      <c r="DZ949" s="46"/>
      <c r="EM949" s="46"/>
      <c r="EZ949" s="46"/>
    </row>
    <row r="950" spans="13:156" ht="12.75" customHeight="1" x14ac:dyDescent="0.2">
      <c r="M950" s="46"/>
      <c r="Z950" s="46"/>
      <c r="AM950" s="46"/>
      <c r="AZ950" s="46"/>
      <c r="BM950" s="46"/>
      <c r="BZ950" s="46"/>
      <c r="CM950" s="46"/>
      <c r="CZ950" s="46"/>
      <c r="DM950" s="46"/>
      <c r="DZ950" s="46"/>
      <c r="EM950" s="46"/>
      <c r="EZ950" s="46"/>
    </row>
    <row r="951" spans="13:156" ht="12.75" customHeight="1" x14ac:dyDescent="0.2">
      <c r="M951" s="46"/>
      <c r="Z951" s="46"/>
      <c r="AM951" s="46"/>
      <c r="AZ951" s="46"/>
      <c r="BM951" s="46"/>
      <c r="BZ951" s="46"/>
      <c r="CM951" s="46"/>
      <c r="CZ951" s="46"/>
      <c r="DM951" s="46"/>
      <c r="DZ951" s="46"/>
      <c r="EM951" s="46"/>
      <c r="EZ951" s="46"/>
    </row>
    <row r="952" spans="13:156" ht="12.75" customHeight="1" x14ac:dyDescent="0.2">
      <c r="M952" s="46"/>
      <c r="Z952" s="46"/>
      <c r="AM952" s="46"/>
      <c r="AZ952" s="46"/>
      <c r="BM952" s="46"/>
      <c r="BZ952" s="46"/>
      <c r="CM952" s="46"/>
      <c r="CZ952" s="46"/>
      <c r="DM952" s="46"/>
      <c r="DZ952" s="46"/>
      <c r="EM952" s="46"/>
      <c r="EZ952" s="46"/>
    </row>
    <row r="953" spans="13:156" ht="12.75" customHeight="1" x14ac:dyDescent="0.2">
      <c r="M953" s="46"/>
      <c r="Z953" s="46"/>
      <c r="AM953" s="46"/>
      <c r="AZ953" s="46"/>
      <c r="BM953" s="46"/>
      <c r="BZ953" s="46"/>
      <c r="CM953" s="46"/>
      <c r="CZ953" s="46"/>
      <c r="DM953" s="46"/>
      <c r="DZ953" s="46"/>
      <c r="EM953" s="46"/>
      <c r="EZ953" s="46"/>
    </row>
    <row r="954" spans="13:156" ht="12.75" customHeight="1" x14ac:dyDescent="0.2">
      <c r="M954" s="46"/>
      <c r="Z954" s="46"/>
      <c r="AM954" s="46"/>
      <c r="AZ954" s="46"/>
      <c r="BM954" s="46"/>
      <c r="BZ954" s="46"/>
      <c r="CM954" s="46"/>
      <c r="CZ954" s="46"/>
      <c r="DM954" s="46"/>
      <c r="DZ954" s="46"/>
      <c r="EM954" s="46"/>
      <c r="EZ954" s="46"/>
    </row>
    <row r="955" spans="13:156" ht="12.75" customHeight="1" x14ac:dyDescent="0.2">
      <c r="M955" s="46"/>
      <c r="Z955" s="46"/>
      <c r="AM955" s="46"/>
      <c r="AZ955" s="46"/>
      <c r="BM955" s="46"/>
      <c r="BZ955" s="46"/>
      <c r="CM955" s="46"/>
      <c r="CZ955" s="46"/>
      <c r="DM955" s="46"/>
      <c r="DZ955" s="46"/>
      <c r="EM955" s="46"/>
      <c r="EZ955" s="46"/>
    </row>
    <row r="956" spans="13:156" ht="12.75" customHeight="1" x14ac:dyDescent="0.2">
      <c r="M956" s="46"/>
      <c r="Z956" s="46"/>
      <c r="AM956" s="46"/>
      <c r="AZ956" s="46"/>
      <c r="BM956" s="46"/>
      <c r="BZ956" s="46"/>
      <c r="CM956" s="46"/>
      <c r="CZ956" s="46"/>
      <c r="DM956" s="46"/>
      <c r="DZ956" s="46"/>
      <c r="EM956" s="46"/>
      <c r="EZ956" s="46"/>
    </row>
    <row r="957" spans="13:156" ht="12.75" customHeight="1" x14ac:dyDescent="0.2">
      <c r="M957" s="46"/>
      <c r="Z957" s="46"/>
      <c r="AM957" s="46"/>
      <c r="AZ957" s="46"/>
      <c r="BM957" s="46"/>
      <c r="BZ957" s="46"/>
      <c r="CM957" s="46"/>
      <c r="CZ957" s="46"/>
      <c r="DM957" s="46"/>
      <c r="DZ957" s="46"/>
      <c r="EM957" s="46"/>
      <c r="EZ957" s="46"/>
    </row>
    <row r="958" spans="13:156" ht="12.75" customHeight="1" x14ac:dyDescent="0.2">
      <c r="M958" s="46"/>
      <c r="Z958" s="46"/>
      <c r="AM958" s="46"/>
      <c r="AZ958" s="46"/>
      <c r="BM958" s="46"/>
      <c r="BZ958" s="46"/>
      <c r="CM958" s="46"/>
      <c r="CZ958" s="46"/>
      <c r="DM958" s="46"/>
      <c r="DZ958" s="46"/>
      <c r="EM958" s="46"/>
      <c r="EZ958" s="46"/>
    </row>
    <row r="959" spans="13:156" ht="12.75" customHeight="1" x14ac:dyDescent="0.2">
      <c r="M959" s="46"/>
      <c r="Z959" s="46"/>
      <c r="AM959" s="46"/>
      <c r="AZ959" s="46"/>
      <c r="BM959" s="46"/>
      <c r="BZ959" s="46"/>
      <c r="CM959" s="46"/>
      <c r="CZ959" s="46"/>
      <c r="DM959" s="46"/>
      <c r="DZ959" s="46"/>
      <c r="EM959" s="46"/>
      <c r="EZ959" s="46"/>
    </row>
    <row r="960" spans="13:156" ht="12.75" customHeight="1" x14ac:dyDescent="0.2">
      <c r="M960" s="46"/>
      <c r="Z960" s="46"/>
      <c r="AM960" s="46"/>
      <c r="AZ960" s="46"/>
      <c r="BM960" s="46"/>
      <c r="BZ960" s="46"/>
      <c r="CM960" s="46"/>
      <c r="CZ960" s="46"/>
      <c r="DM960" s="46"/>
      <c r="DZ960" s="46"/>
      <c r="EM960" s="46"/>
      <c r="EZ960" s="46"/>
    </row>
    <row r="961" spans="13:156" ht="12.75" customHeight="1" x14ac:dyDescent="0.2">
      <c r="M961" s="46"/>
      <c r="Z961" s="46"/>
      <c r="AM961" s="46"/>
      <c r="AZ961" s="46"/>
      <c r="BM961" s="46"/>
      <c r="BZ961" s="46"/>
      <c r="CM961" s="46"/>
      <c r="CZ961" s="46"/>
      <c r="DM961" s="46"/>
      <c r="DZ961" s="46"/>
      <c r="EM961" s="46"/>
      <c r="EZ961" s="46"/>
    </row>
    <row r="962" spans="13:156" ht="12.75" customHeight="1" x14ac:dyDescent="0.2">
      <c r="M962" s="46"/>
      <c r="Z962" s="46"/>
      <c r="AM962" s="46"/>
      <c r="AZ962" s="46"/>
      <c r="BM962" s="46"/>
      <c r="BZ962" s="46"/>
      <c r="CM962" s="46"/>
      <c r="CZ962" s="46"/>
      <c r="DM962" s="46"/>
      <c r="DZ962" s="46"/>
      <c r="EM962" s="46"/>
      <c r="EZ962" s="46"/>
    </row>
    <row r="963" spans="13:156" ht="12.75" customHeight="1" x14ac:dyDescent="0.2">
      <c r="M963" s="46"/>
      <c r="Z963" s="46"/>
      <c r="AM963" s="46"/>
      <c r="AZ963" s="46"/>
      <c r="BM963" s="46"/>
      <c r="BZ963" s="46"/>
      <c r="CM963" s="46"/>
      <c r="CZ963" s="46"/>
      <c r="DM963" s="46"/>
      <c r="DZ963" s="46"/>
      <c r="EM963" s="46"/>
      <c r="EZ963" s="46"/>
    </row>
    <row r="964" spans="13:156" ht="12.75" customHeight="1" x14ac:dyDescent="0.2">
      <c r="M964" s="46"/>
      <c r="Z964" s="46"/>
      <c r="AM964" s="46"/>
      <c r="AZ964" s="46"/>
      <c r="BM964" s="46"/>
      <c r="BZ964" s="46"/>
      <c r="CM964" s="46"/>
      <c r="CZ964" s="46"/>
      <c r="DM964" s="46"/>
      <c r="DZ964" s="46"/>
      <c r="EM964" s="46"/>
      <c r="EZ964" s="46"/>
    </row>
    <row r="965" spans="13:156" ht="12.75" customHeight="1" x14ac:dyDescent="0.2">
      <c r="M965" s="46"/>
      <c r="Z965" s="46"/>
      <c r="AM965" s="46"/>
      <c r="AZ965" s="46"/>
      <c r="BM965" s="46"/>
      <c r="BZ965" s="46"/>
      <c r="CM965" s="46"/>
      <c r="CZ965" s="46"/>
      <c r="DM965" s="46"/>
      <c r="DZ965" s="46"/>
      <c r="EM965" s="46"/>
      <c r="EZ965" s="46"/>
    </row>
    <row r="966" spans="13:156" ht="12.75" customHeight="1" x14ac:dyDescent="0.2">
      <c r="M966" s="46"/>
      <c r="Z966" s="46"/>
      <c r="AM966" s="46"/>
      <c r="AZ966" s="46"/>
      <c r="BM966" s="46"/>
      <c r="BZ966" s="46"/>
      <c r="CM966" s="46"/>
      <c r="CZ966" s="46"/>
      <c r="DM966" s="46"/>
      <c r="DZ966" s="46"/>
      <c r="EM966" s="46"/>
      <c r="EZ966" s="46"/>
    </row>
    <row r="967" spans="13:156" ht="12.75" customHeight="1" x14ac:dyDescent="0.2">
      <c r="M967" s="46"/>
      <c r="Z967" s="46"/>
      <c r="AM967" s="46"/>
      <c r="AZ967" s="46"/>
      <c r="BM967" s="46"/>
      <c r="BZ967" s="46"/>
      <c r="CM967" s="46"/>
      <c r="CZ967" s="46"/>
      <c r="DM967" s="46"/>
      <c r="DZ967" s="46"/>
      <c r="EM967" s="46"/>
      <c r="EZ967" s="46"/>
    </row>
    <row r="968" spans="13:156" ht="12.75" customHeight="1" x14ac:dyDescent="0.2">
      <c r="M968" s="46"/>
      <c r="Z968" s="46"/>
      <c r="AM968" s="46"/>
      <c r="AZ968" s="46"/>
      <c r="BM968" s="46"/>
      <c r="BZ968" s="46"/>
      <c r="CM968" s="46"/>
      <c r="CZ968" s="46"/>
      <c r="DM968" s="46"/>
      <c r="DZ968" s="46"/>
      <c r="EM968" s="46"/>
      <c r="EZ968" s="46"/>
    </row>
    <row r="969" spans="13:156" ht="12.75" customHeight="1" x14ac:dyDescent="0.2">
      <c r="M969" s="46"/>
      <c r="Z969" s="46"/>
      <c r="AM969" s="46"/>
      <c r="AZ969" s="46"/>
      <c r="BM969" s="46"/>
      <c r="BZ969" s="46"/>
      <c r="CM969" s="46"/>
      <c r="CZ969" s="46"/>
      <c r="DM969" s="46"/>
      <c r="DZ969" s="46"/>
      <c r="EM969" s="46"/>
      <c r="EZ969" s="46"/>
    </row>
    <row r="970" spans="13:156" ht="12.75" customHeight="1" x14ac:dyDescent="0.2">
      <c r="M970" s="46"/>
      <c r="Z970" s="46"/>
      <c r="AM970" s="46"/>
      <c r="AZ970" s="46"/>
      <c r="BM970" s="46"/>
      <c r="BZ970" s="46"/>
      <c r="CM970" s="46"/>
      <c r="CZ970" s="46"/>
      <c r="DM970" s="46"/>
      <c r="DZ970" s="46"/>
      <c r="EM970" s="46"/>
      <c r="EZ970" s="46"/>
    </row>
    <row r="971" spans="13:156" ht="12.75" customHeight="1" x14ac:dyDescent="0.2">
      <c r="M971" s="46"/>
      <c r="Z971" s="46"/>
      <c r="AM971" s="46"/>
      <c r="AZ971" s="46"/>
      <c r="BM971" s="46"/>
      <c r="BZ971" s="46"/>
      <c r="CM971" s="46"/>
      <c r="CZ971" s="46"/>
      <c r="DM971" s="46"/>
      <c r="DZ971" s="46"/>
      <c r="EM971" s="46"/>
      <c r="EZ971" s="46"/>
    </row>
    <row r="972" spans="13:156" ht="12.75" customHeight="1" x14ac:dyDescent="0.2">
      <c r="M972" s="46"/>
      <c r="Z972" s="46"/>
      <c r="AM972" s="46"/>
      <c r="AZ972" s="46"/>
      <c r="BM972" s="46"/>
      <c r="BZ972" s="46"/>
      <c r="CM972" s="46"/>
      <c r="CZ972" s="46"/>
      <c r="DM972" s="46"/>
      <c r="DZ972" s="46"/>
      <c r="EM972" s="46"/>
      <c r="EZ972" s="46"/>
    </row>
    <row r="973" spans="13:156" ht="12.75" customHeight="1" x14ac:dyDescent="0.2">
      <c r="M973" s="46"/>
      <c r="Z973" s="46"/>
      <c r="AM973" s="46"/>
      <c r="AZ973" s="46"/>
      <c r="BM973" s="46"/>
      <c r="BZ973" s="46"/>
      <c r="CM973" s="46"/>
      <c r="CZ973" s="46"/>
      <c r="DM973" s="46"/>
      <c r="DZ973" s="46"/>
      <c r="EM973" s="46"/>
      <c r="EZ973" s="46"/>
    </row>
    <row r="974" spans="13:156" ht="12.75" customHeight="1" x14ac:dyDescent="0.2">
      <c r="M974" s="46"/>
      <c r="Z974" s="46"/>
      <c r="AM974" s="46"/>
      <c r="AZ974" s="46"/>
      <c r="BM974" s="46"/>
      <c r="BZ974" s="46"/>
      <c r="CM974" s="46"/>
      <c r="CZ974" s="46"/>
      <c r="DM974" s="46"/>
      <c r="DZ974" s="46"/>
      <c r="EM974" s="46"/>
      <c r="EZ974" s="46"/>
    </row>
    <row r="975" spans="13:156" ht="12.75" customHeight="1" x14ac:dyDescent="0.2">
      <c r="M975" s="46"/>
      <c r="Z975" s="46"/>
      <c r="AM975" s="46"/>
      <c r="AZ975" s="46"/>
      <c r="BM975" s="46"/>
      <c r="BZ975" s="46"/>
      <c r="CM975" s="46"/>
      <c r="CZ975" s="46"/>
      <c r="DM975" s="46"/>
      <c r="DZ975" s="46"/>
      <c r="EM975" s="46"/>
      <c r="EZ975" s="46"/>
    </row>
    <row r="976" spans="13:156" ht="12.75" customHeight="1" x14ac:dyDescent="0.2">
      <c r="M976" s="46"/>
      <c r="Z976" s="46"/>
      <c r="AM976" s="46"/>
      <c r="AZ976" s="46"/>
      <c r="BM976" s="46"/>
      <c r="BZ976" s="46"/>
      <c r="CM976" s="46"/>
      <c r="CZ976" s="46"/>
      <c r="DM976" s="46"/>
      <c r="DZ976" s="46"/>
      <c r="EM976" s="46"/>
      <c r="EZ976" s="46"/>
    </row>
    <row r="977" spans="13:156" ht="12.75" customHeight="1" x14ac:dyDescent="0.2">
      <c r="M977" s="46"/>
      <c r="Z977" s="46"/>
      <c r="AM977" s="46"/>
      <c r="AZ977" s="46"/>
      <c r="BM977" s="46"/>
      <c r="BZ977" s="46"/>
      <c r="CM977" s="46"/>
      <c r="CZ977" s="46"/>
      <c r="DM977" s="46"/>
      <c r="DZ977" s="46"/>
      <c r="EM977" s="46"/>
      <c r="EZ977" s="46"/>
    </row>
    <row r="978" spans="13:156" ht="12.75" customHeight="1" x14ac:dyDescent="0.2">
      <c r="M978" s="46"/>
      <c r="Z978" s="46"/>
      <c r="AM978" s="46"/>
      <c r="AZ978" s="46"/>
      <c r="BM978" s="46"/>
      <c r="BZ978" s="46"/>
      <c r="CM978" s="46"/>
      <c r="CZ978" s="46"/>
      <c r="DM978" s="46"/>
      <c r="DZ978" s="46"/>
      <c r="EM978" s="46"/>
      <c r="EZ978" s="46"/>
    </row>
    <row r="979" spans="13:156" ht="12.75" customHeight="1" x14ac:dyDescent="0.2">
      <c r="M979" s="46"/>
      <c r="Z979" s="46"/>
      <c r="AM979" s="46"/>
      <c r="AZ979" s="46"/>
      <c r="BM979" s="46"/>
      <c r="BZ979" s="46"/>
      <c r="CM979" s="46"/>
      <c r="CZ979" s="46"/>
      <c r="DM979" s="46"/>
      <c r="DZ979" s="46"/>
      <c r="EM979" s="46"/>
      <c r="EZ979" s="46"/>
    </row>
    <row r="980" spans="13:156" ht="12.75" customHeight="1" x14ac:dyDescent="0.2">
      <c r="M980" s="46"/>
      <c r="Z980" s="46"/>
      <c r="AM980" s="46"/>
      <c r="AZ980" s="46"/>
      <c r="BM980" s="46"/>
      <c r="BZ980" s="46"/>
      <c r="CM980" s="46"/>
      <c r="CZ980" s="46"/>
      <c r="DM980" s="46"/>
      <c r="DZ980" s="46"/>
      <c r="EM980" s="46"/>
      <c r="EZ980" s="46"/>
    </row>
    <row r="981" spans="13:156" ht="12.75" customHeight="1" x14ac:dyDescent="0.2">
      <c r="M981" s="46"/>
      <c r="Z981" s="46"/>
      <c r="AM981" s="46"/>
      <c r="AZ981" s="46"/>
      <c r="BM981" s="46"/>
      <c r="BZ981" s="46"/>
      <c r="CM981" s="46"/>
      <c r="CZ981" s="46"/>
      <c r="DM981" s="46"/>
      <c r="DZ981" s="46"/>
      <c r="EM981" s="46"/>
      <c r="EZ981" s="46"/>
    </row>
    <row r="982" spans="13:156" ht="12.75" customHeight="1" x14ac:dyDescent="0.2">
      <c r="M982" s="46"/>
      <c r="Z982" s="46"/>
      <c r="AM982" s="46"/>
      <c r="AZ982" s="46"/>
      <c r="BM982" s="46"/>
      <c r="BZ982" s="46"/>
      <c r="CM982" s="46"/>
      <c r="CZ982" s="46"/>
      <c r="DM982" s="46"/>
      <c r="DZ982" s="46"/>
      <c r="EM982" s="46"/>
      <c r="EZ982" s="46"/>
    </row>
    <row r="983" spans="13:156" ht="12.75" customHeight="1" x14ac:dyDescent="0.2">
      <c r="M983" s="46"/>
      <c r="Z983" s="46"/>
      <c r="AM983" s="46"/>
      <c r="AZ983" s="46"/>
      <c r="BM983" s="46"/>
      <c r="BZ983" s="46"/>
      <c r="CM983" s="46"/>
      <c r="CZ983" s="46"/>
      <c r="DM983" s="46"/>
      <c r="DZ983" s="46"/>
      <c r="EM983" s="46"/>
      <c r="EZ983" s="46"/>
    </row>
    <row r="984" spans="13:156" ht="12.75" customHeight="1" x14ac:dyDescent="0.2">
      <c r="M984" s="46"/>
      <c r="Z984" s="46"/>
      <c r="AM984" s="46"/>
      <c r="AZ984" s="46"/>
      <c r="BM984" s="46"/>
      <c r="BZ984" s="46"/>
      <c r="CM984" s="46"/>
      <c r="CZ984" s="46"/>
      <c r="DM984" s="46"/>
      <c r="DZ984" s="46"/>
      <c r="EM984" s="46"/>
      <c r="EZ984" s="46"/>
    </row>
    <row r="985" spans="13:156" ht="12.75" customHeight="1" x14ac:dyDescent="0.2">
      <c r="M985" s="46"/>
      <c r="Z985" s="46"/>
      <c r="AM985" s="46"/>
      <c r="AZ985" s="46"/>
      <c r="BM985" s="46"/>
      <c r="BZ985" s="46"/>
      <c r="CM985" s="46"/>
      <c r="CZ985" s="46"/>
      <c r="DM985" s="46"/>
      <c r="DZ985" s="46"/>
      <c r="EM985" s="46"/>
      <c r="EZ985" s="46"/>
    </row>
    <row r="986" spans="13:156" ht="12.75" customHeight="1" x14ac:dyDescent="0.2">
      <c r="M986" s="46"/>
      <c r="Z986" s="46"/>
      <c r="AM986" s="46"/>
      <c r="AZ986" s="46"/>
      <c r="BM986" s="46"/>
      <c r="BZ986" s="46"/>
      <c r="CM986" s="46"/>
      <c r="CZ986" s="46"/>
      <c r="DM986" s="46"/>
      <c r="DZ986" s="46"/>
      <c r="EM986" s="46"/>
      <c r="EZ986" s="46"/>
    </row>
    <row r="987" spans="13:156" ht="12.75" customHeight="1" x14ac:dyDescent="0.2">
      <c r="M987" s="46"/>
      <c r="Z987" s="46"/>
      <c r="AM987" s="46"/>
      <c r="AZ987" s="46"/>
      <c r="BM987" s="46"/>
      <c r="BZ987" s="46"/>
      <c r="CM987" s="46"/>
      <c r="CZ987" s="46"/>
      <c r="DM987" s="46"/>
      <c r="DZ987" s="46"/>
      <c r="EM987" s="46"/>
      <c r="EZ987" s="46"/>
    </row>
    <row r="988" spans="13:156" ht="12.75" customHeight="1" x14ac:dyDescent="0.2">
      <c r="M988" s="46"/>
      <c r="Z988" s="46"/>
      <c r="AM988" s="46"/>
      <c r="AZ988" s="46"/>
      <c r="BM988" s="46"/>
      <c r="BZ988" s="46"/>
      <c r="CM988" s="46"/>
      <c r="CZ988" s="46"/>
      <c r="DM988" s="46"/>
      <c r="DZ988" s="46"/>
      <c r="EM988" s="46"/>
      <c r="EZ988" s="46"/>
    </row>
    <row r="989" spans="13:156" ht="12.75" customHeight="1" x14ac:dyDescent="0.2">
      <c r="M989" s="46"/>
      <c r="Z989" s="46"/>
      <c r="AM989" s="46"/>
      <c r="AZ989" s="46"/>
      <c r="BM989" s="46"/>
      <c r="BZ989" s="46"/>
      <c r="CM989" s="46"/>
      <c r="CZ989" s="46"/>
      <c r="DM989" s="46"/>
      <c r="DZ989" s="46"/>
      <c r="EM989" s="46"/>
      <c r="EZ989" s="46"/>
    </row>
    <row r="990" spans="13:156" ht="12.75" customHeight="1" x14ac:dyDescent="0.2">
      <c r="M990" s="46"/>
      <c r="Z990" s="46"/>
      <c r="AM990" s="46"/>
      <c r="AZ990" s="46"/>
      <c r="BM990" s="46"/>
      <c r="BZ990" s="46"/>
      <c r="CM990" s="46"/>
      <c r="CZ990" s="46"/>
      <c r="DM990" s="46"/>
      <c r="DZ990" s="46"/>
      <c r="EM990" s="46"/>
      <c r="EZ990" s="46"/>
    </row>
    <row r="991" spans="13:156" ht="12.75" customHeight="1" x14ac:dyDescent="0.2">
      <c r="M991" s="46"/>
      <c r="Z991" s="46"/>
      <c r="AM991" s="46"/>
      <c r="AZ991" s="46"/>
      <c r="BM991" s="46"/>
      <c r="BZ991" s="46"/>
      <c r="CM991" s="46"/>
      <c r="CZ991" s="46"/>
      <c r="DM991" s="46"/>
      <c r="DZ991" s="46"/>
      <c r="EM991" s="46"/>
      <c r="EZ991" s="46"/>
    </row>
    <row r="992" spans="13:156" ht="12.75" customHeight="1" x14ac:dyDescent="0.2">
      <c r="M992" s="46"/>
      <c r="Z992" s="46"/>
      <c r="AM992" s="46"/>
      <c r="AZ992" s="46"/>
      <c r="BM992" s="46"/>
      <c r="BZ992" s="46"/>
      <c r="CM992" s="46"/>
      <c r="CZ992" s="46"/>
      <c r="DM992" s="46"/>
      <c r="DZ992" s="46"/>
      <c r="EM992" s="46"/>
      <c r="EZ992" s="46"/>
    </row>
    <row r="993" spans="13:156" ht="12.75" customHeight="1" x14ac:dyDescent="0.2">
      <c r="M993" s="46"/>
      <c r="Z993" s="46"/>
      <c r="AM993" s="46"/>
      <c r="AZ993" s="46"/>
      <c r="BM993" s="46"/>
      <c r="BZ993" s="46"/>
      <c r="CM993" s="46"/>
      <c r="CZ993" s="46"/>
      <c r="DM993" s="46"/>
      <c r="DZ993" s="46"/>
      <c r="EM993" s="46"/>
      <c r="EZ993" s="46"/>
    </row>
    <row r="994" spans="13:156" ht="12.75" customHeight="1" x14ac:dyDescent="0.2">
      <c r="M994" s="46"/>
      <c r="Z994" s="46"/>
      <c r="AM994" s="46"/>
      <c r="AZ994" s="46"/>
      <c r="BM994" s="46"/>
      <c r="BZ994" s="46"/>
      <c r="CM994" s="46"/>
      <c r="CZ994" s="46"/>
      <c r="DM994" s="46"/>
      <c r="DZ994" s="46"/>
      <c r="EM994" s="46"/>
      <c r="EZ994" s="46"/>
    </row>
    <row r="995" spans="13:156" ht="12.75" customHeight="1" x14ac:dyDescent="0.2">
      <c r="M995" s="46"/>
      <c r="Z995" s="46"/>
      <c r="AM995" s="46"/>
      <c r="AZ995" s="46"/>
      <c r="BM995" s="46"/>
      <c r="BZ995" s="46"/>
      <c r="CM995" s="46"/>
      <c r="CZ995" s="46"/>
      <c r="DM995" s="46"/>
      <c r="DZ995" s="46"/>
      <c r="EM995" s="46"/>
      <c r="EZ995" s="46"/>
    </row>
    <row r="996" spans="13:156" ht="12.75" customHeight="1" x14ac:dyDescent="0.2">
      <c r="M996" s="46"/>
      <c r="Z996" s="46"/>
      <c r="AM996" s="46"/>
      <c r="AZ996" s="46"/>
      <c r="BM996" s="46"/>
      <c r="BZ996" s="46"/>
      <c r="CM996" s="46"/>
      <c r="CZ996" s="46"/>
      <c r="DM996" s="46"/>
      <c r="DZ996" s="46"/>
      <c r="EM996" s="46"/>
      <c r="EZ996" s="46"/>
    </row>
    <row r="997" spans="13:156" ht="12.75" customHeight="1" x14ac:dyDescent="0.2">
      <c r="M997" s="46"/>
      <c r="Z997" s="46"/>
      <c r="AM997" s="46"/>
      <c r="AZ997" s="46"/>
      <c r="BM997" s="46"/>
      <c r="BZ997" s="46"/>
      <c r="CM997" s="46"/>
      <c r="CZ997" s="46"/>
      <c r="DM997" s="46"/>
      <c r="DZ997" s="46"/>
      <c r="EM997" s="46"/>
      <c r="EZ997" s="46"/>
    </row>
    <row r="998" spans="13:156" ht="12.75" customHeight="1" x14ac:dyDescent="0.2">
      <c r="M998" s="46"/>
      <c r="Z998" s="46"/>
      <c r="AM998" s="46"/>
      <c r="AZ998" s="46"/>
      <c r="BM998" s="46"/>
      <c r="BZ998" s="46"/>
      <c r="CM998" s="46"/>
      <c r="CZ998" s="46"/>
      <c r="DM998" s="46"/>
      <c r="DZ998" s="46"/>
      <c r="EM998" s="46"/>
      <c r="EZ998" s="46"/>
    </row>
    <row r="999" spans="13:156" ht="12.75" customHeight="1" x14ac:dyDescent="0.2">
      <c r="M999" s="46"/>
      <c r="Z999" s="46"/>
      <c r="AM999" s="46"/>
      <c r="AZ999" s="46"/>
      <c r="BM999" s="46"/>
      <c r="BZ999" s="46"/>
      <c r="CM999" s="46"/>
      <c r="CZ999" s="46"/>
      <c r="DM999" s="46"/>
      <c r="DZ999" s="46"/>
      <c r="EM999" s="46"/>
      <c r="EZ999" s="46"/>
    </row>
    <row r="1000" spans="13:156" ht="12.75" customHeight="1" x14ac:dyDescent="0.2">
      <c r="M1000" s="46"/>
      <c r="Z1000" s="46"/>
      <c r="AM1000" s="46"/>
      <c r="AZ1000" s="46"/>
      <c r="BM1000" s="46"/>
      <c r="BZ1000" s="46"/>
      <c r="CM1000" s="46"/>
      <c r="CZ1000" s="46"/>
      <c r="DM1000" s="46"/>
      <c r="DZ1000" s="46"/>
      <c r="EM1000" s="46"/>
      <c r="EZ1000" s="46"/>
    </row>
  </sheetData>
  <mergeCells count="24">
    <mergeCell ref="EN1:ES3"/>
    <mergeCell ref="ET1:EZ3"/>
    <mergeCell ref="CN1:CS3"/>
    <mergeCell ref="CT1:CZ3"/>
    <mergeCell ref="DA1:DF3"/>
    <mergeCell ref="DG1:DM3"/>
    <mergeCell ref="DN1:DS3"/>
    <mergeCell ref="DT1:DZ3"/>
    <mergeCell ref="EA1:EF3"/>
    <mergeCell ref="BN1:BS3"/>
    <mergeCell ref="BT1:BZ3"/>
    <mergeCell ref="CA1:CF3"/>
    <mergeCell ref="CG1:CM3"/>
    <mergeCell ref="EG1:EM3"/>
    <mergeCell ref="AG1:AM3"/>
    <mergeCell ref="AN1:AS3"/>
    <mergeCell ref="AT1:AZ3"/>
    <mergeCell ref="BA1:BF3"/>
    <mergeCell ref="BG1:BM3"/>
    <mergeCell ref="A1:F3"/>
    <mergeCell ref="G1:M3"/>
    <mergeCell ref="N1:S3"/>
    <mergeCell ref="T1:Z3"/>
    <mergeCell ref="AA1:AF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1000"/>
  <sheetViews>
    <sheetView tabSelected="1" topLeftCell="CI1" workbookViewId="0">
      <selection activeCell="CS3" sqref="CS3"/>
    </sheetView>
  </sheetViews>
  <sheetFormatPr defaultColWidth="14.3515625" defaultRowHeight="15" customHeight="1" x14ac:dyDescent="0.2"/>
  <cols>
    <col min="1" max="3" width="9.765625" customWidth="1"/>
    <col min="4" max="4" width="11.6875" customWidth="1"/>
    <col min="5" max="5" width="9.765625" customWidth="1"/>
    <col min="6" max="6" width="10.50390625" customWidth="1"/>
    <col min="7" max="7" width="9.765625" customWidth="1"/>
    <col min="8" max="8" width="6.65625" customWidth="1"/>
    <col min="9" max="11" width="9.765625" customWidth="1"/>
    <col min="12" max="12" width="11.6875" customWidth="1"/>
    <col min="13" max="13" width="9.765625" customWidth="1"/>
    <col min="14" max="14" width="10.50390625" customWidth="1"/>
    <col min="15" max="15" width="9.765625" customWidth="1"/>
    <col min="16" max="16" width="6.65625" customWidth="1"/>
    <col min="17" max="19" width="9.765625" customWidth="1"/>
    <col min="20" max="20" width="11.6875" customWidth="1"/>
    <col min="21" max="21" width="9.765625" customWidth="1"/>
    <col min="22" max="22" width="10.50390625" customWidth="1"/>
    <col min="23" max="23" width="9.765625" customWidth="1"/>
    <col min="24" max="24" width="6.65625" customWidth="1"/>
    <col min="25" max="27" width="9.765625" customWidth="1"/>
    <col min="28" max="28" width="11.6875" customWidth="1"/>
    <col min="29" max="29" width="9.765625" customWidth="1"/>
    <col min="30" max="30" width="10.50390625" customWidth="1"/>
    <col min="31" max="31" width="9.765625" customWidth="1"/>
    <col min="32" max="32" width="6.65625" customWidth="1"/>
    <col min="33" max="35" width="9.765625" customWidth="1"/>
    <col min="36" max="36" width="11.6875" customWidth="1"/>
    <col min="37" max="37" width="9.765625" customWidth="1"/>
    <col min="38" max="38" width="10.50390625" customWidth="1"/>
    <col min="39" max="39" width="9.765625" customWidth="1"/>
    <col min="40" max="40" width="6.65625" customWidth="1"/>
    <col min="41" max="43" width="9.765625" customWidth="1"/>
    <col min="44" max="44" width="11.6875" customWidth="1"/>
    <col min="45" max="45" width="9.765625" customWidth="1"/>
    <col min="46" max="46" width="10.50390625" customWidth="1"/>
    <col min="47" max="47" width="9.765625" customWidth="1"/>
    <col min="48" max="48" width="6.65625" customWidth="1"/>
    <col min="49" max="51" width="9.765625" customWidth="1"/>
    <col min="52" max="52" width="11.6875" customWidth="1"/>
    <col min="53" max="53" width="9.765625" customWidth="1"/>
    <col min="54" max="54" width="10.50390625" customWidth="1"/>
    <col min="55" max="55" width="9.765625" customWidth="1"/>
    <col min="56" max="56" width="6.65625" customWidth="1"/>
    <col min="57" max="59" width="9.765625" customWidth="1"/>
    <col min="60" max="60" width="11.6875" customWidth="1"/>
    <col min="61" max="61" width="9.765625" customWidth="1"/>
    <col min="62" max="62" width="10.50390625" customWidth="1"/>
    <col min="63" max="63" width="9.765625" customWidth="1"/>
    <col min="64" max="64" width="6.65625" customWidth="1"/>
    <col min="65" max="67" width="9.765625" customWidth="1"/>
    <col min="68" max="68" width="11.6875" customWidth="1"/>
    <col min="69" max="69" width="9.765625" customWidth="1"/>
    <col min="70" max="70" width="10.50390625" customWidth="1"/>
    <col min="71" max="71" width="9.765625" customWidth="1"/>
    <col min="72" max="72" width="6.65625" customWidth="1"/>
    <col min="73" max="75" width="9.765625" customWidth="1"/>
    <col min="76" max="76" width="11.6875" customWidth="1"/>
    <col min="77" max="77" width="9.765625" customWidth="1"/>
    <col min="78" max="78" width="10.50390625" customWidth="1"/>
    <col min="79" max="79" width="9.765625" customWidth="1"/>
    <col min="80" max="80" width="6.65625" customWidth="1"/>
    <col min="81" max="83" width="9.765625" customWidth="1"/>
    <col min="84" max="84" width="11.6875" customWidth="1"/>
    <col min="85" max="85" width="9.765625" customWidth="1"/>
    <col min="86" max="86" width="10.50390625" customWidth="1"/>
    <col min="87" max="87" width="9.765625" customWidth="1"/>
    <col min="88" max="88" width="6.65625" customWidth="1"/>
    <col min="89" max="91" width="9.765625" customWidth="1"/>
    <col min="92" max="92" width="11.6875" customWidth="1"/>
    <col min="93" max="93" width="9.765625" customWidth="1"/>
    <col min="94" max="94" width="10.50390625" customWidth="1"/>
    <col min="95" max="95" width="9.765625" customWidth="1"/>
    <col min="96" max="96" width="6.65625" customWidth="1"/>
  </cols>
  <sheetData>
    <row r="1" spans="1:96" ht="12.75" customHeight="1" x14ac:dyDescent="0.2">
      <c r="A1" s="135" t="str">
        <f>اندراج!$F$2</f>
        <v>مردان</v>
      </c>
      <c r="B1" s="136"/>
      <c r="C1" s="137"/>
      <c r="D1" s="144" t="s">
        <v>8017</v>
      </c>
      <c r="E1" s="145"/>
      <c r="F1" s="145"/>
      <c r="G1" s="145"/>
      <c r="H1" s="146"/>
      <c r="I1" s="135" t="str">
        <f>اندراج!$F$2</f>
        <v>مردان</v>
      </c>
      <c r="J1" s="136"/>
      <c r="K1" s="137"/>
      <c r="L1" s="144" t="s">
        <v>8017</v>
      </c>
      <c r="M1" s="145"/>
      <c r="N1" s="145"/>
      <c r="O1" s="145"/>
      <c r="P1" s="146"/>
      <c r="Q1" s="135" t="str">
        <f>اندراج!$F$2</f>
        <v>مردان</v>
      </c>
      <c r="R1" s="136"/>
      <c r="S1" s="137"/>
      <c r="T1" s="144" t="s">
        <v>8017</v>
      </c>
      <c r="U1" s="145"/>
      <c r="V1" s="145"/>
      <c r="W1" s="145"/>
      <c r="X1" s="146"/>
      <c r="Y1" s="135" t="str">
        <f>اندراج!$F$2</f>
        <v>مردان</v>
      </c>
      <c r="Z1" s="136"/>
      <c r="AA1" s="137"/>
      <c r="AB1" s="144" t="s">
        <v>8017</v>
      </c>
      <c r="AC1" s="145"/>
      <c r="AD1" s="145"/>
      <c r="AE1" s="145"/>
      <c r="AF1" s="146"/>
      <c r="AG1" s="135" t="str">
        <f>اندراج!$F$2</f>
        <v>مردان</v>
      </c>
      <c r="AH1" s="136"/>
      <c r="AI1" s="137"/>
      <c r="AJ1" s="144" t="s">
        <v>8017</v>
      </c>
      <c r="AK1" s="145"/>
      <c r="AL1" s="145"/>
      <c r="AM1" s="145"/>
      <c r="AN1" s="146"/>
      <c r="AO1" s="135" t="str">
        <f>اندراج!$F$2</f>
        <v>مردان</v>
      </c>
      <c r="AP1" s="136"/>
      <c r="AQ1" s="137"/>
      <c r="AR1" s="144" t="s">
        <v>8017</v>
      </c>
      <c r="AS1" s="145"/>
      <c r="AT1" s="145"/>
      <c r="AU1" s="145"/>
      <c r="AV1" s="146"/>
      <c r="AW1" s="135" t="str">
        <f>اندراج!$F$2</f>
        <v>مردان</v>
      </c>
      <c r="AX1" s="136"/>
      <c r="AY1" s="137"/>
      <c r="AZ1" s="144" t="s">
        <v>8017</v>
      </c>
      <c r="BA1" s="145"/>
      <c r="BB1" s="145"/>
      <c r="BC1" s="145"/>
      <c r="BD1" s="146"/>
      <c r="BE1" s="135" t="str">
        <f>اندراج!$F$2</f>
        <v>مردان</v>
      </c>
      <c r="BF1" s="136"/>
      <c r="BG1" s="137"/>
      <c r="BH1" s="144" t="s">
        <v>8017</v>
      </c>
      <c r="BI1" s="145"/>
      <c r="BJ1" s="145"/>
      <c r="BK1" s="145"/>
      <c r="BL1" s="146"/>
      <c r="BM1" s="135" t="str">
        <f>اندراج!$F$2</f>
        <v>مردان</v>
      </c>
      <c r="BN1" s="136"/>
      <c r="BO1" s="137"/>
      <c r="BP1" s="144" t="s">
        <v>8017</v>
      </c>
      <c r="BQ1" s="145"/>
      <c r="BR1" s="145"/>
      <c r="BS1" s="145"/>
      <c r="BT1" s="146"/>
      <c r="BU1" s="135" t="str">
        <f>اندراج!$F$2</f>
        <v>مردان</v>
      </c>
      <c r="BV1" s="136"/>
      <c r="BW1" s="137"/>
      <c r="BX1" s="144" t="s">
        <v>8017</v>
      </c>
      <c r="BY1" s="145"/>
      <c r="BZ1" s="145"/>
      <c r="CA1" s="145"/>
      <c r="CB1" s="146"/>
      <c r="CC1" s="135" t="str">
        <f>اندراج!$F$2</f>
        <v>مردان</v>
      </c>
      <c r="CD1" s="136"/>
      <c r="CE1" s="137"/>
      <c r="CF1" s="144" t="s">
        <v>8017</v>
      </c>
      <c r="CG1" s="145"/>
      <c r="CH1" s="145"/>
      <c r="CI1" s="145"/>
      <c r="CJ1" s="146"/>
      <c r="CK1" s="135" t="str">
        <f>اندراج!$F$2</f>
        <v>مردان</v>
      </c>
      <c r="CL1" s="136"/>
      <c r="CM1" s="137"/>
      <c r="CN1" s="144" t="s">
        <v>8017</v>
      </c>
      <c r="CO1" s="145"/>
      <c r="CP1" s="145"/>
      <c r="CQ1" s="145"/>
      <c r="CR1" s="146"/>
    </row>
    <row r="2" spans="1:96" ht="12.75" customHeight="1" x14ac:dyDescent="0.2">
      <c r="A2" s="138"/>
      <c r="B2" s="139"/>
      <c r="C2" s="140"/>
      <c r="D2" s="147"/>
      <c r="E2" s="148"/>
      <c r="F2" s="148"/>
      <c r="G2" s="148"/>
      <c r="H2" s="149"/>
      <c r="I2" s="138"/>
      <c r="J2" s="139"/>
      <c r="K2" s="140"/>
      <c r="L2" s="147"/>
      <c r="M2" s="148"/>
      <c r="N2" s="148"/>
      <c r="O2" s="148"/>
      <c r="P2" s="149"/>
      <c r="Q2" s="138"/>
      <c r="R2" s="139"/>
      <c r="S2" s="140"/>
      <c r="T2" s="147"/>
      <c r="U2" s="148"/>
      <c r="V2" s="148"/>
      <c r="W2" s="148"/>
      <c r="X2" s="149"/>
      <c r="Y2" s="138"/>
      <c r="Z2" s="139"/>
      <c r="AA2" s="140"/>
      <c r="AB2" s="147"/>
      <c r="AC2" s="148"/>
      <c r="AD2" s="148"/>
      <c r="AE2" s="148"/>
      <c r="AF2" s="149"/>
      <c r="AG2" s="138"/>
      <c r="AH2" s="139"/>
      <c r="AI2" s="140"/>
      <c r="AJ2" s="147"/>
      <c r="AK2" s="148"/>
      <c r="AL2" s="148"/>
      <c r="AM2" s="148"/>
      <c r="AN2" s="149"/>
      <c r="AO2" s="138"/>
      <c r="AP2" s="139"/>
      <c r="AQ2" s="140"/>
      <c r="AR2" s="147"/>
      <c r="AS2" s="148"/>
      <c r="AT2" s="148"/>
      <c r="AU2" s="148"/>
      <c r="AV2" s="149"/>
      <c r="AW2" s="138"/>
      <c r="AX2" s="139"/>
      <c r="AY2" s="140"/>
      <c r="AZ2" s="147"/>
      <c r="BA2" s="148"/>
      <c r="BB2" s="148"/>
      <c r="BC2" s="148"/>
      <c r="BD2" s="149"/>
      <c r="BE2" s="138"/>
      <c r="BF2" s="139"/>
      <c r="BG2" s="140"/>
      <c r="BH2" s="147"/>
      <c r="BI2" s="148"/>
      <c r="BJ2" s="148"/>
      <c r="BK2" s="148"/>
      <c r="BL2" s="149"/>
      <c r="BM2" s="138"/>
      <c r="BN2" s="139"/>
      <c r="BO2" s="140"/>
      <c r="BP2" s="147"/>
      <c r="BQ2" s="148"/>
      <c r="BR2" s="148"/>
      <c r="BS2" s="148"/>
      <c r="BT2" s="149"/>
      <c r="BU2" s="138"/>
      <c r="BV2" s="139"/>
      <c r="BW2" s="140"/>
      <c r="BX2" s="147"/>
      <c r="BY2" s="148"/>
      <c r="BZ2" s="148"/>
      <c r="CA2" s="148"/>
      <c r="CB2" s="149"/>
      <c r="CC2" s="138"/>
      <c r="CD2" s="139"/>
      <c r="CE2" s="140"/>
      <c r="CF2" s="147"/>
      <c r="CG2" s="148"/>
      <c r="CH2" s="148"/>
      <c r="CI2" s="148"/>
      <c r="CJ2" s="149"/>
      <c r="CK2" s="138"/>
      <c r="CL2" s="139"/>
      <c r="CM2" s="140"/>
      <c r="CN2" s="147"/>
      <c r="CO2" s="148"/>
      <c r="CP2" s="148"/>
      <c r="CQ2" s="148"/>
      <c r="CR2" s="149"/>
    </row>
    <row r="3" spans="1:96" ht="12.75" customHeight="1" x14ac:dyDescent="0.2">
      <c r="A3" s="141"/>
      <c r="B3" s="142"/>
      <c r="C3" s="143"/>
      <c r="D3" s="150"/>
      <c r="E3" s="151"/>
      <c r="F3" s="151"/>
      <c r="G3" s="151"/>
      <c r="H3" s="152"/>
      <c r="I3" s="141"/>
      <c r="J3" s="142"/>
      <c r="K3" s="143"/>
      <c r="L3" s="150"/>
      <c r="M3" s="151"/>
      <c r="N3" s="151"/>
      <c r="O3" s="151"/>
      <c r="P3" s="152"/>
      <c r="Q3" s="141"/>
      <c r="R3" s="142"/>
      <c r="S3" s="143"/>
      <c r="T3" s="150"/>
      <c r="U3" s="151"/>
      <c r="V3" s="151"/>
      <c r="W3" s="151"/>
      <c r="X3" s="152"/>
      <c r="Y3" s="141"/>
      <c r="Z3" s="142"/>
      <c r="AA3" s="143"/>
      <c r="AB3" s="150"/>
      <c r="AC3" s="151"/>
      <c r="AD3" s="151"/>
      <c r="AE3" s="151"/>
      <c r="AF3" s="152"/>
      <c r="AG3" s="141"/>
      <c r="AH3" s="142"/>
      <c r="AI3" s="143"/>
      <c r="AJ3" s="150"/>
      <c r="AK3" s="151"/>
      <c r="AL3" s="151"/>
      <c r="AM3" s="151"/>
      <c r="AN3" s="152"/>
      <c r="AO3" s="141"/>
      <c r="AP3" s="142"/>
      <c r="AQ3" s="143"/>
      <c r="AR3" s="150"/>
      <c r="AS3" s="151"/>
      <c r="AT3" s="151"/>
      <c r="AU3" s="151"/>
      <c r="AV3" s="152"/>
      <c r="AW3" s="141"/>
      <c r="AX3" s="142"/>
      <c r="AY3" s="143"/>
      <c r="AZ3" s="150"/>
      <c r="BA3" s="151"/>
      <c r="BB3" s="151"/>
      <c r="BC3" s="151"/>
      <c r="BD3" s="152"/>
      <c r="BE3" s="141"/>
      <c r="BF3" s="142"/>
      <c r="BG3" s="143"/>
      <c r="BH3" s="150"/>
      <c r="BI3" s="151"/>
      <c r="BJ3" s="151"/>
      <c r="BK3" s="151"/>
      <c r="BL3" s="152"/>
      <c r="BM3" s="141"/>
      <c r="BN3" s="142"/>
      <c r="BO3" s="143"/>
      <c r="BP3" s="150"/>
      <c r="BQ3" s="151"/>
      <c r="BR3" s="151"/>
      <c r="BS3" s="151"/>
      <c r="BT3" s="152"/>
      <c r="BU3" s="141"/>
      <c r="BV3" s="142"/>
      <c r="BW3" s="143"/>
      <c r="BX3" s="150"/>
      <c r="BY3" s="151"/>
      <c r="BZ3" s="151"/>
      <c r="CA3" s="151"/>
      <c r="CB3" s="152"/>
      <c r="CC3" s="141"/>
      <c r="CD3" s="142"/>
      <c r="CE3" s="143"/>
      <c r="CF3" s="150"/>
      <c r="CG3" s="151"/>
      <c r="CH3" s="151"/>
      <c r="CI3" s="151"/>
      <c r="CJ3" s="152"/>
      <c r="CK3" s="141"/>
      <c r="CL3" s="142"/>
      <c r="CM3" s="143"/>
      <c r="CN3" s="150"/>
      <c r="CO3" s="151"/>
      <c r="CP3" s="151"/>
      <c r="CQ3" s="151"/>
      <c r="CR3" s="152"/>
    </row>
    <row r="4" spans="1:96" ht="12.75" customHeight="1" x14ac:dyDescent="0.2">
      <c r="A4" s="120" t="s">
        <v>8043</v>
      </c>
      <c r="B4" s="120" t="s">
        <v>8044</v>
      </c>
      <c r="C4" s="120" t="s">
        <v>8045</v>
      </c>
      <c r="D4" s="120" t="s">
        <v>8046</v>
      </c>
      <c r="E4" s="120" t="s">
        <v>8047</v>
      </c>
      <c r="F4" s="120" t="s">
        <v>8027</v>
      </c>
      <c r="G4" s="120" t="s">
        <v>8048</v>
      </c>
      <c r="H4" s="121" t="s">
        <v>8030</v>
      </c>
      <c r="I4" s="120" t="s">
        <v>8043</v>
      </c>
      <c r="J4" s="120" t="s">
        <v>8044</v>
      </c>
      <c r="K4" s="120" t="s">
        <v>8045</v>
      </c>
      <c r="L4" s="120" t="s">
        <v>8046</v>
      </c>
      <c r="M4" s="120" t="s">
        <v>8047</v>
      </c>
      <c r="N4" s="120" t="s">
        <v>8027</v>
      </c>
      <c r="O4" s="120" t="s">
        <v>8048</v>
      </c>
      <c r="P4" s="121" t="s">
        <v>8031</v>
      </c>
      <c r="Q4" s="120" t="s">
        <v>8043</v>
      </c>
      <c r="R4" s="120" t="s">
        <v>8044</v>
      </c>
      <c r="S4" s="120" t="s">
        <v>8045</v>
      </c>
      <c r="T4" s="120" t="s">
        <v>8046</v>
      </c>
      <c r="U4" s="120" t="s">
        <v>8047</v>
      </c>
      <c r="V4" s="120" t="s">
        <v>8027</v>
      </c>
      <c r="W4" s="120" t="s">
        <v>8048</v>
      </c>
      <c r="X4" s="120" t="s">
        <v>8032</v>
      </c>
      <c r="Y4" s="120" t="s">
        <v>8043</v>
      </c>
      <c r="Z4" s="120" t="s">
        <v>8044</v>
      </c>
      <c r="AA4" s="120" t="s">
        <v>8045</v>
      </c>
      <c r="AB4" s="120" t="s">
        <v>8046</v>
      </c>
      <c r="AC4" s="120" t="s">
        <v>8047</v>
      </c>
      <c r="AD4" s="120" t="s">
        <v>8027</v>
      </c>
      <c r="AE4" s="120" t="s">
        <v>8048</v>
      </c>
      <c r="AF4" s="120" t="s">
        <v>8034</v>
      </c>
      <c r="AG4" s="120" t="s">
        <v>8043</v>
      </c>
      <c r="AH4" s="120" t="s">
        <v>8044</v>
      </c>
      <c r="AI4" s="120" t="s">
        <v>8045</v>
      </c>
      <c r="AJ4" s="120" t="s">
        <v>8046</v>
      </c>
      <c r="AK4" s="120" t="s">
        <v>8047</v>
      </c>
      <c r="AL4" s="120" t="s">
        <v>8027</v>
      </c>
      <c r="AM4" s="120" t="s">
        <v>8048</v>
      </c>
      <c r="AN4" s="120" t="s">
        <v>8035</v>
      </c>
      <c r="AO4" s="120" t="s">
        <v>8043</v>
      </c>
      <c r="AP4" s="120" t="s">
        <v>8044</v>
      </c>
      <c r="AQ4" s="120" t="s">
        <v>8045</v>
      </c>
      <c r="AR4" s="120" t="s">
        <v>8046</v>
      </c>
      <c r="AS4" s="120" t="s">
        <v>8047</v>
      </c>
      <c r="AT4" s="120" t="s">
        <v>8027</v>
      </c>
      <c r="AU4" s="120" t="s">
        <v>8048</v>
      </c>
      <c r="AV4" s="120" t="s">
        <v>8036</v>
      </c>
      <c r="AW4" s="120" t="s">
        <v>8043</v>
      </c>
      <c r="AX4" s="120" t="s">
        <v>8044</v>
      </c>
      <c r="AY4" s="120" t="s">
        <v>8045</v>
      </c>
      <c r="AZ4" s="120" t="s">
        <v>8046</v>
      </c>
      <c r="BA4" s="120" t="s">
        <v>8047</v>
      </c>
      <c r="BB4" s="120" t="s">
        <v>8027</v>
      </c>
      <c r="BC4" s="120" t="s">
        <v>8048</v>
      </c>
      <c r="BD4" s="120" t="s">
        <v>8037</v>
      </c>
      <c r="BE4" s="120" t="s">
        <v>8043</v>
      </c>
      <c r="BF4" s="120" t="s">
        <v>8044</v>
      </c>
      <c r="BG4" s="120" t="s">
        <v>8045</v>
      </c>
      <c r="BH4" s="120" t="s">
        <v>8046</v>
      </c>
      <c r="BI4" s="120" t="s">
        <v>8047</v>
      </c>
      <c r="BJ4" s="120" t="s">
        <v>8027</v>
      </c>
      <c r="BK4" s="120" t="s">
        <v>8048</v>
      </c>
      <c r="BL4" s="120" t="s">
        <v>8038</v>
      </c>
      <c r="BM4" s="120" t="s">
        <v>8043</v>
      </c>
      <c r="BN4" s="120" t="s">
        <v>8044</v>
      </c>
      <c r="BO4" s="120" t="s">
        <v>8045</v>
      </c>
      <c r="BP4" s="120" t="s">
        <v>8046</v>
      </c>
      <c r="BQ4" s="120" t="s">
        <v>8047</v>
      </c>
      <c r="BR4" s="120" t="s">
        <v>8027</v>
      </c>
      <c r="BS4" s="120" t="s">
        <v>8048</v>
      </c>
      <c r="BT4" s="120" t="s">
        <v>8039</v>
      </c>
      <c r="BU4" s="120" t="s">
        <v>8043</v>
      </c>
      <c r="BV4" s="120" t="s">
        <v>8044</v>
      </c>
      <c r="BW4" s="120" t="s">
        <v>8045</v>
      </c>
      <c r="BX4" s="120" t="s">
        <v>8046</v>
      </c>
      <c r="BY4" s="120" t="s">
        <v>8047</v>
      </c>
      <c r="BZ4" s="120" t="s">
        <v>8027</v>
      </c>
      <c r="CA4" s="120" t="s">
        <v>8048</v>
      </c>
      <c r="CB4" s="120" t="s">
        <v>8040</v>
      </c>
      <c r="CC4" s="120" t="s">
        <v>8043</v>
      </c>
      <c r="CD4" s="120" t="s">
        <v>8044</v>
      </c>
      <c r="CE4" s="120" t="s">
        <v>8045</v>
      </c>
      <c r="CF4" s="120" t="s">
        <v>8046</v>
      </c>
      <c r="CG4" s="120" t="s">
        <v>8047</v>
      </c>
      <c r="CH4" s="120" t="s">
        <v>8027</v>
      </c>
      <c r="CI4" s="120" t="s">
        <v>8048</v>
      </c>
      <c r="CJ4" s="120" t="s">
        <v>8041</v>
      </c>
      <c r="CK4" s="120" t="s">
        <v>8043</v>
      </c>
      <c r="CL4" s="120" t="s">
        <v>8044</v>
      </c>
      <c r="CM4" s="120" t="s">
        <v>8045</v>
      </c>
      <c r="CN4" s="120" t="s">
        <v>8046</v>
      </c>
      <c r="CO4" s="120" t="s">
        <v>8047</v>
      </c>
      <c r="CP4" s="120" t="s">
        <v>8027</v>
      </c>
      <c r="CQ4" s="120" t="s">
        <v>8048</v>
      </c>
      <c r="CR4" s="120" t="s">
        <v>8042</v>
      </c>
    </row>
    <row r="5" spans="1:96" ht="12.75" customHeight="1" x14ac:dyDescent="0.2">
      <c r="A5" s="47">
        <f>(IF(AND(D!FC222&lt;180),D!FG222+(D!FE222/15-12),0))/24</f>
        <v>0.27084934721261483</v>
      </c>
      <c r="B5" s="47">
        <f>(IF(AND(D!$EY222&lt;180),D!$FG222+(D!$EY222/15-12),0))/24</f>
        <v>0.2092019758721019</v>
      </c>
      <c r="C5" s="47">
        <f>(IF(AND(D!$ER222&lt;180),D!$FG222+(D!$ER222/15-12),0))/24</f>
        <v>0.1411424627414942</v>
      </c>
      <c r="D5" s="47">
        <f>D!FG222/24</f>
        <v>0.50019907407407416</v>
      </c>
      <c r="E5" s="47">
        <f>(IF(AND(D!$EW222&lt;180),D!$FG222-(D!$EW222/15),0))/24</f>
        <v>0.29962568554111224</v>
      </c>
      <c r="F5" s="47">
        <f>(IF(AND(D!$EY222&lt;180),D!$FG222-(D!$EY222/15),0))/24</f>
        <v>0.29119617227604633</v>
      </c>
      <c r="G5" s="47">
        <f>(IF(AND(D!$FC222&lt;180),D!$FG222-(D!$FE222/15),0))/24</f>
        <v>0.22954880093553343</v>
      </c>
      <c r="H5" s="122">
        <v>1</v>
      </c>
      <c r="I5" s="47">
        <f>(IF(AND(D!FZ222&lt;180),D!GD222+(D!GB222/15-12),0))/24</f>
        <v>0.27998264749624807</v>
      </c>
      <c r="J5" s="47">
        <f>(IF(AND(D!$FU222&lt;180),D!$GD222+(D!$FU222/15-12),0))/24</f>
        <v>0.22100158962095129</v>
      </c>
      <c r="K5" s="47">
        <f>(IF(AND(D!$FN222&lt;180),D!$GD222+(D!$FN222/15-12),0))/24</f>
        <v>0.15254101485127483</v>
      </c>
      <c r="L5" s="47">
        <f>D!GD222/24</f>
        <v>0.49640740740740741</v>
      </c>
      <c r="M5" s="47">
        <f>(IF(AND(D!$FS222&lt;180),D!$GD222-(D!$FS222/15),0))/24</f>
        <v>0.27970606161120659</v>
      </c>
      <c r="N5" s="47">
        <f>(IF(AND(D!$FU222&lt;180),D!$GD222-(D!$FU222/15),0))/24</f>
        <v>0.27181322519386353</v>
      </c>
      <c r="O5" s="47">
        <f>(IF(AND(D!$FZ222&lt;180),D!$GD222-(D!$GB222/15),0))/24</f>
        <v>0.21283216731856672</v>
      </c>
      <c r="P5" s="119">
        <v>1</v>
      </c>
      <c r="Q5" s="47">
        <f>(IF(AND(D!FC180&lt;180),D!FG180+(D!FE180/15-12),0))/24</f>
        <v>0.30496458121500319</v>
      </c>
      <c r="R5" s="47">
        <f>(IF(AND(D!$EY180&lt;180),D!$FG180+(D!$EY180/15-12),0))/24</f>
        <v>0.24707214914082706</v>
      </c>
      <c r="S5" s="47">
        <f>(IF(AND(D!$ER180&lt;180),D!$FG180+(D!$ER180/15-12),0))/24</f>
        <v>0.17606365093792312</v>
      </c>
      <c r="T5" s="47">
        <f>D!FG180/24</f>
        <v>0.50061574074074067</v>
      </c>
      <c r="U5" s="47">
        <f>(IF(AND(D!$EW180&lt;180),D!$FG180-(D!$EW180/15),0))/24</f>
        <v>0.26169023586133966</v>
      </c>
      <c r="V5" s="47">
        <f>(IF(AND(D!$EY180&lt;180),D!$FG180-(D!$EY180/15),0))/24</f>
        <v>0.25415933234065435</v>
      </c>
      <c r="W5" s="47">
        <f>(IF(AND(D!$FC180&lt;180),D!$FG180-(D!$FE180/15),0))/24</f>
        <v>0.19626690026647822</v>
      </c>
      <c r="X5" s="119">
        <v>1</v>
      </c>
      <c r="Y5" s="47">
        <f>(IF(AND(D!FZ180&lt;180),D!GD180+(D!GB180/15-12),0))/24</f>
        <v>0.33666028675991866</v>
      </c>
      <c r="Z5" s="47">
        <f>(IF(AND(D!$FU180&lt;180),D!$GD180+(D!$FU180/15-12),0))/24</f>
        <v>0.27619648852710627</v>
      </c>
      <c r="AA5" s="47">
        <f>(IF(AND(D!$FN180&lt;180),D!$GD180+(D!$FN180/15-12),0))/24</f>
        <v>0.19954037967290641</v>
      </c>
      <c r="AB5" s="47">
        <f>D!GD180/24</f>
        <v>0.50782407407407415</v>
      </c>
      <c r="AC5" s="47">
        <f>(IF(AND(D!$FS180&lt;180),D!$GD180-(D!$FS180/15),0))/24</f>
        <v>0.24706976884340928</v>
      </c>
      <c r="AD5" s="47">
        <f>(IF(AND(D!$FU180&lt;180),D!$GD180-(D!$FU180/15),0))/24</f>
        <v>0.23945165962104198</v>
      </c>
      <c r="AE5" s="47">
        <f>(IF(AND(D!$FZ180&lt;180),D!$GD180-(D!$GB180/15),0))/24</f>
        <v>0.17898786138822953</v>
      </c>
      <c r="AF5" s="119">
        <v>1</v>
      </c>
      <c r="AG5" s="47">
        <f>(IF(AND(D!FC138&lt;180),D!FG138+(D!FE138/15-12),0))/24</f>
        <v>0.367424200899298</v>
      </c>
      <c r="AH5" s="47">
        <f>(IF(AND(D!$EY138&lt;180),D!$FG138+(D!$EY138/15-12),0))/24</f>
        <v>0.30068207487330528</v>
      </c>
      <c r="AI5" s="47">
        <f>(IF(AND(D!$ER138&lt;180),D!$FG138+(D!$ER138/15-12),0))/24</f>
        <v>0.21581081596228721</v>
      </c>
      <c r="AJ5" s="47">
        <f>D!FG138/24</f>
        <v>0.51228240740740738</v>
      </c>
      <c r="AK5" s="47">
        <f>(IF(AND(D!$EW138&lt;180),D!$FG138-(D!$EW138/15),0))/24</f>
        <v>0.23196249463522567</v>
      </c>
      <c r="AL5" s="47">
        <f>(IF(AND(D!$EY138&lt;180),D!$FG138-(D!$EY138/15),0))/24</f>
        <v>0.22388273994150956</v>
      </c>
      <c r="AM5" s="47">
        <f>(IF(AND(D!$FC138&lt;180),D!$FG138-(D!$FE138/15),0))/24</f>
        <v>0.15714061391551684</v>
      </c>
      <c r="AN5" s="119">
        <v>1</v>
      </c>
      <c r="AO5" s="47">
        <f>(IF(AND(D!FZ138&lt;180),D!GD138+(D!GB138/15-12),0))/24</f>
        <v>0.38338980833115088</v>
      </c>
      <c r="AP5" s="47">
        <f>(IF(AND(D!$FU138&lt;180),D!$GD138+(D!$FU138/15-12),0))/24</f>
        <v>0.31070715500691193</v>
      </c>
      <c r="AQ5" s="47">
        <f>(IF(AND(D!$FN138&lt;180),D!$GD138+(D!$FN138/15-12),0))/24</f>
        <v>0.21968543126641951</v>
      </c>
      <c r="AR5" s="47">
        <f>D!GD138/24</f>
        <v>0.51057407407407407</v>
      </c>
      <c r="AS5" s="47">
        <f>(IF(AND(D!$FS138&lt;180),D!$GD138-(D!$FS138/15),0))/24</f>
        <v>0.2189552554270153</v>
      </c>
      <c r="AT5" s="47">
        <f>(IF(AND(D!$FU138&lt;180),D!$GD138-(D!$FU138/15),0))/24</f>
        <v>0.21044099314123621</v>
      </c>
      <c r="AU5" s="47">
        <f>(IF(AND(D!$FZ138&lt;180),D!$GD138-(D!$GB138/15),0))/24</f>
        <v>0.13775833981699726</v>
      </c>
      <c r="AV5" s="123">
        <v>1</v>
      </c>
      <c r="AW5" s="47">
        <f>(IF(AND(D!FC97&lt;180),D!FG97+D!FE97/15-12,0))/24</f>
        <v>0.3755955349902611</v>
      </c>
      <c r="AX5" s="47">
        <f>(IF(AND(D!$EY97&lt;180),D!$FG97+(D!$EY97/15-12),0))/24</f>
        <v>0.30422429168018089</v>
      </c>
      <c r="AY5" s="47">
        <f>(IF(AND(D!$ER97&lt;180),D!$FG97+(D!$ER97/15-12),0))/24</f>
        <v>0.21446882663940017</v>
      </c>
      <c r="AZ5" s="47">
        <f>D!FG97/24</f>
        <v>0.50636574074074081</v>
      </c>
      <c r="BA5" s="47">
        <f>(IF(AND(D!$EW97&lt;180),D!$FG97-(D!$EW97/15),0))/24</f>
        <v>0.21692786833959729</v>
      </c>
      <c r="BB5" s="47">
        <f>(IF(AND(D!$EY97&lt;180),D!$FG97-(D!$EY97/15),0))/24</f>
        <v>0.20850718980130065</v>
      </c>
      <c r="BC5" s="47">
        <f>(IF(AND(D!$FC97&lt;180),D!$FG97-(D!$FE97/15),0))/24</f>
        <v>0.13713594649122043</v>
      </c>
      <c r="BD5" s="119">
        <v>1</v>
      </c>
      <c r="BE5" s="47">
        <f>(IF(AND(D!FZ97&lt;180),D!GD97+(D!GB97/15-12),0))/24</f>
        <v>0.3529565905578349</v>
      </c>
      <c r="BF5" s="47">
        <f>(IF(AND(D!$FU97&lt;180),D!$GD97+(D!$FU97/15-12),0))/24</f>
        <v>0.28846501104104288</v>
      </c>
      <c r="BG5" s="47">
        <f>(IF(AND(D!$FN97&lt;180),D!$GD97+(D!$FN97/15-12),0))/24</f>
        <v>0.20625667397797534</v>
      </c>
      <c r="BH5" s="47">
        <f>D!GD97/24</f>
        <v>0.50582407407407404</v>
      </c>
      <c r="BI5" s="47">
        <f>(IF(AND(D!$FS97&lt;180),D!$GD97-(D!$FS97/15),0))/24</f>
        <v>0.23109364488737616</v>
      </c>
      <c r="BJ5" s="47">
        <f>(IF(AND(D!$FU97&lt;180),D!$GD97-(D!$FU97/15),0))/24</f>
        <v>0.22318313710710516</v>
      </c>
      <c r="BK5" s="47">
        <f>(IF(AND(D!$FZ97&lt;180),D!$GD97-(D!$GB97/15),0))/24</f>
        <v>0.15869155759031317</v>
      </c>
      <c r="BL5" s="119">
        <v>1</v>
      </c>
      <c r="BM5" s="47">
        <f>(IF(AND(D!FC51&lt;180),D!FG51+(D!FE51/15-12),0))/24</f>
        <v>0.33149149217830071</v>
      </c>
      <c r="BN5" s="47">
        <f>(IF(AND(D!$EY51&lt;180),D!$FG51+(D!$EY51/15-12),0))/24</f>
        <v>0.27223422830425814</v>
      </c>
      <c r="BO5" s="47">
        <f>(IF(AND(D!$ER51&lt;180),D!$FG51+(D!$ER51/15-12),0))/24</f>
        <v>0.19764748889867736</v>
      </c>
      <c r="BP5" s="47">
        <f>D!FG51/24</f>
        <v>0.51049074074074074</v>
      </c>
      <c r="BQ5" s="47">
        <f>(IF(AND(D!$EW51&lt;180),D!$FG51-(D!$EW51/15),0))/24</f>
        <v>0.25629214796851713</v>
      </c>
      <c r="BR5" s="47">
        <f>(IF(AND(D!$EY51&lt;180),D!$FG51-(D!$EY51/15),0))/24</f>
        <v>0.24874725317722343</v>
      </c>
      <c r="BS5" s="47">
        <f>(IF(AND(D!$FC51&lt;180),D!$FG51-(D!$FE51/15),0))/24</f>
        <v>0.18948998930318084</v>
      </c>
      <c r="BT5" s="119">
        <v>1</v>
      </c>
      <c r="BU5" s="47">
        <f>(IF(AND(D!FZ51&lt;180),D!GD51+D!GB51/15-12,0))/24</f>
        <v>0.31370136220395928</v>
      </c>
      <c r="BV5" s="47">
        <f>(IF(AND(D!$EY51&lt;180),D!GD51+(D!FU51/15-12),0))/24</f>
        <v>0.25496471092813294</v>
      </c>
      <c r="BW5" s="47">
        <f>(IF(AND(D!$FN51&lt;180),D!GD51+(D!FN51/15-12),0))/24</f>
        <v>0.18518413896802119</v>
      </c>
      <c r="BX5" s="47">
        <f>D!GD51/24</f>
        <v>0.5163240740740741</v>
      </c>
      <c r="BY5" s="47">
        <f>(IF(AND(D!FS51&lt;180),D!GD51-(D!FS51/15),0))/24</f>
        <v>0.28529176533664069</v>
      </c>
      <c r="BZ5" s="47">
        <f>(IF(AND(D!FU51&lt;180),D!GD51-(D!FU51/15),0))/24</f>
        <v>0.27768343722001532</v>
      </c>
      <c r="CA5" s="47">
        <f>(IF(AND(D!$FC51&lt;180),D!GD51-(D!GB51/15),0))/24</f>
        <v>0.21894678594418895</v>
      </c>
      <c r="CB5" s="119">
        <v>1</v>
      </c>
      <c r="CC5" s="47">
        <f>(IF(AND(D!$FC6&lt;180),D!$FG6+D!$FE6/15-12,0))/24</f>
        <v>0.29632487293852777</v>
      </c>
      <c r="CD5" s="47">
        <f>(IF(AND(D!$EY6&lt;180),D!FG6+(D!$EY6/15-12),0))/24</f>
        <v>0.23662034952965641</v>
      </c>
      <c r="CE5" s="47">
        <f>(IF(AND(D!$ER6&lt;180),D!FG6+(D!$ER6/15-12),0))/24</f>
        <v>0.16839940877991366</v>
      </c>
      <c r="CF5" s="47">
        <f>D!$FG6/24</f>
        <v>0.51719907407407406</v>
      </c>
      <c r="CG5" s="47">
        <f>(IF(AND(D!$EW6&lt;180),D!FG6-(D!$EW6/15),0))/24</f>
        <v>0.30582275936661446</v>
      </c>
      <c r="CH5" s="47">
        <f>(IF(AND(D!$EY6&lt;180),D!$FG6-(D!$EY6/15),0))/24</f>
        <v>0.29777779861849163</v>
      </c>
      <c r="CI5" s="47">
        <f>(IF(AND(D!$FC6&lt;180),D!$FG6-(D!$FE6/15),0))/24</f>
        <v>0.23807327520962029</v>
      </c>
      <c r="CJ5" s="119">
        <v>1</v>
      </c>
      <c r="CK5" s="47">
        <f>(IF(AND(D!FZ6&lt;180),D!GD6+(D!GB6/15-12),0))/24</f>
        <v>0.27885274342483962</v>
      </c>
      <c r="CL5" s="47">
        <f>(IF(AND(D!$FU6&lt;180),D!$GD6+(D!$FU6/15-12),0))/24</f>
        <v>0.21663140948701134</v>
      </c>
      <c r="CM5" s="47">
        <f>(IF(AND(D!$FN6&lt;180),D!$GD6+(D!$FN6/15-12),0))/24</f>
        <v>0.14855650546030316</v>
      </c>
      <c r="CN5" s="47">
        <f>D!$GD6/24</f>
        <v>0.51019907407407405</v>
      </c>
      <c r="CO5" s="47">
        <f>(IF(AND(D!$FS6&lt;180),D!$GD6-(D!$FS6/15),0))/24</f>
        <v>0.31230738146821668</v>
      </c>
      <c r="CP5" s="47">
        <f>(IF(AND(D!$FU6&lt;180),D!$GD6-(D!$FU6/15),0))/24</f>
        <v>0.30376673866113674</v>
      </c>
      <c r="CQ5" s="47">
        <f>(IF(AND(D!$FZ6&lt;180),D!$GD6-(D!$GB6/15),0))/24</f>
        <v>0.24154540472330852</v>
      </c>
      <c r="CR5" s="119">
        <v>1</v>
      </c>
    </row>
    <row r="6" spans="1:96" ht="12.75" customHeight="1" x14ac:dyDescent="0.2">
      <c r="A6" s="47">
        <f>(IF(AND(D!FC223&lt;180),D!FG223+(D!FE223/15-12),0))/24</f>
        <v>0.27083606830888712</v>
      </c>
      <c r="B6" s="47">
        <f>(IF(AND(D!$EY223&lt;180),D!$FG223+(D!$EY223/15-12),0))/24</f>
        <v>0.20911566534938378</v>
      </c>
      <c r="C6" s="47">
        <f>(IF(AND(D!$ER223&lt;180),D!$FG223+(D!$ER223/15-12),0))/24</f>
        <v>0.14105523571658862</v>
      </c>
      <c r="D6" s="47">
        <f>D!FG223/24</f>
        <v>0.50044907407407413</v>
      </c>
      <c r="E6" s="47">
        <f>(IF(AND(D!$EW223&lt;180),D!$FG223-(D!$EW223/15),0))/24</f>
        <v>0.30022616649533151</v>
      </c>
      <c r="F6" s="47">
        <f>(IF(AND(D!$EY223&lt;180),D!$FG223-(D!$EY223/15),0))/24</f>
        <v>0.29178248279876445</v>
      </c>
      <c r="G6" s="47">
        <f>(IF(AND(D!$FC223&lt;180),D!$FG223-(D!$FE223/15),0))/24</f>
        <v>0.23006207983926111</v>
      </c>
      <c r="H6" s="122">
        <v>2</v>
      </c>
      <c r="I6" s="47">
        <f>(IF(AND(D!FZ223&lt;180),D!GD223+(D!GB223/15-12),0))/24</f>
        <v>0.27941726500359859</v>
      </c>
      <c r="J6" s="47">
        <f>(IF(AND(D!$FU223&lt;180),D!$GD223+(D!$FU223/15-12),0))/24</f>
        <v>0.22035490605620145</v>
      </c>
      <c r="K6" s="47">
        <f>(IF(AND(D!$FN223&lt;180),D!$GD223+(D!$FN223/15-12),0))/24</f>
        <v>0.15193084074898108</v>
      </c>
      <c r="L6" s="47">
        <f>D!GD223/24</f>
        <v>0.49640740740740741</v>
      </c>
      <c r="M6" s="47">
        <f>(IF(AND(D!$FS223&lt;180),D!$GD223-(D!$FS223/15),0))/24</f>
        <v>0.28037036339746219</v>
      </c>
      <c r="N6" s="47">
        <f>(IF(AND(D!$FU223&lt;180),D!$GD223-(D!$FU223/15),0))/24</f>
        <v>0.27245990875861337</v>
      </c>
      <c r="O6" s="47">
        <f>(IF(AND(D!$FZ223&lt;180),D!$GD223-(D!$GB223/15),0))/24</f>
        <v>0.21339754981121625</v>
      </c>
      <c r="P6" s="119">
        <v>2</v>
      </c>
      <c r="Q6" s="47">
        <f>(IF(AND(D!FC181&lt;180),D!FG181+(D!FE181/15-12),0))/24</f>
        <v>0.30400160704890439</v>
      </c>
      <c r="R6" s="47">
        <f>(IF(AND(D!$EY181&lt;180),D!$FG181+(D!$EY181/15-12),0))/24</f>
        <v>0.24612818309922638</v>
      </c>
      <c r="S6" s="47">
        <f>(IF(AND(D!$ER181&lt;180),D!$FG181+(D!$ER181/15-12),0))/24</f>
        <v>0.17525176705896095</v>
      </c>
      <c r="T6" s="47">
        <f>D!FG181/24</f>
        <v>0.50040740740740741</v>
      </c>
      <c r="U6" s="47">
        <f>(IF(AND(D!$EW181&lt;180),D!$FG181-(D!$EW181/15),0))/24</f>
        <v>0.2622223692606328</v>
      </c>
      <c r="V6" s="47">
        <f>(IF(AND(D!$EY181&lt;180),D!$FG181-(D!$EY181/15),0))/24</f>
        <v>0.25468663171558842</v>
      </c>
      <c r="W6" s="47">
        <f>(IF(AND(D!$FC181&lt;180),D!$FG181-(D!$FE181/15),0))/24</f>
        <v>0.19681320776591046</v>
      </c>
      <c r="X6" s="119">
        <v>2</v>
      </c>
      <c r="Y6" s="47">
        <f>(IF(AND(D!FZ181&lt;180),D!GD181+(D!GB181/15-12),0))/24</f>
        <v>0.33559294853542587</v>
      </c>
      <c r="Z6" s="47">
        <f>(IF(AND(D!$FU181&lt;180),D!$GD181+(D!$FU181/15-12),0))/24</f>
        <v>0.27527751092329394</v>
      </c>
      <c r="AA6" s="47">
        <f>(IF(AND(D!$FN181&lt;180),D!$GD181+(D!$FN181/15-12),0))/24</f>
        <v>0.19885866374261366</v>
      </c>
      <c r="AB6" s="47">
        <f>D!GD181/24</f>
        <v>0.50761574074074067</v>
      </c>
      <c r="AC6" s="47">
        <f>(IF(AND(D!$FS181&lt;180),D!$GD181-(D!$FS181/15),0))/24</f>
        <v>0.24756231049508173</v>
      </c>
      <c r="AD6" s="47">
        <f>(IF(AND(D!$FU181&lt;180),D!$GD181-(D!$FU181/15),0))/24</f>
        <v>0.23995397055818743</v>
      </c>
      <c r="AE6" s="47">
        <f>(IF(AND(D!$FZ181&lt;180),D!$GD181-(D!$GB181/15),0))/24</f>
        <v>0.1796385329460555</v>
      </c>
      <c r="AF6" s="119">
        <v>2</v>
      </c>
      <c r="AG6" s="47">
        <f>(IF(AND(D!FC139&lt;180),D!FG139+(D!FE139/15-12),0))/24</f>
        <v>0.36659279179449533</v>
      </c>
      <c r="AH6" s="47">
        <f>(IF(AND(D!$EY139&lt;180),D!$FG139+(D!$EY139/15-12),0))/24</f>
        <v>0.3000850943347762</v>
      </c>
      <c r="AI6" s="47">
        <f>(IF(AND(D!$ER139&lt;180),D!$FG139+(D!$ER139/15-12),0))/24</f>
        <v>0.21548101823914187</v>
      </c>
      <c r="AJ6" s="47">
        <f>D!FG139/24</f>
        <v>0.51224074074074066</v>
      </c>
      <c r="AK6" s="47">
        <f>(IF(AND(D!$EW139&lt;180),D!$FG139-(D!$EW139/15),0))/24</f>
        <v>0.23245855265680757</v>
      </c>
      <c r="AL6" s="47">
        <f>(IF(AND(D!$EY139&lt;180),D!$FG139-(D!$EY139/15),0))/24</f>
        <v>0.22439638714670518</v>
      </c>
      <c r="AM6" s="47">
        <f>(IF(AND(D!$FC139&lt;180),D!$FG139-(D!$FE139/15),0))/24</f>
        <v>0.15788868968698608</v>
      </c>
      <c r="AN6" s="119">
        <v>2</v>
      </c>
      <c r="AO6" s="47">
        <f>(IF(AND(D!FZ139&lt;180),D!GD139+(D!GB139/15-12),0))/24</f>
        <v>0.38327980429056918</v>
      </c>
      <c r="AP6" s="47">
        <f>(IF(AND(D!$FU139&lt;180),D!$GD139+(D!$FU139/15-12),0))/24</f>
        <v>0.3107002365405746</v>
      </c>
      <c r="AQ6" s="47">
        <f>(IF(AND(D!$FN139&lt;180),D!$GD139+(D!$FN139/15-12),0))/24</f>
        <v>0.21977637430846386</v>
      </c>
      <c r="AR6" s="47">
        <f>D!GD139/24</f>
        <v>0.51074074074074083</v>
      </c>
      <c r="AS6" s="47">
        <f>(IF(AND(D!$FS139&lt;180),D!$GD139-(D!$FS139/15),0))/24</f>
        <v>0.21928820688984282</v>
      </c>
      <c r="AT6" s="47">
        <f>(IF(AND(D!$FU139&lt;180),D!$GD139-(D!$FU139/15),0))/24</f>
        <v>0.21078124494090697</v>
      </c>
      <c r="AU6" s="47">
        <f>(IF(AND(D!$FZ139&lt;180),D!$GD139-(D!$GB139/15),0))/24</f>
        <v>0.13820167719091239</v>
      </c>
      <c r="AV6" s="119">
        <v>2</v>
      </c>
      <c r="AW6" s="47">
        <f>(IF(AND(D!FC98&lt;180),D!FG98+D!FE98/15-12,0))/24</f>
        <v>0.37619484283862342</v>
      </c>
      <c r="AX6" s="47">
        <f>(IF(AND(D!$EY98&lt;180),D!$FG98+(D!$EY98/15-12),0))/24</f>
        <v>0.30465321398441253</v>
      </c>
      <c r="AY6" s="47">
        <f>(IF(AND(D!$ER98&lt;180),D!$FG98+(D!$ER98/15-12),0))/24</f>
        <v>0.21473057073093005</v>
      </c>
      <c r="AZ6" s="47">
        <f>D!FG98/24</f>
        <v>0.50649074074074074</v>
      </c>
      <c r="BA6" s="47">
        <f>(IF(AND(D!$EW98&lt;180),D!$FG98-(D!$EW98/15),0))/24</f>
        <v>0.21676119068307095</v>
      </c>
      <c r="BB6" s="47">
        <f>(IF(AND(D!$EY98&lt;180),D!$FG98-(D!$EY98/15),0))/24</f>
        <v>0.20832826749706901</v>
      </c>
      <c r="BC6" s="47">
        <f>(IF(AND(D!$FC98&lt;180),D!$FG98-(D!$FE98/15),0))/24</f>
        <v>0.13678663864285823</v>
      </c>
      <c r="BD6" s="119">
        <v>2</v>
      </c>
      <c r="BE6" s="47">
        <f>(IF(AND(D!FZ98&lt;180),D!GD98+(D!GB98/15-12),0))/24</f>
        <v>0.35372669615545443</v>
      </c>
      <c r="BF6" s="47">
        <f>(IF(AND(D!$FU98&lt;180),D!$GD98+(D!$FU98/15-12),0))/24</f>
        <v>0.28900885721478314</v>
      </c>
      <c r="BG6" s="47">
        <f>(IF(AND(D!$FN98&lt;180),D!$GD98+(D!$FN98/15-12),0))/24</f>
        <v>0.20652214782111353</v>
      </c>
      <c r="BH6" s="47">
        <f>D!GD98/24</f>
        <v>0.50574074074074071</v>
      </c>
      <c r="BI6" s="47">
        <f>(IF(AND(D!$FS98&lt;180),D!$GD98-(D!$FS98/15),0))/24</f>
        <v>0.23040014802591657</v>
      </c>
      <c r="BJ6" s="47">
        <f>(IF(AND(D!$FU98&lt;180),D!$GD98-(D!$FU98/15),0))/24</f>
        <v>0.22247262426669837</v>
      </c>
      <c r="BK6" s="47">
        <f>(IF(AND(D!$FZ98&lt;180),D!$GD98-(D!$GB98/15),0))/24</f>
        <v>0.15775478532602705</v>
      </c>
      <c r="BL6" s="119">
        <v>2</v>
      </c>
      <c r="BM6" s="47">
        <f>(IF(AND(D!FC52&lt;180),D!FG52+(D!FE52/15-12),0))/24</f>
        <v>0.33213741843392486</v>
      </c>
      <c r="BN6" s="47">
        <f>(IF(AND(D!$EY52&lt;180),D!$FG52+(D!$EY52/15-12),0))/24</f>
        <v>0.27276497267622574</v>
      </c>
      <c r="BO6" s="47">
        <f>(IF(AND(D!$ER52&lt;180),D!$FG52+(D!$ER52/15-12),0))/24</f>
        <v>0.197963400648176</v>
      </c>
      <c r="BP6" s="47">
        <f>D!FG52/24</f>
        <v>0.51028240740740738</v>
      </c>
      <c r="BQ6" s="47">
        <f>(IF(AND(D!$EW52&lt;180),D!$FG52-(D!$EW52/15),0))/24</f>
        <v>0.25535090562682478</v>
      </c>
      <c r="BR6" s="47">
        <f>(IF(AND(D!$EY52&lt;180),D!$FG52-(D!$EY52/15),0))/24</f>
        <v>0.24779984213858894</v>
      </c>
      <c r="BS6" s="47">
        <f>(IF(AND(D!$FC52&lt;180),D!$FG52-(D!$FE52/15),0))/24</f>
        <v>0.18842739638088982</v>
      </c>
      <c r="BT6" s="119">
        <v>2</v>
      </c>
      <c r="BU6" s="47">
        <f>(IF(AND(D!FZ52&lt;180),D!GD52+D!GB52/15-12,0))/24</f>
        <v>0.31428088735749515</v>
      </c>
      <c r="BV6" s="47">
        <f>(IF(AND(D!$EY52&lt;180),D!GD52+(D!FU52/15-12),0))/24</f>
        <v>0.25557506690139936</v>
      </c>
      <c r="BW6" s="47">
        <f>(IF(AND(D!$FN52&lt;180),D!GD52+(D!FN52/15-12),0))/24</f>
        <v>0.18569506404926414</v>
      </c>
      <c r="BX6" s="47">
        <f>D!GD52/24</f>
        <v>0.51619907407407417</v>
      </c>
      <c r="BY6" s="47">
        <f>(IF(AND(D!FS52&lt;180),D!GD52-(D!FS52/15),0))/24</f>
        <v>0.28442166822262688</v>
      </c>
      <c r="BZ6" s="47">
        <f>(IF(AND(D!FU52&lt;180),D!GD52-(D!FU52/15),0))/24</f>
        <v>0.27682308124674887</v>
      </c>
      <c r="CA6" s="47">
        <f>(IF(AND(D!$FC52&lt;180),D!GD52-(D!GB52/15),0))/24</f>
        <v>0.21811726079065305</v>
      </c>
      <c r="CB6" s="119">
        <v>2</v>
      </c>
      <c r="CC6" s="47">
        <f>(IF(AND(D!$FC7&lt;180),D!$FG7+D!$FE7/15-12,0))/24</f>
        <v>0.29691830091712373</v>
      </c>
      <c r="CD6" s="47">
        <f>(IF(AND(D!$EY7&lt;180),D!FG7+(D!EY7/15-12),0))/24</f>
        <v>0.23730660921320237</v>
      </c>
      <c r="CE6" s="47">
        <f>(IF(AND(D!$ER7&lt;180),D!FG7+(D!ER7/15-12),0))/24</f>
        <v>0.16906372003880019</v>
      </c>
      <c r="CF6" s="47">
        <f>D!FG7/24</f>
        <v>0.5172824074074075</v>
      </c>
      <c r="CG6" s="47">
        <f>(IF(AND(D!EW7&lt;180),D!FG7-(D!EW7/15),0))/24</f>
        <v>0.30528411643936265</v>
      </c>
      <c r="CH6" s="47">
        <f>(IF(AND(D!EY7&lt;180),D!FG7-(D!EY7/15),0))/24</f>
        <v>0.29725820560161254</v>
      </c>
      <c r="CI6" s="47">
        <f>(IF(AND(D!$FC7&lt;180),D!$FG7-(D!$FE7/15),0))/24</f>
        <v>0.23764651389769112</v>
      </c>
      <c r="CJ6" s="119">
        <v>2</v>
      </c>
      <c r="CK6" s="47">
        <f>(IF(AND(D!FZ7&lt;180),D!GD7+(D!GB7/15-12),0))/24</f>
        <v>0.27934009132325727</v>
      </c>
      <c r="CL6" s="47">
        <f>(IF(AND(D!$FU7&lt;180),D!$GD7+(D!$FU7/15-12),0))/24</f>
        <v>0.21716469526540946</v>
      </c>
      <c r="CM6" s="47">
        <f>(IF(AND(D!$FN7&lt;180),D!$GD7+(D!$FN7/15-12),0))/24</f>
        <v>0.14909166308123289</v>
      </c>
      <c r="CN6" s="47">
        <f>D!GD7/24</f>
        <v>0.51053240740740735</v>
      </c>
      <c r="CO6" s="47">
        <f>(IF(AND(D!$FS7&lt;180),D!$GD7-(D!$FS7/15),0))/24</f>
        <v>0.3124318849957286</v>
      </c>
      <c r="CP6" s="47">
        <f>(IF(AND(D!$FU7&lt;180),D!$GD7-(D!$FU7/15),0))/24</f>
        <v>0.30390011954940527</v>
      </c>
      <c r="CQ6" s="47">
        <f>(IF(AND(D!$FZ7&lt;180),D!$GD7-(D!$GB7/15),0))/24</f>
        <v>0.24172472349155746</v>
      </c>
      <c r="CR6" s="119">
        <v>2</v>
      </c>
    </row>
    <row r="7" spans="1:96" ht="12.75" customHeight="1" x14ac:dyDescent="0.2">
      <c r="A7" s="47">
        <f>(IF(AND(D!FC224&lt;180),D!FG224+(D!FE224/15-12),0))/24</f>
        <v>0.27087676977428327</v>
      </c>
      <c r="B7" s="47">
        <f>(IF(AND(D!$EY224&lt;180),D!$FG224+(D!$EY224/15-12),0))/24</f>
        <v>0.20908600639747499</v>
      </c>
      <c r="C7" s="47">
        <f>(IF(AND(D!$ER224&lt;180),D!$FG224+(D!$ER224/15-12),0))/24</f>
        <v>0.14102438525296127</v>
      </c>
      <c r="D7" s="47">
        <f>D!FG224/24</f>
        <v>0.50074074074074071</v>
      </c>
      <c r="E7" s="47">
        <f>(IF(AND(D!$EW224&lt;180),D!$FG224-(D!$EW224/15),0))/24</f>
        <v>0.30085280134861364</v>
      </c>
      <c r="F7" s="47">
        <f>(IF(AND(D!$EY224&lt;180),D!$FG224-(D!$EY224/15),0))/24</f>
        <v>0.29239547508400643</v>
      </c>
      <c r="G7" s="47">
        <f>(IF(AND(D!$FC224&lt;180),D!$FG224-(D!$FE224/15),0))/24</f>
        <v>0.23060471170719818</v>
      </c>
      <c r="H7" s="122">
        <v>3</v>
      </c>
      <c r="I7" s="47">
        <f>(IF(AND(D!FZ224&lt;180),D!GD224+(D!GB224/15-12),0))/24</f>
        <v>0.27886147399169386</v>
      </c>
      <c r="J7" s="47">
        <f>(IF(AND(D!$FU224&lt;180),D!$GD224+(D!$FU224/15-12),0))/24</f>
        <v>0.2197162275290557</v>
      </c>
      <c r="K7" s="47">
        <f>(IF(AND(D!$FN224&lt;180),D!$GD224+(D!$FN224/15-12),0))/24</f>
        <v>0.15132632769630386</v>
      </c>
      <c r="L7" s="47">
        <f>D!GD224/24</f>
        <v>0.49640740740740741</v>
      </c>
      <c r="M7" s="47">
        <f>(IF(AND(D!$FS224&lt;180),D!$GD224-(D!$FS224/15),0))/24</f>
        <v>0.28102683403722151</v>
      </c>
      <c r="N7" s="47">
        <f>(IF(AND(D!$FU224&lt;180),D!$GD224-(D!$FU224/15),0))/24</f>
        <v>0.27309858728575914</v>
      </c>
      <c r="O7" s="47">
        <f>(IF(AND(D!$FZ224&lt;180),D!$GD224-(D!$GB224/15),0))/24</f>
        <v>0.21395334082312098</v>
      </c>
      <c r="P7" s="119">
        <v>3</v>
      </c>
      <c r="Q7" s="47">
        <f>(IF(AND(D!FC182&lt;180),D!FG182+(D!FE182/15-12),0))/24</f>
        <v>0.30300237081564385</v>
      </c>
      <c r="R7" s="47">
        <f>(IF(AND(D!$EY182&lt;180),D!$FG182+(D!$EY182/15-12),0))/24</f>
        <v>0.24514384181171203</v>
      </c>
      <c r="S7" s="47">
        <f>(IF(AND(D!$ER182&lt;180),D!$FG182+(D!$ER182/15-12),0))/24</f>
        <v>0.17439577467612866</v>
      </c>
      <c r="T7" s="47">
        <f>D!FG182/24</f>
        <v>0.50015740740740744</v>
      </c>
      <c r="U7" s="47">
        <f>(IF(AND(D!$EW182&lt;180),D!$FG182-(D!$EW182/15),0))/24</f>
        <v>0.26271204363883444</v>
      </c>
      <c r="V7" s="47">
        <f>(IF(AND(D!$EY182&lt;180),D!$FG182-(D!$EY182/15),0))/24</f>
        <v>0.25517097300310276</v>
      </c>
      <c r="W7" s="47">
        <f>(IF(AND(D!$FC182&lt;180),D!$FG182-(D!$FE182/15),0))/24</f>
        <v>0.19731244399917094</v>
      </c>
      <c r="X7" s="119">
        <v>3</v>
      </c>
      <c r="Y7" s="47">
        <f>(IF(AND(D!FZ182&lt;180),D!GD182+(D!GB182/15-12),0))/24</f>
        <v>0.33448362981857249</v>
      </c>
      <c r="Z7" s="47">
        <f>(IF(AND(D!$FU182&lt;180),D!$GD182+(D!$FU182/15-12),0))/24</f>
        <v>0.27431272659903216</v>
      </c>
      <c r="AA7" s="47">
        <f>(IF(AND(D!$FN182&lt;180),D!$GD182+(D!$FN182/15-12),0))/24</f>
        <v>0.19812877409002971</v>
      </c>
      <c r="AB7" s="47">
        <f>D!GD182/24</f>
        <v>0.50736574074074081</v>
      </c>
      <c r="AC7" s="47">
        <f>(IF(AND(D!$FS182&lt;180),D!$GD182-(D!$FS182/15),0))/24</f>
        <v>0.24801773230043614</v>
      </c>
      <c r="AD7" s="47">
        <f>(IF(AND(D!$FU182&lt;180),D!$GD182-(D!$FU182/15),0))/24</f>
        <v>0.24041875488244946</v>
      </c>
      <c r="AE7" s="47">
        <f>(IF(AND(D!$FZ182&lt;180),D!$GD182-(D!$GB182/15),0))/24</f>
        <v>0.18024785166290913</v>
      </c>
      <c r="AF7" s="119">
        <v>3</v>
      </c>
      <c r="AG7" s="47">
        <f>(IF(AND(D!FC140&lt;180),D!FG140+(D!FE140/15-12),0))/24</f>
        <v>0.36571128776577627</v>
      </c>
      <c r="AH7" s="47">
        <f>(IF(AND(D!$EY140&lt;180),D!$FG140+(D!$EY140/15-12),0))/24</f>
        <v>0.29943776629777746</v>
      </c>
      <c r="AI7" s="47">
        <f>(IF(AND(D!$ER140&lt;180),D!$FG140+(D!$ER140/15-12),0))/24</f>
        <v>0.21510279166678051</v>
      </c>
      <c r="AJ7" s="47">
        <f>D!FG140/24</f>
        <v>0.51215740740740745</v>
      </c>
      <c r="AK7" s="47">
        <f>(IF(AND(D!$EW140&lt;180),D!$FG140-(D!$EW140/15),0))/24</f>
        <v>0.23292162640809777</v>
      </c>
      <c r="AL7" s="47">
        <f>(IF(AND(D!$EY140&lt;180),D!$FG140-(D!$EY140/15),0))/24</f>
        <v>0.22487704851703735</v>
      </c>
      <c r="AM7" s="47">
        <f>(IF(AND(D!$FC140&lt;180),D!$FG140-(D!$FE140/15),0))/24</f>
        <v>0.15860352704903855</v>
      </c>
      <c r="AN7" s="119">
        <v>3</v>
      </c>
      <c r="AO7" s="47">
        <f>(IF(AND(D!FZ140&lt;180),D!GD140+(D!GB140/15-12),0))/24</f>
        <v>0.38310264800292876</v>
      </c>
      <c r="AP7" s="47">
        <f>(IF(AND(D!$FU140&lt;180),D!$GD140+(D!$FU140/15-12),0))/24</f>
        <v>0.31063529805981588</v>
      </c>
      <c r="AQ7" s="47">
        <f>(IF(AND(D!$FN140&lt;180),D!$GD140+(D!$FN140/15-12),0))/24</f>
        <v>0.2198182859657889</v>
      </c>
      <c r="AR7" s="47">
        <f>D!GD140/24</f>
        <v>0.51086574074074076</v>
      </c>
      <c r="AS7" s="47">
        <f>(IF(AND(D!$FS140&lt;180),D!$GD140-(D!$FS140/15),0))/24</f>
        <v>0.21959518724699548</v>
      </c>
      <c r="AT7" s="47">
        <f>(IF(AND(D!$FU140&lt;180),D!$GD140-(D!$FU140/15),0))/24</f>
        <v>0.21109618342166572</v>
      </c>
      <c r="AU7" s="47">
        <f>(IF(AND(D!$FZ140&lt;180),D!$GD140-(D!$GB140/15),0))/24</f>
        <v>0.13862883347855282</v>
      </c>
      <c r="AV7" s="119">
        <v>3</v>
      </c>
      <c r="AW7" s="47">
        <f>(IF(AND(D!FC99&lt;180),D!FG99+D!FE99/15-12,0))/24</f>
        <v>0.37677106464572435</v>
      </c>
      <c r="AX7" s="47">
        <f>(IF(AND(D!$EY99&lt;180),D!$FG99+(D!$EY99/15-12),0))/24</f>
        <v>0.30506647304882767</v>
      </c>
      <c r="AY7" s="47">
        <f>(IF(AND(D!$ER99&lt;180),D!$FG99+(D!$ER99/15-12),0))/24</f>
        <v>0.21498468983835875</v>
      </c>
      <c r="AZ7" s="47">
        <f>D!FG99/24</f>
        <v>0.50661574074074078</v>
      </c>
      <c r="BA7" s="47">
        <f>(IF(AND(D!$EW99&lt;180),D!$FG99-(D!$EW99/15),0))/24</f>
        <v>0.21660961932307188</v>
      </c>
      <c r="BB7" s="47">
        <f>(IF(AND(D!$EY99&lt;180),D!$FG99-(D!$EY99/15),0))/24</f>
        <v>0.20816500843265393</v>
      </c>
      <c r="BC7" s="47">
        <f>(IF(AND(D!$FC99&lt;180),D!$FG99-(D!$FE99/15),0))/24</f>
        <v>0.13646041683575727</v>
      </c>
      <c r="BD7" s="119">
        <v>3</v>
      </c>
      <c r="BE7" s="47">
        <f>(IF(AND(D!FZ99&lt;180),D!GD99+(D!GB99/15-12),0))/24</f>
        <v>0.35449303698520263</v>
      </c>
      <c r="BF7" s="47">
        <f>(IF(AND(D!$FU99&lt;180),D!$GD99+(D!$FU99/15-12),0))/24</f>
        <v>0.28954668994366944</v>
      </c>
      <c r="BG7" s="47">
        <f>(IF(AND(D!$FN99&lt;180),D!$GD99+(D!$FN99/15-12),0))/24</f>
        <v>0.20678145750557805</v>
      </c>
      <c r="BH7" s="47">
        <f>D!GD99/24</f>
        <v>0.5056574074074075</v>
      </c>
      <c r="BI7" s="47">
        <f>(IF(AND(D!$FS99&lt;180),D!$GD99-(D!$FS99/15),0))/24</f>
        <v>0.22971284362794783</v>
      </c>
      <c r="BJ7" s="47">
        <f>(IF(AND(D!$FU99&lt;180),D!$GD99-(D!$FU99/15),0))/24</f>
        <v>0.22176812487114547</v>
      </c>
      <c r="BK7" s="47">
        <f>(IF(AND(D!$FZ99&lt;180),D!$GD99-(D!$GB99/15),0))/24</f>
        <v>0.15682177782961229</v>
      </c>
      <c r="BL7" s="119">
        <v>3</v>
      </c>
      <c r="BM7" s="47">
        <f>(IF(AND(D!FC53&lt;180),D!FG53+(D!FE53/15-12),0))/24</f>
        <v>0.33278512188098791</v>
      </c>
      <c r="BN7" s="47">
        <f>(IF(AND(D!$EY53&lt;180),D!$FG53+(D!$EY53/15-12),0))/24</f>
        <v>0.27329314889880285</v>
      </c>
      <c r="BO7" s="47">
        <f>(IF(AND(D!$ER53&lt;180),D!$FG53+(D!$ER53/15-12),0))/24</f>
        <v>0.19827354449833146</v>
      </c>
      <c r="BP7" s="47">
        <f>D!FG53/24</f>
        <v>0.51007407407407401</v>
      </c>
      <c r="BQ7" s="47">
        <f>(IF(AND(D!$EW53&lt;180),D!$FG53-(D!$EW53/15),0))/24</f>
        <v>0.25441270945237621</v>
      </c>
      <c r="BR7" s="47">
        <f>(IF(AND(D!$EY53&lt;180),D!$FG53-(D!$EY53/15),0))/24</f>
        <v>0.24685499924934526</v>
      </c>
      <c r="BS7" s="47">
        <f>(IF(AND(D!$FC53&lt;180),D!$FG53-(D!$FE53/15),0))/24</f>
        <v>0.1873630262671602</v>
      </c>
      <c r="BT7" s="119">
        <v>3</v>
      </c>
      <c r="BU7" s="47">
        <f>(IF(AND(D!FZ53&lt;180),D!GD53+D!GB53/15-12,0))/24</f>
        <v>0.31482149419630395</v>
      </c>
      <c r="BV7" s="47">
        <f>(IF(AND(D!$EY53&lt;180),D!GD53+(D!FU53/15-12),0))/24</f>
        <v>0.25614436322544043</v>
      </c>
      <c r="BW7" s="47">
        <f>(IF(AND(D!$FN53&lt;180),D!GD53+(D!FN53/15-12),0))/24</f>
        <v>0.18616158598792587</v>
      </c>
      <c r="BX7" s="47">
        <f>D!GD53/24</f>
        <v>0.51603240740740741</v>
      </c>
      <c r="BY7" s="47">
        <f>(IF(AND(D!FS53&lt;180),D!GD53-(D!FS53/15),0))/24</f>
        <v>0.28350980107520668</v>
      </c>
      <c r="BZ7" s="47">
        <f>(IF(AND(D!FU53&lt;180),D!GD53-(D!FU53/15),0))/24</f>
        <v>0.27592045158937439</v>
      </c>
      <c r="CA7" s="47">
        <f>(IF(AND(D!$FC53&lt;180),D!GD53-(D!GB53/15),0))/24</f>
        <v>0.21724332061851079</v>
      </c>
      <c r="CB7" s="119">
        <v>3</v>
      </c>
      <c r="CC7" s="47">
        <f>(IF(AND(D!$FC8&lt;180),D!$FG8+D!$FE8/15-12,0))/24</f>
        <v>0.29751918314311343</v>
      </c>
      <c r="CD7" s="47">
        <f>(IF(AND(D!$EY8&lt;180),D!FG8+(D!EY8/15-12),0))/24</f>
        <v>0.23799901637195509</v>
      </c>
      <c r="CE7" s="47">
        <f>(IF(AND(D!$ER8&lt;180),D!FG8+(D!ER8/15-12),0))/24</f>
        <v>0.16973240284789717</v>
      </c>
      <c r="CF7" s="47">
        <f>D!FG8/24</f>
        <v>0.51736574074074071</v>
      </c>
      <c r="CG7" s="47">
        <f>(IF(AND(D!EW8&lt;180),D!FG8-(D!EW8/15),0))/24</f>
        <v>0.3047394857290186</v>
      </c>
      <c r="CH7" s="47">
        <f>(IF(AND(D!EY8&lt;180),D!FG8-(D!EY8/15),0))/24</f>
        <v>0.29673246510952639</v>
      </c>
      <c r="CI7" s="47">
        <f>(IF(AND(D!$FC8&lt;180),D!$FG8-(D!$FE8/15),0))/24</f>
        <v>0.23721229833836802</v>
      </c>
      <c r="CJ7" s="119">
        <v>3</v>
      </c>
      <c r="CK7" s="47">
        <f>(IF(AND(D!FZ8&lt;180),D!GD8+(D!GB8/15-12),0))/24</f>
        <v>0.27984156757189416</v>
      </c>
      <c r="CL7" s="47">
        <f>(IF(AND(D!$FU8&lt;180),D!$GD8+(D!$FU8/15-12),0))/24</f>
        <v>0.21771600317860329</v>
      </c>
      <c r="CM7" s="47">
        <f>(IF(AND(D!$FN8&lt;180),D!$GD8+(D!$FN8/15-12),0))/24</f>
        <v>0.14964488543735488</v>
      </c>
      <c r="CN7" s="47">
        <f>D!GD8/24</f>
        <v>0.51086574074074076</v>
      </c>
      <c r="CO7" s="47">
        <f>(IF(AND(D!$FS8&lt;180),D!$GD8-(D!$FS8/15),0))/24</f>
        <v>0.31253761115036122</v>
      </c>
      <c r="CP7" s="47">
        <f>(IF(AND(D!$FU8&lt;180),D!$GD8-(D!$FU8/15),0))/24</f>
        <v>0.30401547830287828</v>
      </c>
      <c r="CQ7" s="47">
        <f>(IF(AND(D!$FZ8&lt;180),D!$GD8-(D!$GB8/15),0))/24</f>
        <v>0.24188991390958745</v>
      </c>
      <c r="CR7" s="119">
        <v>3</v>
      </c>
    </row>
    <row r="8" spans="1:96" ht="12.75" customHeight="1" x14ac:dyDescent="0.2">
      <c r="A8" s="47">
        <f>(IF(AND(D!FC225&lt;180),D!FG225+(D!FE225/15-12),0))/24</f>
        <v>0.27088812252524413</v>
      </c>
      <c r="B8" s="47">
        <f>(IF(AND(D!$EY225&lt;180),D!$FG225+(D!$EY225/15-12),0))/24</f>
        <v>0.20902977547735924</v>
      </c>
      <c r="C8" s="47">
        <f>(IF(AND(D!$ER225&lt;180),D!$FG225+(D!$ER225/15-12),0))/24</f>
        <v>0.140966734902049</v>
      </c>
      <c r="D8" s="47">
        <f>D!FG225/24</f>
        <v>0.50099074074074068</v>
      </c>
      <c r="E8" s="47">
        <f>(IF(AND(D!$EW225&lt;180),D!$FG225-(D!$EW225/15),0))/24</f>
        <v>0.30142212819226527</v>
      </c>
      <c r="F8" s="47">
        <f>(IF(AND(D!$EY225&lt;180),D!$FG225-(D!$EY225/15),0))/24</f>
        <v>0.29295170600412218</v>
      </c>
      <c r="G8" s="47">
        <f>(IF(AND(D!$FC225&lt;180),D!$FG225-(D!$FE225/15),0))/24</f>
        <v>0.23109335895623728</v>
      </c>
      <c r="H8" s="122">
        <v>4</v>
      </c>
      <c r="I8" s="47">
        <f>(IF(AND(D!FZ225&lt;180),D!GD225+(D!GB225/15-12),0))/24</f>
        <v>0.27831164633484906</v>
      </c>
      <c r="J8" s="47">
        <f>(IF(AND(D!$FU225&lt;180),D!$GD225+(D!$FU225/15-12),0))/24</f>
        <v>0.21908148421416548</v>
      </c>
      <c r="K8" s="47">
        <f>(IF(AND(D!$FN225&lt;180),D!$GD225+(D!$FN225/15-12),0))/24</f>
        <v>0.15072370272129185</v>
      </c>
      <c r="L8" s="47">
        <f>D!GD225/24</f>
        <v>0.49640740740740741</v>
      </c>
      <c r="M8" s="47">
        <f>(IF(AND(D!$FS225&lt;180),D!$GD225-(D!$FS225/15),0))/24</f>
        <v>0.28167964601304524</v>
      </c>
      <c r="N8" s="47">
        <f>(IF(AND(D!$FU225&lt;180),D!$GD225-(D!$FU225/15),0))/24</f>
        <v>0.27373333060064936</v>
      </c>
      <c r="O8" s="47">
        <f>(IF(AND(D!$FZ225&lt;180),D!$GD225-(D!$GB225/15),0))/24</f>
        <v>0.21450316847996576</v>
      </c>
      <c r="P8" s="119">
        <v>4</v>
      </c>
      <c r="Q8" s="47">
        <f>(IF(AND(D!FC183&lt;180),D!FG183+(D!FE183/15-12),0))/24</f>
        <v>0.30205008112134962</v>
      </c>
      <c r="R8" s="47">
        <f>(IF(AND(D!$EY183&lt;180),D!$FG183+(D!$EY183/15-12),0))/24</f>
        <v>0.24420238034158528</v>
      </c>
      <c r="S8" s="47">
        <f>(IF(AND(D!$ER183&lt;180),D!$FG183+(D!$ER183/15-12),0))/24</f>
        <v>0.17357898694464999</v>
      </c>
      <c r="T8" s="47">
        <f>D!FG183/24</f>
        <v>0.49994907407407413</v>
      </c>
      <c r="U8" s="47">
        <f>(IF(AND(D!$EW183&lt;180),D!$FG183-(D!$EW183/15),0))/24</f>
        <v>0.26324266890871334</v>
      </c>
      <c r="V8" s="47">
        <f>(IF(AND(D!$EY183&lt;180),D!$FG183-(D!$EY183/15),0))/24</f>
        <v>0.25569576780656295</v>
      </c>
      <c r="W8" s="47">
        <f>(IF(AND(D!$FC183&lt;180),D!$FG183-(D!$FE183/15),0))/24</f>
        <v>0.19784806702679858</v>
      </c>
      <c r="X8" s="119">
        <v>4</v>
      </c>
      <c r="Y8" s="47">
        <f>(IF(AND(D!FZ183&lt;180),D!GD183+(D!GB183/15-12),0))/24</f>
        <v>0.33342029333480622</v>
      </c>
      <c r="Z8" s="47">
        <f>(IF(AND(D!$FU183&lt;180),D!$GD183+(D!$FU183/15-12),0))/24</f>
        <v>0.27338931316528664</v>
      </c>
      <c r="AA8" s="47">
        <f>(IF(AND(D!$FN183&lt;180),D!$GD183+(D!$FN183/15-12),0))/24</f>
        <v>0.19743659489348261</v>
      </c>
      <c r="AB8" s="47">
        <f>D!GD183/24</f>
        <v>0.50715740740740733</v>
      </c>
      <c r="AC8" s="47">
        <f>(IF(AND(D!$FS183&lt;180),D!$GD183-(D!$FS183/15),0))/24</f>
        <v>0.2485155786425228</v>
      </c>
      <c r="AD8" s="47">
        <f>(IF(AND(D!$FU183&lt;180),D!$GD183-(D!$FU183/15),0))/24</f>
        <v>0.24092550164952811</v>
      </c>
      <c r="AE8" s="47">
        <f>(IF(AND(D!$FZ183&lt;180),D!$GD183-(D!$GB183/15),0))/24</f>
        <v>0.18089452148000859</v>
      </c>
      <c r="AF8" s="119">
        <v>4</v>
      </c>
      <c r="AG8" s="47">
        <f>(IF(AND(D!FC141&lt;180),D!FG141+(D!FE141/15-12),0))/24</f>
        <v>0.36486327320774908</v>
      </c>
      <c r="AH8" s="47">
        <f>(IF(AND(D!$EY141&lt;180),D!$FG141+(D!$EY141/15-12),0))/24</f>
        <v>0.29882350520071721</v>
      </c>
      <c r="AI8" s="47">
        <f>(IF(AND(D!$ER141&lt;180),D!$FG141+(D!$ER141/15-12),0))/24</f>
        <v>0.21475940200030072</v>
      </c>
      <c r="AJ8" s="47">
        <f>D!FG141/24</f>
        <v>0.51211574074074073</v>
      </c>
      <c r="AK8" s="47">
        <f>(IF(AND(D!$EW141&lt;180),D!$FG141-(D!$EW141/15),0))/24</f>
        <v>0.23343498368690818</v>
      </c>
      <c r="AL8" s="47">
        <f>(IF(AND(D!$EY141&lt;180),D!$FG141-(D!$EY141/15),0))/24</f>
        <v>0.22540797628076417</v>
      </c>
      <c r="AM8" s="47">
        <f>(IF(AND(D!$FC141&lt;180),D!$FG141-(D!$FE141/15),0))/24</f>
        <v>0.1593682082737323</v>
      </c>
      <c r="AN8" s="119">
        <v>4</v>
      </c>
      <c r="AO8" s="47">
        <f>(IF(AND(D!FZ141&lt;180),D!GD141+(D!GB141/15-12),0))/24</f>
        <v>0.38290028241018881</v>
      </c>
      <c r="AP8" s="47">
        <f>(IF(AND(D!$FU141&lt;180),D!$GD141+(D!$FU141/15-12),0))/24</f>
        <v>0.31055408432103826</v>
      </c>
      <c r="AQ8" s="47">
        <f>(IF(AND(D!$FN141&lt;180),D!$GD141+(D!$FN141/15-12),0))/24</f>
        <v>0.21985280455915746</v>
      </c>
      <c r="AR8" s="47">
        <f>D!GD141/24</f>
        <v>0.5109907407407408</v>
      </c>
      <c r="AS8" s="47">
        <f>(IF(AND(D!$FS141&lt;180),D!$GD141-(D!$FS141/15),0))/24</f>
        <v>0.21991779641657958</v>
      </c>
      <c r="AT8" s="47">
        <f>(IF(AND(D!$FU141&lt;180),D!$GD141-(D!$FU141/15),0))/24</f>
        <v>0.21142739716044334</v>
      </c>
      <c r="AU8" s="47">
        <f>(IF(AND(D!$FZ141&lt;180),D!$GD141-(D!$GB141/15),0))/24</f>
        <v>0.13908119907129279</v>
      </c>
      <c r="AV8" s="119">
        <v>4</v>
      </c>
      <c r="AW8" s="47">
        <f>(IF(AND(D!FC100&lt;180),D!FG100+D!FE100/15-12,0))/24</f>
        <v>0.37732751764576261</v>
      </c>
      <c r="AX8" s="47">
        <f>(IF(AND(D!$EY100&lt;180),D!$FG100+(D!$EY100/15-12),0))/24</f>
        <v>0.30546630968551697</v>
      </c>
      <c r="AY8" s="47">
        <f>(IF(AND(D!$ER100&lt;180),D!$FG100+(D!$ER100/15-12),0))/24</f>
        <v>0.21523227400140743</v>
      </c>
      <c r="AZ8" s="47">
        <f>D!FG100/24</f>
        <v>0.50674074074074082</v>
      </c>
      <c r="BA8" s="47">
        <f>(IF(AND(D!$EW100&lt;180),D!$FG100-(D!$EW100/15),0))/24</f>
        <v>0.21647099335165965</v>
      </c>
      <c r="BB8" s="47">
        <f>(IF(AND(D!$EY100&lt;180),D!$FG100-(D!$EY100/15),0))/24</f>
        <v>0.20801517179596463</v>
      </c>
      <c r="BC8" s="47">
        <f>(IF(AND(D!$FC100&lt;180),D!$FG100-(D!$FE100/15),0))/24</f>
        <v>0.1361539638357189</v>
      </c>
      <c r="BD8" s="119">
        <v>4</v>
      </c>
      <c r="BE8" s="47">
        <f>(IF(AND(D!FZ100&lt;180),D!GD100+(D!GB100/15-12),0))/24</f>
        <v>0.35529422352105994</v>
      </c>
      <c r="BF8" s="47">
        <f>(IF(AND(D!$FU100&lt;180),D!$GD100+(D!$FU100/15-12),0))/24</f>
        <v>0.29011801730888986</v>
      </c>
      <c r="BG8" s="47">
        <f>(IF(AND(D!$FN100&lt;180),D!$GD100+(D!$FN100/15-12),0))/24</f>
        <v>0.20707518028946056</v>
      </c>
      <c r="BH8" s="47">
        <f>D!GD100/24</f>
        <v>0.50561574074074078</v>
      </c>
      <c r="BI8" s="47">
        <f>(IF(AND(D!$FS100&lt;180),D!$GD100-(D!$FS100/15),0))/24</f>
        <v>0.22907548518018339</v>
      </c>
      <c r="BJ8" s="47">
        <f>(IF(AND(D!$FU100&lt;180),D!$GD100-(D!$FU100/15),0))/24</f>
        <v>0.22111346417259162</v>
      </c>
      <c r="BK8" s="47">
        <f>(IF(AND(D!$FZ100&lt;180),D!$GD100-(D!$GB100/15),0))/24</f>
        <v>0.15593725796042154</v>
      </c>
      <c r="BL8" s="119">
        <v>4</v>
      </c>
      <c r="BM8" s="47">
        <f>(IF(AND(D!FC54&lt;180),D!FG54+(D!FE54/15-12),0))/24</f>
        <v>0.33343692241096495</v>
      </c>
      <c r="BN8" s="47">
        <f>(IF(AND(D!$EY54&lt;180),D!$FG54+(D!$EY54/15-12),0))/24</f>
        <v>0.27382074978756515</v>
      </c>
      <c r="BO8" s="47">
        <f>(IF(AND(D!$ER54&lt;180),D!$FG54+(D!$ER54/15-12),0))/24</f>
        <v>0.1985793388344913</v>
      </c>
      <c r="BP8" s="47">
        <f>D!FG54/24</f>
        <v>0.50986574074074076</v>
      </c>
      <c r="BQ8" s="47">
        <f>(IF(AND(D!$EW54&lt;180),D!$FG54-(D!$EW54/15),0))/24</f>
        <v>0.2534755807553461</v>
      </c>
      <c r="BR8" s="47">
        <f>(IF(AND(D!$EY54&lt;180),D!$FG54-(D!$EY54/15),0))/24</f>
        <v>0.24591073169391633</v>
      </c>
      <c r="BS8" s="47">
        <f>(IF(AND(D!$FC54&lt;180),D!$FG54-(D!$FE54/15),0))/24</f>
        <v>0.18629455907051654</v>
      </c>
      <c r="BT8" s="119">
        <v>4</v>
      </c>
      <c r="BU8" s="47">
        <f>(IF(AND(D!FZ54&lt;180),D!GD54+D!GB54/15-12,0))/24</f>
        <v>0.31540882704903844</v>
      </c>
      <c r="BV8" s="47">
        <f>(IF(AND(D!$EY54&lt;180),D!GD54+(D!FU54/15-12),0))/24</f>
        <v>0.25675792523916657</v>
      </c>
      <c r="BW8" s="47">
        <f>(IF(AND(D!$FN54&lt;180),D!GD54+(D!FN54/15-12),0))/24</f>
        <v>0.18666869902966302</v>
      </c>
      <c r="BX8" s="47">
        <f>D!GD54/24</f>
        <v>0.51590740740740737</v>
      </c>
      <c r="BY8" s="47">
        <f>(IF(AND(D!FS54&lt;180),D!GD54-(D!FS54/15),0))/24</f>
        <v>0.28263748330629362</v>
      </c>
      <c r="BZ8" s="47">
        <f>(IF(AND(D!FU54&lt;180),D!GD54-(D!FU54/15),0))/24</f>
        <v>0.27505688957564828</v>
      </c>
      <c r="CA8" s="47">
        <f>(IF(AND(D!$FC54&lt;180),D!GD54-(D!GB54/15),0))/24</f>
        <v>0.21640598776577644</v>
      </c>
      <c r="CB8" s="119">
        <v>4</v>
      </c>
      <c r="CC8" s="47">
        <f>(IF(AND(D!$FC9&lt;180),D!$FG9+D!$FE9/15-12,0))/24</f>
        <v>0.29808945082611843</v>
      </c>
      <c r="CD8" s="47">
        <f>(IF(AND(D!$EY9&lt;180),D!FG9+(D!EY9/15-12),0))/24</f>
        <v>0.23866001588980643</v>
      </c>
      <c r="CE8" s="47">
        <f>(IF(AND(D!$ER9&lt;180),D!FG9+(D!ER9/15-12),0))/24</f>
        <v>0.17036765454397362</v>
      </c>
      <c r="CF8" s="47">
        <f>D!FG9/24</f>
        <v>0.51740740740740743</v>
      </c>
      <c r="CG8" s="47">
        <f>(IF(AND(D!EW9&lt;180),D!FG9-(D!EW9/15),0))/24</f>
        <v>0.30414297564225745</v>
      </c>
      <c r="CH8" s="47">
        <f>(IF(AND(D!EY9&lt;180),D!FG9-(D!EY9/15),0))/24</f>
        <v>0.29615479892500851</v>
      </c>
      <c r="CI8" s="47">
        <f>(IF(AND(D!$FC9&lt;180),D!$FG9-(D!$FE9/15),0))/24</f>
        <v>0.23672536398869656</v>
      </c>
      <c r="CJ8" s="119">
        <v>4</v>
      </c>
      <c r="CK8" s="47">
        <f>(IF(AND(D!FZ9&lt;180),D!GD9+(D!GB9/15-12),0))/24</f>
        <v>0.28031549793537552</v>
      </c>
      <c r="CL8" s="47">
        <f>(IF(AND(D!$FU9&lt;180),D!$GD9+(D!$FU9/15-12),0))/24</f>
        <v>0.21824357348782797</v>
      </c>
      <c r="CM8" s="47">
        <f>(IF(AND(D!$FN9&lt;180),D!$GD9+(D!$FN9/15-12),0))/24</f>
        <v>0.15017437816567206</v>
      </c>
      <c r="CN8" s="47">
        <f>D!GD9/24</f>
        <v>0.51115740740740734</v>
      </c>
      <c r="CO8" s="47">
        <f>(IF(AND(D!$FS9&lt;180),D!$GD9-(D!$FS9/15),0))/24</f>
        <v>0.31258300199959904</v>
      </c>
      <c r="CP8" s="47">
        <f>(IF(AND(D!$FU9&lt;180),D!$GD9-(D!$FU9/15),0))/24</f>
        <v>0.30407124132698676</v>
      </c>
      <c r="CQ8" s="47">
        <f>(IF(AND(D!$FZ9&lt;180),D!$GD9-(D!$GB9/15),0))/24</f>
        <v>0.24199931687943924</v>
      </c>
      <c r="CR8" s="119">
        <v>4</v>
      </c>
    </row>
    <row r="9" spans="1:96" ht="12.75" customHeight="1" x14ac:dyDescent="0.2">
      <c r="A9" s="47">
        <f>(IF(AND(D!FC226&lt;180),D!FG226+(D!FE226/15-12),0))/24</f>
        <v>0.27095346483914878</v>
      </c>
      <c r="B9" s="47">
        <f>(IF(AND(D!$EY226&lt;180),D!$FG226+(D!$EY226/15-12),0))/24</f>
        <v>0.20903041217089049</v>
      </c>
      <c r="C9" s="47">
        <f>(IF(AND(D!$ER226&lt;180),D!$FG226+(D!$ER226/15-12),0))/24</f>
        <v>0.1409657687355598</v>
      </c>
      <c r="D9" s="47">
        <f>D!FG226/24</f>
        <v>0.50128240740740748</v>
      </c>
      <c r="E9" s="47">
        <f>(IF(AND(D!$EW226&lt;180),D!$FG226-(D!$EW226/15),0))/24</f>
        <v>0.30201735599566265</v>
      </c>
      <c r="F9" s="47">
        <f>(IF(AND(D!$EY226&lt;180),D!$FG226-(D!$EY226/15),0))/24</f>
        <v>0.29353440264392439</v>
      </c>
      <c r="G9" s="47">
        <f>(IF(AND(D!$FC226&lt;180),D!$FG226-(D!$FE226/15),0))/24</f>
        <v>0.23161134997566613</v>
      </c>
      <c r="H9" s="122">
        <v>5</v>
      </c>
      <c r="I9" s="47">
        <f>(IF(AND(D!FZ226&lt;180),D!GD226+(D!GB226/15-12),0))/24</f>
        <v>0.27777127903412951</v>
      </c>
      <c r="J9" s="47">
        <f>(IF(AND(D!$FU226&lt;180),D!$GD226+(D!$FU226/15-12),0))/24</f>
        <v>0.2184548115897991</v>
      </c>
      <c r="K9" s="47">
        <f>(IF(AND(D!$FN226&lt;180),D!$GD226+(D!$FN226/15-12),0))/24</f>
        <v>0.15012696947464735</v>
      </c>
      <c r="L9" s="47">
        <f>D!GD226/24</f>
        <v>0.49640740740740741</v>
      </c>
      <c r="M9" s="47">
        <f>(IF(AND(D!$FS226&lt;180),D!$GD226-(D!$FS226/15),0))/24</f>
        <v>0.2823245354583131</v>
      </c>
      <c r="N9" s="47">
        <f>(IF(AND(D!$FU226&lt;180),D!$GD226-(D!$FU226/15),0))/24</f>
        <v>0.27436000322501569</v>
      </c>
      <c r="O9" s="47">
        <f>(IF(AND(D!$FZ226&lt;180),D!$GD226-(D!$GB226/15),0))/24</f>
        <v>0.21504353578068533</v>
      </c>
      <c r="P9" s="119">
        <v>5</v>
      </c>
      <c r="Q9" s="47">
        <f>(IF(AND(D!FC184&lt;180),D!FG184+(D!FE184/15-12),0))/24</f>
        <v>0.30110102982957737</v>
      </c>
      <c r="R9" s="47">
        <f>(IF(AND(D!$EY184&lt;180),D!$FG184+(D!$EY184/15-12),0))/24</f>
        <v>0.24326014736420146</v>
      </c>
      <c r="S9" s="47">
        <f>(IF(AND(D!$ER184&lt;180),D!$FG184+(D!$ER184/15-12),0))/24</f>
        <v>0.17275812032259807</v>
      </c>
      <c r="T9" s="47">
        <f>D!FG184/24</f>
        <v>0.49974074074074065</v>
      </c>
      <c r="U9" s="47">
        <f>(IF(AND(D!$EW184&lt;180),D!$FG184-(D!$EW184/15),0))/24</f>
        <v>0.26377457871104254</v>
      </c>
      <c r="V9" s="47">
        <f>(IF(AND(D!$EY184&lt;180),D!$FG184-(D!$EY184/15),0))/24</f>
        <v>0.25622133411727988</v>
      </c>
      <c r="W9" s="47">
        <f>(IF(AND(D!$FC184&lt;180),D!$FG184-(D!$FE184/15),0))/24</f>
        <v>0.19838045165190399</v>
      </c>
      <c r="X9" s="119">
        <v>5</v>
      </c>
      <c r="Y9" s="47">
        <f>(IF(AND(D!FZ184&lt;180),D!GD184+(D!GB184/15-12),0))/24</f>
        <v>0.33231720157927475</v>
      </c>
      <c r="Z9" s="47">
        <f>(IF(AND(D!$FU184&lt;180),D!$GD184+(D!$FU184/15-12),0))/24</f>
        <v>0.27242193483824906</v>
      </c>
      <c r="AA9" s="47">
        <f>(IF(AND(D!$FN184&lt;180),D!$GD184+(D!$FN184/15-12),0))/24</f>
        <v>0.19669742294209133</v>
      </c>
      <c r="AB9" s="47">
        <f>D!GD184/24</f>
        <v>0.50690740740740736</v>
      </c>
      <c r="AC9" s="47">
        <f>(IF(AND(D!$FS184&lt;180),D!$GD184-(D!$FS184/15),0))/24</f>
        <v>0.24897449690486237</v>
      </c>
      <c r="AD9" s="47">
        <f>(IF(AND(D!$FU184&lt;180),D!$GD184-(D!$FU184/15),0))/24</f>
        <v>0.24139287997656567</v>
      </c>
      <c r="AE9" s="47">
        <f>(IF(AND(D!$FZ184&lt;180),D!$GD184-(D!$GB184/15),0))/24</f>
        <v>0.18149761323554001</v>
      </c>
      <c r="AF9" s="119">
        <v>5</v>
      </c>
      <c r="AG9" s="47">
        <f>(IF(AND(D!FC142&lt;180),D!FG142+(D!FE142/15-12),0))/24</f>
        <v>0.36396865231315662</v>
      </c>
      <c r="AH9" s="47">
        <f>(IF(AND(D!$EY142&lt;180),D!$FG142+(D!$EY142/15-12),0))/24</f>
        <v>0.29816119703324273</v>
      </c>
      <c r="AI9" s="47">
        <f>(IF(AND(D!$ER142&lt;180),D!$FG142+(D!$ER142/15-12),0))/24</f>
        <v>0.21436858778211063</v>
      </c>
      <c r="AJ9" s="47">
        <f>D!FG142/24</f>
        <v>0.51203240740740741</v>
      </c>
      <c r="AK9" s="47">
        <f>(IF(AND(D!$EW142&lt;180),D!$FG142-(D!$EW142/15),0))/24</f>
        <v>0.23391315145570105</v>
      </c>
      <c r="AL9" s="47">
        <f>(IF(AND(D!$EY142&lt;180),D!$FG142-(D!$EY142/15),0))/24</f>
        <v>0.22590361778157209</v>
      </c>
      <c r="AM9" s="47">
        <f>(IF(AND(D!$FC142&lt;180),D!$FG142-(D!$FE142/15),0))/24</f>
        <v>0.16009616250165823</v>
      </c>
      <c r="AN9" s="119">
        <v>5</v>
      </c>
      <c r="AO9" s="47">
        <f>(IF(AND(D!FZ142&lt;180),D!GD142+(D!GB142/15-12),0))/24</f>
        <v>0.38267300357083478</v>
      </c>
      <c r="AP9" s="47">
        <f>(IF(AND(D!$FU142&lt;180),D!$GD142+(D!$FU142/15-12),0))/24</f>
        <v>0.31045667938175653</v>
      </c>
      <c r="AQ9" s="47">
        <f>(IF(AND(D!$FN142&lt;180),D!$GD142+(D!$FN142/15-12),0))/24</f>
        <v>0.21987989929404197</v>
      </c>
      <c r="AR9" s="47">
        <f>D!GD142/24</f>
        <v>0.51111574074074084</v>
      </c>
      <c r="AS9" s="47">
        <f>(IF(AND(D!$FS142&lt;180),D!$GD142-(D!$FS142/15),0))/24</f>
        <v>0.22025596256581068</v>
      </c>
      <c r="AT9" s="47">
        <f>(IF(AND(D!$FU142&lt;180),D!$GD142-(D!$FU142/15),0))/24</f>
        <v>0.21177480209972507</v>
      </c>
      <c r="AU9" s="47">
        <f>(IF(AND(D!$FZ142&lt;180),D!$GD142-(D!$GB142/15),0))/24</f>
        <v>0.13955847791064682</v>
      </c>
      <c r="AV9" s="119">
        <v>5</v>
      </c>
      <c r="AW9" s="47">
        <f>(IF(AND(D!FC101&lt;180),D!FG101+D!FE101/15-12,0))/24</f>
        <v>0.37786017492914858</v>
      </c>
      <c r="AX9" s="47">
        <f>(IF(AND(D!$EY101&lt;180),D!$FG101+(D!$EY101/15-12),0))/24</f>
        <v>0.30585027617553312</v>
      </c>
      <c r="AY9" s="47">
        <f>(IF(AND(D!$ER101&lt;180),D!$FG101+(D!$ER101/15-12),0))/24</f>
        <v>0.21547231364532582</v>
      </c>
      <c r="AZ9" s="47">
        <f>D!FG101/24</f>
        <v>0.50686574074074076</v>
      </c>
      <c r="BA9" s="47">
        <f>(IF(AND(D!$EW101&lt;180),D!$FG101-(D!$EW101/15),0))/24</f>
        <v>0.21634765018873461</v>
      </c>
      <c r="BB9" s="47">
        <f>(IF(AND(D!$EY101&lt;180),D!$FG101-(D!$EY101/15),0))/24</f>
        <v>0.20788120530594845</v>
      </c>
      <c r="BC9" s="47">
        <f>(IF(AND(D!$FC101&lt;180),D!$FG101-(D!$FE101/15),0))/24</f>
        <v>0.13587130655233293</v>
      </c>
      <c r="BD9" s="119">
        <v>5</v>
      </c>
      <c r="BE9" s="47">
        <f>(IF(AND(D!FZ101&lt;180),D!GD101+(D!GB101/15-12),0))/24</f>
        <v>0.35604670198320504</v>
      </c>
      <c r="BF9" s="47">
        <f>(IF(AND(D!$FU101&lt;180),D!$GD101+(D!$FU101/15-12),0))/24</f>
        <v>0.29063943821517596</v>
      </c>
      <c r="BG9" s="47">
        <f>(IF(AND(D!$FN101&lt;180),D!$GD101+(D!$FN101/15-12),0))/24</f>
        <v>0.20732006063247441</v>
      </c>
      <c r="BH9" s="47">
        <f>D!GD101/24</f>
        <v>0.50553240740740746</v>
      </c>
      <c r="BI9" s="47">
        <f>(IF(AND(D!$FS101&lt;180),D!$GD101-(D!$FS101/15),0))/24</f>
        <v>0.22840479155672203</v>
      </c>
      <c r="BJ9" s="47">
        <f>(IF(AND(D!$FU101&lt;180),D!$GD101-(D!$FU101/15),0))/24</f>
        <v>0.22042537659963893</v>
      </c>
      <c r="BK9" s="47">
        <f>(IF(AND(D!$FZ101&lt;180),D!$GD101-(D!$GB101/15),0))/24</f>
        <v>0.15501811283160985</v>
      </c>
      <c r="BL9" s="119">
        <v>5</v>
      </c>
      <c r="BM9" s="47">
        <f>(IF(AND(D!FC55&lt;180),D!FG55+(D!FE55/15-12),0))/24</f>
        <v>0.33409065364090224</v>
      </c>
      <c r="BN9" s="47">
        <f>(IF(AND(D!$EY55&lt;180),D!$FG55+(D!$EY55/15-12),0))/24</f>
        <v>0.27434591721802254</v>
      </c>
      <c r="BO9" s="47">
        <f>(IF(AND(D!$ER55&lt;180),D!$FG55+(D!$ER55/15-12),0))/24</f>
        <v>0.19887950080321506</v>
      </c>
      <c r="BP9" s="47">
        <f>D!FG55/24</f>
        <v>0.5096574074074075</v>
      </c>
      <c r="BQ9" s="47">
        <f>(IF(AND(D!$EW55&lt;180),D!$FG55-(D!$EW55/15),0))/24</f>
        <v>0.2525413559208784</v>
      </c>
      <c r="BR9" s="47">
        <f>(IF(AND(D!$EY55&lt;180),D!$FG55-(D!$EY55/15),0))/24</f>
        <v>0.24496889759679238</v>
      </c>
      <c r="BS9" s="47">
        <f>(IF(AND(D!$FC55&lt;180),D!$FG55-(D!$FE55/15),0))/24</f>
        <v>0.18522416117391274</v>
      </c>
      <c r="BT9" s="119">
        <v>5</v>
      </c>
      <c r="BU9" s="47">
        <f>(IF(AND(D!FZ55&lt;180),D!GD55+D!GB55/15-12,0))/24</f>
        <v>0.31595762799867827</v>
      </c>
      <c r="BV9" s="47">
        <f>(IF(AND(D!$EY55&lt;180),D!GD55+(D!FU55/15-12),0))/24</f>
        <v>0.25733057285376965</v>
      </c>
      <c r="BW9" s="47">
        <f>(IF(AND(D!$FN55&lt;180),D!GD55+(D!FN55/15-12),0))/24</f>
        <v>0.18713143553638989</v>
      </c>
      <c r="BX9" s="47">
        <f>D!GD55/24</f>
        <v>0.51574074074074072</v>
      </c>
      <c r="BY9" s="47">
        <f>(IF(AND(D!FS55&lt;180),D!GD55-(D!FS55/15),0))/24</f>
        <v>0.28172325346514743</v>
      </c>
      <c r="BZ9" s="47">
        <f>(IF(AND(D!FU55&lt;180),D!GD55-(D!FU55/15),0))/24</f>
        <v>0.27415090862771174</v>
      </c>
      <c r="CA9" s="47">
        <f>(IF(AND(D!$FC55&lt;180),D!GD55-(D!GB55/15),0))/24</f>
        <v>0.21552385348280315</v>
      </c>
      <c r="CB9" s="119">
        <v>5</v>
      </c>
      <c r="CC9" s="47">
        <f>(IF(AND(D!$FC10&lt;180),D!$FG10+D!$FE10/15-12,0))/24</f>
        <v>0.29870894627409683</v>
      </c>
      <c r="CD9" s="47">
        <f>(IF(AND(D!$EY10&lt;180),D!FG10+(D!EY10/15-12),0))/24</f>
        <v>0.23936872703223741</v>
      </c>
      <c r="CE9" s="47">
        <f>(IF(AND(D!$ER10&lt;180),D!FG10+(D!ER10/15-12),0))/24</f>
        <v>0.17104868009305693</v>
      </c>
      <c r="CF9" s="47">
        <f>D!FG10/24</f>
        <v>0.51749074074074075</v>
      </c>
      <c r="CG9" s="47">
        <f>(IF(AND(D!EW10&lt;180),D!FG10-(D!EW10/15),0))/24</f>
        <v>0.30358227601861454</v>
      </c>
      <c r="CH9" s="47">
        <f>(IF(AND(D!EY10&lt;180),D!FG10-(D!EY10/15),0))/24</f>
        <v>0.29561275444924412</v>
      </c>
      <c r="CI9" s="47">
        <f>(IF(AND(D!$FC10&lt;180),D!$FG10-(D!$FE10/15),0))/24</f>
        <v>0.23627253520738459</v>
      </c>
      <c r="CJ9" s="119">
        <v>5</v>
      </c>
      <c r="CK9" s="47">
        <f>(IF(AND(D!FZ10&lt;180),D!GD10+(D!GB10/15-12),0))/24</f>
        <v>0.28084343914964216</v>
      </c>
      <c r="CL9" s="47">
        <f>(IF(AND(D!$FU10&lt;180),D!$GD10+(D!$FU10/15-12),0))/24</f>
        <v>0.21882835624579036</v>
      </c>
      <c r="CM9" s="47">
        <f>(IF(AND(D!$FN10&lt;180),D!$GD10+(D!$FN10/15-12),0))/24</f>
        <v>0.15076103736910906</v>
      </c>
      <c r="CN9" s="47">
        <f>D!GD10/24</f>
        <v>0.51149074074074063</v>
      </c>
      <c r="CO9" s="47">
        <f>(IF(AND(D!$FS10&lt;180),D!$GD10-(D!$FS10/15),0))/24</f>
        <v>0.31265389053016029</v>
      </c>
      <c r="CP9" s="47">
        <f>(IF(AND(D!$FU10&lt;180),D!$GD10-(D!$FU10/15),0))/24</f>
        <v>0.30415312523569099</v>
      </c>
      <c r="CQ9" s="47">
        <f>(IF(AND(D!$FZ10&lt;180),D!$GD10-(D!$GB10/15),0))/24</f>
        <v>0.24213804233183919</v>
      </c>
      <c r="CR9" s="119">
        <v>5</v>
      </c>
    </row>
    <row r="10" spans="1:96" ht="12.75" customHeight="1" x14ac:dyDescent="0.2">
      <c r="A10" s="47">
        <f>(IF(AND(D!FC227&lt;180),D!FG227+(D!FE227/15-12),0))/24</f>
        <v>0.27103290431621058</v>
      </c>
      <c r="B10" s="47">
        <f>(IF(AND(D!$EY227&lt;180),D!$FG227+(D!$EY227/15-12),0))/24</f>
        <v>0.20904863343799751</v>
      </c>
      <c r="C10" s="47">
        <f>(IF(AND(D!$ER227&lt;180),D!$FG227+(D!$ER227/15-12),0))/24</f>
        <v>0.14098226096753708</v>
      </c>
      <c r="D10" s="47">
        <f>D!FG227/24</f>
        <v>0.50157407407407406</v>
      </c>
      <c r="E10" s="47">
        <f>(IF(AND(D!$EW227&lt;180),D!$FG227-(D!$EW227/15),0))/24</f>
        <v>0.30259431788522118</v>
      </c>
      <c r="F10" s="47">
        <f>(IF(AND(D!$EY227&lt;180),D!$FG227-(D!$EY227/15),0))/24</f>
        <v>0.29409951471015056</v>
      </c>
      <c r="G10" s="47">
        <f>(IF(AND(D!$FC227&lt;180),D!$FG227-(D!$FE227/15),0))/24</f>
        <v>0.23211524383193746</v>
      </c>
      <c r="H10" s="122">
        <v>6</v>
      </c>
      <c r="I10" s="47">
        <f>(IF(AND(D!FZ227&lt;180),D!GD227+(D!GB227/15-12),0))/24</f>
        <v>0.27728020007095161</v>
      </c>
      <c r="J10" s="47">
        <f>(IF(AND(D!$FU227&lt;180),D!$GD227+(D!$FU227/15-12),0))/24</f>
        <v>0.21787585548276409</v>
      </c>
      <c r="K10" s="47">
        <f>(IF(AND(D!$FN227&lt;180),D!$GD227+(D!$FN227/15-12),0))/24</f>
        <v>0.1495759548084811</v>
      </c>
      <c r="L10" s="47">
        <f>D!GD227/24</f>
        <v>0.49644907407407413</v>
      </c>
      <c r="M10" s="47">
        <f>(IF(AND(D!$FS227&lt;180),D!$GD227-(D!$FS227/15),0))/24</f>
        <v>0.28300523615438888</v>
      </c>
      <c r="N10" s="47">
        <f>(IF(AND(D!$FU227&lt;180),D!$GD227-(D!$FU227/15),0))/24</f>
        <v>0.27502229266538419</v>
      </c>
      <c r="O10" s="47">
        <f>(IF(AND(D!$FZ227&lt;180),D!$GD227-(D!$GB227/15),0))/24</f>
        <v>0.21561794807719667</v>
      </c>
      <c r="P10" s="119">
        <v>6</v>
      </c>
      <c r="Q10" s="47">
        <f>(IF(AND(D!FC185&lt;180),D!FG185+(D!FE185/15-12),0))/24</f>
        <v>0.30015894593760672</v>
      </c>
      <c r="R10" s="47">
        <f>(IF(AND(D!$EY185&lt;180),D!$FG185+(D!$EY185/15-12),0))/24</f>
        <v>0.24232087869228311</v>
      </c>
      <c r="S10" s="47">
        <f>(IF(AND(D!$ER185&lt;180),D!$FG185+(D!$ER185/15-12),0))/24</f>
        <v>0.17193633579283826</v>
      </c>
      <c r="T10" s="47">
        <f>D!FG185/24</f>
        <v>0.4995324074074074</v>
      </c>
      <c r="U10" s="47">
        <f>(IF(AND(D!$EW185&lt;180),D!$FG185-(D!$EW185/15),0))/24</f>
        <v>0.26430400298262891</v>
      </c>
      <c r="V10" s="47">
        <f>(IF(AND(D!$EY185&lt;180),D!$FG185-(D!$EY185/15),0))/24</f>
        <v>0.25674393612253166</v>
      </c>
      <c r="W10" s="47">
        <f>(IF(AND(D!$FC185&lt;180),D!$FG185-(D!$FE185/15),0))/24</f>
        <v>0.19890586887720804</v>
      </c>
      <c r="X10" s="119">
        <v>6</v>
      </c>
      <c r="Y10" s="47">
        <f>(IF(AND(D!FZ185&lt;180),D!GD185+(D!GB185/15-12),0))/24</f>
        <v>0.33121596737006215</v>
      </c>
      <c r="Z10" s="47">
        <f>(IF(AND(D!$FU185&lt;180),D!$GD185+(D!$FU185/15-12),0))/24</f>
        <v>0.27145220409638215</v>
      </c>
      <c r="AA10" s="47">
        <f>(IF(AND(D!$FN185&lt;180),D!$GD185+(D!$FN185/15-12),0))/24</f>
        <v>0.19595285744515609</v>
      </c>
      <c r="AB10" s="47">
        <f>D!GD185/24</f>
        <v>0.50665740740740739</v>
      </c>
      <c r="AC10" s="47">
        <f>(IF(AND(D!$FS185&lt;180),D!$GD185-(D!$FS185/15),0))/24</f>
        <v>0.2494362125222428</v>
      </c>
      <c r="AD10" s="47">
        <f>(IF(AND(D!$FU185&lt;180),D!$GD185-(D!$FU185/15),0))/24</f>
        <v>0.24186261071843254</v>
      </c>
      <c r="AE10" s="47">
        <f>(IF(AND(D!$FZ185&lt;180),D!$GD185-(D!$GB185/15),0))/24</f>
        <v>0.18209884744475258</v>
      </c>
      <c r="AF10" s="119">
        <v>6</v>
      </c>
      <c r="AG10" s="47">
        <f>(IF(AND(D!FC143&lt;180),D!FG143+(D!FE143/15-12),0))/24</f>
        <v>0.36306628813939174</v>
      </c>
      <c r="AH10" s="47">
        <f>(IF(AND(D!$EY143&lt;180),D!$FG143+(D!$EY143/15-12),0))/24</f>
        <v>0.29749042871962356</v>
      </c>
      <c r="AI10" s="47">
        <f>(IF(AND(D!$ER143&lt;180),D!$FG143+(D!$ER143/15-12),0))/24</f>
        <v>0.21397081296609322</v>
      </c>
      <c r="AJ10" s="47">
        <f>D!FG143/24</f>
        <v>0.51194907407407408</v>
      </c>
      <c r="AK10" s="47">
        <f>(IF(AND(D!$EW143&lt;180),D!$FG143-(D!$EW143/15),0))/24</f>
        <v>0.23439982494911782</v>
      </c>
      <c r="AL10" s="47">
        <f>(IF(AND(D!$EY143&lt;180),D!$FG143-(D!$EY143/15),0))/24</f>
        <v>0.2264077194285247</v>
      </c>
      <c r="AM10" s="47">
        <f>(IF(AND(D!$FC143&lt;180),D!$FG143-(D!$FE143/15),0))/24</f>
        <v>0.16083186000875652</v>
      </c>
      <c r="AN10" s="119">
        <v>6</v>
      </c>
      <c r="AO10" s="47">
        <f>(IF(AND(D!FZ143&lt;180),D!GD143+(D!GB143/15-12),0))/24</f>
        <v>0.38238318286765249</v>
      </c>
      <c r="AP10" s="47">
        <f>(IF(AND(D!$FU143&lt;180),D!$GD143+(D!$FU143/15-12),0))/24</f>
        <v>0.31030386551257427</v>
      </c>
      <c r="AQ10" s="47">
        <f>(IF(AND(D!$FN143&lt;180),D!$GD143+(D!$FN143/15-12),0))/24</f>
        <v>0.21985891430239046</v>
      </c>
      <c r="AR10" s="47">
        <f>D!GD143/24</f>
        <v>0.51119907407407406</v>
      </c>
      <c r="AS10" s="47">
        <f>(IF(AND(D!$FS143&lt;180),D!$GD143-(D!$FS143/15),0))/24</f>
        <v>0.22056568045838967</v>
      </c>
      <c r="AT10" s="47">
        <f>(IF(AND(D!$FU143&lt;180),D!$GD143-(D!$FU143/15),0))/24</f>
        <v>0.21209428263557392</v>
      </c>
      <c r="AU10" s="47">
        <f>(IF(AND(D!$FZ143&lt;180),D!$GD143-(D!$GB143/15),0))/24</f>
        <v>0.1400149652804957</v>
      </c>
      <c r="AV10" s="119">
        <v>6</v>
      </c>
      <c r="AW10" s="47">
        <f>(IF(AND(D!FC102&lt;180),D!FG102+D!FE102/15-12,0))/24</f>
        <v>0.37837241537189775</v>
      </c>
      <c r="AX10" s="47">
        <f>(IF(AND(D!$EY102&lt;180),D!$FG102+(D!$EY102/15-12),0))/24</f>
        <v>0.30622063212751621</v>
      </c>
      <c r="AY10" s="47">
        <f>(IF(AND(D!$ER102&lt;180),D!$FG102+(D!$ER102/15-12),0))/24</f>
        <v>0.21570589070464521</v>
      </c>
      <c r="AZ10" s="47">
        <f>D!FG102/24</f>
        <v>0.5069907407407408</v>
      </c>
      <c r="BA10" s="47">
        <f>(IF(AND(D!$EW102&lt;180),D!$FG102-(D!$EW102/15),0))/24</f>
        <v>0.2162374129466578</v>
      </c>
      <c r="BB10" s="47">
        <f>(IF(AND(D!$EY102&lt;180),D!$FG102-(D!$EY102/15),0))/24</f>
        <v>0.20776084935396535</v>
      </c>
      <c r="BC10" s="47">
        <f>(IF(AND(D!$FC102&lt;180),D!$FG102-(D!$FE102/15),0))/24</f>
        <v>0.13560906610958381</v>
      </c>
      <c r="BD10" s="119">
        <v>6</v>
      </c>
      <c r="BE10" s="47">
        <f>(IF(AND(D!FZ102&lt;180),D!GD102+(D!GB102/15-12),0))/24</f>
        <v>0.35683655209655796</v>
      </c>
      <c r="BF10" s="47">
        <f>(IF(AND(D!$FU102&lt;180),D!$GD102+(D!$FU102/15-12),0))/24</f>
        <v>0.29119634990033905</v>
      </c>
      <c r="BG10" s="47">
        <f>(IF(AND(D!$FN102&lt;180),D!$GD102+(D!$FN102/15-12),0))/24</f>
        <v>0.2076006522278355</v>
      </c>
      <c r="BH10" s="47">
        <f>D!GD102/24</f>
        <v>0.50549074074074074</v>
      </c>
      <c r="BI10" s="47">
        <f>(IF(AND(D!$FS102&lt;180),D!$GD102-(D!$FS102/15),0))/24</f>
        <v>0.22778207969976891</v>
      </c>
      <c r="BJ10" s="47">
        <f>(IF(AND(D!$FU102&lt;180),D!$GD102-(D!$FU102/15),0))/24</f>
        <v>0.21978513158114243</v>
      </c>
      <c r="BK10" s="47">
        <f>(IF(AND(D!$FZ102&lt;180),D!$GD102-(D!$GB102/15),0))/24</f>
        <v>0.15414492938492352</v>
      </c>
      <c r="BL10" s="119">
        <v>6</v>
      </c>
      <c r="BM10" s="47">
        <f>(IF(AND(D!FC56&lt;180),D!FG56+(D!FE56/15-12),0))/24</f>
        <v>0.33478804248164878</v>
      </c>
      <c r="BN10" s="47">
        <f>(IF(AND(D!$EY56&lt;180),D!$FG56+(D!$EY56/15-12),0))/24</f>
        <v>0.27491037919216771</v>
      </c>
      <c r="BO10" s="47">
        <f>(IF(AND(D!$ER56&lt;180),D!$FG56+(D!$ER56/15-12),0))/24</f>
        <v>0.19921577006086966</v>
      </c>
      <c r="BP10" s="47">
        <f>D!FG56/24</f>
        <v>0.50949074074074074</v>
      </c>
      <c r="BQ10" s="47">
        <f>(IF(AND(D!$EW56&lt;180),D!$FG56-(D!$EW56/15),0))/24</f>
        <v>0.2516516353977829</v>
      </c>
      <c r="BR10" s="47">
        <f>(IF(AND(D!$EY56&lt;180),D!$FG56-(D!$EY56/15),0))/24</f>
        <v>0.24407110228931381</v>
      </c>
      <c r="BS10" s="47">
        <f>(IF(AND(D!$FC56&lt;180),D!$FG56-(D!$FE56/15),0))/24</f>
        <v>0.18419343899983268</v>
      </c>
      <c r="BT10" s="119">
        <v>6</v>
      </c>
      <c r="BU10" s="47">
        <f>(IF(AND(D!FZ56&lt;180),D!GD56+D!GB56/15-12,0))/24</f>
        <v>0.31651168965157161</v>
      </c>
      <c r="BV10" s="47">
        <f>(IF(AND(D!$EY56&lt;180),D!GD56+(D!FU56/15-12),0))/24</f>
        <v>0.25790596112747327</v>
      </c>
      <c r="BW10" s="47">
        <f>(IF(AND(D!$FN56&lt;180),D!GD56+(D!FN56/15-12),0))/24</f>
        <v>0.18759310031855983</v>
      </c>
      <c r="BX10" s="47">
        <f>D!GD56/24</f>
        <v>0.51557407407407407</v>
      </c>
      <c r="BY10" s="47">
        <f>(IF(AND(D!FS56&lt;180),D!GD56-(D!FS56/15),0))/24</f>
        <v>0.28080677101972634</v>
      </c>
      <c r="BZ10" s="47">
        <f>(IF(AND(D!FU56&lt;180),D!GD56-(D!FU56/15),0))/24</f>
        <v>0.27324218702067493</v>
      </c>
      <c r="CA10" s="47">
        <f>(IF(AND(D!$FC56&lt;180),D!GD56-(D!GB56/15),0))/24</f>
        <v>0.21463645849657664</v>
      </c>
      <c r="CB10" s="119">
        <v>6</v>
      </c>
      <c r="CC10" s="47">
        <f>(IF(AND(D!$FC11&lt;180),D!$FG11+D!$FE11/15-12,0))/24</f>
        <v>0.29929439176002787</v>
      </c>
      <c r="CD10" s="47">
        <f>(IF(AND(D!$EY11&lt;180),D!FG11+(D!EY11/15-12),0))/24</f>
        <v>0.24004178430824122</v>
      </c>
      <c r="CE10" s="47">
        <f>(IF(AND(D!$ER11&lt;180),D!FG11+(D!ER11/15-12),0))/24</f>
        <v>0.17169204076050967</v>
      </c>
      <c r="CF10" s="47">
        <f>D!FG11/24</f>
        <v>0.51753240740740747</v>
      </c>
      <c r="CG10" s="47">
        <f>(IF(AND(D!EW11&lt;180),D!FG11-(D!EW11/15),0))/24</f>
        <v>0.30297409721665969</v>
      </c>
      <c r="CH10" s="47">
        <f>(IF(AND(D!EY11&lt;180),D!FG11-(D!EY11/15),0))/24</f>
        <v>0.29502303050657369</v>
      </c>
      <c r="CI10" s="47">
        <f>(IF(AND(D!$FC11&lt;180),D!$FG11-(D!$FE11/15),0))/24</f>
        <v>0.23577042305478713</v>
      </c>
      <c r="CJ10" s="119">
        <v>6</v>
      </c>
      <c r="CK10" s="47">
        <f>(IF(AND(D!FZ11&lt;180),D!GD11+(D!GB11/15-12),0))/24</f>
        <v>0.28134205153031883</v>
      </c>
      <c r="CL10" s="47">
        <f>(IF(AND(D!$FU11&lt;180),D!$GD11+(D!$FU11/15-12),0))/24</f>
        <v>0.2193869266592392</v>
      </c>
      <c r="CM10" s="47">
        <f>(IF(AND(D!$FN11&lt;180),D!$GD11+(D!$FN11/15-12),0))/24</f>
        <v>0.1513214027409083</v>
      </c>
      <c r="CN10" s="47">
        <f>D!GD11/24</f>
        <v>0.51178240740740744</v>
      </c>
      <c r="CO10" s="47">
        <f>(IF(AND(D!$FS11&lt;180),D!$GD11-(D!$FS11/15),0))/24</f>
        <v>0.31266705032389247</v>
      </c>
      <c r="CP10" s="47">
        <f>(IF(AND(D!$FU11&lt;180),D!$GD11-(D!$FU11/15),0))/24</f>
        <v>0.30417788815557562</v>
      </c>
      <c r="CQ10" s="47">
        <f>(IF(AND(D!$FZ11&lt;180),D!$GD11-(D!$GB11/15),0))/24</f>
        <v>0.24222276328449599</v>
      </c>
      <c r="CR10" s="119">
        <v>6</v>
      </c>
    </row>
    <row r="11" spans="1:96" ht="12.75" customHeight="1" x14ac:dyDescent="0.2">
      <c r="A11" s="47">
        <f>(IF(AND(D!FC228&lt;180),D!FG228+(D!FE228/15-12),0))/24</f>
        <v>0.27112290976556425</v>
      </c>
      <c r="B11" s="47">
        <f>(IF(AND(D!$EY228&lt;180),D!$FG228+(D!$EY228/15-12),0))/24</f>
        <v>0.20907997998220293</v>
      </c>
      <c r="C11" s="47">
        <f>(IF(AND(D!$ER228&lt;180),D!$FG228+(D!$ER228/15-12),0))/24</f>
        <v>0.14101176277514624</v>
      </c>
      <c r="D11" s="47">
        <f>D!FG228/24</f>
        <v>0.50186574074074075</v>
      </c>
      <c r="E11" s="47">
        <f>(IF(AND(D!$EW228&lt;180),D!$FG228-(D!$EW228/15),0))/24</f>
        <v>0.30315765401607148</v>
      </c>
      <c r="F11" s="47">
        <f>(IF(AND(D!$EY228&lt;180),D!$FG228-(D!$EY228/15),0))/24</f>
        <v>0.2946515014992786</v>
      </c>
      <c r="G11" s="47">
        <f>(IF(AND(D!$FC228&lt;180),D!$FG228-(D!$FE228/15),0))/24</f>
        <v>0.23260857171591728</v>
      </c>
      <c r="H11" s="122">
        <v>7</v>
      </c>
      <c r="I11" s="47">
        <f>(IF(AND(D!FZ228&lt;180),D!GD228+(D!GB228/15-12),0))/24</f>
        <v>0.27679846113648432</v>
      </c>
      <c r="J11" s="47">
        <f>(IF(AND(D!$FU228&lt;180),D!$GD228+(D!$FU228/15-12),0))/24</f>
        <v>0.21730506140700132</v>
      </c>
      <c r="K11" s="47">
        <f>(IF(AND(D!$FN228&lt;180),D!$GD228+(D!$FN228/15-12),0))/24</f>
        <v>0.14903109166584594</v>
      </c>
      <c r="L11" s="47">
        <f>D!GD228/24</f>
        <v>0.49649074074074068</v>
      </c>
      <c r="M11" s="47">
        <f>(IF(AND(D!$FS228&lt;180),D!$GD228-(D!$FS228/15),0))/24</f>
        <v>0.28367789418904843</v>
      </c>
      <c r="N11" s="47">
        <f>(IF(AND(D!$FU228&lt;180),D!$GD228-(D!$FU228/15),0))/24</f>
        <v>0.27567642007448007</v>
      </c>
      <c r="O11" s="47">
        <f>(IF(AND(D!$FZ228&lt;180),D!$GD228-(D!$GB228/15),0))/24</f>
        <v>0.21618302034499706</v>
      </c>
      <c r="P11" s="119">
        <v>7</v>
      </c>
      <c r="Q11" s="47">
        <f>(IF(AND(D!FC186&lt;180),D!FG186+(D!FE186/15-12),0))/24</f>
        <v>0.29921988149380963</v>
      </c>
      <c r="R11" s="47">
        <f>(IF(AND(D!$EY186&lt;180),D!$FG186+(D!$EY186/15-12),0))/24</f>
        <v>0.241380681331505</v>
      </c>
      <c r="S11" s="47">
        <f>(IF(AND(D!$ER186&lt;180),D!$FG186+(D!$ER186/15-12),0))/24</f>
        <v>0.17111040841803252</v>
      </c>
      <c r="T11" s="47">
        <f>D!FG186/24</f>
        <v>0.49932407407407409</v>
      </c>
      <c r="U11" s="47">
        <f>(IF(AND(D!$EW186&lt;180),D!$FG186-(D!$EW186/15),0))/24</f>
        <v>0.2648348692449875</v>
      </c>
      <c r="V11" s="47">
        <f>(IF(AND(D!$EY186&lt;180),D!$FG186-(D!$EY186/15),0))/24</f>
        <v>0.2572674668166432</v>
      </c>
      <c r="W11" s="47">
        <f>(IF(AND(D!$FC186&lt;180),D!$FG186-(D!$FE186/15),0))/24</f>
        <v>0.19942826665433855</v>
      </c>
      <c r="X11" s="119">
        <v>7</v>
      </c>
      <c r="Y11" s="47">
        <f>(IF(AND(D!FZ186&lt;180),D!GD186+(D!GB186/15-12),0))/24</f>
        <v>0.33015820320197825</v>
      </c>
      <c r="Z11" s="47">
        <f>(IF(AND(D!$FU186&lt;180),D!$GD186+(D!$FU186/15-12),0))/24</f>
        <v>0.27052173169609534</v>
      </c>
      <c r="AA11" s="47">
        <f>(IF(AND(D!$FN186&lt;180),D!$GD186+(D!$FN186/15-12),0))/24</f>
        <v>0.19524449594645923</v>
      </c>
      <c r="AB11" s="47">
        <f>D!GD186/24</f>
        <v>0.50644907407407402</v>
      </c>
      <c r="AC11" s="47">
        <f>(IF(AND(D!$FS186&lt;180),D!$GD186-(D!$FS186/15),0))/24</f>
        <v>0.24994245279703023</v>
      </c>
      <c r="AD11" s="47">
        <f>(IF(AND(D!$FU186&lt;180),D!$GD186-(D!$FU186/15),0))/24</f>
        <v>0.2423764164520528</v>
      </c>
      <c r="AE11" s="47">
        <f>(IF(AND(D!$FZ186&lt;180),D!$GD186-(D!$GB186/15),0))/24</f>
        <v>0.18273994494616988</v>
      </c>
      <c r="AF11" s="119">
        <v>7</v>
      </c>
      <c r="AG11" s="47">
        <f>(IF(AND(D!FC144&lt;180),D!FG144+(D!FE144/15-12),0))/24</f>
        <v>0.36215935542975924</v>
      </c>
      <c r="AH11" s="47">
        <f>(IF(AND(D!$EY144&lt;180),D!$FG144+(D!$EY144/15-12),0))/24</f>
        <v>0.29681339888732</v>
      </c>
      <c r="AI11" s="47">
        <f>(IF(AND(D!$ER144&lt;180),D!$FG144+(D!$ER144/15-12),0))/24</f>
        <v>0.21356715565424586</v>
      </c>
      <c r="AJ11" s="47">
        <f>D!FG144/24</f>
        <v>0.51186574074074065</v>
      </c>
      <c r="AK11" s="47">
        <f>(IF(AND(D!$EW144&lt;180),D!$FG144-(D!$EW144/15),0))/24</f>
        <v>0.23489288243601636</v>
      </c>
      <c r="AL11" s="47">
        <f>(IF(AND(D!$EY144&lt;180),D!$FG144-(D!$EY144/15),0))/24</f>
        <v>0.22691808259416135</v>
      </c>
      <c r="AM11" s="47">
        <f>(IF(AND(D!$FC144&lt;180),D!$FG144-(D!$FE144/15),0))/24</f>
        <v>0.16157212605172214</v>
      </c>
      <c r="AN11" s="119">
        <v>7</v>
      </c>
      <c r="AO11" s="47">
        <f>(IF(AND(D!FZ144&lt;180),D!GD144+(D!GB144/15-12),0))/24</f>
        <v>0.38211443373825565</v>
      </c>
      <c r="AP11" s="47">
        <f>(IF(AND(D!$FU144&lt;180),D!$GD144+(D!$FU144/15-12),0))/24</f>
        <v>0.31017905654857597</v>
      </c>
      <c r="AQ11" s="47">
        <f>(IF(AND(D!$FN144&lt;180),D!$GD144+(D!$FN144/15-12),0))/24</f>
        <v>0.21987315265845445</v>
      </c>
      <c r="AR11" s="47">
        <f>D!GD144/24</f>
        <v>0.5113240740740741</v>
      </c>
      <c r="AS11" s="47">
        <f>(IF(AND(D!$FS144&lt;180),D!$GD144-(D!$FS144/15),0))/24</f>
        <v>0.22093021468085969</v>
      </c>
      <c r="AT11" s="47">
        <f>(IF(AND(D!$FU144&lt;180),D!$GD144-(D!$FU144/15),0))/24</f>
        <v>0.2124690915995722</v>
      </c>
      <c r="AU11" s="47">
        <f>(IF(AND(D!$FZ144&lt;180),D!$GD144-(D!$GB144/15),0))/24</f>
        <v>0.14053371440989251</v>
      </c>
      <c r="AV11" s="119">
        <v>7</v>
      </c>
      <c r="AW11" s="47">
        <f>(IF(AND(D!FC103&lt;180),D!FG103+D!FE103/15-12,0))/24</f>
        <v>0.3788602023209533</v>
      </c>
      <c r="AX11" s="47">
        <f>(IF(AND(D!$EY103&lt;180),D!$FG103+(D!$EY103/15-12),0))/24</f>
        <v>0.30657492823223781</v>
      </c>
      <c r="AY11" s="47">
        <f>(IF(AND(D!$ER103&lt;180),D!$FG103+(D!$ER103/15-12),0))/24</f>
        <v>0.21593199514351966</v>
      </c>
      <c r="AZ11" s="47">
        <f>D!FG103/24</f>
        <v>0.50711574074074084</v>
      </c>
      <c r="BA11" s="47">
        <f>(IF(AND(D!$EW103&lt;180),D!$FG103-(D!$EW103/15),0))/24</f>
        <v>0.21614262047342322</v>
      </c>
      <c r="BB11" s="47">
        <f>(IF(AND(D!$EY103&lt;180),D!$FG103-(D!$EY103/15),0))/24</f>
        <v>0.20765655324924379</v>
      </c>
      <c r="BC11" s="47">
        <f>(IF(AND(D!$FC103&lt;180),D!$FG103-(D!$FE103/15),0))/24</f>
        <v>0.1353712791605283</v>
      </c>
      <c r="BD11" s="119">
        <v>7</v>
      </c>
      <c r="BE11" s="47">
        <f>(IF(AND(D!FZ103&lt;180),D!GD103+(D!GB103/15-12),0))/24</f>
        <v>0.35762195572977501</v>
      </c>
      <c r="BF11" s="47">
        <f>(IF(AND(D!$FU103&lt;180),D!$GD103+(D!$FU103/15-12),0))/24</f>
        <v>0.29174703766494109</v>
      </c>
      <c r="BG11" s="47">
        <f>(IF(AND(D!$FN103&lt;180),D!$GD103+(D!$FN103/15-12),0))/24</f>
        <v>0.20787534848041309</v>
      </c>
      <c r="BH11" s="47">
        <f>D!GD103/24</f>
        <v>0.50544907407407402</v>
      </c>
      <c r="BI11" s="47">
        <f>(IF(AND(D!$FS103&lt;180),D!$GD103-(D!$FS103/15),0))/24</f>
        <v>0.22716571947286224</v>
      </c>
      <c r="BJ11" s="47">
        <f>(IF(AND(D!$FU103&lt;180),D!$GD103-(D!$FU103/15),0))/24</f>
        <v>0.21915111048320693</v>
      </c>
      <c r="BK11" s="47">
        <f>(IF(AND(D!$FZ103&lt;180),D!$GD103-(D!$GB103/15),0))/24</f>
        <v>0.15327619241837306</v>
      </c>
      <c r="BL11" s="119">
        <v>7</v>
      </c>
      <c r="BM11" s="47">
        <f>(IF(AND(D!FC57&lt;180),D!FG57+(D!FE57/15-12),0))/24</f>
        <v>0.33544581559795245</v>
      </c>
      <c r="BN11" s="47">
        <f>(IF(AND(D!$EY57&lt;180),D!$FG57+(D!$EY57/15-12),0))/24</f>
        <v>0.27543086190952631</v>
      </c>
      <c r="BO11" s="47">
        <f>(IF(AND(D!$ER57&lt;180),D!$FG57+(D!$ER57/15-12),0))/24</f>
        <v>0.19950488447339873</v>
      </c>
      <c r="BP11" s="47">
        <f>D!FG57/24</f>
        <v>0.50928240740740749</v>
      </c>
      <c r="BQ11" s="47">
        <f>(IF(AND(D!$EW57&lt;180),D!$FG57-(D!$EW57/15),0))/24</f>
        <v>0.25072302160009208</v>
      </c>
      <c r="BR11" s="47">
        <f>(IF(AND(D!$EY57&lt;180),D!$FG57-(D!$EY57/15),0))/24</f>
        <v>0.24313395290528858</v>
      </c>
      <c r="BS11" s="47">
        <f>(IF(AND(D!$FC57&lt;180),D!$FG57-(D!$FE57/15),0))/24</f>
        <v>0.18311899921686248</v>
      </c>
      <c r="BT11" s="119">
        <v>7</v>
      </c>
      <c r="BU11" s="47">
        <f>(IF(AND(D!FZ57&lt;180),D!GD57+D!GB57/15-12,0))/24</f>
        <v>0.31706909157927826</v>
      </c>
      <c r="BV11" s="47">
        <f>(IF(AND(D!$EY57&lt;180),D!GD57+(D!FU57/15-12),0))/24</f>
        <v>0.2584822518559054</v>
      </c>
      <c r="BW11" s="47">
        <f>(IF(AND(D!$FN57&lt;180),D!GD57+(D!FN57/15-12),0))/24</f>
        <v>0.18805208138285953</v>
      </c>
      <c r="BX11" s="47">
        <f>D!GD57/24</f>
        <v>0.51540740740740743</v>
      </c>
      <c r="BY11" s="47">
        <f>(IF(AND(D!FS57&lt;180),D!GD57-(D!FS57/15),0))/24</f>
        <v>0.27988989692906324</v>
      </c>
      <c r="BZ11" s="47">
        <f>(IF(AND(D!FU57&lt;180),D!GD57-(D!FU57/15),0))/24</f>
        <v>0.27233256295890934</v>
      </c>
      <c r="CA11" s="47">
        <f>(IF(AND(D!$FC57&lt;180),D!GD57-(D!GB57/15),0))/24</f>
        <v>0.21374572323553645</v>
      </c>
      <c r="CB11" s="119">
        <v>7</v>
      </c>
      <c r="CC11" s="47">
        <f>(IF(AND(D!$FC12&lt;180),D!$FG12+D!$FE12/15-12,0))/24</f>
        <v>0.29988929261308278</v>
      </c>
      <c r="CD11" s="47">
        <f>(IF(AND(D!$EY12&lt;180),D!FG12+(D!EY12/15-12),0))/24</f>
        <v>0.24072287720832855</v>
      </c>
      <c r="CE11" s="47">
        <f>(IF(AND(D!$ER12&lt;180),D!FG12+(D!ER12/15-12),0))/24</f>
        <v>0.17234124589373404</v>
      </c>
      <c r="CF11" s="47">
        <f>D!FG12/24</f>
        <v>0.51757407407407408</v>
      </c>
      <c r="CG11" s="47">
        <f>(IF(AND(D!EW12&lt;180),D!FG12-(D!EW12/15),0))/24</f>
        <v>0.3023580364472867</v>
      </c>
      <c r="CH11" s="47">
        <f>(IF(AND(D!EY12&lt;180),D!FG12-(D!EY12/15),0))/24</f>
        <v>0.29442527093981952</v>
      </c>
      <c r="CI11" s="47">
        <f>(IF(AND(D!$FC12&lt;180),D!$FG12-(D!$FE12/15),0))/24</f>
        <v>0.2352588555350652</v>
      </c>
      <c r="CJ11" s="119">
        <v>7</v>
      </c>
      <c r="CK11" s="47">
        <f>(IF(AND(D!FZ12&lt;180),D!GD12+(D!GB12/15-12),0))/24</f>
        <v>0.28185476380485075</v>
      </c>
      <c r="CL11" s="47">
        <f>(IF(AND(D!$FU12&lt;180),D!$GD12+(D!$FU12/15-12),0))/24</f>
        <v>0.21996312926719233</v>
      </c>
      <c r="CM11" s="47">
        <f>(IF(AND(D!$FN12&lt;180),D!$GD12+(D!$FN12/15-12),0))/24</f>
        <v>0.15189929339780925</v>
      </c>
      <c r="CN11" s="47">
        <f>D!GD12/24</f>
        <v>0.51207407407407413</v>
      </c>
      <c r="CO11" s="47">
        <f>(IF(AND(D!$FS12&lt;180),D!$GD12-(D!$FS12/15),0))/24</f>
        <v>0.31266188849903453</v>
      </c>
      <c r="CP11" s="47">
        <f>(IF(AND(D!$FU12&lt;180),D!$GD12-(D!$FU12/15),0))/24</f>
        <v>0.30418501888095589</v>
      </c>
      <c r="CQ11" s="47">
        <f>(IF(AND(D!$FZ12&lt;180),D!$GD12-(D!$GB12/15),0))/24</f>
        <v>0.2422933843432975</v>
      </c>
      <c r="CR11" s="119">
        <v>7</v>
      </c>
    </row>
    <row r="12" spans="1:96" ht="12.75" customHeight="1" x14ac:dyDescent="0.2">
      <c r="A12" s="47">
        <f>(IF(AND(D!FC229&lt;180),D!FG229+(D!FE229/15-12),0))/24</f>
        <v>0.27126869200524667</v>
      </c>
      <c r="B12" s="47">
        <f>(IF(AND(D!$EY229&lt;180),D!$FG229+(D!$EY229/15-12),0))/24</f>
        <v>0.20917077906547007</v>
      </c>
      <c r="C12" s="47">
        <f>(IF(AND(D!$ER229&lt;180),D!$FG229+(D!$ER229/15-12),0))/24</f>
        <v>0.14110067047335603</v>
      </c>
      <c r="D12" s="47">
        <f>D!FG229/24</f>
        <v>0.50219907407407405</v>
      </c>
      <c r="E12" s="47">
        <f>(IF(AND(D!$EW229&lt;180),D!$FG229-(D!$EW229/15),0))/24</f>
        <v>0.30374415551899203</v>
      </c>
      <c r="F12" s="47">
        <f>(IF(AND(D!$EY229&lt;180),D!$FG229-(D!$EY229/15),0))/24</f>
        <v>0.29522736908267805</v>
      </c>
      <c r="G12" s="47">
        <f>(IF(AND(D!$FC229&lt;180),D!$FG229-(D!$FE229/15),0))/24</f>
        <v>0.2331294561429014</v>
      </c>
      <c r="H12" s="122">
        <v>8</v>
      </c>
      <c r="I12" s="47">
        <f>(IF(AND(D!FZ229&lt;180),D!GD229+(D!GB229/15-12),0))/24</f>
        <v>0.27632423389806576</v>
      </c>
      <c r="J12" s="47">
        <f>(IF(AND(D!$FU229&lt;180),D!$GD229+(D!$FU229/15-12),0))/24</f>
        <v>0.21674039928501868</v>
      </c>
      <c r="K12" s="47">
        <f>(IF(AND(D!$FN229&lt;180),D!$GD229+(D!$FN229/15-12),0))/24</f>
        <v>0.14849051662504995</v>
      </c>
      <c r="L12" s="47">
        <f>D!GD229/24</f>
        <v>0.49653240740740739</v>
      </c>
      <c r="M12" s="47">
        <f>(IF(AND(D!$FS229&lt;180),D!$GD229-(D!$FS229/15),0))/24</f>
        <v>0.28434458871767049</v>
      </c>
      <c r="N12" s="47">
        <f>(IF(AND(D!$FU229&lt;180),D!$GD229-(D!$FU229/15),0))/24</f>
        <v>0.27632441552979614</v>
      </c>
      <c r="O12" s="47">
        <f>(IF(AND(D!$FZ229&lt;180),D!$GD229-(D!$GB229/15),0))/24</f>
        <v>0.21674058091674905</v>
      </c>
      <c r="P12" s="119">
        <v>8</v>
      </c>
      <c r="Q12" s="47">
        <f>(IF(AND(D!FC187&lt;180),D!FG187+(D!FE187/15-12),0))/24</f>
        <v>0.29832920574809613</v>
      </c>
      <c r="R12" s="47">
        <f>(IF(AND(D!$EY187&lt;180),D!$FG187+(D!$EY187/15-12),0))/24</f>
        <v>0.24048496867177957</v>
      </c>
      <c r="S12" s="47">
        <f>(IF(AND(D!$ER187&lt;180),D!$FG187+(D!$ER187/15-12),0))/24</f>
        <v>0.17032520815326616</v>
      </c>
      <c r="T12" s="47">
        <f>D!FG187/24</f>
        <v>0.49915740740740738</v>
      </c>
      <c r="U12" s="47">
        <f>(IF(AND(D!$EW187&lt;180),D!$FG187-(D!$EW187/15),0))/24</f>
        <v>0.26540505822112465</v>
      </c>
      <c r="V12" s="47">
        <f>(IF(AND(D!$EY187&lt;180),D!$FG187-(D!$EY187/15),0))/24</f>
        <v>0.25782984614303517</v>
      </c>
      <c r="W12" s="47">
        <f>(IF(AND(D!$FC187&lt;180),D!$FG187-(D!$FE187/15),0))/24</f>
        <v>0.19998560906671861</v>
      </c>
      <c r="X12" s="119">
        <v>8</v>
      </c>
      <c r="Y12" s="47">
        <f>(IF(AND(D!FZ187&lt;180),D!GD187+(D!GB187/15-12),0))/24</f>
        <v>0.3290605212235263</v>
      </c>
      <c r="Z12" s="47">
        <f>(IF(AND(D!$FU187&lt;180),D!$GD187+(D!$FU187/15-12),0))/24</f>
        <v>0.26954712663343289</v>
      </c>
      <c r="AA12" s="47">
        <f>(IF(AND(D!$FN187&lt;180),D!$GD187+(D!$FN187/15-12),0))/24</f>
        <v>0.19448893427393976</v>
      </c>
      <c r="AB12" s="47">
        <f>D!GD187/24</f>
        <v>0.50619907407407405</v>
      </c>
      <c r="AC12" s="47">
        <f>(IF(AND(D!$FS187&lt;180),D!$GD187-(D!$FS187/15),0))/24</f>
        <v>0.25040994694372221</v>
      </c>
      <c r="AD12" s="47">
        <f>(IF(AND(D!$FU187&lt;180),D!$GD187-(D!$FU187/15),0))/24</f>
        <v>0.24285102151471524</v>
      </c>
      <c r="AE12" s="47">
        <f>(IF(AND(D!$FZ187&lt;180),D!$GD187-(D!$GB187/15),0))/24</f>
        <v>0.18333762692462177</v>
      </c>
      <c r="AF12" s="119">
        <v>8</v>
      </c>
      <c r="AG12" s="47">
        <f>(IF(AND(D!FC145&lt;180),D!FG145+(D!FE145/15-12),0))/24</f>
        <v>0.36124800640500437</v>
      </c>
      <c r="AH12" s="47">
        <f>(IF(AND(D!$EY145&lt;180),D!$FG145+(D!$EY145/15-12),0))/24</f>
        <v>0.2961301555665366</v>
      </c>
      <c r="AI12" s="47">
        <f>(IF(AND(D!$ER145&lt;180),D!$FG145+(D!$ER145/15-12),0))/24</f>
        <v>0.21315755614973519</v>
      </c>
      <c r="AJ12" s="47">
        <f>D!FG145/24</f>
        <v>0.51178240740740744</v>
      </c>
      <c r="AK12" s="47">
        <f>(IF(AND(D!$EW145&lt;180),D!$FG145-(D!$EW145/15),0))/24</f>
        <v>0.23539228735824666</v>
      </c>
      <c r="AL12" s="47">
        <f>(IF(AND(D!$EY145&lt;180),D!$FG145-(D!$EY145/15),0))/24</f>
        <v>0.22743465924827821</v>
      </c>
      <c r="AM12" s="47">
        <f>(IF(AND(D!$FC145&lt;180),D!$FG145-(D!$FE145/15),0))/24</f>
        <v>0.16231680840981041</v>
      </c>
      <c r="AN12" s="119">
        <v>8</v>
      </c>
      <c r="AO12" s="47">
        <f>(IF(AND(D!FZ145&lt;180),D!GD145+(D!GB145/15-12),0))/24</f>
        <v>0.38182169337010885</v>
      </c>
      <c r="AP12" s="47">
        <f>(IF(AND(D!$FU145&lt;180),D!$GD145+(D!$FU145/15-12),0))/24</f>
        <v>0.31003832100007572</v>
      </c>
      <c r="AQ12" s="47">
        <f>(IF(AND(D!$FN145&lt;180),D!$GD145+(D!$FN145/15-12),0))/24</f>
        <v>0.21987986794381084</v>
      </c>
      <c r="AR12" s="47">
        <f>D!GD145/24</f>
        <v>0.51144907407407414</v>
      </c>
      <c r="AS12" s="47">
        <f>(IF(AND(D!$FS145&lt;180),D!$GD145-(D!$FS145/15),0))/24</f>
        <v>0.22131007989232446</v>
      </c>
      <c r="AT12" s="47">
        <f>(IF(AND(D!$FU145&lt;180),D!$GD145-(D!$FU145/15),0))/24</f>
        <v>0.2128598271480725</v>
      </c>
      <c r="AU12" s="47">
        <f>(IF(AND(D!$FZ145&lt;180),D!$GD145-(D!$GB145/15),0))/24</f>
        <v>0.14107645477803935</v>
      </c>
      <c r="AV12" s="119">
        <v>8</v>
      </c>
      <c r="AW12" s="47">
        <f>(IF(AND(D!FC104&lt;180),D!FG104+D!FE104/15-12,0))/24</f>
        <v>0.37932321335839436</v>
      </c>
      <c r="AX12" s="47">
        <f>(IF(AND(D!$EY104&lt;180),D!$FG104+(D!$EY104/15-12),0))/24</f>
        <v>0.30691307230281506</v>
      </c>
      <c r="AY12" s="47">
        <f>(IF(AND(D!$ER104&lt;180),D!$FG104+(D!$ER104/15-12),0))/24</f>
        <v>0.21615066124279836</v>
      </c>
      <c r="AZ12" s="47">
        <f>D!FG104/24</f>
        <v>0.50724074074074077</v>
      </c>
      <c r="BA12" s="47">
        <f>(IF(AND(D!$EW104&lt;180),D!$FG104-(D!$EW104/15),0))/24</f>
        <v>0.21606335151755629</v>
      </c>
      <c r="BB12" s="47">
        <f>(IF(AND(D!$EY104&lt;180),D!$FG104-(D!$EY104/15),0))/24</f>
        <v>0.20756840917866656</v>
      </c>
      <c r="BC12" s="47">
        <f>(IF(AND(D!$FC104&lt;180),D!$FG104-(D!$FE104/15),0))/24</f>
        <v>0.13515826812308726</v>
      </c>
      <c r="BD12" s="119">
        <v>8</v>
      </c>
      <c r="BE12" s="47">
        <f>(IF(AND(D!FZ104&lt;180),D!GD104+(D!GB104/15-12),0))/24</f>
        <v>0.35839670463901302</v>
      </c>
      <c r="BF12" s="47">
        <f>(IF(AND(D!$FU104&lt;180),D!$GD104+(D!$FU104/15-12),0))/24</f>
        <v>0.29228714935907563</v>
      </c>
      <c r="BG12" s="47">
        <f>(IF(AND(D!$FN104&lt;180),D!$GD104+(D!$FN104/15-12),0))/24</f>
        <v>0.20814193784271784</v>
      </c>
      <c r="BH12" s="47">
        <f>D!GD104/24</f>
        <v>0.50540740740740742</v>
      </c>
      <c r="BI12" s="47">
        <f>(IF(AND(D!$FS104&lt;180),D!$GD104-(D!$FS104/15),0))/24</f>
        <v>0.22655991990039306</v>
      </c>
      <c r="BJ12" s="47">
        <f>(IF(AND(D!$FU104&lt;180),D!$GD104-(D!$FU104/15),0))/24</f>
        <v>0.21852766545573929</v>
      </c>
      <c r="BK12" s="47">
        <f>(IF(AND(D!$FZ104&lt;180),D!$GD104-(D!$GB104/15),0))/24</f>
        <v>0.1524181101758019</v>
      </c>
      <c r="BL12" s="119">
        <v>8</v>
      </c>
      <c r="BM12" s="47">
        <f>(IF(AND(D!FC58&lt;180),D!FG58+(D!FE58/15-12),0))/24</f>
        <v>0.33610569943628432</v>
      </c>
      <c r="BN12" s="47">
        <f>(IF(AND(D!$EY58&lt;180),D!$FG58+(D!$EY58/15-12),0))/24</f>
        <v>0.27594908980778937</v>
      </c>
      <c r="BO12" s="47">
        <f>(IF(AND(D!$ER58&lt;180),D!$FG58+(D!$ER58/15-12),0))/24</f>
        <v>0.19978858016904599</v>
      </c>
      <c r="BP12" s="47">
        <f>D!FG58/24</f>
        <v>0.50907407407407401</v>
      </c>
      <c r="BQ12" s="47">
        <f>(IF(AND(D!$EW58&lt;180),D!$FG58-(D!$EW58/15),0))/24</f>
        <v>0.24979711885993197</v>
      </c>
      <c r="BR12" s="47">
        <f>(IF(AND(D!$EY58&lt;180),D!$FG58-(D!$EY58/15),0))/24</f>
        <v>0.24219905834035863</v>
      </c>
      <c r="BS12" s="47">
        <f>(IF(AND(D!$FC58&lt;180),D!$FG58-(D!$FE58/15),0))/24</f>
        <v>0.1820424487118637</v>
      </c>
      <c r="BT12" s="119">
        <v>8</v>
      </c>
      <c r="BU12" s="47">
        <f>(IF(AND(D!FZ58&lt;180),D!GD58+D!GB58/15-12,0))/24</f>
        <v>0.3176299406514656</v>
      </c>
      <c r="BV12" s="47">
        <f>(IF(AND(D!$EY58&lt;180),D!GD58+(D!FU58/15-12),0))/24</f>
        <v>0.25905952441710556</v>
      </c>
      <c r="BW12" s="47">
        <f>(IF(AND(D!$FN58&lt;180),D!GD58+(D!FN58/15-12),0))/24</f>
        <v>0.1885084025329897</v>
      </c>
      <c r="BX12" s="47">
        <f>D!GD58/24</f>
        <v>0.51524074074074078</v>
      </c>
      <c r="BY12" s="47">
        <f>(IF(AND(D!FS58&lt;180),D!GD58-(D!FS58/15),0))/24</f>
        <v>0.27897255271531762</v>
      </c>
      <c r="BZ12" s="47">
        <f>(IF(AND(D!FU58&lt;180),D!GD58-(D!FU58/15),0))/24</f>
        <v>0.27142195706437605</v>
      </c>
      <c r="CA12" s="47">
        <f>(IF(AND(D!$FC58&lt;180),D!GD58-(D!GB58/15),0))/24</f>
        <v>0.21285154083001592</v>
      </c>
      <c r="CB12" s="119">
        <v>8</v>
      </c>
      <c r="CC12" s="47">
        <f>(IF(AND(D!$FC13&lt;180),D!$FG13+D!$FE13/15-12,0))/24</f>
        <v>0.30049193523557288</v>
      </c>
      <c r="CD12" s="47">
        <f>(IF(AND(D!$EY13&lt;180),D!FG13+(D!EY13/15-12),0))/24</f>
        <v>0.24140991200476911</v>
      </c>
      <c r="CE12" s="47">
        <f>(IF(AND(D!$ER13&lt;180),D!FG13+(D!ER13/15-12),0))/24</f>
        <v>0.17299421930209849</v>
      </c>
      <c r="CF12" s="47">
        <f>D!FG13/24</f>
        <v>0.51761574074074079</v>
      </c>
      <c r="CG12" s="47">
        <f>(IF(AND(D!EW13&lt;180),D!FG13-(D!EW13/15),0))/24</f>
        <v>0.30173625992173908</v>
      </c>
      <c r="CH12" s="47">
        <f>(IF(AND(D!EY13&lt;180),D!FG13-(D!EY13/15),0))/24</f>
        <v>0.2938215694767124</v>
      </c>
      <c r="CI12" s="47">
        <f>(IF(AND(D!$FC13&lt;180),D!$FG13-(D!$FE13/15),0))/24</f>
        <v>0.23473954624590854</v>
      </c>
      <c r="CJ12" s="119">
        <v>8</v>
      </c>
      <c r="CK12" s="47">
        <f>(IF(AND(D!FZ13&lt;180),D!GD13+(D!GB13/15-12),0))/24</f>
        <v>0.28242146792815903</v>
      </c>
      <c r="CL12" s="47">
        <f>(IF(AND(D!$FU13&lt;180),D!$GD13+(D!$FU13/15-12),0))/24</f>
        <v>0.22059624627596072</v>
      </c>
      <c r="CM12" s="47">
        <f>(IF(AND(D!$FN13&lt;180),D!$GD13+(D!$FN13/15-12),0))/24</f>
        <v>0.15253393448181071</v>
      </c>
      <c r="CN12" s="47">
        <f>D!GD13/24</f>
        <v>0.51240740740740742</v>
      </c>
      <c r="CO12" s="47">
        <f>(IF(AND(D!$FS13&lt;180),D!$GD13-(D!$FS13/15),0))/24</f>
        <v>0.31268257287810403</v>
      </c>
      <c r="CP12" s="47">
        <f>(IF(AND(D!$FU13&lt;180),D!$GD13-(D!$FU13/15),0))/24</f>
        <v>0.30421856853885415</v>
      </c>
      <c r="CQ12" s="47">
        <f>(IF(AND(D!$FZ13&lt;180),D!$GD13-(D!$GB13/15),0))/24</f>
        <v>0.24239334688665581</v>
      </c>
      <c r="CR12" s="119">
        <v>8</v>
      </c>
    </row>
    <row r="13" spans="1:96" ht="12.75" customHeight="1" x14ac:dyDescent="0.2">
      <c r="A13" s="47">
        <f>(IF(AND(D!FC230&lt;180),D!FG230+(D!FE230/15-12),0))/24</f>
        <v>0.27138692526749325</v>
      </c>
      <c r="B13" s="47">
        <f>(IF(AND(D!$EY230&lt;180),D!$FG230+(D!$EY230/15-12),0))/24</f>
        <v>0.20923779930905506</v>
      </c>
      <c r="C13" s="47">
        <f>(IF(AND(D!$ER230&lt;180),D!$FG230+(D!$ER230/15-12),0))/24</f>
        <v>0.14116579160636031</v>
      </c>
      <c r="D13" s="47">
        <f>D!FG230/24</f>
        <v>0.50249074074074074</v>
      </c>
      <c r="E13" s="47">
        <f>(IF(AND(D!$EW230&lt;180),D!$FG230-(D!$EW230/15),0))/24</f>
        <v>0.30427036990621553</v>
      </c>
      <c r="F13" s="47">
        <f>(IF(AND(D!$EY230&lt;180),D!$FG230-(D!$EY230/15),0))/24</f>
        <v>0.29574368217242647</v>
      </c>
      <c r="G13" s="47">
        <f>(IF(AND(D!$FC230&lt;180),D!$FG230-(D!$FE230/15),0))/24</f>
        <v>0.23359455621398831</v>
      </c>
      <c r="H13" s="122">
        <v>9</v>
      </c>
      <c r="I13" s="47">
        <f>(IF(AND(D!FZ230&lt;180),D!GD230+(D!GB230/15-12),0))/24</f>
        <v>0.27585924054174593</v>
      </c>
      <c r="J13" s="47">
        <f>(IF(AND(D!$FU230&lt;180),D!$GD230+(D!$FU230/15-12),0))/24</f>
        <v>0.2161840014415379</v>
      </c>
      <c r="K13" s="47">
        <f>(IF(AND(D!$FN230&lt;180),D!$GD230+(D!$FN230/15-12),0))/24</f>
        <v>0.14795635609806887</v>
      </c>
      <c r="L13" s="47">
        <f>D!GD230/24</f>
        <v>0.49657407407407411</v>
      </c>
      <c r="M13" s="47">
        <f>(IF(AND(D!$FS230&lt;180),D!$GD230-(D!$FS230/15),0))/24</f>
        <v>0.28500310936995604</v>
      </c>
      <c r="N13" s="47">
        <f>(IF(AND(D!$FU230&lt;180),D!$GD230-(D!$FU230/15),0))/24</f>
        <v>0.27696414670661035</v>
      </c>
      <c r="O13" s="47">
        <f>(IF(AND(D!$FZ230&lt;180),D!$GD230-(D!$GB230/15),0))/24</f>
        <v>0.21728890760640232</v>
      </c>
      <c r="P13" s="119">
        <v>9</v>
      </c>
      <c r="Q13" s="47">
        <f>(IF(AND(D!FC188&lt;180),D!FG188+(D!FE188/15-12),0))/24</f>
        <v>0.29740156319860345</v>
      </c>
      <c r="R13" s="47">
        <f>(IF(AND(D!$EY188&lt;180),D!$FG188+(D!$EY188/15-12),0))/24</f>
        <v>0.23954842366287302</v>
      </c>
      <c r="S13" s="47">
        <f>(IF(AND(D!$ER188&lt;180),D!$FG188+(D!$ER188/15-12),0))/24</f>
        <v>0.16949577254585657</v>
      </c>
      <c r="T13" s="47">
        <f>D!FG188/24</f>
        <v>0.49894907407407407</v>
      </c>
      <c r="U13" s="47">
        <f>(IF(AND(D!$EW188&lt;180),D!$FG188-(D!$EW188/15),0))/24</f>
        <v>0.26593323804795665</v>
      </c>
      <c r="V13" s="47">
        <f>(IF(AND(D!$EY188&lt;180),D!$FG188-(D!$EY188/15),0))/24</f>
        <v>0.2583497244852751</v>
      </c>
      <c r="W13" s="47">
        <f>(IF(AND(D!$FC188&lt;180),D!$FG188-(D!$FE188/15),0))/24</f>
        <v>0.2004965849495447</v>
      </c>
      <c r="X13" s="119">
        <v>9</v>
      </c>
      <c r="Y13" s="47">
        <f>(IF(AND(D!FZ188&lt;180),D!GD188+(D!GB188/15-12),0))/24</f>
        <v>0.32796676320689849</v>
      </c>
      <c r="Z13" s="47">
        <f>(IF(AND(D!$FU188&lt;180),D!$GD188+(D!$FU188/15-12),0))/24</f>
        <v>0.2685719180437815</v>
      </c>
      <c r="AA13" s="47">
        <f>(IF(AND(D!$FN188&lt;180),D!$GD188+(D!$FN188/15-12),0))/24</f>
        <v>0.19372912266600831</v>
      </c>
      <c r="AB13" s="47">
        <f>D!GD188/24</f>
        <v>0.50594907407407408</v>
      </c>
      <c r="AC13" s="47">
        <f>(IF(AND(D!$FS188&lt;180),D!$GD188-(D!$FS188/15),0))/24</f>
        <v>0.25087852113632159</v>
      </c>
      <c r="AD13" s="47">
        <f>(IF(AND(D!$FU188&lt;180),D!$GD188-(D!$FU188/15),0))/24</f>
        <v>0.2433262301043666</v>
      </c>
      <c r="AE13" s="47">
        <f>(IF(AND(D!$FZ188&lt;180),D!$GD188-(D!$GB188/15),0))/24</f>
        <v>0.18393138494124961</v>
      </c>
      <c r="AF13" s="119">
        <v>9</v>
      </c>
      <c r="AG13" s="47">
        <f>(IF(AND(D!FC146&lt;180),D!FG146+(D!FE146/15-12),0))/24</f>
        <v>0.36032950183869339</v>
      </c>
      <c r="AH13" s="47">
        <f>(IF(AND(D!$EY146&lt;180),D!$FG146+(D!$EY146/15-12),0))/24</f>
        <v>0.29543863686000843</v>
      </c>
      <c r="AI13" s="47">
        <f>(IF(AND(D!$ER146&lt;180),D!$FG146+(D!$ER146/15-12),0))/24</f>
        <v>0.21274079326172035</v>
      </c>
      <c r="AJ13" s="47">
        <f>D!FG146/24</f>
        <v>0.51169907407407411</v>
      </c>
      <c r="AK13" s="47">
        <f>(IF(AND(D!$EW146&lt;180),D!$FG146-(D!$EW146/15),0))/24</f>
        <v>0.23590005440554088</v>
      </c>
      <c r="AL13" s="47">
        <f>(IF(AND(D!$EY146&lt;180),D!$FG146-(D!$EY146/15),0))/24</f>
        <v>0.22795951128813982</v>
      </c>
      <c r="AM13" s="47">
        <f>(IF(AND(D!$FC146&lt;180),D!$FG146-(D!$FE146/15),0))/24</f>
        <v>0.16306864630945483</v>
      </c>
      <c r="AN13" s="119">
        <v>9</v>
      </c>
      <c r="AO13" s="47">
        <f>(IF(AND(D!FZ146&lt;180),D!GD146+(D!GB146/15-12),0))/24</f>
        <v>0.38146365450350239</v>
      </c>
      <c r="AP13" s="47">
        <f>(IF(AND(D!$FU146&lt;180),D!$GD146+(D!$FU146/15-12),0))/24</f>
        <v>0.30984009627654657</v>
      </c>
      <c r="AQ13" s="47">
        <f>(IF(AND(D!$FN146&lt;180),D!$GD146+(D!$FN146/15-12),0))/24</f>
        <v>0.21983735366055993</v>
      </c>
      <c r="AR13" s="47">
        <f>D!GD146/24</f>
        <v>0.51153240740740735</v>
      </c>
      <c r="AS13" s="47">
        <f>(IF(AND(D!$FS146&lt;180),D!$GD146-(D!$FS146/15),0))/24</f>
        <v>0.22166352059520336</v>
      </c>
      <c r="AT13" s="47">
        <f>(IF(AND(D!$FU146&lt;180),D!$GD146-(D!$FU146/15),0))/24</f>
        <v>0.21322471853826822</v>
      </c>
      <c r="AU13" s="47">
        <f>(IF(AND(D!$FZ146&lt;180),D!$GD146-(D!$GB146/15),0))/24</f>
        <v>0.1416011603113124</v>
      </c>
      <c r="AV13" s="119">
        <v>9</v>
      </c>
      <c r="AW13" s="47">
        <f>(IF(AND(D!FC105&lt;180),D!FG105+D!FE105/15-12,0))/24</f>
        <v>0.37976492176834054</v>
      </c>
      <c r="AX13" s="47">
        <f>(IF(AND(D!$EY105&lt;180),D!$FG105+(D!$EY105/15-12),0))/24</f>
        <v>0.30723735216499343</v>
      </c>
      <c r="AY13" s="47">
        <f>(IF(AND(D!$ER105&lt;180),D!$FG105+(D!$ER105/15-12),0))/24</f>
        <v>0.21636295940557773</v>
      </c>
      <c r="AZ13" s="47">
        <f>D!FG105/24</f>
        <v>0.50736574074074081</v>
      </c>
      <c r="BA13" s="47">
        <f>(IF(AND(D!$EW105&lt;180),D!$FG105-(D!$EW105/15),0))/24</f>
        <v>0.21599740515490409</v>
      </c>
      <c r="BB13" s="47">
        <f>(IF(AND(D!$EY105&lt;180),D!$FG105-(D!$EY105/15),0))/24</f>
        <v>0.20749412931648822</v>
      </c>
      <c r="BC13" s="47">
        <f>(IF(AND(D!$FC105&lt;180),D!$FG105-(D!$FE105/15),0))/24</f>
        <v>0.13496655971314109</v>
      </c>
      <c r="BD13" s="119">
        <v>9</v>
      </c>
      <c r="BE13" s="47">
        <f>(IF(AND(D!FZ105&lt;180),D!GD105+(D!GB105/15-12),0))/24</f>
        <v>0.35916658234588456</v>
      </c>
      <c r="BF13" s="47">
        <f>(IF(AND(D!$FU105&lt;180),D!$GD105+(D!$FU105/15-12),0))/24</f>
        <v>0.29282090111741937</v>
      </c>
      <c r="BG13" s="47">
        <f>(IF(AND(D!$FN105&lt;180),D!$GD105+(D!$FN105/15-12),0))/24</f>
        <v>0.20840276628528701</v>
      </c>
      <c r="BH13" s="47">
        <f>D!GD105/24</f>
        <v>0.5053657407407407</v>
      </c>
      <c r="BI13" s="47">
        <f>(IF(AND(D!$FS105&lt;180),D!$GD105-(D!$FS105/15),0))/24</f>
        <v>0.22596057945360207</v>
      </c>
      <c r="BJ13" s="47">
        <f>(IF(AND(D!$FU105&lt;180),D!$GD105-(D!$FU105/15),0))/24</f>
        <v>0.21791058036406211</v>
      </c>
      <c r="BK13" s="47">
        <f>(IF(AND(D!$FZ105&lt;180),D!$GD105-(D!$GB105/15),0))/24</f>
        <v>0.1515648991355969</v>
      </c>
      <c r="BL13" s="119">
        <v>9</v>
      </c>
      <c r="BM13" s="47">
        <f>(IF(AND(D!FC59&lt;180),D!FG59+(D!FE59/15-12),0))/24</f>
        <v>0.33680942025255795</v>
      </c>
      <c r="BN13" s="47">
        <f>(IF(AND(D!$EY59&lt;180),D!$FG59+(D!$EY59/15-12),0))/24</f>
        <v>0.27650678560157671</v>
      </c>
      <c r="BO13" s="47">
        <f>(IF(AND(D!$ER59&lt;180),D!$FG59+(D!$ER59/15-12),0))/24</f>
        <v>0.20010859158937844</v>
      </c>
      <c r="BP13" s="47">
        <f>D!FG59/24</f>
        <v>0.50890740740740747</v>
      </c>
      <c r="BQ13" s="47">
        <f>(IF(AND(D!$EW59&lt;180),D!$FG59-(D!$EW59/15),0))/24</f>
        <v>0.24891553338250663</v>
      </c>
      <c r="BR13" s="47">
        <f>(IF(AND(D!$EY59&lt;180),D!$FG59-(D!$EY59/15),0))/24</f>
        <v>0.24130802921323816</v>
      </c>
      <c r="BS13" s="47">
        <f>(IF(AND(D!$FC59&lt;180),D!$FG59-(D!$FE59/15),0))/24</f>
        <v>0.18100539456225695</v>
      </c>
      <c r="BT13" s="119">
        <v>9</v>
      </c>
      <c r="BU13" s="47">
        <f>(IF(AND(D!FZ59&lt;180),D!GD59+D!GB59/15-12,0))/24</f>
        <v>0.31819248726934807</v>
      </c>
      <c r="BV13" s="47">
        <f>(IF(AND(D!$EY59&lt;180),D!GD59+(D!FU59/15-12),0))/24</f>
        <v>0.25963595464380168</v>
      </c>
      <c r="BW13" s="47">
        <f>(IF(AND(D!$FN59&lt;180),D!GD59+(D!FN59/15-12),0))/24</f>
        <v>0.18896050594029004</v>
      </c>
      <c r="BX13" s="47">
        <f>D!GD59/24</f>
        <v>0.51507407407407413</v>
      </c>
      <c r="BY13" s="47">
        <f>(IF(AND(D!FS59&lt;180),D!GD59-(D!FS59/15),0))/24</f>
        <v>0.27805657889813368</v>
      </c>
      <c r="BZ13" s="47">
        <f>(IF(AND(D!FU59&lt;180),D!GD59-(D!FU59/15),0))/24</f>
        <v>0.27051219350434652</v>
      </c>
      <c r="CA13" s="47">
        <f>(IF(AND(D!$FC59&lt;180),D!GD59-(D!GB59/15),0))/24</f>
        <v>0.21195566087880005</v>
      </c>
      <c r="CB13" s="119">
        <v>9</v>
      </c>
      <c r="CC13" s="47">
        <f>(IF(AND(D!$FC14&lt;180),D!$FG14+D!$FE14/15-12,0))/24</f>
        <v>0.30106250315137295</v>
      </c>
      <c r="CD13" s="47">
        <f>(IF(AND(D!$EY14&lt;180),D!FG14+(D!EY14/15-12),0))/24</f>
        <v>0.24206323622156356</v>
      </c>
      <c r="CE13" s="47">
        <f>(IF(AND(D!$ER14&lt;180),D!FG14+(D!ER14/15-12),0))/24</f>
        <v>0.17361111331230003</v>
      </c>
      <c r="CF13" s="47">
        <f>D!FG14/24</f>
        <v>0.51761574074074079</v>
      </c>
      <c r="CG13" s="47">
        <f>(IF(AND(D!EW14&lt;180),D!FG14-(D!EW14/15),0))/24</f>
        <v>0.30106504299686315</v>
      </c>
      <c r="CH13" s="47">
        <f>(IF(AND(D!EY14&lt;180),D!FG14-(D!EY14/15),0))/24</f>
        <v>0.29316824525991797</v>
      </c>
      <c r="CI13" s="47">
        <f>(IF(AND(D!$FC14&lt;180),D!$FG14-(D!$FE14/15),0))/24</f>
        <v>0.23416897833010855</v>
      </c>
      <c r="CJ13" s="119">
        <v>9</v>
      </c>
      <c r="CK13" s="47">
        <f>(IF(AND(D!FZ14&lt;180),D!GD14+(D!GB14/15-12),0))/24</f>
        <v>0.28291715866080236</v>
      </c>
      <c r="CL13" s="47">
        <f>(IF(AND(D!$FU14&lt;180),D!$GD14+(D!$FU14/15-12),0))/24</f>
        <v>0.22116117295689044</v>
      </c>
      <c r="CM13" s="47">
        <f>(IF(AND(D!$FN14&lt;180),D!$GD14+(D!$FN14/15-12),0))/24</f>
        <v>0.15310017788915467</v>
      </c>
      <c r="CN13" s="47">
        <f>D!GD14/24</f>
        <v>0.5126574074074074</v>
      </c>
      <c r="CO13" s="47">
        <f>(IF(AND(D!$FS14&lt;180),D!$GD14-(D!$FS14/15),0))/24</f>
        <v>0.31260422602049787</v>
      </c>
      <c r="CP13" s="47">
        <f>(IF(AND(D!$FU14&lt;180),D!$GD14-(D!$FU14/15),0))/24</f>
        <v>0.30415364185792443</v>
      </c>
      <c r="CQ13" s="47">
        <f>(IF(AND(D!$FZ14&lt;180),D!$GD14-(D!$GB14/15),0))/24</f>
        <v>0.24239765615401251</v>
      </c>
      <c r="CR13" s="119">
        <v>9</v>
      </c>
    </row>
    <row r="14" spans="1:96" ht="12.75" customHeight="1" x14ac:dyDescent="0.2">
      <c r="A14" s="47">
        <f>(IF(AND(D!FC231&lt;180),D!FG231+(D!FE231/15-12),0))/24</f>
        <v>0.27151751350610481</v>
      </c>
      <c r="B14" s="47">
        <f>(IF(AND(D!$EY231&lt;180),D!$FG231+(D!$EY231/15-12),0))/24</f>
        <v>0.20932050467365118</v>
      </c>
      <c r="C14" s="47">
        <f>(IF(AND(D!$ER231&lt;180),D!$FG231+(D!$ER231/15-12),0))/24</f>
        <v>0.14124660446460235</v>
      </c>
      <c r="D14" s="47">
        <f>D!FG231/24</f>
        <v>0.50278240740740732</v>
      </c>
      <c r="E14" s="47">
        <f>(IF(AND(D!$EW231&lt;180),D!$FG231-(D!$EW231/15),0))/24</f>
        <v>0.30478025248989576</v>
      </c>
      <c r="F14" s="47">
        <f>(IF(AND(D!$EY231&lt;180),D!$FG231-(D!$EY231/15),0))/24</f>
        <v>0.29624431014116354</v>
      </c>
      <c r="G14" s="47">
        <f>(IF(AND(D!$FC231&lt;180),D!$FG231-(D!$FE231/15),0))/24</f>
        <v>0.23404730130870988</v>
      </c>
      <c r="H14" s="122">
        <v>10</v>
      </c>
      <c r="I14" s="47">
        <f>(IF(AND(D!FZ231&lt;180),D!GD231+(D!GB231/15-12),0))/24</f>
        <v>0.27544509851847931</v>
      </c>
      <c r="J14" s="47">
        <f>(IF(AND(D!$FU231&lt;180),D!$GD231+(D!$FU231/15-12),0))/24</f>
        <v>0.21567759710681769</v>
      </c>
      <c r="K14" s="47">
        <f>(IF(AND(D!$FN231&lt;180),D!$GD231+(D!$FN231/15-12),0))/24</f>
        <v>0.1474704217717179</v>
      </c>
      <c r="L14" s="47">
        <f>D!GD231/24</f>
        <v>0.49665740740740744</v>
      </c>
      <c r="M14" s="47">
        <f>(IF(AND(D!$FS231&lt;180),D!$GD231-(D!$FS231/15),0))/24</f>
        <v>0.28569504426026721</v>
      </c>
      <c r="N14" s="47">
        <f>(IF(AND(D!$FU231&lt;180),D!$GD231-(D!$FU231/15),0))/24</f>
        <v>0.27763721770799715</v>
      </c>
      <c r="O14" s="47">
        <f>(IF(AND(D!$FZ231&lt;180),D!$GD231-(D!$GB231/15),0))/24</f>
        <v>0.21786971629633553</v>
      </c>
      <c r="P14" s="119">
        <v>10</v>
      </c>
      <c r="Q14" s="47">
        <f>(IF(AND(D!FC189&lt;180),D!FG189+(D!FE189/15-12),0))/24</f>
        <v>0.29652206170974577</v>
      </c>
      <c r="R14" s="47">
        <f>(IF(AND(D!$EY189&lt;180),D!$FG189+(D!$EY189/15-12),0))/24</f>
        <v>0.23865622725362376</v>
      </c>
      <c r="S14" s="47">
        <f>(IF(AND(D!$ER189&lt;180),D!$FG189+(D!$ER189/15-12),0))/24</f>
        <v>0.16870706377793585</v>
      </c>
      <c r="T14" s="47">
        <f>D!FG189/24</f>
        <v>0.49878240740740737</v>
      </c>
      <c r="U14" s="47">
        <f>(IF(AND(D!$EW189&lt;180),D!$FG189-(D!$EW189/15),0))/24</f>
        <v>0.26650087002196426</v>
      </c>
      <c r="V14" s="47">
        <f>(IF(AND(D!$EY189&lt;180),D!$FG189-(D!$EY189/15),0))/24</f>
        <v>0.25890858756119095</v>
      </c>
      <c r="W14" s="47">
        <f>(IF(AND(D!$FC189&lt;180),D!$FG189-(D!$FE189/15),0))/24</f>
        <v>0.20104275310506894</v>
      </c>
      <c r="X14" s="119">
        <v>10</v>
      </c>
      <c r="Y14" s="47">
        <f>(IF(AND(D!FZ189&lt;180),D!GD189+(D!GB189/15-12),0))/24</f>
        <v>0.3268768261917207</v>
      </c>
      <c r="Z14" s="47">
        <f>(IF(AND(D!$FU189&lt;180),D!$GD189+(D!$FU189/15-12),0))/24</f>
        <v>0.26759603498509854</v>
      </c>
      <c r="AA14" s="47">
        <f>(IF(AND(D!$FN189&lt;180),D!$GD189+(D!$FN189/15-12),0))/24</f>
        <v>0.1929650103008933</v>
      </c>
      <c r="AB14" s="47">
        <f>D!GD189/24</f>
        <v>0.505699074074074</v>
      </c>
      <c r="AC14" s="47">
        <f>(IF(AND(D!$FS189&lt;180),D!$GD189-(D!$FS189/15),0))/24</f>
        <v>0.25134824758029661</v>
      </c>
      <c r="AD14" s="47">
        <f>(IF(AND(D!$FU189&lt;180),D!$GD189-(D!$FU189/15),0))/24</f>
        <v>0.24380211316304953</v>
      </c>
      <c r="AE14" s="47">
        <f>(IF(AND(D!$FZ189&lt;180),D!$GD189-(D!$GB189/15),0))/24</f>
        <v>0.18452132195642737</v>
      </c>
      <c r="AF14" s="119">
        <v>10</v>
      </c>
      <c r="AG14" s="47">
        <f>(IF(AND(D!FC147&lt;180),D!FG147+(D!FE147/15-12),0))/24</f>
        <v>0.35936525677643222</v>
      </c>
      <c r="AH14" s="47">
        <f>(IF(AND(D!$EY147&lt;180),D!$FG147+(D!$EY147/15-12),0))/24</f>
        <v>0.294699343406989</v>
      </c>
      <c r="AI14" s="47">
        <f>(IF(AND(D!$ER147&lt;180),D!$FG147+(D!$ER147/15-12),0))/24</f>
        <v>0.21227628820054811</v>
      </c>
      <c r="AJ14" s="47">
        <f>D!FG147/24</f>
        <v>0.51157407407407407</v>
      </c>
      <c r="AK14" s="47">
        <f>(IF(AND(D!$EW147&lt;180),D!$FG147-(D!$EW147/15),0))/24</f>
        <v>0.23637242237826417</v>
      </c>
      <c r="AL14" s="47">
        <f>(IF(AND(D!$EY147&lt;180),D!$FG147-(D!$EY147/15),0))/24</f>
        <v>0.22844880474115922</v>
      </c>
      <c r="AM14" s="47">
        <f>(IF(AND(D!$FC147&lt;180),D!$FG147-(D!$FE147/15),0))/24</f>
        <v>0.16378289137171601</v>
      </c>
      <c r="AN14" s="119">
        <v>10</v>
      </c>
      <c r="AO14" s="47">
        <f>(IF(AND(D!FZ147&lt;180),D!GD147+(D!GB147/15-12),0))/24</f>
        <v>0.38108600649506702</v>
      </c>
      <c r="AP14" s="47">
        <f>(IF(AND(D!$FU147&lt;180),D!$GD147+(D!$FU147/15-12),0))/24</f>
        <v>0.3096284958674379</v>
      </c>
      <c r="AQ14" s="47">
        <f>(IF(AND(D!$FN147&lt;180),D!$GD147+(D!$FN147/15-12),0))/24</f>
        <v>0.21978828609095227</v>
      </c>
      <c r="AR14" s="47">
        <f>D!GD147/24</f>
        <v>0.51161574074074068</v>
      </c>
      <c r="AS14" s="47">
        <f>(IF(AND(D!$FS147&lt;180),D!$GD147-(D!$FS147/15),0))/24</f>
        <v>0.22202986682183704</v>
      </c>
      <c r="AT14" s="47">
        <f>(IF(AND(D!$FU147&lt;180),D!$GD147-(D!$FU147/15),0))/24</f>
        <v>0.21360298561404345</v>
      </c>
      <c r="AU14" s="47">
        <f>(IF(AND(D!$FZ147&lt;180),D!$GD147-(D!$GB147/15),0))/24</f>
        <v>0.14214547498641431</v>
      </c>
      <c r="AV14" s="119">
        <v>10</v>
      </c>
      <c r="AW14" s="47">
        <f>(IF(AND(D!FC106&lt;180),D!FG106+D!FE106/15-12,0))/24</f>
        <v>0.3802229582253851</v>
      </c>
      <c r="AX14" s="47">
        <f>(IF(AND(D!$EY106&lt;180),D!$FG106+(D!$EY106/15-12),0))/24</f>
        <v>0.30758698678799351</v>
      </c>
      <c r="AY14" s="47">
        <f>(IF(AND(D!$ER106&lt;180),D!$FG106+(D!$ER106/15-12),0))/24</f>
        <v>0.21660954454285042</v>
      </c>
      <c r="AZ14" s="47">
        <f>D!FG106/24</f>
        <v>0.50753240740740735</v>
      </c>
      <c r="BA14" s="47">
        <f>(IF(AND(D!$EW106&lt;180),D!$FG106-(D!$EW106/15),0))/24</f>
        <v>0.21598878559275694</v>
      </c>
      <c r="BB14" s="47">
        <f>(IF(AND(D!$EY106&lt;180),D!$FG106-(D!$EY106/15),0))/24</f>
        <v>0.20747782802682124</v>
      </c>
      <c r="BC14" s="47">
        <f>(IF(AND(D!$FC106&lt;180),D!$FG106-(D!$FE106/15),0))/24</f>
        <v>0.13484185658942974</v>
      </c>
      <c r="BD14" s="119">
        <v>10</v>
      </c>
      <c r="BE14" s="47">
        <f>(IF(AND(D!FZ106&lt;180),D!GD106+(D!GB106/15-12),0))/24</f>
        <v>0.35997000934986745</v>
      </c>
      <c r="BF14" s="47">
        <f>(IF(AND(D!$FU106&lt;180),D!$GD106+(D!$FU106/15-12),0))/24</f>
        <v>0.29338773736823354</v>
      </c>
      <c r="BG14" s="47">
        <f>(IF(AND(D!$FN106&lt;180),D!$GD106+(D!$FN106/15-12),0))/24</f>
        <v>0.2086984301183239</v>
      </c>
      <c r="BH14" s="47">
        <f>D!GD106/24</f>
        <v>0.5053657407407407</v>
      </c>
      <c r="BI14" s="47">
        <f>(IF(AND(D!$FS106&lt;180),D!$GD106-(D!$FS106/15),0))/24</f>
        <v>0.22541150696620552</v>
      </c>
      <c r="BJ14" s="47">
        <f>(IF(AND(D!$FU106&lt;180),D!$GD106-(D!$FU106/15),0))/24</f>
        <v>0.21734374411324794</v>
      </c>
      <c r="BK14" s="47">
        <f>(IF(AND(D!$FZ106&lt;180),D!$GD106-(D!$GB106/15),0))/24</f>
        <v>0.15076147213161403</v>
      </c>
      <c r="BL14" s="119">
        <v>10</v>
      </c>
      <c r="BM14" s="47">
        <f>(IF(AND(D!FC60&lt;180),D!FG60+(D!FE60/15-12),0))/24</f>
        <v>0.33747370413978467</v>
      </c>
      <c r="BN14" s="47">
        <f>(IF(AND(D!$EY60&lt;180),D!$FG60+(D!$EY60/15-12),0))/24</f>
        <v>0.27702067031940458</v>
      </c>
      <c r="BO14" s="47">
        <f>(IF(AND(D!$ER60&lt;180),D!$FG60+(D!$ER60/15-12),0))/24</f>
        <v>0.20038165153867371</v>
      </c>
      <c r="BP14" s="47">
        <f>D!FG60/24</f>
        <v>0.50869907407407411</v>
      </c>
      <c r="BQ14" s="47">
        <f>(IF(AND(D!$EW60&lt;180),D!$FG60-(D!$EW60/15),0))/24</f>
        <v>0.24799487320310318</v>
      </c>
      <c r="BR14" s="47">
        <f>(IF(AND(D!$EY60&lt;180),D!$FG60-(D!$EY60/15),0))/24</f>
        <v>0.24037747782874372</v>
      </c>
      <c r="BS14" s="47">
        <f>(IF(AND(D!$FC60&lt;180),D!$FG60-(D!$FE60/15),0))/24</f>
        <v>0.17992444400836363</v>
      </c>
      <c r="BT14" s="119">
        <v>10</v>
      </c>
      <c r="BU14" s="47">
        <f>(IF(AND(D!FZ60&lt;180),D!GD60+D!GB60/15-12,0))/24</f>
        <v>0.31876073020445866</v>
      </c>
      <c r="BV14" s="47">
        <f>(IF(AND(D!$EY60&lt;180),D!GD60+(D!FU60/15-12),0))/24</f>
        <v>0.26021543417529824</v>
      </c>
      <c r="BW14" s="47">
        <f>(IF(AND(D!$FN60&lt;180),D!GD60+(D!FN60/15-12),0))/24</f>
        <v>0.18941158766465296</v>
      </c>
      <c r="BX14" s="47">
        <f>D!GD60/24</f>
        <v>0.51490740740740737</v>
      </c>
      <c r="BY14" s="47">
        <f>(IF(AND(D!FS60&lt;180),D!GD60-(D!FS60/15),0))/24</f>
        <v>0.27713805330483104</v>
      </c>
      <c r="BZ14" s="47">
        <f>(IF(AND(D!FU60&lt;180),D!GD60-(D!FU60/15),0))/24</f>
        <v>0.26959938063951649</v>
      </c>
      <c r="CA14" s="47">
        <f>(IF(AND(D!$FC60&lt;180),D!GD60-(D!GB60/15),0))/24</f>
        <v>0.21105408461035602</v>
      </c>
      <c r="CB14" s="119">
        <v>10</v>
      </c>
      <c r="CC14" s="47">
        <f>(IF(AND(D!$FC15&lt;180),D!$FG15+D!$FE15/15-12,0))/24</f>
        <v>0.30168083340552804</v>
      </c>
      <c r="CD14" s="47">
        <f>(IF(AND(D!$EY15&lt;180),D!FG15+(D!EY15/15-12),0))/24</f>
        <v>0.24276207886428824</v>
      </c>
      <c r="CE14" s="47">
        <f>(IF(AND(D!$ER15&lt;180),D!FG15+(D!ER15/15-12),0))/24</f>
        <v>0.17427130432531643</v>
      </c>
      <c r="CF14" s="47">
        <f>D!FG15/24</f>
        <v>0.51765740740740751</v>
      </c>
      <c r="CG14" s="47">
        <f>(IF(AND(D!EW15&lt;180),D!FG15-(D!EW15/15),0))/24</f>
        <v>0.30043194652937555</v>
      </c>
      <c r="CH14" s="47">
        <f>(IF(AND(D!EY15&lt;180),D!FG15-(D!EY15/15),0))/24</f>
        <v>0.29255273595052672</v>
      </c>
      <c r="CI14" s="47">
        <f>(IF(AND(D!$FC15&lt;180),D!$FG15-(D!$FE15/15),0))/24</f>
        <v>0.23363398140928693</v>
      </c>
      <c r="CJ14" s="119">
        <v>10</v>
      </c>
      <c r="CK14" s="47">
        <f>(IF(AND(D!FZ15&lt;180),D!GD15+(D!GB15/15-12),0))/24</f>
        <v>0.28346683139751311</v>
      </c>
      <c r="CL14" s="47">
        <f>(IF(AND(D!$FU15&lt;180),D!$GD15+(D!$FU15/15-12),0))/24</f>
        <v>0.22178280091925406</v>
      </c>
      <c r="CM14" s="47">
        <f>(IF(AND(D!$FN15&lt;180),D!$GD15+(D!$FN15/15-12),0))/24</f>
        <v>0.15372286927031187</v>
      </c>
      <c r="CN14" s="47">
        <f>D!GD15/24</f>
        <v>0.51294907407407397</v>
      </c>
      <c r="CO14" s="47">
        <f>(IF(AND(D!$FS15&lt;180),D!$GD15-(D!$FS15/15),0))/24</f>
        <v>0.31255197482836961</v>
      </c>
      <c r="CP14" s="47">
        <f>(IF(AND(D!$FU15&lt;180),D!$GD15-(D!$FU15/15),0))/24</f>
        <v>0.30411534722889394</v>
      </c>
      <c r="CQ14" s="47">
        <f>(IF(AND(D!$FZ15&lt;180),D!$GD15-(D!$GB15/15),0))/24</f>
        <v>0.24243131675063492</v>
      </c>
      <c r="CR14" s="119">
        <v>10</v>
      </c>
    </row>
    <row r="15" spans="1:96" ht="12.75" customHeight="1" x14ac:dyDescent="0.2">
      <c r="A15" s="47">
        <f>(IF(AND(D!FC232&lt;180),D!FG232+(D!FE232/15-12),0))/24</f>
        <v>0.27170212979882957</v>
      </c>
      <c r="B15" s="47">
        <f>(IF(AND(D!$EY232&lt;180),D!$FG232+(D!$EY232/15-12),0))/24</f>
        <v>0.2094606399779059</v>
      </c>
      <c r="C15" s="47">
        <f>(IF(AND(D!$ER232&lt;180),D!$FG232+(D!$ER232/15-12),0))/24</f>
        <v>0.14138488286569495</v>
      </c>
      <c r="D15" s="47">
        <f>D!FG232/24</f>
        <v>0.50311574074074084</v>
      </c>
      <c r="E15" s="47">
        <f>(IF(AND(D!$EW232&lt;180),D!$FG232-(D!$EW232/15),0))/24</f>
        <v>0.30531537863697406</v>
      </c>
      <c r="F15" s="47">
        <f>(IF(AND(D!$EY232&lt;180),D!$FG232-(D!$EY232/15),0))/24</f>
        <v>0.29677084150357569</v>
      </c>
      <c r="G15" s="47">
        <f>(IF(AND(D!$FC232&lt;180),D!$FG232-(D!$FE232/15),0))/24</f>
        <v>0.23452935168265202</v>
      </c>
      <c r="H15" s="122">
        <v>11</v>
      </c>
      <c r="I15" s="47">
        <f>(IF(AND(D!FZ232&lt;180),D!GD232+(D!GB232/15-12),0))/24</f>
        <v>0.27499842874398339</v>
      </c>
      <c r="J15" s="47">
        <f>(IF(AND(D!$FU232&lt;180),D!$GD232+(D!$FU232/15-12),0))/24</f>
        <v>0.21513791805171792</v>
      </c>
      <c r="K15" s="47">
        <f>(IF(AND(D!$FN232&lt;180),D!$GD232+(D!$FN232/15-12),0))/24</f>
        <v>0.14694952578136519</v>
      </c>
      <c r="L15" s="47">
        <f>D!GD232/24</f>
        <v>0.49669907407407415</v>
      </c>
      <c r="M15" s="47">
        <f>(IF(AND(D!$FS232&lt;180),D!$GD232-(D!$FS232/15),0))/24</f>
        <v>0.28633697892646487</v>
      </c>
      <c r="N15" s="47">
        <f>(IF(AND(D!$FU232&lt;180),D!$GD232-(D!$FU232/15),0))/24</f>
        <v>0.27826023009643036</v>
      </c>
      <c r="O15" s="47">
        <f>(IF(AND(D!$FZ232&lt;180),D!$GD232-(D!$GB232/15),0))/24</f>
        <v>0.21839971940416489</v>
      </c>
      <c r="P15" s="119">
        <v>11</v>
      </c>
      <c r="Q15" s="47">
        <f>(IF(AND(D!FC190&lt;180),D!FG190+(D!FE190/15-12),0))/24</f>
        <v>0.29560536680177441</v>
      </c>
      <c r="R15" s="47">
        <f>(IF(AND(D!$EY190&lt;180),D!$FG190+(D!$EY190/15-12),0))/24</f>
        <v>0.23772305915237446</v>
      </c>
      <c r="S15" s="47">
        <f>(IF(AND(D!$ER190&lt;180),D!$FG190+(D!$ER190/15-12),0))/24</f>
        <v>0.16787409717016991</v>
      </c>
      <c r="T15" s="47">
        <f>D!FG190/24</f>
        <v>0.49857407407407406</v>
      </c>
      <c r="U15" s="47">
        <f>(IF(AND(D!$EW190&lt;180),D!$FG190-(D!$EW190/15),0))/24</f>
        <v>0.26702662856294024</v>
      </c>
      <c r="V15" s="47">
        <f>(IF(AND(D!$EY190&lt;180),D!$FG190-(D!$EY190/15),0))/24</f>
        <v>0.25942508899577366</v>
      </c>
      <c r="W15" s="47">
        <f>(IF(AND(D!$FC190&lt;180),D!$FG190-(D!$FE190/15),0))/24</f>
        <v>0.20154278134637371</v>
      </c>
      <c r="X15" s="119">
        <v>11</v>
      </c>
      <c r="Y15" s="47">
        <f>(IF(AND(D!FZ190&lt;180),D!GD190+(D!GB190/15-12),0))/24</f>
        <v>0.32578841014509469</v>
      </c>
      <c r="Z15" s="47">
        <f>(IF(AND(D!$FU190&lt;180),D!$GD190+(D!$FU190/15-12),0))/24</f>
        <v>0.26661749010765889</v>
      </c>
      <c r="AA15" s="47">
        <f>(IF(AND(D!$FN190&lt;180),D!$GD190+(D!$FN190/15-12),0))/24</f>
        <v>0.19219517315830706</v>
      </c>
      <c r="AB15" s="47">
        <f>D!GD190/24</f>
        <v>0.50544907407407402</v>
      </c>
      <c r="AC15" s="47">
        <f>(IF(AND(D!$FS190&lt;180),D!$GD190-(D!$FS190/15),0))/24</f>
        <v>0.25182110074212305</v>
      </c>
      <c r="AD15" s="47">
        <f>(IF(AND(D!$FU190&lt;180),D!$GD190-(D!$FU190/15),0))/24</f>
        <v>0.24428065804048915</v>
      </c>
      <c r="AE15" s="47">
        <f>(IF(AND(D!$FZ190&lt;180),D!$GD190-(D!$GB190/15),0))/24</f>
        <v>0.18510973800305333</v>
      </c>
      <c r="AF15" s="119">
        <v>11</v>
      </c>
      <c r="AG15" s="47">
        <f>(IF(AND(D!FC148&lt;180),D!FG148+(D!FE148/15-12),0))/24</f>
        <v>0.35839707622912514</v>
      </c>
      <c r="AH15" s="47">
        <f>(IF(AND(D!$EY148&lt;180),D!$FG148+(D!$EY148/15-12),0))/24</f>
        <v>0.29395398296015257</v>
      </c>
      <c r="AI15" s="47">
        <f>(IF(AND(D!$ER148&lt;180),D!$FG148+(D!$ER148/15-12),0))/24</f>
        <v>0.21180564364171472</v>
      </c>
      <c r="AJ15" s="47">
        <f>D!FG148/24</f>
        <v>0.51144907407407414</v>
      </c>
      <c r="AK15" s="47">
        <f>(IF(AND(D!$EW148&lt;180),D!$FG148-(D!$EW148/15),0))/24</f>
        <v>0.23685102824498563</v>
      </c>
      <c r="AL15" s="47">
        <f>(IF(AND(D!$EY148&lt;180),D!$FG148-(D!$EY148/15),0))/24</f>
        <v>0.22894416518799562</v>
      </c>
      <c r="AM15" s="47">
        <f>(IF(AND(D!$FC148&lt;180),D!$FG148-(D!$FE148/15),0))/24</f>
        <v>0.16450107191902305</v>
      </c>
      <c r="AN15" s="119">
        <v>11</v>
      </c>
      <c r="AO15" s="47">
        <f>(IF(AND(D!FZ148&lt;180),D!GD148+(D!GB148/15-12),0))/24</f>
        <v>0.38073074155793707</v>
      </c>
      <c r="AP15" s="47">
        <f>(IF(AND(D!$FU148&lt;180),D!$GD148+(D!$FU148/15-12),0))/24</f>
        <v>0.30944528214749423</v>
      </c>
      <c r="AQ15" s="47">
        <f>(IF(AND(D!$FN148&lt;180),D!$GD148+(D!$FN148/15-12),0))/24</f>
        <v>0.21977429393874337</v>
      </c>
      <c r="AR15" s="47">
        <f>D!GD148/24</f>
        <v>0.51174074074074072</v>
      </c>
      <c r="AS15" s="47">
        <f>(IF(AND(D!$FS148&lt;180),D!$GD148-(D!$FS148/15),0))/24</f>
        <v>0.22245070364167077</v>
      </c>
      <c r="AT15" s="47">
        <f>(IF(AND(D!$FU148&lt;180),D!$GD148-(D!$FU148/15),0))/24</f>
        <v>0.21403619933398713</v>
      </c>
      <c r="AU15" s="47">
        <f>(IF(AND(D!$FZ148&lt;180),D!$GD148-(D!$GB148/15),0))/24</f>
        <v>0.14275073992354428</v>
      </c>
      <c r="AV15" s="119">
        <v>11</v>
      </c>
      <c r="AW15" s="47">
        <f>(IF(AND(D!FC107&lt;180),D!FG107+D!FE107/15-12,0))/24</f>
        <v>0.38061372167523694</v>
      </c>
      <c r="AX15" s="47">
        <f>(IF(AND(D!$EY107&lt;180),D!$FG107+(D!$EY107/15-12),0))/24</f>
        <v>0.30787856732357238</v>
      </c>
      <c r="AY15" s="47">
        <f>(IF(AND(D!$ER107&lt;180),D!$FG107+(D!$ER107/15-12),0))/24</f>
        <v>0.21680711061743796</v>
      </c>
      <c r="AZ15" s="47">
        <f>D!FG107/24</f>
        <v>0.50765740740740739</v>
      </c>
      <c r="BA15" s="47">
        <f>(IF(AND(D!$EW107&lt;180),D!$FG107-(D!$EW107/15),0))/24</f>
        <v>0.21595422405221831</v>
      </c>
      <c r="BB15" s="47">
        <f>(IF(AND(D!$EY107&lt;180),D!$FG107-(D!$EY107/15),0))/24</f>
        <v>0.20743624749124237</v>
      </c>
      <c r="BC15" s="47">
        <f>(IF(AND(D!$FC107&lt;180),D!$FG107-(D!$FE107/15),0))/24</f>
        <v>0.13470109313957779</v>
      </c>
      <c r="BD15" s="119">
        <v>11</v>
      </c>
      <c r="BE15" s="47">
        <f>(IF(AND(D!FZ107&lt;180),D!GD107+(D!GB107/15-12),0))/24</f>
        <v>0.36072340020474186</v>
      </c>
      <c r="BF15" s="47">
        <f>(IF(AND(D!$FU107&lt;180),D!$GD107+(D!$FU107/15-12),0))/24</f>
        <v>0.29390424311838403</v>
      </c>
      <c r="BG15" s="47">
        <f>(IF(AND(D!$FN107&lt;180),D!$GD107+(D!$FN107/15-12),0))/24</f>
        <v>0.20894566377337376</v>
      </c>
      <c r="BH15" s="47">
        <f>D!GD107/24</f>
        <v>0.50532407407407398</v>
      </c>
      <c r="BI15" s="47">
        <f>(IF(AND(D!$FS107&lt;180),D!$GD107-(D!$FS107/15),0))/24</f>
        <v>0.22482943512868944</v>
      </c>
      <c r="BJ15" s="47">
        <f>(IF(AND(D!$FU107&lt;180),D!$GD107-(D!$FU107/15),0))/24</f>
        <v>0.21674390502976401</v>
      </c>
      <c r="BK15" s="47">
        <f>(IF(AND(D!$FZ107&lt;180),D!$GD107-(D!$GB107/15),0))/24</f>
        <v>0.14992474794340618</v>
      </c>
      <c r="BL15" s="119">
        <v>11</v>
      </c>
      <c r="BM15" s="47">
        <f>(IF(AND(D!FC61&lt;180),D!FG61+(D!FE61/15-12),0))/24</f>
        <v>0.3381819437223883</v>
      </c>
      <c r="BN15" s="47">
        <f>(IF(AND(D!$EY61&lt;180),D!$FG61+(D!$EY61/15-12),0))/24</f>
        <v>0.27757413000559999</v>
      </c>
      <c r="BO15" s="47">
        <f>(IF(AND(D!$ER61&lt;180),D!$FG61+(D!$ER61/15-12),0))/24</f>
        <v>0.20069115789840922</v>
      </c>
      <c r="BP15" s="47">
        <f>D!FG61/24</f>
        <v>0.50853240740740746</v>
      </c>
      <c r="BQ15" s="47">
        <f>(IF(AND(D!$EW61&lt;180),D!$FG61-(D!$EW61/15),0))/24</f>
        <v>0.24711841481270211</v>
      </c>
      <c r="BR15" s="47">
        <f>(IF(AND(D!$EY61&lt;180),D!$FG61-(D!$EY61/15),0))/24</f>
        <v>0.23949068480921484</v>
      </c>
      <c r="BS15" s="47">
        <f>(IF(AND(D!$FC61&lt;180),D!$FG61-(D!$FE61/15),0))/24</f>
        <v>0.17888287109242659</v>
      </c>
      <c r="BT15" s="119">
        <v>11</v>
      </c>
      <c r="BU15" s="47">
        <f>(IF(AND(D!FZ61&lt;180),D!GD61+D!GB61/15-12,0))/24</f>
        <v>0.3193327575510132</v>
      </c>
      <c r="BV15" s="47">
        <f>(IF(AND(D!$EY61&lt;180),D!GD61+(D!FU61/15-12),0))/24</f>
        <v>0.26079613856524791</v>
      </c>
      <c r="BW15" s="47">
        <f>(IF(AND(D!$FN61&lt;180),D!GD61+(D!FN61/15-12),0))/24</f>
        <v>0.1898600782696972</v>
      </c>
      <c r="BX15" s="47">
        <f>D!GD61/24</f>
        <v>0.51474074074074083</v>
      </c>
      <c r="BY15" s="47">
        <f>(IF(AND(D!FS61&lt;180),D!GD61-(D!FS61/15),0))/24</f>
        <v>0.27621881850389696</v>
      </c>
      <c r="BZ15" s="47">
        <f>(IF(AND(D!FU61&lt;180),D!GD61-(D!FU61/15),0))/24</f>
        <v>0.26868534291623369</v>
      </c>
      <c r="CA15" s="47">
        <f>(IF(AND(D!$FC61&lt;180),D!GD61-(D!GB61/15),0))/24</f>
        <v>0.21014872393046832</v>
      </c>
      <c r="CB15" s="119">
        <v>11</v>
      </c>
      <c r="CC15" s="47">
        <f>(IF(AND(D!$FC16&lt;180),D!$FG16+D!$FE16/15-12,0))/24</f>
        <v>0.30226723702300101</v>
      </c>
      <c r="CD15" s="47">
        <f>(IF(AND(D!$EY16&lt;180),D!FG16+(D!EY16/15-12),0))/24</f>
        <v>0.24342715779893823</v>
      </c>
      <c r="CE15" s="47">
        <f>(IF(AND(D!$ER16&lt;180),D!FG16+(D!ER16/15-12),0))/24</f>
        <v>0.17489518869889067</v>
      </c>
      <c r="CF15" s="47">
        <f>D!FG16/24</f>
        <v>0.51765740740740751</v>
      </c>
      <c r="CG15" s="47">
        <f>(IF(AND(D!EW16&lt;180),D!FG16-(D!EW16/15),0))/24</f>
        <v>0.29974948841734533</v>
      </c>
      <c r="CH15" s="47">
        <f>(IF(AND(D!EY16&lt;180),D!FG16-(D!EY16/15),0))/24</f>
        <v>0.29188765701587671</v>
      </c>
      <c r="CI15" s="47">
        <f>(IF(AND(D!$FC16&lt;180),D!$FG16-(D!$FE16/15),0))/24</f>
        <v>0.23304757779181398</v>
      </c>
      <c r="CJ15" s="119">
        <v>11</v>
      </c>
      <c r="CK15" s="47">
        <f>(IF(AND(D!FZ16&lt;180),D!GD16+(D!GB16/15-12),0))/24</f>
        <v>0.28403058223289751</v>
      </c>
      <c r="CL15" s="47">
        <f>(IF(AND(D!$FU16&lt;180),D!$GD16+(D!$FU16/15-12),0))/24</f>
        <v>0.22242160285688473</v>
      </c>
      <c r="CM15" s="47">
        <f>(IF(AND(D!$FN16&lt;180),D!$GD16+(D!$FN16/15-12),0))/24</f>
        <v>0.15436243652383852</v>
      </c>
      <c r="CN15" s="47">
        <f>D!GD16/24</f>
        <v>0.51324074074074078</v>
      </c>
      <c r="CO15" s="47">
        <f>(IF(AND(D!$FS16&lt;180),D!$GD16-(D!$FS16/15),0))/24</f>
        <v>0.31248193834030241</v>
      </c>
      <c r="CP15" s="47">
        <f>(IF(AND(D!$FU16&lt;180),D!$GD16-(D!$FU16/15),0))/24</f>
        <v>0.30405987862459677</v>
      </c>
      <c r="CQ15" s="47">
        <f>(IF(AND(D!$FZ16&lt;180),D!$GD16-(D!$GB16/15),0))/24</f>
        <v>0.24245089924858398</v>
      </c>
      <c r="CR15" s="119">
        <v>11</v>
      </c>
    </row>
    <row r="16" spans="1:96" ht="12.75" customHeight="1" x14ac:dyDescent="0.2">
      <c r="A16" s="47">
        <f>(IF(AND(D!FC233&lt;180),D!FG233+(D!FE233/15-12),0))/24</f>
        <v>0.27190088469047818</v>
      </c>
      <c r="B16" s="47">
        <f>(IF(AND(D!$EY233&lt;180),D!$FG233+(D!$EY233/15-12),0))/24</f>
        <v>0.20961891650930123</v>
      </c>
      <c r="C16" s="47">
        <f>(IF(AND(D!$ER233&lt;180),D!$FG233+(D!$ER233/15-12),0))/24</f>
        <v>0.14154138861697718</v>
      </c>
      <c r="D16" s="47">
        <f>D!FG233/24</f>
        <v>0.50344907407407413</v>
      </c>
      <c r="E16" s="47">
        <f>(IF(AND(D!$EW233&lt;180),D!$FG233-(D!$EW233/15),0))/24</f>
        <v>0.30583158831017709</v>
      </c>
      <c r="F16" s="47">
        <f>(IF(AND(D!$EY233&lt;180),D!$FG233-(D!$EY233/15),0))/24</f>
        <v>0.29727923163884695</v>
      </c>
      <c r="G16" s="47">
        <f>(IF(AND(D!$FC233&lt;180),D!$FG233-(D!$FE233/15),0))/24</f>
        <v>0.23499726345767</v>
      </c>
      <c r="H16" s="122">
        <v>12</v>
      </c>
      <c r="I16" s="47">
        <f>(IF(AND(D!FZ233&lt;180),D!GD233+(D!GB233/15-12),0))/24</f>
        <v>0.27460252212222253</v>
      </c>
      <c r="J16" s="47">
        <f>(IF(AND(D!$FU233&lt;180),D!$GD233+(D!$FU233/15-12),0))/24</f>
        <v>0.21464836512713359</v>
      </c>
      <c r="K16" s="47">
        <f>(IF(AND(D!$FN233&lt;180),D!$GD233+(D!$FN233/15-12),0))/24</f>
        <v>0.1464771472884614</v>
      </c>
      <c r="L16" s="47">
        <f>D!GD233/24</f>
        <v>0.49678240740740742</v>
      </c>
      <c r="M16" s="47">
        <f>(IF(AND(D!$FS233&lt;180),D!$GD233-(D!$FS233/15),0))/24</f>
        <v>0.2870121631254709</v>
      </c>
      <c r="N16" s="47">
        <f>(IF(AND(D!$FU233&lt;180),D!$GD233-(D!$FU233/15),0))/24</f>
        <v>0.27891644968768126</v>
      </c>
      <c r="O16" s="47">
        <f>(IF(AND(D!$FZ233&lt;180),D!$GD233-(D!$GB233/15),0))/24</f>
        <v>0.21896229269259229</v>
      </c>
      <c r="P16" s="119">
        <v>12</v>
      </c>
      <c r="Q16" s="47">
        <f>(IF(AND(D!FC191&lt;180),D!FG191+(D!FE191/15-12),0))/24</f>
        <v>0.29473657867138731</v>
      </c>
      <c r="R16" s="47">
        <f>(IF(AND(D!$EY191&lt;180),D!$FG191+(D!$EY191/15-12),0))/24</f>
        <v>0.23683410916470013</v>
      </c>
      <c r="S16" s="47">
        <f>(IF(AND(D!$ER191&lt;180),D!$FG191+(D!$ER191/15-12),0))/24</f>
        <v>0.16708185723740462</v>
      </c>
      <c r="T16" s="47">
        <f>D!FG191/24</f>
        <v>0.49840740740740735</v>
      </c>
      <c r="U16" s="47">
        <f>(IF(AND(D!$EW191&lt;180),D!$FG191-(D!$EW191/15),0))/24</f>
        <v>0.26759196373448702</v>
      </c>
      <c r="V16" s="47">
        <f>(IF(AND(D!$EY191&lt;180),D!$FG191-(D!$EY191/15),0))/24</f>
        <v>0.25998070565011455</v>
      </c>
      <c r="W16" s="47">
        <f>(IF(AND(D!$FC191&lt;180),D!$FG191-(D!$FE191/15),0))/24</f>
        <v>0.20207823614342735</v>
      </c>
      <c r="X16" s="119">
        <v>12</v>
      </c>
      <c r="Y16" s="47">
        <f>(IF(AND(D!FZ191&lt;180),D!GD191+(D!GB191/15-12),0))/24</f>
        <v>0.32474531082950614</v>
      </c>
      <c r="Z16" s="47">
        <f>(IF(AND(D!$FU191&lt;180),D!$GD191+(D!$FU191/15-12),0))/24</f>
        <v>0.26567979910015932</v>
      </c>
      <c r="AA16" s="47">
        <f>(IF(AND(D!$FN191&lt;180),D!$GD191+(D!$FN191/15-12),0))/24</f>
        <v>0.1914625804605318</v>
      </c>
      <c r="AB16" s="47">
        <f>D!GD191/24</f>
        <v>0.50524074074074077</v>
      </c>
      <c r="AC16" s="47">
        <f>(IF(AND(D!$FS191&lt;180),D!$GD191-(D!$FS191/15),0))/24</f>
        <v>0.25233691682678</v>
      </c>
      <c r="AD16" s="47">
        <f>(IF(AND(D!$FU191&lt;180),D!$GD191-(D!$FU191/15),0))/24</f>
        <v>0.24480168238132213</v>
      </c>
      <c r="AE16" s="47">
        <f>(IF(AND(D!$FZ191&lt;180),D!$GD191-(D!$GB191/15),0))/24</f>
        <v>0.18573617065197534</v>
      </c>
      <c r="AF16" s="119">
        <v>12</v>
      </c>
      <c r="AG16" s="47">
        <f>(IF(AND(D!FC149&lt;180),D!FG149+(D!FE149/15-12),0))/24</f>
        <v>0.35746676080076106</v>
      </c>
      <c r="AH16" s="47">
        <f>(IF(AND(D!$EY149&lt;180),D!$FG149+(D!$EY149/15-12),0))/24</f>
        <v>0.2932442608823595</v>
      </c>
      <c r="AI16" s="47">
        <f>(IF(AND(D!$ER149&lt;180),D!$FG149+(D!$ER149/15-12),0))/24</f>
        <v>0.21137046081934696</v>
      </c>
      <c r="AJ16" s="47">
        <f>D!FG149/24</f>
        <v>0.51136574074074082</v>
      </c>
      <c r="AK16" s="47">
        <f>(IF(AND(D!$EW149&lt;180),D!$FG149-(D!$EW149/15),0))/24</f>
        <v>0.2373775113388846</v>
      </c>
      <c r="AL16" s="47">
        <f>(IF(AND(D!$EY149&lt;180),D!$FG149-(D!$EY149/15),0))/24</f>
        <v>0.22948722059912216</v>
      </c>
      <c r="AM16" s="47">
        <f>(IF(AND(D!$FC149&lt;180),D!$FG149-(D!$FE149/15),0))/24</f>
        <v>0.16526472068072059</v>
      </c>
      <c r="AN16" s="119">
        <v>12</v>
      </c>
      <c r="AO16" s="47">
        <f>(IF(AND(D!FZ149&lt;180),D!GD149+(D!GB149/15-12),0))/24</f>
        <v>0.38031125315019182</v>
      </c>
      <c r="AP16" s="47">
        <f>(IF(AND(D!$FU149&lt;180),D!$GD149+(D!$FU149/15-12),0))/24</f>
        <v>0.30920489456278571</v>
      </c>
      <c r="AQ16" s="47">
        <f>(IF(AND(D!$FN149&lt;180),D!$GD149+(D!$FN149/15-12),0))/24</f>
        <v>0.21971094772936739</v>
      </c>
      <c r="AR16" s="47">
        <f>D!GD149/24</f>
        <v>0.51182407407407415</v>
      </c>
      <c r="AS16" s="47">
        <f>(IF(AND(D!$FS149&lt;180),D!$GD149-(D!$FS149/15),0))/24</f>
        <v>0.22284484709440291</v>
      </c>
      <c r="AT16" s="47">
        <f>(IF(AND(D!$FU149&lt;180),D!$GD149-(D!$FU149/15),0))/24</f>
        <v>0.21444325358536254</v>
      </c>
      <c r="AU16" s="47">
        <f>(IF(AND(D!$FZ149&lt;180),D!$GD149-(D!$GB149/15),0))/24</f>
        <v>0.1433368949979564</v>
      </c>
      <c r="AV16" s="119">
        <v>12</v>
      </c>
      <c r="AW16" s="47">
        <f>(IF(AND(D!FC108&lt;180),D!FG108+D!FE108/15-12,0))/24</f>
        <v>0.38097863220727374</v>
      </c>
      <c r="AX16" s="47">
        <f>(IF(AND(D!$EY108&lt;180),D!$FG108+(D!$EY108/15-12),0))/24</f>
        <v>0.30815369116840957</v>
      </c>
      <c r="AY16" s="47">
        <f>(IF(AND(D!$ER108&lt;180),D!$FG108+(D!$ER108/15-12),0))/24</f>
        <v>0.21699734913454075</v>
      </c>
      <c r="AZ16" s="47">
        <f>D!FG108/24</f>
        <v>0.50778240740740743</v>
      </c>
      <c r="BA16" s="47">
        <f>(IF(AND(D!$EW108&lt;180),D!$FG108-(D!$EW108/15),0))/24</f>
        <v>0.21593544642737228</v>
      </c>
      <c r="BB16" s="47">
        <f>(IF(AND(D!$EY108&lt;180),D!$FG108-(D!$EY108/15),0))/24</f>
        <v>0.20741112364640521</v>
      </c>
      <c r="BC16" s="47">
        <f>(IF(AND(D!$FC108&lt;180),D!$FG108-(D!$FE108/15),0))/24</f>
        <v>0.13458618260754104</v>
      </c>
      <c r="BD16" s="119">
        <v>12</v>
      </c>
      <c r="BE16" s="47">
        <f>(IF(AND(D!FZ108&lt;180),D!GD108+(D!GB108/15-12),0))/24</f>
        <v>0.36150983111997848</v>
      </c>
      <c r="BF16" s="47">
        <f>(IF(AND(D!$FU108&lt;180),D!$GD108+(D!$FU108/15-12),0))/24</f>
        <v>0.29445366812857082</v>
      </c>
      <c r="BG16" s="47">
        <f>(IF(AND(D!$FN108&lt;180),D!$GD108+(D!$FN108/15-12),0))/24</f>
        <v>0.20922786673951513</v>
      </c>
      <c r="BH16" s="47">
        <f>D!GD108/24</f>
        <v>0.50532407407407398</v>
      </c>
      <c r="BI16" s="47">
        <f>(IF(AND(D!$FS108&lt;180),D!$GD108-(D!$FS108/15),0))/24</f>
        <v>0.22429776521335756</v>
      </c>
      <c r="BJ16" s="47">
        <f>(IF(AND(D!$FU108&lt;180),D!$GD108-(D!$FU108/15),0))/24</f>
        <v>0.21619448001957722</v>
      </c>
      <c r="BK16" s="47">
        <f>(IF(AND(D!$FZ108&lt;180),D!$GD108-(D!$GB108/15),0))/24</f>
        <v>0.14913831702816957</v>
      </c>
      <c r="BL16" s="119">
        <v>12</v>
      </c>
      <c r="BM16" s="47">
        <f>(IF(AND(D!FC62&lt;180),D!FG62+(D!FE62/15-12),0))/24</f>
        <v>0.33889012483672371</v>
      </c>
      <c r="BN16" s="47">
        <f>(IF(AND(D!$EY62&lt;180),D!$FG62+(D!$EY62/15-12),0))/24</f>
        <v>0.2781235844860665</v>
      </c>
      <c r="BO16" s="47">
        <f>(IF(AND(D!$ER62&lt;180),D!$FG62+(D!$ER62/15-12),0))/24</f>
        <v>0.2009942235514649</v>
      </c>
      <c r="BP16" s="47">
        <f>D!FG62/24</f>
        <v>0.5083657407407407</v>
      </c>
      <c r="BQ16" s="47">
        <f>(IF(AND(D!$EW62&lt;180),D!$FG62-(D!$EW62/15),0))/24</f>
        <v>0.24624637093878735</v>
      </c>
      <c r="BR16" s="47">
        <f>(IF(AND(D!$EY62&lt;180),D!$FG62-(D!$EY62/15),0))/24</f>
        <v>0.23860789699541493</v>
      </c>
      <c r="BS16" s="47">
        <f>(IF(AND(D!$FC62&lt;180),D!$FG62-(D!$FE62/15),0))/24</f>
        <v>0.17784135664475773</v>
      </c>
      <c r="BT16" s="119">
        <v>12</v>
      </c>
      <c r="BU16" s="47">
        <f>(IF(AND(D!FZ62&lt;180),D!GD62+D!GB62/15-12,0))/24</f>
        <v>0.31986514709537567</v>
      </c>
      <c r="BV16" s="47">
        <f>(IF(AND(D!$EY62&lt;180),D!GD62+(D!FU62/15-12),0))/24</f>
        <v>0.26133458455597131</v>
      </c>
      <c r="BW16" s="47">
        <f>(IF(AND(D!$FN62&lt;180),D!GD62+(D!FN62/15-12),0))/24</f>
        <v>0.19026278361980398</v>
      </c>
      <c r="BX16" s="47">
        <f>D!GD62/24</f>
        <v>0.51453240740740736</v>
      </c>
      <c r="BY16" s="47">
        <f>(IF(AND(D!FS62&lt;180),D!GD62-(D!FS62/15),0))/24</f>
        <v>0.27525903735943652</v>
      </c>
      <c r="BZ16" s="47">
        <f>(IF(AND(D!FU62&lt;180),D!GD62-(D!FU62/15),0))/24</f>
        <v>0.2677302302588434</v>
      </c>
      <c r="CA16" s="47">
        <f>(IF(AND(D!$FC62&lt;180),D!GD62-(D!GB62/15),0))/24</f>
        <v>0.20919966771943901</v>
      </c>
      <c r="CB16" s="119">
        <v>12</v>
      </c>
      <c r="CC16" s="47">
        <f>(IF(AND(D!$FC17&lt;180),D!$FG17+D!$FE17/15-12,0))/24</f>
        <v>0.30285988235184708</v>
      </c>
      <c r="CD16" s="47">
        <f>(IF(AND(D!$EY17&lt;180),D!FG17+(D!EY17/15-12),0))/24</f>
        <v>0.24409606908078904</v>
      </c>
      <c r="CE16" s="47">
        <f>(IF(AND(D!$ER17&lt;180),D!FG17+(D!ER17/15-12),0))/24</f>
        <v>0.17552052980472546</v>
      </c>
      <c r="CF16" s="47">
        <f>D!FG17/24</f>
        <v>0.51765740740740751</v>
      </c>
      <c r="CG16" s="47">
        <f>(IF(AND(D!EW17&lt;180),D!FG17-(D!EW17/15),0))/24</f>
        <v>0.29906352322366631</v>
      </c>
      <c r="CH16" s="47">
        <f>(IF(AND(D!EY17&lt;180),D!FG17-(D!EY17/15),0))/24</f>
        <v>0.2912187457340259</v>
      </c>
      <c r="CI16" s="47">
        <f>(IF(AND(D!$FC17&lt;180),D!$FG17-(D!$FE17/15),0))/24</f>
        <v>0.23245493246296792</v>
      </c>
      <c r="CJ16" s="119">
        <v>12</v>
      </c>
      <c r="CK16" s="47">
        <f>(IF(AND(D!FZ17&lt;180),D!GD17+(D!GB17/15-12),0))/24</f>
        <v>0.28456497426744631</v>
      </c>
      <c r="CL16" s="47">
        <f>(IF(AND(D!$FU17&lt;180),D!$GD17+(D!$FU17/15-12),0))/24</f>
        <v>0.2230335336727203</v>
      </c>
      <c r="CM16" s="47">
        <f>(IF(AND(D!$FN17&lt;180),D!$GD17+(D!$FN17/15-12),0))/24</f>
        <v>0.15497477453849337</v>
      </c>
      <c r="CN16" s="47">
        <f>D!GD17/24</f>
        <v>0.51349074074074075</v>
      </c>
      <c r="CO16" s="47">
        <f>(IF(AND(D!$FS17&lt;180),D!$GD17-(D!$FS17/15),0))/24</f>
        <v>0.31235494428189725</v>
      </c>
      <c r="CP16" s="47">
        <f>(IF(AND(D!$FU17&lt;180),D!$GD17-(D!$FU17/15),0))/24</f>
        <v>0.30394794780876117</v>
      </c>
      <c r="CQ16" s="47">
        <f>(IF(AND(D!$FZ17&lt;180),D!$GD17-(D!$GB17/15),0))/24</f>
        <v>0.24241650721403518</v>
      </c>
      <c r="CR16" s="119">
        <v>12</v>
      </c>
    </row>
    <row r="17" spans="1:96" ht="12.75" customHeight="1" x14ac:dyDescent="0.2">
      <c r="A17" s="47">
        <f>(IF(AND(D!FC234&lt;180),D!FG234+(D!FE234/15-12),0))/24</f>
        <v>0.27211378512919837</v>
      </c>
      <c r="B17" s="47">
        <f>(IF(AND(D!$EY234&lt;180),D!$FG234+(D!$EY234/15-12),0))/24</f>
        <v>0.20979541067189436</v>
      </c>
      <c r="C17" s="47">
        <f>(IF(AND(D!$ER234&lt;180),D!$FG234+(D!$ER234/15-12),0))/24</f>
        <v>0.14171622552209642</v>
      </c>
      <c r="D17" s="47">
        <f>D!FG234/24</f>
        <v>0.50378240740740743</v>
      </c>
      <c r="E17" s="47">
        <f>(IF(AND(D!$EW234&lt;180),D!$FG234-(D!$EW234/15),0))/24</f>
        <v>0.30632879228910509</v>
      </c>
      <c r="F17" s="47">
        <f>(IF(AND(D!$EY234&lt;180),D!$FG234-(D!$EY234/15),0))/24</f>
        <v>0.29776940414292041</v>
      </c>
      <c r="G17" s="47">
        <f>(IF(AND(D!$FC234&lt;180),D!$FG234-(D!$FE234/15),0))/24</f>
        <v>0.2354510296856164</v>
      </c>
      <c r="H17" s="122">
        <v>13</v>
      </c>
      <c r="I17" s="47">
        <f>(IF(AND(D!FZ234&lt;180),D!GD234+(D!GB234/15-12),0))/24</f>
        <v>0.27425557217281116</v>
      </c>
      <c r="J17" s="47">
        <f>(IF(AND(D!$FU234&lt;180),D!$GD234+(D!$FU234/15-12),0))/24</f>
        <v>0.21420688262393262</v>
      </c>
      <c r="K17" s="47">
        <f>(IF(AND(D!$FN234&lt;180),D!$GD234+(D!$FN234/15-12),0))/24</f>
        <v>0.1460513634178732</v>
      </c>
      <c r="L17" s="47">
        <f>D!GD234/24</f>
        <v>0.49690740740740741</v>
      </c>
      <c r="M17" s="47">
        <f>(IF(AND(D!$FS234&lt;180),D!$GD234-(D!$FS234/15),0))/24</f>
        <v>0.28772270857936078</v>
      </c>
      <c r="N17" s="47">
        <f>(IF(AND(D!$FU234&lt;180),D!$GD234-(D!$FU234/15),0))/24</f>
        <v>0.27960793219088226</v>
      </c>
      <c r="O17" s="47">
        <f>(IF(AND(D!$FZ234&lt;180),D!$GD234-(D!$GB234/15),0))/24</f>
        <v>0.21955924264200369</v>
      </c>
      <c r="P17" s="119">
        <v>13</v>
      </c>
      <c r="Q17" s="47">
        <f>(IF(AND(D!FC192&lt;180),D!FG192+(D!FE192/15-12),0))/24</f>
        <v>0.29387204908595682</v>
      </c>
      <c r="R17" s="47">
        <f>(IF(AND(D!$EY192&lt;180),D!$FG192+(D!$EY192/15-12),0))/24</f>
        <v>0.23594571945887113</v>
      </c>
      <c r="S17" s="47">
        <f>(IF(AND(D!$ER192&lt;180),D!$FG192+(D!$ER192/15-12),0))/24</f>
        <v>0.16628700336226823</v>
      </c>
      <c r="T17" s="47">
        <f>D!FG192/24</f>
        <v>0.49824074074074076</v>
      </c>
      <c r="U17" s="47">
        <f>(IF(AND(D!$EW192&lt;180),D!$FG192-(D!$EW192/15),0))/24</f>
        <v>0.26815722387337704</v>
      </c>
      <c r="V17" s="47">
        <f>(IF(AND(D!$EY192&lt;180),D!$FG192-(D!$EY192/15),0))/24</f>
        <v>0.26053576202261036</v>
      </c>
      <c r="W17" s="47">
        <f>(IF(AND(D!$FC192&lt;180),D!$FG192-(D!$FE192/15),0))/24</f>
        <v>0.20260943239552473</v>
      </c>
      <c r="X17" s="119">
        <v>13</v>
      </c>
      <c r="Y17" s="47">
        <f>(IF(AND(D!FZ192&lt;180),D!GD192+(D!GB192/15-12),0))/24</f>
        <v>0.32366409541448499</v>
      </c>
      <c r="Z17" s="47">
        <f>(IF(AND(D!$FU192&lt;180),D!$GD192+(D!$FU192/15-12),0))/24</f>
        <v>0.26469955496637732</v>
      </c>
      <c r="AA17" s="47">
        <f>(IF(AND(D!$FN192&lt;180),D!$GD192+(D!$FN192/15-12),0))/24</f>
        <v>0.19068384397704027</v>
      </c>
      <c r="AB17" s="47">
        <f>D!GD192/24</f>
        <v>0.50499074074074068</v>
      </c>
      <c r="AC17" s="47">
        <f>(IF(AND(D!$FS192&lt;180),D!$GD192-(D!$FS192/15),0))/24</f>
        <v>0.25281243796621561</v>
      </c>
      <c r="AD17" s="47">
        <f>(IF(AND(D!$FU192&lt;180),D!$GD192-(D!$FU192/15),0))/24</f>
        <v>0.24528192651510414</v>
      </c>
      <c r="AE17" s="47">
        <f>(IF(AND(D!$FZ192&lt;180),D!$GD192-(D!$GB192/15),0))/24</f>
        <v>0.18631738606699644</v>
      </c>
      <c r="AF17" s="119">
        <v>13</v>
      </c>
      <c r="AG17" s="47">
        <f>(IF(AND(D!FC150&lt;180),D!FG150+(D!FE150/15-12),0))/24</f>
        <v>0.35649110669986106</v>
      </c>
      <c r="AH17" s="47">
        <f>(IF(AND(D!$EY150&lt;180),D!$FG150+(D!$EY150/15-12),0))/24</f>
        <v>0.29248688007973822</v>
      </c>
      <c r="AI17" s="47">
        <f>(IF(AND(D!$ER150&lt;180),D!$FG150+(D!$ER150/15-12),0))/24</f>
        <v>0.21088733947890195</v>
      </c>
      <c r="AJ17" s="47">
        <f>D!FG150/24</f>
        <v>0.51124074074074077</v>
      </c>
      <c r="AK17" s="47">
        <f>(IF(AND(D!$EW150&lt;180),D!$FG150-(D!$EW150/15),0))/24</f>
        <v>0.23786851342800294</v>
      </c>
      <c r="AL17" s="47">
        <f>(IF(AND(D!$EY150&lt;180),D!$FG150-(D!$EY150/15),0))/24</f>
        <v>0.22999460140174341</v>
      </c>
      <c r="AM17" s="47">
        <f>(IF(AND(D!$FC150&lt;180),D!$FG150-(D!$FE150/15),0))/24</f>
        <v>0.16599037478162057</v>
      </c>
      <c r="AN17" s="119">
        <v>13</v>
      </c>
      <c r="AO17" s="47">
        <f>(IF(AND(D!FZ150&lt;180),D!GD150+(D!GB150/15-12),0))/24</f>
        <v>0.37987678437706845</v>
      </c>
      <c r="AP17" s="47">
        <f>(IF(AND(D!$FU150&lt;180),D!$GD150+(D!$FU150/15-12),0))/24</f>
        <v>0.30895375925342272</v>
      </c>
      <c r="AQ17" s="47">
        <f>(IF(AND(D!$FN150&lt;180),D!$GD150+(D!$FN150/15-12),0))/24</f>
        <v>0.21964198302368376</v>
      </c>
      <c r="AR17" s="47">
        <f>D!GD150/24</f>
        <v>0.51190740740740737</v>
      </c>
      <c r="AS17" s="47">
        <f>(IF(AND(D!$FS150&lt;180),D!$GD150-(D!$FS150/15),0))/24</f>
        <v>0.22324940521830136</v>
      </c>
      <c r="AT17" s="47">
        <f>(IF(AND(D!$FU150&lt;180),D!$GD150-(D!$FU150/15),0))/24</f>
        <v>0.21486105556139209</v>
      </c>
      <c r="AU17" s="47">
        <f>(IF(AND(D!$FZ150&lt;180),D!$GD150-(D!$GB150/15),0))/24</f>
        <v>0.14393803043774636</v>
      </c>
      <c r="AV17" s="119">
        <v>13</v>
      </c>
      <c r="AW17" s="47">
        <f>(IF(AND(D!FC109&lt;180),D!FG109+D!FE109/15-12,0))/24</f>
        <v>0.38136295534818476</v>
      </c>
      <c r="AX17" s="47">
        <f>(IF(AND(D!$EY109&lt;180),D!$FG109+(D!$EY109/15-12),0))/24</f>
        <v>0.30845634930889004</v>
      </c>
      <c r="AY17" s="47">
        <f>(IF(AND(D!$ER109&lt;180),D!$FG109+(D!$ER109/15-12),0))/24</f>
        <v>0.21722298317637237</v>
      </c>
      <c r="AZ17" s="47">
        <f>D!FG109/24</f>
        <v>0.50794907407407408</v>
      </c>
      <c r="BA17" s="47">
        <f>(IF(AND(D!$EW109&lt;180),D!$FG109-(D!$EW109/15),0))/24</f>
        <v>0.21597188731062855</v>
      </c>
      <c r="BB17" s="47">
        <f>(IF(AND(D!$EY109&lt;180),D!$FG109-(D!$EY109/15),0))/24</f>
        <v>0.2074417988392582</v>
      </c>
      <c r="BC17" s="47">
        <f>(IF(AND(D!$FC109&lt;180),D!$FG109-(D!$FE109/15),0))/24</f>
        <v>0.13453519279996348</v>
      </c>
      <c r="BD17" s="119">
        <v>13</v>
      </c>
      <c r="BE17" s="47">
        <f>(IF(AND(D!FZ109&lt;180),D!GD109+(D!GB109/15-12),0))/24</f>
        <v>0.36228737344981937</v>
      </c>
      <c r="BF17" s="47">
        <f>(IF(AND(D!$FU109&lt;180),D!$GD109+(D!$FU109/15-12),0))/24</f>
        <v>0.29499426038121235</v>
      </c>
      <c r="BG17" s="47">
        <f>(IF(AND(D!$FN109&lt;180),D!$GD109+(D!$FN109/15-12),0))/24</f>
        <v>0.20950343693546944</v>
      </c>
      <c r="BH17" s="47">
        <f>D!GD109/24</f>
        <v>0.50532407407407398</v>
      </c>
      <c r="BI17" s="47">
        <f>(IF(AND(D!$FS109&lt;180),D!$GD109-(D!$FS109/15),0))/24</f>
        <v>0.22377490027786126</v>
      </c>
      <c r="BJ17" s="47">
        <f>(IF(AND(D!$FU109&lt;180),D!$GD109-(D!$FU109/15),0))/24</f>
        <v>0.2156538877669357</v>
      </c>
      <c r="BK17" s="47">
        <f>(IF(AND(D!$FZ109&lt;180),D!$GD109-(D!$GB109/15),0))/24</f>
        <v>0.14836077469832865</v>
      </c>
      <c r="BL17" s="119">
        <v>13</v>
      </c>
      <c r="BM17" s="47">
        <f>(IF(AND(D!FC63&lt;180),D!FG63+(D!FE63/15-12),0))/24</f>
        <v>0.33955900671090095</v>
      </c>
      <c r="BN17" s="47">
        <f>(IF(AND(D!$EY63&lt;180),D!$FG63+(D!$EY63/15-12),0))/24</f>
        <v>0.27862937040766983</v>
      </c>
      <c r="BO17" s="47">
        <f>(IF(AND(D!$ER63&lt;180),D!$FG63+(D!$ER63/15-12),0))/24</f>
        <v>0.20125054054096667</v>
      </c>
      <c r="BP17" s="47">
        <f>D!FG63/24</f>
        <v>0.50815740740740745</v>
      </c>
      <c r="BQ17" s="47">
        <f>(IF(AND(D!$EW63&lt;180),D!$FG63-(D!$EW63/15),0))/24</f>
        <v>0.24533509512662197</v>
      </c>
      <c r="BR17" s="47">
        <f>(IF(AND(D!$EY63&lt;180),D!$FG63-(D!$EY63/15),0))/24</f>
        <v>0.23768544440714501</v>
      </c>
      <c r="BS17" s="47">
        <f>(IF(AND(D!$FC63&lt;180),D!$FG63-(D!$FE63/15),0))/24</f>
        <v>0.17675580810391386</v>
      </c>
      <c r="BT17" s="119">
        <v>13</v>
      </c>
      <c r="BU17" s="47">
        <f>(IF(AND(D!FZ63&lt;180),D!GD63+D!GB63/15-12,0))/24</f>
        <v>0.32044338134355499</v>
      </c>
      <c r="BV17" s="47">
        <f>(IF(AND(D!$EY63&lt;180),D!GD63+(D!FU63/15-12),0))/24</f>
        <v>0.2619160912857964</v>
      </c>
      <c r="BW17" s="47">
        <f>(IF(AND(D!$FN63&lt;180),D!GD63+(D!FN63/15-12),0))/24</f>
        <v>0.19070462898710819</v>
      </c>
      <c r="BX17" s="47">
        <f>D!GD63/24</f>
        <v>0.51436574074074082</v>
      </c>
      <c r="BY17" s="47">
        <f>(IF(AND(D!FS63&lt;180),D!GD63-(D!FS63/15),0))/24</f>
        <v>0.27434004545653223</v>
      </c>
      <c r="BZ17" s="47">
        <f>(IF(AND(D!FU63&lt;180),D!GD63-(D!FU63/15),0))/24</f>
        <v>0.26681539019568518</v>
      </c>
      <c r="CA17" s="47">
        <f>(IF(AND(D!$FC63&lt;180),D!GD63-(D!GB63/15),0))/24</f>
        <v>0.20828810013792651</v>
      </c>
      <c r="CB17" s="119">
        <v>13</v>
      </c>
      <c r="CC17" s="47">
        <f>(IF(AND(D!$FC18&lt;180),D!$FG18+D!$FE18/15-12,0))/24</f>
        <v>0.30341897040907401</v>
      </c>
      <c r="CD17" s="47">
        <f>(IF(AND(D!$EY18&lt;180),D!FG18+(D!EY18/15-12),0))/24</f>
        <v>0.24472916482575136</v>
      </c>
      <c r="CE17" s="47">
        <f>(IF(AND(D!$ER18&lt;180),D!FG18+(D!ER18/15-12),0))/24</f>
        <v>0.17610747152521725</v>
      </c>
      <c r="CF17" s="47">
        <f>D!FG18/24</f>
        <v>0.51761574074074079</v>
      </c>
      <c r="CG17" s="47">
        <f>(IF(AND(D!EW18&lt;180),D!FG18-(D!EW18/15),0))/24</f>
        <v>0.29833032307744739</v>
      </c>
      <c r="CH17" s="47">
        <f>(IF(AND(D!EY18&lt;180),D!FG18-(D!EY18/15),0))/24</f>
        <v>0.29050231665573018</v>
      </c>
      <c r="CI17" s="47">
        <f>(IF(AND(D!$FC18&lt;180),D!$FG18-(D!$FE18/15),0))/24</f>
        <v>0.23181251107240755</v>
      </c>
      <c r="CJ17" s="119">
        <v>13</v>
      </c>
      <c r="CK17" s="47">
        <f>(IF(AND(D!FZ18&lt;180),D!GD18+(D!GB18/15-12),0))/24</f>
        <v>0.28515157315332562</v>
      </c>
      <c r="CL17" s="47">
        <f>(IF(AND(D!$FU18&lt;180),D!$GD18+(D!$FU18/15-12),0))/24</f>
        <v>0.22369956983679426</v>
      </c>
      <c r="CM17" s="47">
        <f>(IF(AND(D!$FN18&lt;180),D!$GD18+(D!$FN18/15-12),0))/24</f>
        <v>0.15564080681098499</v>
      </c>
      <c r="CN17" s="47">
        <f>D!GD18/24</f>
        <v>0.51378240740740744</v>
      </c>
      <c r="CO17" s="47">
        <f>(IF(AND(D!$FS18&lt;180),D!$GD18-(D!$FS18/15),0))/24</f>
        <v>0.31225679524753253</v>
      </c>
      <c r="CP17" s="47">
        <f>(IF(AND(D!$FU18&lt;180),D!$GD18-(D!$FU18/15),0))/24</f>
        <v>0.3038652449780207</v>
      </c>
      <c r="CQ17" s="47">
        <f>(IF(AND(D!$FZ18&lt;180),D!$GD18-(D!$GB18/15),0))/24</f>
        <v>0.24241324166148934</v>
      </c>
      <c r="CR17" s="119">
        <v>13</v>
      </c>
    </row>
    <row r="18" spans="1:96" ht="12.75" customHeight="1" x14ac:dyDescent="0.2">
      <c r="A18" s="47">
        <f>(IF(AND(D!FC235&lt;180),D!FG235+(D!FE235/15-12),0))/24</f>
        <v>0.27234083761030886</v>
      </c>
      <c r="B18" s="47">
        <f>(IF(AND(D!$EY235&lt;180),D!$FG235+(D!$EY235/15-12),0))/24</f>
        <v>0.20999019143969566</v>
      </c>
      <c r="C18" s="47">
        <f>(IF(AND(D!$ER235&lt;180),D!$FG235+(D!$ER235/15-12),0))/24</f>
        <v>0.14190948697556646</v>
      </c>
      <c r="D18" s="47">
        <f>D!FG235/24</f>
        <v>0.50411574074074073</v>
      </c>
      <c r="E18" s="47">
        <f>(IF(AND(D!$EW235&lt;180),D!$FG235-(D!$EW235/15),0))/24</f>
        <v>0.30680691004144861</v>
      </c>
      <c r="F18" s="47">
        <f>(IF(AND(D!$EY235&lt;180),D!$FG235-(D!$EY235/15),0))/24</f>
        <v>0.29824129004178573</v>
      </c>
      <c r="G18" s="47">
        <f>(IF(AND(D!$FC235&lt;180),D!$FG235-(D!$FE235/15),0))/24</f>
        <v>0.23589064387117251</v>
      </c>
      <c r="H18" s="122">
        <v>14</v>
      </c>
      <c r="I18" s="47">
        <f>(IF(AND(D!FZ235&lt;180),D!GD235+(D!GB235/15-12),0))/24</f>
        <v>0.27387951106412151</v>
      </c>
      <c r="J18" s="47">
        <f>(IF(AND(D!$FU235&lt;180),D!$GD235+(D!$FU235/15-12),0))/24</f>
        <v>0.21373658570340756</v>
      </c>
      <c r="K18" s="47">
        <f>(IF(AND(D!$FN235&lt;180),D!$GD235+(D!$FN235/15-12),0))/24</f>
        <v>0.1455951940162917</v>
      </c>
      <c r="L18" s="47">
        <f>D!GD235/24</f>
        <v>0.49699074074074073</v>
      </c>
      <c r="M18" s="47">
        <f>(IF(AND(D!$FS235&lt;180),D!$GD235-(D!$FS235/15),0))/24</f>
        <v>0.28837860103008989</v>
      </c>
      <c r="N18" s="47">
        <f>(IF(AND(D!$FU235&lt;180),D!$GD235-(D!$FU235/15),0))/24</f>
        <v>0.28024489577807388</v>
      </c>
      <c r="O18" s="47">
        <f>(IF(AND(D!$FZ235&lt;180),D!$GD235-(D!$GB235/15),0))/24</f>
        <v>0.22010197041735993</v>
      </c>
      <c r="P18" s="119">
        <v>14</v>
      </c>
      <c r="Q18" s="47">
        <f>(IF(AND(D!FC193&lt;180),D!FG193+(D!FE193/15-12),0))/24</f>
        <v>0.29301353779354872</v>
      </c>
      <c r="R18" s="47">
        <f>(IF(AND(D!$EY193&lt;180),D!$FG193+(D!$EY193/15-12),0))/24</f>
        <v>0.2350597560281518</v>
      </c>
      <c r="S18" s="47">
        <f>(IF(AND(D!$ER193&lt;180),D!$FG193+(D!$ER193/15-12),0))/24</f>
        <v>0.16549120951566618</v>
      </c>
      <c r="T18" s="47">
        <f>D!FG193/24</f>
        <v>0.49807407407407406</v>
      </c>
      <c r="U18" s="47">
        <f>(IF(AND(D!$EW193&lt;180),D!$FG193-(D!$EW193/15),0))/24</f>
        <v>0.26872051377860434</v>
      </c>
      <c r="V18" s="47">
        <f>(IF(AND(D!$EY193&lt;180),D!$FG193-(D!$EY193/15),0))/24</f>
        <v>0.26108839211999629</v>
      </c>
      <c r="W18" s="47">
        <f>(IF(AND(D!$FC193&lt;180),D!$FG193-(D!$FE193/15),0))/24</f>
        <v>0.20313461035459934</v>
      </c>
      <c r="X18" s="119">
        <v>14</v>
      </c>
      <c r="Y18" s="47">
        <f>(IF(AND(D!FZ193&lt;180),D!GD193+(D!GB193/15-12),0))/24</f>
        <v>0.32258633244029161</v>
      </c>
      <c r="Z18" s="47">
        <f>(IF(AND(D!$FU193&lt;180),D!$GD193+(D!$FU193/15-12),0))/24</f>
        <v>0.2637183499364405</v>
      </c>
      <c r="AA18" s="47">
        <f>(IF(AND(D!$FN193&lt;180),D!$GD193+(D!$FN193/15-12),0))/24</f>
        <v>0.18990057415154848</v>
      </c>
      <c r="AB18" s="47">
        <f>D!GD193/24</f>
        <v>0.50474074074074071</v>
      </c>
      <c r="AC18" s="47">
        <f>(IF(AND(D!$FS193&lt;180),D!$GD193-(D!$FS193/15),0))/24</f>
        <v>0.25328940725502047</v>
      </c>
      <c r="AD18" s="47">
        <f>(IF(AND(D!$FU193&lt;180),D!$GD193-(D!$FU193/15),0))/24</f>
        <v>0.24576313154504092</v>
      </c>
      <c r="AE18" s="47">
        <f>(IF(AND(D!$FZ193&lt;180),D!$GD193-(D!$GB193/15),0))/24</f>
        <v>0.18689514904118984</v>
      </c>
      <c r="AF18" s="119">
        <v>14</v>
      </c>
      <c r="AG18" s="47">
        <f>(IF(AND(D!FC151&lt;180),D!FG151+(D!FE151/15-12),0))/24</f>
        <v>0.35551190575328095</v>
      </c>
      <c r="AH18" s="47">
        <f>(IF(AND(D!$EY151&lt;180),D!$FG151+(D!$EY151/15-12),0))/24</f>
        <v>0.2917235409349116</v>
      </c>
      <c r="AI18" s="47">
        <f>(IF(AND(D!$ER151&lt;180),D!$FG151+(D!$ER151/15-12),0))/24</f>
        <v>0.21039787782768901</v>
      </c>
      <c r="AJ18" s="47">
        <f>D!FG151/24</f>
        <v>0.51111574074074084</v>
      </c>
      <c r="AK18" s="47">
        <f>(IF(AND(D!$EW151&lt;180),D!$FG151-(D!$EW151/15),0))/24</f>
        <v>0.23836567878575574</v>
      </c>
      <c r="AL18" s="47">
        <f>(IF(AND(D!$EY151&lt;180),D!$FG151-(D!$EY151/15),0))/24</f>
        <v>0.23050794054657001</v>
      </c>
      <c r="AM18" s="47">
        <f>(IF(AND(D!$FC151&lt;180),D!$FG151-(D!$FE151/15),0))/24</f>
        <v>0.16671957572820065</v>
      </c>
      <c r="AN18" s="119">
        <v>14</v>
      </c>
      <c r="AO18" s="47">
        <f>(IF(AND(D!FZ151&lt;180),D!GD151+(D!GB151/15-12),0))/24</f>
        <v>0.37942049206879941</v>
      </c>
      <c r="AP18" s="47">
        <f>(IF(AND(D!$FU151&lt;180),D!$GD151+(D!$FU151/15-12),0))/24</f>
        <v>0.30868733514614932</v>
      </c>
      <c r="AQ18" s="47">
        <f>(IF(AND(D!$FN151&lt;180),D!$GD151+(D!$FN151/15-12),0))/24</f>
        <v>0.21956524109949835</v>
      </c>
      <c r="AR18" s="47">
        <f>D!GD151/24</f>
        <v>0.51199074074074069</v>
      </c>
      <c r="AS18" s="47">
        <f>(IF(AND(D!$FS151&lt;180),D!$GD151-(D!$FS151/15),0))/24</f>
        <v>0.22366875068240022</v>
      </c>
      <c r="AT18" s="47">
        <f>(IF(AND(D!$FU151&lt;180),D!$GD151-(D!$FU151/15),0))/24</f>
        <v>0.21529414633533206</v>
      </c>
      <c r="AU18" s="47">
        <f>(IF(AND(D!$FZ151&lt;180),D!$GD151-(D!$GB151/15),0))/24</f>
        <v>0.14456098941268195</v>
      </c>
      <c r="AV18" s="119">
        <v>14</v>
      </c>
      <c r="AW18" s="47">
        <f>(IF(AND(D!FC110&lt;180),D!FG110+D!FE110/15-12,0))/24</f>
        <v>0.3816755177681837</v>
      </c>
      <c r="AX18" s="47">
        <f>(IF(AND(D!$EY110&lt;180),D!$FG110+(D!$EY110/15-12),0))/24</f>
        <v>0.30869838017443968</v>
      </c>
      <c r="AY18" s="47">
        <f>(IF(AND(D!$ER110&lt;180),D!$FG110+(D!$ER110/15-12),0))/24</f>
        <v>0.21739863040244209</v>
      </c>
      <c r="AZ18" s="47">
        <f>D!FG110/24</f>
        <v>0.50807407407407412</v>
      </c>
      <c r="BA18" s="47">
        <f>(IF(AND(D!$EW110&lt;180),D!$FG110-(D!$EW110/15),0))/24</f>
        <v>0.21598483110951094</v>
      </c>
      <c r="BB18" s="47">
        <f>(IF(AND(D!$EY110&lt;180),D!$FG110-(D!$EY110/15),0))/24</f>
        <v>0.20744976797370854</v>
      </c>
      <c r="BC18" s="47">
        <f>(IF(AND(D!$FC110&lt;180),D!$FG110-(D!$FE110/15),0))/24</f>
        <v>0.13447263037996451</v>
      </c>
      <c r="BD18" s="119">
        <v>14</v>
      </c>
      <c r="BE18" s="47">
        <f>(IF(AND(D!FZ110&lt;180),D!GD110+(D!GB110/15-12),0))/24</f>
        <v>0.36305576053003991</v>
      </c>
      <c r="BF18" s="47">
        <f>(IF(AND(D!$FU110&lt;180),D!$GD110+(D!$FU110/15-12),0))/24</f>
        <v>0.29552593288314238</v>
      </c>
      <c r="BG18" s="47">
        <f>(IF(AND(D!$FN110&lt;180),D!$GD110+(D!$FN110/15-12),0))/24</f>
        <v>0.20977243741248586</v>
      </c>
      <c r="BH18" s="47">
        <f>D!GD110/24</f>
        <v>0.50532407407407398</v>
      </c>
      <c r="BI18" s="47">
        <f>(IF(AND(D!$FS110&lt;180),D!$GD110-(D!$FS110/15),0))/24</f>
        <v>0.22326091170128248</v>
      </c>
      <c r="BJ18" s="47">
        <f>(IF(AND(D!$FU110&lt;180),D!$GD110-(D!$FU110/15),0))/24</f>
        <v>0.21512221526500566</v>
      </c>
      <c r="BK18" s="47">
        <f>(IF(AND(D!$FZ110&lt;180),D!$GD110-(D!$GB110/15),0))/24</f>
        <v>0.14759238761810814</v>
      </c>
      <c r="BL18" s="119">
        <v>14</v>
      </c>
      <c r="BM18" s="47">
        <f>(IF(AND(D!FC64&lt;180),D!FG64+(D!FE64/15-12),0))/24</f>
        <v>0.34027198057978669</v>
      </c>
      <c r="BN18" s="47">
        <f>(IF(AND(D!$EY64&lt;180),D!$FG64+(D!$EY64/15-12),0))/24</f>
        <v>0.27917486848745898</v>
      </c>
      <c r="BO18" s="47">
        <f>(IF(AND(D!$ER64&lt;180),D!$FG64+(D!$ER64/15-12),0))/24</f>
        <v>0.20154350198826432</v>
      </c>
      <c r="BP18" s="47">
        <f>D!FG64/24</f>
        <v>0.50799074074074069</v>
      </c>
      <c r="BQ18" s="47">
        <f>(IF(AND(D!$EW64&lt;180),D!$FG64-(D!$EW64/15),0))/24</f>
        <v>0.2444678695616411</v>
      </c>
      <c r="BR18" s="47">
        <f>(IF(AND(D!$EY64&lt;180),D!$FG64-(D!$EY64/15),0))/24</f>
        <v>0.23680661299402239</v>
      </c>
      <c r="BS18" s="47">
        <f>(IF(AND(D!$FC64&lt;180),D!$FG64-(D!$FE64/15),0))/24</f>
        <v>0.17570950090169465</v>
      </c>
      <c r="BT18" s="119">
        <v>14</v>
      </c>
      <c r="BU18" s="47">
        <f>(IF(AND(D!FZ64&lt;180),D!GD64+D!GB64/15-12,0))/24</f>
        <v>0.32098409397732891</v>
      </c>
      <c r="BV18" s="47">
        <f>(IF(AND(D!$EY64&lt;180),D!GD64+(D!FU64/15-12),0))/24</f>
        <v>0.26245740973838866</v>
      </c>
      <c r="BW18" s="47">
        <f>(IF(AND(D!$FN64&lt;180),D!GD64+(D!FN64/15-12),0))/24</f>
        <v>0.19110230199922609</v>
      </c>
      <c r="BX18" s="47">
        <f>D!GD64/24</f>
        <v>0.51415740740740734</v>
      </c>
      <c r="BY18" s="47">
        <f>(IF(AND(D!FS64&lt;180),D!GD64-(D!FS64/15),0))/24</f>
        <v>0.27337842731455658</v>
      </c>
      <c r="BZ18" s="47">
        <f>(IF(AND(D!FU64&lt;180),D!GD64-(D!FU64/15),0))/24</f>
        <v>0.26585740507642602</v>
      </c>
      <c r="CA18" s="47">
        <f>(IF(AND(D!$FC64&lt;180),D!GD64-(D!GB64/15),0))/24</f>
        <v>0.20733072083748583</v>
      </c>
      <c r="CB18" s="119">
        <v>14</v>
      </c>
      <c r="CC18" s="47">
        <f>(IF(AND(D!$FC19&lt;180),D!$FG19+D!$FE19/15-12,0))/24</f>
        <v>0.30402791977709365</v>
      </c>
      <c r="CD18" s="47">
        <f>(IF(AND(D!$EY19&lt;180),D!FG19+(D!EY19/15-12),0))/24</f>
        <v>0.24540976909501835</v>
      </c>
      <c r="CE18" s="47">
        <f>(IF(AND(D!$ER19&lt;180),D!FG19+(D!ER19/15-12),0))/24</f>
        <v>0.17673925038825641</v>
      </c>
      <c r="CF18" s="47">
        <f>D!FG19/24</f>
        <v>0.51761574074074079</v>
      </c>
      <c r="CG18" s="47">
        <f>(IF(AND(D!EW19&lt;180),D!FG19-(D!EW19/15),0))/24</f>
        <v>0.29763324187058388</v>
      </c>
      <c r="CH18" s="47">
        <f>(IF(AND(D!EY19&lt;180),D!FG19-(D!EY19/15),0))/24</f>
        <v>0.28982171238646315</v>
      </c>
      <c r="CI18" s="47">
        <f>(IF(AND(D!$FC19&lt;180),D!$FG19-(D!$FE19/15),0))/24</f>
        <v>0.23120356170438783</v>
      </c>
      <c r="CJ18" s="119">
        <v>14</v>
      </c>
      <c r="CK18" s="47">
        <f>(IF(AND(D!FZ19&lt;180),D!GD19+(D!GB19/15-12),0))/24</f>
        <v>0.28571057711289038</v>
      </c>
      <c r="CL18" s="47">
        <f>(IF(AND(D!$FU19&lt;180),D!$GD19+(D!$FU19/15-12),0))/24</f>
        <v>0.2243407408384486</v>
      </c>
      <c r="CM18" s="47">
        <f>(IF(AND(D!$FN19&lt;180),D!$GD19+(D!$FN19/15-12),0))/24</f>
        <v>0.15628150584628533</v>
      </c>
      <c r="CN18" s="47">
        <f>D!GD19/24</f>
        <v>0.5140324074074073</v>
      </c>
      <c r="CO18" s="47">
        <f>(IF(AND(D!$FS19&lt;180),D!$GD19-(D!$FS19/15),0))/24</f>
        <v>0.31209963104634053</v>
      </c>
      <c r="CP18" s="47">
        <f>(IF(AND(D!$FU19&lt;180),D!$GD19-(D!$FU19/15),0))/24</f>
        <v>0.30372407397636608</v>
      </c>
      <c r="CQ18" s="47">
        <f>(IF(AND(D!$FZ19&lt;180),D!$GD19-(D!$GB19/15),0))/24</f>
        <v>0.2423542377019243</v>
      </c>
      <c r="CR18" s="119">
        <v>14</v>
      </c>
    </row>
    <row r="19" spans="1:96" ht="12.75" customHeight="1" x14ac:dyDescent="0.2">
      <c r="A19" s="47">
        <f>(IF(AND(D!FC236&lt;180),D!FG236+(D!FE236/15-12),0))/24</f>
        <v>0.27258027637268717</v>
      </c>
      <c r="B19" s="47">
        <f>(IF(AND(D!$EY236&lt;180),D!$FG236+(D!$EY236/15-12),0))/24</f>
        <v>0.21020100738107617</v>
      </c>
      <c r="C19" s="47">
        <f>(IF(AND(D!$ER236&lt;180),D!$FG236+(D!$ER236/15-12),0))/24</f>
        <v>0.14211891647392458</v>
      </c>
      <c r="D19" s="47">
        <f>D!FG236/24</f>
        <v>0.50444907407407413</v>
      </c>
      <c r="E19" s="47">
        <f>(IF(AND(D!$EW236&lt;180),D!$FG236-(D!$EW236/15),0))/24</f>
        <v>0.3072682871884177</v>
      </c>
      <c r="F19" s="47">
        <f>(IF(AND(D!$EY236&lt;180),D!$FG236-(D!$EY236/15),0))/24</f>
        <v>0.2986971407670721</v>
      </c>
      <c r="G19" s="47">
        <f>(IF(AND(D!$FC236&lt;180),D!$FG236-(D!$FE236/15),0))/24</f>
        <v>0.23631787177546112</v>
      </c>
      <c r="H19" s="122">
        <v>15</v>
      </c>
      <c r="I19" s="47">
        <f>(IF(AND(D!FZ236&lt;180),D!GD236+(D!GB236/15-12),0))/24</f>
        <v>0.27355233714580335</v>
      </c>
      <c r="J19" s="47">
        <f>(IF(AND(D!$FU236&lt;180),D!$GD236+(D!$FU236/15-12),0))/24</f>
        <v>0.21331450514792225</v>
      </c>
      <c r="K19" s="47">
        <f>(IF(AND(D!$FN236&lt;180),D!$GD236+(D!$FN236/15-12),0))/24</f>
        <v>0.14518591184822408</v>
      </c>
      <c r="L19" s="47">
        <f>D!GD236/24</f>
        <v>0.49711574074074072</v>
      </c>
      <c r="M19" s="47">
        <f>(IF(AND(D!$FS236&lt;180),D!$GD236-(D!$FS236/15),0))/24</f>
        <v>0.28906967652881699</v>
      </c>
      <c r="N19" s="47">
        <f>(IF(AND(D!$FU236&lt;180),D!$GD236-(D!$FU236/15),0))/24</f>
        <v>0.28091697633355922</v>
      </c>
      <c r="O19" s="47">
        <f>(IF(AND(D!$FZ236&lt;180),D!$GD236-(D!$GB236/15),0))/24</f>
        <v>0.22067914433567812</v>
      </c>
      <c r="P19" s="119">
        <v>15</v>
      </c>
      <c r="Q19" s="47">
        <f>(IF(AND(D!FC194&lt;180),D!FG194+(D!FE194/15-12),0))/24</f>
        <v>0.29216093244837993</v>
      </c>
      <c r="R19" s="47">
        <f>(IF(AND(D!$EY194&lt;180),D!$FG194+(D!$EY194/15-12),0))/24</f>
        <v>0.23417616229022994</v>
      </c>
      <c r="S19" s="47">
        <f>(IF(AND(D!$ER194&lt;180),D!$FG194+(D!$ER194/15-12),0))/24</f>
        <v>0.164694487482588</v>
      </c>
      <c r="T19" s="47">
        <f>D!FG194/24</f>
        <v>0.49790740740740747</v>
      </c>
      <c r="U19" s="47">
        <f>(IF(AND(D!$EW194&lt;180),D!$FG194-(D!$EW194/15),0))/24</f>
        <v>0.26928188619690768</v>
      </c>
      <c r="V19" s="47">
        <f>(IF(AND(D!$EY194&lt;180),D!$FG194-(D!$EY194/15),0))/24</f>
        <v>0.26163865252458501</v>
      </c>
      <c r="W19" s="47">
        <f>(IF(AND(D!$FC194&lt;180),D!$FG194-(D!$FE194/15),0))/24</f>
        <v>0.203653882366435</v>
      </c>
      <c r="X19" s="119">
        <v>15</v>
      </c>
      <c r="Y19" s="47">
        <f>(IF(AND(D!FZ194&lt;180),D!GD194+(D!GB194/15-12),0))/24</f>
        <v>0.32150978527781243</v>
      </c>
      <c r="Z19" s="47">
        <f>(IF(AND(D!$FU194&lt;180),D!$GD194+(D!$FU194/15-12),0))/24</f>
        <v>0.26273420295301814</v>
      </c>
      <c r="AA19" s="47">
        <f>(IF(AND(D!$FN194&lt;180),D!$GD194+(D!$FN194/15-12),0))/24</f>
        <v>0.18911130851434466</v>
      </c>
      <c r="AB19" s="47">
        <f>D!GD194/24</f>
        <v>0.50449074074074074</v>
      </c>
      <c r="AC19" s="47">
        <f>(IF(AND(D!$FS194&lt;180),D!$GD194-(D!$FS194/15),0))/24</f>
        <v>0.2537697988308581</v>
      </c>
      <c r="AD19" s="47">
        <f>(IF(AND(D!$FU194&lt;180),D!$GD194-(D!$FU194/15),0))/24</f>
        <v>0.24624727852846326</v>
      </c>
      <c r="AE19" s="47">
        <f>(IF(AND(D!$FZ194&lt;180),D!$GD194-(D!$GB194/15),0))/24</f>
        <v>0.18747169620366896</v>
      </c>
      <c r="AF19" s="119">
        <v>15</v>
      </c>
      <c r="AG19" s="47">
        <f>(IF(AND(D!FC152&lt;180),D!FG152+(D!FE152/15-12),0))/24</f>
        <v>0.35449034875439217</v>
      </c>
      <c r="AH19" s="47">
        <f>(IF(AND(D!$EY152&lt;180),D!$FG152+(D!$EY152/15-12),0))/24</f>
        <v>0.29091466912982805</v>
      </c>
      <c r="AI19" s="47">
        <f>(IF(AND(D!$ER152&lt;180),D!$FG152+(D!$ER152/15-12),0))/24</f>
        <v>0.2098615305453988</v>
      </c>
      <c r="AJ19" s="47">
        <f>D!FG152/24</f>
        <v>0.51094907407407408</v>
      </c>
      <c r="AK19" s="47">
        <f>(IF(AND(D!$EW152&lt;180),D!$FG152-(D!$EW152/15),0))/24</f>
        <v>0.23882531017165756</v>
      </c>
      <c r="AL19" s="47">
        <f>(IF(AND(D!$EY152&lt;180),D!$FG152-(D!$EY152/15),0))/24</f>
        <v>0.23098347901832009</v>
      </c>
      <c r="AM19" s="47">
        <f>(IF(AND(D!$FC152&lt;180),D!$FG152-(D!$FE152/15),0))/24</f>
        <v>0.16740779939375602</v>
      </c>
      <c r="AN19" s="119">
        <v>15</v>
      </c>
      <c r="AO19" s="47">
        <f>(IF(AND(D!FZ152&lt;180),D!GD152+(D!GB152/15-12),0))/24</f>
        <v>0.37890113186791735</v>
      </c>
      <c r="AP19" s="47">
        <f>(IF(AND(D!$FU152&lt;180),D!$GD152+(D!$FU152/15-12),0))/24</f>
        <v>0.3083640820279881</v>
      </c>
      <c r="AQ19" s="47">
        <f>(IF(AND(D!$FN152&lt;180),D!$GD152+(D!$FN152/15-12),0))/24</f>
        <v>0.21943900234640823</v>
      </c>
      <c r="AR19" s="47">
        <f>D!GD152/24</f>
        <v>0.51203240740740741</v>
      </c>
      <c r="AS19" s="47">
        <f>(IF(AND(D!$FS152&lt;180),D!$GD152-(D!$FS152/15),0))/24</f>
        <v>0.22406110922520475</v>
      </c>
      <c r="AT19" s="47">
        <f>(IF(AND(D!$FU152&lt;180),D!$GD152-(D!$FU152/15),0))/24</f>
        <v>0.21570073278682669</v>
      </c>
      <c r="AU19" s="47">
        <f>(IF(AND(D!$FZ152&lt;180),D!$GD152-(D!$GB152/15),0))/24</f>
        <v>0.14516368294689749</v>
      </c>
      <c r="AV19" s="119">
        <v>15</v>
      </c>
      <c r="AW19" s="47">
        <f>(IF(AND(D!FC111&lt;180),D!FG111+D!FE111/15-12,0))/24</f>
        <v>0.38200712783967344</v>
      </c>
      <c r="AX19" s="47">
        <f>(IF(AND(D!$EY111&lt;180),D!$FG111+(D!$EY111/15-12),0))/24</f>
        <v>0.30896784364669483</v>
      </c>
      <c r="AY19" s="47">
        <f>(IF(AND(D!$ER111&lt;180),D!$FG111+(D!$ER111/15-12),0))/24</f>
        <v>0.21760970904669849</v>
      </c>
      <c r="AZ19" s="47">
        <f>D!FG111/24</f>
        <v>0.50824074074074066</v>
      </c>
      <c r="BA19" s="47">
        <f>(IF(AND(D!$EW111&lt;180),D!$FG111-(D!$EW111/15),0))/24</f>
        <v>0.21605308039433505</v>
      </c>
      <c r="BB19" s="47">
        <f>(IF(AND(D!$EY111&lt;180),D!$FG111-(D!$EY111/15),0))/24</f>
        <v>0.20751363783478657</v>
      </c>
      <c r="BC19" s="47">
        <f>(IF(AND(D!$FC111&lt;180),D!$FG111-(D!$FE111/15),0))/24</f>
        <v>0.13447435364180804</v>
      </c>
      <c r="BD19" s="119">
        <v>15</v>
      </c>
      <c r="BE19" s="47">
        <f>(IF(AND(D!FZ111&lt;180),D!GD111+(D!GB111/15-12),0))/24</f>
        <v>0.36381472119632324</v>
      </c>
      <c r="BF19" s="47">
        <f>(IF(AND(D!$FU111&lt;180),D!$GD111+(D!$FU111/15-12),0))/24</f>
        <v>0.29604859713645709</v>
      </c>
      <c r="BG19" s="47">
        <f>(IF(AND(D!$FN111&lt;180),D!$GD111+(D!$FN111/15-12),0))/24</f>
        <v>0.21003492972142357</v>
      </c>
      <c r="BH19" s="47">
        <f>D!GD111/24</f>
        <v>0.50532407407407398</v>
      </c>
      <c r="BI19" s="47">
        <f>(IF(AND(D!$FS111&lt;180),D!$GD111-(D!$FS111/15),0))/24</f>
        <v>0.22275587238608921</v>
      </c>
      <c r="BJ19" s="47">
        <f>(IF(AND(D!$FU111&lt;180),D!$GD111-(D!$FU111/15),0))/24</f>
        <v>0.21459955101169095</v>
      </c>
      <c r="BK19" s="47">
        <f>(IF(AND(D!$FZ111&lt;180),D!$GD111-(D!$GB111/15),0))/24</f>
        <v>0.14683342695182477</v>
      </c>
      <c r="BL19" s="119">
        <v>15</v>
      </c>
      <c r="BM19" s="47">
        <f>(IF(AND(D!FC65&lt;180),D!FG65+(D!FE65/15-12),0))/24</f>
        <v>0.34098250263633978</v>
      </c>
      <c r="BN19" s="47">
        <f>(IF(AND(D!$EY65&lt;180),D!$FG65+(D!$EY65/15-12),0))/24</f>
        <v>0.27971449529053088</v>
      </c>
      <c r="BO19" s="47">
        <f>(IF(AND(D!$ER65&lt;180),D!$FG65+(D!$ER65/15-12),0))/24</f>
        <v>0.2018289733091729</v>
      </c>
      <c r="BP19" s="47">
        <f>D!FG65/24</f>
        <v>0.50782407407407415</v>
      </c>
      <c r="BQ19" s="47">
        <f>(IF(AND(D!$EW65&lt;180),D!$FG65-(D!$EW65/15),0))/24</f>
        <v>0.24360687230864678</v>
      </c>
      <c r="BR19" s="47">
        <f>(IF(AND(D!$EY65&lt;180),D!$FG65-(D!$EY65/15),0))/24</f>
        <v>0.23593365285761736</v>
      </c>
      <c r="BS19" s="47">
        <f>(IF(AND(D!$FC65&lt;180),D!$FG65-(D!$FE65/15),0))/24</f>
        <v>0.17466564551180844</v>
      </c>
      <c r="BT19" s="119">
        <v>15</v>
      </c>
      <c r="BU19" s="47">
        <f>(IF(AND(D!FZ65&lt;180),D!GD65+D!GB65/15-12,0))/24</f>
        <v>0.32152733423680041</v>
      </c>
      <c r="BV19" s="47">
        <f>(IF(AND(D!$EY65&lt;180),D!GD65+(D!FU65/15-12),0))/24</f>
        <v>0.26299839532818525</v>
      </c>
      <c r="BW19" s="47">
        <f>(IF(AND(D!$FN65&lt;180),D!GD65+(D!FN65/15-12),0))/24</f>
        <v>0.19149597084278716</v>
      </c>
      <c r="BX19" s="47">
        <f>D!GD65/24</f>
        <v>0.51394907407407409</v>
      </c>
      <c r="BY19" s="47">
        <f>(IF(AND(D!FS65&lt;180),D!GD65-(D!FS65/15),0))/24</f>
        <v>0.2724176704322635</v>
      </c>
      <c r="BZ19" s="47">
        <f>(IF(AND(D!FU65&lt;180),D!GD65-(D!FU65/15),0))/24</f>
        <v>0.26489975281996286</v>
      </c>
      <c r="CA19" s="47">
        <f>(IF(AND(D!$FC65&lt;180),D!GD65-(D!GB65/15),0))/24</f>
        <v>0.20637081391134771</v>
      </c>
      <c r="CB19" s="119">
        <v>15</v>
      </c>
      <c r="CC19" s="47">
        <f>(IF(AND(D!$FC20&lt;180),D!$FG20+D!$FE20/15-12,0))/24</f>
        <v>0.30460168545831473</v>
      </c>
      <c r="CD19" s="47">
        <f>(IF(AND(D!$EY20&lt;180),D!FG20+(D!EY20/15-12),0))/24</f>
        <v>0.24605254427772316</v>
      </c>
      <c r="CE19" s="47">
        <f>(IF(AND(D!$ER20&lt;180),D!FG20+(D!ER20/15-12),0))/24</f>
        <v>0.17733059289176833</v>
      </c>
      <c r="CF19" s="47">
        <f>D!FG20/24</f>
        <v>0.51757407407407408</v>
      </c>
      <c r="CG19" s="47">
        <f>(IF(AND(D!EW20&lt;180),D!FG20-(D!EW20/15),0))/24</f>
        <v>0.29689100825409748</v>
      </c>
      <c r="CH19" s="47">
        <f>(IF(AND(D!EY20&lt;180),D!FG20-(D!EY20/15),0))/24</f>
        <v>0.28909560387042493</v>
      </c>
      <c r="CI19" s="47">
        <f>(IF(AND(D!$FC20&lt;180),D!$FG20-(D!$FE20/15),0))/24</f>
        <v>0.23054646268983336</v>
      </c>
      <c r="CJ19" s="119">
        <v>15</v>
      </c>
      <c r="CK19" s="47">
        <f>(IF(AND(D!FZ20&lt;180),D!GD20+(D!GB20/15-12),0))/24</f>
        <v>0.2862801221246935</v>
      </c>
      <c r="CL19" s="47">
        <f>(IF(AND(D!$FU20&lt;180),D!$GD20+(D!$FU20/15-12),0))/24</f>
        <v>0.22499412008579245</v>
      </c>
      <c r="CM19" s="47">
        <f>(IF(AND(D!$FN20&lt;180),D!$GD20+(D!$FN20/15-12),0))/24</f>
        <v>0.15693389084524054</v>
      </c>
      <c r="CN19" s="47">
        <f>D!GD20/24</f>
        <v>0.51428240740740738</v>
      </c>
      <c r="CO19" s="47">
        <f>(IF(AND(D!$FS20&lt;180),D!$GD20-(D!$FS20/15),0))/24</f>
        <v>0.31192991580620738</v>
      </c>
      <c r="CP19" s="47">
        <f>(IF(AND(D!$FU20&lt;180),D!$GD20-(D!$FU20/15),0))/24</f>
        <v>0.30357069472902226</v>
      </c>
      <c r="CQ19" s="47">
        <f>(IF(AND(D!$FZ20&lt;180),D!$GD20-(D!$GB20/15),0))/24</f>
        <v>0.24228469269012121</v>
      </c>
      <c r="CR19" s="119">
        <v>15</v>
      </c>
    </row>
    <row r="20" spans="1:96" ht="12.75" customHeight="1" x14ac:dyDescent="0.2">
      <c r="A20" s="47">
        <f>(IF(AND(D!FC237&lt;180),D!FG237+(D!FE237/15-12),0))/24</f>
        <v>0.2728338780500566</v>
      </c>
      <c r="B20" s="47">
        <f>(IF(AND(D!$EY237&lt;180),D!$FG237+(D!$EY237/15-12),0))/24</f>
        <v>0.21043022093872207</v>
      </c>
      <c r="C20" s="47">
        <f>(IF(AND(D!$ER237&lt;180),D!$FG237+(D!$ER237/15-12),0))/24</f>
        <v>0.14234692024023343</v>
      </c>
      <c r="D20" s="47">
        <f>D!FG237/24</f>
        <v>0.50478240740740743</v>
      </c>
      <c r="E20" s="47">
        <f>(IF(AND(D!$EW237&lt;180),D!$FG237-(D!$EW237/15),0))/24</f>
        <v>0.30771044851632051</v>
      </c>
      <c r="F20" s="47">
        <f>(IF(AND(D!$EY237&lt;180),D!$FG237-(D!$EY237/15),0))/24</f>
        <v>0.29913459387609281</v>
      </c>
      <c r="G20" s="47">
        <f>(IF(AND(D!$FC237&lt;180),D!$FG237-(D!$FE237/15),0))/24</f>
        <v>0.23673093676475823</v>
      </c>
      <c r="H20" s="122">
        <v>16</v>
      </c>
      <c r="I20" s="47">
        <f>(IF(AND(D!FZ237&lt;180),D!GD237+(D!GB237/15-12),0))/24</f>
        <v>0.27323588607502913</v>
      </c>
      <c r="J20" s="47">
        <f>(IF(AND(D!$FU237&lt;180),D!$GD237+(D!$FU237/15-12),0))/24</f>
        <v>0.21290332427098921</v>
      </c>
      <c r="K20" s="47">
        <f>(IF(AND(D!$FN237&lt;180),D!$GD237+(D!$FN237/15-12),0))/24</f>
        <v>0.1447861704600534</v>
      </c>
      <c r="L20" s="47">
        <f>D!GD237/24</f>
        <v>0.49724074074074071</v>
      </c>
      <c r="M20" s="47">
        <f>(IF(AND(D!$FS237&lt;180),D!$GD237-(D!$FS237/15),0))/24</f>
        <v>0.28974975388118024</v>
      </c>
      <c r="N20" s="47">
        <f>(IF(AND(D!$FU237&lt;180),D!$GD237-(D!$FU237/15),0))/24</f>
        <v>0.28157815721049223</v>
      </c>
      <c r="O20" s="47">
        <f>(IF(AND(D!$FZ237&lt;180),D!$GD237-(D!$GB237/15),0))/24</f>
        <v>0.22124559540645231</v>
      </c>
      <c r="P20" s="119">
        <v>16</v>
      </c>
      <c r="Q20" s="47">
        <f>(IF(AND(D!FC195&lt;180),D!FG195+(D!FE195/15-12),0))/24</f>
        <v>0.2913557907577099</v>
      </c>
      <c r="R20" s="47">
        <f>(IF(AND(D!$EY195&lt;180),D!$FG195+(D!$EY195/15-12),0))/24</f>
        <v>0.23333655004383821</v>
      </c>
      <c r="S20" s="47">
        <f>(IF(AND(D!$ER195&lt;180),D!$FG195+(D!$ER195/15-12),0))/24</f>
        <v>0.16393851604090134</v>
      </c>
      <c r="T20" s="47">
        <f>D!FG195/24</f>
        <v>0.49778240740740748</v>
      </c>
      <c r="U20" s="47">
        <f>(IF(AND(D!$EW195&lt;180),D!$FG195-(D!$EW195/15),0))/24</f>
        <v>0.26988305896046721</v>
      </c>
      <c r="V20" s="47">
        <f>(IF(AND(D!$EY195&lt;180),D!$FG195-(D!$EY195/15),0))/24</f>
        <v>0.26222826477097672</v>
      </c>
      <c r="W20" s="47">
        <f>(IF(AND(D!$FC195&lt;180),D!$FG195-(D!$FE195/15),0))/24</f>
        <v>0.20420902405710503</v>
      </c>
      <c r="X20" s="119">
        <v>16</v>
      </c>
      <c r="Y20" s="47">
        <f>(IF(AND(D!FZ195&lt;180),D!GD195+(D!GB195/15-12),0))/24</f>
        <v>0.32043865182598802</v>
      </c>
      <c r="Z20" s="47">
        <f>(IF(AND(D!$FU195&lt;180),D!$GD195+(D!$FU195/15-12),0))/24</f>
        <v>0.26175085149297489</v>
      </c>
      <c r="AA20" s="47">
        <f>(IF(AND(D!$FN195&lt;180),D!$GD195+(D!$FN195/15-12),0))/24</f>
        <v>0.18831878937831156</v>
      </c>
      <c r="AB20" s="47">
        <f>D!GD195/24</f>
        <v>0.50424074074074066</v>
      </c>
      <c r="AC20" s="47">
        <f>(IF(AND(D!$FS195&lt;180),D!$GD195-(D!$FS195/15),0))/24</f>
        <v>0.25424989710470169</v>
      </c>
      <c r="AD20" s="47">
        <f>(IF(AND(D!$FU195&lt;180),D!$GD195-(D!$FU195/15),0))/24</f>
        <v>0.24673062998850648</v>
      </c>
      <c r="AE20" s="47">
        <f>(IF(AND(D!$FZ195&lt;180),D!$GD195-(D!$GB195/15),0))/24</f>
        <v>0.18804282965549338</v>
      </c>
      <c r="AF20" s="119">
        <v>16</v>
      </c>
      <c r="AG20" s="47">
        <f>(IF(AND(D!FC153&lt;180),D!FG153+(D!FE153/15-12),0))/24</f>
        <v>0.35350438795673828</v>
      </c>
      <c r="AH20" s="47">
        <f>(IF(AND(D!$EY153&lt;180),D!$FG153+(D!$EY153/15-12),0))/24</f>
        <v>0.29013949660076394</v>
      </c>
      <c r="AI20" s="47">
        <f>(IF(AND(D!$ER153&lt;180),D!$FG153+(D!$ER153/15-12),0))/24</f>
        <v>0.20935918199306269</v>
      </c>
      <c r="AJ20" s="47">
        <f>D!FG153/24</f>
        <v>0.51082407407407404</v>
      </c>
      <c r="AK20" s="47">
        <f>(IF(AND(D!$EW153&lt;180),D!$FG153-(D!$EW153/15),0))/24</f>
        <v>0.23933475131511542</v>
      </c>
      <c r="AL20" s="47">
        <f>(IF(AND(D!$EY153&lt;180),D!$FG153-(D!$EY153/15),0))/24</f>
        <v>0.2315086515473842</v>
      </c>
      <c r="AM20" s="47">
        <f>(IF(AND(D!$FC153&lt;180),D!$FG153-(D!$FE153/15),0))/24</f>
        <v>0.16814376019140989</v>
      </c>
      <c r="AN20" s="119">
        <v>16</v>
      </c>
      <c r="AO20" s="47">
        <f>(IF(AND(D!FZ153&lt;180),D!GD153+(D!GB153/15-12),0))/24</f>
        <v>0.37840949882265495</v>
      </c>
      <c r="AP20" s="47">
        <f>(IF(AND(D!$FU153&lt;180),D!$GD153+(D!$FU153/15-12),0))/24</f>
        <v>0.30807206158223077</v>
      </c>
      <c r="AQ20" s="47">
        <f>(IF(AND(D!$FN153&lt;180),D!$GD153+(D!$FN153/15-12),0))/24</f>
        <v>0.21934867826594195</v>
      </c>
      <c r="AR20" s="47">
        <f>D!GD153/24</f>
        <v>0.51211574074074073</v>
      </c>
      <c r="AS20" s="47">
        <f>(IF(AND(D!$FS153&lt;180),D!$GD153-(D!$FS153/15),0))/24</f>
        <v>0.22450528232167669</v>
      </c>
      <c r="AT20" s="47">
        <f>(IF(AND(D!$FU153&lt;180),D!$GD153-(D!$FU153/15),0))/24</f>
        <v>0.21615941989925061</v>
      </c>
      <c r="AU20" s="47">
        <f>(IF(AND(D!$FZ153&lt;180),D!$GD153-(D!$GB153/15),0))/24</f>
        <v>0.14582198265882643</v>
      </c>
      <c r="AV20" s="119">
        <v>16</v>
      </c>
      <c r="AW20" s="47">
        <f>(IF(AND(D!FC112&lt;180),D!FG112+D!FE112/15-12,0))/24</f>
        <v>0.38231213785763202</v>
      </c>
      <c r="AX20" s="47">
        <f>(IF(AND(D!$EY112&lt;180),D!$FG112+(D!$EY112/15-12),0))/24</f>
        <v>0.30922064216566741</v>
      </c>
      <c r="AY20" s="47">
        <f>(IF(AND(D!$ER112&lt;180),D!$FG112+(D!$ER112/15-12),0))/24</f>
        <v>0.2178135337074103</v>
      </c>
      <c r="AZ20" s="47">
        <f>D!FG112/24</f>
        <v>0.50840740740740742</v>
      </c>
      <c r="BA20" s="47">
        <f>(IF(AND(D!$EW112&lt;180),D!$FG112-(D!$EW112/15),0))/24</f>
        <v>0.21613729172491561</v>
      </c>
      <c r="BB20" s="47">
        <f>(IF(AND(D!$EY112&lt;180),D!$FG112-(D!$EY112/15),0))/24</f>
        <v>0.2075941726491474</v>
      </c>
      <c r="BC20" s="47">
        <f>(IF(AND(D!$FC112&lt;180),D!$FG112-(D!$FE112/15),0))/24</f>
        <v>0.13450267695718279</v>
      </c>
      <c r="BD20" s="119">
        <v>16</v>
      </c>
      <c r="BE20" s="47">
        <f>(IF(AND(D!FZ112&lt;180),D!GD112+(D!GB112/15-12),0))/24</f>
        <v>0.3645607368414126</v>
      </c>
      <c r="BF20" s="47">
        <f>(IF(AND(D!$FU112&lt;180),D!$GD112+(D!$FU112/15-12),0))/24</f>
        <v>0.29655994548805659</v>
      </c>
      <c r="BG20" s="47">
        <f>(IF(AND(D!$FN112&lt;180),D!$GD112+(D!$FN112/15-12),0))/24</f>
        <v>0.21028987223708681</v>
      </c>
      <c r="BH20" s="47">
        <f>D!GD112/24</f>
        <v>0.50532407407407398</v>
      </c>
      <c r="BI20" s="47">
        <f>(IF(AND(D!$FS112&lt;180),D!$GD112-(D!$FS112/15),0))/24</f>
        <v>0.22226199813094175</v>
      </c>
      <c r="BJ20" s="47">
        <f>(IF(AND(D!$FU112&lt;180),D!$GD112-(D!$FU112/15),0))/24</f>
        <v>0.21408820266009143</v>
      </c>
      <c r="BK20" s="47">
        <f>(IF(AND(D!$FZ112&lt;180),D!$GD112-(D!$GB112/15),0))/24</f>
        <v>0.14608741130673542</v>
      </c>
      <c r="BL20" s="119">
        <v>16</v>
      </c>
      <c r="BM20" s="47">
        <f>(IF(AND(D!FC66&lt;180),D!FG66+(D!FE66/15-12),0))/24</f>
        <v>0.34169548162240765</v>
      </c>
      <c r="BN20" s="47">
        <f>(IF(AND(D!$EY66&lt;180),D!$FG66+(D!$EY66/15-12),0))/24</f>
        <v>0.28025223406434269</v>
      </c>
      <c r="BO20" s="47">
        <f>(IF(AND(D!$ER66&lt;180),D!$FG66+(D!$ER66/15-12),0))/24</f>
        <v>0.20210956418765411</v>
      </c>
      <c r="BP20" s="47">
        <f>D!FG66/24</f>
        <v>0.50765740740740739</v>
      </c>
      <c r="BQ20" s="47">
        <f>(IF(AND(D!$EW66&lt;180),D!$FG66-(D!$EW66/15),0))/24</f>
        <v>0.24274817949580829</v>
      </c>
      <c r="BR20" s="47">
        <f>(IF(AND(D!$EY66&lt;180),D!$FG66-(D!$EY66/15),0))/24</f>
        <v>0.23506258075047207</v>
      </c>
      <c r="BS20" s="47">
        <f>(IF(AND(D!$FC66&lt;180),D!$FG66-(D!$FE66/15),0))/24</f>
        <v>0.1736193331924071</v>
      </c>
      <c r="BT20" s="119">
        <v>16</v>
      </c>
      <c r="BU20" s="47">
        <f>(IF(AND(D!FZ66&lt;180),D!GD66+D!GB66/15-12,0))/24</f>
        <v>0.32216951704543612</v>
      </c>
      <c r="BV20" s="47">
        <f>(IF(AND(D!$EY66&lt;180),D!GD66+(D!FU66/15-12),0))/24</f>
        <v>0.26358080280173302</v>
      </c>
      <c r="BW20" s="47">
        <f>(IF(AND(D!$FN66&lt;180),D!GD66+(D!FN66/15-12),0))/24</f>
        <v>0.19192735221344134</v>
      </c>
      <c r="BX20" s="47">
        <f>D!GD66/24</f>
        <v>0.51378240740740744</v>
      </c>
      <c r="BY20" s="47">
        <f>(IF(AND(D!FS66&lt;180),D!GD66-(D!FS66/15),0))/24</f>
        <v>0.27149935200131559</v>
      </c>
      <c r="BZ20" s="47">
        <f>(IF(AND(D!FU66&lt;180),D!GD66-(D!FU66/15),0))/24</f>
        <v>0.26398401201308191</v>
      </c>
      <c r="CA20" s="47">
        <f>(IF(AND(D!$FC66&lt;180),D!GD66-(D!GB66/15),0))/24</f>
        <v>0.20539529776937884</v>
      </c>
      <c r="CB20" s="119">
        <v>16</v>
      </c>
      <c r="CC20" s="47">
        <f>(IF(AND(D!$FC21&lt;180),D!$FG21+D!$FE21/15-12,0))/24</f>
        <v>0.30518382222497697</v>
      </c>
      <c r="CD20" s="47">
        <f>(IF(AND(D!$EY21&lt;180),D!FG21+(D!EY21/15-12),0))/24</f>
        <v>0.24670116462474287</v>
      </c>
      <c r="CE20" s="47">
        <f>(IF(AND(D!$ER21&lt;180),D!FG21+(D!ER21/15-12),0))/24</f>
        <v>0.177924941236278</v>
      </c>
      <c r="CF20" s="47">
        <f>D!FG21/24</f>
        <v>0.51753240740740747</v>
      </c>
      <c r="CG20" s="47">
        <f>(IF(AND(D!EW21&lt;180),D!FG21-(D!EW21/15),0))/24</f>
        <v>0.29614324327046554</v>
      </c>
      <c r="CH20" s="47">
        <f>(IF(AND(D!EY21&lt;180),D!FG21-(D!EY21/15),0))/24</f>
        <v>0.2883636501900721</v>
      </c>
      <c r="CI20" s="47">
        <f>(IF(AND(D!$FC21&lt;180),D!$FG21-(D!$FE21/15),0))/24</f>
        <v>0.22988099258983799</v>
      </c>
      <c r="CJ20" s="119">
        <v>16</v>
      </c>
      <c r="CK20" s="47">
        <f>(IF(AND(D!FZ21&lt;180),D!GD21+(D!GB21/15-12),0))/24</f>
        <v>0.28686197640090705</v>
      </c>
      <c r="CL20" s="47">
        <f>(IF(AND(D!$FU21&lt;180),D!$GD21+(D!$FU21/15-12),0))/24</f>
        <v>0.22566182161919301</v>
      </c>
      <c r="CM20" s="47">
        <f>(IF(AND(D!$FN21&lt;180),D!$GD21+(D!$FN21/15-12),0))/24</f>
        <v>0.15760001220241895</v>
      </c>
      <c r="CN20" s="47">
        <f>D!GD21/24</f>
        <v>0.51453240740740736</v>
      </c>
      <c r="CO20" s="47">
        <f>(IF(AND(D!$FS21&lt;180),D!$GD21-(D!$FS21/15),0))/24</f>
        <v>0.31174546539677644</v>
      </c>
      <c r="CP20" s="47">
        <f>(IF(AND(D!$FU21&lt;180),D!$GD21-(D!$FU21/15),0))/24</f>
        <v>0.3034029931956217</v>
      </c>
      <c r="CQ20" s="47">
        <f>(IF(AND(D!$FZ21&lt;180),D!$GD21-(D!$GB21/15),0))/24</f>
        <v>0.24220283841390766</v>
      </c>
      <c r="CR20" s="119">
        <v>16</v>
      </c>
    </row>
    <row r="21" spans="1:96" ht="12.75" customHeight="1" x14ac:dyDescent="0.2">
      <c r="A21" s="47">
        <f>(IF(AND(D!FC238&lt;180),D!FG238+(D!FE238/15-12),0))/24</f>
        <v>0.27309987528198332</v>
      </c>
      <c r="B21" s="47">
        <f>(IF(AND(D!$EY238&lt;180),D!$FG238+(D!$EY238/15-12),0))/24</f>
        <v>0.21067556232252135</v>
      </c>
      <c r="C21" s="47">
        <f>(IF(AND(D!$ER238&lt;180),D!$FG238+(D!$ER238/15-12),0))/24</f>
        <v>0.14259121672678829</v>
      </c>
      <c r="D21" s="47">
        <f>D!FG238/24</f>
        <v>0.50511574074074073</v>
      </c>
      <c r="E21" s="47">
        <f>(IF(AND(D!$EW238&lt;180),D!$FG238-(D!$EW238/15),0))/24</f>
        <v>0.30813576108754531</v>
      </c>
      <c r="F21" s="47">
        <f>(IF(AND(D!$EY238&lt;180),D!$FG238-(D!$EY238/15),0))/24</f>
        <v>0.29955591915896013</v>
      </c>
      <c r="G21" s="47">
        <f>(IF(AND(D!$FC238&lt;180),D!$FG238-(D!$FE238/15),0))/24</f>
        <v>0.23713160619949814</v>
      </c>
      <c r="H21" s="122">
        <v>17</v>
      </c>
      <c r="I21" s="47">
        <f>(IF(AND(D!FZ238&lt;180),D!GD238+(D!GB238/15-12),0))/24</f>
        <v>0.27292836371198326</v>
      </c>
      <c r="J21" s="47">
        <f>(IF(AND(D!$FU238&lt;180),D!$GD238+(D!$FU238/15-12),0))/24</f>
        <v>0.21250098749292443</v>
      </c>
      <c r="K21" s="47">
        <f>(IF(AND(D!$FN238&lt;180),D!$GD238+(D!$FN238/15-12),0))/24</f>
        <v>0.14439403463904457</v>
      </c>
      <c r="L21" s="47">
        <f>D!GD238/24</f>
        <v>0.49736574074074075</v>
      </c>
      <c r="M21" s="47">
        <f>(IF(AND(D!$FS238&lt;180),D!$GD238-(D!$FS238/15),0))/24</f>
        <v>0.29042094602296803</v>
      </c>
      <c r="N21" s="47">
        <f>(IF(AND(D!$FU238&lt;180),D!$GD238-(D!$FU238/15),0))/24</f>
        <v>0.28223049398855704</v>
      </c>
      <c r="O21" s="47">
        <f>(IF(AND(D!$FZ238&lt;180),D!$GD238-(D!$GB238/15),0))/24</f>
        <v>0.22180311776949821</v>
      </c>
      <c r="P21" s="119">
        <v>17</v>
      </c>
      <c r="Q21" s="47">
        <f>(IF(AND(D!FC196&lt;180),D!FG196+(D!FE196/15-12),0))/24</f>
        <v>0.2905165138175328</v>
      </c>
      <c r="R21" s="47">
        <f>(IF(AND(D!$EY196&lt;180),D!$FG196+(D!$EY196/15-12),0))/24</f>
        <v>0.23245948135449582</v>
      </c>
      <c r="S21" s="47">
        <f>(IF(AND(D!$ER196&lt;180),D!$FG196+(D!$ER196/15-12),0))/24</f>
        <v>0.16314170668243952</v>
      </c>
      <c r="T21" s="47">
        <f>D!FG196/24</f>
        <v>0.49761574074074072</v>
      </c>
      <c r="U21" s="47">
        <f>(IF(AND(D!$EW196&lt;180),D!$FG196-(D!$EW196/15),0))/24</f>
        <v>0.27043876626655955</v>
      </c>
      <c r="V21" s="47">
        <f>(IF(AND(D!$EY196&lt;180),D!$FG196-(D!$EY196/15),0))/24</f>
        <v>0.26277200012698565</v>
      </c>
      <c r="W21" s="47">
        <f>(IF(AND(D!$FC196&lt;180),D!$FG196-(D!$FE196/15),0))/24</f>
        <v>0.2047149676639487</v>
      </c>
      <c r="X21" s="119">
        <v>17</v>
      </c>
      <c r="Y21" s="47">
        <f>(IF(AND(D!FZ196&lt;180),D!GD196+(D!GB196/15-12),0))/24</f>
        <v>0.31937068365779436</v>
      </c>
      <c r="Z21" s="47">
        <f>(IF(AND(D!$FU196&lt;180),D!$GD196+(D!$FU196/15-12),0))/24</f>
        <v>0.26076631058695227</v>
      </c>
      <c r="AA21" s="47">
        <f>(IF(AND(D!$FN196&lt;180),D!$GD196+(D!$FN196/15-12),0))/24</f>
        <v>0.1875215598411942</v>
      </c>
      <c r="AB21" s="47">
        <f>D!GD196/24</f>
        <v>0.50399074074074068</v>
      </c>
      <c r="AC21" s="47">
        <f>(IF(AND(D!$FS196&lt;180),D!$GD196-(D!$FS196/15),0))/24</f>
        <v>0.25473167921819079</v>
      </c>
      <c r="AD21" s="47">
        <f>(IF(AND(D!$FU196&lt;180),D!$GD196-(D!$FU196/15),0))/24</f>
        <v>0.24721517089452913</v>
      </c>
      <c r="AE21" s="47">
        <f>(IF(AND(D!$FZ196&lt;180),D!$GD196-(D!$GB196/15),0))/24</f>
        <v>0.18861079782368703</v>
      </c>
      <c r="AF21" s="119">
        <v>17</v>
      </c>
      <c r="AG21" s="47">
        <f>(IF(AND(D!FC154&lt;180),D!FG154+(D!FE154/15-12),0))/24</f>
        <v>0.35252060722415096</v>
      </c>
      <c r="AH21" s="47">
        <f>(IF(AND(D!$EY154&lt;180),D!$FG154+(D!$EY154/15-12),0))/24</f>
        <v>0.28936254422828794</v>
      </c>
      <c r="AI21" s="47">
        <f>(IF(AND(D!$ER154&lt;180),D!$FG154+(D!$ER154/15-12),0))/24</f>
        <v>0.20885268306176832</v>
      </c>
      <c r="AJ21" s="47">
        <f>D!FG154/24</f>
        <v>0.51069907407407411</v>
      </c>
      <c r="AK21" s="47">
        <f>(IF(AND(D!$EW154&lt;180),D!$FG154-(D!$EW154/15),0))/24</f>
        <v>0.23984630660053971</v>
      </c>
      <c r="AL21" s="47">
        <f>(IF(AND(D!$EY154&lt;180),D!$FG154-(D!$EY154/15),0))/24</f>
        <v>0.23203560391986022</v>
      </c>
      <c r="AM21" s="47">
        <f>(IF(AND(D!$FC154&lt;180),D!$FG154-(D!$FE154/15),0))/24</f>
        <v>0.16887754092399718</v>
      </c>
      <c r="AN21" s="119">
        <v>17</v>
      </c>
      <c r="AO21" s="47">
        <f>(IF(AND(D!FZ154&lt;180),D!GD154+(D!GB154/15-12),0))/24</f>
        <v>0.37785906075690928</v>
      </c>
      <c r="AP21" s="47">
        <f>(IF(AND(D!$FU154&lt;180),D!$GD154+(D!$FU154/15-12),0))/24</f>
        <v>0.30772573827197619</v>
      </c>
      <c r="AQ21" s="47">
        <f>(IF(AND(D!$FN154&lt;180),D!$GD154+(D!$FN154/15-12),0))/24</f>
        <v>0.21920982525176225</v>
      </c>
      <c r="AR21" s="47">
        <f>D!GD154/24</f>
        <v>0.51215740740740745</v>
      </c>
      <c r="AS21" s="47">
        <f>(IF(AND(D!$FS154&lt;180),D!$GD154-(D!$FS154/15),0))/24</f>
        <v>0.22492006501886871</v>
      </c>
      <c r="AT21" s="47">
        <f>(IF(AND(D!$FU154&lt;180),D!$GD154-(D!$FU154/15),0))/24</f>
        <v>0.21658907654283863</v>
      </c>
      <c r="AU21" s="47">
        <f>(IF(AND(D!$FZ154&lt;180),D!$GD154-(D!$GB154/15),0))/24</f>
        <v>0.14645575405790554</v>
      </c>
      <c r="AV21" s="119">
        <v>17</v>
      </c>
      <c r="AW21" s="47">
        <f>(IF(AND(D!FC113&lt;180),D!FG113+D!FE113/15-12,0))/24</f>
        <v>0.38254874825634672</v>
      </c>
      <c r="AX21" s="47">
        <f>(IF(AND(D!$EY113&lt;180),D!$FG113+(D!$EY113/15-12),0))/24</f>
        <v>0.30941507228378595</v>
      </c>
      <c r="AY21" s="47">
        <f>(IF(AND(D!$ER113&lt;180),D!$FG113+(D!$ER113/15-12),0))/24</f>
        <v>0.21796845053951963</v>
      </c>
      <c r="AZ21" s="47">
        <f>D!FG113/24</f>
        <v>0.50853240740740746</v>
      </c>
      <c r="BA21" s="47">
        <f>(IF(AND(D!$EW113&lt;180),D!$FG113-(D!$EW113/15),0))/24</f>
        <v>0.2161958299029608</v>
      </c>
      <c r="BB21" s="47">
        <f>(IF(AND(D!$EY113&lt;180),D!$FG113-(D!$EY113/15),0))/24</f>
        <v>0.20764974253102889</v>
      </c>
      <c r="BC21" s="47">
        <f>(IF(AND(D!$FC113&lt;180),D!$FG113-(D!$FE113/15),0))/24</f>
        <v>0.13451606655846815</v>
      </c>
      <c r="BD21" s="119">
        <v>17</v>
      </c>
      <c r="BE21" s="47">
        <f>(IF(AND(D!FZ113&lt;180),D!GD113+(D!GB113/15-12),0))/24</f>
        <v>0.3653351135233574</v>
      </c>
      <c r="BF21" s="47">
        <f>(IF(AND(D!$FU113&lt;180),D!$GD113+(D!$FU113/15-12),0))/24</f>
        <v>0.29710152885264357</v>
      </c>
      <c r="BG21" s="47">
        <f>(IF(AND(D!$FN113&lt;180),D!$GD113+(D!$FN113/15-12),0))/24</f>
        <v>0.21057900160457346</v>
      </c>
      <c r="BH21" s="47">
        <f>D!GD113/24</f>
        <v>0.5053657407407407</v>
      </c>
      <c r="BI21" s="47">
        <f>(IF(AND(D!$FS113&lt;180),D!$GD113-(D!$FS113/15),0))/24</f>
        <v>0.22182105204476932</v>
      </c>
      <c r="BJ21" s="47">
        <f>(IF(AND(D!$FU113&lt;180),D!$GD113-(D!$FU113/15),0))/24</f>
        <v>0.21362995262883791</v>
      </c>
      <c r="BK21" s="47">
        <f>(IF(AND(D!$FZ113&lt;180),D!$GD113-(D!$GB113/15),0))/24</f>
        <v>0.14539636795812405</v>
      </c>
      <c r="BL21" s="119">
        <v>17</v>
      </c>
      <c r="BM21" s="47">
        <f>(IF(AND(D!FC67&lt;180),D!FG67+(D!FE67/15-12),0))/24</f>
        <v>0.34245012992765284</v>
      </c>
      <c r="BN21" s="47">
        <f>(IF(AND(D!$EY67&lt;180),D!$FG67+(D!$EY67/15-12),0))/24</f>
        <v>0.2808277999499379</v>
      </c>
      <c r="BO21" s="47">
        <f>(IF(AND(D!$ER67&lt;180),D!$FG67+(D!$ER67/15-12),0))/24</f>
        <v>0.20242574638964039</v>
      </c>
      <c r="BP21" s="47">
        <f>D!FG67/24</f>
        <v>0.50753240740740735</v>
      </c>
      <c r="BQ21" s="47">
        <f>(IF(AND(D!$EW67&lt;180),D!$FG67-(D!$EW67/15),0))/24</f>
        <v>0.24193536892430054</v>
      </c>
      <c r="BR21" s="47">
        <f>(IF(AND(D!$EY67&lt;180),D!$FG67-(D!$EY67/15),0))/24</f>
        <v>0.23423701486487689</v>
      </c>
      <c r="BS21" s="47">
        <f>(IF(AND(D!$FC67&lt;180),D!$FG67-(D!$FE67/15),0))/24</f>
        <v>0.17261468488716192</v>
      </c>
      <c r="BT21" s="119">
        <v>17</v>
      </c>
      <c r="BU21" s="47">
        <f>(IF(AND(D!FZ67&lt;180),D!GD67+D!GB67/15-12,0))/24</f>
        <v>0.32277177051028544</v>
      </c>
      <c r="BV21" s="47">
        <f>(IF(AND(D!$EY67&lt;180),D!GD67+(D!FU67/15-12),0))/24</f>
        <v>0.26412138675936198</v>
      </c>
      <c r="BW21" s="47">
        <f>(IF(AND(D!$FN67&lt;180),D!GD67+(D!FN67/15-12),0))/24</f>
        <v>0.19231316171119442</v>
      </c>
      <c r="BX21" s="47">
        <f>D!GD67/24</f>
        <v>0.51357407407407407</v>
      </c>
      <c r="BY21" s="47">
        <f>(IF(AND(D!FS67&lt;180),D!GD67-(D!FS67/15),0))/24</f>
        <v>0.27054004959298389</v>
      </c>
      <c r="BZ21" s="47">
        <f>(IF(AND(D!FU67&lt;180),D!GD67-(D!FU67/15),0))/24</f>
        <v>0.26302676138878606</v>
      </c>
      <c r="CA21" s="47">
        <f>(IF(AND(D!$FC67&lt;180),D!GD67-(D!GB67/15),0))/24</f>
        <v>0.20437637763786262</v>
      </c>
      <c r="CB21" s="119">
        <v>17</v>
      </c>
      <c r="CC21" s="47">
        <f>(IF(AND(D!$FC22&lt;180),D!$FG22+D!$FE22/15-12,0))/24</f>
        <v>0.30577261960887681</v>
      </c>
      <c r="CD21" s="47">
        <f>(IF(AND(D!$EY22&lt;180),D!FG22+(D!EY22/15-12),0))/24</f>
        <v>0.2473536441019715</v>
      </c>
      <c r="CE21" s="47">
        <f>(IF(AND(D!$ER22&lt;180),D!FG22+(D!ER22/15-12),0))/24</f>
        <v>0.17852038290715747</v>
      </c>
      <c r="CF21" s="47">
        <f>D!FG22/24</f>
        <v>0.51749074074074075</v>
      </c>
      <c r="CG21" s="47">
        <f>(IF(AND(D!EW22&lt;180),D!FG22-(D!EW22/15),0))/24</f>
        <v>0.29539198778444214</v>
      </c>
      <c r="CH21" s="47">
        <f>(IF(AND(D!EY22&lt;180),D!FG22-(D!EY22/15),0))/24</f>
        <v>0.28762783737950998</v>
      </c>
      <c r="CI21" s="47">
        <f>(IF(AND(D!$FC22&lt;180),D!$FG22-(D!$FE22/15),0))/24</f>
        <v>0.22920886187260472</v>
      </c>
      <c r="CJ21" s="119">
        <v>17</v>
      </c>
      <c r="CK21" s="47">
        <f>(IF(AND(D!FZ22&lt;180),D!GD22+(D!GB22/15-12),0))/24</f>
        <v>0.28741447731671482</v>
      </c>
      <c r="CL21" s="47">
        <f>(IF(AND(D!$FU22&lt;180),D!$GD22+(D!$FU22/15-12),0))/24</f>
        <v>0.22630205260700045</v>
      </c>
      <c r="CM21" s="47">
        <f>(IF(AND(D!$FN22&lt;180),D!$GD22+(D!$FN22/15-12),0))/24</f>
        <v>0.15823801190157818</v>
      </c>
      <c r="CN21" s="47">
        <f>D!GD22/24</f>
        <v>0.51474074074074083</v>
      </c>
      <c r="CO21" s="47">
        <f>(IF(AND(D!$FS22&lt;180),D!$GD22-(D!$FS22/15),0))/24</f>
        <v>0.31150476161210267</v>
      </c>
      <c r="CP21" s="47">
        <f>(IF(AND(D!$FU22&lt;180),D!$GD22-(D!$FU22/15),0))/24</f>
        <v>0.30317942887448113</v>
      </c>
      <c r="CQ21" s="47">
        <f>(IF(AND(D!$FZ22&lt;180),D!$GD22-(D!$GB22/15),0))/24</f>
        <v>0.24206700416476679</v>
      </c>
      <c r="CR21" s="119">
        <v>17</v>
      </c>
    </row>
    <row r="22" spans="1:96" ht="12.75" customHeight="1" x14ac:dyDescent="0.2">
      <c r="A22" s="47">
        <f>(IF(AND(D!FC239&lt;180),D!FG239+(D!FE239/15-12),0))/24</f>
        <v>0.27338181608270523</v>
      </c>
      <c r="B22" s="47">
        <f>(IF(AND(D!$EY239&lt;180),D!$FG239+(D!$EY239/15-12),0))/24</f>
        <v>0.21094170153811745</v>
      </c>
      <c r="C22" s="47">
        <f>(IF(AND(D!$ER239&lt;180),D!$FG239+(D!$ER239/15-12),0))/24</f>
        <v>0.14285654418794205</v>
      </c>
      <c r="D22" s="47">
        <f>D!FG239/24</f>
        <v>0.50544907407407402</v>
      </c>
      <c r="E22" s="47">
        <f>(IF(AND(D!$EW239&lt;180),D!$FG239-(D!$EW239/15),0))/24</f>
        <v>0.30853933854610255</v>
      </c>
      <c r="F22" s="47">
        <f>(IF(AND(D!$EY239&lt;180),D!$FG239-(D!$EY239/15),0))/24</f>
        <v>0.29995644661003057</v>
      </c>
      <c r="G22" s="47">
        <f>(IF(AND(D!$FC239&lt;180),D!$FG239-(D!$FE239/15),0))/24</f>
        <v>0.23751633206544279</v>
      </c>
      <c r="H22" s="122">
        <v>18</v>
      </c>
      <c r="I22" s="47">
        <f>(IF(AND(D!FZ239&lt;180),D!GD239+(D!GB239/15-12),0))/24</f>
        <v>0.27263150997201674</v>
      </c>
      <c r="J22" s="47">
        <f>(IF(AND(D!$FU239&lt;180),D!$GD239+(D!$FU239/15-12),0))/24</f>
        <v>0.21210973792266982</v>
      </c>
      <c r="K22" s="47">
        <f>(IF(AND(D!$FN239&lt;180),D!$GD239+(D!$FN239/15-12),0))/24</f>
        <v>0.1440117782202254</v>
      </c>
      <c r="L22" s="47">
        <f>D!GD239/24</f>
        <v>0.49749074074074073</v>
      </c>
      <c r="M22" s="47">
        <f>(IF(AND(D!$FS239&lt;180),D!$GD239-(D!$FS239/15),0))/24</f>
        <v>0.29108091468554759</v>
      </c>
      <c r="N22" s="47">
        <f>(IF(AND(D!$FU239&lt;180),D!$GD239-(D!$FU239/15),0))/24</f>
        <v>0.28287174355881167</v>
      </c>
      <c r="O22" s="47">
        <f>(IF(AND(D!$FZ239&lt;180),D!$GD239-(D!$GB239/15),0))/24</f>
        <v>0.22234997150946476</v>
      </c>
      <c r="P22" s="119">
        <v>18</v>
      </c>
      <c r="Q22" s="47">
        <f>(IF(AND(D!FC197&lt;180),D!FG197+(D!FE197/15-12),0))/24</f>
        <v>0.28972264709465678</v>
      </c>
      <c r="R22" s="47">
        <f>(IF(AND(D!$EY197&lt;180),D!$FG197+(D!$EY197/15-12),0))/24</f>
        <v>0.23162434554966893</v>
      </c>
      <c r="S22" s="47">
        <f>(IF(AND(D!$ER197&lt;180),D!$FG197+(D!$ER197/15-12),0))/24</f>
        <v>0.16238395277569526</v>
      </c>
      <c r="T22" s="47">
        <f>D!FG197/24</f>
        <v>0.49749074074074073</v>
      </c>
      <c r="U22" s="47">
        <f>(IF(AND(D!$EW197&lt;180),D!$FG197-(D!$EW197/15),0))/24</f>
        <v>0.27103634759872819</v>
      </c>
      <c r="V22" s="47">
        <f>(IF(AND(D!$EY197&lt;180),D!$FG197-(D!$EY197/15),0))/24</f>
        <v>0.26335713593181254</v>
      </c>
      <c r="W22" s="47">
        <f>(IF(AND(D!$FC197&lt;180),D!$FG197-(D!$FE197/15),0))/24</f>
        <v>0.20525883438682468</v>
      </c>
      <c r="X22" s="119">
        <v>18</v>
      </c>
      <c r="Y22" s="47">
        <f>(IF(AND(D!FZ197&lt;180),D!GD197+(D!GB197/15-12),0))/24</f>
        <v>0.31830578745733584</v>
      </c>
      <c r="Z22" s="47">
        <f>(IF(AND(D!$FU197&lt;180),D!$GD197+(D!$FU197/15-12),0))/24</f>
        <v>0.25978050231002314</v>
      </c>
      <c r="AA22" s="47">
        <f>(IF(AND(D!$FN197&lt;180),D!$GD197+(D!$FN197/15-12),0))/24</f>
        <v>0.18671955804714083</v>
      </c>
      <c r="AB22" s="47">
        <f>D!GD197/24</f>
        <v>0.50374074074074071</v>
      </c>
      <c r="AC22" s="47">
        <f>(IF(AND(D!$FS197&lt;180),D!$GD197-(D!$FS197/15),0))/24</f>
        <v>0.25521522587748463</v>
      </c>
      <c r="AD22" s="47">
        <f>(IF(AND(D!$FU197&lt;180),D!$GD197-(D!$FU197/15),0))/24</f>
        <v>0.2477009791714582</v>
      </c>
      <c r="AE22" s="47">
        <f>(IF(AND(D!$FZ197&lt;180),D!$GD197-(D!$GB197/15),0))/24</f>
        <v>0.1891756940241455</v>
      </c>
      <c r="AF22" s="119">
        <v>18</v>
      </c>
      <c r="AG22" s="47">
        <f>(IF(AND(D!FC155&lt;180),D!FG155+(D!FE155/15-12),0))/24</f>
        <v>0.35148931084825213</v>
      </c>
      <c r="AH22" s="47">
        <f>(IF(AND(D!$EY155&lt;180),D!$FG155+(D!$EY155/15-12),0))/24</f>
        <v>0.28853600716322375</v>
      </c>
      <c r="AI22" s="47">
        <f>(IF(AND(D!$ER155&lt;180),D!$FG155+(D!$ER155/15-12),0))/24</f>
        <v>0.20829670155039634</v>
      </c>
      <c r="AJ22" s="47">
        <f>D!FG155/24</f>
        <v>0.51053240740740735</v>
      </c>
      <c r="AK22" s="47">
        <f>(IF(AND(D!$EW155&lt;180),D!$FG155-(D!$EW155/15),0))/24</f>
        <v>0.24032431152913691</v>
      </c>
      <c r="AL22" s="47">
        <f>(IF(AND(D!$EY155&lt;180),D!$FG155-(D!$EY155/15),0))/24</f>
        <v>0.23252880765159098</v>
      </c>
      <c r="AM22" s="47">
        <f>(IF(AND(D!$FC155&lt;180),D!$FG155-(D!$FE155/15),0))/24</f>
        <v>0.1695755039665626</v>
      </c>
      <c r="AN22" s="119">
        <v>18</v>
      </c>
      <c r="AO22" s="47">
        <f>(IF(AND(D!FZ155&lt;180),D!GD155+(D!GB155/15-12),0))/24</f>
        <v>0.37733351779865415</v>
      </c>
      <c r="AP22" s="47">
        <f>(IF(AND(D!$FU155&lt;180),D!$GD155+(D!$FU155/15-12),0))/24</f>
        <v>0.30740855786343391</v>
      </c>
      <c r="AQ22" s="47">
        <f>(IF(AND(D!$FN155&lt;180),D!$GD155+(D!$FN155/15-12),0))/24</f>
        <v>0.21910572595521513</v>
      </c>
      <c r="AR22" s="47">
        <f>D!GD155/24</f>
        <v>0.51224074074074066</v>
      </c>
      <c r="AS22" s="47">
        <f>(IF(AND(D!$FS155&lt;180),D!$GD155-(D!$FS155/15),0))/24</f>
        <v>0.22538869527886421</v>
      </c>
      <c r="AT22" s="47">
        <f>(IF(AND(D!$FU155&lt;180),D!$GD155-(D!$FU155/15),0))/24</f>
        <v>0.2170729236180475</v>
      </c>
      <c r="AU22" s="47">
        <f>(IF(AND(D!$FZ155&lt;180),D!$GD155-(D!$GB155/15),0))/24</f>
        <v>0.14714796368282723</v>
      </c>
      <c r="AV22" s="119">
        <v>18</v>
      </c>
      <c r="AW22" s="47">
        <f>(IF(AND(D!FC114&lt;180),D!FG114+D!FE114/15-12,0))/24</f>
        <v>0.38280403990239326</v>
      </c>
      <c r="AX22" s="47">
        <f>(IF(AND(D!$EY114&lt;180),D!$FG114+(D!$EY114/15-12),0))/24</f>
        <v>0.30963683354531008</v>
      </c>
      <c r="AY22" s="47">
        <f>(IF(AND(D!$ER114&lt;180),D!$FG114+(D!$ER114/15-12),0))/24</f>
        <v>0.21815883419668905</v>
      </c>
      <c r="AZ22" s="47">
        <f>D!FG114/24</f>
        <v>0.50869907407407411</v>
      </c>
      <c r="BA22" s="47">
        <f>(IF(AND(D!$EW114&lt;180),D!$FG114-(D!$EW114/15),0))/24</f>
        <v>0.21630976037322569</v>
      </c>
      <c r="BB22" s="47">
        <f>(IF(AND(D!$EY114&lt;180),D!$FG114-(D!$EY114/15),0))/24</f>
        <v>0.2077613146028382</v>
      </c>
      <c r="BC22" s="47">
        <f>(IF(AND(D!$FC114&lt;180),D!$FG114-(D!$FE114/15),0))/24</f>
        <v>0.13459410824575499</v>
      </c>
      <c r="BD22" s="119">
        <v>18</v>
      </c>
      <c r="BE22" s="47">
        <f>(IF(AND(D!FZ114&lt;180),D!GD114+(D!GB114/15-12),0))/24</f>
        <v>0.36610241451126219</v>
      </c>
      <c r="BF22" s="47">
        <f>(IF(AND(D!$FU114&lt;180),D!$GD114+(D!$FU114/15-12),0))/24</f>
        <v>0.29763603230509578</v>
      </c>
      <c r="BG22" s="47">
        <f>(IF(AND(D!$FN114&lt;180),D!$GD114+(D!$FN114/15-12),0))/24</f>
        <v>0.21086290771622196</v>
      </c>
      <c r="BH22" s="47">
        <f>D!GD114/24</f>
        <v>0.50540740740740742</v>
      </c>
      <c r="BI22" s="47">
        <f>(IF(AND(D!$FS114&lt;180),D!$GD114-(D!$FS114/15),0))/24</f>
        <v>0.22138715409089735</v>
      </c>
      <c r="BJ22" s="47">
        <f>(IF(AND(D!$FU114&lt;180),D!$GD114-(D!$FU114/15),0))/24</f>
        <v>0.21317878250971911</v>
      </c>
      <c r="BK22" s="47">
        <f>(IF(AND(D!$FZ114&lt;180),D!$GD114-(D!$GB114/15),0))/24</f>
        <v>0.1447124003035527</v>
      </c>
      <c r="BL22" s="119">
        <v>18</v>
      </c>
      <c r="BM22" s="47">
        <f>(IF(AND(D!FC68&lt;180),D!FG68+(D!FE68/15-12),0))/24</f>
        <v>0.34316563591284693</v>
      </c>
      <c r="BN22" s="47">
        <f>(IF(AND(D!$EY68&lt;180),D!$FG68+(D!$EY68/15-12),0))/24</f>
        <v>0.28135988072493912</v>
      </c>
      <c r="BO22" s="47">
        <f>(IF(AND(D!$ER68&lt;180),D!$FG68+(D!$ER68/15-12),0))/24</f>
        <v>0.20269550345449369</v>
      </c>
      <c r="BP22" s="47">
        <f>D!FG68/24</f>
        <v>0.50736574074074081</v>
      </c>
      <c r="BQ22" s="47">
        <f>(IF(AND(D!$EW68&lt;180),D!$FG68-(D!$EW68/15),0))/24</f>
        <v>0.24108311695374515</v>
      </c>
      <c r="BR22" s="47">
        <f>(IF(AND(D!$EY68&lt;180),D!$FG68-(D!$EY68/15),0))/24</f>
        <v>0.23337160075654251</v>
      </c>
      <c r="BS22" s="47">
        <f>(IF(AND(D!$FC68&lt;180),D!$FG68-(D!$FE68/15),0))/24</f>
        <v>0.17156584556863472</v>
      </c>
      <c r="BT22" s="119">
        <v>18</v>
      </c>
      <c r="BU22" s="47">
        <f>(IF(AND(D!FZ68&lt;180),D!GD68+D!GB68/15-12,0))/24</f>
        <v>0.32337781274259186</v>
      </c>
      <c r="BV22" s="47">
        <f>(IF(AND(D!$EY68&lt;180),D!GD68+(D!FU68/15-12),0))/24</f>
        <v>0.26466379750674823</v>
      </c>
      <c r="BW22" s="47">
        <f>(IF(AND(D!$FN68&lt;180),D!GD68+(D!FN68/15-12),0))/24</f>
        <v>0.192696603397322</v>
      </c>
      <c r="BX22" s="47">
        <f>D!GD68/24</f>
        <v>0.51336574074074071</v>
      </c>
      <c r="BY22" s="47">
        <f>(IF(AND(D!FS68&lt;180),D!GD68-(D!FS68/15),0))/24</f>
        <v>0.26957944210512352</v>
      </c>
      <c r="BZ22" s="47">
        <f>(IF(AND(D!FU68&lt;180),D!GD68-(D!FU68/15),0))/24</f>
        <v>0.26206768397473329</v>
      </c>
      <c r="CA22" s="47">
        <f>(IF(AND(D!$FC68&lt;180),D!GD68-(D!GB68/15),0))/24</f>
        <v>0.20335366873888971</v>
      </c>
      <c r="CB22" s="119">
        <v>18</v>
      </c>
      <c r="CC22" s="47">
        <f>(IF(AND(D!$FC23&lt;180),D!$FG23+D!$FE23/15-12,0))/24</f>
        <v>0.30636816851915255</v>
      </c>
      <c r="CD22" s="47">
        <f>(IF(AND(D!$EY23&lt;180),D!FG23+(D!EY23/15-12),0))/24</f>
        <v>0.24801000356639477</v>
      </c>
      <c r="CE22" s="47">
        <f>(IF(AND(D!$ER23&lt;180),D!FG23+(D!ER23/15-12),0))/24</f>
        <v>0.17911686362996834</v>
      </c>
      <c r="CF22" s="47">
        <f>D!FG23/24</f>
        <v>0.51744907407407403</v>
      </c>
      <c r="CG22" s="47">
        <f>(IF(AND(D!EW23&lt;180),D!FG23-(D!EW23/15),0))/24</f>
        <v>0.29463722792931801</v>
      </c>
      <c r="CH22" s="47">
        <f>(IF(AND(D!EY23&lt;180),D!FG23-(D!EY23/15),0))/24</f>
        <v>0.28688814458175332</v>
      </c>
      <c r="CI22" s="47">
        <f>(IF(AND(D!$FC23&lt;180),D!$FG23-(D!$FE23/15),0))/24</f>
        <v>0.22852997962899549</v>
      </c>
      <c r="CJ22" s="119">
        <v>18</v>
      </c>
      <c r="CK22" s="47">
        <f>(IF(AND(D!FZ23&lt;180),D!GD23+(D!GB23/15-12),0))/24</f>
        <v>0.28802096415180434</v>
      </c>
      <c r="CL22" s="47">
        <f>(IF(AND(D!$FU23&lt;180),D!$GD23+(D!$FU23/15-12),0))/24</f>
        <v>0.22699801885731441</v>
      </c>
      <c r="CM22" s="47">
        <f>(IF(AND(D!$FN23&lt;180),D!$GD23+(D!$FN23/15-12),0))/24</f>
        <v>0.15893102764830047</v>
      </c>
      <c r="CN22" s="47">
        <f>D!GD23/24</f>
        <v>0.5149907407407408</v>
      </c>
      <c r="CO22" s="47">
        <f>(IF(AND(D!$FS23&lt;180),D!$GD23-(D!$FS23/15),0))/24</f>
        <v>0.31129128800986522</v>
      </c>
      <c r="CP22" s="47">
        <f>(IF(AND(D!$FU23&lt;180),D!$GD23-(D!$FU23/15),0))/24</f>
        <v>0.3029834626241672</v>
      </c>
      <c r="CQ22" s="47">
        <f>(IF(AND(D!$FZ23&lt;180),D!$GD23-(D!$GB23/15),0))/24</f>
        <v>0.24196051732967727</v>
      </c>
      <c r="CR22" s="119">
        <v>18</v>
      </c>
    </row>
    <row r="23" spans="1:96" ht="12.75" customHeight="1" x14ac:dyDescent="0.2">
      <c r="A23" s="47">
        <f>(IF(AND(D!FC240&lt;180),D!FG240+(D!FE240/15-12),0))/24</f>
        <v>0.27367615938089301</v>
      </c>
      <c r="B23" s="47">
        <f>(IF(AND(D!$EY240&lt;180),D!$FG240+(D!$EY240/15-12),0))/24</f>
        <v>0.21122403550493843</v>
      </c>
      <c r="C23" s="47">
        <f>(IF(AND(D!$ER240&lt;180),D!$FG240+(D!$ER240/15-12),0))/24</f>
        <v>0.14313825407284594</v>
      </c>
      <c r="D23" s="47">
        <f>D!FG240/24</f>
        <v>0.50578240740740743</v>
      </c>
      <c r="E23" s="47">
        <f>(IF(AND(D!$EW240&lt;180),D!$FG240-(D!$EW240/15),0))/24</f>
        <v>0.30892598913945218</v>
      </c>
      <c r="F23" s="47">
        <f>(IF(AND(D!$EY240&lt;180),D!$FG240-(D!$EY240/15),0))/24</f>
        <v>0.30034077930987652</v>
      </c>
      <c r="G23" s="47">
        <f>(IF(AND(D!$FC240&lt;180),D!$FG240-(D!$FE240/15),0))/24</f>
        <v>0.2378886554339219</v>
      </c>
      <c r="H23" s="122">
        <v>19</v>
      </c>
      <c r="I23" s="47">
        <f>(IF(AND(D!FZ240&lt;180),D!GD240+(D!GB240/15-12),0))/24</f>
        <v>0.27238696830839032</v>
      </c>
      <c r="J23" s="47">
        <f>(IF(AND(D!$FU240&lt;180),D!$GD240+(D!$FU240/15-12),0))/24</f>
        <v>0.21177134572293199</v>
      </c>
      <c r="K23" s="47">
        <f>(IF(AND(D!$FN240&lt;180),D!$GD240+(D!$FN240/15-12),0))/24</f>
        <v>0.14368124744504077</v>
      </c>
      <c r="L23" s="47">
        <f>D!GD240/24</f>
        <v>0.49765740740740744</v>
      </c>
      <c r="M23" s="47">
        <f>(IF(AND(D!$FS240&lt;180),D!$GD240-(D!$FS240/15),0))/24</f>
        <v>0.29177120285668451</v>
      </c>
      <c r="N23" s="47">
        <f>(IF(AND(D!$FU240&lt;180),D!$GD240-(D!$FU240/15),0))/24</f>
        <v>0.28354346909188294</v>
      </c>
      <c r="O23" s="47">
        <f>(IF(AND(D!$FZ240&lt;180),D!$GD240-(D!$GB240/15),0))/24</f>
        <v>0.22292784650642458</v>
      </c>
      <c r="P23" s="119">
        <v>19</v>
      </c>
      <c r="Q23" s="47">
        <f>(IF(AND(D!FC198&lt;180),D!FG198+(D!FE198/15-12),0))/24</f>
        <v>0.28893610002128806</v>
      </c>
      <c r="R23" s="47">
        <f>(IF(AND(D!$EY198&lt;180),D!$FG198+(D!$EY198/15-12),0))/24</f>
        <v>0.23079332828478993</v>
      </c>
      <c r="S23" s="47">
        <f>(IF(AND(D!$ER198&lt;180),D!$FG198+(D!$ER198/15-12),0))/24</f>
        <v>0.16162707771043486</v>
      </c>
      <c r="T23" s="47">
        <f>D!FG198/24</f>
        <v>0.49736574074074075</v>
      </c>
      <c r="U23" s="47">
        <f>(IF(AND(D!$EW198&lt;180),D!$FG198-(D!$EW198/15),0))/24</f>
        <v>0.27163021223747114</v>
      </c>
      <c r="V23" s="47">
        <f>(IF(AND(D!$EY198&lt;180),D!$FG198-(D!$EY198/15),0))/24</f>
        <v>0.26393815319669151</v>
      </c>
      <c r="W23" s="47">
        <f>(IF(AND(D!$FC198&lt;180),D!$FG198-(D!$FE198/15),0))/24</f>
        <v>0.20579538146019341</v>
      </c>
      <c r="X23" s="119">
        <v>19</v>
      </c>
      <c r="Y23" s="47">
        <f>(IF(AND(D!FZ198&lt;180),D!GD198+(D!GB198/15-12),0))/24</f>
        <v>0.3172459570853392</v>
      </c>
      <c r="Z23" s="47">
        <f>(IF(AND(D!$FU198&lt;180),D!$GD198+(D!$FU198/15-12),0))/24</f>
        <v>0.25879524700193229</v>
      </c>
      <c r="AA23" s="47">
        <f>(IF(AND(D!$FN198&lt;180),D!$GD198+(D!$FN198/15-12),0))/24</f>
        <v>0.18591416021364235</v>
      </c>
      <c r="AB23" s="47">
        <f>D!GD198/24</f>
        <v>0.50349074074074085</v>
      </c>
      <c r="AC23" s="47">
        <f>(IF(AND(D!$FS198&lt;180),D!$GD198-(D!$FS198/15),0))/24</f>
        <v>0.2556987236202331</v>
      </c>
      <c r="AD23" s="47">
        <f>(IF(AND(D!$FU198&lt;180),D!$GD198-(D!$FU198/15),0))/24</f>
        <v>0.24818623447954932</v>
      </c>
      <c r="AE23" s="47">
        <f>(IF(AND(D!$FZ198&lt;180),D!$GD198-(D!$GB198/15),0))/24</f>
        <v>0.18973552439614241</v>
      </c>
      <c r="AF23" s="119">
        <v>19</v>
      </c>
      <c r="AG23" s="47">
        <f>(IF(AND(D!FC156&lt;180),D!FG156+(D!FE156/15-12),0))/24</f>
        <v>0.3504576241776412</v>
      </c>
      <c r="AH23" s="47">
        <f>(IF(AND(D!$EY156&lt;180),D!$FG156+(D!$EY156/15-12),0))/24</f>
        <v>0.28770565867418324</v>
      </c>
      <c r="AI23" s="47">
        <f>(IF(AND(D!$ER156&lt;180),D!$FG156+(D!$ER156/15-12),0))/24</f>
        <v>0.20773523826509624</v>
      </c>
      <c r="AJ23" s="47">
        <f>D!FG156/24</f>
        <v>0.51036574074074081</v>
      </c>
      <c r="AK23" s="47">
        <f>(IF(AND(D!$EW156&lt;180),D!$FG156-(D!$EW156/15),0))/24</f>
        <v>0.24080643157511325</v>
      </c>
      <c r="AL23" s="47">
        <f>(IF(AND(D!$EY156&lt;180),D!$FG156-(D!$EY156/15),0))/24</f>
        <v>0.23302582280729831</v>
      </c>
      <c r="AM23" s="47">
        <f>(IF(AND(D!$FC156&lt;180),D!$FG156-(D!$FE156/15),0))/24</f>
        <v>0.17027385730384034</v>
      </c>
      <c r="AN23" s="119">
        <v>19</v>
      </c>
      <c r="AO23" s="47">
        <f>(IF(AND(D!FZ156&lt;180),D!GD156+(D!GB156/15-12),0))/24</f>
        <v>0.37674990594726526</v>
      </c>
      <c r="AP23" s="47">
        <f>(IF(AND(D!$FU156&lt;180),D!$GD156+(D!$FU156/15-12),0))/24</f>
        <v>0.30703730088200049</v>
      </c>
      <c r="AQ23" s="47">
        <f>(IF(AND(D!$FN156&lt;180),D!$GD156+(D!$FN156/15-12),0))/24</f>
        <v>0.21895299456837625</v>
      </c>
      <c r="AR23" s="47">
        <f>D!GD156/24</f>
        <v>0.51228240740740738</v>
      </c>
      <c r="AS23" s="47">
        <f>(IF(AND(D!$FS156&lt;180),D!$GD156-(D!$FS156/15),0))/24</f>
        <v>0.22582774328810082</v>
      </c>
      <c r="AT23" s="47">
        <f>(IF(AND(D!$FU156&lt;180),D!$GD156-(D!$FU156/15),0))/24</f>
        <v>0.21752751393281436</v>
      </c>
      <c r="AU23" s="47">
        <f>(IF(AND(D!$FZ156&lt;180),D!$GD156-(D!$GB156/15),0))/24</f>
        <v>0.14781490886754955</v>
      </c>
      <c r="AV23" s="119">
        <v>19</v>
      </c>
      <c r="AW23" s="47">
        <f>(IF(AND(D!FC115&lt;180),D!FG115+D!FE115/15-12,0))/24</f>
        <v>0.38298688962800426</v>
      </c>
      <c r="AX23" s="47">
        <f>(IF(AND(D!$EY115&lt;180),D!$FG115+(D!$EY115/15-12),0))/24</f>
        <v>0.30979777880334719</v>
      </c>
      <c r="AY23" s="47">
        <f>(IF(AND(D!$ER115&lt;180),D!$FG115+(D!$ER115/15-12),0))/24</f>
        <v>0.21829929695976025</v>
      </c>
      <c r="AZ23" s="47">
        <f>D!FG115/24</f>
        <v>0.50882407407407404</v>
      </c>
      <c r="BA23" s="47">
        <f>(IF(AND(D!$EW115&lt;180),D!$FG115-(D!$EW115/15),0))/24</f>
        <v>0.2164003552212567</v>
      </c>
      <c r="BB23" s="47">
        <f>(IF(AND(D!$EY115&lt;180),D!$FG115-(D!$EY115/15),0))/24</f>
        <v>0.20785036934480083</v>
      </c>
      <c r="BC23" s="47">
        <f>(IF(AND(D!$FC115&lt;180),D!$FG115-(D!$FE115/15),0))/24</f>
        <v>0.13466125852014366</v>
      </c>
      <c r="BD23" s="119">
        <v>19</v>
      </c>
      <c r="BE23" s="47">
        <f>(IF(AND(D!FZ115&lt;180),D!GD115+(D!GB115/15-12),0))/24</f>
        <v>0.36681079608182565</v>
      </c>
      <c r="BF23" s="47">
        <f>(IF(AND(D!$FU115&lt;180),D!$GD115+(D!$FU115/15-12),0))/24</f>
        <v>0.29811499407066289</v>
      </c>
      <c r="BG23" s="47">
        <f>(IF(AND(D!$FN115&lt;180),D!$GD115+(D!$FN115/15-12),0))/24</f>
        <v>0.21109669643943774</v>
      </c>
      <c r="BH23" s="47">
        <f>D!GD115/24</f>
        <v>0.50540740740740742</v>
      </c>
      <c r="BI23" s="47">
        <f>(IF(AND(D!$FS115&lt;180),D!$GD115-(D!$FS115/15),0))/24</f>
        <v>0.22092518102214573</v>
      </c>
      <c r="BJ23" s="47">
        <f>(IF(AND(D!$FU115&lt;180),D!$GD115-(D!$FU115/15),0))/24</f>
        <v>0.21269982074415203</v>
      </c>
      <c r="BK23" s="47">
        <f>(IF(AND(D!$FZ115&lt;180),D!$GD115-(D!$GB115/15),0))/24</f>
        <v>0.14400401873298926</v>
      </c>
      <c r="BL23" s="119">
        <v>19</v>
      </c>
      <c r="BM23" s="47">
        <f>(IF(AND(D!FC69&lt;180),D!FG69+(D!FE69/15-12),0))/24</f>
        <v>0.34387861361133826</v>
      </c>
      <c r="BN23" s="47">
        <f>(IF(AND(D!$EY69&lt;180),D!$FG69+(D!$EY69/15-12),0))/24</f>
        <v>0.28188616944288292</v>
      </c>
      <c r="BO23" s="47">
        <f>(IF(AND(D!$ER69&lt;180),D!$FG69+(D!$ER69/15-12),0))/24</f>
        <v>0.20295807967872057</v>
      </c>
      <c r="BP23" s="47">
        <f>D!FG69/24</f>
        <v>0.50719907407407405</v>
      </c>
      <c r="BQ23" s="47">
        <f>(IF(AND(D!$EW69&lt;180),D!$FG69-(D!$EW69/15),0))/24</f>
        <v>0.24023698123098272</v>
      </c>
      <c r="BR23" s="47">
        <f>(IF(AND(D!$EY69&lt;180),D!$FG69-(D!$EY69/15),0))/24</f>
        <v>0.23251197870526527</v>
      </c>
      <c r="BS23" s="47">
        <f>(IF(AND(D!$FC69&lt;180),D!$FG69-(D!$FE69/15),0))/24</f>
        <v>0.17051953453680993</v>
      </c>
      <c r="BT23" s="119">
        <v>19</v>
      </c>
      <c r="BU23" s="47">
        <f>(IF(AND(D!FZ69&lt;180),D!GD69+D!GB69/15-12,0))/24</f>
        <v>0.32391259750269796</v>
      </c>
      <c r="BV23" s="47">
        <f>(IF(AND(D!$EY69&lt;180),D!GD69+(D!FU69/15-12),0))/24</f>
        <v>0.26520433137256655</v>
      </c>
      <c r="BW23" s="47">
        <f>(IF(AND(D!$FN69&lt;180),D!GD69+(D!FN69/15-12),0))/24</f>
        <v>0.19307473540340966</v>
      </c>
      <c r="BX23" s="47">
        <f>D!GD69/24</f>
        <v>0.51315740740740745</v>
      </c>
      <c r="BY23" s="47">
        <f>(IF(AND(D!FS69&lt;180),D!GD69-(D!FS69/15),0))/24</f>
        <v>0.26862124023652623</v>
      </c>
      <c r="BZ23" s="47">
        <f>(IF(AND(D!FU69&lt;180),D!GD69-(D!FU69/15),0))/24</f>
        <v>0.26111048344224835</v>
      </c>
      <c r="CA23" s="47">
        <f>(IF(AND(D!$FC69&lt;180),D!GD69-(D!GB69/15),0))/24</f>
        <v>0.20240221731211686</v>
      </c>
      <c r="CB23" s="119">
        <v>19</v>
      </c>
      <c r="CC23" s="47">
        <f>(IF(AND(D!$FC24&lt;180),D!$FG24+D!$FE24/15-12,0))/24</f>
        <v>0.3069288968180815</v>
      </c>
      <c r="CD23" s="47">
        <f>(IF(AND(D!$EY24&lt;180),D!FG24+(D!EY24/15-12),0))/24</f>
        <v>0.24862859966436546</v>
      </c>
      <c r="CE23" s="47">
        <f>(IF(AND(D!$ER24&lt;180),D!FG24+(D!ER24/15-12),0))/24</f>
        <v>0.17967266339816454</v>
      </c>
      <c r="CF23" s="47">
        <f>D!FG24/24</f>
        <v>0.51736574074074071</v>
      </c>
      <c r="CG23" s="47">
        <f>(IF(AND(D!EW24&lt;180),D!FG24-(D!EW24/15),0))/24</f>
        <v>0.2938372807616933</v>
      </c>
      <c r="CH23" s="47">
        <f>(IF(AND(D!EY24&lt;180),D!FG24-(D!EY24/15),0))/24</f>
        <v>0.28610288181711602</v>
      </c>
      <c r="CI23" s="47">
        <f>(IF(AND(D!$FC24&lt;180),D!$FG24-(D!$FE24/15),0))/24</f>
        <v>0.22780258466339998</v>
      </c>
      <c r="CJ23" s="119">
        <v>19</v>
      </c>
      <c r="CK23" s="47">
        <f>(IF(AND(D!FZ24&lt;180),D!GD24+(D!GB24/15-12),0))/24</f>
        <v>0.28859458237562696</v>
      </c>
      <c r="CL23" s="47">
        <f>(IF(AND(D!$FU24&lt;180),D!$GD24+(D!$FU24/15-12),0))/24</f>
        <v>0.22766186466421667</v>
      </c>
      <c r="CM23" s="47">
        <f>(IF(AND(D!$FN24&lt;180),D!$GD24+(D!$FN24/15-12),0))/24</f>
        <v>0.15959117179505955</v>
      </c>
      <c r="CN23" s="47">
        <f>D!GD24/24</f>
        <v>0.51519907407407406</v>
      </c>
      <c r="CO23" s="47">
        <f>(IF(AND(D!$FS24&lt;180),D!$GD24-(D!$FS24/15),0))/24</f>
        <v>0.31102642628086841</v>
      </c>
      <c r="CP23" s="47">
        <f>(IF(AND(D!$FU24&lt;180),D!$GD24-(D!$FU24/15),0))/24</f>
        <v>0.3027362834839315</v>
      </c>
      <c r="CQ23" s="47">
        <f>(IF(AND(D!$FZ24&lt;180),D!$GD24-(D!$GB24/15),0))/24</f>
        <v>0.24180356577252124</v>
      </c>
      <c r="CR23" s="119">
        <v>19</v>
      </c>
    </row>
    <row r="24" spans="1:96" ht="12.75" customHeight="1" x14ac:dyDescent="0.2">
      <c r="A24" s="47">
        <f>(IF(AND(D!FC241&lt;180),D!FG241+(D!FE241/15-12),0))/24</f>
        <v>0.27398467969943657</v>
      </c>
      <c r="B24" s="47">
        <f>(IF(AND(D!$EY241&lt;180),D!$FG241+(D!$EY241/15-12),0))/24</f>
        <v>0.21152490366465224</v>
      </c>
      <c r="C24" s="47">
        <f>(IF(AND(D!$ER241&lt;180),D!$FG241+(D!$ER241/15-12),0))/24</f>
        <v>0.14343872137823124</v>
      </c>
      <c r="D24" s="47">
        <f>D!FG241/24</f>
        <v>0.50611574074074073</v>
      </c>
      <c r="E24" s="47">
        <f>(IF(AND(D!$EW241&lt;180),D!$FG241-(D!$EW241/15),0))/24</f>
        <v>0.30929326451155276</v>
      </c>
      <c r="F24" s="47">
        <f>(IF(AND(D!$EY241&lt;180),D!$FG241-(D!$EY241/15),0))/24</f>
        <v>0.3007065778168293</v>
      </c>
      <c r="G24" s="47">
        <f>(IF(AND(D!$FC241&lt;180),D!$FG241-(D!$FE241/15),0))/24</f>
        <v>0.23824680178204496</v>
      </c>
      <c r="H24" s="122">
        <v>20</v>
      </c>
      <c r="I24" s="47">
        <f>(IF(AND(D!FZ241&lt;180),D!GD241+(D!GB241/15-12),0))/24</f>
        <v>0.27215305158539266</v>
      </c>
      <c r="J24" s="47">
        <f>(IF(AND(D!$FU241&lt;180),D!$GD241+(D!$FU241/15-12),0))/24</f>
        <v>0.21144424877986559</v>
      </c>
      <c r="K24" s="47">
        <f>(IF(AND(D!$FN241&lt;180),D!$GD241+(D!$FN241/15-12),0))/24</f>
        <v>0.14336095381402783</v>
      </c>
      <c r="L24" s="47">
        <f>D!GD241/24</f>
        <v>0.49782407407407403</v>
      </c>
      <c r="M24" s="47">
        <f>(IF(AND(D!$FS241&lt;180),D!$GD241-(D!$FS241/15),0))/24</f>
        <v>0.29245001923144726</v>
      </c>
      <c r="N24" s="47">
        <f>(IF(AND(D!$FU241&lt;180),D!$GD241-(D!$FU241/15),0))/24</f>
        <v>0.28420389936828244</v>
      </c>
      <c r="O24" s="47">
        <f>(IF(AND(D!$FZ241&lt;180),D!$GD241-(D!$GB241/15),0))/24</f>
        <v>0.22349509656275537</v>
      </c>
      <c r="P24" s="119">
        <v>20</v>
      </c>
      <c r="Q24" s="47">
        <f>(IF(AND(D!FC199&lt;180),D!FG199+(D!FE199/15-12),0))/24</f>
        <v>0.28815676205918583</v>
      </c>
      <c r="R24" s="47">
        <f>(IF(AND(D!$EY199&lt;180),D!$FG199+(D!$EY199/15-12),0))/24</f>
        <v>0.22996639643596947</v>
      </c>
      <c r="S24" s="47">
        <f>(IF(AND(D!$ER199&lt;180),D!$FG199+(D!$ER199/15-12),0))/24</f>
        <v>0.16087113144915541</v>
      </c>
      <c r="T24" s="47">
        <f>D!FG199/24</f>
        <v>0.49724074074074071</v>
      </c>
      <c r="U24" s="47">
        <f>(IF(AND(D!$EW199&lt;180),D!$FG199-(D!$EW199/15),0))/24</f>
        <v>0.27222038586985692</v>
      </c>
      <c r="V24" s="47">
        <f>(IF(AND(D!$EY199&lt;180),D!$FG199-(D!$EY199/15),0))/24</f>
        <v>0.26451508504551197</v>
      </c>
      <c r="W24" s="47">
        <f>(IF(AND(D!$FC199&lt;180),D!$FG199-(D!$FE199/15),0))/24</f>
        <v>0.2063247194222956</v>
      </c>
      <c r="X24" s="119">
        <v>20</v>
      </c>
      <c r="Y24" s="47">
        <f>(IF(AND(D!FZ199&lt;180),D!GD199+(D!GB199/15-12),0))/24</f>
        <v>0.31618898983359917</v>
      </c>
      <c r="Z24" s="47">
        <f>(IF(AND(D!$FU199&lt;180),D!$GD199+(D!$FU199/15-12),0))/24</f>
        <v>0.25780856328249419</v>
      </c>
      <c r="AA24" s="47">
        <f>(IF(AND(D!$FN199&lt;180),D!$GD199+(D!$FN199/15-12),0))/24</f>
        <v>0.18510387980644236</v>
      </c>
      <c r="AB24" s="47">
        <f>D!GD199/24</f>
        <v>0.50324074074074077</v>
      </c>
      <c r="AC24" s="47">
        <f>(IF(AND(D!$FS199&lt;180),D!$GD199-(D!$FS199/15),0))/24</f>
        <v>0.25618415052690185</v>
      </c>
      <c r="AD24" s="47">
        <f>(IF(AND(D!$FU199&lt;180),D!$GD199-(D!$FU199/15),0))/24</f>
        <v>0.2486729181989874</v>
      </c>
      <c r="AE24" s="47">
        <f>(IF(AND(D!$FZ199&lt;180),D!$GD199-(D!$GB199/15),0))/24</f>
        <v>0.19029249164788242</v>
      </c>
      <c r="AF24" s="119">
        <v>20</v>
      </c>
      <c r="AG24" s="47">
        <f>(IF(AND(D!FC157&lt;180),D!FG157+(D!FE157/15-12),0))/24</f>
        <v>0.3494255782671592</v>
      </c>
      <c r="AH24" s="47">
        <f>(IF(AND(D!$EY157&lt;180),D!$FG157+(D!$EY157/15-12),0))/24</f>
        <v>0.28687149555016861</v>
      </c>
      <c r="AI24" s="47">
        <f>(IF(AND(D!$ER157&lt;180),D!$FG157+(D!$ER157/15-12),0))/24</f>
        <v>0.20716823224360514</v>
      </c>
      <c r="AJ24" s="47">
        <f>D!FG157/24</f>
        <v>0.51019907407407405</v>
      </c>
      <c r="AK24" s="47">
        <f>(IF(AND(D!$EW157&lt;180),D!$FG157-(D!$EW157/15),0))/24</f>
        <v>0.24129267716821867</v>
      </c>
      <c r="AL24" s="47">
        <f>(IF(AND(D!$EY157&lt;180),D!$FG157-(D!$EY157/15),0))/24</f>
        <v>0.23352665259797953</v>
      </c>
      <c r="AM24" s="47">
        <f>(IF(AND(D!$FC157&lt;180),D!$FG157-(D!$FE157/15),0))/24</f>
        <v>0.17097256988098888</v>
      </c>
      <c r="AN24" s="119">
        <v>20</v>
      </c>
      <c r="AO24" s="47">
        <f>(IF(AND(D!FZ157&lt;180),D!GD157+(D!GB157/15-12),0))/24</f>
        <v>0.37615026303027238</v>
      </c>
      <c r="AP24" s="47">
        <f>(IF(AND(D!$FU157&lt;180),D!$GD157+(D!$FU157/15-12),0))/24</f>
        <v>0.30665374905456888</v>
      </c>
      <c r="AQ24" s="47">
        <f>(IF(AND(D!$FN157&lt;180),D!$GD157+(D!$FN157/15-12),0))/24</f>
        <v>0.21879324348143089</v>
      </c>
      <c r="AR24" s="47">
        <f>D!GD157/24</f>
        <v>0.5123240740740741</v>
      </c>
      <c r="AS24" s="47">
        <f>(IF(AND(D!$FS157&lt;180),D!$GD157-(D!$FS157/15),0))/24</f>
        <v>0.22627877832652385</v>
      </c>
      <c r="AT24" s="47">
        <f>(IF(AND(D!$FU157&lt;180),D!$GD157-(D!$FU157/15),0))/24</f>
        <v>0.2179943990935794</v>
      </c>
      <c r="AU24" s="47">
        <f>(IF(AND(D!$FZ157&lt;180),D!$GD157-(D!$GB157/15),0))/24</f>
        <v>0.1484978851178759</v>
      </c>
      <c r="AV24" s="119">
        <v>20</v>
      </c>
      <c r="AW24" s="47">
        <f>(IF(AND(D!FC116&lt;180),D!FG116+D!FE116/15-12,0))/24</f>
        <v>0.38318442591601382</v>
      </c>
      <c r="AX24" s="47">
        <f>(IF(AND(D!$EY116&lt;180),D!$FG116+(D!$EY116/15-12),0))/24</f>
        <v>0.30998362079881975</v>
      </c>
      <c r="AY24" s="47">
        <f>(IF(AND(D!$ER116&lt;180),D!$FG116+(D!$ER116/15-12),0))/24</f>
        <v>0.21847420887097216</v>
      </c>
      <c r="AZ24" s="47">
        <f>D!FG116/24</f>
        <v>0.50899074074074069</v>
      </c>
      <c r="BA24" s="47">
        <f>(IF(AND(D!$EW116&lt;180),D!$FG116-(D!$EW116/15),0))/24</f>
        <v>0.21654866860178287</v>
      </c>
      <c r="BB24" s="47">
        <f>(IF(AND(D!$EY116&lt;180),D!$FG116-(D!$EY116/15),0))/24</f>
        <v>0.20799786068266171</v>
      </c>
      <c r="BC24" s="47">
        <f>(IF(AND(D!$FC116&lt;180),D!$FG116-(D!$FE116/15),0))/24</f>
        <v>0.13479705556546762</v>
      </c>
      <c r="BD24" s="119">
        <v>20</v>
      </c>
      <c r="BE24" s="47">
        <f>(IF(AND(D!FZ116&lt;180),D!GD116+(D!GB116/15-12),0))/24</f>
        <v>0.36754984247806033</v>
      </c>
      <c r="BF24" s="47">
        <f>(IF(AND(D!$FU116&lt;180),D!$GD116+(D!$FU116/15-12),0))/24</f>
        <v>0.29862610612592472</v>
      </c>
      <c r="BG24" s="47">
        <f>(IF(AND(D!$FN116&lt;180),D!$GD116+(D!$FN116/15-12),0))/24</f>
        <v>0.21136595070281081</v>
      </c>
      <c r="BH24" s="47">
        <f>D!GD116/24</f>
        <v>0.50544907407407402</v>
      </c>
      <c r="BI24" s="47">
        <f>(IF(AND(D!$FS116&lt;180),D!$GD116-(D!$FS116/15),0))/24</f>
        <v>0.22051424735109568</v>
      </c>
      <c r="BJ24" s="47">
        <f>(IF(AND(D!$FU116&lt;180),D!$GD116-(D!$FU116/15),0))/24</f>
        <v>0.2122720420222233</v>
      </c>
      <c r="BK24" s="47">
        <f>(IF(AND(D!$FZ116&lt;180),D!$GD116-(D!$GB116/15),0))/24</f>
        <v>0.14334830567008772</v>
      </c>
      <c r="BL24" s="119">
        <v>20</v>
      </c>
      <c r="BM24" s="47">
        <f>(IF(AND(D!FC70&lt;180),D!FG70+(D!FE70/15-12),0))/24</f>
        <v>0.34463322525311008</v>
      </c>
      <c r="BN24" s="47">
        <f>(IF(AND(D!$EY70&lt;180),D!$FG70+(D!$EY70/15-12),0))/24</f>
        <v>0.28245034278383596</v>
      </c>
      <c r="BO24" s="47">
        <f>(IF(AND(D!$ER70&lt;180),D!$FG70+(D!$ER70/15-12),0))/24</f>
        <v>0.20325646155363794</v>
      </c>
      <c r="BP24" s="47">
        <f>D!FG70/24</f>
        <v>0.50707407407407412</v>
      </c>
      <c r="BQ24" s="47">
        <f>(IF(AND(D!$EW70&lt;180),D!$FG70-(D!$EW70/15),0))/24</f>
        <v>0.2394366479713024</v>
      </c>
      <c r="BR24" s="47">
        <f>(IF(AND(D!$EY70&lt;180),D!$FG70-(D!$EY70/15),0))/24</f>
        <v>0.2316978053643122</v>
      </c>
      <c r="BS24" s="47">
        <f>(IF(AND(D!$FC70&lt;180),D!$FG70-(D!$FE70/15),0))/24</f>
        <v>0.16951492289503811</v>
      </c>
      <c r="BT24" s="119">
        <v>20</v>
      </c>
      <c r="BU24" s="47">
        <f>(IF(AND(D!FZ70&lt;180),D!GD70+D!GB70/15-12,0))/24</f>
        <v>0.32446405976485809</v>
      </c>
      <c r="BV24" s="47">
        <f>(IF(AND(D!$EY70&lt;180),D!GD70+(D!FU70/15-12),0))/24</f>
        <v>0.26574497199810382</v>
      </c>
      <c r="BW24" s="47">
        <f>(IF(AND(D!$FN70&lt;180),D!GD70+(D!FN70/15-12),0))/24</f>
        <v>0.1934491027254559</v>
      </c>
      <c r="BX24" s="47">
        <f>D!GD70/24</f>
        <v>0.51294907407407397</v>
      </c>
      <c r="BY24" s="47">
        <f>(IF(AND(D!FS70&lt;180),D!GD70-(D!FS70/15),0))/24</f>
        <v>0.26766345534948494</v>
      </c>
      <c r="BZ24" s="47">
        <f>(IF(AND(D!FU70&lt;180),D!GD70-(D!FU70/15),0))/24</f>
        <v>0.26015317615004424</v>
      </c>
      <c r="CA24" s="47">
        <f>(IF(AND(D!$FC70&lt;180),D!GD70-(D!GB70/15),0))/24</f>
        <v>0.20143408838328988</v>
      </c>
      <c r="CB24" s="119">
        <v>20</v>
      </c>
      <c r="CC24" s="47">
        <f>(IF(AND(D!$FC25&lt;180),D!$FG25+D!$FE25/15-12,0))/24</f>
        <v>0.30753823610805853</v>
      </c>
      <c r="CD24" s="47">
        <f>(IF(AND(D!$EY25&lt;180),D!FG25+(D!EY25/15-12),0))/24</f>
        <v>0.249292791540181</v>
      </c>
      <c r="CE24" s="47">
        <f>(IF(AND(D!$ER25&lt;180),D!FG25+(D!ER25/15-12),0))/24</f>
        <v>0.18027106313103261</v>
      </c>
      <c r="CF24" s="47">
        <f>D!FG25/24</f>
        <v>0.51732407407407399</v>
      </c>
      <c r="CG24" s="47">
        <f>(IF(AND(D!EW25&lt;180),D!FG25-(D!EW25/15),0))/24</f>
        <v>0.29307546089352327</v>
      </c>
      <c r="CH24" s="47">
        <f>(IF(AND(D!EY25&lt;180),D!FG25-(D!EY25/15),0))/24</f>
        <v>0.28535535660796707</v>
      </c>
      <c r="CI24" s="47">
        <f>(IF(AND(D!$FC25&lt;180),D!$FG25-(D!$FE25/15),0))/24</f>
        <v>0.22710991204008957</v>
      </c>
      <c r="CJ24" s="119">
        <v>20</v>
      </c>
      <c r="CK24" s="47">
        <f>(IF(AND(D!FZ25&lt;180),D!GD25+(D!GB25/15-12),0))/24</f>
        <v>0.28918053836697893</v>
      </c>
      <c r="CL24" s="47">
        <f>(IF(AND(D!$FU25&lt;180),D!$GD25+(D!$FU25/15-12),0))/24</f>
        <v>0.22833955077385604</v>
      </c>
      <c r="CM24" s="47">
        <f>(IF(AND(D!$FN25&lt;180),D!$GD25+(D!$FN25/15-12),0))/24</f>
        <v>0.16026430577093009</v>
      </c>
      <c r="CN24" s="47">
        <f>D!GD25/24</f>
        <v>0.51540740740740743</v>
      </c>
      <c r="CO24" s="47">
        <f>(IF(AND(D!$FS25&lt;180),D!$GD25-(D!$FS25/15),0))/24</f>
        <v>0.31074739768837151</v>
      </c>
      <c r="CP24" s="47">
        <f>(IF(AND(D!$FU25&lt;180),D!$GD25-(D!$FU25/15),0))/24</f>
        <v>0.30247526404095876</v>
      </c>
      <c r="CQ24" s="47">
        <f>(IF(AND(D!$FZ25&lt;180),D!$GD25-(D!$GB25/15),0))/24</f>
        <v>0.24163427644783586</v>
      </c>
      <c r="CR24" s="119">
        <v>20</v>
      </c>
    </row>
    <row r="25" spans="1:96" ht="12.75" customHeight="1" x14ac:dyDescent="0.2">
      <c r="A25" s="47">
        <f>(IF(AND(D!FC242&lt;180),D!FG242+(D!FE242/15-12),0))/24</f>
        <v>0.2743490452694512</v>
      </c>
      <c r="B25" s="47">
        <f>(IF(AND(D!$EY242&lt;180),D!$FG242+(D!$EY242/15-12),0))/24</f>
        <v>0.21188598738960548</v>
      </c>
      <c r="C25" s="47">
        <f>(IF(AND(D!$ER242&lt;180),D!$FG242+(D!$ER242/15-12),0))/24</f>
        <v>0.14379963242525848</v>
      </c>
      <c r="D25" s="47">
        <f>D!FG242/24</f>
        <v>0.50649074074074074</v>
      </c>
      <c r="E25" s="47">
        <f>(IF(AND(D!$EW242&lt;180),D!$FG242-(D!$EW242/15),0))/24</f>
        <v>0.30968281416779087</v>
      </c>
      <c r="F25" s="47">
        <f>(IF(AND(D!$EY242&lt;180),D!$FG242-(D!$EY242/15),0))/24</f>
        <v>0.30109549409187608</v>
      </c>
      <c r="G25" s="47">
        <f>(IF(AND(D!$FC242&lt;180),D!$FG242-(D!$FE242/15),0))/24</f>
        <v>0.23863243621203034</v>
      </c>
      <c r="H25" s="122">
        <v>21</v>
      </c>
      <c r="I25" s="47">
        <f>(IF(AND(D!FZ242&lt;180),D!GD242+(D!GB242/15-12),0))/24</f>
        <v>0.27192974191768465</v>
      </c>
      <c r="J25" s="47">
        <f>(IF(AND(D!$FU242&lt;180),D!$GD242+(D!$FU242/15-12),0))/24</f>
        <v>0.211128552488385</v>
      </c>
      <c r="K25" s="47">
        <f>(IF(AND(D!$FN242&lt;180),D!$GD242+(D!$FN242/15-12),0))/24</f>
        <v>0.14305107390919006</v>
      </c>
      <c r="L25" s="47">
        <f>D!GD242/24</f>
        <v>0.49799074074074073</v>
      </c>
      <c r="M25" s="47">
        <f>(IF(AND(D!$FS242&lt;180),D!$GD242-(D!$FS242/15),0))/24</f>
        <v>0.2931172384433865</v>
      </c>
      <c r="N25" s="47">
        <f>(IF(AND(D!$FU242&lt;180),D!$GD242-(D!$FU242/15),0))/24</f>
        <v>0.2848529289930965</v>
      </c>
      <c r="O25" s="47">
        <f>(IF(AND(D!$FZ242&lt;180),D!$GD242-(D!$GB242/15),0))/24</f>
        <v>0.22405173956379687</v>
      </c>
      <c r="P25" s="119">
        <v>21</v>
      </c>
      <c r="Q25" s="47">
        <f>(IF(AND(D!FC200&lt;180),D!FG200+(D!FE200/15-12),0))/24</f>
        <v>0.2873827058299207</v>
      </c>
      <c r="R25" s="47">
        <f>(IF(AND(D!$EY200&lt;180),D!$FG200+(D!$EY200/15-12),0))/24</f>
        <v>0.22914155100189168</v>
      </c>
      <c r="S25" s="47">
        <f>(IF(AND(D!$ER200&lt;180),D!$FG200+(D!$ER200/15-12),0))/24</f>
        <v>0.16011438414995402</v>
      </c>
      <c r="T25" s="47">
        <f>D!FG200/24</f>
        <v>0.49711574074074072</v>
      </c>
      <c r="U25" s="47">
        <f>(IF(AND(D!$EW200&lt;180),D!$FG200-(D!$EW200/15),0))/24</f>
        <v>0.27280889923467389</v>
      </c>
      <c r="V25" s="47">
        <f>(IF(AND(D!$EY200&lt;180),D!$FG200-(D!$EY200/15),0))/24</f>
        <v>0.26508993047958979</v>
      </c>
      <c r="W25" s="47">
        <f>(IF(AND(D!$FC200&lt;180),D!$FG200-(D!$FE200/15),0))/24</f>
        <v>0.20684877565156076</v>
      </c>
      <c r="X25" s="119">
        <v>21</v>
      </c>
      <c r="Y25" s="47">
        <f>(IF(AND(D!FZ200&lt;180),D!GD200+(D!GB200/15-12),0))/24</f>
        <v>0.31513479621285562</v>
      </c>
      <c r="Z25" s="47">
        <f>(IF(AND(D!$FU200&lt;180),D!$GD200+(D!$FU200/15-12),0))/24</f>
        <v>0.25682037080907238</v>
      </c>
      <c r="AA25" s="47">
        <f>(IF(AND(D!$FN200&lt;180),D!$GD200+(D!$FN200/15-12),0))/24</f>
        <v>0.1842886507499307</v>
      </c>
      <c r="AB25" s="47">
        <f>D!GD200/24</f>
        <v>0.50299074074074079</v>
      </c>
      <c r="AC25" s="47">
        <f>(IF(AND(D!$FS200&lt;180),D!$GD200-(D!$FS200/15),0))/24</f>
        <v>0.25667159034839637</v>
      </c>
      <c r="AD25" s="47">
        <f>(IF(AND(D!$FU200&lt;180),D!$GD200-(D!$FU200/15),0))/24</f>
        <v>0.2491611106724092</v>
      </c>
      <c r="AE25" s="47">
        <f>(IF(AND(D!$FZ200&lt;180),D!$GD200-(D!$GB200/15),0))/24</f>
        <v>0.190846685268626</v>
      </c>
      <c r="AF25" s="119">
        <v>21</v>
      </c>
      <c r="AG25" s="47">
        <f>(IF(AND(D!FC158&lt;180),D!FG158+(D!FE158/15-12),0))/24</f>
        <v>0.34839320174243021</v>
      </c>
      <c r="AH25" s="47">
        <f>(IF(AND(D!$EY158&lt;180),D!$FG158+(D!$EY158/15-12),0))/24</f>
        <v>0.28603351241045694</v>
      </c>
      <c r="AI25" s="47">
        <f>(IF(AND(D!$ER158&lt;180),D!$FG158+(D!$ER158/15-12),0))/24</f>
        <v>0.20659562113948349</v>
      </c>
      <c r="AJ25" s="47">
        <f>D!FG158/24</f>
        <v>0.51003240740740752</v>
      </c>
      <c r="AK25" s="47">
        <f>(IF(AND(D!$EW158&lt;180),D!$FG158-(D!$EW158/15),0))/24</f>
        <v>0.241783060931824</v>
      </c>
      <c r="AL25" s="47">
        <f>(IF(AND(D!$EY158&lt;180),D!$FG158-(D!$EY158/15),0))/24</f>
        <v>0.23403130240435802</v>
      </c>
      <c r="AM25" s="47">
        <f>(IF(AND(D!$FC158&lt;180),D!$FG158-(D!$FE158/15),0))/24</f>
        <v>0.17167161307238477</v>
      </c>
      <c r="AN25" s="119">
        <v>21</v>
      </c>
      <c r="AO25" s="47">
        <f>(IF(AND(D!FZ158&lt;180),D!GD158+(D!GB158/15-12),0))/24</f>
        <v>0.37553496134930509</v>
      </c>
      <c r="AP25" s="47">
        <f>(IF(AND(D!$FU158&lt;180),D!$GD158+(D!$FU158/15-12),0))/24</f>
        <v>0.30625801841715017</v>
      </c>
      <c r="AQ25" s="47">
        <f>(IF(AND(D!$FN158&lt;180),D!$GD158+(D!$FN158/15-12),0))/24</f>
        <v>0.21862641660481008</v>
      </c>
      <c r="AR25" s="47">
        <f>D!GD158/24</f>
        <v>0.5123657407407407</v>
      </c>
      <c r="AS25" s="47">
        <f>(IF(AND(D!$FS158&lt;180),D!$GD158-(D!$FS158/15),0))/24</f>
        <v>0.22674170230519328</v>
      </c>
      <c r="AT25" s="47">
        <f>(IF(AND(D!$FU158&lt;180),D!$GD158-(D!$FU158/15),0))/24</f>
        <v>0.21847346306433124</v>
      </c>
      <c r="AU25" s="47">
        <f>(IF(AND(D!$FZ158&lt;180),D!$GD158-(D!$GB158/15),0))/24</f>
        <v>0.14919652013217632</v>
      </c>
      <c r="AV25" s="119">
        <v>21</v>
      </c>
      <c r="AW25" s="47">
        <f>(IF(AND(D!FC117&lt;180),D!FG117+D!FE117/15-12,0))/24</f>
        <v>0.38335881177597786</v>
      </c>
      <c r="AX25" s="47">
        <f>(IF(AND(D!$EY117&lt;180),D!$FG117+(D!$EY117/15-12),0))/24</f>
        <v>0.31015508178978224</v>
      </c>
      <c r="AY25" s="47">
        <f>(IF(AND(D!$ER117&lt;180),D!$FG117+(D!$ER117/15-12),0))/24</f>
        <v>0.21864293667893289</v>
      </c>
      <c r="AZ25" s="47">
        <f>D!FG117/24</f>
        <v>0.50915740740740745</v>
      </c>
      <c r="BA25" s="47">
        <f>(IF(AND(D!$EW117&lt;180),D!$FG117-(D!$EW117/15),0))/24</f>
        <v>0.21671074652581113</v>
      </c>
      <c r="BB25" s="47">
        <f>(IF(AND(D!$EY117&lt;180),D!$FG117-(D!$EY117/15),0))/24</f>
        <v>0.20815973302503266</v>
      </c>
      <c r="BC25" s="47">
        <f>(IF(AND(D!$FC117&lt;180),D!$FG117-(D!$FE117/15),0))/24</f>
        <v>0.13495600303883704</v>
      </c>
      <c r="BD25" s="119">
        <v>21</v>
      </c>
      <c r="BE25" s="47">
        <f>(IF(AND(D!FZ117&lt;180),D!GD117+(D!GB117/15-12),0))/24</f>
        <v>0.36827421863690429</v>
      </c>
      <c r="BF25" s="47">
        <f>(IF(AND(D!$FU117&lt;180),D!$GD117+(D!$FU117/15-12),0))/24</f>
        <v>0.29912534986211736</v>
      </c>
      <c r="BG25" s="47">
        <f>(IF(AND(D!$FN117&lt;180),D!$GD117+(D!$FN117/15-12),0))/24</f>
        <v>0.21162797243346121</v>
      </c>
      <c r="BH25" s="47">
        <f>D!GD117/24</f>
        <v>0.50549074074074074</v>
      </c>
      <c r="BI25" s="47">
        <f>(IF(AND(D!$FS117&lt;180),D!$GD117-(D!$FS117/15),0))/24</f>
        <v>0.22011494078669577</v>
      </c>
      <c r="BJ25" s="47">
        <f>(IF(AND(D!$FU117&lt;180),D!$GD117-(D!$FU117/15),0))/24</f>
        <v>0.21185613161936412</v>
      </c>
      <c r="BK25" s="47">
        <f>(IF(AND(D!$FZ117&lt;180),D!$GD117-(D!$GB117/15),0))/24</f>
        <v>0.14270726284457722</v>
      </c>
      <c r="BL25" s="119">
        <v>21</v>
      </c>
      <c r="BM25" s="47">
        <f>(IF(AND(D!FC71&lt;180),D!FG71+(D!FE71/15-12),0))/24</f>
        <v>0.34534612106243556</v>
      </c>
      <c r="BN25" s="47">
        <f>(IF(AND(D!$EY71&lt;180),D!$FG71+(D!$EY71/15-12),0))/24</f>
        <v>0.28296908174965518</v>
      </c>
      <c r="BO25" s="47">
        <f>(IF(AND(D!$ER71&lt;180),D!$FG71+(D!$ER71/15-12),0))/24</f>
        <v>0.20350738382770786</v>
      </c>
      <c r="BP25" s="47">
        <f>D!FG71/24</f>
        <v>0.50690740740740736</v>
      </c>
      <c r="BQ25" s="47">
        <f>(IF(AND(D!$EW71&lt;180),D!$FG71-(D!$EW71/15),0))/24</f>
        <v>0.23859876219778794</v>
      </c>
      <c r="BR25" s="47">
        <f>(IF(AND(D!$EY71&lt;180),D!$FG71-(D!$EY71/15),0))/24</f>
        <v>0.23084573306515954</v>
      </c>
      <c r="BS25" s="47">
        <f>(IF(AND(D!$FC71&lt;180),D!$FG71-(D!$FE71/15),0))/24</f>
        <v>0.16846869375237916</v>
      </c>
      <c r="BT25" s="119">
        <v>21</v>
      </c>
      <c r="BU25" s="47">
        <f>(IF(AND(D!FZ71&lt;180),D!GD71+D!GB71/15-12,0))/24</f>
        <v>0.32506222568665927</v>
      </c>
      <c r="BV25" s="47">
        <f>(IF(AND(D!$EY71&lt;180),D!GD71+(D!FU71/15-12),0))/24</f>
        <v>0.26632937081215186</v>
      </c>
      <c r="BW25" s="47">
        <f>(IF(AND(D!$FN71&lt;180),D!GD71+(D!FN71/15-12),0))/24</f>
        <v>0.19386287784671377</v>
      </c>
      <c r="BX25" s="47">
        <f>D!GD71/24</f>
        <v>0.51278240740740744</v>
      </c>
      <c r="BY25" s="47">
        <f>(IF(AND(D!FS71&lt;180),D!GD71-(D!FS71/15),0))/24</f>
        <v>0.26674576988986703</v>
      </c>
      <c r="BZ25" s="47">
        <f>(IF(AND(D!FU71&lt;180),D!GD71-(D!FU71/15),0))/24</f>
        <v>0.25923544400266302</v>
      </c>
      <c r="CA25" s="47">
        <f>(IF(AND(D!$FC71&lt;180),D!GD71-(D!GB71/15),0))/24</f>
        <v>0.20050258912815555</v>
      </c>
      <c r="CB25" s="119">
        <v>21</v>
      </c>
      <c r="CC25" s="47">
        <f>(IF(AND(D!$FC26&lt;180),D!$FG26+D!$FE26/15-12,0))/24</f>
        <v>0.30811295519078313</v>
      </c>
      <c r="CD25" s="47">
        <f>(IF(AND(D!$EY26&lt;180),D!FG26+(D!EY26/15-12),0))/24</f>
        <v>0.24991927421307272</v>
      </c>
      <c r="CE25" s="47">
        <f>(IF(AND(D!$ER26&lt;180),D!FG26+(D!ER26/15-12),0))/24</f>
        <v>0.18082867799752322</v>
      </c>
      <c r="CF25" s="47">
        <f>D!FG26/24</f>
        <v>0.51724074074074078</v>
      </c>
      <c r="CG25" s="47">
        <f>(IF(AND(D!EW26&lt;180),D!FG26-(D!EW26/15),0))/24</f>
        <v>0.29226841378930274</v>
      </c>
      <c r="CH25" s="47">
        <f>(IF(AND(D!EY26&lt;180),D!FG26-(D!EY26/15),0))/24</f>
        <v>0.28456220726840875</v>
      </c>
      <c r="CI25" s="47">
        <f>(IF(AND(D!$FC26&lt;180),D!$FG26-(D!$FE26/15),0))/24</f>
        <v>0.22636852629069837</v>
      </c>
      <c r="CJ25" s="119">
        <v>21</v>
      </c>
      <c r="CK25" s="47">
        <f>(IF(AND(D!FZ26&lt;180),D!GD26+(D!GB26/15-12),0))/24</f>
        <v>0.2897371778720112</v>
      </c>
      <c r="CL25" s="47">
        <f>(IF(AND(D!$FU26&lt;180),D!$GD26+(D!$FU26/15-12),0))/24</f>
        <v>0.22898928145151223</v>
      </c>
      <c r="CM25" s="47">
        <f>(IF(AND(D!$FN26&lt;180),D!$GD26+(D!$FN26/15-12),0))/24</f>
        <v>0.16090855749940736</v>
      </c>
      <c r="CN25" s="47">
        <f>D!GD26/24</f>
        <v>0.51557407407407407</v>
      </c>
      <c r="CO25" s="47">
        <f>(IF(AND(D!$FS26&lt;180),D!$GD26-(D!$FS26/15),0))/24</f>
        <v>0.31041268819576667</v>
      </c>
      <c r="CP25" s="47">
        <f>(IF(AND(D!$FU26&lt;180),D!$GD26-(D!$FU26/15),0))/24</f>
        <v>0.302158866696636</v>
      </c>
      <c r="CQ25" s="47">
        <f>(IF(AND(D!$FZ26&lt;180),D!$GD26-(D!$GB26/15),0))/24</f>
        <v>0.241410970276137</v>
      </c>
      <c r="CR25" s="119">
        <v>21</v>
      </c>
    </row>
    <row r="26" spans="1:96" ht="12.75" customHeight="1" x14ac:dyDescent="0.2">
      <c r="A26" s="47">
        <f>(IF(AND(D!FC243&lt;180),D!FG243+(D!FE243/15-12),0))/24</f>
        <v>0.27468592343153347</v>
      </c>
      <c r="B26" s="47">
        <f>(IF(AND(D!$EY243&lt;180),D!$FG243+(D!$EY243/15-12),0))/24</f>
        <v>0.21222395965664584</v>
      </c>
      <c r="C26" s="47">
        <f>(IF(AND(D!$ER243&lt;180),D!$FG243+(D!$ER243/15-12),0))/24</f>
        <v>0.14413766231047628</v>
      </c>
      <c r="D26" s="47">
        <f>D!FG243/24</f>
        <v>0.50682407407407404</v>
      </c>
      <c r="E26" s="47">
        <f>(IF(AND(D!$EW243&lt;180),D!$FG243-(D!$EW243/15),0))/24</f>
        <v>0.31001129741107586</v>
      </c>
      <c r="F26" s="47">
        <f>(IF(AND(D!$EY243&lt;180),D!$FG243-(D!$EY243/15),0))/24</f>
        <v>0.30142418849150232</v>
      </c>
      <c r="G26" s="47">
        <f>(IF(AND(D!$FC243&lt;180),D!$FG243-(D!$FE243/15),0))/24</f>
        <v>0.23896222471661466</v>
      </c>
      <c r="H26" s="122">
        <v>22</v>
      </c>
      <c r="I26" s="47">
        <f>(IF(AND(D!FZ243&lt;180),D!GD243+(D!GB243/15-12),0))/24</f>
        <v>0.27171702384724278</v>
      </c>
      <c r="J26" s="47">
        <f>(IF(AND(D!$FU243&lt;180),D!$GD243+(D!$FU243/15-12),0))/24</f>
        <v>0.21082436287005232</v>
      </c>
      <c r="K26" s="47">
        <f>(IF(AND(D!$FN243&lt;180),D!$GD243+(D!$FN243/15-12),0))/24</f>
        <v>0.14275178254788345</v>
      </c>
      <c r="L26" s="47">
        <f>D!GD243/24</f>
        <v>0.49815740740740749</v>
      </c>
      <c r="M26" s="47">
        <f>(IF(AND(D!$FS243&lt;180),D!$GD243-(D!$FS243/15),0))/24</f>
        <v>0.29377273463079234</v>
      </c>
      <c r="N26" s="47">
        <f>(IF(AND(D!$FU243&lt;180),D!$GD243-(D!$FU243/15),0))/24</f>
        <v>0.28549045194476264</v>
      </c>
      <c r="O26" s="47">
        <f>(IF(AND(D!$FZ243&lt;180),D!$GD243-(D!$GB243/15),0))/24</f>
        <v>0.22459779096757218</v>
      </c>
      <c r="P26" s="119">
        <v>22</v>
      </c>
      <c r="Q26" s="47">
        <f>(IF(AND(D!FC201&lt;180),D!FG201+(D!FE201/15-12),0))/24</f>
        <v>0.28665550836736808</v>
      </c>
      <c r="R26" s="47">
        <f>(IF(AND(D!$EY201&lt;180),D!$FG201+(D!$EY201/15-12),0))/24</f>
        <v>0.2283604144660023</v>
      </c>
      <c r="S26" s="47">
        <f>(IF(AND(D!$ER201&lt;180),D!$FG201+(D!$ER201/15-12),0))/24</f>
        <v>0.15939851739978259</v>
      </c>
      <c r="T26" s="47">
        <f>D!FG201/24</f>
        <v>0.49703240740740745</v>
      </c>
      <c r="U26" s="47">
        <f>(IF(AND(D!$EW201&lt;180),D!$FG201-(D!$EW201/15),0))/24</f>
        <v>0.27343746012807962</v>
      </c>
      <c r="V26" s="47">
        <f>(IF(AND(D!$EY201&lt;180),D!$FG201-(D!$EY201/15),0))/24</f>
        <v>0.26570440034881254</v>
      </c>
      <c r="W26" s="47">
        <f>(IF(AND(D!$FC201&lt;180),D!$FG201-(D!$FE201/15),0))/24</f>
        <v>0.20740930644744679</v>
      </c>
      <c r="X26" s="119">
        <v>22</v>
      </c>
      <c r="Y26" s="47">
        <f>(IF(AND(D!FZ201&lt;180),D!GD201+(D!GB201/15-12),0))/24</f>
        <v>0.31408738595367186</v>
      </c>
      <c r="Z26" s="47">
        <f>(IF(AND(D!$FU201&lt;180),D!$GD201+(D!$FU201/15-12),0))/24</f>
        <v>0.25583438124855962</v>
      </c>
      <c r="AA26" s="47">
        <f>(IF(AND(D!$FN201&lt;180),D!$GD201+(D!$FN201/15-12),0))/24</f>
        <v>0.18347133887760658</v>
      </c>
      <c r="AB26" s="47">
        <f>D!GD201/24</f>
        <v>0.50274074074074082</v>
      </c>
      <c r="AC26" s="47">
        <f>(IF(AND(D!$FS201&lt;180),D!$GD201-(D!$FS201/15),0))/24</f>
        <v>0.25715733499868726</v>
      </c>
      <c r="AD26" s="47">
        <f>(IF(AND(D!$FU201&lt;180),D!$GD201-(D!$FU201/15),0))/24</f>
        <v>0.24964710023292194</v>
      </c>
      <c r="AE26" s="47">
        <f>(IF(AND(D!$FZ201&lt;180),D!$GD201-(D!$GB201/15),0))/24</f>
        <v>0.19139409552780973</v>
      </c>
      <c r="AF26" s="119">
        <v>22</v>
      </c>
      <c r="AG26" s="47">
        <f>(IF(AND(D!FC159&lt;180),D!FG159+(D!FE159/15-12),0))/24</f>
        <v>0.3473605208278796</v>
      </c>
      <c r="AH26" s="47">
        <f>(IF(AND(D!$EY159&lt;180),D!$FG159+(D!$EY159/15-12),0))/24</f>
        <v>0.28519170167135871</v>
      </c>
      <c r="AI26" s="47">
        <f>(IF(AND(D!$ER159&lt;180),D!$FG159+(D!$ER159/15-12),0))/24</f>
        <v>0.20601734117523007</v>
      </c>
      <c r="AJ26" s="47">
        <f>D!FG159/24</f>
        <v>0.50986574074074076</v>
      </c>
      <c r="AK26" s="47">
        <f>(IF(AND(D!$EW159&lt;180),D!$FG159-(D!$EW159/15),0))/24</f>
        <v>0.24227759772203208</v>
      </c>
      <c r="AL26" s="47">
        <f>(IF(AND(D!$EY159&lt;180),D!$FG159-(D!$EY159/15),0))/24</f>
        <v>0.23453977981012283</v>
      </c>
      <c r="AM26" s="47">
        <f>(IF(AND(D!$FC159&lt;180),D!$FG159-(D!$FE159/15),0))/24</f>
        <v>0.17237096065360191</v>
      </c>
      <c r="AN26" s="119">
        <v>22</v>
      </c>
      <c r="AO26" s="47">
        <f>(IF(AND(D!FZ159&lt;180),D!GD159+(D!GB159/15-12),0))/24</f>
        <v>0.37486607229453767</v>
      </c>
      <c r="AP26" s="47">
        <f>(IF(AND(D!$FU159&lt;180),D!$GD159+(D!$FU159/15-12),0))/24</f>
        <v>0.30581081381686281</v>
      </c>
      <c r="AQ26" s="47">
        <f>(IF(AND(D!$FN159&lt;180),D!$GD159+(D!$FN159/15-12),0))/24</f>
        <v>0.21841187456475053</v>
      </c>
      <c r="AR26" s="47">
        <f>D!GD159/24</f>
        <v>0.5123657407407407</v>
      </c>
      <c r="AS26" s="47">
        <f>(IF(AND(D!$FS159&lt;180),D!$GD159-(D!$FS159/15),0))/24</f>
        <v>0.22717257713425107</v>
      </c>
      <c r="AT26" s="47">
        <f>(IF(AND(D!$FU159&lt;180),D!$GD159-(D!$FU159/15),0))/24</f>
        <v>0.2189206676646186</v>
      </c>
      <c r="AU26" s="47">
        <f>(IF(AND(D!$FZ159&lt;180),D!$GD159-(D!$GB159/15),0))/24</f>
        <v>0.14986540918694372</v>
      </c>
      <c r="AV26" s="119">
        <v>22</v>
      </c>
      <c r="AW26" s="47">
        <f>(IF(AND(D!FC118&lt;180),D!FG118+D!FE118/15-12,0))/24</f>
        <v>0.38346451513394886</v>
      </c>
      <c r="AX26" s="47">
        <f>(IF(AND(D!$EY118&lt;180),D!$FG118+(D!$EY118/15-12),0))/24</f>
        <v>0.31026809634815838</v>
      </c>
      <c r="AY26" s="47">
        <f>(IF(AND(D!$ER118&lt;180),D!$FG118+(D!$ER118/15-12),0))/24</f>
        <v>0.21876278369831412</v>
      </c>
      <c r="AZ26" s="47">
        <f>D!FG118/24</f>
        <v>0.50928240740740749</v>
      </c>
      <c r="BA26" s="47">
        <f>(IF(AND(D!$EW118&lt;180),D!$FG118-(D!$EW118/15),0))/24</f>
        <v>0.21684721806654073</v>
      </c>
      <c r="BB26" s="47">
        <f>(IF(AND(D!$EY118&lt;180),D!$FG118-(D!$EY118/15),0))/24</f>
        <v>0.20829671846665654</v>
      </c>
      <c r="BC26" s="47">
        <f>(IF(AND(D!$FC118&lt;180),D!$FG118-(D!$FE118/15),0))/24</f>
        <v>0.13510029968086612</v>
      </c>
      <c r="BD26" s="119">
        <v>22</v>
      </c>
      <c r="BE26" s="47">
        <f>(IF(AND(D!FZ118&lt;180),D!GD118+(D!GB118/15-12),0))/24</f>
        <v>0.36902862075607606</v>
      </c>
      <c r="BF26" s="47">
        <f>(IF(AND(D!$FU118&lt;180),D!$GD118+(D!$FU118/15-12),0))/24</f>
        <v>0.29965654004469117</v>
      </c>
      <c r="BG26" s="47">
        <f>(IF(AND(D!$FN118&lt;180),D!$GD118+(D!$FN118/15-12),0))/24</f>
        <v>0.21192556978240271</v>
      </c>
      <c r="BH26" s="47">
        <f>D!GD118/24</f>
        <v>0.50557407407407406</v>
      </c>
      <c r="BI26" s="47">
        <f>(IF(AND(D!$FS118&lt;180),D!$GD118-(D!$FS118/15),0))/24</f>
        <v>0.21976684485435416</v>
      </c>
      <c r="BJ26" s="47">
        <f>(IF(AND(D!$FU118&lt;180),D!$GD118-(D!$FU118/15),0))/24</f>
        <v>0.21149160810345691</v>
      </c>
      <c r="BK26" s="47">
        <f>(IF(AND(D!$FZ118&lt;180),D!$GD118-(D!$GB118/15),0))/24</f>
        <v>0.14211952739207198</v>
      </c>
      <c r="BL26" s="119">
        <v>22</v>
      </c>
      <c r="BM26" s="47">
        <f>(IF(AND(D!FC72&lt;180),D!FG72+(D!FE72/15-12),0))/24</f>
        <v>0.34609799433352612</v>
      </c>
      <c r="BN26" s="47">
        <f>(IF(AND(D!$EY72&lt;180),D!$FG72+(D!$EY72/15-12),0))/24</f>
        <v>0.28352370553539413</v>
      </c>
      <c r="BO26" s="47">
        <f>(IF(AND(D!$ER72&lt;180),D!$FG72+(D!$ER72/15-12),0))/24</f>
        <v>0.20379302719584205</v>
      </c>
      <c r="BP26" s="47">
        <f>D!FG72/24</f>
        <v>0.50678240740740732</v>
      </c>
      <c r="BQ26" s="47">
        <f>(IF(AND(D!$EW72&lt;180),D!$FG72-(D!$EW72/15),0))/24</f>
        <v>0.2378086203274912</v>
      </c>
      <c r="BR26" s="47">
        <f>(IF(AND(D!$EY72&lt;180),D!$FG72-(D!$EY72/15),0))/24</f>
        <v>0.23004110927942056</v>
      </c>
      <c r="BS26" s="47">
        <f>(IF(AND(D!$FC72&lt;180),D!$FG72-(D!$FE72/15),0))/24</f>
        <v>0.16746682048128858</v>
      </c>
      <c r="BT26" s="119">
        <v>22</v>
      </c>
      <c r="BU26" s="47">
        <f>(IF(AND(D!FZ72&lt;180),D!GD72+D!GB72/15-12,0))/24</f>
        <v>0.32561755448597279</v>
      </c>
      <c r="BV26" s="47">
        <f>(IF(AND(D!$EY72&lt;180),D!GD72+(D!FU72/15-12),0))/24</f>
        <v>0.26686859152635639</v>
      </c>
      <c r="BW26" s="47">
        <f>(IF(AND(D!$FN72&lt;180),D!GD72+(D!FN72/15-12),0))/24</f>
        <v>0.19422838787859234</v>
      </c>
      <c r="BX26" s="47">
        <f>D!GD72/24</f>
        <v>0.51257407407407418</v>
      </c>
      <c r="BY26" s="47">
        <f>(IF(AND(D!FS72&lt;180),D!GD72-(D!FS72/15),0))/24</f>
        <v>0.2657904511276859</v>
      </c>
      <c r="BZ26" s="47">
        <f>(IF(AND(D!FU72&lt;180),D!GD72-(D!FU72/15),0))/24</f>
        <v>0.25827955662179192</v>
      </c>
      <c r="CA26" s="47">
        <f>(IF(AND(D!$FC72&lt;180),D!GD72-(D!GB72/15),0))/24</f>
        <v>0.19953059366217543</v>
      </c>
      <c r="CB26" s="119">
        <v>22</v>
      </c>
      <c r="CC26" s="47">
        <f>(IF(AND(D!$FC27&lt;180),D!$FG27+D!$FE27/15-12,0))/24</f>
        <v>0.30869299700167474</v>
      </c>
      <c r="CD26" s="47">
        <f>(IF(AND(D!$EY27&lt;180),D!FG27+(D!EY27/15-12),0))/24</f>
        <v>0.25054778684310003</v>
      </c>
      <c r="CE26" s="47">
        <f>(IF(AND(D!$ER27&lt;180),D!FG27+(D!ER27/15-12),0))/24</f>
        <v>0.18138536706986308</v>
      </c>
      <c r="CF26" s="47">
        <f>D!FG27/24</f>
        <v>0.51715740740740745</v>
      </c>
      <c r="CG26" s="47">
        <f>(IF(AND(D!EW27&lt;180),D!FG27-(D!EW27/15),0))/24</f>
        <v>0.29145977720205812</v>
      </c>
      <c r="CH26" s="47">
        <f>(IF(AND(D!EY27&lt;180),D!FG27-(D!EY27/15),0))/24</f>
        <v>0.28376702797171488</v>
      </c>
      <c r="CI26" s="47">
        <f>(IF(AND(D!$FC27&lt;180),D!$FG27-(D!$FE27/15),0))/24</f>
        <v>0.2256218178131402</v>
      </c>
      <c r="CJ26" s="119">
        <v>22</v>
      </c>
      <c r="CK26" s="47">
        <f>(IF(AND(D!FZ27&lt;180),D!GD27+(D!GB27/15-12),0))/24</f>
        <v>0.2903443198867745</v>
      </c>
      <c r="CL26" s="47">
        <f>(IF(AND(D!$FU27&lt;180),D!$GD27+(D!$FU27/15-12),0))/24</f>
        <v>0.22968991171605732</v>
      </c>
      <c r="CM26" s="47">
        <f>(IF(AND(D!$FN27&lt;180),D!$GD27+(D!$FN27/15-12),0))/24</f>
        <v>0.1616027631422885</v>
      </c>
      <c r="CN26" s="47">
        <f>D!GD27/24</f>
        <v>0.51578240740740744</v>
      </c>
      <c r="CO26" s="47">
        <f>(IF(AND(D!$FS27&lt;180),D!$GD27-(D!$FS27/15),0))/24</f>
        <v>0.31011029506351018</v>
      </c>
      <c r="CP26" s="47">
        <f>(IF(AND(D!$FU27&lt;180),D!$GD27-(D!$FU27/15),0))/24</f>
        <v>0.30187490309875747</v>
      </c>
      <c r="CQ26" s="47">
        <f>(IF(AND(D!$FZ27&lt;180),D!$GD27-(D!$GB27/15),0))/24</f>
        <v>0.24122049492804032</v>
      </c>
      <c r="CR26" s="119">
        <v>22</v>
      </c>
    </row>
    <row r="27" spans="1:96" ht="12.75" customHeight="1" x14ac:dyDescent="0.2">
      <c r="A27" s="47">
        <f>(IF(AND(D!FC244&lt;180),D!FG244+(D!FE244/15-12),0))/24</f>
        <v>0.27503698062747656</v>
      </c>
      <c r="B27" s="47">
        <f>(IF(AND(D!$EY244&lt;180),D!$FG244+(D!$EY244/15-12),0))/24</f>
        <v>0.21258048502852966</v>
      </c>
      <c r="C27" s="47">
        <f>(IF(AND(D!$ER244&lt;180),D!$FG244+(D!$ER244/15-12),0))/24</f>
        <v>0.14449447489015518</v>
      </c>
      <c r="D27" s="47">
        <f>D!FG244/24</f>
        <v>0.50715740740740733</v>
      </c>
      <c r="E27" s="47">
        <f>(IF(AND(D!$EW244&lt;180),D!$FG244-(D!$EW244/15),0))/24</f>
        <v>0.31032038336325535</v>
      </c>
      <c r="F27" s="47">
        <f>(IF(AND(D!$EY244&lt;180),D!$FG244-(D!$EY244/15),0))/24</f>
        <v>0.30173432978628506</v>
      </c>
      <c r="G27" s="47">
        <f>(IF(AND(D!$FC244&lt;180),D!$FG244-(D!$FE244/15),0))/24</f>
        <v>0.23927783418733817</v>
      </c>
      <c r="H27" s="122">
        <v>23</v>
      </c>
      <c r="I27" s="47">
        <f>(IF(AND(D!FZ244&lt;180),D!GD244+(D!GB244/15-12),0))/24</f>
        <v>0.27155655085777436</v>
      </c>
      <c r="J27" s="47">
        <f>(IF(AND(D!$FU244&lt;180),D!$GD244+(D!$FU244/15-12),0))/24</f>
        <v>0.21057345302373287</v>
      </c>
      <c r="K27" s="47">
        <f>(IF(AND(D!$FN244&lt;180),D!$GD244+(D!$FN244/15-12),0))/24</f>
        <v>0.14250491926853046</v>
      </c>
      <c r="L27" s="47">
        <f>D!GD244/24</f>
        <v>0.49836574074074075</v>
      </c>
      <c r="M27" s="47">
        <f>(IF(AND(D!$FS244&lt;180),D!$GD244-(D!$FS244/15),0))/24</f>
        <v>0.29445804833780265</v>
      </c>
      <c r="N27" s="47">
        <f>(IF(AND(D!$FU244&lt;180),D!$GD244-(D!$FU244/15),0))/24</f>
        <v>0.28615802845774868</v>
      </c>
      <c r="O27" s="47">
        <f>(IF(AND(D!$FZ244&lt;180),D!$GD244-(D!$GB244/15),0))/24</f>
        <v>0.22517493062370716</v>
      </c>
      <c r="P27" s="119">
        <v>23</v>
      </c>
      <c r="Q27" s="47">
        <f>(IF(AND(D!FC202&lt;180),D!FG202+(D!FE202/15-12),0))/24</f>
        <v>0.28589537466420412</v>
      </c>
      <c r="R27" s="47">
        <f>(IF(AND(D!$EY202&lt;180),D!$FG202+(D!$EY202/15-12),0))/24</f>
        <v>0.22754356984107582</v>
      </c>
      <c r="S27" s="47">
        <f>(IF(AND(D!$ER202&lt;180),D!$FG202+(D!$ER202/15-12),0))/24</f>
        <v>0.1586438238708956</v>
      </c>
      <c r="T27" s="47">
        <f>D!FG202/24</f>
        <v>0.49690740740740741</v>
      </c>
      <c r="U27" s="47">
        <f>(IF(AND(D!$EW202&lt;180),D!$FG202-(D!$EW202/15),0))/24</f>
        <v>0.27401873204549454</v>
      </c>
      <c r="V27" s="47">
        <f>(IF(AND(D!$EY202&lt;180),D!$FG202-(D!$EY202/15),0))/24</f>
        <v>0.26627124497373905</v>
      </c>
      <c r="W27" s="47">
        <f>(IF(AND(D!$FC202&lt;180),D!$FG202-(D!$FE202/15),0))/24</f>
        <v>0.20791944015061073</v>
      </c>
      <c r="X27" s="119">
        <v>23</v>
      </c>
      <c r="Y27" s="47">
        <f>(IF(AND(D!FZ202&lt;180),D!GD202+(D!GB202/15-12),0))/24</f>
        <v>0.31304252592112003</v>
      </c>
      <c r="Z27" s="47">
        <f>(IF(AND(D!$FU202&lt;180),D!$GD202+(D!$FU202/15-12),0))/24</f>
        <v>0.25484671702516465</v>
      </c>
      <c r="AA27" s="47">
        <f>(IF(AND(D!$FN202&lt;180),D!$GD202+(D!$FN202/15-12),0))/24</f>
        <v>0.18264897860711846</v>
      </c>
      <c r="AB27" s="47">
        <f>D!GD202/24</f>
        <v>0.50249074074074074</v>
      </c>
      <c r="AC27" s="47">
        <f>(IF(AND(D!$FS202&lt;180),D!$GD202-(D!$FS202/15),0))/24</f>
        <v>0.25764526071603555</v>
      </c>
      <c r="AD27" s="47">
        <f>(IF(AND(D!$FU202&lt;180),D!$GD202-(D!$FU202/15),0))/24</f>
        <v>0.25013476445631694</v>
      </c>
      <c r="AE27" s="47">
        <f>(IF(AND(D!$FZ202&lt;180),D!$GD202-(D!$GB202/15),0))/24</f>
        <v>0.19193895556036153</v>
      </c>
      <c r="AF27" s="119">
        <v>23</v>
      </c>
      <c r="AG27" s="47">
        <f>(IF(AND(D!FC160&lt;180),D!FG160+(D!FE160/15-12),0))/24</f>
        <v>0.34628334066909328</v>
      </c>
      <c r="AH27" s="47">
        <f>(IF(AND(D!$EY160&lt;180),D!$FG160+(D!$EY160/15-12),0))/24</f>
        <v>0.28430238124629864</v>
      </c>
      <c r="AI27" s="47">
        <f>(IF(AND(D!$ER160&lt;180),D!$FG160+(D!$ER160/15-12),0))/24</f>
        <v>0.20539042260769783</v>
      </c>
      <c r="AJ27" s="47">
        <f>D!FG160/24</f>
        <v>0.5096574074074075</v>
      </c>
      <c r="AK27" s="47">
        <f>(IF(AND(D!$EW160&lt;180),D!$FG160-(D!$EW160/15),0))/24</f>
        <v>0.24273660401744943</v>
      </c>
      <c r="AL27" s="47">
        <f>(IF(AND(D!$EY160&lt;180),D!$FG160-(D!$EY160/15),0))/24</f>
        <v>0.23501243356851631</v>
      </c>
      <c r="AM27" s="47">
        <f>(IF(AND(D!$FC160&lt;180),D!$FG160-(D!$FE160/15),0))/24</f>
        <v>0.17303147414572165</v>
      </c>
      <c r="AN27" s="119">
        <v>23</v>
      </c>
      <c r="AO27" s="47">
        <f>(IF(AND(D!FZ160&lt;180),D!GD160+(D!GB160/15-12),0))/24</f>
        <v>0.37422388412516044</v>
      </c>
      <c r="AP27" s="47">
        <f>(IF(AND(D!$FU160&lt;180),D!$GD160+(D!$FU160/15-12),0))/24</f>
        <v>0.3053933154115388</v>
      </c>
      <c r="AQ27" s="47">
        <f>(IF(AND(D!$FN160&lt;180),D!$GD160+(D!$FN160/15-12),0))/24</f>
        <v>0.21823181256388149</v>
      </c>
      <c r="AR27" s="47">
        <f>D!GD160/24</f>
        <v>0.51240740740740742</v>
      </c>
      <c r="AS27" s="47">
        <f>(IF(AND(D!$FS160&lt;180),D!$GD160-(D!$FS160/15),0))/24</f>
        <v>0.22765682349065544</v>
      </c>
      <c r="AT27" s="47">
        <f>(IF(AND(D!$FU160&lt;180),D!$GD160-(D!$FU160/15),0))/24</f>
        <v>0.21942149940327604</v>
      </c>
      <c r="AU27" s="47">
        <f>(IF(AND(D!$FZ160&lt;180),D!$GD160-(D!$GB160/15),0))/24</f>
        <v>0.15059093068965437</v>
      </c>
      <c r="AV27" s="119">
        <v>23</v>
      </c>
      <c r="AW27" s="47">
        <f>(IF(AND(D!FC119&lt;180),D!FG119+D!FE119/15-12,0))/24</f>
        <v>0.38358103144215239</v>
      </c>
      <c r="AX27" s="47">
        <f>(IF(AND(D!$EY119&lt;180),D!$FG119+(D!$EY119/15-12),0))/24</f>
        <v>0.31040360662256822</v>
      </c>
      <c r="AY27" s="47">
        <f>(IF(AND(D!$ER119&lt;180),D!$FG119+(D!$ER119/15-12),0))/24</f>
        <v>0.21891605062828612</v>
      </c>
      <c r="AZ27" s="47">
        <f>D!FG119/24</f>
        <v>0.50944907407407403</v>
      </c>
      <c r="BA27" s="47">
        <f>(IF(AND(D!$EW119&lt;180),D!$FG119-(D!$EW119/15),0))/24</f>
        <v>0.21704370581353508</v>
      </c>
      <c r="BB27" s="47">
        <f>(IF(AND(D!$EY119&lt;180),D!$FG119-(D!$EY119/15),0))/24</f>
        <v>0.20849454152557981</v>
      </c>
      <c r="BC27" s="47">
        <f>(IF(AND(D!$FC119&lt;180),D!$FG119-(D!$FE119/15),0))/24</f>
        <v>0.13531711670599558</v>
      </c>
      <c r="BD27" s="119">
        <v>23</v>
      </c>
      <c r="BE27" s="47">
        <f>(IF(AND(D!FZ119&lt;180),D!GD119+(D!GB119/15-12),0))/24</f>
        <v>0.36972256333337422</v>
      </c>
      <c r="BF27" s="47">
        <f>(IF(AND(D!$FU119&lt;180),D!$GD119+(D!$FU119/15-12),0))/24</f>
        <v>0.30013170207000267</v>
      </c>
      <c r="BG27" s="47">
        <f>(IF(AND(D!$FN119&lt;180),D!$GD119+(D!$FN119/15-12),0))/24</f>
        <v>0.21217330437010554</v>
      </c>
      <c r="BH27" s="47">
        <f>D!GD119/24</f>
        <v>0.50561574074074078</v>
      </c>
      <c r="BI27" s="47">
        <f>(IF(AND(D!$FS119&lt;180),D!$GD119-(D!$FS119/15),0))/24</f>
        <v>0.21939108315782938</v>
      </c>
      <c r="BJ27" s="47">
        <f>(IF(AND(D!$FU119&lt;180),D!$GD119-(D!$FU119/15),0))/24</f>
        <v>0.21109977941147881</v>
      </c>
      <c r="BK27" s="47">
        <f>(IF(AND(D!$FZ119&lt;180),D!$GD119-(D!$GB119/15),0))/24</f>
        <v>0.14150891814810729</v>
      </c>
      <c r="BL27" s="119">
        <v>23</v>
      </c>
      <c r="BM27" s="47">
        <f>(IF(AND(D!FC73&lt;180),D!FG73+(D!FE73/15-12),0))/24</f>
        <v>0.34685237654245099</v>
      </c>
      <c r="BN27" s="47">
        <f>(IF(AND(D!$EY73&lt;180),D!$FG73+(D!$EY73/15-12),0))/24</f>
        <v>0.28407660245572924</v>
      </c>
      <c r="BO27" s="47">
        <f>(IF(AND(D!$ER73&lt;180),D!$FG73+(D!$ER73/15-12),0))/24</f>
        <v>0.20407423420679083</v>
      </c>
      <c r="BP27" s="47">
        <f>D!FG73/24</f>
        <v>0.50665740740740739</v>
      </c>
      <c r="BQ27" s="47">
        <f>(IF(AND(D!$EW73&lt;180),D!$FG73-(D!$EW73/15),0))/24</f>
        <v>0.23702057969021154</v>
      </c>
      <c r="BR27" s="47">
        <f>(IF(AND(D!$EY73&lt;180),D!$FG73-(D!$EY73/15),0))/24</f>
        <v>0.22923821235908548</v>
      </c>
      <c r="BS27" s="47">
        <f>(IF(AND(D!$FC73&lt;180),D!$FG73-(D!$FE73/15),0))/24</f>
        <v>0.16646243827236371</v>
      </c>
      <c r="BT27" s="119">
        <v>23</v>
      </c>
      <c r="BU27" s="47">
        <f>(IF(AND(D!FZ73&lt;180),D!GD73+D!GB73/15-12,0))/24</f>
        <v>0.32617816661934995</v>
      </c>
      <c r="BV27" s="47">
        <f>(IF(AND(D!$EY73&lt;180),D!GD73+(D!FU73/15-12),0))/24</f>
        <v>0.26741007968690927</v>
      </c>
      <c r="BW27" s="47">
        <f>(IF(AND(D!$FN73&lt;180),D!GD73+(D!FN73/15-12),0))/24</f>
        <v>0.19459172548002535</v>
      </c>
      <c r="BX27" s="47">
        <f>D!GD73/24</f>
        <v>0.5123657407407407</v>
      </c>
      <c r="BY27" s="47">
        <f>(IF(AND(D!FS73&lt;180),D!GD73-(D!FS73/15),0))/24</f>
        <v>0.26483338941040241</v>
      </c>
      <c r="BZ27" s="47">
        <f>(IF(AND(D!FU73&lt;180),D!GD73-(D!FU73/15),0))/24</f>
        <v>0.25732140179457214</v>
      </c>
      <c r="CA27" s="47">
        <f>(IF(AND(D!$FC73&lt;180),D!GD73-(D!GB73/15),0))/24</f>
        <v>0.19855331486213154</v>
      </c>
      <c r="CB27" s="119">
        <v>23</v>
      </c>
      <c r="CC27" s="47">
        <f>(IF(AND(D!$FC28&lt;180),D!$FG28+D!$FE28/15-12,0))/24</f>
        <v>0.30928029175633781</v>
      </c>
      <c r="CD27" s="47">
        <f>(IF(AND(D!$EY28&lt;180),D!FG28+(D!EY28/15-12),0))/24</f>
        <v>0.2511803314010394</v>
      </c>
      <c r="CE27" s="47">
        <f>(IF(AND(D!$ER28&lt;180),D!FG28+(D!ER28/15-12),0))/24</f>
        <v>0.18194286212079147</v>
      </c>
      <c r="CF27" s="47">
        <f>D!FG28/24</f>
        <v>0.51707407407407402</v>
      </c>
      <c r="CG27" s="47">
        <f>(IF(AND(D!EW28&lt;180),D!FG28-(D!EW28/15),0))/24</f>
        <v>0.29064751725459648</v>
      </c>
      <c r="CH27" s="47">
        <f>(IF(AND(D!EY28&lt;180),D!FG28-(D!EY28/15),0))/24</f>
        <v>0.28296781674710864</v>
      </c>
      <c r="CI27" s="47">
        <f>(IF(AND(D!$FC28&lt;180),D!$FG28-(D!$FE28/15),0))/24</f>
        <v>0.22486785639181028</v>
      </c>
      <c r="CJ27" s="119">
        <v>23</v>
      </c>
      <c r="CK27" s="47">
        <f>(IF(AND(D!FZ28&lt;180),D!GD28+(D!GB28/15-12),0))/24</f>
        <v>0.29092217768294254</v>
      </c>
      <c r="CL27" s="47">
        <f>(IF(AND(D!$FU28&lt;180),D!$GD28+(D!$FU28/15-12),0))/24</f>
        <v>0.23036235872446117</v>
      </c>
      <c r="CM27" s="47">
        <f>(IF(AND(D!$FN28&lt;180),D!$GD28+(D!$FN28/15-12),0))/24</f>
        <v>0.16226771205140081</v>
      </c>
      <c r="CN27" s="47">
        <f>D!GD28/24</f>
        <v>0.51594907407407409</v>
      </c>
      <c r="CO27" s="47">
        <f>(IF(AND(D!$FS28&lt;180),D!$GD28-(D!$FS28/15),0))/24</f>
        <v>0.3097524914114495</v>
      </c>
      <c r="CP27" s="47">
        <f>(IF(AND(D!$FU28&lt;180),D!$GD28-(D!$FU28/15),0))/24</f>
        <v>0.30153578942368708</v>
      </c>
      <c r="CQ27" s="47">
        <f>(IF(AND(D!$FZ28&lt;180),D!$GD28-(D!$GB28/15),0))/24</f>
        <v>0.24097597046520572</v>
      </c>
      <c r="CR27" s="119">
        <v>23</v>
      </c>
    </row>
    <row r="28" spans="1:96" ht="12.75" customHeight="1" x14ac:dyDescent="0.2">
      <c r="A28" s="47">
        <f>(IF(AND(D!FC245&lt;180),D!FG245+(D!FE245/15-12),0))/24</f>
        <v>0.27540044345509668</v>
      </c>
      <c r="B28" s="47">
        <f>(IF(AND(D!$EY245&lt;180),D!$FG245+(D!$EY245/15-12),0))/24</f>
        <v>0.21295323477487046</v>
      </c>
      <c r="C28" s="47">
        <f>(IF(AND(D!$ER245&lt;180),D!$FG245+(D!$ER245/15-12),0))/24</f>
        <v>0.14486770951079397</v>
      </c>
      <c r="D28" s="47">
        <f>D!FG245/24</f>
        <v>0.50749074074074085</v>
      </c>
      <c r="E28" s="47">
        <f>(IF(AND(D!$EW245&lt;180),D!$FG245-(D!$EW245/15),0))/24</f>
        <v>0.31061250787963651</v>
      </c>
      <c r="F28" s="47">
        <f>(IF(AND(D!$EY245&lt;180),D!$FG245-(D!$EY245/15),0))/24</f>
        <v>0.30202824670661116</v>
      </c>
      <c r="G28" s="47">
        <f>(IF(AND(D!$FC245&lt;180),D!$FG245-(D!$FE245/15),0))/24</f>
        <v>0.23958103802638495</v>
      </c>
      <c r="H28" s="122">
        <v>24</v>
      </c>
      <c r="I28" s="47">
        <f>(IF(AND(D!FZ245&lt;180),D!GD245+(D!GB245/15-12),0))/24</f>
        <v>0.27140664522649527</v>
      </c>
      <c r="J28" s="47">
        <f>(IF(AND(D!$FU245&lt;180),D!$GD245+(D!$FU245/15-12),0))/24</f>
        <v>0.21033426290922821</v>
      </c>
      <c r="K28" s="47">
        <f>(IF(AND(D!$FN245&lt;180),D!$GD245+(D!$FN245/15-12),0))/24</f>
        <v>0.14226898814848252</v>
      </c>
      <c r="L28" s="47">
        <f>D!GD245/24</f>
        <v>0.49857407407407406</v>
      </c>
      <c r="M28" s="47">
        <f>(IF(AND(D!$FS245&lt;180),D!$GD245-(D!$FS245/15),0))/24</f>
        <v>0.29513138675010114</v>
      </c>
      <c r="N28" s="47">
        <f>(IF(AND(D!$FU245&lt;180),D!$GD245-(D!$FU245/15),0))/24</f>
        <v>0.28681388523891987</v>
      </c>
      <c r="O28" s="47">
        <f>(IF(AND(D!$FZ245&lt;180),D!$GD245-(D!$GB245/15),0))/24</f>
        <v>0.22574150292165285</v>
      </c>
      <c r="P28" s="119">
        <v>24</v>
      </c>
      <c r="Q28" s="47">
        <f>(IF(AND(D!FC203&lt;180),D!FG203+(D!FE203/15-12),0))/24</f>
        <v>0.28518191290354117</v>
      </c>
      <c r="R28" s="47">
        <f>(IF(AND(D!$EY203&lt;180),D!$FG203+(D!$EY203/15-12),0))/24</f>
        <v>0.22677037327383998</v>
      </c>
      <c r="S28" s="47">
        <f>(IF(AND(D!$ER203&lt;180),D!$FG203+(D!$ER203/15-12),0))/24</f>
        <v>0.15793009180023376</v>
      </c>
      <c r="T28" s="47">
        <f>D!FG203/24</f>
        <v>0.49682407407407414</v>
      </c>
      <c r="U28" s="47">
        <f>(IF(AND(D!$EW203&lt;180),D!$FG203-(D!$EW203/15),0))/24</f>
        <v>0.27464010079911266</v>
      </c>
      <c r="V28" s="47">
        <f>(IF(AND(D!$EY203&lt;180),D!$FG203-(D!$EY203/15),0))/24</f>
        <v>0.2668777748743083</v>
      </c>
      <c r="W28" s="47">
        <f>(IF(AND(D!$FC203&lt;180),D!$FG203-(D!$FE203/15),0))/24</f>
        <v>0.20846623524460708</v>
      </c>
      <c r="X28" s="119">
        <v>24</v>
      </c>
      <c r="Y28" s="47">
        <f>(IF(AND(D!FZ203&lt;180),D!GD203+(D!GB203/15-12),0))/24</f>
        <v>0.31200215678884174</v>
      </c>
      <c r="Z28" s="47">
        <f>(IF(AND(D!$FU203&lt;180),D!$GD203+(D!$FU203/15-12),0))/24</f>
        <v>0.25385919147921904</v>
      </c>
      <c r="AA28" s="47">
        <f>(IF(AND(D!$FN203&lt;180),D!$GD203+(D!$FN203/15-12),0))/24</f>
        <v>0.18182298517643666</v>
      </c>
      <c r="AB28" s="47">
        <f>D!GD203/24</f>
        <v>0.50224074074074077</v>
      </c>
      <c r="AC28" s="47">
        <f>(IF(AND(D!$FS203&lt;180),D!$GD203-(D!$FS203/15),0))/24</f>
        <v>0.25813355558371609</v>
      </c>
      <c r="AD28" s="47">
        <f>(IF(AND(D!$FU203&lt;180),D!$GD203-(D!$FU203/15),0))/24</f>
        <v>0.25062229000226249</v>
      </c>
      <c r="AE28" s="47">
        <f>(IF(AND(D!$FZ203&lt;180),D!$GD203-(D!$GB203/15),0))/24</f>
        <v>0.19247932469263976</v>
      </c>
      <c r="AF28" s="119">
        <v>24</v>
      </c>
      <c r="AG28" s="47">
        <f>(IF(AND(D!FC161&lt;180),D!FG161+(D!FE161/15-12),0))/24</f>
        <v>0.34524761145259092</v>
      </c>
      <c r="AH28" s="47">
        <f>(IF(AND(D!$EY161&lt;180),D!$FG161+(D!$EY161/15-12),0))/24</f>
        <v>0.28345089060761125</v>
      </c>
      <c r="AI28" s="47">
        <f>(IF(AND(D!$ER161&lt;180),D!$FG161+(D!$ER161/15-12),0))/24</f>
        <v>0.20479935739664645</v>
      </c>
      <c r="AJ28" s="47">
        <f>D!FG161/24</f>
        <v>0.50949074074074074</v>
      </c>
      <c r="AK28" s="47">
        <f>(IF(AND(D!$EW161&lt;180),D!$FG161-(D!$EW161/15),0))/24</f>
        <v>0.24324145665047239</v>
      </c>
      <c r="AL28" s="47">
        <f>(IF(AND(D!$EY161&lt;180),D!$FG161-(D!$EY161/15),0))/24</f>
        <v>0.23553059087387027</v>
      </c>
      <c r="AM28" s="47">
        <f>(IF(AND(D!$FC161&lt;180),D!$FG161-(D!$FE161/15),0))/24</f>
        <v>0.17373387002889054</v>
      </c>
      <c r="AN28" s="119">
        <v>24</v>
      </c>
      <c r="AO28" s="47">
        <f>(IF(AND(D!FZ161&lt;180),D!GD161+(D!GB161/15-12),0))/24</f>
        <v>0.37352543455945608</v>
      </c>
      <c r="AP28" s="47">
        <f>(IF(AND(D!$FU161&lt;180),D!$GD161+(D!$FU161/15-12),0))/24</f>
        <v>0.30492230714594132</v>
      </c>
      <c r="AQ28" s="47">
        <f>(IF(AND(D!$FN161&lt;180),D!$GD161+(D!$FN161/15-12),0))/24</f>
        <v>0.21800283595222478</v>
      </c>
      <c r="AR28" s="47">
        <f>D!GD161/24</f>
        <v>0.51240740740740742</v>
      </c>
      <c r="AS28" s="47">
        <f>(IF(AND(D!$FS161&lt;180),D!$GD161-(D!$FS161/15),0))/24</f>
        <v>0.22811100934453957</v>
      </c>
      <c r="AT28" s="47">
        <f>(IF(AND(D!$FU161&lt;180),D!$GD161-(D!$FU161/15),0))/24</f>
        <v>0.21989250766887355</v>
      </c>
      <c r="AU28" s="47">
        <f>(IF(AND(D!$FZ161&lt;180),D!$GD161-(D!$GB161/15),0))/24</f>
        <v>0.15128938025535876</v>
      </c>
      <c r="AV28" s="119">
        <v>24</v>
      </c>
      <c r="AW28" s="47">
        <f>(IF(AND(D!FC120&lt;180),D!FG120+D!FE120/15-12,0))/24</f>
        <v>0.38367445569065001</v>
      </c>
      <c r="AX28" s="47">
        <f>(IF(AND(D!$EY120&lt;180),D!$FG120+(D!$EY120/15-12),0))/24</f>
        <v>0.31052475196586427</v>
      </c>
      <c r="AY28" s="47">
        <f>(IF(AND(D!$ER120&lt;180),D!$FG120+(D!$ER120/15-12),0))/24</f>
        <v>0.21906312790197033</v>
      </c>
      <c r="AZ28" s="47">
        <f>D!FG120/24</f>
        <v>0.50961574074074079</v>
      </c>
      <c r="BA28" s="47">
        <f>(IF(AND(D!$EW120&lt;180),D!$FG120-(D!$EW120/15),0))/24</f>
        <v>0.21725394434970305</v>
      </c>
      <c r="BB28" s="47">
        <f>(IF(AND(D!$EY120&lt;180),D!$FG120-(D!$EY120/15),0))/24</f>
        <v>0.20870672951561722</v>
      </c>
      <c r="BC28" s="47">
        <f>(IF(AND(D!$FC120&lt;180),D!$FG120-(D!$FE120/15),0))/24</f>
        <v>0.13555702579083148</v>
      </c>
      <c r="BD28" s="119">
        <v>24</v>
      </c>
      <c r="BE28" s="47">
        <f>(IF(AND(D!FZ120&lt;180),D!GD120+(D!GB120/15-12),0))/24</f>
        <v>0.37044583592453278</v>
      </c>
      <c r="BF28" s="47">
        <f>(IF(AND(D!$FU120&lt;180),D!$GD120+(D!$FU120/15-12),0))/24</f>
        <v>0.30063859151705591</v>
      </c>
      <c r="BG28" s="47">
        <f>(IF(AND(D!$FN120&lt;180),D!$GD120+(D!$FN120/15-12),0))/24</f>
        <v>0.21245672480929675</v>
      </c>
      <c r="BH28" s="47">
        <f>D!GD120/24</f>
        <v>0.505699074074074</v>
      </c>
      <c r="BI28" s="47">
        <f>(IF(AND(D!$FS120&lt;180),D!$GD120-(D!$FS120/15),0))/24</f>
        <v>0.21906671684587428</v>
      </c>
      <c r="BJ28" s="47">
        <f>(IF(AND(D!$FU120&lt;180),D!$GD120-(D!$FU120/15),0))/24</f>
        <v>0.21075955663109217</v>
      </c>
      <c r="BK28" s="47">
        <f>(IF(AND(D!$FZ120&lt;180),D!$GD120-(D!$GB120/15),0))/24</f>
        <v>0.14095231222361529</v>
      </c>
      <c r="BL28" s="119">
        <v>24</v>
      </c>
      <c r="BM28" s="47">
        <f>(IF(AND(D!FC74&lt;180),D!FG74+(D!FE74/15-12),0))/24</f>
        <v>0.34760130949909723</v>
      </c>
      <c r="BN28" s="47">
        <f>(IF(AND(D!$EY74&lt;180),D!$FG74+(D!$EY74/15-12),0))/24</f>
        <v>0.28462168007406136</v>
      </c>
      <c r="BO28" s="47">
        <f>(IF(AND(D!$ER74&lt;180),D!$FG74+(D!$ER74/15-12),0))/24</f>
        <v>0.20434742842817932</v>
      </c>
      <c r="BP28" s="47">
        <f>D!FG74/24</f>
        <v>0.50653240740740735</v>
      </c>
      <c r="BQ28" s="47">
        <f>(IF(AND(D!$EW74&lt;180),D!$FG74-(D!$EW74/15),0))/24</f>
        <v>0.23624059001059736</v>
      </c>
      <c r="BR28" s="47">
        <f>(IF(AND(D!$EY74&lt;180),D!$FG74-(D!$EY74/15),0))/24</f>
        <v>0.22844313474075331</v>
      </c>
      <c r="BS28" s="47">
        <f>(IF(AND(D!$FC74&lt;180),D!$FG74-(D!$FE74/15),0))/24</f>
        <v>0.16546350531571749</v>
      </c>
      <c r="BT28" s="119">
        <v>24</v>
      </c>
      <c r="BU28" s="47">
        <f>(IF(AND(D!FZ74&lt;180),D!GD74+D!GB74/15-12,0))/24</f>
        <v>0.32673785872883193</v>
      </c>
      <c r="BV28" s="47">
        <f>(IF(AND(D!$EY74&lt;180),D!GD74+(D!FU74/15-12),0))/24</f>
        <v>0.26794822635848875</v>
      </c>
      <c r="BW28" s="47">
        <f>(IF(AND(D!$FN74&lt;180),D!GD74+(D!FN74/15-12),0))/24</f>
        <v>0.19494860392910984</v>
      </c>
      <c r="BX28" s="47">
        <f>D!GD74/24</f>
        <v>0.51215740740740745</v>
      </c>
      <c r="BY28" s="47">
        <f>(IF(AND(D!FS74&lt;180),D!GD74-(D!FS74/15),0))/24</f>
        <v>0.26388018383086936</v>
      </c>
      <c r="BZ28" s="47">
        <f>(IF(AND(D!FU74&lt;180),D!GD74-(D!FU74/15),0))/24</f>
        <v>0.25636658845632609</v>
      </c>
      <c r="CA28" s="47">
        <f>(IF(AND(D!$FC74&lt;180),D!GD74-(D!GB74/15),0))/24</f>
        <v>0.1975769560859828</v>
      </c>
      <c r="CB28" s="119">
        <v>24</v>
      </c>
      <c r="CC28" s="47">
        <f>(IF(AND(D!$FC29&lt;180),D!$FG29+D!$FE29/15-12,0))/24</f>
        <v>0.30983328663616277</v>
      </c>
      <c r="CD28" s="47">
        <f>(IF(AND(D!$EY29&lt;180),D!FG29+(D!EY29/15-12),0))/24</f>
        <v>0.25177527693534091</v>
      </c>
      <c r="CE28" s="47">
        <f>(IF(AND(D!$ER29&lt;180),D!FG29+(D!ER29/15-12),0))/24</f>
        <v>0.18245944746864473</v>
      </c>
      <c r="CF28" s="47">
        <f>D!FG29/24</f>
        <v>0.51694907407407398</v>
      </c>
      <c r="CG28" s="47">
        <f>(IF(AND(D!EW29&lt;180),D!FG29-(D!EW29/15),0))/24</f>
        <v>0.28978993895412014</v>
      </c>
      <c r="CH28" s="47">
        <f>(IF(AND(D!EY29&lt;180),D!FG29-(D!EY29/15),0))/24</f>
        <v>0.2821228712128071</v>
      </c>
      <c r="CI28" s="47">
        <f>(IF(AND(D!$FC29&lt;180),D!$FG29-(D!$FE29/15),0))/24</f>
        <v>0.22406486151198532</v>
      </c>
      <c r="CJ28" s="119">
        <v>24</v>
      </c>
      <c r="CK28" s="47">
        <f>(IF(AND(D!FZ29&lt;180),D!GD29+(D!GB29/15-12),0))/24</f>
        <v>0.29151067328074315</v>
      </c>
      <c r="CL28" s="47">
        <f>(IF(AND(D!$FU29&lt;180),D!$GD29+(D!$FU29/15-12),0))/24</f>
        <v>0.23104600167279943</v>
      </c>
      <c r="CM28" s="47">
        <f>(IF(AND(D!$FN29&lt;180),D!$GD29+(D!$FN29/15-12),0))/24</f>
        <v>0.16294273651201552</v>
      </c>
      <c r="CN28" s="47">
        <f>D!GD29/24</f>
        <v>0.51611574074074074</v>
      </c>
      <c r="CO28" s="47">
        <f>(IF(AND(D!$FS29&lt;180),D!$GD29-(D!$FS29/15),0))/24</f>
        <v>0.30938333375814941</v>
      </c>
      <c r="CP28" s="47">
        <f>(IF(AND(D!$FU29&lt;180),D!$GD29-(D!$FU29/15),0))/24</f>
        <v>0.30118547980868199</v>
      </c>
      <c r="CQ28" s="47">
        <f>(IF(AND(D!$FZ29&lt;180),D!$GD29-(D!$GB29/15),0))/24</f>
        <v>0.24072080820073824</v>
      </c>
      <c r="CR28" s="119">
        <v>24</v>
      </c>
    </row>
    <row r="29" spans="1:96" ht="12.75" customHeight="1" x14ac:dyDescent="0.2">
      <c r="A29" s="47">
        <f>(IF(AND(D!FC246&lt;180),D!FG246+(D!FE246/15-12),0))/24</f>
        <v>0.27581974909538526</v>
      </c>
      <c r="B29" s="47">
        <f>(IF(AND(D!$EY246&lt;180),D!$FG246+(D!$EY246/15-12),0))/24</f>
        <v>0.21338617712149488</v>
      </c>
      <c r="C29" s="47">
        <f>(IF(AND(D!$ER246&lt;180),D!$FG246+(D!$ER246/15-12),0))/24</f>
        <v>0.14530135717360437</v>
      </c>
      <c r="D29" s="47">
        <f>D!FG246/24</f>
        <v>0.50786574074074065</v>
      </c>
      <c r="E29" s="47">
        <f>(IF(AND(D!$EW246&lt;180),D!$FG246-(D!$EW246/15),0))/24</f>
        <v>0.31092693348006467</v>
      </c>
      <c r="F29" s="47">
        <f>(IF(AND(D!$EY246&lt;180),D!$FG246-(D!$EY246/15),0))/24</f>
        <v>0.30234530435998647</v>
      </c>
      <c r="G29" s="47">
        <f>(IF(AND(D!$FC246&lt;180),D!$FG246-(D!$FE246/15),0))/24</f>
        <v>0.23991173238609609</v>
      </c>
      <c r="H29" s="122">
        <v>25</v>
      </c>
      <c r="I29" s="47">
        <f>(IF(AND(D!FZ246&lt;180),D!GD246+(D!GB246/15-12),0))/24</f>
        <v>0.27126906284888525</v>
      </c>
      <c r="J29" s="47">
        <f>(IF(AND(D!$FU246&lt;180),D!$GD246+(D!$FU246/15-12),0))/24</f>
        <v>0.21010911431097892</v>
      </c>
      <c r="K29" s="47">
        <f>(IF(AND(D!$FN246&lt;180),D!$GD246+(D!$FN246/15-12),0))/24</f>
        <v>0.14204636150242758</v>
      </c>
      <c r="L29" s="47">
        <f>D!GD246/24</f>
        <v>0.49878240740740737</v>
      </c>
      <c r="M29" s="47">
        <f>(IF(AND(D!$FS246&lt;180),D!$GD246-(D!$FS246/15),0))/24</f>
        <v>0.29579032080142609</v>
      </c>
      <c r="N29" s="47">
        <f>(IF(AND(D!$FU246&lt;180),D!$GD246-(D!$FU246/15),0))/24</f>
        <v>0.28745570050383579</v>
      </c>
      <c r="O29" s="47">
        <f>(IF(AND(D!$FZ246&lt;180),D!$GD246-(D!$GB246/15),0))/24</f>
        <v>0.22629575196592944</v>
      </c>
      <c r="P29" s="119">
        <v>25</v>
      </c>
      <c r="Q29" s="47">
        <f>(IF(AND(D!FC204&lt;180),D!FG204+(D!FE204/15-12),0))/24</f>
        <v>0.28447698593879545</v>
      </c>
      <c r="R29" s="47">
        <f>(IF(AND(D!$EY204&lt;180),D!$FG204+(D!$EY204/15-12),0))/24</f>
        <v>0.22600310171998039</v>
      </c>
      <c r="S29" s="47">
        <f>(IF(AND(D!$ER204&lt;180),D!$FG204+(D!$ER204/15-12),0))/24</f>
        <v>0.15721933167343569</v>
      </c>
      <c r="T29" s="47">
        <f>D!FG204/24</f>
        <v>0.4967407407407407</v>
      </c>
      <c r="U29" s="47">
        <f>(IF(AND(D!$EW204&lt;180),D!$FG204-(D!$EW204/15),0))/24</f>
        <v>0.27525586370954735</v>
      </c>
      <c r="V29" s="47">
        <f>(IF(AND(D!$EY204&lt;180),D!$FG204-(D!$EY204/15),0))/24</f>
        <v>0.26747837976150102</v>
      </c>
      <c r="W29" s="47">
        <f>(IF(AND(D!$FC204&lt;180),D!$FG204-(D!$FE204/15),0))/24</f>
        <v>0.20900449554268596</v>
      </c>
      <c r="X29" s="119">
        <v>25</v>
      </c>
      <c r="Y29" s="47">
        <f>(IF(AND(D!FZ204&lt;180),D!GD204+(D!GB204/15-12),0))/24</f>
        <v>0.31100782708146602</v>
      </c>
      <c r="Z29" s="47">
        <f>(IF(AND(D!$FU204&lt;180),D!$GD204+(D!$FU204/15-12),0))/24</f>
        <v>0.25291338743389813</v>
      </c>
      <c r="AA29" s="47">
        <f>(IF(AND(D!$FN204&lt;180),D!$GD204+(D!$FN204/15-12),0))/24</f>
        <v>0.18103498196732334</v>
      </c>
      <c r="AB29" s="47">
        <f>D!GD204/24</f>
        <v>0.50203240740740751</v>
      </c>
      <c r="AC29" s="47">
        <f>(IF(AND(D!$FS204&lt;180),D!$GD204-(D!$FS204/15),0))/24</f>
        <v>0.25866397046725609</v>
      </c>
      <c r="AD29" s="47">
        <f>(IF(AND(D!$FU204&lt;180),D!$GD204-(D!$FU204/15),0))/24</f>
        <v>0.25115142738091684</v>
      </c>
      <c r="AE29" s="47">
        <f>(IF(AND(D!$FZ204&lt;180),D!$GD204-(D!$GB204/15),0))/24</f>
        <v>0.19305698773334892</v>
      </c>
      <c r="AF29" s="119">
        <v>25</v>
      </c>
      <c r="AG29" s="47">
        <f>(IF(AND(D!FC162&lt;180),D!FG162+(D!FE162/15-12),0))/24</f>
        <v>0.34417252703324958</v>
      </c>
      <c r="AH29" s="47">
        <f>(IF(AND(D!$EY162&lt;180),D!$FG162+(D!$EY162/15-12),0))/24</f>
        <v>0.28255587465641108</v>
      </c>
      <c r="AI29" s="47">
        <f>(IF(AND(D!$ER162&lt;180),D!$FG162+(D!$ER162/15-12),0))/24</f>
        <v>0.2041619938980703</v>
      </c>
      <c r="AJ29" s="47">
        <f>D!FG162/24</f>
        <v>0.50928240740740749</v>
      </c>
      <c r="AK29" s="47">
        <f>(IF(AND(D!$EW162&lt;180),D!$FG162-(D!$EW162/15),0))/24</f>
        <v>0.24370688832246842</v>
      </c>
      <c r="AL29" s="47">
        <f>(IF(AND(D!$EY162&lt;180),D!$FG162-(D!$EY162/15),0))/24</f>
        <v>0.23600894015840382</v>
      </c>
      <c r="AM29" s="47">
        <f>(IF(AND(D!$FC162&lt;180),D!$FG162-(D!$FE162/15),0))/24</f>
        <v>0.17439228778156535</v>
      </c>
      <c r="AN29" s="119">
        <v>25</v>
      </c>
      <c r="AO29" s="47">
        <f>(IF(AND(D!FZ162&lt;180),D!GD162+(D!GB162/15-12),0))/24</f>
        <v>0.37281604627057113</v>
      </c>
      <c r="AP29" s="47">
        <f>(IF(AND(D!$FU162&lt;180),D!$GD162+(D!$FU162/15-12),0))/24</f>
        <v>0.30444180394395287</v>
      </c>
      <c r="AQ29" s="47">
        <f>(IF(AND(D!$FN162&lt;180),D!$GD162+(D!$FN162/15-12),0))/24</f>
        <v>0.2177676439232287</v>
      </c>
      <c r="AR29" s="47">
        <f>D!GD162/24</f>
        <v>0.51240740740740742</v>
      </c>
      <c r="AS29" s="47">
        <f>(IF(AND(D!$FS162&lt;180),D!$GD162-(D!$FS162/15),0))/24</f>
        <v>0.2285745501674212</v>
      </c>
      <c r="AT29" s="47">
        <f>(IF(AND(D!$FU162&lt;180),D!$GD162-(D!$FU162/15),0))/24</f>
        <v>0.220373010870862</v>
      </c>
      <c r="AU29" s="47">
        <f>(IF(AND(D!$FZ162&lt;180),D!$GD162-(D!$GB162/15),0))/24</f>
        <v>0.15199876854424374</v>
      </c>
      <c r="AV29" s="119">
        <v>25</v>
      </c>
      <c r="AW29" s="47">
        <f>(IF(AND(D!FC121&lt;180),D!FG121+D!FE121/15-12,0))/24</f>
        <v>0.38369933341871248</v>
      </c>
      <c r="AX29" s="47">
        <f>(IF(AND(D!$EY121&lt;180),D!$FG121+(D!$EY121/15-12),0))/24</f>
        <v>0.3105874883421112</v>
      </c>
      <c r="AY29" s="47">
        <f>(IF(AND(D!$ER121&lt;180),D!$FG121+(D!$ER121/15-12),0))/24</f>
        <v>0.21916131143171669</v>
      </c>
      <c r="AZ29" s="47">
        <f>D!FG121/24</f>
        <v>0.50974074074074072</v>
      </c>
      <c r="BA29" s="47">
        <f>(IF(AND(D!$EW121&lt;180),D!$FG121-(D!$EW121/15),0))/24</f>
        <v>0.2174385444431437</v>
      </c>
      <c r="BB29" s="47">
        <f>(IF(AND(D!$EY121&lt;180),D!$FG121-(D!$EY121/15),0))/24</f>
        <v>0.20889399313937032</v>
      </c>
      <c r="BC29" s="47">
        <f>(IF(AND(D!$FC121&lt;180),D!$FG121-(D!$FE121/15),0))/24</f>
        <v>0.135782148062769</v>
      </c>
      <c r="BD29" s="119">
        <v>25</v>
      </c>
      <c r="BE29" s="47">
        <f>(IF(AND(D!FZ121&lt;180),D!GD121+(D!GB121/15-12),0))/24</f>
        <v>0.37111132922817019</v>
      </c>
      <c r="BF29" s="47">
        <f>(IF(AND(D!$FU121&lt;180),D!$GD121+(D!$FU121/15-12),0))/24</f>
        <v>0.30109149293916321</v>
      </c>
      <c r="BG29" s="47">
        <f>(IF(AND(D!$FN121&lt;180),D!$GD121+(D!$FN121/15-12),0))/24</f>
        <v>0.21269147305007377</v>
      </c>
      <c r="BH29" s="47">
        <f>D!GD121/24</f>
        <v>0.50574074074074071</v>
      </c>
      <c r="BI29" s="47">
        <f>(IF(AND(D!$FS121&lt;180),D!$GD121-(D!$FS121/15),0))/24</f>
        <v>0.21871269320039155</v>
      </c>
      <c r="BJ29" s="47">
        <f>(IF(AND(D!$FU121&lt;180),D!$GD121-(D!$FU121/15),0))/24</f>
        <v>0.21038998854231827</v>
      </c>
      <c r="BK29" s="47">
        <f>(IF(AND(D!$FZ121&lt;180),D!$GD121-(D!$GB121/15),0))/24</f>
        <v>0.14037015225331131</v>
      </c>
      <c r="BL29" s="119">
        <v>25</v>
      </c>
      <c r="BM29" s="47">
        <f>(IF(AND(D!FC75&lt;180),D!FG75+(D!FE75/15-12),0))/24</f>
        <v>0.34835000791968224</v>
      </c>
      <c r="BN29" s="47">
        <f>(IF(AND(D!$EY75&lt;180),D!$FG75+(D!$EY75/15-12),0))/24</f>
        <v>0.28516299507553328</v>
      </c>
      <c r="BO29" s="47">
        <f>(IF(AND(D!$ER75&lt;180),D!$FG75+(D!$ER75/15-12),0))/24</f>
        <v>0.20461510975043795</v>
      </c>
      <c r="BP29" s="47">
        <f>D!FG75/24</f>
        <v>0.50640740740740731</v>
      </c>
      <c r="BQ29" s="47">
        <f>(IF(AND(D!$EW75&lt;180),D!$FG75-(D!$EW75/15),0))/24</f>
        <v>0.23546467500693172</v>
      </c>
      <c r="BR29" s="47">
        <f>(IF(AND(D!$EY75&lt;180),D!$FG75-(D!$EY75/15),0))/24</f>
        <v>0.22765181973928139</v>
      </c>
      <c r="BS29" s="47">
        <f>(IF(AND(D!$FC75&lt;180),D!$FG75-(D!$FE75/15),0))/24</f>
        <v>0.16446480689513243</v>
      </c>
      <c r="BT29" s="119">
        <v>25</v>
      </c>
      <c r="BU29" s="47">
        <f>(IF(AND(D!FZ75&lt;180),D!GD75+D!GB75/15-12,0))/24</f>
        <v>0.32730309342380232</v>
      </c>
      <c r="BV29" s="47">
        <f>(IF(AND(D!$EY75&lt;180),D!GD75+(D!FU75/15-12),0))/24</f>
        <v>0.26848881577285233</v>
      </c>
      <c r="BW29" s="47">
        <f>(IF(AND(D!$FN75&lt;180),D!GD75+(D!FN75/15-12),0))/24</f>
        <v>0.19530339184115553</v>
      </c>
      <c r="BX29" s="47">
        <f>D!GD75/24</f>
        <v>0.51194907407407408</v>
      </c>
      <c r="BY29" s="47">
        <f>(IF(AND(D!FS75&lt;180),D!GD75-(D!FS75/15),0))/24</f>
        <v>0.26292506111594588</v>
      </c>
      <c r="BZ29" s="47">
        <f>(IF(AND(D!FU75&lt;180),D!GD75-(D!FU75/15),0))/24</f>
        <v>0.25540933237529589</v>
      </c>
      <c r="CA29" s="47">
        <f>(IF(AND(D!$FC75&lt;180),D!GD75-(D!GB75/15),0))/24</f>
        <v>0.19659505472434602</v>
      </c>
      <c r="CB29" s="119">
        <v>25</v>
      </c>
      <c r="CC29" s="47">
        <f>(IF(AND(D!$FC30&lt;180),D!$FG30+D!$FE30/15-12,0))/24</f>
        <v>0.31043358781977587</v>
      </c>
      <c r="CD29" s="47">
        <f>(IF(AND(D!$EY30&lt;180),D!FG30+(D!EY30/15-12),0))/24</f>
        <v>0.2524140511208946</v>
      </c>
      <c r="CE29" s="47">
        <f>(IF(AND(D!$ER30&lt;180),D!FG30+(D!ER30/15-12),0))/24</f>
        <v>0.18301668771388444</v>
      </c>
      <c r="CF29" s="47">
        <f>D!FG30/24</f>
        <v>0.51686574074074076</v>
      </c>
      <c r="CG29" s="47">
        <f>(IF(AND(D!EW30&lt;180),D!FG30-(D!EW30/15),0))/24</f>
        <v>0.28897232089052405</v>
      </c>
      <c r="CH29" s="47">
        <f>(IF(AND(D!EY30&lt;180),D!FG30-(D!EY30/15),0))/24</f>
        <v>0.28131743036058687</v>
      </c>
      <c r="CI29" s="47">
        <f>(IF(AND(D!$FC30&lt;180),D!$FG30-(D!$FE30/15),0))/24</f>
        <v>0.22329789366170558</v>
      </c>
      <c r="CJ29" s="119">
        <v>25</v>
      </c>
      <c r="CK29" s="47">
        <f>(IF(AND(D!FZ30&lt;180),D!GD30+(D!GB30/15-12),0))/24</f>
        <v>0.29210806393110605</v>
      </c>
      <c r="CL29" s="47">
        <f>(IF(AND(D!$FU30&lt;180),D!$GD30+(D!$FU30/15-12),0))/24</f>
        <v>0.23173858469478406</v>
      </c>
      <c r="CM29" s="47">
        <f>(IF(AND(D!$FN30&lt;180),D!$GD30+(D!$FN30/15-12),0))/24</f>
        <v>0.16362554679114014</v>
      </c>
      <c r="CN29" s="47">
        <f>D!GD30/24</f>
        <v>0.51628240740740738</v>
      </c>
      <c r="CO29" s="47">
        <f>(IF(AND(D!$FS30&lt;180),D!$GD30-(D!$FS30/15),0))/24</f>
        <v>0.30900517504458386</v>
      </c>
      <c r="CP29" s="47">
        <f>(IF(AND(D!$FU30&lt;180),D!$GD30-(D!$FU30/15),0))/24</f>
        <v>0.30082623012003079</v>
      </c>
      <c r="CQ29" s="47">
        <f>(IF(AND(D!$FZ30&lt;180),D!$GD30-(D!$GB30/15),0))/24</f>
        <v>0.2404567508837088</v>
      </c>
      <c r="CR29" s="119">
        <v>25</v>
      </c>
    </row>
    <row r="30" spans="1:96" ht="12.75" customHeight="1" x14ac:dyDescent="0.2">
      <c r="A30" s="47">
        <f>(IF(AND(D!FC247&lt;180),D!FG247+(D!FE247/15-12),0))/24</f>
        <v>0.27621156146134496</v>
      </c>
      <c r="B30" s="47">
        <f>(IF(AND(D!$EY247&lt;180),D!$FG247+(D!$EY247/15-12),0))/24</f>
        <v>0.2137959525645767</v>
      </c>
      <c r="C30" s="47">
        <f>(IF(AND(D!$ER247&lt;180),D!$FG247+(D!$ER247/15-12),0))/24</f>
        <v>0.14571204952349706</v>
      </c>
      <c r="D30" s="47">
        <f>D!FG247/24</f>
        <v>0.50819907407407416</v>
      </c>
      <c r="E30" s="47">
        <f>(IF(AND(D!$EW247&lt;180),D!$FG247-(D!$EW247/15),0))/24</f>
        <v>0.31118035737311217</v>
      </c>
      <c r="F30" s="47">
        <f>(IF(AND(D!$EY247&lt;180),D!$FG247-(D!$EY247/15),0))/24</f>
        <v>0.30260219558357154</v>
      </c>
      <c r="G30" s="47">
        <f>(IF(AND(D!$FC247&lt;180),D!$FG247-(D!$FE247/15),0))/24</f>
        <v>0.24018658668680329</v>
      </c>
      <c r="H30" s="122">
        <v>26</v>
      </c>
      <c r="I30" s="47">
        <f>(IF(AND(D!FZ247&lt;180),D!GD247+(D!GB247/15-12),0))/24</f>
        <v>0.27114203196758974</v>
      </c>
      <c r="J30" s="47">
        <f>(IF(AND(D!$FU247&lt;180),D!$GD247+(D!$FU247/15-12),0))/24</f>
        <v>0.20989591226498641</v>
      </c>
      <c r="K30" s="47">
        <f>(IF(AND(D!$FN247&lt;180),D!$GD247+(D!$FN247/15-12),0))/24</f>
        <v>0.14183502128004677</v>
      </c>
      <c r="L30" s="47">
        <f>D!GD247/24</f>
        <v>0.49899074074074079</v>
      </c>
      <c r="M30" s="47">
        <f>(IF(AND(D!$FS247&lt;180),D!$GD247-(D!$FS247/15),0))/24</f>
        <v>0.29643701190526994</v>
      </c>
      <c r="N30" s="47">
        <f>(IF(AND(D!$FU247&lt;180),D!$GD247-(D!$FU247/15),0))/24</f>
        <v>0.28808556921649514</v>
      </c>
      <c r="O30" s="47">
        <f>(IF(AND(D!$FZ247&lt;180),D!$GD247-(D!$GB247/15),0))/24</f>
        <v>0.22683944951389187</v>
      </c>
      <c r="P30" s="119">
        <v>26</v>
      </c>
      <c r="Q30" s="47">
        <f>(IF(AND(D!FC205&lt;180),D!FG205+(D!FE205/15-12),0))/24</f>
        <v>0.28377689122920075</v>
      </c>
      <c r="R30" s="47">
        <f>(IF(AND(D!$EY205&lt;180),D!$FG205+(D!$EY205/15-12),0))/24</f>
        <v>0.22523775986337322</v>
      </c>
      <c r="S30" s="47">
        <f>(IF(AND(D!$ER205&lt;180),D!$FG205+(D!$ER205/15-12),0))/24</f>
        <v>0.15650795063068701</v>
      </c>
      <c r="T30" s="47">
        <f>D!FG205/24</f>
        <v>0.49665740740740744</v>
      </c>
      <c r="U30" s="47">
        <f>(IF(AND(D!$EW205&lt;180),D!$FG205-(D!$EW205/15),0))/24</f>
        <v>0.27587009716325789</v>
      </c>
      <c r="V30" s="47">
        <f>(IF(AND(D!$EY205&lt;180),D!$FG205-(D!$EY205/15),0))/24</f>
        <v>0.26807705495144163</v>
      </c>
      <c r="W30" s="47">
        <f>(IF(AND(D!$FC205&lt;180),D!$FG205-(D!$FE205/15),0))/24</f>
        <v>0.2095379235856141</v>
      </c>
      <c r="X30" s="119">
        <v>26</v>
      </c>
      <c r="Y30" s="47">
        <f>(IF(AND(D!FZ205&lt;180),D!GD205+(D!GB205/15-12),0))/24</f>
        <v>0.30997408339702714</v>
      </c>
      <c r="Z30" s="47">
        <f>(IF(AND(D!$FU205&lt;180),D!$GD205+(D!$FU205/15-12),0))/24</f>
        <v>0.25192399172840663</v>
      </c>
      <c r="AA30" s="47">
        <f>(IF(AND(D!$FN205&lt;180),D!$GD205+(D!$FN205/15-12),0))/24</f>
        <v>0.18020008683578545</v>
      </c>
      <c r="AB30" s="47">
        <f>D!GD205/24</f>
        <v>0.50178240740740743</v>
      </c>
      <c r="AC30" s="47">
        <f>(IF(AND(D!$FS205&lt;180),D!$GD205-(D!$FS205/15),0))/24</f>
        <v>0.25915515768030545</v>
      </c>
      <c r="AD30" s="47">
        <f>(IF(AND(D!$FU205&lt;180),D!$GD205-(D!$FU205/15),0))/24</f>
        <v>0.25164082308640828</v>
      </c>
      <c r="AE30" s="47">
        <f>(IF(AND(D!$FZ205&lt;180),D!$GD205-(D!$GB205/15),0))/24</f>
        <v>0.19359073141778779</v>
      </c>
      <c r="AF30" s="119">
        <v>26</v>
      </c>
      <c r="AG30" s="47">
        <f>(IF(AND(D!FC163&lt;180),D!FG163+(D!FE163/15-12),0))/24</f>
        <v>0.34309721898156975</v>
      </c>
      <c r="AH30" s="47">
        <f>(IF(AND(D!$EY163&lt;180),D!$FG163+(D!$EY163/15-12),0))/24</f>
        <v>0.28165697772350218</v>
      </c>
      <c r="AI30" s="47">
        <f>(IF(AND(D!$ER163&lt;180),D!$FG163+(D!$ER163/15-12),0))/24</f>
        <v>0.20351869093178931</v>
      </c>
      <c r="AJ30" s="47">
        <f>D!FG163/24</f>
        <v>0.50907407407407401</v>
      </c>
      <c r="AK30" s="47">
        <f>(IF(AND(D!$EW163&lt;180),D!$FG163-(D!$EW163/15),0))/24</f>
        <v>0.24417655591178625</v>
      </c>
      <c r="AL30" s="47">
        <f>(IF(AND(D!$EY163&lt;180),D!$FG163-(D!$EY163/15),0))/24</f>
        <v>0.23649117042464585</v>
      </c>
      <c r="AM30" s="47">
        <f>(IF(AND(D!$FC163&lt;180),D!$FG163-(D!$FE163/15),0))/24</f>
        <v>0.17505092916657827</v>
      </c>
      <c r="AN30" s="119">
        <v>26</v>
      </c>
      <c r="AO30" s="47">
        <f>(IF(AND(D!FZ163&lt;180),D!GD163+(D!GB163/15-12),0))/24</f>
        <v>0.37209600704121953</v>
      </c>
      <c r="AP30" s="47">
        <f>(IF(AND(D!$FU163&lt;180),D!$GD163+(D!$FU163/15-12),0))/24</f>
        <v>0.30395189870239508</v>
      </c>
      <c r="AQ30" s="47">
        <f>(IF(AND(D!$FN163&lt;180),D!$GD163+(D!$FN163/15-12),0))/24</f>
        <v>0.21752618246513444</v>
      </c>
      <c r="AR30" s="47">
        <f>D!GD163/24</f>
        <v>0.51240740740740742</v>
      </c>
      <c r="AS30" s="47">
        <f>(IF(AND(D!$FS163&lt;180),D!$GD163-(D!$FS163/15),0))/24</f>
        <v>0.2290473683038329</v>
      </c>
      <c r="AT30" s="47">
        <f>(IF(AND(D!$FU163&lt;180),D!$GD163-(D!$FU163/15),0))/24</f>
        <v>0.22086291611241973</v>
      </c>
      <c r="AU30" s="47">
        <f>(IF(AND(D!$FZ163&lt;180),D!$GD163-(D!$GB163/15),0))/24</f>
        <v>0.15271880777359534</v>
      </c>
      <c r="AV30" s="119">
        <v>26</v>
      </c>
      <c r="AW30" s="47">
        <f>(IF(AND(D!FC122&lt;180),D!FG122+D!FE122/15-12,0))/24</f>
        <v>0.38373909472019818</v>
      </c>
      <c r="AX30" s="47">
        <f>(IF(AND(D!$EY122&lt;180),D!$FG122+(D!$EY122/15-12),0))/24</f>
        <v>0.3106751757934586</v>
      </c>
      <c r="AY30" s="47">
        <f>(IF(AND(D!$ER122&lt;180),D!$FG122+(D!$ER122/15-12),0))/24</f>
        <v>0.21929392528451644</v>
      </c>
      <c r="AZ30" s="47">
        <f>D!FG122/24</f>
        <v>0.50990740740740748</v>
      </c>
      <c r="BA30" s="47">
        <f>(IF(AND(D!$EW122&lt;180),D!$FG122-(D!$EW122/15),0))/24</f>
        <v>0.21768081657386909</v>
      </c>
      <c r="BB30" s="47">
        <f>(IF(AND(D!$EY122&lt;180),D!$FG122-(D!$EY122/15),0))/24</f>
        <v>0.20913963902135635</v>
      </c>
      <c r="BC30" s="47">
        <f>(IF(AND(D!$FC122&lt;180),D!$FG122-(D!$FE122/15),0))/24</f>
        <v>0.13607572009461685</v>
      </c>
      <c r="BD30" s="119">
        <v>26</v>
      </c>
      <c r="BE30" s="47">
        <f>(IF(AND(D!FZ122&lt;180),D!GD122+(D!GB122/15-12),0))/24</f>
        <v>0.37179850136984566</v>
      </c>
      <c r="BF30" s="47">
        <f>(IF(AND(D!$FU122&lt;180),D!$GD122+(D!$FU122/15-12),0))/24</f>
        <v>0.30157132881847259</v>
      </c>
      <c r="BG30" s="47">
        <f>(IF(AND(D!$FN122&lt;180),D!$GD122+(D!$FN122/15-12),0))/24</f>
        <v>0.21295986813089485</v>
      </c>
      <c r="BH30" s="47">
        <f>D!GD122/24</f>
        <v>0.50582407407407404</v>
      </c>
      <c r="BI30" s="47">
        <f>(IF(AND(D!$FS122&lt;180),D!$GD122-(D!$FS122/15),0))/24</f>
        <v>0.2184146507600471</v>
      </c>
      <c r="BJ30" s="47">
        <f>(IF(AND(D!$FU122&lt;180),D!$GD122-(D!$FU122/15),0))/24</f>
        <v>0.21007681932967548</v>
      </c>
      <c r="BK30" s="47">
        <f>(IF(AND(D!$FZ122&lt;180),D!$GD122-(D!$GB122/15),0))/24</f>
        <v>0.13984964677830244</v>
      </c>
      <c r="BL30" s="119">
        <v>26</v>
      </c>
      <c r="BM30" s="47">
        <f>(IF(AND(D!FC76&lt;180),D!FG76+(D!FE76/15-12),0))/24</f>
        <v>0.34909844143794105</v>
      </c>
      <c r="BN30" s="47">
        <f>(IF(AND(D!$EY76&lt;180),D!$FG76+(D!$EY76/15-12),0))/24</f>
        <v>0.28570054966175223</v>
      </c>
      <c r="BO30" s="47">
        <f>(IF(AND(D!$ER76&lt;180),D!$FG76+(D!$ER76/15-12),0))/24</f>
        <v>0.20487733842706909</v>
      </c>
      <c r="BP30" s="47">
        <f>D!FG76/24</f>
        <v>0.50628240740740738</v>
      </c>
      <c r="BQ30" s="47">
        <f>(IF(AND(D!$EW76&lt;180),D!$FG76-(D!$EW76/15),0))/24</f>
        <v>0.23469282531248889</v>
      </c>
      <c r="BR30" s="47">
        <f>(IF(AND(D!$EY76&lt;180),D!$FG76-(D!$EY76/15),0))/24</f>
        <v>0.22686426515306246</v>
      </c>
      <c r="BS30" s="47">
        <f>(IF(AND(D!$FC76&lt;180),D!$FG76-(D!$FE76/15),0))/24</f>
        <v>0.16346637337687361</v>
      </c>
      <c r="BT30" s="119">
        <v>26</v>
      </c>
      <c r="BU30" s="47">
        <f>(IF(AND(D!FZ76&lt;180),D!GD76+D!GB76/15-12,0))/24</f>
        <v>0.32786777341037271</v>
      </c>
      <c r="BV30" s="47">
        <f>(IF(AND(D!$EY76&lt;180),D!GD76+(D!FU76/15-12),0))/24</f>
        <v>0.26902623054339142</v>
      </c>
      <c r="BW30" s="47">
        <f>(IF(AND(D!$FN76&lt;180),D!GD76+(D!FN76/15-12),0))/24</f>
        <v>0.19565185403260987</v>
      </c>
      <c r="BX30" s="47">
        <f>D!GD76/24</f>
        <v>0.51174074074074072</v>
      </c>
      <c r="BY30" s="47">
        <f>(IF(AND(D!FS76&lt;180),D!GD76-(D!FS76/15),0))/24</f>
        <v>0.2619736213161617</v>
      </c>
      <c r="BZ30" s="47">
        <f>(IF(AND(D!FU76&lt;180),D!GD76-(D!FU76/15),0))/24</f>
        <v>0.25445525093808991</v>
      </c>
      <c r="CA30" s="47">
        <f>(IF(AND(D!$FC76&lt;180),D!GD76-(D!GB76/15),0))/24</f>
        <v>0.19561370807110867</v>
      </c>
      <c r="CB30" s="119">
        <v>26</v>
      </c>
      <c r="CC30" s="47">
        <f>(IF(AND(D!$FC31&lt;180),D!$FG31+D!$FE31/15-12,0))/24</f>
        <v>0.31099796783037564</v>
      </c>
      <c r="CD30" s="47">
        <f>(IF(AND(D!$EY31&lt;180),D!FG31+(D!EY31/15-12),0))/24</f>
        <v>0.2530133750621269</v>
      </c>
      <c r="CE30" s="47">
        <f>(IF(AND(D!$ER31&lt;180),D!FG31+(D!ER31/15-12),0))/24</f>
        <v>0.18353123818018535</v>
      </c>
      <c r="CF30" s="47">
        <f>D!FG31/24</f>
        <v>0.51674074074074072</v>
      </c>
      <c r="CG30" s="47">
        <f>(IF(AND(D!EW31&lt;180),D!FG31-(D!EW31/15),0))/24</f>
        <v>0.28811127865270841</v>
      </c>
      <c r="CH30" s="47">
        <f>(IF(AND(D!EY31&lt;180),D!FG31-(D!EY31/15),0))/24</f>
        <v>0.28046810641935455</v>
      </c>
      <c r="CI30" s="47">
        <f>(IF(AND(D!$FC31&lt;180),D!$FG31-(D!$FE31/15),0))/24</f>
        <v>0.22248351365110575</v>
      </c>
      <c r="CJ30" s="119">
        <v>26</v>
      </c>
      <c r="CK30" s="47">
        <f>(IF(AND(D!FZ31&lt;180),D!GD31+(D!GB31/15-12),0))/24</f>
        <v>0.29271790566307976</v>
      </c>
      <c r="CL30" s="47">
        <f>(IF(AND(D!$FU31&lt;180),D!$GD31+(D!$FU31/15-12),0))/24</f>
        <v>0.23244431558997788</v>
      </c>
      <c r="CM30" s="47">
        <f>(IF(AND(D!$FN31&lt;180),D!$GD31+(D!$FN31/15-12),0))/24</f>
        <v>0.16432019225116523</v>
      </c>
      <c r="CN30" s="47">
        <f>D!GD31/24</f>
        <v>0.51644907407407414</v>
      </c>
      <c r="CO30" s="47">
        <f>(IF(AND(D!$FS31&lt;180),D!$GD31-(D!$FS31/15),0))/24</f>
        <v>0.30861367280633473</v>
      </c>
      <c r="CP30" s="47">
        <f>(IF(AND(D!$FU31&lt;180),D!$GD31-(D!$FU31/15),0))/24</f>
        <v>0.30045383255817043</v>
      </c>
      <c r="CQ30" s="47">
        <f>(IF(AND(D!$FZ31&lt;180),D!$GD31-(D!$GB31/15),0))/24</f>
        <v>0.24018024248506853</v>
      </c>
      <c r="CR30" s="119">
        <v>26</v>
      </c>
    </row>
    <row r="31" spans="1:96" ht="12.75" customHeight="1" x14ac:dyDescent="0.2">
      <c r="A31" s="47">
        <f>(IF(AND(D!FC248&lt;180),D!FG248+(D!FE248/15-12),0))/24</f>
        <v>0.27661754363977087</v>
      </c>
      <c r="B31" s="47">
        <f>(IF(AND(D!$EY248&lt;180),D!$FG248+(D!$EY248/15-12),0))/24</f>
        <v>0.21422419334872322</v>
      </c>
      <c r="C31" s="47">
        <f>(IF(AND(D!$ER248&lt;180),D!$FG248+(D!$ER248/15-12),0))/24</f>
        <v>0.14614140710210055</v>
      </c>
      <c r="D31" s="47">
        <f>D!FG248/24</f>
        <v>0.50853240740740746</v>
      </c>
      <c r="E31" s="47">
        <f>(IF(AND(D!$EW248&lt;180),D!$FG248-(D!$EW248/15),0))/24</f>
        <v>0.31141448639915781</v>
      </c>
      <c r="F31" s="47">
        <f>(IF(AND(D!$EY248&lt;180),D!$FG248-(D!$EY248/15),0))/24</f>
        <v>0.30284062146609164</v>
      </c>
      <c r="G31" s="47">
        <f>(IF(AND(D!$FC248&lt;180),D!$FG248-(D!$FE248/15),0))/24</f>
        <v>0.24044727117504397</v>
      </c>
      <c r="H31" s="122">
        <v>27</v>
      </c>
      <c r="I31" s="47">
        <f>(IF(AND(D!FZ248&lt;180),D!GD248+(D!GB248/15-12),0))/24</f>
        <v>0.27102731262707447</v>
      </c>
      <c r="J31" s="47">
        <f>(IF(AND(D!$FU248&lt;180),D!$GD248+(D!$FU248/15-12),0))/24</f>
        <v>0.20969699114705634</v>
      </c>
      <c r="K31" s="47">
        <f>(IF(AND(D!$FN248&lt;180),D!$GD248+(D!$FN248/15-12),0))/24</f>
        <v>0.14163735348118869</v>
      </c>
      <c r="L31" s="47">
        <f>D!GD248/24</f>
        <v>0.4991990740740741</v>
      </c>
      <c r="M31" s="47">
        <f>(IF(AND(D!$FS248&lt;180),D!$GD248-(D!$FS248/15),0))/24</f>
        <v>0.29706901657827606</v>
      </c>
      <c r="N31" s="47">
        <f>(IF(AND(D!$FU248&lt;180),D!$GD248-(D!$FU248/15),0))/24</f>
        <v>0.28870115700109183</v>
      </c>
      <c r="O31" s="47">
        <f>(IF(AND(D!$FZ248&lt;180),D!$GD248-(D!$GB248/15),0))/24</f>
        <v>0.22737083552107371</v>
      </c>
      <c r="P31" s="119">
        <v>27</v>
      </c>
      <c r="Q31" s="47">
        <f>(IF(AND(D!FC206&lt;180),D!FG206+(D!FE206/15-12),0))/24</f>
        <v>0.28312681727411537</v>
      </c>
      <c r="R31" s="47">
        <f>(IF(AND(D!$EY206&lt;180),D!$FG206+(D!$EY206/15-12),0))/24</f>
        <v>0.22451998638550064</v>
      </c>
      <c r="S31" s="47">
        <f>(IF(AND(D!$ER206&lt;180),D!$FG206+(D!$ER206/15-12),0))/24</f>
        <v>0.15584134413324682</v>
      </c>
      <c r="T31" s="47">
        <f>D!FG206/24</f>
        <v>0.49661574074074072</v>
      </c>
      <c r="U31" s="47">
        <f>(IF(AND(D!$EW206&lt;180),D!$FG206-(D!$EW206/15),0))/24</f>
        <v>0.27652039779564302</v>
      </c>
      <c r="V31" s="47">
        <f>(IF(AND(D!$EY206&lt;180),D!$FG206-(D!$EY206/15),0))/24</f>
        <v>0.26871149509598075</v>
      </c>
      <c r="W31" s="47">
        <f>(IF(AND(D!$FC206&lt;180),D!$FG206-(D!$FE206/15),0))/24</f>
        <v>0.21010466420736604</v>
      </c>
      <c r="X31" s="119">
        <v>27</v>
      </c>
      <c r="Y31" s="47">
        <f>(IF(AND(D!FZ206&lt;180),D!GD206+(D!GB206/15-12),0))/24</f>
        <v>0.30894649772095312</v>
      </c>
      <c r="Z31" s="47">
        <f>(IF(AND(D!$FU206&lt;180),D!$GD206+(D!$FU206/15-12),0))/24</f>
        <v>0.25093637875952812</v>
      </c>
      <c r="AA31" s="47">
        <f>(IF(AND(D!$FN206&lt;180),D!$GD206+(D!$FN206/15-12),0))/24</f>
        <v>0.17936292056469705</v>
      </c>
      <c r="AB31" s="47">
        <f>D!GD206/24</f>
        <v>0.50153240740740745</v>
      </c>
      <c r="AC31" s="47">
        <f>(IF(AND(D!$FS206&lt;180),D!$GD206-(D!$FS206/15),0))/24</f>
        <v>0.25964506776220347</v>
      </c>
      <c r="AD31" s="47">
        <f>(IF(AND(D!$FU206&lt;180),D!$GD206-(D!$FU206/15),0))/24</f>
        <v>0.25212843605528679</v>
      </c>
      <c r="AE31" s="47">
        <f>(IF(AND(D!$FZ206&lt;180),D!$GD206-(D!$GB206/15),0))/24</f>
        <v>0.19411831709386176</v>
      </c>
      <c r="AF31" s="119">
        <v>27</v>
      </c>
      <c r="AG31" s="47">
        <f>(IF(AND(D!FC164&lt;180),D!FG164+(D!FE164/15-12),0))/24</f>
        <v>0.34206336856078917</v>
      </c>
      <c r="AH31" s="47">
        <f>(IF(AND(D!$EY164&lt;180),D!$FG164+(D!$EY164/15-12),0))/24</f>
        <v>0.28079584733325835</v>
      </c>
      <c r="AI31" s="47">
        <f>(IF(AND(D!$ER164&lt;180),D!$FG164+(D!$ER164/15-12),0))/24</f>
        <v>0.20291104346339817</v>
      </c>
      <c r="AJ31" s="47">
        <f>D!FG164/24</f>
        <v>0.50890740740740747</v>
      </c>
      <c r="AK31" s="47">
        <f>(IF(AND(D!$EW164&lt;180),D!$FG164-(D!$EW164/15),0))/24</f>
        <v>0.24469215274439945</v>
      </c>
      <c r="AL31" s="47">
        <f>(IF(AND(D!$EY164&lt;180),D!$FG164-(D!$EY164/15),0))/24</f>
        <v>0.23701896748155651</v>
      </c>
      <c r="AM31" s="47">
        <f>(IF(AND(D!$FC164&lt;180),D!$FG164-(D!$FE164/15),0))/24</f>
        <v>0.17575144625402569</v>
      </c>
      <c r="AN31" s="119">
        <v>27</v>
      </c>
      <c r="AO31" s="47">
        <f>(IF(AND(D!FZ164&lt;180),D!GD164+(D!GB164/15-12),0))/24</f>
        <v>0.37136236866223049</v>
      </c>
      <c r="AP31" s="47">
        <f>(IF(AND(D!$FU164&lt;180),D!$GD164+(D!$FU164/15-12),0))/24</f>
        <v>0.30345046891857635</v>
      </c>
      <c r="AQ31" s="47">
        <f>(IF(AND(D!$FN164&lt;180),D!$GD164+(D!$FN164/15-12),0))/24</f>
        <v>0.21727729303718815</v>
      </c>
      <c r="AR31" s="47">
        <f>D!GD164/24</f>
        <v>0.51240740740740742</v>
      </c>
      <c r="AS31" s="47">
        <f>(IF(AND(D!$FS164&lt;180),D!$GD164-(D!$FS164/15),0))/24</f>
        <v>0.22953152575940808</v>
      </c>
      <c r="AT31" s="47">
        <f>(IF(AND(D!$FU164&lt;180),D!$GD164-(D!$FU164/15),0))/24</f>
        <v>0.22136434589623852</v>
      </c>
      <c r="AU31" s="47">
        <f>(IF(AND(D!$FZ164&lt;180),D!$GD164-(D!$GB164/15),0))/24</f>
        <v>0.15345244615258435</v>
      </c>
      <c r="AV31" s="119">
        <v>27</v>
      </c>
      <c r="AW31" s="47">
        <f>(IF(AND(D!FC123&lt;180),D!FG123+D!FE123/15-12,0))/24</f>
        <v>0.38371436413604282</v>
      </c>
      <c r="AX31" s="47">
        <f>(IF(AND(D!$EY123&lt;180),D!$FG123+(D!$EY123/15-12),0))/24</f>
        <v>0.31070690533922179</v>
      </c>
      <c r="AY31" s="47">
        <f>(IF(AND(D!$ER123&lt;180),D!$FG123+(D!$ER123/15-12),0))/24</f>
        <v>0.21937865722485958</v>
      </c>
      <c r="AZ31" s="47">
        <f>D!FG123/24</f>
        <v>0.51003240740740752</v>
      </c>
      <c r="BA31" s="47">
        <f>(IF(AND(D!$EW123&lt;180),D!$FG123-(D!$EW123/15),0))/24</f>
        <v>0.21789510977374879</v>
      </c>
      <c r="BB31" s="47">
        <f>(IF(AND(D!$EY123&lt;180),D!$FG123-(D!$EY123/15),0))/24</f>
        <v>0.20935790947559316</v>
      </c>
      <c r="BC31" s="47">
        <f>(IF(AND(D!$FC123&lt;180),D!$FG123-(D!$FE123/15),0))/24</f>
        <v>0.13635045067877213</v>
      </c>
      <c r="BD31" s="119">
        <v>27</v>
      </c>
      <c r="BE31" s="47">
        <f>(IF(AND(D!FZ123&lt;180),D!GD123+(D!GB123/15-12),0))/24</f>
        <v>0.37247229642837126</v>
      </c>
      <c r="BF31" s="47">
        <f>(IF(AND(D!$FU123&lt;180),D!$GD123+(D!$FU123/15-12),0))/24</f>
        <v>0.30204090244755161</v>
      </c>
      <c r="BG31" s="47">
        <f>(IF(AND(D!$FN123&lt;180),D!$GD123+(D!$FN123/15-12),0))/24</f>
        <v>0.21322243489949619</v>
      </c>
      <c r="BH31" s="47">
        <f>D!GD123/24</f>
        <v>0.50590740740740747</v>
      </c>
      <c r="BI31" s="47">
        <f>(IF(AND(D!$FS123&lt;180),D!$GD123-(D!$FS123/15),0))/24</f>
        <v>0.21812661042997261</v>
      </c>
      <c r="BJ31" s="47">
        <f>(IF(AND(D!$FU123&lt;180),D!$GD123-(D!$FU123/15),0))/24</f>
        <v>0.20977391236726337</v>
      </c>
      <c r="BK31" s="47">
        <f>(IF(AND(D!$FZ123&lt;180),D!$GD123-(D!$GB123/15),0))/24</f>
        <v>0.13934251838644371</v>
      </c>
      <c r="BL31" s="119">
        <v>27</v>
      </c>
      <c r="BM31" s="47">
        <f>(IF(AND(D!FC77&lt;180),D!FG77+(D!FE77/15-12),0))/24</f>
        <v>0.34988550302905091</v>
      </c>
      <c r="BN31" s="47">
        <f>(IF(AND(D!$EY77&lt;180),D!$FG77+(D!$EY77/15-12),0))/24</f>
        <v>0.28627394805072348</v>
      </c>
      <c r="BO31" s="47">
        <f>(IF(AND(D!$ER77&lt;180),D!$FG77+(D!$ER77/15-12),0))/24</f>
        <v>0.20517464960779194</v>
      </c>
      <c r="BP31" s="47">
        <f>D!FG77/24</f>
        <v>0.50619907407407405</v>
      </c>
      <c r="BQ31" s="47">
        <f>(IF(AND(D!$EW77&lt;180),D!$FG77-(D!$EW77/15),0))/24</f>
        <v>0.23396871218976004</v>
      </c>
      <c r="BR31" s="47">
        <f>(IF(AND(D!$EY77&lt;180),D!$FG77-(D!$EY77/15),0))/24</f>
        <v>0.22612420009742462</v>
      </c>
      <c r="BS31" s="47">
        <f>(IF(AND(D!$FC77&lt;180),D!$FG77-(D!$FE77/15),0))/24</f>
        <v>0.16251264511909716</v>
      </c>
      <c r="BT31" s="119">
        <v>27</v>
      </c>
      <c r="BU31" s="47">
        <f>(IF(AND(D!FZ77&lt;180),D!GD77+D!GB77/15-12,0))/24</f>
        <v>0.32843626846803442</v>
      </c>
      <c r="BV31" s="47">
        <f>(IF(AND(D!$EY77&lt;180),D!GD77+(D!FU77/15-12),0))/24</f>
        <v>0.26956435786401778</v>
      </c>
      <c r="BW31" s="47">
        <f>(IF(AND(D!$FN77&lt;180),D!GD77+(D!FN77/15-12),0))/24</f>
        <v>0.19599689588481062</v>
      </c>
      <c r="BX31" s="47">
        <f>D!GD77/24</f>
        <v>0.51153240740740735</v>
      </c>
      <c r="BY31" s="47">
        <f>(IF(AND(D!FS77&lt;180),D!GD77-(D!FS77/15),0))/24</f>
        <v>0.2610219878592584</v>
      </c>
      <c r="BZ31" s="47">
        <f>(IF(AND(D!FU77&lt;180),D!GD77-(D!FU77/15),0))/24</f>
        <v>0.25350045695079698</v>
      </c>
      <c r="CA31" s="47">
        <f>(IF(AND(D!$FC77&lt;180),D!GD77-(D!GB77/15),0))/24</f>
        <v>0.19462854634678042</v>
      </c>
      <c r="CB31" s="119">
        <v>27</v>
      </c>
      <c r="CC31" s="47">
        <f>(IF(AND(D!$FC32&lt;180),D!$FG32+D!$FE32/15-12,0))/24</f>
        <v>0.31157005937889526</v>
      </c>
      <c r="CD31" s="47">
        <f>(IF(AND(D!$EY32&lt;180),D!FG32+(D!EY32/15-12),0))/24</f>
        <v>0.25361690703870116</v>
      </c>
      <c r="CE31" s="47">
        <f>(IF(AND(D!$ER32&lt;180),D!FG32+(D!ER32/15-12),0))/24</f>
        <v>0.18404645131262967</v>
      </c>
      <c r="CF31" s="47">
        <f>D!FG32/24</f>
        <v>0.51661574074074068</v>
      </c>
      <c r="CG31" s="47">
        <f>(IF(AND(D!EW32&lt;180),D!FG32-(D!EW32/15),0))/24</f>
        <v>0.28724646146999328</v>
      </c>
      <c r="CH31" s="47">
        <f>(IF(AND(D!EY32&lt;180),D!FG32-(D!EY32/15),0))/24</f>
        <v>0.27961457444278032</v>
      </c>
      <c r="CI31" s="47">
        <f>(IF(AND(D!$FC32&lt;180),D!$FG32-(D!$FE32/15),0))/24</f>
        <v>0.22166142210258624</v>
      </c>
      <c r="CJ31" s="119">
        <v>27</v>
      </c>
      <c r="CK31" s="47">
        <f>(IF(AND(D!FZ32&lt;180),D!GD32+(D!GB32/15-12),0))/24</f>
        <v>0.29333669564254233</v>
      </c>
      <c r="CL31" s="47">
        <f>(IF(AND(D!$FU32&lt;180),D!$GD32+(D!$FU32/15-12),0))/24</f>
        <v>0.23315879748920909</v>
      </c>
      <c r="CM31" s="47">
        <f>(IF(AND(D!$FN32&lt;180),D!$GD32+(D!$FN32/15-12),0))/24</f>
        <v>0.16502228361291515</v>
      </c>
      <c r="CN31" s="47">
        <f>D!GD32/24</f>
        <v>0.51661574074074068</v>
      </c>
      <c r="CO31" s="47">
        <f>(IF(AND(D!$FS32&lt;180),D!$GD32-(D!$FS32/15),0))/24</f>
        <v>0.30821339652590835</v>
      </c>
      <c r="CP31" s="47">
        <f>(IF(AND(D!$FU32&lt;180),D!$GD32-(D!$FU32/15),0))/24</f>
        <v>0.30007268399227233</v>
      </c>
      <c r="CQ31" s="47">
        <f>(IF(AND(D!$FZ32&lt;180),D!$GD32-(D!$GB32/15),0))/24</f>
        <v>0.23989478583893911</v>
      </c>
      <c r="CR31" s="119">
        <v>27</v>
      </c>
    </row>
    <row r="32" spans="1:96" ht="12.75" customHeight="1" x14ac:dyDescent="0.2">
      <c r="A32" s="47">
        <f>(IF(AND(D!FC249&lt;180),D!FG249+(D!FE249/15-12),0))/24</f>
        <v>0.27703769126997468</v>
      </c>
      <c r="B32" s="47">
        <f>(IF(AND(D!$EY249&lt;180),D!$FG249+(D!$EY249/15-12),0))/24</f>
        <v>0.21467085690147081</v>
      </c>
      <c r="C32" s="47">
        <f>(IF(AND(D!$ER249&lt;180),D!$FG249+(D!$ER249/15-12),0))/24</f>
        <v>0.14658937276642248</v>
      </c>
      <c r="D32" s="47">
        <f>D!FG249/24</f>
        <v>0.50886574074074076</v>
      </c>
      <c r="E32" s="47">
        <f>(IF(AND(D!$EW249&lt;180),D!$FG249-(D!$EW249/15),0))/24</f>
        <v>0.31162937024731552</v>
      </c>
      <c r="F32" s="47">
        <f>(IF(AND(D!$EY249&lt;180),D!$FG249-(D!$EY249/15),0))/24</f>
        <v>0.30306062458001065</v>
      </c>
      <c r="G32" s="47">
        <f>(IF(AND(D!$FC249&lt;180),D!$FG249-(D!$FE249/15),0))/24</f>
        <v>0.24069379021150675</v>
      </c>
      <c r="H32" s="122">
        <v>28</v>
      </c>
      <c r="I32" s="47">
        <f>(IF(AND(D!FZ249&lt;180),D!GD249+(D!GB249/15-12),0))/24</f>
        <v>0.27096480278573176</v>
      </c>
      <c r="J32" s="47">
        <f>(IF(AND(D!$FU249&lt;180),D!$GD249+(D!$FU249/15-12),0))/24</f>
        <v>0.20955190689584977</v>
      </c>
      <c r="K32" s="47">
        <f>(IF(AND(D!$FN249&lt;180),D!$GD249+(D!$FN249/15-12),0))/24</f>
        <v>0.14149297985337625</v>
      </c>
      <c r="L32" s="47">
        <f>D!GD249/24</f>
        <v>0.49944907407407407</v>
      </c>
      <c r="M32" s="47">
        <f>(IF(AND(D!$FS249&lt;180),D!$GD249-(D!$FS249/15),0))/24</f>
        <v>0.29773018168360771</v>
      </c>
      <c r="N32" s="47">
        <f>(IF(AND(D!$FU249&lt;180),D!$GD249-(D!$FU249/15),0))/24</f>
        <v>0.28934624125229841</v>
      </c>
      <c r="O32" s="47">
        <f>(IF(AND(D!$FZ249&lt;180),D!$GD249-(D!$GB249/15),0))/24</f>
        <v>0.22793334536241641</v>
      </c>
      <c r="P32" s="119">
        <v>28</v>
      </c>
      <c r="Q32" s="47">
        <f>(IF(AND(D!FC207&lt;180),D!FG207+(D!FE207/15-12),0))/24</f>
        <v>0.28244154410971972</v>
      </c>
      <c r="R32" s="47">
        <f>(IF(AND(D!$EY207&lt;180),D!$FG207+(D!$EY207/15-12),0))/24</f>
        <v>0.22376444288977035</v>
      </c>
      <c r="S32" s="47">
        <f>(IF(AND(D!$ER207&lt;180),D!$FG207+(D!$ER207/15-12),0))/24</f>
        <v>0.15513440563470735</v>
      </c>
      <c r="T32" s="47">
        <f>D!FG207/24</f>
        <v>0.49653240740740739</v>
      </c>
      <c r="U32" s="47">
        <f>(IF(AND(D!$EW207&lt;180),D!$FG207-(D!$EW207/15),0))/24</f>
        <v>0.2771254751102632</v>
      </c>
      <c r="V32" s="47">
        <f>(IF(AND(D!$EY207&lt;180),D!$FG207-(D!$EY207/15),0))/24</f>
        <v>0.26930037192504447</v>
      </c>
      <c r="W32" s="47">
        <f>(IF(AND(D!$FC207&lt;180),D!$FG207-(D!$FE207/15),0))/24</f>
        <v>0.21062327070509512</v>
      </c>
      <c r="X32" s="119">
        <v>28</v>
      </c>
      <c r="Y32" s="47">
        <f>(IF(AND(D!FZ207&lt;180),D!GD207+(D!GB207/15-12),0))/24</f>
        <v>0.30796659367486984</v>
      </c>
      <c r="Z32" s="47">
        <f>(IF(AND(D!$FU207&lt;180),D!$GD207+(D!$FU207/15-12),0))/24</f>
        <v>0.2499921324519139</v>
      </c>
      <c r="AA32" s="47">
        <f>(IF(AND(D!$FN207&lt;180),D!$GD207+(D!$FN207/15-12),0))/24</f>
        <v>0.17856513278845818</v>
      </c>
      <c r="AB32" s="47">
        <f>D!GD207/24</f>
        <v>0.50132407407407398</v>
      </c>
      <c r="AC32" s="47">
        <f>(IF(AND(D!$FS207&lt;180),D!$GD207-(D!$FS207/15),0))/24</f>
        <v>0.26017544719406482</v>
      </c>
      <c r="AD32" s="47">
        <f>(IF(AND(D!$FU207&lt;180),D!$GD207-(D!$FU207/15),0))/24</f>
        <v>0.25265601569623414</v>
      </c>
      <c r="AE32" s="47">
        <f>(IF(AND(D!$FZ207&lt;180),D!$GD207-(D!$GB207/15),0))/24</f>
        <v>0.19468155447327817</v>
      </c>
      <c r="AF32" s="119">
        <v>28</v>
      </c>
      <c r="AG32" s="47">
        <f>(IF(AND(D!FC165&lt;180),D!FG165+(D!FE165/15-12),0))/24</f>
        <v>0.34098765477333431</v>
      </c>
      <c r="AH32" s="47">
        <f>(IF(AND(D!$EY165&lt;180),D!$FG165+(D!$EY165/15-12),0))/24</f>
        <v>0.27988912858259879</v>
      </c>
      <c r="AI32" s="47">
        <f>(IF(AND(D!$ER165&lt;180),D!$FG165+(D!$ER165/15-12),0))/24</f>
        <v>0.20225564470898108</v>
      </c>
      <c r="AJ32" s="47">
        <f>D!FG165/24</f>
        <v>0.50869907407407411</v>
      </c>
      <c r="AK32" s="47">
        <f>(IF(AND(D!$EW165&lt;180),D!$FG165-(D!$EW165/15),0))/24</f>
        <v>0.24517037464320737</v>
      </c>
      <c r="AL32" s="47">
        <f>(IF(AND(D!$EY165&lt;180),D!$FG165-(D!$EY165/15),0))/24</f>
        <v>0.23750901956554951</v>
      </c>
      <c r="AM32" s="47">
        <f>(IF(AND(D!$FC165&lt;180),D!$FG165-(D!$FE165/15),0))/24</f>
        <v>0.17641049337481399</v>
      </c>
      <c r="AN32" s="119">
        <v>28</v>
      </c>
      <c r="AO32" s="47">
        <f>(IF(AND(D!FZ165&lt;180),D!GD165+(D!GB165/15-12),0))/24</f>
        <v>0.37061869892364657</v>
      </c>
      <c r="AP32" s="47">
        <f>(IF(AND(D!$FU165&lt;180),D!$GD165+(D!$FU165/15-12),0))/24</f>
        <v>0.30293983691018062</v>
      </c>
      <c r="AQ32" s="47">
        <f>(IF(AND(D!$FN165&lt;180),D!$GD165+(D!$FN165/15-12),0))/24</f>
        <v>0.21702201432082979</v>
      </c>
      <c r="AR32" s="47">
        <f>D!GD165/24</f>
        <v>0.51240740740740742</v>
      </c>
      <c r="AS32" s="47">
        <f>(IF(AND(D!$FS165&lt;180),D!$GD165-(D!$FS165/15),0))/24</f>
        <v>0.2300247939076038</v>
      </c>
      <c r="AT32" s="47">
        <f>(IF(AND(D!$FU165&lt;180),D!$GD165-(D!$FU165/15),0))/24</f>
        <v>0.22187497790463426</v>
      </c>
      <c r="AU32" s="47">
        <f>(IF(AND(D!$FZ165&lt;180),D!$GD165-(D!$GB165/15),0))/24</f>
        <v>0.1541961158911683</v>
      </c>
      <c r="AV32" s="119">
        <v>28</v>
      </c>
      <c r="AW32" s="47">
        <f>(IF(AND(D!FC124&lt;180),D!FG124+D!FE124/15-12,0))/24</f>
        <v>0.3837009424054556</v>
      </c>
      <c r="AX32" s="47">
        <f>(IF(AND(D!$EY124&lt;180),D!$FG124+(D!$EY124/15-12),0))/24</f>
        <v>0.31076126763908635</v>
      </c>
      <c r="AY32" s="47">
        <f>(IF(AND(D!$ER124&lt;180),D!$FG124+(D!$ER124/15-12),0))/24</f>
        <v>0.21949676143418359</v>
      </c>
      <c r="AZ32" s="47">
        <f>D!FG124/24</f>
        <v>0.51019907407407405</v>
      </c>
      <c r="BA32" s="47">
        <f>(IF(AND(D!$EW124&lt;180),D!$FG124-(D!$EW124/15),0))/24</f>
        <v>0.218169301928687</v>
      </c>
      <c r="BB32" s="47">
        <f>(IF(AND(D!$EY124&lt;180),D!$FG124-(D!$EY124/15),0))/24</f>
        <v>0.20963688050906173</v>
      </c>
      <c r="BC32" s="47">
        <f>(IF(AND(D!$FC124&lt;180),D!$FG124-(D!$FE124/15),0))/24</f>
        <v>0.13669720574269251</v>
      </c>
      <c r="BD32" s="119">
        <v>28</v>
      </c>
      <c r="BE32" s="47">
        <f>(IF(AND(D!FZ124&lt;180),D!GD124+(D!GB124/15-12),0))/24</f>
        <v>0.37312531807994825</v>
      </c>
      <c r="BF32" s="47">
        <f>(IF(AND(D!$FU124&lt;180),D!$GD124+(D!$FU124/15-12),0))/24</f>
        <v>0.30249550346098636</v>
      </c>
      <c r="BG32" s="47">
        <f>(IF(AND(D!$FN124&lt;180),D!$GD124+(D!$FN124/15-12),0))/24</f>
        <v>0.21347708980915944</v>
      </c>
      <c r="BH32" s="47">
        <f>D!GD124/24</f>
        <v>0.5059907407407408</v>
      </c>
      <c r="BI32" s="47">
        <f>(IF(AND(D!$FS124&lt;180),D!$GD124-(D!$FS124/15),0))/24</f>
        <v>0.21785308859244135</v>
      </c>
      <c r="BJ32" s="47">
        <f>(IF(AND(D!$FU124&lt;180),D!$GD124-(D!$FU124/15),0))/24</f>
        <v>0.20948597802049515</v>
      </c>
      <c r="BK32" s="47">
        <f>(IF(AND(D!$FZ124&lt;180),D!$GD124-(D!$GB124/15),0))/24</f>
        <v>0.13885616340153328</v>
      </c>
      <c r="BL32" s="119">
        <v>28</v>
      </c>
      <c r="BM32" s="47">
        <f>(IF(AND(D!FC78&lt;180),D!FG78+(D!FE78/15-12),0))/24</f>
        <v>0.35062774942207414</v>
      </c>
      <c r="BN32" s="47">
        <f>(IF(AND(D!$EY78&lt;180),D!$FG78+(D!$EY78/15-12),0))/24</f>
        <v>0.28679983189319574</v>
      </c>
      <c r="BO32" s="47">
        <f>(IF(AND(D!$ER78&lt;180),D!$FG78+(D!$ER78/15-12),0))/24</f>
        <v>0.20542378408476944</v>
      </c>
      <c r="BP32" s="47">
        <f>D!FG78/24</f>
        <v>0.50607407407407401</v>
      </c>
      <c r="BQ32" s="47">
        <f>(IF(AND(D!$EW78&lt;180),D!$FG78-(D!$EW78/15),0))/24</f>
        <v>0.23320901601596311</v>
      </c>
      <c r="BR32" s="47">
        <f>(IF(AND(D!$EY78&lt;180),D!$FG78-(D!$EY78/15),0))/24</f>
        <v>0.22534831625495236</v>
      </c>
      <c r="BS32" s="47">
        <f>(IF(AND(D!$FC78&lt;180),D!$FG78-(D!$FE78/15),0))/24</f>
        <v>0.16152039872607396</v>
      </c>
      <c r="BT32" s="119">
        <v>28</v>
      </c>
      <c r="BU32" s="47">
        <f>(IF(AND(D!FZ78&lt;180),D!GD78+D!GB78/15-12,0))/24</f>
        <v>0.32900643332755486</v>
      </c>
      <c r="BV32" s="47">
        <f>(IF(AND(D!$EY78&lt;180),D!GD78+(D!FU78/15-12),0))/24</f>
        <v>0.27010137772400894</v>
      </c>
      <c r="BW32" s="47">
        <f>(IF(AND(D!$FN78&lt;180),D!GD78+(D!FN78/15-12),0))/24</f>
        <v>0.19633715573844013</v>
      </c>
      <c r="BX32" s="47">
        <f>D!GD78/24</f>
        <v>0.5113240740740741</v>
      </c>
      <c r="BY32" s="47">
        <f>(IF(AND(D!FS78&lt;180),D!GD78-(D!FS78/15),0))/24</f>
        <v>0.26007197204077664</v>
      </c>
      <c r="BZ32" s="47">
        <f>(IF(AND(D!FU78&lt;180),D!GD78-(D!FU78/15),0))/24</f>
        <v>0.25254677042413926</v>
      </c>
      <c r="CA32" s="47">
        <f>(IF(AND(D!$FC78&lt;180),D!GD78-(D!GB78/15),0))/24</f>
        <v>0.19364171482059342</v>
      </c>
      <c r="CB32" s="119">
        <v>28</v>
      </c>
      <c r="CC32" s="47">
        <f>(IF(AND(D!$FC33&lt;180),D!$FG33+D!$FE33/15-12,0))/24</f>
        <v>0.31214626723982919</v>
      </c>
      <c r="CD32" s="47">
        <f>(IF(AND(D!$EY33&lt;180),D!FG33+(D!EY33/15-12),0))/24</f>
        <v>0.2542208298580233</v>
      </c>
      <c r="CE32" s="47">
        <f>(IF(AND(D!$ER33&lt;180),D!FG33+(D!ER33/15-12),0))/24</f>
        <v>0.18455891111638403</v>
      </c>
      <c r="CF32" s="47">
        <f>D!FG33/24</f>
        <v>0.51649074074074075</v>
      </c>
      <c r="CG32" s="47">
        <f>(IF(AND(D!EW33&lt;180),D!FG33-(D!EW33/15),0))/24</f>
        <v>0.28638175018811207</v>
      </c>
      <c r="CH32" s="47">
        <f>(IF(AND(D!EY33&lt;180),D!FG33-(D!EY33/15),0))/24</f>
        <v>0.27876065162345814</v>
      </c>
      <c r="CI32" s="47">
        <f>(IF(AND(D!$FC33&lt;180),D!$FG33-(D!$FE33/15),0))/24</f>
        <v>0.22083521424165228</v>
      </c>
      <c r="CJ32" s="119">
        <v>28</v>
      </c>
      <c r="CK32" s="47">
        <f>(IF(AND(D!FZ33&lt;180),D!GD33+(D!GB33/15-12),0))/24</f>
        <v>0.29392279722915998</v>
      </c>
      <c r="CL32" s="47">
        <f>(IF(AND(D!$FU33&lt;180),D!$GD33+(D!$FU33/15-12),0))/24</f>
        <v>0.23384028719164626</v>
      </c>
      <c r="CM32" s="47">
        <f>(IF(AND(D!$FN33&lt;180),D!$GD33+(D!$FN33/15-12),0))/24</f>
        <v>0.16569000734647724</v>
      </c>
      <c r="CN32" s="47">
        <f>D!GD33/24</f>
        <v>0.51674074074074072</v>
      </c>
      <c r="CO32" s="47">
        <f>(IF(AND(D!$FS33&lt;180),D!$GD33-(D!$FS33/15),0))/24</f>
        <v>0.3077627722897926</v>
      </c>
      <c r="CP32" s="47">
        <f>(IF(AND(D!$FU33&lt;180),D!$GD33-(D!$FU33/15),0))/24</f>
        <v>0.29964119428983521</v>
      </c>
      <c r="CQ32" s="47">
        <f>(IF(AND(D!$FZ33&lt;180),D!$GD33-(D!$GB33/15),0))/24</f>
        <v>0.23955868425232144</v>
      </c>
      <c r="CR32" s="119">
        <v>28</v>
      </c>
    </row>
    <row r="33" spans="1:96" ht="12.75" customHeight="1" x14ac:dyDescent="0.2">
      <c r="A33" s="47">
        <f>(IF(AND(D!FC250&lt;180),D!FG250+(D!FE250/15-12),0))/24</f>
        <v>0.27747199926672311</v>
      </c>
      <c r="B33" s="47">
        <f>(IF(AND(D!$EY250&lt;180),D!$FG250+(D!$EY250/15-12),0))/24</f>
        <v>0.21513589262488272</v>
      </c>
      <c r="C33" s="47">
        <f>(IF(AND(D!$ER250&lt;180),D!$FG250+(D!$ER250/15-12),0))/24</f>
        <v>0.14705587846095072</v>
      </c>
      <c r="D33" s="47">
        <f>D!FG250/24</f>
        <v>0.50919907407407405</v>
      </c>
      <c r="E33" s="47">
        <f>(IF(AND(D!$EW250&lt;180),D!$FG250-(D!$EW250/15),0))/24</f>
        <v>0.31182506797841553</v>
      </c>
      <c r="F33" s="47">
        <f>(IF(AND(D!$EY250&lt;180),D!$FG250-(D!$EY250/15),0))/24</f>
        <v>0.3032622555232653</v>
      </c>
      <c r="G33" s="47">
        <f>(IF(AND(D!$FC250&lt;180),D!$FG250-(D!$FE250/15),0))/24</f>
        <v>0.24092614888142491</v>
      </c>
      <c r="H33" s="122">
        <v>29</v>
      </c>
      <c r="I33" s="47">
        <f>(IF(AND(D!FZ250&lt;180),D!GD250+(D!GB250/15-12),0))/24</f>
        <v>0.27091459951463354</v>
      </c>
      <c r="J33" s="47">
        <f>(IF(AND(D!$FU250&lt;180),D!$GD250+(D!$FU250/15-12),0))/24</f>
        <v>0.20942133823185835</v>
      </c>
      <c r="K33" s="47">
        <f>(IF(AND(D!$FN250&lt;180),D!$GD250+(D!$FN250/15-12),0))/24</f>
        <v>0.14136263151565545</v>
      </c>
      <c r="L33" s="47">
        <f>D!GD250/24</f>
        <v>0.4996990740740741</v>
      </c>
      <c r="M33" s="47">
        <f>(IF(AND(D!$FS250&lt;180),D!$GD250-(D!$FS250/15),0))/24</f>
        <v>0.29837638445360398</v>
      </c>
      <c r="N33" s="47">
        <f>(IF(AND(D!$FU250&lt;180),D!$GD250-(D!$FU250/15),0))/24</f>
        <v>0.28997680991628988</v>
      </c>
      <c r="O33" s="47">
        <f>(IF(AND(D!$FZ250&lt;180),D!$GD250-(D!$GB250/15),0))/24</f>
        <v>0.22848354863351464</v>
      </c>
      <c r="P33" s="119">
        <v>29</v>
      </c>
      <c r="Q33" s="47">
        <f>(IF(AND(D!FC208&lt;180),D!FG208+(D!FE208/15-12),0))/24</f>
        <v>0.28180432678098677</v>
      </c>
      <c r="R33" s="47">
        <f>(IF(AND(D!$EY208&lt;180),D!$FG208+(D!$EY208/15-12),0))/24</f>
        <v>0.22305445109879998</v>
      </c>
      <c r="S33" s="47">
        <f>(IF(AND(D!$ER208&lt;180),D!$FG208+(D!$ER208/15-12),0))/24</f>
        <v>0.15447052634694489</v>
      </c>
      <c r="T33" s="47">
        <f>D!FG208/24</f>
        <v>0.49649074074074068</v>
      </c>
      <c r="U33" s="47">
        <f>(IF(AND(D!$EW208&lt;180),D!$FG208-(D!$EW208/15),0))/24</f>
        <v>0.27776866706733566</v>
      </c>
      <c r="V33" s="47">
        <f>(IF(AND(D!$EY208&lt;180),D!$FG208-(D!$EY208/15),0))/24</f>
        <v>0.2699270303826814</v>
      </c>
      <c r="W33" s="47">
        <f>(IF(AND(D!$FC208&lt;180),D!$FG208-(D!$FE208/15),0))/24</f>
        <v>0.21117715470049461</v>
      </c>
      <c r="X33" s="119">
        <v>29</v>
      </c>
      <c r="Y33" s="47">
        <f>(IF(AND(D!FZ208&lt;180),D!GD208+(D!GB208/15-12),0))/24</f>
        <v>0.30694695149390344</v>
      </c>
      <c r="Z33" s="47">
        <f>(IF(AND(D!$FU208&lt;180),D!$GD208+(D!$FU208/15-12),0))/24</f>
        <v>0.24900404223265035</v>
      </c>
      <c r="AA33" s="47">
        <f>(IF(AND(D!$FN208&lt;180),D!$GD208+(D!$FN208/15-12),0))/24</f>
        <v>0.17772030457337615</v>
      </c>
      <c r="AB33" s="47">
        <f>D!GD208/24</f>
        <v>0.50107407407407401</v>
      </c>
      <c r="AC33" s="47">
        <f>(IF(AND(D!$FS208&lt;180),D!$GD208-(D!$FS208/15),0))/24</f>
        <v>0.26066685553623176</v>
      </c>
      <c r="AD33" s="47">
        <f>(IF(AND(D!$FU208&lt;180),D!$GD208-(D!$FU208/15),0))/24</f>
        <v>0.25314410591549769</v>
      </c>
      <c r="AE33" s="47">
        <f>(IF(AND(D!$FZ208&lt;180),D!$GD208-(D!$GB208/15),0))/24</f>
        <v>0.1952011966542446</v>
      </c>
      <c r="AF33" s="119">
        <v>29</v>
      </c>
      <c r="AG33" s="47">
        <f>(IF(AND(D!FC166&lt;180),D!FG166+(D!FE166/15-12),0))/24</f>
        <v>0.33991418142132307</v>
      </c>
      <c r="AH33" s="47">
        <f>(IF(AND(D!$EY166&lt;180),D!$FG166+(D!$EY166/15-12),0))/24</f>
        <v>0.27898043421144064</v>
      </c>
      <c r="AI33" s="47">
        <f>(IF(AND(D!$ER166&lt;180),D!$FG166+(D!$ER166/15-12),0))/24</f>
        <v>0.20159536251559643</v>
      </c>
      <c r="AJ33" s="47">
        <f>D!FG166/24</f>
        <v>0.50849074074074074</v>
      </c>
      <c r="AK33" s="47">
        <f>(IF(AND(D!$EW166&lt;180),D!$FG166-(D!$EW166/15),0))/24</f>
        <v>0.24565098136635721</v>
      </c>
      <c r="AL33" s="47">
        <f>(IF(AND(D!$EY166&lt;180),D!$FG166-(D!$EY166/15),0))/24</f>
        <v>0.23800104727004079</v>
      </c>
      <c r="AM33" s="47">
        <f>(IF(AND(D!$FC166&lt;180),D!$FG166-(D!$FE166/15),0))/24</f>
        <v>0.17706730006015836</v>
      </c>
      <c r="AN33" s="119">
        <v>29</v>
      </c>
      <c r="AO33" s="47">
        <f>(IF(AND(D!FZ166&lt;180),D!GD166+(D!GB166/15-12),0))/24</f>
        <v>0.3698236089134414</v>
      </c>
      <c r="AP33" s="47">
        <f>(IF(AND(D!$FU166&lt;180),D!$GD166+(D!$FU166/15-12),0))/24</f>
        <v>0.30237842636105616</v>
      </c>
      <c r="AQ33" s="47">
        <f>(IF(AND(D!$FN166&lt;180),D!$GD166+(D!$FN166/15-12),0))/24</f>
        <v>0.21671862120989108</v>
      </c>
      <c r="AR33" s="47">
        <f>D!GD166/24</f>
        <v>0.5123657407407407</v>
      </c>
      <c r="AS33" s="47">
        <f>(IF(AND(D!$FS166&lt;180),D!$GD166-(D!$FS166/15),0))/24</f>
        <v>0.23048543117829398</v>
      </c>
      <c r="AT33" s="47">
        <f>(IF(AND(D!$FU166&lt;180),D!$GD166-(D!$FU166/15),0))/24</f>
        <v>0.22235305512042525</v>
      </c>
      <c r="AU33" s="47">
        <f>(IF(AND(D!$FZ166&lt;180),D!$GD166-(D!$GB166/15),0))/24</f>
        <v>0.15490787256804003</v>
      </c>
      <c r="AV33" s="119">
        <v>29</v>
      </c>
      <c r="AW33" s="47">
        <f>(IF(AND(D!FC125&lt;180),D!FG125+D!FE125/15-12,0))/24</f>
        <v>0.38362332867366239</v>
      </c>
      <c r="AX33" s="47">
        <f>(IF(AND(D!$EY125&lt;180),D!$FG125+(D!$EY125/15-12),0))/24</f>
        <v>0.31075975525040306</v>
      </c>
      <c r="AY33" s="47">
        <f>(IF(AND(D!$ER125&lt;180),D!$FG125+(D!$ER125/15-12),0))/24</f>
        <v>0.2195669545800272</v>
      </c>
      <c r="AZ33" s="47">
        <f>D!FG125/24</f>
        <v>0.5103240740740741</v>
      </c>
      <c r="BA33" s="47">
        <f>(IF(AND(D!$EW125&lt;180),D!$FG125-(D!$EW125/15),0))/24</f>
        <v>0.21841544396275434</v>
      </c>
      <c r="BB33" s="47">
        <f>(IF(AND(D!$EY125&lt;180),D!$FG125-(D!$EY125/15),0))/24</f>
        <v>0.20988839289774508</v>
      </c>
      <c r="BC33" s="47">
        <f>(IF(AND(D!$FC125&lt;180),D!$FG125-(D!$FE125/15),0))/24</f>
        <v>0.13702481947448572</v>
      </c>
      <c r="BD33" s="119">
        <v>29</v>
      </c>
      <c r="BE33" s="47">
        <f>(IF(AND(D!FZ125&lt;180),D!GD125+(D!GB125/15-12),0))/24</f>
        <v>0.37376427926810379</v>
      </c>
      <c r="BF33" s="47">
        <f>(IF(AND(D!$FU125&lt;180),D!$GD125+(D!$FU125/15-12),0))/24</f>
        <v>0.30293963317976097</v>
      </c>
      <c r="BG33" s="47">
        <f>(IF(AND(D!$FN125&lt;180),D!$GD125+(D!$FN125/15-12),0))/24</f>
        <v>0.21372600957896101</v>
      </c>
      <c r="BH33" s="47">
        <f>D!GD125/24</f>
        <v>0.50607407407407401</v>
      </c>
      <c r="BI33" s="47">
        <f>(IF(AND(D!$FS125&lt;180),D!$GD125-(D!$FS125/15),0))/24</f>
        <v>0.21758974628511896</v>
      </c>
      <c r="BJ33" s="47">
        <f>(IF(AND(D!$FU125&lt;180),D!$GD125-(D!$FU125/15),0))/24</f>
        <v>0.20920851496838713</v>
      </c>
      <c r="BK33" s="47">
        <f>(IF(AND(D!$FZ125&lt;180),D!$GD125-(D!$GB125/15),0))/24</f>
        <v>0.13838386888004428</v>
      </c>
      <c r="BL33" s="119">
        <v>29</v>
      </c>
      <c r="BM33" s="47">
        <f>(IF(AND(D!FC79&lt;180),D!FG79+(D!FE79/15-12),0))/24</f>
        <v>0.35140839962332238</v>
      </c>
      <c r="BN33" s="47">
        <f>(IF(AND(D!$EY79&lt;180),D!$FG79+(D!$EY79/15-12),0))/24</f>
        <v>0.28736150672473404</v>
      </c>
      <c r="BO33" s="47">
        <f>(IF(AND(D!$ER79&lt;180),D!$FG79+(D!$ER79/15-12),0))/24</f>
        <v>0.20570814759803294</v>
      </c>
      <c r="BP33" s="47">
        <f>D!FG79/24</f>
        <v>0.5059907407407408</v>
      </c>
      <c r="BQ33" s="47">
        <f>(IF(AND(D!$EW79&lt;180),D!$FG79-(D!$EW79/15),0))/24</f>
        <v>0.23249708661064128</v>
      </c>
      <c r="BR33" s="47">
        <f>(IF(AND(D!$EY79&lt;180),D!$FG79-(D!$EY79/15),0))/24</f>
        <v>0.22461997475674747</v>
      </c>
      <c r="BS33" s="47">
        <f>(IF(AND(D!$FC79&lt;180),D!$FG79-(D!$FE79/15),0))/24</f>
        <v>0.16057308185815913</v>
      </c>
      <c r="BT33" s="119">
        <v>29</v>
      </c>
      <c r="BU33" s="47">
        <f>(IF(AND(D!FZ79&lt;180),D!GD79+D!GB79/15-12,0))/24</f>
        <v>0.32957641181265701</v>
      </c>
      <c r="BV33" s="47">
        <f>(IF(AND(D!$EY79&lt;180),D!GD79+(D!FU79/15-12),0))/24</f>
        <v>0.27063546104587999</v>
      </c>
      <c r="BW33" s="47">
        <f>(IF(AND(D!$FN79&lt;180),D!GD79+(D!FN79/15-12),0))/24</f>
        <v>0.19667130488597817</v>
      </c>
      <c r="BX33" s="47">
        <f>D!GD79/24</f>
        <v>0.51111574074074084</v>
      </c>
      <c r="BY33" s="47">
        <f>(IF(AND(D!FS79&lt;180),D!GD79-(D!FS79/15),0))/24</f>
        <v>0.25912538913788558</v>
      </c>
      <c r="BZ33" s="47">
        <f>(IF(AND(D!FU79&lt;180),D!GD79-(D!FU79/15),0))/24</f>
        <v>0.25159602043560164</v>
      </c>
      <c r="CA33" s="47">
        <f>(IF(AND(D!$FC79&lt;180),D!GD79-(D!GB79/15),0))/24</f>
        <v>0.19265506966882459</v>
      </c>
      <c r="CB33" s="119">
        <v>29</v>
      </c>
      <c r="CC33" s="47">
        <f>(IF(AND(D!$FC34&lt;180),D!$FG34+D!$FE34/15-12,0))/24</f>
        <v>0.31214626723982919</v>
      </c>
      <c r="CD33" s="47">
        <f>(IF(AND(D!$EY34&lt;180),D!FG34+(D!EY34/15-12),0))/24</f>
        <v>0.2542208298580233</v>
      </c>
      <c r="CE33" s="47">
        <f>(IF(AND(D!$ER34&lt;180),D!FG34+(D!ER34/15-12),0))/24</f>
        <v>0.18455891111638403</v>
      </c>
      <c r="CF33" s="47">
        <f>D!FG34/24</f>
        <v>0.51649074074074075</v>
      </c>
      <c r="CG33" s="47">
        <f>(IF(AND(D!EW34&lt;180),D!FG34-(D!EW34/15),0))/24</f>
        <v>0.28638175018811207</v>
      </c>
      <c r="CH33" s="47">
        <f>(IF(AND(D!EY34&lt;180),D!FG34-(D!EY34/15),0))/24</f>
        <v>0.27876065162345814</v>
      </c>
      <c r="CI33" s="47">
        <f>(IF(AND(D!$FC34&lt;180),D!$FG34-(D!$FE34/15),0))/24</f>
        <v>0.22083521424165228</v>
      </c>
      <c r="CJ33" s="119">
        <v>29</v>
      </c>
      <c r="CK33" s="47">
        <f>(IF(AND(D!FZ34&lt;180),D!GD34+(D!GB34/15-12),0))/24</f>
        <v>0.29451967760532138</v>
      </c>
      <c r="CL33" s="47">
        <f>(IF(AND(D!$FU34&lt;180),D!$GD34+(D!$FU34/15-12),0))/24</f>
        <v>0.23453249725242098</v>
      </c>
      <c r="CM33" s="47">
        <f>(IF(AND(D!$FN34&lt;180),D!$GD34+(D!$FN34/15-12),0))/24</f>
        <v>0.16636694430321355</v>
      </c>
      <c r="CN33" s="47">
        <f>D!GD34/24</f>
        <v>0.51686574074074076</v>
      </c>
      <c r="CO33" s="47">
        <f>(IF(AND(D!$FS34&lt;180),D!$GD34-(D!$FS34/15),0))/24</f>
        <v>0.30730136588347873</v>
      </c>
      <c r="CP33" s="47">
        <f>(IF(AND(D!$FU34&lt;180),D!$GD34-(D!$FU34/15),0))/24</f>
        <v>0.29919898422906049</v>
      </c>
      <c r="CQ33" s="47">
        <f>(IF(AND(D!$FZ34&lt;180),D!$GD34-(D!$GB34/15),0))/24</f>
        <v>0.23921180387616006</v>
      </c>
      <c r="CR33" s="119">
        <v>29</v>
      </c>
    </row>
    <row r="34" spans="1:96" ht="12.75" customHeight="1" x14ac:dyDescent="0.2">
      <c r="A34" s="47">
        <f>(IF(AND(D!FC251&lt;180),D!FG251+(D!FE251/15-12),0))/24</f>
        <v>0.27791869080495851</v>
      </c>
      <c r="B34" s="47">
        <f>(IF(AND(D!$EY251&lt;180),D!$FG251+(D!$EY251/15-12),0))/24</f>
        <v>0.2156169354787644</v>
      </c>
      <c r="C34" s="47">
        <f>(IF(AND(D!$ER251&lt;180),D!$FG251+(D!$ER251/15-12),0))/24</f>
        <v>0.14753851436912604</v>
      </c>
      <c r="D34" s="47">
        <f>D!FG251/24</f>
        <v>0.50953240740740746</v>
      </c>
      <c r="E34" s="47">
        <f>(IF(AND(D!$EW251&lt;180),D!$FG251-(D!$EW251/15),0))/24</f>
        <v>0.31200405784153756</v>
      </c>
      <c r="F34" s="47">
        <f>(IF(AND(D!$EY251&lt;180),D!$FG251-(D!$EY251/15),0))/24</f>
        <v>0.3034478793360505</v>
      </c>
      <c r="G34" s="47">
        <f>(IF(AND(D!$FC251&lt;180),D!$FG251-(D!$FE251/15),0))/24</f>
        <v>0.24114612400985638</v>
      </c>
      <c r="H34" s="122">
        <v>30</v>
      </c>
      <c r="I34" s="47">
        <f>(IF(AND(D!FZ251&lt;180),D!GD251+(D!GB251/15-12),0))/24</f>
        <v>0.27087670281887866</v>
      </c>
      <c r="J34" s="47">
        <f>(IF(AND(D!$FU251&lt;180),D!$GD251+(D!$FU251/15-12),0))/24</f>
        <v>0.20930540635865691</v>
      </c>
      <c r="K34" s="47">
        <f>(IF(AND(D!$FN251&lt;180),D!$GD251+(D!$FN251/15-12),0))/24</f>
        <v>0.14124648756668137</v>
      </c>
      <c r="L34" s="47">
        <f>D!GD251/24</f>
        <v>0.49994907407407413</v>
      </c>
      <c r="M34" s="47">
        <f>(IF(AND(D!$FS251&lt;180),D!$GD251-(D!$FS251/15),0))/24</f>
        <v>0.29900748259175475</v>
      </c>
      <c r="N34" s="47">
        <f>(IF(AND(D!$FU251&lt;180),D!$GD251-(D!$FU251/15),0))/24</f>
        <v>0.29059274178949129</v>
      </c>
      <c r="O34" s="47">
        <f>(IF(AND(D!$FZ251&lt;180),D!$GD251-(D!$GB251/15),0))/24</f>
        <v>0.22902144532926957</v>
      </c>
      <c r="P34" s="119">
        <v>30</v>
      </c>
      <c r="Q34" s="47">
        <f>(IF(AND(D!FC209&lt;180),D!FG209+(D!FE209/15-12),0))/24</f>
        <v>0.28117521307129911</v>
      </c>
      <c r="R34" s="47">
        <f>(IF(AND(D!$EY209&lt;180),D!$FG209+(D!$EY209/15-12),0))/24</f>
        <v>0.22235035791813365</v>
      </c>
      <c r="S34" s="47">
        <f>(IF(AND(D!$ER209&lt;180),D!$FG209+(D!$ER209/15-12),0))/24</f>
        <v>0.15380999157120279</v>
      </c>
      <c r="T34" s="47">
        <f>D!FG209/24</f>
        <v>0.49644907407407413</v>
      </c>
      <c r="U34" s="47">
        <f>(IF(AND(D!$EW209&lt;180),D!$FG209-(D!$EW209/15),0))/24</f>
        <v>0.27840623449179869</v>
      </c>
      <c r="V34" s="47">
        <f>(IF(AND(D!$EY209&lt;180),D!$FG209-(D!$EY209/15),0))/24</f>
        <v>0.27054779023001457</v>
      </c>
      <c r="W34" s="47">
        <f>(IF(AND(D!$FC209&lt;180),D!$FG209-(D!$FE209/15),0))/24</f>
        <v>0.21172293507684914</v>
      </c>
      <c r="X34" s="119">
        <v>30</v>
      </c>
      <c r="Y34" s="47">
        <f>(IF(AND(D!FZ209&lt;180),D!GD209+(D!GB209/15-12),0))/24</f>
        <v>0.30597475457993867</v>
      </c>
      <c r="Z34" s="47">
        <f>(IF(AND(D!$FU209&lt;180),D!$GD209+(D!$FU209/15-12),0))/24</f>
        <v>0.24805915249830787</v>
      </c>
      <c r="AA34" s="47">
        <f>(IF(AND(D!$FN209&lt;180),D!$GD209+(D!$FN209/15-12),0))/24</f>
        <v>0.17691477944917225</v>
      </c>
      <c r="AB34" s="47">
        <f>D!GD209/24</f>
        <v>0.50086574074074075</v>
      </c>
      <c r="AC34" s="47">
        <f>(IF(AND(D!$FS209&lt;180),D!$GD209-(D!$FS209/15),0))/24</f>
        <v>0.26119889943585795</v>
      </c>
      <c r="AD34" s="47">
        <f>(IF(AND(D!$FU209&lt;180),D!$GD209-(D!$FU209/15),0))/24</f>
        <v>0.25367232898317355</v>
      </c>
      <c r="AE34" s="47">
        <f>(IF(AND(D!$FZ209&lt;180),D!$GD209-(D!$GB209/15),0))/24</f>
        <v>0.19575672690154278</v>
      </c>
      <c r="AF34" s="119">
        <v>30</v>
      </c>
      <c r="AG34" s="47">
        <f>(IF(AND(D!FC167&lt;180),D!FG167+(D!FE167/15-12),0))/24</f>
        <v>0.33884289740352475</v>
      </c>
      <c r="AH34" s="47">
        <f>(IF(AND(D!$EY167&lt;180),D!$FG167+(D!$EY167/15-12),0))/24</f>
        <v>0.27806972169854</v>
      </c>
      <c r="AI34" s="47">
        <f>(IF(AND(D!$ER167&lt;180),D!$FG167+(D!$ER167/15-12),0))/24</f>
        <v>0.20093014005703483</v>
      </c>
      <c r="AJ34" s="47">
        <f>D!FG167/24</f>
        <v>0.50828240740740738</v>
      </c>
      <c r="AK34" s="47">
        <f>(IF(AND(D!$EW167&lt;180),D!$FG167-(D!$EW167/15),0))/24</f>
        <v>0.24613401916770192</v>
      </c>
      <c r="AL34" s="47">
        <f>(IF(AND(D!$EY167&lt;180),D!$FG167-(D!$EY167/15),0))/24</f>
        <v>0.23849509311627481</v>
      </c>
      <c r="AM34" s="47">
        <f>(IF(AND(D!$FC167&lt;180),D!$FG167-(D!$FE167/15),0))/24</f>
        <v>0.17772191741129004</v>
      </c>
      <c r="AN34" s="119">
        <v>30</v>
      </c>
      <c r="AO34" s="47">
        <f>(IF(AND(D!FZ167&lt;180),D!GD167+(D!GB167/15-12),0))/24</f>
        <v>0.36906070576868211</v>
      </c>
      <c r="AP34" s="47">
        <f>(IF(AND(D!$FU167&lt;180),D!$GD167+(D!$FU167/15-12),0))/24</f>
        <v>0.30184965975983152</v>
      </c>
      <c r="AQ34" s="47">
        <f>(IF(AND(D!$FN167&lt;180),D!$GD167+(D!$FN167/15-12),0))/24</f>
        <v>0.2164503871553515</v>
      </c>
      <c r="AR34" s="47">
        <f>D!GD167/24</f>
        <v>0.5123657407407407</v>
      </c>
      <c r="AS34" s="47">
        <f>(IF(AND(D!$FS167&lt;180),D!$GD167-(D!$FS167/15),0))/24</f>
        <v>0.23099669723353145</v>
      </c>
      <c r="AT34" s="47">
        <f>(IF(AND(D!$FU167&lt;180),D!$GD167-(D!$FU167/15),0))/24</f>
        <v>0.22288182172164986</v>
      </c>
      <c r="AU34" s="47">
        <f>(IF(AND(D!$FZ167&lt;180),D!$GD167-(D!$GB167/15),0))/24</f>
        <v>0.1556707757127993</v>
      </c>
      <c r="AV34" s="119">
        <v>30</v>
      </c>
      <c r="AW34" s="47">
        <f>(IF(AND(D!FC126&lt;180),D!FG126+D!FE126/15-12,0))/24</f>
        <v>0.38351954567320207</v>
      </c>
      <c r="AX34" s="47">
        <f>(IF(AND(D!$EY126&lt;180),D!$FG126+(D!$EY126/15-12),0))/24</f>
        <v>0.31074169768606036</v>
      </c>
      <c r="AY34" s="47">
        <f>(IF(AND(D!$ER126&lt;180),D!$FG126+(D!$ER126/15-12),0))/24</f>
        <v>0.21962985162993146</v>
      </c>
      <c r="AZ34" s="47">
        <f>D!FG126/24</f>
        <v>0.51044907407407403</v>
      </c>
      <c r="BA34" s="47">
        <f>(IF(AND(D!$EW126&lt;180),D!$FG126-(D!$EW126/15),0))/24</f>
        <v>0.21867744558406599</v>
      </c>
      <c r="BB34" s="47">
        <f>(IF(AND(D!$EY126&lt;180),D!$FG126-(D!$EY126/15),0))/24</f>
        <v>0.21015645046208778</v>
      </c>
      <c r="BC34" s="47">
        <f>(IF(AND(D!$FC126&lt;180),D!$FG126-(D!$FE126/15),0))/24</f>
        <v>0.13737860247494615</v>
      </c>
      <c r="BD34" s="119">
        <v>30</v>
      </c>
      <c r="BE34" s="47">
        <f>(IF(AND(D!FZ126&lt;180),D!GD126+(D!GB126/15-12),0))/24</f>
        <v>0.37442336390079928</v>
      </c>
      <c r="BF34" s="47">
        <f>(IF(AND(D!$FU126&lt;180),D!$GD126+(D!$FU126/15-12),0))/24</f>
        <v>0.30341022405723062</v>
      </c>
      <c r="BG34" s="47">
        <f>(IF(AND(D!$FN126&lt;180),D!$GD126+(D!$FN126/15-12),0))/24</f>
        <v>0.21400878459810269</v>
      </c>
      <c r="BH34" s="47">
        <f>D!GD126/24</f>
        <v>0.50619907407407405</v>
      </c>
      <c r="BI34" s="47">
        <f>(IF(AND(D!$FS126&lt;180),D!$GD126-(D!$FS126/15),0))/24</f>
        <v>0.21738278706680855</v>
      </c>
      <c r="BJ34" s="47">
        <f>(IF(AND(D!$FU126&lt;180),D!$GD126-(D!$FU126/15),0))/24</f>
        <v>0.20898792409091749</v>
      </c>
      <c r="BK34" s="47">
        <f>(IF(AND(D!$FZ126&lt;180),D!$GD126-(D!$GB126/15),0))/24</f>
        <v>0.1379747842473488</v>
      </c>
      <c r="BL34" s="119">
        <v>30</v>
      </c>
      <c r="BM34" s="47">
        <f>(IF(AND(D!FC80&lt;180),D!FG80+(D!FE80/15-12),0))/24</f>
        <v>0.35218566822558856</v>
      </c>
      <c r="BN34" s="47">
        <f>(IF(AND(D!$EY80&lt;180),D!$FG80+(D!$EY80/15-12),0))/24</f>
        <v>0.28791727536550876</v>
      </c>
      <c r="BO34" s="47">
        <f>(IF(AND(D!$ER80&lt;180),D!$FG80+(D!$ER80/15-12),0))/24</f>
        <v>0.20598614422643105</v>
      </c>
      <c r="BP34" s="47">
        <f>D!FG80/24</f>
        <v>0.50590740740740747</v>
      </c>
      <c r="BQ34" s="47">
        <f>(IF(AND(D!$EW80&lt;180),D!$FG80-(D!$EW80/15),0))/24</f>
        <v>0.23179127649730169</v>
      </c>
      <c r="BR34" s="47">
        <f>(IF(AND(D!$EY80&lt;180),D!$FG80-(D!$EY80/15),0))/24</f>
        <v>0.22389753944930615</v>
      </c>
      <c r="BS34" s="47">
        <f>(IF(AND(D!$FC80&lt;180),D!$FG80-(D!$FE80/15),0))/24</f>
        <v>0.15962914658922642</v>
      </c>
      <c r="BT34" s="119">
        <v>30</v>
      </c>
      <c r="BU34" s="47">
        <f>(IF(AND(D!FZ80&lt;180),D!GD80+D!GB80/15-12,0))/24</f>
        <v>0.33015057610993415</v>
      </c>
      <c r="BV34" s="47">
        <f>(IF(AND(D!$EY80&lt;180),D!GD80+(D!FU80/15-12),0))/24</f>
        <v>0.27117050447331953</v>
      </c>
      <c r="BW34" s="47">
        <f>(IF(AND(D!$FN80&lt;180),D!GD80+(D!FN80/15-12),0))/24</f>
        <v>0.19700219250129858</v>
      </c>
      <c r="BX34" s="47">
        <f>D!GD80/24</f>
        <v>0.51090740740740737</v>
      </c>
      <c r="BY34" s="47">
        <f>(IF(AND(D!FS80&lt;180),D!GD80-(D!FS80/15),0))/24</f>
        <v>0.25817836171713821</v>
      </c>
      <c r="BZ34" s="47">
        <f>(IF(AND(D!FU80&lt;180),D!GD80-(D!FU80/15),0))/24</f>
        <v>0.2506443103414952</v>
      </c>
      <c r="CA34" s="47">
        <f>(IF(AND(D!$FC80&lt;180),D!GD80-(D!GB80/15),0))/24</f>
        <v>0.19166423870488061</v>
      </c>
      <c r="CB34" s="119">
        <v>30</v>
      </c>
      <c r="CC34" s="47"/>
      <c r="CD34" s="47"/>
      <c r="CE34" s="47"/>
      <c r="CF34" s="47"/>
      <c r="CG34" s="47"/>
      <c r="CH34" s="47"/>
      <c r="CI34" s="47"/>
      <c r="CJ34" s="48"/>
      <c r="CK34" s="47">
        <f>(IF(AND(D!FZ35&lt;180),D!GD35+(D!GB35/15-12),0))/24</f>
        <v>0.2951256064365867</v>
      </c>
      <c r="CL34" s="47">
        <f>(IF(AND(D!$FU35&lt;180),D!$GD35+(D!$FU35/15-12),0))/24</f>
        <v>0.23523321907134473</v>
      </c>
      <c r="CM34" s="47">
        <f>(IF(AND(D!$FN35&lt;180),D!$GD35+(D!$FN35/15-12),0))/24</f>
        <v>0.16705086189758625</v>
      </c>
      <c r="CN34" s="47">
        <f>D!GD35/24</f>
        <v>0.5169907407407407</v>
      </c>
      <c r="CO34" s="47">
        <f>(IF(AND(D!$FS35&lt;180),D!$GD35-(D!$FS35/15),0))/24</f>
        <v>0.30683147612032147</v>
      </c>
      <c r="CP34" s="47">
        <f>(IF(AND(D!$FU35&lt;180),D!$GD35-(D!$FU35/15),0))/24</f>
        <v>0.29874826241013674</v>
      </c>
      <c r="CQ34" s="47">
        <f>(IF(AND(D!$FZ35&lt;180),D!$GD35-(D!$GB35/15),0))/24</f>
        <v>0.23885587504489478</v>
      </c>
      <c r="CR34" s="119">
        <v>30</v>
      </c>
    </row>
    <row r="35" spans="1:96" ht="12.75" customHeight="1" x14ac:dyDescent="0.2">
      <c r="A35" s="47">
        <f>(IF(AND(D!FC252&lt;180),D!FG252+(D!FE252/15-12),0))/24</f>
        <v>0.27837953125551212</v>
      </c>
      <c r="B35" s="47">
        <f>(IF(AND(D!$EY252&lt;180),D!$FG252+(D!$EY252/15-12),0))/24</f>
        <v>0.21611623204957395</v>
      </c>
      <c r="C35" s="47">
        <f>(IF(AND(D!$ER252&lt;180),D!$FG252+(D!$ER252/15-12),0))/24</f>
        <v>0.14803953033992659</v>
      </c>
      <c r="D35" s="47">
        <f>D!FG252/24</f>
        <v>0.50986574074074076</v>
      </c>
      <c r="E35" s="47">
        <f>(IF(AND(D!$EW252&lt;180),D!$FG252-(D!$EW252/15),0))/24</f>
        <v>0.31216399987590959</v>
      </c>
      <c r="F35" s="47">
        <f>(IF(AND(D!$EY252&lt;180),D!$FG252-(D!$EY252/15),0))/24</f>
        <v>0.3036152494319076</v>
      </c>
      <c r="G35" s="47">
        <f>(IF(AND(D!$FC252&lt;180),D!$FG252-(D!$FE252/15),0))/24</f>
        <v>0.24135195022596936</v>
      </c>
      <c r="H35" s="122">
        <v>31</v>
      </c>
      <c r="I35" s="47"/>
      <c r="J35" s="47"/>
      <c r="K35" s="47"/>
      <c r="L35" s="47"/>
      <c r="M35" s="49"/>
      <c r="N35" s="47"/>
      <c r="O35" s="47"/>
      <c r="P35" s="48"/>
      <c r="Q35" s="47">
        <f>(IF(AND(D!FC210&lt;180),D!FG210+(D!FE210/15-12),0))/24</f>
        <v>0.28055412308264677</v>
      </c>
      <c r="R35" s="47">
        <f>(IF(AND(D!$EY210&lt;180),D!$FG210+(D!$EY210/15-12),0))/24</f>
        <v>0.22165217650426075</v>
      </c>
      <c r="S35" s="47">
        <f>(IF(AND(D!$ER210&lt;180),D!$FG210+(D!$ER210/15-12),0))/24</f>
        <v>0.15315289919031297</v>
      </c>
      <c r="T35" s="47">
        <f>D!FG210/24</f>
        <v>0.49640740740740741</v>
      </c>
      <c r="U35" s="47">
        <f>(IF(AND(D!$EW210&lt;180),D!$FG210-(D!$EW210/15),0))/24</f>
        <v>0.27903815292292927</v>
      </c>
      <c r="V35" s="47">
        <f>(IF(AND(D!$EY210&lt;180),D!$FG210-(D!$EY210/15),0))/24</f>
        <v>0.27116263831055404</v>
      </c>
      <c r="W35" s="47">
        <f>(IF(AND(D!$FC210&lt;180),D!$FG210-(D!$FE210/15),0))/24</f>
        <v>0.21226069173216808</v>
      </c>
      <c r="X35" s="119">
        <v>31</v>
      </c>
      <c r="Y35" s="50"/>
      <c r="Z35" s="50"/>
      <c r="AA35" s="50"/>
      <c r="AB35" s="50"/>
      <c r="AC35" s="50"/>
      <c r="AD35" s="50"/>
      <c r="AE35" s="50"/>
      <c r="AF35" s="48"/>
      <c r="AG35" s="47">
        <f>(IF(AND(D!FC168&lt;180),D!FG168+(D!FE168/15-12),0))/24</f>
        <v>0.33772969656478907</v>
      </c>
      <c r="AH35" s="47">
        <f>(IF(AND(D!$EY168&lt;180),D!$FG168+(D!$EY168/15-12),0))/24</f>
        <v>0.27711332068072109</v>
      </c>
      <c r="AI35" s="47">
        <f>(IF(AND(D!$ER168&lt;180),D!$FG168+(D!$ER168/15-12),0))/24</f>
        <v>0.20021696246722023</v>
      </c>
      <c r="AJ35" s="47">
        <f>D!FG168/24</f>
        <v>0.5080324074074074</v>
      </c>
      <c r="AK35" s="47">
        <f>(IF(AND(D!$EW168&lt;180),D!$FG168-(D!$EW168/15),0))/24</f>
        <v>0.24657980007981437</v>
      </c>
      <c r="AL35" s="47">
        <f>(IF(AND(D!$EY168&lt;180),D!$FG168-(D!$EY168/15),0))/24</f>
        <v>0.23895149413409375</v>
      </c>
      <c r="AM35" s="47">
        <f>(IF(AND(D!$FC168&lt;180),D!$FG168-(D!$FE168/15),0))/24</f>
        <v>0.17833511825002579</v>
      </c>
      <c r="AN35" s="119">
        <v>31</v>
      </c>
      <c r="AO35" s="47">
        <f>(IF(AND(D!FZ168&lt;180),D!GD168+(D!GB168/15-12),0))/24</f>
        <v>0.36824692578900065</v>
      </c>
      <c r="AP35" s="47">
        <f>(IF(AND(D!$FU168&lt;180),D!$GD168+(D!$FU168/15-12),0))/24</f>
        <v>0.30127029159309598</v>
      </c>
      <c r="AQ35" s="47">
        <f>(IF(AND(D!$FN168&lt;180),D!$GD168+(D!$FN168/15-12),0))/24</f>
        <v>0.21613391746968916</v>
      </c>
      <c r="AR35" s="47">
        <f>D!GD168/24</f>
        <v>0.5123240740740741</v>
      </c>
      <c r="AS35" s="47">
        <f>(IF(AND(D!$FS168&lt;180),D!$GD168-(D!$FS168/15),0))/24</f>
        <v>0.23147518643352671</v>
      </c>
      <c r="AT35" s="47">
        <f>(IF(AND(D!$FU168&lt;180),D!$GD168-(D!$FU168/15),0))/24</f>
        <v>0.2233778565550523</v>
      </c>
      <c r="AU35" s="47">
        <f>(IF(AND(D!$FZ168&lt;180),D!$GD168-(D!$GB168/15),0))/24</f>
        <v>0.15640122235914763</v>
      </c>
      <c r="AV35" s="119">
        <v>31</v>
      </c>
      <c r="AW35" s="47"/>
      <c r="AX35" s="47"/>
      <c r="AY35" s="47"/>
      <c r="AZ35" s="47"/>
      <c r="BA35" s="47"/>
      <c r="BB35" s="47"/>
      <c r="BC35" s="47"/>
      <c r="BD35" s="48"/>
      <c r="BE35" s="47">
        <f>(IF(AND(D!FZ127&lt;180),D!GD127+(D!GB127/15-12),0))/24</f>
        <v>0.37501881780830981</v>
      </c>
      <c r="BF35" s="47">
        <f>(IF(AND(D!$FU127&lt;180),D!$GD127+(D!$FU127/15-12),0))/24</f>
        <v>0.30382381703619127</v>
      </c>
      <c r="BG35" s="47">
        <f>(IF(AND(D!$FN127&lt;180),D!$GD127+(D!$FN127/15-12),0))/24</f>
        <v>0.214242133789279</v>
      </c>
      <c r="BH35" s="47">
        <f>D!GD127/24</f>
        <v>0.50628240740740738</v>
      </c>
      <c r="BI35" s="47">
        <f>(IF(AND(D!$FS127&lt;180),D!$GD127-(D!$FS127/15),0))/24</f>
        <v>0.21714898460862098</v>
      </c>
      <c r="BJ35" s="47">
        <f>(IF(AND(D!$FU127&lt;180),D!$GD127-(D!$FU127/15),0))/24</f>
        <v>0.20874099777862343</v>
      </c>
      <c r="BK35" s="47">
        <f>(IF(AND(D!$FZ127&lt;180),D!$GD127-(D!$GB127/15),0))/24</f>
        <v>0.13754599700650486</v>
      </c>
      <c r="BL35" s="119">
        <v>31</v>
      </c>
      <c r="BM35" s="47"/>
      <c r="BN35" s="47"/>
      <c r="BO35" s="47"/>
      <c r="BP35" s="47"/>
      <c r="BQ35" s="47"/>
      <c r="BR35" s="47"/>
      <c r="BS35" s="47"/>
      <c r="BT35" s="48"/>
      <c r="BU35" s="47">
        <f>(IF(AND(D!FZ81&lt;180),D!GD81+D!GB81/15-12,0))/24</f>
        <v>0.33072479786163306</v>
      </c>
      <c r="BV35" s="47">
        <f>(IF(AND(D!$EY81&lt;180),D!GD81+(D!FU81/15-12),0))/24</f>
        <v>0.27170276448505287</v>
      </c>
      <c r="BW35" s="47">
        <f>(IF(AND(D!$FN81&lt;180),D!GD81+(D!FN81/15-12),0))/24</f>
        <v>0.19732710472718093</v>
      </c>
      <c r="BX35" s="47">
        <f>D!GD81/24</f>
        <v>0.51069907407407411</v>
      </c>
      <c r="BY35" s="47">
        <f>(IF(AND(D!FS81&lt;180),D!GD81-(D!FS81/15),0))/24</f>
        <v>0.25723460721311014</v>
      </c>
      <c r="BZ35" s="47">
        <f>(IF(AND(D!FU81&lt;180),D!GD81-(D!FU81/15),0))/24</f>
        <v>0.24969538366309527</v>
      </c>
      <c r="CA35" s="47">
        <f>(IF(AND(D!$FC81&lt;180),D!GD81-(D!GB81/15),0))/24</f>
        <v>0.19067335028651508</v>
      </c>
      <c r="CB35" s="119">
        <v>31</v>
      </c>
      <c r="CC35" s="47"/>
      <c r="CD35" s="47"/>
      <c r="CE35" s="47"/>
      <c r="CF35" s="47"/>
      <c r="CG35" s="47"/>
      <c r="CH35" s="47"/>
      <c r="CI35" s="47"/>
      <c r="CJ35" s="48"/>
      <c r="CK35" s="47">
        <f>(IF(AND(D!FZ36&lt;180),D!GD36+(D!GB36/15-12),0))/24</f>
        <v>0.29570072564837879</v>
      </c>
      <c r="CL35" s="47">
        <f>(IF(AND(D!$FU36&lt;180),D!$GD36+(D!$FU36/15-12),0))/24</f>
        <v>0.23590282065219229</v>
      </c>
      <c r="CM35" s="47">
        <f>(IF(AND(D!$FN36&lt;180),D!$GD36+(D!$FN36/15-12),0))/24</f>
        <v>0.16770198277239526</v>
      </c>
      <c r="CN35" s="47">
        <f>D!GD36/24</f>
        <v>0.51707407407407402</v>
      </c>
      <c r="CO35" s="47">
        <f>(IF(AND(D!$FS36&lt;180),D!$GD36-(D!$FS36/15),0))/24</f>
        <v>0.3063093495034715</v>
      </c>
      <c r="CP35" s="47">
        <f>(IF(AND(D!$FU36&lt;180),D!$GD36-(D!$FU36/15),0))/24</f>
        <v>0.29824532749595573</v>
      </c>
      <c r="CQ35" s="47">
        <f>(IF(AND(D!$FZ36&lt;180),D!$GD36-(D!$GB36/15),0))/24</f>
        <v>0.23844742249976925</v>
      </c>
      <c r="CR35" s="119">
        <v>31</v>
      </c>
    </row>
    <row r="36" spans="1:96" ht="12.75" customHeight="1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</row>
    <row r="37" spans="1:96" ht="12.75" customHeight="1" x14ac:dyDescent="0.2">
      <c r="H37" s="46"/>
      <c r="P37" s="46"/>
      <c r="X37" s="46"/>
      <c r="AF37" s="46"/>
      <c r="AN37" s="46"/>
      <c r="AV37" s="46"/>
      <c r="BD37" s="46"/>
      <c r="BL37" s="46"/>
      <c r="BT37" s="46"/>
      <c r="CB37" s="46"/>
      <c r="CJ37" s="46"/>
      <c r="CR37" s="46"/>
    </row>
    <row r="38" spans="1:96" ht="12.75" customHeight="1" x14ac:dyDescent="0.2">
      <c r="H38" s="46"/>
      <c r="P38" s="46"/>
      <c r="X38" s="46"/>
      <c r="AF38" s="46"/>
      <c r="AN38" s="46"/>
      <c r="AV38" s="46"/>
      <c r="BD38" s="46"/>
      <c r="BL38" s="46"/>
      <c r="BT38" s="46"/>
      <c r="CB38" s="46"/>
      <c r="CJ38" s="46"/>
      <c r="CR38" s="46"/>
    </row>
    <row r="39" spans="1:96" ht="12.75" customHeight="1" x14ac:dyDescent="0.2">
      <c r="H39" s="46"/>
      <c r="P39" s="46"/>
      <c r="X39" s="46"/>
      <c r="AF39" s="46"/>
      <c r="AN39" s="46"/>
      <c r="AV39" s="46"/>
      <c r="BD39" s="46"/>
      <c r="BL39" s="46"/>
      <c r="BT39" s="46"/>
      <c r="CB39" s="46"/>
      <c r="CJ39" s="46"/>
      <c r="CR39" s="46"/>
    </row>
    <row r="40" spans="1:96" ht="12.75" customHeight="1" x14ac:dyDescent="0.2">
      <c r="H40" s="46"/>
      <c r="P40" s="46"/>
      <c r="X40" s="46"/>
      <c r="AF40" s="46"/>
      <c r="AN40" s="46"/>
      <c r="AV40" s="46"/>
      <c r="BD40" s="46"/>
      <c r="BL40" s="46"/>
      <c r="BT40" s="46"/>
      <c r="CB40" s="46"/>
      <c r="CJ40" s="46"/>
      <c r="CR40" s="46"/>
    </row>
    <row r="41" spans="1:96" ht="12.75" customHeight="1" x14ac:dyDescent="0.2">
      <c r="H41" s="46"/>
      <c r="P41" s="46"/>
      <c r="X41" s="46"/>
      <c r="AF41" s="46"/>
      <c r="AN41" s="46"/>
      <c r="AV41" s="46"/>
      <c r="BD41" s="46"/>
      <c r="BL41" s="46"/>
      <c r="BT41" s="46"/>
      <c r="CB41" s="46"/>
      <c r="CJ41" s="46"/>
      <c r="CR41" s="46"/>
    </row>
    <row r="42" spans="1:96" ht="12.75" customHeight="1" x14ac:dyDescent="0.2">
      <c r="H42" s="46"/>
      <c r="P42" s="46"/>
      <c r="X42" s="46"/>
      <c r="AF42" s="46"/>
      <c r="AN42" s="46"/>
      <c r="AV42" s="46"/>
      <c r="BD42" s="46"/>
      <c r="BL42" s="46"/>
      <c r="BT42" s="46"/>
      <c r="CB42" s="46"/>
      <c r="CJ42" s="46"/>
      <c r="CR42" s="46"/>
    </row>
    <row r="43" spans="1:96" ht="12.75" customHeight="1" x14ac:dyDescent="0.2">
      <c r="H43" s="46"/>
      <c r="P43" s="46"/>
      <c r="X43" s="46"/>
      <c r="AF43" s="46"/>
      <c r="AN43" s="46"/>
      <c r="AV43" s="46"/>
      <c r="BD43" s="46"/>
      <c r="BL43" s="46"/>
      <c r="BT43" s="46"/>
      <c r="CB43" s="46"/>
      <c r="CJ43" s="46"/>
      <c r="CR43" s="46"/>
    </row>
    <row r="44" spans="1:96" ht="12.75" customHeight="1" x14ac:dyDescent="0.2">
      <c r="H44" s="46"/>
      <c r="P44" s="46"/>
      <c r="X44" s="46"/>
      <c r="AF44" s="46"/>
      <c r="AN44" s="46"/>
      <c r="AV44" s="46"/>
      <c r="BD44" s="46"/>
      <c r="BL44" s="46"/>
      <c r="BT44" s="46"/>
      <c r="CB44" s="46"/>
      <c r="CJ44" s="46"/>
      <c r="CR44" s="46"/>
    </row>
    <row r="45" spans="1:96" ht="12.75" customHeight="1" x14ac:dyDescent="0.2">
      <c r="H45" s="46"/>
      <c r="P45" s="46"/>
      <c r="X45" s="46"/>
      <c r="AF45" s="46"/>
      <c r="AN45" s="46"/>
      <c r="AV45" s="46"/>
      <c r="BD45" s="46"/>
      <c r="BL45" s="46"/>
      <c r="BT45" s="46"/>
      <c r="CB45" s="46"/>
      <c r="CJ45" s="46"/>
      <c r="CR45" s="46"/>
    </row>
    <row r="46" spans="1:96" ht="12.75" customHeight="1" x14ac:dyDescent="0.2">
      <c r="H46" s="46"/>
      <c r="P46" s="46"/>
      <c r="X46" s="46"/>
      <c r="AF46" s="46"/>
      <c r="AN46" s="46"/>
      <c r="AV46" s="46"/>
      <c r="BD46" s="46"/>
      <c r="BL46" s="46"/>
      <c r="BT46" s="46"/>
      <c r="CB46" s="46"/>
      <c r="CJ46" s="46"/>
      <c r="CR46" s="46"/>
    </row>
    <row r="47" spans="1:96" ht="12.75" customHeight="1" x14ac:dyDescent="0.2">
      <c r="H47" s="46"/>
      <c r="P47" s="46"/>
      <c r="X47" s="46"/>
      <c r="AF47" s="46"/>
      <c r="AN47" s="46"/>
      <c r="AV47" s="46"/>
      <c r="BD47" s="46"/>
      <c r="BL47" s="46"/>
      <c r="BT47" s="46"/>
      <c r="CB47" s="46"/>
      <c r="CJ47" s="46"/>
      <c r="CR47" s="46"/>
    </row>
    <row r="48" spans="1:96" ht="12.75" customHeight="1" x14ac:dyDescent="0.2">
      <c r="H48" s="46"/>
      <c r="P48" s="46"/>
      <c r="X48" s="46"/>
      <c r="AF48" s="46"/>
      <c r="AN48" s="46"/>
      <c r="AV48" s="46"/>
      <c r="BD48" s="46"/>
      <c r="BL48" s="46"/>
      <c r="BT48" s="46"/>
      <c r="CB48" s="46"/>
      <c r="CJ48" s="46"/>
      <c r="CR48" s="46"/>
    </row>
    <row r="49" spans="8:96" ht="12.75" customHeight="1" x14ac:dyDescent="0.2">
      <c r="H49" s="46"/>
      <c r="P49" s="46"/>
      <c r="X49" s="46"/>
      <c r="AF49" s="46"/>
      <c r="AN49" s="46"/>
      <c r="AV49" s="46"/>
      <c r="BD49" s="46"/>
      <c r="BL49" s="46"/>
      <c r="BT49" s="46"/>
      <c r="CB49" s="46"/>
      <c r="CJ49" s="46"/>
      <c r="CR49" s="46"/>
    </row>
    <row r="50" spans="8:96" ht="12.75" customHeight="1" x14ac:dyDescent="0.2">
      <c r="H50" s="46"/>
      <c r="P50" s="46"/>
      <c r="X50" s="46"/>
      <c r="AF50" s="46"/>
      <c r="AN50" s="46"/>
      <c r="AV50" s="46"/>
      <c r="BD50" s="46"/>
      <c r="BL50" s="46"/>
      <c r="BT50" s="46"/>
      <c r="CB50" s="46"/>
      <c r="CJ50" s="46"/>
      <c r="CR50" s="46"/>
    </row>
    <row r="51" spans="8:96" ht="12.75" customHeight="1" x14ac:dyDescent="0.2">
      <c r="H51" s="46"/>
      <c r="P51" s="46"/>
      <c r="X51" s="46"/>
      <c r="AF51" s="46"/>
      <c r="AN51" s="46"/>
      <c r="AV51" s="46"/>
      <c r="BD51" s="46"/>
      <c r="BL51" s="46"/>
      <c r="BT51" s="46"/>
      <c r="CB51" s="46"/>
      <c r="CJ51" s="46"/>
      <c r="CR51" s="46"/>
    </row>
    <row r="52" spans="8:96" ht="12.75" customHeight="1" x14ac:dyDescent="0.2">
      <c r="H52" s="46"/>
      <c r="P52" s="46"/>
      <c r="X52" s="46"/>
      <c r="AF52" s="46"/>
      <c r="AN52" s="46"/>
      <c r="AV52" s="46"/>
      <c r="BD52" s="46"/>
      <c r="BL52" s="46"/>
      <c r="BT52" s="46"/>
      <c r="CB52" s="46"/>
      <c r="CJ52" s="46"/>
      <c r="CR52" s="46"/>
    </row>
    <row r="53" spans="8:96" ht="12.75" customHeight="1" x14ac:dyDescent="0.2">
      <c r="H53" s="46"/>
      <c r="P53" s="46"/>
      <c r="X53" s="46"/>
      <c r="AF53" s="46"/>
      <c r="AN53" s="46"/>
      <c r="AV53" s="46"/>
      <c r="BD53" s="46"/>
      <c r="BL53" s="46"/>
      <c r="BT53" s="46"/>
      <c r="CB53" s="46"/>
      <c r="CJ53" s="46"/>
      <c r="CR53" s="46"/>
    </row>
    <row r="54" spans="8:96" ht="12.75" customHeight="1" x14ac:dyDescent="0.2">
      <c r="H54" s="46"/>
      <c r="P54" s="46"/>
      <c r="X54" s="46"/>
      <c r="AF54" s="46"/>
      <c r="AN54" s="46"/>
      <c r="AV54" s="46"/>
      <c r="BD54" s="46"/>
      <c r="BL54" s="46"/>
      <c r="BT54" s="46"/>
      <c r="CB54" s="46"/>
      <c r="CJ54" s="46"/>
      <c r="CR54" s="46"/>
    </row>
    <row r="55" spans="8:96" ht="12.75" customHeight="1" x14ac:dyDescent="0.2">
      <c r="H55" s="46"/>
      <c r="P55" s="46"/>
      <c r="X55" s="46"/>
      <c r="AF55" s="46"/>
      <c r="AN55" s="46"/>
      <c r="AV55" s="46"/>
      <c r="BD55" s="46"/>
      <c r="BL55" s="46"/>
      <c r="BT55" s="46"/>
      <c r="CB55" s="46"/>
      <c r="CJ55" s="46"/>
      <c r="CR55" s="46"/>
    </row>
    <row r="56" spans="8:96" ht="12.75" customHeight="1" x14ac:dyDescent="0.2">
      <c r="H56" s="46"/>
      <c r="P56" s="46"/>
      <c r="X56" s="46"/>
      <c r="AF56" s="46"/>
      <c r="AN56" s="46"/>
      <c r="AV56" s="46"/>
      <c r="BD56" s="46"/>
      <c r="BL56" s="46"/>
      <c r="BT56" s="46"/>
      <c r="CB56" s="46"/>
      <c r="CJ56" s="46"/>
      <c r="CR56" s="46"/>
    </row>
    <row r="57" spans="8:96" ht="12.75" customHeight="1" x14ac:dyDescent="0.2">
      <c r="H57" s="46"/>
      <c r="P57" s="46"/>
      <c r="X57" s="46"/>
      <c r="AF57" s="46"/>
      <c r="AN57" s="46"/>
      <c r="AV57" s="46"/>
      <c r="BD57" s="46"/>
      <c r="BL57" s="46"/>
      <c r="BT57" s="46"/>
      <c r="CB57" s="46"/>
      <c r="CJ57" s="46"/>
      <c r="CR57" s="46"/>
    </row>
    <row r="58" spans="8:96" ht="12.75" customHeight="1" x14ac:dyDescent="0.2">
      <c r="H58" s="46"/>
      <c r="P58" s="46"/>
      <c r="X58" s="46"/>
      <c r="AF58" s="46"/>
      <c r="AN58" s="46"/>
      <c r="AV58" s="46"/>
      <c r="BD58" s="46"/>
      <c r="BL58" s="46"/>
      <c r="BT58" s="46"/>
      <c r="CB58" s="46"/>
      <c r="CJ58" s="46"/>
      <c r="CR58" s="46"/>
    </row>
    <row r="59" spans="8:96" ht="12.75" customHeight="1" x14ac:dyDescent="0.2">
      <c r="H59" s="46"/>
      <c r="P59" s="46"/>
      <c r="X59" s="46"/>
      <c r="AF59" s="46"/>
      <c r="AN59" s="46"/>
      <c r="AV59" s="46"/>
      <c r="BD59" s="46"/>
      <c r="BL59" s="46"/>
      <c r="BT59" s="46"/>
      <c r="CB59" s="46"/>
      <c r="CJ59" s="46"/>
      <c r="CR59" s="46"/>
    </row>
    <row r="60" spans="8:96" ht="12.75" customHeight="1" x14ac:dyDescent="0.2">
      <c r="H60" s="46"/>
      <c r="P60" s="46"/>
      <c r="X60" s="46"/>
      <c r="AF60" s="46"/>
      <c r="AN60" s="46"/>
      <c r="AV60" s="46"/>
      <c r="BD60" s="46"/>
      <c r="BL60" s="46"/>
      <c r="BT60" s="46"/>
      <c r="CB60" s="46"/>
      <c r="CJ60" s="46"/>
      <c r="CR60" s="46"/>
    </row>
    <row r="61" spans="8:96" ht="12.75" customHeight="1" x14ac:dyDescent="0.2">
      <c r="H61" s="46"/>
      <c r="P61" s="46"/>
      <c r="X61" s="46"/>
      <c r="AF61" s="46"/>
      <c r="AN61" s="46"/>
      <c r="AV61" s="46"/>
      <c r="BD61" s="46"/>
      <c r="BL61" s="46"/>
      <c r="BT61" s="46"/>
      <c r="CB61" s="46"/>
      <c r="CJ61" s="46"/>
      <c r="CR61" s="46"/>
    </row>
    <row r="62" spans="8:96" ht="12.75" customHeight="1" x14ac:dyDescent="0.2">
      <c r="H62" s="46"/>
      <c r="P62" s="46"/>
      <c r="X62" s="46"/>
      <c r="AF62" s="46"/>
      <c r="AN62" s="46"/>
      <c r="AV62" s="46"/>
      <c r="BD62" s="46"/>
      <c r="BL62" s="46"/>
      <c r="BT62" s="46"/>
      <c r="CB62" s="46"/>
      <c r="CJ62" s="46"/>
      <c r="CR62" s="46"/>
    </row>
    <row r="63" spans="8:96" ht="12.75" customHeight="1" x14ac:dyDescent="0.2">
      <c r="H63" s="46"/>
      <c r="P63" s="46"/>
      <c r="X63" s="46"/>
      <c r="AF63" s="46"/>
      <c r="AN63" s="46"/>
      <c r="AV63" s="46"/>
      <c r="BD63" s="46"/>
      <c r="BL63" s="46"/>
      <c r="BT63" s="46"/>
      <c r="CB63" s="46"/>
      <c r="CJ63" s="46"/>
      <c r="CR63" s="46"/>
    </row>
    <row r="64" spans="8:96" ht="12.75" customHeight="1" x14ac:dyDescent="0.2">
      <c r="H64" s="46"/>
      <c r="P64" s="46"/>
      <c r="X64" s="46"/>
      <c r="AF64" s="46"/>
      <c r="AN64" s="46"/>
      <c r="AV64" s="46"/>
      <c r="BD64" s="46"/>
      <c r="BL64" s="46"/>
      <c r="BT64" s="46"/>
      <c r="CB64" s="46"/>
      <c r="CJ64" s="46"/>
      <c r="CR64" s="46"/>
    </row>
    <row r="65" spans="8:96" ht="12.75" customHeight="1" x14ac:dyDescent="0.2">
      <c r="H65" s="46"/>
      <c r="P65" s="46"/>
      <c r="X65" s="46"/>
      <c r="AF65" s="46"/>
      <c r="AN65" s="46"/>
      <c r="AV65" s="46"/>
      <c r="BD65" s="46"/>
      <c r="BL65" s="46"/>
      <c r="BT65" s="46"/>
      <c r="CB65" s="46"/>
      <c r="CJ65" s="46"/>
      <c r="CR65" s="46"/>
    </row>
    <row r="66" spans="8:96" ht="12.75" customHeight="1" x14ac:dyDescent="0.2">
      <c r="H66" s="46"/>
      <c r="P66" s="46"/>
      <c r="X66" s="46"/>
      <c r="AF66" s="46"/>
      <c r="AN66" s="46"/>
      <c r="AV66" s="46"/>
      <c r="BD66" s="46"/>
      <c r="BL66" s="46"/>
      <c r="BT66" s="46"/>
      <c r="CB66" s="46"/>
      <c r="CJ66" s="46"/>
      <c r="CR66" s="46"/>
    </row>
    <row r="67" spans="8:96" ht="12.75" customHeight="1" x14ac:dyDescent="0.2">
      <c r="H67" s="46"/>
      <c r="P67" s="46"/>
      <c r="X67" s="46"/>
      <c r="AF67" s="46"/>
      <c r="AN67" s="46"/>
      <c r="AV67" s="46"/>
      <c r="BD67" s="46"/>
      <c r="BL67" s="46"/>
      <c r="BT67" s="46"/>
      <c r="CB67" s="46"/>
      <c r="CJ67" s="46"/>
      <c r="CR67" s="46"/>
    </row>
    <row r="68" spans="8:96" ht="12.75" customHeight="1" x14ac:dyDescent="0.2">
      <c r="H68" s="46"/>
      <c r="P68" s="46"/>
      <c r="X68" s="46"/>
      <c r="AF68" s="46"/>
      <c r="AN68" s="46"/>
      <c r="AV68" s="46"/>
      <c r="BD68" s="46"/>
      <c r="BL68" s="46"/>
      <c r="BT68" s="46"/>
      <c r="CB68" s="46"/>
      <c r="CJ68" s="46"/>
      <c r="CR68" s="46"/>
    </row>
    <row r="69" spans="8:96" ht="12.75" customHeight="1" x14ac:dyDescent="0.2">
      <c r="H69" s="46"/>
      <c r="P69" s="46"/>
      <c r="X69" s="46"/>
      <c r="AF69" s="46"/>
      <c r="AN69" s="46"/>
      <c r="AV69" s="46"/>
      <c r="BD69" s="46"/>
      <c r="BL69" s="46"/>
      <c r="BT69" s="46"/>
      <c r="CB69" s="46"/>
      <c r="CJ69" s="46"/>
      <c r="CR69" s="46"/>
    </row>
    <row r="70" spans="8:96" ht="12.75" customHeight="1" x14ac:dyDescent="0.2">
      <c r="H70" s="46"/>
      <c r="P70" s="46"/>
      <c r="X70" s="46"/>
      <c r="AF70" s="46"/>
      <c r="AN70" s="46"/>
      <c r="AV70" s="46"/>
      <c r="BD70" s="46"/>
      <c r="BL70" s="46"/>
      <c r="BT70" s="46"/>
      <c r="CB70" s="46"/>
      <c r="CJ70" s="46"/>
      <c r="CR70" s="46"/>
    </row>
    <row r="71" spans="8:96" ht="12.75" customHeight="1" x14ac:dyDescent="0.2">
      <c r="H71" s="46"/>
      <c r="P71" s="46"/>
      <c r="X71" s="46"/>
      <c r="AF71" s="46"/>
      <c r="AN71" s="46"/>
      <c r="AV71" s="46"/>
      <c r="BD71" s="46"/>
      <c r="BL71" s="46"/>
      <c r="BT71" s="46"/>
      <c r="CB71" s="46"/>
      <c r="CJ71" s="46"/>
      <c r="CR71" s="46"/>
    </row>
    <row r="72" spans="8:96" ht="12.75" customHeight="1" x14ac:dyDescent="0.2">
      <c r="H72" s="46"/>
      <c r="P72" s="46"/>
      <c r="X72" s="46"/>
      <c r="AF72" s="46"/>
      <c r="AN72" s="46"/>
      <c r="AV72" s="46"/>
      <c r="BD72" s="46"/>
      <c r="BL72" s="46"/>
      <c r="BT72" s="46"/>
      <c r="CB72" s="46"/>
      <c r="CJ72" s="46"/>
      <c r="CR72" s="46"/>
    </row>
    <row r="73" spans="8:96" ht="12.75" customHeight="1" x14ac:dyDescent="0.2">
      <c r="H73" s="46"/>
      <c r="P73" s="46"/>
      <c r="X73" s="46"/>
      <c r="AF73" s="46"/>
      <c r="AN73" s="46"/>
      <c r="AV73" s="46"/>
      <c r="BD73" s="46"/>
      <c r="BL73" s="46"/>
      <c r="BT73" s="46"/>
      <c r="CB73" s="46"/>
      <c r="CJ73" s="46"/>
      <c r="CR73" s="46"/>
    </row>
    <row r="74" spans="8:96" ht="12.75" customHeight="1" x14ac:dyDescent="0.2">
      <c r="H74" s="46"/>
      <c r="P74" s="46"/>
      <c r="X74" s="46"/>
      <c r="AF74" s="46"/>
      <c r="AN74" s="46"/>
      <c r="AV74" s="46"/>
      <c r="BD74" s="46"/>
      <c r="BL74" s="46"/>
      <c r="BT74" s="46"/>
      <c r="CB74" s="46"/>
      <c r="CJ74" s="46"/>
      <c r="CR74" s="46"/>
    </row>
    <row r="75" spans="8:96" ht="12.75" customHeight="1" x14ac:dyDescent="0.2">
      <c r="H75" s="46"/>
      <c r="P75" s="46"/>
      <c r="X75" s="46"/>
      <c r="AF75" s="46"/>
      <c r="AN75" s="46"/>
      <c r="AV75" s="46"/>
      <c r="BD75" s="46"/>
      <c r="BL75" s="46"/>
      <c r="BT75" s="46"/>
      <c r="CB75" s="46"/>
      <c r="CJ75" s="46"/>
      <c r="CR75" s="46"/>
    </row>
    <row r="76" spans="8:96" ht="12.75" customHeight="1" x14ac:dyDescent="0.2">
      <c r="H76" s="46"/>
      <c r="P76" s="46"/>
      <c r="X76" s="46"/>
      <c r="AF76" s="46"/>
      <c r="AN76" s="46"/>
      <c r="AV76" s="46"/>
      <c r="BD76" s="46"/>
      <c r="BL76" s="46"/>
      <c r="BT76" s="46"/>
      <c r="CB76" s="46"/>
      <c r="CJ76" s="46"/>
      <c r="CR76" s="46"/>
    </row>
    <row r="77" spans="8:96" ht="12.75" customHeight="1" x14ac:dyDescent="0.2">
      <c r="H77" s="46"/>
      <c r="P77" s="46"/>
      <c r="X77" s="46"/>
      <c r="AF77" s="46"/>
      <c r="AN77" s="46"/>
      <c r="AV77" s="46"/>
      <c r="BD77" s="46"/>
      <c r="BL77" s="46"/>
      <c r="BT77" s="46"/>
      <c r="CB77" s="46"/>
      <c r="CJ77" s="46"/>
      <c r="CR77" s="46"/>
    </row>
    <row r="78" spans="8:96" ht="12.75" customHeight="1" x14ac:dyDescent="0.2">
      <c r="H78" s="46"/>
      <c r="P78" s="46"/>
      <c r="X78" s="46"/>
      <c r="AF78" s="46"/>
      <c r="AN78" s="46"/>
      <c r="AV78" s="46"/>
      <c r="BD78" s="46"/>
      <c r="BL78" s="46"/>
      <c r="BT78" s="46"/>
      <c r="CB78" s="46"/>
      <c r="CJ78" s="46"/>
      <c r="CR78" s="46"/>
    </row>
    <row r="79" spans="8:96" ht="12.75" customHeight="1" x14ac:dyDescent="0.2">
      <c r="H79" s="46"/>
      <c r="P79" s="46"/>
      <c r="X79" s="46"/>
      <c r="AF79" s="46"/>
      <c r="AN79" s="46"/>
      <c r="AV79" s="46"/>
      <c r="BD79" s="46"/>
      <c r="BL79" s="46"/>
      <c r="BT79" s="46"/>
      <c r="CB79" s="46"/>
      <c r="CJ79" s="46"/>
      <c r="CR79" s="46"/>
    </row>
    <row r="80" spans="8:96" ht="12.75" customHeight="1" x14ac:dyDescent="0.2">
      <c r="H80" s="46"/>
      <c r="P80" s="46"/>
      <c r="X80" s="46"/>
      <c r="AF80" s="46"/>
      <c r="AN80" s="46"/>
      <c r="AV80" s="46"/>
      <c r="BD80" s="46"/>
      <c r="BL80" s="46"/>
      <c r="BT80" s="46"/>
      <c r="CB80" s="46"/>
      <c r="CJ80" s="46"/>
      <c r="CR80" s="46"/>
    </row>
    <row r="81" spans="8:96" ht="12.75" customHeight="1" x14ac:dyDescent="0.2">
      <c r="H81" s="46"/>
      <c r="P81" s="46"/>
      <c r="X81" s="46"/>
      <c r="AF81" s="46"/>
      <c r="AN81" s="46"/>
      <c r="AV81" s="46"/>
      <c r="BD81" s="46"/>
      <c r="BL81" s="46"/>
      <c r="BT81" s="46"/>
      <c r="CB81" s="46"/>
      <c r="CJ81" s="46"/>
      <c r="CR81" s="46"/>
    </row>
    <row r="82" spans="8:96" ht="12.75" customHeight="1" x14ac:dyDescent="0.2">
      <c r="H82" s="46"/>
      <c r="P82" s="46"/>
      <c r="X82" s="46"/>
      <c r="AF82" s="46"/>
      <c r="AN82" s="46"/>
      <c r="AV82" s="46"/>
      <c r="BD82" s="46"/>
      <c r="BL82" s="46"/>
      <c r="BT82" s="46"/>
      <c r="CB82" s="46"/>
      <c r="CJ82" s="46"/>
      <c r="CR82" s="46"/>
    </row>
    <row r="83" spans="8:96" ht="12.75" customHeight="1" x14ac:dyDescent="0.2">
      <c r="H83" s="46"/>
      <c r="P83" s="46"/>
      <c r="X83" s="46"/>
      <c r="AF83" s="46"/>
      <c r="AN83" s="46"/>
      <c r="AV83" s="46"/>
      <c r="BD83" s="46"/>
      <c r="BL83" s="46"/>
      <c r="BT83" s="46"/>
      <c r="CB83" s="46"/>
      <c r="CJ83" s="46"/>
      <c r="CR83" s="46"/>
    </row>
    <row r="84" spans="8:96" ht="12.75" customHeight="1" x14ac:dyDescent="0.2">
      <c r="H84" s="46"/>
      <c r="P84" s="46"/>
      <c r="X84" s="46"/>
      <c r="AF84" s="46"/>
      <c r="AN84" s="46"/>
      <c r="AV84" s="46"/>
      <c r="BD84" s="46"/>
      <c r="BL84" s="46"/>
      <c r="BT84" s="46"/>
      <c r="CB84" s="46"/>
      <c r="CJ84" s="46"/>
      <c r="CR84" s="46"/>
    </row>
    <row r="85" spans="8:96" ht="12.75" customHeight="1" x14ac:dyDescent="0.2">
      <c r="H85" s="46"/>
      <c r="P85" s="46"/>
      <c r="X85" s="46"/>
      <c r="AF85" s="46"/>
      <c r="AN85" s="46"/>
      <c r="AV85" s="46"/>
      <c r="BD85" s="46"/>
      <c r="BL85" s="46"/>
      <c r="BT85" s="46"/>
      <c r="CB85" s="46"/>
      <c r="CJ85" s="46"/>
      <c r="CR85" s="46"/>
    </row>
    <row r="86" spans="8:96" ht="12.75" customHeight="1" x14ac:dyDescent="0.2">
      <c r="H86" s="46"/>
      <c r="P86" s="46"/>
      <c r="X86" s="46"/>
      <c r="AF86" s="46"/>
      <c r="AN86" s="46"/>
      <c r="AV86" s="46"/>
      <c r="BD86" s="46"/>
      <c r="BL86" s="46"/>
      <c r="BT86" s="46"/>
      <c r="CB86" s="46"/>
      <c r="CJ86" s="46"/>
      <c r="CR86" s="46"/>
    </row>
    <row r="87" spans="8:96" ht="12.75" customHeight="1" x14ac:dyDescent="0.2">
      <c r="H87" s="46"/>
      <c r="P87" s="46"/>
      <c r="X87" s="46"/>
      <c r="AF87" s="46"/>
      <c r="AN87" s="46"/>
      <c r="AV87" s="46"/>
      <c r="BD87" s="46"/>
      <c r="BL87" s="46"/>
      <c r="BT87" s="46"/>
      <c r="CB87" s="46"/>
      <c r="CJ87" s="46"/>
      <c r="CR87" s="46"/>
    </row>
    <row r="88" spans="8:96" ht="12.75" customHeight="1" x14ac:dyDescent="0.2">
      <c r="H88" s="46"/>
      <c r="P88" s="46"/>
      <c r="X88" s="46"/>
      <c r="AF88" s="46"/>
      <c r="AN88" s="46"/>
      <c r="AV88" s="46"/>
      <c r="BD88" s="46"/>
      <c r="BL88" s="46"/>
      <c r="BT88" s="46"/>
      <c r="CB88" s="46"/>
      <c r="CJ88" s="46"/>
      <c r="CR88" s="46"/>
    </row>
    <row r="89" spans="8:96" ht="12.75" customHeight="1" x14ac:dyDescent="0.2">
      <c r="H89" s="46"/>
      <c r="P89" s="46"/>
      <c r="X89" s="46"/>
      <c r="AF89" s="46"/>
      <c r="AN89" s="46"/>
      <c r="AV89" s="46"/>
      <c r="BD89" s="46"/>
      <c r="BL89" s="46"/>
      <c r="BT89" s="46"/>
      <c r="CB89" s="46"/>
      <c r="CJ89" s="46"/>
      <c r="CR89" s="46"/>
    </row>
    <row r="90" spans="8:96" ht="12.75" customHeight="1" x14ac:dyDescent="0.2">
      <c r="H90" s="46"/>
      <c r="P90" s="46"/>
      <c r="X90" s="46"/>
      <c r="AF90" s="46"/>
      <c r="AN90" s="46"/>
      <c r="AV90" s="46"/>
      <c r="BD90" s="46"/>
      <c r="BL90" s="46"/>
      <c r="BT90" s="46"/>
      <c r="CB90" s="46"/>
      <c r="CJ90" s="46"/>
      <c r="CR90" s="46"/>
    </row>
    <row r="91" spans="8:96" ht="12.75" customHeight="1" x14ac:dyDescent="0.2">
      <c r="H91" s="46"/>
      <c r="P91" s="46"/>
      <c r="X91" s="46"/>
      <c r="AF91" s="46"/>
      <c r="AN91" s="46"/>
      <c r="AV91" s="46"/>
      <c r="BD91" s="46"/>
      <c r="BL91" s="46"/>
      <c r="BT91" s="46"/>
      <c r="CB91" s="46"/>
      <c r="CJ91" s="46"/>
      <c r="CR91" s="46"/>
    </row>
    <row r="92" spans="8:96" ht="12.75" customHeight="1" x14ac:dyDescent="0.2">
      <c r="H92" s="46"/>
      <c r="P92" s="46"/>
      <c r="X92" s="46"/>
      <c r="AF92" s="46"/>
      <c r="AN92" s="46"/>
      <c r="AV92" s="46"/>
      <c r="BD92" s="46"/>
      <c r="BL92" s="46"/>
      <c r="BT92" s="46"/>
      <c r="CB92" s="46"/>
      <c r="CJ92" s="46"/>
      <c r="CR92" s="46"/>
    </row>
    <row r="93" spans="8:96" ht="12.75" customHeight="1" x14ac:dyDescent="0.2">
      <c r="H93" s="46"/>
      <c r="P93" s="46"/>
      <c r="X93" s="46"/>
      <c r="AF93" s="46"/>
      <c r="AN93" s="46"/>
      <c r="AV93" s="46"/>
      <c r="BD93" s="46"/>
      <c r="BL93" s="46"/>
      <c r="BT93" s="46"/>
      <c r="CB93" s="46"/>
      <c r="CJ93" s="46"/>
      <c r="CR93" s="46"/>
    </row>
    <row r="94" spans="8:96" ht="12.75" customHeight="1" x14ac:dyDescent="0.2">
      <c r="H94" s="46"/>
      <c r="P94" s="46"/>
      <c r="X94" s="46"/>
      <c r="AF94" s="46"/>
      <c r="AN94" s="46"/>
      <c r="AV94" s="46"/>
      <c r="BD94" s="46"/>
      <c r="BL94" s="46"/>
      <c r="BT94" s="46"/>
      <c r="CB94" s="46"/>
      <c r="CJ94" s="46"/>
      <c r="CR94" s="46"/>
    </row>
    <row r="95" spans="8:96" ht="12.75" customHeight="1" x14ac:dyDescent="0.2">
      <c r="H95" s="46"/>
      <c r="P95" s="46"/>
      <c r="X95" s="46"/>
      <c r="AF95" s="46"/>
      <c r="AN95" s="46"/>
      <c r="AV95" s="46"/>
      <c r="BD95" s="46"/>
      <c r="BL95" s="46"/>
      <c r="BT95" s="46"/>
      <c r="CB95" s="46"/>
      <c r="CJ95" s="46"/>
      <c r="CR95" s="46"/>
    </row>
    <row r="96" spans="8:96" ht="12.75" customHeight="1" x14ac:dyDescent="0.2">
      <c r="H96" s="46"/>
      <c r="P96" s="46"/>
      <c r="X96" s="46"/>
      <c r="AF96" s="46"/>
      <c r="AN96" s="46"/>
      <c r="AV96" s="46"/>
      <c r="BD96" s="46"/>
      <c r="BL96" s="46"/>
      <c r="BT96" s="46"/>
      <c r="CB96" s="46"/>
      <c r="CJ96" s="46"/>
      <c r="CR96" s="46"/>
    </row>
    <row r="97" spans="8:96" ht="12.75" customHeight="1" x14ac:dyDescent="0.2">
      <c r="H97" s="46"/>
      <c r="P97" s="46"/>
      <c r="X97" s="46"/>
      <c r="AF97" s="46"/>
      <c r="AN97" s="46"/>
      <c r="AV97" s="46"/>
      <c r="BD97" s="46"/>
      <c r="BL97" s="46"/>
      <c r="BT97" s="46"/>
      <c r="CB97" s="46"/>
      <c r="CJ97" s="46"/>
      <c r="CR97" s="46"/>
    </row>
    <row r="98" spans="8:96" ht="12.75" customHeight="1" x14ac:dyDescent="0.2">
      <c r="H98" s="46"/>
      <c r="P98" s="46"/>
      <c r="X98" s="46"/>
      <c r="AF98" s="46"/>
      <c r="AN98" s="46"/>
      <c r="AV98" s="46"/>
      <c r="BD98" s="46"/>
      <c r="BL98" s="46"/>
      <c r="BT98" s="46"/>
      <c r="CB98" s="46"/>
      <c r="CJ98" s="46"/>
      <c r="CR98" s="46"/>
    </row>
    <row r="99" spans="8:96" ht="12.75" customHeight="1" x14ac:dyDescent="0.2">
      <c r="H99" s="46"/>
      <c r="P99" s="46"/>
      <c r="X99" s="46"/>
      <c r="AF99" s="46"/>
      <c r="AN99" s="46"/>
      <c r="AV99" s="46"/>
      <c r="BD99" s="46"/>
      <c r="BL99" s="46"/>
      <c r="BT99" s="46"/>
      <c r="CB99" s="46"/>
      <c r="CJ99" s="46"/>
      <c r="CR99" s="46"/>
    </row>
    <row r="100" spans="8:96" ht="12.75" customHeight="1" x14ac:dyDescent="0.2">
      <c r="H100" s="46"/>
      <c r="P100" s="46"/>
      <c r="X100" s="46"/>
      <c r="AF100" s="46"/>
      <c r="AN100" s="46"/>
      <c r="AV100" s="46"/>
      <c r="BD100" s="46"/>
      <c r="BL100" s="46"/>
      <c r="BT100" s="46"/>
      <c r="CB100" s="46"/>
      <c r="CJ100" s="46"/>
      <c r="CR100" s="46"/>
    </row>
    <row r="101" spans="8:96" ht="12.75" customHeight="1" x14ac:dyDescent="0.2">
      <c r="H101" s="46"/>
      <c r="P101" s="46"/>
      <c r="X101" s="46"/>
      <c r="AF101" s="46"/>
      <c r="AN101" s="46"/>
      <c r="AV101" s="46"/>
      <c r="BD101" s="46"/>
      <c r="BL101" s="46"/>
      <c r="BT101" s="46"/>
      <c r="CB101" s="46"/>
      <c r="CJ101" s="46"/>
      <c r="CR101" s="46"/>
    </row>
    <row r="102" spans="8:96" ht="12.75" customHeight="1" x14ac:dyDescent="0.2">
      <c r="H102" s="46"/>
      <c r="P102" s="46"/>
      <c r="X102" s="46"/>
      <c r="AF102" s="46"/>
      <c r="AN102" s="46"/>
      <c r="AV102" s="46"/>
      <c r="BD102" s="46"/>
      <c r="BL102" s="46"/>
      <c r="BT102" s="46"/>
      <c r="CB102" s="46"/>
      <c r="CJ102" s="46"/>
      <c r="CR102" s="46"/>
    </row>
    <row r="103" spans="8:96" ht="12.75" customHeight="1" x14ac:dyDescent="0.2">
      <c r="H103" s="46"/>
      <c r="P103" s="46"/>
      <c r="X103" s="46"/>
      <c r="AF103" s="46"/>
      <c r="AN103" s="46"/>
      <c r="AV103" s="46"/>
      <c r="BD103" s="46"/>
      <c r="BL103" s="46"/>
      <c r="BT103" s="46"/>
      <c r="CB103" s="46"/>
      <c r="CJ103" s="46"/>
      <c r="CR103" s="46"/>
    </row>
    <row r="104" spans="8:96" ht="12.75" customHeight="1" x14ac:dyDescent="0.2">
      <c r="H104" s="46"/>
      <c r="P104" s="46"/>
      <c r="X104" s="46"/>
      <c r="AF104" s="46"/>
      <c r="AN104" s="46"/>
      <c r="AV104" s="46"/>
      <c r="BD104" s="46"/>
      <c r="BL104" s="46"/>
      <c r="BT104" s="46"/>
      <c r="CB104" s="46"/>
      <c r="CJ104" s="46"/>
      <c r="CR104" s="46"/>
    </row>
    <row r="105" spans="8:96" ht="12.75" customHeight="1" x14ac:dyDescent="0.2">
      <c r="H105" s="46"/>
      <c r="P105" s="46"/>
      <c r="X105" s="46"/>
      <c r="AF105" s="46"/>
      <c r="AN105" s="46"/>
      <c r="AV105" s="46"/>
      <c r="BD105" s="46"/>
      <c r="BL105" s="46"/>
      <c r="BT105" s="46"/>
      <c r="CB105" s="46"/>
      <c r="CJ105" s="46"/>
      <c r="CR105" s="46"/>
    </row>
    <row r="106" spans="8:96" ht="12.75" customHeight="1" x14ac:dyDescent="0.2">
      <c r="H106" s="46"/>
      <c r="P106" s="46"/>
      <c r="X106" s="46"/>
      <c r="AF106" s="46"/>
      <c r="AN106" s="46"/>
      <c r="AV106" s="46"/>
      <c r="BD106" s="46"/>
      <c r="BL106" s="46"/>
      <c r="BT106" s="46"/>
      <c r="CB106" s="46"/>
      <c r="CJ106" s="46"/>
      <c r="CR106" s="46"/>
    </row>
    <row r="107" spans="8:96" ht="12.75" customHeight="1" x14ac:dyDescent="0.2">
      <c r="H107" s="46"/>
      <c r="P107" s="46"/>
      <c r="X107" s="46"/>
      <c r="AF107" s="46"/>
      <c r="AN107" s="46"/>
      <c r="AV107" s="46"/>
      <c r="BD107" s="46"/>
      <c r="BL107" s="46"/>
      <c r="BT107" s="46"/>
      <c r="CB107" s="46"/>
      <c r="CJ107" s="46"/>
      <c r="CR107" s="46"/>
    </row>
    <row r="108" spans="8:96" ht="12.75" customHeight="1" x14ac:dyDescent="0.2">
      <c r="H108" s="46"/>
      <c r="P108" s="46"/>
      <c r="X108" s="46"/>
      <c r="AF108" s="46"/>
      <c r="AN108" s="46"/>
      <c r="AV108" s="46"/>
      <c r="BD108" s="46"/>
      <c r="BL108" s="46"/>
      <c r="BT108" s="46"/>
      <c r="CB108" s="46"/>
      <c r="CJ108" s="46"/>
      <c r="CR108" s="46"/>
    </row>
    <row r="109" spans="8:96" ht="12.75" customHeight="1" x14ac:dyDescent="0.2">
      <c r="H109" s="46"/>
      <c r="P109" s="46"/>
      <c r="X109" s="46"/>
      <c r="AF109" s="46"/>
      <c r="AN109" s="46"/>
      <c r="AV109" s="46"/>
      <c r="BD109" s="46"/>
      <c r="BL109" s="46"/>
      <c r="BT109" s="46"/>
      <c r="CB109" s="46"/>
      <c r="CJ109" s="46"/>
      <c r="CR109" s="46"/>
    </row>
    <row r="110" spans="8:96" ht="12.75" customHeight="1" x14ac:dyDescent="0.2">
      <c r="H110" s="46"/>
      <c r="P110" s="46"/>
      <c r="X110" s="46"/>
      <c r="AF110" s="46"/>
      <c r="AN110" s="46"/>
      <c r="AV110" s="46"/>
      <c r="BD110" s="46"/>
      <c r="BL110" s="46"/>
      <c r="BT110" s="46"/>
      <c r="CB110" s="46"/>
      <c r="CJ110" s="46"/>
      <c r="CR110" s="46"/>
    </row>
    <row r="111" spans="8:96" ht="12.75" customHeight="1" x14ac:dyDescent="0.2">
      <c r="H111" s="46"/>
      <c r="P111" s="46"/>
      <c r="X111" s="46"/>
      <c r="AF111" s="46"/>
      <c r="AN111" s="46"/>
      <c r="AV111" s="46"/>
      <c r="BD111" s="46"/>
      <c r="BL111" s="46"/>
      <c r="BT111" s="46"/>
      <c r="CB111" s="46"/>
      <c r="CJ111" s="46"/>
      <c r="CR111" s="46"/>
    </row>
    <row r="112" spans="8:96" ht="12.75" customHeight="1" x14ac:dyDescent="0.2">
      <c r="H112" s="46"/>
      <c r="P112" s="46"/>
      <c r="X112" s="46"/>
      <c r="AF112" s="46"/>
      <c r="AN112" s="46"/>
      <c r="AV112" s="46"/>
      <c r="BD112" s="46"/>
      <c r="BL112" s="46"/>
      <c r="BT112" s="46"/>
      <c r="CB112" s="46"/>
      <c r="CJ112" s="46"/>
      <c r="CR112" s="46"/>
    </row>
    <row r="113" spans="8:96" ht="12.75" customHeight="1" x14ac:dyDescent="0.2">
      <c r="H113" s="46"/>
      <c r="P113" s="46"/>
      <c r="X113" s="46"/>
      <c r="AF113" s="46"/>
      <c r="AN113" s="46"/>
      <c r="AV113" s="46"/>
      <c r="BD113" s="46"/>
      <c r="BL113" s="46"/>
      <c r="BT113" s="46"/>
      <c r="CB113" s="46"/>
      <c r="CJ113" s="46"/>
      <c r="CR113" s="46"/>
    </row>
    <row r="114" spans="8:96" ht="12.75" customHeight="1" x14ac:dyDescent="0.2">
      <c r="H114" s="46"/>
      <c r="P114" s="46"/>
      <c r="X114" s="46"/>
      <c r="AF114" s="46"/>
      <c r="AN114" s="46"/>
      <c r="AV114" s="46"/>
      <c r="BD114" s="46"/>
      <c r="BL114" s="46"/>
      <c r="BT114" s="46"/>
      <c r="CB114" s="46"/>
      <c r="CJ114" s="46"/>
      <c r="CR114" s="46"/>
    </row>
    <row r="115" spans="8:96" ht="12.75" customHeight="1" x14ac:dyDescent="0.2">
      <c r="H115" s="46"/>
      <c r="P115" s="46"/>
      <c r="X115" s="46"/>
      <c r="AF115" s="46"/>
      <c r="AN115" s="46"/>
      <c r="AV115" s="46"/>
      <c r="BD115" s="46"/>
      <c r="BL115" s="46"/>
      <c r="BT115" s="46"/>
      <c r="CB115" s="46"/>
      <c r="CJ115" s="46"/>
      <c r="CR115" s="46"/>
    </row>
    <row r="116" spans="8:96" ht="12.75" customHeight="1" x14ac:dyDescent="0.2">
      <c r="H116" s="46"/>
      <c r="P116" s="46"/>
      <c r="X116" s="46"/>
      <c r="AF116" s="46"/>
      <c r="AN116" s="46"/>
      <c r="AV116" s="46"/>
      <c r="BD116" s="46"/>
      <c r="BL116" s="46"/>
      <c r="BT116" s="46"/>
      <c r="CB116" s="46"/>
      <c r="CJ116" s="46"/>
      <c r="CR116" s="46"/>
    </row>
    <row r="117" spans="8:96" ht="12.75" customHeight="1" x14ac:dyDescent="0.2">
      <c r="H117" s="46"/>
      <c r="P117" s="46"/>
      <c r="X117" s="46"/>
      <c r="AF117" s="46"/>
      <c r="AN117" s="46"/>
      <c r="AV117" s="46"/>
      <c r="BD117" s="46"/>
      <c r="BL117" s="46"/>
      <c r="BT117" s="46"/>
      <c r="CB117" s="46"/>
      <c r="CJ117" s="46"/>
      <c r="CR117" s="46"/>
    </row>
    <row r="118" spans="8:96" ht="12.75" customHeight="1" x14ac:dyDescent="0.2">
      <c r="H118" s="46"/>
      <c r="P118" s="46"/>
      <c r="X118" s="46"/>
      <c r="AF118" s="46"/>
      <c r="AN118" s="46"/>
      <c r="AV118" s="46"/>
      <c r="BD118" s="46"/>
      <c r="BL118" s="46"/>
      <c r="BT118" s="46"/>
      <c r="CB118" s="46"/>
      <c r="CJ118" s="46"/>
      <c r="CR118" s="46"/>
    </row>
    <row r="119" spans="8:96" ht="12.75" customHeight="1" x14ac:dyDescent="0.2">
      <c r="H119" s="46"/>
      <c r="P119" s="46"/>
      <c r="X119" s="46"/>
      <c r="AF119" s="46"/>
      <c r="AN119" s="46"/>
      <c r="AV119" s="46"/>
      <c r="BD119" s="46"/>
      <c r="BL119" s="46"/>
      <c r="BT119" s="46"/>
      <c r="CB119" s="46"/>
      <c r="CJ119" s="46"/>
      <c r="CR119" s="46"/>
    </row>
    <row r="120" spans="8:96" ht="12.75" customHeight="1" x14ac:dyDescent="0.2">
      <c r="H120" s="46"/>
      <c r="P120" s="46"/>
      <c r="X120" s="46"/>
      <c r="AF120" s="46"/>
      <c r="AN120" s="46"/>
      <c r="AV120" s="46"/>
      <c r="BD120" s="46"/>
      <c r="BL120" s="46"/>
      <c r="BT120" s="46"/>
      <c r="CB120" s="46"/>
      <c r="CJ120" s="46"/>
      <c r="CR120" s="46"/>
    </row>
    <row r="121" spans="8:96" ht="12.75" customHeight="1" x14ac:dyDescent="0.2">
      <c r="H121" s="46"/>
      <c r="P121" s="46"/>
      <c r="X121" s="46"/>
      <c r="AF121" s="46"/>
      <c r="AN121" s="46"/>
      <c r="AV121" s="46"/>
      <c r="BD121" s="46"/>
      <c r="BL121" s="46"/>
      <c r="BT121" s="46"/>
      <c r="CB121" s="46"/>
      <c r="CJ121" s="46"/>
      <c r="CR121" s="46"/>
    </row>
    <row r="122" spans="8:96" ht="12.75" customHeight="1" x14ac:dyDescent="0.2">
      <c r="H122" s="46"/>
      <c r="P122" s="46"/>
      <c r="X122" s="46"/>
      <c r="AF122" s="46"/>
      <c r="AN122" s="46"/>
      <c r="AV122" s="46"/>
      <c r="BD122" s="46"/>
      <c r="BL122" s="46"/>
      <c r="BT122" s="46"/>
      <c r="CB122" s="46"/>
      <c r="CJ122" s="46"/>
      <c r="CR122" s="46"/>
    </row>
    <row r="123" spans="8:96" ht="12.75" customHeight="1" x14ac:dyDescent="0.2">
      <c r="H123" s="46"/>
      <c r="P123" s="46"/>
      <c r="X123" s="46"/>
      <c r="AF123" s="46"/>
      <c r="AN123" s="46"/>
      <c r="AV123" s="46"/>
      <c r="BD123" s="46"/>
      <c r="BL123" s="46"/>
      <c r="BT123" s="46"/>
      <c r="CB123" s="46"/>
      <c r="CJ123" s="46"/>
      <c r="CR123" s="46"/>
    </row>
    <row r="124" spans="8:96" ht="12.75" customHeight="1" x14ac:dyDescent="0.2">
      <c r="H124" s="46"/>
      <c r="P124" s="46"/>
      <c r="X124" s="46"/>
      <c r="AF124" s="46"/>
      <c r="AN124" s="46"/>
      <c r="AV124" s="46"/>
      <c r="BD124" s="46"/>
      <c r="BL124" s="46"/>
      <c r="BT124" s="46"/>
      <c r="CB124" s="46"/>
      <c r="CJ124" s="46"/>
      <c r="CR124" s="46"/>
    </row>
    <row r="125" spans="8:96" ht="12.75" customHeight="1" x14ac:dyDescent="0.2">
      <c r="H125" s="46"/>
      <c r="P125" s="46"/>
      <c r="X125" s="46"/>
      <c r="AF125" s="46"/>
      <c r="AN125" s="46"/>
      <c r="AV125" s="46"/>
      <c r="BD125" s="46"/>
      <c r="BL125" s="46"/>
      <c r="BT125" s="46"/>
      <c r="CB125" s="46"/>
      <c r="CJ125" s="46"/>
      <c r="CR125" s="46"/>
    </row>
    <row r="126" spans="8:96" ht="12.75" customHeight="1" x14ac:dyDescent="0.2">
      <c r="H126" s="46"/>
      <c r="P126" s="46"/>
      <c r="X126" s="46"/>
      <c r="AF126" s="46"/>
      <c r="AN126" s="46"/>
      <c r="AV126" s="46"/>
      <c r="BD126" s="46"/>
      <c r="BL126" s="46"/>
      <c r="BT126" s="46"/>
      <c r="CB126" s="46"/>
      <c r="CJ126" s="46"/>
      <c r="CR126" s="46"/>
    </row>
    <row r="127" spans="8:96" ht="12.75" customHeight="1" x14ac:dyDescent="0.2">
      <c r="H127" s="46"/>
      <c r="P127" s="46"/>
      <c r="X127" s="46"/>
      <c r="AF127" s="46"/>
      <c r="AN127" s="46"/>
      <c r="AV127" s="46"/>
      <c r="BD127" s="46"/>
      <c r="BL127" s="46"/>
      <c r="BT127" s="46"/>
      <c r="CB127" s="46"/>
      <c r="CJ127" s="46"/>
      <c r="CR127" s="46"/>
    </row>
    <row r="128" spans="8:96" ht="12.75" customHeight="1" x14ac:dyDescent="0.2">
      <c r="H128" s="46"/>
      <c r="P128" s="46"/>
      <c r="X128" s="46"/>
      <c r="AF128" s="46"/>
      <c r="AN128" s="46"/>
      <c r="AV128" s="46"/>
      <c r="BD128" s="46"/>
      <c r="BL128" s="46"/>
      <c r="BT128" s="46"/>
      <c r="CB128" s="46"/>
      <c r="CJ128" s="46"/>
      <c r="CR128" s="46"/>
    </row>
    <row r="129" spans="8:96" ht="12.75" customHeight="1" x14ac:dyDescent="0.2">
      <c r="H129" s="46"/>
      <c r="P129" s="46"/>
      <c r="X129" s="46"/>
      <c r="AF129" s="46"/>
      <c r="AN129" s="46"/>
      <c r="AV129" s="46"/>
      <c r="BD129" s="46"/>
      <c r="BL129" s="46"/>
      <c r="BT129" s="46"/>
      <c r="CB129" s="46"/>
      <c r="CJ129" s="46"/>
      <c r="CR129" s="46"/>
    </row>
    <row r="130" spans="8:96" ht="12.75" customHeight="1" x14ac:dyDescent="0.2">
      <c r="H130" s="46"/>
      <c r="P130" s="46"/>
      <c r="X130" s="46"/>
      <c r="AF130" s="46"/>
      <c r="AN130" s="46"/>
      <c r="AV130" s="46"/>
      <c r="BD130" s="46"/>
      <c r="BL130" s="46"/>
      <c r="BT130" s="46"/>
      <c r="CB130" s="46"/>
      <c r="CJ130" s="46"/>
      <c r="CR130" s="46"/>
    </row>
    <row r="131" spans="8:96" ht="12.75" customHeight="1" x14ac:dyDescent="0.2">
      <c r="H131" s="46"/>
      <c r="P131" s="46"/>
      <c r="X131" s="46"/>
      <c r="AF131" s="46"/>
      <c r="AN131" s="46"/>
      <c r="AV131" s="46"/>
      <c r="BD131" s="46"/>
      <c r="BL131" s="46"/>
      <c r="BT131" s="46"/>
      <c r="CB131" s="46"/>
      <c r="CJ131" s="46"/>
      <c r="CR131" s="46"/>
    </row>
    <row r="132" spans="8:96" ht="12.75" customHeight="1" x14ac:dyDescent="0.2">
      <c r="H132" s="46"/>
      <c r="P132" s="46"/>
      <c r="X132" s="46"/>
      <c r="AF132" s="46"/>
      <c r="AN132" s="46"/>
      <c r="AV132" s="46"/>
      <c r="BD132" s="46"/>
      <c r="BL132" s="46"/>
      <c r="BT132" s="46"/>
      <c r="CB132" s="46"/>
      <c r="CJ132" s="46"/>
      <c r="CR132" s="46"/>
    </row>
    <row r="133" spans="8:96" ht="12.75" customHeight="1" x14ac:dyDescent="0.2">
      <c r="H133" s="46"/>
      <c r="P133" s="46"/>
      <c r="X133" s="46"/>
      <c r="AF133" s="46"/>
      <c r="AN133" s="46"/>
      <c r="AV133" s="46"/>
      <c r="BD133" s="46"/>
      <c r="BL133" s="46"/>
      <c r="BT133" s="46"/>
      <c r="CB133" s="46"/>
      <c r="CJ133" s="46"/>
      <c r="CR133" s="46"/>
    </row>
    <row r="134" spans="8:96" ht="12.75" customHeight="1" x14ac:dyDescent="0.2">
      <c r="H134" s="46"/>
      <c r="P134" s="46"/>
      <c r="X134" s="46"/>
      <c r="AF134" s="46"/>
      <c r="AN134" s="46"/>
      <c r="AV134" s="46"/>
      <c r="BD134" s="46"/>
      <c r="BL134" s="46"/>
      <c r="BT134" s="46"/>
      <c r="CB134" s="46"/>
      <c r="CJ134" s="46"/>
      <c r="CR134" s="46"/>
    </row>
    <row r="135" spans="8:96" ht="12.75" customHeight="1" x14ac:dyDescent="0.2">
      <c r="H135" s="46"/>
      <c r="P135" s="46"/>
      <c r="X135" s="46"/>
      <c r="AF135" s="46"/>
      <c r="AN135" s="46"/>
      <c r="AV135" s="46"/>
      <c r="BD135" s="46"/>
      <c r="BL135" s="46"/>
      <c r="BT135" s="46"/>
      <c r="CB135" s="46"/>
      <c r="CJ135" s="46"/>
      <c r="CR135" s="46"/>
    </row>
    <row r="136" spans="8:96" ht="12.75" customHeight="1" x14ac:dyDescent="0.2">
      <c r="H136" s="46"/>
      <c r="P136" s="46"/>
      <c r="X136" s="46"/>
      <c r="AF136" s="46"/>
      <c r="AN136" s="46"/>
      <c r="AV136" s="46"/>
      <c r="BD136" s="46"/>
      <c r="BL136" s="46"/>
      <c r="BT136" s="46"/>
      <c r="CB136" s="46"/>
      <c r="CJ136" s="46"/>
      <c r="CR136" s="46"/>
    </row>
    <row r="137" spans="8:96" ht="12.75" customHeight="1" x14ac:dyDescent="0.2">
      <c r="H137" s="46"/>
      <c r="P137" s="46"/>
      <c r="X137" s="46"/>
      <c r="AF137" s="46"/>
      <c r="AN137" s="46"/>
      <c r="AV137" s="46"/>
      <c r="BD137" s="46"/>
      <c r="BL137" s="46"/>
      <c r="BT137" s="46"/>
      <c r="CB137" s="46"/>
      <c r="CJ137" s="46"/>
      <c r="CR137" s="46"/>
    </row>
    <row r="138" spans="8:96" ht="12.75" customHeight="1" x14ac:dyDescent="0.2">
      <c r="H138" s="46"/>
      <c r="P138" s="46"/>
      <c r="X138" s="46"/>
      <c r="AF138" s="46"/>
      <c r="AN138" s="46"/>
      <c r="AV138" s="46"/>
      <c r="BD138" s="46"/>
      <c r="BL138" s="46"/>
      <c r="BT138" s="46"/>
      <c r="CB138" s="46"/>
      <c r="CJ138" s="46"/>
      <c r="CR138" s="46"/>
    </row>
    <row r="139" spans="8:96" ht="12.75" customHeight="1" x14ac:dyDescent="0.2">
      <c r="H139" s="46"/>
      <c r="P139" s="46"/>
      <c r="X139" s="46"/>
      <c r="AF139" s="46"/>
      <c r="AN139" s="46"/>
      <c r="AV139" s="46"/>
      <c r="BD139" s="46"/>
      <c r="BL139" s="46"/>
      <c r="BT139" s="46"/>
      <c r="CB139" s="46"/>
      <c r="CJ139" s="46"/>
      <c r="CR139" s="46"/>
    </row>
    <row r="140" spans="8:96" ht="12.75" customHeight="1" x14ac:dyDescent="0.2">
      <c r="H140" s="46"/>
      <c r="P140" s="46"/>
      <c r="X140" s="46"/>
      <c r="AF140" s="46"/>
      <c r="AN140" s="46"/>
      <c r="AV140" s="46"/>
      <c r="BD140" s="46"/>
      <c r="BL140" s="46"/>
      <c r="BT140" s="46"/>
      <c r="CB140" s="46"/>
      <c r="CJ140" s="46"/>
      <c r="CR140" s="46"/>
    </row>
    <row r="141" spans="8:96" ht="12.75" customHeight="1" x14ac:dyDescent="0.2">
      <c r="H141" s="46"/>
      <c r="P141" s="46"/>
      <c r="X141" s="46"/>
      <c r="AF141" s="46"/>
      <c r="AN141" s="46"/>
      <c r="AV141" s="46"/>
      <c r="BD141" s="46"/>
      <c r="BL141" s="46"/>
      <c r="BT141" s="46"/>
      <c r="CB141" s="46"/>
      <c r="CJ141" s="46"/>
      <c r="CR141" s="46"/>
    </row>
    <row r="142" spans="8:96" ht="12.75" customHeight="1" x14ac:dyDescent="0.2">
      <c r="H142" s="46"/>
      <c r="P142" s="46"/>
      <c r="X142" s="46"/>
      <c r="AF142" s="46"/>
      <c r="AN142" s="46"/>
      <c r="AV142" s="46"/>
      <c r="BD142" s="46"/>
      <c r="BL142" s="46"/>
      <c r="BT142" s="46"/>
      <c r="CB142" s="46"/>
      <c r="CJ142" s="46"/>
      <c r="CR142" s="46"/>
    </row>
    <row r="143" spans="8:96" ht="12.75" customHeight="1" x14ac:dyDescent="0.2">
      <c r="H143" s="46"/>
      <c r="P143" s="46"/>
      <c r="X143" s="46"/>
      <c r="AF143" s="46"/>
      <c r="AN143" s="46"/>
      <c r="AV143" s="46"/>
      <c r="BD143" s="46"/>
      <c r="BL143" s="46"/>
      <c r="BT143" s="46"/>
      <c r="CB143" s="46"/>
      <c r="CJ143" s="46"/>
      <c r="CR143" s="46"/>
    </row>
    <row r="144" spans="8:96" ht="12.75" customHeight="1" x14ac:dyDescent="0.2">
      <c r="H144" s="46"/>
      <c r="P144" s="46"/>
      <c r="X144" s="46"/>
      <c r="AF144" s="46"/>
      <c r="AN144" s="46"/>
      <c r="AV144" s="46"/>
      <c r="BD144" s="46"/>
      <c r="BL144" s="46"/>
      <c r="BT144" s="46"/>
      <c r="CB144" s="46"/>
      <c r="CJ144" s="46"/>
      <c r="CR144" s="46"/>
    </row>
    <row r="145" spans="8:96" ht="12.75" customHeight="1" x14ac:dyDescent="0.2">
      <c r="H145" s="46"/>
      <c r="P145" s="46"/>
      <c r="X145" s="46"/>
      <c r="AF145" s="46"/>
      <c r="AN145" s="46"/>
      <c r="AV145" s="46"/>
      <c r="BD145" s="46"/>
      <c r="BL145" s="46"/>
      <c r="BT145" s="46"/>
      <c r="CB145" s="46"/>
      <c r="CJ145" s="46"/>
      <c r="CR145" s="46"/>
    </row>
    <row r="146" spans="8:96" ht="12.75" customHeight="1" x14ac:dyDescent="0.2">
      <c r="H146" s="46"/>
      <c r="P146" s="46"/>
      <c r="X146" s="46"/>
      <c r="AF146" s="46"/>
      <c r="AN146" s="46"/>
      <c r="AV146" s="46"/>
      <c r="BD146" s="46"/>
      <c r="BL146" s="46"/>
      <c r="BT146" s="46"/>
      <c r="CB146" s="46"/>
      <c r="CJ146" s="46"/>
      <c r="CR146" s="46"/>
    </row>
    <row r="147" spans="8:96" ht="12.75" customHeight="1" x14ac:dyDescent="0.2">
      <c r="H147" s="46"/>
      <c r="P147" s="46"/>
      <c r="X147" s="46"/>
      <c r="AF147" s="46"/>
      <c r="AN147" s="46"/>
      <c r="AV147" s="46"/>
      <c r="BD147" s="46"/>
      <c r="BL147" s="46"/>
      <c r="BT147" s="46"/>
      <c r="CB147" s="46"/>
      <c r="CJ147" s="46"/>
      <c r="CR147" s="46"/>
    </row>
    <row r="148" spans="8:96" ht="12.75" customHeight="1" x14ac:dyDescent="0.2">
      <c r="H148" s="46"/>
      <c r="P148" s="46"/>
      <c r="X148" s="46"/>
      <c r="AF148" s="46"/>
      <c r="AN148" s="46"/>
      <c r="AV148" s="46"/>
      <c r="BD148" s="46"/>
      <c r="BL148" s="46"/>
      <c r="BT148" s="46"/>
      <c r="CB148" s="46"/>
      <c r="CJ148" s="46"/>
      <c r="CR148" s="46"/>
    </row>
    <row r="149" spans="8:96" ht="12.75" customHeight="1" x14ac:dyDescent="0.2">
      <c r="H149" s="46"/>
      <c r="P149" s="46"/>
      <c r="X149" s="46"/>
      <c r="AF149" s="46"/>
      <c r="AN149" s="46"/>
      <c r="AV149" s="46"/>
      <c r="BD149" s="46"/>
      <c r="BL149" s="46"/>
      <c r="BT149" s="46"/>
      <c r="CB149" s="46"/>
      <c r="CJ149" s="46"/>
      <c r="CR149" s="46"/>
    </row>
    <row r="150" spans="8:96" ht="12.75" customHeight="1" x14ac:dyDescent="0.2">
      <c r="H150" s="46"/>
      <c r="P150" s="46"/>
      <c r="X150" s="46"/>
      <c r="AF150" s="46"/>
      <c r="AN150" s="46"/>
      <c r="AV150" s="46"/>
      <c r="BD150" s="46"/>
      <c r="BL150" s="46"/>
      <c r="BT150" s="46"/>
      <c r="CB150" s="46"/>
      <c r="CJ150" s="46"/>
      <c r="CR150" s="46"/>
    </row>
    <row r="151" spans="8:96" ht="12.75" customHeight="1" x14ac:dyDescent="0.2">
      <c r="H151" s="46"/>
      <c r="P151" s="46"/>
      <c r="X151" s="46"/>
      <c r="AF151" s="46"/>
      <c r="AN151" s="46"/>
      <c r="AV151" s="46"/>
      <c r="BD151" s="46"/>
      <c r="BL151" s="46"/>
      <c r="BT151" s="46"/>
      <c r="CB151" s="46"/>
      <c r="CJ151" s="46"/>
      <c r="CR151" s="46"/>
    </row>
    <row r="152" spans="8:96" ht="12.75" customHeight="1" x14ac:dyDescent="0.2">
      <c r="H152" s="46"/>
      <c r="P152" s="46"/>
      <c r="X152" s="46"/>
      <c r="AF152" s="46"/>
      <c r="AN152" s="46"/>
      <c r="AV152" s="46"/>
      <c r="BD152" s="46"/>
      <c r="BL152" s="46"/>
      <c r="BT152" s="46"/>
      <c r="CB152" s="46"/>
      <c r="CJ152" s="46"/>
      <c r="CR152" s="46"/>
    </row>
    <row r="153" spans="8:96" ht="12.75" customHeight="1" x14ac:dyDescent="0.2">
      <c r="H153" s="46"/>
      <c r="P153" s="46"/>
      <c r="X153" s="46"/>
      <c r="AF153" s="46"/>
      <c r="AN153" s="46"/>
      <c r="AV153" s="46"/>
      <c r="BD153" s="46"/>
      <c r="BL153" s="46"/>
      <c r="BT153" s="46"/>
      <c r="CB153" s="46"/>
      <c r="CJ153" s="46"/>
      <c r="CR153" s="46"/>
    </row>
    <row r="154" spans="8:96" ht="12.75" customHeight="1" x14ac:dyDescent="0.2">
      <c r="H154" s="46"/>
      <c r="P154" s="46"/>
      <c r="X154" s="46"/>
      <c r="AF154" s="46"/>
      <c r="AN154" s="46"/>
      <c r="AV154" s="46"/>
      <c r="BD154" s="46"/>
      <c r="BL154" s="46"/>
      <c r="BT154" s="46"/>
      <c r="CB154" s="46"/>
      <c r="CJ154" s="46"/>
      <c r="CR154" s="46"/>
    </row>
    <row r="155" spans="8:96" ht="12.75" customHeight="1" x14ac:dyDescent="0.2">
      <c r="H155" s="46"/>
      <c r="P155" s="46"/>
      <c r="X155" s="46"/>
      <c r="AF155" s="46"/>
      <c r="AN155" s="46"/>
      <c r="AV155" s="46"/>
      <c r="BD155" s="46"/>
      <c r="BL155" s="46"/>
      <c r="BT155" s="46"/>
      <c r="CB155" s="46"/>
      <c r="CJ155" s="46"/>
      <c r="CR155" s="46"/>
    </row>
    <row r="156" spans="8:96" ht="12.75" customHeight="1" x14ac:dyDescent="0.2">
      <c r="H156" s="46"/>
      <c r="P156" s="46"/>
      <c r="X156" s="46"/>
      <c r="AF156" s="46"/>
      <c r="AN156" s="46"/>
      <c r="AV156" s="46"/>
      <c r="BD156" s="46"/>
      <c r="BL156" s="46"/>
      <c r="BT156" s="46"/>
      <c r="CB156" s="46"/>
      <c r="CJ156" s="46"/>
      <c r="CR156" s="46"/>
    </row>
    <row r="157" spans="8:96" ht="12.75" customHeight="1" x14ac:dyDescent="0.2">
      <c r="H157" s="46"/>
      <c r="P157" s="46"/>
      <c r="X157" s="46"/>
      <c r="AF157" s="46"/>
      <c r="AN157" s="46"/>
      <c r="AV157" s="46"/>
      <c r="BD157" s="46"/>
      <c r="BL157" s="46"/>
      <c r="BT157" s="46"/>
      <c r="CB157" s="46"/>
      <c r="CJ157" s="46"/>
      <c r="CR157" s="46"/>
    </row>
    <row r="158" spans="8:96" ht="12.75" customHeight="1" x14ac:dyDescent="0.2">
      <c r="H158" s="46"/>
      <c r="P158" s="46"/>
      <c r="X158" s="46"/>
      <c r="AF158" s="46"/>
      <c r="AN158" s="46"/>
      <c r="AV158" s="46"/>
      <c r="BD158" s="46"/>
      <c r="BL158" s="46"/>
      <c r="BT158" s="46"/>
      <c r="CB158" s="46"/>
      <c r="CJ158" s="46"/>
      <c r="CR158" s="46"/>
    </row>
    <row r="159" spans="8:96" ht="12.75" customHeight="1" x14ac:dyDescent="0.2">
      <c r="H159" s="46"/>
      <c r="P159" s="46"/>
      <c r="X159" s="46"/>
      <c r="AF159" s="46"/>
      <c r="AN159" s="46"/>
      <c r="AV159" s="46"/>
      <c r="BD159" s="46"/>
      <c r="BL159" s="46"/>
      <c r="BT159" s="46"/>
      <c r="CB159" s="46"/>
      <c r="CJ159" s="46"/>
      <c r="CR159" s="46"/>
    </row>
    <row r="160" spans="8:96" ht="12.75" customHeight="1" x14ac:dyDescent="0.2">
      <c r="H160" s="46"/>
      <c r="P160" s="46"/>
      <c r="X160" s="46"/>
      <c r="AF160" s="46"/>
      <c r="AN160" s="46"/>
      <c r="AV160" s="46"/>
      <c r="BD160" s="46"/>
      <c r="BL160" s="46"/>
      <c r="BT160" s="46"/>
      <c r="CB160" s="46"/>
      <c r="CJ160" s="46"/>
      <c r="CR160" s="46"/>
    </row>
    <row r="161" spans="8:96" ht="12.75" customHeight="1" x14ac:dyDescent="0.2">
      <c r="H161" s="46"/>
      <c r="P161" s="46"/>
      <c r="X161" s="46"/>
      <c r="AF161" s="46"/>
      <c r="AN161" s="46"/>
      <c r="AV161" s="46"/>
      <c r="BD161" s="46"/>
      <c r="BL161" s="46"/>
      <c r="BT161" s="46"/>
      <c r="CB161" s="46"/>
      <c r="CJ161" s="46"/>
      <c r="CR161" s="46"/>
    </row>
    <row r="162" spans="8:96" ht="12.75" customHeight="1" x14ac:dyDescent="0.2">
      <c r="H162" s="46"/>
      <c r="P162" s="46"/>
      <c r="X162" s="46"/>
      <c r="AF162" s="46"/>
      <c r="AN162" s="46"/>
      <c r="AV162" s="46"/>
      <c r="BD162" s="46"/>
      <c r="BL162" s="46"/>
      <c r="BT162" s="46"/>
      <c r="CB162" s="46"/>
      <c r="CJ162" s="46"/>
      <c r="CR162" s="46"/>
    </row>
    <row r="163" spans="8:96" ht="12.75" customHeight="1" x14ac:dyDescent="0.2">
      <c r="H163" s="46"/>
      <c r="P163" s="46"/>
      <c r="X163" s="46"/>
      <c r="AF163" s="46"/>
      <c r="AN163" s="46"/>
      <c r="AV163" s="46"/>
      <c r="BD163" s="46"/>
      <c r="BL163" s="46"/>
      <c r="BT163" s="46"/>
      <c r="CB163" s="46"/>
      <c r="CJ163" s="46"/>
      <c r="CR163" s="46"/>
    </row>
    <row r="164" spans="8:96" ht="12.75" customHeight="1" x14ac:dyDescent="0.2">
      <c r="H164" s="46"/>
      <c r="P164" s="46"/>
      <c r="X164" s="46"/>
      <c r="AF164" s="46"/>
      <c r="AN164" s="46"/>
      <c r="AV164" s="46"/>
      <c r="BD164" s="46"/>
      <c r="BL164" s="46"/>
      <c r="BT164" s="46"/>
      <c r="CB164" s="46"/>
      <c r="CJ164" s="46"/>
      <c r="CR164" s="46"/>
    </row>
    <row r="165" spans="8:96" ht="12.75" customHeight="1" x14ac:dyDescent="0.2">
      <c r="H165" s="46"/>
      <c r="P165" s="46"/>
      <c r="X165" s="46"/>
      <c r="AF165" s="46"/>
      <c r="AN165" s="46"/>
      <c r="AV165" s="46"/>
      <c r="BD165" s="46"/>
      <c r="BL165" s="46"/>
      <c r="BT165" s="46"/>
      <c r="CB165" s="46"/>
      <c r="CJ165" s="46"/>
      <c r="CR165" s="46"/>
    </row>
    <row r="166" spans="8:96" ht="12.75" customHeight="1" x14ac:dyDescent="0.2">
      <c r="H166" s="46"/>
      <c r="P166" s="46"/>
      <c r="X166" s="46"/>
      <c r="AF166" s="46"/>
      <c r="AN166" s="46"/>
      <c r="AV166" s="46"/>
      <c r="BD166" s="46"/>
      <c r="BL166" s="46"/>
      <c r="BT166" s="46"/>
      <c r="CB166" s="46"/>
      <c r="CJ166" s="46"/>
      <c r="CR166" s="46"/>
    </row>
    <row r="167" spans="8:96" ht="12.75" customHeight="1" x14ac:dyDescent="0.2">
      <c r="H167" s="46"/>
      <c r="P167" s="46"/>
      <c r="X167" s="46"/>
      <c r="AF167" s="46"/>
      <c r="AN167" s="46"/>
      <c r="AV167" s="46"/>
      <c r="BD167" s="46"/>
      <c r="BL167" s="46"/>
      <c r="BT167" s="46"/>
      <c r="CB167" s="46"/>
      <c r="CJ167" s="46"/>
      <c r="CR167" s="46"/>
    </row>
    <row r="168" spans="8:96" ht="12.75" customHeight="1" x14ac:dyDescent="0.2">
      <c r="H168" s="46"/>
      <c r="P168" s="46"/>
      <c r="X168" s="46"/>
      <c r="AF168" s="46"/>
      <c r="AN168" s="46"/>
      <c r="AV168" s="46"/>
      <c r="BD168" s="46"/>
      <c r="BL168" s="46"/>
      <c r="BT168" s="46"/>
      <c r="CB168" s="46"/>
      <c r="CJ168" s="46"/>
      <c r="CR168" s="46"/>
    </row>
    <row r="169" spans="8:96" ht="12.75" customHeight="1" x14ac:dyDescent="0.2">
      <c r="H169" s="46"/>
      <c r="P169" s="46"/>
      <c r="X169" s="46"/>
      <c r="AF169" s="46"/>
      <c r="AN169" s="46"/>
      <c r="AV169" s="46"/>
      <c r="BD169" s="46"/>
      <c r="BL169" s="46"/>
      <c r="BT169" s="46"/>
      <c r="CB169" s="46"/>
      <c r="CJ169" s="46"/>
      <c r="CR169" s="46"/>
    </row>
    <row r="170" spans="8:96" ht="12.75" customHeight="1" x14ac:dyDescent="0.2">
      <c r="H170" s="46"/>
      <c r="P170" s="46"/>
      <c r="X170" s="46"/>
      <c r="AF170" s="46"/>
      <c r="AN170" s="46"/>
      <c r="AV170" s="46"/>
      <c r="BD170" s="46"/>
      <c r="BL170" s="46"/>
      <c r="BT170" s="46"/>
      <c r="CB170" s="46"/>
      <c r="CJ170" s="46"/>
      <c r="CR170" s="46"/>
    </row>
    <row r="171" spans="8:96" ht="12.75" customHeight="1" x14ac:dyDescent="0.2">
      <c r="H171" s="46"/>
      <c r="P171" s="46"/>
      <c r="X171" s="46"/>
      <c r="AF171" s="46"/>
      <c r="AN171" s="46"/>
      <c r="AV171" s="46"/>
      <c r="BD171" s="46"/>
      <c r="BL171" s="46"/>
      <c r="BT171" s="46"/>
      <c r="CB171" s="46"/>
      <c r="CJ171" s="46"/>
      <c r="CR171" s="46"/>
    </row>
    <row r="172" spans="8:96" ht="12.75" customHeight="1" x14ac:dyDescent="0.2">
      <c r="H172" s="46"/>
      <c r="P172" s="46"/>
      <c r="X172" s="46"/>
      <c r="AF172" s="46"/>
      <c r="AN172" s="46"/>
      <c r="AV172" s="46"/>
      <c r="BD172" s="46"/>
      <c r="BL172" s="46"/>
      <c r="BT172" s="46"/>
      <c r="CB172" s="46"/>
      <c r="CJ172" s="46"/>
      <c r="CR172" s="46"/>
    </row>
    <row r="173" spans="8:96" ht="12.75" customHeight="1" x14ac:dyDescent="0.2">
      <c r="H173" s="46"/>
      <c r="P173" s="46"/>
      <c r="X173" s="46"/>
      <c r="AF173" s="46"/>
      <c r="AN173" s="46"/>
      <c r="AV173" s="46"/>
      <c r="BD173" s="46"/>
      <c r="BL173" s="46"/>
      <c r="BT173" s="46"/>
      <c r="CB173" s="46"/>
      <c r="CJ173" s="46"/>
      <c r="CR173" s="46"/>
    </row>
    <row r="174" spans="8:96" ht="12.75" customHeight="1" x14ac:dyDescent="0.2">
      <c r="H174" s="46"/>
      <c r="P174" s="46"/>
      <c r="X174" s="46"/>
      <c r="AF174" s="46"/>
      <c r="AN174" s="46"/>
      <c r="AV174" s="46"/>
      <c r="BD174" s="46"/>
      <c r="BL174" s="46"/>
      <c r="BT174" s="46"/>
      <c r="CB174" s="46"/>
      <c r="CJ174" s="46"/>
      <c r="CR174" s="46"/>
    </row>
    <row r="175" spans="8:96" ht="12.75" customHeight="1" x14ac:dyDescent="0.2">
      <c r="H175" s="46"/>
      <c r="P175" s="46"/>
      <c r="X175" s="46"/>
      <c r="AF175" s="46"/>
      <c r="AN175" s="46"/>
      <c r="AV175" s="46"/>
      <c r="BD175" s="46"/>
      <c r="BL175" s="46"/>
      <c r="BT175" s="46"/>
      <c r="CB175" s="46"/>
      <c r="CJ175" s="46"/>
      <c r="CR175" s="46"/>
    </row>
    <row r="176" spans="8:96" ht="12.75" customHeight="1" x14ac:dyDescent="0.2">
      <c r="H176" s="46"/>
      <c r="P176" s="46"/>
      <c r="X176" s="46"/>
      <c r="AF176" s="46"/>
      <c r="AN176" s="46"/>
      <c r="AV176" s="46"/>
      <c r="BD176" s="46"/>
      <c r="BL176" s="46"/>
      <c r="BT176" s="46"/>
      <c r="CB176" s="46"/>
      <c r="CJ176" s="46"/>
      <c r="CR176" s="46"/>
    </row>
    <row r="177" spans="8:96" ht="12.75" customHeight="1" x14ac:dyDescent="0.2">
      <c r="H177" s="46"/>
      <c r="P177" s="46"/>
      <c r="X177" s="46"/>
      <c r="AF177" s="46"/>
      <c r="AN177" s="46"/>
      <c r="AV177" s="46"/>
      <c r="BD177" s="46"/>
      <c r="BL177" s="46"/>
      <c r="BT177" s="46"/>
      <c r="CB177" s="46"/>
      <c r="CJ177" s="46"/>
      <c r="CR177" s="46"/>
    </row>
    <row r="178" spans="8:96" ht="12.75" customHeight="1" x14ac:dyDescent="0.2">
      <c r="H178" s="46"/>
      <c r="P178" s="46"/>
      <c r="X178" s="46"/>
      <c r="AF178" s="46"/>
      <c r="AN178" s="46"/>
      <c r="AV178" s="46"/>
      <c r="BD178" s="46"/>
      <c r="BL178" s="46"/>
      <c r="BT178" s="46"/>
      <c r="CB178" s="46"/>
      <c r="CJ178" s="46"/>
      <c r="CR178" s="46"/>
    </row>
    <row r="179" spans="8:96" ht="12.75" customHeight="1" x14ac:dyDescent="0.2">
      <c r="H179" s="46"/>
      <c r="P179" s="46"/>
      <c r="X179" s="46"/>
      <c r="AF179" s="46"/>
      <c r="AN179" s="46"/>
      <c r="AV179" s="46"/>
      <c r="BD179" s="46"/>
      <c r="BL179" s="46"/>
      <c r="BT179" s="46"/>
      <c r="CB179" s="46"/>
      <c r="CJ179" s="46"/>
      <c r="CR179" s="46"/>
    </row>
    <row r="180" spans="8:96" ht="12.75" customHeight="1" x14ac:dyDescent="0.2">
      <c r="H180" s="46"/>
      <c r="P180" s="46"/>
      <c r="X180" s="46"/>
      <c r="AF180" s="46"/>
      <c r="AN180" s="46"/>
      <c r="AV180" s="46"/>
      <c r="BD180" s="46"/>
      <c r="BL180" s="46"/>
      <c r="BT180" s="46"/>
      <c r="CB180" s="46"/>
      <c r="CJ180" s="46"/>
      <c r="CR180" s="46"/>
    </row>
    <row r="181" spans="8:96" ht="12.75" customHeight="1" x14ac:dyDescent="0.2">
      <c r="H181" s="46"/>
      <c r="P181" s="46"/>
      <c r="X181" s="46"/>
      <c r="AF181" s="46"/>
      <c r="AN181" s="46"/>
      <c r="AV181" s="46"/>
      <c r="BD181" s="46"/>
      <c r="BL181" s="46"/>
      <c r="BT181" s="46"/>
      <c r="CB181" s="46"/>
      <c r="CJ181" s="46"/>
      <c r="CR181" s="46"/>
    </row>
    <row r="182" spans="8:96" ht="12.75" customHeight="1" x14ac:dyDescent="0.2">
      <c r="H182" s="46"/>
      <c r="P182" s="46"/>
      <c r="X182" s="46"/>
      <c r="AF182" s="46"/>
      <c r="AN182" s="46"/>
      <c r="AV182" s="46"/>
      <c r="BD182" s="46"/>
      <c r="BL182" s="46"/>
      <c r="BT182" s="46"/>
      <c r="CB182" s="46"/>
      <c r="CJ182" s="46"/>
      <c r="CR182" s="46"/>
    </row>
    <row r="183" spans="8:96" ht="12.75" customHeight="1" x14ac:dyDescent="0.2">
      <c r="H183" s="46"/>
      <c r="P183" s="46"/>
      <c r="X183" s="46"/>
      <c r="AF183" s="46"/>
      <c r="AN183" s="46"/>
      <c r="AV183" s="46"/>
      <c r="BD183" s="46"/>
      <c r="BL183" s="46"/>
      <c r="BT183" s="46"/>
      <c r="CB183" s="46"/>
      <c r="CJ183" s="46"/>
      <c r="CR183" s="46"/>
    </row>
    <row r="184" spans="8:96" ht="12.75" customHeight="1" x14ac:dyDescent="0.2">
      <c r="H184" s="46"/>
      <c r="P184" s="46"/>
      <c r="X184" s="46"/>
      <c r="AF184" s="46"/>
      <c r="AN184" s="46"/>
      <c r="AV184" s="46"/>
      <c r="BD184" s="46"/>
      <c r="BL184" s="46"/>
      <c r="BT184" s="46"/>
      <c r="CB184" s="46"/>
      <c r="CJ184" s="46"/>
      <c r="CR184" s="46"/>
    </row>
    <row r="185" spans="8:96" ht="12.75" customHeight="1" x14ac:dyDescent="0.2">
      <c r="H185" s="46"/>
      <c r="P185" s="46"/>
      <c r="X185" s="46"/>
      <c r="AF185" s="46"/>
      <c r="AN185" s="46"/>
      <c r="AV185" s="46"/>
      <c r="BD185" s="46"/>
      <c r="BL185" s="46"/>
      <c r="BT185" s="46"/>
      <c r="CB185" s="46"/>
      <c r="CJ185" s="46"/>
      <c r="CR185" s="46"/>
    </row>
    <row r="186" spans="8:96" ht="12.75" customHeight="1" x14ac:dyDescent="0.2">
      <c r="H186" s="46"/>
      <c r="P186" s="46"/>
      <c r="X186" s="46"/>
      <c r="AF186" s="46"/>
      <c r="AN186" s="46"/>
      <c r="AV186" s="46"/>
      <c r="BD186" s="46"/>
      <c r="BL186" s="46"/>
      <c r="BT186" s="46"/>
      <c r="CB186" s="46"/>
      <c r="CJ186" s="46"/>
      <c r="CR186" s="46"/>
    </row>
    <row r="187" spans="8:96" ht="12.75" customHeight="1" x14ac:dyDescent="0.2">
      <c r="H187" s="46"/>
      <c r="P187" s="46"/>
      <c r="X187" s="46"/>
      <c r="AF187" s="46"/>
      <c r="AN187" s="46"/>
      <c r="AV187" s="46"/>
      <c r="BD187" s="46"/>
      <c r="BL187" s="46"/>
      <c r="BT187" s="46"/>
      <c r="CB187" s="46"/>
      <c r="CJ187" s="46"/>
      <c r="CR187" s="46"/>
    </row>
    <row r="188" spans="8:96" ht="12.75" customHeight="1" x14ac:dyDescent="0.2">
      <c r="H188" s="46"/>
      <c r="P188" s="46"/>
      <c r="X188" s="46"/>
      <c r="AF188" s="46"/>
      <c r="AN188" s="46"/>
      <c r="AV188" s="46"/>
      <c r="BD188" s="46"/>
      <c r="BL188" s="46"/>
      <c r="BT188" s="46"/>
      <c r="CB188" s="46"/>
      <c r="CJ188" s="46"/>
      <c r="CR188" s="46"/>
    </row>
    <row r="189" spans="8:96" ht="12.75" customHeight="1" x14ac:dyDescent="0.2">
      <c r="H189" s="46"/>
      <c r="P189" s="46"/>
      <c r="X189" s="46"/>
      <c r="AF189" s="46"/>
      <c r="AN189" s="46"/>
      <c r="AV189" s="46"/>
      <c r="BD189" s="46"/>
      <c r="BL189" s="46"/>
      <c r="BT189" s="46"/>
      <c r="CB189" s="46"/>
      <c r="CJ189" s="46"/>
      <c r="CR189" s="46"/>
    </row>
    <row r="190" spans="8:96" ht="12.75" customHeight="1" x14ac:dyDescent="0.2">
      <c r="H190" s="46"/>
      <c r="P190" s="46"/>
      <c r="X190" s="46"/>
      <c r="AF190" s="46"/>
      <c r="AN190" s="46"/>
      <c r="AV190" s="46"/>
      <c r="BD190" s="46"/>
      <c r="BL190" s="46"/>
      <c r="BT190" s="46"/>
      <c r="CB190" s="46"/>
      <c r="CJ190" s="46"/>
      <c r="CR190" s="46"/>
    </row>
    <row r="191" spans="8:96" ht="12.75" customHeight="1" x14ac:dyDescent="0.2">
      <c r="H191" s="46"/>
      <c r="P191" s="46"/>
      <c r="X191" s="46"/>
      <c r="AF191" s="46"/>
      <c r="AN191" s="46"/>
      <c r="AV191" s="46"/>
      <c r="BD191" s="46"/>
      <c r="BL191" s="46"/>
      <c r="BT191" s="46"/>
      <c r="CB191" s="46"/>
      <c r="CJ191" s="46"/>
      <c r="CR191" s="46"/>
    </row>
    <row r="192" spans="8:96" ht="12.75" customHeight="1" x14ac:dyDescent="0.2">
      <c r="H192" s="46"/>
      <c r="P192" s="46"/>
      <c r="X192" s="46"/>
      <c r="AF192" s="46"/>
      <c r="AN192" s="46"/>
      <c r="AV192" s="46"/>
      <c r="BD192" s="46"/>
      <c r="BL192" s="46"/>
      <c r="BT192" s="46"/>
      <c r="CB192" s="46"/>
      <c r="CJ192" s="46"/>
      <c r="CR192" s="46"/>
    </row>
    <row r="193" spans="8:96" ht="12.75" customHeight="1" x14ac:dyDescent="0.2">
      <c r="H193" s="46"/>
      <c r="P193" s="46"/>
      <c r="X193" s="46"/>
      <c r="AF193" s="46"/>
      <c r="AN193" s="46"/>
      <c r="AV193" s="46"/>
      <c r="BD193" s="46"/>
      <c r="BL193" s="46"/>
      <c r="BT193" s="46"/>
      <c r="CB193" s="46"/>
      <c r="CJ193" s="46"/>
      <c r="CR193" s="46"/>
    </row>
    <row r="194" spans="8:96" ht="12.75" customHeight="1" x14ac:dyDescent="0.2">
      <c r="H194" s="46"/>
      <c r="P194" s="46"/>
      <c r="X194" s="46"/>
      <c r="AF194" s="46"/>
      <c r="AN194" s="46"/>
      <c r="AV194" s="46"/>
      <c r="BD194" s="46"/>
      <c r="BL194" s="46"/>
      <c r="BT194" s="46"/>
      <c r="CB194" s="46"/>
      <c r="CJ194" s="46"/>
      <c r="CR194" s="46"/>
    </row>
    <row r="195" spans="8:96" ht="12.75" customHeight="1" x14ac:dyDescent="0.2">
      <c r="H195" s="46"/>
      <c r="P195" s="46"/>
      <c r="X195" s="46"/>
      <c r="AF195" s="46"/>
      <c r="AN195" s="46"/>
      <c r="AV195" s="46"/>
      <c r="BD195" s="46"/>
      <c r="BL195" s="46"/>
      <c r="BT195" s="46"/>
      <c r="CB195" s="46"/>
      <c r="CJ195" s="46"/>
      <c r="CR195" s="46"/>
    </row>
    <row r="196" spans="8:96" ht="12.75" customHeight="1" x14ac:dyDescent="0.2">
      <c r="H196" s="46"/>
      <c r="P196" s="46"/>
      <c r="X196" s="46"/>
      <c r="AF196" s="46"/>
      <c r="AN196" s="46"/>
      <c r="AV196" s="46"/>
      <c r="BD196" s="46"/>
      <c r="BL196" s="46"/>
      <c r="BT196" s="46"/>
      <c r="CB196" s="46"/>
      <c r="CJ196" s="46"/>
      <c r="CR196" s="46"/>
    </row>
    <row r="197" spans="8:96" ht="12.75" customHeight="1" x14ac:dyDescent="0.2">
      <c r="H197" s="46"/>
      <c r="P197" s="46"/>
      <c r="X197" s="46"/>
      <c r="AF197" s="46"/>
      <c r="AN197" s="46"/>
      <c r="AV197" s="46"/>
      <c r="BD197" s="46"/>
      <c r="BL197" s="46"/>
      <c r="BT197" s="46"/>
      <c r="CB197" s="46"/>
      <c r="CJ197" s="46"/>
      <c r="CR197" s="46"/>
    </row>
    <row r="198" spans="8:96" ht="12.75" customHeight="1" x14ac:dyDescent="0.2">
      <c r="H198" s="46"/>
      <c r="P198" s="46"/>
      <c r="X198" s="46"/>
      <c r="AF198" s="46"/>
      <c r="AN198" s="46"/>
      <c r="AV198" s="46"/>
      <c r="BD198" s="46"/>
      <c r="BL198" s="46"/>
      <c r="BT198" s="46"/>
      <c r="CB198" s="46"/>
      <c r="CJ198" s="46"/>
      <c r="CR198" s="46"/>
    </row>
    <row r="199" spans="8:96" ht="12.75" customHeight="1" x14ac:dyDescent="0.2">
      <c r="H199" s="46"/>
      <c r="P199" s="46"/>
      <c r="X199" s="46"/>
      <c r="AF199" s="46"/>
      <c r="AN199" s="46"/>
      <c r="AV199" s="46"/>
      <c r="BD199" s="46"/>
      <c r="BL199" s="46"/>
      <c r="BT199" s="46"/>
      <c r="CB199" s="46"/>
      <c r="CJ199" s="46"/>
      <c r="CR199" s="46"/>
    </row>
    <row r="200" spans="8:96" ht="12.75" customHeight="1" x14ac:dyDescent="0.2">
      <c r="H200" s="46"/>
      <c r="P200" s="46"/>
      <c r="X200" s="46"/>
      <c r="AF200" s="46"/>
      <c r="AN200" s="46"/>
      <c r="AV200" s="46"/>
      <c r="BD200" s="46"/>
      <c r="BL200" s="46"/>
      <c r="BT200" s="46"/>
      <c r="CB200" s="46"/>
      <c r="CJ200" s="46"/>
      <c r="CR200" s="46"/>
    </row>
    <row r="201" spans="8:96" ht="12.75" customHeight="1" x14ac:dyDescent="0.2">
      <c r="H201" s="46"/>
      <c r="P201" s="46"/>
      <c r="X201" s="46"/>
      <c r="AF201" s="46"/>
      <c r="AN201" s="46"/>
      <c r="AV201" s="46"/>
      <c r="BD201" s="46"/>
      <c r="BL201" s="46"/>
      <c r="BT201" s="46"/>
      <c r="CB201" s="46"/>
      <c r="CJ201" s="46"/>
      <c r="CR201" s="46"/>
    </row>
    <row r="202" spans="8:96" ht="12.75" customHeight="1" x14ac:dyDescent="0.2">
      <c r="H202" s="46"/>
      <c r="P202" s="46"/>
      <c r="X202" s="46"/>
      <c r="AF202" s="46"/>
      <c r="AN202" s="46"/>
      <c r="AV202" s="46"/>
      <c r="BD202" s="46"/>
      <c r="BL202" s="46"/>
      <c r="BT202" s="46"/>
      <c r="CB202" s="46"/>
      <c r="CJ202" s="46"/>
      <c r="CR202" s="46"/>
    </row>
    <row r="203" spans="8:96" ht="12.75" customHeight="1" x14ac:dyDescent="0.2">
      <c r="H203" s="46"/>
      <c r="P203" s="46"/>
      <c r="X203" s="46"/>
      <c r="AF203" s="46"/>
      <c r="AN203" s="46"/>
      <c r="AV203" s="46"/>
      <c r="BD203" s="46"/>
      <c r="BL203" s="46"/>
      <c r="BT203" s="46"/>
      <c r="CB203" s="46"/>
      <c r="CJ203" s="46"/>
      <c r="CR203" s="46"/>
    </row>
    <row r="204" spans="8:96" ht="12.75" customHeight="1" x14ac:dyDescent="0.2">
      <c r="H204" s="46"/>
      <c r="P204" s="46"/>
      <c r="X204" s="46"/>
      <c r="AF204" s="46"/>
      <c r="AN204" s="46"/>
      <c r="AV204" s="46"/>
      <c r="BD204" s="46"/>
      <c r="BL204" s="46"/>
      <c r="BT204" s="46"/>
      <c r="CB204" s="46"/>
      <c r="CJ204" s="46"/>
      <c r="CR204" s="46"/>
    </row>
    <row r="205" spans="8:96" ht="12.75" customHeight="1" x14ac:dyDescent="0.2">
      <c r="H205" s="46"/>
      <c r="P205" s="46"/>
      <c r="X205" s="46"/>
      <c r="AF205" s="46"/>
      <c r="AN205" s="46"/>
      <c r="AV205" s="46"/>
      <c r="BD205" s="46"/>
      <c r="BL205" s="46"/>
      <c r="BT205" s="46"/>
      <c r="CB205" s="46"/>
      <c r="CJ205" s="46"/>
      <c r="CR205" s="46"/>
    </row>
    <row r="206" spans="8:96" ht="12.75" customHeight="1" x14ac:dyDescent="0.2">
      <c r="H206" s="46"/>
      <c r="P206" s="46"/>
      <c r="X206" s="46"/>
      <c r="AF206" s="46"/>
      <c r="AN206" s="46"/>
      <c r="AV206" s="46"/>
      <c r="BD206" s="46"/>
      <c r="BL206" s="46"/>
      <c r="BT206" s="46"/>
      <c r="CB206" s="46"/>
      <c r="CJ206" s="46"/>
      <c r="CR206" s="46"/>
    </row>
    <row r="207" spans="8:96" ht="12.75" customHeight="1" x14ac:dyDescent="0.2">
      <c r="H207" s="46"/>
      <c r="P207" s="46"/>
      <c r="X207" s="46"/>
      <c r="AF207" s="46"/>
      <c r="AN207" s="46"/>
      <c r="AV207" s="46"/>
      <c r="BD207" s="46"/>
      <c r="BL207" s="46"/>
      <c r="BT207" s="46"/>
      <c r="CB207" s="46"/>
      <c r="CJ207" s="46"/>
      <c r="CR207" s="46"/>
    </row>
    <row r="208" spans="8:96" ht="12.75" customHeight="1" x14ac:dyDescent="0.2">
      <c r="H208" s="46"/>
      <c r="P208" s="46"/>
      <c r="X208" s="46"/>
      <c r="AF208" s="46"/>
      <c r="AN208" s="46"/>
      <c r="AV208" s="46"/>
      <c r="BD208" s="46"/>
      <c r="BL208" s="46"/>
      <c r="BT208" s="46"/>
      <c r="CB208" s="46"/>
      <c r="CJ208" s="46"/>
      <c r="CR208" s="46"/>
    </row>
    <row r="209" spans="8:96" ht="12.75" customHeight="1" x14ac:dyDescent="0.2">
      <c r="H209" s="46"/>
      <c r="P209" s="46"/>
      <c r="X209" s="46"/>
      <c r="AF209" s="46"/>
      <c r="AN209" s="46"/>
      <c r="AV209" s="46"/>
      <c r="BD209" s="46"/>
      <c r="BL209" s="46"/>
      <c r="BT209" s="46"/>
      <c r="CB209" s="46"/>
      <c r="CJ209" s="46"/>
      <c r="CR209" s="46"/>
    </row>
    <row r="210" spans="8:96" ht="12.75" customHeight="1" x14ac:dyDescent="0.2">
      <c r="H210" s="46"/>
      <c r="P210" s="46"/>
      <c r="X210" s="46"/>
      <c r="AF210" s="46"/>
      <c r="AN210" s="46"/>
      <c r="AV210" s="46"/>
      <c r="BD210" s="46"/>
      <c r="BL210" s="46"/>
      <c r="BT210" s="46"/>
      <c r="CB210" s="46"/>
      <c r="CJ210" s="46"/>
      <c r="CR210" s="46"/>
    </row>
    <row r="211" spans="8:96" ht="12.75" customHeight="1" x14ac:dyDescent="0.2">
      <c r="H211" s="46"/>
      <c r="P211" s="46"/>
      <c r="X211" s="46"/>
      <c r="AF211" s="46"/>
      <c r="AN211" s="46"/>
      <c r="AV211" s="46"/>
      <c r="BD211" s="46"/>
      <c r="BL211" s="46"/>
      <c r="BT211" s="46"/>
      <c r="CB211" s="46"/>
      <c r="CJ211" s="46"/>
      <c r="CR211" s="46"/>
    </row>
    <row r="212" spans="8:96" ht="12.75" customHeight="1" x14ac:dyDescent="0.2">
      <c r="H212" s="46"/>
      <c r="P212" s="46"/>
      <c r="X212" s="46"/>
      <c r="AF212" s="46"/>
      <c r="AN212" s="46"/>
      <c r="AV212" s="46"/>
      <c r="BD212" s="46"/>
      <c r="BL212" s="46"/>
      <c r="BT212" s="46"/>
      <c r="CB212" s="46"/>
      <c r="CJ212" s="46"/>
      <c r="CR212" s="46"/>
    </row>
    <row r="213" spans="8:96" ht="12.75" customHeight="1" x14ac:dyDescent="0.2">
      <c r="H213" s="46"/>
      <c r="P213" s="46"/>
      <c r="X213" s="46"/>
      <c r="AF213" s="46"/>
      <c r="AN213" s="46"/>
      <c r="AV213" s="46"/>
      <c r="BD213" s="46"/>
      <c r="BL213" s="46"/>
      <c r="BT213" s="46"/>
      <c r="CB213" s="46"/>
      <c r="CJ213" s="46"/>
      <c r="CR213" s="46"/>
    </row>
    <row r="214" spans="8:96" ht="12.75" customHeight="1" x14ac:dyDescent="0.2">
      <c r="H214" s="46"/>
      <c r="P214" s="46"/>
      <c r="X214" s="46"/>
      <c r="AF214" s="46"/>
      <c r="AN214" s="46"/>
      <c r="AV214" s="46"/>
      <c r="BD214" s="46"/>
      <c r="BL214" s="46"/>
      <c r="BT214" s="46"/>
      <c r="CB214" s="46"/>
      <c r="CJ214" s="46"/>
      <c r="CR214" s="46"/>
    </row>
    <row r="215" spans="8:96" ht="12.75" customHeight="1" x14ac:dyDescent="0.2">
      <c r="H215" s="46"/>
      <c r="P215" s="46"/>
      <c r="X215" s="46"/>
      <c r="AF215" s="46"/>
      <c r="AN215" s="46"/>
      <c r="AV215" s="46"/>
      <c r="BD215" s="46"/>
      <c r="BL215" s="46"/>
      <c r="BT215" s="46"/>
      <c r="CB215" s="46"/>
      <c r="CJ215" s="46"/>
      <c r="CR215" s="46"/>
    </row>
    <row r="216" spans="8:96" ht="12.75" customHeight="1" x14ac:dyDescent="0.2">
      <c r="H216" s="46"/>
      <c r="P216" s="46"/>
      <c r="X216" s="46"/>
      <c r="AF216" s="46"/>
      <c r="AN216" s="46"/>
      <c r="AV216" s="46"/>
      <c r="BD216" s="46"/>
      <c r="BL216" s="46"/>
      <c r="BT216" s="46"/>
      <c r="CB216" s="46"/>
      <c r="CJ216" s="46"/>
      <c r="CR216" s="46"/>
    </row>
    <row r="217" spans="8:96" ht="12.75" customHeight="1" x14ac:dyDescent="0.2">
      <c r="H217" s="46"/>
      <c r="P217" s="46"/>
      <c r="X217" s="46"/>
      <c r="AF217" s="46"/>
      <c r="AN217" s="46"/>
      <c r="AV217" s="46"/>
      <c r="BD217" s="46"/>
      <c r="BL217" s="46"/>
      <c r="BT217" s="46"/>
      <c r="CB217" s="46"/>
      <c r="CJ217" s="46"/>
      <c r="CR217" s="46"/>
    </row>
    <row r="218" spans="8:96" ht="12.75" customHeight="1" x14ac:dyDescent="0.2">
      <c r="H218" s="46"/>
      <c r="P218" s="46"/>
      <c r="X218" s="46"/>
      <c r="AF218" s="46"/>
      <c r="AN218" s="46"/>
      <c r="AV218" s="46"/>
      <c r="BD218" s="46"/>
      <c r="BL218" s="46"/>
      <c r="BT218" s="46"/>
      <c r="CB218" s="46"/>
      <c r="CJ218" s="46"/>
      <c r="CR218" s="46"/>
    </row>
    <row r="219" spans="8:96" ht="12.75" customHeight="1" x14ac:dyDescent="0.2">
      <c r="H219" s="46"/>
      <c r="P219" s="46"/>
      <c r="X219" s="46"/>
      <c r="AF219" s="46"/>
      <c r="AN219" s="46"/>
      <c r="AV219" s="46"/>
      <c r="BD219" s="46"/>
      <c r="BL219" s="46"/>
      <c r="BT219" s="46"/>
      <c r="CB219" s="46"/>
      <c r="CJ219" s="46"/>
      <c r="CR219" s="46"/>
    </row>
    <row r="220" spans="8:96" ht="12.75" customHeight="1" x14ac:dyDescent="0.2">
      <c r="H220" s="46"/>
      <c r="P220" s="46"/>
      <c r="X220" s="46"/>
      <c r="AF220" s="46"/>
      <c r="AN220" s="46"/>
      <c r="AV220" s="46"/>
      <c r="BD220" s="46"/>
      <c r="BL220" s="46"/>
      <c r="BT220" s="46"/>
      <c r="CB220" s="46"/>
      <c r="CJ220" s="46"/>
      <c r="CR220" s="46"/>
    </row>
    <row r="221" spans="8:96" ht="12.75" customHeight="1" x14ac:dyDescent="0.2">
      <c r="H221" s="46"/>
      <c r="P221" s="46"/>
      <c r="X221" s="46"/>
      <c r="AF221" s="46"/>
      <c r="AN221" s="46"/>
      <c r="AV221" s="46"/>
      <c r="BD221" s="46"/>
      <c r="BL221" s="46"/>
      <c r="BT221" s="46"/>
      <c r="CB221" s="46"/>
      <c r="CJ221" s="46"/>
      <c r="CR221" s="46"/>
    </row>
    <row r="222" spans="8:96" ht="12.75" customHeight="1" x14ac:dyDescent="0.2">
      <c r="H222" s="46"/>
      <c r="P222" s="46"/>
      <c r="X222" s="46"/>
      <c r="AF222" s="46"/>
      <c r="AN222" s="46"/>
      <c r="AV222" s="46"/>
      <c r="BD222" s="46"/>
      <c r="BL222" s="46"/>
      <c r="BT222" s="46"/>
      <c r="CB222" s="46"/>
      <c r="CJ222" s="46"/>
      <c r="CR222" s="46"/>
    </row>
    <row r="223" spans="8:96" ht="12.75" customHeight="1" x14ac:dyDescent="0.2">
      <c r="H223" s="46"/>
      <c r="P223" s="46"/>
      <c r="X223" s="46"/>
      <c r="AF223" s="46"/>
      <c r="AN223" s="46"/>
      <c r="AV223" s="46"/>
      <c r="BD223" s="46"/>
      <c r="BL223" s="46"/>
      <c r="BT223" s="46"/>
      <c r="CB223" s="46"/>
      <c r="CJ223" s="46"/>
      <c r="CR223" s="46"/>
    </row>
    <row r="224" spans="8:96" ht="12.75" customHeight="1" x14ac:dyDescent="0.2">
      <c r="H224" s="46"/>
      <c r="P224" s="46"/>
      <c r="X224" s="46"/>
      <c r="AF224" s="46"/>
      <c r="AN224" s="46"/>
      <c r="AV224" s="46"/>
      <c r="BD224" s="46"/>
      <c r="BL224" s="46"/>
      <c r="BT224" s="46"/>
      <c r="CB224" s="46"/>
      <c r="CJ224" s="46"/>
      <c r="CR224" s="46"/>
    </row>
    <row r="225" spans="8:96" ht="12.75" customHeight="1" x14ac:dyDescent="0.2">
      <c r="H225" s="46"/>
      <c r="P225" s="46"/>
      <c r="X225" s="46"/>
      <c r="AF225" s="46"/>
      <c r="AN225" s="46"/>
      <c r="AV225" s="46"/>
      <c r="BD225" s="46"/>
      <c r="BL225" s="46"/>
      <c r="BT225" s="46"/>
      <c r="CB225" s="46"/>
      <c r="CJ225" s="46"/>
      <c r="CR225" s="46"/>
    </row>
    <row r="226" spans="8:96" ht="12.75" customHeight="1" x14ac:dyDescent="0.2">
      <c r="H226" s="46"/>
      <c r="P226" s="46"/>
      <c r="X226" s="46"/>
      <c r="AF226" s="46"/>
      <c r="AN226" s="46"/>
      <c r="AV226" s="46"/>
      <c r="BD226" s="46"/>
      <c r="BL226" s="46"/>
      <c r="BT226" s="46"/>
      <c r="CB226" s="46"/>
      <c r="CJ226" s="46"/>
      <c r="CR226" s="46"/>
    </row>
    <row r="227" spans="8:96" ht="12.75" customHeight="1" x14ac:dyDescent="0.2">
      <c r="H227" s="46"/>
      <c r="P227" s="46"/>
      <c r="X227" s="46"/>
      <c r="AF227" s="46"/>
      <c r="AN227" s="46"/>
      <c r="AV227" s="46"/>
      <c r="BD227" s="46"/>
      <c r="BL227" s="46"/>
      <c r="BT227" s="46"/>
      <c r="CB227" s="46"/>
      <c r="CJ227" s="46"/>
      <c r="CR227" s="46"/>
    </row>
    <row r="228" spans="8:96" ht="12.75" customHeight="1" x14ac:dyDescent="0.2">
      <c r="H228" s="46"/>
      <c r="P228" s="46"/>
      <c r="X228" s="46"/>
      <c r="AF228" s="46"/>
      <c r="AN228" s="46"/>
      <c r="AV228" s="46"/>
      <c r="BD228" s="46"/>
      <c r="BL228" s="46"/>
      <c r="BT228" s="46"/>
      <c r="CB228" s="46"/>
      <c r="CJ228" s="46"/>
      <c r="CR228" s="46"/>
    </row>
    <row r="229" spans="8:96" ht="12.75" customHeight="1" x14ac:dyDescent="0.2">
      <c r="H229" s="46"/>
      <c r="P229" s="46"/>
      <c r="X229" s="46"/>
      <c r="AF229" s="46"/>
      <c r="AN229" s="46"/>
      <c r="AV229" s="46"/>
      <c r="BD229" s="46"/>
      <c r="BL229" s="46"/>
      <c r="BT229" s="46"/>
      <c r="CB229" s="46"/>
      <c r="CJ229" s="46"/>
      <c r="CR229" s="46"/>
    </row>
    <row r="230" spans="8:96" ht="12.75" customHeight="1" x14ac:dyDescent="0.2">
      <c r="H230" s="46"/>
      <c r="P230" s="46"/>
      <c r="X230" s="46"/>
      <c r="AF230" s="46"/>
      <c r="AN230" s="46"/>
      <c r="AV230" s="46"/>
      <c r="BD230" s="46"/>
      <c r="BL230" s="46"/>
      <c r="BT230" s="46"/>
      <c r="CB230" s="46"/>
      <c r="CJ230" s="46"/>
      <c r="CR230" s="46"/>
    </row>
    <row r="231" spans="8:96" ht="12.75" customHeight="1" x14ac:dyDescent="0.2">
      <c r="H231" s="46"/>
      <c r="P231" s="46"/>
      <c r="X231" s="46"/>
      <c r="AF231" s="46"/>
      <c r="AN231" s="46"/>
      <c r="AV231" s="46"/>
      <c r="BD231" s="46"/>
      <c r="BL231" s="46"/>
      <c r="BT231" s="46"/>
      <c r="CB231" s="46"/>
      <c r="CJ231" s="46"/>
      <c r="CR231" s="46"/>
    </row>
    <row r="232" spans="8:96" ht="12.75" customHeight="1" x14ac:dyDescent="0.2">
      <c r="H232" s="46"/>
      <c r="P232" s="46"/>
      <c r="X232" s="46"/>
      <c r="AF232" s="46"/>
      <c r="AN232" s="46"/>
      <c r="AV232" s="46"/>
      <c r="BD232" s="46"/>
      <c r="BL232" s="46"/>
      <c r="BT232" s="46"/>
      <c r="CB232" s="46"/>
      <c r="CJ232" s="46"/>
      <c r="CR232" s="46"/>
    </row>
    <row r="233" spans="8:96" ht="12.75" customHeight="1" x14ac:dyDescent="0.2">
      <c r="H233" s="46"/>
      <c r="P233" s="46"/>
      <c r="X233" s="46"/>
      <c r="AF233" s="46"/>
      <c r="AN233" s="46"/>
      <c r="AV233" s="46"/>
      <c r="BD233" s="46"/>
      <c r="BL233" s="46"/>
      <c r="BT233" s="46"/>
      <c r="CB233" s="46"/>
      <c r="CJ233" s="46"/>
      <c r="CR233" s="46"/>
    </row>
    <row r="234" spans="8:96" ht="12.75" customHeight="1" x14ac:dyDescent="0.2">
      <c r="H234" s="46"/>
      <c r="P234" s="46"/>
      <c r="X234" s="46"/>
      <c r="AF234" s="46"/>
      <c r="AN234" s="46"/>
      <c r="AV234" s="46"/>
      <c r="BD234" s="46"/>
      <c r="BL234" s="46"/>
      <c r="BT234" s="46"/>
      <c r="CB234" s="46"/>
      <c r="CJ234" s="46"/>
      <c r="CR234" s="46"/>
    </row>
    <row r="235" spans="8:96" ht="12.75" customHeight="1" x14ac:dyDescent="0.2">
      <c r="H235" s="46"/>
      <c r="P235" s="46"/>
      <c r="X235" s="46"/>
      <c r="AF235" s="46"/>
      <c r="AN235" s="46"/>
      <c r="AV235" s="46"/>
      <c r="BD235" s="46"/>
      <c r="BL235" s="46"/>
      <c r="BT235" s="46"/>
      <c r="CB235" s="46"/>
      <c r="CJ235" s="46"/>
      <c r="CR235" s="46"/>
    </row>
    <row r="236" spans="8:96" ht="12.75" customHeight="1" x14ac:dyDescent="0.2">
      <c r="H236" s="46"/>
      <c r="P236" s="46"/>
      <c r="X236" s="46"/>
      <c r="AF236" s="46"/>
      <c r="AN236" s="46"/>
      <c r="AV236" s="46"/>
      <c r="BD236" s="46"/>
      <c r="BL236" s="46"/>
      <c r="BT236" s="46"/>
      <c r="CB236" s="46"/>
      <c r="CJ236" s="46"/>
      <c r="CR236" s="46"/>
    </row>
    <row r="237" spans="8:96" ht="12.75" customHeight="1" x14ac:dyDescent="0.2">
      <c r="H237" s="46"/>
      <c r="P237" s="46"/>
      <c r="X237" s="46"/>
      <c r="AF237" s="46"/>
      <c r="AN237" s="46"/>
      <c r="AV237" s="46"/>
      <c r="BD237" s="46"/>
      <c r="BL237" s="46"/>
      <c r="BT237" s="46"/>
      <c r="CB237" s="46"/>
      <c r="CJ237" s="46"/>
      <c r="CR237" s="46"/>
    </row>
    <row r="238" spans="8:96" ht="12.75" customHeight="1" x14ac:dyDescent="0.2">
      <c r="H238" s="46"/>
      <c r="P238" s="46"/>
      <c r="X238" s="46"/>
      <c r="AF238" s="46"/>
      <c r="AN238" s="46"/>
      <c r="AV238" s="46"/>
      <c r="BD238" s="46"/>
      <c r="BL238" s="46"/>
      <c r="BT238" s="46"/>
      <c r="CB238" s="46"/>
      <c r="CJ238" s="46"/>
      <c r="CR238" s="46"/>
    </row>
    <row r="239" spans="8:96" ht="12.75" customHeight="1" x14ac:dyDescent="0.2">
      <c r="H239" s="46"/>
      <c r="P239" s="46"/>
      <c r="X239" s="46"/>
      <c r="AF239" s="46"/>
      <c r="AN239" s="46"/>
      <c r="AV239" s="46"/>
      <c r="BD239" s="46"/>
      <c r="BL239" s="46"/>
      <c r="BT239" s="46"/>
      <c r="CB239" s="46"/>
      <c r="CJ239" s="46"/>
      <c r="CR239" s="46"/>
    </row>
    <row r="240" spans="8:96" ht="12.75" customHeight="1" x14ac:dyDescent="0.2">
      <c r="H240" s="46"/>
      <c r="P240" s="46"/>
      <c r="X240" s="46"/>
      <c r="AF240" s="46"/>
      <c r="AN240" s="46"/>
      <c r="AV240" s="46"/>
      <c r="BD240" s="46"/>
      <c r="BL240" s="46"/>
      <c r="BT240" s="46"/>
      <c r="CB240" s="46"/>
      <c r="CJ240" s="46"/>
      <c r="CR240" s="46"/>
    </row>
    <row r="241" spans="8:96" ht="12.75" customHeight="1" x14ac:dyDescent="0.2">
      <c r="H241" s="46"/>
      <c r="P241" s="46"/>
      <c r="X241" s="46"/>
      <c r="AF241" s="46"/>
      <c r="AN241" s="46"/>
      <c r="AV241" s="46"/>
      <c r="BD241" s="46"/>
      <c r="BL241" s="46"/>
      <c r="BT241" s="46"/>
      <c r="CB241" s="46"/>
      <c r="CJ241" s="46"/>
      <c r="CR241" s="46"/>
    </row>
    <row r="242" spans="8:96" ht="12.75" customHeight="1" x14ac:dyDescent="0.2">
      <c r="H242" s="46"/>
      <c r="P242" s="46"/>
      <c r="X242" s="46"/>
      <c r="AF242" s="46"/>
      <c r="AN242" s="46"/>
      <c r="AV242" s="46"/>
      <c r="BD242" s="46"/>
      <c r="BL242" s="46"/>
      <c r="BT242" s="46"/>
      <c r="CB242" s="46"/>
      <c r="CJ242" s="46"/>
      <c r="CR242" s="46"/>
    </row>
    <row r="243" spans="8:96" ht="12.75" customHeight="1" x14ac:dyDescent="0.2">
      <c r="H243" s="46"/>
      <c r="P243" s="46"/>
      <c r="X243" s="46"/>
      <c r="AF243" s="46"/>
      <c r="AN243" s="46"/>
      <c r="AV243" s="46"/>
      <c r="BD243" s="46"/>
      <c r="BL243" s="46"/>
      <c r="BT243" s="46"/>
      <c r="CB243" s="46"/>
      <c r="CJ243" s="46"/>
      <c r="CR243" s="46"/>
    </row>
    <row r="244" spans="8:96" ht="12.75" customHeight="1" x14ac:dyDescent="0.2">
      <c r="H244" s="46"/>
      <c r="P244" s="46"/>
      <c r="X244" s="46"/>
      <c r="AF244" s="46"/>
      <c r="AN244" s="46"/>
      <c r="AV244" s="46"/>
      <c r="BD244" s="46"/>
      <c r="BL244" s="46"/>
      <c r="BT244" s="46"/>
      <c r="CB244" s="46"/>
      <c r="CJ244" s="46"/>
      <c r="CR244" s="46"/>
    </row>
    <row r="245" spans="8:96" ht="12.75" customHeight="1" x14ac:dyDescent="0.2">
      <c r="H245" s="46"/>
      <c r="P245" s="46"/>
      <c r="X245" s="46"/>
      <c r="AF245" s="46"/>
      <c r="AN245" s="46"/>
      <c r="AV245" s="46"/>
      <c r="BD245" s="46"/>
      <c r="BL245" s="46"/>
      <c r="BT245" s="46"/>
      <c r="CB245" s="46"/>
      <c r="CJ245" s="46"/>
      <c r="CR245" s="46"/>
    </row>
    <row r="246" spans="8:96" ht="12.75" customHeight="1" x14ac:dyDescent="0.2">
      <c r="H246" s="46"/>
      <c r="P246" s="46"/>
      <c r="X246" s="46"/>
      <c r="AF246" s="46"/>
      <c r="AN246" s="46"/>
      <c r="AV246" s="46"/>
      <c r="BD246" s="46"/>
      <c r="BL246" s="46"/>
      <c r="BT246" s="46"/>
      <c r="CB246" s="46"/>
      <c r="CJ246" s="46"/>
      <c r="CR246" s="46"/>
    </row>
    <row r="247" spans="8:96" ht="12.75" customHeight="1" x14ac:dyDescent="0.2">
      <c r="H247" s="46"/>
      <c r="P247" s="46"/>
      <c r="X247" s="46"/>
      <c r="AF247" s="46"/>
      <c r="AN247" s="46"/>
      <c r="AV247" s="46"/>
      <c r="BD247" s="46"/>
      <c r="BL247" s="46"/>
      <c r="BT247" s="46"/>
      <c r="CB247" s="46"/>
      <c r="CJ247" s="46"/>
      <c r="CR247" s="46"/>
    </row>
    <row r="248" spans="8:96" ht="12.75" customHeight="1" x14ac:dyDescent="0.2">
      <c r="H248" s="46"/>
      <c r="P248" s="46"/>
      <c r="X248" s="46"/>
      <c r="AF248" s="46"/>
      <c r="AN248" s="46"/>
      <c r="AV248" s="46"/>
      <c r="BD248" s="46"/>
      <c r="BL248" s="46"/>
      <c r="BT248" s="46"/>
      <c r="CB248" s="46"/>
      <c r="CJ248" s="46"/>
      <c r="CR248" s="46"/>
    </row>
    <row r="249" spans="8:96" ht="12.75" customHeight="1" x14ac:dyDescent="0.2">
      <c r="H249" s="46"/>
      <c r="P249" s="46"/>
      <c r="X249" s="46"/>
      <c r="AF249" s="46"/>
      <c r="AN249" s="46"/>
      <c r="AV249" s="46"/>
      <c r="BD249" s="46"/>
      <c r="BL249" s="46"/>
      <c r="BT249" s="46"/>
      <c r="CB249" s="46"/>
      <c r="CJ249" s="46"/>
      <c r="CR249" s="46"/>
    </row>
    <row r="250" spans="8:96" ht="12.75" customHeight="1" x14ac:dyDescent="0.2">
      <c r="H250" s="46"/>
      <c r="P250" s="46"/>
      <c r="X250" s="46"/>
      <c r="AF250" s="46"/>
      <c r="AN250" s="46"/>
      <c r="AV250" s="46"/>
      <c r="BD250" s="46"/>
      <c r="BL250" s="46"/>
      <c r="BT250" s="46"/>
      <c r="CB250" s="46"/>
      <c r="CJ250" s="46"/>
      <c r="CR250" s="46"/>
    </row>
    <row r="251" spans="8:96" ht="12.75" customHeight="1" x14ac:dyDescent="0.2">
      <c r="H251" s="46"/>
      <c r="P251" s="46"/>
      <c r="X251" s="46"/>
      <c r="AF251" s="46"/>
      <c r="AN251" s="46"/>
      <c r="AV251" s="46"/>
      <c r="BD251" s="46"/>
      <c r="BL251" s="46"/>
      <c r="BT251" s="46"/>
      <c r="CB251" s="46"/>
      <c r="CJ251" s="46"/>
      <c r="CR251" s="46"/>
    </row>
    <row r="252" spans="8:96" ht="12.75" customHeight="1" x14ac:dyDescent="0.2">
      <c r="H252" s="46"/>
      <c r="P252" s="46"/>
      <c r="X252" s="46"/>
      <c r="AF252" s="46"/>
      <c r="AN252" s="46"/>
      <c r="AV252" s="46"/>
      <c r="BD252" s="46"/>
      <c r="BL252" s="46"/>
      <c r="BT252" s="46"/>
      <c r="CB252" s="46"/>
      <c r="CJ252" s="46"/>
      <c r="CR252" s="46"/>
    </row>
    <row r="253" spans="8:96" ht="12.75" customHeight="1" x14ac:dyDescent="0.2">
      <c r="H253" s="46"/>
      <c r="P253" s="46"/>
      <c r="X253" s="46"/>
      <c r="AF253" s="46"/>
      <c r="AN253" s="46"/>
      <c r="AV253" s="46"/>
      <c r="BD253" s="46"/>
      <c r="BL253" s="46"/>
      <c r="BT253" s="46"/>
      <c r="CB253" s="46"/>
      <c r="CJ253" s="46"/>
      <c r="CR253" s="46"/>
    </row>
    <row r="254" spans="8:96" ht="12.75" customHeight="1" x14ac:dyDescent="0.2">
      <c r="H254" s="46"/>
      <c r="P254" s="46"/>
      <c r="X254" s="46"/>
      <c r="AF254" s="46"/>
      <c r="AN254" s="46"/>
      <c r="AV254" s="46"/>
      <c r="BD254" s="46"/>
      <c r="BL254" s="46"/>
      <c r="BT254" s="46"/>
      <c r="CB254" s="46"/>
      <c r="CJ254" s="46"/>
      <c r="CR254" s="46"/>
    </row>
    <row r="255" spans="8:96" ht="12.75" customHeight="1" x14ac:dyDescent="0.2">
      <c r="H255" s="46"/>
      <c r="P255" s="46"/>
      <c r="X255" s="46"/>
      <c r="AF255" s="46"/>
      <c r="AN255" s="46"/>
      <c r="AV255" s="46"/>
      <c r="BD255" s="46"/>
      <c r="BL255" s="46"/>
      <c r="BT255" s="46"/>
      <c r="CB255" s="46"/>
      <c r="CJ255" s="46"/>
      <c r="CR255" s="46"/>
    </row>
    <row r="256" spans="8:96" ht="12.75" customHeight="1" x14ac:dyDescent="0.2">
      <c r="H256" s="46"/>
      <c r="P256" s="46"/>
      <c r="X256" s="46"/>
      <c r="AF256" s="46"/>
      <c r="AN256" s="46"/>
      <c r="AV256" s="46"/>
      <c r="BD256" s="46"/>
      <c r="BL256" s="46"/>
      <c r="BT256" s="46"/>
      <c r="CB256" s="46"/>
      <c r="CJ256" s="46"/>
      <c r="CR256" s="46"/>
    </row>
    <row r="257" spans="8:96" ht="12.75" customHeight="1" x14ac:dyDescent="0.2">
      <c r="H257" s="46"/>
      <c r="P257" s="46"/>
      <c r="X257" s="46"/>
      <c r="AF257" s="46"/>
      <c r="AN257" s="46"/>
      <c r="AV257" s="46"/>
      <c r="BD257" s="46"/>
      <c r="BL257" s="46"/>
      <c r="BT257" s="46"/>
      <c r="CB257" s="46"/>
      <c r="CJ257" s="46"/>
      <c r="CR257" s="46"/>
    </row>
    <row r="258" spans="8:96" ht="12.75" customHeight="1" x14ac:dyDescent="0.2">
      <c r="H258" s="46"/>
      <c r="P258" s="46"/>
      <c r="X258" s="46"/>
      <c r="AF258" s="46"/>
      <c r="AN258" s="46"/>
      <c r="AV258" s="46"/>
      <c r="BD258" s="46"/>
      <c r="BL258" s="46"/>
      <c r="BT258" s="46"/>
      <c r="CB258" s="46"/>
      <c r="CJ258" s="46"/>
      <c r="CR258" s="46"/>
    </row>
    <row r="259" spans="8:96" ht="12.75" customHeight="1" x14ac:dyDescent="0.2">
      <c r="H259" s="46"/>
      <c r="P259" s="46"/>
      <c r="X259" s="46"/>
      <c r="AF259" s="46"/>
      <c r="AN259" s="46"/>
      <c r="AV259" s="46"/>
      <c r="BD259" s="46"/>
      <c r="BL259" s="46"/>
      <c r="BT259" s="46"/>
      <c r="CB259" s="46"/>
      <c r="CJ259" s="46"/>
      <c r="CR259" s="46"/>
    </row>
    <row r="260" spans="8:96" ht="12.75" customHeight="1" x14ac:dyDescent="0.2">
      <c r="H260" s="46"/>
      <c r="P260" s="46"/>
      <c r="X260" s="46"/>
      <c r="AF260" s="46"/>
      <c r="AN260" s="46"/>
      <c r="AV260" s="46"/>
      <c r="BD260" s="46"/>
      <c r="BL260" s="46"/>
      <c r="BT260" s="46"/>
      <c r="CB260" s="46"/>
      <c r="CJ260" s="46"/>
      <c r="CR260" s="46"/>
    </row>
    <row r="261" spans="8:96" ht="12.75" customHeight="1" x14ac:dyDescent="0.2">
      <c r="H261" s="46"/>
      <c r="P261" s="46"/>
      <c r="X261" s="46"/>
      <c r="AF261" s="46"/>
      <c r="AN261" s="46"/>
      <c r="AV261" s="46"/>
      <c r="BD261" s="46"/>
      <c r="BL261" s="46"/>
      <c r="BT261" s="46"/>
      <c r="CB261" s="46"/>
      <c r="CJ261" s="46"/>
      <c r="CR261" s="46"/>
    </row>
    <row r="262" spans="8:96" ht="12.75" customHeight="1" x14ac:dyDescent="0.2">
      <c r="H262" s="46"/>
      <c r="P262" s="46"/>
      <c r="X262" s="46"/>
      <c r="AF262" s="46"/>
      <c r="AN262" s="46"/>
      <c r="AV262" s="46"/>
      <c r="BD262" s="46"/>
      <c r="BL262" s="46"/>
      <c r="BT262" s="46"/>
      <c r="CB262" s="46"/>
      <c r="CJ262" s="46"/>
      <c r="CR262" s="46"/>
    </row>
    <row r="263" spans="8:96" ht="12.75" customHeight="1" x14ac:dyDescent="0.2">
      <c r="H263" s="46"/>
      <c r="P263" s="46"/>
      <c r="X263" s="46"/>
      <c r="AF263" s="46"/>
      <c r="AN263" s="46"/>
      <c r="AV263" s="46"/>
      <c r="BD263" s="46"/>
      <c r="BL263" s="46"/>
      <c r="BT263" s="46"/>
      <c r="CB263" s="46"/>
      <c r="CJ263" s="46"/>
      <c r="CR263" s="46"/>
    </row>
    <row r="264" spans="8:96" ht="12.75" customHeight="1" x14ac:dyDescent="0.2">
      <c r="H264" s="46"/>
      <c r="P264" s="46"/>
      <c r="X264" s="46"/>
      <c r="AF264" s="46"/>
      <c r="AN264" s="46"/>
      <c r="AV264" s="46"/>
      <c r="BD264" s="46"/>
      <c r="BL264" s="46"/>
      <c r="BT264" s="46"/>
      <c r="CB264" s="46"/>
      <c r="CJ264" s="46"/>
      <c r="CR264" s="46"/>
    </row>
    <row r="265" spans="8:96" ht="12.75" customHeight="1" x14ac:dyDescent="0.2">
      <c r="H265" s="46"/>
      <c r="P265" s="46"/>
      <c r="X265" s="46"/>
      <c r="AF265" s="46"/>
      <c r="AN265" s="46"/>
      <c r="AV265" s="46"/>
      <c r="BD265" s="46"/>
      <c r="BL265" s="46"/>
      <c r="BT265" s="46"/>
      <c r="CB265" s="46"/>
      <c r="CJ265" s="46"/>
      <c r="CR265" s="46"/>
    </row>
    <row r="266" spans="8:96" ht="12.75" customHeight="1" x14ac:dyDescent="0.2">
      <c r="H266" s="46"/>
      <c r="P266" s="46"/>
      <c r="X266" s="46"/>
      <c r="AF266" s="46"/>
      <c r="AN266" s="46"/>
      <c r="AV266" s="46"/>
      <c r="BD266" s="46"/>
      <c r="BL266" s="46"/>
      <c r="BT266" s="46"/>
      <c r="CB266" s="46"/>
      <c r="CJ266" s="46"/>
      <c r="CR266" s="46"/>
    </row>
    <row r="267" spans="8:96" ht="12.75" customHeight="1" x14ac:dyDescent="0.2">
      <c r="H267" s="46"/>
      <c r="P267" s="46"/>
      <c r="X267" s="46"/>
      <c r="AF267" s="46"/>
      <c r="AN267" s="46"/>
      <c r="AV267" s="46"/>
      <c r="BD267" s="46"/>
      <c r="BL267" s="46"/>
      <c r="BT267" s="46"/>
      <c r="CB267" s="46"/>
      <c r="CJ267" s="46"/>
      <c r="CR267" s="46"/>
    </row>
    <row r="268" spans="8:96" ht="12.75" customHeight="1" x14ac:dyDescent="0.2">
      <c r="H268" s="46"/>
      <c r="P268" s="46"/>
      <c r="X268" s="46"/>
      <c r="AF268" s="46"/>
      <c r="AN268" s="46"/>
      <c r="AV268" s="46"/>
      <c r="BD268" s="46"/>
      <c r="BL268" s="46"/>
      <c r="BT268" s="46"/>
      <c r="CB268" s="46"/>
      <c r="CJ268" s="46"/>
      <c r="CR268" s="46"/>
    </row>
    <row r="269" spans="8:96" ht="12.75" customHeight="1" x14ac:dyDescent="0.2">
      <c r="H269" s="46"/>
      <c r="P269" s="46"/>
      <c r="X269" s="46"/>
      <c r="AF269" s="46"/>
      <c r="AN269" s="46"/>
      <c r="AV269" s="46"/>
      <c r="BD269" s="46"/>
      <c r="BL269" s="46"/>
      <c r="BT269" s="46"/>
      <c r="CB269" s="46"/>
      <c r="CJ269" s="46"/>
      <c r="CR269" s="46"/>
    </row>
    <row r="270" spans="8:96" ht="12.75" customHeight="1" x14ac:dyDescent="0.2">
      <c r="H270" s="46"/>
      <c r="P270" s="46"/>
      <c r="X270" s="46"/>
      <c r="AF270" s="46"/>
      <c r="AN270" s="46"/>
      <c r="AV270" s="46"/>
      <c r="BD270" s="46"/>
      <c r="BL270" s="46"/>
      <c r="BT270" s="46"/>
      <c r="CB270" s="46"/>
      <c r="CJ270" s="46"/>
      <c r="CR270" s="46"/>
    </row>
    <row r="271" spans="8:96" ht="12.75" customHeight="1" x14ac:dyDescent="0.2">
      <c r="H271" s="46"/>
      <c r="P271" s="46"/>
      <c r="X271" s="46"/>
      <c r="AF271" s="46"/>
      <c r="AN271" s="46"/>
      <c r="AV271" s="46"/>
      <c r="BD271" s="46"/>
      <c r="BL271" s="46"/>
      <c r="BT271" s="46"/>
      <c r="CB271" s="46"/>
      <c r="CJ271" s="46"/>
      <c r="CR271" s="46"/>
    </row>
    <row r="272" spans="8:96" ht="12.75" customHeight="1" x14ac:dyDescent="0.2">
      <c r="H272" s="46"/>
      <c r="P272" s="46"/>
      <c r="X272" s="46"/>
      <c r="AF272" s="46"/>
      <c r="AN272" s="46"/>
      <c r="AV272" s="46"/>
      <c r="BD272" s="46"/>
      <c r="BL272" s="46"/>
      <c r="BT272" s="46"/>
      <c r="CB272" s="46"/>
      <c r="CJ272" s="46"/>
      <c r="CR272" s="46"/>
    </row>
    <row r="273" spans="8:96" ht="12.75" customHeight="1" x14ac:dyDescent="0.2">
      <c r="H273" s="46"/>
      <c r="P273" s="46"/>
      <c r="X273" s="46"/>
      <c r="AF273" s="46"/>
      <c r="AN273" s="46"/>
      <c r="AV273" s="46"/>
      <c r="BD273" s="46"/>
      <c r="BL273" s="46"/>
      <c r="BT273" s="46"/>
      <c r="CB273" s="46"/>
      <c r="CJ273" s="46"/>
      <c r="CR273" s="46"/>
    </row>
    <row r="274" spans="8:96" ht="12.75" customHeight="1" x14ac:dyDescent="0.2">
      <c r="H274" s="46"/>
      <c r="P274" s="46"/>
      <c r="X274" s="46"/>
      <c r="AF274" s="46"/>
      <c r="AN274" s="46"/>
      <c r="AV274" s="46"/>
      <c r="BD274" s="46"/>
      <c r="BL274" s="46"/>
      <c r="BT274" s="46"/>
      <c r="CB274" s="46"/>
      <c r="CJ274" s="46"/>
      <c r="CR274" s="46"/>
    </row>
    <row r="275" spans="8:96" ht="12.75" customHeight="1" x14ac:dyDescent="0.2">
      <c r="H275" s="46"/>
      <c r="P275" s="46"/>
      <c r="X275" s="46"/>
      <c r="AF275" s="46"/>
      <c r="AN275" s="46"/>
      <c r="AV275" s="46"/>
      <c r="BD275" s="46"/>
      <c r="BL275" s="46"/>
      <c r="BT275" s="46"/>
      <c r="CB275" s="46"/>
      <c r="CJ275" s="46"/>
      <c r="CR275" s="46"/>
    </row>
    <row r="276" spans="8:96" ht="12.75" customHeight="1" x14ac:dyDescent="0.2">
      <c r="H276" s="46"/>
      <c r="P276" s="46"/>
      <c r="X276" s="46"/>
      <c r="AF276" s="46"/>
      <c r="AN276" s="46"/>
      <c r="AV276" s="46"/>
      <c r="BD276" s="46"/>
      <c r="BL276" s="46"/>
      <c r="BT276" s="46"/>
      <c r="CB276" s="46"/>
      <c r="CJ276" s="46"/>
      <c r="CR276" s="46"/>
    </row>
    <row r="277" spans="8:96" ht="12.75" customHeight="1" x14ac:dyDescent="0.2">
      <c r="H277" s="46"/>
      <c r="P277" s="46"/>
      <c r="X277" s="46"/>
      <c r="AF277" s="46"/>
      <c r="AN277" s="46"/>
      <c r="AV277" s="46"/>
      <c r="BD277" s="46"/>
      <c r="BL277" s="46"/>
      <c r="BT277" s="46"/>
      <c r="CB277" s="46"/>
      <c r="CJ277" s="46"/>
      <c r="CR277" s="46"/>
    </row>
    <row r="278" spans="8:96" ht="12.75" customHeight="1" x14ac:dyDescent="0.2">
      <c r="H278" s="46"/>
      <c r="P278" s="46"/>
      <c r="X278" s="46"/>
      <c r="AF278" s="46"/>
      <c r="AN278" s="46"/>
      <c r="AV278" s="46"/>
      <c r="BD278" s="46"/>
      <c r="BL278" s="46"/>
      <c r="BT278" s="46"/>
      <c r="CB278" s="46"/>
      <c r="CJ278" s="46"/>
      <c r="CR278" s="46"/>
    </row>
    <row r="279" spans="8:96" ht="12.75" customHeight="1" x14ac:dyDescent="0.2">
      <c r="H279" s="46"/>
      <c r="P279" s="46"/>
      <c r="X279" s="46"/>
      <c r="AF279" s="46"/>
      <c r="AN279" s="46"/>
      <c r="AV279" s="46"/>
      <c r="BD279" s="46"/>
      <c r="BL279" s="46"/>
      <c r="BT279" s="46"/>
      <c r="CB279" s="46"/>
      <c r="CJ279" s="46"/>
      <c r="CR279" s="46"/>
    </row>
    <row r="280" spans="8:96" ht="12.75" customHeight="1" x14ac:dyDescent="0.2">
      <c r="H280" s="46"/>
      <c r="P280" s="46"/>
      <c r="X280" s="46"/>
      <c r="AF280" s="46"/>
      <c r="AN280" s="46"/>
      <c r="AV280" s="46"/>
      <c r="BD280" s="46"/>
      <c r="BL280" s="46"/>
      <c r="BT280" s="46"/>
      <c r="CB280" s="46"/>
      <c r="CJ280" s="46"/>
      <c r="CR280" s="46"/>
    </row>
    <row r="281" spans="8:96" ht="12.75" customHeight="1" x14ac:dyDescent="0.2">
      <c r="H281" s="46"/>
      <c r="P281" s="46"/>
      <c r="X281" s="46"/>
      <c r="AF281" s="46"/>
      <c r="AN281" s="46"/>
      <c r="AV281" s="46"/>
      <c r="BD281" s="46"/>
      <c r="BL281" s="46"/>
      <c r="BT281" s="46"/>
      <c r="CB281" s="46"/>
      <c r="CJ281" s="46"/>
      <c r="CR281" s="46"/>
    </row>
    <row r="282" spans="8:96" ht="12.75" customHeight="1" x14ac:dyDescent="0.2">
      <c r="H282" s="46"/>
      <c r="P282" s="46"/>
      <c r="X282" s="46"/>
      <c r="AF282" s="46"/>
      <c r="AN282" s="46"/>
      <c r="AV282" s="46"/>
      <c r="BD282" s="46"/>
      <c r="BL282" s="46"/>
      <c r="BT282" s="46"/>
      <c r="CB282" s="46"/>
      <c r="CJ282" s="46"/>
      <c r="CR282" s="46"/>
    </row>
    <row r="283" spans="8:96" ht="12.75" customHeight="1" x14ac:dyDescent="0.2">
      <c r="H283" s="46"/>
      <c r="P283" s="46"/>
      <c r="X283" s="46"/>
      <c r="AF283" s="46"/>
      <c r="AN283" s="46"/>
      <c r="AV283" s="46"/>
      <c r="BD283" s="46"/>
      <c r="BL283" s="46"/>
      <c r="BT283" s="46"/>
      <c r="CB283" s="46"/>
      <c r="CJ283" s="46"/>
      <c r="CR283" s="46"/>
    </row>
    <row r="284" spans="8:96" ht="12.75" customHeight="1" x14ac:dyDescent="0.2">
      <c r="H284" s="46"/>
      <c r="P284" s="46"/>
      <c r="X284" s="46"/>
      <c r="AF284" s="46"/>
      <c r="AN284" s="46"/>
      <c r="AV284" s="46"/>
      <c r="BD284" s="46"/>
      <c r="BL284" s="46"/>
      <c r="BT284" s="46"/>
      <c r="CB284" s="46"/>
      <c r="CJ284" s="46"/>
      <c r="CR284" s="46"/>
    </row>
    <row r="285" spans="8:96" ht="12.75" customHeight="1" x14ac:dyDescent="0.2">
      <c r="H285" s="46"/>
      <c r="P285" s="46"/>
      <c r="X285" s="46"/>
      <c r="AF285" s="46"/>
      <c r="AN285" s="46"/>
      <c r="AV285" s="46"/>
      <c r="BD285" s="46"/>
      <c r="BL285" s="46"/>
      <c r="BT285" s="46"/>
      <c r="CB285" s="46"/>
      <c r="CJ285" s="46"/>
      <c r="CR285" s="46"/>
    </row>
    <row r="286" spans="8:96" ht="12.75" customHeight="1" x14ac:dyDescent="0.2">
      <c r="H286" s="46"/>
      <c r="P286" s="46"/>
      <c r="X286" s="46"/>
      <c r="AF286" s="46"/>
      <c r="AN286" s="46"/>
      <c r="AV286" s="46"/>
      <c r="BD286" s="46"/>
      <c r="BL286" s="46"/>
      <c r="BT286" s="46"/>
      <c r="CB286" s="46"/>
      <c r="CJ286" s="46"/>
      <c r="CR286" s="46"/>
    </row>
    <row r="287" spans="8:96" ht="12.75" customHeight="1" x14ac:dyDescent="0.2">
      <c r="H287" s="46"/>
      <c r="P287" s="46"/>
      <c r="X287" s="46"/>
      <c r="AF287" s="46"/>
      <c r="AN287" s="46"/>
      <c r="AV287" s="46"/>
      <c r="BD287" s="46"/>
      <c r="BL287" s="46"/>
      <c r="BT287" s="46"/>
      <c r="CB287" s="46"/>
      <c r="CJ287" s="46"/>
      <c r="CR287" s="46"/>
    </row>
    <row r="288" spans="8:96" ht="12.75" customHeight="1" x14ac:dyDescent="0.2">
      <c r="H288" s="46"/>
      <c r="P288" s="46"/>
      <c r="X288" s="46"/>
      <c r="AF288" s="46"/>
      <c r="AN288" s="46"/>
      <c r="AV288" s="46"/>
      <c r="BD288" s="46"/>
      <c r="BL288" s="46"/>
      <c r="BT288" s="46"/>
      <c r="CB288" s="46"/>
      <c r="CJ288" s="46"/>
      <c r="CR288" s="46"/>
    </row>
    <row r="289" spans="8:96" ht="12.75" customHeight="1" x14ac:dyDescent="0.2">
      <c r="H289" s="46"/>
      <c r="P289" s="46"/>
      <c r="X289" s="46"/>
      <c r="AF289" s="46"/>
      <c r="AN289" s="46"/>
      <c r="AV289" s="46"/>
      <c r="BD289" s="46"/>
      <c r="BL289" s="46"/>
      <c r="BT289" s="46"/>
      <c r="CB289" s="46"/>
      <c r="CJ289" s="46"/>
      <c r="CR289" s="46"/>
    </row>
    <row r="290" spans="8:96" ht="12.75" customHeight="1" x14ac:dyDescent="0.2">
      <c r="H290" s="46"/>
      <c r="P290" s="46"/>
      <c r="X290" s="46"/>
      <c r="AF290" s="46"/>
      <c r="AN290" s="46"/>
      <c r="AV290" s="46"/>
      <c r="BD290" s="46"/>
      <c r="BL290" s="46"/>
      <c r="BT290" s="46"/>
      <c r="CB290" s="46"/>
      <c r="CJ290" s="46"/>
      <c r="CR290" s="46"/>
    </row>
    <row r="291" spans="8:96" ht="12.75" customHeight="1" x14ac:dyDescent="0.2">
      <c r="H291" s="46"/>
      <c r="P291" s="46"/>
      <c r="X291" s="46"/>
      <c r="AF291" s="46"/>
      <c r="AN291" s="46"/>
      <c r="AV291" s="46"/>
      <c r="BD291" s="46"/>
      <c r="BL291" s="46"/>
      <c r="BT291" s="46"/>
      <c r="CB291" s="46"/>
      <c r="CJ291" s="46"/>
      <c r="CR291" s="46"/>
    </row>
    <row r="292" spans="8:96" ht="12.75" customHeight="1" x14ac:dyDescent="0.2">
      <c r="H292" s="46"/>
      <c r="P292" s="46"/>
      <c r="X292" s="46"/>
      <c r="AF292" s="46"/>
      <c r="AN292" s="46"/>
      <c r="AV292" s="46"/>
      <c r="BD292" s="46"/>
      <c r="BL292" s="46"/>
      <c r="BT292" s="46"/>
      <c r="CB292" s="46"/>
      <c r="CJ292" s="46"/>
      <c r="CR292" s="46"/>
    </row>
    <row r="293" spans="8:96" ht="12.75" customHeight="1" x14ac:dyDescent="0.2">
      <c r="H293" s="46"/>
      <c r="P293" s="46"/>
      <c r="X293" s="46"/>
      <c r="AF293" s="46"/>
      <c r="AN293" s="46"/>
      <c r="AV293" s="46"/>
      <c r="BD293" s="46"/>
      <c r="BL293" s="46"/>
      <c r="BT293" s="46"/>
      <c r="CB293" s="46"/>
      <c r="CJ293" s="46"/>
      <c r="CR293" s="46"/>
    </row>
    <row r="294" spans="8:96" ht="12.75" customHeight="1" x14ac:dyDescent="0.2">
      <c r="H294" s="46"/>
      <c r="P294" s="46"/>
      <c r="X294" s="46"/>
      <c r="AF294" s="46"/>
      <c r="AN294" s="46"/>
      <c r="AV294" s="46"/>
      <c r="BD294" s="46"/>
      <c r="BL294" s="46"/>
      <c r="BT294" s="46"/>
      <c r="CB294" s="46"/>
      <c r="CJ294" s="46"/>
      <c r="CR294" s="46"/>
    </row>
    <row r="295" spans="8:96" ht="12.75" customHeight="1" x14ac:dyDescent="0.2">
      <c r="H295" s="46"/>
      <c r="P295" s="46"/>
      <c r="X295" s="46"/>
      <c r="AF295" s="46"/>
      <c r="AN295" s="46"/>
      <c r="AV295" s="46"/>
      <c r="BD295" s="46"/>
      <c r="BL295" s="46"/>
      <c r="BT295" s="46"/>
      <c r="CB295" s="46"/>
      <c r="CJ295" s="46"/>
      <c r="CR295" s="46"/>
    </row>
    <row r="296" spans="8:96" ht="12.75" customHeight="1" x14ac:dyDescent="0.2">
      <c r="H296" s="46"/>
      <c r="P296" s="46"/>
      <c r="X296" s="46"/>
      <c r="AF296" s="46"/>
      <c r="AN296" s="46"/>
      <c r="AV296" s="46"/>
      <c r="BD296" s="46"/>
      <c r="BL296" s="46"/>
      <c r="BT296" s="46"/>
      <c r="CB296" s="46"/>
      <c r="CJ296" s="46"/>
      <c r="CR296" s="46"/>
    </row>
    <row r="297" spans="8:96" ht="12.75" customHeight="1" x14ac:dyDescent="0.2">
      <c r="H297" s="46"/>
      <c r="P297" s="46"/>
      <c r="X297" s="46"/>
      <c r="AF297" s="46"/>
      <c r="AN297" s="46"/>
      <c r="AV297" s="46"/>
      <c r="BD297" s="46"/>
      <c r="BL297" s="46"/>
      <c r="BT297" s="46"/>
      <c r="CB297" s="46"/>
      <c r="CJ297" s="46"/>
      <c r="CR297" s="46"/>
    </row>
    <row r="298" spans="8:96" ht="12.75" customHeight="1" x14ac:dyDescent="0.2">
      <c r="H298" s="46"/>
      <c r="P298" s="46"/>
      <c r="X298" s="46"/>
      <c r="AF298" s="46"/>
      <c r="AN298" s="46"/>
      <c r="AV298" s="46"/>
      <c r="BD298" s="46"/>
      <c r="BL298" s="46"/>
      <c r="BT298" s="46"/>
      <c r="CB298" s="46"/>
      <c r="CJ298" s="46"/>
      <c r="CR298" s="46"/>
    </row>
    <row r="299" spans="8:96" ht="12.75" customHeight="1" x14ac:dyDescent="0.2">
      <c r="H299" s="46"/>
      <c r="P299" s="46"/>
      <c r="X299" s="46"/>
      <c r="AF299" s="46"/>
      <c r="AN299" s="46"/>
      <c r="AV299" s="46"/>
      <c r="BD299" s="46"/>
      <c r="BL299" s="46"/>
      <c r="BT299" s="46"/>
      <c r="CB299" s="46"/>
      <c r="CJ299" s="46"/>
      <c r="CR299" s="46"/>
    </row>
    <row r="300" spans="8:96" ht="12.75" customHeight="1" x14ac:dyDescent="0.2">
      <c r="H300" s="46"/>
      <c r="P300" s="46"/>
      <c r="X300" s="46"/>
      <c r="AF300" s="46"/>
      <c r="AN300" s="46"/>
      <c r="AV300" s="46"/>
      <c r="BD300" s="46"/>
      <c r="BL300" s="46"/>
      <c r="BT300" s="46"/>
      <c r="CB300" s="46"/>
      <c r="CJ300" s="46"/>
      <c r="CR300" s="46"/>
    </row>
    <row r="301" spans="8:96" ht="12.75" customHeight="1" x14ac:dyDescent="0.2">
      <c r="H301" s="46"/>
      <c r="P301" s="46"/>
      <c r="X301" s="46"/>
      <c r="AF301" s="46"/>
      <c r="AN301" s="46"/>
      <c r="AV301" s="46"/>
      <c r="BD301" s="46"/>
      <c r="BL301" s="46"/>
      <c r="BT301" s="46"/>
      <c r="CB301" s="46"/>
      <c r="CJ301" s="46"/>
      <c r="CR301" s="46"/>
    </row>
    <row r="302" spans="8:96" ht="12.75" customHeight="1" x14ac:dyDescent="0.2">
      <c r="H302" s="46"/>
      <c r="P302" s="46"/>
      <c r="X302" s="46"/>
      <c r="AF302" s="46"/>
      <c r="AN302" s="46"/>
      <c r="AV302" s="46"/>
      <c r="BD302" s="46"/>
      <c r="BL302" s="46"/>
      <c r="BT302" s="46"/>
      <c r="CB302" s="46"/>
      <c r="CJ302" s="46"/>
      <c r="CR302" s="46"/>
    </row>
    <row r="303" spans="8:96" ht="12.75" customHeight="1" x14ac:dyDescent="0.2">
      <c r="H303" s="46"/>
      <c r="P303" s="46"/>
      <c r="X303" s="46"/>
      <c r="AF303" s="46"/>
      <c r="AN303" s="46"/>
      <c r="AV303" s="46"/>
      <c r="BD303" s="46"/>
      <c r="BL303" s="46"/>
      <c r="BT303" s="46"/>
      <c r="CB303" s="46"/>
      <c r="CJ303" s="46"/>
      <c r="CR303" s="46"/>
    </row>
    <row r="304" spans="8:96" ht="12.75" customHeight="1" x14ac:dyDescent="0.2">
      <c r="H304" s="46"/>
      <c r="P304" s="46"/>
      <c r="X304" s="46"/>
      <c r="AF304" s="46"/>
      <c r="AN304" s="46"/>
      <c r="AV304" s="46"/>
      <c r="BD304" s="46"/>
      <c r="BL304" s="46"/>
      <c r="BT304" s="46"/>
      <c r="CB304" s="46"/>
      <c r="CJ304" s="46"/>
      <c r="CR304" s="46"/>
    </row>
    <row r="305" spans="8:96" ht="12.75" customHeight="1" x14ac:dyDescent="0.2">
      <c r="H305" s="46"/>
      <c r="P305" s="46"/>
      <c r="X305" s="46"/>
      <c r="AF305" s="46"/>
      <c r="AN305" s="46"/>
      <c r="AV305" s="46"/>
      <c r="BD305" s="46"/>
      <c r="BL305" s="46"/>
      <c r="BT305" s="46"/>
      <c r="CB305" s="46"/>
      <c r="CJ305" s="46"/>
      <c r="CR305" s="46"/>
    </row>
    <row r="306" spans="8:96" ht="12.75" customHeight="1" x14ac:dyDescent="0.2">
      <c r="H306" s="46"/>
      <c r="P306" s="46"/>
      <c r="X306" s="46"/>
      <c r="AF306" s="46"/>
      <c r="AN306" s="46"/>
      <c r="AV306" s="46"/>
      <c r="BD306" s="46"/>
      <c r="BL306" s="46"/>
      <c r="BT306" s="46"/>
      <c r="CB306" s="46"/>
      <c r="CJ306" s="46"/>
      <c r="CR306" s="46"/>
    </row>
    <row r="307" spans="8:96" ht="12.75" customHeight="1" x14ac:dyDescent="0.2">
      <c r="H307" s="46"/>
      <c r="P307" s="46"/>
      <c r="X307" s="46"/>
      <c r="AF307" s="46"/>
      <c r="AN307" s="46"/>
      <c r="AV307" s="46"/>
      <c r="BD307" s="46"/>
      <c r="BL307" s="46"/>
      <c r="BT307" s="46"/>
      <c r="CB307" s="46"/>
      <c r="CJ307" s="46"/>
      <c r="CR307" s="46"/>
    </row>
    <row r="308" spans="8:96" ht="12.75" customHeight="1" x14ac:dyDescent="0.2">
      <c r="H308" s="46"/>
      <c r="P308" s="46"/>
      <c r="X308" s="46"/>
      <c r="AF308" s="46"/>
      <c r="AN308" s="46"/>
      <c r="AV308" s="46"/>
      <c r="BD308" s="46"/>
      <c r="BL308" s="46"/>
      <c r="BT308" s="46"/>
      <c r="CB308" s="46"/>
      <c r="CJ308" s="46"/>
      <c r="CR308" s="46"/>
    </row>
    <row r="309" spans="8:96" ht="12.75" customHeight="1" x14ac:dyDescent="0.2">
      <c r="H309" s="46"/>
      <c r="P309" s="46"/>
      <c r="X309" s="46"/>
      <c r="AF309" s="46"/>
      <c r="AN309" s="46"/>
      <c r="AV309" s="46"/>
      <c r="BD309" s="46"/>
      <c r="BL309" s="46"/>
      <c r="BT309" s="46"/>
      <c r="CB309" s="46"/>
      <c r="CJ309" s="46"/>
      <c r="CR309" s="46"/>
    </row>
    <row r="310" spans="8:96" ht="12.75" customHeight="1" x14ac:dyDescent="0.2">
      <c r="H310" s="46"/>
      <c r="P310" s="46"/>
      <c r="X310" s="46"/>
      <c r="AF310" s="46"/>
      <c r="AN310" s="46"/>
      <c r="AV310" s="46"/>
      <c r="BD310" s="46"/>
      <c r="BL310" s="46"/>
      <c r="BT310" s="46"/>
      <c r="CB310" s="46"/>
      <c r="CJ310" s="46"/>
      <c r="CR310" s="46"/>
    </row>
    <row r="311" spans="8:96" ht="12.75" customHeight="1" x14ac:dyDescent="0.2">
      <c r="H311" s="46"/>
      <c r="P311" s="46"/>
      <c r="X311" s="46"/>
      <c r="AF311" s="46"/>
      <c r="AN311" s="46"/>
      <c r="AV311" s="46"/>
      <c r="BD311" s="46"/>
      <c r="BL311" s="46"/>
      <c r="BT311" s="46"/>
      <c r="CB311" s="46"/>
      <c r="CJ311" s="46"/>
      <c r="CR311" s="46"/>
    </row>
    <row r="312" spans="8:96" ht="12.75" customHeight="1" x14ac:dyDescent="0.2">
      <c r="H312" s="46"/>
      <c r="P312" s="46"/>
      <c r="X312" s="46"/>
      <c r="AF312" s="46"/>
      <c r="AN312" s="46"/>
      <c r="AV312" s="46"/>
      <c r="BD312" s="46"/>
      <c r="BL312" s="46"/>
      <c r="BT312" s="46"/>
      <c r="CB312" s="46"/>
      <c r="CJ312" s="46"/>
      <c r="CR312" s="46"/>
    </row>
    <row r="313" spans="8:96" ht="12.75" customHeight="1" x14ac:dyDescent="0.2">
      <c r="H313" s="46"/>
      <c r="P313" s="46"/>
      <c r="X313" s="46"/>
      <c r="AF313" s="46"/>
      <c r="AN313" s="46"/>
      <c r="AV313" s="46"/>
      <c r="BD313" s="46"/>
      <c r="BL313" s="46"/>
      <c r="BT313" s="46"/>
      <c r="CB313" s="46"/>
      <c r="CJ313" s="46"/>
      <c r="CR313" s="46"/>
    </row>
    <row r="314" spans="8:96" ht="12.75" customHeight="1" x14ac:dyDescent="0.2">
      <c r="H314" s="46"/>
      <c r="P314" s="46"/>
      <c r="X314" s="46"/>
      <c r="AF314" s="46"/>
      <c r="AN314" s="46"/>
      <c r="AV314" s="46"/>
      <c r="BD314" s="46"/>
      <c r="BL314" s="46"/>
      <c r="BT314" s="46"/>
      <c r="CB314" s="46"/>
      <c r="CJ314" s="46"/>
      <c r="CR314" s="46"/>
    </row>
    <row r="315" spans="8:96" ht="12.75" customHeight="1" x14ac:dyDescent="0.2">
      <c r="H315" s="46"/>
      <c r="P315" s="46"/>
      <c r="X315" s="46"/>
      <c r="AF315" s="46"/>
      <c r="AN315" s="46"/>
      <c r="AV315" s="46"/>
      <c r="BD315" s="46"/>
      <c r="BL315" s="46"/>
      <c r="BT315" s="46"/>
      <c r="CB315" s="46"/>
      <c r="CJ315" s="46"/>
      <c r="CR315" s="46"/>
    </row>
    <row r="316" spans="8:96" ht="12.75" customHeight="1" x14ac:dyDescent="0.2">
      <c r="H316" s="46"/>
      <c r="P316" s="46"/>
      <c r="X316" s="46"/>
      <c r="AF316" s="46"/>
      <c r="AN316" s="46"/>
      <c r="AV316" s="46"/>
      <c r="BD316" s="46"/>
      <c r="BL316" s="46"/>
      <c r="BT316" s="46"/>
      <c r="CB316" s="46"/>
      <c r="CJ316" s="46"/>
      <c r="CR316" s="46"/>
    </row>
    <row r="317" spans="8:96" ht="12.75" customHeight="1" x14ac:dyDescent="0.2">
      <c r="H317" s="46"/>
      <c r="P317" s="46"/>
      <c r="X317" s="46"/>
      <c r="AF317" s="46"/>
      <c r="AN317" s="46"/>
      <c r="AV317" s="46"/>
      <c r="BD317" s="46"/>
      <c r="BL317" s="46"/>
      <c r="BT317" s="46"/>
      <c r="CB317" s="46"/>
      <c r="CJ317" s="46"/>
      <c r="CR317" s="46"/>
    </row>
    <row r="318" spans="8:96" ht="12.75" customHeight="1" x14ac:dyDescent="0.2">
      <c r="H318" s="46"/>
      <c r="P318" s="46"/>
      <c r="X318" s="46"/>
      <c r="AF318" s="46"/>
      <c r="AN318" s="46"/>
      <c r="AV318" s="46"/>
      <c r="BD318" s="46"/>
      <c r="BL318" s="46"/>
      <c r="BT318" s="46"/>
      <c r="CB318" s="46"/>
      <c r="CJ318" s="46"/>
      <c r="CR318" s="46"/>
    </row>
    <row r="319" spans="8:96" ht="12.75" customHeight="1" x14ac:dyDescent="0.2">
      <c r="H319" s="46"/>
      <c r="P319" s="46"/>
      <c r="X319" s="46"/>
      <c r="AF319" s="46"/>
      <c r="AN319" s="46"/>
      <c r="AV319" s="46"/>
      <c r="BD319" s="46"/>
      <c r="BL319" s="46"/>
      <c r="BT319" s="46"/>
      <c r="CB319" s="46"/>
      <c r="CJ319" s="46"/>
      <c r="CR319" s="46"/>
    </row>
    <row r="320" spans="8:96" ht="12.75" customHeight="1" x14ac:dyDescent="0.2">
      <c r="H320" s="46"/>
      <c r="P320" s="46"/>
      <c r="X320" s="46"/>
      <c r="AF320" s="46"/>
      <c r="AN320" s="46"/>
      <c r="AV320" s="46"/>
      <c r="BD320" s="46"/>
      <c r="BL320" s="46"/>
      <c r="BT320" s="46"/>
      <c r="CB320" s="46"/>
      <c r="CJ320" s="46"/>
      <c r="CR320" s="46"/>
    </row>
    <row r="321" spans="8:96" ht="12.75" customHeight="1" x14ac:dyDescent="0.2">
      <c r="H321" s="46"/>
      <c r="P321" s="46"/>
      <c r="X321" s="46"/>
      <c r="AF321" s="46"/>
      <c r="AN321" s="46"/>
      <c r="AV321" s="46"/>
      <c r="BD321" s="46"/>
      <c r="BL321" s="46"/>
      <c r="BT321" s="46"/>
      <c r="CB321" s="46"/>
      <c r="CJ321" s="46"/>
      <c r="CR321" s="46"/>
    </row>
    <row r="322" spans="8:96" ht="12.75" customHeight="1" x14ac:dyDescent="0.2">
      <c r="H322" s="46"/>
      <c r="P322" s="46"/>
      <c r="X322" s="46"/>
      <c r="AF322" s="46"/>
      <c r="AN322" s="46"/>
      <c r="AV322" s="46"/>
      <c r="BD322" s="46"/>
      <c r="BL322" s="46"/>
      <c r="BT322" s="46"/>
      <c r="CB322" s="46"/>
      <c r="CJ322" s="46"/>
      <c r="CR322" s="46"/>
    </row>
    <row r="323" spans="8:96" ht="12.75" customHeight="1" x14ac:dyDescent="0.2">
      <c r="H323" s="46"/>
      <c r="P323" s="46"/>
      <c r="X323" s="46"/>
      <c r="AF323" s="46"/>
      <c r="AN323" s="46"/>
      <c r="AV323" s="46"/>
      <c r="BD323" s="46"/>
      <c r="BL323" s="46"/>
      <c r="BT323" s="46"/>
      <c r="CB323" s="46"/>
      <c r="CJ323" s="46"/>
      <c r="CR323" s="46"/>
    </row>
    <row r="324" spans="8:96" ht="12.75" customHeight="1" x14ac:dyDescent="0.2">
      <c r="H324" s="46"/>
      <c r="P324" s="46"/>
      <c r="X324" s="46"/>
      <c r="AF324" s="46"/>
      <c r="AN324" s="46"/>
      <c r="AV324" s="46"/>
      <c r="BD324" s="46"/>
      <c r="BL324" s="46"/>
      <c r="BT324" s="46"/>
      <c r="CB324" s="46"/>
      <c r="CJ324" s="46"/>
      <c r="CR324" s="46"/>
    </row>
    <row r="325" spans="8:96" ht="12.75" customHeight="1" x14ac:dyDescent="0.2">
      <c r="H325" s="46"/>
      <c r="P325" s="46"/>
      <c r="X325" s="46"/>
      <c r="AF325" s="46"/>
      <c r="AN325" s="46"/>
      <c r="AV325" s="46"/>
      <c r="BD325" s="46"/>
      <c r="BL325" s="46"/>
      <c r="BT325" s="46"/>
      <c r="CB325" s="46"/>
      <c r="CJ325" s="46"/>
      <c r="CR325" s="46"/>
    </row>
    <row r="326" spans="8:96" ht="12.75" customHeight="1" x14ac:dyDescent="0.2">
      <c r="H326" s="46"/>
      <c r="P326" s="46"/>
      <c r="X326" s="46"/>
      <c r="AF326" s="46"/>
      <c r="AN326" s="46"/>
      <c r="AV326" s="46"/>
      <c r="BD326" s="46"/>
      <c r="BL326" s="46"/>
      <c r="BT326" s="46"/>
      <c r="CB326" s="46"/>
      <c r="CJ326" s="46"/>
      <c r="CR326" s="46"/>
    </row>
    <row r="327" spans="8:96" ht="12.75" customHeight="1" x14ac:dyDescent="0.2">
      <c r="H327" s="46"/>
      <c r="P327" s="46"/>
      <c r="X327" s="46"/>
      <c r="AF327" s="46"/>
      <c r="AN327" s="46"/>
      <c r="AV327" s="46"/>
      <c r="BD327" s="46"/>
      <c r="BL327" s="46"/>
      <c r="BT327" s="46"/>
      <c r="CB327" s="46"/>
      <c r="CJ327" s="46"/>
      <c r="CR327" s="46"/>
    </row>
    <row r="328" spans="8:96" ht="12.75" customHeight="1" x14ac:dyDescent="0.2">
      <c r="H328" s="46"/>
      <c r="P328" s="46"/>
      <c r="X328" s="46"/>
      <c r="AF328" s="46"/>
      <c r="AN328" s="46"/>
      <c r="AV328" s="46"/>
      <c r="BD328" s="46"/>
      <c r="BL328" s="46"/>
      <c r="BT328" s="46"/>
      <c r="CB328" s="46"/>
      <c r="CJ328" s="46"/>
      <c r="CR328" s="46"/>
    </row>
    <row r="329" spans="8:96" ht="12.75" customHeight="1" x14ac:dyDescent="0.2">
      <c r="H329" s="46"/>
      <c r="P329" s="46"/>
      <c r="X329" s="46"/>
      <c r="AF329" s="46"/>
      <c r="AN329" s="46"/>
      <c r="AV329" s="46"/>
      <c r="BD329" s="46"/>
      <c r="BL329" s="46"/>
      <c r="BT329" s="46"/>
      <c r="CB329" s="46"/>
      <c r="CJ329" s="46"/>
      <c r="CR329" s="46"/>
    </row>
    <row r="330" spans="8:96" ht="12.75" customHeight="1" x14ac:dyDescent="0.2">
      <c r="H330" s="46"/>
      <c r="P330" s="46"/>
      <c r="X330" s="46"/>
      <c r="AF330" s="46"/>
      <c r="AN330" s="46"/>
      <c r="AV330" s="46"/>
      <c r="BD330" s="46"/>
      <c r="BL330" s="46"/>
      <c r="BT330" s="46"/>
      <c r="CB330" s="46"/>
      <c r="CJ330" s="46"/>
      <c r="CR330" s="46"/>
    </row>
    <row r="331" spans="8:96" ht="12.75" customHeight="1" x14ac:dyDescent="0.2">
      <c r="H331" s="46"/>
      <c r="P331" s="46"/>
      <c r="X331" s="46"/>
      <c r="AF331" s="46"/>
      <c r="AN331" s="46"/>
      <c r="AV331" s="46"/>
      <c r="BD331" s="46"/>
      <c r="BL331" s="46"/>
      <c r="BT331" s="46"/>
      <c r="CB331" s="46"/>
      <c r="CJ331" s="46"/>
      <c r="CR331" s="46"/>
    </row>
    <row r="332" spans="8:96" ht="12.75" customHeight="1" x14ac:dyDescent="0.2">
      <c r="H332" s="46"/>
      <c r="P332" s="46"/>
      <c r="X332" s="46"/>
      <c r="AF332" s="46"/>
      <c r="AN332" s="46"/>
      <c r="AV332" s="46"/>
      <c r="BD332" s="46"/>
      <c r="BL332" s="46"/>
      <c r="BT332" s="46"/>
      <c r="CB332" s="46"/>
      <c r="CJ332" s="46"/>
      <c r="CR332" s="46"/>
    </row>
    <row r="333" spans="8:96" ht="12.75" customHeight="1" x14ac:dyDescent="0.2">
      <c r="H333" s="46"/>
      <c r="P333" s="46"/>
      <c r="X333" s="46"/>
      <c r="AF333" s="46"/>
      <c r="AN333" s="46"/>
      <c r="AV333" s="46"/>
      <c r="BD333" s="46"/>
      <c r="BL333" s="46"/>
      <c r="BT333" s="46"/>
      <c r="CB333" s="46"/>
      <c r="CJ333" s="46"/>
      <c r="CR333" s="46"/>
    </row>
    <row r="334" spans="8:96" ht="12.75" customHeight="1" x14ac:dyDescent="0.2">
      <c r="H334" s="46"/>
      <c r="P334" s="46"/>
      <c r="X334" s="46"/>
      <c r="AF334" s="46"/>
      <c r="AN334" s="46"/>
      <c r="AV334" s="46"/>
      <c r="BD334" s="46"/>
      <c r="BL334" s="46"/>
      <c r="BT334" s="46"/>
      <c r="CB334" s="46"/>
      <c r="CJ334" s="46"/>
      <c r="CR334" s="46"/>
    </row>
    <row r="335" spans="8:96" ht="12.75" customHeight="1" x14ac:dyDescent="0.2">
      <c r="H335" s="46"/>
      <c r="P335" s="46"/>
      <c r="X335" s="46"/>
      <c r="AF335" s="46"/>
      <c r="AN335" s="46"/>
      <c r="AV335" s="46"/>
      <c r="BD335" s="46"/>
      <c r="BL335" s="46"/>
      <c r="BT335" s="46"/>
      <c r="CB335" s="46"/>
      <c r="CJ335" s="46"/>
      <c r="CR335" s="46"/>
    </row>
    <row r="336" spans="8:96" ht="12.75" customHeight="1" x14ac:dyDescent="0.2">
      <c r="H336" s="46"/>
      <c r="P336" s="46"/>
      <c r="X336" s="46"/>
      <c r="AF336" s="46"/>
      <c r="AN336" s="46"/>
      <c r="AV336" s="46"/>
      <c r="BD336" s="46"/>
      <c r="BL336" s="46"/>
      <c r="BT336" s="46"/>
      <c r="CB336" s="46"/>
      <c r="CJ336" s="46"/>
      <c r="CR336" s="46"/>
    </row>
    <row r="337" spans="8:96" ht="12.75" customHeight="1" x14ac:dyDescent="0.2">
      <c r="H337" s="46"/>
      <c r="P337" s="46"/>
      <c r="X337" s="46"/>
      <c r="AF337" s="46"/>
      <c r="AN337" s="46"/>
      <c r="AV337" s="46"/>
      <c r="BD337" s="46"/>
      <c r="BL337" s="46"/>
      <c r="BT337" s="46"/>
      <c r="CB337" s="46"/>
      <c r="CJ337" s="46"/>
      <c r="CR337" s="46"/>
    </row>
    <row r="338" spans="8:96" ht="12.75" customHeight="1" x14ac:dyDescent="0.2">
      <c r="H338" s="46"/>
      <c r="P338" s="46"/>
      <c r="X338" s="46"/>
      <c r="AF338" s="46"/>
      <c r="AN338" s="46"/>
      <c r="AV338" s="46"/>
      <c r="BD338" s="46"/>
      <c r="BL338" s="46"/>
      <c r="BT338" s="46"/>
      <c r="CB338" s="46"/>
      <c r="CJ338" s="46"/>
      <c r="CR338" s="46"/>
    </row>
    <row r="339" spans="8:96" ht="12.75" customHeight="1" x14ac:dyDescent="0.2">
      <c r="H339" s="46"/>
      <c r="P339" s="46"/>
      <c r="X339" s="46"/>
      <c r="AF339" s="46"/>
      <c r="AN339" s="46"/>
      <c r="AV339" s="46"/>
      <c r="BD339" s="46"/>
      <c r="BL339" s="46"/>
      <c r="BT339" s="46"/>
      <c r="CB339" s="46"/>
      <c r="CJ339" s="46"/>
      <c r="CR339" s="46"/>
    </row>
    <row r="340" spans="8:96" ht="12.75" customHeight="1" x14ac:dyDescent="0.2">
      <c r="H340" s="46"/>
      <c r="P340" s="46"/>
      <c r="X340" s="46"/>
      <c r="AF340" s="46"/>
      <c r="AN340" s="46"/>
      <c r="AV340" s="46"/>
      <c r="BD340" s="46"/>
      <c r="BL340" s="46"/>
      <c r="BT340" s="46"/>
      <c r="CB340" s="46"/>
      <c r="CJ340" s="46"/>
      <c r="CR340" s="46"/>
    </row>
    <row r="341" spans="8:96" ht="12.75" customHeight="1" x14ac:dyDescent="0.2">
      <c r="H341" s="46"/>
      <c r="P341" s="46"/>
      <c r="X341" s="46"/>
      <c r="AF341" s="46"/>
      <c r="AN341" s="46"/>
      <c r="AV341" s="46"/>
      <c r="BD341" s="46"/>
      <c r="BL341" s="46"/>
      <c r="BT341" s="46"/>
      <c r="CB341" s="46"/>
      <c r="CJ341" s="46"/>
      <c r="CR341" s="46"/>
    </row>
    <row r="342" spans="8:96" ht="12.75" customHeight="1" x14ac:dyDescent="0.2">
      <c r="H342" s="46"/>
      <c r="P342" s="46"/>
      <c r="X342" s="46"/>
      <c r="AF342" s="46"/>
      <c r="AN342" s="46"/>
      <c r="AV342" s="46"/>
      <c r="BD342" s="46"/>
      <c r="BL342" s="46"/>
      <c r="BT342" s="46"/>
      <c r="CB342" s="46"/>
      <c r="CJ342" s="46"/>
      <c r="CR342" s="46"/>
    </row>
    <row r="343" spans="8:96" ht="12.75" customHeight="1" x14ac:dyDescent="0.2">
      <c r="H343" s="46"/>
      <c r="P343" s="46"/>
      <c r="X343" s="46"/>
      <c r="AF343" s="46"/>
      <c r="AN343" s="46"/>
      <c r="AV343" s="46"/>
      <c r="BD343" s="46"/>
      <c r="BL343" s="46"/>
      <c r="BT343" s="46"/>
      <c r="CB343" s="46"/>
      <c r="CJ343" s="46"/>
      <c r="CR343" s="46"/>
    </row>
    <row r="344" spans="8:96" ht="12.75" customHeight="1" x14ac:dyDescent="0.2">
      <c r="H344" s="46"/>
      <c r="P344" s="46"/>
      <c r="X344" s="46"/>
      <c r="AF344" s="46"/>
      <c r="AN344" s="46"/>
      <c r="AV344" s="46"/>
      <c r="BD344" s="46"/>
      <c r="BL344" s="46"/>
      <c r="BT344" s="46"/>
      <c r="CB344" s="46"/>
      <c r="CJ344" s="46"/>
      <c r="CR344" s="46"/>
    </row>
    <row r="345" spans="8:96" ht="12.75" customHeight="1" x14ac:dyDescent="0.2">
      <c r="H345" s="46"/>
      <c r="P345" s="46"/>
      <c r="X345" s="46"/>
      <c r="AF345" s="46"/>
      <c r="AN345" s="46"/>
      <c r="AV345" s="46"/>
      <c r="BD345" s="46"/>
      <c r="BL345" s="46"/>
      <c r="BT345" s="46"/>
      <c r="CB345" s="46"/>
      <c r="CJ345" s="46"/>
      <c r="CR345" s="46"/>
    </row>
    <row r="346" spans="8:96" ht="12.75" customHeight="1" x14ac:dyDescent="0.2">
      <c r="H346" s="46"/>
      <c r="P346" s="46"/>
      <c r="X346" s="46"/>
      <c r="AF346" s="46"/>
      <c r="AN346" s="46"/>
      <c r="AV346" s="46"/>
      <c r="BD346" s="46"/>
      <c r="BL346" s="46"/>
      <c r="BT346" s="46"/>
      <c r="CB346" s="46"/>
      <c r="CJ346" s="46"/>
      <c r="CR346" s="46"/>
    </row>
    <row r="347" spans="8:96" ht="12.75" customHeight="1" x14ac:dyDescent="0.2">
      <c r="H347" s="46"/>
      <c r="P347" s="46"/>
      <c r="X347" s="46"/>
      <c r="AF347" s="46"/>
      <c r="AN347" s="46"/>
      <c r="AV347" s="46"/>
      <c r="BD347" s="46"/>
      <c r="BL347" s="46"/>
      <c r="BT347" s="46"/>
      <c r="CB347" s="46"/>
      <c r="CJ347" s="46"/>
      <c r="CR347" s="46"/>
    </row>
    <row r="348" spans="8:96" ht="12.75" customHeight="1" x14ac:dyDescent="0.2">
      <c r="H348" s="46"/>
      <c r="P348" s="46"/>
      <c r="X348" s="46"/>
      <c r="AF348" s="46"/>
      <c r="AN348" s="46"/>
      <c r="AV348" s="46"/>
      <c r="BD348" s="46"/>
      <c r="BL348" s="46"/>
      <c r="BT348" s="46"/>
      <c r="CB348" s="46"/>
      <c r="CJ348" s="46"/>
      <c r="CR348" s="46"/>
    </row>
    <row r="349" spans="8:96" ht="12.75" customHeight="1" x14ac:dyDescent="0.2">
      <c r="H349" s="46"/>
      <c r="P349" s="46"/>
      <c r="X349" s="46"/>
      <c r="AF349" s="46"/>
      <c r="AN349" s="46"/>
      <c r="AV349" s="46"/>
      <c r="BD349" s="46"/>
      <c r="BL349" s="46"/>
      <c r="BT349" s="46"/>
      <c r="CB349" s="46"/>
      <c r="CJ349" s="46"/>
      <c r="CR349" s="46"/>
    </row>
    <row r="350" spans="8:96" ht="12.75" customHeight="1" x14ac:dyDescent="0.2">
      <c r="H350" s="46"/>
      <c r="P350" s="46"/>
      <c r="X350" s="46"/>
      <c r="AF350" s="46"/>
      <c r="AN350" s="46"/>
      <c r="AV350" s="46"/>
      <c r="BD350" s="46"/>
      <c r="BL350" s="46"/>
      <c r="BT350" s="46"/>
      <c r="CB350" s="46"/>
      <c r="CJ350" s="46"/>
      <c r="CR350" s="46"/>
    </row>
    <row r="351" spans="8:96" ht="12.75" customHeight="1" x14ac:dyDescent="0.2">
      <c r="H351" s="46"/>
      <c r="P351" s="46"/>
      <c r="X351" s="46"/>
      <c r="AF351" s="46"/>
      <c r="AN351" s="46"/>
      <c r="AV351" s="46"/>
      <c r="BD351" s="46"/>
      <c r="BL351" s="46"/>
      <c r="BT351" s="46"/>
      <c r="CB351" s="46"/>
      <c r="CJ351" s="46"/>
      <c r="CR351" s="46"/>
    </row>
    <row r="352" spans="8:96" ht="12.75" customHeight="1" x14ac:dyDescent="0.2">
      <c r="H352" s="46"/>
      <c r="P352" s="46"/>
      <c r="X352" s="46"/>
      <c r="AF352" s="46"/>
      <c r="AN352" s="46"/>
      <c r="AV352" s="46"/>
      <c r="BD352" s="46"/>
      <c r="BL352" s="46"/>
      <c r="BT352" s="46"/>
      <c r="CB352" s="46"/>
      <c r="CJ352" s="46"/>
      <c r="CR352" s="46"/>
    </row>
    <row r="353" spans="8:96" ht="12.75" customHeight="1" x14ac:dyDescent="0.2">
      <c r="H353" s="46"/>
      <c r="P353" s="46"/>
      <c r="X353" s="46"/>
      <c r="AF353" s="46"/>
      <c r="AN353" s="46"/>
      <c r="AV353" s="46"/>
      <c r="BD353" s="46"/>
      <c r="BL353" s="46"/>
      <c r="BT353" s="46"/>
      <c r="CB353" s="46"/>
      <c r="CJ353" s="46"/>
      <c r="CR353" s="46"/>
    </row>
    <row r="354" spans="8:96" ht="12.75" customHeight="1" x14ac:dyDescent="0.2">
      <c r="H354" s="46"/>
      <c r="P354" s="46"/>
      <c r="X354" s="46"/>
      <c r="AF354" s="46"/>
      <c r="AN354" s="46"/>
      <c r="AV354" s="46"/>
      <c r="BD354" s="46"/>
      <c r="BL354" s="46"/>
      <c r="BT354" s="46"/>
      <c r="CB354" s="46"/>
      <c r="CJ354" s="46"/>
      <c r="CR354" s="46"/>
    </row>
    <row r="355" spans="8:96" ht="12.75" customHeight="1" x14ac:dyDescent="0.2">
      <c r="H355" s="46"/>
      <c r="P355" s="46"/>
      <c r="X355" s="46"/>
      <c r="AF355" s="46"/>
      <c r="AN355" s="46"/>
      <c r="AV355" s="46"/>
      <c r="BD355" s="46"/>
      <c r="BL355" s="46"/>
      <c r="BT355" s="46"/>
      <c r="CB355" s="46"/>
      <c r="CJ355" s="46"/>
      <c r="CR355" s="46"/>
    </row>
    <row r="356" spans="8:96" ht="12.75" customHeight="1" x14ac:dyDescent="0.2">
      <c r="H356" s="46"/>
      <c r="P356" s="46"/>
      <c r="X356" s="46"/>
      <c r="AF356" s="46"/>
      <c r="AN356" s="46"/>
      <c r="AV356" s="46"/>
      <c r="BD356" s="46"/>
      <c r="BL356" s="46"/>
      <c r="BT356" s="46"/>
      <c r="CB356" s="46"/>
      <c r="CJ356" s="46"/>
      <c r="CR356" s="46"/>
    </row>
    <row r="357" spans="8:96" ht="12.75" customHeight="1" x14ac:dyDescent="0.2">
      <c r="H357" s="46"/>
      <c r="P357" s="46"/>
      <c r="X357" s="46"/>
      <c r="AF357" s="46"/>
      <c r="AN357" s="46"/>
      <c r="AV357" s="46"/>
      <c r="BD357" s="46"/>
      <c r="BL357" s="46"/>
      <c r="BT357" s="46"/>
      <c r="CB357" s="46"/>
      <c r="CJ357" s="46"/>
      <c r="CR357" s="46"/>
    </row>
    <row r="358" spans="8:96" ht="12.75" customHeight="1" x14ac:dyDescent="0.2">
      <c r="H358" s="46"/>
      <c r="P358" s="46"/>
      <c r="X358" s="46"/>
      <c r="AF358" s="46"/>
      <c r="AN358" s="46"/>
      <c r="AV358" s="46"/>
      <c r="BD358" s="46"/>
      <c r="BL358" s="46"/>
      <c r="BT358" s="46"/>
      <c r="CB358" s="46"/>
      <c r="CJ358" s="46"/>
      <c r="CR358" s="46"/>
    </row>
    <row r="359" spans="8:96" ht="12.75" customHeight="1" x14ac:dyDescent="0.2">
      <c r="H359" s="46"/>
      <c r="P359" s="46"/>
      <c r="X359" s="46"/>
      <c r="AF359" s="46"/>
      <c r="AN359" s="46"/>
      <c r="AV359" s="46"/>
      <c r="BD359" s="46"/>
      <c r="BL359" s="46"/>
      <c r="BT359" s="46"/>
      <c r="CB359" s="46"/>
      <c r="CJ359" s="46"/>
      <c r="CR359" s="46"/>
    </row>
    <row r="360" spans="8:96" ht="12.75" customHeight="1" x14ac:dyDescent="0.2">
      <c r="H360" s="46"/>
      <c r="P360" s="46"/>
      <c r="X360" s="46"/>
      <c r="AF360" s="46"/>
      <c r="AN360" s="46"/>
      <c r="AV360" s="46"/>
      <c r="BD360" s="46"/>
      <c r="BL360" s="46"/>
      <c r="BT360" s="46"/>
      <c r="CB360" s="46"/>
      <c r="CJ360" s="46"/>
      <c r="CR360" s="46"/>
    </row>
    <row r="361" spans="8:96" ht="12.75" customHeight="1" x14ac:dyDescent="0.2">
      <c r="H361" s="46"/>
      <c r="P361" s="46"/>
      <c r="X361" s="46"/>
      <c r="AF361" s="46"/>
      <c r="AN361" s="46"/>
      <c r="AV361" s="46"/>
      <c r="BD361" s="46"/>
      <c r="BL361" s="46"/>
      <c r="BT361" s="46"/>
      <c r="CB361" s="46"/>
      <c r="CJ361" s="46"/>
      <c r="CR361" s="46"/>
    </row>
    <row r="362" spans="8:96" ht="12.75" customHeight="1" x14ac:dyDescent="0.2">
      <c r="H362" s="46"/>
      <c r="P362" s="46"/>
      <c r="X362" s="46"/>
      <c r="AF362" s="46"/>
      <c r="AN362" s="46"/>
      <c r="AV362" s="46"/>
      <c r="BD362" s="46"/>
      <c r="BL362" s="46"/>
      <c r="BT362" s="46"/>
      <c r="CB362" s="46"/>
      <c r="CJ362" s="46"/>
      <c r="CR362" s="46"/>
    </row>
    <row r="363" spans="8:96" ht="12.75" customHeight="1" x14ac:dyDescent="0.2">
      <c r="H363" s="46"/>
      <c r="P363" s="46"/>
      <c r="X363" s="46"/>
      <c r="AF363" s="46"/>
      <c r="AN363" s="46"/>
      <c r="AV363" s="46"/>
      <c r="BD363" s="46"/>
      <c r="BL363" s="46"/>
      <c r="BT363" s="46"/>
      <c r="CB363" s="46"/>
      <c r="CJ363" s="46"/>
      <c r="CR363" s="46"/>
    </row>
    <row r="364" spans="8:96" ht="12.75" customHeight="1" x14ac:dyDescent="0.2">
      <c r="H364" s="46"/>
      <c r="P364" s="46"/>
      <c r="X364" s="46"/>
      <c r="AF364" s="46"/>
      <c r="AN364" s="46"/>
      <c r="AV364" s="46"/>
      <c r="BD364" s="46"/>
      <c r="BL364" s="46"/>
      <c r="BT364" s="46"/>
      <c r="CB364" s="46"/>
      <c r="CJ364" s="46"/>
      <c r="CR364" s="46"/>
    </row>
    <row r="365" spans="8:96" ht="12.75" customHeight="1" x14ac:dyDescent="0.2">
      <c r="H365" s="46"/>
      <c r="P365" s="46"/>
      <c r="X365" s="46"/>
      <c r="AF365" s="46"/>
      <c r="AN365" s="46"/>
      <c r="AV365" s="46"/>
      <c r="BD365" s="46"/>
      <c r="BL365" s="46"/>
      <c r="BT365" s="46"/>
      <c r="CB365" s="46"/>
      <c r="CJ365" s="46"/>
      <c r="CR365" s="46"/>
    </row>
    <row r="366" spans="8:96" ht="12.75" customHeight="1" x14ac:dyDescent="0.2">
      <c r="H366" s="46"/>
      <c r="P366" s="46"/>
      <c r="X366" s="46"/>
      <c r="AF366" s="46"/>
      <c r="AN366" s="46"/>
      <c r="AV366" s="46"/>
      <c r="BD366" s="46"/>
      <c r="BL366" s="46"/>
      <c r="BT366" s="46"/>
      <c r="CB366" s="46"/>
      <c r="CJ366" s="46"/>
      <c r="CR366" s="46"/>
    </row>
    <row r="367" spans="8:96" ht="12.75" customHeight="1" x14ac:dyDescent="0.2">
      <c r="H367" s="46"/>
      <c r="P367" s="46"/>
      <c r="X367" s="46"/>
      <c r="AF367" s="46"/>
      <c r="AN367" s="46"/>
      <c r="AV367" s="46"/>
      <c r="BD367" s="46"/>
      <c r="BL367" s="46"/>
      <c r="BT367" s="46"/>
      <c r="CB367" s="46"/>
      <c r="CJ367" s="46"/>
      <c r="CR367" s="46"/>
    </row>
    <row r="368" spans="8:96" ht="12.75" customHeight="1" x14ac:dyDescent="0.2">
      <c r="H368" s="46"/>
      <c r="P368" s="46"/>
      <c r="X368" s="46"/>
      <c r="AF368" s="46"/>
      <c r="AN368" s="46"/>
      <c r="AV368" s="46"/>
      <c r="BD368" s="46"/>
      <c r="BL368" s="46"/>
      <c r="BT368" s="46"/>
      <c r="CB368" s="46"/>
      <c r="CJ368" s="46"/>
      <c r="CR368" s="46"/>
    </row>
    <row r="369" spans="8:96" ht="12.75" customHeight="1" x14ac:dyDescent="0.2">
      <c r="H369" s="46"/>
      <c r="P369" s="46"/>
      <c r="X369" s="46"/>
      <c r="AF369" s="46"/>
      <c r="AN369" s="46"/>
      <c r="AV369" s="46"/>
      <c r="BD369" s="46"/>
      <c r="BL369" s="46"/>
      <c r="BT369" s="46"/>
      <c r="CB369" s="46"/>
      <c r="CJ369" s="46"/>
      <c r="CR369" s="46"/>
    </row>
    <row r="370" spans="8:96" ht="12.75" customHeight="1" x14ac:dyDescent="0.2">
      <c r="H370" s="46"/>
      <c r="P370" s="46"/>
      <c r="X370" s="46"/>
      <c r="AF370" s="46"/>
      <c r="AN370" s="46"/>
      <c r="AV370" s="46"/>
      <c r="BD370" s="46"/>
      <c r="BL370" s="46"/>
      <c r="BT370" s="46"/>
      <c r="CB370" s="46"/>
      <c r="CJ370" s="46"/>
      <c r="CR370" s="46"/>
    </row>
    <row r="371" spans="8:96" ht="12.75" customHeight="1" x14ac:dyDescent="0.2">
      <c r="H371" s="46"/>
      <c r="P371" s="46"/>
      <c r="X371" s="46"/>
      <c r="AF371" s="46"/>
      <c r="AN371" s="46"/>
      <c r="AV371" s="46"/>
      <c r="BD371" s="46"/>
      <c r="BL371" s="46"/>
      <c r="BT371" s="46"/>
      <c r="CB371" s="46"/>
      <c r="CJ371" s="46"/>
      <c r="CR371" s="46"/>
    </row>
    <row r="372" spans="8:96" ht="12.75" customHeight="1" x14ac:dyDescent="0.2">
      <c r="H372" s="46"/>
      <c r="P372" s="46"/>
      <c r="X372" s="46"/>
      <c r="AF372" s="46"/>
      <c r="AN372" s="46"/>
      <c r="AV372" s="46"/>
      <c r="BD372" s="46"/>
      <c r="BL372" s="46"/>
      <c r="BT372" s="46"/>
      <c r="CB372" s="46"/>
      <c r="CJ372" s="46"/>
      <c r="CR372" s="46"/>
    </row>
    <row r="373" spans="8:96" ht="12.75" customHeight="1" x14ac:dyDescent="0.2">
      <c r="H373" s="46"/>
      <c r="P373" s="46"/>
      <c r="X373" s="46"/>
      <c r="AF373" s="46"/>
      <c r="AN373" s="46"/>
      <c r="AV373" s="46"/>
      <c r="BD373" s="46"/>
      <c r="BL373" s="46"/>
      <c r="BT373" s="46"/>
      <c r="CB373" s="46"/>
      <c r="CJ373" s="46"/>
      <c r="CR373" s="46"/>
    </row>
    <row r="374" spans="8:96" ht="12.75" customHeight="1" x14ac:dyDescent="0.2">
      <c r="H374" s="46"/>
      <c r="P374" s="46"/>
      <c r="X374" s="46"/>
      <c r="AF374" s="46"/>
      <c r="AN374" s="46"/>
      <c r="AV374" s="46"/>
      <c r="BD374" s="46"/>
      <c r="BL374" s="46"/>
      <c r="BT374" s="46"/>
      <c r="CB374" s="46"/>
      <c r="CJ374" s="46"/>
      <c r="CR374" s="46"/>
    </row>
    <row r="375" spans="8:96" ht="12.75" customHeight="1" x14ac:dyDescent="0.2">
      <c r="H375" s="46"/>
      <c r="P375" s="46"/>
      <c r="X375" s="46"/>
      <c r="AF375" s="46"/>
      <c r="AN375" s="46"/>
      <c r="AV375" s="46"/>
      <c r="BD375" s="46"/>
      <c r="BL375" s="46"/>
      <c r="BT375" s="46"/>
      <c r="CB375" s="46"/>
      <c r="CJ375" s="46"/>
      <c r="CR375" s="46"/>
    </row>
    <row r="376" spans="8:96" ht="12.75" customHeight="1" x14ac:dyDescent="0.2">
      <c r="H376" s="46"/>
      <c r="P376" s="46"/>
      <c r="X376" s="46"/>
      <c r="AF376" s="46"/>
      <c r="AN376" s="46"/>
      <c r="AV376" s="46"/>
      <c r="BD376" s="46"/>
      <c r="BL376" s="46"/>
      <c r="BT376" s="46"/>
      <c r="CB376" s="46"/>
      <c r="CJ376" s="46"/>
      <c r="CR376" s="46"/>
    </row>
    <row r="377" spans="8:96" ht="12.75" customHeight="1" x14ac:dyDescent="0.2">
      <c r="H377" s="46"/>
      <c r="P377" s="46"/>
      <c r="X377" s="46"/>
      <c r="AF377" s="46"/>
      <c r="AN377" s="46"/>
      <c r="AV377" s="46"/>
      <c r="BD377" s="46"/>
      <c r="BL377" s="46"/>
      <c r="BT377" s="46"/>
      <c r="CB377" s="46"/>
      <c r="CJ377" s="46"/>
      <c r="CR377" s="46"/>
    </row>
    <row r="378" spans="8:96" ht="12.75" customHeight="1" x14ac:dyDescent="0.2">
      <c r="H378" s="46"/>
      <c r="P378" s="46"/>
      <c r="X378" s="46"/>
      <c r="AF378" s="46"/>
      <c r="AN378" s="46"/>
      <c r="AV378" s="46"/>
      <c r="BD378" s="46"/>
      <c r="BL378" s="46"/>
      <c r="BT378" s="46"/>
      <c r="CB378" s="46"/>
      <c r="CJ378" s="46"/>
      <c r="CR378" s="46"/>
    </row>
    <row r="379" spans="8:96" ht="12.75" customHeight="1" x14ac:dyDescent="0.2">
      <c r="H379" s="46"/>
      <c r="P379" s="46"/>
      <c r="X379" s="46"/>
      <c r="AF379" s="46"/>
      <c r="AN379" s="46"/>
      <c r="AV379" s="46"/>
      <c r="BD379" s="46"/>
      <c r="BL379" s="46"/>
      <c r="BT379" s="46"/>
      <c r="CB379" s="46"/>
      <c r="CJ379" s="46"/>
      <c r="CR379" s="46"/>
    </row>
    <row r="380" spans="8:96" ht="12.75" customHeight="1" x14ac:dyDescent="0.2">
      <c r="H380" s="46"/>
      <c r="P380" s="46"/>
      <c r="X380" s="46"/>
      <c r="AF380" s="46"/>
      <c r="AN380" s="46"/>
      <c r="AV380" s="46"/>
      <c r="BD380" s="46"/>
      <c r="BL380" s="46"/>
      <c r="BT380" s="46"/>
      <c r="CB380" s="46"/>
      <c r="CJ380" s="46"/>
      <c r="CR380" s="46"/>
    </row>
    <row r="381" spans="8:96" ht="12.75" customHeight="1" x14ac:dyDescent="0.2">
      <c r="H381" s="46"/>
      <c r="P381" s="46"/>
      <c r="X381" s="46"/>
      <c r="AF381" s="46"/>
      <c r="AN381" s="46"/>
      <c r="AV381" s="46"/>
      <c r="BD381" s="46"/>
      <c r="BL381" s="46"/>
      <c r="BT381" s="46"/>
      <c r="CB381" s="46"/>
      <c r="CJ381" s="46"/>
      <c r="CR381" s="46"/>
    </row>
    <row r="382" spans="8:96" ht="12.75" customHeight="1" x14ac:dyDescent="0.2">
      <c r="H382" s="46"/>
      <c r="P382" s="46"/>
      <c r="X382" s="46"/>
      <c r="AF382" s="46"/>
      <c r="AN382" s="46"/>
      <c r="AV382" s="46"/>
      <c r="BD382" s="46"/>
      <c r="BL382" s="46"/>
      <c r="BT382" s="46"/>
      <c r="CB382" s="46"/>
      <c r="CJ382" s="46"/>
      <c r="CR382" s="46"/>
    </row>
    <row r="383" spans="8:96" ht="12.75" customHeight="1" x14ac:dyDescent="0.2">
      <c r="H383" s="46"/>
      <c r="P383" s="46"/>
      <c r="X383" s="46"/>
      <c r="AF383" s="46"/>
      <c r="AN383" s="46"/>
      <c r="AV383" s="46"/>
      <c r="BD383" s="46"/>
      <c r="BL383" s="46"/>
      <c r="BT383" s="46"/>
      <c r="CB383" s="46"/>
      <c r="CJ383" s="46"/>
      <c r="CR383" s="46"/>
    </row>
    <row r="384" spans="8:96" ht="12.75" customHeight="1" x14ac:dyDescent="0.2">
      <c r="H384" s="46"/>
      <c r="P384" s="46"/>
      <c r="X384" s="46"/>
      <c r="AF384" s="46"/>
      <c r="AN384" s="46"/>
      <c r="AV384" s="46"/>
      <c r="BD384" s="46"/>
      <c r="BL384" s="46"/>
      <c r="BT384" s="46"/>
      <c r="CB384" s="46"/>
      <c r="CJ384" s="46"/>
      <c r="CR384" s="46"/>
    </row>
    <row r="385" spans="8:96" ht="12.75" customHeight="1" x14ac:dyDescent="0.2">
      <c r="H385" s="46"/>
      <c r="P385" s="46"/>
      <c r="X385" s="46"/>
      <c r="AF385" s="46"/>
      <c r="AN385" s="46"/>
      <c r="AV385" s="46"/>
      <c r="BD385" s="46"/>
      <c r="BL385" s="46"/>
      <c r="BT385" s="46"/>
      <c r="CB385" s="46"/>
      <c r="CJ385" s="46"/>
      <c r="CR385" s="46"/>
    </row>
    <row r="386" spans="8:96" ht="12.75" customHeight="1" x14ac:dyDescent="0.2">
      <c r="H386" s="46"/>
      <c r="P386" s="46"/>
      <c r="X386" s="46"/>
      <c r="AF386" s="46"/>
      <c r="AN386" s="46"/>
      <c r="AV386" s="46"/>
      <c r="BD386" s="46"/>
      <c r="BL386" s="46"/>
      <c r="BT386" s="46"/>
      <c r="CB386" s="46"/>
      <c r="CJ386" s="46"/>
      <c r="CR386" s="46"/>
    </row>
    <row r="387" spans="8:96" ht="12.75" customHeight="1" x14ac:dyDescent="0.2">
      <c r="H387" s="46"/>
      <c r="P387" s="46"/>
      <c r="X387" s="46"/>
      <c r="AF387" s="46"/>
      <c r="AN387" s="46"/>
      <c r="AV387" s="46"/>
      <c r="BD387" s="46"/>
      <c r="BL387" s="46"/>
      <c r="BT387" s="46"/>
      <c r="CB387" s="46"/>
      <c r="CJ387" s="46"/>
      <c r="CR387" s="46"/>
    </row>
    <row r="388" spans="8:96" ht="12.75" customHeight="1" x14ac:dyDescent="0.2">
      <c r="H388" s="46"/>
      <c r="P388" s="46"/>
      <c r="X388" s="46"/>
      <c r="AF388" s="46"/>
      <c r="AN388" s="46"/>
      <c r="AV388" s="46"/>
      <c r="BD388" s="46"/>
      <c r="BL388" s="46"/>
      <c r="BT388" s="46"/>
      <c r="CB388" s="46"/>
      <c r="CJ388" s="46"/>
      <c r="CR388" s="46"/>
    </row>
    <row r="389" spans="8:96" ht="12.75" customHeight="1" x14ac:dyDescent="0.2">
      <c r="H389" s="46"/>
      <c r="P389" s="46"/>
      <c r="X389" s="46"/>
      <c r="AF389" s="46"/>
      <c r="AN389" s="46"/>
      <c r="AV389" s="46"/>
      <c r="BD389" s="46"/>
      <c r="BL389" s="46"/>
      <c r="BT389" s="46"/>
      <c r="CB389" s="46"/>
      <c r="CJ389" s="46"/>
      <c r="CR389" s="46"/>
    </row>
    <row r="390" spans="8:96" ht="12.75" customHeight="1" x14ac:dyDescent="0.2">
      <c r="H390" s="46"/>
      <c r="P390" s="46"/>
      <c r="X390" s="46"/>
      <c r="AF390" s="46"/>
      <c r="AN390" s="46"/>
      <c r="AV390" s="46"/>
      <c r="BD390" s="46"/>
      <c r="BL390" s="46"/>
      <c r="BT390" s="46"/>
      <c r="CB390" s="46"/>
      <c r="CJ390" s="46"/>
      <c r="CR390" s="46"/>
    </row>
    <row r="391" spans="8:96" ht="12.75" customHeight="1" x14ac:dyDescent="0.2">
      <c r="H391" s="46"/>
      <c r="P391" s="46"/>
      <c r="X391" s="46"/>
      <c r="AF391" s="46"/>
      <c r="AN391" s="46"/>
      <c r="AV391" s="46"/>
      <c r="BD391" s="46"/>
      <c r="BL391" s="46"/>
      <c r="BT391" s="46"/>
      <c r="CB391" s="46"/>
      <c r="CJ391" s="46"/>
      <c r="CR391" s="46"/>
    </row>
    <row r="392" spans="8:96" ht="12.75" customHeight="1" x14ac:dyDescent="0.2">
      <c r="H392" s="46"/>
      <c r="P392" s="46"/>
      <c r="X392" s="46"/>
      <c r="AF392" s="46"/>
      <c r="AN392" s="46"/>
      <c r="AV392" s="46"/>
      <c r="BD392" s="46"/>
      <c r="BL392" s="46"/>
      <c r="BT392" s="46"/>
      <c r="CB392" s="46"/>
      <c r="CJ392" s="46"/>
      <c r="CR392" s="46"/>
    </row>
    <row r="393" spans="8:96" ht="12.75" customHeight="1" x14ac:dyDescent="0.2">
      <c r="H393" s="46"/>
      <c r="P393" s="46"/>
      <c r="X393" s="46"/>
      <c r="AF393" s="46"/>
      <c r="AN393" s="46"/>
      <c r="AV393" s="46"/>
      <c r="BD393" s="46"/>
      <c r="BL393" s="46"/>
      <c r="BT393" s="46"/>
      <c r="CB393" s="46"/>
      <c r="CJ393" s="46"/>
      <c r="CR393" s="46"/>
    </row>
    <row r="394" spans="8:96" ht="12.75" customHeight="1" x14ac:dyDescent="0.2">
      <c r="H394" s="46"/>
      <c r="P394" s="46"/>
      <c r="X394" s="46"/>
      <c r="AF394" s="46"/>
      <c r="AN394" s="46"/>
      <c r="AV394" s="46"/>
      <c r="BD394" s="46"/>
      <c r="BL394" s="46"/>
      <c r="BT394" s="46"/>
      <c r="CB394" s="46"/>
      <c r="CJ394" s="46"/>
      <c r="CR394" s="46"/>
    </row>
    <row r="395" spans="8:96" ht="12.75" customHeight="1" x14ac:dyDescent="0.2">
      <c r="H395" s="46"/>
      <c r="P395" s="46"/>
      <c r="X395" s="46"/>
      <c r="AF395" s="46"/>
      <c r="AN395" s="46"/>
      <c r="AV395" s="46"/>
      <c r="BD395" s="46"/>
      <c r="BL395" s="46"/>
      <c r="BT395" s="46"/>
      <c r="CB395" s="46"/>
      <c r="CJ395" s="46"/>
      <c r="CR395" s="46"/>
    </row>
    <row r="396" spans="8:96" ht="12.75" customHeight="1" x14ac:dyDescent="0.2">
      <c r="H396" s="46"/>
      <c r="P396" s="46"/>
      <c r="X396" s="46"/>
      <c r="AF396" s="46"/>
      <c r="AN396" s="46"/>
      <c r="AV396" s="46"/>
      <c r="BD396" s="46"/>
      <c r="BL396" s="46"/>
      <c r="BT396" s="46"/>
      <c r="CB396" s="46"/>
      <c r="CJ396" s="46"/>
      <c r="CR396" s="46"/>
    </row>
    <row r="397" spans="8:96" ht="12.75" customHeight="1" x14ac:dyDescent="0.2">
      <c r="H397" s="46"/>
      <c r="P397" s="46"/>
      <c r="X397" s="46"/>
      <c r="AF397" s="46"/>
      <c r="AN397" s="46"/>
      <c r="AV397" s="46"/>
      <c r="BD397" s="46"/>
      <c r="BL397" s="46"/>
      <c r="BT397" s="46"/>
      <c r="CB397" s="46"/>
      <c r="CJ397" s="46"/>
      <c r="CR397" s="46"/>
    </row>
    <row r="398" spans="8:96" ht="12.75" customHeight="1" x14ac:dyDescent="0.2">
      <c r="H398" s="46"/>
      <c r="P398" s="46"/>
      <c r="X398" s="46"/>
      <c r="AF398" s="46"/>
      <c r="AN398" s="46"/>
      <c r="AV398" s="46"/>
      <c r="BD398" s="46"/>
      <c r="BL398" s="46"/>
      <c r="BT398" s="46"/>
      <c r="CB398" s="46"/>
      <c r="CJ398" s="46"/>
      <c r="CR398" s="46"/>
    </row>
    <row r="399" spans="8:96" ht="12.75" customHeight="1" x14ac:dyDescent="0.2">
      <c r="H399" s="46"/>
      <c r="P399" s="46"/>
      <c r="X399" s="46"/>
      <c r="AF399" s="46"/>
      <c r="AN399" s="46"/>
      <c r="AV399" s="46"/>
      <c r="BD399" s="46"/>
      <c r="BL399" s="46"/>
      <c r="BT399" s="46"/>
      <c r="CB399" s="46"/>
      <c r="CJ399" s="46"/>
      <c r="CR399" s="46"/>
    </row>
    <row r="400" spans="8:96" ht="12.75" customHeight="1" x14ac:dyDescent="0.2">
      <c r="H400" s="46"/>
      <c r="P400" s="46"/>
      <c r="X400" s="46"/>
      <c r="AF400" s="46"/>
      <c r="AN400" s="46"/>
      <c r="AV400" s="46"/>
      <c r="BD400" s="46"/>
      <c r="BL400" s="46"/>
      <c r="BT400" s="46"/>
      <c r="CB400" s="46"/>
      <c r="CJ400" s="46"/>
      <c r="CR400" s="46"/>
    </row>
    <row r="401" spans="8:96" ht="12.75" customHeight="1" x14ac:dyDescent="0.2">
      <c r="H401" s="46"/>
      <c r="P401" s="46"/>
      <c r="X401" s="46"/>
      <c r="AF401" s="46"/>
      <c r="AN401" s="46"/>
      <c r="AV401" s="46"/>
      <c r="BD401" s="46"/>
      <c r="BL401" s="46"/>
      <c r="BT401" s="46"/>
      <c r="CB401" s="46"/>
      <c r="CJ401" s="46"/>
      <c r="CR401" s="46"/>
    </row>
    <row r="402" spans="8:96" ht="12.75" customHeight="1" x14ac:dyDescent="0.2">
      <c r="H402" s="46"/>
      <c r="P402" s="46"/>
      <c r="X402" s="46"/>
      <c r="AF402" s="46"/>
      <c r="AN402" s="46"/>
      <c r="AV402" s="46"/>
      <c r="BD402" s="46"/>
      <c r="BL402" s="46"/>
      <c r="BT402" s="46"/>
      <c r="CB402" s="46"/>
      <c r="CJ402" s="46"/>
      <c r="CR402" s="46"/>
    </row>
    <row r="403" spans="8:96" ht="12.75" customHeight="1" x14ac:dyDescent="0.2">
      <c r="H403" s="46"/>
      <c r="P403" s="46"/>
      <c r="X403" s="46"/>
      <c r="AF403" s="46"/>
      <c r="AN403" s="46"/>
      <c r="AV403" s="46"/>
      <c r="BD403" s="46"/>
      <c r="BL403" s="46"/>
      <c r="BT403" s="46"/>
      <c r="CB403" s="46"/>
      <c r="CJ403" s="46"/>
      <c r="CR403" s="46"/>
    </row>
    <row r="404" spans="8:96" ht="12.75" customHeight="1" x14ac:dyDescent="0.2">
      <c r="H404" s="46"/>
      <c r="P404" s="46"/>
      <c r="X404" s="46"/>
      <c r="AF404" s="46"/>
      <c r="AN404" s="46"/>
      <c r="AV404" s="46"/>
      <c r="BD404" s="46"/>
      <c r="BL404" s="46"/>
      <c r="BT404" s="46"/>
      <c r="CB404" s="46"/>
      <c r="CJ404" s="46"/>
      <c r="CR404" s="46"/>
    </row>
    <row r="405" spans="8:96" ht="12.75" customHeight="1" x14ac:dyDescent="0.2">
      <c r="H405" s="46"/>
      <c r="P405" s="46"/>
      <c r="X405" s="46"/>
      <c r="AF405" s="46"/>
      <c r="AN405" s="46"/>
      <c r="AV405" s="46"/>
      <c r="BD405" s="46"/>
      <c r="BL405" s="46"/>
      <c r="BT405" s="46"/>
      <c r="CB405" s="46"/>
      <c r="CJ405" s="46"/>
      <c r="CR405" s="46"/>
    </row>
    <row r="406" spans="8:96" ht="12.75" customHeight="1" x14ac:dyDescent="0.2">
      <c r="H406" s="46"/>
      <c r="P406" s="46"/>
      <c r="X406" s="46"/>
      <c r="AF406" s="46"/>
      <c r="AN406" s="46"/>
      <c r="AV406" s="46"/>
      <c r="BD406" s="46"/>
      <c r="BL406" s="46"/>
      <c r="BT406" s="46"/>
      <c r="CB406" s="46"/>
      <c r="CJ406" s="46"/>
      <c r="CR406" s="46"/>
    </row>
    <row r="407" spans="8:96" ht="12.75" customHeight="1" x14ac:dyDescent="0.2">
      <c r="H407" s="46"/>
      <c r="P407" s="46"/>
      <c r="X407" s="46"/>
      <c r="AF407" s="46"/>
      <c r="AN407" s="46"/>
      <c r="AV407" s="46"/>
      <c r="BD407" s="46"/>
      <c r="BL407" s="46"/>
      <c r="BT407" s="46"/>
      <c r="CB407" s="46"/>
      <c r="CJ407" s="46"/>
      <c r="CR407" s="46"/>
    </row>
    <row r="408" spans="8:96" ht="12.75" customHeight="1" x14ac:dyDescent="0.2">
      <c r="H408" s="46"/>
      <c r="P408" s="46"/>
      <c r="X408" s="46"/>
      <c r="AF408" s="46"/>
      <c r="AN408" s="46"/>
      <c r="AV408" s="46"/>
      <c r="BD408" s="46"/>
      <c r="BL408" s="46"/>
      <c r="BT408" s="46"/>
      <c r="CB408" s="46"/>
      <c r="CJ408" s="46"/>
      <c r="CR408" s="46"/>
    </row>
    <row r="409" spans="8:96" ht="12.75" customHeight="1" x14ac:dyDescent="0.2">
      <c r="H409" s="46"/>
      <c r="P409" s="46"/>
      <c r="X409" s="46"/>
      <c r="AF409" s="46"/>
      <c r="AN409" s="46"/>
      <c r="AV409" s="46"/>
      <c r="BD409" s="46"/>
      <c r="BL409" s="46"/>
      <c r="BT409" s="46"/>
      <c r="CB409" s="46"/>
      <c r="CJ409" s="46"/>
      <c r="CR409" s="46"/>
    </row>
    <row r="410" spans="8:96" ht="12.75" customHeight="1" x14ac:dyDescent="0.2">
      <c r="H410" s="46"/>
      <c r="P410" s="46"/>
      <c r="X410" s="46"/>
      <c r="AF410" s="46"/>
      <c r="AN410" s="46"/>
      <c r="AV410" s="46"/>
      <c r="BD410" s="46"/>
      <c r="BL410" s="46"/>
      <c r="BT410" s="46"/>
      <c r="CB410" s="46"/>
      <c r="CJ410" s="46"/>
      <c r="CR410" s="46"/>
    </row>
    <row r="411" spans="8:96" ht="12.75" customHeight="1" x14ac:dyDescent="0.2">
      <c r="H411" s="46"/>
      <c r="P411" s="46"/>
      <c r="X411" s="46"/>
      <c r="AF411" s="46"/>
      <c r="AN411" s="46"/>
      <c r="AV411" s="46"/>
      <c r="BD411" s="46"/>
      <c r="BL411" s="46"/>
      <c r="BT411" s="46"/>
      <c r="CB411" s="46"/>
      <c r="CJ411" s="46"/>
      <c r="CR411" s="46"/>
    </row>
    <row r="412" spans="8:96" ht="12.75" customHeight="1" x14ac:dyDescent="0.2">
      <c r="H412" s="46"/>
      <c r="P412" s="46"/>
      <c r="X412" s="46"/>
      <c r="AF412" s="46"/>
      <c r="AN412" s="46"/>
      <c r="AV412" s="46"/>
      <c r="BD412" s="46"/>
      <c r="BL412" s="46"/>
      <c r="BT412" s="46"/>
      <c r="CB412" s="46"/>
      <c r="CJ412" s="46"/>
      <c r="CR412" s="46"/>
    </row>
    <row r="413" spans="8:96" ht="12.75" customHeight="1" x14ac:dyDescent="0.2">
      <c r="H413" s="46"/>
      <c r="P413" s="46"/>
      <c r="X413" s="46"/>
      <c r="AF413" s="46"/>
      <c r="AN413" s="46"/>
      <c r="AV413" s="46"/>
      <c r="BD413" s="46"/>
      <c r="BL413" s="46"/>
      <c r="BT413" s="46"/>
      <c r="CB413" s="46"/>
      <c r="CJ413" s="46"/>
      <c r="CR413" s="46"/>
    </row>
    <row r="414" spans="8:96" ht="12.75" customHeight="1" x14ac:dyDescent="0.2">
      <c r="H414" s="46"/>
      <c r="P414" s="46"/>
      <c r="X414" s="46"/>
      <c r="AF414" s="46"/>
      <c r="AN414" s="46"/>
      <c r="AV414" s="46"/>
      <c r="BD414" s="46"/>
      <c r="BL414" s="46"/>
      <c r="BT414" s="46"/>
      <c r="CB414" s="46"/>
      <c r="CJ414" s="46"/>
      <c r="CR414" s="46"/>
    </row>
    <row r="415" spans="8:96" ht="12.75" customHeight="1" x14ac:dyDescent="0.2">
      <c r="H415" s="46"/>
      <c r="P415" s="46"/>
      <c r="X415" s="46"/>
      <c r="AF415" s="46"/>
      <c r="AN415" s="46"/>
      <c r="AV415" s="46"/>
      <c r="BD415" s="46"/>
      <c r="BL415" s="46"/>
      <c r="BT415" s="46"/>
      <c r="CB415" s="46"/>
      <c r="CJ415" s="46"/>
      <c r="CR415" s="46"/>
    </row>
    <row r="416" spans="8:96" ht="12.75" customHeight="1" x14ac:dyDescent="0.2">
      <c r="H416" s="46"/>
      <c r="P416" s="46"/>
      <c r="X416" s="46"/>
      <c r="AF416" s="46"/>
      <c r="AN416" s="46"/>
      <c r="AV416" s="46"/>
      <c r="BD416" s="46"/>
      <c r="BL416" s="46"/>
      <c r="BT416" s="46"/>
      <c r="CB416" s="46"/>
      <c r="CJ416" s="46"/>
      <c r="CR416" s="46"/>
    </row>
    <row r="417" spans="8:96" ht="12.75" customHeight="1" x14ac:dyDescent="0.2">
      <c r="H417" s="46"/>
      <c r="P417" s="46"/>
      <c r="X417" s="46"/>
      <c r="AF417" s="46"/>
      <c r="AN417" s="46"/>
      <c r="AV417" s="46"/>
      <c r="BD417" s="46"/>
      <c r="BL417" s="46"/>
      <c r="BT417" s="46"/>
      <c r="CB417" s="46"/>
      <c r="CJ417" s="46"/>
      <c r="CR417" s="46"/>
    </row>
    <row r="418" spans="8:96" ht="12.75" customHeight="1" x14ac:dyDescent="0.2">
      <c r="H418" s="46"/>
      <c r="P418" s="46"/>
      <c r="X418" s="46"/>
      <c r="AF418" s="46"/>
      <c r="AN418" s="46"/>
      <c r="AV418" s="46"/>
      <c r="BD418" s="46"/>
      <c r="BL418" s="46"/>
      <c r="BT418" s="46"/>
      <c r="CB418" s="46"/>
      <c r="CJ418" s="46"/>
      <c r="CR418" s="46"/>
    </row>
    <row r="419" spans="8:96" ht="12.75" customHeight="1" x14ac:dyDescent="0.2">
      <c r="H419" s="46"/>
      <c r="P419" s="46"/>
      <c r="X419" s="46"/>
      <c r="AF419" s="46"/>
      <c r="AN419" s="46"/>
      <c r="AV419" s="46"/>
      <c r="BD419" s="46"/>
      <c r="BL419" s="46"/>
      <c r="BT419" s="46"/>
      <c r="CB419" s="46"/>
      <c r="CJ419" s="46"/>
      <c r="CR419" s="46"/>
    </row>
    <row r="420" spans="8:96" ht="12.75" customHeight="1" x14ac:dyDescent="0.2">
      <c r="H420" s="46"/>
      <c r="P420" s="46"/>
      <c r="X420" s="46"/>
      <c r="AF420" s="46"/>
      <c r="AN420" s="46"/>
      <c r="AV420" s="46"/>
      <c r="BD420" s="46"/>
      <c r="BL420" s="46"/>
      <c r="BT420" s="46"/>
      <c r="CB420" s="46"/>
      <c r="CJ420" s="46"/>
      <c r="CR420" s="46"/>
    </row>
    <row r="421" spans="8:96" ht="12.75" customHeight="1" x14ac:dyDescent="0.2">
      <c r="H421" s="46"/>
      <c r="P421" s="46"/>
      <c r="X421" s="46"/>
      <c r="AF421" s="46"/>
      <c r="AN421" s="46"/>
      <c r="AV421" s="46"/>
      <c r="BD421" s="46"/>
      <c r="BL421" s="46"/>
      <c r="BT421" s="46"/>
      <c r="CB421" s="46"/>
      <c r="CJ421" s="46"/>
      <c r="CR421" s="46"/>
    </row>
    <row r="422" spans="8:96" ht="12.75" customHeight="1" x14ac:dyDescent="0.2">
      <c r="H422" s="46"/>
      <c r="P422" s="46"/>
      <c r="X422" s="46"/>
      <c r="AF422" s="46"/>
      <c r="AN422" s="46"/>
      <c r="AV422" s="46"/>
      <c r="BD422" s="46"/>
      <c r="BL422" s="46"/>
      <c r="BT422" s="46"/>
      <c r="CB422" s="46"/>
      <c r="CJ422" s="46"/>
      <c r="CR422" s="46"/>
    </row>
    <row r="423" spans="8:96" ht="12.75" customHeight="1" x14ac:dyDescent="0.2">
      <c r="H423" s="46"/>
      <c r="P423" s="46"/>
      <c r="X423" s="46"/>
      <c r="AF423" s="46"/>
      <c r="AN423" s="46"/>
      <c r="AV423" s="46"/>
      <c r="BD423" s="46"/>
      <c r="BL423" s="46"/>
      <c r="BT423" s="46"/>
      <c r="CB423" s="46"/>
      <c r="CJ423" s="46"/>
      <c r="CR423" s="46"/>
    </row>
    <row r="424" spans="8:96" ht="12.75" customHeight="1" x14ac:dyDescent="0.2">
      <c r="H424" s="46"/>
      <c r="P424" s="46"/>
      <c r="X424" s="46"/>
      <c r="AF424" s="46"/>
      <c r="AN424" s="46"/>
      <c r="AV424" s="46"/>
      <c r="BD424" s="46"/>
      <c r="BL424" s="46"/>
      <c r="BT424" s="46"/>
      <c r="CB424" s="46"/>
      <c r="CJ424" s="46"/>
      <c r="CR424" s="46"/>
    </row>
    <row r="425" spans="8:96" ht="12.75" customHeight="1" x14ac:dyDescent="0.2">
      <c r="H425" s="46"/>
      <c r="P425" s="46"/>
      <c r="X425" s="46"/>
      <c r="AF425" s="46"/>
      <c r="AN425" s="46"/>
      <c r="AV425" s="46"/>
      <c r="BD425" s="46"/>
      <c r="BL425" s="46"/>
      <c r="BT425" s="46"/>
      <c r="CB425" s="46"/>
      <c r="CJ425" s="46"/>
      <c r="CR425" s="46"/>
    </row>
    <row r="426" spans="8:96" ht="12.75" customHeight="1" x14ac:dyDescent="0.2">
      <c r="H426" s="46"/>
      <c r="P426" s="46"/>
      <c r="X426" s="46"/>
      <c r="AF426" s="46"/>
      <c r="AN426" s="46"/>
      <c r="AV426" s="46"/>
      <c r="BD426" s="46"/>
      <c r="BL426" s="46"/>
      <c r="BT426" s="46"/>
      <c r="CB426" s="46"/>
      <c r="CJ426" s="46"/>
      <c r="CR426" s="46"/>
    </row>
    <row r="427" spans="8:96" ht="12.75" customHeight="1" x14ac:dyDescent="0.2">
      <c r="H427" s="46"/>
      <c r="P427" s="46"/>
      <c r="X427" s="46"/>
      <c r="AF427" s="46"/>
      <c r="AN427" s="46"/>
      <c r="AV427" s="46"/>
      <c r="BD427" s="46"/>
      <c r="BL427" s="46"/>
      <c r="BT427" s="46"/>
      <c r="CB427" s="46"/>
      <c r="CJ427" s="46"/>
      <c r="CR427" s="46"/>
    </row>
    <row r="428" spans="8:96" ht="12.75" customHeight="1" x14ac:dyDescent="0.2">
      <c r="H428" s="46"/>
      <c r="P428" s="46"/>
      <c r="X428" s="46"/>
      <c r="AF428" s="46"/>
      <c r="AN428" s="46"/>
      <c r="AV428" s="46"/>
      <c r="BD428" s="46"/>
      <c r="BL428" s="46"/>
      <c r="BT428" s="46"/>
      <c r="CB428" s="46"/>
      <c r="CJ428" s="46"/>
      <c r="CR428" s="46"/>
    </row>
    <row r="429" spans="8:96" ht="12.75" customHeight="1" x14ac:dyDescent="0.2">
      <c r="H429" s="46"/>
      <c r="P429" s="46"/>
      <c r="X429" s="46"/>
      <c r="AF429" s="46"/>
      <c r="AN429" s="46"/>
      <c r="AV429" s="46"/>
      <c r="BD429" s="46"/>
      <c r="BL429" s="46"/>
      <c r="BT429" s="46"/>
      <c r="CB429" s="46"/>
      <c r="CJ429" s="46"/>
      <c r="CR429" s="46"/>
    </row>
    <row r="430" spans="8:96" ht="12.75" customHeight="1" x14ac:dyDescent="0.2">
      <c r="H430" s="46"/>
      <c r="P430" s="46"/>
      <c r="X430" s="46"/>
      <c r="AF430" s="46"/>
      <c r="AN430" s="46"/>
      <c r="AV430" s="46"/>
      <c r="BD430" s="46"/>
      <c r="BL430" s="46"/>
      <c r="BT430" s="46"/>
      <c r="CB430" s="46"/>
      <c r="CJ430" s="46"/>
      <c r="CR430" s="46"/>
    </row>
    <row r="431" spans="8:96" ht="12.75" customHeight="1" x14ac:dyDescent="0.2">
      <c r="H431" s="46"/>
      <c r="P431" s="46"/>
      <c r="X431" s="46"/>
      <c r="AF431" s="46"/>
      <c r="AN431" s="46"/>
      <c r="AV431" s="46"/>
      <c r="BD431" s="46"/>
      <c r="BL431" s="46"/>
      <c r="BT431" s="46"/>
      <c r="CB431" s="46"/>
      <c r="CJ431" s="46"/>
      <c r="CR431" s="46"/>
    </row>
    <row r="432" spans="8:96" ht="12.75" customHeight="1" x14ac:dyDescent="0.2">
      <c r="H432" s="46"/>
      <c r="P432" s="46"/>
      <c r="X432" s="46"/>
      <c r="AF432" s="46"/>
      <c r="AN432" s="46"/>
      <c r="AV432" s="46"/>
      <c r="BD432" s="46"/>
      <c r="BL432" s="46"/>
      <c r="BT432" s="46"/>
      <c r="CB432" s="46"/>
      <c r="CJ432" s="46"/>
      <c r="CR432" s="46"/>
    </row>
    <row r="433" spans="8:96" ht="12.75" customHeight="1" x14ac:dyDescent="0.2">
      <c r="H433" s="46"/>
      <c r="P433" s="46"/>
      <c r="X433" s="46"/>
      <c r="AF433" s="46"/>
      <c r="AN433" s="46"/>
      <c r="AV433" s="46"/>
      <c r="BD433" s="46"/>
      <c r="BL433" s="46"/>
      <c r="BT433" s="46"/>
      <c r="CB433" s="46"/>
      <c r="CJ433" s="46"/>
      <c r="CR433" s="46"/>
    </row>
    <row r="434" spans="8:96" ht="12.75" customHeight="1" x14ac:dyDescent="0.2">
      <c r="H434" s="46"/>
      <c r="P434" s="46"/>
      <c r="X434" s="46"/>
      <c r="AF434" s="46"/>
      <c r="AN434" s="46"/>
      <c r="AV434" s="46"/>
      <c r="BD434" s="46"/>
      <c r="BL434" s="46"/>
      <c r="BT434" s="46"/>
      <c r="CB434" s="46"/>
      <c r="CJ434" s="46"/>
      <c r="CR434" s="46"/>
    </row>
    <row r="435" spans="8:96" ht="12.75" customHeight="1" x14ac:dyDescent="0.2">
      <c r="H435" s="46"/>
      <c r="P435" s="46"/>
      <c r="X435" s="46"/>
      <c r="AF435" s="46"/>
      <c r="AN435" s="46"/>
      <c r="AV435" s="46"/>
      <c r="BD435" s="46"/>
      <c r="BL435" s="46"/>
      <c r="BT435" s="46"/>
      <c r="CB435" s="46"/>
      <c r="CJ435" s="46"/>
      <c r="CR435" s="46"/>
    </row>
    <row r="436" spans="8:96" ht="12.75" customHeight="1" x14ac:dyDescent="0.2">
      <c r="H436" s="46"/>
      <c r="P436" s="46"/>
      <c r="X436" s="46"/>
      <c r="AF436" s="46"/>
      <c r="AN436" s="46"/>
      <c r="AV436" s="46"/>
      <c r="BD436" s="46"/>
      <c r="BL436" s="46"/>
      <c r="BT436" s="46"/>
      <c r="CB436" s="46"/>
      <c r="CJ436" s="46"/>
      <c r="CR436" s="46"/>
    </row>
    <row r="437" spans="8:96" ht="12.75" customHeight="1" x14ac:dyDescent="0.2">
      <c r="H437" s="46"/>
      <c r="P437" s="46"/>
      <c r="X437" s="46"/>
      <c r="AF437" s="46"/>
      <c r="AN437" s="46"/>
      <c r="AV437" s="46"/>
      <c r="BD437" s="46"/>
      <c r="BL437" s="46"/>
      <c r="BT437" s="46"/>
      <c r="CB437" s="46"/>
      <c r="CJ437" s="46"/>
      <c r="CR437" s="46"/>
    </row>
    <row r="438" spans="8:96" ht="12.75" customHeight="1" x14ac:dyDescent="0.2">
      <c r="H438" s="46"/>
      <c r="P438" s="46"/>
      <c r="X438" s="46"/>
      <c r="AF438" s="46"/>
      <c r="AN438" s="46"/>
      <c r="AV438" s="46"/>
      <c r="BD438" s="46"/>
      <c r="BL438" s="46"/>
      <c r="BT438" s="46"/>
      <c r="CB438" s="46"/>
      <c r="CJ438" s="46"/>
      <c r="CR438" s="46"/>
    </row>
    <row r="439" spans="8:96" ht="12.75" customHeight="1" x14ac:dyDescent="0.2">
      <c r="H439" s="46"/>
      <c r="P439" s="46"/>
      <c r="X439" s="46"/>
      <c r="AF439" s="46"/>
      <c r="AN439" s="46"/>
      <c r="AV439" s="46"/>
      <c r="BD439" s="46"/>
      <c r="BL439" s="46"/>
      <c r="BT439" s="46"/>
      <c r="CB439" s="46"/>
      <c r="CJ439" s="46"/>
      <c r="CR439" s="46"/>
    </row>
    <row r="440" spans="8:96" ht="12.75" customHeight="1" x14ac:dyDescent="0.2">
      <c r="H440" s="46"/>
      <c r="P440" s="46"/>
      <c r="X440" s="46"/>
      <c r="AF440" s="46"/>
      <c r="AN440" s="46"/>
      <c r="AV440" s="46"/>
      <c r="BD440" s="46"/>
      <c r="BL440" s="46"/>
      <c r="BT440" s="46"/>
      <c r="CB440" s="46"/>
      <c r="CJ440" s="46"/>
      <c r="CR440" s="46"/>
    </row>
    <row r="441" spans="8:96" ht="12.75" customHeight="1" x14ac:dyDescent="0.2">
      <c r="H441" s="46"/>
      <c r="P441" s="46"/>
      <c r="X441" s="46"/>
      <c r="AF441" s="46"/>
      <c r="AN441" s="46"/>
      <c r="AV441" s="46"/>
      <c r="BD441" s="46"/>
      <c r="BL441" s="46"/>
      <c r="BT441" s="46"/>
      <c r="CB441" s="46"/>
      <c r="CJ441" s="46"/>
      <c r="CR441" s="46"/>
    </row>
    <row r="442" spans="8:96" ht="12.75" customHeight="1" x14ac:dyDescent="0.2">
      <c r="H442" s="46"/>
      <c r="P442" s="46"/>
      <c r="X442" s="46"/>
      <c r="AF442" s="46"/>
      <c r="AN442" s="46"/>
      <c r="AV442" s="46"/>
      <c r="BD442" s="46"/>
      <c r="BL442" s="46"/>
      <c r="BT442" s="46"/>
      <c r="CB442" s="46"/>
      <c r="CJ442" s="46"/>
      <c r="CR442" s="46"/>
    </row>
    <row r="443" spans="8:96" ht="12.75" customHeight="1" x14ac:dyDescent="0.2">
      <c r="H443" s="46"/>
      <c r="P443" s="46"/>
      <c r="X443" s="46"/>
      <c r="AF443" s="46"/>
      <c r="AN443" s="46"/>
      <c r="AV443" s="46"/>
      <c r="BD443" s="46"/>
      <c r="BL443" s="46"/>
      <c r="BT443" s="46"/>
      <c r="CB443" s="46"/>
      <c r="CJ443" s="46"/>
      <c r="CR443" s="46"/>
    </row>
    <row r="444" spans="8:96" ht="12.75" customHeight="1" x14ac:dyDescent="0.2">
      <c r="H444" s="46"/>
      <c r="P444" s="46"/>
      <c r="X444" s="46"/>
      <c r="AF444" s="46"/>
      <c r="AN444" s="46"/>
      <c r="AV444" s="46"/>
      <c r="BD444" s="46"/>
      <c r="BL444" s="46"/>
      <c r="BT444" s="46"/>
      <c r="CB444" s="46"/>
      <c r="CJ444" s="46"/>
      <c r="CR444" s="46"/>
    </row>
    <row r="445" spans="8:96" ht="12.75" customHeight="1" x14ac:dyDescent="0.2">
      <c r="H445" s="46"/>
      <c r="P445" s="46"/>
      <c r="X445" s="46"/>
      <c r="AF445" s="46"/>
      <c r="AN445" s="46"/>
      <c r="AV445" s="46"/>
      <c r="BD445" s="46"/>
      <c r="BL445" s="46"/>
      <c r="BT445" s="46"/>
      <c r="CB445" s="46"/>
      <c r="CJ445" s="46"/>
      <c r="CR445" s="46"/>
    </row>
    <row r="446" spans="8:96" ht="12.75" customHeight="1" x14ac:dyDescent="0.2">
      <c r="H446" s="46"/>
      <c r="P446" s="46"/>
      <c r="X446" s="46"/>
      <c r="AF446" s="46"/>
      <c r="AN446" s="46"/>
      <c r="AV446" s="46"/>
      <c r="BD446" s="46"/>
      <c r="BL446" s="46"/>
      <c r="BT446" s="46"/>
      <c r="CB446" s="46"/>
      <c r="CJ446" s="46"/>
      <c r="CR446" s="46"/>
    </row>
    <row r="447" spans="8:96" ht="12.75" customHeight="1" x14ac:dyDescent="0.2">
      <c r="H447" s="46"/>
      <c r="P447" s="46"/>
      <c r="X447" s="46"/>
      <c r="AF447" s="46"/>
      <c r="AN447" s="46"/>
      <c r="AV447" s="46"/>
      <c r="BD447" s="46"/>
      <c r="BL447" s="46"/>
      <c r="BT447" s="46"/>
      <c r="CB447" s="46"/>
      <c r="CJ447" s="46"/>
      <c r="CR447" s="46"/>
    </row>
    <row r="448" spans="8:96" ht="12.75" customHeight="1" x14ac:dyDescent="0.2">
      <c r="H448" s="46"/>
      <c r="P448" s="46"/>
      <c r="X448" s="46"/>
      <c r="AF448" s="46"/>
      <c r="AN448" s="46"/>
      <c r="AV448" s="46"/>
      <c r="BD448" s="46"/>
      <c r="BL448" s="46"/>
      <c r="BT448" s="46"/>
      <c r="CB448" s="46"/>
      <c r="CJ448" s="46"/>
      <c r="CR448" s="46"/>
    </row>
    <row r="449" spans="8:96" ht="12.75" customHeight="1" x14ac:dyDescent="0.2">
      <c r="H449" s="46"/>
      <c r="P449" s="46"/>
      <c r="X449" s="46"/>
      <c r="AF449" s="46"/>
      <c r="AN449" s="46"/>
      <c r="AV449" s="46"/>
      <c r="BD449" s="46"/>
      <c r="BL449" s="46"/>
      <c r="BT449" s="46"/>
      <c r="CB449" s="46"/>
      <c r="CJ449" s="46"/>
      <c r="CR449" s="46"/>
    </row>
    <row r="450" spans="8:96" ht="12.75" customHeight="1" x14ac:dyDescent="0.2">
      <c r="H450" s="46"/>
      <c r="P450" s="46"/>
      <c r="X450" s="46"/>
      <c r="AF450" s="46"/>
      <c r="AN450" s="46"/>
      <c r="AV450" s="46"/>
      <c r="BD450" s="46"/>
      <c r="BL450" s="46"/>
      <c r="BT450" s="46"/>
      <c r="CB450" s="46"/>
      <c r="CJ450" s="46"/>
      <c r="CR450" s="46"/>
    </row>
    <row r="451" spans="8:96" ht="12.75" customHeight="1" x14ac:dyDescent="0.2">
      <c r="H451" s="46"/>
      <c r="P451" s="46"/>
      <c r="X451" s="46"/>
      <c r="AF451" s="46"/>
      <c r="AN451" s="46"/>
      <c r="AV451" s="46"/>
      <c r="BD451" s="46"/>
      <c r="BL451" s="46"/>
      <c r="BT451" s="46"/>
      <c r="CB451" s="46"/>
      <c r="CJ451" s="46"/>
      <c r="CR451" s="46"/>
    </row>
    <row r="452" spans="8:96" ht="12.75" customHeight="1" x14ac:dyDescent="0.2">
      <c r="H452" s="46"/>
      <c r="P452" s="46"/>
      <c r="X452" s="46"/>
      <c r="AF452" s="46"/>
      <c r="AN452" s="46"/>
      <c r="AV452" s="46"/>
      <c r="BD452" s="46"/>
      <c r="BL452" s="46"/>
      <c r="BT452" s="46"/>
      <c r="CB452" s="46"/>
      <c r="CJ452" s="46"/>
      <c r="CR452" s="46"/>
    </row>
    <row r="453" spans="8:96" ht="12.75" customHeight="1" x14ac:dyDescent="0.2">
      <c r="H453" s="46"/>
      <c r="P453" s="46"/>
      <c r="X453" s="46"/>
      <c r="AF453" s="46"/>
      <c r="AN453" s="46"/>
      <c r="AV453" s="46"/>
      <c r="BD453" s="46"/>
      <c r="BL453" s="46"/>
      <c r="BT453" s="46"/>
      <c r="CB453" s="46"/>
      <c r="CJ453" s="46"/>
      <c r="CR453" s="46"/>
    </row>
    <row r="454" spans="8:96" ht="12.75" customHeight="1" x14ac:dyDescent="0.2">
      <c r="H454" s="46"/>
      <c r="P454" s="46"/>
      <c r="X454" s="46"/>
      <c r="AF454" s="46"/>
      <c r="AN454" s="46"/>
      <c r="AV454" s="46"/>
      <c r="BD454" s="46"/>
      <c r="BL454" s="46"/>
      <c r="BT454" s="46"/>
      <c r="CB454" s="46"/>
      <c r="CJ454" s="46"/>
      <c r="CR454" s="46"/>
    </row>
    <row r="455" spans="8:96" ht="12.75" customHeight="1" x14ac:dyDescent="0.2">
      <c r="H455" s="46"/>
      <c r="P455" s="46"/>
      <c r="X455" s="46"/>
      <c r="AF455" s="46"/>
      <c r="AN455" s="46"/>
      <c r="AV455" s="46"/>
      <c r="BD455" s="46"/>
      <c r="BL455" s="46"/>
      <c r="BT455" s="46"/>
      <c r="CB455" s="46"/>
      <c r="CJ455" s="46"/>
      <c r="CR455" s="46"/>
    </row>
    <row r="456" spans="8:96" ht="12.75" customHeight="1" x14ac:dyDescent="0.2">
      <c r="H456" s="46"/>
      <c r="P456" s="46"/>
      <c r="X456" s="46"/>
      <c r="AF456" s="46"/>
      <c r="AN456" s="46"/>
      <c r="AV456" s="46"/>
      <c r="BD456" s="46"/>
      <c r="BL456" s="46"/>
      <c r="BT456" s="46"/>
      <c r="CB456" s="46"/>
      <c r="CJ456" s="46"/>
      <c r="CR456" s="46"/>
    </row>
    <row r="457" spans="8:96" ht="12.75" customHeight="1" x14ac:dyDescent="0.2">
      <c r="H457" s="46"/>
      <c r="P457" s="46"/>
      <c r="X457" s="46"/>
      <c r="AF457" s="46"/>
      <c r="AN457" s="46"/>
      <c r="AV457" s="46"/>
      <c r="BD457" s="46"/>
      <c r="BL457" s="46"/>
      <c r="BT457" s="46"/>
      <c r="CB457" s="46"/>
      <c r="CJ457" s="46"/>
      <c r="CR457" s="46"/>
    </row>
    <row r="458" spans="8:96" ht="12.75" customHeight="1" x14ac:dyDescent="0.2">
      <c r="H458" s="46"/>
      <c r="P458" s="46"/>
      <c r="X458" s="46"/>
      <c r="AF458" s="46"/>
      <c r="AN458" s="46"/>
      <c r="AV458" s="46"/>
      <c r="BD458" s="46"/>
      <c r="BL458" s="46"/>
      <c r="BT458" s="46"/>
      <c r="CB458" s="46"/>
      <c r="CJ458" s="46"/>
      <c r="CR458" s="46"/>
    </row>
    <row r="459" spans="8:96" ht="12.75" customHeight="1" x14ac:dyDescent="0.2">
      <c r="H459" s="46"/>
      <c r="P459" s="46"/>
      <c r="X459" s="46"/>
      <c r="AF459" s="46"/>
      <c r="AN459" s="46"/>
      <c r="AV459" s="46"/>
      <c r="BD459" s="46"/>
      <c r="BL459" s="46"/>
      <c r="BT459" s="46"/>
      <c r="CB459" s="46"/>
      <c r="CJ459" s="46"/>
      <c r="CR459" s="46"/>
    </row>
    <row r="460" spans="8:96" ht="12.75" customHeight="1" x14ac:dyDescent="0.2">
      <c r="H460" s="46"/>
      <c r="P460" s="46"/>
      <c r="X460" s="46"/>
      <c r="AF460" s="46"/>
      <c r="AN460" s="46"/>
      <c r="AV460" s="46"/>
      <c r="BD460" s="46"/>
      <c r="BL460" s="46"/>
      <c r="BT460" s="46"/>
      <c r="CB460" s="46"/>
      <c r="CJ460" s="46"/>
      <c r="CR460" s="46"/>
    </row>
    <row r="461" spans="8:96" ht="12.75" customHeight="1" x14ac:dyDescent="0.2">
      <c r="H461" s="46"/>
      <c r="P461" s="46"/>
      <c r="X461" s="46"/>
      <c r="AF461" s="46"/>
      <c r="AN461" s="46"/>
      <c r="AV461" s="46"/>
      <c r="BD461" s="46"/>
      <c r="BL461" s="46"/>
      <c r="BT461" s="46"/>
      <c r="CB461" s="46"/>
      <c r="CJ461" s="46"/>
      <c r="CR461" s="46"/>
    </row>
    <row r="462" spans="8:96" ht="12.75" customHeight="1" x14ac:dyDescent="0.2">
      <c r="H462" s="46"/>
      <c r="P462" s="46"/>
      <c r="X462" s="46"/>
      <c r="AF462" s="46"/>
      <c r="AN462" s="46"/>
      <c r="AV462" s="46"/>
      <c r="BD462" s="46"/>
      <c r="BL462" s="46"/>
      <c r="BT462" s="46"/>
      <c r="CB462" s="46"/>
      <c r="CJ462" s="46"/>
      <c r="CR462" s="46"/>
    </row>
    <row r="463" spans="8:96" ht="12.75" customHeight="1" x14ac:dyDescent="0.2">
      <c r="H463" s="46"/>
      <c r="P463" s="46"/>
      <c r="X463" s="46"/>
      <c r="AF463" s="46"/>
      <c r="AN463" s="46"/>
      <c r="AV463" s="46"/>
      <c r="BD463" s="46"/>
      <c r="BL463" s="46"/>
      <c r="BT463" s="46"/>
      <c r="CB463" s="46"/>
      <c r="CJ463" s="46"/>
      <c r="CR463" s="46"/>
    </row>
    <row r="464" spans="8:96" ht="12.75" customHeight="1" x14ac:dyDescent="0.2">
      <c r="H464" s="46"/>
      <c r="P464" s="46"/>
      <c r="X464" s="46"/>
      <c r="AF464" s="46"/>
      <c r="AN464" s="46"/>
      <c r="AV464" s="46"/>
      <c r="BD464" s="46"/>
      <c r="BL464" s="46"/>
      <c r="BT464" s="46"/>
      <c r="CB464" s="46"/>
      <c r="CJ464" s="46"/>
      <c r="CR464" s="46"/>
    </row>
    <row r="465" spans="8:96" ht="12.75" customHeight="1" x14ac:dyDescent="0.2">
      <c r="H465" s="46"/>
      <c r="P465" s="46"/>
      <c r="X465" s="46"/>
      <c r="AF465" s="46"/>
      <c r="AN465" s="46"/>
      <c r="AV465" s="46"/>
      <c r="BD465" s="46"/>
      <c r="BL465" s="46"/>
      <c r="BT465" s="46"/>
      <c r="CB465" s="46"/>
      <c r="CJ465" s="46"/>
      <c r="CR465" s="46"/>
    </row>
    <row r="466" spans="8:96" ht="12.75" customHeight="1" x14ac:dyDescent="0.2">
      <c r="H466" s="46"/>
      <c r="P466" s="46"/>
      <c r="X466" s="46"/>
      <c r="AF466" s="46"/>
      <c r="AN466" s="46"/>
      <c r="AV466" s="46"/>
      <c r="BD466" s="46"/>
      <c r="BL466" s="46"/>
      <c r="BT466" s="46"/>
      <c r="CB466" s="46"/>
      <c r="CJ466" s="46"/>
      <c r="CR466" s="46"/>
    </row>
    <row r="467" spans="8:96" ht="12.75" customHeight="1" x14ac:dyDescent="0.2">
      <c r="H467" s="46"/>
      <c r="P467" s="46"/>
      <c r="X467" s="46"/>
      <c r="AF467" s="46"/>
      <c r="AN467" s="46"/>
      <c r="AV467" s="46"/>
      <c r="BD467" s="46"/>
      <c r="BL467" s="46"/>
      <c r="BT467" s="46"/>
      <c r="CB467" s="46"/>
      <c r="CJ467" s="46"/>
      <c r="CR467" s="46"/>
    </row>
    <row r="468" spans="8:96" ht="12.75" customHeight="1" x14ac:dyDescent="0.2">
      <c r="H468" s="46"/>
      <c r="P468" s="46"/>
      <c r="X468" s="46"/>
      <c r="AF468" s="46"/>
      <c r="AN468" s="46"/>
      <c r="AV468" s="46"/>
      <c r="BD468" s="46"/>
      <c r="BL468" s="46"/>
      <c r="BT468" s="46"/>
      <c r="CB468" s="46"/>
      <c r="CJ468" s="46"/>
      <c r="CR468" s="46"/>
    </row>
    <row r="469" spans="8:96" ht="12.75" customHeight="1" x14ac:dyDescent="0.2">
      <c r="H469" s="46"/>
      <c r="P469" s="46"/>
      <c r="X469" s="46"/>
      <c r="AF469" s="46"/>
      <c r="AN469" s="46"/>
      <c r="AV469" s="46"/>
      <c r="BD469" s="46"/>
      <c r="BL469" s="46"/>
      <c r="BT469" s="46"/>
      <c r="CB469" s="46"/>
      <c r="CJ469" s="46"/>
      <c r="CR469" s="46"/>
    </row>
    <row r="470" spans="8:96" ht="12.75" customHeight="1" x14ac:dyDescent="0.2">
      <c r="H470" s="46"/>
      <c r="P470" s="46"/>
      <c r="X470" s="46"/>
      <c r="AF470" s="46"/>
      <c r="AN470" s="46"/>
      <c r="AV470" s="46"/>
      <c r="BD470" s="46"/>
      <c r="BL470" s="46"/>
      <c r="BT470" s="46"/>
      <c r="CB470" s="46"/>
      <c r="CJ470" s="46"/>
      <c r="CR470" s="46"/>
    </row>
    <row r="471" spans="8:96" ht="12.75" customHeight="1" x14ac:dyDescent="0.2">
      <c r="H471" s="46"/>
      <c r="P471" s="46"/>
      <c r="X471" s="46"/>
      <c r="AF471" s="46"/>
      <c r="AN471" s="46"/>
      <c r="AV471" s="46"/>
      <c r="BD471" s="46"/>
      <c r="BL471" s="46"/>
      <c r="BT471" s="46"/>
      <c r="CB471" s="46"/>
      <c r="CJ471" s="46"/>
      <c r="CR471" s="46"/>
    </row>
    <row r="472" spans="8:96" ht="12.75" customHeight="1" x14ac:dyDescent="0.2">
      <c r="H472" s="46"/>
      <c r="P472" s="46"/>
      <c r="X472" s="46"/>
      <c r="AF472" s="46"/>
      <c r="AN472" s="46"/>
      <c r="AV472" s="46"/>
      <c r="BD472" s="46"/>
      <c r="BL472" s="46"/>
      <c r="BT472" s="46"/>
      <c r="CB472" s="46"/>
      <c r="CJ472" s="46"/>
      <c r="CR472" s="46"/>
    </row>
    <row r="473" spans="8:96" ht="12.75" customHeight="1" x14ac:dyDescent="0.2">
      <c r="H473" s="46"/>
      <c r="P473" s="46"/>
      <c r="X473" s="46"/>
      <c r="AF473" s="46"/>
      <c r="AN473" s="46"/>
      <c r="AV473" s="46"/>
      <c r="BD473" s="46"/>
      <c r="BL473" s="46"/>
      <c r="BT473" s="46"/>
      <c r="CB473" s="46"/>
      <c r="CJ473" s="46"/>
      <c r="CR473" s="46"/>
    </row>
    <row r="474" spans="8:96" ht="12.75" customHeight="1" x14ac:dyDescent="0.2">
      <c r="H474" s="46"/>
      <c r="P474" s="46"/>
      <c r="X474" s="46"/>
      <c r="AF474" s="46"/>
      <c r="AN474" s="46"/>
      <c r="AV474" s="46"/>
      <c r="BD474" s="46"/>
      <c r="BL474" s="46"/>
      <c r="BT474" s="46"/>
      <c r="CB474" s="46"/>
      <c r="CJ474" s="46"/>
      <c r="CR474" s="46"/>
    </row>
    <row r="475" spans="8:96" ht="12.75" customHeight="1" x14ac:dyDescent="0.2">
      <c r="H475" s="46"/>
      <c r="P475" s="46"/>
      <c r="X475" s="46"/>
      <c r="AF475" s="46"/>
      <c r="AN475" s="46"/>
      <c r="AV475" s="46"/>
      <c r="BD475" s="46"/>
      <c r="BL475" s="46"/>
      <c r="BT475" s="46"/>
      <c r="CB475" s="46"/>
      <c r="CJ475" s="46"/>
      <c r="CR475" s="46"/>
    </row>
    <row r="476" spans="8:96" ht="12.75" customHeight="1" x14ac:dyDescent="0.2">
      <c r="H476" s="46"/>
      <c r="P476" s="46"/>
      <c r="X476" s="46"/>
      <c r="AF476" s="46"/>
      <c r="AN476" s="46"/>
      <c r="AV476" s="46"/>
      <c r="BD476" s="46"/>
      <c r="BL476" s="46"/>
      <c r="BT476" s="46"/>
      <c r="CB476" s="46"/>
      <c r="CJ476" s="46"/>
      <c r="CR476" s="46"/>
    </row>
    <row r="477" spans="8:96" ht="12.75" customHeight="1" x14ac:dyDescent="0.2">
      <c r="H477" s="46"/>
      <c r="P477" s="46"/>
      <c r="X477" s="46"/>
      <c r="AF477" s="46"/>
      <c r="AN477" s="46"/>
      <c r="AV477" s="46"/>
      <c r="BD477" s="46"/>
      <c r="BL477" s="46"/>
      <c r="BT477" s="46"/>
      <c r="CB477" s="46"/>
      <c r="CJ477" s="46"/>
      <c r="CR477" s="46"/>
    </row>
    <row r="478" spans="8:96" ht="12.75" customHeight="1" x14ac:dyDescent="0.2">
      <c r="H478" s="46"/>
      <c r="P478" s="46"/>
      <c r="X478" s="46"/>
      <c r="AF478" s="46"/>
      <c r="AN478" s="46"/>
      <c r="AV478" s="46"/>
      <c r="BD478" s="46"/>
      <c r="BL478" s="46"/>
      <c r="BT478" s="46"/>
      <c r="CB478" s="46"/>
      <c r="CJ478" s="46"/>
      <c r="CR478" s="46"/>
    </row>
    <row r="479" spans="8:96" ht="12.75" customHeight="1" x14ac:dyDescent="0.2">
      <c r="H479" s="46"/>
      <c r="P479" s="46"/>
      <c r="X479" s="46"/>
      <c r="AF479" s="46"/>
      <c r="AN479" s="46"/>
      <c r="AV479" s="46"/>
      <c r="BD479" s="46"/>
      <c r="BL479" s="46"/>
      <c r="BT479" s="46"/>
      <c r="CB479" s="46"/>
      <c r="CJ479" s="46"/>
      <c r="CR479" s="46"/>
    </row>
    <row r="480" spans="8:96" ht="12.75" customHeight="1" x14ac:dyDescent="0.2">
      <c r="H480" s="46"/>
      <c r="P480" s="46"/>
      <c r="X480" s="46"/>
      <c r="AF480" s="46"/>
      <c r="AN480" s="46"/>
      <c r="AV480" s="46"/>
      <c r="BD480" s="46"/>
      <c r="BL480" s="46"/>
      <c r="BT480" s="46"/>
      <c r="CB480" s="46"/>
      <c r="CJ480" s="46"/>
      <c r="CR480" s="46"/>
    </row>
    <row r="481" spans="8:96" ht="12.75" customHeight="1" x14ac:dyDescent="0.2">
      <c r="H481" s="46"/>
      <c r="P481" s="46"/>
      <c r="X481" s="46"/>
      <c r="AF481" s="46"/>
      <c r="AN481" s="46"/>
      <c r="AV481" s="46"/>
      <c r="BD481" s="46"/>
      <c r="BL481" s="46"/>
      <c r="BT481" s="46"/>
      <c r="CB481" s="46"/>
      <c r="CJ481" s="46"/>
      <c r="CR481" s="46"/>
    </row>
    <row r="482" spans="8:96" ht="12.75" customHeight="1" x14ac:dyDescent="0.2">
      <c r="H482" s="46"/>
      <c r="P482" s="46"/>
      <c r="X482" s="46"/>
      <c r="AF482" s="46"/>
      <c r="AN482" s="46"/>
      <c r="AV482" s="46"/>
      <c r="BD482" s="46"/>
      <c r="BL482" s="46"/>
      <c r="BT482" s="46"/>
      <c r="CB482" s="46"/>
      <c r="CJ482" s="46"/>
      <c r="CR482" s="46"/>
    </row>
    <row r="483" spans="8:96" ht="12.75" customHeight="1" x14ac:dyDescent="0.2">
      <c r="H483" s="46"/>
      <c r="P483" s="46"/>
      <c r="X483" s="46"/>
      <c r="AF483" s="46"/>
      <c r="AN483" s="46"/>
      <c r="AV483" s="46"/>
      <c r="BD483" s="46"/>
      <c r="BL483" s="46"/>
      <c r="BT483" s="46"/>
      <c r="CB483" s="46"/>
      <c r="CJ483" s="46"/>
      <c r="CR483" s="46"/>
    </row>
    <row r="484" spans="8:96" ht="12.75" customHeight="1" x14ac:dyDescent="0.2">
      <c r="H484" s="46"/>
      <c r="P484" s="46"/>
      <c r="X484" s="46"/>
      <c r="AF484" s="46"/>
      <c r="AN484" s="46"/>
      <c r="AV484" s="46"/>
      <c r="BD484" s="46"/>
      <c r="BL484" s="46"/>
      <c r="BT484" s="46"/>
      <c r="CB484" s="46"/>
      <c r="CJ484" s="46"/>
      <c r="CR484" s="46"/>
    </row>
    <row r="485" spans="8:96" ht="12.75" customHeight="1" x14ac:dyDescent="0.2">
      <c r="H485" s="46"/>
      <c r="P485" s="46"/>
      <c r="X485" s="46"/>
      <c r="AF485" s="46"/>
      <c r="AN485" s="46"/>
      <c r="AV485" s="46"/>
      <c r="BD485" s="46"/>
      <c r="BL485" s="46"/>
      <c r="BT485" s="46"/>
      <c r="CB485" s="46"/>
      <c r="CJ485" s="46"/>
      <c r="CR485" s="46"/>
    </row>
    <row r="486" spans="8:96" ht="12.75" customHeight="1" x14ac:dyDescent="0.2">
      <c r="H486" s="46"/>
      <c r="P486" s="46"/>
      <c r="X486" s="46"/>
      <c r="AF486" s="46"/>
      <c r="AN486" s="46"/>
      <c r="AV486" s="46"/>
      <c r="BD486" s="46"/>
      <c r="BL486" s="46"/>
      <c r="BT486" s="46"/>
      <c r="CB486" s="46"/>
      <c r="CJ486" s="46"/>
      <c r="CR486" s="46"/>
    </row>
    <row r="487" spans="8:96" ht="12.75" customHeight="1" x14ac:dyDescent="0.2">
      <c r="H487" s="46"/>
      <c r="P487" s="46"/>
      <c r="X487" s="46"/>
      <c r="AF487" s="46"/>
      <c r="AN487" s="46"/>
      <c r="AV487" s="46"/>
      <c r="BD487" s="46"/>
      <c r="BL487" s="46"/>
      <c r="BT487" s="46"/>
      <c r="CB487" s="46"/>
      <c r="CJ487" s="46"/>
      <c r="CR487" s="46"/>
    </row>
    <row r="488" spans="8:96" ht="12.75" customHeight="1" x14ac:dyDescent="0.2">
      <c r="H488" s="46"/>
      <c r="P488" s="46"/>
      <c r="X488" s="46"/>
      <c r="AF488" s="46"/>
      <c r="AN488" s="46"/>
      <c r="AV488" s="46"/>
      <c r="BD488" s="46"/>
      <c r="BL488" s="46"/>
      <c r="BT488" s="46"/>
      <c r="CB488" s="46"/>
      <c r="CJ488" s="46"/>
      <c r="CR488" s="46"/>
    </row>
    <row r="489" spans="8:96" ht="12.75" customHeight="1" x14ac:dyDescent="0.2">
      <c r="H489" s="46"/>
      <c r="P489" s="46"/>
      <c r="X489" s="46"/>
      <c r="AF489" s="46"/>
      <c r="AN489" s="46"/>
      <c r="AV489" s="46"/>
      <c r="BD489" s="46"/>
      <c r="BL489" s="46"/>
      <c r="BT489" s="46"/>
      <c r="CB489" s="46"/>
      <c r="CJ489" s="46"/>
      <c r="CR489" s="46"/>
    </row>
    <row r="490" spans="8:96" ht="12.75" customHeight="1" x14ac:dyDescent="0.2">
      <c r="H490" s="46"/>
      <c r="P490" s="46"/>
      <c r="X490" s="46"/>
      <c r="AF490" s="46"/>
      <c r="AN490" s="46"/>
      <c r="AV490" s="46"/>
      <c r="BD490" s="46"/>
      <c r="BL490" s="46"/>
      <c r="BT490" s="46"/>
      <c r="CB490" s="46"/>
      <c r="CJ490" s="46"/>
      <c r="CR490" s="46"/>
    </row>
    <row r="491" spans="8:96" ht="12.75" customHeight="1" x14ac:dyDescent="0.2">
      <c r="H491" s="46"/>
      <c r="P491" s="46"/>
      <c r="X491" s="46"/>
      <c r="AF491" s="46"/>
      <c r="AN491" s="46"/>
      <c r="AV491" s="46"/>
      <c r="BD491" s="46"/>
      <c r="BL491" s="46"/>
      <c r="BT491" s="46"/>
      <c r="CB491" s="46"/>
      <c r="CJ491" s="46"/>
      <c r="CR491" s="46"/>
    </row>
    <row r="492" spans="8:96" ht="12.75" customHeight="1" x14ac:dyDescent="0.2">
      <c r="H492" s="46"/>
      <c r="P492" s="46"/>
      <c r="X492" s="46"/>
      <c r="AF492" s="46"/>
      <c r="AN492" s="46"/>
      <c r="AV492" s="46"/>
      <c r="BD492" s="46"/>
      <c r="BL492" s="46"/>
      <c r="BT492" s="46"/>
      <c r="CB492" s="46"/>
      <c r="CJ492" s="46"/>
      <c r="CR492" s="46"/>
    </row>
    <row r="493" spans="8:96" ht="12.75" customHeight="1" x14ac:dyDescent="0.2">
      <c r="H493" s="46"/>
      <c r="P493" s="46"/>
      <c r="X493" s="46"/>
      <c r="AF493" s="46"/>
      <c r="AN493" s="46"/>
      <c r="AV493" s="46"/>
      <c r="BD493" s="46"/>
      <c r="BL493" s="46"/>
      <c r="BT493" s="46"/>
      <c r="CB493" s="46"/>
      <c r="CJ493" s="46"/>
      <c r="CR493" s="46"/>
    </row>
    <row r="494" spans="8:96" ht="12.75" customHeight="1" x14ac:dyDescent="0.2">
      <c r="H494" s="46"/>
      <c r="P494" s="46"/>
      <c r="X494" s="46"/>
      <c r="AF494" s="46"/>
      <c r="AN494" s="46"/>
      <c r="AV494" s="46"/>
      <c r="BD494" s="46"/>
      <c r="BL494" s="46"/>
      <c r="BT494" s="46"/>
      <c r="CB494" s="46"/>
      <c r="CJ494" s="46"/>
      <c r="CR494" s="46"/>
    </row>
    <row r="495" spans="8:96" ht="12.75" customHeight="1" x14ac:dyDescent="0.2">
      <c r="H495" s="46"/>
      <c r="P495" s="46"/>
      <c r="X495" s="46"/>
      <c r="AF495" s="46"/>
      <c r="AN495" s="46"/>
      <c r="AV495" s="46"/>
      <c r="BD495" s="46"/>
      <c r="BL495" s="46"/>
      <c r="BT495" s="46"/>
      <c r="CB495" s="46"/>
      <c r="CJ495" s="46"/>
      <c r="CR495" s="46"/>
    </row>
    <row r="496" spans="8:96" ht="12.75" customHeight="1" x14ac:dyDescent="0.2">
      <c r="H496" s="46"/>
      <c r="P496" s="46"/>
      <c r="X496" s="46"/>
      <c r="AF496" s="46"/>
      <c r="AN496" s="46"/>
      <c r="AV496" s="46"/>
      <c r="BD496" s="46"/>
      <c r="BL496" s="46"/>
      <c r="BT496" s="46"/>
      <c r="CB496" s="46"/>
      <c r="CJ496" s="46"/>
      <c r="CR496" s="46"/>
    </row>
    <row r="497" spans="8:96" ht="12.75" customHeight="1" x14ac:dyDescent="0.2">
      <c r="H497" s="46"/>
      <c r="P497" s="46"/>
      <c r="X497" s="46"/>
      <c r="AF497" s="46"/>
      <c r="AN497" s="46"/>
      <c r="AV497" s="46"/>
      <c r="BD497" s="46"/>
      <c r="BL497" s="46"/>
      <c r="BT497" s="46"/>
      <c r="CB497" s="46"/>
      <c r="CJ497" s="46"/>
      <c r="CR497" s="46"/>
    </row>
    <row r="498" spans="8:96" ht="12.75" customHeight="1" x14ac:dyDescent="0.2">
      <c r="H498" s="46"/>
      <c r="P498" s="46"/>
      <c r="X498" s="46"/>
      <c r="AF498" s="46"/>
      <c r="AN498" s="46"/>
      <c r="AV498" s="46"/>
      <c r="BD498" s="46"/>
      <c r="BL498" s="46"/>
      <c r="BT498" s="46"/>
      <c r="CB498" s="46"/>
      <c r="CJ498" s="46"/>
      <c r="CR498" s="46"/>
    </row>
    <row r="499" spans="8:96" ht="12.75" customHeight="1" x14ac:dyDescent="0.2">
      <c r="H499" s="46"/>
      <c r="P499" s="46"/>
      <c r="X499" s="46"/>
      <c r="AF499" s="46"/>
      <c r="AN499" s="46"/>
      <c r="AV499" s="46"/>
      <c r="BD499" s="46"/>
      <c r="BL499" s="46"/>
      <c r="BT499" s="46"/>
      <c r="CB499" s="46"/>
      <c r="CJ499" s="46"/>
      <c r="CR499" s="46"/>
    </row>
    <row r="500" spans="8:96" ht="12.75" customHeight="1" x14ac:dyDescent="0.2">
      <c r="H500" s="46"/>
      <c r="P500" s="46"/>
      <c r="X500" s="46"/>
      <c r="AF500" s="46"/>
      <c r="AN500" s="46"/>
      <c r="AV500" s="46"/>
      <c r="BD500" s="46"/>
      <c r="BL500" s="46"/>
      <c r="BT500" s="46"/>
      <c r="CB500" s="46"/>
      <c r="CJ500" s="46"/>
      <c r="CR500" s="46"/>
    </row>
    <row r="501" spans="8:96" ht="12.75" customHeight="1" x14ac:dyDescent="0.2">
      <c r="H501" s="46"/>
      <c r="P501" s="46"/>
      <c r="X501" s="46"/>
      <c r="AF501" s="46"/>
      <c r="AN501" s="46"/>
      <c r="AV501" s="46"/>
      <c r="BD501" s="46"/>
      <c r="BL501" s="46"/>
      <c r="BT501" s="46"/>
      <c r="CB501" s="46"/>
      <c r="CJ501" s="46"/>
      <c r="CR501" s="46"/>
    </row>
    <row r="502" spans="8:96" ht="12.75" customHeight="1" x14ac:dyDescent="0.2">
      <c r="H502" s="46"/>
      <c r="P502" s="46"/>
      <c r="X502" s="46"/>
      <c r="AF502" s="46"/>
      <c r="AN502" s="46"/>
      <c r="AV502" s="46"/>
      <c r="BD502" s="46"/>
      <c r="BL502" s="46"/>
      <c r="BT502" s="46"/>
      <c r="CB502" s="46"/>
      <c r="CJ502" s="46"/>
      <c r="CR502" s="46"/>
    </row>
    <row r="503" spans="8:96" ht="12.75" customHeight="1" x14ac:dyDescent="0.2">
      <c r="H503" s="46"/>
      <c r="P503" s="46"/>
      <c r="X503" s="46"/>
      <c r="AF503" s="46"/>
      <c r="AN503" s="46"/>
      <c r="AV503" s="46"/>
      <c r="BD503" s="46"/>
      <c r="BL503" s="46"/>
      <c r="BT503" s="46"/>
      <c r="CB503" s="46"/>
      <c r="CJ503" s="46"/>
      <c r="CR503" s="46"/>
    </row>
    <row r="504" spans="8:96" ht="12.75" customHeight="1" x14ac:dyDescent="0.2">
      <c r="H504" s="46"/>
      <c r="P504" s="46"/>
      <c r="X504" s="46"/>
      <c r="AF504" s="46"/>
      <c r="AN504" s="46"/>
      <c r="AV504" s="46"/>
      <c r="BD504" s="46"/>
      <c r="BL504" s="46"/>
      <c r="BT504" s="46"/>
      <c r="CB504" s="46"/>
      <c r="CJ504" s="46"/>
      <c r="CR504" s="46"/>
    </row>
    <row r="505" spans="8:96" ht="12.75" customHeight="1" x14ac:dyDescent="0.2">
      <c r="H505" s="46"/>
      <c r="P505" s="46"/>
      <c r="X505" s="46"/>
      <c r="AF505" s="46"/>
      <c r="AN505" s="46"/>
      <c r="AV505" s="46"/>
      <c r="BD505" s="46"/>
      <c r="BL505" s="46"/>
      <c r="BT505" s="46"/>
      <c r="CB505" s="46"/>
      <c r="CJ505" s="46"/>
      <c r="CR505" s="46"/>
    </row>
    <row r="506" spans="8:96" ht="12.75" customHeight="1" x14ac:dyDescent="0.2">
      <c r="H506" s="46"/>
      <c r="P506" s="46"/>
      <c r="X506" s="46"/>
      <c r="AF506" s="46"/>
      <c r="AN506" s="46"/>
      <c r="AV506" s="46"/>
      <c r="BD506" s="46"/>
      <c r="BL506" s="46"/>
      <c r="BT506" s="46"/>
      <c r="CB506" s="46"/>
      <c r="CJ506" s="46"/>
      <c r="CR506" s="46"/>
    </row>
    <row r="507" spans="8:96" ht="12.75" customHeight="1" x14ac:dyDescent="0.2">
      <c r="H507" s="46"/>
      <c r="P507" s="46"/>
      <c r="X507" s="46"/>
      <c r="AF507" s="46"/>
      <c r="AN507" s="46"/>
      <c r="AV507" s="46"/>
      <c r="BD507" s="46"/>
      <c r="BL507" s="46"/>
      <c r="BT507" s="46"/>
      <c r="CB507" s="46"/>
      <c r="CJ507" s="46"/>
      <c r="CR507" s="46"/>
    </row>
    <row r="508" spans="8:96" ht="12.75" customHeight="1" x14ac:dyDescent="0.2">
      <c r="H508" s="46"/>
      <c r="P508" s="46"/>
      <c r="X508" s="46"/>
      <c r="AF508" s="46"/>
      <c r="AN508" s="46"/>
      <c r="AV508" s="46"/>
      <c r="BD508" s="46"/>
      <c r="BL508" s="46"/>
      <c r="BT508" s="46"/>
      <c r="CB508" s="46"/>
      <c r="CJ508" s="46"/>
      <c r="CR508" s="46"/>
    </row>
    <row r="509" spans="8:96" ht="12.75" customHeight="1" x14ac:dyDescent="0.2">
      <c r="H509" s="46"/>
      <c r="P509" s="46"/>
      <c r="X509" s="46"/>
      <c r="AF509" s="46"/>
      <c r="AN509" s="46"/>
      <c r="AV509" s="46"/>
      <c r="BD509" s="46"/>
      <c r="BL509" s="46"/>
      <c r="BT509" s="46"/>
      <c r="CB509" s="46"/>
      <c r="CJ509" s="46"/>
      <c r="CR509" s="46"/>
    </row>
    <row r="510" spans="8:96" ht="12.75" customHeight="1" x14ac:dyDescent="0.2">
      <c r="H510" s="46"/>
      <c r="P510" s="46"/>
      <c r="X510" s="46"/>
      <c r="AF510" s="46"/>
      <c r="AN510" s="46"/>
      <c r="AV510" s="46"/>
      <c r="BD510" s="46"/>
      <c r="BL510" s="46"/>
      <c r="BT510" s="46"/>
      <c r="CB510" s="46"/>
      <c r="CJ510" s="46"/>
      <c r="CR510" s="46"/>
    </row>
    <row r="511" spans="8:96" ht="12.75" customHeight="1" x14ac:dyDescent="0.2">
      <c r="H511" s="46"/>
      <c r="P511" s="46"/>
      <c r="X511" s="46"/>
      <c r="AF511" s="46"/>
      <c r="AN511" s="46"/>
      <c r="AV511" s="46"/>
      <c r="BD511" s="46"/>
      <c r="BL511" s="46"/>
      <c r="BT511" s="46"/>
      <c r="CB511" s="46"/>
      <c r="CJ511" s="46"/>
      <c r="CR511" s="46"/>
    </row>
    <row r="512" spans="8:96" ht="12.75" customHeight="1" x14ac:dyDescent="0.2">
      <c r="H512" s="46"/>
      <c r="P512" s="46"/>
      <c r="X512" s="46"/>
      <c r="AF512" s="46"/>
      <c r="AN512" s="46"/>
      <c r="AV512" s="46"/>
      <c r="BD512" s="46"/>
      <c r="BL512" s="46"/>
      <c r="BT512" s="46"/>
      <c r="CB512" s="46"/>
      <c r="CJ512" s="46"/>
      <c r="CR512" s="46"/>
    </row>
    <row r="513" spans="8:96" ht="12.75" customHeight="1" x14ac:dyDescent="0.2">
      <c r="H513" s="46"/>
      <c r="P513" s="46"/>
      <c r="X513" s="46"/>
      <c r="AF513" s="46"/>
      <c r="AN513" s="46"/>
      <c r="AV513" s="46"/>
      <c r="BD513" s="46"/>
      <c r="BL513" s="46"/>
      <c r="BT513" s="46"/>
      <c r="CB513" s="46"/>
      <c r="CJ513" s="46"/>
      <c r="CR513" s="46"/>
    </row>
    <row r="514" spans="8:96" ht="12.75" customHeight="1" x14ac:dyDescent="0.2">
      <c r="H514" s="46"/>
      <c r="P514" s="46"/>
      <c r="X514" s="46"/>
      <c r="AF514" s="46"/>
      <c r="AN514" s="46"/>
      <c r="AV514" s="46"/>
      <c r="BD514" s="46"/>
      <c r="BL514" s="46"/>
      <c r="BT514" s="46"/>
      <c r="CB514" s="46"/>
      <c r="CJ514" s="46"/>
      <c r="CR514" s="46"/>
    </row>
    <row r="515" spans="8:96" ht="12.75" customHeight="1" x14ac:dyDescent="0.2">
      <c r="H515" s="46"/>
      <c r="P515" s="46"/>
      <c r="X515" s="46"/>
      <c r="AF515" s="46"/>
      <c r="AN515" s="46"/>
      <c r="AV515" s="46"/>
      <c r="BD515" s="46"/>
      <c r="BL515" s="46"/>
      <c r="BT515" s="46"/>
      <c r="CB515" s="46"/>
      <c r="CJ515" s="46"/>
      <c r="CR515" s="46"/>
    </row>
    <row r="516" spans="8:96" ht="12.75" customHeight="1" x14ac:dyDescent="0.2">
      <c r="H516" s="46"/>
      <c r="P516" s="46"/>
      <c r="X516" s="46"/>
      <c r="AF516" s="46"/>
      <c r="AN516" s="46"/>
      <c r="AV516" s="46"/>
      <c r="BD516" s="46"/>
      <c r="BL516" s="46"/>
      <c r="BT516" s="46"/>
      <c r="CB516" s="46"/>
      <c r="CJ516" s="46"/>
      <c r="CR516" s="46"/>
    </row>
    <row r="517" spans="8:96" ht="12.75" customHeight="1" x14ac:dyDescent="0.2">
      <c r="H517" s="46"/>
      <c r="P517" s="46"/>
      <c r="X517" s="46"/>
      <c r="AF517" s="46"/>
      <c r="AN517" s="46"/>
      <c r="AV517" s="46"/>
      <c r="BD517" s="46"/>
      <c r="BL517" s="46"/>
      <c r="BT517" s="46"/>
      <c r="CB517" s="46"/>
      <c r="CJ517" s="46"/>
      <c r="CR517" s="46"/>
    </row>
    <row r="518" spans="8:96" ht="12.75" customHeight="1" x14ac:dyDescent="0.2">
      <c r="H518" s="46"/>
      <c r="P518" s="46"/>
      <c r="X518" s="46"/>
      <c r="AF518" s="46"/>
      <c r="AN518" s="46"/>
      <c r="AV518" s="46"/>
      <c r="BD518" s="46"/>
      <c r="BL518" s="46"/>
      <c r="BT518" s="46"/>
      <c r="CB518" s="46"/>
      <c r="CJ518" s="46"/>
      <c r="CR518" s="46"/>
    </row>
    <row r="519" spans="8:96" ht="12.75" customHeight="1" x14ac:dyDescent="0.2">
      <c r="H519" s="46"/>
      <c r="P519" s="46"/>
      <c r="X519" s="46"/>
      <c r="AF519" s="46"/>
      <c r="AN519" s="46"/>
      <c r="AV519" s="46"/>
      <c r="BD519" s="46"/>
      <c r="BL519" s="46"/>
      <c r="BT519" s="46"/>
      <c r="CB519" s="46"/>
      <c r="CJ519" s="46"/>
      <c r="CR519" s="46"/>
    </row>
    <row r="520" spans="8:96" ht="12.75" customHeight="1" x14ac:dyDescent="0.2">
      <c r="H520" s="46"/>
      <c r="P520" s="46"/>
      <c r="X520" s="46"/>
      <c r="AF520" s="46"/>
      <c r="AN520" s="46"/>
      <c r="AV520" s="46"/>
      <c r="BD520" s="46"/>
      <c r="BL520" s="46"/>
      <c r="BT520" s="46"/>
      <c r="CB520" s="46"/>
      <c r="CJ520" s="46"/>
      <c r="CR520" s="46"/>
    </row>
    <row r="521" spans="8:96" ht="12.75" customHeight="1" x14ac:dyDescent="0.2">
      <c r="H521" s="46"/>
      <c r="P521" s="46"/>
      <c r="X521" s="46"/>
      <c r="AF521" s="46"/>
      <c r="AN521" s="46"/>
      <c r="AV521" s="46"/>
      <c r="BD521" s="46"/>
      <c r="BL521" s="46"/>
      <c r="BT521" s="46"/>
      <c r="CB521" s="46"/>
      <c r="CJ521" s="46"/>
      <c r="CR521" s="46"/>
    </row>
    <row r="522" spans="8:96" ht="12.75" customHeight="1" x14ac:dyDescent="0.2">
      <c r="H522" s="46"/>
      <c r="P522" s="46"/>
      <c r="X522" s="46"/>
      <c r="AF522" s="46"/>
      <c r="AN522" s="46"/>
      <c r="AV522" s="46"/>
      <c r="BD522" s="46"/>
      <c r="BL522" s="46"/>
      <c r="BT522" s="46"/>
      <c r="CB522" s="46"/>
      <c r="CJ522" s="46"/>
      <c r="CR522" s="46"/>
    </row>
    <row r="523" spans="8:96" ht="12.75" customHeight="1" x14ac:dyDescent="0.2">
      <c r="H523" s="46"/>
      <c r="P523" s="46"/>
      <c r="X523" s="46"/>
      <c r="AF523" s="46"/>
      <c r="AN523" s="46"/>
      <c r="AV523" s="46"/>
      <c r="BD523" s="46"/>
      <c r="BL523" s="46"/>
      <c r="BT523" s="46"/>
      <c r="CB523" s="46"/>
      <c r="CJ523" s="46"/>
      <c r="CR523" s="46"/>
    </row>
    <row r="524" spans="8:96" ht="12.75" customHeight="1" x14ac:dyDescent="0.2">
      <c r="H524" s="46"/>
      <c r="P524" s="46"/>
      <c r="X524" s="46"/>
      <c r="AF524" s="46"/>
      <c r="AN524" s="46"/>
      <c r="AV524" s="46"/>
      <c r="BD524" s="46"/>
      <c r="BL524" s="46"/>
      <c r="BT524" s="46"/>
      <c r="CB524" s="46"/>
      <c r="CJ524" s="46"/>
      <c r="CR524" s="46"/>
    </row>
    <row r="525" spans="8:96" ht="12.75" customHeight="1" x14ac:dyDescent="0.2">
      <c r="H525" s="46"/>
      <c r="P525" s="46"/>
      <c r="X525" s="46"/>
      <c r="AF525" s="46"/>
      <c r="AN525" s="46"/>
      <c r="AV525" s="46"/>
      <c r="BD525" s="46"/>
      <c r="BL525" s="46"/>
      <c r="BT525" s="46"/>
      <c r="CB525" s="46"/>
      <c r="CJ525" s="46"/>
      <c r="CR525" s="46"/>
    </row>
    <row r="526" spans="8:96" ht="12.75" customHeight="1" x14ac:dyDescent="0.2">
      <c r="H526" s="46"/>
      <c r="P526" s="46"/>
      <c r="X526" s="46"/>
      <c r="AF526" s="46"/>
      <c r="AN526" s="46"/>
      <c r="AV526" s="46"/>
      <c r="BD526" s="46"/>
      <c r="BL526" s="46"/>
      <c r="BT526" s="46"/>
      <c r="CB526" s="46"/>
      <c r="CJ526" s="46"/>
      <c r="CR526" s="46"/>
    </row>
    <row r="527" spans="8:96" ht="12.75" customHeight="1" x14ac:dyDescent="0.2">
      <c r="H527" s="46"/>
      <c r="P527" s="46"/>
      <c r="X527" s="46"/>
      <c r="AF527" s="46"/>
      <c r="AN527" s="46"/>
      <c r="AV527" s="46"/>
      <c r="BD527" s="46"/>
      <c r="BL527" s="46"/>
      <c r="BT527" s="46"/>
      <c r="CB527" s="46"/>
      <c r="CJ527" s="46"/>
      <c r="CR527" s="46"/>
    </row>
    <row r="528" spans="8:96" ht="12.75" customHeight="1" x14ac:dyDescent="0.2">
      <c r="H528" s="46"/>
      <c r="P528" s="46"/>
      <c r="X528" s="46"/>
      <c r="AF528" s="46"/>
      <c r="AN528" s="46"/>
      <c r="AV528" s="46"/>
      <c r="BD528" s="46"/>
      <c r="BL528" s="46"/>
      <c r="BT528" s="46"/>
      <c r="CB528" s="46"/>
      <c r="CJ528" s="46"/>
      <c r="CR528" s="46"/>
    </row>
    <row r="529" spans="8:96" ht="12.75" customHeight="1" x14ac:dyDescent="0.2">
      <c r="H529" s="46"/>
      <c r="P529" s="46"/>
      <c r="X529" s="46"/>
      <c r="AF529" s="46"/>
      <c r="AN529" s="46"/>
      <c r="AV529" s="46"/>
      <c r="BD529" s="46"/>
      <c r="BL529" s="46"/>
      <c r="BT529" s="46"/>
      <c r="CB529" s="46"/>
      <c r="CJ529" s="46"/>
      <c r="CR529" s="46"/>
    </row>
    <row r="530" spans="8:96" ht="12.75" customHeight="1" x14ac:dyDescent="0.2">
      <c r="H530" s="46"/>
      <c r="P530" s="46"/>
      <c r="X530" s="46"/>
      <c r="AF530" s="46"/>
      <c r="AN530" s="46"/>
      <c r="AV530" s="46"/>
      <c r="BD530" s="46"/>
      <c r="BL530" s="46"/>
      <c r="BT530" s="46"/>
      <c r="CB530" s="46"/>
      <c r="CJ530" s="46"/>
      <c r="CR530" s="46"/>
    </row>
    <row r="531" spans="8:96" ht="12.75" customHeight="1" x14ac:dyDescent="0.2">
      <c r="H531" s="46"/>
      <c r="P531" s="46"/>
      <c r="X531" s="46"/>
      <c r="AF531" s="46"/>
      <c r="AN531" s="46"/>
      <c r="AV531" s="46"/>
      <c r="BD531" s="46"/>
      <c r="BL531" s="46"/>
      <c r="BT531" s="46"/>
      <c r="CB531" s="46"/>
      <c r="CJ531" s="46"/>
      <c r="CR531" s="46"/>
    </row>
    <row r="532" spans="8:96" ht="12.75" customHeight="1" x14ac:dyDescent="0.2">
      <c r="H532" s="46"/>
      <c r="P532" s="46"/>
      <c r="X532" s="46"/>
      <c r="AF532" s="46"/>
      <c r="AN532" s="46"/>
      <c r="AV532" s="46"/>
      <c r="BD532" s="46"/>
      <c r="BL532" s="46"/>
      <c r="BT532" s="46"/>
      <c r="CB532" s="46"/>
      <c r="CJ532" s="46"/>
      <c r="CR532" s="46"/>
    </row>
    <row r="533" spans="8:96" ht="12.75" customHeight="1" x14ac:dyDescent="0.2">
      <c r="H533" s="46"/>
      <c r="P533" s="46"/>
      <c r="X533" s="46"/>
      <c r="AF533" s="46"/>
      <c r="AN533" s="46"/>
      <c r="AV533" s="46"/>
      <c r="BD533" s="46"/>
      <c r="BL533" s="46"/>
      <c r="BT533" s="46"/>
      <c r="CB533" s="46"/>
      <c r="CJ533" s="46"/>
      <c r="CR533" s="46"/>
    </row>
    <row r="534" spans="8:96" ht="12.75" customHeight="1" x14ac:dyDescent="0.2">
      <c r="H534" s="46"/>
      <c r="P534" s="46"/>
      <c r="X534" s="46"/>
      <c r="AF534" s="46"/>
      <c r="AN534" s="46"/>
      <c r="AV534" s="46"/>
      <c r="BD534" s="46"/>
      <c r="BL534" s="46"/>
      <c r="BT534" s="46"/>
      <c r="CB534" s="46"/>
      <c r="CJ534" s="46"/>
      <c r="CR534" s="46"/>
    </row>
    <row r="535" spans="8:96" ht="12.75" customHeight="1" x14ac:dyDescent="0.2">
      <c r="H535" s="46"/>
      <c r="P535" s="46"/>
      <c r="X535" s="46"/>
      <c r="AF535" s="46"/>
      <c r="AN535" s="46"/>
      <c r="AV535" s="46"/>
      <c r="BD535" s="46"/>
      <c r="BL535" s="46"/>
      <c r="BT535" s="46"/>
      <c r="CB535" s="46"/>
      <c r="CJ535" s="46"/>
      <c r="CR535" s="46"/>
    </row>
    <row r="536" spans="8:96" ht="12.75" customHeight="1" x14ac:dyDescent="0.2">
      <c r="H536" s="46"/>
      <c r="P536" s="46"/>
      <c r="X536" s="46"/>
      <c r="AF536" s="46"/>
      <c r="AN536" s="46"/>
      <c r="AV536" s="46"/>
      <c r="BD536" s="46"/>
      <c r="BL536" s="46"/>
      <c r="BT536" s="46"/>
      <c r="CB536" s="46"/>
      <c r="CJ536" s="46"/>
      <c r="CR536" s="46"/>
    </row>
    <row r="537" spans="8:96" ht="12.75" customHeight="1" x14ac:dyDescent="0.2">
      <c r="H537" s="46"/>
      <c r="P537" s="46"/>
      <c r="X537" s="46"/>
      <c r="AF537" s="46"/>
      <c r="AN537" s="46"/>
      <c r="AV537" s="46"/>
      <c r="BD537" s="46"/>
      <c r="BL537" s="46"/>
      <c r="BT537" s="46"/>
      <c r="CB537" s="46"/>
      <c r="CJ537" s="46"/>
      <c r="CR537" s="46"/>
    </row>
    <row r="538" spans="8:96" ht="12.75" customHeight="1" x14ac:dyDescent="0.2">
      <c r="H538" s="46"/>
      <c r="P538" s="46"/>
      <c r="X538" s="46"/>
      <c r="AF538" s="46"/>
      <c r="AN538" s="46"/>
      <c r="AV538" s="46"/>
      <c r="BD538" s="46"/>
      <c r="BL538" s="46"/>
      <c r="BT538" s="46"/>
      <c r="CB538" s="46"/>
      <c r="CJ538" s="46"/>
      <c r="CR538" s="46"/>
    </row>
    <row r="539" spans="8:96" ht="12.75" customHeight="1" x14ac:dyDescent="0.2">
      <c r="H539" s="46"/>
      <c r="P539" s="46"/>
      <c r="X539" s="46"/>
      <c r="AF539" s="46"/>
      <c r="AN539" s="46"/>
      <c r="AV539" s="46"/>
      <c r="BD539" s="46"/>
      <c r="BL539" s="46"/>
      <c r="BT539" s="46"/>
      <c r="CB539" s="46"/>
      <c r="CJ539" s="46"/>
      <c r="CR539" s="46"/>
    </row>
    <row r="540" spans="8:96" ht="12.75" customHeight="1" x14ac:dyDescent="0.2">
      <c r="H540" s="46"/>
      <c r="P540" s="46"/>
      <c r="X540" s="46"/>
      <c r="AF540" s="46"/>
      <c r="AN540" s="46"/>
      <c r="AV540" s="46"/>
      <c r="BD540" s="46"/>
      <c r="BL540" s="46"/>
      <c r="BT540" s="46"/>
      <c r="CB540" s="46"/>
      <c r="CJ540" s="46"/>
      <c r="CR540" s="46"/>
    </row>
    <row r="541" spans="8:96" ht="12.75" customHeight="1" x14ac:dyDescent="0.2">
      <c r="H541" s="46"/>
      <c r="P541" s="46"/>
      <c r="X541" s="46"/>
      <c r="AF541" s="46"/>
      <c r="AN541" s="46"/>
      <c r="AV541" s="46"/>
      <c r="BD541" s="46"/>
      <c r="BL541" s="46"/>
      <c r="BT541" s="46"/>
      <c r="CB541" s="46"/>
      <c r="CJ541" s="46"/>
      <c r="CR541" s="46"/>
    </row>
    <row r="542" spans="8:96" ht="12.75" customHeight="1" x14ac:dyDescent="0.2">
      <c r="H542" s="46"/>
      <c r="P542" s="46"/>
      <c r="X542" s="46"/>
      <c r="AF542" s="46"/>
      <c r="AN542" s="46"/>
      <c r="AV542" s="46"/>
      <c r="BD542" s="46"/>
      <c r="BL542" s="46"/>
      <c r="BT542" s="46"/>
      <c r="CB542" s="46"/>
      <c r="CJ542" s="46"/>
      <c r="CR542" s="46"/>
    </row>
    <row r="543" spans="8:96" ht="12.75" customHeight="1" x14ac:dyDescent="0.2">
      <c r="H543" s="46"/>
      <c r="P543" s="46"/>
      <c r="X543" s="46"/>
      <c r="AF543" s="46"/>
      <c r="AN543" s="46"/>
      <c r="AV543" s="46"/>
      <c r="BD543" s="46"/>
      <c r="BL543" s="46"/>
      <c r="BT543" s="46"/>
      <c r="CB543" s="46"/>
      <c r="CJ543" s="46"/>
      <c r="CR543" s="46"/>
    </row>
    <row r="544" spans="8:96" ht="12.75" customHeight="1" x14ac:dyDescent="0.2">
      <c r="H544" s="46"/>
      <c r="P544" s="46"/>
      <c r="X544" s="46"/>
      <c r="AF544" s="46"/>
      <c r="AN544" s="46"/>
      <c r="AV544" s="46"/>
      <c r="BD544" s="46"/>
      <c r="BL544" s="46"/>
      <c r="BT544" s="46"/>
      <c r="CB544" s="46"/>
      <c r="CJ544" s="46"/>
      <c r="CR544" s="46"/>
    </row>
    <row r="545" spans="8:96" ht="12.75" customHeight="1" x14ac:dyDescent="0.2">
      <c r="H545" s="46"/>
      <c r="P545" s="46"/>
      <c r="X545" s="46"/>
      <c r="AF545" s="46"/>
      <c r="AN545" s="46"/>
      <c r="AV545" s="46"/>
      <c r="BD545" s="46"/>
      <c r="BL545" s="46"/>
      <c r="BT545" s="46"/>
      <c r="CB545" s="46"/>
      <c r="CJ545" s="46"/>
      <c r="CR545" s="46"/>
    </row>
    <row r="546" spans="8:96" ht="12.75" customHeight="1" x14ac:dyDescent="0.2">
      <c r="H546" s="46"/>
      <c r="P546" s="46"/>
      <c r="X546" s="46"/>
      <c r="AF546" s="46"/>
      <c r="AN546" s="46"/>
      <c r="AV546" s="46"/>
      <c r="BD546" s="46"/>
      <c r="BL546" s="46"/>
      <c r="BT546" s="46"/>
      <c r="CB546" s="46"/>
      <c r="CJ546" s="46"/>
      <c r="CR546" s="46"/>
    </row>
    <row r="547" spans="8:96" ht="12.75" customHeight="1" x14ac:dyDescent="0.2">
      <c r="H547" s="46"/>
      <c r="P547" s="46"/>
      <c r="X547" s="46"/>
      <c r="AF547" s="46"/>
      <c r="AN547" s="46"/>
      <c r="AV547" s="46"/>
      <c r="BD547" s="46"/>
      <c r="BL547" s="46"/>
      <c r="BT547" s="46"/>
      <c r="CB547" s="46"/>
      <c r="CJ547" s="46"/>
      <c r="CR547" s="46"/>
    </row>
    <row r="548" spans="8:96" ht="12.75" customHeight="1" x14ac:dyDescent="0.2">
      <c r="H548" s="46"/>
      <c r="P548" s="46"/>
      <c r="X548" s="46"/>
      <c r="AF548" s="46"/>
      <c r="AN548" s="46"/>
      <c r="AV548" s="46"/>
      <c r="BD548" s="46"/>
      <c r="BL548" s="46"/>
      <c r="BT548" s="46"/>
      <c r="CB548" s="46"/>
      <c r="CJ548" s="46"/>
      <c r="CR548" s="46"/>
    </row>
    <row r="549" spans="8:96" ht="12.75" customHeight="1" x14ac:dyDescent="0.2">
      <c r="H549" s="46"/>
      <c r="P549" s="46"/>
      <c r="X549" s="46"/>
      <c r="AF549" s="46"/>
      <c r="AN549" s="46"/>
      <c r="AV549" s="46"/>
      <c r="BD549" s="46"/>
      <c r="BL549" s="46"/>
      <c r="BT549" s="46"/>
      <c r="CB549" s="46"/>
      <c r="CJ549" s="46"/>
      <c r="CR549" s="46"/>
    </row>
    <row r="550" spans="8:96" ht="12.75" customHeight="1" x14ac:dyDescent="0.2">
      <c r="H550" s="46"/>
      <c r="P550" s="46"/>
      <c r="X550" s="46"/>
      <c r="AF550" s="46"/>
      <c r="AN550" s="46"/>
      <c r="AV550" s="46"/>
      <c r="BD550" s="46"/>
      <c r="BL550" s="46"/>
      <c r="BT550" s="46"/>
      <c r="CB550" s="46"/>
      <c r="CJ550" s="46"/>
      <c r="CR550" s="46"/>
    </row>
    <row r="551" spans="8:96" ht="12.75" customHeight="1" x14ac:dyDescent="0.2">
      <c r="H551" s="46"/>
      <c r="P551" s="46"/>
      <c r="X551" s="46"/>
      <c r="AF551" s="46"/>
      <c r="AN551" s="46"/>
      <c r="AV551" s="46"/>
      <c r="BD551" s="46"/>
      <c r="BL551" s="46"/>
      <c r="BT551" s="46"/>
      <c r="CB551" s="46"/>
      <c r="CJ551" s="46"/>
      <c r="CR551" s="46"/>
    </row>
    <row r="552" spans="8:96" ht="12.75" customHeight="1" x14ac:dyDescent="0.2">
      <c r="H552" s="46"/>
      <c r="P552" s="46"/>
      <c r="X552" s="46"/>
      <c r="AF552" s="46"/>
      <c r="AN552" s="46"/>
      <c r="AV552" s="46"/>
      <c r="BD552" s="46"/>
      <c r="BL552" s="46"/>
      <c r="BT552" s="46"/>
      <c r="CB552" s="46"/>
      <c r="CJ552" s="46"/>
      <c r="CR552" s="46"/>
    </row>
    <row r="553" spans="8:96" ht="12.75" customHeight="1" x14ac:dyDescent="0.2">
      <c r="H553" s="46"/>
      <c r="P553" s="46"/>
      <c r="X553" s="46"/>
      <c r="AF553" s="46"/>
      <c r="AN553" s="46"/>
      <c r="AV553" s="46"/>
      <c r="BD553" s="46"/>
      <c r="BL553" s="46"/>
      <c r="BT553" s="46"/>
      <c r="CB553" s="46"/>
      <c r="CJ553" s="46"/>
      <c r="CR553" s="46"/>
    </row>
    <row r="554" spans="8:96" ht="12.75" customHeight="1" x14ac:dyDescent="0.2">
      <c r="H554" s="46"/>
      <c r="P554" s="46"/>
      <c r="X554" s="46"/>
      <c r="AF554" s="46"/>
      <c r="AN554" s="46"/>
      <c r="AV554" s="46"/>
      <c r="BD554" s="46"/>
      <c r="BL554" s="46"/>
      <c r="BT554" s="46"/>
      <c r="CB554" s="46"/>
      <c r="CJ554" s="46"/>
      <c r="CR554" s="46"/>
    </row>
    <row r="555" spans="8:96" ht="12.75" customHeight="1" x14ac:dyDescent="0.2">
      <c r="H555" s="46"/>
      <c r="P555" s="46"/>
      <c r="X555" s="46"/>
      <c r="AF555" s="46"/>
      <c r="AN555" s="46"/>
      <c r="AV555" s="46"/>
      <c r="BD555" s="46"/>
      <c r="BL555" s="46"/>
      <c r="BT555" s="46"/>
      <c r="CB555" s="46"/>
      <c r="CJ555" s="46"/>
      <c r="CR555" s="46"/>
    </row>
    <row r="556" spans="8:96" ht="12.75" customHeight="1" x14ac:dyDescent="0.2">
      <c r="H556" s="46"/>
      <c r="P556" s="46"/>
      <c r="X556" s="46"/>
      <c r="AF556" s="46"/>
      <c r="AN556" s="46"/>
      <c r="AV556" s="46"/>
      <c r="BD556" s="46"/>
      <c r="BL556" s="46"/>
      <c r="BT556" s="46"/>
      <c r="CB556" s="46"/>
      <c r="CJ556" s="46"/>
      <c r="CR556" s="46"/>
    </row>
    <row r="557" spans="8:96" ht="12.75" customHeight="1" x14ac:dyDescent="0.2">
      <c r="H557" s="46"/>
      <c r="P557" s="46"/>
      <c r="X557" s="46"/>
      <c r="AF557" s="46"/>
      <c r="AN557" s="46"/>
      <c r="AV557" s="46"/>
      <c r="BD557" s="46"/>
      <c r="BL557" s="46"/>
      <c r="BT557" s="46"/>
      <c r="CB557" s="46"/>
      <c r="CJ557" s="46"/>
      <c r="CR557" s="46"/>
    </row>
    <row r="558" spans="8:96" ht="12.75" customHeight="1" x14ac:dyDescent="0.2">
      <c r="H558" s="46"/>
      <c r="P558" s="46"/>
      <c r="X558" s="46"/>
      <c r="AF558" s="46"/>
      <c r="AN558" s="46"/>
      <c r="AV558" s="46"/>
      <c r="BD558" s="46"/>
      <c r="BL558" s="46"/>
      <c r="BT558" s="46"/>
      <c r="CB558" s="46"/>
      <c r="CJ558" s="46"/>
      <c r="CR558" s="46"/>
    </row>
    <row r="559" spans="8:96" ht="12.75" customHeight="1" x14ac:dyDescent="0.2">
      <c r="H559" s="46"/>
      <c r="P559" s="46"/>
      <c r="X559" s="46"/>
      <c r="AF559" s="46"/>
      <c r="AN559" s="46"/>
      <c r="AV559" s="46"/>
      <c r="BD559" s="46"/>
      <c r="BL559" s="46"/>
      <c r="BT559" s="46"/>
      <c r="CB559" s="46"/>
      <c r="CJ559" s="46"/>
      <c r="CR559" s="46"/>
    </row>
    <row r="560" spans="8:96" ht="12.75" customHeight="1" x14ac:dyDescent="0.2">
      <c r="H560" s="46"/>
      <c r="P560" s="46"/>
      <c r="X560" s="46"/>
      <c r="AF560" s="46"/>
      <c r="AN560" s="46"/>
      <c r="AV560" s="46"/>
      <c r="BD560" s="46"/>
      <c r="BL560" s="46"/>
      <c r="BT560" s="46"/>
      <c r="CB560" s="46"/>
      <c r="CJ560" s="46"/>
      <c r="CR560" s="46"/>
    </row>
    <row r="561" spans="8:96" ht="12.75" customHeight="1" x14ac:dyDescent="0.2">
      <c r="H561" s="46"/>
      <c r="P561" s="46"/>
      <c r="X561" s="46"/>
      <c r="AF561" s="46"/>
      <c r="AN561" s="46"/>
      <c r="AV561" s="46"/>
      <c r="BD561" s="46"/>
      <c r="BL561" s="46"/>
      <c r="BT561" s="46"/>
      <c r="CB561" s="46"/>
      <c r="CJ561" s="46"/>
      <c r="CR561" s="46"/>
    </row>
    <row r="562" spans="8:96" ht="12.75" customHeight="1" x14ac:dyDescent="0.2">
      <c r="H562" s="46"/>
      <c r="P562" s="46"/>
      <c r="X562" s="46"/>
      <c r="AF562" s="46"/>
      <c r="AN562" s="46"/>
      <c r="AV562" s="46"/>
      <c r="BD562" s="46"/>
      <c r="BL562" s="46"/>
      <c r="BT562" s="46"/>
      <c r="CB562" s="46"/>
      <c r="CJ562" s="46"/>
      <c r="CR562" s="46"/>
    </row>
    <row r="563" spans="8:96" ht="12.75" customHeight="1" x14ac:dyDescent="0.2">
      <c r="H563" s="46"/>
      <c r="P563" s="46"/>
      <c r="X563" s="46"/>
      <c r="AF563" s="46"/>
      <c r="AN563" s="46"/>
      <c r="AV563" s="46"/>
      <c r="BD563" s="46"/>
      <c r="BL563" s="46"/>
      <c r="BT563" s="46"/>
      <c r="CB563" s="46"/>
      <c r="CJ563" s="46"/>
      <c r="CR563" s="46"/>
    </row>
    <row r="564" spans="8:96" ht="12.75" customHeight="1" x14ac:dyDescent="0.2">
      <c r="H564" s="46"/>
      <c r="P564" s="46"/>
      <c r="X564" s="46"/>
      <c r="AF564" s="46"/>
      <c r="AN564" s="46"/>
      <c r="AV564" s="46"/>
      <c r="BD564" s="46"/>
      <c r="BL564" s="46"/>
      <c r="BT564" s="46"/>
      <c r="CB564" s="46"/>
      <c r="CJ564" s="46"/>
      <c r="CR564" s="46"/>
    </row>
    <row r="565" spans="8:96" ht="12.75" customHeight="1" x14ac:dyDescent="0.2">
      <c r="H565" s="46"/>
      <c r="P565" s="46"/>
      <c r="X565" s="46"/>
      <c r="AF565" s="46"/>
      <c r="AN565" s="46"/>
      <c r="AV565" s="46"/>
      <c r="BD565" s="46"/>
      <c r="BL565" s="46"/>
      <c r="BT565" s="46"/>
      <c r="CB565" s="46"/>
      <c r="CJ565" s="46"/>
      <c r="CR565" s="46"/>
    </row>
    <row r="566" spans="8:96" ht="12.75" customHeight="1" x14ac:dyDescent="0.2">
      <c r="H566" s="46"/>
      <c r="P566" s="46"/>
      <c r="X566" s="46"/>
      <c r="AF566" s="46"/>
      <c r="AN566" s="46"/>
      <c r="AV566" s="46"/>
      <c r="BD566" s="46"/>
      <c r="BL566" s="46"/>
      <c r="BT566" s="46"/>
      <c r="CB566" s="46"/>
      <c r="CJ566" s="46"/>
      <c r="CR566" s="46"/>
    </row>
    <row r="567" spans="8:96" ht="12.75" customHeight="1" x14ac:dyDescent="0.2">
      <c r="H567" s="46"/>
      <c r="P567" s="46"/>
      <c r="X567" s="46"/>
      <c r="AF567" s="46"/>
      <c r="AN567" s="46"/>
      <c r="AV567" s="46"/>
      <c r="BD567" s="46"/>
      <c r="BL567" s="46"/>
      <c r="BT567" s="46"/>
      <c r="CB567" s="46"/>
      <c r="CJ567" s="46"/>
      <c r="CR567" s="46"/>
    </row>
    <row r="568" spans="8:96" ht="12.75" customHeight="1" x14ac:dyDescent="0.2">
      <c r="H568" s="46"/>
      <c r="P568" s="46"/>
      <c r="X568" s="46"/>
      <c r="AF568" s="46"/>
      <c r="AN568" s="46"/>
      <c r="AV568" s="46"/>
      <c r="BD568" s="46"/>
      <c r="BL568" s="46"/>
      <c r="BT568" s="46"/>
      <c r="CB568" s="46"/>
      <c r="CJ568" s="46"/>
      <c r="CR568" s="46"/>
    </row>
    <row r="569" spans="8:96" ht="12.75" customHeight="1" x14ac:dyDescent="0.2">
      <c r="H569" s="46"/>
      <c r="P569" s="46"/>
      <c r="X569" s="46"/>
      <c r="AF569" s="46"/>
      <c r="AN569" s="46"/>
      <c r="AV569" s="46"/>
      <c r="BD569" s="46"/>
      <c r="BL569" s="46"/>
      <c r="BT569" s="46"/>
      <c r="CB569" s="46"/>
      <c r="CJ569" s="46"/>
      <c r="CR569" s="46"/>
    </row>
    <row r="570" spans="8:96" ht="12.75" customHeight="1" x14ac:dyDescent="0.2">
      <c r="H570" s="46"/>
      <c r="P570" s="46"/>
      <c r="X570" s="46"/>
      <c r="AF570" s="46"/>
      <c r="AN570" s="46"/>
      <c r="AV570" s="46"/>
      <c r="BD570" s="46"/>
      <c r="BL570" s="46"/>
      <c r="BT570" s="46"/>
      <c r="CB570" s="46"/>
      <c r="CJ570" s="46"/>
      <c r="CR570" s="46"/>
    </row>
    <row r="571" spans="8:96" ht="12.75" customHeight="1" x14ac:dyDescent="0.2">
      <c r="H571" s="46"/>
      <c r="P571" s="46"/>
      <c r="X571" s="46"/>
      <c r="AF571" s="46"/>
      <c r="AN571" s="46"/>
      <c r="AV571" s="46"/>
      <c r="BD571" s="46"/>
      <c r="BL571" s="46"/>
      <c r="BT571" s="46"/>
      <c r="CB571" s="46"/>
      <c r="CJ571" s="46"/>
      <c r="CR571" s="46"/>
    </row>
    <row r="572" spans="8:96" ht="12.75" customHeight="1" x14ac:dyDescent="0.2">
      <c r="H572" s="46"/>
      <c r="P572" s="46"/>
      <c r="X572" s="46"/>
      <c r="AF572" s="46"/>
      <c r="AN572" s="46"/>
      <c r="AV572" s="46"/>
      <c r="BD572" s="46"/>
      <c r="BL572" s="46"/>
      <c r="BT572" s="46"/>
      <c r="CB572" s="46"/>
      <c r="CJ572" s="46"/>
      <c r="CR572" s="46"/>
    </row>
    <row r="573" spans="8:96" ht="12.75" customHeight="1" x14ac:dyDescent="0.2">
      <c r="H573" s="46"/>
      <c r="P573" s="46"/>
      <c r="X573" s="46"/>
      <c r="AF573" s="46"/>
      <c r="AN573" s="46"/>
      <c r="AV573" s="46"/>
      <c r="BD573" s="46"/>
      <c r="BL573" s="46"/>
      <c r="BT573" s="46"/>
      <c r="CB573" s="46"/>
      <c r="CJ573" s="46"/>
      <c r="CR573" s="46"/>
    </row>
    <row r="574" spans="8:96" ht="12.75" customHeight="1" x14ac:dyDescent="0.2">
      <c r="H574" s="46"/>
      <c r="P574" s="46"/>
      <c r="X574" s="46"/>
      <c r="AF574" s="46"/>
      <c r="AN574" s="46"/>
      <c r="AV574" s="46"/>
      <c r="BD574" s="46"/>
      <c r="BL574" s="46"/>
      <c r="BT574" s="46"/>
      <c r="CB574" s="46"/>
      <c r="CJ574" s="46"/>
      <c r="CR574" s="46"/>
    </row>
    <row r="575" spans="8:96" ht="12.75" customHeight="1" x14ac:dyDescent="0.2">
      <c r="H575" s="46"/>
      <c r="P575" s="46"/>
      <c r="X575" s="46"/>
      <c r="AF575" s="46"/>
      <c r="AN575" s="46"/>
      <c r="AV575" s="46"/>
      <c r="BD575" s="46"/>
      <c r="BL575" s="46"/>
      <c r="BT575" s="46"/>
      <c r="CB575" s="46"/>
      <c r="CJ575" s="46"/>
      <c r="CR575" s="46"/>
    </row>
    <row r="576" spans="8:96" ht="12.75" customHeight="1" x14ac:dyDescent="0.2">
      <c r="H576" s="46"/>
      <c r="P576" s="46"/>
      <c r="X576" s="46"/>
      <c r="AF576" s="46"/>
      <c r="AN576" s="46"/>
      <c r="AV576" s="46"/>
      <c r="BD576" s="46"/>
      <c r="BL576" s="46"/>
      <c r="BT576" s="46"/>
      <c r="CB576" s="46"/>
      <c r="CJ576" s="46"/>
      <c r="CR576" s="46"/>
    </row>
    <row r="577" spans="8:96" ht="12.75" customHeight="1" x14ac:dyDescent="0.2">
      <c r="H577" s="46"/>
      <c r="P577" s="46"/>
      <c r="X577" s="46"/>
      <c r="AF577" s="46"/>
      <c r="AN577" s="46"/>
      <c r="AV577" s="46"/>
      <c r="BD577" s="46"/>
      <c r="BL577" s="46"/>
      <c r="BT577" s="46"/>
      <c r="CB577" s="46"/>
      <c r="CJ577" s="46"/>
      <c r="CR577" s="46"/>
    </row>
    <row r="578" spans="8:96" ht="12.75" customHeight="1" x14ac:dyDescent="0.2">
      <c r="H578" s="46"/>
      <c r="P578" s="46"/>
      <c r="X578" s="46"/>
      <c r="AF578" s="46"/>
      <c r="AN578" s="46"/>
      <c r="AV578" s="46"/>
      <c r="BD578" s="46"/>
      <c r="BL578" s="46"/>
      <c r="BT578" s="46"/>
      <c r="CB578" s="46"/>
      <c r="CJ578" s="46"/>
      <c r="CR578" s="46"/>
    </row>
    <row r="579" spans="8:96" ht="12.75" customHeight="1" x14ac:dyDescent="0.2">
      <c r="H579" s="46"/>
      <c r="P579" s="46"/>
      <c r="X579" s="46"/>
      <c r="AF579" s="46"/>
      <c r="AN579" s="46"/>
      <c r="AV579" s="46"/>
      <c r="BD579" s="46"/>
      <c r="BL579" s="46"/>
      <c r="BT579" s="46"/>
      <c r="CB579" s="46"/>
      <c r="CJ579" s="46"/>
      <c r="CR579" s="46"/>
    </row>
    <row r="580" spans="8:96" ht="12.75" customHeight="1" x14ac:dyDescent="0.2">
      <c r="H580" s="46"/>
      <c r="P580" s="46"/>
      <c r="X580" s="46"/>
      <c r="AF580" s="46"/>
      <c r="AN580" s="46"/>
      <c r="AV580" s="46"/>
      <c r="BD580" s="46"/>
      <c r="BL580" s="46"/>
      <c r="BT580" s="46"/>
      <c r="CB580" s="46"/>
      <c r="CJ580" s="46"/>
      <c r="CR580" s="46"/>
    </row>
    <row r="581" spans="8:96" ht="12.75" customHeight="1" x14ac:dyDescent="0.2">
      <c r="H581" s="46"/>
      <c r="P581" s="46"/>
      <c r="X581" s="46"/>
      <c r="AF581" s="46"/>
      <c r="AN581" s="46"/>
      <c r="AV581" s="46"/>
      <c r="BD581" s="46"/>
      <c r="BL581" s="46"/>
      <c r="BT581" s="46"/>
      <c r="CB581" s="46"/>
      <c r="CJ581" s="46"/>
      <c r="CR581" s="46"/>
    </row>
    <row r="582" spans="8:96" ht="12.75" customHeight="1" x14ac:dyDescent="0.2">
      <c r="H582" s="46"/>
      <c r="P582" s="46"/>
      <c r="X582" s="46"/>
      <c r="AF582" s="46"/>
      <c r="AN582" s="46"/>
      <c r="AV582" s="46"/>
      <c r="BD582" s="46"/>
      <c r="BL582" s="46"/>
      <c r="BT582" s="46"/>
      <c r="CB582" s="46"/>
      <c r="CJ582" s="46"/>
      <c r="CR582" s="46"/>
    </row>
    <row r="583" spans="8:96" ht="12.75" customHeight="1" x14ac:dyDescent="0.2">
      <c r="H583" s="46"/>
      <c r="P583" s="46"/>
      <c r="X583" s="46"/>
      <c r="AF583" s="46"/>
      <c r="AN583" s="46"/>
      <c r="AV583" s="46"/>
      <c r="BD583" s="46"/>
      <c r="BL583" s="46"/>
      <c r="BT583" s="46"/>
      <c r="CB583" s="46"/>
      <c r="CJ583" s="46"/>
      <c r="CR583" s="46"/>
    </row>
    <row r="584" spans="8:96" ht="12.75" customHeight="1" x14ac:dyDescent="0.2">
      <c r="H584" s="46"/>
      <c r="P584" s="46"/>
      <c r="X584" s="46"/>
      <c r="AF584" s="46"/>
      <c r="AN584" s="46"/>
      <c r="AV584" s="46"/>
      <c r="BD584" s="46"/>
      <c r="BL584" s="46"/>
      <c r="BT584" s="46"/>
      <c r="CB584" s="46"/>
      <c r="CJ584" s="46"/>
      <c r="CR584" s="46"/>
    </row>
    <row r="585" spans="8:96" ht="12.75" customHeight="1" x14ac:dyDescent="0.2">
      <c r="H585" s="46"/>
      <c r="P585" s="46"/>
      <c r="X585" s="46"/>
      <c r="AF585" s="46"/>
      <c r="AN585" s="46"/>
      <c r="AV585" s="46"/>
      <c r="BD585" s="46"/>
      <c r="BL585" s="46"/>
      <c r="BT585" s="46"/>
      <c r="CB585" s="46"/>
      <c r="CJ585" s="46"/>
      <c r="CR585" s="46"/>
    </row>
    <row r="586" spans="8:96" ht="12.75" customHeight="1" x14ac:dyDescent="0.2">
      <c r="H586" s="46"/>
      <c r="P586" s="46"/>
      <c r="X586" s="46"/>
      <c r="AF586" s="46"/>
      <c r="AN586" s="46"/>
      <c r="AV586" s="46"/>
      <c r="BD586" s="46"/>
      <c r="BL586" s="46"/>
      <c r="BT586" s="46"/>
      <c r="CB586" s="46"/>
      <c r="CJ586" s="46"/>
      <c r="CR586" s="46"/>
    </row>
    <row r="587" spans="8:96" ht="12.75" customHeight="1" x14ac:dyDescent="0.2">
      <c r="H587" s="46"/>
      <c r="P587" s="46"/>
      <c r="X587" s="46"/>
      <c r="AF587" s="46"/>
      <c r="AN587" s="46"/>
      <c r="AV587" s="46"/>
      <c r="BD587" s="46"/>
      <c r="BL587" s="46"/>
      <c r="BT587" s="46"/>
      <c r="CB587" s="46"/>
      <c r="CJ587" s="46"/>
      <c r="CR587" s="46"/>
    </row>
    <row r="588" spans="8:96" ht="12.75" customHeight="1" x14ac:dyDescent="0.2">
      <c r="H588" s="46"/>
      <c r="P588" s="46"/>
      <c r="X588" s="46"/>
      <c r="AF588" s="46"/>
      <c r="AN588" s="46"/>
      <c r="AV588" s="46"/>
      <c r="BD588" s="46"/>
      <c r="BL588" s="46"/>
      <c r="BT588" s="46"/>
      <c r="CB588" s="46"/>
      <c r="CJ588" s="46"/>
      <c r="CR588" s="46"/>
    </row>
    <row r="589" spans="8:96" ht="12.75" customHeight="1" x14ac:dyDescent="0.2">
      <c r="H589" s="46"/>
      <c r="P589" s="46"/>
      <c r="X589" s="46"/>
      <c r="AF589" s="46"/>
      <c r="AN589" s="46"/>
      <c r="AV589" s="46"/>
      <c r="BD589" s="46"/>
      <c r="BL589" s="46"/>
      <c r="BT589" s="46"/>
      <c r="CB589" s="46"/>
      <c r="CJ589" s="46"/>
      <c r="CR589" s="46"/>
    </row>
    <row r="590" spans="8:96" ht="12.75" customHeight="1" x14ac:dyDescent="0.2">
      <c r="H590" s="46"/>
      <c r="P590" s="46"/>
      <c r="X590" s="46"/>
      <c r="AF590" s="46"/>
      <c r="AN590" s="46"/>
      <c r="AV590" s="46"/>
      <c r="BD590" s="46"/>
      <c r="BL590" s="46"/>
      <c r="BT590" s="46"/>
      <c r="CB590" s="46"/>
      <c r="CJ590" s="46"/>
      <c r="CR590" s="46"/>
    </row>
    <row r="591" spans="8:96" ht="12.75" customHeight="1" x14ac:dyDescent="0.2">
      <c r="H591" s="46"/>
      <c r="P591" s="46"/>
      <c r="X591" s="46"/>
      <c r="AF591" s="46"/>
      <c r="AN591" s="46"/>
      <c r="AV591" s="46"/>
      <c r="BD591" s="46"/>
      <c r="BL591" s="46"/>
      <c r="BT591" s="46"/>
      <c r="CB591" s="46"/>
      <c r="CJ591" s="46"/>
      <c r="CR591" s="46"/>
    </row>
    <row r="592" spans="8:96" ht="12.75" customHeight="1" x14ac:dyDescent="0.2">
      <c r="H592" s="46"/>
      <c r="P592" s="46"/>
      <c r="X592" s="46"/>
      <c r="AF592" s="46"/>
      <c r="AN592" s="46"/>
      <c r="AV592" s="46"/>
      <c r="BD592" s="46"/>
      <c r="BL592" s="46"/>
      <c r="BT592" s="46"/>
      <c r="CB592" s="46"/>
      <c r="CJ592" s="46"/>
      <c r="CR592" s="46"/>
    </row>
    <row r="593" spans="8:96" ht="12.75" customHeight="1" x14ac:dyDescent="0.2">
      <c r="H593" s="46"/>
      <c r="P593" s="46"/>
      <c r="X593" s="46"/>
      <c r="AF593" s="46"/>
      <c r="AN593" s="46"/>
      <c r="AV593" s="46"/>
      <c r="BD593" s="46"/>
      <c r="BL593" s="46"/>
      <c r="BT593" s="46"/>
      <c r="CB593" s="46"/>
      <c r="CJ593" s="46"/>
      <c r="CR593" s="46"/>
    </row>
    <row r="594" spans="8:96" ht="12.75" customHeight="1" x14ac:dyDescent="0.2">
      <c r="H594" s="46"/>
      <c r="P594" s="46"/>
      <c r="X594" s="46"/>
      <c r="AF594" s="46"/>
      <c r="AN594" s="46"/>
      <c r="AV594" s="46"/>
      <c r="BD594" s="46"/>
      <c r="BL594" s="46"/>
      <c r="BT594" s="46"/>
      <c r="CB594" s="46"/>
      <c r="CJ594" s="46"/>
      <c r="CR594" s="46"/>
    </row>
    <row r="595" spans="8:96" ht="12.75" customHeight="1" x14ac:dyDescent="0.2">
      <c r="H595" s="46"/>
      <c r="P595" s="46"/>
      <c r="X595" s="46"/>
      <c r="AF595" s="46"/>
      <c r="AN595" s="46"/>
      <c r="AV595" s="46"/>
      <c r="BD595" s="46"/>
      <c r="BL595" s="46"/>
      <c r="BT595" s="46"/>
      <c r="CB595" s="46"/>
      <c r="CJ595" s="46"/>
      <c r="CR595" s="46"/>
    </row>
    <row r="596" spans="8:96" ht="12.75" customHeight="1" x14ac:dyDescent="0.2">
      <c r="H596" s="46"/>
      <c r="P596" s="46"/>
      <c r="X596" s="46"/>
      <c r="AF596" s="46"/>
      <c r="AN596" s="46"/>
      <c r="AV596" s="46"/>
      <c r="BD596" s="46"/>
      <c r="BL596" s="46"/>
      <c r="BT596" s="46"/>
      <c r="CB596" s="46"/>
      <c r="CJ596" s="46"/>
      <c r="CR596" s="46"/>
    </row>
    <row r="597" spans="8:96" ht="12.75" customHeight="1" x14ac:dyDescent="0.2">
      <c r="H597" s="46"/>
      <c r="P597" s="46"/>
      <c r="X597" s="46"/>
      <c r="AF597" s="46"/>
      <c r="AN597" s="46"/>
      <c r="AV597" s="46"/>
      <c r="BD597" s="46"/>
      <c r="BL597" s="46"/>
      <c r="BT597" s="46"/>
      <c r="CB597" s="46"/>
      <c r="CJ597" s="46"/>
      <c r="CR597" s="46"/>
    </row>
    <row r="598" spans="8:96" ht="12.75" customHeight="1" x14ac:dyDescent="0.2">
      <c r="H598" s="46"/>
      <c r="P598" s="46"/>
      <c r="X598" s="46"/>
      <c r="AF598" s="46"/>
      <c r="AN598" s="46"/>
      <c r="AV598" s="46"/>
      <c r="BD598" s="46"/>
      <c r="BL598" s="46"/>
      <c r="BT598" s="46"/>
      <c r="CB598" s="46"/>
      <c r="CJ598" s="46"/>
      <c r="CR598" s="46"/>
    </row>
    <row r="599" spans="8:96" ht="12.75" customHeight="1" x14ac:dyDescent="0.2">
      <c r="H599" s="46"/>
      <c r="P599" s="46"/>
      <c r="X599" s="46"/>
      <c r="AF599" s="46"/>
      <c r="AN599" s="46"/>
      <c r="AV599" s="46"/>
      <c r="BD599" s="46"/>
      <c r="BL599" s="46"/>
      <c r="BT599" s="46"/>
      <c r="CB599" s="46"/>
      <c r="CJ599" s="46"/>
      <c r="CR599" s="46"/>
    </row>
    <row r="600" spans="8:96" ht="12.75" customHeight="1" x14ac:dyDescent="0.2">
      <c r="H600" s="46"/>
      <c r="P600" s="46"/>
      <c r="X600" s="46"/>
      <c r="AF600" s="46"/>
      <c r="AN600" s="46"/>
      <c r="AV600" s="46"/>
      <c r="BD600" s="46"/>
      <c r="BL600" s="46"/>
      <c r="BT600" s="46"/>
      <c r="CB600" s="46"/>
      <c r="CJ600" s="46"/>
      <c r="CR600" s="46"/>
    </row>
    <row r="601" spans="8:96" ht="12.75" customHeight="1" x14ac:dyDescent="0.2">
      <c r="H601" s="46"/>
      <c r="P601" s="46"/>
      <c r="X601" s="46"/>
      <c r="AF601" s="46"/>
      <c r="AN601" s="46"/>
      <c r="AV601" s="46"/>
      <c r="BD601" s="46"/>
      <c r="BL601" s="46"/>
      <c r="BT601" s="46"/>
      <c r="CB601" s="46"/>
      <c r="CJ601" s="46"/>
      <c r="CR601" s="46"/>
    </row>
    <row r="602" spans="8:96" ht="12.75" customHeight="1" x14ac:dyDescent="0.2">
      <c r="H602" s="46"/>
      <c r="P602" s="46"/>
      <c r="X602" s="46"/>
      <c r="AF602" s="46"/>
      <c r="AN602" s="46"/>
      <c r="AV602" s="46"/>
      <c r="BD602" s="46"/>
      <c r="BL602" s="46"/>
      <c r="BT602" s="46"/>
      <c r="CB602" s="46"/>
      <c r="CJ602" s="46"/>
      <c r="CR602" s="46"/>
    </row>
    <row r="603" spans="8:96" ht="12.75" customHeight="1" x14ac:dyDescent="0.2">
      <c r="H603" s="46"/>
      <c r="P603" s="46"/>
      <c r="X603" s="46"/>
      <c r="AF603" s="46"/>
      <c r="AN603" s="46"/>
      <c r="AV603" s="46"/>
      <c r="BD603" s="46"/>
      <c r="BL603" s="46"/>
      <c r="BT603" s="46"/>
      <c r="CB603" s="46"/>
      <c r="CJ603" s="46"/>
      <c r="CR603" s="46"/>
    </row>
    <row r="604" spans="8:96" ht="12.75" customHeight="1" x14ac:dyDescent="0.2">
      <c r="H604" s="46"/>
      <c r="P604" s="46"/>
      <c r="X604" s="46"/>
      <c r="AF604" s="46"/>
      <c r="AN604" s="46"/>
      <c r="AV604" s="46"/>
      <c r="BD604" s="46"/>
      <c r="BL604" s="46"/>
      <c r="BT604" s="46"/>
      <c r="CB604" s="46"/>
      <c r="CJ604" s="46"/>
      <c r="CR604" s="46"/>
    </row>
    <row r="605" spans="8:96" ht="12.75" customHeight="1" x14ac:dyDescent="0.2">
      <c r="H605" s="46"/>
      <c r="P605" s="46"/>
      <c r="X605" s="46"/>
      <c r="AF605" s="46"/>
      <c r="AN605" s="46"/>
      <c r="AV605" s="46"/>
      <c r="BD605" s="46"/>
      <c r="BL605" s="46"/>
      <c r="BT605" s="46"/>
      <c r="CB605" s="46"/>
      <c r="CJ605" s="46"/>
      <c r="CR605" s="46"/>
    </row>
    <row r="606" spans="8:96" ht="12.75" customHeight="1" x14ac:dyDescent="0.2">
      <c r="H606" s="46"/>
      <c r="P606" s="46"/>
      <c r="X606" s="46"/>
      <c r="AF606" s="46"/>
      <c r="AN606" s="46"/>
      <c r="AV606" s="46"/>
      <c r="BD606" s="46"/>
      <c r="BL606" s="46"/>
      <c r="BT606" s="46"/>
      <c r="CB606" s="46"/>
      <c r="CJ606" s="46"/>
      <c r="CR606" s="46"/>
    </row>
    <row r="607" spans="8:96" ht="12.75" customHeight="1" x14ac:dyDescent="0.2">
      <c r="H607" s="46"/>
      <c r="P607" s="46"/>
      <c r="X607" s="46"/>
      <c r="AF607" s="46"/>
      <c r="AN607" s="46"/>
      <c r="AV607" s="46"/>
      <c r="BD607" s="46"/>
      <c r="BL607" s="46"/>
      <c r="BT607" s="46"/>
      <c r="CB607" s="46"/>
      <c r="CJ607" s="46"/>
      <c r="CR607" s="46"/>
    </row>
    <row r="608" spans="8:96" ht="12.75" customHeight="1" x14ac:dyDescent="0.2">
      <c r="H608" s="46"/>
      <c r="P608" s="46"/>
      <c r="X608" s="46"/>
      <c r="AF608" s="46"/>
      <c r="AN608" s="46"/>
      <c r="AV608" s="46"/>
      <c r="BD608" s="46"/>
      <c r="BL608" s="46"/>
      <c r="BT608" s="46"/>
      <c r="CB608" s="46"/>
      <c r="CJ608" s="46"/>
      <c r="CR608" s="46"/>
    </row>
    <row r="609" spans="8:96" ht="12.75" customHeight="1" x14ac:dyDescent="0.2">
      <c r="H609" s="46"/>
      <c r="P609" s="46"/>
      <c r="X609" s="46"/>
      <c r="AF609" s="46"/>
      <c r="AN609" s="46"/>
      <c r="AV609" s="46"/>
      <c r="BD609" s="46"/>
      <c r="BL609" s="46"/>
      <c r="BT609" s="46"/>
      <c r="CB609" s="46"/>
      <c r="CJ609" s="46"/>
      <c r="CR609" s="46"/>
    </row>
    <row r="610" spans="8:96" ht="12.75" customHeight="1" x14ac:dyDescent="0.2">
      <c r="H610" s="46"/>
      <c r="P610" s="46"/>
      <c r="X610" s="46"/>
      <c r="AF610" s="46"/>
      <c r="AN610" s="46"/>
      <c r="AV610" s="46"/>
      <c r="BD610" s="46"/>
      <c r="BL610" s="46"/>
      <c r="BT610" s="46"/>
      <c r="CB610" s="46"/>
      <c r="CJ610" s="46"/>
      <c r="CR610" s="46"/>
    </row>
    <row r="611" spans="8:96" ht="12.75" customHeight="1" x14ac:dyDescent="0.2">
      <c r="H611" s="46"/>
      <c r="P611" s="46"/>
      <c r="X611" s="46"/>
      <c r="AF611" s="46"/>
      <c r="AN611" s="46"/>
      <c r="AV611" s="46"/>
      <c r="BD611" s="46"/>
      <c r="BL611" s="46"/>
      <c r="BT611" s="46"/>
      <c r="CB611" s="46"/>
      <c r="CJ611" s="46"/>
      <c r="CR611" s="46"/>
    </row>
    <row r="612" spans="8:96" ht="12.75" customHeight="1" x14ac:dyDescent="0.2">
      <c r="H612" s="46"/>
      <c r="P612" s="46"/>
      <c r="X612" s="46"/>
      <c r="AF612" s="46"/>
      <c r="AN612" s="46"/>
      <c r="AV612" s="46"/>
      <c r="BD612" s="46"/>
      <c r="BL612" s="46"/>
      <c r="BT612" s="46"/>
      <c r="CB612" s="46"/>
      <c r="CJ612" s="46"/>
      <c r="CR612" s="46"/>
    </row>
    <row r="613" spans="8:96" ht="12.75" customHeight="1" x14ac:dyDescent="0.2">
      <c r="H613" s="46"/>
      <c r="P613" s="46"/>
      <c r="X613" s="46"/>
      <c r="AF613" s="46"/>
      <c r="AN613" s="46"/>
      <c r="AV613" s="46"/>
      <c r="BD613" s="46"/>
      <c r="BL613" s="46"/>
      <c r="BT613" s="46"/>
      <c r="CB613" s="46"/>
      <c r="CJ613" s="46"/>
      <c r="CR613" s="46"/>
    </row>
    <row r="614" spans="8:96" ht="12.75" customHeight="1" x14ac:dyDescent="0.2">
      <c r="H614" s="46"/>
      <c r="P614" s="46"/>
      <c r="X614" s="46"/>
      <c r="AF614" s="46"/>
      <c r="AN614" s="46"/>
      <c r="AV614" s="46"/>
      <c r="BD614" s="46"/>
      <c r="BL614" s="46"/>
      <c r="BT614" s="46"/>
      <c r="CB614" s="46"/>
      <c r="CJ614" s="46"/>
      <c r="CR614" s="46"/>
    </row>
    <row r="615" spans="8:96" ht="12.75" customHeight="1" x14ac:dyDescent="0.2">
      <c r="H615" s="46"/>
      <c r="P615" s="46"/>
      <c r="X615" s="46"/>
      <c r="AF615" s="46"/>
      <c r="AN615" s="46"/>
      <c r="AV615" s="46"/>
      <c r="BD615" s="46"/>
      <c r="BL615" s="46"/>
      <c r="BT615" s="46"/>
      <c r="CB615" s="46"/>
      <c r="CJ615" s="46"/>
      <c r="CR615" s="46"/>
    </row>
    <row r="616" spans="8:96" ht="12.75" customHeight="1" x14ac:dyDescent="0.2">
      <c r="H616" s="46"/>
      <c r="P616" s="46"/>
      <c r="X616" s="46"/>
      <c r="AF616" s="46"/>
      <c r="AN616" s="46"/>
      <c r="AV616" s="46"/>
      <c r="BD616" s="46"/>
      <c r="BL616" s="46"/>
      <c r="BT616" s="46"/>
      <c r="CB616" s="46"/>
      <c r="CJ616" s="46"/>
      <c r="CR616" s="46"/>
    </row>
    <row r="617" spans="8:96" ht="12.75" customHeight="1" x14ac:dyDescent="0.2">
      <c r="H617" s="46"/>
      <c r="P617" s="46"/>
      <c r="X617" s="46"/>
      <c r="AF617" s="46"/>
      <c r="AN617" s="46"/>
      <c r="AV617" s="46"/>
      <c r="BD617" s="46"/>
      <c r="BL617" s="46"/>
      <c r="BT617" s="46"/>
      <c r="CB617" s="46"/>
      <c r="CJ617" s="46"/>
      <c r="CR617" s="46"/>
    </row>
    <row r="618" spans="8:96" ht="12.75" customHeight="1" x14ac:dyDescent="0.2">
      <c r="H618" s="46"/>
      <c r="P618" s="46"/>
      <c r="X618" s="46"/>
      <c r="AF618" s="46"/>
      <c r="AN618" s="46"/>
      <c r="AV618" s="46"/>
      <c r="BD618" s="46"/>
      <c r="BL618" s="46"/>
      <c r="BT618" s="46"/>
      <c r="CB618" s="46"/>
      <c r="CJ618" s="46"/>
      <c r="CR618" s="46"/>
    </row>
    <row r="619" spans="8:96" ht="12.75" customHeight="1" x14ac:dyDescent="0.2">
      <c r="H619" s="46"/>
      <c r="P619" s="46"/>
      <c r="X619" s="46"/>
      <c r="AF619" s="46"/>
      <c r="AN619" s="46"/>
      <c r="AV619" s="46"/>
      <c r="BD619" s="46"/>
      <c r="BL619" s="46"/>
      <c r="BT619" s="46"/>
      <c r="CB619" s="46"/>
      <c r="CJ619" s="46"/>
      <c r="CR619" s="46"/>
    </row>
    <row r="620" spans="8:96" ht="12.75" customHeight="1" x14ac:dyDescent="0.2">
      <c r="H620" s="46"/>
      <c r="P620" s="46"/>
      <c r="X620" s="46"/>
      <c r="AF620" s="46"/>
      <c r="AN620" s="46"/>
      <c r="AV620" s="46"/>
      <c r="BD620" s="46"/>
      <c r="BL620" s="46"/>
      <c r="BT620" s="46"/>
      <c r="CB620" s="46"/>
      <c r="CJ620" s="46"/>
      <c r="CR620" s="46"/>
    </row>
    <row r="621" spans="8:96" ht="12.75" customHeight="1" x14ac:dyDescent="0.2">
      <c r="H621" s="46"/>
      <c r="P621" s="46"/>
      <c r="X621" s="46"/>
      <c r="AF621" s="46"/>
      <c r="AN621" s="46"/>
      <c r="AV621" s="46"/>
      <c r="BD621" s="46"/>
      <c r="BL621" s="46"/>
      <c r="BT621" s="46"/>
      <c r="CB621" s="46"/>
      <c r="CJ621" s="46"/>
      <c r="CR621" s="46"/>
    </row>
    <row r="622" spans="8:96" ht="12.75" customHeight="1" x14ac:dyDescent="0.2">
      <c r="H622" s="46"/>
      <c r="P622" s="46"/>
      <c r="X622" s="46"/>
      <c r="AF622" s="46"/>
      <c r="AN622" s="46"/>
      <c r="AV622" s="46"/>
      <c r="BD622" s="46"/>
      <c r="BL622" s="46"/>
      <c r="BT622" s="46"/>
      <c r="CB622" s="46"/>
      <c r="CJ622" s="46"/>
      <c r="CR622" s="46"/>
    </row>
    <row r="623" spans="8:96" ht="12.75" customHeight="1" x14ac:dyDescent="0.2">
      <c r="H623" s="46"/>
      <c r="P623" s="46"/>
      <c r="X623" s="46"/>
      <c r="AF623" s="46"/>
      <c r="AN623" s="46"/>
      <c r="AV623" s="46"/>
      <c r="BD623" s="46"/>
      <c r="BL623" s="46"/>
      <c r="BT623" s="46"/>
      <c r="CB623" s="46"/>
      <c r="CJ623" s="46"/>
      <c r="CR623" s="46"/>
    </row>
    <row r="624" spans="8:96" ht="12.75" customHeight="1" x14ac:dyDescent="0.2">
      <c r="H624" s="46"/>
      <c r="P624" s="46"/>
      <c r="X624" s="46"/>
      <c r="AF624" s="46"/>
      <c r="AN624" s="46"/>
      <c r="AV624" s="46"/>
      <c r="BD624" s="46"/>
      <c r="BL624" s="46"/>
      <c r="BT624" s="46"/>
      <c r="CB624" s="46"/>
      <c r="CJ624" s="46"/>
      <c r="CR624" s="46"/>
    </row>
    <row r="625" spans="8:96" ht="12.75" customHeight="1" x14ac:dyDescent="0.2">
      <c r="H625" s="46"/>
      <c r="P625" s="46"/>
      <c r="X625" s="46"/>
      <c r="AF625" s="46"/>
      <c r="AN625" s="46"/>
      <c r="AV625" s="46"/>
      <c r="BD625" s="46"/>
      <c r="BL625" s="46"/>
      <c r="BT625" s="46"/>
      <c r="CB625" s="46"/>
      <c r="CJ625" s="46"/>
      <c r="CR625" s="46"/>
    </row>
    <row r="626" spans="8:96" ht="12.75" customHeight="1" x14ac:dyDescent="0.2">
      <c r="H626" s="46"/>
      <c r="P626" s="46"/>
      <c r="X626" s="46"/>
      <c r="AF626" s="46"/>
      <c r="AN626" s="46"/>
      <c r="AV626" s="46"/>
      <c r="BD626" s="46"/>
      <c r="BL626" s="46"/>
      <c r="BT626" s="46"/>
      <c r="CB626" s="46"/>
      <c r="CJ626" s="46"/>
      <c r="CR626" s="46"/>
    </row>
    <row r="627" spans="8:96" ht="12.75" customHeight="1" x14ac:dyDescent="0.2">
      <c r="H627" s="46"/>
      <c r="P627" s="46"/>
      <c r="X627" s="46"/>
      <c r="AF627" s="46"/>
      <c r="AN627" s="46"/>
      <c r="AV627" s="46"/>
      <c r="BD627" s="46"/>
      <c r="BL627" s="46"/>
      <c r="BT627" s="46"/>
      <c r="CB627" s="46"/>
      <c r="CJ627" s="46"/>
      <c r="CR627" s="46"/>
    </row>
    <row r="628" spans="8:96" ht="12.75" customHeight="1" x14ac:dyDescent="0.2">
      <c r="H628" s="46"/>
      <c r="P628" s="46"/>
      <c r="X628" s="46"/>
      <c r="AF628" s="46"/>
      <c r="AN628" s="46"/>
      <c r="AV628" s="46"/>
      <c r="BD628" s="46"/>
      <c r="BL628" s="46"/>
      <c r="BT628" s="46"/>
      <c r="CB628" s="46"/>
      <c r="CJ628" s="46"/>
      <c r="CR628" s="46"/>
    </row>
    <row r="629" spans="8:96" ht="12.75" customHeight="1" x14ac:dyDescent="0.2">
      <c r="H629" s="46"/>
      <c r="P629" s="46"/>
      <c r="X629" s="46"/>
      <c r="AF629" s="46"/>
      <c r="AN629" s="46"/>
      <c r="AV629" s="46"/>
      <c r="BD629" s="46"/>
      <c r="BL629" s="46"/>
      <c r="BT629" s="46"/>
      <c r="CB629" s="46"/>
      <c r="CJ629" s="46"/>
      <c r="CR629" s="46"/>
    </row>
    <row r="630" spans="8:96" ht="12.75" customHeight="1" x14ac:dyDescent="0.2">
      <c r="H630" s="46"/>
      <c r="P630" s="46"/>
      <c r="X630" s="46"/>
      <c r="AF630" s="46"/>
      <c r="AN630" s="46"/>
      <c r="AV630" s="46"/>
      <c r="BD630" s="46"/>
      <c r="BL630" s="46"/>
      <c r="BT630" s="46"/>
      <c r="CB630" s="46"/>
      <c r="CJ630" s="46"/>
      <c r="CR630" s="46"/>
    </row>
    <row r="631" spans="8:96" ht="12.75" customHeight="1" x14ac:dyDescent="0.2">
      <c r="H631" s="46"/>
      <c r="P631" s="46"/>
      <c r="X631" s="46"/>
      <c r="AF631" s="46"/>
      <c r="AN631" s="46"/>
      <c r="AV631" s="46"/>
      <c r="BD631" s="46"/>
      <c r="BL631" s="46"/>
      <c r="BT631" s="46"/>
      <c r="CB631" s="46"/>
      <c r="CJ631" s="46"/>
      <c r="CR631" s="46"/>
    </row>
    <row r="632" spans="8:96" ht="12.75" customHeight="1" x14ac:dyDescent="0.2">
      <c r="H632" s="46"/>
      <c r="P632" s="46"/>
      <c r="X632" s="46"/>
      <c r="AF632" s="46"/>
      <c r="AN632" s="46"/>
      <c r="AV632" s="46"/>
      <c r="BD632" s="46"/>
      <c r="BL632" s="46"/>
      <c r="BT632" s="46"/>
      <c r="CB632" s="46"/>
      <c r="CJ632" s="46"/>
      <c r="CR632" s="46"/>
    </row>
    <row r="633" spans="8:96" ht="12.75" customHeight="1" x14ac:dyDescent="0.2">
      <c r="H633" s="46"/>
      <c r="P633" s="46"/>
      <c r="X633" s="46"/>
      <c r="AF633" s="46"/>
      <c r="AN633" s="46"/>
      <c r="AV633" s="46"/>
      <c r="BD633" s="46"/>
      <c r="BL633" s="46"/>
      <c r="BT633" s="46"/>
      <c r="CB633" s="46"/>
      <c r="CJ633" s="46"/>
      <c r="CR633" s="46"/>
    </row>
    <row r="634" spans="8:96" ht="12.75" customHeight="1" x14ac:dyDescent="0.2">
      <c r="H634" s="46"/>
      <c r="P634" s="46"/>
      <c r="X634" s="46"/>
      <c r="AF634" s="46"/>
      <c r="AN634" s="46"/>
      <c r="AV634" s="46"/>
      <c r="BD634" s="46"/>
      <c r="BL634" s="46"/>
      <c r="BT634" s="46"/>
      <c r="CB634" s="46"/>
      <c r="CJ634" s="46"/>
      <c r="CR634" s="46"/>
    </row>
    <row r="635" spans="8:96" ht="12.75" customHeight="1" x14ac:dyDescent="0.2">
      <c r="H635" s="46"/>
      <c r="P635" s="46"/>
      <c r="X635" s="46"/>
      <c r="AF635" s="46"/>
      <c r="AN635" s="46"/>
      <c r="AV635" s="46"/>
      <c r="BD635" s="46"/>
      <c r="BL635" s="46"/>
      <c r="BT635" s="46"/>
      <c r="CB635" s="46"/>
      <c r="CJ635" s="46"/>
      <c r="CR635" s="46"/>
    </row>
    <row r="636" spans="8:96" ht="12.75" customHeight="1" x14ac:dyDescent="0.2">
      <c r="H636" s="46"/>
      <c r="P636" s="46"/>
      <c r="X636" s="46"/>
      <c r="AF636" s="46"/>
      <c r="AN636" s="46"/>
      <c r="AV636" s="46"/>
      <c r="BD636" s="46"/>
      <c r="BL636" s="46"/>
      <c r="BT636" s="46"/>
      <c r="CB636" s="46"/>
      <c r="CJ636" s="46"/>
      <c r="CR636" s="46"/>
    </row>
    <row r="637" spans="8:96" ht="12.75" customHeight="1" x14ac:dyDescent="0.2">
      <c r="H637" s="46"/>
      <c r="P637" s="46"/>
      <c r="X637" s="46"/>
      <c r="AF637" s="46"/>
      <c r="AN637" s="46"/>
      <c r="AV637" s="46"/>
      <c r="BD637" s="46"/>
      <c r="BL637" s="46"/>
      <c r="BT637" s="46"/>
      <c r="CB637" s="46"/>
      <c r="CJ637" s="46"/>
      <c r="CR637" s="46"/>
    </row>
    <row r="638" spans="8:96" ht="12.75" customHeight="1" x14ac:dyDescent="0.2">
      <c r="H638" s="46"/>
      <c r="P638" s="46"/>
      <c r="X638" s="46"/>
      <c r="AF638" s="46"/>
      <c r="AN638" s="46"/>
      <c r="AV638" s="46"/>
      <c r="BD638" s="46"/>
      <c r="BL638" s="46"/>
      <c r="BT638" s="46"/>
      <c r="CB638" s="46"/>
      <c r="CJ638" s="46"/>
      <c r="CR638" s="46"/>
    </row>
    <row r="639" spans="8:96" ht="12.75" customHeight="1" x14ac:dyDescent="0.2">
      <c r="H639" s="46"/>
      <c r="P639" s="46"/>
      <c r="X639" s="46"/>
      <c r="AF639" s="46"/>
      <c r="AN639" s="46"/>
      <c r="AV639" s="46"/>
      <c r="BD639" s="46"/>
      <c r="BL639" s="46"/>
      <c r="BT639" s="46"/>
      <c r="CB639" s="46"/>
      <c r="CJ639" s="46"/>
      <c r="CR639" s="46"/>
    </row>
    <row r="640" spans="8:96" ht="12.75" customHeight="1" x14ac:dyDescent="0.2">
      <c r="H640" s="46"/>
      <c r="P640" s="46"/>
      <c r="X640" s="46"/>
      <c r="AF640" s="46"/>
      <c r="AN640" s="46"/>
      <c r="AV640" s="46"/>
      <c r="BD640" s="46"/>
      <c r="BL640" s="46"/>
      <c r="BT640" s="46"/>
      <c r="CB640" s="46"/>
      <c r="CJ640" s="46"/>
      <c r="CR640" s="46"/>
    </row>
    <row r="641" spans="8:96" ht="12.75" customHeight="1" x14ac:dyDescent="0.2">
      <c r="H641" s="46"/>
      <c r="P641" s="46"/>
      <c r="X641" s="46"/>
      <c r="AF641" s="46"/>
      <c r="AN641" s="46"/>
      <c r="AV641" s="46"/>
      <c r="BD641" s="46"/>
      <c r="BL641" s="46"/>
      <c r="BT641" s="46"/>
      <c r="CB641" s="46"/>
      <c r="CJ641" s="46"/>
      <c r="CR641" s="46"/>
    </row>
    <row r="642" spans="8:96" ht="12.75" customHeight="1" x14ac:dyDescent="0.2">
      <c r="H642" s="46"/>
      <c r="P642" s="46"/>
      <c r="X642" s="46"/>
      <c r="AF642" s="46"/>
      <c r="AN642" s="46"/>
      <c r="AV642" s="46"/>
      <c r="BD642" s="46"/>
      <c r="BL642" s="46"/>
      <c r="BT642" s="46"/>
      <c r="CB642" s="46"/>
      <c r="CJ642" s="46"/>
      <c r="CR642" s="46"/>
    </row>
    <row r="643" spans="8:96" ht="12.75" customHeight="1" x14ac:dyDescent="0.2">
      <c r="H643" s="46"/>
      <c r="P643" s="46"/>
      <c r="X643" s="46"/>
      <c r="AF643" s="46"/>
      <c r="AN643" s="46"/>
      <c r="AV643" s="46"/>
      <c r="BD643" s="46"/>
      <c r="BL643" s="46"/>
      <c r="BT643" s="46"/>
      <c r="CB643" s="46"/>
      <c r="CJ643" s="46"/>
      <c r="CR643" s="46"/>
    </row>
    <row r="644" spans="8:96" ht="12.75" customHeight="1" x14ac:dyDescent="0.2">
      <c r="H644" s="46"/>
      <c r="P644" s="46"/>
      <c r="X644" s="46"/>
      <c r="AF644" s="46"/>
      <c r="AN644" s="46"/>
      <c r="AV644" s="46"/>
      <c r="BD644" s="46"/>
      <c r="BL644" s="46"/>
      <c r="BT644" s="46"/>
      <c r="CB644" s="46"/>
      <c r="CJ644" s="46"/>
      <c r="CR644" s="46"/>
    </row>
    <row r="645" spans="8:96" ht="12.75" customHeight="1" x14ac:dyDescent="0.2">
      <c r="H645" s="46"/>
      <c r="P645" s="46"/>
      <c r="X645" s="46"/>
      <c r="AF645" s="46"/>
      <c r="AN645" s="46"/>
      <c r="AV645" s="46"/>
      <c r="BD645" s="46"/>
      <c r="BL645" s="46"/>
      <c r="BT645" s="46"/>
      <c r="CB645" s="46"/>
      <c r="CJ645" s="46"/>
      <c r="CR645" s="46"/>
    </row>
    <row r="646" spans="8:96" ht="12.75" customHeight="1" x14ac:dyDescent="0.2">
      <c r="H646" s="46"/>
      <c r="P646" s="46"/>
      <c r="X646" s="46"/>
      <c r="AF646" s="46"/>
      <c r="AN646" s="46"/>
      <c r="AV646" s="46"/>
      <c r="BD646" s="46"/>
      <c r="BL646" s="46"/>
      <c r="BT646" s="46"/>
      <c r="CB646" s="46"/>
      <c r="CJ646" s="46"/>
      <c r="CR646" s="46"/>
    </row>
    <row r="647" spans="8:96" ht="12.75" customHeight="1" x14ac:dyDescent="0.2">
      <c r="H647" s="46"/>
      <c r="P647" s="46"/>
      <c r="X647" s="46"/>
      <c r="AF647" s="46"/>
      <c r="AN647" s="46"/>
      <c r="AV647" s="46"/>
      <c r="BD647" s="46"/>
      <c r="BL647" s="46"/>
      <c r="BT647" s="46"/>
      <c r="CB647" s="46"/>
      <c r="CJ647" s="46"/>
      <c r="CR647" s="46"/>
    </row>
    <row r="648" spans="8:96" ht="12.75" customHeight="1" x14ac:dyDescent="0.2">
      <c r="H648" s="46"/>
      <c r="P648" s="46"/>
      <c r="X648" s="46"/>
      <c r="AF648" s="46"/>
      <c r="AN648" s="46"/>
      <c r="AV648" s="46"/>
      <c r="BD648" s="46"/>
      <c r="BL648" s="46"/>
      <c r="BT648" s="46"/>
      <c r="CB648" s="46"/>
      <c r="CJ648" s="46"/>
      <c r="CR648" s="46"/>
    </row>
    <row r="649" spans="8:96" ht="12.75" customHeight="1" x14ac:dyDescent="0.2">
      <c r="H649" s="46"/>
      <c r="P649" s="46"/>
      <c r="X649" s="46"/>
      <c r="AF649" s="46"/>
      <c r="AN649" s="46"/>
      <c r="AV649" s="46"/>
      <c r="BD649" s="46"/>
      <c r="BL649" s="46"/>
      <c r="BT649" s="46"/>
      <c r="CB649" s="46"/>
      <c r="CJ649" s="46"/>
      <c r="CR649" s="46"/>
    </row>
    <row r="650" spans="8:96" ht="12.75" customHeight="1" x14ac:dyDescent="0.2">
      <c r="H650" s="46"/>
      <c r="P650" s="46"/>
      <c r="X650" s="46"/>
      <c r="AF650" s="46"/>
      <c r="AN650" s="46"/>
      <c r="AV650" s="46"/>
      <c r="BD650" s="46"/>
      <c r="BL650" s="46"/>
      <c r="BT650" s="46"/>
      <c r="CB650" s="46"/>
      <c r="CJ650" s="46"/>
      <c r="CR650" s="46"/>
    </row>
    <row r="651" spans="8:96" ht="12.75" customHeight="1" x14ac:dyDescent="0.2">
      <c r="H651" s="46"/>
      <c r="P651" s="46"/>
      <c r="X651" s="46"/>
      <c r="AF651" s="46"/>
      <c r="AN651" s="46"/>
      <c r="AV651" s="46"/>
      <c r="BD651" s="46"/>
      <c r="BL651" s="46"/>
      <c r="BT651" s="46"/>
      <c r="CB651" s="46"/>
      <c r="CJ651" s="46"/>
      <c r="CR651" s="46"/>
    </row>
    <row r="652" spans="8:96" ht="12.75" customHeight="1" x14ac:dyDescent="0.2">
      <c r="H652" s="46"/>
      <c r="P652" s="46"/>
      <c r="X652" s="46"/>
      <c r="AF652" s="46"/>
      <c r="AN652" s="46"/>
      <c r="AV652" s="46"/>
      <c r="BD652" s="46"/>
      <c r="BL652" s="46"/>
      <c r="BT652" s="46"/>
      <c r="CB652" s="46"/>
      <c r="CJ652" s="46"/>
      <c r="CR652" s="46"/>
    </row>
    <row r="653" spans="8:96" ht="12.75" customHeight="1" x14ac:dyDescent="0.2">
      <c r="H653" s="46"/>
      <c r="P653" s="46"/>
      <c r="X653" s="46"/>
      <c r="AF653" s="46"/>
      <c r="AN653" s="46"/>
      <c r="AV653" s="46"/>
      <c r="BD653" s="46"/>
      <c r="BL653" s="46"/>
      <c r="BT653" s="46"/>
      <c r="CB653" s="46"/>
      <c r="CJ653" s="46"/>
      <c r="CR653" s="46"/>
    </row>
    <row r="654" spans="8:96" ht="12.75" customHeight="1" x14ac:dyDescent="0.2">
      <c r="H654" s="46"/>
      <c r="P654" s="46"/>
      <c r="X654" s="46"/>
      <c r="AF654" s="46"/>
      <c r="AN654" s="46"/>
      <c r="AV654" s="46"/>
      <c r="BD654" s="46"/>
      <c r="BL654" s="46"/>
      <c r="BT654" s="46"/>
      <c r="CB654" s="46"/>
      <c r="CJ654" s="46"/>
      <c r="CR654" s="46"/>
    </row>
    <row r="655" spans="8:96" ht="12.75" customHeight="1" x14ac:dyDescent="0.2">
      <c r="H655" s="46"/>
      <c r="P655" s="46"/>
      <c r="X655" s="46"/>
      <c r="AF655" s="46"/>
      <c r="AN655" s="46"/>
      <c r="AV655" s="46"/>
      <c r="BD655" s="46"/>
      <c r="BL655" s="46"/>
      <c r="BT655" s="46"/>
      <c r="CB655" s="46"/>
      <c r="CJ655" s="46"/>
      <c r="CR655" s="46"/>
    </row>
    <row r="656" spans="8:96" ht="12.75" customHeight="1" x14ac:dyDescent="0.2">
      <c r="H656" s="46"/>
      <c r="P656" s="46"/>
      <c r="X656" s="46"/>
      <c r="AF656" s="46"/>
      <c r="AN656" s="46"/>
      <c r="AV656" s="46"/>
      <c r="BD656" s="46"/>
      <c r="BL656" s="46"/>
      <c r="BT656" s="46"/>
      <c r="CB656" s="46"/>
      <c r="CJ656" s="46"/>
      <c r="CR656" s="46"/>
    </row>
    <row r="657" spans="8:96" ht="12.75" customHeight="1" x14ac:dyDescent="0.2">
      <c r="H657" s="46"/>
      <c r="P657" s="46"/>
      <c r="X657" s="46"/>
      <c r="AF657" s="46"/>
      <c r="AN657" s="46"/>
      <c r="AV657" s="46"/>
      <c r="BD657" s="46"/>
      <c r="BL657" s="46"/>
      <c r="BT657" s="46"/>
      <c r="CB657" s="46"/>
      <c r="CJ657" s="46"/>
      <c r="CR657" s="46"/>
    </row>
    <row r="658" spans="8:96" ht="12.75" customHeight="1" x14ac:dyDescent="0.2">
      <c r="H658" s="46"/>
      <c r="P658" s="46"/>
      <c r="X658" s="46"/>
      <c r="AF658" s="46"/>
      <c r="AN658" s="46"/>
      <c r="AV658" s="46"/>
      <c r="BD658" s="46"/>
      <c r="BL658" s="46"/>
      <c r="BT658" s="46"/>
      <c r="CB658" s="46"/>
      <c r="CJ658" s="46"/>
      <c r="CR658" s="46"/>
    </row>
    <row r="659" spans="8:96" ht="12.75" customHeight="1" x14ac:dyDescent="0.2">
      <c r="H659" s="46"/>
      <c r="P659" s="46"/>
      <c r="X659" s="46"/>
      <c r="AF659" s="46"/>
      <c r="AN659" s="46"/>
      <c r="AV659" s="46"/>
      <c r="BD659" s="46"/>
      <c r="BL659" s="46"/>
      <c r="BT659" s="46"/>
      <c r="CB659" s="46"/>
      <c r="CJ659" s="46"/>
      <c r="CR659" s="46"/>
    </row>
    <row r="660" spans="8:96" ht="12.75" customHeight="1" x14ac:dyDescent="0.2">
      <c r="H660" s="46"/>
      <c r="P660" s="46"/>
      <c r="X660" s="46"/>
      <c r="AF660" s="46"/>
      <c r="AN660" s="46"/>
      <c r="AV660" s="46"/>
      <c r="BD660" s="46"/>
      <c r="BL660" s="46"/>
      <c r="BT660" s="46"/>
      <c r="CB660" s="46"/>
      <c r="CJ660" s="46"/>
      <c r="CR660" s="46"/>
    </row>
    <row r="661" spans="8:96" ht="12.75" customHeight="1" x14ac:dyDescent="0.2">
      <c r="H661" s="46"/>
      <c r="P661" s="46"/>
      <c r="X661" s="46"/>
      <c r="AF661" s="46"/>
      <c r="AN661" s="46"/>
      <c r="AV661" s="46"/>
      <c r="BD661" s="46"/>
      <c r="BL661" s="46"/>
      <c r="BT661" s="46"/>
      <c r="CB661" s="46"/>
      <c r="CJ661" s="46"/>
      <c r="CR661" s="46"/>
    </row>
    <row r="662" spans="8:96" ht="12.75" customHeight="1" x14ac:dyDescent="0.2">
      <c r="H662" s="46"/>
      <c r="P662" s="46"/>
      <c r="X662" s="46"/>
      <c r="AF662" s="46"/>
      <c r="AN662" s="46"/>
      <c r="AV662" s="46"/>
      <c r="BD662" s="46"/>
      <c r="BL662" s="46"/>
      <c r="BT662" s="46"/>
      <c r="CB662" s="46"/>
      <c r="CJ662" s="46"/>
      <c r="CR662" s="46"/>
    </row>
    <row r="663" spans="8:96" ht="12.75" customHeight="1" x14ac:dyDescent="0.2">
      <c r="H663" s="46"/>
      <c r="P663" s="46"/>
      <c r="X663" s="46"/>
      <c r="AF663" s="46"/>
      <c r="AN663" s="46"/>
      <c r="AV663" s="46"/>
      <c r="BD663" s="46"/>
      <c r="BL663" s="46"/>
      <c r="BT663" s="46"/>
      <c r="CB663" s="46"/>
      <c r="CJ663" s="46"/>
      <c r="CR663" s="46"/>
    </row>
    <row r="664" spans="8:96" ht="12.75" customHeight="1" x14ac:dyDescent="0.2">
      <c r="H664" s="46"/>
      <c r="P664" s="46"/>
      <c r="X664" s="46"/>
      <c r="AF664" s="46"/>
      <c r="AN664" s="46"/>
      <c r="AV664" s="46"/>
      <c r="BD664" s="46"/>
      <c r="BL664" s="46"/>
      <c r="BT664" s="46"/>
      <c r="CB664" s="46"/>
      <c r="CJ664" s="46"/>
      <c r="CR664" s="46"/>
    </row>
    <row r="665" spans="8:96" ht="12.75" customHeight="1" x14ac:dyDescent="0.2">
      <c r="H665" s="46"/>
      <c r="P665" s="46"/>
      <c r="X665" s="46"/>
      <c r="AF665" s="46"/>
      <c r="AN665" s="46"/>
      <c r="AV665" s="46"/>
      <c r="BD665" s="46"/>
      <c r="BL665" s="46"/>
      <c r="BT665" s="46"/>
      <c r="CB665" s="46"/>
      <c r="CJ665" s="46"/>
      <c r="CR665" s="46"/>
    </row>
    <row r="666" spans="8:96" ht="12.75" customHeight="1" x14ac:dyDescent="0.2">
      <c r="H666" s="46"/>
      <c r="P666" s="46"/>
      <c r="X666" s="46"/>
      <c r="AF666" s="46"/>
      <c r="AN666" s="46"/>
      <c r="AV666" s="46"/>
      <c r="BD666" s="46"/>
      <c r="BL666" s="46"/>
      <c r="BT666" s="46"/>
      <c r="CB666" s="46"/>
      <c r="CJ666" s="46"/>
      <c r="CR666" s="46"/>
    </row>
    <row r="667" spans="8:96" ht="12.75" customHeight="1" x14ac:dyDescent="0.2">
      <c r="H667" s="46"/>
      <c r="P667" s="46"/>
      <c r="X667" s="46"/>
      <c r="AF667" s="46"/>
      <c r="AN667" s="46"/>
      <c r="AV667" s="46"/>
      <c r="BD667" s="46"/>
      <c r="BL667" s="46"/>
      <c r="BT667" s="46"/>
      <c r="CB667" s="46"/>
      <c r="CJ667" s="46"/>
      <c r="CR667" s="46"/>
    </row>
    <row r="668" spans="8:96" ht="12.75" customHeight="1" x14ac:dyDescent="0.2">
      <c r="H668" s="46"/>
      <c r="P668" s="46"/>
      <c r="X668" s="46"/>
      <c r="AF668" s="46"/>
      <c r="AN668" s="46"/>
      <c r="AV668" s="46"/>
      <c r="BD668" s="46"/>
      <c r="BL668" s="46"/>
      <c r="BT668" s="46"/>
      <c r="CB668" s="46"/>
      <c r="CJ668" s="46"/>
      <c r="CR668" s="46"/>
    </row>
    <row r="669" spans="8:96" ht="12.75" customHeight="1" x14ac:dyDescent="0.2">
      <c r="H669" s="46"/>
      <c r="P669" s="46"/>
      <c r="X669" s="46"/>
      <c r="AF669" s="46"/>
      <c r="AN669" s="46"/>
      <c r="AV669" s="46"/>
      <c r="BD669" s="46"/>
      <c r="BL669" s="46"/>
      <c r="BT669" s="46"/>
      <c r="CB669" s="46"/>
      <c r="CJ669" s="46"/>
      <c r="CR669" s="46"/>
    </row>
    <row r="670" spans="8:96" ht="12.75" customHeight="1" x14ac:dyDescent="0.2">
      <c r="H670" s="46"/>
      <c r="P670" s="46"/>
      <c r="X670" s="46"/>
      <c r="AF670" s="46"/>
      <c r="AN670" s="46"/>
      <c r="AV670" s="46"/>
      <c r="BD670" s="46"/>
      <c r="BL670" s="46"/>
      <c r="BT670" s="46"/>
      <c r="CB670" s="46"/>
      <c r="CJ670" s="46"/>
      <c r="CR670" s="46"/>
    </row>
    <row r="671" spans="8:96" ht="12.75" customHeight="1" x14ac:dyDescent="0.2">
      <c r="H671" s="46"/>
      <c r="P671" s="46"/>
      <c r="X671" s="46"/>
      <c r="AF671" s="46"/>
      <c r="AN671" s="46"/>
      <c r="AV671" s="46"/>
      <c r="BD671" s="46"/>
      <c r="BL671" s="46"/>
      <c r="BT671" s="46"/>
      <c r="CB671" s="46"/>
      <c r="CJ671" s="46"/>
      <c r="CR671" s="46"/>
    </row>
    <row r="672" spans="8:96" ht="12.75" customHeight="1" x14ac:dyDescent="0.2">
      <c r="H672" s="46"/>
      <c r="P672" s="46"/>
      <c r="X672" s="46"/>
      <c r="AF672" s="46"/>
      <c r="AN672" s="46"/>
      <c r="AV672" s="46"/>
      <c r="BD672" s="46"/>
      <c r="BL672" s="46"/>
      <c r="BT672" s="46"/>
      <c r="CB672" s="46"/>
      <c r="CJ672" s="46"/>
      <c r="CR672" s="46"/>
    </row>
    <row r="673" spans="8:96" ht="12.75" customHeight="1" x14ac:dyDescent="0.2">
      <c r="H673" s="46"/>
      <c r="P673" s="46"/>
      <c r="X673" s="46"/>
      <c r="AF673" s="46"/>
      <c r="AN673" s="46"/>
      <c r="AV673" s="46"/>
      <c r="BD673" s="46"/>
      <c r="BL673" s="46"/>
      <c r="BT673" s="46"/>
      <c r="CB673" s="46"/>
      <c r="CJ673" s="46"/>
      <c r="CR673" s="46"/>
    </row>
    <row r="674" spans="8:96" ht="12.75" customHeight="1" x14ac:dyDescent="0.2">
      <c r="H674" s="46"/>
      <c r="P674" s="46"/>
      <c r="X674" s="46"/>
      <c r="AF674" s="46"/>
      <c r="AN674" s="46"/>
      <c r="AV674" s="46"/>
      <c r="BD674" s="46"/>
      <c r="BL674" s="46"/>
      <c r="BT674" s="46"/>
      <c r="CB674" s="46"/>
      <c r="CJ674" s="46"/>
      <c r="CR674" s="46"/>
    </row>
    <row r="675" spans="8:96" ht="12.75" customHeight="1" x14ac:dyDescent="0.2">
      <c r="H675" s="46"/>
      <c r="P675" s="46"/>
      <c r="X675" s="46"/>
      <c r="AF675" s="46"/>
      <c r="AN675" s="46"/>
      <c r="AV675" s="46"/>
      <c r="BD675" s="46"/>
      <c r="BL675" s="46"/>
      <c r="BT675" s="46"/>
      <c r="CB675" s="46"/>
      <c r="CJ675" s="46"/>
      <c r="CR675" s="46"/>
    </row>
    <row r="676" spans="8:96" ht="12.75" customHeight="1" x14ac:dyDescent="0.2">
      <c r="H676" s="46"/>
      <c r="P676" s="46"/>
      <c r="X676" s="46"/>
      <c r="AF676" s="46"/>
      <c r="AN676" s="46"/>
      <c r="AV676" s="46"/>
      <c r="BD676" s="46"/>
      <c r="BL676" s="46"/>
      <c r="BT676" s="46"/>
      <c r="CB676" s="46"/>
      <c r="CJ676" s="46"/>
      <c r="CR676" s="46"/>
    </row>
    <row r="677" spans="8:96" ht="12.75" customHeight="1" x14ac:dyDescent="0.2">
      <c r="H677" s="46"/>
      <c r="P677" s="46"/>
      <c r="X677" s="46"/>
      <c r="AF677" s="46"/>
      <c r="AN677" s="46"/>
      <c r="AV677" s="46"/>
      <c r="BD677" s="46"/>
      <c r="BL677" s="46"/>
      <c r="BT677" s="46"/>
      <c r="CB677" s="46"/>
      <c r="CJ677" s="46"/>
      <c r="CR677" s="46"/>
    </row>
    <row r="678" spans="8:96" ht="12.75" customHeight="1" x14ac:dyDescent="0.2">
      <c r="H678" s="46"/>
      <c r="P678" s="46"/>
      <c r="X678" s="46"/>
      <c r="AF678" s="46"/>
      <c r="AN678" s="46"/>
      <c r="AV678" s="46"/>
      <c r="BD678" s="46"/>
      <c r="BL678" s="46"/>
      <c r="BT678" s="46"/>
      <c r="CB678" s="46"/>
      <c r="CJ678" s="46"/>
      <c r="CR678" s="46"/>
    </row>
    <row r="679" spans="8:96" ht="12.75" customHeight="1" x14ac:dyDescent="0.2">
      <c r="H679" s="46"/>
      <c r="P679" s="46"/>
      <c r="X679" s="46"/>
      <c r="AF679" s="46"/>
      <c r="AN679" s="46"/>
      <c r="AV679" s="46"/>
      <c r="BD679" s="46"/>
      <c r="BL679" s="46"/>
      <c r="BT679" s="46"/>
      <c r="CB679" s="46"/>
      <c r="CJ679" s="46"/>
      <c r="CR679" s="46"/>
    </row>
    <row r="680" spans="8:96" ht="12.75" customHeight="1" x14ac:dyDescent="0.2">
      <c r="H680" s="46"/>
      <c r="P680" s="46"/>
      <c r="X680" s="46"/>
      <c r="AF680" s="46"/>
      <c r="AN680" s="46"/>
      <c r="AV680" s="46"/>
      <c r="BD680" s="46"/>
      <c r="BL680" s="46"/>
      <c r="BT680" s="46"/>
      <c r="CB680" s="46"/>
      <c r="CJ680" s="46"/>
      <c r="CR680" s="46"/>
    </row>
    <row r="681" spans="8:96" ht="12.75" customHeight="1" x14ac:dyDescent="0.2">
      <c r="H681" s="46"/>
      <c r="P681" s="46"/>
      <c r="X681" s="46"/>
      <c r="AF681" s="46"/>
      <c r="AN681" s="46"/>
      <c r="AV681" s="46"/>
      <c r="BD681" s="46"/>
      <c r="BL681" s="46"/>
      <c r="BT681" s="46"/>
      <c r="CB681" s="46"/>
      <c r="CJ681" s="46"/>
      <c r="CR681" s="46"/>
    </row>
    <row r="682" spans="8:96" ht="12.75" customHeight="1" x14ac:dyDescent="0.2">
      <c r="H682" s="46"/>
      <c r="P682" s="46"/>
      <c r="X682" s="46"/>
      <c r="AF682" s="46"/>
      <c r="AN682" s="46"/>
      <c r="AV682" s="46"/>
      <c r="BD682" s="46"/>
      <c r="BL682" s="46"/>
      <c r="BT682" s="46"/>
      <c r="CB682" s="46"/>
      <c r="CJ682" s="46"/>
      <c r="CR682" s="46"/>
    </row>
    <row r="683" spans="8:96" ht="12.75" customHeight="1" x14ac:dyDescent="0.2">
      <c r="H683" s="46"/>
      <c r="P683" s="46"/>
      <c r="X683" s="46"/>
      <c r="AF683" s="46"/>
      <c r="AN683" s="46"/>
      <c r="AV683" s="46"/>
      <c r="BD683" s="46"/>
      <c r="BL683" s="46"/>
      <c r="BT683" s="46"/>
      <c r="CB683" s="46"/>
      <c r="CJ683" s="46"/>
      <c r="CR683" s="46"/>
    </row>
    <row r="684" spans="8:96" ht="12.75" customHeight="1" x14ac:dyDescent="0.2">
      <c r="H684" s="46"/>
      <c r="P684" s="46"/>
      <c r="X684" s="46"/>
      <c r="AF684" s="46"/>
      <c r="AN684" s="46"/>
      <c r="AV684" s="46"/>
      <c r="BD684" s="46"/>
      <c r="BL684" s="46"/>
      <c r="BT684" s="46"/>
      <c r="CB684" s="46"/>
      <c r="CJ684" s="46"/>
      <c r="CR684" s="46"/>
    </row>
    <row r="685" spans="8:96" ht="12.75" customHeight="1" x14ac:dyDescent="0.2">
      <c r="H685" s="46"/>
      <c r="P685" s="46"/>
      <c r="X685" s="46"/>
      <c r="AF685" s="46"/>
      <c r="AN685" s="46"/>
      <c r="AV685" s="46"/>
      <c r="BD685" s="46"/>
      <c r="BL685" s="46"/>
      <c r="BT685" s="46"/>
      <c r="CB685" s="46"/>
      <c r="CJ685" s="46"/>
      <c r="CR685" s="46"/>
    </row>
    <row r="686" spans="8:96" ht="12.75" customHeight="1" x14ac:dyDescent="0.2">
      <c r="H686" s="46"/>
      <c r="P686" s="46"/>
      <c r="X686" s="46"/>
      <c r="AF686" s="46"/>
      <c r="AN686" s="46"/>
      <c r="AV686" s="46"/>
      <c r="BD686" s="46"/>
      <c r="BL686" s="46"/>
      <c r="BT686" s="46"/>
      <c r="CB686" s="46"/>
      <c r="CJ686" s="46"/>
      <c r="CR686" s="46"/>
    </row>
    <row r="687" spans="8:96" ht="12.75" customHeight="1" x14ac:dyDescent="0.2">
      <c r="H687" s="46"/>
      <c r="P687" s="46"/>
      <c r="X687" s="46"/>
      <c r="AF687" s="46"/>
      <c r="AN687" s="46"/>
      <c r="AV687" s="46"/>
      <c r="BD687" s="46"/>
      <c r="BL687" s="46"/>
      <c r="BT687" s="46"/>
      <c r="CB687" s="46"/>
      <c r="CJ687" s="46"/>
      <c r="CR687" s="46"/>
    </row>
    <row r="688" spans="8:96" ht="12.75" customHeight="1" x14ac:dyDescent="0.2">
      <c r="H688" s="46"/>
      <c r="P688" s="46"/>
      <c r="X688" s="46"/>
      <c r="AF688" s="46"/>
      <c r="AN688" s="46"/>
      <c r="AV688" s="46"/>
      <c r="BD688" s="46"/>
      <c r="BL688" s="46"/>
      <c r="BT688" s="46"/>
      <c r="CB688" s="46"/>
      <c r="CJ688" s="46"/>
      <c r="CR688" s="46"/>
    </row>
    <row r="689" spans="8:96" ht="12.75" customHeight="1" x14ac:dyDescent="0.2">
      <c r="H689" s="46"/>
      <c r="P689" s="46"/>
      <c r="X689" s="46"/>
      <c r="AF689" s="46"/>
      <c r="AN689" s="46"/>
      <c r="AV689" s="46"/>
      <c r="BD689" s="46"/>
      <c r="BL689" s="46"/>
      <c r="BT689" s="46"/>
      <c r="CB689" s="46"/>
      <c r="CJ689" s="46"/>
      <c r="CR689" s="46"/>
    </row>
    <row r="690" spans="8:96" ht="12.75" customHeight="1" x14ac:dyDescent="0.2">
      <c r="H690" s="46"/>
      <c r="P690" s="46"/>
      <c r="X690" s="46"/>
      <c r="AF690" s="46"/>
      <c r="AN690" s="46"/>
      <c r="AV690" s="46"/>
      <c r="BD690" s="46"/>
      <c r="BL690" s="46"/>
      <c r="BT690" s="46"/>
      <c r="CB690" s="46"/>
      <c r="CJ690" s="46"/>
      <c r="CR690" s="46"/>
    </row>
    <row r="691" spans="8:96" ht="12.75" customHeight="1" x14ac:dyDescent="0.2">
      <c r="H691" s="46"/>
      <c r="P691" s="46"/>
      <c r="X691" s="46"/>
      <c r="AF691" s="46"/>
      <c r="AN691" s="46"/>
      <c r="AV691" s="46"/>
      <c r="BD691" s="46"/>
      <c r="BL691" s="46"/>
      <c r="BT691" s="46"/>
      <c r="CB691" s="46"/>
      <c r="CJ691" s="46"/>
      <c r="CR691" s="46"/>
    </row>
    <row r="692" spans="8:96" ht="12.75" customHeight="1" x14ac:dyDescent="0.2">
      <c r="H692" s="46"/>
      <c r="P692" s="46"/>
      <c r="X692" s="46"/>
      <c r="AF692" s="46"/>
      <c r="AN692" s="46"/>
      <c r="AV692" s="46"/>
      <c r="BD692" s="46"/>
      <c r="BL692" s="46"/>
      <c r="BT692" s="46"/>
      <c r="CB692" s="46"/>
      <c r="CJ692" s="46"/>
      <c r="CR692" s="46"/>
    </row>
    <row r="693" spans="8:96" ht="12.75" customHeight="1" x14ac:dyDescent="0.2">
      <c r="H693" s="46"/>
      <c r="P693" s="46"/>
      <c r="X693" s="46"/>
      <c r="AF693" s="46"/>
      <c r="AN693" s="46"/>
      <c r="AV693" s="46"/>
      <c r="BD693" s="46"/>
      <c r="BL693" s="46"/>
      <c r="BT693" s="46"/>
      <c r="CB693" s="46"/>
      <c r="CJ693" s="46"/>
      <c r="CR693" s="46"/>
    </row>
    <row r="694" spans="8:96" ht="12.75" customHeight="1" x14ac:dyDescent="0.2">
      <c r="H694" s="46"/>
      <c r="P694" s="46"/>
      <c r="X694" s="46"/>
      <c r="AF694" s="46"/>
      <c r="AN694" s="46"/>
      <c r="AV694" s="46"/>
      <c r="BD694" s="46"/>
      <c r="BL694" s="46"/>
      <c r="BT694" s="46"/>
      <c r="CB694" s="46"/>
      <c r="CJ694" s="46"/>
      <c r="CR694" s="46"/>
    </row>
    <row r="695" spans="8:96" ht="12.75" customHeight="1" x14ac:dyDescent="0.2">
      <c r="H695" s="46"/>
      <c r="P695" s="46"/>
      <c r="X695" s="46"/>
      <c r="AF695" s="46"/>
      <c r="AN695" s="46"/>
      <c r="AV695" s="46"/>
      <c r="BD695" s="46"/>
      <c r="BL695" s="46"/>
      <c r="BT695" s="46"/>
      <c r="CB695" s="46"/>
      <c r="CJ695" s="46"/>
      <c r="CR695" s="46"/>
    </row>
    <row r="696" spans="8:96" ht="12.75" customHeight="1" x14ac:dyDescent="0.2">
      <c r="H696" s="46"/>
      <c r="P696" s="46"/>
      <c r="X696" s="46"/>
      <c r="AF696" s="46"/>
      <c r="AN696" s="46"/>
      <c r="AV696" s="46"/>
      <c r="BD696" s="46"/>
      <c r="BL696" s="46"/>
      <c r="BT696" s="46"/>
      <c r="CB696" s="46"/>
      <c r="CJ696" s="46"/>
      <c r="CR696" s="46"/>
    </row>
    <row r="697" spans="8:96" ht="12.75" customHeight="1" x14ac:dyDescent="0.2">
      <c r="H697" s="46"/>
      <c r="P697" s="46"/>
      <c r="X697" s="46"/>
      <c r="AF697" s="46"/>
      <c r="AN697" s="46"/>
      <c r="AV697" s="46"/>
      <c r="BD697" s="46"/>
      <c r="BL697" s="46"/>
      <c r="BT697" s="46"/>
      <c r="CB697" s="46"/>
      <c r="CJ697" s="46"/>
      <c r="CR697" s="46"/>
    </row>
    <row r="698" spans="8:96" ht="12.75" customHeight="1" x14ac:dyDescent="0.2">
      <c r="H698" s="46"/>
      <c r="P698" s="46"/>
      <c r="X698" s="46"/>
      <c r="AF698" s="46"/>
      <c r="AN698" s="46"/>
      <c r="AV698" s="46"/>
      <c r="BD698" s="46"/>
      <c r="BL698" s="46"/>
      <c r="BT698" s="46"/>
      <c r="CB698" s="46"/>
      <c r="CJ698" s="46"/>
      <c r="CR698" s="46"/>
    </row>
    <row r="699" spans="8:96" ht="12.75" customHeight="1" x14ac:dyDescent="0.2">
      <c r="H699" s="46"/>
      <c r="P699" s="46"/>
      <c r="X699" s="46"/>
      <c r="AF699" s="46"/>
      <c r="AN699" s="46"/>
      <c r="AV699" s="46"/>
      <c r="BD699" s="46"/>
      <c r="BL699" s="46"/>
      <c r="BT699" s="46"/>
      <c r="CB699" s="46"/>
      <c r="CJ699" s="46"/>
      <c r="CR699" s="46"/>
    </row>
    <row r="700" spans="8:96" ht="12.75" customHeight="1" x14ac:dyDescent="0.2">
      <c r="H700" s="46"/>
      <c r="P700" s="46"/>
      <c r="X700" s="46"/>
      <c r="AF700" s="46"/>
      <c r="AN700" s="46"/>
      <c r="AV700" s="46"/>
      <c r="BD700" s="46"/>
      <c r="BL700" s="46"/>
      <c r="BT700" s="46"/>
      <c r="CB700" s="46"/>
      <c r="CJ700" s="46"/>
      <c r="CR700" s="46"/>
    </row>
    <row r="701" spans="8:96" ht="12.75" customHeight="1" x14ac:dyDescent="0.2">
      <c r="H701" s="46"/>
      <c r="P701" s="46"/>
      <c r="X701" s="46"/>
      <c r="AF701" s="46"/>
      <c r="AN701" s="46"/>
      <c r="AV701" s="46"/>
      <c r="BD701" s="46"/>
      <c r="BL701" s="46"/>
      <c r="BT701" s="46"/>
      <c r="CB701" s="46"/>
      <c r="CJ701" s="46"/>
      <c r="CR701" s="46"/>
    </row>
    <row r="702" spans="8:96" ht="12.75" customHeight="1" x14ac:dyDescent="0.2">
      <c r="H702" s="46"/>
      <c r="P702" s="46"/>
      <c r="X702" s="46"/>
      <c r="AF702" s="46"/>
      <c r="AN702" s="46"/>
      <c r="AV702" s="46"/>
      <c r="BD702" s="46"/>
      <c r="BL702" s="46"/>
      <c r="BT702" s="46"/>
      <c r="CB702" s="46"/>
      <c r="CJ702" s="46"/>
      <c r="CR702" s="46"/>
    </row>
    <row r="703" spans="8:96" ht="12.75" customHeight="1" x14ac:dyDescent="0.2">
      <c r="H703" s="46"/>
      <c r="P703" s="46"/>
      <c r="X703" s="46"/>
      <c r="AF703" s="46"/>
      <c r="AN703" s="46"/>
      <c r="AV703" s="46"/>
      <c r="BD703" s="46"/>
      <c r="BL703" s="46"/>
      <c r="BT703" s="46"/>
      <c r="CB703" s="46"/>
      <c r="CJ703" s="46"/>
      <c r="CR703" s="46"/>
    </row>
    <row r="704" spans="8:96" ht="12.75" customHeight="1" x14ac:dyDescent="0.2">
      <c r="H704" s="46"/>
      <c r="P704" s="46"/>
      <c r="X704" s="46"/>
      <c r="AF704" s="46"/>
      <c r="AN704" s="46"/>
      <c r="AV704" s="46"/>
      <c r="BD704" s="46"/>
      <c r="BL704" s="46"/>
      <c r="BT704" s="46"/>
      <c r="CB704" s="46"/>
      <c r="CJ704" s="46"/>
      <c r="CR704" s="46"/>
    </row>
    <row r="705" spans="8:96" ht="12.75" customHeight="1" x14ac:dyDescent="0.2">
      <c r="H705" s="46"/>
      <c r="P705" s="46"/>
      <c r="X705" s="46"/>
      <c r="AF705" s="46"/>
      <c r="AN705" s="46"/>
      <c r="AV705" s="46"/>
      <c r="BD705" s="46"/>
      <c r="BL705" s="46"/>
      <c r="BT705" s="46"/>
      <c r="CB705" s="46"/>
      <c r="CJ705" s="46"/>
      <c r="CR705" s="46"/>
    </row>
    <row r="706" spans="8:96" ht="12.75" customHeight="1" x14ac:dyDescent="0.2">
      <c r="H706" s="46"/>
      <c r="P706" s="46"/>
      <c r="X706" s="46"/>
      <c r="AF706" s="46"/>
      <c r="AN706" s="46"/>
      <c r="AV706" s="46"/>
      <c r="BD706" s="46"/>
      <c r="BL706" s="46"/>
      <c r="BT706" s="46"/>
      <c r="CB706" s="46"/>
      <c r="CJ706" s="46"/>
      <c r="CR706" s="46"/>
    </row>
    <row r="707" spans="8:96" ht="12.75" customHeight="1" x14ac:dyDescent="0.2">
      <c r="H707" s="46"/>
      <c r="P707" s="46"/>
      <c r="X707" s="46"/>
      <c r="AF707" s="46"/>
      <c r="AN707" s="46"/>
      <c r="AV707" s="46"/>
      <c r="BD707" s="46"/>
      <c r="BL707" s="46"/>
      <c r="BT707" s="46"/>
      <c r="CB707" s="46"/>
      <c r="CJ707" s="46"/>
      <c r="CR707" s="46"/>
    </row>
    <row r="708" spans="8:96" ht="12.75" customHeight="1" x14ac:dyDescent="0.2">
      <c r="H708" s="46"/>
      <c r="P708" s="46"/>
      <c r="X708" s="46"/>
      <c r="AF708" s="46"/>
      <c r="AN708" s="46"/>
      <c r="AV708" s="46"/>
      <c r="BD708" s="46"/>
      <c r="BL708" s="46"/>
      <c r="BT708" s="46"/>
      <c r="CB708" s="46"/>
      <c r="CJ708" s="46"/>
      <c r="CR708" s="46"/>
    </row>
    <row r="709" spans="8:96" ht="12.75" customHeight="1" x14ac:dyDescent="0.2">
      <c r="H709" s="46"/>
      <c r="P709" s="46"/>
      <c r="X709" s="46"/>
      <c r="AF709" s="46"/>
      <c r="AN709" s="46"/>
      <c r="AV709" s="46"/>
      <c r="BD709" s="46"/>
      <c r="BL709" s="46"/>
      <c r="BT709" s="46"/>
      <c r="CB709" s="46"/>
      <c r="CJ709" s="46"/>
      <c r="CR709" s="46"/>
    </row>
    <row r="710" spans="8:96" ht="12.75" customHeight="1" x14ac:dyDescent="0.2">
      <c r="H710" s="46"/>
      <c r="P710" s="46"/>
      <c r="X710" s="46"/>
      <c r="AF710" s="46"/>
      <c r="AN710" s="46"/>
      <c r="AV710" s="46"/>
      <c r="BD710" s="46"/>
      <c r="BL710" s="46"/>
      <c r="BT710" s="46"/>
      <c r="CB710" s="46"/>
      <c r="CJ710" s="46"/>
      <c r="CR710" s="46"/>
    </row>
    <row r="711" spans="8:96" ht="12.75" customHeight="1" x14ac:dyDescent="0.2">
      <c r="H711" s="46"/>
      <c r="P711" s="46"/>
      <c r="X711" s="46"/>
      <c r="AF711" s="46"/>
      <c r="AN711" s="46"/>
      <c r="AV711" s="46"/>
      <c r="BD711" s="46"/>
      <c r="BL711" s="46"/>
      <c r="BT711" s="46"/>
      <c r="CB711" s="46"/>
      <c r="CJ711" s="46"/>
      <c r="CR711" s="46"/>
    </row>
    <row r="712" spans="8:96" ht="12.75" customHeight="1" x14ac:dyDescent="0.2">
      <c r="H712" s="46"/>
      <c r="P712" s="46"/>
      <c r="X712" s="46"/>
      <c r="AF712" s="46"/>
      <c r="AN712" s="46"/>
      <c r="AV712" s="46"/>
      <c r="BD712" s="46"/>
      <c r="BL712" s="46"/>
      <c r="BT712" s="46"/>
      <c r="CB712" s="46"/>
      <c r="CJ712" s="46"/>
      <c r="CR712" s="46"/>
    </row>
    <row r="713" spans="8:96" ht="12.75" customHeight="1" x14ac:dyDescent="0.2">
      <c r="H713" s="46"/>
      <c r="P713" s="46"/>
      <c r="X713" s="46"/>
      <c r="AF713" s="46"/>
      <c r="AN713" s="46"/>
      <c r="AV713" s="46"/>
      <c r="BD713" s="46"/>
      <c r="BL713" s="46"/>
      <c r="BT713" s="46"/>
      <c r="CB713" s="46"/>
      <c r="CJ713" s="46"/>
      <c r="CR713" s="46"/>
    </row>
    <row r="714" spans="8:96" ht="12.75" customHeight="1" x14ac:dyDescent="0.2">
      <c r="H714" s="46"/>
      <c r="P714" s="46"/>
      <c r="X714" s="46"/>
      <c r="AF714" s="46"/>
      <c r="AN714" s="46"/>
      <c r="AV714" s="46"/>
      <c r="BD714" s="46"/>
      <c r="BL714" s="46"/>
      <c r="BT714" s="46"/>
      <c r="CB714" s="46"/>
      <c r="CJ714" s="46"/>
      <c r="CR714" s="46"/>
    </row>
    <row r="715" spans="8:96" ht="12.75" customHeight="1" x14ac:dyDescent="0.2">
      <c r="H715" s="46"/>
      <c r="P715" s="46"/>
      <c r="X715" s="46"/>
      <c r="AF715" s="46"/>
      <c r="AN715" s="46"/>
      <c r="AV715" s="46"/>
      <c r="BD715" s="46"/>
      <c r="BL715" s="46"/>
      <c r="BT715" s="46"/>
      <c r="CB715" s="46"/>
      <c r="CJ715" s="46"/>
      <c r="CR715" s="46"/>
    </row>
    <row r="716" spans="8:96" ht="12.75" customHeight="1" x14ac:dyDescent="0.2">
      <c r="H716" s="46"/>
      <c r="P716" s="46"/>
      <c r="X716" s="46"/>
      <c r="AF716" s="46"/>
      <c r="AN716" s="46"/>
      <c r="AV716" s="46"/>
      <c r="BD716" s="46"/>
      <c r="BL716" s="46"/>
      <c r="BT716" s="46"/>
      <c r="CB716" s="46"/>
      <c r="CJ716" s="46"/>
      <c r="CR716" s="46"/>
    </row>
    <row r="717" spans="8:96" ht="12.75" customHeight="1" x14ac:dyDescent="0.2">
      <c r="H717" s="46"/>
      <c r="P717" s="46"/>
      <c r="X717" s="46"/>
      <c r="AF717" s="46"/>
      <c r="AN717" s="46"/>
      <c r="AV717" s="46"/>
      <c r="BD717" s="46"/>
      <c r="BL717" s="46"/>
      <c r="BT717" s="46"/>
      <c r="CB717" s="46"/>
      <c r="CJ717" s="46"/>
      <c r="CR717" s="46"/>
    </row>
    <row r="718" spans="8:96" ht="12.75" customHeight="1" x14ac:dyDescent="0.2">
      <c r="H718" s="46"/>
      <c r="P718" s="46"/>
      <c r="X718" s="46"/>
      <c r="AF718" s="46"/>
      <c r="AN718" s="46"/>
      <c r="AV718" s="46"/>
      <c r="BD718" s="46"/>
      <c r="BL718" s="46"/>
      <c r="BT718" s="46"/>
      <c r="CB718" s="46"/>
      <c r="CJ718" s="46"/>
      <c r="CR718" s="46"/>
    </row>
    <row r="719" spans="8:96" ht="12.75" customHeight="1" x14ac:dyDescent="0.2">
      <c r="H719" s="46"/>
      <c r="P719" s="46"/>
      <c r="X719" s="46"/>
      <c r="AF719" s="46"/>
      <c r="AN719" s="46"/>
      <c r="AV719" s="46"/>
      <c r="BD719" s="46"/>
      <c r="BL719" s="46"/>
      <c r="BT719" s="46"/>
      <c r="CB719" s="46"/>
      <c r="CJ719" s="46"/>
      <c r="CR719" s="46"/>
    </row>
    <row r="720" spans="8:96" ht="12.75" customHeight="1" x14ac:dyDescent="0.2">
      <c r="H720" s="46"/>
      <c r="P720" s="46"/>
      <c r="X720" s="46"/>
      <c r="AF720" s="46"/>
      <c r="AN720" s="46"/>
      <c r="AV720" s="46"/>
      <c r="BD720" s="46"/>
      <c r="BL720" s="46"/>
      <c r="BT720" s="46"/>
      <c r="CB720" s="46"/>
      <c r="CJ720" s="46"/>
      <c r="CR720" s="46"/>
    </row>
    <row r="721" spans="8:96" ht="12.75" customHeight="1" x14ac:dyDescent="0.2">
      <c r="H721" s="46"/>
      <c r="P721" s="46"/>
      <c r="X721" s="46"/>
      <c r="AF721" s="46"/>
      <c r="AN721" s="46"/>
      <c r="AV721" s="46"/>
      <c r="BD721" s="46"/>
      <c r="BL721" s="46"/>
      <c r="BT721" s="46"/>
      <c r="CB721" s="46"/>
      <c r="CJ721" s="46"/>
      <c r="CR721" s="46"/>
    </row>
    <row r="722" spans="8:96" ht="12.75" customHeight="1" x14ac:dyDescent="0.2">
      <c r="H722" s="46"/>
      <c r="P722" s="46"/>
      <c r="X722" s="46"/>
      <c r="AF722" s="46"/>
      <c r="AN722" s="46"/>
      <c r="AV722" s="46"/>
      <c r="BD722" s="46"/>
      <c r="BL722" s="46"/>
      <c r="BT722" s="46"/>
      <c r="CB722" s="46"/>
      <c r="CJ722" s="46"/>
      <c r="CR722" s="46"/>
    </row>
    <row r="723" spans="8:96" ht="12.75" customHeight="1" x14ac:dyDescent="0.2">
      <c r="H723" s="46"/>
      <c r="P723" s="46"/>
      <c r="X723" s="46"/>
      <c r="AF723" s="46"/>
      <c r="AN723" s="46"/>
      <c r="AV723" s="46"/>
      <c r="BD723" s="46"/>
      <c r="BL723" s="46"/>
      <c r="BT723" s="46"/>
      <c r="CB723" s="46"/>
      <c r="CJ723" s="46"/>
      <c r="CR723" s="46"/>
    </row>
    <row r="724" spans="8:96" ht="12.75" customHeight="1" x14ac:dyDescent="0.2">
      <c r="H724" s="46"/>
      <c r="P724" s="46"/>
      <c r="X724" s="46"/>
      <c r="AF724" s="46"/>
      <c r="AN724" s="46"/>
      <c r="AV724" s="46"/>
      <c r="BD724" s="46"/>
      <c r="BL724" s="46"/>
      <c r="BT724" s="46"/>
      <c r="CB724" s="46"/>
      <c r="CJ724" s="46"/>
      <c r="CR724" s="46"/>
    </row>
    <row r="725" spans="8:96" ht="12.75" customHeight="1" x14ac:dyDescent="0.2">
      <c r="H725" s="46"/>
      <c r="P725" s="46"/>
      <c r="X725" s="46"/>
      <c r="AF725" s="46"/>
      <c r="AN725" s="46"/>
      <c r="AV725" s="46"/>
      <c r="BD725" s="46"/>
      <c r="BL725" s="46"/>
      <c r="BT725" s="46"/>
      <c r="CB725" s="46"/>
      <c r="CJ725" s="46"/>
      <c r="CR725" s="46"/>
    </row>
    <row r="726" spans="8:96" ht="12.75" customHeight="1" x14ac:dyDescent="0.2">
      <c r="H726" s="46"/>
      <c r="P726" s="46"/>
      <c r="X726" s="46"/>
      <c r="AF726" s="46"/>
      <c r="AN726" s="46"/>
      <c r="AV726" s="46"/>
      <c r="BD726" s="46"/>
      <c r="BL726" s="46"/>
      <c r="BT726" s="46"/>
      <c r="CB726" s="46"/>
      <c r="CJ726" s="46"/>
      <c r="CR726" s="46"/>
    </row>
    <row r="727" spans="8:96" ht="12.75" customHeight="1" x14ac:dyDescent="0.2">
      <c r="H727" s="46"/>
      <c r="P727" s="46"/>
      <c r="X727" s="46"/>
      <c r="AF727" s="46"/>
      <c r="AN727" s="46"/>
      <c r="AV727" s="46"/>
      <c r="BD727" s="46"/>
      <c r="BL727" s="46"/>
      <c r="BT727" s="46"/>
      <c r="CB727" s="46"/>
      <c r="CJ727" s="46"/>
      <c r="CR727" s="46"/>
    </row>
    <row r="728" spans="8:96" ht="12.75" customHeight="1" x14ac:dyDescent="0.2">
      <c r="H728" s="46"/>
      <c r="P728" s="46"/>
      <c r="X728" s="46"/>
      <c r="AF728" s="46"/>
      <c r="AN728" s="46"/>
      <c r="AV728" s="46"/>
      <c r="BD728" s="46"/>
      <c r="BL728" s="46"/>
      <c r="BT728" s="46"/>
      <c r="CB728" s="46"/>
      <c r="CJ728" s="46"/>
      <c r="CR728" s="46"/>
    </row>
    <row r="729" spans="8:96" ht="12.75" customHeight="1" x14ac:dyDescent="0.2">
      <c r="H729" s="46"/>
      <c r="P729" s="46"/>
      <c r="X729" s="46"/>
      <c r="AF729" s="46"/>
      <c r="AN729" s="46"/>
      <c r="AV729" s="46"/>
      <c r="BD729" s="46"/>
      <c r="BL729" s="46"/>
      <c r="BT729" s="46"/>
      <c r="CB729" s="46"/>
      <c r="CJ729" s="46"/>
      <c r="CR729" s="46"/>
    </row>
    <row r="730" spans="8:96" ht="12.75" customHeight="1" x14ac:dyDescent="0.2">
      <c r="H730" s="46"/>
      <c r="P730" s="46"/>
      <c r="X730" s="46"/>
      <c r="AF730" s="46"/>
      <c r="AN730" s="46"/>
      <c r="AV730" s="46"/>
      <c r="BD730" s="46"/>
      <c r="BL730" s="46"/>
      <c r="BT730" s="46"/>
      <c r="CB730" s="46"/>
      <c r="CJ730" s="46"/>
      <c r="CR730" s="46"/>
    </row>
    <row r="731" spans="8:96" ht="12.75" customHeight="1" x14ac:dyDescent="0.2">
      <c r="H731" s="46"/>
      <c r="P731" s="46"/>
      <c r="X731" s="46"/>
      <c r="AF731" s="46"/>
      <c r="AN731" s="46"/>
      <c r="AV731" s="46"/>
      <c r="BD731" s="46"/>
      <c r="BL731" s="46"/>
      <c r="BT731" s="46"/>
      <c r="CB731" s="46"/>
      <c r="CJ731" s="46"/>
      <c r="CR731" s="46"/>
    </row>
    <row r="732" spans="8:96" ht="12.75" customHeight="1" x14ac:dyDescent="0.2">
      <c r="H732" s="46"/>
      <c r="P732" s="46"/>
      <c r="X732" s="46"/>
      <c r="AF732" s="46"/>
      <c r="AN732" s="46"/>
      <c r="AV732" s="46"/>
      <c r="BD732" s="46"/>
      <c r="BL732" s="46"/>
      <c r="BT732" s="46"/>
      <c r="CB732" s="46"/>
      <c r="CJ732" s="46"/>
      <c r="CR732" s="46"/>
    </row>
    <row r="733" spans="8:96" ht="12.75" customHeight="1" x14ac:dyDescent="0.2">
      <c r="H733" s="46"/>
      <c r="P733" s="46"/>
      <c r="X733" s="46"/>
      <c r="AF733" s="46"/>
      <c r="AN733" s="46"/>
      <c r="AV733" s="46"/>
      <c r="BD733" s="46"/>
      <c r="BL733" s="46"/>
      <c r="BT733" s="46"/>
      <c r="CB733" s="46"/>
      <c r="CJ733" s="46"/>
      <c r="CR733" s="46"/>
    </row>
    <row r="734" spans="8:96" ht="12.75" customHeight="1" x14ac:dyDescent="0.2">
      <c r="H734" s="46"/>
      <c r="P734" s="46"/>
      <c r="X734" s="46"/>
      <c r="AF734" s="46"/>
      <c r="AN734" s="46"/>
      <c r="AV734" s="46"/>
      <c r="BD734" s="46"/>
      <c r="BL734" s="46"/>
      <c r="BT734" s="46"/>
      <c r="CB734" s="46"/>
      <c r="CJ734" s="46"/>
      <c r="CR734" s="46"/>
    </row>
    <row r="735" spans="8:96" ht="12.75" customHeight="1" x14ac:dyDescent="0.2">
      <c r="H735" s="46"/>
      <c r="P735" s="46"/>
      <c r="X735" s="46"/>
      <c r="AF735" s="46"/>
      <c r="AN735" s="46"/>
      <c r="AV735" s="46"/>
      <c r="BD735" s="46"/>
      <c r="BL735" s="46"/>
      <c r="BT735" s="46"/>
      <c r="CB735" s="46"/>
      <c r="CJ735" s="46"/>
      <c r="CR735" s="46"/>
    </row>
    <row r="736" spans="8:96" ht="12.75" customHeight="1" x14ac:dyDescent="0.2">
      <c r="H736" s="46"/>
      <c r="P736" s="46"/>
      <c r="X736" s="46"/>
      <c r="AF736" s="46"/>
      <c r="AN736" s="46"/>
      <c r="AV736" s="46"/>
      <c r="BD736" s="46"/>
      <c r="BL736" s="46"/>
      <c r="BT736" s="46"/>
      <c r="CB736" s="46"/>
      <c r="CJ736" s="46"/>
      <c r="CR736" s="46"/>
    </row>
    <row r="737" spans="8:96" ht="12.75" customHeight="1" x14ac:dyDescent="0.2">
      <c r="H737" s="46"/>
      <c r="P737" s="46"/>
      <c r="X737" s="46"/>
      <c r="AF737" s="46"/>
      <c r="AN737" s="46"/>
      <c r="AV737" s="46"/>
      <c r="BD737" s="46"/>
      <c r="BL737" s="46"/>
      <c r="BT737" s="46"/>
      <c r="CB737" s="46"/>
      <c r="CJ737" s="46"/>
      <c r="CR737" s="46"/>
    </row>
    <row r="738" spans="8:96" ht="12.75" customHeight="1" x14ac:dyDescent="0.2">
      <c r="H738" s="46"/>
      <c r="P738" s="46"/>
      <c r="X738" s="46"/>
      <c r="AF738" s="46"/>
      <c r="AN738" s="46"/>
      <c r="AV738" s="46"/>
      <c r="BD738" s="46"/>
      <c r="BL738" s="46"/>
      <c r="BT738" s="46"/>
      <c r="CB738" s="46"/>
      <c r="CJ738" s="46"/>
      <c r="CR738" s="46"/>
    </row>
    <row r="739" spans="8:96" ht="12.75" customHeight="1" x14ac:dyDescent="0.2">
      <c r="H739" s="46"/>
      <c r="P739" s="46"/>
      <c r="X739" s="46"/>
      <c r="AF739" s="46"/>
      <c r="AN739" s="46"/>
      <c r="AV739" s="46"/>
      <c r="BD739" s="46"/>
      <c r="BL739" s="46"/>
      <c r="BT739" s="46"/>
      <c r="CB739" s="46"/>
      <c r="CJ739" s="46"/>
      <c r="CR739" s="46"/>
    </row>
    <row r="740" spans="8:96" ht="12.75" customHeight="1" x14ac:dyDescent="0.2">
      <c r="H740" s="46"/>
      <c r="P740" s="46"/>
      <c r="X740" s="46"/>
      <c r="AF740" s="46"/>
      <c r="AN740" s="46"/>
      <c r="AV740" s="46"/>
      <c r="BD740" s="46"/>
      <c r="BL740" s="46"/>
      <c r="BT740" s="46"/>
      <c r="CB740" s="46"/>
      <c r="CJ740" s="46"/>
      <c r="CR740" s="46"/>
    </row>
    <row r="741" spans="8:96" ht="12.75" customHeight="1" x14ac:dyDescent="0.2">
      <c r="H741" s="46"/>
      <c r="P741" s="46"/>
      <c r="X741" s="46"/>
      <c r="AF741" s="46"/>
      <c r="AN741" s="46"/>
      <c r="AV741" s="46"/>
      <c r="BD741" s="46"/>
      <c r="BL741" s="46"/>
      <c r="BT741" s="46"/>
      <c r="CB741" s="46"/>
      <c r="CJ741" s="46"/>
      <c r="CR741" s="46"/>
    </row>
    <row r="742" spans="8:96" ht="12.75" customHeight="1" x14ac:dyDescent="0.2">
      <c r="H742" s="46"/>
      <c r="P742" s="46"/>
      <c r="X742" s="46"/>
      <c r="AF742" s="46"/>
      <c r="AN742" s="46"/>
      <c r="AV742" s="46"/>
      <c r="BD742" s="46"/>
      <c r="BL742" s="46"/>
      <c r="BT742" s="46"/>
      <c r="CB742" s="46"/>
      <c r="CJ742" s="46"/>
      <c r="CR742" s="46"/>
    </row>
    <row r="743" spans="8:96" ht="12.75" customHeight="1" x14ac:dyDescent="0.2">
      <c r="H743" s="46"/>
      <c r="P743" s="46"/>
      <c r="X743" s="46"/>
      <c r="AF743" s="46"/>
      <c r="AN743" s="46"/>
      <c r="AV743" s="46"/>
      <c r="BD743" s="46"/>
      <c r="BL743" s="46"/>
      <c r="BT743" s="46"/>
      <c r="CB743" s="46"/>
      <c r="CJ743" s="46"/>
      <c r="CR743" s="46"/>
    </row>
    <row r="744" spans="8:96" ht="12.75" customHeight="1" x14ac:dyDescent="0.2">
      <c r="H744" s="46"/>
      <c r="P744" s="46"/>
      <c r="X744" s="46"/>
      <c r="AF744" s="46"/>
      <c r="AN744" s="46"/>
      <c r="AV744" s="46"/>
      <c r="BD744" s="46"/>
      <c r="BL744" s="46"/>
      <c r="BT744" s="46"/>
      <c r="CB744" s="46"/>
      <c r="CJ744" s="46"/>
      <c r="CR744" s="46"/>
    </row>
    <row r="745" spans="8:96" ht="12.75" customHeight="1" x14ac:dyDescent="0.2">
      <c r="H745" s="46"/>
      <c r="P745" s="46"/>
      <c r="X745" s="46"/>
      <c r="AF745" s="46"/>
      <c r="AN745" s="46"/>
      <c r="AV745" s="46"/>
      <c r="BD745" s="46"/>
      <c r="BL745" s="46"/>
      <c r="BT745" s="46"/>
      <c r="CB745" s="46"/>
      <c r="CJ745" s="46"/>
      <c r="CR745" s="46"/>
    </row>
    <row r="746" spans="8:96" ht="12.75" customHeight="1" x14ac:dyDescent="0.2">
      <c r="H746" s="46"/>
      <c r="P746" s="46"/>
      <c r="X746" s="46"/>
      <c r="AF746" s="46"/>
      <c r="AN746" s="46"/>
      <c r="AV746" s="46"/>
      <c r="BD746" s="46"/>
      <c r="BL746" s="46"/>
      <c r="BT746" s="46"/>
      <c r="CB746" s="46"/>
      <c r="CJ746" s="46"/>
      <c r="CR746" s="46"/>
    </row>
    <row r="747" spans="8:96" ht="12.75" customHeight="1" x14ac:dyDescent="0.2">
      <c r="H747" s="46"/>
      <c r="P747" s="46"/>
      <c r="X747" s="46"/>
      <c r="AF747" s="46"/>
      <c r="AN747" s="46"/>
      <c r="AV747" s="46"/>
      <c r="BD747" s="46"/>
      <c r="BL747" s="46"/>
      <c r="BT747" s="46"/>
      <c r="CB747" s="46"/>
      <c r="CJ747" s="46"/>
      <c r="CR747" s="46"/>
    </row>
    <row r="748" spans="8:96" ht="12.75" customHeight="1" x14ac:dyDescent="0.2">
      <c r="H748" s="46"/>
      <c r="P748" s="46"/>
      <c r="X748" s="46"/>
      <c r="AF748" s="46"/>
      <c r="AN748" s="46"/>
      <c r="AV748" s="46"/>
      <c r="BD748" s="46"/>
      <c r="BL748" s="46"/>
      <c r="BT748" s="46"/>
      <c r="CB748" s="46"/>
      <c r="CJ748" s="46"/>
      <c r="CR748" s="46"/>
    </row>
    <row r="749" spans="8:96" ht="12.75" customHeight="1" x14ac:dyDescent="0.2">
      <c r="H749" s="46"/>
      <c r="P749" s="46"/>
      <c r="X749" s="46"/>
      <c r="AF749" s="46"/>
      <c r="AN749" s="46"/>
      <c r="AV749" s="46"/>
      <c r="BD749" s="46"/>
      <c r="BL749" s="46"/>
      <c r="BT749" s="46"/>
      <c r="CB749" s="46"/>
      <c r="CJ749" s="46"/>
      <c r="CR749" s="46"/>
    </row>
    <row r="750" spans="8:96" ht="12.75" customHeight="1" x14ac:dyDescent="0.2">
      <c r="H750" s="46"/>
      <c r="P750" s="46"/>
      <c r="X750" s="46"/>
      <c r="AF750" s="46"/>
      <c r="AN750" s="46"/>
      <c r="AV750" s="46"/>
      <c r="BD750" s="46"/>
      <c r="BL750" s="46"/>
      <c r="BT750" s="46"/>
      <c r="CB750" s="46"/>
      <c r="CJ750" s="46"/>
      <c r="CR750" s="46"/>
    </row>
    <row r="751" spans="8:96" ht="12.75" customHeight="1" x14ac:dyDescent="0.2">
      <c r="H751" s="46"/>
      <c r="P751" s="46"/>
      <c r="X751" s="46"/>
      <c r="AF751" s="46"/>
      <c r="AN751" s="46"/>
      <c r="AV751" s="46"/>
      <c r="BD751" s="46"/>
      <c r="BL751" s="46"/>
      <c r="BT751" s="46"/>
      <c r="CB751" s="46"/>
      <c r="CJ751" s="46"/>
      <c r="CR751" s="46"/>
    </row>
    <row r="752" spans="8:96" ht="12.75" customHeight="1" x14ac:dyDescent="0.2">
      <c r="H752" s="46"/>
      <c r="P752" s="46"/>
      <c r="X752" s="46"/>
      <c r="AF752" s="46"/>
      <c r="AN752" s="46"/>
      <c r="AV752" s="46"/>
      <c r="BD752" s="46"/>
      <c r="BL752" s="46"/>
      <c r="BT752" s="46"/>
      <c r="CB752" s="46"/>
      <c r="CJ752" s="46"/>
      <c r="CR752" s="46"/>
    </row>
    <row r="753" spans="8:96" ht="12.75" customHeight="1" x14ac:dyDescent="0.2">
      <c r="H753" s="46"/>
      <c r="P753" s="46"/>
      <c r="X753" s="46"/>
      <c r="AF753" s="46"/>
      <c r="AN753" s="46"/>
      <c r="AV753" s="46"/>
      <c r="BD753" s="46"/>
      <c r="BL753" s="46"/>
      <c r="BT753" s="46"/>
      <c r="CB753" s="46"/>
      <c r="CJ753" s="46"/>
      <c r="CR753" s="46"/>
    </row>
    <row r="754" spans="8:96" ht="12.75" customHeight="1" x14ac:dyDescent="0.2">
      <c r="H754" s="46"/>
      <c r="P754" s="46"/>
      <c r="X754" s="46"/>
      <c r="AF754" s="46"/>
      <c r="AN754" s="46"/>
      <c r="AV754" s="46"/>
      <c r="BD754" s="46"/>
      <c r="BL754" s="46"/>
      <c r="BT754" s="46"/>
      <c r="CB754" s="46"/>
      <c r="CJ754" s="46"/>
      <c r="CR754" s="46"/>
    </row>
    <row r="755" spans="8:96" ht="12.75" customHeight="1" x14ac:dyDescent="0.2">
      <c r="H755" s="46"/>
      <c r="P755" s="46"/>
      <c r="X755" s="46"/>
      <c r="AF755" s="46"/>
      <c r="AN755" s="46"/>
      <c r="AV755" s="46"/>
      <c r="BD755" s="46"/>
      <c r="BL755" s="46"/>
      <c r="BT755" s="46"/>
      <c r="CB755" s="46"/>
      <c r="CJ755" s="46"/>
      <c r="CR755" s="46"/>
    </row>
    <row r="756" spans="8:96" ht="12.75" customHeight="1" x14ac:dyDescent="0.2">
      <c r="H756" s="46"/>
      <c r="P756" s="46"/>
      <c r="X756" s="46"/>
      <c r="AF756" s="46"/>
      <c r="AN756" s="46"/>
      <c r="AV756" s="46"/>
      <c r="BD756" s="46"/>
      <c r="BL756" s="46"/>
      <c r="BT756" s="46"/>
      <c r="CB756" s="46"/>
      <c r="CJ756" s="46"/>
      <c r="CR756" s="46"/>
    </row>
    <row r="757" spans="8:96" ht="12.75" customHeight="1" x14ac:dyDescent="0.2">
      <c r="H757" s="46"/>
      <c r="P757" s="46"/>
      <c r="X757" s="46"/>
      <c r="AF757" s="46"/>
      <c r="AN757" s="46"/>
      <c r="AV757" s="46"/>
      <c r="BD757" s="46"/>
      <c r="BL757" s="46"/>
      <c r="BT757" s="46"/>
      <c r="CB757" s="46"/>
      <c r="CJ757" s="46"/>
      <c r="CR757" s="46"/>
    </row>
    <row r="758" spans="8:96" ht="12.75" customHeight="1" x14ac:dyDescent="0.2">
      <c r="H758" s="46"/>
      <c r="P758" s="46"/>
      <c r="X758" s="46"/>
      <c r="AF758" s="46"/>
      <c r="AN758" s="46"/>
      <c r="AV758" s="46"/>
      <c r="BD758" s="46"/>
      <c r="BL758" s="46"/>
      <c r="BT758" s="46"/>
      <c r="CB758" s="46"/>
      <c r="CJ758" s="46"/>
      <c r="CR758" s="46"/>
    </row>
    <row r="759" spans="8:96" ht="12.75" customHeight="1" x14ac:dyDescent="0.2">
      <c r="H759" s="46"/>
      <c r="P759" s="46"/>
      <c r="X759" s="46"/>
      <c r="AF759" s="46"/>
      <c r="AN759" s="46"/>
      <c r="AV759" s="46"/>
      <c r="BD759" s="46"/>
      <c r="BL759" s="46"/>
      <c r="BT759" s="46"/>
      <c r="CB759" s="46"/>
      <c r="CJ759" s="46"/>
      <c r="CR759" s="46"/>
    </row>
    <row r="760" spans="8:96" ht="12.75" customHeight="1" x14ac:dyDescent="0.2">
      <c r="H760" s="46"/>
      <c r="P760" s="46"/>
      <c r="X760" s="46"/>
      <c r="AF760" s="46"/>
      <c r="AN760" s="46"/>
      <c r="AV760" s="46"/>
      <c r="BD760" s="46"/>
      <c r="BL760" s="46"/>
      <c r="BT760" s="46"/>
      <c r="CB760" s="46"/>
      <c r="CJ760" s="46"/>
      <c r="CR760" s="46"/>
    </row>
    <row r="761" spans="8:96" ht="12.75" customHeight="1" x14ac:dyDescent="0.2">
      <c r="H761" s="46"/>
      <c r="P761" s="46"/>
      <c r="X761" s="46"/>
      <c r="AF761" s="46"/>
      <c r="AN761" s="46"/>
      <c r="AV761" s="46"/>
      <c r="BD761" s="46"/>
      <c r="BL761" s="46"/>
      <c r="BT761" s="46"/>
      <c r="CB761" s="46"/>
      <c r="CJ761" s="46"/>
      <c r="CR761" s="46"/>
    </row>
    <row r="762" spans="8:96" ht="12.75" customHeight="1" x14ac:dyDescent="0.2">
      <c r="H762" s="46"/>
      <c r="P762" s="46"/>
      <c r="X762" s="46"/>
      <c r="AF762" s="46"/>
      <c r="AN762" s="46"/>
      <c r="AV762" s="46"/>
      <c r="BD762" s="46"/>
      <c r="BL762" s="46"/>
      <c r="BT762" s="46"/>
      <c r="CB762" s="46"/>
      <c r="CJ762" s="46"/>
      <c r="CR762" s="46"/>
    </row>
    <row r="763" spans="8:96" ht="12.75" customHeight="1" x14ac:dyDescent="0.2">
      <c r="H763" s="46"/>
      <c r="P763" s="46"/>
      <c r="X763" s="46"/>
      <c r="AF763" s="46"/>
      <c r="AN763" s="46"/>
      <c r="AV763" s="46"/>
      <c r="BD763" s="46"/>
      <c r="BL763" s="46"/>
      <c r="BT763" s="46"/>
      <c r="CB763" s="46"/>
      <c r="CJ763" s="46"/>
      <c r="CR763" s="46"/>
    </row>
    <row r="764" spans="8:96" ht="12.75" customHeight="1" x14ac:dyDescent="0.2">
      <c r="H764" s="46"/>
      <c r="P764" s="46"/>
      <c r="X764" s="46"/>
      <c r="AF764" s="46"/>
      <c r="AN764" s="46"/>
      <c r="AV764" s="46"/>
      <c r="BD764" s="46"/>
      <c r="BL764" s="46"/>
      <c r="BT764" s="46"/>
      <c r="CB764" s="46"/>
      <c r="CJ764" s="46"/>
      <c r="CR764" s="46"/>
    </row>
    <row r="765" spans="8:96" ht="12.75" customHeight="1" x14ac:dyDescent="0.2">
      <c r="H765" s="46"/>
      <c r="P765" s="46"/>
      <c r="X765" s="46"/>
      <c r="AF765" s="46"/>
      <c r="AN765" s="46"/>
      <c r="AV765" s="46"/>
      <c r="BD765" s="46"/>
      <c r="BL765" s="46"/>
      <c r="BT765" s="46"/>
      <c r="CB765" s="46"/>
      <c r="CJ765" s="46"/>
      <c r="CR765" s="46"/>
    </row>
    <row r="766" spans="8:96" ht="12.75" customHeight="1" x14ac:dyDescent="0.2">
      <c r="H766" s="46"/>
      <c r="P766" s="46"/>
      <c r="X766" s="46"/>
      <c r="AF766" s="46"/>
      <c r="AN766" s="46"/>
      <c r="AV766" s="46"/>
      <c r="BD766" s="46"/>
      <c r="BL766" s="46"/>
      <c r="BT766" s="46"/>
      <c r="CB766" s="46"/>
      <c r="CJ766" s="46"/>
      <c r="CR766" s="46"/>
    </row>
    <row r="767" spans="8:96" ht="12.75" customHeight="1" x14ac:dyDescent="0.2">
      <c r="H767" s="46"/>
      <c r="P767" s="46"/>
      <c r="X767" s="46"/>
      <c r="AF767" s="46"/>
      <c r="AN767" s="46"/>
      <c r="AV767" s="46"/>
      <c r="BD767" s="46"/>
      <c r="BL767" s="46"/>
      <c r="BT767" s="46"/>
      <c r="CB767" s="46"/>
      <c r="CJ767" s="46"/>
      <c r="CR767" s="46"/>
    </row>
    <row r="768" spans="8:96" ht="12.75" customHeight="1" x14ac:dyDescent="0.2">
      <c r="H768" s="46"/>
      <c r="P768" s="46"/>
      <c r="X768" s="46"/>
      <c r="AF768" s="46"/>
      <c r="AN768" s="46"/>
      <c r="AV768" s="46"/>
      <c r="BD768" s="46"/>
      <c r="BL768" s="46"/>
      <c r="BT768" s="46"/>
      <c r="CB768" s="46"/>
      <c r="CJ768" s="46"/>
      <c r="CR768" s="46"/>
    </row>
    <row r="769" spans="8:96" ht="12.75" customHeight="1" x14ac:dyDescent="0.2">
      <c r="H769" s="46"/>
      <c r="P769" s="46"/>
      <c r="X769" s="46"/>
      <c r="AF769" s="46"/>
      <c r="AN769" s="46"/>
      <c r="AV769" s="46"/>
      <c r="BD769" s="46"/>
      <c r="BL769" s="46"/>
      <c r="BT769" s="46"/>
      <c r="CB769" s="46"/>
      <c r="CJ769" s="46"/>
      <c r="CR769" s="46"/>
    </row>
    <row r="770" spans="8:96" ht="12.75" customHeight="1" x14ac:dyDescent="0.2">
      <c r="H770" s="46"/>
      <c r="P770" s="46"/>
      <c r="X770" s="46"/>
      <c r="AF770" s="46"/>
      <c r="AN770" s="46"/>
      <c r="AV770" s="46"/>
      <c r="BD770" s="46"/>
      <c r="BL770" s="46"/>
      <c r="BT770" s="46"/>
      <c r="CB770" s="46"/>
      <c r="CJ770" s="46"/>
      <c r="CR770" s="46"/>
    </row>
    <row r="771" spans="8:96" ht="12.75" customHeight="1" x14ac:dyDescent="0.2">
      <c r="H771" s="46"/>
      <c r="P771" s="46"/>
      <c r="X771" s="46"/>
      <c r="AF771" s="46"/>
      <c r="AN771" s="46"/>
      <c r="AV771" s="46"/>
      <c r="BD771" s="46"/>
      <c r="BL771" s="46"/>
      <c r="BT771" s="46"/>
      <c r="CB771" s="46"/>
      <c r="CJ771" s="46"/>
      <c r="CR771" s="46"/>
    </row>
    <row r="772" spans="8:96" ht="12.75" customHeight="1" x14ac:dyDescent="0.2">
      <c r="H772" s="46"/>
      <c r="P772" s="46"/>
      <c r="X772" s="46"/>
      <c r="AF772" s="46"/>
      <c r="AN772" s="46"/>
      <c r="AV772" s="46"/>
      <c r="BD772" s="46"/>
      <c r="BL772" s="46"/>
      <c r="BT772" s="46"/>
      <c r="CB772" s="46"/>
      <c r="CJ772" s="46"/>
      <c r="CR772" s="46"/>
    </row>
    <row r="773" spans="8:96" ht="12.75" customHeight="1" x14ac:dyDescent="0.2">
      <c r="H773" s="46"/>
      <c r="P773" s="46"/>
      <c r="X773" s="46"/>
      <c r="AF773" s="46"/>
      <c r="AN773" s="46"/>
      <c r="AV773" s="46"/>
      <c r="BD773" s="46"/>
      <c r="BL773" s="46"/>
      <c r="BT773" s="46"/>
      <c r="CB773" s="46"/>
      <c r="CJ773" s="46"/>
      <c r="CR773" s="46"/>
    </row>
    <row r="774" spans="8:96" ht="12.75" customHeight="1" x14ac:dyDescent="0.2">
      <c r="H774" s="46"/>
      <c r="P774" s="46"/>
      <c r="X774" s="46"/>
      <c r="AF774" s="46"/>
      <c r="AN774" s="46"/>
      <c r="AV774" s="46"/>
      <c r="BD774" s="46"/>
      <c r="BL774" s="46"/>
      <c r="BT774" s="46"/>
      <c r="CB774" s="46"/>
      <c r="CJ774" s="46"/>
      <c r="CR774" s="46"/>
    </row>
    <row r="775" spans="8:96" ht="12.75" customHeight="1" x14ac:dyDescent="0.2">
      <c r="H775" s="46"/>
      <c r="P775" s="46"/>
      <c r="X775" s="46"/>
      <c r="AF775" s="46"/>
      <c r="AN775" s="46"/>
      <c r="AV775" s="46"/>
      <c r="BD775" s="46"/>
      <c r="BL775" s="46"/>
      <c r="BT775" s="46"/>
      <c r="CB775" s="46"/>
      <c r="CJ775" s="46"/>
      <c r="CR775" s="46"/>
    </row>
    <row r="776" spans="8:96" ht="12.75" customHeight="1" x14ac:dyDescent="0.2">
      <c r="H776" s="46"/>
      <c r="P776" s="46"/>
      <c r="X776" s="46"/>
      <c r="AF776" s="46"/>
      <c r="AN776" s="46"/>
      <c r="AV776" s="46"/>
      <c r="BD776" s="46"/>
      <c r="BL776" s="46"/>
      <c r="BT776" s="46"/>
      <c r="CB776" s="46"/>
      <c r="CJ776" s="46"/>
      <c r="CR776" s="46"/>
    </row>
    <row r="777" spans="8:96" ht="12.75" customHeight="1" x14ac:dyDescent="0.2">
      <c r="H777" s="46"/>
      <c r="P777" s="46"/>
      <c r="X777" s="46"/>
      <c r="AF777" s="46"/>
      <c r="AN777" s="46"/>
      <c r="AV777" s="46"/>
      <c r="BD777" s="46"/>
      <c r="BL777" s="46"/>
      <c r="BT777" s="46"/>
      <c r="CB777" s="46"/>
      <c r="CJ777" s="46"/>
      <c r="CR777" s="46"/>
    </row>
    <row r="778" spans="8:96" ht="12.75" customHeight="1" x14ac:dyDescent="0.2">
      <c r="H778" s="46"/>
      <c r="P778" s="46"/>
      <c r="X778" s="46"/>
      <c r="AF778" s="46"/>
      <c r="AN778" s="46"/>
      <c r="AV778" s="46"/>
      <c r="BD778" s="46"/>
      <c r="BL778" s="46"/>
      <c r="BT778" s="46"/>
      <c r="CB778" s="46"/>
      <c r="CJ778" s="46"/>
      <c r="CR778" s="46"/>
    </row>
    <row r="779" spans="8:96" ht="12.75" customHeight="1" x14ac:dyDescent="0.2">
      <c r="H779" s="46"/>
      <c r="P779" s="46"/>
      <c r="X779" s="46"/>
      <c r="AF779" s="46"/>
      <c r="AN779" s="46"/>
      <c r="AV779" s="46"/>
      <c r="BD779" s="46"/>
      <c r="BL779" s="46"/>
      <c r="BT779" s="46"/>
      <c r="CB779" s="46"/>
      <c r="CJ779" s="46"/>
      <c r="CR779" s="46"/>
    </row>
    <row r="780" spans="8:96" ht="12.75" customHeight="1" x14ac:dyDescent="0.2">
      <c r="H780" s="46"/>
      <c r="P780" s="46"/>
      <c r="X780" s="46"/>
      <c r="AF780" s="46"/>
      <c r="AN780" s="46"/>
      <c r="AV780" s="46"/>
      <c r="BD780" s="46"/>
      <c r="BL780" s="46"/>
      <c r="BT780" s="46"/>
      <c r="CB780" s="46"/>
      <c r="CJ780" s="46"/>
      <c r="CR780" s="46"/>
    </row>
    <row r="781" spans="8:96" ht="12.75" customHeight="1" x14ac:dyDescent="0.2">
      <c r="H781" s="46"/>
      <c r="P781" s="46"/>
      <c r="X781" s="46"/>
      <c r="AF781" s="46"/>
      <c r="AN781" s="46"/>
      <c r="AV781" s="46"/>
      <c r="BD781" s="46"/>
      <c r="BL781" s="46"/>
      <c r="BT781" s="46"/>
      <c r="CB781" s="46"/>
      <c r="CJ781" s="46"/>
      <c r="CR781" s="46"/>
    </row>
    <row r="782" spans="8:96" ht="12.75" customHeight="1" x14ac:dyDescent="0.2">
      <c r="H782" s="46"/>
      <c r="P782" s="46"/>
      <c r="X782" s="46"/>
      <c r="AF782" s="46"/>
      <c r="AN782" s="46"/>
      <c r="AV782" s="46"/>
      <c r="BD782" s="46"/>
      <c r="BL782" s="46"/>
      <c r="BT782" s="46"/>
      <c r="CB782" s="46"/>
      <c r="CJ782" s="46"/>
      <c r="CR782" s="46"/>
    </row>
    <row r="783" spans="8:96" ht="12.75" customHeight="1" x14ac:dyDescent="0.2">
      <c r="H783" s="46"/>
      <c r="P783" s="46"/>
      <c r="X783" s="46"/>
      <c r="AF783" s="46"/>
      <c r="AN783" s="46"/>
      <c r="AV783" s="46"/>
      <c r="BD783" s="46"/>
      <c r="BL783" s="46"/>
      <c r="BT783" s="46"/>
      <c r="CB783" s="46"/>
      <c r="CJ783" s="46"/>
      <c r="CR783" s="46"/>
    </row>
    <row r="784" spans="8:96" ht="12.75" customHeight="1" x14ac:dyDescent="0.2">
      <c r="H784" s="46"/>
      <c r="P784" s="46"/>
      <c r="X784" s="46"/>
      <c r="AF784" s="46"/>
      <c r="AN784" s="46"/>
      <c r="AV784" s="46"/>
      <c r="BD784" s="46"/>
      <c r="BL784" s="46"/>
      <c r="BT784" s="46"/>
      <c r="CB784" s="46"/>
      <c r="CJ784" s="46"/>
      <c r="CR784" s="46"/>
    </row>
    <row r="785" spans="8:96" ht="12.75" customHeight="1" x14ac:dyDescent="0.2">
      <c r="H785" s="46"/>
      <c r="P785" s="46"/>
      <c r="X785" s="46"/>
      <c r="AF785" s="46"/>
      <c r="AN785" s="46"/>
      <c r="AV785" s="46"/>
      <c r="BD785" s="46"/>
      <c r="BL785" s="46"/>
      <c r="BT785" s="46"/>
      <c r="CB785" s="46"/>
      <c r="CJ785" s="46"/>
      <c r="CR785" s="46"/>
    </row>
    <row r="786" spans="8:96" ht="12.75" customHeight="1" x14ac:dyDescent="0.2">
      <c r="H786" s="46"/>
      <c r="P786" s="46"/>
      <c r="X786" s="46"/>
      <c r="AF786" s="46"/>
      <c r="AN786" s="46"/>
      <c r="AV786" s="46"/>
      <c r="BD786" s="46"/>
      <c r="BL786" s="46"/>
      <c r="BT786" s="46"/>
      <c r="CB786" s="46"/>
      <c r="CJ786" s="46"/>
      <c r="CR786" s="46"/>
    </row>
    <row r="787" spans="8:96" ht="12.75" customHeight="1" x14ac:dyDescent="0.2">
      <c r="H787" s="46"/>
      <c r="P787" s="46"/>
      <c r="X787" s="46"/>
      <c r="AF787" s="46"/>
      <c r="AN787" s="46"/>
      <c r="AV787" s="46"/>
      <c r="BD787" s="46"/>
      <c r="BL787" s="46"/>
      <c r="BT787" s="46"/>
      <c r="CB787" s="46"/>
      <c r="CJ787" s="46"/>
      <c r="CR787" s="46"/>
    </row>
    <row r="788" spans="8:96" ht="12.75" customHeight="1" x14ac:dyDescent="0.2">
      <c r="H788" s="46"/>
      <c r="P788" s="46"/>
      <c r="X788" s="46"/>
      <c r="AF788" s="46"/>
      <c r="AN788" s="46"/>
      <c r="AV788" s="46"/>
      <c r="BD788" s="46"/>
      <c r="BL788" s="46"/>
      <c r="BT788" s="46"/>
      <c r="CB788" s="46"/>
      <c r="CJ788" s="46"/>
      <c r="CR788" s="46"/>
    </row>
    <row r="789" spans="8:96" ht="12.75" customHeight="1" x14ac:dyDescent="0.2">
      <c r="H789" s="46"/>
      <c r="P789" s="46"/>
      <c r="X789" s="46"/>
      <c r="AF789" s="46"/>
      <c r="AN789" s="46"/>
      <c r="AV789" s="46"/>
      <c r="BD789" s="46"/>
      <c r="BL789" s="46"/>
      <c r="BT789" s="46"/>
      <c r="CB789" s="46"/>
      <c r="CJ789" s="46"/>
      <c r="CR789" s="46"/>
    </row>
    <row r="790" spans="8:96" ht="12.75" customHeight="1" x14ac:dyDescent="0.2">
      <c r="H790" s="46"/>
      <c r="P790" s="46"/>
      <c r="X790" s="46"/>
      <c r="AF790" s="46"/>
      <c r="AN790" s="46"/>
      <c r="AV790" s="46"/>
      <c r="BD790" s="46"/>
      <c r="BL790" s="46"/>
      <c r="BT790" s="46"/>
      <c r="CB790" s="46"/>
      <c r="CJ790" s="46"/>
      <c r="CR790" s="46"/>
    </row>
    <row r="791" spans="8:96" ht="12.75" customHeight="1" x14ac:dyDescent="0.2">
      <c r="H791" s="46"/>
      <c r="P791" s="46"/>
      <c r="X791" s="46"/>
      <c r="AF791" s="46"/>
      <c r="AN791" s="46"/>
      <c r="AV791" s="46"/>
      <c r="BD791" s="46"/>
      <c r="BL791" s="46"/>
      <c r="BT791" s="46"/>
      <c r="CB791" s="46"/>
      <c r="CJ791" s="46"/>
      <c r="CR791" s="46"/>
    </row>
    <row r="792" spans="8:96" ht="12.75" customHeight="1" x14ac:dyDescent="0.2">
      <c r="H792" s="46"/>
      <c r="P792" s="46"/>
      <c r="X792" s="46"/>
      <c r="AF792" s="46"/>
      <c r="AN792" s="46"/>
      <c r="AV792" s="46"/>
      <c r="BD792" s="46"/>
      <c r="BL792" s="46"/>
      <c r="BT792" s="46"/>
      <c r="CB792" s="46"/>
      <c r="CJ792" s="46"/>
      <c r="CR792" s="46"/>
    </row>
    <row r="793" spans="8:96" ht="12.75" customHeight="1" x14ac:dyDescent="0.2">
      <c r="H793" s="46"/>
      <c r="P793" s="46"/>
      <c r="X793" s="46"/>
      <c r="AF793" s="46"/>
      <c r="AN793" s="46"/>
      <c r="AV793" s="46"/>
      <c r="BD793" s="46"/>
      <c r="BL793" s="46"/>
      <c r="BT793" s="46"/>
      <c r="CB793" s="46"/>
      <c r="CJ793" s="46"/>
      <c r="CR793" s="46"/>
    </row>
    <row r="794" spans="8:96" ht="12.75" customHeight="1" x14ac:dyDescent="0.2">
      <c r="H794" s="46"/>
      <c r="P794" s="46"/>
      <c r="X794" s="46"/>
      <c r="AF794" s="46"/>
      <c r="AN794" s="46"/>
      <c r="AV794" s="46"/>
      <c r="BD794" s="46"/>
      <c r="BL794" s="46"/>
      <c r="BT794" s="46"/>
      <c r="CB794" s="46"/>
      <c r="CJ794" s="46"/>
      <c r="CR794" s="46"/>
    </row>
    <row r="795" spans="8:96" ht="12.75" customHeight="1" x14ac:dyDescent="0.2">
      <c r="H795" s="46"/>
      <c r="P795" s="46"/>
      <c r="X795" s="46"/>
      <c r="AF795" s="46"/>
      <c r="AN795" s="46"/>
      <c r="AV795" s="46"/>
      <c r="BD795" s="46"/>
      <c r="BL795" s="46"/>
      <c r="BT795" s="46"/>
      <c r="CB795" s="46"/>
      <c r="CJ795" s="46"/>
      <c r="CR795" s="46"/>
    </row>
    <row r="796" spans="8:96" ht="12.75" customHeight="1" x14ac:dyDescent="0.2">
      <c r="H796" s="46"/>
      <c r="P796" s="46"/>
      <c r="X796" s="46"/>
      <c r="AF796" s="46"/>
      <c r="AN796" s="46"/>
      <c r="AV796" s="46"/>
      <c r="BD796" s="46"/>
      <c r="BL796" s="46"/>
      <c r="BT796" s="46"/>
      <c r="CB796" s="46"/>
      <c r="CJ796" s="46"/>
      <c r="CR796" s="46"/>
    </row>
    <row r="797" spans="8:96" ht="12.75" customHeight="1" x14ac:dyDescent="0.2">
      <c r="H797" s="46"/>
      <c r="P797" s="46"/>
      <c r="X797" s="46"/>
      <c r="AF797" s="46"/>
      <c r="AN797" s="46"/>
      <c r="AV797" s="46"/>
      <c r="BD797" s="46"/>
      <c r="BL797" s="46"/>
      <c r="BT797" s="46"/>
      <c r="CB797" s="46"/>
      <c r="CJ797" s="46"/>
      <c r="CR797" s="46"/>
    </row>
    <row r="798" spans="8:96" ht="12.75" customHeight="1" x14ac:dyDescent="0.2">
      <c r="H798" s="46"/>
      <c r="P798" s="46"/>
      <c r="X798" s="46"/>
      <c r="AF798" s="46"/>
      <c r="AN798" s="46"/>
      <c r="AV798" s="46"/>
      <c r="BD798" s="46"/>
      <c r="BL798" s="46"/>
      <c r="BT798" s="46"/>
      <c r="CB798" s="46"/>
      <c r="CJ798" s="46"/>
      <c r="CR798" s="46"/>
    </row>
    <row r="799" spans="8:96" ht="12.75" customHeight="1" x14ac:dyDescent="0.2">
      <c r="H799" s="46"/>
      <c r="P799" s="46"/>
      <c r="X799" s="46"/>
      <c r="AF799" s="46"/>
      <c r="AN799" s="46"/>
      <c r="AV799" s="46"/>
      <c r="BD799" s="46"/>
      <c r="BL799" s="46"/>
      <c r="BT799" s="46"/>
      <c r="CB799" s="46"/>
      <c r="CJ799" s="46"/>
      <c r="CR799" s="46"/>
    </row>
    <row r="800" spans="8:96" ht="12.75" customHeight="1" x14ac:dyDescent="0.2">
      <c r="H800" s="46"/>
      <c r="P800" s="46"/>
      <c r="X800" s="46"/>
      <c r="AF800" s="46"/>
      <c r="AN800" s="46"/>
      <c r="AV800" s="46"/>
      <c r="BD800" s="46"/>
      <c r="BL800" s="46"/>
      <c r="BT800" s="46"/>
      <c r="CB800" s="46"/>
      <c r="CJ800" s="46"/>
      <c r="CR800" s="46"/>
    </row>
    <row r="801" spans="8:96" ht="12.75" customHeight="1" x14ac:dyDescent="0.2">
      <c r="H801" s="46"/>
      <c r="P801" s="46"/>
      <c r="X801" s="46"/>
      <c r="AF801" s="46"/>
      <c r="AN801" s="46"/>
      <c r="AV801" s="46"/>
      <c r="BD801" s="46"/>
      <c r="BL801" s="46"/>
      <c r="BT801" s="46"/>
      <c r="CB801" s="46"/>
      <c r="CJ801" s="46"/>
      <c r="CR801" s="46"/>
    </row>
    <row r="802" spans="8:96" ht="12.75" customHeight="1" x14ac:dyDescent="0.2">
      <c r="H802" s="46"/>
      <c r="P802" s="46"/>
      <c r="X802" s="46"/>
      <c r="AF802" s="46"/>
      <c r="AN802" s="46"/>
      <c r="AV802" s="46"/>
      <c r="BD802" s="46"/>
      <c r="BL802" s="46"/>
      <c r="BT802" s="46"/>
      <c r="CB802" s="46"/>
      <c r="CJ802" s="46"/>
      <c r="CR802" s="46"/>
    </row>
    <row r="803" spans="8:96" ht="12.75" customHeight="1" x14ac:dyDescent="0.2">
      <c r="H803" s="46"/>
      <c r="P803" s="46"/>
      <c r="X803" s="46"/>
      <c r="AF803" s="46"/>
      <c r="AN803" s="46"/>
      <c r="AV803" s="46"/>
      <c r="BD803" s="46"/>
      <c r="BL803" s="46"/>
      <c r="BT803" s="46"/>
      <c r="CB803" s="46"/>
      <c r="CJ803" s="46"/>
      <c r="CR803" s="46"/>
    </row>
    <row r="804" spans="8:96" ht="12.75" customHeight="1" x14ac:dyDescent="0.2">
      <c r="H804" s="46"/>
      <c r="P804" s="46"/>
      <c r="X804" s="46"/>
      <c r="AF804" s="46"/>
      <c r="AN804" s="46"/>
      <c r="AV804" s="46"/>
      <c r="BD804" s="46"/>
      <c r="BL804" s="46"/>
      <c r="BT804" s="46"/>
      <c r="CB804" s="46"/>
      <c r="CJ804" s="46"/>
      <c r="CR804" s="46"/>
    </row>
    <row r="805" spans="8:96" ht="12.75" customHeight="1" x14ac:dyDescent="0.2">
      <c r="H805" s="46"/>
      <c r="P805" s="46"/>
      <c r="X805" s="46"/>
      <c r="AF805" s="46"/>
      <c r="AN805" s="46"/>
      <c r="AV805" s="46"/>
      <c r="BD805" s="46"/>
      <c r="BL805" s="46"/>
      <c r="BT805" s="46"/>
      <c r="CB805" s="46"/>
      <c r="CJ805" s="46"/>
      <c r="CR805" s="46"/>
    </row>
    <row r="806" spans="8:96" ht="12.75" customHeight="1" x14ac:dyDescent="0.2">
      <c r="H806" s="46"/>
      <c r="P806" s="46"/>
      <c r="X806" s="46"/>
      <c r="AF806" s="46"/>
      <c r="AN806" s="46"/>
      <c r="AV806" s="46"/>
      <c r="BD806" s="46"/>
      <c r="BL806" s="46"/>
      <c r="BT806" s="46"/>
      <c r="CB806" s="46"/>
      <c r="CJ806" s="46"/>
      <c r="CR806" s="46"/>
    </row>
    <row r="807" spans="8:96" ht="12.75" customHeight="1" x14ac:dyDescent="0.2">
      <c r="H807" s="46"/>
      <c r="P807" s="46"/>
      <c r="X807" s="46"/>
      <c r="AF807" s="46"/>
      <c r="AN807" s="46"/>
      <c r="AV807" s="46"/>
      <c r="BD807" s="46"/>
      <c r="BL807" s="46"/>
      <c r="BT807" s="46"/>
      <c r="CB807" s="46"/>
      <c r="CJ807" s="46"/>
      <c r="CR807" s="46"/>
    </row>
    <row r="808" spans="8:96" ht="12.75" customHeight="1" x14ac:dyDescent="0.2">
      <c r="H808" s="46"/>
      <c r="P808" s="46"/>
      <c r="X808" s="46"/>
      <c r="AF808" s="46"/>
      <c r="AN808" s="46"/>
      <c r="AV808" s="46"/>
      <c r="BD808" s="46"/>
      <c r="BL808" s="46"/>
      <c r="BT808" s="46"/>
      <c r="CB808" s="46"/>
      <c r="CJ808" s="46"/>
      <c r="CR808" s="46"/>
    </row>
    <row r="809" spans="8:96" ht="12.75" customHeight="1" x14ac:dyDescent="0.2">
      <c r="H809" s="46"/>
      <c r="P809" s="46"/>
      <c r="X809" s="46"/>
      <c r="AF809" s="46"/>
      <c r="AN809" s="46"/>
      <c r="AV809" s="46"/>
      <c r="BD809" s="46"/>
      <c r="BL809" s="46"/>
      <c r="BT809" s="46"/>
      <c r="CB809" s="46"/>
      <c r="CJ809" s="46"/>
      <c r="CR809" s="46"/>
    </row>
    <row r="810" spans="8:96" ht="12.75" customHeight="1" x14ac:dyDescent="0.2">
      <c r="H810" s="46"/>
      <c r="P810" s="46"/>
      <c r="X810" s="46"/>
      <c r="AF810" s="46"/>
      <c r="AN810" s="46"/>
      <c r="AV810" s="46"/>
      <c r="BD810" s="46"/>
      <c r="BL810" s="46"/>
      <c r="BT810" s="46"/>
      <c r="CB810" s="46"/>
      <c r="CJ810" s="46"/>
      <c r="CR810" s="46"/>
    </row>
    <row r="811" spans="8:96" ht="12.75" customHeight="1" x14ac:dyDescent="0.2">
      <c r="H811" s="46"/>
      <c r="P811" s="46"/>
      <c r="X811" s="46"/>
      <c r="AF811" s="46"/>
      <c r="AN811" s="46"/>
      <c r="AV811" s="46"/>
      <c r="BD811" s="46"/>
      <c r="BL811" s="46"/>
      <c r="BT811" s="46"/>
      <c r="CB811" s="46"/>
      <c r="CJ811" s="46"/>
      <c r="CR811" s="46"/>
    </row>
    <row r="812" spans="8:96" ht="12.75" customHeight="1" x14ac:dyDescent="0.2">
      <c r="H812" s="46"/>
      <c r="P812" s="46"/>
      <c r="X812" s="46"/>
      <c r="AF812" s="46"/>
      <c r="AN812" s="46"/>
      <c r="AV812" s="46"/>
      <c r="BD812" s="46"/>
      <c r="BL812" s="46"/>
      <c r="BT812" s="46"/>
      <c r="CB812" s="46"/>
      <c r="CJ812" s="46"/>
      <c r="CR812" s="46"/>
    </row>
    <row r="813" spans="8:96" ht="12.75" customHeight="1" x14ac:dyDescent="0.2">
      <c r="H813" s="46"/>
      <c r="P813" s="46"/>
      <c r="X813" s="46"/>
      <c r="AF813" s="46"/>
      <c r="AN813" s="46"/>
      <c r="AV813" s="46"/>
      <c r="BD813" s="46"/>
      <c r="BL813" s="46"/>
      <c r="BT813" s="46"/>
      <c r="CB813" s="46"/>
      <c r="CJ813" s="46"/>
      <c r="CR813" s="46"/>
    </row>
    <row r="814" spans="8:96" ht="12.75" customHeight="1" x14ac:dyDescent="0.2">
      <c r="H814" s="46"/>
      <c r="P814" s="46"/>
      <c r="X814" s="46"/>
      <c r="AF814" s="46"/>
      <c r="AN814" s="46"/>
      <c r="AV814" s="46"/>
      <c r="BD814" s="46"/>
      <c r="BL814" s="46"/>
      <c r="BT814" s="46"/>
      <c r="CB814" s="46"/>
      <c r="CJ814" s="46"/>
      <c r="CR814" s="46"/>
    </row>
    <row r="815" spans="8:96" ht="12.75" customHeight="1" x14ac:dyDescent="0.2">
      <c r="H815" s="46"/>
      <c r="P815" s="46"/>
      <c r="X815" s="46"/>
      <c r="AF815" s="46"/>
      <c r="AN815" s="46"/>
      <c r="AV815" s="46"/>
      <c r="BD815" s="46"/>
      <c r="BL815" s="46"/>
      <c r="BT815" s="46"/>
      <c r="CB815" s="46"/>
      <c r="CJ815" s="46"/>
      <c r="CR815" s="46"/>
    </row>
    <row r="816" spans="8:96" ht="12.75" customHeight="1" x14ac:dyDescent="0.2">
      <c r="H816" s="46"/>
      <c r="P816" s="46"/>
      <c r="X816" s="46"/>
      <c r="AF816" s="46"/>
      <c r="AN816" s="46"/>
      <c r="AV816" s="46"/>
      <c r="BD816" s="46"/>
      <c r="BL816" s="46"/>
      <c r="BT816" s="46"/>
      <c r="CB816" s="46"/>
      <c r="CJ816" s="46"/>
      <c r="CR816" s="46"/>
    </row>
    <row r="817" spans="8:96" ht="12.75" customHeight="1" x14ac:dyDescent="0.2">
      <c r="H817" s="46"/>
      <c r="P817" s="46"/>
      <c r="X817" s="46"/>
      <c r="AF817" s="46"/>
      <c r="AN817" s="46"/>
      <c r="AV817" s="46"/>
      <c r="BD817" s="46"/>
      <c r="BL817" s="46"/>
      <c r="BT817" s="46"/>
      <c r="CB817" s="46"/>
      <c r="CJ817" s="46"/>
      <c r="CR817" s="46"/>
    </row>
    <row r="818" spans="8:96" ht="12.75" customHeight="1" x14ac:dyDescent="0.2">
      <c r="H818" s="46"/>
      <c r="P818" s="46"/>
      <c r="X818" s="46"/>
      <c r="AF818" s="46"/>
      <c r="AN818" s="46"/>
      <c r="AV818" s="46"/>
      <c r="BD818" s="46"/>
      <c r="BL818" s="46"/>
      <c r="BT818" s="46"/>
      <c r="CB818" s="46"/>
      <c r="CJ818" s="46"/>
      <c r="CR818" s="46"/>
    </row>
    <row r="819" spans="8:96" ht="12.75" customHeight="1" x14ac:dyDescent="0.2">
      <c r="H819" s="46"/>
      <c r="P819" s="46"/>
      <c r="X819" s="46"/>
      <c r="AF819" s="46"/>
      <c r="AN819" s="46"/>
      <c r="AV819" s="46"/>
      <c r="BD819" s="46"/>
      <c r="BL819" s="46"/>
      <c r="BT819" s="46"/>
      <c r="CB819" s="46"/>
      <c r="CJ819" s="46"/>
      <c r="CR819" s="46"/>
    </row>
    <row r="820" spans="8:96" ht="12.75" customHeight="1" x14ac:dyDescent="0.2">
      <c r="H820" s="46"/>
      <c r="P820" s="46"/>
      <c r="X820" s="46"/>
      <c r="AF820" s="46"/>
      <c r="AN820" s="46"/>
      <c r="AV820" s="46"/>
      <c r="BD820" s="46"/>
      <c r="BL820" s="46"/>
      <c r="BT820" s="46"/>
      <c r="CB820" s="46"/>
      <c r="CJ820" s="46"/>
      <c r="CR820" s="46"/>
    </row>
    <row r="821" spans="8:96" ht="12.75" customHeight="1" x14ac:dyDescent="0.2">
      <c r="H821" s="46"/>
      <c r="P821" s="46"/>
      <c r="X821" s="46"/>
      <c r="AF821" s="46"/>
      <c r="AN821" s="46"/>
      <c r="AV821" s="46"/>
      <c r="BD821" s="46"/>
      <c r="BL821" s="46"/>
      <c r="BT821" s="46"/>
      <c r="CB821" s="46"/>
      <c r="CJ821" s="46"/>
      <c r="CR821" s="46"/>
    </row>
    <row r="822" spans="8:96" ht="12.75" customHeight="1" x14ac:dyDescent="0.2">
      <c r="H822" s="46"/>
      <c r="P822" s="46"/>
      <c r="X822" s="46"/>
      <c r="AF822" s="46"/>
      <c r="AN822" s="46"/>
      <c r="AV822" s="46"/>
      <c r="BD822" s="46"/>
      <c r="BL822" s="46"/>
      <c r="BT822" s="46"/>
      <c r="CB822" s="46"/>
      <c r="CJ822" s="46"/>
      <c r="CR822" s="46"/>
    </row>
    <row r="823" spans="8:96" ht="12.75" customHeight="1" x14ac:dyDescent="0.2">
      <c r="H823" s="46"/>
      <c r="P823" s="46"/>
      <c r="X823" s="46"/>
      <c r="AF823" s="46"/>
      <c r="AN823" s="46"/>
      <c r="AV823" s="46"/>
      <c r="BD823" s="46"/>
      <c r="BL823" s="46"/>
      <c r="BT823" s="46"/>
      <c r="CB823" s="46"/>
      <c r="CJ823" s="46"/>
      <c r="CR823" s="46"/>
    </row>
    <row r="824" spans="8:96" ht="12.75" customHeight="1" x14ac:dyDescent="0.2">
      <c r="H824" s="46"/>
      <c r="P824" s="46"/>
      <c r="X824" s="46"/>
      <c r="AF824" s="46"/>
      <c r="AN824" s="46"/>
      <c r="AV824" s="46"/>
      <c r="BD824" s="46"/>
      <c r="BL824" s="46"/>
      <c r="BT824" s="46"/>
      <c r="CB824" s="46"/>
      <c r="CJ824" s="46"/>
      <c r="CR824" s="46"/>
    </row>
    <row r="825" spans="8:96" ht="12.75" customHeight="1" x14ac:dyDescent="0.2">
      <c r="H825" s="46"/>
      <c r="P825" s="46"/>
      <c r="X825" s="46"/>
      <c r="AF825" s="46"/>
      <c r="AN825" s="46"/>
      <c r="AV825" s="46"/>
      <c r="BD825" s="46"/>
      <c r="BL825" s="46"/>
      <c r="BT825" s="46"/>
      <c r="CB825" s="46"/>
      <c r="CJ825" s="46"/>
      <c r="CR825" s="46"/>
    </row>
    <row r="826" spans="8:96" ht="12.75" customHeight="1" x14ac:dyDescent="0.2">
      <c r="H826" s="46"/>
      <c r="P826" s="46"/>
      <c r="X826" s="46"/>
      <c r="AF826" s="46"/>
      <c r="AN826" s="46"/>
      <c r="AV826" s="46"/>
      <c r="BD826" s="46"/>
      <c r="BL826" s="46"/>
      <c r="BT826" s="46"/>
      <c r="CB826" s="46"/>
      <c r="CJ826" s="46"/>
      <c r="CR826" s="46"/>
    </row>
    <row r="827" spans="8:96" ht="12.75" customHeight="1" x14ac:dyDescent="0.2">
      <c r="H827" s="46"/>
      <c r="P827" s="46"/>
      <c r="X827" s="46"/>
      <c r="AF827" s="46"/>
      <c r="AN827" s="46"/>
      <c r="AV827" s="46"/>
      <c r="BD827" s="46"/>
      <c r="BL827" s="46"/>
      <c r="BT827" s="46"/>
      <c r="CB827" s="46"/>
      <c r="CJ827" s="46"/>
      <c r="CR827" s="46"/>
    </row>
    <row r="828" spans="8:96" ht="12.75" customHeight="1" x14ac:dyDescent="0.2">
      <c r="H828" s="46"/>
      <c r="P828" s="46"/>
      <c r="X828" s="46"/>
      <c r="AF828" s="46"/>
      <c r="AN828" s="46"/>
      <c r="AV828" s="46"/>
      <c r="BD828" s="46"/>
      <c r="BL828" s="46"/>
      <c r="BT828" s="46"/>
      <c r="CB828" s="46"/>
      <c r="CJ828" s="46"/>
      <c r="CR828" s="46"/>
    </row>
    <row r="829" spans="8:96" ht="12.75" customHeight="1" x14ac:dyDescent="0.2">
      <c r="H829" s="46"/>
      <c r="P829" s="46"/>
      <c r="X829" s="46"/>
      <c r="AF829" s="46"/>
      <c r="AN829" s="46"/>
      <c r="AV829" s="46"/>
      <c r="BD829" s="46"/>
      <c r="BL829" s="46"/>
      <c r="BT829" s="46"/>
      <c r="CB829" s="46"/>
      <c r="CJ829" s="46"/>
      <c r="CR829" s="46"/>
    </row>
    <row r="830" spans="8:96" ht="12.75" customHeight="1" x14ac:dyDescent="0.2">
      <c r="H830" s="46"/>
      <c r="P830" s="46"/>
      <c r="X830" s="46"/>
      <c r="AF830" s="46"/>
      <c r="AN830" s="46"/>
      <c r="AV830" s="46"/>
      <c r="BD830" s="46"/>
      <c r="BL830" s="46"/>
      <c r="BT830" s="46"/>
      <c r="CB830" s="46"/>
      <c r="CJ830" s="46"/>
      <c r="CR830" s="46"/>
    </row>
    <row r="831" spans="8:96" ht="12.75" customHeight="1" x14ac:dyDescent="0.2">
      <c r="H831" s="46"/>
      <c r="P831" s="46"/>
      <c r="X831" s="46"/>
      <c r="AF831" s="46"/>
      <c r="AN831" s="46"/>
      <c r="AV831" s="46"/>
      <c r="BD831" s="46"/>
      <c r="BL831" s="46"/>
      <c r="BT831" s="46"/>
      <c r="CB831" s="46"/>
      <c r="CJ831" s="46"/>
      <c r="CR831" s="46"/>
    </row>
    <row r="832" spans="8:96" ht="12.75" customHeight="1" x14ac:dyDescent="0.2">
      <c r="H832" s="46"/>
      <c r="P832" s="46"/>
      <c r="X832" s="46"/>
      <c r="AF832" s="46"/>
      <c r="AN832" s="46"/>
      <c r="AV832" s="46"/>
      <c r="BD832" s="46"/>
      <c r="BL832" s="46"/>
      <c r="BT832" s="46"/>
      <c r="CB832" s="46"/>
      <c r="CJ832" s="46"/>
      <c r="CR832" s="46"/>
    </row>
    <row r="833" spans="8:96" ht="12.75" customHeight="1" x14ac:dyDescent="0.2">
      <c r="H833" s="46"/>
      <c r="P833" s="46"/>
      <c r="X833" s="46"/>
      <c r="AF833" s="46"/>
      <c r="AN833" s="46"/>
      <c r="AV833" s="46"/>
      <c r="BD833" s="46"/>
      <c r="BL833" s="46"/>
      <c r="BT833" s="46"/>
      <c r="CB833" s="46"/>
      <c r="CJ833" s="46"/>
      <c r="CR833" s="46"/>
    </row>
    <row r="834" spans="8:96" ht="12.75" customHeight="1" x14ac:dyDescent="0.2">
      <c r="H834" s="46"/>
      <c r="P834" s="46"/>
      <c r="X834" s="46"/>
      <c r="AF834" s="46"/>
      <c r="AN834" s="46"/>
      <c r="AV834" s="46"/>
      <c r="BD834" s="46"/>
      <c r="BL834" s="46"/>
      <c r="BT834" s="46"/>
      <c r="CB834" s="46"/>
      <c r="CJ834" s="46"/>
      <c r="CR834" s="46"/>
    </row>
    <row r="835" spans="8:96" ht="12.75" customHeight="1" x14ac:dyDescent="0.2">
      <c r="H835" s="46"/>
      <c r="P835" s="46"/>
      <c r="X835" s="46"/>
      <c r="AF835" s="46"/>
      <c r="AN835" s="46"/>
      <c r="AV835" s="46"/>
      <c r="BD835" s="46"/>
      <c r="BL835" s="46"/>
      <c r="BT835" s="46"/>
      <c r="CB835" s="46"/>
      <c r="CJ835" s="46"/>
      <c r="CR835" s="46"/>
    </row>
    <row r="836" spans="8:96" ht="12.75" customHeight="1" x14ac:dyDescent="0.2">
      <c r="H836" s="46"/>
      <c r="P836" s="46"/>
      <c r="X836" s="46"/>
      <c r="AF836" s="46"/>
      <c r="AN836" s="46"/>
      <c r="AV836" s="46"/>
      <c r="BD836" s="46"/>
      <c r="BL836" s="46"/>
      <c r="BT836" s="46"/>
      <c r="CB836" s="46"/>
      <c r="CJ836" s="46"/>
      <c r="CR836" s="46"/>
    </row>
    <row r="837" spans="8:96" ht="12.75" customHeight="1" x14ac:dyDescent="0.2">
      <c r="H837" s="46"/>
      <c r="P837" s="46"/>
      <c r="X837" s="46"/>
      <c r="AF837" s="46"/>
      <c r="AN837" s="46"/>
      <c r="AV837" s="46"/>
      <c r="BD837" s="46"/>
      <c r="BL837" s="46"/>
      <c r="BT837" s="46"/>
      <c r="CB837" s="46"/>
      <c r="CJ837" s="46"/>
      <c r="CR837" s="46"/>
    </row>
    <row r="838" spans="8:96" ht="12.75" customHeight="1" x14ac:dyDescent="0.2">
      <c r="H838" s="46"/>
      <c r="P838" s="46"/>
      <c r="X838" s="46"/>
      <c r="AF838" s="46"/>
      <c r="AN838" s="46"/>
      <c r="AV838" s="46"/>
      <c r="BD838" s="46"/>
      <c r="BL838" s="46"/>
      <c r="BT838" s="46"/>
      <c r="CB838" s="46"/>
      <c r="CJ838" s="46"/>
      <c r="CR838" s="46"/>
    </row>
    <row r="839" spans="8:96" ht="12.75" customHeight="1" x14ac:dyDescent="0.2">
      <c r="H839" s="46"/>
      <c r="P839" s="46"/>
      <c r="X839" s="46"/>
      <c r="AF839" s="46"/>
      <c r="AN839" s="46"/>
      <c r="AV839" s="46"/>
      <c r="BD839" s="46"/>
      <c r="BL839" s="46"/>
      <c r="BT839" s="46"/>
      <c r="CB839" s="46"/>
      <c r="CJ839" s="46"/>
      <c r="CR839" s="46"/>
    </row>
    <row r="840" spans="8:96" ht="12.75" customHeight="1" x14ac:dyDescent="0.2">
      <c r="H840" s="46"/>
      <c r="P840" s="46"/>
      <c r="X840" s="46"/>
      <c r="AF840" s="46"/>
      <c r="AN840" s="46"/>
      <c r="AV840" s="46"/>
      <c r="BD840" s="46"/>
      <c r="BL840" s="46"/>
      <c r="BT840" s="46"/>
      <c r="CB840" s="46"/>
      <c r="CJ840" s="46"/>
      <c r="CR840" s="46"/>
    </row>
    <row r="841" spans="8:96" ht="12.75" customHeight="1" x14ac:dyDescent="0.2">
      <c r="H841" s="46"/>
      <c r="P841" s="46"/>
      <c r="X841" s="46"/>
      <c r="AF841" s="46"/>
      <c r="AN841" s="46"/>
      <c r="AV841" s="46"/>
      <c r="BD841" s="46"/>
      <c r="BL841" s="46"/>
      <c r="BT841" s="46"/>
      <c r="CB841" s="46"/>
      <c r="CJ841" s="46"/>
      <c r="CR841" s="46"/>
    </row>
    <row r="842" spans="8:96" ht="12.75" customHeight="1" x14ac:dyDescent="0.2">
      <c r="H842" s="46"/>
      <c r="P842" s="46"/>
      <c r="X842" s="46"/>
      <c r="AF842" s="46"/>
      <c r="AN842" s="46"/>
      <c r="AV842" s="46"/>
      <c r="BD842" s="46"/>
      <c r="BL842" s="46"/>
      <c r="BT842" s="46"/>
      <c r="CB842" s="46"/>
      <c r="CJ842" s="46"/>
      <c r="CR842" s="46"/>
    </row>
    <row r="843" spans="8:96" ht="12.75" customHeight="1" x14ac:dyDescent="0.2">
      <c r="H843" s="46"/>
      <c r="P843" s="46"/>
      <c r="X843" s="46"/>
      <c r="AF843" s="46"/>
      <c r="AN843" s="46"/>
      <c r="AV843" s="46"/>
      <c r="BD843" s="46"/>
      <c r="BL843" s="46"/>
      <c r="BT843" s="46"/>
      <c r="CB843" s="46"/>
      <c r="CJ843" s="46"/>
      <c r="CR843" s="46"/>
    </row>
    <row r="844" spans="8:96" ht="12.75" customHeight="1" x14ac:dyDescent="0.2">
      <c r="H844" s="46"/>
      <c r="P844" s="46"/>
      <c r="X844" s="46"/>
      <c r="AF844" s="46"/>
      <c r="AN844" s="46"/>
      <c r="AV844" s="46"/>
      <c r="BD844" s="46"/>
      <c r="BL844" s="46"/>
      <c r="BT844" s="46"/>
      <c r="CB844" s="46"/>
      <c r="CJ844" s="46"/>
      <c r="CR844" s="46"/>
    </row>
    <row r="845" spans="8:96" ht="12.75" customHeight="1" x14ac:dyDescent="0.2">
      <c r="H845" s="46"/>
      <c r="P845" s="46"/>
      <c r="X845" s="46"/>
      <c r="AF845" s="46"/>
      <c r="AN845" s="46"/>
      <c r="AV845" s="46"/>
      <c r="BD845" s="46"/>
      <c r="BL845" s="46"/>
      <c r="BT845" s="46"/>
      <c r="CB845" s="46"/>
      <c r="CJ845" s="46"/>
      <c r="CR845" s="46"/>
    </row>
    <row r="846" spans="8:96" ht="12.75" customHeight="1" x14ac:dyDescent="0.2">
      <c r="H846" s="46"/>
      <c r="P846" s="46"/>
      <c r="X846" s="46"/>
      <c r="AF846" s="46"/>
      <c r="AN846" s="46"/>
      <c r="AV846" s="46"/>
      <c r="BD846" s="46"/>
      <c r="BL846" s="46"/>
      <c r="BT846" s="46"/>
      <c r="CB846" s="46"/>
      <c r="CJ846" s="46"/>
      <c r="CR846" s="46"/>
    </row>
    <row r="847" spans="8:96" ht="12.75" customHeight="1" x14ac:dyDescent="0.2">
      <c r="H847" s="46"/>
      <c r="P847" s="46"/>
      <c r="X847" s="46"/>
      <c r="AF847" s="46"/>
      <c r="AN847" s="46"/>
      <c r="AV847" s="46"/>
      <c r="BD847" s="46"/>
      <c r="BL847" s="46"/>
      <c r="BT847" s="46"/>
      <c r="CB847" s="46"/>
      <c r="CJ847" s="46"/>
      <c r="CR847" s="46"/>
    </row>
    <row r="848" spans="8:96" ht="12.75" customHeight="1" x14ac:dyDescent="0.2">
      <c r="H848" s="46"/>
      <c r="P848" s="46"/>
      <c r="X848" s="46"/>
      <c r="AF848" s="46"/>
      <c r="AN848" s="46"/>
      <c r="AV848" s="46"/>
      <c r="BD848" s="46"/>
      <c r="BL848" s="46"/>
      <c r="BT848" s="46"/>
      <c r="CB848" s="46"/>
      <c r="CJ848" s="46"/>
      <c r="CR848" s="46"/>
    </row>
    <row r="849" spans="8:96" ht="12.75" customHeight="1" x14ac:dyDescent="0.2">
      <c r="H849" s="46"/>
      <c r="P849" s="46"/>
      <c r="X849" s="46"/>
      <c r="AF849" s="46"/>
      <c r="AN849" s="46"/>
      <c r="AV849" s="46"/>
      <c r="BD849" s="46"/>
      <c r="BL849" s="46"/>
      <c r="BT849" s="46"/>
      <c r="CB849" s="46"/>
      <c r="CJ849" s="46"/>
      <c r="CR849" s="46"/>
    </row>
    <row r="850" spans="8:96" ht="12.75" customHeight="1" x14ac:dyDescent="0.2">
      <c r="H850" s="46"/>
      <c r="P850" s="46"/>
      <c r="X850" s="46"/>
      <c r="AF850" s="46"/>
      <c r="AN850" s="46"/>
      <c r="AV850" s="46"/>
      <c r="BD850" s="46"/>
      <c r="BL850" s="46"/>
      <c r="BT850" s="46"/>
      <c r="CB850" s="46"/>
      <c r="CJ850" s="46"/>
      <c r="CR850" s="46"/>
    </row>
    <row r="851" spans="8:96" ht="12.75" customHeight="1" x14ac:dyDescent="0.2">
      <c r="H851" s="46"/>
      <c r="P851" s="46"/>
      <c r="X851" s="46"/>
      <c r="AF851" s="46"/>
      <c r="AN851" s="46"/>
      <c r="AV851" s="46"/>
      <c r="BD851" s="46"/>
      <c r="BL851" s="46"/>
      <c r="BT851" s="46"/>
      <c r="CB851" s="46"/>
      <c r="CJ851" s="46"/>
      <c r="CR851" s="46"/>
    </row>
    <row r="852" spans="8:96" ht="12.75" customHeight="1" x14ac:dyDescent="0.2">
      <c r="H852" s="46"/>
      <c r="P852" s="46"/>
      <c r="X852" s="46"/>
      <c r="AF852" s="46"/>
      <c r="AN852" s="46"/>
      <c r="AV852" s="46"/>
      <c r="BD852" s="46"/>
      <c r="BL852" s="46"/>
      <c r="BT852" s="46"/>
      <c r="CB852" s="46"/>
      <c r="CJ852" s="46"/>
      <c r="CR852" s="46"/>
    </row>
    <row r="853" spans="8:96" ht="12.75" customHeight="1" x14ac:dyDescent="0.2">
      <c r="H853" s="46"/>
      <c r="P853" s="46"/>
      <c r="X853" s="46"/>
      <c r="AF853" s="46"/>
      <c r="AN853" s="46"/>
      <c r="AV853" s="46"/>
      <c r="BD853" s="46"/>
      <c r="BL853" s="46"/>
      <c r="BT853" s="46"/>
      <c r="CB853" s="46"/>
      <c r="CJ853" s="46"/>
      <c r="CR853" s="46"/>
    </row>
    <row r="854" spans="8:96" ht="12.75" customHeight="1" x14ac:dyDescent="0.2">
      <c r="H854" s="46"/>
      <c r="P854" s="46"/>
      <c r="X854" s="46"/>
      <c r="AF854" s="46"/>
      <c r="AN854" s="46"/>
      <c r="AV854" s="46"/>
      <c r="BD854" s="46"/>
      <c r="BL854" s="46"/>
      <c r="BT854" s="46"/>
      <c r="CB854" s="46"/>
      <c r="CJ854" s="46"/>
      <c r="CR854" s="46"/>
    </row>
    <row r="855" spans="8:96" ht="12.75" customHeight="1" x14ac:dyDescent="0.2">
      <c r="H855" s="46"/>
      <c r="P855" s="46"/>
      <c r="X855" s="46"/>
      <c r="AF855" s="46"/>
      <c r="AN855" s="46"/>
      <c r="AV855" s="46"/>
      <c r="BD855" s="46"/>
      <c r="BL855" s="46"/>
      <c r="BT855" s="46"/>
      <c r="CB855" s="46"/>
      <c r="CJ855" s="46"/>
      <c r="CR855" s="46"/>
    </row>
    <row r="856" spans="8:96" ht="12.75" customHeight="1" x14ac:dyDescent="0.2">
      <c r="H856" s="46"/>
      <c r="P856" s="46"/>
      <c r="X856" s="46"/>
      <c r="AF856" s="46"/>
      <c r="AN856" s="46"/>
      <c r="AV856" s="46"/>
      <c r="BD856" s="46"/>
      <c r="BL856" s="46"/>
      <c r="BT856" s="46"/>
      <c r="CB856" s="46"/>
      <c r="CJ856" s="46"/>
      <c r="CR856" s="46"/>
    </row>
    <row r="857" spans="8:96" ht="12.75" customHeight="1" x14ac:dyDescent="0.2">
      <c r="H857" s="46"/>
      <c r="P857" s="46"/>
      <c r="X857" s="46"/>
      <c r="AF857" s="46"/>
      <c r="AN857" s="46"/>
      <c r="AV857" s="46"/>
      <c r="BD857" s="46"/>
      <c r="BL857" s="46"/>
      <c r="BT857" s="46"/>
      <c r="CB857" s="46"/>
      <c r="CJ857" s="46"/>
      <c r="CR857" s="46"/>
    </row>
    <row r="858" spans="8:96" ht="12.75" customHeight="1" x14ac:dyDescent="0.2">
      <c r="H858" s="46"/>
      <c r="P858" s="46"/>
      <c r="X858" s="46"/>
      <c r="AF858" s="46"/>
      <c r="AN858" s="46"/>
      <c r="AV858" s="46"/>
      <c r="BD858" s="46"/>
      <c r="BL858" s="46"/>
      <c r="BT858" s="46"/>
      <c r="CB858" s="46"/>
      <c r="CJ858" s="46"/>
      <c r="CR858" s="46"/>
    </row>
    <row r="859" spans="8:96" ht="12.75" customHeight="1" x14ac:dyDescent="0.2">
      <c r="H859" s="46"/>
      <c r="P859" s="46"/>
      <c r="X859" s="46"/>
      <c r="AF859" s="46"/>
      <c r="AN859" s="46"/>
      <c r="AV859" s="46"/>
      <c r="BD859" s="46"/>
      <c r="BL859" s="46"/>
      <c r="BT859" s="46"/>
      <c r="CB859" s="46"/>
      <c r="CJ859" s="46"/>
      <c r="CR859" s="46"/>
    </row>
    <row r="860" spans="8:96" ht="12.75" customHeight="1" x14ac:dyDescent="0.2">
      <c r="H860" s="46"/>
      <c r="P860" s="46"/>
      <c r="X860" s="46"/>
      <c r="AF860" s="46"/>
      <c r="AN860" s="46"/>
      <c r="AV860" s="46"/>
      <c r="BD860" s="46"/>
      <c r="BL860" s="46"/>
      <c r="BT860" s="46"/>
      <c r="CB860" s="46"/>
      <c r="CJ860" s="46"/>
      <c r="CR860" s="46"/>
    </row>
    <row r="861" spans="8:96" ht="12.75" customHeight="1" x14ac:dyDescent="0.2">
      <c r="H861" s="46"/>
      <c r="P861" s="46"/>
      <c r="X861" s="46"/>
      <c r="AF861" s="46"/>
      <c r="AN861" s="46"/>
      <c r="AV861" s="46"/>
      <c r="BD861" s="46"/>
      <c r="BL861" s="46"/>
      <c r="BT861" s="46"/>
      <c r="CB861" s="46"/>
      <c r="CJ861" s="46"/>
      <c r="CR861" s="46"/>
    </row>
    <row r="862" spans="8:96" ht="12.75" customHeight="1" x14ac:dyDescent="0.2">
      <c r="H862" s="46"/>
      <c r="P862" s="46"/>
      <c r="X862" s="46"/>
      <c r="AF862" s="46"/>
      <c r="AN862" s="46"/>
      <c r="AV862" s="46"/>
      <c r="BD862" s="46"/>
      <c r="BL862" s="46"/>
      <c r="BT862" s="46"/>
      <c r="CB862" s="46"/>
      <c r="CJ862" s="46"/>
      <c r="CR862" s="46"/>
    </row>
    <row r="863" spans="8:96" ht="12.75" customHeight="1" x14ac:dyDescent="0.2">
      <c r="H863" s="46"/>
      <c r="P863" s="46"/>
      <c r="X863" s="46"/>
      <c r="AF863" s="46"/>
      <c r="AN863" s="46"/>
      <c r="AV863" s="46"/>
      <c r="BD863" s="46"/>
      <c r="BL863" s="46"/>
      <c r="BT863" s="46"/>
      <c r="CB863" s="46"/>
      <c r="CJ863" s="46"/>
      <c r="CR863" s="46"/>
    </row>
    <row r="864" spans="8:96" ht="12.75" customHeight="1" x14ac:dyDescent="0.2">
      <c r="H864" s="46"/>
      <c r="P864" s="46"/>
      <c r="X864" s="46"/>
      <c r="AF864" s="46"/>
      <c r="AN864" s="46"/>
      <c r="AV864" s="46"/>
      <c r="BD864" s="46"/>
      <c r="BL864" s="46"/>
      <c r="BT864" s="46"/>
      <c r="CB864" s="46"/>
      <c r="CJ864" s="46"/>
      <c r="CR864" s="46"/>
    </row>
    <row r="865" spans="8:96" ht="12.75" customHeight="1" x14ac:dyDescent="0.2">
      <c r="H865" s="46"/>
      <c r="P865" s="46"/>
      <c r="X865" s="46"/>
      <c r="AF865" s="46"/>
      <c r="AN865" s="46"/>
      <c r="AV865" s="46"/>
      <c r="BD865" s="46"/>
      <c r="BL865" s="46"/>
      <c r="BT865" s="46"/>
      <c r="CB865" s="46"/>
      <c r="CJ865" s="46"/>
      <c r="CR865" s="46"/>
    </row>
    <row r="866" spans="8:96" ht="12.75" customHeight="1" x14ac:dyDescent="0.2">
      <c r="H866" s="46"/>
      <c r="P866" s="46"/>
      <c r="X866" s="46"/>
      <c r="AF866" s="46"/>
      <c r="AN866" s="46"/>
      <c r="AV866" s="46"/>
      <c r="BD866" s="46"/>
      <c r="BL866" s="46"/>
      <c r="BT866" s="46"/>
      <c r="CB866" s="46"/>
      <c r="CJ866" s="46"/>
      <c r="CR866" s="46"/>
    </row>
    <row r="867" spans="8:96" ht="12.75" customHeight="1" x14ac:dyDescent="0.2">
      <c r="H867" s="46"/>
      <c r="P867" s="46"/>
      <c r="X867" s="46"/>
      <c r="AF867" s="46"/>
      <c r="AN867" s="46"/>
      <c r="AV867" s="46"/>
      <c r="BD867" s="46"/>
      <c r="BL867" s="46"/>
      <c r="BT867" s="46"/>
      <c r="CB867" s="46"/>
      <c r="CJ867" s="46"/>
      <c r="CR867" s="46"/>
    </row>
    <row r="868" spans="8:96" ht="12.75" customHeight="1" x14ac:dyDescent="0.2">
      <c r="H868" s="46"/>
      <c r="P868" s="46"/>
      <c r="X868" s="46"/>
      <c r="AF868" s="46"/>
      <c r="AN868" s="46"/>
      <c r="AV868" s="46"/>
      <c r="BD868" s="46"/>
      <c r="BL868" s="46"/>
      <c r="BT868" s="46"/>
      <c r="CB868" s="46"/>
      <c r="CJ868" s="46"/>
      <c r="CR868" s="46"/>
    </row>
    <row r="869" spans="8:96" ht="12.75" customHeight="1" x14ac:dyDescent="0.2">
      <c r="H869" s="46"/>
      <c r="P869" s="46"/>
      <c r="X869" s="46"/>
      <c r="AF869" s="46"/>
      <c r="AN869" s="46"/>
      <c r="AV869" s="46"/>
      <c r="BD869" s="46"/>
      <c r="BL869" s="46"/>
      <c r="BT869" s="46"/>
      <c r="CB869" s="46"/>
      <c r="CJ869" s="46"/>
      <c r="CR869" s="46"/>
    </row>
    <row r="870" spans="8:96" ht="12.75" customHeight="1" x14ac:dyDescent="0.2">
      <c r="H870" s="46"/>
      <c r="P870" s="46"/>
      <c r="X870" s="46"/>
      <c r="AF870" s="46"/>
      <c r="AN870" s="46"/>
      <c r="AV870" s="46"/>
      <c r="BD870" s="46"/>
      <c r="BL870" s="46"/>
      <c r="BT870" s="46"/>
      <c r="CB870" s="46"/>
      <c r="CJ870" s="46"/>
      <c r="CR870" s="46"/>
    </row>
    <row r="871" spans="8:96" ht="12.75" customHeight="1" x14ac:dyDescent="0.2">
      <c r="H871" s="46"/>
      <c r="P871" s="46"/>
      <c r="X871" s="46"/>
      <c r="AF871" s="46"/>
      <c r="AN871" s="46"/>
      <c r="AV871" s="46"/>
      <c r="BD871" s="46"/>
      <c r="BL871" s="46"/>
      <c r="BT871" s="46"/>
      <c r="CB871" s="46"/>
      <c r="CJ871" s="46"/>
      <c r="CR871" s="46"/>
    </row>
    <row r="872" spans="8:96" ht="12.75" customHeight="1" x14ac:dyDescent="0.2">
      <c r="H872" s="46"/>
      <c r="P872" s="46"/>
      <c r="X872" s="46"/>
      <c r="AF872" s="46"/>
      <c r="AN872" s="46"/>
      <c r="AV872" s="46"/>
      <c r="BD872" s="46"/>
      <c r="BL872" s="46"/>
      <c r="BT872" s="46"/>
      <c r="CB872" s="46"/>
      <c r="CJ872" s="46"/>
      <c r="CR872" s="46"/>
    </row>
    <row r="873" spans="8:96" ht="12.75" customHeight="1" x14ac:dyDescent="0.2">
      <c r="H873" s="46"/>
      <c r="P873" s="46"/>
      <c r="X873" s="46"/>
      <c r="AF873" s="46"/>
      <c r="AN873" s="46"/>
      <c r="AV873" s="46"/>
      <c r="BD873" s="46"/>
      <c r="BL873" s="46"/>
      <c r="BT873" s="46"/>
      <c r="CB873" s="46"/>
      <c r="CJ873" s="46"/>
      <c r="CR873" s="46"/>
    </row>
    <row r="874" spans="8:96" ht="12.75" customHeight="1" x14ac:dyDescent="0.2">
      <c r="H874" s="46"/>
      <c r="P874" s="46"/>
      <c r="X874" s="46"/>
      <c r="AF874" s="46"/>
      <c r="AN874" s="46"/>
      <c r="AV874" s="46"/>
      <c r="BD874" s="46"/>
      <c r="BL874" s="46"/>
      <c r="BT874" s="46"/>
      <c r="CB874" s="46"/>
      <c r="CJ874" s="46"/>
      <c r="CR874" s="46"/>
    </row>
    <row r="875" spans="8:96" ht="12.75" customHeight="1" x14ac:dyDescent="0.2">
      <c r="H875" s="46"/>
      <c r="P875" s="46"/>
      <c r="X875" s="46"/>
      <c r="AF875" s="46"/>
      <c r="AN875" s="46"/>
      <c r="AV875" s="46"/>
      <c r="BD875" s="46"/>
      <c r="BL875" s="46"/>
      <c r="BT875" s="46"/>
      <c r="CB875" s="46"/>
      <c r="CJ875" s="46"/>
      <c r="CR875" s="46"/>
    </row>
    <row r="876" spans="8:96" ht="12.75" customHeight="1" x14ac:dyDescent="0.2">
      <c r="H876" s="46"/>
      <c r="P876" s="46"/>
      <c r="X876" s="46"/>
      <c r="AF876" s="46"/>
      <c r="AN876" s="46"/>
      <c r="AV876" s="46"/>
      <c r="BD876" s="46"/>
      <c r="BL876" s="46"/>
      <c r="BT876" s="46"/>
      <c r="CB876" s="46"/>
      <c r="CJ876" s="46"/>
      <c r="CR876" s="46"/>
    </row>
    <row r="877" spans="8:96" ht="12.75" customHeight="1" x14ac:dyDescent="0.2">
      <c r="H877" s="46"/>
      <c r="P877" s="46"/>
      <c r="X877" s="46"/>
      <c r="AF877" s="46"/>
      <c r="AN877" s="46"/>
      <c r="AV877" s="46"/>
      <c r="BD877" s="46"/>
      <c r="BL877" s="46"/>
      <c r="BT877" s="46"/>
      <c r="CB877" s="46"/>
      <c r="CJ877" s="46"/>
      <c r="CR877" s="46"/>
    </row>
    <row r="878" spans="8:96" ht="12.75" customHeight="1" x14ac:dyDescent="0.2">
      <c r="H878" s="46"/>
      <c r="P878" s="46"/>
      <c r="X878" s="46"/>
      <c r="AF878" s="46"/>
      <c r="AN878" s="46"/>
      <c r="AV878" s="46"/>
      <c r="BD878" s="46"/>
      <c r="BL878" s="46"/>
      <c r="BT878" s="46"/>
      <c r="CB878" s="46"/>
      <c r="CJ878" s="46"/>
      <c r="CR878" s="46"/>
    </row>
    <row r="879" spans="8:96" ht="12.75" customHeight="1" x14ac:dyDescent="0.2">
      <c r="H879" s="46"/>
      <c r="P879" s="46"/>
      <c r="X879" s="46"/>
      <c r="AF879" s="46"/>
      <c r="AN879" s="46"/>
      <c r="AV879" s="46"/>
      <c r="BD879" s="46"/>
      <c r="BL879" s="46"/>
      <c r="BT879" s="46"/>
      <c r="CB879" s="46"/>
      <c r="CJ879" s="46"/>
      <c r="CR879" s="46"/>
    </row>
    <row r="880" spans="8:96" ht="12.75" customHeight="1" x14ac:dyDescent="0.2">
      <c r="H880" s="46"/>
      <c r="P880" s="46"/>
      <c r="X880" s="46"/>
      <c r="AF880" s="46"/>
      <c r="AN880" s="46"/>
      <c r="AV880" s="46"/>
      <c r="BD880" s="46"/>
      <c r="BL880" s="46"/>
      <c r="BT880" s="46"/>
      <c r="CB880" s="46"/>
      <c r="CJ880" s="46"/>
      <c r="CR880" s="46"/>
    </row>
    <row r="881" spans="8:96" ht="12.75" customHeight="1" x14ac:dyDescent="0.2">
      <c r="H881" s="46"/>
      <c r="P881" s="46"/>
      <c r="X881" s="46"/>
      <c r="AF881" s="46"/>
      <c r="AN881" s="46"/>
      <c r="AV881" s="46"/>
      <c r="BD881" s="46"/>
      <c r="BL881" s="46"/>
      <c r="BT881" s="46"/>
      <c r="CB881" s="46"/>
      <c r="CJ881" s="46"/>
      <c r="CR881" s="46"/>
    </row>
    <row r="882" spans="8:96" ht="12.75" customHeight="1" x14ac:dyDescent="0.2">
      <c r="H882" s="46"/>
      <c r="P882" s="46"/>
      <c r="X882" s="46"/>
      <c r="AF882" s="46"/>
      <c r="AN882" s="46"/>
      <c r="AV882" s="46"/>
      <c r="BD882" s="46"/>
      <c r="BL882" s="46"/>
      <c r="BT882" s="46"/>
      <c r="CB882" s="46"/>
      <c r="CJ882" s="46"/>
      <c r="CR882" s="46"/>
    </row>
    <row r="883" spans="8:96" ht="12.75" customHeight="1" x14ac:dyDescent="0.2">
      <c r="H883" s="46"/>
      <c r="P883" s="46"/>
      <c r="X883" s="46"/>
      <c r="AF883" s="46"/>
      <c r="AN883" s="46"/>
      <c r="AV883" s="46"/>
      <c r="BD883" s="46"/>
      <c r="BL883" s="46"/>
      <c r="BT883" s="46"/>
      <c r="CB883" s="46"/>
      <c r="CJ883" s="46"/>
      <c r="CR883" s="46"/>
    </row>
    <row r="884" spans="8:96" ht="12.75" customHeight="1" x14ac:dyDescent="0.2">
      <c r="H884" s="46"/>
      <c r="P884" s="46"/>
      <c r="X884" s="46"/>
      <c r="AF884" s="46"/>
      <c r="AN884" s="46"/>
      <c r="AV884" s="46"/>
      <c r="BD884" s="46"/>
      <c r="BL884" s="46"/>
      <c r="BT884" s="46"/>
      <c r="CB884" s="46"/>
      <c r="CJ884" s="46"/>
      <c r="CR884" s="46"/>
    </row>
    <row r="885" spans="8:96" ht="12.75" customHeight="1" x14ac:dyDescent="0.2">
      <c r="H885" s="46"/>
      <c r="P885" s="46"/>
      <c r="X885" s="46"/>
      <c r="AF885" s="46"/>
      <c r="AN885" s="46"/>
      <c r="AV885" s="46"/>
      <c r="BD885" s="46"/>
      <c r="BL885" s="46"/>
      <c r="BT885" s="46"/>
      <c r="CB885" s="46"/>
      <c r="CJ885" s="46"/>
      <c r="CR885" s="46"/>
    </row>
    <row r="886" spans="8:96" ht="12.75" customHeight="1" x14ac:dyDescent="0.2">
      <c r="H886" s="46"/>
      <c r="P886" s="46"/>
      <c r="X886" s="46"/>
      <c r="AF886" s="46"/>
      <c r="AN886" s="46"/>
      <c r="AV886" s="46"/>
      <c r="BD886" s="46"/>
      <c r="BL886" s="46"/>
      <c r="BT886" s="46"/>
      <c r="CB886" s="46"/>
      <c r="CJ886" s="46"/>
      <c r="CR886" s="46"/>
    </row>
    <row r="887" spans="8:96" ht="12.75" customHeight="1" x14ac:dyDescent="0.2">
      <c r="H887" s="46"/>
      <c r="P887" s="46"/>
      <c r="X887" s="46"/>
      <c r="AF887" s="46"/>
      <c r="AN887" s="46"/>
      <c r="AV887" s="46"/>
      <c r="BD887" s="46"/>
      <c r="BL887" s="46"/>
      <c r="BT887" s="46"/>
      <c r="CB887" s="46"/>
      <c r="CJ887" s="46"/>
      <c r="CR887" s="46"/>
    </row>
    <row r="888" spans="8:96" ht="12.75" customHeight="1" x14ac:dyDescent="0.2">
      <c r="H888" s="46"/>
      <c r="P888" s="46"/>
      <c r="X888" s="46"/>
      <c r="AF888" s="46"/>
      <c r="AN888" s="46"/>
      <c r="AV888" s="46"/>
      <c r="BD888" s="46"/>
      <c r="BL888" s="46"/>
      <c r="BT888" s="46"/>
      <c r="CB888" s="46"/>
      <c r="CJ888" s="46"/>
      <c r="CR888" s="46"/>
    </row>
    <row r="889" spans="8:96" ht="12.75" customHeight="1" x14ac:dyDescent="0.2">
      <c r="H889" s="46"/>
      <c r="P889" s="46"/>
      <c r="X889" s="46"/>
      <c r="AF889" s="46"/>
      <c r="AN889" s="46"/>
      <c r="AV889" s="46"/>
      <c r="BD889" s="46"/>
      <c r="BL889" s="46"/>
      <c r="BT889" s="46"/>
      <c r="CB889" s="46"/>
      <c r="CJ889" s="46"/>
      <c r="CR889" s="46"/>
    </row>
    <row r="890" spans="8:96" ht="12.75" customHeight="1" x14ac:dyDescent="0.2">
      <c r="H890" s="46"/>
      <c r="P890" s="46"/>
      <c r="X890" s="46"/>
      <c r="AF890" s="46"/>
      <c r="AN890" s="46"/>
      <c r="AV890" s="46"/>
      <c r="BD890" s="46"/>
      <c r="BL890" s="46"/>
      <c r="BT890" s="46"/>
      <c r="CB890" s="46"/>
      <c r="CJ890" s="46"/>
      <c r="CR890" s="46"/>
    </row>
    <row r="891" spans="8:96" ht="12.75" customHeight="1" x14ac:dyDescent="0.2">
      <c r="H891" s="46"/>
      <c r="P891" s="46"/>
      <c r="X891" s="46"/>
      <c r="AF891" s="46"/>
      <c r="AN891" s="46"/>
      <c r="AV891" s="46"/>
      <c r="BD891" s="46"/>
      <c r="BL891" s="46"/>
      <c r="BT891" s="46"/>
      <c r="CB891" s="46"/>
      <c r="CJ891" s="46"/>
      <c r="CR891" s="46"/>
    </row>
    <row r="892" spans="8:96" ht="12.75" customHeight="1" x14ac:dyDescent="0.2">
      <c r="H892" s="46"/>
      <c r="P892" s="46"/>
      <c r="X892" s="46"/>
      <c r="AF892" s="46"/>
      <c r="AN892" s="46"/>
      <c r="AV892" s="46"/>
      <c r="BD892" s="46"/>
      <c r="BL892" s="46"/>
      <c r="BT892" s="46"/>
      <c r="CB892" s="46"/>
      <c r="CJ892" s="46"/>
      <c r="CR892" s="46"/>
    </row>
    <row r="893" spans="8:96" ht="12.75" customHeight="1" x14ac:dyDescent="0.2">
      <c r="H893" s="46"/>
      <c r="P893" s="46"/>
      <c r="X893" s="46"/>
      <c r="AF893" s="46"/>
      <c r="AN893" s="46"/>
      <c r="AV893" s="46"/>
      <c r="BD893" s="46"/>
      <c r="BL893" s="46"/>
      <c r="BT893" s="46"/>
      <c r="CB893" s="46"/>
      <c r="CJ893" s="46"/>
      <c r="CR893" s="46"/>
    </row>
    <row r="894" spans="8:96" ht="12.75" customHeight="1" x14ac:dyDescent="0.2">
      <c r="H894" s="46"/>
      <c r="P894" s="46"/>
      <c r="X894" s="46"/>
      <c r="AF894" s="46"/>
      <c r="AN894" s="46"/>
      <c r="AV894" s="46"/>
      <c r="BD894" s="46"/>
      <c r="BL894" s="46"/>
      <c r="BT894" s="46"/>
      <c r="CB894" s="46"/>
      <c r="CJ894" s="46"/>
      <c r="CR894" s="46"/>
    </row>
    <row r="895" spans="8:96" ht="12.75" customHeight="1" x14ac:dyDescent="0.2">
      <c r="H895" s="46"/>
      <c r="P895" s="46"/>
      <c r="X895" s="46"/>
      <c r="AF895" s="46"/>
      <c r="AN895" s="46"/>
      <c r="AV895" s="46"/>
      <c r="BD895" s="46"/>
      <c r="BL895" s="46"/>
      <c r="BT895" s="46"/>
      <c r="CB895" s="46"/>
      <c r="CJ895" s="46"/>
      <c r="CR895" s="46"/>
    </row>
    <row r="896" spans="8:96" ht="12.75" customHeight="1" x14ac:dyDescent="0.2">
      <c r="H896" s="46"/>
      <c r="P896" s="46"/>
      <c r="X896" s="46"/>
      <c r="AF896" s="46"/>
      <c r="AN896" s="46"/>
      <c r="AV896" s="46"/>
      <c r="BD896" s="46"/>
      <c r="BL896" s="46"/>
      <c r="BT896" s="46"/>
      <c r="CB896" s="46"/>
      <c r="CJ896" s="46"/>
      <c r="CR896" s="46"/>
    </row>
    <row r="897" spans="8:96" ht="12.75" customHeight="1" x14ac:dyDescent="0.2">
      <c r="H897" s="46"/>
      <c r="P897" s="46"/>
      <c r="X897" s="46"/>
      <c r="AF897" s="46"/>
      <c r="AN897" s="46"/>
      <c r="AV897" s="46"/>
      <c r="BD897" s="46"/>
      <c r="BL897" s="46"/>
      <c r="BT897" s="46"/>
      <c r="CB897" s="46"/>
      <c r="CJ897" s="46"/>
      <c r="CR897" s="46"/>
    </row>
    <row r="898" spans="8:96" ht="12.75" customHeight="1" x14ac:dyDescent="0.2">
      <c r="H898" s="46"/>
      <c r="P898" s="46"/>
      <c r="X898" s="46"/>
      <c r="AF898" s="46"/>
      <c r="AN898" s="46"/>
      <c r="AV898" s="46"/>
      <c r="BD898" s="46"/>
      <c r="BL898" s="46"/>
      <c r="BT898" s="46"/>
      <c r="CB898" s="46"/>
      <c r="CJ898" s="46"/>
      <c r="CR898" s="46"/>
    </row>
    <row r="899" spans="8:96" ht="12.75" customHeight="1" x14ac:dyDescent="0.2">
      <c r="H899" s="46"/>
      <c r="P899" s="46"/>
      <c r="X899" s="46"/>
      <c r="AF899" s="46"/>
      <c r="AN899" s="46"/>
      <c r="AV899" s="46"/>
      <c r="BD899" s="46"/>
      <c r="BL899" s="46"/>
      <c r="BT899" s="46"/>
      <c r="CB899" s="46"/>
      <c r="CJ899" s="46"/>
      <c r="CR899" s="46"/>
    </row>
    <row r="900" spans="8:96" ht="12.75" customHeight="1" x14ac:dyDescent="0.2">
      <c r="H900" s="46"/>
      <c r="P900" s="46"/>
      <c r="X900" s="46"/>
      <c r="AF900" s="46"/>
      <c r="AN900" s="46"/>
      <c r="AV900" s="46"/>
      <c r="BD900" s="46"/>
      <c r="BL900" s="46"/>
      <c r="BT900" s="46"/>
      <c r="CB900" s="46"/>
      <c r="CJ900" s="46"/>
      <c r="CR900" s="46"/>
    </row>
    <row r="901" spans="8:96" ht="12.75" customHeight="1" x14ac:dyDescent="0.2">
      <c r="H901" s="46"/>
      <c r="P901" s="46"/>
      <c r="X901" s="46"/>
      <c r="AF901" s="46"/>
      <c r="AN901" s="46"/>
      <c r="AV901" s="46"/>
      <c r="BD901" s="46"/>
      <c r="BL901" s="46"/>
      <c r="BT901" s="46"/>
      <c r="CB901" s="46"/>
      <c r="CJ901" s="46"/>
      <c r="CR901" s="46"/>
    </row>
    <row r="902" spans="8:96" ht="12.75" customHeight="1" x14ac:dyDescent="0.2">
      <c r="H902" s="46"/>
      <c r="P902" s="46"/>
      <c r="X902" s="46"/>
      <c r="AF902" s="46"/>
      <c r="AN902" s="46"/>
      <c r="AV902" s="46"/>
      <c r="BD902" s="46"/>
      <c r="BL902" s="46"/>
      <c r="BT902" s="46"/>
      <c r="CB902" s="46"/>
      <c r="CJ902" s="46"/>
      <c r="CR902" s="46"/>
    </row>
    <row r="903" spans="8:96" ht="12.75" customHeight="1" x14ac:dyDescent="0.2">
      <c r="H903" s="46"/>
      <c r="P903" s="46"/>
      <c r="X903" s="46"/>
      <c r="AF903" s="46"/>
      <c r="AN903" s="46"/>
      <c r="AV903" s="46"/>
      <c r="BD903" s="46"/>
      <c r="BL903" s="46"/>
      <c r="BT903" s="46"/>
      <c r="CB903" s="46"/>
      <c r="CJ903" s="46"/>
      <c r="CR903" s="46"/>
    </row>
    <row r="904" spans="8:96" ht="12.75" customHeight="1" x14ac:dyDescent="0.2">
      <c r="H904" s="46"/>
      <c r="P904" s="46"/>
      <c r="X904" s="46"/>
      <c r="AF904" s="46"/>
      <c r="AN904" s="46"/>
      <c r="AV904" s="46"/>
      <c r="BD904" s="46"/>
      <c r="BL904" s="46"/>
      <c r="BT904" s="46"/>
      <c r="CB904" s="46"/>
      <c r="CJ904" s="46"/>
      <c r="CR904" s="46"/>
    </row>
    <row r="905" spans="8:96" ht="12.75" customHeight="1" x14ac:dyDescent="0.2">
      <c r="H905" s="46"/>
      <c r="P905" s="46"/>
      <c r="X905" s="46"/>
      <c r="AF905" s="46"/>
      <c r="AN905" s="46"/>
      <c r="AV905" s="46"/>
      <c r="BD905" s="46"/>
      <c r="BL905" s="46"/>
      <c r="BT905" s="46"/>
      <c r="CB905" s="46"/>
      <c r="CJ905" s="46"/>
      <c r="CR905" s="46"/>
    </row>
    <row r="906" spans="8:96" ht="12.75" customHeight="1" x14ac:dyDescent="0.2">
      <c r="H906" s="46"/>
      <c r="P906" s="46"/>
      <c r="X906" s="46"/>
      <c r="AF906" s="46"/>
      <c r="AN906" s="46"/>
      <c r="AV906" s="46"/>
      <c r="BD906" s="46"/>
      <c r="BL906" s="46"/>
      <c r="BT906" s="46"/>
      <c r="CB906" s="46"/>
      <c r="CJ906" s="46"/>
      <c r="CR906" s="46"/>
    </row>
    <row r="907" spans="8:96" ht="12.75" customHeight="1" x14ac:dyDescent="0.2">
      <c r="H907" s="46"/>
      <c r="P907" s="46"/>
      <c r="X907" s="46"/>
      <c r="AF907" s="46"/>
      <c r="AN907" s="46"/>
      <c r="AV907" s="46"/>
      <c r="BD907" s="46"/>
      <c r="BL907" s="46"/>
      <c r="BT907" s="46"/>
      <c r="CB907" s="46"/>
      <c r="CJ907" s="46"/>
      <c r="CR907" s="46"/>
    </row>
    <row r="908" spans="8:96" ht="12.75" customHeight="1" x14ac:dyDescent="0.2">
      <c r="H908" s="46"/>
      <c r="P908" s="46"/>
      <c r="X908" s="46"/>
      <c r="AF908" s="46"/>
      <c r="AN908" s="46"/>
      <c r="AV908" s="46"/>
      <c r="BD908" s="46"/>
      <c r="BL908" s="46"/>
      <c r="BT908" s="46"/>
      <c r="CB908" s="46"/>
      <c r="CJ908" s="46"/>
      <c r="CR908" s="46"/>
    </row>
    <row r="909" spans="8:96" ht="12.75" customHeight="1" x14ac:dyDescent="0.2">
      <c r="H909" s="46"/>
      <c r="P909" s="46"/>
      <c r="X909" s="46"/>
      <c r="AF909" s="46"/>
      <c r="AN909" s="46"/>
      <c r="AV909" s="46"/>
      <c r="BD909" s="46"/>
      <c r="BL909" s="46"/>
      <c r="BT909" s="46"/>
      <c r="CB909" s="46"/>
      <c r="CJ909" s="46"/>
      <c r="CR909" s="46"/>
    </row>
    <row r="910" spans="8:96" ht="12.75" customHeight="1" x14ac:dyDescent="0.2">
      <c r="H910" s="46"/>
      <c r="P910" s="46"/>
      <c r="X910" s="46"/>
      <c r="AF910" s="46"/>
      <c r="AN910" s="46"/>
      <c r="AV910" s="46"/>
      <c r="BD910" s="46"/>
      <c r="BL910" s="46"/>
      <c r="BT910" s="46"/>
      <c r="CB910" s="46"/>
      <c r="CJ910" s="46"/>
      <c r="CR910" s="46"/>
    </row>
    <row r="911" spans="8:96" ht="12.75" customHeight="1" x14ac:dyDescent="0.2">
      <c r="H911" s="46"/>
      <c r="P911" s="46"/>
      <c r="X911" s="46"/>
      <c r="AF911" s="46"/>
      <c r="AN911" s="46"/>
      <c r="AV911" s="46"/>
      <c r="BD911" s="46"/>
      <c r="BL911" s="46"/>
      <c r="BT911" s="46"/>
      <c r="CB911" s="46"/>
      <c r="CJ911" s="46"/>
      <c r="CR911" s="46"/>
    </row>
    <row r="912" spans="8:96" ht="12.75" customHeight="1" x14ac:dyDescent="0.2">
      <c r="H912" s="46"/>
      <c r="P912" s="46"/>
      <c r="X912" s="46"/>
      <c r="AF912" s="46"/>
      <c r="AN912" s="46"/>
      <c r="AV912" s="46"/>
      <c r="BD912" s="46"/>
      <c r="BL912" s="46"/>
      <c r="BT912" s="46"/>
      <c r="CB912" s="46"/>
      <c r="CJ912" s="46"/>
      <c r="CR912" s="46"/>
    </row>
    <row r="913" spans="8:96" ht="12.75" customHeight="1" x14ac:dyDescent="0.2">
      <c r="H913" s="46"/>
      <c r="P913" s="46"/>
      <c r="X913" s="46"/>
      <c r="AF913" s="46"/>
      <c r="AN913" s="46"/>
      <c r="AV913" s="46"/>
      <c r="BD913" s="46"/>
      <c r="BL913" s="46"/>
      <c r="BT913" s="46"/>
      <c r="CB913" s="46"/>
      <c r="CJ913" s="46"/>
      <c r="CR913" s="46"/>
    </row>
    <row r="914" spans="8:96" ht="12.75" customHeight="1" x14ac:dyDescent="0.2">
      <c r="H914" s="46"/>
      <c r="P914" s="46"/>
      <c r="X914" s="46"/>
      <c r="AF914" s="46"/>
      <c r="AN914" s="46"/>
      <c r="AV914" s="46"/>
      <c r="BD914" s="46"/>
      <c r="BL914" s="46"/>
      <c r="BT914" s="46"/>
      <c r="CB914" s="46"/>
      <c r="CJ914" s="46"/>
      <c r="CR914" s="46"/>
    </row>
    <row r="915" spans="8:96" ht="12.75" customHeight="1" x14ac:dyDescent="0.2">
      <c r="H915" s="46"/>
      <c r="P915" s="46"/>
      <c r="X915" s="46"/>
      <c r="AF915" s="46"/>
      <c r="AN915" s="46"/>
      <c r="AV915" s="46"/>
      <c r="BD915" s="46"/>
      <c r="BL915" s="46"/>
      <c r="BT915" s="46"/>
      <c r="CB915" s="46"/>
      <c r="CJ915" s="46"/>
      <c r="CR915" s="46"/>
    </row>
    <row r="916" spans="8:96" ht="12.75" customHeight="1" x14ac:dyDescent="0.2">
      <c r="H916" s="46"/>
      <c r="P916" s="46"/>
      <c r="X916" s="46"/>
      <c r="AF916" s="46"/>
      <c r="AN916" s="46"/>
      <c r="AV916" s="46"/>
      <c r="BD916" s="46"/>
      <c r="BL916" s="46"/>
      <c r="BT916" s="46"/>
      <c r="CB916" s="46"/>
      <c r="CJ916" s="46"/>
      <c r="CR916" s="46"/>
    </row>
    <row r="917" spans="8:96" ht="12.75" customHeight="1" x14ac:dyDescent="0.2">
      <c r="H917" s="46"/>
      <c r="P917" s="46"/>
      <c r="X917" s="46"/>
      <c r="AF917" s="46"/>
      <c r="AN917" s="46"/>
      <c r="AV917" s="46"/>
      <c r="BD917" s="46"/>
      <c r="BL917" s="46"/>
      <c r="BT917" s="46"/>
      <c r="CB917" s="46"/>
      <c r="CJ917" s="46"/>
      <c r="CR917" s="46"/>
    </row>
    <row r="918" spans="8:96" ht="12.75" customHeight="1" x14ac:dyDescent="0.2">
      <c r="H918" s="46"/>
      <c r="P918" s="46"/>
      <c r="X918" s="46"/>
      <c r="AF918" s="46"/>
      <c r="AN918" s="46"/>
      <c r="AV918" s="46"/>
      <c r="BD918" s="46"/>
      <c r="BL918" s="46"/>
      <c r="BT918" s="46"/>
      <c r="CB918" s="46"/>
      <c r="CJ918" s="46"/>
      <c r="CR918" s="46"/>
    </row>
    <row r="919" spans="8:96" ht="12.75" customHeight="1" x14ac:dyDescent="0.2">
      <c r="H919" s="46"/>
      <c r="P919" s="46"/>
      <c r="X919" s="46"/>
      <c r="AF919" s="46"/>
      <c r="AN919" s="46"/>
      <c r="AV919" s="46"/>
      <c r="BD919" s="46"/>
      <c r="BL919" s="46"/>
      <c r="BT919" s="46"/>
      <c r="CB919" s="46"/>
      <c r="CJ919" s="46"/>
      <c r="CR919" s="46"/>
    </row>
    <row r="920" spans="8:96" ht="12.75" customHeight="1" x14ac:dyDescent="0.2">
      <c r="H920" s="46"/>
      <c r="P920" s="46"/>
      <c r="X920" s="46"/>
      <c r="AF920" s="46"/>
      <c r="AN920" s="46"/>
      <c r="AV920" s="46"/>
      <c r="BD920" s="46"/>
      <c r="BL920" s="46"/>
      <c r="BT920" s="46"/>
      <c r="CB920" s="46"/>
      <c r="CJ920" s="46"/>
      <c r="CR920" s="46"/>
    </row>
    <row r="921" spans="8:96" ht="12.75" customHeight="1" x14ac:dyDescent="0.2">
      <c r="H921" s="46"/>
      <c r="P921" s="46"/>
      <c r="X921" s="46"/>
      <c r="AF921" s="46"/>
      <c r="AN921" s="46"/>
      <c r="AV921" s="46"/>
      <c r="BD921" s="46"/>
      <c r="BL921" s="46"/>
      <c r="BT921" s="46"/>
      <c r="CB921" s="46"/>
      <c r="CJ921" s="46"/>
      <c r="CR921" s="46"/>
    </row>
    <row r="922" spans="8:96" ht="12.75" customHeight="1" x14ac:dyDescent="0.2">
      <c r="H922" s="46"/>
      <c r="P922" s="46"/>
      <c r="X922" s="46"/>
      <c r="AF922" s="46"/>
      <c r="AN922" s="46"/>
      <c r="AV922" s="46"/>
      <c r="BD922" s="46"/>
      <c r="BL922" s="46"/>
      <c r="BT922" s="46"/>
      <c r="CB922" s="46"/>
      <c r="CJ922" s="46"/>
      <c r="CR922" s="46"/>
    </row>
    <row r="923" spans="8:96" ht="12.75" customHeight="1" x14ac:dyDescent="0.2">
      <c r="H923" s="46"/>
      <c r="P923" s="46"/>
      <c r="X923" s="46"/>
      <c r="AF923" s="46"/>
      <c r="AN923" s="46"/>
      <c r="AV923" s="46"/>
      <c r="BD923" s="46"/>
      <c r="BL923" s="46"/>
      <c r="BT923" s="46"/>
      <c r="CB923" s="46"/>
      <c r="CJ923" s="46"/>
      <c r="CR923" s="46"/>
    </row>
    <row r="924" spans="8:96" ht="12.75" customHeight="1" x14ac:dyDescent="0.2">
      <c r="H924" s="46"/>
      <c r="P924" s="46"/>
      <c r="X924" s="46"/>
      <c r="AF924" s="46"/>
      <c r="AN924" s="46"/>
      <c r="AV924" s="46"/>
      <c r="BD924" s="46"/>
      <c r="BL924" s="46"/>
      <c r="BT924" s="46"/>
      <c r="CB924" s="46"/>
      <c r="CJ924" s="46"/>
      <c r="CR924" s="46"/>
    </row>
    <row r="925" spans="8:96" ht="12.75" customHeight="1" x14ac:dyDescent="0.2">
      <c r="H925" s="46"/>
      <c r="P925" s="46"/>
      <c r="X925" s="46"/>
      <c r="AF925" s="46"/>
      <c r="AN925" s="46"/>
      <c r="AV925" s="46"/>
      <c r="BD925" s="46"/>
      <c r="BL925" s="46"/>
      <c r="BT925" s="46"/>
      <c r="CB925" s="46"/>
      <c r="CJ925" s="46"/>
      <c r="CR925" s="46"/>
    </row>
    <row r="926" spans="8:96" ht="12.75" customHeight="1" x14ac:dyDescent="0.2">
      <c r="H926" s="46"/>
      <c r="P926" s="46"/>
      <c r="X926" s="46"/>
      <c r="AF926" s="46"/>
      <c r="AN926" s="46"/>
      <c r="AV926" s="46"/>
      <c r="BD926" s="46"/>
      <c r="BL926" s="46"/>
      <c r="BT926" s="46"/>
      <c r="CB926" s="46"/>
      <c r="CJ926" s="46"/>
      <c r="CR926" s="46"/>
    </row>
    <row r="927" spans="8:96" ht="12.75" customHeight="1" x14ac:dyDescent="0.2">
      <c r="H927" s="46"/>
      <c r="P927" s="46"/>
      <c r="X927" s="46"/>
      <c r="AF927" s="46"/>
      <c r="AN927" s="46"/>
      <c r="AV927" s="46"/>
      <c r="BD927" s="46"/>
      <c r="BL927" s="46"/>
      <c r="BT927" s="46"/>
      <c r="CB927" s="46"/>
      <c r="CJ927" s="46"/>
      <c r="CR927" s="46"/>
    </row>
    <row r="928" spans="8:96" ht="12.75" customHeight="1" x14ac:dyDescent="0.2">
      <c r="H928" s="46"/>
      <c r="P928" s="46"/>
      <c r="X928" s="46"/>
      <c r="AF928" s="46"/>
      <c r="AN928" s="46"/>
      <c r="AV928" s="46"/>
      <c r="BD928" s="46"/>
      <c r="BL928" s="46"/>
      <c r="BT928" s="46"/>
      <c r="CB928" s="46"/>
      <c r="CJ928" s="46"/>
      <c r="CR928" s="46"/>
    </row>
    <row r="929" spans="8:96" ht="12.75" customHeight="1" x14ac:dyDescent="0.2">
      <c r="H929" s="46"/>
      <c r="P929" s="46"/>
      <c r="X929" s="46"/>
      <c r="AF929" s="46"/>
      <c r="AN929" s="46"/>
      <c r="AV929" s="46"/>
      <c r="BD929" s="46"/>
      <c r="BL929" s="46"/>
      <c r="BT929" s="46"/>
      <c r="CB929" s="46"/>
      <c r="CJ929" s="46"/>
      <c r="CR929" s="46"/>
    </row>
    <row r="930" spans="8:96" ht="12.75" customHeight="1" x14ac:dyDescent="0.2">
      <c r="H930" s="46"/>
      <c r="P930" s="46"/>
      <c r="X930" s="46"/>
      <c r="AF930" s="46"/>
      <c r="AN930" s="46"/>
      <c r="AV930" s="46"/>
      <c r="BD930" s="46"/>
      <c r="BL930" s="46"/>
      <c r="BT930" s="46"/>
      <c r="CB930" s="46"/>
      <c r="CJ930" s="46"/>
      <c r="CR930" s="46"/>
    </row>
    <row r="931" spans="8:96" ht="12.75" customHeight="1" x14ac:dyDescent="0.2">
      <c r="H931" s="46"/>
      <c r="P931" s="46"/>
      <c r="X931" s="46"/>
      <c r="AF931" s="46"/>
      <c r="AN931" s="46"/>
      <c r="AV931" s="46"/>
      <c r="BD931" s="46"/>
      <c r="BL931" s="46"/>
      <c r="BT931" s="46"/>
      <c r="CB931" s="46"/>
      <c r="CJ931" s="46"/>
      <c r="CR931" s="46"/>
    </row>
    <row r="932" spans="8:96" ht="12.75" customHeight="1" x14ac:dyDescent="0.2">
      <c r="H932" s="46"/>
      <c r="P932" s="46"/>
      <c r="X932" s="46"/>
      <c r="AF932" s="46"/>
      <c r="AN932" s="46"/>
      <c r="AV932" s="46"/>
      <c r="BD932" s="46"/>
      <c r="BL932" s="46"/>
      <c r="BT932" s="46"/>
      <c r="CB932" s="46"/>
      <c r="CJ932" s="46"/>
      <c r="CR932" s="46"/>
    </row>
    <row r="933" spans="8:96" ht="12.75" customHeight="1" x14ac:dyDescent="0.2">
      <c r="H933" s="46"/>
      <c r="P933" s="46"/>
      <c r="X933" s="46"/>
      <c r="AF933" s="46"/>
      <c r="AN933" s="46"/>
      <c r="AV933" s="46"/>
      <c r="BD933" s="46"/>
      <c r="BL933" s="46"/>
      <c r="BT933" s="46"/>
      <c r="CB933" s="46"/>
      <c r="CJ933" s="46"/>
      <c r="CR933" s="46"/>
    </row>
    <row r="934" spans="8:96" ht="12.75" customHeight="1" x14ac:dyDescent="0.2">
      <c r="H934" s="46"/>
      <c r="P934" s="46"/>
      <c r="X934" s="46"/>
      <c r="AF934" s="46"/>
      <c r="AN934" s="46"/>
      <c r="AV934" s="46"/>
      <c r="BD934" s="46"/>
      <c r="BL934" s="46"/>
      <c r="BT934" s="46"/>
      <c r="CB934" s="46"/>
      <c r="CJ934" s="46"/>
      <c r="CR934" s="46"/>
    </row>
    <row r="935" spans="8:96" ht="12.75" customHeight="1" x14ac:dyDescent="0.2">
      <c r="H935" s="46"/>
      <c r="P935" s="46"/>
      <c r="X935" s="46"/>
      <c r="AF935" s="46"/>
      <c r="AN935" s="46"/>
      <c r="AV935" s="46"/>
      <c r="BD935" s="46"/>
      <c r="BL935" s="46"/>
      <c r="BT935" s="46"/>
      <c r="CB935" s="46"/>
      <c r="CJ935" s="46"/>
      <c r="CR935" s="46"/>
    </row>
    <row r="936" spans="8:96" ht="12.75" customHeight="1" x14ac:dyDescent="0.2">
      <c r="H936" s="46"/>
      <c r="P936" s="46"/>
      <c r="X936" s="46"/>
      <c r="AF936" s="46"/>
      <c r="AN936" s="46"/>
      <c r="AV936" s="46"/>
      <c r="BD936" s="46"/>
      <c r="BL936" s="46"/>
      <c r="BT936" s="46"/>
      <c r="CB936" s="46"/>
      <c r="CJ936" s="46"/>
      <c r="CR936" s="46"/>
    </row>
    <row r="937" spans="8:96" ht="12.75" customHeight="1" x14ac:dyDescent="0.2">
      <c r="H937" s="46"/>
      <c r="P937" s="46"/>
      <c r="X937" s="46"/>
      <c r="AF937" s="46"/>
      <c r="AN937" s="46"/>
      <c r="AV937" s="46"/>
      <c r="BD937" s="46"/>
      <c r="BL937" s="46"/>
      <c r="BT937" s="46"/>
      <c r="CB937" s="46"/>
      <c r="CJ937" s="46"/>
      <c r="CR937" s="46"/>
    </row>
    <row r="938" spans="8:96" ht="12.75" customHeight="1" x14ac:dyDescent="0.2">
      <c r="H938" s="46"/>
      <c r="P938" s="46"/>
      <c r="X938" s="46"/>
      <c r="AF938" s="46"/>
      <c r="AN938" s="46"/>
      <c r="AV938" s="46"/>
      <c r="BD938" s="46"/>
      <c r="BL938" s="46"/>
      <c r="BT938" s="46"/>
      <c r="CB938" s="46"/>
      <c r="CJ938" s="46"/>
      <c r="CR938" s="46"/>
    </row>
    <row r="939" spans="8:96" ht="12.75" customHeight="1" x14ac:dyDescent="0.2">
      <c r="H939" s="46"/>
      <c r="P939" s="46"/>
      <c r="X939" s="46"/>
      <c r="AF939" s="46"/>
      <c r="AN939" s="46"/>
      <c r="AV939" s="46"/>
      <c r="BD939" s="46"/>
      <c r="BL939" s="46"/>
      <c r="BT939" s="46"/>
      <c r="CB939" s="46"/>
      <c r="CJ939" s="46"/>
      <c r="CR939" s="46"/>
    </row>
    <row r="940" spans="8:96" ht="12.75" customHeight="1" x14ac:dyDescent="0.2">
      <c r="H940" s="46"/>
      <c r="P940" s="46"/>
      <c r="X940" s="46"/>
      <c r="AF940" s="46"/>
      <c r="AN940" s="46"/>
      <c r="AV940" s="46"/>
      <c r="BD940" s="46"/>
      <c r="BL940" s="46"/>
      <c r="BT940" s="46"/>
      <c r="CB940" s="46"/>
      <c r="CJ940" s="46"/>
      <c r="CR940" s="46"/>
    </row>
    <row r="941" spans="8:96" ht="12.75" customHeight="1" x14ac:dyDescent="0.2">
      <c r="H941" s="46"/>
      <c r="P941" s="46"/>
      <c r="X941" s="46"/>
      <c r="AF941" s="46"/>
      <c r="AN941" s="46"/>
      <c r="AV941" s="46"/>
      <c r="BD941" s="46"/>
      <c r="BL941" s="46"/>
      <c r="BT941" s="46"/>
      <c r="CB941" s="46"/>
      <c r="CJ941" s="46"/>
      <c r="CR941" s="46"/>
    </row>
    <row r="942" spans="8:96" ht="12.75" customHeight="1" x14ac:dyDescent="0.2">
      <c r="H942" s="46"/>
      <c r="P942" s="46"/>
      <c r="X942" s="46"/>
      <c r="AF942" s="46"/>
      <c r="AN942" s="46"/>
      <c r="AV942" s="46"/>
      <c r="BD942" s="46"/>
      <c r="BL942" s="46"/>
      <c r="BT942" s="46"/>
      <c r="CB942" s="46"/>
      <c r="CJ942" s="46"/>
      <c r="CR942" s="46"/>
    </row>
    <row r="943" spans="8:96" ht="12.75" customHeight="1" x14ac:dyDescent="0.2">
      <c r="H943" s="46"/>
      <c r="P943" s="46"/>
      <c r="X943" s="46"/>
      <c r="AF943" s="46"/>
      <c r="AN943" s="46"/>
      <c r="AV943" s="46"/>
      <c r="BD943" s="46"/>
      <c r="BL943" s="46"/>
      <c r="BT943" s="46"/>
      <c r="CB943" s="46"/>
      <c r="CJ943" s="46"/>
      <c r="CR943" s="46"/>
    </row>
    <row r="944" spans="8:96" ht="12.75" customHeight="1" x14ac:dyDescent="0.2">
      <c r="H944" s="46"/>
      <c r="P944" s="46"/>
      <c r="X944" s="46"/>
      <c r="AF944" s="46"/>
      <c r="AN944" s="46"/>
      <c r="AV944" s="46"/>
      <c r="BD944" s="46"/>
      <c r="BL944" s="46"/>
      <c r="BT944" s="46"/>
      <c r="CB944" s="46"/>
      <c r="CJ944" s="46"/>
      <c r="CR944" s="46"/>
    </row>
    <row r="945" spans="8:96" ht="12.75" customHeight="1" x14ac:dyDescent="0.2">
      <c r="H945" s="46"/>
      <c r="P945" s="46"/>
      <c r="X945" s="46"/>
      <c r="AF945" s="46"/>
      <c r="AN945" s="46"/>
      <c r="AV945" s="46"/>
      <c r="BD945" s="46"/>
      <c r="BL945" s="46"/>
      <c r="BT945" s="46"/>
      <c r="CB945" s="46"/>
      <c r="CJ945" s="46"/>
      <c r="CR945" s="46"/>
    </row>
    <row r="946" spans="8:96" ht="12.75" customHeight="1" x14ac:dyDescent="0.2">
      <c r="H946" s="46"/>
      <c r="P946" s="46"/>
      <c r="X946" s="46"/>
      <c r="AF946" s="46"/>
      <c r="AN946" s="46"/>
      <c r="AV946" s="46"/>
      <c r="BD946" s="46"/>
      <c r="BL946" s="46"/>
      <c r="BT946" s="46"/>
      <c r="CB946" s="46"/>
      <c r="CJ946" s="46"/>
      <c r="CR946" s="46"/>
    </row>
    <row r="947" spans="8:96" ht="12.75" customHeight="1" x14ac:dyDescent="0.2">
      <c r="H947" s="46"/>
      <c r="P947" s="46"/>
      <c r="X947" s="46"/>
      <c r="AF947" s="46"/>
      <c r="AN947" s="46"/>
      <c r="AV947" s="46"/>
      <c r="BD947" s="46"/>
      <c r="BL947" s="46"/>
      <c r="BT947" s="46"/>
      <c r="CB947" s="46"/>
      <c r="CJ947" s="46"/>
      <c r="CR947" s="46"/>
    </row>
    <row r="948" spans="8:96" ht="12.75" customHeight="1" x14ac:dyDescent="0.2">
      <c r="H948" s="46"/>
      <c r="P948" s="46"/>
      <c r="X948" s="46"/>
      <c r="AF948" s="46"/>
      <c r="AN948" s="46"/>
      <c r="AV948" s="46"/>
      <c r="BD948" s="46"/>
      <c r="BL948" s="46"/>
      <c r="BT948" s="46"/>
      <c r="CB948" s="46"/>
      <c r="CJ948" s="46"/>
      <c r="CR948" s="46"/>
    </row>
    <row r="949" spans="8:96" ht="12.75" customHeight="1" x14ac:dyDescent="0.2">
      <c r="H949" s="46"/>
      <c r="P949" s="46"/>
      <c r="X949" s="46"/>
      <c r="AF949" s="46"/>
      <c r="AN949" s="46"/>
      <c r="AV949" s="46"/>
      <c r="BD949" s="46"/>
      <c r="BL949" s="46"/>
      <c r="BT949" s="46"/>
      <c r="CB949" s="46"/>
      <c r="CJ949" s="46"/>
      <c r="CR949" s="46"/>
    </row>
    <row r="950" spans="8:96" ht="12.75" customHeight="1" x14ac:dyDescent="0.2">
      <c r="H950" s="46"/>
      <c r="P950" s="46"/>
      <c r="X950" s="46"/>
      <c r="AF950" s="46"/>
      <c r="AN950" s="46"/>
      <c r="AV950" s="46"/>
      <c r="BD950" s="46"/>
      <c r="BL950" s="46"/>
      <c r="BT950" s="46"/>
      <c r="CB950" s="46"/>
      <c r="CJ950" s="46"/>
      <c r="CR950" s="46"/>
    </row>
    <row r="951" spans="8:96" ht="12.75" customHeight="1" x14ac:dyDescent="0.2">
      <c r="H951" s="46"/>
      <c r="P951" s="46"/>
      <c r="X951" s="46"/>
      <c r="AF951" s="46"/>
      <c r="AN951" s="46"/>
      <c r="AV951" s="46"/>
      <c r="BD951" s="46"/>
      <c r="BL951" s="46"/>
      <c r="BT951" s="46"/>
      <c r="CB951" s="46"/>
      <c r="CJ951" s="46"/>
      <c r="CR951" s="46"/>
    </row>
    <row r="952" spans="8:96" ht="12.75" customHeight="1" x14ac:dyDescent="0.2">
      <c r="H952" s="46"/>
      <c r="P952" s="46"/>
      <c r="X952" s="46"/>
      <c r="AF952" s="46"/>
      <c r="AN952" s="46"/>
      <c r="AV952" s="46"/>
      <c r="BD952" s="46"/>
      <c r="BL952" s="46"/>
      <c r="BT952" s="46"/>
      <c r="CB952" s="46"/>
      <c r="CJ952" s="46"/>
      <c r="CR952" s="46"/>
    </row>
    <row r="953" spans="8:96" ht="12.75" customHeight="1" x14ac:dyDescent="0.2">
      <c r="H953" s="46"/>
      <c r="P953" s="46"/>
      <c r="X953" s="46"/>
      <c r="AF953" s="46"/>
      <c r="AN953" s="46"/>
      <c r="AV953" s="46"/>
      <c r="BD953" s="46"/>
      <c r="BL953" s="46"/>
      <c r="BT953" s="46"/>
      <c r="CB953" s="46"/>
      <c r="CJ953" s="46"/>
      <c r="CR953" s="46"/>
    </row>
    <row r="954" spans="8:96" ht="12.75" customHeight="1" x14ac:dyDescent="0.2">
      <c r="H954" s="46"/>
      <c r="P954" s="46"/>
      <c r="X954" s="46"/>
      <c r="AF954" s="46"/>
      <c r="AN954" s="46"/>
      <c r="AV954" s="46"/>
      <c r="BD954" s="46"/>
      <c r="BL954" s="46"/>
      <c r="BT954" s="46"/>
      <c r="CB954" s="46"/>
      <c r="CJ954" s="46"/>
      <c r="CR954" s="46"/>
    </row>
    <row r="955" spans="8:96" ht="12.75" customHeight="1" x14ac:dyDescent="0.2">
      <c r="H955" s="46"/>
      <c r="P955" s="46"/>
      <c r="X955" s="46"/>
      <c r="AF955" s="46"/>
      <c r="AN955" s="46"/>
      <c r="AV955" s="46"/>
      <c r="BD955" s="46"/>
      <c r="BL955" s="46"/>
      <c r="BT955" s="46"/>
      <c r="CB955" s="46"/>
      <c r="CJ955" s="46"/>
      <c r="CR955" s="46"/>
    </row>
    <row r="956" spans="8:96" ht="12.75" customHeight="1" x14ac:dyDescent="0.2">
      <c r="H956" s="46"/>
      <c r="P956" s="46"/>
      <c r="X956" s="46"/>
      <c r="AF956" s="46"/>
      <c r="AN956" s="46"/>
      <c r="AV956" s="46"/>
      <c r="BD956" s="46"/>
      <c r="BL956" s="46"/>
      <c r="BT956" s="46"/>
      <c r="CB956" s="46"/>
      <c r="CJ956" s="46"/>
      <c r="CR956" s="46"/>
    </row>
    <row r="957" spans="8:96" ht="12.75" customHeight="1" x14ac:dyDescent="0.2">
      <c r="H957" s="46"/>
      <c r="P957" s="46"/>
      <c r="X957" s="46"/>
      <c r="AF957" s="46"/>
      <c r="AN957" s="46"/>
      <c r="AV957" s="46"/>
      <c r="BD957" s="46"/>
      <c r="BL957" s="46"/>
      <c r="BT957" s="46"/>
      <c r="CB957" s="46"/>
      <c r="CJ957" s="46"/>
      <c r="CR957" s="46"/>
    </row>
    <row r="958" spans="8:96" ht="12.75" customHeight="1" x14ac:dyDescent="0.2">
      <c r="H958" s="46"/>
      <c r="P958" s="46"/>
      <c r="X958" s="46"/>
      <c r="AF958" s="46"/>
      <c r="AN958" s="46"/>
      <c r="AV958" s="46"/>
      <c r="BD958" s="46"/>
      <c r="BL958" s="46"/>
      <c r="BT958" s="46"/>
      <c r="CB958" s="46"/>
      <c r="CJ958" s="46"/>
      <c r="CR958" s="46"/>
    </row>
    <row r="959" spans="8:96" ht="12.75" customHeight="1" x14ac:dyDescent="0.2">
      <c r="H959" s="46"/>
      <c r="P959" s="46"/>
      <c r="X959" s="46"/>
      <c r="AF959" s="46"/>
      <c r="AN959" s="46"/>
      <c r="AV959" s="46"/>
      <c r="BD959" s="46"/>
      <c r="BL959" s="46"/>
      <c r="BT959" s="46"/>
      <c r="CB959" s="46"/>
      <c r="CJ959" s="46"/>
      <c r="CR959" s="46"/>
    </row>
    <row r="960" spans="8:96" ht="12.75" customHeight="1" x14ac:dyDescent="0.2">
      <c r="H960" s="46"/>
      <c r="P960" s="46"/>
      <c r="X960" s="46"/>
      <c r="AF960" s="46"/>
      <c r="AN960" s="46"/>
      <c r="AV960" s="46"/>
      <c r="BD960" s="46"/>
      <c r="BL960" s="46"/>
      <c r="BT960" s="46"/>
      <c r="CB960" s="46"/>
      <c r="CJ960" s="46"/>
      <c r="CR960" s="46"/>
    </row>
    <row r="961" spans="8:96" ht="12.75" customHeight="1" x14ac:dyDescent="0.2">
      <c r="H961" s="46"/>
      <c r="P961" s="46"/>
      <c r="X961" s="46"/>
      <c r="AF961" s="46"/>
      <c r="AN961" s="46"/>
      <c r="AV961" s="46"/>
      <c r="BD961" s="46"/>
      <c r="BL961" s="46"/>
      <c r="BT961" s="46"/>
      <c r="CB961" s="46"/>
      <c r="CJ961" s="46"/>
      <c r="CR961" s="46"/>
    </row>
    <row r="962" spans="8:96" ht="12.75" customHeight="1" x14ac:dyDescent="0.2">
      <c r="H962" s="46"/>
      <c r="P962" s="46"/>
      <c r="X962" s="46"/>
      <c r="AF962" s="46"/>
      <c r="AN962" s="46"/>
      <c r="AV962" s="46"/>
      <c r="BD962" s="46"/>
      <c r="BL962" s="46"/>
      <c r="BT962" s="46"/>
      <c r="CB962" s="46"/>
      <c r="CJ962" s="46"/>
      <c r="CR962" s="46"/>
    </row>
    <row r="963" spans="8:96" ht="12.75" customHeight="1" x14ac:dyDescent="0.2">
      <c r="H963" s="46"/>
      <c r="P963" s="46"/>
      <c r="X963" s="46"/>
      <c r="AF963" s="46"/>
      <c r="AN963" s="46"/>
      <c r="AV963" s="46"/>
      <c r="BD963" s="46"/>
      <c r="BL963" s="46"/>
      <c r="BT963" s="46"/>
      <c r="CB963" s="46"/>
      <c r="CJ963" s="46"/>
      <c r="CR963" s="46"/>
    </row>
    <row r="964" spans="8:96" ht="12.75" customHeight="1" x14ac:dyDescent="0.2">
      <c r="H964" s="46"/>
      <c r="P964" s="46"/>
      <c r="X964" s="46"/>
      <c r="AF964" s="46"/>
      <c r="AN964" s="46"/>
      <c r="AV964" s="46"/>
      <c r="BD964" s="46"/>
      <c r="BL964" s="46"/>
      <c r="BT964" s="46"/>
      <c r="CB964" s="46"/>
      <c r="CJ964" s="46"/>
      <c r="CR964" s="46"/>
    </row>
    <row r="965" spans="8:96" ht="12.75" customHeight="1" x14ac:dyDescent="0.2">
      <c r="H965" s="46"/>
      <c r="P965" s="46"/>
      <c r="X965" s="46"/>
      <c r="AF965" s="46"/>
      <c r="AN965" s="46"/>
      <c r="AV965" s="46"/>
      <c r="BD965" s="46"/>
      <c r="BL965" s="46"/>
      <c r="BT965" s="46"/>
      <c r="CB965" s="46"/>
      <c r="CJ965" s="46"/>
      <c r="CR965" s="46"/>
    </row>
    <row r="966" spans="8:96" ht="12.75" customHeight="1" x14ac:dyDescent="0.2">
      <c r="H966" s="46"/>
      <c r="P966" s="46"/>
      <c r="X966" s="46"/>
      <c r="AF966" s="46"/>
      <c r="AN966" s="46"/>
      <c r="AV966" s="46"/>
      <c r="BD966" s="46"/>
      <c r="BL966" s="46"/>
      <c r="BT966" s="46"/>
      <c r="CB966" s="46"/>
      <c r="CJ966" s="46"/>
      <c r="CR966" s="46"/>
    </row>
    <row r="967" spans="8:96" ht="12.75" customHeight="1" x14ac:dyDescent="0.2">
      <c r="H967" s="46"/>
      <c r="P967" s="46"/>
      <c r="X967" s="46"/>
      <c r="AF967" s="46"/>
      <c r="AN967" s="46"/>
      <c r="AV967" s="46"/>
      <c r="BD967" s="46"/>
      <c r="BL967" s="46"/>
      <c r="BT967" s="46"/>
      <c r="CB967" s="46"/>
      <c r="CJ967" s="46"/>
      <c r="CR967" s="46"/>
    </row>
    <row r="968" spans="8:96" ht="12.75" customHeight="1" x14ac:dyDescent="0.2">
      <c r="H968" s="46"/>
      <c r="P968" s="46"/>
      <c r="X968" s="46"/>
      <c r="AF968" s="46"/>
      <c r="AN968" s="46"/>
      <c r="AV968" s="46"/>
      <c r="BD968" s="46"/>
      <c r="BL968" s="46"/>
      <c r="BT968" s="46"/>
      <c r="CB968" s="46"/>
      <c r="CJ968" s="46"/>
      <c r="CR968" s="46"/>
    </row>
    <row r="969" spans="8:96" ht="12.75" customHeight="1" x14ac:dyDescent="0.2">
      <c r="H969" s="46"/>
      <c r="P969" s="46"/>
      <c r="X969" s="46"/>
      <c r="AF969" s="46"/>
      <c r="AN969" s="46"/>
      <c r="AV969" s="46"/>
      <c r="BD969" s="46"/>
      <c r="BL969" s="46"/>
      <c r="BT969" s="46"/>
      <c r="CB969" s="46"/>
      <c r="CJ969" s="46"/>
      <c r="CR969" s="46"/>
    </row>
    <row r="970" spans="8:96" ht="12.75" customHeight="1" x14ac:dyDescent="0.2">
      <c r="H970" s="46"/>
      <c r="P970" s="46"/>
      <c r="X970" s="46"/>
      <c r="AF970" s="46"/>
      <c r="AN970" s="46"/>
      <c r="AV970" s="46"/>
      <c r="BD970" s="46"/>
      <c r="BL970" s="46"/>
      <c r="BT970" s="46"/>
      <c r="CB970" s="46"/>
      <c r="CJ970" s="46"/>
      <c r="CR970" s="46"/>
    </row>
    <row r="971" spans="8:96" ht="12.75" customHeight="1" x14ac:dyDescent="0.2">
      <c r="H971" s="46"/>
      <c r="P971" s="46"/>
      <c r="X971" s="46"/>
      <c r="AF971" s="46"/>
      <c r="AN971" s="46"/>
      <c r="AV971" s="46"/>
      <c r="BD971" s="46"/>
      <c r="BL971" s="46"/>
      <c r="BT971" s="46"/>
      <c r="CB971" s="46"/>
      <c r="CJ971" s="46"/>
      <c r="CR971" s="46"/>
    </row>
    <row r="972" spans="8:96" ht="12.75" customHeight="1" x14ac:dyDescent="0.2">
      <c r="H972" s="46"/>
      <c r="P972" s="46"/>
      <c r="X972" s="46"/>
      <c r="AF972" s="46"/>
      <c r="AN972" s="46"/>
      <c r="AV972" s="46"/>
      <c r="BD972" s="46"/>
      <c r="BL972" s="46"/>
      <c r="BT972" s="46"/>
      <c r="CB972" s="46"/>
      <c r="CJ972" s="46"/>
      <c r="CR972" s="46"/>
    </row>
    <row r="973" spans="8:96" ht="12.75" customHeight="1" x14ac:dyDescent="0.2">
      <c r="H973" s="46"/>
      <c r="P973" s="46"/>
      <c r="X973" s="46"/>
      <c r="AF973" s="46"/>
      <c r="AN973" s="46"/>
      <c r="AV973" s="46"/>
      <c r="BD973" s="46"/>
      <c r="BL973" s="46"/>
      <c r="BT973" s="46"/>
      <c r="CB973" s="46"/>
      <c r="CJ973" s="46"/>
      <c r="CR973" s="46"/>
    </row>
    <row r="974" spans="8:96" ht="12.75" customHeight="1" x14ac:dyDescent="0.2">
      <c r="H974" s="46"/>
      <c r="P974" s="46"/>
      <c r="X974" s="46"/>
      <c r="AF974" s="46"/>
      <c r="AN974" s="46"/>
      <c r="AV974" s="46"/>
      <c r="BD974" s="46"/>
      <c r="BL974" s="46"/>
      <c r="BT974" s="46"/>
      <c r="CB974" s="46"/>
      <c r="CJ974" s="46"/>
      <c r="CR974" s="46"/>
    </row>
    <row r="975" spans="8:96" ht="12.75" customHeight="1" x14ac:dyDescent="0.2">
      <c r="H975" s="46"/>
      <c r="P975" s="46"/>
      <c r="X975" s="46"/>
      <c r="AF975" s="46"/>
      <c r="AN975" s="46"/>
      <c r="AV975" s="46"/>
      <c r="BD975" s="46"/>
      <c r="BL975" s="46"/>
      <c r="BT975" s="46"/>
      <c r="CB975" s="46"/>
      <c r="CJ975" s="46"/>
      <c r="CR975" s="46"/>
    </row>
    <row r="976" spans="8:96" ht="12.75" customHeight="1" x14ac:dyDescent="0.2">
      <c r="H976" s="46"/>
      <c r="P976" s="46"/>
      <c r="X976" s="46"/>
      <c r="AF976" s="46"/>
      <c r="AN976" s="46"/>
      <c r="AV976" s="46"/>
      <c r="BD976" s="46"/>
      <c r="BL976" s="46"/>
      <c r="BT976" s="46"/>
      <c r="CB976" s="46"/>
      <c r="CJ976" s="46"/>
      <c r="CR976" s="46"/>
    </row>
    <row r="977" spans="8:96" ht="12.75" customHeight="1" x14ac:dyDescent="0.2">
      <c r="H977" s="46"/>
      <c r="P977" s="46"/>
      <c r="X977" s="46"/>
      <c r="AF977" s="46"/>
      <c r="AN977" s="46"/>
      <c r="AV977" s="46"/>
      <c r="BD977" s="46"/>
      <c r="BL977" s="46"/>
      <c r="BT977" s="46"/>
      <c r="CB977" s="46"/>
      <c r="CJ977" s="46"/>
      <c r="CR977" s="46"/>
    </row>
    <row r="978" spans="8:96" ht="12.75" customHeight="1" x14ac:dyDescent="0.2">
      <c r="H978" s="46"/>
      <c r="P978" s="46"/>
      <c r="X978" s="46"/>
      <c r="AF978" s="46"/>
      <c r="AN978" s="46"/>
      <c r="AV978" s="46"/>
      <c r="BD978" s="46"/>
      <c r="BL978" s="46"/>
      <c r="BT978" s="46"/>
      <c r="CB978" s="46"/>
      <c r="CJ978" s="46"/>
      <c r="CR978" s="46"/>
    </row>
    <row r="979" spans="8:96" ht="12.75" customHeight="1" x14ac:dyDescent="0.2">
      <c r="H979" s="46"/>
      <c r="P979" s="46"/>
      <c r="X979" s="46"/>
      <c r="AF979" s="46"/>
      <c r="AN979" s="46"/>
      <c r="AV979" s="46"/>
      <c r="BD979" s="46"/>
      <c r="BL979" s="46"/>
      <c r="BT979" s="46"/>
      <c r="CB979" s="46"/>
      <c r="CJ979" s="46"/>
      <c r="CR979" s="46"/>
    </row>
    <row r="980" spans="8:96" ht="12.75" customHeight="1" x14ac:dyDescent="0.2">
      <c r="H980" s="46"/>
      <c r="P980" s="46"/>
      <c r="X980" s="46"/>
      <c r="AF980" s="46"/>
      <c r="AN980" s="46"/>
      <c r="AV980" s="46"/>
      <c r="BD980" s="46"/>
      <c r="BL980" s="46"/>
      <c r="BT980" s="46"/>
      <c r="CB980" s="46"/>
      <c r="CJ980" s="46"/>
      <c r="CR980" s="46"/>
    </row>
    <row r="981" spans="8:96" ht="12.75" customHeight="1" x14ac:dyDescent="0.2">
      <c r="H981" s="46"/>
      <c r="P981" s="46"/>
      <c r="X981" s="46"/>
      <c r="AF981" s="46"/>
      <c r="AN981" s="46"/>
      <c r="AV981" s="46"/>
      <c r="BD981" s="46"/>
      <c r="BL981" s="46"/>
      <c r="BT981" s="46"/>
      <c r="CB981" s="46"/>
      <c r="CJ981" s="46"/>
      <c r="CR981" s="46"/>
    </row>
    <row r="982" spans="8:96" ht="12.75" customHeight="1" x14ac:dyDescent="0.2">
      <c r="H982" s="46"/>
      <c r="P982" s="46"/>
      <c r="X982" s="46"/>
      <c r="AF982" s="46"/>
      <c r="AN982" s="46"/>
      <c r="AV982" s="46"/>
      <c r="BD982" s="46"/>
      <c r="BL982" s="46"/>
      <c r="BT982" s="46"/>
      <c r="CB982" s="46"/>
      <c r="CJ982" s="46"/>
      <c r="CR982" s="46"/>
    </row>
    <row r="983" spans="8:96" ht="12.75" customHeight="1" x14ac:dyDescent="0.2">
      <c r="H983" s="46"/>
      <c r="P983" s="46"/>
      <c r="X983" s="46"/>
      <c r="AF983" s="46"/>
      <c r="AN983" s="46"/>
      <c r="AV983" s="46"/>
      <c r="BD983" s="46"/>
      <c r="BL983" s="46"/>
      <c r="BT983" s="46"/>
      <c r="CB983" s="46"/>
      <c r="CJ983" s="46"/>
      <c r="CR983" s="46"/>
    </row>
    <row r="984" spans="8:96" ht="12.75" customHeight="1" x14ac:dyDescent="0.2">
      <c r="H984" s="46"/>
      <c r="P984" s="46"/>
      <c r="X984" s="46"/>
      <c r="AF984" s="46"/>
      <c r="AN984" s="46"/>
      <c r="AV984" s="46"/>
      <c r="BD984" s="46"/>
      <c r="BL984" s="46"/>
      <c r="BT984" s="46"/>
      <c r="CB984" s="46"/>
      <c r="CJ984" s="46"/>
      <c r="CR984" s="46"/>
    </row>
    <row r="985" spans="8:96" ht="12.75" customHeight="1" x14ac:dyDescent="0.2">
      <c r="H985" s="46"/>
      <c r="P985" s="46"/>
      <c r="X985" s="46"/>
      <c r="AF985" s="46"/>
      <c r="AN985" s="46"/>
      <c r="AV985" s="46"/>
      <c r="BD985" s="46"/>
      <c r="BL985" s="46"/>
      <c r="BT985" s="46"/>
      <c r="CB985" s="46"/>
      <c r="CJ985" s="46"/>
      <c r="CR985" s="46"/>
    </row>
    <row r="986" spans="8:96" ht="12.75" customHeight="1" x14ac:dyDescent="0.2">
      <c r="H986" s="46"/>
      <c r="P986" s="46"/>
      <c r="X986" s="46"/>
      <c r="AF986" s="46"/>
      <c r="AN986" s="46"/>
      <c r="AV986" s="46"/>
      <c r="BD986" s="46"/>
      <c r="BL986" s="46"/>
      <c r="BT986" s="46"/>
      <c r="CB986" s="46"/>
      <c r="CJ986" s="46"/>
      <c r="CR986" s="46"/>
    </row>
    <row r="987" spans="8:96" ht="12.75" customHeight="1" x14ac:dyDescent="0.2">
      <c r="H987" s="46"/>
      <c r="P987" s="46"/>
      <c r="X987" s="46"/>
      <c r="AF987" s="46"/>
      <c r="AN987" s="46"/>
      <c r="AV987" s="46"/>
      <c r="BD987" s="46"/>
      <c r="BL987" s="46"/>
      <c r="BT987" s="46"/>
      <c r="CB987" s="46"/>
      <c r="CJ987" s="46"/>
      <c r="CR987" s="46"/>
    </row>
    <row r="988" spans="8:96" ht="12.75" customHeight="1" x14ac:dyDescent="0.2">
      <c r="H988" s="46"/>
      <c r="P988" s="46"/>
      <c r="X988" s="46"/>
      <c r="AF988" s="46"/>
      <c r="AN988" s="46"/>
      <c r="AV988" s="46"/>
      <c r="BD988" s="46"/>
      <c r="BL988" s="46"/>
      <c r="BT988" s="46"/>
      <c r="CB988" s="46"/>
      <c r="CJ988" s="46"/>
      <c r="CR988" s="46"/>
    </row>
    <row r="989" spans="8:96" ht="12.75" customHeight="1" x14ac:dyDescent="0.2">
      <c r="H989" s="46"/>
      <c r="P989" s="46"/>
      <c r="X989" s="46"/>
      <c r="AF989" s="46"/>
      <c r="AN989" s="46"/>
      <c r="AV989" s="46"/>
      <c r="BD989" s="46"/>
      <c r="BL989" s="46"/>
      <c r="BT989" s="46"/>
      <c r="CB989" s="46"/>
      <c r="CJ989" s="46"/>
      <c r="CR989" s="46"/>
    </row>
    <row r="990" spans="8:96" ht="12.75" customHeight="1" x14ac:dyDescent="0.2">
      <c r="H990" s="46"/>
      <c r="P990" s="46"/>
      <c r="X990" s="46"/>
      <c r="AF990" s="46"/>
      <c r="AN990" s="46"/>
      <c r="AV990" s="46"/>
      <c r="BD990" s="46"/>
      <c r="BL990" s="46"/>
      <c r="BT990" s="46"/>
      <c r="CB990" s="46"/>
      <c r="CJ990" s="46"/>
      <c r="CR990" s="46"/>
    </row>
    <row r="991" spans="8:96" ht="12.75" customHeight="1" x14ac:dyDescent="0.2">
      <c r="H991" s="46"/>
      <c r="P991" s="46"/>
      <c r="X991" s="46"/>
      <c r="AF991" s="46"/>
      <c r="AN991" s="46"/>
      <c r="AV991" s="46"/>
      <c r="BD991" s="46"/>
      <c r="BL991" s="46"/>
      <c r="BT991" s="46"/>
      <c r="CB991" s="46"/>
      <c r="CJ991" s="46"/>
      <c r="CR991" s="46"/>
    </row>
    <row r="992" spans="8:96" ht="12.75" customHeight="1" x14ac:dyDescent="0.2">
      <c r="H992" s="46"/>
      <c r="P992" s="46"/>
      <c r="X992" s="46"/>
      <c r="AF992" s="46"/>
      <c r="AN992" s="46"/>
      <c r="AV992" s="46"/>
      <c r="BD992" s="46"/>
      <c r="BL992" s="46"/>
      <c r="BT992" s="46"/>
      <c r="CB992" s="46"/>
      <c r="CJ992" s="46"/>
      <c r="CR992" s="46"/>
    </row>
    <row r="993" spans="8:96" ht="12.75" customHeight="1" x14ac:dyDescent="0.2">
      <c r="H993" s="46"/>
      <c r="P993" s="46"/>
      <c r="X993" s="46"/>
      <c r="AF993" s="46"/>
      <c r="AN993" s="46"/>
      <c r="AV993" s="46"/>
      <c r="BD993" s="46"/>
      <c r="BL993" s="46"/>
      <c r="BT993" s="46"/>
      <c r="CB993" s="46"/>
      <c r="CJ993" s="46"/>
      <c r="CR993" s="46"/>
    </row>
    <row r="994" spans="8:96" ht="12.75" customHeight="1" x14ac:dyDescent="0.2">
      <c r="H994" s="46"/>
      <c r="P994" s="46"/>
      <c r="X994" s="46"/>
      <c r="AF994" s="46"/>
      <c r="AN994" s="46"/>
      <c r="AV994" s="46"/>
      <c r="BD994" s="46"/>
      <c r="BL994" s="46"/>
      <c r="BT994" s="46"/>
      <c r="CB994" s="46"/>
      <c r="CJ994" s="46"/>
      <c r="CR994" s="46"/>
    </row>
    <row r="995" spans="8:96" ht="12.75" customHeight="1" x14ac:dyDescent="0.2">
      <c r="H995" s="46"/>
      <c r="P995" s="46"/>
      <c r="X995" s="46"/>
      <c r="AF995" s="46"/>
      <c r="AN995" s="46"/>
      <c r="AV995" s="46"/>
      <c r="BD995" s="46"/>
      <c r="BL995" s="46"/>
      <c r="BT995" s="46"/>
      <c r="CB995" s="46"/>
      <c r="CJ995" s="46"/>
      <c r="CR995" s="46"/>
    </row>
    <row r="996" spans="8:96" ht="12.75" customHeight="1" x14ac:dyDescent="0.2">
      <c r="H996" s="46"/>
      <c r="P996" s="46"/>
      <c r="X996" s="46"/>
      <c r="AF996" s="46"/>
      <c r="AN996" s="46"/>
      <c r="AV996" s="46"/>
      <c r="BD996" s="46"/>
      <c r="BL996" s="46"/>
      <c r="BT996" s="46"/>
      <c r="CB996" s="46"/>
      <c r="CJ996" s="46"/>
      <c r="CR996" s="46"/>
    </row>
    <row r="997" spans="8:96" ht="12.75" customHeight="1" x14ac:dyDescent="0.2">
      <c r="H997" s="46"/>
      <c r="P997" s="46"/>
      <c r="X997" s="46"/>
      <c r="AF997" s="46"/>
      <c r="AN997" s="46"/>
      <c r="AV997" s="46"/>
      <c r="BD997" s="46"/>
      <c r="BL997" s="46"/>
      <c r="BT997" s="46"/>
      <c r="CB997" s="46"/>
      <c r="CJ997" s="46"/>
      <c r="CR997" s="46"/>
    </row>
    <row r="998" spans="8:96" ht="12.75" customHeight="1" x14ac:dyDescent="0.2">
      <c r="H998" s="46"/>
      <c r="P998" s="46"/>
      <c r="X998" s="46"/>
      <c r="AF998" s="46"/>
      <c r="AN998" s="46"/>
      <c r="AV998" s="46"/>
      <c r="BD998" s="46"/>
      <c r="BL998" s="46"/>
      <c r="BT998" s="46"/>
      <c r="CB998" s="46"/>
      <c r="CJ998" s="46"/>
      <c r="CR998" s="46"/>
    </row>
    <row r="999" spans="8:96" ht="12.75" customHeight="1" x14ac:dyDescent="0.2">
      <c r="H999" s="46"/>
      <c r="P999" s="46"/>
      <c r="X999" s="46"/>
      <c r="AF999" s="46"/>
      <c r="AN999" s="46"/>
      <c r="AV999" s="46"/>
      <c r="BD999" s="46"/>
      <c r="BL999" s="46"/>
      <c r="BT999" s="46"/>
      <c r="CB999" s="46"/>
      <c r="CJ999" s="46"/>
      <c r="CR999" s="46"/>
    </row>
    <row r="1000" spans="8:96" ht="12.75" customHeight="1" x14ac:dyDescent="0.2">
      <c r="H1000" s="46"/>
      <c r="P1000" s="46"/>
      <c r="X1000" s="46"/>
      <c r="AF1000" s="46"/>
      <c r="AN1000" s="46"/>
      <c r="AV1000" s="46"/>
      <c r="BD1000" s="46"/>
      <c r="BL1000" s="46"/>
      <c r="BT1000" s="46"/>
      <c r="CB1000" s="46"/>
      <c r="CJ1000" s="46"/>
      <c r="CR1000" s="46"/>
    </row>
  </sheetData>
  <mergeCells count="24">
    <mergeCell ref="CK1:CM3"/>
    <mergeCell ref="CN1:CR3"/>
    <mergeCell ref="BE1:BG3"/>
    <mergeCell ref="BH1:BL3"/>
    <mergeCell ref="BM1:BO3"/>
    <mergeCell ref="BP1:BT3"/>
    <mergeCell ref="BU1:BW3"/>
    <mergeCell ref="BX1:CB3"/>
    <mergeCell ref="CC1:CE3"/>
    <mergeCell ref="AO1:AQ3"/>
    <mergeCell ref="AR1:AV3"/>
    <mergeCell ref="AW1:AY3"/>
    <mergeCell ref="AZ1:BD3"/>
    <mergeCell ref="CF1:CJ3"/>
    <mergeCell ref="T1:X3"/>
    <mergeCell ref="Y1:AA3"/>
    <mergeCell ref="AB1:AF3"/>
    <mergeCell ref="AG1:AI3"/>
    <mergeCell ref="AJ1:AN3"/>
    <mergeCell ref="A1:C3"/>
    <mergeCell ref="D1:H3"/>
    <mergeCell ref="I1:K3"/>
    <mergeCell ref="L1:P3"/>
    <mergeCell ref="Q1:S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1000"/>
  <sheetViews>
    <sheetView workbookViewId="0">
      <selection sqref="A1:E3"/>
    </sheetView>
  </sheetViews>
  <sheetFormatPr defaultColWidth="14.3515625" defaultRowHeight="15" customHeight="1" x14ac:dyDescent="0.2"/>
  <cols>
    <col min="1" max="2" width="10.94921875" customWidth="1"/>
    <col min="3" max="3" width="13.31640625" customWidth="1"/>
    <col min="4" max="8" width="10.94921875" customWidth="1"/>
    <col min="9" max="9" width="7.54296875" customWidth="1"/>
    <col min="10" max="11" width="10.94921875" customWidth="1"/>
    <col min="12" max="12" width="13.31640625" customWidth="1"/>
    <col min="13" max="17" width="10.94921875" customWidth="1"/>
    <col min="18" max="18" width="7.54296875" customWidth="1"/>
    <col min="19" max="20" width="10.94921875" customWidth="1"/>
    <col min="21" max="21" width="13.31640625" customWidth="1"/>
    <col min="22" max="22" width="10.94921875" customWidth="1"/>
    <col min="23" max="23" width="13.31640625" customWidth="1"/>
    <col min="24" max="26" width="10.94921875" customWidth="1"/>
    <col min="27" max="27" width="7.54296875" customWidth="1"/>
    <col min="28" max="29" width="10.94921875" customWidth="1"/>
    <col min="30" max="30" width="13.31640625" customWidth="1"/>
    <col min="31" max="31" width="10.94921875" customWidth="1"/>
    <col min="32" max="32" width="13.31640625" customWidth="1"/>
    <col min="33" max="35" width="10.94921875" customWidth="1"/>
    <col min="36" max="36" width="7.54296875" customWidth="1"/>
    <col min="37" max="38" width="10.94921875" customWidth="1"/>
    <col min="39" max="39" width="13.31640625" customWidth="1"/>
    <col min="40" max="40" width="10.94921875" customWidth="1"/>
    <col min="41" max="41" width="13.31640625" customWidth="1"/>
    <col min="42" max="44" width="10.94921875" customWidth="1"/>
    <col min="45" max="45" width="6.06640625" customWidth="1"/>
    <col min="46" max="47" width="10.94921875" customWidth="1"/>
    <col min="48" max="48" width="13.31640625" customWidth="1"/>
    <col min="49" max="49" width="10.94921875" customWidth="1"/>
    <col min="50" max="50" width="13.31640625" customWidth="1"/>
    <col min="51" max="53" width="10.94921875" customWidth="1"/>
    <col min="54" max="54" width="6.06640625" customWidth="1"/>
    <col min="55" max="56" width="10.94921875" customWidth="1"/>
    <col min="57" max="57" width="13.31640625" customWidth="1"/>
    <col min="58" max="58" width="10.94921875" customWidth="1"/>
    <col min="59" max="59" width="13.31640625" customWidth="1"/>
    <col min="60" max="62" width="10.94921875" customWidth="1"/>
    <col min="63" max="63" width="6.06640625" customWidth="1"/>
    <col min="64" max="65" width="10.94921875" customWidth="1"/>
    <col min="66" max="66" width="13.31640625" customWidth="1"/>
    <col min="67" max="67" width="10.94921875" customWidth="1"/>
    <col min="68" max="68" width="13.31640625" customWidth="1"/>
    <col min="69" max="71" width="10.94921875" customWidth="1"/>
    <col min="72" max="72" width="6.06640625" customWidth="1"/>
    <col min="73" max="74" width="10.94921875" customWidth="1"/>
    <col min="75" max="75" width="13.31640625" customWidth="1"/>
    <col min="76" max="76" width="10.94921875" customWidth="1"/>
    <col min="77" max="77" width="13.31640625" customWidth="1"/>
    <col min="78" max="80" width="10.94921875" customWidth="1"/>
    <col min="81" max="81" width="7.54296875" customWidth="1"/>
    <col min="82" max="83" width="10.94921875" customWidth="1"/>
    <col min="84" max="84" width="13.31640625" customWidth="1"/>
    <col min="85" max="85" width="10.94921875" customWidth="1"/>
    <col min="86" max="86" width="13.31640625" customWidth="1"/>
    <col min="87" max="89" width="10.94921875" customWidth="1"/>
    <col min="90" max="90" width="7.54296875" customWidth="1"/>
    <col min="91" max="92" width="10.94921875" customWidth="1"/>
    <col min="93" max="93" width="13.31640625" customWidth="1"/>
    <col min="94" max="94" width="10.94921875" customWidth="1"/>
    <col min="95" max="95" width="13.31640625" customWidth="1"/>
    <col min="96" max="98" width="10.94921875" customWidth="1"/>
    <col min="99" max="99" width="7.54296875" customWidth="1"/>
    <col min="100" max="101" width="10.94921875" customWidth="1"/>
    <col min="102" max="102" width="13.31640625" customWidth="1"/>
    <col min="103" max="107" width="10.94921875" customWidth="1"/>
    <col min="108" max="108" width="7.54296875" customWidth="1"/>
  </cols>
  <sheetData>
    <row r="1" spans="1:108" ht="18" customHeight="1" x14ac:dyDescent="0.2">
      <c r="A1" s="153" t="str">
        <f>اندراج!$F$2</f>
        <v>مردان</v>
      </c>
      <c r="B1" s="127"/>
      <c r="C1" s="127"/>
      <c r="D1" s="127"/>
      <c r="E1" s="128"/>
      <c r="F1" s="154" t="s">
        <v>8049</v>
      </c>
      <c r="G1" s="127"/>
      <c r="H1" s="127"/>
      <c r="I1" s="127"/>
      <c r="J1" s="127"/>
      <c r="K1" s="127"/>
      <c r="L1" s="128"/>
      <c r="M1" s="153" t="str">
        <f>اندراج!$F$2</f>
        <v>مردان</v>
      </c>
      <c r="N1" s="127"/>
      <c r="O1" s="127"/>
      <c r="P1" s="127"/>
      <c r="Q1" s="128"/>
      <c r="R1" s="154" t="s">
        <v>8049</v>
      </c>
      <c r="S1" s="127"/>
      <c r="T1" s="127"/>
      <c r="U1" s="127"/>
      <c r="V1" s="127"/>
      <c r="W1" s="127"/>
      <c r="X1" s="128"/>
      <c r="Y1" s="153" t="str">
        <f>اندراج!$F$2</f>
        <v>مردان</v>
      </c>
      <c r="Z1" s="127"/>
      <c r="AA1" s="127"/>
      <c r="AB1" s="127"/>
      <c r="AC1" s="128"/>
      <c r="AD1" s="154" t="s">
        <v>8049</v>
      </c>
      <c r="AE1" s="127"/>
      <c r="AF1" s="127"/>
      <c r="AG1" s="127"/>
      <c r="AH1" s="127"/>
      <c r="AI1" s="127"/>
      <c r="AJ1" s="128"/>
      <c r="AK1" s="153" t="str">
        <f>اندراج!$F$2</f>
        <v>مردان</v>
      </c>
      <c r="AL1" s="127"/>
      <c r="AM1" s="127"/>
      <c r="AN1" s="127"/>
      <c r="AO1" s="128"/>
      <c r="AP1" s="154" t="s">
        <v>8049</v>
      </c>
      <c r="AQ1" s="127"/>
      <c r="AR1" s="127"/>
      <c r="AS1" s="127"/>
      <c r="AT1" s="127"/>
      <c r="AU1" s="127"/>
      <c r="AV1" s="128"/>
      <c r="AW1" s="153" t="str">
        <f>اندراج!$F$2</f>
        <v>مردان</v>
      </c>
      <c r="AX1" s="127"/>
      <c r="AY1" s="127"/>
      <c r="AZ1" s="127"/>
      <c r="BA1" s="128"/>
      <c r="BB1" s="154" t="s">
        <v>8049</v>
      </c>
      <c r="BC1" s="127"/>
      <c r="BD1" s="127"/>
      <c r="BE1" s="127"/>
      <c r="BF1" s="127"/>
      <c r="BG1" s="127"/>
      <c r="BH1" s="128"/>
      <c r="BI1" s="153" t="str">
        <f>اندراج!$F$2</f>
        <v>مردان</v>
      </c>
      <c r="BJ1" s="127"/>
      <c r="BK1" s="127"/>
      <c r="BL1" s="127"/>
      <c r="BM1" s="128"/>
      <c r="BN1" s="154" t="s">
        <v>8049</v>
      </c>
      <c r="BO1" s="127"/>
      <c r="BP1" s="127"/>
      <c r="BQ1" s="127"/>
      <c r="BR1" s="127"/>
      <c r="BS1" s="127"/>
      <c r="BT1" s="128"/>
      <c r="BU1" s="153" t="str">
        <f>اندراج!$F$2</f>
        <v>مردان</v>
      </c>
      <c r="BV1" s="127"/>
      <c r="BW1" s="127"/>
      <c r="BX1" s="127"/>
      <c r="BY1" s="128"/>
      <c r="BZ1" s="154" t="s">
        <v>8049</v>
      </c>
      <c r="CA1" s="127"/>
      <c r="CB1" s="127"/>
      <c r="CC1" s="127"/>
      <c r="CD1" s="127"/>
      <c r="CE1" s="127"/>
      <c r="CF1" s="128"/>
      <c r="CG1" s="153" t="str">
        <f>اندراج!$F$2</f>
        <v>مردان</v>
      </c>
      <c r="CH1" s="127"/>
      <c r="CI1" s="127"/>
      <c r="CJ1" s="127"/>
      <c r="CK1" s="128"/>
      <c r="CL1" s="154" t="s">
        <v>8049</v>
      </c>
      <c r="CM1" s="127"/>
      <c r="CN1" s="127"/>
      <c r="CO1" s="127"/>
      <c r="CP1" s="127"/>
      <c r="CQ1" s="127"/>
      <c r="CR1" s="128"/>
      <c r="CS1" s="153" t="str">
        <f>اندراج!$F$2</f>
        <v>مردان</v>
      </c>
      <c r="CT1" s="127"/>
      <c r="CU1" s="127"/>
      <c r="CV1" s="127"/>
      <c r="CW1" s="128"/>
      <c r="CX1" s="154" t="s">
        <v>8049</v>
      </c>
      <c r="CY1" s="127"/>
      <c r="CZ1" s="127"/>
      <c r="DA1" s="127"/>
      <c r="DB1" s="127"/>
      <c r="DC1" s="127"/>
      <c r="DD1" s="128"/>
    </row>
    <row r="2" spans="1:108" ht="18" customHeight="1" x14ac:dyDescent="0.2">
      <c r="A2" s="129"/>
      <c r="B2" s="125"/>
      <c r="C2" s="125"/>
      <c r="D2" s="125"/>
      <c r="E2" s="130"/>
      <c r="F2" s="129"/>
      <c r="G2" s="125"/>
      <c r="H2" s="125"/>
      <c r="I2" s="125"/>
      <c r="J2" s="125"/>
      <c r="K2" s="125"/>
      <c r="L2" s="130"/>
      <c r="M2" s="129"/>
      <c r="N2" s="125"/>
      <c r="O2" s="125"/>
      <c r="P2" s="125"/>
      <c r="Q2" s="130"/>
      <c r="R2" s="129"/>
      <c r="S2" s="125"/>
      <c r="T2" s="125"/>
      <c r="U2" s="125"/>
      <c r="V2" s="125"/>
      <c r="W2" s="125"/>
      <c r="X2" s="130"/>
      <c r="Y2" s="129"/>
      <c r="Z2" s="125"/>
      <c r="AA2" s="125"/>
      <c r="AB2" s="125"/>
      <c r="AC2" s="130"/>
      <c r="AD2" s="129"/>
      <c r="AE2" s="125"/>
      <c r="AF2" s="125"/>
      <c r="AG2" s="125"/>
      <c r="AH2" s="125"/>
      <c r="AI2" s="125"/>
      <c r="AJ2" s="130"/>
      <c r="AK2" s="129"/>
      <c r="AL2" s="125"/>
      <c r="AM2" s="125"/>
      <c r="AN2" s="125"/>
      <c r="AO2" s="130"/>
      <c r="AP2" s="129"/>
      <c r="AQ2" s="125"/>
      <c r="AR2" s="125"/>
      <c r="AS2" s="125"/>
      <c r="AT2" s="125"/>
      <c r="AU2" s="125"/>
      <c r="AV2" s="130"/>
      <c r="AW2" s="129"/>
      <c r="AX2" s="125"/>
      <c r="AY2" s="125"/>
      <c r="AZ2" s="125"/>
      <c r="BA2" s="130"/>
      <c r="BB2" s="129"/>
      <c r="BC2" s="125"/>
      <c r="BD2" s="125"/>
      <c r="BE2" s="125"/>
      <c r="BF2" s="125"/>
      <c r="BG2" s="125"/>
      <c r="BH2" s="130"/>
      <c r="BI2" s="129"/>
      <c r="BJ2" s="125"/>
      <c r="BK2" s="125"/>
      <c r="BL2" s="125"/>
      <c r="BM2" s="130"/>
      <c r="BN2" s="129"/>
      <c r="BO2" s="125"/>
      <c r="BP2" s="125"/>
      <c r="BQ2" s="125"/>
      <c r="BR2" s="125"/>
      <c r="BS2" s="125"/>
      <c r="BT2" s="130"/>
      <c r="BU2" s="129"/>
      <c r="BV2" s="125"/>
      <c r="BW2" s="125"/>
      <c r="BX2" s="125"/>
      <c r="BY2" s="130"/>
      <c r="BZ2" s="129"/>
      <c r="CA2" s="125"/>
      <c r="CB2" s="125"/>
      <c r="CC2" s="125"/>
      <c r="CD2" s="125"/>
      <c r="CE2" s="125"/>
      <c r="CF2" s="130"/>
      <c r="CG2" s="129"/>
      <c r="CH2" s="125"/>
      <c r="CI2" s="125"/>
      <c r="CJ2" s="125"/>
      <c r="CK2" s="130"/>
      <c r="CL2" s="129"/>
      <c r="CM2" s="125"/>
      <c r="CN2" s="125"/>
      <c r="CO2" s="125"/>
      <c r="CP2" s="125"/>
      <c r="CQ2" s="125"/>
      <c r="CR2" s="130"/>
      <c r="CS2" s="129"/>
      <c r="CT2" s="125"/>
      <c r="CU2" s="125"/>
      <c r="CV2" s="125"/>
      <c r="CW2" s="130"/>
      <c r="CX2" s="129"/>
      <c r="CY2" s="125"/>
      <c r="CZ2" s="125"/>
      <c r="DA2" s="125"/>
      <c r="DB2" s="125"/>
      <c r="DC2" s="125"/>
      <c r="DD2" s="130"/>
    </row>
    <row r="3" spans="1:108" ht="18" customHeight="1" x14ac:dyDescent="0.2">
      <c r="A3" s="131"/>
      <c r="B3" s="132"/>
      <c r="C3" s="132"/>
      <c r="D3" s="132"/>
      <c r="E3" s="133"/>
      <c r="F3" s="131"/>
      <c r="G3" s="132"/>
      <c r="H3" s="132"/>
      <c r="I3" s="132"/>
      <c r="J3" s="132"/>
      <c r="K3" s="132"/>
      <c r="L3" s="133"/>
      <c r="M3" s="131"/>
      <c r="N3" s="132"/>
      <c r="O3" s="132"/>
      <c r="P3" s="132"/>
      <c r="Q3" s="133"/>
      <c r="R3" s="131"/>
      <c r="S3" s="132"/>
      <c r="T3" s="132"/>
      <c r="U3" s="132"/>
      <c r="V3" s="132"/>
      <c r="W3" s="132"/>
      <c r="X3" s="133"/>
      <c r="Y3" s="131"/>
      <c r="Z3" s="132"/>
      <c r="AA3" s="132"/>
      <c r="AB3" s="132"/>
      <c r="AC3" s="133"/>
      <c r="AD3" s="131"/>
      <c r="AE3" s="132"/>
      <c r="AF3" s="132"/>
      <c r="AG3" s="132"/>
      <c r="AH3" s="132"/>
      <c r="AI3" s="132"/>
      <c r="AJ3" s="133"/>
      <c r="AK3" s="131"/>
      <c r="AL3" s="132"/>
      <c r="AM3" s="132"/>
      <c r="AN3" s="132"/>
      <c r="AO3" s="133"/>
      <c r="AP3" s="131"/>
      <c r="AQ3" s="132"/>
      <c r="AR3" s="132"/>
      <c r="AS3" s="132"/>
      <c r="AT3" s="132"/>
      <c r="AU3" s="132"/>
      <c r="AV3" s="133"/>
      <c r="AW3" s="131"/>
      <c r="AX3" s="132"/>
      <c r="AY3" s="132"/>
      <c r="AZ3" s="132"/>
      <c r="BA3" s="133"/>
      <c r="BB3" s="131"/>
      <c r="BC3" s="132"/>
      <c r="BD3" s="132"/>
      <c r="BE3" s="132"/>
      <c r="BF3" s="132"/>
      <c r="BG3" s="132"/>
      <c r="BH3" s="133"/>
      <c r="BI3" s="131"/>
      <c r="BJ3" s="132"/>
      <c r="BK3" s="132"/>
      <c r="BL3" s="132"/>
      <c r="BM3" s="133"/>
      <c r="BN3" s="131"/>
      <c r="BO3" s="132"/>
      <c r="BP3" s="132"/>
      <c r="BQ3" s="132"/>
      <c r="BR3" s="132"/>
      <c r="BS3" s="132"/>
      <c r="BT3" s="133"/>
      <c r="BU3" s="131"/>
      <c r="BV3" s="132"/>
      <c r="BW3" s="132"/>
      <c r="BX3" s="132"/>
      <c r="BY3" s="133"/>
      <c r="BZ3" s="131"/>
      <c r="CA3" s="132"/>
      <c r="CB3" s="132"/>
      <c r="CC3" s="132"/>
      <c r="CD3" s="132"/>
      <c r="CE3" s="132"/>
      <c r="CF3" s="133"/>
      <c r="CG3" s="131"/>
      <c r="CH3" s="132"/>
      <c r="CI3" s="132"/>
      <c r="CJ3" s="132"/>
      <c r="CK3" s="133"/>
      <c r="CL3" s="131"/>
      <c r="CM3" s="132"/>
      <c r="CN3" s="132"/>
      <c r="CO3" s="132"/>
      <c r="CP3" s="132"/>
      <c r="CQ3" s="132"/>
      <c r="CR3" s="133"/>
      <c r="CS3" s="131"/>
      <c r="CT3" s="132"/>
      <c r="CU3" s="132"/>
      <c r="CV3" s="132"/>
      <c r="CW3" s="133"/>
      <c r="CX3" s="131"/>
      <c r="CY3" s="132"/>
      <c r="CZ3" s="132"/>
      <c r="DA3" s="132"/>
      <c r="DB3" s="132"/>
      <c r="DC3" s="132"/>
      <c r="DD3" s="133"/>
    </row>
    <row r="4" spans="1:108" ht="33" customHeight="1" x14ac:dyDescent="0.3">
      <c r="A4" s="51"/>
      <c r="B4" s="51"/>
      <c r="C4" s="51"/>
      <c r="D4" s="155" t="s">
        <v>8030</v>
      </c>
      <c r="E4" s="156"/>
      <c r="F4" s="51"/>
      <c r="G4" s="51"/>
      <c r="H4" s="51"/>
      <c r="I4" s="52"/>
      <c r="J4" s="51"/>
      <c r="K4" s="51"/>
      <c r="L4" s="51"/>
      <c r="M4" s="155" t="s">
        <v>8031</v>
      </c>
      <c r="N4" s="156"/>
      <c r="O4" s="51"/>
      <c r="P4" s="51"/>
      <c r="Q4" s="51"/>
      <c r="R4" s="52"/>
      <c r="S4" s="51"/>
      <c r="T4" s="51"/>
      <c r="U4" s="51"/>
      <c r="V4" s="155" t="s">
        <v>8032</v>
      </c>
      <c r="W4" s="156"/>
      <c r="X4" s="51"/>
      <c r="Y4" s="51"/>
      <c r="Z4" s="51"/>
      <c r="AA4" s="52"/>
      <c r="AB4" s="51"/>
      <c r="AC4" s="51"/>
      <c r="AD4" s="51"/>
      <c r="AE4" s="155" t="s">
        <v>8034</v>
      </c>
      <c r="AF4" s="156"/>
      <c r="AG4" s="51"/>
      <c r="AH4" s="51"/>
      <c r="AI4" s="51"/>
      <c r="AJ4" s="52"/>
      <c r="AK4" s="53"/>
      <c r="AL4" s="53"/>
      <c r="AM4" s="53"/>
      <c r="AN4" s="155" t="s">
        <v>8035</v>
      </c>
      <c r="AO4" s="156"/>
      <c r="AP4" s="53"/>
      <c r="AQ4" s="53"/>
      <c r="AR4" s="53"/>
      <c r="AS4" s="54"/>
      <c r="AT4" s="53"/>
      <c r="AU4" s="53"/>
      <c r="AV4" s="53"/>
      <c r="AW4" s="155" t="s">
        <v>8036</v>
      </c>
      <c r="AX4" s="156"/>
      <c r="AY4" s="53"/>
      <c r="AZ4" s="53"/>
      <c r="BA4" s="53"/>
      <c r="BB4" s="54"/>
      <c r="BC4" s="53"/>
      <c r="BD4" s="53"/>
      <c r="BE4" s="53"/>
      <c r="BF4" s="155" t="s">
        <v>8037</v>
      </c>
      <c r="BG4" s="156"/>
      <c r="BH4" s="53"/>
      <c r="BI4" s="53"/>
      <c r="BJ4" s="53"/>
      <c r="BK4" s="54"/>
      <c r="BL4" s="53"/>
      <c r="BM4" s="53"/>
      <c r="BN4" s="53"/>
      <c r="BO4" s="155" t="s">
        <v>8038</v>
      </c>
      <c r="BP4" s="156"/>
      <c r="BQ4" s="53"/>
      <c r="BR4" s="53"/>
      <c r="BS4" s="53"/>
      <c r="BT4" s="54"/>
      <c r="BU4" s="53"/>
      <c r="BV4" s="53"/>
      <c r="BW4" s="53"/>
      <c r="BX4" s="155" t="s">
        <v>8039</v>
      </c>
      <c r="BY4" s="156"/>
      <c r="BZ4" s="53"/>
      <c r="CA4" s="53"/>
      <c r="CB4" s="53"/>
      <c r="CC4" s="54"/>
      <c r="CD4" s="53"/>
      <c r="CE4" s="53"/>
      <c r="CF4" s="53"/>
      <c r="CG4" s="155" t="s">
        <v>8040</v>
      </c>
      <c r="CH4" s="156"/>
      <c r="CI4" s="53"/>
      <c r="CJ4" s="53"/>
      <c r="CK4" s="53"/>
      <c r="CL4" s="54"/>
      <c r="CM4" s="53"/>
      <c r="CN4" s="53"/>
      <c r="CO4" s="53"/>
      <c r="CP4" s="155" t="s">
        <v>8041</v>
      </c>
      <c r="CQ4" s="156"/>
      <c r="CR4" s="53"/>
      <c r="CS4" s="53"/>
      <c r="CT4" s="53"/>
      <c r="CU4" s="54"/>
      <c r="CV4" s="55"/>
      <c r="CW4" s="53"/>
      <c r="CX4" s="53"/>
      <c r="CY4" s="155" t="s">
        <v>8042</v>
      </c>
      <c r="CZ4" s="156"/>
      <c r="DA4" s="53"/>
      <c r="DB4" s="53"/>
      <c r="DC4" s="53"/>
      <c r="DD4" s="54"/>
    </row>
    <row r="5" spans="1:108" ht="33" customHeight="1" x14ac:dyDescent="0.2">
      <c r="A5" s="56" t="s">
        <v>8050</v>
      </c>
      <c r="B5" s="56" t="s">
        <v>8050</v>
      </c>
      <c r="C5" s="56" t="s">
        <v>8051</v>
      </c>
      <c r="D5" s="56" t="s">
        <v>8051</v>
      </c>
      <c r="E5" s="56" t="s">
        <v>8050</v>
      </c>
      <c r="F5" s="56" t="s">
        <v>8050</v>
      </c>
      <c r="G5" s="56" t="s">
        <v>8051</v>
      </c>
      <c r="H5" s="56" t="s">
        <v>8051</v>
      </c>
      <c r="I5" s="56" t="s">
        <v>8052</v>
      </c>
      <c r="J5" s="56" t="s">
        <v>8050</v>
      </c>
      <c r="K5" s="56" t="s">
        <v>8050</v>
      </c>
      <c r="L5" s="56" t="s">
        <v>8051</v>
      </c>
      <c r="M5" s="56" t="s">
        <v>8051</v>
      </c>
      <c r="N5" s="56" t="s">
        <v>8050</v>
      </c>
      <c r="O5" s="56" t="s">
        <v>8050</v>
      </c>
      <c r="P5" s="56" t="s">
        <v>8051</v>
      </c>
      <c r="Q5" s="56" t="s">
        <v>8051</v>
      </c>
      <c r="R5" s="56" t="s">
        <v>8052</v>
      </c>
      <c r="S5" s="56" t="s">
        <v>8050</v>
      </c>
      <c r="T5" s="56" t="s">
        <v>8050</v>
      </c>
      <c r="U5" s="56" t="s">
        <v>8051</v>
      </c>
      <c r="V5" s="56" t="s">
        <v>8051</v>
      </c>
      <c r="W5" s="56" t="s">
        <v>8050</v>
      </c>
      <c r="X5" s="56" t="s">
        <v>8050</v>
      </c>
      <c r="Y5" s="56" t="s">
        <v>8051</v>
      </c>
      <c r="Z5" s="56" t="s">
        <v>8051</v>
      </c>
      <c r="AA5" s="56" t="s">
        <v>8052</v>
      </c>
      <c r="AB5" s="56" t="s">
        <v>8050</v>
      </c>
      <c r="AC5" s="56" t="s">
        <v>8050</v>
      </c>
      <c r="AD5" s="56" t="s">
        <v>8051</v>
      </c>
      <c r="AE5" s="56" t="s">
        <v>8051</v>
      </c>
      <c r="AF5" s="56" t="s">
        <v>8050</v>
      </c>
      <c r="AG5" s="56" t="s">
        <v>8050</v>
      </c>
      <c r="AH5" s="56" t="s">
        <v>8051</v>
      </c>
      <c r="AI5" s="56" t="s">
        <v>8051</v>
      </c>
      <c r="AJ5" s="56" t="s">
        <v>8052</v>
      </c>
      <c r="AK5" s="56" t="s">
        <v>8050</v>
      </c>
      <c r="AL5" s="56" t="s">
        <v>8050</v>
      </c>
      <c r="AM5" s="56" t="s">
        <v>8051</v>
      </c>
      <c r="AN5" s="56" t="s">
        <v>8051</v>
      </c>
      <c r="AO5" s="56" t="s">
        <v>8050</v>
      </c>
      <c r="AP5" s="56" t="s">
        <v>8050</v>
      </c>
      <c r="AQ5" s="56" t="s">
        <v>8051</v>
      </c>
      <c r="AR5" s="56" t="s">
        <v>8051</v>
      </c>
      <c r="AS5" s="56" t="s">
        <v>8052</v>
      </c>
      <c r="AT5" s="56" t="s">
        <v>8050</v>
      </c>
      <c r="AU5" s="56" t="s">
        <v>8050</v>
      </c>
      <c r="AV5" s="56" t="s">
        <v>8051</v>
      </c>
      <c r="AW5" s="56" t="s">
        <v>8051</v>
      </c>
      <c r="AX5" s="56" t="s">
        <v>8050</v>
      </c>
      <c r="AY5" s="56" t="s">
        <v>8050</v>
      </c>
      <c r="AZ5" s="56" t="s">
        <v>8051</v>
      </c>
      <c r="BA5" s="56" t="s">
        <v>8051</v>
      </c>
      <c r="BB5" s="56" t="s">
        <v>8052</v>
      </c>
      <c r="BC5" s="56" t="s">
        <v>8050</v>
      </c>
      <c r="BD5" s="56" t="s">
        <v>8050</v>
      </c>
      <c r="BE5" s="56" t="s">
        <v>8051</v>
      </c>
      <c r="BF5" s="56" t="s">
        <v>8051</v>
      </c>
      <c r="BG5" s="56" t="s">
        <v>8050</v>
      </c>
      <c r="BH5" s="56" t="s">
        <v>8050</v>
      </c>
      <c r="BI5" s="56" t="s">
        <v>8051</v>
      </c>
      <c r="BJ5" s="56" t="s">
        <v>8051</v>
      </c>
      <c r="BK5" s="56" t="s">
        <v>8052</v>
      </c>
      <c r="BL5" s="56" t="s">
        <v>8050</v>
      </c>
      <c r="BM5" s="56" t="s">
        <v>8050</v>
      </c>
      <c r="BN5" s="56" t="s">
        <v>8051</v>
      </c>
      <c r="BO5" s="56" t="s">
        <v>8051</v>
      </c>
      <c r="BP5" s="56" t="s">
        <v>8050</v>
      </c>
      <c r="BQ5" s="56" t="s">
        <v>8050</v>
      </c>
      <c r="BR5" s="56" t="s">
        <v>8051</v>
      </c>
      <c r="BS5" s="56" t="s">
        <v>8051</v>
      </c>
      <c r="BT5" s="56" t="s">
        <v>8052</v>
      </c>
      <c r="BU5" s="56" t="s">
        <v>8050</v>
      </c>
      <c r="BV5" s="56" t="s">
        <v>8050</v>
      </c>
      <c r="BW5" s="56" t="s">
        <v>8051</v>
      </c>
      <c r="BX5" s="56" t="s">
        <v>8051</v>
      </c>
      <c r="BY5" s="56" t="s">
        <v>8050</v>
      </c>
      <c r="BZ5" s="56" t="s">
        <v>8050</v>
      </c>
      <c r="CA5" s="56" t="s">
        <v>8051</v>
      </c>
      <c r="CB5" s="56" t="s">
        <v>8051</v>
      </c>
      <c r="CC5" s="56" t="s">
        <v>8052</v>
      </c>
      <c r="CD5" s="56" t="s">
        <v>8050</v>
      </c>
      <c r="CE5" s="56" t="s">
        <v>8050</v>
      </c>
      <c r="CF5" s="56" t="s">
        <v>8051</v>
      </c>
      <c r="CG5" s="56" t="s">
        <v>8051</v>
      </c>
      <c r="CH5" s="56" t="s">
        <v>8050</v>
      </c>
      <c r="CI5" s="56" t="s">
        <v>8050</v>
      </c>
      <c r="CJ5" s="56" t="s">
        <v>8051</v>
      </c>
      <c r="CK5" s="56" t="s">
        <v>8051</v>
      </c>
      <c r="CL5" s="56" t="s">
        <v>8052</v>
      </c>
      <c r="CM5" s="56" t="s">
        <v>8050</v>
      </c>
      <c r="CN5" s="56" t="s">
        <v>8050</v>
      </c>
      <c r="CO5" s="56" t="s">
        <v>8051</v>
      </c>
      <c r="CP5" s="56" t="s">
        <v>8051</v>
      </c>
      <c r="CQ5" s="56" t="s">
        <v>8050</v>
      </c>
      <c r="CR5" s="56" t="s">
        <v>8050</v>
      </c>
      <c r="CS5" s="56" t="s">
        <v>8051</v>
      </c>
      <c r="CT5" s="56" t="s">
        <v>8051</v>
      </c>
      <c r="CU5" s="56" t="s">
        <v>8052</v>
      </c>
      <c r="CV5" s="56" t="s">
        <v>8050</v>
      </c>
      <c r="CW5" s="56" t="s">
        <v>8050</v>
      </c>
      <c r="CX5" s="56" t="s">
        <v>8051</v>
      </c>
      <c r="CY5" s="56" t="s">
        <v>8051</v>
      </c>
      <c r="CZ5" s="56" t="s">
        <v>8050</v>
      </c>
      <c r="DA5" s="56" t="s">
        <v>8050</v>
      </c>
      <c r="DB5" s="56" t="s">
        <v>8051</v>
      </c>
      <c r="DC5" s="56" t="s">
        <v>8051</v>
      </c>
      <c r="DD5" s="56" t="s">
        <v>8052</v>
      </c>
    </row>
    <row r="6" spans="1:108" ht="33" customHeight="1" x14ac:dyDescent="0.5">
      <c r="A6" s="57">
        <f>A!AF485</f>
        <v>0</v>
      </c>
      <c r="B6" s="57">
        <f>A!AK485</f>
        <v>0</v>
      </c>
      <c r="C6" s="57">
        <f>A!AX485</f>
        <v>0.46008142611423319</v>
      </c>
      <c r="D6" s="57">
        <f>A!BA485</f>
        <v>0</v>
      </c>
      <c r="E6" s="57">
        <f>A!BN485</f>
        <v>0</v>
      </c>
      <c r="F6" s="57">
        <f>A!BQ485</f>
        <v>0</v>
      </c>
      <c r="G6" s="57">
        <f>A!CD485</f>
        <v>0</v>
      </c>
      <c r="H6" s="57">
        <f>A!CG485</f>
        <v>0</v>
      </c>
      <c r="I6" s="58">
        <f>A!CI485</f>
        <v>1</v>
      </c>
      <c r="J6" s="57">
        <f>A!AF443</f>
        <v>0</v>
      </c>
      <c r="K6" s="57">
        <f>A!AK443</f>
        <v>0</v>
      </c>
      <c r="L6" s="57">
        <f>A!AX443</f>
        <v>0.46152719310614604</v>
      </c>
      <c r="M6" s="57">
        <f>A!BA443</f>
        <v>0</v>
      </c>
      <c r="N6" s="57">
        <f>A!BN443</f>
        <v>0</v>
      </c>
      <c r="O6" s="57">
        <f>A!BQ443</f>
        <v>0</v>
      </c>
      <c r="P6" s="57">
        <f>A!CD443</f>
        <v>0</v>
      </c>
      <c r="Q6" s="57">
        <f>A!CG443</f>
        <v>0</v>
      </c>
      <c r="R6" s="58">
        <f>A!CI443</f>
        <v>1</v>
      </c>
      <c r="S6" s="57">
        <f>A!AF400</f>
        <v>0</v>
      </c>
      <c r="T6" s="57">
        <f>A!AK400</f>
        <v>0</v>
      </c>
      <c r="U6" s="57">
        <f>A!AX400</f>
        <v>0.4731615445582113</v>
      </c>
      <c r="V6" s="57">
        <f>A!BA400</f>
        <v>0</v>
      </c>
      <c r="W6" s="57">
        <f>A!BN400</f>
        <v>0.68845105111413896</v>
      </c>
      <c r="X6" s="57">
        <f>A!BQ400</f>
        <v>0</v>
      </c>
      <c r="Y6" s="57">
        <f>A!CD400</f>
        <v>0</v>
      </c>
      <c r="Z6" s="57">
        <f>A!CG400</f>
        <v>0</v>
      </c>
      <c r="AA6" s="58">
        <f>A!CI400</f>
        <v>1</v>
      </c>
      <c r="AB6" s="57">
        <f>A!AF358</f>
        <v>0</v>
      </c>
      <c r="AC6" s="57">
        <f>A!AK358</f>
        <v>0</v>
      </c>
      <c r="AD6" s="57">
        <f>A!AX358</f>
        <v>0.48779410932226641</v>
      </c>
      <c r="AE6" s="57">
        <f>A!BA358</f>
        <v>0</v>
      </c>
      <c r="AF6" s="57">
        <f>A!BN358</f>
        <v>0.65359689875379001</v>
      </c>
      <c r="AG6" s="57">
        <f>A!BQ358</f>
        <v>0</v>
      </c>
      <c r="AH6" s="57">
        <f>A!CD358</f>
        <v>0</v>
      </c>
      <c r="AI6" s="57">
        <f>A!CG358</f>
        <v>0</v>
      </c>
      <c r="AJ6" s="58">
        <f>A!CI358</f>
        <v>1</v>
      </c>
      <c r="AK6" s="59">
        <f>A!AF315</f>
        <v>0</v>
      </c>
      <c r="AL6" s="59">
        <f>A!AK315</f>
        <v>0.25735222500303245</v>
      </c>
      <c r="AM6" s="59">
        <f>A!AX315</f>
        <v>0.49891508525595318</v>
      </c>
      <c r="AN6" s="59">
        <f>A!BA315</f>
        <v>0</v>
      </c>
      <c r="AO6" s="59">
        <f>A!BN315</f>
        <v>0.618523323666058</v>
      </c>
      <c r="AP6" s="59">
        <f>A!BQ315</f>
        <v>0</v>
      </c>
      <c r="AQ6" s="59">
        <f>A!CD315</f>
        <v>0</v>
      </c>
      <c r="AR6" s="59">
        <f>A!CG315</f>
        <v>0</v>
      </c>
      <c r="AS6" s="58">
        <f>A!CI315</f>
        <v>1</v>
      </c>
      <c r="AT6" s="59">
        <f>A!AF272</f>
        <v>0</v>
      </c>
      <c r="AU6" s="59">
        <f>A!AK272</f>
        <v>0.28026334834411376</v>
      </c>
      <c r="AV6" s="59">
        <f>A!AX272</f>
        <v>0.50101888698573427</v>
      </c>
      <c r="AW6" s="59">
        <f>A!BA272</f>
        <v>0</v>
      </c>
      <c r="AX6" s="59">
        <f>A!BN272</f>
        <v>0.59219553365831035</v>
      </c>
      <c r="AY6" s="59">
        <f>A!BQ272</f>
        <v>0</v>
      </c>
      <c r="AZ6" s="59">
        <f>A!CD272</f>
        <v>0</v>
      </c>
      <c r="BA6" s="59">
        <f>A!CG272</f>
        <v>0</v>
      </c>
      <c r="BB6" s="58">
        <f>A!CI272</f>
        <v>1</v>
      </c>
      <c r="BC6" s="59">
        <f>A!AF230</f>
        <v>0</v>
      </c>
      <c r="BD6" s="59">
        <f>A!AK230</f>
        <v>0.27115212765091018</v>
      </c>
      <c r="BE6" s="59">
        <f>A!AX230</f>
        <v>0.49607800145490971</v>
      </c>
      <c r="BF6" s="59">
        <f>A!BA230</f>
        <v>0</v>
      </c>
      <c r="BG6" s="59">
        <f>A!BN230</f>
        <v>0.59289008768484697</v>
      </c>
      <c r="BH6" s="59">
        <f>A!BQ230</f>
        <v>0</v>
      </c>
      <c r="BI6" s="59">
        <f>A!CD230</f>
        <v>0</v>
      </c>
      <c r="BJ6" s="59">
        <f>A!CG230</f>
        <v>0</v>
      </c>
      <c r="BK6" s="58">
        <f>A!CI230</f>
        <v>1</v>
      </c>
      <c r="BL6" s="59">
        <f>A!AF187</f>
        <v>0</v>
      </c>
      <c r="BM6" s="59">
        <f>A!AK187</f>
        <v>0.23929409397537613</v>
      </c>
      <c r="BN6" s="59">
        <f>A!AX187</f>
        <v>0.49055844031922868</v>
      </c>
      <c r="BO6" s="59">
        <f>A!BA187</f>
        <v>0</v>
      </c>
      <c r="BP6" s="59">
        <f>A!BN187</f>
        <v>0.6236647880270475</v>
      </c>
      <c r="BQ6" s="59">
        <f>A!BQ187</f>
        <v>0</v>
      </c>
      <c r="BR6" s="59">
        <f>A!CD187</f>
        <v>0</v>
      </c>
      <c r="BS6" s="59">
        <f>A!CG187</f>
        <v>0</v>
      </c>
      <c r="BT6" s="58">
        <f>A!CI187</f>
        <v>1</v>
      </c>
      <c r="BU6" s="59">
        <f>A!AF145</f>
        <v>0</v>
      </c>
      <c r="BV6" s="59">
        <f>A!AK145</f>
        <v>0</v>
      </c>
      <c r="BW6" s="59">
        <f>A!AX145</f>
        <v>0.48822472881791995</v>
      </c>
      <c r="BX6" s="59">
        <f>A!BA145</f>
        <v>0</v>
      </c>
      <c r="BY6" s="59">
        <f>A!BN145</f>
        <v>0.6690152371103073</v>
      </c>
      <c r="BZ6" s="59">
        <f>A!BQ145</f>
        <v>0</v>
      </c>
      <c r="CA6" s="59">
        <f>A!CD145</f>
        <v>0</v>
      </c>
      <c r="CB6" s="59">
        <f>A!CG145</f>
        <v>0</v>
      </c>
      <c r="CC6" s="58">
        <f>A!CI145</f>
        <v>1</v>
      </c>
      <c r="CD6" s="59">
        <f>A!AF102</f>
        <v>0</v>
      </c>
      <c r="CE6" s="59">
        <f>A!AK102</f>
        <v>0</v>
      </c>
      <c r="CF6" s="59">
        <f>A!AX102</f>
        <v>0.48621081560700863</v>
      </c>
      <c r="CG6" s="59">
        <f>A!BA102</f>
        <v>0</v>
      </c>
      <c r="CH6" s="59">
        <f>A!BN102</f>
        <v>0.71927751766618309</v>
      </c>
      <c r="CI6" s="59">
        <f>A!BQ102</f>
        <v>0</v>
      </c>
      <c r="CJ6" s="59">
        <f>A!CD102</f>
        <v>0</v>
      </c>
      <c r="CK6" s="59">
        <f>A!CG102</f>
        <v>0</v>
      </c>
      <c r="CL6" s="58">
        <f>A!CI102</f>
        <v>1</v>
      </c>
      <c r="CM6" s="59">
        <f>A!AF58</f>
        <v>0</v>
      </c>
      <c r="CN6" s="59">
        <f>A!AK58</f>
        <v>0</v>
      </c>
      <c r="CO6" s="59">
        <f>A!AX58</f>
        <v>0.48057272535796969</v>
      </c>
      <c r="CP6" s="59">
        <f>A!BA58</f>
        <v>0</v>
      </c>
      <c r="CQ6" s="59">
        <f>A!BN58</f>
        <v>0</v>
      </c>
      <c r="CR6" s="59">
        <f>A!BQ58</f>
        <v>0</v>
      </c>
      <c r="CS6" s="59">
        <f>A!CD58</f>
        <v>0</v>
      </c>
      <c r="CT6" s="59">
        <f>A!CG58</f>
        <v>0</v>
      </c>
      <c r="CU6" s="58">
        <f>A!CI58</f>
        <v>1</v>
      </c>
      <c r="CV6" s="59" t="s">
        <v>8053</v>
      </c>
      <c r="CW6" s="59" t="s">
        <v>8053</v>
      </c>
      <c r="CX6" s="59">
        <f>A!AX15</f>
        <v>0.46922652448941043</v>
      </c>
      <c r="CY6" s="59">
        <f>A!BA15</f>
        <v>0</v>
      </c>
      <c r="CZ6" s="59">
        <f>A!BN15</f>
        <v>0</v>
      </c>
      <c r="DA6" s="59">
        <f>A!BQ15</f>
        <v>0</v>
      </c>
      <c r="DB6" s="59">
        <f>A!CD15</f>
        <v>0</v>
      </c>
      <c r="DC6" s="59">
        <f>A!CG15</f>
        <v>0</v>
      </c>
      <c r="DD6" s="58">
        <f>A!CI15</f>
        <v>1</v>
      </c>
    </row>
    <row r="7" spans="1:108" ht="33" customHeight="1" x14ac:dyDescent="0.5">
      <c r="A7" s="57">
        <f>A!AF487</f>
        <v>0</v>
      </c>
      <c r="B7" s="57">
        <f>A!AK487</f>
        <v>0</v>
      </c>
      <c r="C7" s="57">
        <f>A!AX487</f>
        <v>0.46040410524444203</v>
      </c>
      <c r="D7" s="57">
        <f>A!BA487</f>
        <v>0</v>
      </c>
      <c r="E7" s="57">
        <f>A!BN487</f>
        <v>0</v>
      </c>
      <c r="F7" s="57">
        <f>A!BQ487</f>
        <v>0</v>
      </c>
      <c r="G7" s="57">
        <f>A!CD487</f>
        <v>0</v>
      </c>
      <c r="H7" s="57">
        <f>A!CG487</f>
        <v>0</v>
      </c>
      <c r="I7" s="58">
        <f>A!CI487</f>
        <v>3</v>
      </c>
      <c r="J7" s="57">
        <f>A!AF445</f>
        <v>0</v>
      </c>
      <c r="K7" s="57">
        <f>A!AK445</f>
        <v>0</v>
      </c>
      <c r="L7" s="57">
        <f>A!AX445</f>
        <v>0.4610926818862679</v>
      </c>
      <c r="M7" s="57">
        <f>A!BA445</f>
        <v>0</v>
      </c>
      <c r="N7" s="57">
        <f>A!BN445</f>
        <v>0</v>
      </c>
      <c r="O7" s="57">
        <f>A!BQ445</f>
        <v>0</v>
      </c>
      <c r="P7" s="57">
        <f>A!CD445</f>
        <v>0</v>
      </c>
      <c r="Q7" s="57">
        <f>A!CG445</f>
        <v>0</v>
      </c>
      <c r="R7" s="58">
        <f>A!CI445</f>
        <v>3</v>
      </c>
      <c r="S7" s="57">
        <f>A!AF402</f>
        <v>0</v>
      </c>
      <c r="T7" s="57">
        <f>A!AK402</f>
        <v>0</v>
      </c>
      <c r="U7" s="57">
        <f>A!AX402</f>
        <v>0.4722031262194763</v>
      </c>
      <c r="V7" s="57">
        <f>A!BA402</f>
        <v>0</v>
      </c>
      <c r="W7" s="57">
        <f>A!BN402</f>
        <v>0.69082380388825992</v>
      </c>
      <c r="X7" s="57">
        <f>A!BQ402</f>
        <v>0</v>
      </c>
      <c r="Y7" s="57">
        <f>A!CD402</f>
        <v>0</v>
      </c>
      <c r="Z7" s="57">
        <f>A!CG402</f>
        <v>0</v>
      </c>
      <c r="AA7" s="58">
        <f>A!CI402</f>
        <v>3</v>
      </c>
      <c r="AB7" s="57">
        <f>A!AF360</f>
        <v>0</v>
      </c>
      <c r="AC7" s="57">
        <f>A!AK360</f>
        <v>0</v>
      </c>
      <c r="AD7" s="57">
        <f>A!AX360</f>
        <v>0.48685594699950058</v>
      </c>
      <c r="AE7" s="57">
        <f>A!BA360</f>
        <v>0</v>
      </c>
      <c r="AF7" s="57">
        <f>A!BN360</f>
        <v>0.65588801931149654</v>
      </c>
      <c r="AG7" s="57">
        <f>A!BQ360</f>
        <v>0</v>
      </c>
      <c r="AH7" s="57">
        <f>A!CD360</f>
        <v>0</v>
      </c>
      <c r="AI7" s="57">
        <f>A!CG360</f>
        <v>0</v>
      </c>
      <c r="AJ7" s="58">
        <f>A!CI360</f>
        <v>3</v>
      </c>
      <c r="AK7" s="59">
        <f>A!AF317</f>
        <v>0</v>
      </c>
      <c r="AL7" s="59">
        <f>A!AK317</f>
        <v>0.25495258233890539</v>
      </c>
      <c r="AM7" s="59">
        <f>A!AX317</f>
        <v>0.49842240242013292</v>
      </c>
      <c r="AN7" s="59">
        <f>A!BA317</f>
        <v>0</v>
      </c>
      <c r="AO7" s="59">
        <f>A!BN317</f>
        <v>0.62067296633018498</v>
      </c>
      <c r="AP7" s="59">
        <f>A!BQ317</f>
        <v>0</v>
      </c>
      <c r="AQ7" s="59">
        <f>A!CD317</f>
        <v>0</v>
      </c>
      <c r="AR7" s="59">
        <f>A!CG317</f>
        <v>0</v>
      </c>
      <c r="AS7" s="58">
        <f>A!CI317</f>
        <v>3</v>
      </c>
      <c r="AT7" s="59">
        <f>A!AF274</f>
        <v>0</v>
      </c>
      <c r="AU7" s="59">
        <f>A!AK274</f>
        <v>0.27976640404305092</v>
      </c>
      <c r="AV7" s="59">
        <f>A!AX274</f>
        <v>0.5011936965684517</v>
      </c>
      <c r="AW7" s="59">
        <f>A!BA274</f>
        <v>0</v>
      </c>
      <c r="AX7" s="59">
        <f>A!BN274</f>
        <v>0.59327581129270623</v>
      </c>
      <c r="AY7" s="59">
        <f>A!BQ274</f>
        <v>0</v>
      </c>
      <c r="AZ7" s="59">
        <f>A!CD274</f>
        <v>0</v>
      </c>
      <c r="BA7" s="59">
        <f>A!CG274</f>
        <v>0</v>
      </c>
      <c r="BB7" s="58">
        <f>A!CI274</f>
        <v>3</v>
      </c>
      <c r="BC7" s="59">
        <f>A!AF232</f>
        <v>0</v>
      </c>
      <c r="BD7" s="59">
        <f>A!AK232</f>
        <v>0.27267157233384176</v>
      </c>
      <c r="BE7" s="59">
        <f>A!AX232</f>
        <v>0.49651903989893037</v>
      </c>
      <c r="BF7" s="59">
        <f>A!BA232</f>
        <v>0</v>
      </c>
      <c r="BG7" s="59">
        <f>A!BN232</f>
        <v>0.59187064300191539</v>
      </c>
      <c r="BH7" s="59">
        <f>A!BQ232</f>
        <v>0</v>
      </c>
      <c r="BI7" s="59">
        <f>A!CD232</f>
        <v>0</v>
      </c>
      <c r="BJ7" s="59">
        <f>A!CG232</f>
        <v>0</v>
      </c>
      <c r="BK7" s="58">
        <f>A!CI232</f>
        <v>3</v>
      </c>
      <c r="BL7" s="59">
        <f>A!AF189</f>
        <v>0</v>
      </c>
      <c r="BM7" s="59">
        <f>A!AK189</f>
        <v>0.24162143130932892</v>
      </c>
      <c r="BN7" s="59">
        <f>A!AX189</f>
        <v>0.49080463925456591</v>
      </c>
      <c r="BO7" s="59">
        <f>A!BA189</f>
        <v>0</v>
      </c>
      <c r="BP7" s="59">
        <f>A!BN189</f>
        <v>0.62100411735976158</v>
      </c>
      <c r="BQ7" s="59">
        <f>A!BQ189</f>
        <v>0</v>
      </c>
      <c r="BR7" s="59">
        <f>A!CD189</f>
        <v>0</v>
      </c>
      <c r="BS7" s="59">
        <f>A!CG189</f>
        <v>0</v>
      </c>
      <c r="BT7" s="58">
        <f>A!CI189</f>
        <v>3</v>
      </c>
      <c r="BU7" s="59">
        <f>A!AF147</f>
        <v>0</v>
      </c>
      <c r="BV7" s="59">
        <f>A!AK147</f>
        <v>0</v>
      </c>
      <c r="BW7" s="59">
        <f>A!AX147</f>
        <v>0.48830676507432641</v>
      </c>
      <c r="BX7" s="59">
        <f>A!BA147</f>
        <v>0</v>
      </c>
      <c r="BY7" s="59">
        <f>A!BN147</f>
        <v>0.66576667211894758</v>
      </c>
      <c r="BZ7" s="59">
        <f>A!BQ147</f>
        <v>0</v>
      </c>
      <c r="CA7" s="59">
        <f>A!CD147</f>
        <v>0</v>
      </c>
      <c r="CB7" s="59">
        <f>A!CG147</f>
        <v>0</v>
      </c>
      <c r="CC7" s="58">
        <f>A!CI147</f>
        <v>3</v>
      </c>
      <c r="CD7" s="59">
        <f>A!AF104</f>
        <v>0</v>
      </c>
      <c r="CE7" s="59">
        <f>A!AK104</f>
        <v>0</v>
      </c>
      <c r="CF7" s="59">
        <f>A!AX104</f>
        <v>0.48641965154664285</v>
      </c>
      <c r="CG7" s="59">
        <f>A!BA104</f>
        <v>0</v>
      </c>
      <c r="CH7" s="59">
        <f>A!BN104</f>
        <v>0.71612587725025112</v>
      </c>
      <c r="CI7" s="59">
        <f>A!BQ104</f>
        <v>0</v>
      </c>
      <c r="CJ7" s="59">
        <f>A!CD104</f>
        <v>0</v>
      </c>
      <c r="CK7" s="59">
        <f>A!CG104</f>
        <v>0</v>
      </c>
      <c r="CL7" s="58">
        <f>A!CI104</f>
        <v>3</v>
      </c>
      <c r="CM7" s="59">
        <f>A!AF60</f>
        <v>0</v>
      </c>
      <c r="CN7" s="59">
        <f>A!AK60</f>
        <v>0</v>
      </c>
      <c r="CO7" s="59">
        <f>A!AX60</f>
        <v>0.48114787278755161</v>
      </c>
      <c r="CP7" s="59">
        <f>A!BA60</f>
        <v>0</v>
      </c>
      <c r="CQ7" s="59">
        <f>A!BN60</f>
        <v>0</v>
      </c>
      <c r="CR7" s="59">
        <f>A!BQ60</f>
        <v>0</v>
      </c>
      <c r="CS7" s="59">
        <f>A!CD60</f>
        <v>0</v>
      </c>
      <c r="CT7" s="59">
        <f>A!CG60</f>
        <v>0</v>
      </c>
      <c r="CU7" s="58">
        <f>A!CI60</f>
        <v>3</v>
      </c>
      <c r="CV7" s="59" t="s">
        <v>8053</v>
      </c>
      <c r="CW7" s="59" t="s">
        <v>8053</v>
      </c>
      <c r="CX7" s="59">
        <f>A!AX17</f>
        <v>0.47003198272681718</v>
      </c>
      <c r="CY7" s="59">
        <f>A!BA17</f>
        <v>0</v>
      </c>
      <c r="CZ7" s="59">
        <f>A!BN17</f>
        <v>0</v>
      </c>
      <c r="DA7" s="59">
        <f>A!BQ17</f>
        <v>0</v>
      </c>
      <c r="DB7" s="59">
        <f>A!CD17</f>
        <v>0</v>
      </c>
      <c r="DC7" s="59">
        <f>A!CG17</f>
        <v>0</v>
      </c>
      <c r="DD7" s="58">
        <f>A!CI17</f>
        <v>3</v>
      </c>
    </row>
    <row r="8" spans="1:108" ht="33" customHeight="1" x14ac:dyDescent="0.5">
      <c r="A8" s="57">
        <f>A!AF489</f>
        <v>0</v>
      </c>
      <c r="B8" s="57">
        <f>A!AK489</f>
        <v>0</v>
      </c>
      <c r="C8" s="57">
        <f>A!AX489</f>
        <v>0.46074705078735329</v>
      </c>
      <c r="D8" s="57">
        <f>A!BA489</f>
        <v>0</v>
      </c>
      <c r="E8" s="57">
        <f>A!BN489</f>
        <v>0</v>
      </c>
      <c r="F8" s="57">
        <f>A!BQ489</f>
        <v>0</v>
      </c>
      <c r="G8" s="57">
        <f>A!CD489</f>
        <v>0</v>
      </c>
      <c r="H8" s="57">
        <f>A!CG489</f>
        <v>0</v>
      </c>
      <c r="I8" s="58">
        <f>A!CI489</f>
        <v>5</v>
      </c>
      <c r="J8" s="59">
        <f>A!AF447</f>
        <v>0</v>
      </c>
      <c r="K8" s="59">
        <f>A!AK447</f>
        <v>0</v>
      </c>
      <c r="L8" s="59">
        <f>A!AX447</f>
        <v>0.46066665436112392</v>
      </c>
      <c r="M8" s="59">
        <f>A!BA447</f>
        <v>0</v>
      </c>
      <c r="N8" s="59">
        <f>A!BN447</f>
        <v>0</v>
      </c>
      <c r="O8" s="59">
        <f>A!BQ447</f>
        <v>0</v>
      </c>
      <c r="P8" s="59">
        <f>A!CD447</f>
        <v>0</v>
      </c>
      <c r="Q8" s="59">
        <f>A!CG447</f>
        <v>0</v>
      </c>
      <c r="R8" s="58">
        <f>A!CI447</f>
        <v>5</v>
      </c>
      <c r="S8" s="59">
        <f>A!AF404</f>
        <v>0</v>
      </c>
      <c r="T8" s="59">
        <f>A!AK404</f>
        <v>0</v>
      </c>
      <c r="U8" s="59">
        <f>A!AX404</f>
        <v>0.4712873225989051</v>
      </c>
      <c r="V8" s="59">
        <f>A!BA404</f>
        <v>0</v>
      </c>
      <c r="W8" s="59">
        <f>A!BN404</f>
        <v>0.69323746620091276</v>
      </c>
      <c r="X8" s="59">
        <f>A!BQ404</f>
        <v>0</v>
      </c>
      <c r="Y8" s="59">
        <f>A!CD404</f>
        <v>0</v>
      </c>
      <c r="Z8" s="59">
        <f>A!CG404</f>
        <v>0</v>
      </c>
      <c r="AA8" s="58">
        <f>A!CI404</f>
        <v>5</v>
      </c>
      <c r="AB8" s="57">
        <f>A!AF362</f>
        <v>0</v>
      </c>
      <c r="AC8" s="57">
        <f>A!AK362</f>
        <v>0</v>
      </c>
      <c r="AD8" s="57">
        <f>A!AX362</f>
        <v>0.48591484157264947</v>
      </c>
      <c r="AE8" s="57">
        <f>A!BA362</f>
        <v>0</v>
      </c>
      <c r="AF8" s="57">
        <f>A!BN362</f>
        <v>0.65818802760281603</v>
      </c>
      <c r="AG8" s="57">
        <f>A!BQ362</f>
        <v>0</v>
      </c>
      <c r="AH8" s="57">
        <f>A!CD362</f>
        <v>0</v>
      </c>
      <c r="AI8" s="57">
        <f>A!CG362</f>
        <v>0</v>
      </c>
      <c r="AJ8" s="58">
        <f>A!CI362</f>
        <v>5</v>
      </c>
      <c r="AK8" s="59">
        <f>A!AF319</f>
        <v>0</v>
      </c>
      <c r="AL8" s="59">
        <f>A!AK319</f>
        <v>0.25249803525205167</v>
      </c>
      <c r="AM8" s="59">
        <f>A!AX319</f>
        <v>0.49791845753312947</v>
      </c>
      <c r="AN8" s="59">
        <f>A!BA319</f>
        <v>0</v>
      </c>
      <c r="AO8" s="59">
        <f>A!BN319</f>
        <v>0.62287751341703868</v>
      </c>
      <c r="AP8" s="59">
        <f>A!BQ319</f>
        <v>0</v>
      </c>
      <c r="AQ8" s="59">
        <f>A!CD319</f>
        <v>0</v>
      </c>
      <c r="AR8" s="59">
        <f>A!CG319</f>
        <v>0</v>
      </c>
      <c r="AS8" s="58">
        <f>A!CI319</f>
        <v>5</v>
      </c>
      <c r="AT8" s="59">
        <f>A!AF276</f>
        <v>0</v>
      </c>
      <c r="AU8" s="59">
        <f>A!AK276</f>
        <v>0.27908908832547802</v>
      </c>
      <c r="AV8" s="59">
        <f>A!AX276</f>
        <v>0.50130580480063125</v>
      </c>
      <c r="AW8" s="59">
        <f>A!BA276</f>
        <v>0</v>
      </c>
      <c r="AX8" s="59">
        <f>A!BN276</f>
        <v>0.59445312701027919</v>
      </c>
      <c r="AY8" s="59">
        <f>A!BQ276</f>
        <v>0</v>
      </c>
      <c r="AZ8" s="59">
        <f>A!CD276</f>
        <v>0</v>
      </c>
      <c r="BA8" s="59">
        <f>A!CG276</f>
        <v>0</v>
      </c>
      <c r="BB8" s="58">
        <f>A!CI276</f>
        <v>5</v>
      </c>
      <c r="BC8" s="59">
        <f>A!AF234</f>
        <v>0</v>
      </c>
      <c r="BD8" s="59">
        <f>A!AK234</f>
        <v>0.2740700402523561</v>
      </c>
      <c r="BE8" s="59">
        <f>A!AX234</f>
        <v>0.49694105601365224</v>
      </c>
      <c r="BF8" s="59">
        <f>A!BA234</f>
        <v>0</v>
      </c>
      <c r="BG8" s="59">
        <f>A!BN234</f>
        <v>0.59097217508340105</v>
      </c>
      <c r="BH8" s="59">
        <f>A!BQ234</f>
        <v>0</v>
      </c>
      <c r="BI8" s="59">
        <f>A!CD234</f>
        <v>0</v>
      </c>
      <c r="BJ8" s="59">
        <f>A!CG234</f>
        <v>0</v>
      </c>
      <c r="BK8" s="58">
        <f>A!CI234</f>
        <v>5</v>
      </c>
      <c r="BL8" s="59">
        <f>A!AF191</f>
        <v>0</v>
      </c>
      <c r="BM8" s="59">
        <f>A!AK191</f>
        <v>0.24393966419720711</v>
      </c>
      <c r="BN8" s="59">
        <f>A!AX191</f>
        <v>0.49108167809286102</v>
      </c>
      <c r="BO8" s="59">
        <f>A!BA191</f>
        <v>0</v>
      </c>
      <c r="BP8" s="59">
        <f>A!BN191</f>
        <v>0.61843588447188347</v>
      </c>
      <c r="BQ8" s="59">
        <f>A!BQ191</f>
        <v>0</v>
      </c>
      <c r="BR8" s="59">
        <f>A!CD191</f>
        <v>0</v>
      </c>
      <c r="BS8" s="59">
        <f>A!CG191</f>
        <v>0</v>
      </c>
      <c r="BT8" s="58">
        <f>A!CI191</f>
        <v>5</v>
      </c>
      <c r="BU8" s="59">
        <f>A!AF149</f>
        <v>0</v>
      </c>
      <c r="BV8" s="59">
        <f>A!AK149</f>
        <v>0</v>
      </c>
      <c r="BW8" s="59">
        <f>A!AX149</f>
        <v>0.48838620448419484</v>
      </c>
      <c r="BX8" s="59">
        <f>A!BA149</f>
        <v>0</v>
      </c>
      <c r="BY8" s="59">
        <f>A!BN149</f>
        <v>0.66252673183079713</v>
      </c>
      <c r="BZ8" s="59">
        <f>A!BQ149</f>
        <v>0</v>
      </c>
      <c r="CA8" s="59">
        <f>A!CD149</f>
        <v>0</v>
      </c>
      <c r="CB8" s="59">
        <f>A!CG149</f>
        <v>0</v>
      </c>
      <c r="CC8" s="58">
        <f>A!CI149</f>
        <v>5</v>
      </c>
      <c r="CD8" s="59">
        <f>A!AF106</f>
        <v>0</v>
      </c>
      <c r="CE8" s="59">
        <f>A!AK106</f>
        <v>0</v>
      </c>
      <c r="CF8" s="59">
        <f>A!AX106</f>
        <v>0.48663079172622892</v>
      </c>
      <c r="CG8" s="59">
        <f>A!BA106</f>
        <v>0</v>
      </c>
      <c r="CH8" s="59">
        <f>A!BN106</f>
        <v>0.71296881168759396</v>
      </c>
      <c r="CI8" s="59">
        <f>A!BQ106</f>
        <v>0</v>
      </c>
      <c r="CJ8" s="59">
        <f>A!CD106</f>
        <v>0</v>
      </c>
      <c r="CK8" s="59">
        <f>A!CG106</f>
        <v>0</v>
      </c>
      <c r="CL8" s="58">
        <f>A!CI106</f>
        <v>5</v>
      </c>
      <c r="CM8" s="59">
        <f>A!AF62</f>
        <v>0</v>
      </c>
      <c r="CN8" s="59">
        <f>A!AK62</f>
        <v>0</v>
      </c>
      <c r="CO8" s="59">
        <f>A!AX61</f>
        <v>0.48139843127262716</v>
      </c>
      <c r="CP8" s="59">
        <f>A!BA62</f>
        <v>0</v>
      </c>
      <c r="CQ8" s="59">
        <f>A!BN62</f>
        <v>0</v>
      </c>
      <c r="CR8" s="59">
        <f>A!BQ62</f>
        <v>0</v>
      </c>
      <c r="CS8" s="59">
        <f>A!CD62</f>
        <v>0</v>
      </c>
      <c r="CT8" s="59">
        <f>A!CG62</f>
        <v>0</v>
      </c>
      <c r="CU8" s="58">
        <f>A!CI62</f>
        <v>0</v>
      </c>
      <c r="CV8" s="59">
        <f>A!AF19</f>
        <v>0</v>
      </c>
      <c r="CW8" s="59">
        <f>A!AK19</f>
        <v>0</v>
      </c>
      <c r="CX8" s="59">
        <f>A!AX19</f>
        <v>0.47081892989613588</v>
      </c>
      <c r="CY8" s="59">
        <f>A!BA19</f>
        <v>0</v>
      </c>
      <c r="CZ8" s="59">
        <f>A!BN19</f>
        <v>0</v>
      </c>
      <c r="DA8" s="59">
        <f>A!BQ19</f>
        <v>0</v>
      </c>
      <c r="DB8" s="59">
        <f>A!CD19</f>
        <v>0</v>
      </c>
      <c r="DC8" s="59">
        <f>A!CG19</f>
        <v>0</v>
      </c>
      <c r="DD8" s="58">
        <f>A!CI19</f>
        <v>5</v>
      </c>
    </row>
    <row r="9" spans="1:108" ht="33" customHeight="1" x14ac:dyDescent="0.5">
      <c r="A9" s="57">
        <f>A!AF491</f>
        <v>0</v>
      </c>
      <c r="B9" s="57">
        <f>A!AK491</f>
        <v>0</v>
      </c>
      <c r="C9" s="57">
        <f>A!AX491</f>
        <v>0.46115292197156482</v>
      </c>
      <c r="D9" s="57">
        <f>A!BA491</f>
        <v>0</v>
      </c>
      <c r="E9" s="57">
        <f>A!BN491</f>
        <v>0</v>
      </c>
      <c r="F9" s="57">
        <f>A!BQ491</f>
        <v>0</v>
      </c>
      <c r="G9" s="57">
        <f>A!CD491</f>
        <v>0</v>
      </c>
      <c r="H9" s="57">
        <f>A!CG491</f>
        <v>0</v>
      </c>
      <c r="I9" s="58">
        <f>A!CI491</f>
        <v>7</v>
      </c>
      <c r="J9" s="59">
        <f>A!AF449</f>
        <v>0</v>
      </c>
      <c r="K9" s="59">
        <f>A!AK449</f>
        <v>0</v>
      </c>
      <c r="L9" s="59">
        <f>A!AX449</f>
        <v>0.46033392578922183</v>
      </c>
      <c r="M9" s="59">
        <f>A!BA449</f>
        <v>0</v>
      </c>
      <c r="N9" s="59">
        <f>A!BN449</f>
        <v>0</v>
      </c>
      <c r="O9" s="59">
        <f>A!BQ449</f>
        <v>0</v>
      </c>
      <c r="P9" s="59">
        <f>A!CD449</f>
        <v>0</v>
      </c>
      <c r="Q9" s="59">
        <f>A!CG449</f>
        <v>0</v>
      </c>
      <c r="R9" s="58">
        <f>A!CI449</f>
        <v>7</v>
      </c>
      <c r="S9" s="59">
        <f>A!AF406</f>
        <v>0</v>
      </c>
      <c r="T9" s="59">
        <f>A!AK406</f>
        <v>0</v>
      </c>
      <c r="U9" s="59">
        <f>A!AX406</f>
        <v>0.47037294153871861</v>
      </c>
      <c r="V9" s="59">
        <f>A!BA406</f>
        <v>0</v>
      </c>
      <c r="W9" s="59">
        <f>A!BN406</f>
        <v>0.69564853925810599</v>
      </c>
      <c r="X9" s="59">
        <f>A!BQ406</f>
        <v>0</v>
      </c>
      <c r="Y9" s="59">
        <f>A!CD406</f>
        <v>0</v>
      </c>
      <c r="Z9" s="59">
        <f>A!CG406</f>
        <v>0</v>
      </c>
      <c r="AA9" s="58">
        <f>A!CI406</f>
        <v>7</v>
      </c>
      <c r="AB9" s="57">
        <f>A!AF364</f>
        <v>0</v>
      </c>
      <c r="AC9" s="57">
        <f>A!AK364</f>
        <v>0</v>
      </c>
      <c r="AD9" s="57">
        <f>A!AX364</f>
        <v>0.48497001425711006</v>
      </c>
      <c r="AE9" s="57">
        <f>A!BA364</f>
        <v>0</v>
      </c>
      <c r="AF9" s="57">
        <f>A!BN364</f>
        <v>0.66050208558801449</v>
      </c>
      <c r="AG9" s="57">
        <f>A!BQ364</f>
        <v>0</v>
      </c>
      <c r="AH9" s="57">
        <f>A!CD364</f>
        <v>0</v>
      </c>
      <c r="AI9" s="57">
        <f>A!CG364</f>
        <v>0</v>
      </c>
      <c r="AJ9" s="58">
        <f>A!CI364</f>
        <v>7</v>
      </c>
      <c r="AK9" s="59">
        <f>A!AF321</f>
        <v>0</v>
      </c>
      <c r="AL9" s="59">
        <f>A!AK321</f>
        <v>0.24995263528429765</v>
      </c>
      <c r="AM9" s="59">
        <f>A!AX321</f>
        <v>0.49736243508357486</v>
      </c>
      <c r="AN9" s="59">
        <f>A!BA321</f>
        <v>0</v>
      </c>
      <c r="AO9" s="59">
        <f>A!BN321</f>
        <v>0.62508958005145954</v>
      </c>
      <c r="AP9" s="59">
        <f>A!BQ321</f>
        <v>0</v>
      </c>
      <c r="AQ9" s="59">
        <f>A!CD321</f>
        <v>0</v>
      </c>
      <c r="AR9" s="59">
        <f>A!CG321</f>
        <v>0</v>
      </c>
      <c r="AS9" s="58">
        <f>A!CI321</f>
        <v>7</v>
      </c>
      <c r="AT9" s="59">
        <f>A!AF278</f>
        <v>0</v>
      </c>
      <c r="AU9" s="59">
        <f>A!AK278</f>
        <v>0.27824927373108455</v>
      </c>
      <c r="AV9" s="59">
        <f>A!AX278</f>
        <v>0.50135765797793019</v>
      </c>
      <c r="AW9" s="59">
        <f>A!BA278</f>
        <v>0</v>
      </c>
      <c r="AX9" s="59">
        <f>A!BN278</f>
        <v>0.59570960827133923</v>
      </c>
      <c r="AY9" s="59">
        <f>A!BQ278</f>
        <v>0</v>
      </c>
      <c r="AZ9" s="59">
        <f>A!CD278</f>
        <v>0</v>
      </c>
      <c r="BA9" s="59">
        <f>A!CG278</f>
        <v>0</v>
      </c>
      <c r="BB9" s="58">
        <f>A!CI278</f>
        <v>7</v>
      </c>
      <c r="BC9" s="59">
        <f>A!AF236</f>
        <v>0</v>
      </c>
      <c r="BD9" s="59">
        <f>A!AK236</f>
        <v>0.27534465120665091</v>
      </c>
      <c r="BE9" s="59">
        <f>A!AX236</f>
        <v>0.49734385865885239</v>
      </c>
      <c r="BF9" s="59">
        <f>A!BA236</f>
        <v>0</v>
      </c>
      <c r="BG9" s="59">
        <f>A!BN236</f>
        <v>0.59019756412910629</v>
      </c>
      <c r="BH9" s="59">
        <f>A!BQ236</f>
        <v>0</v>
      </c>
      <c r="BI9" s="59">
        <f>A!CD236</f>
        <v>0</v>
      </c>
      <c r="BJ9" s="59">
        <f>A!CG236</f>
        <v>0</v>
      </c>
      <c r="BK9" s="58">
        <f>A!CI236</f>
        <v>7</v>
      </c>
      <c r="BL9" s="59">
        <f>A!AF193</f>
        <v>0</v>
      </c>
      <c r="BM9" s="59">
        <f>A!AK193</f>
        <v>0.24625627499028932</v>
      </c>
      <c r="BN9" s="59">
        <f>A!AX193</f>
        <v>0.49139083558551166</v>
      </c>
      <c r="BO9" s="59">
        <f>A!BA193</f>
        <v>0</v>
      </c>
      <c r="BP9" s="59">
        <f>A!BN193</f>
        <v>0.61595260701213428</v>
      </c>
      <c r="BQ9" s="59">
        <f>A!BQ193</f>
        <v>0</v>
      </c>
      <c r="BR9" s="59">
        <f>A!CD193</f>
        <v>0</v>
      </c>
      <c r="BS9" s="59">
        <f>A!CG193</f>
        <v>0</v>
      </c>
      <c r="BT9" s="58">
        <f>A!CI193</f>
        <v>7</v>
      </c>
      <c r="BU9" s="59">
        <f>A!AF151</f>
        <v>0</v>
      </c>
      <c r="BV9" s="59">
        <f>A!AK151</f>
        <v>0</v>
      </c>
      <c r="BW9" s="59">
        <f>A!AX151</f>
        <v>0.4885035590457199</v>
      </c>
      <c r="BX9" s="59">
        <f>A!BA151</f>
        <v>0</v>
      </c>
      <c r="BY9" s="59">
        <f>A!BN151</f>
        <v>0.65934287365566757</v>
      </c>
      <c r="BZ9" s="59">
        <f>A!BQ151</f>
        <v>0</v>
      </c>
      <c r="CA9" s="59">
        <f>A!CD151</f>
        <v>0</v>
      </c>
      <c r="CB9" s="59">
        <f>A!CG151</f>
        <v>0</v>
      </c>
      <c r="CC9" s="58">
        <f>A!CI151</f>
        <v>7</v>
      </c>
      <c r="CD9" s="59">
        <f>A!AF108</f>
        <v>0</v>
      </c>
      <c r="CE9" s="59">
        <f>A!AK108</f>
        <v>0</v>
      </c>
      <c r="CF9" s="59">
        <f>A!AX108</f>
        <v>0.48680272788446882</v>
      </c>
      <c r="CG9" s="59">
        <f>A!BA108</f>
        <v>0</v>
      </c>
      <c r="CH9" s="59">
        <f>A!BN108</f>
        <v>0.70976289709281792</v>
      </c>
      <c r="CI9" s="59">
        <f>A!BQ108</f>
        <v>0</v>
      </c>
      <c r="CJ9" s="59">
        <f>A!CD108</f>
        <v>0</v>
      </c>
      <c r="CK9" s="59">
        <f>A!CG108</f>
        <v>0</v>
      </c>
      <c r="CL9" s="58">
        <f>A!CI108</f>
        <v>7</v>
      </c>
      <c r="CM9" s="59">
        <f>A!AF64</f>
        <v>0</v>
      </c>
      <c r="CN9" s="59">
        <f>A!AK64</f>
        <v>0</v>
      </c>
      <c r="CO9" s="59">
        <f>A!AX64</f>
        <v>0.48194763357974052</v>
      </c>
      <c r="CP9" s="59">
        <f>A!BA64</f>
        <v>0</v>
      </c>
      <c r="CQ9" s="59">
        <f>A!BN64</f>
        <v>0</v>
      </c>
      <c r="CR9" s="59">
        <f>A!BQ64</f>
        <v>0</v>
      </c>
      <c r="CS9" s="59">
        <f>A!CD64</f>
        <v>0</v>
      </c>
      <c r="CT9" s="59">
        <f>A!CG64</f>
        <v>0</v>
      </c>
      <c r="CU9" s="58">
        <f>A!CI64</f>
        <v>6</v>
      </c>
      <c r="CV9" s="59">
        <f>A!AF21</f>
        <v>0</v>
      </c>
      <c r="CW9" s="59">
        <f>A!AK21</f>
        <v>0</v>
      </c>
      <c r="CX9" s="59">
        <f>A!AX21</f>
        <v>0.47158563380969315</v>
      </c>
      <c r="CY9" s="59">
        <f>A!BA21</f>
        <v>0</v>
      </c>
      <c r="CZ9" s="59">
        <f>A!BN21</f>
        <v>0</v>
      </c>
      <c r="DA9" s="59">
        <f>A!BQ21</f>
        <v>0</v>
      </c>
      <c r="DB9" s="59">
        <f>A!CD21</f>
        <v>0</v>
      </c>
      <c r="DC9" s="59">
        <f>A!CG21</f>
        <v>0</v>
      </c>
      <c r="DD9" s="58">
        <f>A!CI21</f>
        <v>7</v>
      </c>
    </row>
    <row r="10" spans="1:108" ht="33" customHeight="1" x14ac:dyDescent="0.5">
      <c r="A10" s="57">
        <f>A!AF493</f>
        <v>0</v>
      </c>
      <c r="B10" s="57">
        <f>A!AK493</f>
        <v>0</v>
      </c>
      <c r="C10" s="57">
        <f>A!AX493</f>
        <v>0.46162270184498055</v>
      </c>
      <c r="D10" s="57">
        <f>A!BA493</f>
        <v>0</v>
      </c>
      <c r="E10" s="57">
        <f>A!BN493</f>
        <v>0</v>
      </c>
      <c r="F10" s="57">
        <f>A!BQ493</f>
        <v>0</v>
      </c>
      <c r="G10" s="57">
        <f>A!CD493</f>
        <v>0</v>
      </c>
      <c r="H10" s="57">
        <f>A!CG493</f>
        <v>0</v>
      </c>
      <c r="I10" s="58">
        <f>A!CI493</f>
        <v>9</v>
      </c>
      <c r="J10" s="59">
        <f>A!AF451</f>
        <v>0</v>
      </c>
      <c r="K10" s="59">
        <f>A!AK451</f>
        <v>0</v>
      </c>
      <c r="L10" s="59">
        <f>A!AX451</f>
        <v>0.46001127922125834</v>
      </c>
      <c r="M10" s="59">
        <f>A!BA451</f>
        <v>0</v>
      </c>
      <c r="N10" s="59">
        <f>A!BN451</f>
        <v>0</v>
      </c>
      <c r="O10" s="59">
        <f>A!BQ451</f>
        <v>0</v>
      </c>
      <c r="P10" s="59">
        <f>A!CD451</f>
        <v>0</v>
      </c>
      <c r="Q10" s="59">
        <f>A!CG451</f>
        <v>0</v>
      </c>
      <c r="R10" s="58">
        <f>A!CI451</f>
        <v>9</v>
      </c>
      <c r="S10" s="59">
        <f>A!AF408</f>
        <v>0</v>
      </c>
      <c r="T10" s="59">
        <f>A!AK408</f>
        <v>0</v>
      </c>
      <c r="U10" s="59">
        <f>A!AX408</f>
        <v>0.46950213433058563</v>
      </c>
      <c r="V10" s="59">
        <f>A!BA408</f>
        <v>0</v>
      </c>
      <c r="W10" s="59">
        <f>A!BN408</f>
        <v>0.69809677963493055</v>
      </c>
      <c r="X10" s="59">
        <f>A!BQ408</f>
        <v>0</v>
      </c>
      <c r="Y10" s="59">
        <f>A!CD408</f>
        <v>0</v>
      </c>
      <c r="Z10" s="59">
        <f>A!CG408</f>
        <v>0</v>
      </c>
      <c r="AA10" s="58">
        <f>A!CI408</f>
        <v>9</v>
      </c>
      <c r="AB10" s="57">
        <f>A!AF366</f>
        <v>0</v>
      </c>
      <c r="AC10" s="57">
        <f>A!AK366</f>
        <v>0</v>
      </c>
      <c r="AD10" s="57">
        <f>A!AX366</f>
        <v>0.48398031809431474</v>
      </c>
      <c r="AE10" s="57">
        <f>A!BA366</f>
        <v>0</v>
      </c>
      <c r="AF10" s="57">
        <f>A!BN366</f>
        <v>0.66278628594535349</v>
      </c>
      <c r="AG10" s="57">
        <f>A!BQ366</f>
        <v>0</v>
      </c>
      <c r="AH10" s="57">
        <f>A!CD366</f>
        <v>0</v>
      </c>
      <c r="AI10" s="57">
        <f>A!CG366</f>
        <v>0</v>
      </c>
      <c r="AJ10" s="58">
        <f>A!CI366</f>
        <v>9</v>
      </c>
      <c r="AK10" s="59">
        <f>A!AF323</f>
        <v>0</v>
      </c>
      <c r="AL10" s="59">
        <f>A!AK323</f>
        <v>0.24736342640514455</v>
      </c>
      <c r="AM10" s="59">
        <f>A!AX323</f>
        <v>0.49679682740347758</v>
      </c>
      <c r="AN10" s="59">
        <f>A!BA323</f>
        <v>0</v>
      </c>
      <c r="AO10" s="59">
        <f>A!BN323</f>
        <v>0.62734545559727928</v>
      </c>
      <c r="AP10" s="59">
        <f>A!BQ323</f>
        <v>0</v>
      </c>
      <c r="AQ10" s="59">
        <f>A!CD323</f>
        <v>0</v>
      </c>
      <c r="AR10" s="59">
        <f>A!CG323</f>
        <v>0</v>
      </c>
      <c r="AS10" s="58">
        <f>A!CI323</f>
        <v>9</v>
      </c>
      <c r="AT10" s="59">
        <f>A!AF280</f>
        <v>0</v>
      </c>
      <c r="AU10" s="59">
        <f>A!AK280</f>
        <v>0.27728115970179495</v>
      </c>
      <c r="AV10" s="59">
        <f>A!AX280</f>
        <v>0.5013895807445472</v>
      </c>
      <c r="AW10" s="59">
        <f>A!BA280</f>
        <v>0</v>
      </c>
      <c r="AX10" s="59">
        <f>A!BN280</f>
        <v>0.5970943889672955</v>
      </c>
      <c r="AY10" s="59">
        <f>A!BQ280</f>
        <v>0</v>
      </c>
      <c r="AZ10" s="59">
        <f>A!CD280</f>
        <v>0</v>
      </c>
      <c r="BA10" s="59">
        <f>A!CG280</f>
        <v>0</v>
      </c>
      <c r="BB10" s="58">
        <f>A!CI280</f>
        <v>9</v>
      </c>
      <c r="BC10" s="59">
        <f>A!AF238</f>
        <v>0</v>
      </c>
      <c r="BD10" s="59">
        <f>A!AK238</f>
        <v>0.27648759647504778</v>
      </c>
      <c r="BE10" s="59">
        <f>A!AX238</f>
        <v>0.49772651116642103</v>
      </c>
      <c r="BF10" s="59">
        <f>A!BA238</f>
        <v>0</v>
      </c>
      <c r="BG10" s="59">
        <f>A!BN238</f>
        <v>0.58955461886070937</v>
      </c>
      <c r="BH10" s="59">
        <f>A!BQ238</f>
        <v>0</v>
      </c>
      <c r="BI10" s="59">
        <f>A!CD238</f>
        <v>0</v>
      </c>
      <c r="BJ10" s="59">
        <f>A!CG238</f>
        <v>0</v>
      </c>
      <c r="BK10" s="58">
        <f>A!CI238</f>
        <v>9</v>
      </c>
      <c r="BL10" s="59">
        <f>A!AF195</f>
        <v>0</v>
      </c>
      <c r="BM10" s="59">
        <f>A!AK195</f>
        <v>0.24851545760343927</v>
      </c>
      <c r="BN10" s="59">
        <f>A!AX195</f>
        <v>0.49168819884165793</v>
      </c>
      <c r="BO10" s="59">
        <f>A!BA195</f>
        <v>0</v>
      </c>
      <c r="BP10" s="59">
        <f>A!BN195</f>
        <v>0.61352675773231813</v>
      </c>
      <c r="BQ10" s="59">
        <f>A!BQ195</f>
        <v>0</v>
      </c>
      <c r="BR10" s="59">
        <f>A!CD195</f>
        <v>0</v>
      </c>
      <c r="BS10" s="59">
        <f>A!CG195</f>
        <v>0</v>
      </c>
      <c r="BT10" s="58">
        <f>A!CI195</f>
        <v>9</v>
      </c>
      <c r="BU10" s="59">
        <f>A!AF153</f>
        <v>0</v>
      </c>
      <c r="BV10" s="59">
        <f>A!AK153</f>
        <v>0</v>
      </c>
      <c r="BW10" s="59">
        <f>A!AX153</f>
        <v>0.48861729556837835</v>
      </c>
      <c r="BX10" s="59">
        <f>A!BA153</f>
        <v>0</v>
      </c>
      <c r="BY10" s="59">
        <f>A!BN153</f>
        <v>0.65617192652378276</v>
      </c>
      <c r="BZ10" s="59">
        <f>A!BQ153</f>
        <v>0</v>
      </c>
      <c r="CA10" s="59">
        <f>A!CD153</f>
        <v>0</v>
      </c>
      <c r="CB10" s="59">
        <f>A!CG153</f>
        <v>0</v>
      </c>
      <c r="CC10" s="58">
        <f>A!CI153</f>
        <v>9</v>
      </c>
      <c r="CD10" s="59">
        <f>A!AF110</f>
        <v>0</v>
      </c>
      <c r="CE10" s="59">
        <f>A!AK110</f>
        <v>0</v>
      </c>
      <c r="CF10" s="59">
        <f>A!AX110</f>
        <v>0.48697534790621932</v>
      </c>
      <c r="CG10" s="59">
        <f>A!BA110</f>
        <v>0</v>
      </c>
      <c r="CH10" s="59">
        <f>A!BN110</f>
        <v>0.70655902505195212</v>
      </c>
      <c r="CI10" s="59">
        <f>A!BQ110</f>
        <v>0</v>
      </c>
      <c r="CJ10" s="59">
        <f>A!CD110</f>
        <v>0</v>
      </c>
      <c r="CK10" s="59">
        <f>A!CG110</f>
        <v>0</v>
      </c>
      <c r="CL10" s="58">
        <f>A!CI110</f>
        <v>9</v>
      </c>
      <c r="CM10" s="59">
        <f>A!AF66</f>
        <v>0</v>
      </c>
      <c r="CN10" s="59">
        <f>A!AK66</f>
        <v>0</v>
      </c>
      <c r="CO10" s="59">
        <f>A!AX66</f>
        <v>0.48246504055215694</v>
      </c>
      <c r="CP10" s="59">
        <f>A!BA66</f>
        <v>0</v>
      </c>
      <c r="CQ10" s="59">
        <f>A!BN66</f>
        <v>0</v>
      </c>
      <c r="CR10" s="59">
        <f>A!BQ66</f>
        <v>0</v>
      </c>
      <c r="CS10" s="59">
        <f>A!CD66</f>
        <v>0</v>
      </c>
      <c r="CT10" s="59">
        <f>A!CG66</f>
        <v>0</v>
      </c>
      <c r="CU10" s="58">
        <f>A!CI66</f>
        <v>8</v>
      </c>
      <c r="CV10" s="59">
        <f>A!AF23</f>
        <v>0</v>
      </c>
      <c r="CW10" s="59">
        <f>A!AK23</f>
        <v>0</v>
      </c>
      <c r="CX10" s="59">
        <f>A!AX23</f>
        <v>0.47237353413228944</v>
      </c>
      <c r="CY10" s="59">
        <f>A!BA23</f>
        <v>0</v>
      </c>
      <c r="CZ10" s="59">
        <f>A!BN23</f>
        <v>0</v>
      </c>
      <c r="DA10" s="59">
        <f>A!BQ23</f>
        <v>0</v>
      </c>
      <c r="DB10" s="59">
        <f>A!CD23</f>
        <v>0</v>
      </c>
      <c r="DC10" s="59">
        <f>A!CG23</f>
        <v>0</v>
      </c>
      <c r="DD10" s="58">
        <f>A!CI23</f>
        <v>9</v>
      </c>
    </row>
    <row r="11" spans="1:108" ht="33" customHeight="1" x14ac:dyDescent="0.5">
      <c r="A11" s="57">
        <f>A!AF495</f>
        <v>0</v>
      </c>
      <c r="B11" s="57">
        <f>A!AK495</f>
        <v>0</v>
      </c>
      <c r="C11" s="57">
        <f>A!AX495</f>
        <v>0.46211416408244427</v>
      </c>
      <c r="D11" s="57">
        <f>A!BA495</f>
        <v>0</v>
      </c>
      <c r="E11" s="57">
        <f>A!BN495</f>
        <v>0</v>
      </c>
      <c r="F11" s="57">
        <f>A!BQ495</f>
        <v>0</v>
      </c>
      <c r="G11" s="57">
        <f>A!CD495</f>
        <v>0</v>
      </c>
      <c r="H11" s="57">
        <f>A!CG495</f>
        <v>0</v>
      </c>
      <c r="I11" s="58">
        <f>A!CI495</f>
        <v>11</v>
      </c>
      <c r="J11" s="59">
        <f>A!AF453</f>
        <v>0</v>
      </c>
      <c r="K11" s="59">
        <f>A!AK453</f>
        <v>0</v>
      </c>
      <c r="L11" s="59">
        <f>A!AX453</f>
        <v>0.4597419291145064</v>
      </c>
      <c r="M11" s="59">
        <f>A!BA453</f>
        <v>0</v>
      </c>
      <c r="N11" s="59">
        <f>A!BN453</f>
        <v>0</v>
      </c>
      <c r="O11" s="59">
        <f>A!BQ453</f>
        <v>0</v>
      </c>
      <c r="P11" s="59">
        <f>A!CD453</f>
        <v>0</v>
      </c>
      <c r="Q11" s="59">
        <f>A!CG453</f>
        <v>0</v>
      </c>
      <c r="R11" s="58">
        <f>A!CI453</f>
        <v>11</v>
      </c>
      <c r="S11" s="59">
        <f>A!AF410</f>
        <v>0</v>
      </c>
      <c r="T11" s="59">
        <f>A!AK410</f>
        <v>0</v>
      </c>
      <c r="U11" s="59">
        <f>A!AX410</f>
        <v>0.46863373112283774</v>
      </c>
      <c r="V11" s="59">
        <f>A!BA410</f>
        <v>0</v>
      </c>
      <c r="W11" s="59">
        <f>A!BN410</f>
        <v>0.70053851393890465</v>
      </c>
      <c r="X11" s="59">
        <f>A!BQ410</f>
        <v>0</v>
      </c>
      <c r="Y11" s="59">
        <f>A!CD410</f>
        <v>0</v>
      </c>
      <c r="Z11" s="59">
        <f>A!CG410</f>
        <v>0</v>
      </c>
      <c r="AA11" s="58">
        <f>A!CI410</f>
        <v>11</v>
      </c>
      <c r="AB11" s="57">
        <f>A!AF368</f>
        <v>0</v>
      </c>
      <c r="AC11" s="57">
        <f>A!AK368</f>
        <v>0</v>
      </c>
      <c r="AD11" s="57">
        <f>A!AX368</f>
        <v>0.48298857263689526</v>
      </c>
      <c r="AE11" s="57">
        <f>A!BA368</f>
        <v>0</v>
      </c>
      <c r="AF11" s="57">
        <f>A!BN368</f>
        <v>0.6650765077596994</v>
      </c>
      <c r="AG11" s="57">
        <f>A!BQ368</f>
        <v>0</v>
      </c>
      <c r="AH11" s="57">
        <f>A!CD368</f>
        <v>0</v>
      </c>
      <c r="AI11" s="57">
        <f>A!CG368</f>
        <v>0</v>
      </c>
      <c r="AJ11" s="58">
        <f>A!CI368</f>
        <v>11</v>
      </c>
      <c r="AK11" s="59">
        <f>A!AF325</f>
        <v>0</v>
      </c>
      <c r="AL11" s="59">
        <f>A!AK325</f>
        <v>0.24464795218715421</v>
      </c>
      <c r="AM11" s="59">
        <f>A!AX325</f>
        <v>0.49613840826991035</v>
      </c>
      <c r="AN11" s="59">
        <f>A!BA325</f>
        <v>0</v>
      </c>
      <c r="AO11" s="59">
        <f>A!BN325</f>
        <v>0.62956092981526957</v>
      </c>
      <c r="AP11" s="59">
        <f>A!BQ325</f>
        <v>0</v>
      </c>
      <c r="AQ11" s="59">
        <f>A!CD325</f>
        <v>0</v>
      </c>
      <c r="AR11" s="59">
        <f>A!CG325</f>
        <v>0</v>
      </c>
      <c r="AS11" s="58">
        <f>A!CI325</f>
        <v>11</v>
      </c>
      <c r="AT11" s="59">
        <f>A!AF282</f>
        <v>0</v>
      </c>
      <c r="AU11" s="59">
        <f>A!AK282</f>
        <v>0.27619776169671229</v>
      </c>
      <c r="AV11" s="59">
        <f>A!AX282</f>
        <v>0.50140328183573779</v>
      </c>
      <c r="AW11" s="59">
        <f>A!BA282</f>
        <v>0</v>
      </c>
      <c r="AX11" s="59">
        <f>A!BN282</f>
        <v>0.59859445363904495</v>
      </c>
      <c r="AY11" s="59">
        <f>A!BQ282</f>
        <v>0</v>
      </c>
      <c r="AZ11" s="59">
        <f>A!CD282</f>
        <v>0</v>
      </c>
      <c r="BA11" s="59">
        <f>A!CG282</f>
        <v>0</v>
      </c>
      <c r="BB11" s="58">
        <f>A!CI282</f>
        <v>11</v>
      </c>
      <c r="BC11" s="59">
        <f>A!AF240</f>
        <v>0</v>
      </c>
      <c r="BD11" s="59">
        <f>A!AK240</f>
        <v>0.27753805429467671</v>
      </c>
      <c r="BE11" s="59">
        <f>A!AX240</f>
        <v>0.49813052100916888</v>
      </c>
      <c r="BF11" s="59">
        <f>A!BA240</f>
        <v>0</v>
      </c>
      <c r="BG11" s="59">
        <f>A!BN240</f>
        <v>0.58908749437441399</v>
      </c>
      <c r="BH11" s="59">
        <f>A!BQ240</f>
        <v>0</v>
      </c>
      <c r="BI11" s="59">
        <f>A!CD240</f>
        <v>0</v>
      </c>
      <c r="BJ11" s="59">
        <f>A!CG240</f>
        <v>0</v>
      </c>
      <c r="BK11" s="58">
        <f>A!CI240</f>
        <v>11</v>
      </c>
      <c r="BL11" s="59">
        <f>A!AF197</f>
        <v>0</v>
      </c>
      <c r="BM11" s="59">
        <f>A!AK197</f>
        <v>0.25076169858215552</v>
      </c>
      <c r="BN11" s="59">
        <f>A!AX197</f>
        <v>0.49201598438561928</v>
      </c>
      <c r="BO11" s="59">
        <f>A!BA197</f>
        <v>0</v>
      </c>
      <c r="BP11" s="59">
        <f>A!BN197</f>
        <v>0.61119718342026808</v>
      </c>
      <c r="BQ11" s="59">
        <f>A!BQ197</f>
        <v>0</v>
      </c>
      <c r="BR11" s="59">
        <f>A!CD197</f>
        <v>0</v>
      </c>
      <c r="BS11" s="59">
        <f>A!CG197</f>
        <v>0</v>
      </c>
      <c r="BT11" s="58">
        <f>A!CI197</f>
        <v>11</v>
      </c>
      <c r="BU11" s="59">
        <f>A!AF155</f>
        <v>0</v>
      </c>
      <c r="BV11" s="59">
        <f>A!AK155</f>
        <v>0</v>
      </c>
      <c r="BW11" s="59">
        <f>A!AX155</f>
        <v>0.48872753886712922</v>
      </c>
      <c r="BX11" s="59">
        <f>A!BA155</f>
        <v>0</v>
      </c>
      <c r="BY11" s="59">
        <f>A!BN155</f>
        <v>0.65301244380770795</v>
      </c>
      <c r="BZ11" s="59">
        <f>A!BQ155</f>
        <v>0</v>
      </c>
      <c r="CA11" s="59">
        <f>A!CD155</f>
        <v>0</v>
      </c>
      <c r="CB11" s="59">
        <f>A!CG155</f>
        <v>0</v>
      </c>
      <c r="CC11" s="58">
        <f>A!CI155</f>
        <v>11</v>
      </c>
      <c r="CD11" s="59">
        <f>A!AF112</f>
        <v>0</v>
      </c>
      <c r="CE11" s="59">
        <f>A!AK112</f>
        <v>0</v>
      </c>
      <c r="CF11" s="59">
        <f>A!AX112</f>
        <v>0.48715012837512989</v>
      </c>
      <c r="CG11" s="59">
        <f>A!BA112</f>
        <v>0</v>
      </c>
      <c r="CH11" s="59">
        <f>A!BN112</f>
        <v>0.70334792401263024</v>
      </c>
      <c r="CI11" s="59">
        <f>A!BQ112</f>
        <v>0</v>
      </c>
      <c r="CJ11" s="59">
        <f>A!CD112</f>
        <v>0</v>
      </c>
      <c r="CK11" s="59">
        <f>A!CG112</f>
        <v>0</v>
      </c>
      <c r="CL11" s="58">
        <f>A!CI112</f>
        <v>11</v>
      </c>
      <c r="CM11" s="59">
        <f>A!AF68</f>
        <v>0</v>
      </c>
      <c r="CN11" s="59">
        <f>A!AK68</f>
        <v>0</v>
      </c>
      <c r="CO11" s="59">
        <f>A!AX68</f>
        <v>0.482949866907533</v>
      </c>
      <c r="CP11" s="59">
        <f>A!BA68</f>
        <v>0</v>
      </c>
      <c r="CQ11" s="59">
        <f>A!BN68</f>
        <v>0</v>
      </c>
      <c r="CR11" s="59">
        <f>A!BQ68</f>
        <v>0</v>
      </c>
      <c r="CS11" s="59">
        <f>A!CD68</f>
        <v>0</v>
      </c>
      <c r="CT11" s="59">
        <f>A!CG68</f>
        <v>0</v>
      </c>
      <c r="CU11" s="58">
        <f>A!CI68</f>
        <v>10</v>
      </c>
      <c r="CV11" s="59">
        <f>A!AF25</f>
        <v>0</v>
      </c>
      <c r="CW11" s="59">
        <f>A!AK25</f>
        <v>0</v>
      </c>
      <c r="CX11" s="59">
        <f>A!AX25</f>
        <v>0.47318238380811817</v>
      </c>
      <c r="CY11" s="59">
        <f>A!BA25</f>
        <v>0</v>
      </c>
      <c r="CZ11" s="59">
        <f>A!BN25</f>
        <v>0</v>
      </c>
      <c r="DA11" s="59">
        <f>A!BQ25</f>
        <v>0</v>
      </c>
      <c r="DB11" s="59">
        <f>A!CD25</f>
        <v>0</v>
      </c>
      <c r="DC11" s="59">
        <f>A!CG25</f>
        <v>0</v>
      </c>
      <c r="DD11" s="58">
        <f>A!CI25</f>
        <v>11</v>
      </c>
    </row>
    <row r="12" spans="1:108" ht="33" customHeight="1" x14ac:dyDescent="0.5">
      <c r="A12" s="57">
        <f>A!AF497</f>
        <v>0</v>
      </c>
      <c r="B12" s="57">
        <f>A!AK497</f>
        <v>0</v>
      </c>
      <c r="C12" s="57">
        <f>A!AX497</f>
        <v>0.4626706798229529</v>
      </c>
      <c r="D12" s="57">
        <f>A!BA497</f>
        <v>0</v>
      </c>
      <c r="E12" s="57">
        <f>A!BN497</f>
        <v>0</v>
      </c>
      <c r="F12" s="57">
        <f>A!BQ497</f>
        <v>0</v>
      </c>
      <c r="G12" s="57">
        <f>A!CD497</f>
        <v>0</v>
      </c>
      <c r="H12" s="57">
        <f>A!CG497</f>
        <v>0</v>
      </c>
      <c r="I12" s="58">
        <f>A!CI497</f>
        <v>13</v>
      </c>
      <c r="J12" s="59">
        <f>A!AF455</f>
        <v>0</v>
      </c>
      <c r="K12" s="59">
        <f>A!AK455</f>
        <v>0</v>
      </c>
      <c r="L12" s="59">
        <f>A!AX455</f>
        <v>0.45956699148981689</v>
      </c>
      <c r="M12" s="59">
        <f>A!BA455</f>
        <v>0</v>
      </c>
      <c r="N12" s="59">
        <f>A!BN455</f>
        <v>0</v>
      </c>
      <c r="O12" s="59">
        <f>A!BQ455</f>
        <v>0</v>
      </c>
      <c r="P12" s="59">
        <f>A!CD455</f>
        <v>0</v>
      </c>
      <c r="Q12" s="59">
        <f>A!CG455</f>
        <v>0</v>
      </c>
      <c r="R12" s="58">
        <f>A!CI455</f>
        <v>13</v>
      </c>
      <c r="S12" s="59">
        <f>A!AF412</f>
        <v>0</v>
      </c>
      <c r="T12" s="59">
        <f>A!AK412</f>
        <v>0</v>
      </c>
      <c r="U12" s="59">
        <f>A!AX412</f>
        <v>0.46780925269374202</v>
      </c>
      <c r="V12" s="59">
        <f>A!BA412</f>
        <v>0</v>
      </c>
      <c r="W12" s="59">
        <f>A!BN412</f>
        <v>0.7030170532151595</v>
      </c>
      <c r="X12" s="59">
        <f>A!BQ412</f>
        <v>0</v>
      </c>
      <c r="Y12" s="59">
        <f>A!CD412</f>
        <v>0</v>
      </c>
      <c r="Z12" s="59">
        <f>A!CG412</f>
        <v>0</v>
      </c>
      <c r="AA12" s="58">
        <f>A!CI412</f>
        <v>13</v>
      </c>
      <c r="AB12" s="57">
        <f>A!AF370</f>
        <v>0</v>
      </c>
      <c r="AC12" s="57">
        <f>A!AK370</f>
        <v>0</v>
      </c>
      <c r="AD12" s="57">
        <f>A!AX370</f>
        <v>0.48203628597686082</v>
      </c>
      <c r="AE12" s="57">
        <f>A!BA370</f>
        <v>0</v>
      </c>
      <c r="AF12" s="57">
        <f>A!BN370</f>
        <v>0.66741611141563917</v>
      </c>
      <c r="AG12" s="57">
        <f>A!BQ370</f>
        <v>0</v>
      </c>
      <c r="AH12" s="57">
        <f>A!CD370</f>
        <v>0</v>
      </c>
      <c r="AI12" s="57">
        <f>A!CG370</f>
        <v>0</v>
      </c>
      <c r="AJ12" s="58">
        <f>A!CI370</f>
        <v>13</v>
      </c>
      <c r="AK12" s="59">
        <f>A!AF327</f>
        <v>0</v>
      </c>
      <c r="AL12" s="59">
        <f>A!AK327</f>
        <v>0.24193608055655078</v>
      </c>
      <c r="AM12" s="59">
        <f>A!AX327</f>
        <v>0.49551296312765553</v>
      </c>
      <c r="AN12" s="59">
        <f>A!BA327</f>
        <v>0</v>
      </c>
      <c r="AO12" s="59">
        <f>A!BN327</f>
        <v>0.63185613477920655</v>
      </c>
      <c r="AP12" s="59">
        <f>A!BQ327</f>
        <v>0</v>
      </c>
      <c r="AQ12" s="59">
        <f>A!CD327</f>
        <v>0</v>
      </c>
      <c r="AR12" s="59">
        <f>A!CG327</f>
        <v>0</v>
      </c>
      <c r="AS12" s="58">
        <f>A!CI327</f>
        <v>13</v>
      </c>
      <c r="AT12" s="59">
        <f>A!AF284</f>
        <v>0</v>
      </c>
      <c r="AU12" s="59">
        <f>A!AK284</f>
        <v>0.27496036907024285</v>
      </c>
      <c r="AV12" s="59">
        <f>A!AX284</f>
        <v>0.50135729620104097</v>
      </c>
      <c r="AW12" s="59">
        <f>A!BA284</f>
        <v>0</v>
      </c>
      <c r="AX12" s="59">
        <f>A!BN284</f>
        <v>0.60016517959884763</v>
      </c>
      <c r="AY12" s="59">
        <f>A!BQ284</f>
        <v>0</v>
      </c>
      <c r="AZ12" s="59">
        <f>A!CD284</f>
        <v>0</v>
      </c>
      <c r="BA12" s="59">
        <f>A!CG284</f>
        <v>0</v>
      </c>
      <c r="BB12" s="58">
        <f>A!CI284</f>
        <v>13</v>
      </c>
      <c r="BC12" s="59">
        <f>A!AF242</f>
        <v>0</v>
      </c>
      <c r="BD12" s="59">
        <f>A!AK242</f>
        <v>0.27845218723720283</v>
      </c>
      <c r="BE12" s="59">
        <f>A!AX242</f>
        <v>0.49851408466825592</v>
      </c>
      <c r="BF12" s="59">
        <f>A!BA242</f>
        <v>0</v>
      </c>
      <c r="BG12" s="59">
        <f>A!BN242</f>
        <v>0.58875669476522097</v>
      </c>
      <c r="BH12" s="59">
        <f>A!BQ242</f>
        <v>0</v>
      </c>
      <c r="BI12" s="59">
        <f>A!CD242</f>
        <v>0</v>
      </c>
      <c r="BJ12" s="59">
        <f>A!CG242</f>
        <v>0</v>
      </c>
      <c r="BK12" s="58">
        <f>A!CI242</f>
        <v>13</v>
      </c>
      <c r="BL12" s="59">
        <f>A!AF199</f>
        <v>0</v>
      </c>
      <c r="BM12" s="59">
        <f>A!AK199</f>
        <v>0.2529889167095376</v>
      </c>
      <c r="BN12" s="59">
        <f>A!AX199</f>
        <v>0.49237331453001593</v>
      </c>
      <c r="BO12" s="59">
        <f>A!BA199</f>
        <v>0</v>
      </c>
      <c r="BP12" s="59">
        <f>A!BN199</f>
        <v>0.60896996529288605</v>
      </c>
      <c r="BQ12" s="59">
        <f>A!BQ199</f>
        <v>0</v>
      </c>
      <c r="BR12" s="59">
        <f>A!CD199</f>
        <v>0</v>
      </c>
      <c r="BS12" s="59">
        <f>A!CG199</f>
        <v>0</v>
      </c>
      <c r="BT12" s="58">
        <f>A!CI199</f>
        <v>13</v>
      </c>
      <c r="BU12" s="59">
        <f>A!AF157</f>
        <v>0</v>
      </c>
      <c r="BV12" s="59">
        <f>A!AK157</f>
        <v>0</v>
      </c>
      <c r="BW12" s="59">
        <f>A!AX157</f>
        <v>0.4888330825168547</v>
      </c>
      <c r="BX12" s="59">
        <f>A!BA157</f>
        <v>0</v>
      </c>
      <c r="BY12" s="59">
        <f>A!BN157</f>
        <v>0.64987066164395035</v>
      </c>
      <c r="BZ12" s="59">
        <f>A!BQ157</f>
        <v>0</v>
      </c>
      <c r="CA12" s="59">
        <f>A!CD157</f>
        <v>0</v>
      </c>
      <c r="CB12" s="59">
        <f>A!CG157</f>
        <v>0</v>
      </c>
      <c r="CC12" s="58">
        <f>A!CI157</f>
        <v>13</v>
      </c>
      <c r="CD12" s="59">
        <f>A!AF114</f>
        <v>0</v>
      </c>
      <c r="CE12" s="59">
        <f>A!AK114</f>
        <v>0</v>
      </c>
      <c r="CF12" s="59">
        <f>A!AX114</f>
        <v>0.48728364563151016</v>
      </c>
      <c r="CG12" s="59">
        <f>A!BA114</f>
        <v>0</v>
      </c>
      <c r="CH12" s="59">
        <f>A!BN114</f>
        <v>0.70009698200932624</v>
      </c>
      <c r="CI12" s="59">
        <f>A!BQ114</f>
        <v>0</v>
      </c>
      <c r="CJ12" s="59">
        <f>A!CD114</f>
        <v>0</v>
      </c>
      <c r="CK12" s="59">
        <f>A!CG114</f>
        <v>0</v>
      </c>
      <c r="CL12" s="58">
        <f>A!CI114</f>
        <v>13</v>
      </c>
      <c r="CM12" s="59">
        <f>A!AF70</f>
        <v>0</v>
      </c>
      <c r="CN12" s="59">
        <f>A!AK70</f>
        <v>0</v>
      </c>
      <c r="CO12" s="59">
        <f>A!AX70</f>
        <v>0.48340135710287702</v>
      </c>
      <c r="CP12" s="59">
        <f>A!BA70</f>
        <v>0</v>
      </c>
      <c r="CQ12" s="59">
        <f>A!BN70</f>
        <v>0</v>
      </c>
      <c r="CR12" s="59">
        <f>A!BQ70</f>
        <v>0</v>
      </c>
      <c r="CS12" s="59">
        <f>A!CD70</f>
        <v>0</v>
      </c>
      <c r="CT12" s="59">
        <f>A!CG70</f>
        <v>0</v>
      </c>
      <c r="CU12" s="58">
        <f>A!CI70</f>
        <v>12</v>
      </c>
      <c r="CV12" s="59">
        <f>A!AF27</f>
        <v>0</v>
      </c>
      <c r="CW12" s="59">
        <f>A!AK27</f>
        <v>0</v>
      </c>
      <c r="CX12" s="59">
        <f>A!AX27</f>
        <v>0.47396950473565869</v>
      </c>
      <c r="CY12" s="59">
        <f>A!BA27</f>
        <v>0</v>
      </c>
      <c r="CZ12" s="59">
        <f>A!BN27</f>
        <v>0</v>
      </c>
      <c r="DA12" s="59">
        <f>A!BQ27</f>
        <v>0</v>
      </c>
      <c r="DB12" s="59">
        <f>A!CD27</f>
        <v>0</v>
      </c>
      <c r="DC12" s="59">
        <f>A!CG27</f>
        <v>0</v>
      </c>
      <c r="DD12" s="58">
        <f>A!CI27</f>
        <v>13</v>
      </c>
    </row>
    <row r="13" spans="1:108" ht="33" customHeight="1" x14ac:dyDescent="0.5">
      <c r="A13" s="57">
        <f>A!AF499</f>
        <v>0</v>
      </c>
      <c r="B13" s="57">
        <f>A!AK499</f>
        <v>0</v>
      </c>
      <c r="C13" s="57">
        <f>A!AX499</f>
        <v>0.46325073733395228</v>
      </c>
      <c r="D13" s="57">
        <f>A!BA499</f>
        <v>0</v>
      </c>
      <c r="E13" s="57">
        <f>A!BN499</f>
        <v>0</v>
      </c>
      <c r="F13" s="57">
        <f>A!BQ499</f>
        <v>0</v>
      </c>
      <c r="G13" s="57">
        <f>A!CD499</f>
        <v>0</v>
      </c>
      <c r="H13" s="57">
        <f>A!CG499</f>
        <v>0</v>
      </c>
      <c r="I13" s="58">
        <f>A!CI499</f>
        <v>15</v>
      </c>
      <c r="J13" s="59">
        <f>A!AF457</f>
        <v>0</v>
      </c>
      <c r="K13" s="59">
        <f>A!AK457</f>
        <v>0</v>
      </c>
      <c r="L13" s="59">
        <f>A!AX457</f>
        <v>0.45940545002344441</v>
      </c>
      <c r="M13" s="59">
        <f>A!BA457</f>
        <v>0</v>
      </c>
      <c r="N13" s="59">
        <f>A!BN457</f>
        <v>0</v>
      </c>
      <c r="O13" s="59">
        <f>A!BQ457</f>
        <v>0</v>
      </c>
      <c r="P13" s="59">
        <f>A!CD457</f>
        <v>0</v>
      </c>
      <c r="Q13" s="59">
        <f>A!CG457</f>
        <v>0</v>
      </c>
      <c r="R13" s="58">
        <f>A!CI457</f>
        <v>15</v>
      </c>
      <c r="S13" s="59">
        <f>A!AF414</f>
        <v>0</v>
      </c>
      <c r="T13" s="59">
        <f>A!AK414</f>
        <v>0</v>
      </c>
      <c r="U13" s="59">
        <f>A!AX414</f>
        <v>0.46698755194297475</v>
      </c>
      <c r="V13" s="59">
        <f>A!BA414</f>
        <v>0</v>
      </c>
      <c r="W13" s="59">
        <f>A!BN414</f>
        <v>0.70548855505360331</v>
      </c>
      <c r="X13" s="59">
        <f>A!BQ414</f>
        <v>0</v>
      </c>
      <c r="Y13" s="59">
        <f>A!CD414</f>
        <v>0</v>
      </c>
      <c r="Z13" s="59">
        <f>A!CG414</f>
        <v>0</v>
      </c>
      <c r="AA13" s="58">
        <f>A!CI414</f>
        <v>15</v>
      </c>
      <c r="AB13" s="57">
        <f>A!AF372</f>
        <v>0</v>
      </c>
      <c r="AC13" s="57">
        <f>A!AK372</f>
        <v>0</v>
      </c>
      <c r="AD13" s="57">
        <f>A!AX372</f>
        <v>0.48103996070155297</v>
      </c>
      <c r="AE13" s="57">
        <f>A!BA372</f>
        <v>0</v>
      </c>
      <c r="AF13" s="57">
        <f>A!BN372</f>
        <v>0.6697234915648318</v>
      </c>
      <c r="AG13" s="57">
        <f>A!BQ372</f>
        <v>0</v>
      </c>
      <c r="AH13" s="57">
        <f>A!CD372</f>
        <v>0</v>
      </c>
      <c r="AI13" s="57">
        <f>A!CG372</f>
        <v>0</v>
      </c>
      <c r="AJ13" s="58">
        <f>A!CI372</f>
        <v>15</v>
      </c>
      <c r="AK13" s="59">
        <f>A!AF329</f>
        <v>0</v>
      </c>
      <c r="AL13" s="59">
        <f>A!AK329</f>
        <v>0.23910736385891618</v>
      </c>
      <c r="AM13" s="59">
        <f>A!AX329</f>
        <v>0.4947962508132388</v>
      </c>
      <c r="AN13" s="59">
        <f>A!BA329</f>
        <v>0</v>
      </c>
      <c r="AO13" s="59">
        <f>A!BN329</f>
        <v>0.63410151814350757</v>
      </c>
      <c r="AP13" s="59">
        <f>A!BQ329</f>
        <v>0</v>
      </c>
      <c r="AQ13" s="59">
        <f>A!CD329</f>
        <v>0</v>
      </c>
      <c r="AR13" s="59">
        <f>A!CG329</f>
        <v>0</v>
      </c>
      <c r="AS13" s="58">
        <f>A!CI329</f>
        <v>15</v>
      </c>
      <c r="AT13" s="59">
        <f>A!AF286</f>
        <v>0</v>
      </c>
      <c r="AU13" s="59">
        <f>A!AK286</f>
        <v>0.27356716815997667</v>
      </c>
      <c r="AV13" s="59">
        <f>A!AX286</f>
        <v>0.50125109175206994</v>
      </c>
      <c r="AW13" s="59">
        <f>A!BA286</f>
        <v>0</v>
      </c>
      <c r="AX13" s="59">
        <f>A!BN286</f>
        <v>0.60180838050911378</v>
      </c>
      <c r="AY13" s="59">
        <f>A!BQ286</f>
        <v>0</v>
      </c>
      <c r="AZ13" s="59">
        <f>A!CD286</f>
        <v>0</v>
      </c>
      <c r="BA13" s="59">
        <f>A!CG286</f>
        <v>0</v>
      </c>
      <c r="BB13" s="58">
        <f>A!CI286</f>
        <v>15</v>
      </c>
      <c r="BC13" s="59">
        <f>A!AF244</f>
        <v>0</v>
      </c>
      <c r="BD13" s="59">
        <f>A!AK244</f>
        <v>0.27922295846675999</v>
      </c>
      <c r="BE13" s="59">
        <f>A!AX244</f>
        <v>0.4988763211908806</v>
      </c>
      <c r="BF13" s="59">
        <f>A!BA244</f>
        <v>0</v>
      </c>
      <c r="BG13" s="59">
        <f>A!BN244</f>
        <v>0.58856925686899697</v>
      </c>
      <c r="BH13" s="59">
        <f>A!BQ244</f>
        <v>0</v>
      </c>
      <c r="BI13" s="59">
        <f>A!CD244</f>
        <v>0</v>
      </c>
      <c r="BJ13" s="59">
        <f>A!CG244</f>
        <v>0</v>
      </c>
      <c r="BK13" s="58">
        <f>A!CI244</f>
        <v>15</v>
      </c>
      <c r="BL13" s="59">
        <f>A!AF201</f>
        <v>0</v>
      </c>
      <c r="BM13" s="59">
        <f>A!AK201</f>
        <v>0.25515355873816414</v>
      </c>
      <c r="BN13" s="59">
        <f>A!AX201</f>
        <v>0.49271834357873184</v>
      </c>
      <c r="BO13" s="59">
        <f>A!BA201</f>
        <v>0</v>
      </c>
      <c r="BP13" s="59">
        <f>A!BN201</f>
        <v>0.60680532326425951</v>
      </c>
      <c r="BQ13" s="59">
        <f>A!BQ201</f>
        <v>0</v>
      </c>
      <c r="BR13" s="59">
        <f>A!CD201</f>
        <v>0</v>
      </c>
      <c r="BS13" s="59">
        <f>A!CG201</f>
        <v>0</v>
      </c>
      <c r="BT13" s="58">
        <f>A!CI201</f>
        <v>15</v>
      </c>
      <c r="BU13" s="59">
        <f>A!AF159</f>
        <v>0</v>
      </c>
      <c r="BV13" s="59">
        <f>A!AK159</f>
        <v>0</v>
      </c>
      <c r="BW13" s="59">
        <f>A!AX159</f>
        <v>0.48897568432303107</v>
      </c>
      <c r="BX13" s="59">
        <f>A!BA159</f>
        <v>0</v>
      </c>
      <c r="BY13" s="59">
        <f>A!BN159</f>
        <v>0.64678708714533706</v>
      </c>
      <c r="BZ13" s="59">
        <f>A!BQ159</f>
        <v>0</v>
      </c>
      <c r="CA13" s="59">
        <f>A!CD159</f>
        <v>0</v>
      </c>
      <c r="CB13" s="59">
        <f>A!CG159</f>
        <v>0</v>
      </c>
      <c r="CC13" s="58">
        <f>A!CI159</f>
        <v>15</v>
      </c>
      <c r="CD13" s="59">
        <f>A!AF116</f>
        <v>0</v>
      </c>
      <c r="CE13" s="59">
        <f>A!AK116</f>
        <v>0</v>
      </c>
      <c r="CF13" s="59">
        <f>A!AX116</f>
        <v>0.48737673750396698</v>
      </c>
      <c r="CG13" s="59">
        <f>A!BA116</f>
        <v>0</v>
      </c>
      <c r="CH13" s="59">
        <f>A!BN116</f>
        <v>0.69680055237916017</v>
      </c>
      <c r="CI13" s="59">
        <f>A!BQ116</f>
        <v>0</v>
      </c>
      <c r="CJ13" s="59">
        <f>A!CD116</f>
        <v>0</v>
      </c>
      <c r="CK13" s="59">
        <f>A!CG116</f>
        <v>0</v>
      </c>
      <c r="CL13" s="58">
        <f>A!CI116</f>
        <v>15</v>
      </c>
      <c r="CM13" s="59">
        <f>A!AF72</f>
        <v>0</v>
      </c>
      <c r="CN13" s="59">
        <f>A!AK72</f>
        <v>0</v>
      </c>
      <c r="CO13" s="59">
        <f>A!AX72</f>
        <v>0.4838187850086843</v>
      </c>
      <c r="CP13" s="59">
        <f>A!BA72</f>
        <v>0</v>
      </c>
      <c r="CQ13" s="59">
        <f>A!BN72</f>
        <v>0.74195270837097782</v>
      </c>
      <c r="CR13" s="59">
        <f>A!BQ72</f>
        <v>0</v>
      </c>
      <c r="CS13" s="59">
        <f>A!CD72</f>
        <v>0</v>
      </c>
      <c r="CT13" s="59">
        <f>A!CG72</f>
        <v>0</v>
      </c>
      <c r="CU13" s="58">
        <f>A!CI72</f>
        <v>14</v>
      </c>
      <c r="CV13" s="59">
        <f>A!AF29</f>
        <v>0</v>
      </c>
      <c r="CW13" s="59">
        <f>A!AK29</f>
        <v>0</v>
      </c>
      <c r="CX13" s="59">
        <f>A!AX29</f>
        <v>0.47473462787255033</v>
      </c>
      <c r="CY13" s="59">
        <f>A!BA29</f>
        <v>0</v>
      </c>
      <c r="CZ13" s="59">
        <f>A!BN29</f>
        <v>0</v>
      </c>
      <c r="DA13" s="59">
        <f>A!BQ29</f>
        <v>0</v>
      </c>
      <c r="DB13" s="59">
        <f>A!CD29</f>
        <v>0</v>
      </c>
      <c r="DC13" s="59">
        <f>A!CG29</f>
        <v>0</v>
      </c>
      <c r="DD13" s="58">
        <f>A!CI29</f>
        <v>15</v>
      </c>
    </row>
    <row r="14" spans="1:108" ht="33" customHeight="1" x14ac:dyDescent="0.5">
      <c r="A14" s="57">
        <f>A!AF501</f>
        <v>0</v>
      </c>
      <c r="B14" s="57">
        <f>A!AK501</f>
        <v>0</v>
      </c>
      <c r="C14" s="57">
        <f>A!AX501</f>
        <v>0.46385369178203389</v>
      </c>
      <c r="D14" s="57">
        <f>A!BA501</f>
        <v>0</v>
      </c>
      <c r="E14" s="57">
        <f>A!BN501</f>
        <v>0</v>
      </c>
      <c r="F14" s="57">
        <f>A!BQ501</f>
        <v>0</v>
      </c>
      <c r="G14" s="57">
        <f>A!CD501</f>
        <v>0</v>
      </c>
      <c r="H14" s="57">
        <f>A!CG501</f>
        <v>0</v>
      </c>
      <c r="I14" s="58">
        <f>A!CI501</f>
        <v>17</v>
      </c>
      <c r="J14" s="59">
        <f>A!AF459</f>
        <v>0</v>
      </c>
      <c r="K14" s="59">
        <f>A!AK459</f>
        <v>0</v>
      </c>
      <c r="L14" s="59">
        <f>A!AX459</f>
        <v>0.45929845542328196</v>
      </c>
      <c r="M14" s="59">
        <f>A!BA459</f>
        <v>0</v>
      </c>
      <c r="N14" s="59">
        <f>A!BN459</f>
        <v>0</v>
      </c>
      <c r="O14" s="59">
        <f>A!BQ459</f>
        <v>0</v>
      </c>
      <c r="P14" s="59">
        <f>A!CD459</f>
        <v>0</v>
      </c>
      <c r="Q14" s="59">
        <f>A!CG459</f>
        <v>0</v>
      </c>
      <c r="R14" s="58">
        <f>A!CI459</f>
        <v>17</v>
      </c>
      <c r="S14" s="59">
        <f>A!AF416</f>
        <v>0</v>
      </c>
      <c r="T14" s="59">
        <f>A!AK416</f>
        <v>0</v>
      </c>
      <c r="U14" s="59">
        <f>A!AX416</f>
        <v>0.46621149415079044</v>
      </c>
      <c r="V14" s="59">
        <f>A!BA416</f>
        <v>0</v>
      </c>
      <c r="W14" s="59">
        <f>A!BN416</f>
        <v>0.70798854721615145</v>
      </c>
      <c r="X14" s="59">
        <f>A!BQ416</f>
        <v>0</v>
      </c>
      <c r="Y14" s="59">
        <f>A!CD416</f>
        <v>0</v>
      </c>
      <c r="Z14" s="59">
        <f>A!CG416</f>
        <v>0</v>
      </c>
      <c r="AA14" s="58">
        <f>A!CI416</f>
        <v>17</v>
      </c>
      <c r="AB14" s="57">
        <f>A!AF374</f>
        <v>0</v>
      </c>
      <c r="AC14" s="57">
        <f>A!AK374</f>
        <v>0</v>
      </c>
      <c r="AD14" s="57">
        <f>A!AX374</f>
        <v>0.48004238359028584</v>
      </c>
      <c r="AE14" s="57">
        <f>A!BA374</f>
        <v>0</v>
      </c>
      <c r="AF14" s="57">
        <f>A!BN374</f>
        <v>0.67203479848379233</v>
      </c>
      <c r="AG14" s="57">
        <f>A!BQ374</f>
        <v>0</v>
      </c>
      <c r="AH14" s="57">
        <f>A!CD374</f>
        <v>0</v>
      </c>
      <c r="AI14" s="57">
        <f>A!CG374</f>
        <v>0</v>
      </c>
      <c r="AJ14" s="58">
        <f>A!CI374</f>
        <v>17</v>
      </c>
      <c r="AK14" s="59">
        <f>A!AF331</f>
        <v>0</v>
      </c>
      <c r="AL14" s="59">
        <f>A!AK331</f>
        <v>0.23628702157603101</v>
      </c>
      <c r="AM14" s="59">
        <f>A!AX331</f>
        <v>0.49411332280773751</v>
      </c>
      <c r="AN14" s="59">
        <f>A!BA331</f>
        <v>0</v>
      </c>
      <c r="AO14" s="59">
        <f>A!BN331</f>
        <v>0.63642186042639304</v>
      </c>
      <c r="AP14" s="59">
        <f>A!BQ331</f>
        <v>0</v>
      </c>
      <c r="AQ14" s="59">
        <f>A!CD331</f>
        <v>0</v>
      </c>
      <c r="AR14" s="59">
        <f>A!CG331</f>
        <v>0</v>
      </c>
      <c r="AS14" s="58">
        <f>A!CI331</f>
        <v>17</v>
      </c>
      <c r="AT14" s="59">
        <f>A!AF288</f>
        <v>0</v>
      </c>
      <c r="AU14" s="59">
        <f>A!AK288</f>
        <v>0.27207765143644785</v>
      </c>
      <c r="AV14" s="59">
        <f>A!AX288</f>
        <v>0.50112880065903032</v>
      </c>
      <c r="AW14" s="59">
        <f>A!BA288</f>
        <v>0</v>
      </c>
      <c r="AX14" s="59">
        <f>A!BN288</f>
        <v>0.60354789723264257</v>
      </c>
      <c r="AY14" s="59">
        <f>A!BQ288</f>
        <v>0</v>
      </c>
      <c r="AZ14" s="59">
        <f>A!CD288</f>
        <v>0</v>
      </c>
      <c r="BA14" s="59">
        <f>A!CG288</f>
        <v>0</v>
      </c>
      <c r="BB14" s="58">
        <f>A!CI288</f>
        <v>17</v>
      </c>
      <c r="BC14" s="59">
        <f>A!AF246</f>
        <v>0</v>
      </c>
      <c r="BD14" s="59">
        <f>A!AK246</f>
        <v>0.27985411783999403</v>
      </c>
      <c r="BE14" s="59">
        <f>A!AX246</f>
        <v>0.49921790778353103</v>
      </c>
      <c r="BF14" s="59">
        <f>A!BA246</f>
        <v>0</v>
      </c>
      <c r="BG14" s="59">
        <f>A!BN246</f>
        <v>0.58852143082909636</v>
      </c>
      <c r="BH14" s="59">
        <f>A!BQ246</f>
        <v>0</v>
      </c>
      <c r="BI14" s="59">
        <f>A!CD246</f>
        <v>0</v>
      </c>
      <c r="BJ14" s="59">
        <f>A!CG246</f>
        <v>0</v>
      </c>
      <c r="BK14" s="58">
        <f>A!CI246</f>
        <v>17</v>
      </c>
      <c r="BL14" s="59">
        <f>A!AF203</f>
        <v>0</v>
      </c>
      <c r="BM14" s="59">
        <f>A!AK203</f>
        <v>0.25728147017614317</v>
      </c>
      <c r="BN14" s="59">
        <f>A!AX203</f>
        <v>0.49309037384019661</v>
      </c>
      <c r="BO14" s="59">
        <f>A!BA203</f>
        <v>0</v>
      </c>
      <c r="BP14" s="59">
        <f>A!BN203</f>
        <v>0.6047607451596142</v>
      </c>
      <c r="BQ14" s="59">
        <f>A!BQ203</f>
        <v>0</v>
      </c>
      <c r="BR14" s="59">
        <f>A!CD203</f>
        <v>0</v>
      </c>
      <c r="BS14" s="59">
        <f>A!CG203</f>
        <v>0</v>
      </c>
      <c r="BT14" s="58">
        <f>A!CI203</f>
        <v>17</v>
      </c>
      <c r="BU14" s="59">
        <f>A!AF161</f>
        <v>0</v>
      </c>
      <c r="BV14" s="59">
        <f>A!AK161</f>
        <v>0</v>
      </c>
      <c r="BW14" s="59">
        <f>A!AX161</f>
        <v>0.48915475792016655</v>
      </c>
      <c r="BX14" s="59">
        <f>A!BA161</f>
        <v>0</v>
      </c>
      <c r="BY14" s="59">
        <f>A!BN161</f>
        <v>0.64376451266897849</v>
      </c>
      <c r="BZ14" s="59">
        <f>A!BQ161</f>
        <v>0</v>
      </c>
      <c r="CA14" s="59">
        <f>A!CD161</f>
        <v>0</v>
      </c>
      <c r="CB14" s="59">
        <f>A!CG161</f>
        <v>0</v>
      </c>
      <c r="CC14" s="58">
        <f>A!CI161</f>
        <v>17</v>
      </c>
      <c r="CD14" s="59">
        <f>A!AF118</f>
        <v>0</v>
      </c>
      <c r="CE14" s="59">
        <f>A!AK118</f>
        <v>0</v>
      </c>
      <c r="CF14" s="59">
        <f>A!AX118</f>
        <v>0.48751099744865406</v>
      </c>
      <c r="CG14" s="59">
        <f>A!BA118</f>
        <v>0</v>
      </c>
      <c r="CH14" s="59">
        <f>A!BN118</f>
        <v>0.6935508852138289</v>
      </c>
      <c r="CI14" s="59">
        <f>A!BQ118</f>
        <v>0</v>
      </c>
      <c r="CJ14" s="59">
        <f>A!CD118</f>
        <v>0</v>
      </c>
      <c r="CK14" s="59">
        <f>A!CG118</f>
        <v>0</v>
      </c>
      <c r="CL14" s="58">
        <f>A!CI118</f>
        <v>17</v>
      </c>
      <c r="CM14" s="59">
        <f>A!AF74</f>
        <v>0</v>
      </c>
      <c r="CN14" s="59">
        <f>A!AK74</f>
        <v>0</v>
      </c>
      <c r="CO14" s="59">
        <f>A!AX74</f>
        <v>0.48420145330423719</v>
      </c>
      <c r="CP14" s="59">
        <f>A!BA74</f>
        <v>0</v>
      </c>
      <c r="CQ14" s="59">
        <f>A!BN74</f>
        <v>0.73912369836397074</v>
      </c>
      <c r="CR14" s="59">
        <f>A!BQ74</f>
        <v>0</v>
      </c>
      <c r="CS14" s="59">
        <f>A!CD74</f>
        <v>0</v>
      </c>
      <c r="CT14" s="59">
        <f>A!CG74</f>
        <v>0</v>
      </c>
      <c r="CU14" s="58">
        <f>A!CI74</f>
        <v>16</v>
      </c>
      <c r="CV14" s="59">
        <f>A!AF31</f>
        <v>0</v>
      </c>
      <c r="CW14" s="59">
        <f>A!AK31</f>
        <v>0</v>
      </c>
      <c r="CX14" s="59">
        <f>A!AX31</f>
        <v>0.47547673359762732</v>
      </c>
      <c r="CY14" s="59">
        <f>A!BA31</f>
        <v>0</v>
      </c>
      <c r="CZ14" s="59">
        <f>A!BN31</f>
        <v>0</v>
      </c>
      <c r="DA14" s="59">
        <f>A!BQ31</f>
        <v>0</v>
      </c>
      <c r="DB14" s="59">
        <f>A!CD31</f>
        <v>0</v>
      </c>
      <c r="DC14" s="59">
        <f>A!CG31</f>
        <v>0</v>
      </c>
      <c r="DD14" s="58">
        <f>A!CI31</f>
        <v>17</v>
      </c>
    </row>
    <row r="15" spans="1:108" ht="33" customHeight="1" x14ac:dyDescent="0.5">
      <c r="A15" s="57">
        <f>A!AF503</f>
        <v>0</v>
      </c>
      <c r="B15" s="57">
        <f>A!AK503</f>
        <v>0</v>
      </c>
      <c r="C15" s="57">
        <f>A!AX503</f>
        <v>0.46448116916335769</v>
      </c>
      <c r="D15" s="57">
        <f>A!BA503</f>
        <v>0</v>
      </c>
      <c r="E15" s="57">
        <f>A!BN503</f>
        <v>0</v>
      </c>
      <c r="F15" s="57">
        <f>A!BQ503</f>
        <v>0</v>
      </c>
      <c r="G15" s="57">
        <f>A!CD503</f>
        <v>0</v>
      </c>
      <c r="H15" s="57">
        <f>A!CG503</f>
        <v>0</v>
      </c>
      <c r="I15" s="58">
        <f>A!CI503</f>
        <v>19</v>
      </c>
      <c r="J15" s="59">
        <f>A!AF461</f>
        <v>0</v>
      </c>
      <c r="K15" s="59">
        <f>A!AK461</f>
        <v>0</v>
      </c>
      <c r="L15" s="59">
        <f>A!AX461</f>
        <v>0.45924766384311705</v>
      </c>
      <c r="M15" s="59">
        <f>A!BA461</f>
        <v>0</v>
      </c>
      <c r="N15" s="59">
        <f>A!BN461</f>
        <v>0</v>
      </c>
      <c r="O15" s="59">
        <f>A!BQ461</f>
        <v>0</v>
      </c>
      <c r="P15" s="59">
        <f>A!CD461</f>
        <v>0</v>
      </c>
      <c r="Q15" s="59">
        <f>A!CG461</f>
        <v>0</v>
      </c>
      <c r="R15" s="58">
        <f>A!CI461</f>
        <v>19</v>
      </c>
      <c r="S15" s="59">
        <f>A!AF418</f>
        <v>0</v>
      </c>
      <c r="T15" s="59">
        <f>A!AK418</f>
        <v>0</v>
      </c>
      <c r="U15" s="59">
        <f>A!AX418</f>
        <v>0.46548031288541991</v>
      </c>
      <c r="V15" s="59">
        <f>A!BA418</f>
        <v>0</v>
      </c>
      <c r="W15" s="59">
        <f>A!BN418</f>
        <v>0.71052216986603156</v>
      </c>
      <c r="X15" s="59">
        <f>A!BQ418</f>
        <v>0</v>
      </c>
      <c r="Y15" s="59">
        <f>A!CD418</f>
        <v>0</v>
      </c>
      <c r="Z15" s="59">
        <f>A!CG418</f>
        <v>0</v>
      </c>
      <c r="AA15" s="58">
        <f>A!CI418</f>
        <v>19</v>
      </c>
      <c r="AB15" s="57">
        <f>A!AF376</f>
        <v>0</v>
      </c>
      <c r="AC15" s="57">
        <f>A!AK376</f>
        <v>0</v>
      </c>
      <c r="AD15" s="57">
        <f>A!AX376</f>
        <v>0.47904337542688985</v>
      </c>
      <c r="AE15" s="57">
        <f>A!BA376</f>
        <v>0</v>
      </c>
      <c r="AF15" s="57">
        <f>A!BN376</f>
        <v>0.67435188116257994</v>
      </c>
      <c r="AG15" s="57">
        <f>A!BQ376</f>
        <v>0</v>
      </c>
      <c r="AH15" s="57">
        <f>A!CD376</f>
        <v>0</v>
      </c>
      <c r="AI15" s="57">
        <f>A!CG376</f>
        <v>0</v>
      </c>
      <c r="AJ15" s="58">
        <f>A!CI376</f>
        <v>19</v>
      </c>
      <c r="AK15" s="59">
        <f>A!AF333</f>
        <v>0</v>
      </c>
      <c r="AL15" s="59">
        <f>A!AK333</f>
        <v>0.23335015608247792</v>
      </c>
      <c r="AM15" s="59">
        <f>A!AX333</f>
        <v>0.49333921925961316</v>
      </c>
      <c r="AN15" s="59">
        <f>A!BA333</f>
        <v>0</v>
      </c>
      <c r="AO15" s="59">
        <f>A!BN333</f>
        <v>0.63869205925327932</v>
      </c>
      <c r="AP15" s="59">
        <f>A!BQ333</f>
        <v>0</v>
      </c>
      <c r="AQ15" s="59">
        <f>A!CD333</f>
        <v>0</v>
      </c>
      <c r="AR15" s="59">
        <f>A!CG333</f>
        <v>0</v>
      </c>
      <c r="AS15" s="58">
        <f>A!CI333</f>
        <v>19</v>
      </c>
      <c r="AT15" s="59">
        <f>A!AF290</f>
        <v>0</v>
      </c>
      <c r="AU15" s="59">
        <f>A!AK290</f>
        <v>0.2704899311554545</v>
      </c>
      <c r="AV15" s="59">
        <f>A!AX290</f>
        <v>0.50098989722423592</v>
      </c>
      <c r="AW15" s="59">
        <f>A!BA290</f>
        <v>0</v>
      </c>
      <c r="AX15" s="59">
        <f>A!BN290</f>
        <v>0.60538561751363595</v>
      </c>
      <c r="AY15" s="59">
        <f>A!BQ290</f>
        <v>0</v>
      </c>
      <c r="AZ15" s="59">
        <f>A!CD290</f>
        <v>0</v>
      </c>
      <c r="BA15" s="59">
        <f>A!CG290</f>
        <v>0</v>
      </c>
      <c r="BB15" s="58">
        <f>A!CI290</f>
        <v>19</v>
      </c>
      <c r="BC15" s="59">
        <f>A!AF248</f>
        <v>0</v>
      </c>
      <c r="BD15" s="59">
        <f>A!AK248</f>
        <v>0.28034464177287138</v>
      </c>
      <c r="BE15" s="59">
        <f>A!AX248</f>
        <v>0.49953878181885197</v>
      </c>
      <c r="BF15" s="59">
        <f>A!BA248</f>
        <v>0</v>
      </c>
      <c r="BG15" s="59">
        <f>A!BN248</f>
        <v>0.58861424022955255</v>
      </c>
      <c r="BH15" s="59">
        <f>A!BQ248</f>
        <v>0</v>
      </c>
      <c r="BI15" s="59">
        <f>A!CD248</f>
        <v>0</v>
      </c>
      <c r="BJ15" s="59">
        <f>A!CG248</f>
        <v>0</v>
      </c>
      <c r="BK15" s="58">
        <f>A!CI248</f>
        <v>19</v>
      </c>
      <c r="BL15" s="59">
        <f>A!AF205</f>
        <v>0</v>
      </c>
      <c r="BM15" s="59">
        <f>A!AK205</f>
        <v>0.25933767248469713</v>
      </c>
      <c r="BN15" s="59">
        <f>A!AX205</f>
        <v>0.49344897418819383</v>
      </c>
      <c r="BO15" s="59">
        <f>A!BA205</f>
        <v>0</v>
      </c>
      <c r="BP15" s="59">
        <f>A!BN205</f>
        <v>0.60278787618439333</v>
      </c>
      <c r="BQ15" s="59">
        <f>A!BQ205</f>
        <v>0</v>
      </c>
      <c r="BR15" s="59">
        <f>A!CD205</f>
        <v>0</v>
      </c>
      <c r="BS15" s="59">
        <f>A!CG205</f>
        <v>0</v>
      </c>
      <c r="BT15" s="58">
        <f>A!CI205</f>
        <v>19</v>
      </c>
      <c r="BU15" s="59">
        <f>A!AF163</f>
        <v>0</v>
      </c>
      <c r="BV15" s="59">
        <f>A!AK163</f>
        <v>0</v>
      </c>
      <c r="BW15" s="59">
        <f>A!AX163</f>
        <v>0.4892870314778201</v>
      </c>
      <c r="BX15" s="59">
        <f>A!BA163</f>
        <v>0</v>
      </c>
      <c r="BY15" s="59">
        <f>A!BN163</f>
        <v>0.64071869334193787</v>
      </c>
      <c r="BZ15" s="59">
        <f>A!BQ163</f>
        <v>0</v>
      </c>
      <c r="CA15" s="59">
        <f>A!CD163</f>
        <v>0</v>
      </c>
      <c r="CB15" s="59">
        <f>A!CG163</f>
        <v>0</v>
      </c>
      <c r="CC15" s="58">
        <f>A!CI163</f>
        <v>19</v>
      </c>
      <c r="CD15" s="59">
        <f>A!AF120</f>
        <v>0</v>
      </c>
      <c r="CE15" s="59">
        <f>A!AK120</f>
        <v>0</v>
      </c>
      <c r="CF15" s="59">
        <f>A!AX120</f>
        <v>0.48760393563235466</v>
      </c>
      <c r="CG15" s="59">
        <f>A!BA120</f>
        <v>0</v>
      </c>
      <c r="CH15" s="59">
        <f>A!BN120</f>
        <v>0.69025897106801271</v>
      </c>
      <c r="CI15" s="59">
        <f>A!BQ120</f>
        <v>0</v>
      </c>
      <c r="CJ15" s="59">
        <f>A!CD120</f>
        <v>0</v>
      </c>
      <c r="CK15" s="59">
        <f>A!CG120</f>
        <v>0</v>
      </c>
      <c r="CL15" s="58">
        <f>A!CI120</f>
        <v>19</v>
      </c>
      <c r="CM15" s="59">
        <f>A!AF76</f>
        <v>0</v>
      </c>
      <c r="CN15" s="59">
        <f>A!AK76</f>
        <v>0</v>
      </c>
      <c r="CO15" s="59">
        <f>A!AX76</f>
        <v>0.48459035928844663</v>
      </c>
      <c r="CP15" s="59">
        <f>A!BA76</f>
        <v>0</v>
      </c>
      <c r="CQ15" s="59">
        <f>A!BN76</f>
        <v>0.73627179673197629</v>
      </c>
      <c r="CR15" s="59">
        <f>A!BQ76</f>
        <v>0</v>
      </c>
      <c r="CS15" s="59">
        <f>A!CD76</f>
        <v>0</v>
      </c>
      <c r="CT15" s="59">
        <f>A!CG76</f>
        <v>0</v>
      </c>
      <c r="CU15" s="58">
        <f>A!CI76</f>
        <v>18</v>
      </c>
      <c r="CV15" s="59">
        <f>A!AF33</f>
        <v>0</v>
      </c>
      <c r="CW15" s="59">
        <f>A!AK33</f>
        <v>0</v>
      </c>
      <c r="CX15" s="59">
        <f>A!AX33</f>
        <v>0.47623647611373698</v>
      </c>
      <c r="CY15" s="59">
        <f>A!BA33</f>
        <v>0</v>
      </c>
      <c r="CZ15" s="59">
        <f>A!BN33</f>
        <v>0</v>
      </c>
      <c r="DA15" s="59">
        <f>A!BQ33</f>
        <v>0</v>
      </c>
      <c r="DB15" s="59">
        <f>A!CD33</f>
        <v>0</v>
      </c>
      <c r="DC15" s="59">
        <f>A!CG33</f>
        <v>0</v>
      </c>
      <c r="DD15" s="58">
        <f>A!CI33</f>
        <v>19</v>
      </c>
    </row>
    <row r="16" spans="1:108" ht="33" customHeight="1" x14ac:dyDescent="0.5">
      <c r="A16" s="57">
        <f>A!AF505</f>
        <v>0</v>
      </c>
      <c r="B16" s="57">
        <f>A!AK505</f>
        <v>0</v>
      </c>
      <c r="C16" s="57">
        <f>A!AX505</f>
        <v>0.46517412564114308</v>
      </c>
      <c r="D16" s="57">
        <f>A!BA505</f>
        <v>0</v>
      </c>
      <c r="E16" s="57">
        <f>A!BN505</f>
        <v>0</v>
      </c>
      <c r="F16" s="57">
        <f>A!BQ505</f>
        <v>0</v>
      </c>
      <c r="G16" s="57">
        <f>A!CD505</f>
        <v>0</v>
      </c>
      <c r="H16" s="57">
        <f>A!CG505</f>
        <v>0</v>
      </c>
      <c r="I16" s="58">
        <f>A!CI505</f>
        <v>21</v>
      </c>
      <c r="J16" s="59">
        <f>A!AF463</f>
        <v>0</v>
      </c>
      <c r="K16" s="59">
        <f>A!AK463</f>
        <v>0</v>
      </c>
      <c r="L16" s="59">
        <f>A!AX463</f>
        <v>0.45925403850847912</v>
      </c>
      <c r="M16" s="59">
        <f>A!BA463</f>
        <v>0</v>
      </c>
      <c r="N16" s="59">
        <f>A!BN463</f>
        <v>0</v>
      </c>
      <c r="O16" s="59">
        <f>A!BQ463</f>
        <v>0</v>
      </c>
      <c r="P16" s="59">
        <f>A!CD463</f>
        <v>0</v>
      </c>
      <c r="Q16" s="59">
        <f>A!CG463</f>
        <v>0</v>
      </c>
      <c r="R16" s="58">
        <f>A!CI463</f>
        <v>21</v>
      </c>
      <c r="S16" s="59">
        <f>A!AF420</f>
        <v>0</v>
      </c>
      <c r="T16" s="59">
        <f>A!AK420</f>
        <v>0</v>
      </c>
      <c r="U16" s="59">
        <f>A!AX420</f>
        <v>0.4647542448613679</v>
      </c>
      <c r="V16" s="59">
        <f>A!BA420</f>
        <v>0</v>
      </c>
      <c r="W16" s="59">
        <f>A!BN420</f>
        <v>0.71303741703295753</v>
      </c>
      <c r="X16" s="59">
        <f>A!BQ420</f>
        <v>0</v>
      </c>
      <c r="Y16" s="59">
        <f>A!CD420</f>
        <v>0</v>
      </c>
      <c r="Z16" s="59">
        <f>A!CG420</f>
        <v>0</v>
      </c>
      <c r="AA16" s="58">
        <f>A!CI420</f>
        <v>21</v>
      </c>
      <c r="AB16" s="57">
        <f>A!AF378</f>
        <v>0</v>
      </c>
      <c r="AC16" s="57">
        <f>A!AK378</f>
        <v>0</v>
      </c>
      <c r="AD16" s="57">
        <f>A!AX378</f>
        <v>0.47804275342799413</v>
      </c>
      <c r="AE16" s="57">
        <f>A!BA378</f>
        <v>0</v>
      </c>
      <c r="AF16" s="57">
        <f>A!BN378</f>
        <v>0.67667661364250975</v>
      </c>
      <c r="AG16" s="57">
        <f>A!BQ378</f>
        <v>0</v>
      </c>
      <c r="AH16" s="57">
        <f>A!CD378</f>
        <v>0</v>
      </c>
      <c r="AI16" s="57">
        <f>A!CG378</f>
        <v>0</v>
      </c>
      <c r="AJ16" s="58">
        <f>A!CI378</f>
        <v>21</v>
      </c>
      <c r="AK16" s="59">
        <f>A!AF335</f>
        <v>0</v>
      </c>
      <c r="AL16" s="59">
        <f>A!AK335</f>
        <v>0</v>
      </c>
      <c r="AM16" s="59">
        <f>A!AX335</f>
        <v>0.49255932324712354</v>
      </c>
      <c r="AN16" s="59">
        <f>A!BA335</f>
        <v>0</v>
      </c>
      <c r="AO16" s="59">
        <f>A!BN335</f>
        <v>0.64098361042558583</v>
      </c>
      <c r="AP16" s="59">
        <f>A!BQ335</f>
        <v>0</v>
      </c>
      <c r="AQ16" s="59">
        <f>A!CD335</f>
        <v>0</v>
      </c>
      <c r="AR16" s="59">
        <f>A!CG335</f>
        <v>0</v>
      </c>
      <c r="AS16" s="58">
        <f>A!CI335</f>
        <v>21</v>
      </c>
      <c r="AT16" s="59">
        <f>A!AF292</f>
        <v>0</v>
      </c>
      <c r="AU16" s="59">
        <f>A!AK292</f>
        <v>0.26876539977947755</v>
      </c>
      <c r="AV16" s="59">
        <f>A!AX292</f>
        <v>0.50079294559513265</v>
      </c>
      <c r="AW16" s="59">
        <f>A!BA292</f>
        <v>0</v>
      </c>
      <c r="AX16" s="59">
        <f>A!BN292</f>
        <v>0.60727681555627977</v>
      </c>
      <c r="AY16" s="59">
        <f>A!BQ292</f>
        <v>0</v>
      </c>
      <c r="AZ16" s="59">
        <f>A!CD292</f>
        <v>0</v>
      </c>
      <c r="BA16" s="59">
        <f>A!CG292</f>
        <v>0</v>
      </c>
      <c r="BB16" s="58">
        <f>A!CI292</f>
        <v>21</v>
      </c>
      <c r="BC16" s="59">
        <f>A!AF250</f>
        <v>0</v>
      </c>
      <c r="BD16" s="59">
        <f>A!AK250</f>
        <v>0.28073035334906038</v>
      </c>
      <c r="BE16" s="59">
        <f>A!AX250</f>
        <v>0.49987980417991884</v>
      </c>
      <c r="BF16" s="59">
        <f>A!BA250</f>
        <v>0</v>
      </c>
      <c r="BG16" s="59">
        <f>A!BN250</f>
        <v>0.58889519532003021</v>
      </c>
      <c r="BH16" s="59">
        <f>A!BQ250</f>
        <v>0</v>
      </c>
      <c r="BI16" s="59">
        <f>A!CD250</f>
        <v>0</v>
      </c>
      <c r="BJ16" s="59">
        <f>A!CG250</f>
        <v>0</v>
      </c>
      <c r="BK16" s="58">
        <f>A!CI250</f>
        <v>21</v>
      </c>
      <c r="BL16" s="59">
        <f>A!AF207</f>
        <v>0</v>
      </c>
      <c r="BM16" s="59">
        <f>A!AK207</f>
        <v>0.26135200667024444</v>
      </c>
      <c r="BN16" s="59">
        <f>A!AX207</f>
        <v>0.49383413862756392</v>
      </c>
      <c r="BO16" s="59">
        <f>A!BA207</f>
        <v>0</v>
      </c>
      <c r="BP16" s="59">
        <f>A!BN207</f>
        <v>0.60094020866551301</v>
      </c>
      <c r="BQ16" s="59">
        <f>A!BQ207</f>
        <v>0</v>
      </c>
      <c r="BR16" s="59">
        <f>A!CD207</f>
        <v>0</v>
      </c>
      <c r="BS16" s="59">
        <f>A!CG207</f>
        <v>0</v>
      </c>
      <c r="BT16" s="58">
        <f>A!CI207</f>
        <v>21</v>
      </c>
      <c r="BU16" s="59">
        <f>A!AF165</f>
        <v>0</v>
      </c>
      <c r="BV16" s="59">
        <f>A!AK165</f>
        <v>0</v>
      </c>
      <c r="BW16" s="59">
        <f>A!AX165</f>
        <v>0.4894545412789344</v>
      </c>
      <c r="BX16" s="59">
        <f>A!BA165</f>
        <v>0</v>
      </c>
      <c r="BY16" s="59">
        <f>A!BN165</f>
        <v>0.63774003672996371</v>
      </c>
      <c r="BZ16" s="59">
        <f>A!BQ165</f>
        <v>0</v>
      </c>
      <c r="CA16" s="59">
        <f>A!CD165</f>
        <v>0</v>
      </c>
      <c r="CB16" s="59">
        <f>A!CG165</f>
        <v>0</v>
      </c>
      <c r="CC16" s="58">
        <f>A!CI165</f>
        <v>21</v>
      </c>
      <c r="CD16" s="59">
        <f>A!AF122</f>
        <v>0</v>
      </c>
      <c r="CE16" s="59">
        <f>A!AK122</f>
        <v>0</v>
      </c>
      <c r="CF16" s="59">
        <f>A!AX122</f>
        <v>0.48773844011515693</v>
      </c>
      <c r="CG16" s="59">
        <f>A!BA122</f>
        <v>0</v>
      </c>
      <c r="CH16" s="59">
        <f>A!BN122</f>
        <v>0.68700974696593098</v>
      </c>
      <c r="CI16" s="59">
        <f>A!BQ122</f>
        <v>0</v>
      </c>
      <c r="CJ16" s="59">
        <f>A!CD122</f>
        <v>0</v>
      </c>
      <c r="CK16" s="59">
        <f>A!CG122</f>
        <v>0</v>
      </c>
      <c r="CL16" s="58">
        <f>A!CI122</f>
        <v>21</v>
      </c>
      <c r="CM16" s="59">
        <f>A!AF78</f>
        <v>0</v>
      </c>
      <c r="CN16" s="59">
        <f>A!AK78</f>
        <v>0</v>
      </c>
      <c r="CO16" s="59">
        <f>A!AX78</f>
        <v>0.48494319379987805</v>
      </c>
      <c r="CP16" s="59">
        <f>A!BA78</f>
        <v>0</v>
      </c>
      <c r="CQ16" s="59">
        <f>A!BN78</f>
        <v>0.73335859480732424</v>
      </c>
      <c r="CR16" s="59">
        <f>A!BQ78</f>
        <v>0</v>
      </c>
      <c r="CS16" s="59">
        <f>A!CD78</f>
        <v>0</v>
      </c>
      <c r="CT16" s="59">
        <f>A!CG78</f>
        <v>0</v>
      </c>
      <c r="CU16" s="58">
        <f>A!CI78</f>
        <v>20</v>
      </c>
      <c r="CV16" s="59">
        <f>A!AF35</f>
        <v>0</v>
      </c>
      <c r="CW16" s="59">
        <f>A!AK35</f>
        <v>0</v>
      </c>
      <c r="CX16" s="59">
        <f>A!AX35</f>
        <v>0.47693025149794899</v>
      </c>
      <c r="CY16" s="59">
        <f>A!BA35</f>
        <v>0</v>
      </c>
      <c r="CZ16" s="59">
        <f>A!BN35</f>
        <v>0</v>
      </c>
      <c r="DA16" s="59">
        <f>A!BQ35</f>
        <v>0</v>
      </c>
      <c r="DB16" s="59">
        <f>A!CD35</f>
        <v>0</v>
      </c>
      <c r="DC16" s="59">
        <f>A!CG35</f>
        <v>0</v>
      </c>
      <c r="DD16" s="58">
        <f>A!CI35</f>
        <v>21</v>
      </c>
    </row>
    <row r="17" spans="1:108" ht="33" customHeight="1" x14ac:dyDescent="0.5">
      <c r="A17" s="57">
        <f>A!AF507</f>
        <v>0</v>
      </c>
      <c r="B17" s="57">
        <f>A!AK507</f>
        <v>0</v>
      </c>
      <c r="C17" s="57">
        <f>A!AX507</f>
        <v>0.46585001899707529</v>
      </c>
      <c r="D17" s="57">
        <f>A!BA507</f>
        <v>0</v>
      </c>
      <c r="E17" s="57">
        <f>A!BN507</f>
        <v>0</v>
      </c>
      <c r="F17" s="57">
        <f>A!BQ507</f>
        <v>0</v>
      </c>
      <c r="G17" s="57">
        <f>A!CD507</f>
        <v>0</v>
      </c>
      <c r="H17" s="57">
        <f>A!CG507</f>
        <v>0</v>
      </c>
      <c r="I17" s="58">
        <f>A!CI507</f>
        <v>23</v>
      </c>
      <c r="J17" s="59">
        <f>A!AF465</f>
        <v>0</v>
      </c>
      <c r="K17" s="59">
        <f>A!AK465</f>
        <v>0</v>
      </c>
      <c r="L17" s="59">
        <f>A!AX465</f>
        <v>0.4593178256998216</v>
      </c>
      <c r="M17" s="59">
        <f>A!BA465</f>
        <v>0</v>
      </c>
      <c r="N17" s="59">
        <f>A!BN465</f>
        <v>0</v>
      </c>
      <c r="O17" s="59">
        <f>A!BQ465</f>
        <v>0</v>
      </c>
      <c r="P17" s="59">
        <f>A!CD465</f>
        <v>0</v>
      </c>
      <c r="Q17" s="59">
        <f>A!CG465</f>
        <v>0</v>
      </c>
      <c r="R17" s="58">
        <f>A!CI465</f>
        <v>23</v>
      </c>
      <c r="S17" s="59">
        <f>A!AF422</f>
        <v>0</v>
      </c>
      <c r="T17" s="59">
        <f>A!AK422</f>
        <v>0</v>
      </c>
      <c r="U17" s="59">
        <f>A!AX422</f>
        <v>0.46407422107432178</v>
      </c>
      <c r="V17" s="59">
        <f>A!BA422</f>
        <v>0</v>
      </c>
      <c r="W17" s="59">
        <f>A!BN422</f>
        <v>0.71558084363747143</v>
      </c>
      <c r="X17" s="59">
        <f>A!BQ422</f>
        <v>0</v>
      </c>
      <c r="Y17" s="59">
        <f>A!CD422</f>
        <v>0</v>
      </c>
      <c r="Z17" s="59">
        <f>A!CG422</f>
        <v>0</v>
      </c>
      <c r="AA17" s="58">
        <f>A!CI422</f>
        <v>23</v>
      </c>
      <c r="AB17" s="57">
        <f>A!AF380</f>
        <v>0</v>
      </c>
      <c r="AC17" s="57">
        <f>A!AK380</f>
        <v>0</v>
      </c>
      <c r="AD17" s="57">
        <f>A!AX380</f>
        <v>0.47704226332202765</v>
      </c>
      <c r="AE17" s="57">
        <f>A!BA380</f>
        <v>0</v>
      </c>
      <c r="AF17" s="57">
        <f>A!BN380</f>
        <v>0.67900000119890658</v>
      </c>
      <c r="AG17" s="57">
        <f>A!BQ380</f>
        <v>0</v>
      </c>
      <c r="AH17" s="57">
        <f>A!CD380</f>
        <v>0</v>
      </c>
      <c r="AI17" s="57">
        <f>A!CG380</f>
        <v>0</v>
      </c>
      <c r="AJ17" s="58">
        <f>A!CI380</f>
        <v>23</v>
      </c>
      <c r="AK17" s="59">
        <f>A!AF337</f>
        <v>0</v>
      </c>
      <c r="AL17" s="59">
        <f>A!AK337</f>
        <v>0</v>
      </c>
      <c r="AM17" s="59">
        <f>A!AX337</f>
        <v>0.49173128300554209</v>
      </c>
      <c r="AN17" s="59">
        <f>A!BA337</f>
        <v>0</v>
      </c>
      <c r="AO17" s="59">
        <f>A!BN337</f>
        <v>0.64325923754766945</v>
      </c>
      <c r="AP17" s="59">
        <f>A!BQ337</f>
        <v>0</v>
      </c>
      <c r="AQ17" s="59">
        <f>A!CD337</f>
        <v>0</v>
      </c>
      <c r="AR17" s="59">
        <f>A!CG337</f>
        <v>0</v>
      </c>
      <c r="AS17" s="58">
        <f>A!CI337</f>
        <v>23</v>
      </c>
      <c r="AT17" s="59">
        <f>A!AF294</f>
        <v>0</v>
      </c>
      <c r="AU17" s="59">
        <f>A!AK294</f>
        <v>0.26691644847664481</v>
      </c>
      <c r="AV17" s="59">
        <f>A!AX294</f>
        <v>0.50053964505811799</v>
      </c>
      <c r="AW17" s="59">
        <f>A!BA294</f>
        <v>0</v>
      </c>
      <c r="AX17" s="59">
        <f>A!BN294</f>
        <v>0.60920910019244567</v>
      </c>
      <c r="AY17" s="59">
        <f>A!BQ294</f>
        <v>0</v>
      </c>
      <c r="AZ17" s="59">
        <f>A!CD294</f>
        <v>0</v>
      </c>
      <c r="BA17" s="59">
        <f>A!CG294</f>
        <v>0</v>
      </c>
      <c r="BB17" s="58">
        <f>A!CI294</f>
        <v>23</v>
      </c>
      <c r="BC17" s="59">
        <f>A!AF252</f>
        <v>0</v>
      </c>
      <c r="BD17" s="59">
        <f>A!AK252</f>
        <v>0.28092775341088966</v>
      </c>
      <c r="BE17" s="59">
        <f>A!AX252</f>
        <v>0.50015763146064385</v>
      </c>
      <c r="BF17" s="59">
        <f>A!BA252</f>
        <v>0</v>
      </c>
      <c r="BG17" s="59">
        <f>A!BN252</f>
        <v>0.58928112859153436</v>
      </c>
      <c r="BH17" s="59">
        <f>A!BQ252</f>
        <v>0</v>
      </c>
      <c r="BI17" s="59">
        <f>A!CD252</f>
        <v>0</v>
      </c>
      <c r="BJ17" s="59">
        <f>A!CG252</f>
        <v>0</v>
      </c>
      <c r="BK17" s="58">
        <f>A!CI252</f>
        <v>23</v>
      </c>
      <c r="BL17" s="59">
        <f>A!AF209</f>
        <v>0</v>
      </c>
      <c r="BM17" s="59">
        <f>A!AK209</f>
        <v>0.26332166034659826</v>
      </c>
      <c r="BN17" s="59">
        <f>A!AX209</f>
        <v>0.49424563934460825</v>
      </c>
      <c r="BO17" s="59">
        <f>A!BA209</f>
        <v>0</v>
      </c>
      <c r="BP17" s="59">
        <f>A!BN209</f>
        <v>0.59922055498915883</v>
      </c>
      <c r="BQ17" s="59">
        <f>A!BQ209</f>
        <v>0</v>
      </c>
      <c r="BR17" s="59">
        <f>A!CD209</f>
        <v>0</v>
      </c>
      <c r="BS17" s="59">
        <f>A!CG209</f>
        <v>0</v>
      </c>
      <c r="BT17" s="58">
        <f>A!CI209</f>
        <v>23</v>
      </c>
      <c r="BU17" s="59">
        <f>A!AF167</f>
        <v>0</v>
      </c>
      <c r="BV17" s="59">
        <f>A!AK167</f>
        <v>0.2297975207270114</v>
      </c>
      <c r="BW17" s="59">
        <f>A!AX167</f>
        <v>0.48965730675975644</v>
      </c>
      <c r="BX17" s="59">
        <f>A!BA167</f>
        <v>0</v>
      </c>
      <c r="BY17" s="59">
        <f>A!BN167</f>
        <v>0.63482802794207915</v>
      </c>
      <c r="BZ17" s="59">
        <f>A!BQ167</f>
        <v>0</v>
      </c>
      <c r="CA17" s="59">
        <f>A!CD167</f>
        <v>0</v>
      </c>
      <c r="CB17" s="59">
        <f>A!CG167</f>
        <v>0</v>
      </c>
      <c r="CC17" s="58">
        <f>A!CI167</f>
        <v>23</v>
      </c>
      <c r="CD17" s="59">
        <f>A!AF124</f>
        <v>0</v>
      </c>
      <c r="CE17" s="59">
        <f>A!AK124</f>
        <v>0</v>
      </c>
      <c r="CF17" s="59">
        <f>A!AX124</f>
        <v>0.48783008824062463</v>
      </c>
      <c r="CG17" s="59">
        <f>A!BA124</f>
        <v>0</v>
      </c>
      <c r="CH17" s="59">
        <f>A!BN124</f>
        <v>0.68372511853689277</v>
      </c>
      <c r="CI17" s="59">
        <f>A!BQ124</f>
        <v>0</v>
      </c>
      <c r="CJ17" s="59">
        <f>A!CD124</f>
        <v>0</v>
      </c>
      <c r="CK17" s="59">
        <f>A!CG124</f>
        <v>0</v>
      </c>
      <c r="CL17" s="58">
        <f>A!CI124</f>
        <v>23</v>
      </c>
      <c r="CM17" s="59">
        <f>A!AF80</f>
        <v>0</v>
      </c>
      <c r="CN17" s="59">
        <f>A!AK80</f>
        <v>0</v>
      </c>
      <c r="CO17" s="59">
        <f>A!AX80</f>
        <v>0.48525933993853587</v>
      </c>
      <c r="CP17" s="59">
        <f>A!BA80</f>
        <v>0</v>
      </c>
      <c r="CQ17" s="59">
        <f>A!BN80</f>
        <v>0.73038710565159215</v>
      </c>
      <c r="CR17" s="59">
        <f>A!BQ80</f>
        <v>0</v>
      </c>
      <c r="CS17" s="59">
        <f>A!CD80</f>
        <v>0</v>
      </c>
      <c r="CT17" s="59">
        <f>A!CG80</f>
        <v>0</v>
      </c>
      <c r="CU17" s="58">
        <f>A!CI80</f>
        <v>22</v>
      </c>
      <c r="CV17" s="59">
        <f>A!AF37</f>
        <v>0</v>
      </c>
      <c r="CW17" s="59">
        <f>A!AK37</f>
        <v>0</v>
      </c>
      <c r="CX17" s="59">
        <f>A!AX37</f>
        <v>0.47763966714661255</v>
      </c>
      <c r="CY17" s="59">
        <f>A!BA37</f>
        <v>0</v>
      </c>
      <c r="CZ17" s="59">
        <f>A!BN37</f>
        <v>0</v>
      </c>
      <c r="DA17" s="59">
        <f>A!BQ37</f>
        <v>0</v>
      </c>
      <c r="DB17" s="59">
        <f>A!CD37</f>
        <v>0</v>
      </c>
      <c r="DC17" s="59">
        <f>A!CG37</f>
        <v>0</v>
      </c>
      <c r="DD17" s="58">
        <f>A!CI37</f>
        <v>23</v>
      </c>
    </row>
    <row r="18" spans="1:108" ht="33" customHeight="1" x14ac:dyDescent="0.5">
      <c r="A18" s="57">
        <f>A!AF509</f>
        <v>0</v>
      </c>
      <c r="B18" s="57">
        <f>A!AK509</f>
        <v>0</v>
      </c>
      <c r="C18" s="57">
        <f>A!AX509</f>
        <v>0.46659063214619206</v>
      </c>
      <c r="D18" s="57">
        <f>A!BA509</f>
        <v>0</v>
      </c>
      <c r="E18" s="57">
        <f>A!BN509</f>
        <v>0</v>
      </c>
      <c r="F18" s="57">
        <f>A!BQ509</f>
        <v>0</v>
      </c>
      <c r="G18" s="57">
        <f>A!CD509</f>
        <v>0</v>
      </c>
      <c r="H18" s="57">
        <f>A!CG509</f>
        <v>0</v>
      </c>
      <c r="I18" s="58">
        <f>A!CI509</f>
        <v>25</v>
      </c>
      <c r="J18" s="59">
        <f>A!AF467</f>
        <v>0</v>
      </c>
      <c r="K18" s="59">
        <f>A!AK467</f>
        <v>0</v>
      </c>
      <c r="L18" s="59">
        <f>A!AX467</f>
        <v>0.45944001191829309</v>
      </c>
      <c r="M18" s="59">
        <f>A!BA467</f>
        <v>0</v>
      </c>
      <c r="N18" s="59">
        <f>A!BN467</f>
        <v>0</v>
      </c>
      <c r="O18" s="59">
        <f>A!BQ467</f>
        <v>0</v>
      </c>
      <c r="P18" s="59">
        <f>A!CD467</f>
        <v>0</v>
      </c>
      <c r="Q18" s="59">
        <f>A!CG467</f>
        <v>0</v>
      </c>
      <c r="R18" s="58">
        <f>A!CI467</f>
        <v>25</v>
      </c>
      <c r="S18" s="59">
        <f>A!AF424</f>
        <v>0</v>
      </c>
      <c r="T18" s="59">
        <f>A!AK424</f>
        <v>0</v>
      </c>
      <c r="U18" s="59">
        <f>A!AX424</f>
        <v>0.4634415281299698</v>
      </c>
      <c r="V18" s="59">
        <f>A!BA424</f>
        <v>0</v>
      </c>
      <c r="W18" s="59">
        <f>A!BN424</f>
        <v>0.71814551681191352</v>
      </c>
      <c r="X18" s="59">
        <f>A!BQ424</f>
        <v>0</v>
      </c>
      <c r="Y18" s="59">
        <f>A!CD424</f>
        <v>0</v>
      </c>
      <c r="Z18" s="59">
        <f>A!CG424</f>
        <v>0</v>
      </c>
      <c r="AA18" s="58">
        <f>A!CI424</f>
        <v>25</v>
      </c>
      <c r="AB18" s="57">
        <f>A!AF382</f>
        <v>0</v>
      </c>
      <c r="AC18" s="57">
        <f>A!AK382</f>
        <v>0</v>
      </c>
      <c r="AD18" s="57">
        <f>A!AX382</f>
        <v>0.47608273837932341</v>
      </c>
      <c r="AE18" s="57">
        <f>A!BA382</f>
        <v>0</v>
      </c>
      <c r="AF18" s="57">
        <f>A!BN382</f>
        <v>0.68136927406550152</v>
      </c>
      <c r="AG18" s="57">
        <f>A!BQ382</f>
        <v>0</v>
      </c>
      <c r="AH18" s="57">
        <f>A!CD382</f>
        <v>0</v>
      </c>
      <c r="AI18" s="57">
        <f>A!CG382</f>
        <v>0</v>
      </c>
      <c r="AJ18" s="58">
        <f>A!CI382</f>
        <v>25</v>
      </c>
      <c r="AK18" s="59">
        <f>A!AF339</f>
        <v>0</v>
      </c>
      <c r="AL18" s="59">
        <f>A!AK339</f>
        <v>0</v>
      </c>
      <c r="AM18" s="59">
        <f>A!AX339</f>
        <v>0.49089741705635381</v>
      </c>
      <c r="AN18" s="59">
        <f>A!BA339</f>
        <v>0</v>
      </c>
      <c r="AO18" s="59">
        <f>A!BN339</f>
        <v>0.64555718548004604</v>
      </c>
      <c r="AP18" s="59">
        <f>A!BQ339</f>
        <v>0</v>
      </c>
      <c r="AQ18" s="59">
        <f>A!CD339</f>
        <v>0</v>
      </c>
      <c r="AR18" s="59">
        <f>A!CG339</f>
        <v>0</v>
      </c>
      <c r="AS18" s="58">
        <f>A!CI339</f>
        <v>25</v>
      </c>
      <c r="AT18" s="59">
        <f>A!AF296</f>
        <v>0</v>
      </c>
      <c r="AU18" s="59">
        <f>A!AK296</f>
        <v>0.26494111735536341</v>
      </c>
      <c r="AV18" s="59">
        <f>A!AX296</f>
        <v>0.50022948246562204</v>
      </c>
      <c r="AW18" s="59">
        <f>A!BA296</f>
        <v>0</v>
      </c>
      <c r="AX18" s="59">
        <f>A!BN296</f>
        <v>0.61118443131372702</v>
      </c>
      <c r="AY18" s="59">
        <f>A!BQ296</f>
        <v>0</v>
      </c>
      <c r="AZ18" s="59">
        <f>A!CD296</f>
        <v>0</v>
      </c>
      <c r="BA18" s="59">
        <f>A!CG296</f>
        <v>0</v>
      </c>
      <c r="BB18" s="58">
        <f>A!CI296</f>
        <v>25</v>
      </c>
      <c r="BC18" s="59">
        <f>A!AF254</f>
        <v>0</v>
      </c>
      <c r="BD18" s="59">
        <f>A!AK254</f>
        <v>0.28098403316242354</v>
      </c>
      <c r="BE18" s="59">
        <f>A!AX254</f>
        <v>0.50041471665282811</v>
      </c>
      <c r="BF18" s="59">
        <f>A!BA254</f>
        <v>0</v>
      </c>
      <c r="BG18" s="59">
        <f>A!BN254</f>
        <v>0.58980818217333353</v>
      </c>
      <c r="BH18" s="59">
        <f>A!BQ254</f>
        <v>0</v>
      </c>
      <c r="BI18" s="59">
        <f>A!CD254</f>
        <v>0</v>
      </c>
      <c r="BJ18" s="59">
        <f>A!CG254</f>
        <v>0</v>
      </c>
      <c r="BK18" s="58">
        <f>A!CI254</f>
        <v>25</v>
      </c>
      <c r="BL18" s="59">
        <f>A!AF211</f>
        <v>0</v>
      </c>
      <c r="BM18" s="59">
        <f>A!AK211</f>
        <v>0.26520209447541304</v>
      </c>
      <c r="BN18" s="59">
        <f>A!AX211</f>
        <v>0.49464158355701743</v>
      </c>
      <c r="BO18" s="59">
        <f>A!BA211</f>
        <v>0</v>
      </c>
      <c r="BP18" s="59">
        <f>A!BN211</f>
        <v>0.59759012086034402</v>
      </c>
      <c r="BQ18" s="59">
        <f>A!BQ211</f>
        <v>0</v>
      </c>
      <c r="BR18" s="59">
        <f>A!CD211</f>
        <v>0</v>
      </c>
      <c r="BS18" s="59">
        <f>A!CG211</f>
        <v>0</v>
      </c>
      <c r="BT18" s="58">
        <f>A!CI211</f>
        <v>25</v>
      </c>
      <c r="BU18" s="59">
        <f>A!AF169</f>
        <v>0</v>
      </c>
      <c r="BV18" s="59">
        <f>A!AK169</f>
        <v>0.23217689142051487</v>
      </c>
      <c r="BW18" s="59">
        <f>A!AX169</f>
        <v>0.48985230652056067</v>
      </c>
      <c r="BX18" s="59">
        <f>A!BA169</f>
        <v>0</v>
      </c>
      <c r="BY18" s="59">
        <f>A!BN169</f>
        <v>0.63194865724857574</v>
      </c>
      <c r="BZ18" s="59">
        <f>A!BQ169</f>
        <v>0</v>
      </c>
      <c r="CA18" s="59">
        <f>A!CD169</f>
        <v>0</v>
      </c>
      <c r="CB18" s="59">
        <f>A!CG169</f>
        <v>0</v>
      </c>
      <c r="CC18" s="58">
        <f>A!CI169</f>
        <v>25</v>
      </c>
      <c r="CD18" s="59">
        <f>A!AF126</f>
        <v>0</v>
      </c>
      <c r="CE18" s="59">
        <f>A!AK126</f>
        <v>0</v>
      </c>
      <c r="CF18" s="59">
        <f>A!AX126</f>
        <v>0.48792074329416585</v>
      </c>
      <c r="CG18" s="59">
        <f>A!BA126</f>
        <v>0</v>
      </c>
      <c r="CH18" s="59">
        <f>A!BN126</f>
        <v>0.68044474533338606</v>
      </c>
      <c r="CI18" s="59">
        <f>A!BQ126</f>
        <v>0</v>
      </c>
      <c r="CJ18" s="59">
        <f>A!CD126</f>
        <v>0</v>
      </c>
      <c r="CK18" s="59">
        <f>A!CG126</f>
        <v>0</v>
      </c>
      <c r="CL18" s="58">
        <f>A!CI126</f>
        <v>25</v>
      </c>
      <c r="CM18" s="59">
        <f>A!AF82</f>
        <v>0</v>
      </c>
      <c r="CN18" s="59">
        <f>A!AK82</f>
        <v>0</v>
      </c>
      <c r="CO18" s="59">
        <f>A!AX82</f>
        <v>0.48553886721870593</v>
      </c>
      <c r="CP18" s="59">
        <f>A!BA82</f>
        <v>0</v>
      </c>
      <c r="CQ18" s="59">
        <f>A!BN82</f>
        <v>0.7273562948051201</v>
      </c>
      <c r="CR18" s="59">
        <f>A!BQ82</f>
        <v>0</v>
      </c>
      <c r="CS18" s="59">
        <f>A!CD82</f>
        <v>0</v>
      </c>
      <c r="CT18" s="59">
        <f>A!CG82</f>
        <v>0</v>
      </c>
      <c r="CU18" s="58">
        <f>A!CI82</f>
        <v>24</v>
      </c>
      <c r="CV18" s="59">
        <f>A!AF39</f>
        <v>0</v>
      </c>
      <c r="CW18" s="59">
        <f>A!AK39</f>
        <v>0</v>
      </c>
      <c r="CX18" s="59">
        <f>A!AX39</f>
        <v>0.47832280944535777</v>
      </c>
      <c r="CY18" s="59">
        <f>A!BA39</f>
        <v>0</v>
      </c>
      <c r="CZ18" s="59">
        <f>A!BN39</f>
        <v>0</v>
      </c>
      <c r="DA18" s="59">
        <f>A!BQ39</f>
        <v>0</v>
      </c>
      <c r="DB18" s="59">
        <f>A!CD39</f>
        <v>0</v>
      </c>
      <c r="DC18" s="59">
        <f>A!CG39</f>
        <v>0</v>
      </c>
      <c r="DD18" s="58">
        <f>A!CI39</f>
        <v>25</v>
      </c>
    </row>
    <row r="19" spans="1:108" ht="33" customHeight="1" x14ac:dyDescent="0.5">
      <c r="A19" s="57">
        <f>A!AF511</f>
        <v>0</v>
      </c>
      <c r="B19" s="57">
        <f>A!AK511</f>
        <v>0</v>
      </c>
      <c r="C19" s="57">
        <f>A!AX511</f>
        <v>0.46731412145325119</v>
      </c>
      <c r="D19" s="57">
        <f>A!BA511</f>
        <v>0</v>
      </c>
      <c r="E19" s="57">
        <f>A!BN511</f>
        <v>0</v>
      </c>
      <c r="F19" s="57">
        <f>A!BQ511</f>
        <v>0</v>
      </c>
      <c r="G19" s="57">
        <f>A!CD511</f>
        <v>0</v>
      </c>
      <c r="H19" s="57">
        <f>A!CG511</f>
        <v>0</v>
      </c>
      <c r="I19" s="58">
        <f>A!CI511</f>
        <v>27</v>
      </c>
      <c r="J19" s="59">
        <f>A!AF469</f>
        <v>0</v>
      </c>
      <c r="K19" s="59">
        <f>A!AK469</f>
        <v>0</v>
      </c>
      <c r="L19" s="59">
        <f>A!AX469</f>
        <v>0.45957993063388813</v>
      </c>
      <c r="M19" s="59">
        <f>A!BA469</f>
        <v>0</v>
      </c>
      <c r="N19" s="59">
        <f>A!BN469</f>
        <v>0</v>
      </c>
      <c r="O19" s="59">
        <f>A!BQ469</f>
        <v>0</v>
      </c>
      <c r="P19" s="59">
        <f>A!CD469</f>
        <v>0</v>
      </c>
      <c r="Q19" s="59">
        <f>A!CG469</f>
        <v>0</v>
      </c>
      <c r="R19" s="58">
        <f>A!CI469</f>
        <v>27</v>
      </c>
      <c r="S19" s="59">
        <f>A!AF426</f>
        <v>0</v>
      </c>
      <c r="T19" s="59">
        <f>A!AK426</f>
        <v>0</v>
      </c>
      <c r="U19" s="59">
        <f>A!AX426</f>
        <v>0.46285613362759898</v>
      </c>
      <c r="V19" s="59">
        <f>A!BA426</f>
        <v>0</v>
      </c>
      <c r="W19" s="59">
        <f>A!BN426</f>
        <v>0.72073212598667968</v>
      </c>
      <c r="X19" s="59">
        <f>A!BQ426</f>
        <v>0</v>
      </c>
      <c r="Y19" s="59">
        <f>A!CD426</f>
        <v>0</v>
      </c>
      <c r="Z19" s="59">
        <f>A!CG426</f>
        <v>0</v>
      </c>
      <c r="AA19" s="58">
        <f>A!CI426</f>
        <v>27</v>
      </c>
      <c r="AB19" s="57">
        <f>A!AF384</f>
        <v>0</v>
      </c>
      <c r="AC19" s="57">
        <f>A!AK384</f>
        <v>0</v>
      </c>
      <c r="AD19" s="57">
        <f>A!AX384</f>
        <v>0.4750806547864051</v>
      </c>
      <c r="AE19" s="57">
        <f>A!BA384</f>
        <v>0</v>
      </c>
      <c r="AF19" s="57">
        <f>A!BN384</f>
        <v>0.68370304249939107</v>
      </c>
      <c r="AG19" s="57">
        <f>A!BQ384</f>
        <v>0</v>
      </c>
      <c r="AH19" s="57">
        <f>A!CD384</f>
        <v>0</v>
      </c>
      <c r="AI19" s="57">
        <f>A!CG384</f>
        <v>0</v>
      </c>
      <c r="AJ19" s="58">
        <f>A!CI384</f>
        <v>27</v>
      </c>
      <c r="AK19" s="59">
        <f>A!AF341</f>
        <v>0</v>
      </c>
      <c r="AL19" s="59">
        <f>A!AK341</f>
        <v>0</v>
      </c>
      <c r="AM19" s="59">
        <f>A!AX341</f>
        <v>0.49005835334047271</v>
      </c>
      <c r="AN19" s="59">
        <f>A!BA341</f>
        <v>0</v>
      </c>
      <c r="AO19" s="59">
        <f>A!BN341</f>
        <v>0.64787426665367009</v>
      </c>
      <c r="AP19" s="59">
        <f>A!BQ341</f>
        <v>0</v>
      </c>
      <c r="AQ19" s="59">
        <f>A!CD341</f>
        <v>0</v>
      </c>
      <c r="AR19" s="59">
        <f>A!CG341</f>
        <v>0</v>
      </c>
      <c r="AS19" s="58">
        <f>A!CI341</f>
        <v>27</v>
      </c>
      <c r="AT19" s="59">
        <f>A!AF298</f>
        <v>0</v>
      </c>
      <c r="AU19" s="59">
        <f>A!AK298</f>
        <v>0.26289295556848236</v>
      </c>
      <c r="AV19" s="59">
        <f>A!AX298</f>
        <v>0.49990579896565962</v>
      </c>
      <c r="AW19" s="59">
        <f>A!BA298</f>
        <v>0</v>
      </c>
      <c r="AX19" s="59">
        <f>A!BN298</f>
        <v>0.61323259310060807</v>
      </c>
      <c r="AY19" s="59">
        <f>A!BQ298</f>
        <v>0</v>
      </c>
      <c r="AZ19" s="59">
        <f>A!CD298</f>
        <v>0</v>
      </c>
      <c r="BA19" s="59">
        <f>A!CG298</f>
        <v>0</v>
      </c>
      <c r="BB19" s="58">
        <f>A!CI298</f>
        <v>27</v>
      </c>
      <c r="BC19" s="59">
        <f>A!AF256</f>
        <v>0</v>
      </c>
      <c r="BD19" s="59">
        <f>A!AK256</f>
        <v>0.28089990703869333</v>
      </c>
      <c r="BE19" s="59">
        <f>A!AX256</f>
        <v>0.50065110330085349</v>
      </c>
      <c r="BF19" s="59">
        <f>A!BA256</f>
        <v>0</v>
      </c>
      <c r="BG19" s="59">
        <f>A!BN256</f>
        <v>0.59047564163039723</v>
      </c>
      <c r="BH19" s="59">
        <f>A!BQ256</f>
        <v>0</v>
      </c>
      <c r="BI19" s="59">
        <f>A!CD256</f>
        <v>0</v>
      </c>
      <c r="BJ19" s="59">
        <f>A!CG256</f>
        <v>0</v>
      </c>
      <c r="BK19" s="58">
        <f>A!CI256</f>
        <v>27</v>
      </c>
      <c r="BL19" s="59">
        <f>A!AF213</f>
        <v>0</v>
      </c>
      <c r="BM19" s="59">
        <f>A!AK213</f>
        <v>0.26702231531127479</v>
      </c>
      <c r="BN19" s="59">
        <f>A!AX213</f>
        <v>0.49506192377367481</v>
      </c>
      <c r="BO19" s="59">
        <f>A!BA213</f>
        <v>0</v>
      </c>
      <c r="BP19" s="59">
        <f>A!BN213</f>
        <v>0.59610323335781568</v>
      </c>
      <c r="BQ19" s="59">
        <f>A!BQ213</f>
        <v>0</v>
      </c>
      <c r="BR19" s="59">
        <f>A!CD213</f>
        <v>0</v>
      </c>
      <c r="BS19" s="59">
        <f>A!CG213</f>
        <v>0</v>
      </c>
      <c r="BT19" s="58">
        <f>A!CI213</f>
        <v>27</v>
      </c>
      <c r="BU19" s="59">
        <f>A!AF171</f>
        <v>0</v>
      </c>
      <c r="BV19" s="59">
        <f>A!AK171</f>
        <v>0.23457350096240467</v>
      </c>
      <c r="BW19" s="59">
        <f>A!AX171</f>
        <v>0.49008255100964915</v>
      </c>
      <c r="BX19" s="59">
        <f>A!BA171</f>
        <v>0</v>
      </c>
      <c r="BY19" s="59">
        <f>A!BN171</f>
        <v>0.62913538104001898</v>
      </c>
      <c r="BZ19" s="59">
        <f>A!BQ171</f>
        <v>0</v>
      </c>
      <c r="CA19" s="59">
        <f>A!CD171</f>
        <v>0</v>
      </c>
      <c r="CB19" s="59">
        <f>A!CG171</f>
        <v>0</v>
      </c>
      <c r="CC19" s="58">
        <f>A!CI171</f>
        <v>27</v>
      </c>
      <c r="CD19" s="59">
        <f>A!AF128</f>
        <v>0</v>
      </c>
      <c r="CE19" s="59">
        <f>A!AK128</f>
        <v>0</v>
      </c>
      <c r="CF19" s="59">
        <f>A!AX128</f>
        <v>0.48800995371041117</v>
      </c>
      <c r="CG19" s="59">
        <f>A!BA128</f>
        <v>0</v>
      </c>
      <c r="CH19" s="59">
        <f>A!BN128</f>
        <v>0.67717028832549342</v>
      </c>
      <c r="CI19" s="59">
        <f>A!BQ128</f>
        <v>0</v>
      </c>
      <c r="CJ19" s="59">
        <f>A!CD128</f>
        <v>0</v>
      </c>
      <c r="CK19" s="59">
        <f>A!CG128</f>
        <v>0</v>
      </c>
      <c r="CL19" s="58">
        <f>A!CI128</f>
        <v>27</v>
      </c>
      <c r="CM19" s="59">
        <f>A!AF84</f>
        <v>0</v>
      </c>
      <c r="CN19" s="59">
        <f>A!AK84</f>
        <v>0</v>
      </c>
      <c r="CO19" s="59">
        <f>A!AX84</f>
        <v>0.48582220421590461</v>
      </c>
      <c r="CP19" s="59">
        <f>A!BA84</f>
        <v>0</v>
      </c>
      <c r="CQ19" s="59">
        <f>A!BN84</f>
        <v>0.72431430059142377</v>
      </c>
      <c r="CR19" s="59">
        <f>A!BQ84</f>
        <v>0</v>
      </c>
      <c r="CS19" s="59">
        <f>A!CD84</f>
        <v>0</v>
      </c>
      <c r="CT19" s="59">
        <f>A!CG84</f>
        <v>0</v>
      </c>
      <c r="CU19" s="58">
        <f>A!CI84</f>
        <v>26</v>
      </c>
      <c r="CV19" s="59">
        <f>A!AF41</f>
        <v>0</v>
      </c>
      <c r="CW19" s="59">
        <f>A!AK41</f>
        <v>0</v>
      </c>
      <c r="CX19" s="59">
        <f>A!AX41</f>
        <v>0.47902110104587625</v>
      </c>
      <c r="CY19" s="59">
        <f>A!BA41</f>
        <v>0</v>
      </c>
      <c r="CZ19" s="59">
        <f>A!BN41</f>
        <v>0</v>
      </c>
      <c r="DA19" s="59">
        <f>A!BQ41</f>
        <v>0</v>
      </c>
      <c r="DB19" s="59">
        <f>A!CD41</f>
        <v>0</v>
      </c>
      <c r="DC19" s="59">
        <f>A!CG41</f>
        <v>0</v>
      </c>
      <c r="DD19" s="58">
        <f>A!CI41</f>
        <v>27</v>
      </c>
    </row>
    <row r="20" spans="1:108" ht="33" customHeight="1" x14ac:dyDescent="0.5">
      <c r="A20" s="57">
        <f>A!AF513</f>
        <v>0</v>
      </c>
      <c r="B20" s="57">
        <f>A!AK513</f>
        <v>0</v>
      </c>
      <c r="C20" s="57">
        <f>A!AX513</f>
        <v>0.46806206917936355</v>
      </c>
      <c r="D20" s="57">
        <f>A!BA513</f>
        <v>0</v>
      </c>
      <c r="E20" s="57">
        <f>A!BN513</f>
        <v>0</v>
      </c>
      <c r="F20" s="57">
        <f>A!BQ513</f>
        <v>0</v>
      </c>
      <c r="G20" s="57">
        <f>A!CD513</f>
        <v>0</v>
      </c>
      <c r="H20" s="57">
        <f>A!CG513</f>
        <v>0</v>
      </c>
      <c r="I20" s="58">
        <f>A!CI513</f>
        <v>29</v>
      </c>
      <c r="J20" s="59">
        <f>A!AF471</f>
        <v>0</v>
      </c>
      <c r="K20" s="59">
        <f>A!AK471</f>
        <v>0</v>
      </c>
      <c r="L20" s="59">
        <f>A!AX471</f>
        <v>0.45982117783907434</v>
      </c>
      <c r="M20" s="59">
        <f>A!BA471</f>
        <v>0</v>
      </c>
      <c r="N20" s="59">
        <f>A!BN471</f>
        <v>0</v>
      </c>
      <c r="O20" s="59">
        <f>A!BQ471</f>
        <v>0</v>
      </c>
      <c r="P20" s="59">
        <f>A!CD471</f>
        <v>0</v>
      </c>
      <c r="Q20" s="59">
        <f>A!CG471</f>
        <v>0</v>
      </c>
      <c r="R20" s="58">
        <f>A!CI471</f>
        <v>29</v>
      </c>
      <c r="S20" s="59">
        <f>A!AF428</f>
        <v>0</v>
      </c>
      <c r="T20" s="59">
        <f>A!AK428</f>
        <v>0</v>
      </c>
      <c r="U20" s="59">
        <f>A!AX428</f>
        <v>0.4622770322401602</v>
      </c>
      <c r="V20" s="59">
        <f>A!BA428</f>
        <v>0</v>
      </c>
      <c r="W20" s="59">
        <f>A!BN428</f>
        <v>0</v>
      </c>
      <c r="X20" s="59">
        <f>A!BQ428</f>
        <v>0</v>
      </c>
      <c r="Y20" s="59">
        <f>A!CD428</f>
        <v>0</v>
      </c>
      <c r="Z20" s="59">
        <f>A!CG428</f>
        <v>0</v>
      </c>
      <c r="AA20" s="58">
        <f>A!CI428</f>
        <v>29</v>
      </c>
      <c r="AB20" s="57">
        <f>A!AF386</f>
        <v>0</v>
      </c>
      <c r="AC20" s="57">
        <f>A!AK386</f>
        <v>0</v>
      </c>
      <c r="AD20" s="57">
        <f>A!AX386</f>
        <v>0.47412108989521617</v>
      </c>
      <c r="AE20" s="57">
        <f>A!BA386</f>
        <v>0</v>
      </c>
      <c r="AF20" s="57">
        <f>A!BN386</f>
        <v>0.68607566658936603</v>
      </c>
      <c r="AG20" s="57">
        <f>A!BQ386</f>
        <v>0</v>
      </c>
      <c r="AH20" s="57">
        <f>A!CD386</f>
        <v>0</v>
      </c>
      <c r="AI20" s="57">
        <f>A!CG386</f>
        <v>0</v>
      </c>
      <c r="AJ20" s="58">
        <f>A!CI386</f>
        <v>29</v>
      </c>
      <c r="AK20" s="59">
        <f>A!AF343</f>
        <v>0</v>
      </c>
      <c r="AL20" s="59">
        <f>A!AK343</f>
        <v>0</v>
      </c>
      <c r="AM20" s="59">
        <f>A!AX343</f>
        <v>0.48917236901477579</v>
      </c>
      <c r="AN20" s="59">
        <f>A!BA343</f>
        <v>0</v>
      </c>
      <c r="AO20" s="59">
        <f>A!BN343</f>
        <v>0.65016965731140719</v>
      </c>
      <c r="AP20" s="59">
        <f>A!BQ343</f>
        <v>0</v>
      </c>
      <c r="AQ20" s="59">
        <f>A!CD343</f>
        <v>0</v>
      </c>
      <c r="AR20" s="59">
        <f>A!CG343</f>
        <v>0</v>
      </c>
      <c r="AS20" s="58">
        <f>A!CI343</f>
        <v>29</v>
      </c>
      <c r="AT20" s="59">
        <f>A!AF300</f>
        <v>0</v>
      </c>
      <c r="AU20" s="59">
        <f>A!AK300</f>
        <v>0.2607326239649021</v>
      </c>
      <c r="AV20" s="59">
        <f>A!AX300</f>
        <v>0.499527129036548</v>
      </c>
      <c r="AW20" s="59">
        <f>A!BA300</f>
        <v>0</v>
      </c>
      <c r="AX20" s="59">
        <f>A!BN300</f>
        <v>0.61530959137085528</v>
      </c>
      <c r="AY20" s="59">
        <f>A!BQ300</f>
        <v>0</v>
      </c>
      <c r="AZ20" s="59">
        <f>A!CD300</f>
        <v>0</v>
      </c>
      <c r="BA20" s="59">
        <f>A!CG300</f>
        <v>0</v>
      </c>
      <c r="BB20" s="58">
        <f>A!CI300</f>
        <v>29</v>
      </c>
      <c r="BC20" s="59">
        <f>A!AF258</f>
        <v>0</v>
      </c>
      <c r="BD20" s="59">
        <f>A!AK258</f>
        <v>0.28067131163177389</v>
      </c>
      <c r="BE20" s="59">
        <f>A!AX258</f>
        <v>0.5008660944734854</v>
      </c>
      <c r="BF20" s="59">
        <f>A!BA258</f>
        <v>0</v>
      </c>
      <c r="BG20" s="59">
        <f>A!BN258</f>
        <v>0.59128757037065016</v>
      </c>
      <c r="BH20" s="59">
        <f>A!BQ258</f>
        <v>0</v>
      </c>
      <c r="BI20" s="59">
        <f>A!CD258</f>
        <v>0</v>
      </c>
      <c r="BJ20" s="59">
        <f>A!CG258</f>
        <v>0</v>
      </c>
      <c r="BK20" s="58">
        <f>A!CI258</f>
        <v>29</v>
      </c>
      <c r="BL20" s="59">
        <f>A!AF215</f>
        <v>0</v>
      </c>
      <c r="BM20" s="59">
        <f>A!AK215</f>
        <v>0.26874235747969116</v>
      </c>
      <c r="BN20" s="59">
        <f>A!AX215</f>
        <v>0.49546550434201192</v>
      </c>
      <c r="BO20" s="59">
        <f>A!BA215</f>
        <v>0</v>
      </c>
      <c r="BP20" s="59">
        <f>A!BN215</f>
        <v>0.59471652452273249</v>
      </c>
      <c r="BQ20" s="59">
        <f>A!BQ215</f>
        <v>0</v>
      </c>
      <c r="BR20" s="59">
        <f>A!CD215</f>
        <v>0</v>
      </c>
      <c r="BS20" s="59">
        <f>A!CG215</f>
        <v>0</v>
      </c>
      <c r="BT20" s="58">
        <f>A!CI215</f>
        <v>29</v>
      </c>
      <c r="BU20" s="59">
        <f>A!AF173</f>
        <v>0</v>
      </c>
      <c r="BV20" s="59">
        <f>A!AK173</f>
        <v>0.23693351140629906</v>
      </c>
      <c r="BW20" s="59">
        <f>A!AX173</f>
        <v>0.49030429159615085</v>
      </c>
      <c r="BX20" s="59">
        <f>A!BA173</f>
        <v>0</v>
      </c>
      <c r="BY20" s="59">
        <f>A!BN173</f>
        <v>0.62635870392945803</v>
      </c>
      <c r="BZ20" s="59">
        <f>A!BQ173</f>
        <v>0</v>
      </c>
      <c r="CA20" s="59">
        <f>A!CD173</f>
        <v>0</v>
      </c>
      <c r="CB20" s="59">
        <f>A!CG173</f>
        <v>0</v>
      </c>
      <c r="CC20" s="58">
        <f>A!CI173</f>
        <v>29</v>
      </c>
      <c r="CD20" s="59">
        <f>A!AF130</f>
        <v>0</v>
      </c>
      <c r="CE20" s="59">
        <f>A!AK130</f>
        <v>0</v>
      </c>
      <c r="CF20" s="59">
        <f>A!AX130</f>
        <v>0.48809726172313811</v>
      </c>
      <c r="CG20" s="59">
        <f>A!BA130</f>
        <v>0</v>
      </c>
      <c r="CH20" s="59">
        <f>A!BN130</f>
        <v>0.67390346040954452</v>
      </c>
      <c r="CI20" s="59">
        <f>A!BQ130</f>
        <v>0</v>
      </c>
      <c r="CJ20" s="59">
        <f>A!CD130</f>
        <v>0</v>
      </c>
      <c r="CK20" s="59">
        <f>A!CG130</f>
        <v>0</v>
      </c>
      <c r="CL20" s="58">
        <f>A!CI130</f>
        <v>29</v>
      </c>
      <c r="CM20" s="59">
        <f>A!AF86</f>
        <v>0</v>
      </c>
      <c r="CN20" s="59">
        <f>A!AK86</f>
        <v>0</v>
      </c>
      <c r="CO20" s="59">
        <f>A!AX86</f>
        <v>0.48606779239164416</v>
      </c>
      <c r="CP20" s="59">
        <f>A!BA86</f>
        <v>0</v>
      </c>
      <c r="CQ20" s="59">
        <f>A!BN86</f>
        <v>0.72121808861956149</v>
      </c>
      <c r="CR20" s="59">
        <f>A!BQ86</f>
        <v>0</v>
      </c>
      <c r="CS20" s="59">
        <f>A!CD86</f>
        <v>0</v>
      </c>
      <c r="CT20" s="59">
        <f>A!CG86</f>
        <v>0</v>
      </c>
      <c r="CU20" s="58">
        <f>A!CI86</f>
        <v>28</v>
      </c>
      <c r="CV20" s="59">
        <f>A!AF43</f>
        <v>0</v>
      </c>
      <c r="CW20" s="59">
        <f>A!AK43</f>
        <v>0</v>
      </c>
      <c r="CX20" s="59">
        <f>A!AX43</f>
        <v>0.47964882995073621</v>
      </c>
      <c r="CY20" s="59">
        <f>A!BA43</f>
        <v>0</v>
      </c>
      <c r="CZ20" s="59">
        <f>A!BN43</f>
        <v>0</v>
      </c>
      <c r="DA20" s="59">
        <f>A!BQ43</f>
        <v>0</v>
      </c>
      <c r="DB20" s="59">
        <f>A!CD43</f>
        <v>0</v>
      </c>
      <c r="DC20" s="59">
        <f>A!CG43</f>
        <v>0</v>
      </c>
      <c r="DD20" s="58">
        <f>A!CI43</f>
        <v>29</v>
      </c>
    </row>
    <row r="21" spans="1:108" ht="33" customHeight="1" x14ac:dyDescent="0.5">
      <c r="A21" s="57">
        <f>A!AF515</f>
        <v>0</v>
      </c>
      <c r="B21" s="57">
        <f>A!AK515</f>
        <v>0</v>
      </c>
      <c r="C21" s="57">
        <f>A!AX515</f>
        <v>0.46883282645714952</v>
      </c>
      <c r="D21" s="57">
        <f>A!BA515</f>
        <v>0</v>
      </c>
      <c r="E21" s="57">
        <f>A!BN515</f>
        <v>0</v>
      </c>
      <c r="F21" s="57">
        <f>A!BQ515</f>
        <v>0</v>
      </c>
      <c r="G21" s="57">
        <f>A!CD515</f>
        <v>0</v>
      </c>
      <c r="H21" s="57">
        <f>A!CG515</f>
        <v>0</v>
      </c>
      <c r="I21" s="58">
        <f>A!CI515</f>
        <v>31</v>
      </c>
      <c r="J21" s="57"/>
      <c r="K21" s="57"/>
      <c r="L21" s="57"/>
      <c r="M21" s="57"/>
      <c r="N21" s="57"/>
      <c r="O21" s="57"/>
      <c r="P21" s="57"/>
      <c r="Q21" s="57"/>
      <c r="R21" s="60"/>
      <c r="S21" s="59">
        <f>A!AF430</f>
        <v>0</v>
      </c>
      <c r="T21" s="59">
        <f>A!AK430</f>
        <v>0</v>
      </c>
      <c r="U21" s="59">
        <f>A!AX430</f>
        <v>0.46174726523448001</v>
      </c>
      <c r="V21" s="59">
        <f>A!BA430</f>
        <v>0</v>
      </c>
      <c r="W21" s="59">
        <f>A!BN430</f>
        <v>0</v>
      </c>
      <c r="X21" s="59">
        <f>A!BQ430</f>
        <v>0</v>
      </c>
      <c r="Y21" s="59">
        <f>A!CD430</f>
        <v>0</v>
      </c>
      <c r="Z21" s="59">
        <f>A!CG430</f>
        <v>0</v>
      </c>
      <c r="AA21" s="58">
        <f>A!CI430</f>
        <v>31</v>
      </c>
      <c r="AB21" s="57"/>
      <c r="AC21" s="57"/>
      <c r="AD21" s="57"/>
      <c r="AE21" s="57"/>
      <c r="AF21" s="57"/>
      <c r="AG21" s="57"/>
      <c r="AH21" s="57"/>
      <c r="AI21" s="57"/>
      <c r="AJ21" s="60"/>
      <c r="AK21" s="59">
        <f>A!AF345</f>
        <v>0</v>
      </c>
      <c r="AL21" s="59">
        <f>A!AK345</f>
        <v>0</v>
      </c>
      <c r="AM21" s="59">
        <f>A!AX345</f>
        <v>0.48824071494390409</v>
      </c>
      <c r="AN21" s="59">
        <f>A!BA345</f>
        <v>0</v>
      </c>
      <c r="AO21" s="59">
        <f>A!BN345</f>
        <v>0.65243670824518685</v>
      </c>
      <c r="AP21" s="59">
        <f>A!BQ345</f>
        <v>0</v>
      </c>
      <c r="AQ21" s="59">
        <f>A!CD345</f>
        <v>0</v>
      </c>
      <c r="AR21" s="59">
        <f>A!CG345</f>
        <v>0</v>
      </c>
      <c r="AS21" s="58">
        <f>A!CI345</f>
        <v>31</v>
      </c>
      <c r="AT21" s="59">
        <f>A!AF302</f>
        <v>0</v>
      </c>
      <c r="AU21" s="59">
        <f>A!AK302</f>
        <v>0.25850846382766407</v>
      </c>
      <c r="AV21" s="59">
        <f>A!AX302</f>
        <v>0.49913605259778754</v>
      </c>
      <c r="AW21" s="59">
        <f>A!BA302</f>
        <v>0</v>
      </c>
      <c r="AX21" s="59">
        <f>A!BN302</f>
        <v>0.61745041817475987</v>
      </c>
      <c r="AY21" s="59">
        <f>A!BQ302</f>
        <v>0</v>
      </c>
      <c r="AZ21" s="59">
        <f>A!CD302</f>
        <v>0</v>
      </c>
      <c r="BA21" s="59">
        <f>A!CG302</f>
        <v>0</v>
      </c>
      <c r="BB21" s="58">
        <f>A!CI302</f>
        <v>31</v>
      </c>
      <c r="BC21" s="57"/>
      <c r="BD21" s="57"/>
      <c r="BE21" s="57"/>
      <c r="BF21" s="57"/>
      <c r="BG21" s="57"/>
      <c r="BH21" s="57"/>
      <c r="BI21" s="57"/>
      <c r="BJ21" s="57"/>
      <c r="BK21" s="60"/>
      <c r="BL21" s="59">
        <f>A!AF217</f>
        <v>0</v>
      </c>
      <c r="BM21" s="59">
        <f>A!AK217</f>
        <v>0.27039089978174513</v>
      </c>
      <c r="BN21" s="59">
        <f>A!AX217</f>
        <v>0.49589226780586398</v>
      </c>
      <c r="BO21" s="59">
        <f>A!BA217</f>
        <v>0</v>
      </c>
      <c r="BP21" s="59">
        <f>A!BN217</f>
        <v>0.59348464888734542</v>
      </c>
      <c r="BQ21" s="59">
        <f>A!BQ217</f>
        <v>0</v>
      </c>
      <c r="BR21" s="59">
        <f>A!CD217</f>
        <v>0</v>
      </c>
      <c r="BS21" s="59">
        <f>A!CG217</f>
        <v>0</v>
      </c>
      <c r="BT21" s="58">
        <f>A!CI217</f>
        <v>31</v>
      </c>
      <c r="BU21" s="57"/>
      <c r="BV21" s="57"/>
      <c r="BW21" s="57"/>
      <c r="BX21" s="57"/>
      <c r="BY21" s="57"/>
      <c r="BZ21" s="57"/>
      <c r="CA21" s="57"/>
      <c r="CB21" s="57"/>
      <c r="CC21" s="60"/>
      <c r="CD21" s="59">
        <f>A!AF132</f>
        <v>0</v>
      </c>
      <c r="CE21" s="59">
        <f>A!AK132</f>
        <v>0</v>
      </c>
      <c r="CF21" s="59">
        <f>A!AX132</f>
        <v>0.48818284910260118</v>
      </c>
      <c r="CG21" s="59">
        <f>A!BA132</f>
        <v>0</v>
      </c>
      <c r="CH21" s="59">
        <f>A!BN132</f>
        <v>0.67064237214000011</v>
      </c>
      <c r="CI21" s="59">
        <f>A!BQ132</f>
        <v>0</v>
      </c>
      <c r="CJ21" s="59">
        <f>A!CD132</f>
        <v>0</v>
      </c>
      <c r="CK21" s="59">
        <f>A!CG132</f>
        <v>0</v>
      </c>
      <c r="CL21" s="58">
        <f>A!CI132</f>
        <v>31</v>
      </c>
      <c r="CM21" s="57"/>
      <c r="CN21" s="57"/>
      <c r="CO21" s="57"/>
      <c r="CP21" s="57"/>
      <c r="CQ21" s="57"/>
      <c r="CR21" s="57"/>
      <c r="CS21" s="57"/>
      <c r="CT21" s="57"/>
      <c r="CU21" s="60"/>
      <c r="CV21" s="59">
        <f>A!AF45</f>
        <v>0</v>
      </c>
      <c r="CW21" s="59">
        <f>A!AK45</f>
        <v>0</v>
      </c>
      <c r="CX21" s="59">
        <f>A!AX45</f>
        <v>0.4802481794968953</v>
      </c>
      <c r="CY21" s="59">
        <f>A!BA45</f>
        <v>0</v>
      </c>
      <c r="CZ21" s="59">
        <f>A!BN45</f>
        <v>0</v>
      </c>
      <c r="DA21" s="59">
        <f>A!BQ45</f>
        <v>0</v>
      </c>
      <c r="DB21" s="59">
        <f>A!CD45</f>
        <v>0</v>
      </c>
      <c r="DC21" s="59">
        <f>A!CG45</f>
        <v>0</v>
      </c>
      <c r="DD21" s="58">
        <f>A!CI45</f>
        <v>31</v>
      </c>
    </row>
    <row r="22" spans="1:108" ht="33" customHeight="1" x14ac:dyDescent="0.3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</row>
    <row r="23" spans="1:108" ht="33" customHeight="1" x14ac:dyDescent="0.3">
      <c r="A23" s="63"/>
      <c r="B23" s="63"/>
      <c r="C23" s="63"/>
      <c r="D23" s="63"/>
      <c r="E23" s="63"/>
      <c r="F23" s="63"/>
      <c r="G23" s="63"/>
      <c r="H23" s="63"/>
      <c r="I23" s="64"/>
      <c r="J23" s="63"/>
      <c r="K23" s="63"/>
      <c r="L23" s="63"/>
      <c r="M23" s="63"/>
      <c r="N23" s="63"/>
      <c r="O23" s="63"/>
      <c r="P23" s="63"/>
      <c r="Q23" s="63"/>
      <c r="R23" s="64"/>
      <c r="S23" s="63"/>
      <c r="T23" s="63"/>
      <c r="U23" s="63"/>
      <c r="V23" s="63"/>
      <c r="W23" s="63"/>
      <c r="X23" s="63"/>
      <c r="Y23" s="63"/>
      <c r="Z23" s="63"/>
      <c r="AA23" s="64"/>
      <c r="AB23" s="63"/>
      <c r="AC23" s="63"/>
      <c r="AD23" s="63"/>
      <c r="AE23" s="63"/>
      <c r="AF23" s="63"/>
      <c r="AG23" s="63"/>
      <c r="AH23" s="63"/>
      <c r="AI23" s="63"/>
      <c r="AJ23" s="64"/>
      <c r="AK23" s="65"/>
      <c r="AL23" s="65"/>
      <c r="AM23" s="65"/>
      <c r="AN23" s="65"/>
      <c r="AO23" s="65"/>
      <c r="AP23" s="65"/>
      <c r="AQ23" s="65"/>
      <c r="AR23" s="65"/>
      <c r="AS23" s="66"/>
      <c r="AT23" s="65"/>
      <c r="AU23" s="65"/>
      <c r="AV23" s="65"/>
      <c r="AW23" s="65"/>
      <c r="AX23" s="65"/>
      <c r="AY23" s="65"/>
      <c r="AZ23" s="65"/>
      <c r="BA23" s="65"/>
      <c r="BB23" s="66"/>
      <c r="BC23" s="65"/>
      <c r="BD23" s="65"/>
      <c r="BE23" s="65"/>
      <c r="BF23" s="65"/>
      <c r="BG23" s="65"/>
      <c r="BH23" s="65"/>
      <c r="BI23" s="65"/>
      <c r="BJ23" s="65"/>
      <c r="BK23" s="66"/>
      <c r="BL23" s="65"/>
      <c r="BM23" s="65"/>
      <c r="BN23" s="65"/>
      <c r="BO23" s="65"/>
      <c r="BP23" s="65"/>
      <c r="BQ23" s="65"/>
      <c r="BR23" s="65"/>
      <c r="BS23" s="65"/>
      <c r="BT23" s="66"/>
      <c r="BU23" s="63"/>
      <c r="BV23" s="63"/>
      <c r="BW23" s="63"/>
      <c r="BX23" s="63"/>
      <c r="BY23" s="63"/>
      <c r="BZ23" s="63"/>
      <c r="CA23" s="63"/>
      <c r="CB23" s="63"/>
      <c r="CC23" s="64"/>
      <c r="CD23" s="63"/>
      <c r="CE23" s="63"/>
      <c r="CF23" s="63"/>
      <c r="CG23" s="63"/>
      <c r="CH23" s="63"/>
      <c r="CI23" s="63"/>
      <c r="CJ23" s="63"/>
      <c r="CK23" s="63"/>
      <c r="CL23" s="64"/>
      <c r="CM23" s="63"/>
      <c r="CN23" s="63"/>
      <c r="CO23" s="63"/>
      <c r="CP23" s="63"/>
      <c r="CQ23" s="63"/>
      <c r="CR23" s="63"/>
      <c r="CS23" s="63"/>
      <c r="CT23" s="63"/>
      <c r="CU23" s="64"/>
      <c r="CV23" s="63"/>
      <c r="CW23" s="63"/>
      <c r="CX23" s="63"/>
      <c r="CY23" s="63"/>
      <c r="CZ23" s="63"/>
      <c r="DA23" s="63"/>
      <c r="DB23" s="63"/>
      <c r="DC23" s="63"/>
      <c r="DD23" s="64"/>
    </row>
    <row r="24" spans="1:108" ht="33" customHeight="1" x14ac:dyDescent="0.3">
      <c r="A24" s="63"/>
      <c r="B24" s="63"/>
      <c r="C24" s="63"/>
      <c r="D24" s="63"/>
      <c r="E24" s="63"/>
      <c r="F24" s="63"/>
      <c r="G24" s="63"/>
      <c r="H24" s="63"/>
      <c r="I24" s="64"/>
      <c r="J24" s="63"/>
      <c r="K24" s="63"/>
      <c r="L24" s="63"/>
      <c r="M24" s="63"/>
      <c r="N24" s="63"/>
      <c r="O24" s="63"/>
      <c r="P24" s="63"/>
      <c r="Q24" s="63"/>
      <c r="R24" s="64"/>
      <c r="S24" s="63"/>
      <c r="T24" s="63"/>
      <c r="U24" s="63"/>
      <c r="V24" s="63"/>
      <c r="W24" s="63"/>
      <c r="X24" s="63"/>
      <c r="Y24" s="63"/>
      <c r="Z24" s="63"/>
      <c r="AA24" s="64"/>
      <c r="AB24" s="63"/>
      <c r="AC24" s="63"/>
      <c r="AD24" s="63"/>
      <c r="AE24" s="63"/>
      <c r="AF24" s="63"/>
      <c r="AG24" s="63"/>
      <c r="AH24" s="63"/>
      <c r="AI24" s="63"/>
      <c r="AJ24" s="64"/>
      <c r="AK24" s="67"/>
      <c r="AL24" s="67"/>
      <c r="AM24" s="67"/>
      <c r="AN24" s="67"/>
      <c r="AO24" s="67"/>
      <c r="AP24" s="67"/>
      <c r="AQ24" s="67"/>
      <c r="AR24" s="67"/>
      <c r="AS24" s="68"/>
      <c r="AT24" s="67"/>
      <c r="AU24" s="67"/>
      <c r="AV24" s="67"/>
      <c r="AW24" s="67"/>
      <c r="AX24" s="67"/>
      <c r="AY24" s="67"/>
      <c r="AZ24" s="67"/>
      <c r="BA24" s="67"/>
      <c r="BB24" s="68"/>
      <c r="BC24" s="67"/>
      <c r="BD24" s="67"/>
      <c r="BE24" s="67"/>
      <c r="BF24" s="67"/>
      <c r="BG24" s="67"/>
      <c r="BH24" s="67"/>
      <c r="BI24" s="67"/>
      <c r="BJ24" s="67"/>
      <c r="BK24" s="68"/>
      <c r="BL24" s="67"/>
      <c r="BM24" s="67"/>
      <c r="BN24" s="67"/>
      <c r="BO24" s="67"/>
      <c r="BP24" s="67"/>
      <c r="BQ24" s="67"/>
      <c r="BR24" s="67"/>
      <c r="BS24" s="67"/>
      <c r="BT24" s="68"/>
      <c r="BU24" s="63"/>
      <c r="BV24" s="63"/>
      <c r="BW24" s="63"/>
      <c r="BX24" s="63"/>
      <c r="BY24" s="63"/>
      <c r="BZ24" s="63"/>
      <c r="CA24" s="63"/>
      <c r="CB24" s="63"/>
      <c r="CC24" s="64"/>
      <c r="CD24" s="63"/>
      <c r="CE24" s="63"/>
      <c r="CF24" s="63"/>
      <c r="CG24" s="63"/>
      <c r="CH24" s="63"/>
      <c r="CI24" s="63"/>
      <c r="CJ24" s="63"/>
      <c r="CK24" s="63"/>
      <c r="CL24" s="64"/>
      <c r="CM24" s="63"/>
      <c r="CN24" s="63"/>
      <c r="CO24" s="63"/>
      <c r="CP24" s="63"/>
      <c r="CQ24" s="63"/>
      <c r="CR24" s="63"/>
      <c r="CS24" s="63"/>
      <c r="CT24" s="63"/>
      <c r="CU24" s="64"/>
      <c r="CV24" s="63"/>
      <c r="CW24" s="63"/>
      <c r="CX24" s="63"/>
      <c r="CY24" s="63"/>
      <c r="CZ24" s="63"/>
      <c r="DA24" s="63"/>
      <c r="DB24" s="63"/>
      <c r="DC24" s="63"/>
      <c r="DD24" s="64"/>
    </row>
    <row r="25" spans="1:108" ht="33" customHeight="1" x14ac:dyDescent="0.3">
      <c r="A25" s="63"/>
      <c r="B25" s="63"/>
      <c r="C25" s="63"/>
      <c r="D25" s="63"/>
      <c r="E25" s="63"/>
      <c r="F25" s="63"/>
      <c r="G25" s="63"/>
      <c r="H25" s="63"/>
      <c r="I25" s="64"/>
      <c r="J25" s="63"/>
      <c r="K25" s="63"/>
      <c r="L25" s="63"/>
      <c r="M25" s="63"/>
      <c r="N25" s="63"/>
      <c r="O25" s="63"/>
      <c r="P25" s="63"/>
      <c r="Q25" s="63"/>
      <c r="R25" s="64"/>
      <c r="S25" s="63"/>
      <c r="T25" s="63"/>
      <c r="U25" s="63"/>
      <c r="V25" s="63"/>
      <c r="W25" s="63"/>
      <c r="X25" s="63"/>
      <c r="Y25" s="63"/>
      <c r="Z25" s="63"/>
      <c r="AA25" s="64"/>
      <c r="AB25" s="63"/>
      <c r="AC25" s="63"/>
      <c r="AD25" s="63"/>
      <c r="AE25" s="63"/>
      <c r="AF25" s="63"/>
      <c r="AG25" s="63"/>
      <c r="AH25" s="63"/>
      <c r="AI25" s="63"/>
      <c r="AJ25" s="64"/>
      <c r="AK25" s="67"/>
      <c r="AL25" s="67"/>
      <c r="AM25" s="67"/>
      <c r="AN25" s="67"/>
      <c r="AO25" s="67"/>
      <c r="AP25" s="67"/>
      <c r="AQ25" s="67"/>
      <c r="AR25" s="67"/>
      <c r="AS25" s="68"/>
      <c r="AT25" s="67"/>
      <c r="AU25" s="67"/>
      <c r="AV25" s="67"/>
      <c r="AW25" s="67"/>
      <c r="AX25" s="67"/>
      <c r="AY25" s="67"/>
      <c r="AZ25" s="67"/>
      <c r="BA25" s="67"/>
      <c r="BB25" s="68"/>
      <c r="BC25" s="67"/>
      <c r="BD25" s="67"/>
      <c r="BE25" s="67"/>
      <c r="BF25" s="67"/>
      <c r="BG25" s="67"/>
      <c r="BH25" s="67"/>
      <c r="BI25" s="67"/>
      <c r="BJ25" s="67"/>
      <c r="BK25" s="68"/>
      <c r="BL25" s="67"/>
      <c r="BM25" s="67"/>
      <c r="BN25" s="67"/>
      <c r="BO25" s="67"/>
      <c r="BP25" s="67"/>
      <c r="BQ25" s="67"/>
      <c r="BR25" s="67"/>
      <c r="BS25" s="67"/>
      <c r="BT25" s="68"/>
      <c r="BU25" s="63"/>
      <c r="BV25" s="63"/>
      <c r="BW25" s="63"/>
      <c r="BX25" s="63"/>
      <c r="BY25" s="63"/>
      <c r="BZ25" s="63"/>
      <c r="CA25" s="63"/>
      <c r="CB25" s="63"/>
      <c r="CC25" s="64"/>
      <c r="CD25" s="63"/>
      <c r="CE25" s="63"/>
      <c r="CF25" s="63"/>
      <c r="CG25" s="63"/>
      <c r="CH25" s="63"/>
      <c r="CI25" s="63"/>
      <c r="CJ25" s="63"/>
      <c r="CK25" s="63"/>
      <c r="CL25" s="64"/>
      <c r="CM25" s="63"/>
      <c r="CN25" s="63"/>
      <c r="CO25" s="63"/>
      <c r="CP25" s="63"/>
      <c r="CQ25" s="63"/>
      <c r="CR25" s="63"/>
      <c r="CS25" s="63"/>
      <c r="CT25" s="63"/>
      <c r="CU25" s="64"/>
      <c r="CV25" s="63"/>
      <c r="CW25" s="63"/>
      <c r="CX25" s="63"/>
      <c r="CY25" s="63"/>
      <c r="CZ25" s="63"/>
      <c r="DA25" s="63"/>
      <c r="DB25" s="63"/>
      <c r="DC25" s="63"/>
      <c r="DD25" s="64"/>
    </row>
    <row r="26" spans="1:108" ht="33" customHeight="1" x14ac:dyDescent="0.3">
      <c r="A26" s="63"/>
      <c r="B26" s="63"/>
      <c r="C26" s="63"/>
      <c r="D26" s="63"/>
      <c r="E26" s="63"/>
      <c r="F26" s="63"/>
      <c r="G26" s="63"/>
      <c r="H26" s="63"/>
      <c r="I26" s="64"/>
      <c r="J26" s="63"/>
      <c r="K26" s="63"/>
      <c r="L26" s="63"/>
      <c r="M26" s="63"/>
      <c r="N26" s="63"/>
      <c r="O26" s="63"/>
      <c r="P26" s="63"/>
      <c r="Q26" s="63"/>
      <c r="R26" s="64"/>
      <c r="S26" s="63"/>
      <c r="T26" s="63"/>
      <c r="U26" s="63"/>
      <c r="V26" s="63"/>
      <c r="W26" s="63"/>
      <c r="X26" s="63"/>
      <c r="Y26" s="63"/>
      <c r="Z26" s="63"/>
      <c r="AA26" s="64"/>
      <c r="AB26" s="63"/>
      <c r="AC26" s="63"/>
      <c r="AD26" s="63"/>
      <c r="AE26" s="63"/>
      <c r="AF26" s="63"/>
      <c r="AG26" s="63"/>
      <c r="AH26" s="63"/>
      <c r="AI26" s="63"/>
      <c r="AJ26" s="64"/>
      <c r="AK26" s="67"/>
      <c r="AL26" s="67"/>
      <c r="AM26" s="67"/>
      <c r="AN26" s="67"/>
      <c r="AO26" s="67"/>
      <c r="AP26" s="67"/>
      <c r="AQ26" s="67"/>
      <c r="AR26" s="67"/>
      <c r="AS26" s="68"/>
      <c r="AT26" s="67"/>
      <c r="AU26" s="67"/>
      <c r="AV26" s="67"/>
      <c r="AW26" s="67"/>
      <c r="AX26" s="67"/>
      <c r="AY26" s="67"/>
      <c r="AZ26" s="67"/>
      <c r="BA26" s="67"/>
      <c r="BB26" s="68"/>
      <c r="BC26" s="67"/>
      <c r="BD26" s="67"/>
      <c r="BE26" s="67"/>
      <c r="BF26" s="67"/>
      <c r="BG26" s="67"/>
      <c r="BH26" s="67"/>
      <c r="BI26" s="67"/>
      <c r="BJ26" s="67"/>
      <c r="BK26" s="68"/>
      <c r="BL26" s="67"/>
      <c r="BM26" s="67"/>
      <c r="BN26" s="67"/>
      <c r="BO26" s="67"/>
      <c r="BP26" s="67"/>
      <c r="BQ26" s="67"/>
      <c r="BR26" s="67"/>
      <c r="BS26" s="67"/>
      <c r="BT26" s="68"/>
      <c r="BU26" s="63"/>
      <c r="BV26" s="63"/>
      <c r="BW26" s="63"/>
      <c r="BX26" s="63"/>
      <c r="BY26" s="63"/>
      <c r="BZ26" s="63"/>
      <c r="CA26" s="63"/>
      <c r="CB26" s="63"/>
      <c r="CC26" s="64"/>
      <c r="CD26" s="63"/>
      <c r="CE26" s="63"/>
      <c r="CF26" s="63"/>
      <c r="CG26" s="63"/>
      <c r="CH26" s="63"/>
      <c r="CI26" s="63"/>
      <c r="CJ26" s="63"/>
      <c r="CK26" s="63"/>
      <c r="CL26" s="64"/>
      <c r="CM26" s="63"/>
      <c r="CN26" s="63"/>
      <c r="CO26" s="63"/>
      <c r="CP26" s="63"/>
      <c r="CQ26" s="63"/>
      <c r="CR26" s="63"/>
      <c r="CS26" s="63"/>
      <c r="CT26" s="63"/>
      <c r="CU26" s="64"/>
      <c r="CV26" s="63"/>
      <c r="CW26" s="63"/>
      <c r="CX26" s="63"/>
      <c r="CY26" s="63"/>
      <c r="CZ26" s="63"/>
      <c r="DA26" s="63"/>
      <c r="DB26" s="63"/>
      <c r="DC26" s="63"/>
      <c r="DD26" s="64"/>
    </row>
    <row r="27" spans="1:108" ht="33" customHeight="1" x14ac:dyDescent="0.3">
      <c r="A27" s="63"/>
      <c r="B27" s="63"/>
      <c r="C27" s="63"/>
      <c r="D27" s="63"/>
      <c r="E27" s="63"/>
      <c r="F27" s="63"/>
      <c r="G27" s="63"/>
      <c r="H27" s="63"/>
      <c r="I27" s="64"/>
      <c r="J27" s="63"/>
      <c r="K27" s="63"/>
      <c r="L27" s="63"/>
      <c r="M27" s="63"/>
      <c r="N27" s="63"/>
      <c r="O27" s="63"/>
      <c r="P27" s="63"/>
      <c r="Q27" s="63"/>
      <c r="R27" s="64"/>
      <c r="S27" s="63"/>
      <c r="T27" s="63"/>
      <c r="U27" s="63"/>
      <c r="V27" s="63"/>
      <c r="W27" s="63"/>
      <c r="X27" s="63"/>
      <c r="Y27" s="63"/>
      <c r="Z27" s="63"/>
      <c r="AA27" s="64"/>
      <c r="AB27" s="63"/>
      <c r="AC27" s="63"/>
      <c r="AD27" s="63"/>
      <c r="AE27" s="63"/>
      <c r="AF27" s="63"/>
      <c r="AG27" s="63"/>
      <c r="AH27" s="63"/>
      <c r="AI27" s="63"/>
      <c r="AJ27" s="64"/>
      <c r="AK27" s="67"/>
      <c r="AL27" s="67"/>
      <c r="AM27" s="67"/>
      <c r="AN27" s="67"/>
      <c r="AO27" s="67"/>
      <c r="AP27" s="67"/>
      <c r="AQ27" s="67"/>
      <c r="AR27" s="67"/>
      <c r="AS27" s="68"/>
      <c r="AT27" s="67"/>
      <c r="AU27" s="67"/>
      <c r="AV27" s="67"/>
      <c r="AW27" s="67"/>
      <c r="AX27" s="67"/>
      <c r="AY27" s="67"/>
      <c r="AZ27" s="67"/>
      <c r="BA27" s="67"/>
      <c r="BB27" s="68"/>
      <c r="BC27" s="67"/>
      <c r="BD27" s="67"/>
      <c r="BE27" s="67"/>
      <c r="BF27" s="67"/>
      <c r="BG27" s="67"/>
      <c r="BH27" s="67"/>
      <c r="BI27" s="67"/>
      <c r="BJ27" s="67"/>
      <c r="BK27" s="68"/>
      <c r="BL27" s="67"/>
      <c r="BM27" s="67"/>
      <c r="BN27" s="67"/>
      <c r="BO27" s="67"/>
      <c r="BP27" s="67"/>
      <c r="BQ27" s="67"/>
      <c r="BR27" s="67"/>
      <c r="BS27" s="67"/>
      <c r="BT27" s="68"/>
      <c r="BU27" s="63"/>
      <c r="BV27" s="63"/>
      <c r="BW27" s="63"/>
      <c r="BX27" s="63"/>
      <c r="BY27" s="63"/>
      <c r="BZ27" s="63"/>
      <c r="CA27" s="63"/>
      <c r="CB27" s="63"/>
      <c r="CC27" s="64"/>
      <c r="CD27" s="63"/>
      <c r="CE27" s="63"/>
      <c r="CF27" s="63"/>
      <c r="CG27" s="63"/>
      <c r="CH27" s="63"/>
      <c r="CI27" s="63"/>
      <c r="CJ27" s="63"/>
      <c r="CK27" s="63"/>
      <c r="CL27" s="64"/>
      <c r="CM27" s="63"/>
      <c r="CN27" s="63"/>
      <c r="CO27" s="63"/>
      <c r="CP27" s="63"/>
      <c r="CQ27" s="63"/>
      <c r="CR27" s="63"/>
      <c r="CS27" s="63"/>
      <c r="CT27" s="63"/>
      <c r="CU27" s="64"/>
      <c r="CV27" s="63"/>
      <c r="CW27" s="63"/>
      <c r="CX27" s="63"/>
      <c r="CY27" s="63"/>
      <c r="CZ27" s="63"/>
      <c r="DA27" s="63"/>
      <c r="DB27" s="63"/>
      <c r="DC27" s="63"/>
      <c r="DD27" s="64"/>
    </row>
    <row r="28" spans="1:108" ht="33" customHeight="1" x14ac:dyDescent="0.3">
      <c r="A28" s="63"/>
      <c r="B28" s="63"/>
      <c r="C28" s="63"/>
      <c r="D28" s="63"/>
      <c r="E28" s="63"/>
      <c r="F28" s="63"/>
      <c r="G28" s="63"/>
      <c r="H28" s="63"/>
      <c r="I28" s="64"/>
      <c r="J28" s="63"/>
      <c r="K28" s="63"/>
      <c r="L28" s="63"/>
      <c r="M28" s="63"/>
      <c r="N28" s="63"/>
      <c r="O28" s="63"/>
      <c r="P28" s="63"/>
      <c r="Q28" s="63"/>
      <c r="R28" s="64"/>
      <c r="S28" s="63"/>
      <c r="T28" s="63"/>
      <c r="U28" s="63"/>
      <c r="V28" s="63"/>
      <c r="W28" s="63"/>
      <c r="X28" s="63"/>
      <c r="Y28" s="63"/>
      <c r="Z28" s="63"/>
      <c r="AA28" s="64"/>
      <c r="AB28" s="63"/>
      <c r="AC28" s="63"/>
      <c r="AD28" s="63"/>
      <c r="AE28" s="63"/>
      <c r="AF28" s="63"/>
      <c r="AG28" s="63"/>
      <c r="AH28" s="63"/>
      <c r="AI28" s="63"/>
      <c r="AJ28" s="64"/>
      <c r="AK28" s="67"/>
      <c r="AL28" s="67"/>
      <c r="AM28" s="67"/>
      <c r="AN28" s="67"/>
      <c r="AO28" s="67"/>
      <c r="AP28" s="67"/>
      <c r="AQ28" s="67"/>
      <c r="AR28" s="67"/>
      <c r="AS28" s="68"/>
      <c r="AT28" s="67"/>
      <c r="AU28" s="67"/>
      <c r="AV28" s="67"/>
      <c r="AW28" s="67"/>
      <c r="AX28" s="67"/>
      <c r="AY28" s="67"/>
      <c r="AZ28" s="67"/>
      <c r="BA28" s="67"/>
      <c r="BB28" s="68"/>
      <c r="BC28" s="67"/>
      <c r="BD28" s="67"/>
      <c r="BE28" s="67"/>
      <c r="BF28" s="67"/>
      <c r="BG28" s="67"/>
      <c r="BH28" s="67"/>
      <c r="BI28" s="67"/>
      <c r="BJ28" s="67"/>
      <c r="BK28" s="68"/>
      <c r="BL28" s="67"/>
      <c r="BM28" s="67"/>
      <c r="BN28" s="67"/>
      <c r="BO28" s="67"/>
      <c r="BP28" s="67"/>
      <c r="BQ28" s="67"/>
      <c r="BR28" s="67"/>
      <c r="BS28" s="67"/>
      <c r="BT28" s="68"/>
      <c r="BU28" s="63"/>
      <c r="BV28" s="63"/>
      <c r="BW28" s="63"/>
      <c r="BX28" s="63"/>
      <c r="BY28" s="63"/>
      <c r="BZ28" s="63"/>
      <c r="CA28" s="63"/>
      <c r="CB28" s="63"/>
      <c r="CC28" s="64"/>
      <c r="CD28" s="63"/>
      <c r="CE28" s="63"/>
      <c r="CF28" s="63"/>
      <c r="CG28" s="63"/>
      <c r="CH28" s="63"/>
      <c r="CI28" s="63"/>
      <c r="CJ28" s="63"/>
      <c r="CK28" s="63"/>
      <c r="CL28" s="64"/>
      <c r="CM28" s="63"/>
      <c r="CN28" s="63"/>
      <c r="CO28" s="63"/>
      <c r="CP28" s="63"/>
      <c r="CQ28" s="63"/>
      <c r="CR28" s="63"/>
      <c r="CS28" s="63"/>
      <c r="CT28" s="63"/>
      <c r="CU28" s="64"/>
      <c r="CV28" s="63"/>
      <c r="CW28" s="63"/>
      <c r="CX28" s="63"/>
      <c r="CY28" s="63"/>
      <c r="CZ28" s="63"/>
      <c r="DA28" s="63"/>
      <c r="DB28" s="63"/>
      <c r="DC28" s="63"/>
      <c r="DD28" s="64"/>
    </row>
    <row r="29" spans="1:108" ht="33" customHeight="1" x14ac:dyDescent="0.3">
      <c r="A29" s="63"/>
      <c r="B29" s="63"/>
      <c r="C29" s="63"/>
      <c r="D29" s="63"/>
      <c r="E29" s="63"/>
      <c r="F29" s="63"/>
      <c r="G29" s="63"/>
      <c r="H29" s="63"/>
      <c r="I29" s="64"/>
      <c r="J29" s="63"/>
      <c r="K29" s="63"/>
      <c r="L29" s="63"/>
      <c r="M29" s="63"/>
      <c r="N29" s="63"/>
      <c r="O29" s="63"/>
      <c r="P29" s="63"/>
      <c r="Q29" s="63"/>
      <c r="R29" s="64"/>
      <c r="S29" s="63"/>
      <c r="T29" s="63"/>
      <c r="U29" s="63"/>
      <c r="V29" s="63"/>
      <c r="W29" s="63"/>
      <c r="X29" s="63"/>
      <c r="Y29" s="63"/>
      <c r="Z29" s="63"/>
      <c r="AA29" s="64"/>
      <c r="AB29" s="63"/>
      <c r="AC29" s="63"/>
      <c r="AD29" s="63"/>
      <c r="AE29" s="63"/>
      <c r="AF29" s="63"/>
      <c r="AG29" s="63"/>
      <c r="AH29" s="63"/>
      <c r="AI29" s="63"/>
      <c r="AJ29" s="64"/>
      <c r="AK29" s="67"/>
      <c r="AL29" s="67"/>
      <c r="AM29" s="67"/>
      <c r="AN29" s="67"/>
      <c r="AO29" s="67"/>
      <c r="AP29" s="67"/>
      <c r="AQ29" s="67"/>
      <c r="AR29" s="67"/>
      <c r="AS29" s="68"/>
      <c r="AT29" s="67"/>
      <c r="AU29" s="67"/>
      <c r="AV29" s="67"/>
      <c r="AW29" s="67"/>
      <c r="AX29" s="67"/>
      <c r="AY29" s="67"/>
      <c r="AZ29" s="67"/>
      <c r="BA29" s="67"/>
      <c r="BB29" s="68"/>
      <c r="BC29" s="67"/>
      <c r="BD29" s="67"/>
      <c r="BE29" s="67"/>
      <c r="BF29" s="67"/>
      <c r="BG29" s="67"/>
      <c r="BH29" s="67"/>
      <c r="BI29" s="67"/>
      <c r="BJ29" s="67"/>
      <c r="BK29" s="68"/>
      <c r="BL29" s="67"/>
      <c r="BM29" s="67"/>
      <c r="BN29" s="67"/>
      <c r="BO29" s="67"/>
      <c r="BP29" s="67"/>
      <c r="BQ29" s="67"/>
      <c r="BR29" s="67"/>
      <c r="BS29" s="67"/>
      <c r="BT29" s="68"/>
      <c r="BU29" s="63"/>
      <c r="BV29" s="63"/>
      <c r="BW29" s="63"/>
      <c r="BX29" s="63"/>
      <c r="BY29" s="63"/>
      <c r="BZ29" s="63"/>
      <c r="CA29" s="63"/>
      <c r="CB29" s="63"/>
      <c r="CC29" s="64"/>
      <c r="CD29" s="63"/>
      <c r="CE29" s="63"/>
      <c r="CF29" s="63"/>
      <c r="CG29" s="63"/>
      <c r="CH29" s="63"/>
      <c r="CI29" s="63"/>
      <c r="CJ29" s="63"/>
      <c r="CK29" s="63"/>
      <c r="CL29" s="64"/>
      <c r="CM29" s="63"/>
      <c r="CN29" s="63"/>
      <c r="CO29" s="63"/>
      <c r="CP29" s="63"/>
      <c r="CQ29" s="63"/>
      <c r="CR29" s="63"/>
      <c r="CS29" s="63"/>
      <c r="CT29" s="63"/>
      <c r="CU29" s="64"/>
      <c r="CV29" s="63"/>
      <c r="CW29" s="63"/>
      <c r="CX29" s="63"/>
      <c r="CY29" s="63"/>
      <c r="CZ29" s="63"/>
      <c r="DA29" s="63"/>
      <c r="DB29" s="63"/>
      <c r="DC29" s="63"/>
      <c r="DD29" s="64"/>
    </row>
    <row r="30" spans="1:108" ht="33" customHeight="1" x14ac:dyDescent="0.3">
      <c r="A30" s="63"/>
      <c r="B30" s="63"/>
      <c r="C30" s="63"/>
      <c r="D30" s="63"/>
      <c r="E30" s="63"/>
      <c r="F30" s="63"/>
      <c r="G30" s="63"/>
      <c r="H30" s="63"/>
      <c r="I30" s="64"/>
      <c r="J30" s="63"/>
      <c r="K30" s="63"/>
      <c r="L30" s="63"/>
      <c r="M30" s="63"/>
      <c r="N30" s="63"/>
      <c r="O30" s="63"/>
      <c r="P30" s="63"/>
      <c r="Q30" s="63"/>
      <c r="R30" s="64"/>
      <c r="S30" s="63"/>
      <c r="T30" s="63"/>
      <c r="U30" s="63"/>
      <c r="V30" s="63"/>
      <c r="W30" s="63"/>
      <c r="X30" s="63"/>
      <c r="Y30" s="63"/>
      <c r="Z30" s="63"/>
      <c r="AA30" s="64"/>
      <c r="AB30" s="63"/>
      <c r="AC30" s="63"/>
      <c r="AD30" s="63"/>
      <c r="AE30" s="63"/>
      <c r="AF30" s="63"/>
      <c r="AG30" s="63"/>
      <c r="AH30" s="63"/>
      <c r="AI30" s="63"/>
      <c r="AJ30" s="64"/>
      <c r="AK30" s="67"/>
      <c r="AL30" s="67"/>
      <c r="AM30" s="67"/>
      <c r="AN30" s="67"/>
      <c r="AO30" s="67"/>
      <c r="AP30" s="67"/>
      <c r="AQ30" s="67"/>
      <c r="AR30" s="67"/>
      <c r="AS30" s="68"/>
      <c r="AT30" s="67"/>
      <c r="AU30" s="67"/>
      <c r="AV30" s="67"/>
      <c r="AW30" s="67"/>
      <c r="AX30" s="67"/>
      <c r="AY30" s="67"/>
      <c r="AZ30" s="67"/>
      <c r="BA30" s="67"/>
      <c r="BB30" s="68"/>
      <c r="BC30" s="67"/>
      <c r="BD30" s="67"/>
      <c r="BE30" s="67"/>
      <c r="BF30" s="67"/>
      <c r="BG30" s="67"/>
      <c r="BH30" s="67"/>
      <c r="BI30" s="67"/>
      <c r="BJ30" s="67"/>
      <c r="BK30" s="68"/>
      <c r="BL30" s="67"/>
      <c r="BM30" s="67"/>
      <c r="BN30" s="67"/>
      <c r="BO30" s="67"/>
      <c r="BP30" s="67"/>
      <c r="BQ30" s="67"/>
      <c r="BR30" s="67"/>
      <c r="BS30" s="67"/>
      <c r="BT30" s="68"/>
      <c r="BU30" s="63"/>
      <c r="BV30" s="63"/>
      <c r="BW30" s="63"/>
      <c r="BX30" s="63"/>
      <c r="BY30" s="63"/>
      <c r="BZ30" s="63"/>
      <c r="CA30" s="63"/>
      <c r="CB30" s="63"/>
      <c r="CC30" s="64"/>
      <c r="CD30" s="63"/>
      <c r="CE30" s="63"/>
      <c r="CF30" s="63"/>
      <c r="CG30" s="63"/>
      <c r="CH30" s="63"/>
      <c r="CI30" s="63"/>
      <c r="CJ30" s="63"/>
      <c r="CK30" s="63"/>
      <c r="CL30" s="64"/>
      <c r="CM30" s="63"/>
      <c r="CN30" s="63"/>
      <c r="CO30" s="63"/>
      <c r="CP30" s="63"/>
      <c r="CQ30" s="63"/>
      <c r="CR30" s="63"/>
      <c r="CS30" s="63"/>
      <c r="CT30" s="63"/>
      <c r="CU30" s="64"/>
      <c r="CV30" s="63"/>
      <c r="CW30" s="63"/>
      <c r="CX30" s="63"/>
      <c r="CY30" s="63"/>
      <c r="CZ30" s="63"/>
      <c r="DA30" s="63"/>
      <c r="DB30" s="63"/>
      <c r="DC30" s="63"/>
      <c r="DD30" s="64"/>
    </row>
    <row r="31" spans="1:108" ht="33" customHeight="1" x14ac:dyDescent="0.3">
      <c r="A31" s="63"/>
      <c r="B31" s="63"/>
      <c r="C31" s="63"/>
      <c r="D31" s="63"/>
      <c r="E31" s="63"/>
      <c r="F31" s="63"/>
      <c r="G31" s="63"/>
      <c r="H31" s="63"/>
      <c r="I31" s="64"/>
      <c r="J31" s="63"/>
      <c r="K31" s="63"/>
      <c r="L31" s="63"/>
      <c r="M31" s="63"/>
      <c r="N31" s="63"/>
      <c r="O31" s="63"/>
      <c r="P31" s="63"/>
      <c r="Q31" s="63"/>
      <c r="R31" s="64"/>
      <c r="S31" s="63"/>
      <c r="T31" s="63"/>
      <c r="U31" s="63"/>
      <c r="V31" s="63"/>
      <c r="W31" s="63"/>
      <c r="X31" s="63"/>
      <c r="Y31" s="63"/>
      <c r="Z31" s="63"/>
      <c r="AA31" s="64"/>
      <c r="AB31" s="63"/>
      <c r="AC31" s="63"/>
      <c r="AD31" s="63"/>
      <c r="AE31" s="63"/>
      <c r="AF31" s="63"/>
      <c r="AG31" s="63"/>
      <c r="AH31" s="63"/>
      <c r="AI31" s="63"/>
      <c r="AJ31" s="64"/>
      <c r="AK31" s="67"/>
      <c r="AL31" s="67"/>
      <c r="AM31" s="67"/>
      <c r="AN31" s="67"/>
      <c r="AO31" s="67"/>
      <c r="AP31" s="67"/>
      <c r="AQ31" s="67"/>
      <c r="AR31" s="67"/>
      <c r="AS31" s="68"/>
      <c r="AT31" s="67"/>
      <c r="AU31" s="67"/>
      <c r="AV31" s="67"/>
      <c r="AW31" s="67"/>
      <c r="AX31" s="67"/>
      <c r="AY31" s="67"/>
      <c r="AZ31" s="67"/>
      <c r="BA31" s="67"/>
      <c r="BB31" s="68"/>
      <c r="BC31" s="67"/>
      <c r="BD31" s="67"/>
      <c r="BE31" s="67"/>
      <c r="BF31" s="67"/>
      <c r="BG31" s="67"/>
      <c r="BH31" s="67"/>
      <c r="BI31" s="67"/>
      <c r="BJ31" s="67"/>
      <c r="BK31" s="68"/>
      <c r="BL31" s="67"/>
      <c r="BM31" s="67"/>
      <c r="BN31" s="67"/>
      <c r="BO31" s="67"/>
      <c r="BP31" s="67"/>
      <c r="BQ31" s="67"/>
      <c r="BR31" s="67"/>
      <c r="BS31" s="67"/>
      <c r="BT31" s="68"/>
      <c r="BU31" s="63"/>
      <c r="BV31" s="63"/>
      <c r="BW31" s="63"/>
      <c r="BX31" s="63"/>
      <c r="BY31" s="63"/>
      <c r="BZ31" s="63"/>
      <c r="CA31" s="63"/>
      <c r="CB31" s="63"/>
      <c r="CC31" s="64"/>
      <c r="CD31" s="63"/>
      <c r="CE31" s="63"/>
      <c r="CF31" s="63"/>
      <c r="CG31" s="63"/>
      <c r="CH31" s="63"/>
      <c r="CI31" s="63"/>
      <c r="CJ31" s="63"/>
      <c r="CK31" s="63"/>
      <c r="CL31" s="64"/>
      <c r="CM31" s="63"/>
      <c r="CN31" s="63"/>
      <c r="CO31" s="63"/>
      <c r="CP31" s="63"/>
      <c r="CQ31" s="63"/>
      <c r="CR31" s="63"/>
      <c r="CS31" s="63"/>
      <c r="CT31" s="63"/>
      <c r="CU31" s="64"/>
      <c r="CV31" s="63"/>
      <c r="CW31" s="63"/>
      <c r="CX31" s="63"/>
      <c r="CY31" s="63"/>
      <c r="CZ31" s="63"/>
      <c r="DA31" s="63"/>
      <c r="DB31" s="63"/>
      <c r="DC31" s="63"/>
      <c r="DD31" s="64"/>
    </row>
    <row r="32" spans="1:108" ht="33" customHeight="1" x14ac:dyDescent="0.3">
      <c r="A32" s="63"/>
      <c r="B32" s="63"/>
      <c r="C32" s="63"/>
      <c r="D32" s="63"/>
      <c r="E32" s="63"/>
      <c r="F32" s="63"/>
      <c r="G32" s="63"/>
      <c r="H32" s="63"/>
      <c r="I32" s="64"/>
      <c r="J32" s="63"/>
      <c r="K32" s="63"/>
      <c r="L32" s="63"/>
      <c r="M32" s="63"/>
      <c r="N32" s="63"/>
      <c r="O32" s="63"/>
      <c r="P32" s="63"/>
      <c r="Q32" s="63"/>
      <c r="R32" s="64"/>
      <c r="S32" s="63"/>
      <c r="T32" s="63"/>
      <c r="U32" s="63"/>
      <c r="V32" s="63"/>
      <c r="W32" s="63"/>
      <c r="X32" s="63"/>
      <c r="Y32" s="63"/>
      <c r="Z32" s="63"/>
      <c r="AA32" s="64"/>
      <c r="AB32" s="63"/>
      <c r="AC32" s="63"/>
      <c r="AD32" s="63"/>
      <c r="AE32" s="63"/>
      <c r="AF32" s="63"/>
      <c r="AG32" s="63"/>
      <c r="AH32" s="63"/>
      <c r="AI32" s="63"/>
      <c r="AJ32" s="64"/>
      <c r="AK32" s="67"/>
      <c r="AL32" s="67"/>
      <c r="AM32" s="67"/>
      <c r="AN32" s="67"/>
      <c r="AO32" s="67"/>
      <c r="AP32" s="67"/>
      <c r="AQ32" s="67"/>
      <c r="AR32" s="67"/>
      <c r="AS32" s="68"/>
      <c r="AT32" s="67"/>
      <c r="AU32" s="67"/>
      <c r="AV32" s="67"/>
      <c r="AW32" s="67"/>
      <c r="AX32" s="67"/>
      <c r="AY32" s="67"/>
      <c r="AZ32" s="67"/>
      <c r="BA32" s="67"/>
      <c r="BB32" s="68"/>
      <c r="BC32" s="67"/>
      <c r="BD32" s="67"/>
      <c r="BE32" s="67"/>
      <c r="BF32" s="67"/>
      <c r="BG32" s="67"/>
      <c r="BH32" s="67"/>
      <c r="BI32" s="67"/>
      <c r="BJ32" s="67"/>
      <c r="BK32" s="68"/>
      <c r="BL32" s="67"/>
      <c r="BM32" s="67"/>
      <c r="BN32" s="67"/>
      <c r="BO32" s="67"/>
      <c r="BP32" s="67"/>
      <c r="BQ32" s="67"/>
      <c r="BR32" s="67"/>
      <c r="BS32" s="67"/>
      <c r="BT32" s="68"/>
      <c r="BU32" s="63"/>
      <c r="BV32" s="63"/>
      <c r="BW32" s="63"/>
      <c r="BX32" s="63"/>
      <c r="BY32" s="63"/>
      <c r="BZ32" s="63"/>
      <c r="CA32" s="63"/>
      <c r="CB32" s="63"/>
      <c r="CC32" s="64"/>
      <c r="CD32" s="63"/>
      <c r="CE32" s="63"/>
      <c r="CF32" s="63"/>
      <c r="CG32" s="63"/>
      <c r="CH32" s="63"/>
      <c r="CI32" s="63"/>
      <c r="CJ32" s="63"/>
      <c r="CK32" s="63"/>
      <c r="CL32" s="64"/>
      <c r="CM32" s="63"/>
      <c r="CN32" s="63"/>
      <c r="CO32" s="63"/>
      <c r="CP32" s="63"/>
      <c r="CQ32" s="63"/>
      <c r="CR32" s="63"/>
      <c r="CS32" s="63"/>
      <c r="CT32" s="63"/>
      <c r="CU32" s="64"/>
      <c r="CV32" s="63"/>
      <c r="CW32" s="63"/>
      <c r="CX32" s="63"/>
      <c r="CY32" s="63"/>
      <c r="CZ32" s="63"/>
      <c r="DA32" s="63"/>
      <c r="DB32" s="63"/>
      <c r="DC32" s="63"/>
      <c r="DD32" s="64"/>
    </row>
    <row r="33" spans="1:108" ht="33" customHeight="1" x14ac:dyDescent="0.3">
      <c r="A33" s="63"/>
      <c r="B33" s="63"/>
      <c r="C33" s="63"/>
      <c r="D33" s="63"/>
      <c r="E33" s="63"/>
      <c r="F33" s="63"/>
      <c r="G33" s="63"/>
      <c r="H33" s="63"/>
      <c r="I33" s="64"/>
      <c r="J33" s="63"/>
      <c r="K33" s="63"/>
      <c r="L33" s="63"/>
      <c r="M33" s="63"/>
      <c r="N33" s="63"/>
      <c r="O33" s="63"/>
      <c r="P33" s="63"/>
      <c r="Q33" s="63"/>
      <c r="R33" s="64"/>
      <c r="S33" s="63"/>
      <c r="T33" s="63"/>
      <c r="U33" s="63"/>
      <c r="V33" s="63"/>
      <c r="W33" s="63"/>
      <c r="X33" s="63"/>
      <c r="Y33" s="63"/>
      <c r="Z33" s="63"/>
      <c r="AA33" s="64"/>
      <c r="AB33" s="63"/>
      <c r="AC33" s="63"/>
      <c r="AD33" s="63"/>
      <c r="AE33" s="63"/>
      <c r="AF33" s="63"/>
      <c r="AG33" s="63"/>
      <c r="AH33" s="63"/>
      <c r="AI33" s="63"/>
      <c r="AJ33" s="64"/>
      <c r="AK33" s="67"/>
      <c r="AL33" s="67"/>
      <c r="AM33" s="67"/>
      <c r="AN33" s="67"/>
      <c r="AO33" s="67"/>
      <c r="AP33" s="67"/>
      <c r="AQ33" s="67"/>
      <c r="AR33" s="67"/>
      <c r="AS33" s="68"/>
      <c r="AT33" s="67"/>
      <c r="AU33" s="67"/>
      <c r="AV33" s="67"/>
      <c r="AW33" s="67"/>
      <c r="AX33" s="67"/>
      <c r="AY33" s="67"/>
      <c r="AZ33" s="67"/>
      <c r="BA33" s="67"/>
      <c r="BB33" s="68"/>
      <c r="BC33" s="67"/>
      <c r="BD33" s="67"/>
      <c r="BE33" s="67"/>
      <c r="BF33" s="67"/>
      <c r="BG33" s="67"/>
      <c r="BH33" s="67"/>
      <c r="BI33" s="67"/>
      <c r="BJ33" s="67"/>
      <c r="BK33" s="68"/>
      <c r="BL33" s="67"/>
      <c r="BM33" s="67"/>
      <c r="BN33" s="67"/>
      <c r="BO33" s="67"/>
      <c r="BP33" s="67"/>
      <c r="BQ33" s="67"/>
      <c r="BR33" s="67"/>
      <c r="BS33" s="67"/>
      <c r="BT33" s="68"/>
      <c r="BU33" s="63"/>
      <c r="BV33" s="63"/>
      <c r="BW33" s="63"/>
      <c r="BX33" s="63"/>
      <c r="BY33" s="63"/>
      <c r="BZ33" s="63"/>
      <c r="CA33" s="63"/>
      <c r="CB33" s="63"/>
      <c r="CC33" s="64"/>
      <c r="CD33" s="63"/>
      <c r="CE33" s="63"/>
      <c r="CF33" s="63"/>
      <c r="CG33" s="63"/>
      <c r="CH33" s="63"/>
      <c r="CI33" s="63"/>
      <c r="CJ33" s="63"/>
      <c r="CK33" s="63"/>
      <c r="CL33" s="64"/>
      <c r="CM33" s="63"/>
      <c r="CN33" s="63"/>
      <c r="CO33" s="63"/>
      <c r="CP33" s="63"/>
      <c r="CQ33" s="63"/>
      <c r="CR33" s="63"/>
      <c r="CS33" s="63"/>
      <c r="CT33" s="63"/>
      <c r="CU33" s="64"/>
      <c r="CV33" s="63"/>
      <c r="CW33" s="63"/>
      <c r="CX33" s="63"/>
      <c r="CY33" s="63"/>
      <c r="CZ33" s="63"/>
      <c r="DA33" s="63"/>
      <c r="DB33" s="63"/>
      <c r="DC33" s="63"/>
      <c r="DD33" s="64"/>
    </row>
    <row r="34" spans="1:108" ht="33" customHeight="1" x14ac:dyDescent="0.3">
      <c r="A34" s="63"/>
      <c r="B34" s="63"/>
      <c r="C34" s="63"/>
      <c r="D34" s="63"/>
      <c r="E34" s="63"/>
      <c r="F34" s="63"/>
      <c r="G34" s="63"/>
      <c r="H34" s="63"/>
      <c r="I34" s="64"/>
      <c r="J34" s="63"/>
      <c r="K34" s="63"/>
      <c r="L34" s="63"/>
      <c r="M34" s="63"/>
      <c r="N34" s="63"/>
      <c r="O34" s="63"/>
      <c r="P34" s="63"/>
      <c r="Q34" s="63"/>
      <c r="R34" s="64"/>
      <c r="S34" s="63"/>
      <c r="T34" s="63"/>
      <c r="U34" s="63"/>
      <c r="V34" s="63"/>
      <c r="W34" s="63"/>
      <c r="X34" s="63"/>
      <c r="Y34" s="63"/>
      <c r="Z34" s="63"/>
      <c r="AA34" s="64"/>
      <c r="AB34" s="63"/>
      <c r="AC34" s="63"/>
      <c r="AD34" s="63"/>
      <c r="AE34" s="63"/>
      <c r="AF34" s="63"/>
      <c r="AG34" s="63"/>
      <c r="AH34" s="63"/>
      <c r="AI34" s="63"/>
      <c r="AJ34" s="64"/>
      <c r="AK34" s="67"/>
      <c r="AL34" s="67"/>
      <c r="AM34" s="67"/>
      <c r="AN34" s="67"/>
      <c r="AO34" s="67"/>
      <c r="AP34" s="67"/>
      <c r="AQ34" s="67"/>
      <c r="AR34" s="67"/>
      <c r="AS34" s="68"/>
      <c r="AT34" s="67"/>
      <c r="AU34" s="67"/>
      <c r="AV34" s="67"/>
      <c r="AW34" s="67"/>
      <c r="AX34" s="67"/>
      <c r="AY34" s="67"/>
      <c r="AZ34" s="67"/>
      <c r="BA34" s="67"/>
      <c r="BB34" s="68"/>
      <c r="BC34" s="67"/>
      <c r="BD34" s="67"/>
      <c r="BE34" s="67"/>
      <c r="BF34" s="67"/>
      <c r="BG34" s="67"/>
      <c r="BH34" s="67"/>
      <c r="BI34" s="67"/>
      <c r="BJ34" s="67"/>
      <c r="BK34" s="68"/>
      <c r="BL34" s="67"/>
      <c r="BM34" s="67"/>
      <c r="BN34" s="67"/>
      <c r="BO34" s="67"/>
      <c r="BP34" s="67"/>
      <c r="BQ34" s="67"/>
      <c r="BR34" s="67"/>
      <c r="BS34" s="67"/>
      <c r="BT34" s="68"/>
      <c r="BU34" s="63"/>
      <c r="BV34" s="63"/>
      <c r="BW34" s="63"/>
      <c r="BX34" s="63"/>
      <c r="BY34" s="63"/>
      <c r="BZ34" s="63"/>
      <c r="CA34" s="63"/>
      <c r="CB34" s="63"/>
      <c r="CC34" s="64"/>
      <c r="CD34" s="63"/>
      <c r="CE34" s="63"/>
      <c r="CF34" s="63"/>
      <c r="CG34" s="63"/>
      <c r="CH34" s="63"/>
      <c r="CI34" s="63"/>
      <c r="CJ34" s="63"/>
      <c r="CK34" s="63"/>
      <c r="CL34" s="64"/>
      <c r="CM34" s="63"/>
      <c r="CN34" s="63"/>
      <c r="CO34" s="63"/>
      <c r="CP34" s="63"/>
      <c r="CQ34" s="63"/>
      <c r="CR34" s="63"/>
      <c r="CS34" s="63"/>
      <c r="CT34" s="63"/>
      <c r="CU34" s="64"/>
      <c r="CV34" s="63"/>
      <c r="CW34" s="63"/>
      <c r="CX34" s="63"/>
      <c r="CY34" s="63"/>
      <c r="CZ34" s="63"/>
      <c r="DA34" s="63"/>
      <c r="DB34" s="63"/>
      <c r="DC34" s="63"/>
      <c r="DD34" s="64"/>
    </row>
    <row r="35" spans="1:108" ht="33" customHeight="1" x14ac:dyDescent="0.3">
      <c r="A35" s="63"/>
      <c r="B35" s="63"/>
      <c r="C35" s="63"/>
      <c r="D35" s="63"/>
      <c r="E35" s="63"/>
      <c r="F35" s="63"/>
      <c r="G35" s="63"/>
      <c r="H35" s="63"/>
      <c r="I35" s="64"/>
      <c r="J35" s="63"/>
      <c r="K35" s="63"/>
      <c r="L35" s="63"/>
      <c r="M35" s="63"/>
      <c r="N35" s="63"/>
      <c r="O35" s="63"/>
      <c r="P35" s="63"/>
      <c r="Q35" s="63"/>
      <c r="R35" s="64"/>
      <c r="S35" s="63"/>
      <c r="T35" s="63"/>
      <c r="U35" s="63"/>
      <c r="V35" s="63"/>
      <c r="W35" s="63"/>
      <c r="X35" s="63"/>
      <c r="Y35" s="63"/>
      <c r="Z35" s="63"/>
      <c r="AA35" s="64"/>
      <c r="AB35" s="63"/>
      <c r="AC35" s="63"/>
      <c r="AD35" s="63"/>
      <c r="AE35" s="63"/>
      <c r="AF35" s="63"/>
      <c r="AG35" s="63"/>
      <c r="AH35" s="63"/>
      <c r="AI35" s="63"/>
      <c r="AJ35" s="64"/>
      <c r="AK35" s="67"/>
      <c r="AL35" s="67"/>
      <c r="AM35" s="67"/>
      <c r="AN35" s="67"/>
      <c r="AO35" s="67"/>
      <c r="AP35" s="67"/>
      <c r="AQ35" s="67"/>
      <c r="AR35" s="67"/>
      <c r="AS35" s="68"/>
      <c r="AT35" s="67"/>
      <c r="AU35" s="67"/>
      <c r="AV35" s="67"/>
      <c r="AW35" s="67"/>
      <c r="AX35" s="67"/>
      <c r="AY35" s="67"/>
      <c r="AZ35" s="67"/>
      <c r="BA35" s="67"/>
      <c r="BB35" s="68"/>
      <c r="BC35" s="67"/>
      <c r="BD35" s="67"/>
      <c r="BE35" s="67"/>
      <c r="BF35" s="67"/>
      <c r="BG35" s="67"/>
      <c r="BH35" s="67"/>
      <c r="BI35" s="67"/>
      <c r="BJ35" s="67"/>
      <c r="BK35" s="68"/>
      <c r="BL35" s="67"/>
      <c r="BM35" s="67"/>
      <c r="BN35" s="67"/>
      <c r="BO35" s="67"/>
      <c r="BP35" s="67"/>
      <c r="BQ35" s="67"/>
      <c r="BR35" s="67"/>
      <c r="BS35" s="67"/>
      <c r="BT35" s="68"/>
      <c r="BU35" s="63"/>
      <c r="BV35" s="63"/>
      <c r="BW35" s="63"/>
      <c r="BX35" s="63"/>
      <c r="BY35" s="63"/>
      <c r="BZ35" s="63"/>
      <c r="CA35" s="63"/>
      <c r="CB35" s="63"/>
      <c r="CC35" s="64"/>
      <c r="CD35" s="63"/>
      <c r="CE35" s="63"/>
      <c r="CF35" s="63"/>
      <c r="CG35" s="63"/>
      <c r="CH35" s="63"/>
      <c r="CI35" s="63"/>
      <c r="CJ35" s="63"/>
      <c r="CK35" s="63"/>
      <c r="CL35" s="64"/>
      <c r="CM35" s="63"/>
      <c r="CN35" s="63"/>
      <c r="CO35" s="63"/>
      <c r="CP35" s="63"/>
      <c r="CQ35" s="63"/>
      <c r="CR35" s="63"/>
      <c r="CS35" s="63"/>
      <c r="CT35" s="63"/>
      <c r="CU35" s="64"/>
      <c r="CV35" s="63"/>
      <c r="CW35" s="63"/>
      <c r="CX35" s="63"/>
      <c r="CY35" s="63"/>
      <c r="CZ35" s="63"/>
      <c r="DA35" s="63"/>
      <c r="DB35" s="63"/>
      <c r="DC35" s="63"/>
      <c r="DD35" s="64"/>
    </row>
    <row r="36" spans="1:108" ht="33" customHeight="1" x14ac:dyDescent="0.3">
      <c r="A36" s="63"/>
      <c r="B36" s="63"/>
      <c r="C36" s="63"/>
      <c r="D36" s="63"/>
      <c r="E36" s="63"/>
      <c r="F36" s="63"/>
      <c r="G36" s="63"/>
      <c r="H36" s="63"/>
      <c r="I36" s="64"/>
      <c r="J36" s="63"/>
      <c r="K36" s="63"/>
      <c r="L36" s="63"/>
      <c r="M36" s="63"/>
      <c r="N36" s="63"/>
      <c r="O36" s="63"/>
      <c r="P36" s="63"/>
      <c r="Q36" s="63"/>
      <c r="R36" s="64"/>
      <c r="S36" s="63"/>
      <c r="T36" s="63"/>
      <c r="U36" s="63"/>
      <c r="V36" s="63"/>
      <c r="W36" s="63"/>
      <c r="X36" s="63"/>
      <c r="Y36" s="63"/>
      <c r="Z36" s="63"/>
      <c r="AA36" s="64"/>
      <c r="AB36" s="63"/>
      <c r="AC36" s="63"/>
      <c r="AD36" s="63"/>
      <c r="AE36" s="63"/>
      <c r="AF36" s="63"/>
      <c r="AG36" s="63"/>
      <c r="AH36" s="63"/>
      <c r="AI36" s="63"/>
      <c r="AJ36" s="64"/>
      <c r="AK36" s="67"/>
      <c r="AL36" s="67"/>
      <c r="AM36" s="67"/>
      <c r="AN36" s="67"/>
      <c r="AO36" s="67"/>
      <c r="AP36" s="67"/>
      <c r="AQ36" s="67"/>
      <c r="AR36" s="67"/>
      <c r="AS36" s="68"/>
      <c r="AT36" s="67"/>
      <c r="AU36" s="67"/>
      <c r="AV36" s="67"/>
      <c r="AW36" s="67"/>
      <c r="AX36" s="67"/>
      <c r="AY36" s="67"/>
      <c r="AZ36" s="67"/>
      <c r="BA36" s="67"/>
      <c r="BB36" s="68"/>
      <c r="BC36" s="67"/>
      <c r="BD36" s="67"/>
      <c r="BE36" s="67"/>
      <c r="BF36" s="67"/>
      <c r="BG36" s="67"/>
      <c r="BH36" s="67"/>
      <c r="BI36" s="67"/>
      <c r="BJ36" s="67"/>
      <c r="BK36" s="68"/>
      <c r="BL36" s="67"/>
      <c r="BM36" s="67"/>
      <c r="BN36" s="67"/>
      <c r="BO36" s="67"/>
      <c r="BP36" s="67"/>
      <c r="BQ36" s="67"/>
      <c r="BR36" s="67"/>
      <c r="BS36" s="67"/>
      <c r="BT36" s="68"/>
      <c r="BU36" s="63"/>
      <c r="BV36" s="63"/>
      <c r="BW36" s="63"/>
      <c r="BX36" s="63"/>
      <c r="BY36" s="63"/>
      <c r="BZ36" s="63"/>
      <c r="CA36" s="63"/>
      <c r="CB36" s="63"/>
      <c r="CC36" s="64"/>
      <c r="CD36" s="63"/>
      <c r="CE36" s="63"/>
      <c r="CF36" s="63"/>
      <c r="CG36" s="63"/>
      <c r="CH36" s="63"/>
      <c r="CI36" s="63"/>
      <c r="CJ36" s="63"/>
      <c r="CK36" s="63"/>
      <c r="CL36" s="64"/>
      <c r="CM36" s="63"/>
      <c r="CN36" s="63"/>
      <c r="CO36" s="63"/>
      <c r="CP36" s="63"/>
      <c r="CQ36" s="63"/>
      <c r="CR36" s="63"/>
      <c r="CS36" s="63"/>
      <c r="CT36" s="63"/>
      <c r="CU36" s="64"/>
      <c r="CV36" s="63"/>
      <c r="CW36" s="63"/>
      <c r="CX36" s="63"/>
      <c r="CY36" s="63"/>
      <c r="CZ36" s="63"/>
      <c r="DA36" s="63"/>
      <c r="DB36" s="63"/>
      <c r="DC36" s="63"/>
      <c r="DD36" s="64"/>
    </row>
    <row r="37" spans="1:108" ht="33" customHeight="1" x14ac:dyDescent="0.3">
      <c r="A37" s="63"/>
      <c r="B37" s="63"/>
      <c r="C37" s="63"/>
      <c r="D37" s="63"/>
      <c r="E37" s="63"/>
      <c r="F37" s="63"/>
      <c r="G37" s="63"/>
      <c r="H37" s="63"/>
      <c r="I37" s="64"/>
      <c r="J37" s="63"/>
      <c r="K37" s="63"/>
      <c r="L37" s="63"/>
      <c r="M37" s="63"/>
      <c r="N37" s="63"/>
      <c r="O37" s="63"/>
      <c r="P37" s="63"/>
      <c r="Q37" s="63"/>
      <c r="R37" s="64"/>
      <c r="S37" s="63"/>
      <c r="T37" s="63"/>
      <c r="U37" s="63"/>
      <c r="V37" s="63"/>
      <c r="W37" s="63"/>
      <c r="X37" s="63"/>
      <c r="Y37" s="63"/>
      <c r="Z37" s="63"/>
      <c r="AA37" s="64"/>
      <c r="AB37" s="63"/>
      <c r="AC37" s="63"/>
      <c r="AD37" s="63"/>
      <c r="AE37" s="63"/>
      <c r="AF37" s="63"/>
      <c r="AG37" s="63"/>
      <c r="AH37" s="63"/>
      <c r="AI37" s="63"/>
      <c r="AJ37" s="64"/>
      <c r="AK37" s="67"/>
      <c r="AL37" s="67"/>
      <c r="AM37" s="67"/>
      <c r="AN37" s="67"/>
      <c r="AO37" s="67"/>
      <c r="AP37" s="67"/>
      <c r="AQ37" s="67"/>
      <c r="AR37" s="67"/>
      <c r="AS37" s="68"/>
      <c r="AT37" s="67"/>
      <c r="AU37" s="67"/>
      <c r="AV37" s="67"/>
      <c r="AW37" s="67"/>
      <c r="AX37" s="67"/>
      <c r="AY37" s="67"/>
      <c r="AZ37" s="67"/>
      <c r="BA37" s="67"/>
      <c r="BB37" s="68"/>
      <c r="BC37" s="67"/>
      <c r="BD37" s="67"/>
      <c r="BE37" s="67"/>
      <c r="BF37" s="67"/>
      <c r="BG37" s="67"/>
      <c r="BH37" s="67"/>
      <c r="BI37" s="67"/>
      <c r="BJ37" s="67"/>
      <c r="BK37" s="68"/>
      <c r="BL37" s="67"/>
      <c r="BM37" s="67"/>
      <c r="BN37" s="67"/>
      <c r="BO37" s="67"/>
      <c r="BP37" s="67"/>
      <c r="BQ37" s="67"/>
      <c r="BR37" s="67"/>
      <c r="BS37" s="67"/>
      <c r="BT37" s="68"/>
      <c r="BU37" s="63"/>
      <c r="BV37" s="63"/>
      <c r="BW37" s="63"/>
      <c r="BX37" s="63"/>
      <c r="BY37" s="63"/>
      <c r="BZ37" s="63"/>
      <c r="CA37" s="63"/>
      <c r="CB37" s="63"/>
      <c r="CC37" s="64"/>
      <c r="CD37" s="63"/>
      <c r="CE37" s="63"/>
      <c r="CF37" s="63"/>
      <c r="CG37" s="63"/>
      <c r="CH37" s="63"/>
      <c r="CI37" s="63"/>
      <c r="CJ37" s="63"/>
      <c r="CK37" s="63"/>
      <c r="CL37" s="64"/>
      <c r="CM37" s="63"/>
      <c r="CN37" s="63"/>
      <c r="CO37" s="63"/>
      <c r="CP37" s="63"/>
      <c r="CQ37" s="63"/>
      <c r="CR37" s="63"/>
      <c r="CS37" s="63"/>
      <c r="CT37" s="63"/>
      <c r="CU37" s="64"/>
      <c r="CV37" s="63"/>
      <c r="CW37" s="63"/>
      <c r="CX37" s="63"/>
      <c r="CY37" s="63"/>
      <c r="CZ37" s="63"/>
      <c r="DA37" s="63"/>
      <c r="DB37" s="63"/>
      <c r="DC37" s="63"/>
      <c r="DD37" s="64"/>
    </row>
    <row r="38" spans="1:108" ht="33" customHeight="1" x14ac:dyDescent="0.3">
      <c r="A38" s="63"/>
      <c r="B38" s="63"/>
      <c r="C38" s="63"/>
      <c r="D38" s="63"/>
      <c r="E38" s="63"/>
      <c r="F38" s="63"/>
      <c r="G38" s="63"/>
      <c r="H38" s="63"/>
      <c r="I38" s="64"/>
      <c r="J38" s="63"/>
      <c r="K38" s="63"/>
      <c r="L38" s="63"/>
      <c r="M38" s="63"/>
      <c r="N38" s="63"/>
      <c r="O38" s="63"/>
      <c r="P38" s="63"/>
      <c r="Q38" s="63"/>
      <c r="R38" s="64"/>
      <c r="S38" s="63"/>
      <c r="T38" s="63"/>
      <c r="U38" s="63"/>
      <c r="V38" s="63"/>
      <c r="W38" s="63"/>
      <c r="X38" s="63"/>
      <c r="Y38" s="63"/>
      <c r="Z38" s="63"/>
      <c r="AA38" s="64"/>
      <c r="AB38" s="63"/>
      <c r="AC38" s="63"/>
      <c r="AD38" s="63"/>
      <c r="AE38" s="63"/>
      <c r="AF38" s="63"/>
      <c r="AG38" s="63"/>
      <c r="AH38" s="63"/>
      <c r="AI38" s="63"/>
      <c r="AJ38" s="64"/>
      <c r="AK38" s="67"/>
      <c r="AL38" s="67"/>
      <c r="AM38" s="67"/>
      <c r="AN38" s="67"/>
      <c r="AO38" s="67"/>
      <c r="AP38" s="67"/>
      <c r="AQ38" s="67"/>
      <c r="AR38" s="67"/>
      <c r="AS38" s="68"/>
      <c r="AT38" s="67"/>
      <c r="AU38" s="67"/>
      <c r="AV38" s="67"/>
      <c r="AW38" s="67"/>
      <c r="AX38" s="67"/>
      <c r="AY38" s="67"/>
      <c r="AZ38" s="67"/>
      <c r="BA38" s="67"/>
      <c r="BB38" s="68"/>
      <c r="BC38" s="67"/>
      <c r="BD38" s="67"/>
      <c r="BE38" s="67"/>
      <c r="BF38" s="67"/>
      <c r="BG38" s="67"/>
      <c r="BH38" s="67"/>
      <c r="BI38" s="67"/>
      <c r="BJ38" s="67"/>
      <c r="BK38" s="68"/>
      <c r="BL38" s="67"/>
      <c r="BM38" s="67"/>
      <c r="BN38" s="67"/>
      <c r="BO38" s="67"/>
      <c r="BP38" s="67"/>
      <c r="BQ38" s="67"/>
      <c r="BR38" s="67"/>
      <c r="BS38" s="67"/>
      <c r="BT38" s="68"/>
      <c r="BU38" s="63"/>
      <c r="BV38" s="63"/>
      <c r="BW38" s="63"/>
      <c r="BX38" s="63"/>
      <c r="BY38" s="63"/>
      <c r="BZ38" s="63"/>
      <c r="CA38" s="63"/>
      <c r="CB38" s="63"/>
      <c r="CC38" s="64"/>
      <c r="CD38" s="63"/>
      <c r="CE38" s="63"/>
      <c r="CF38" s="63"/>
      <c r="CG38" s="63"/>
      <c r="CH38" s="63"/>
      <c r="CI38" s="63"/>
      <c r="CJ38" s="63"/>
      <c r="CK38" s="63"/>
      <c r="CL38" s="64"/>
      <c r="CM38" s="63"/>
      <c r="CN38" s="63"/>
      <c r="CO38" s="63"/>
      <c r="CP38" s="63"/>
      <c r="CQ38" s="63"/>
      <c r="CR38" s="63"/>
      <c r="CS38" s="63"/>
      <c r="CT38" s="63"/>
      <c r="CU38" s="64"/>
      <c r="CV38" s="63"/>
      <c r="CW38" s="63"/>
      <c r="CX38" s="63"/>
      <c r="CY38" s="63"/>
      <c r="CZ38" s="63"/>
      <c r="DA38" s="63"/>
      <c r="DB38" s="63"/>
      <c r="DC38" s="63"/>
      <c r="DD38" s="64"/>
    </row>
    <row r="39" spans="1:108" ht="33" customHeight="1" x14ac:dyDescent="0.3">
      <c r="A39" s="63"/>
      <c r="B39" s="63"/>
      <c r="C39" s="63"/>
      <c r="D39" s="63"/>
      <c r="E39" s="63"/>
      <c r="F39" s="63"/>
      <c r="G39" s="63"/>
      <c r="H39" s="63"/>
      <c r="I39" s="64"/>
      <c r="J39" s="63"/>
      <c r="K39" s="63"/>
      <c r="L39" s="63"/>
      <c r="M39" s="63"/>
      <c r="N39" s="63"/>
      <c r="O39" s="63"/>
      <c r="P39" s="63"/>
      <c r="Q39" s="63"/>
      <c r="R39" s="64"/>
      <c r="S39" s="63"/>
      <c r="T39" s="63"/>
      <c r="U39" s="63"/>
      <c r="V39" s="63"/>
      <c r="W39" s="63"/>
      <c r="X39" s="63"/>
      <c r="Y39" s="63"/>
      <c r="Z39" s="63"/>
      <c r="AA39" s="64"/>
      <c r="AB39" s="63"/>
      <c r="AC39" s="63"/>
      <c r="AD39" s="63"/>
      <c r="AE39" s="63"/>
      <c r="AF39" s="63"/>
      <c r="AG39" s="63"/>
      <c r="AH39" s="63"/>
      <c r="AI39" s="63"/>
      <c r="AJ39" s="64"/>
      <c r="AK39" s="67"/>
      <c r="AL39" s="67"/>
      <c r="AM39" s="67"/>
      <c r="AN39" s="67"/>
      <c r="AO39" s="67"/>
      <c r="AP39" s="67"/>
      <c r="AQ39" s="67"/>
      <c r="AR39" s="67"/>
      <c r="AS39" s="68"/>
      <c r="AT39" s="67"/>
      <c r="AU39" s="67"/>
      <c r="AV39" s="67"/>
      <c r="AW39" s="67"/>
      <c r="AX39" s="67"/>
      <c r="AY39" s="67"/>
      <c r="AZ39" s="67"/>
      <c r="BA39" s="67"/>
      <c r="BB39" s="68"/>
      <c r="BC39" s="67"/>
      <c r="BD39" s="67"/>
      <c r="BE39" s="67"/>
      <c r="BF39" s="67"/>
      <c r="BG39" s="67"/>
      <c r="BH39" s="67"/>
      <c r="BI39" s="67"/>
      <c r="BJ39" s="67"/>
      <c r="BK39" s="68"/>
      <c r="BL39" s="67"/>
      <c r="BM39" s="67"/>
      <c r="BN39" s="67"/>
      <c r="BO39" s="67"/>
      <c r="BP39" s="67"/>
      <c r="BQ39" s="67"/>
      <c r="BR39" s="67"/>
      <c r="BS39" s="67"/>
      <c r="BT39" s="68"/>
      <c r="BU39" s="63"/>
      <c r="BV39" s="63"/>
      <c r="BW39" s="63"/>
      <c r="BX39" s="63"/>
      <c r="BY39" s="63"/>
      <c r="BZ39" s="63"/>
      <c r="CA39" s="63"/>
      <c r="CB39" s="63"/>
      <c r="CC39" s="64"/>
      <c r="CD39" s="63"/>
      <c r="CE39" s="63"/>
      <c r="CF39" s="63"/>
      <c r="CG39" s="63"/>
      <c r="CH39" s="63"/>
      <c r="CI39" s="63"/>
      <c r="CJ39" s="63"/>
      <c r="CK39" s="63"/>
      <c r="CL39" s="64"/>
      <c r="CM39" s="63"/>
      <c r="CN39" s="63"/>
      <c r="CO39" s="63"/>
      <c r="CP39" s="63"/>
      <c r="CQ39" s="63"/>
      <c r="CR39" s="63"/>
      <c r="CS39" s="63"/>
      <c r="CT39" s="63"/>
      <c r="CU39" s="64"/>
      <c r="CV39" s="63"/>
      <c r="CW39" s="63"/>
      <c r="CX39" s="63"/>
      <c r="CY39" s="63"/>
      <c r="CZ39" s="63"/>
      <c r="DA39" s="63"/>
      <c r="DB39" s="63"/>
      <c r="DC39" s="63"/>
      <c r="DD39" s="64"/>
    </row>
    <row r="40" spans="1:108" ht="33" customHeight="1" x14ac:dyDescent="0.3">
      <c r="A40" s="63"/>
      <c r="B40" s="63"/>
      <c r="C40" s="63"/>
      <c r="D40" s="63"/>
      <c r="E40" s="63"/>
      <c r="F40" s="63"/>
      <c r="G40" s="63"/>
      <c r="H40" s="63"/>
      <c r="I40" s="64"/>
      <c r="J40" s="63"/>
      <c r="K40" s="63"/>
      <c r="L40" s="63"/>
      <c r="M40" s="63"/>
      <c r="N40" s="63"/>
      <c r="O40" s="63"/>
      <c r="P40" s="63"/>
      <c r="Q40" s="63"/>
      <c r="R40" s="64"/>
      <c r="S40" s="63"/>
      <c r="T40" s="63"/>
      <c r="U40" s="63"/>
      <c r="V40" s="63"/>
      <c r="W40" s="63"/>
      <c r="X40" s="63"/>
      <c r="Y40" s="63"/>
      <c r="Z40" s="63"/>
      <c r="AA40" s="64"/>
      <c r="AB40" s="63"/>
      <c r="AC40" s="63"/>
      <c r="AD40" s="63"/>
      <c r="AE40" s="63"/>
      <c r="AF40" s="63"/>
      <c r="AG40" s="63"/>
      <c r="AH40" s="63"/>
      <c r="AI40" s="63"/>
      <c r="AJ40" s="64"/>
      <c r="AK40" s="63"/>
      <c r="AL40" s="63"/>
      <c r="AM40" s="63"/>
      <c r="AN40" s="63"/>
      <c r="AO40" s="63"/>
      <c r="AP40" s="63"/>
      <c r="AQ40" s="63"/>
      <c r="AR40" s="63"/>
      <c r="AS40" s="64"/>
      <c r="AT40" s="63"/>
      <c r="AU40" s="63"/>
      <c r="AV40" s="63"/>
      <c r="AW40" s="63"/>
      <c r="AX40" s="63"/>
      <c r="AY40" s="63"/>
      <c r="AZ40" s="63"/>
      <c r="BA40" s="63"/>
      <c r="BB40" s="64"/>
      <c r="BC40" s="63"/>
      <c r="BD40" s="63"/>
      <c r="BE40" s="63"/>
      <c r="BF40" s="63"/>
      <c r="BG40" s="63"/>
      <c r="BH40" s="63"/>
      <c r="BI40" s="63"/>
      <c r="BJ40" s="63"/>
      <c r="BK40" s="64"/>
      <c r="BL40" s="63"/>
      <c r="BM40" s="63"/>
      <c r="BN40" s="63"/>
      <c r="BO40" s="63"/>
      <c r="BP40" s="63"/>
      <c r="BQ40" s="63"/>
      <c r="BR40" s="63"/>
      <c r="BS40" s="63"/>
      <c r="BT40" s="64"/>
      <c r="BU40" s="63"/>
      <c r="BV40" s="63"/>
      <c r="BW40" s="63"/>
      <c r="BX40" s="63"/>
      <c r="BY40" s="63"/>
      <c r="BZ40" s="63"/>
      <c r="CA40" s="63"/>
      <c r="CB40" s="63"/>
      <c r="CC40" s="64"/>
      <c r="CD40" s="63"/>
      <c r="CE40" s="63"/>
      <c r="CF40" s="63"/>
      <c r="CG40" s="63"/>
      <c r="CH40" s="63"/>
      <c r="CI40" s="63"/>
      <c r="CJ40" s="63"/>
      <c r="CK40" s="63"/>
      <c r="CL40" s="64"/>
      <c r="CM40" s="63"/>
      <c r="CN40" s="63"/>
      <c r="CO40" s="63"/>
      <c r="CP40" s="63"/>
      <c r="CQ40" s="63"/>
      <c r="CR40" s="63"/>
      <c r="CS40" s="63"/>
      <c r="CT40" s="63"/>
      <c r="CU40" s="64"/>
      <c r="CV40" s="63"/>
      <c r="CW40" s="63"/>
      <c r="CX40" s="63"/>
      <c r="CY40" s="63"/>
      <c r="CZ40" s="63"/>
      <c r="DA40" s="63"/>
      <c r="DB40" s="63"/>
      <c r="DC40" s="63"/>
      <c r="DD40" s="64"/>
    </row>
    <row r="41" spans="1:108" ht="33" customHeight="1" x14ac:dyDescent="0.3">
      <c r="A41" s="63"/>
      <c r="B41" s="63"/>
      <c r="C41" s="63"/>
      <c r="D41" s="63"/>
      <c r="E41" s="63"/>
      <c r="F41" s="63"/>
      <c r="G41" s="63"/>
      <c r="H41" s="63"/>
      <c r="I41" s="64"/>
      <c r="J41" s="63"/>
      <c r="K41" s="63"/>
      <c r="L41" s="63"/>
      <c r="M41" s="63"/>
      <c r="N41" s="63"/>
      <c r="O41" s="63"/>
      <c r="P41" s="63"/>
      <c r="Q41" s="63"/>
      <c r="R41" s="64"/>
      <c r="S41" s="63"/>
      <c r="T41" s="63"/>
      <c r="U41" s="63"/>
      <c r="V41" s="63"/>
      <c r="W41" s="63"/>
      <c r="X41" s="63"/>
      <c r="Y41" s="63"/>
      <c r="Z41" s="63"/>
      <c r="AA41" s="64"/>
      <c r="AB41" s="63"/>
      <c r="AC41" s="63"/>
      <c r="AD41" s="63"/>
      <c r="AE41" s="63"/>
      <c r="AF41" s="63"/>
      <c r="AG41" s="63"/>
      <c r="AH41" s="63"/>
      <c r="AI41" s="63"/>
      <c r="AJ41" s="64"/>
      <c r="AK41" s="63"/>
      <c r="AL41" s="63"/>
      <c r="AM41" s="63"/>
      <c r="AN41" s="63"/>
      <c r="AO41" s="63"/>
      <c r="AP41" s="63"/>
      <c r="AQ41" s="63"/>
      <c r="AR41" s="63"/>
      <c r="AS41" s="64"/>
      <c r="AT41" s="63"/>
      <c r="AU41" s="63"/>
      <c r="AV41" s="63"/>
      <c r="AW41" s="63"/>
      <c r="AX41" s="63"/>
      <c r="AY41" s="63"/>
      <c r="AZ41" s="63"/>
      <c r="BA41" s="63"/>
      <c r="BB41" s="64"/>
      <c r="BC41" s="63"/>
      <c r="BD41" s="63"/>
      <c r="BE41" s="63"/>
      <c r="BF41" s="63"/>
      <c r="BG41" s="63"/>
      <c r="BH41" s="63"/>
      <c r="BI41" s="63"/>
      <c r="BJ41" s="63"/>
      <c r="BK41" s="64"/>
      <c r="BL41" s="63"/>
      <c r="BM41" s="63"/>
      <c r="BN41" s="63"/>
      <c r="BO41" s="63"/>
      <c r="BP41" s="63"/>
      <c r="BQ41" s="63"/>
      <c r="BR41" s="63"/>
      <c r="BS41" s="63"/>
      <c r="BT41" s="64"/>
      <c r="BU41" s="63"/>
      <c r="BV41" s="63"/>
      <c r="BW41" s="63"/>
      <c r="BX41" s="63"/>
      <c r="BY41" s="63"/>
      <c r="BZ41" s="63"/>
      <c r="CA41" s="63"/>
      <c r="CB41" s="63"/>
      <c r="CC41" s="64"/>
      <c r="CD41" s="63"/>
      <c r="CE41" s="63"/>
      <c r="CF41" s="63"/>
      <c r="CG41" s="63"/>
      <c r="CH41" s="63"/>
      <c r="CI41" s="63"/>
      <c r="CJ41" s="63"/>
      <c r="CK41" s="63"/>
      <c r="CL41" s="64"/>
      <c r="CM41" s="63"/>
      <c r="CN41" s="63"/>
      <c r="CO41" s="63"/>
      <c r="CP41" s="63"/>
      <c r="CQ41" s="63"/>
      <c r="CR41" s="63"/>
      <c r="CS41" s="63"/>
      <c r="CT41" s="63"/>
      <c r="CU41" s="64"/>
      <c r="CV41" s="63"/>
      <c r="CW41" s="63"/>
      <c r="CX41" s="63"/>
      <c r="CY41" s="63"/>
      <c r="CZ41" s="63"/>
      <c r="DA41" s="63"/>
      <c r="DB41" s="63"/>
      <c r="DC41" s="63"/>
      <c r="DD41" s="64"/>
    </row>
    <row r="42" spans="1:108" ht="33" customHeight="1" x14ac:dyDescent="0.3">
      <c r="A42" s="63"/>
      <c r="B42" s="63"/>
      <c r="C42" s="63"/>
      <c r="D42" s="63"/>
      <c r="E42" s="63"/>
      <c r="F42" s="63"/>
      <c r="G42" s="63"/>
      <c r="H42" s="63"/>
      <c r="I42" s="64"/>
      <c r="J42" s="63"/>
      <c r="K42" s="63"/>
      <c r="L42" s="63"/>
      <c r="M42" s="63"/>
      <c r="N42" s="63"/>
      <c r="O42" s="63"/>
      <c r="P42" s="63"/>
      <c r="Q42" s="63"/>
      <c r="R42" s="64"/>
      <c r="S42" s="63"/>
      <c r="T42" s="63"/>
      <c r="U42" s="63"/>
      <c r="V42" s="63"/>
      <c r="W42" s="63"/>
      <c r="X42" s="63"/>
      <c r="Y42" s="63"/>
      <c r="Z42" s="63"/>
      <c r="AA42" s="64"/>
      <c r="AB42" s="63"/>
      <c r="AC42" s="63"/>
      <c r="AD42" s="63"/>
      <c r="AE42" s="63"/>
      <c r="AF42" s="63"/>
      <c r="AG42" s="63"/>
      <c r="AH42" s="63"/>
      <c r="AI42" s="63"/>
      <c r="AJ42" s="64"/>
      <c r="AK42" s="63"/>
      <c r="AL42" s="63"/>
      <c r="AM42" s="63"/>
      <c r="AN42" s="63"/>
      <c r="AO42" s="63"/>
      <c r="AP42" s="63"/>
      <c r="AQ42" s="63"/>
      <c r="AR42" s="63"/>
      <c r="AS42" s="64"/>
      <c r="AT42" s="63"/>
      <c r="AU42" s="63"/>
      <c r="AV42" s="63"/>
      <c r="AW42" s="63"/>
      <c r="AX42" s="63"/>
      <c r="AY42" s="63"/>
      <c r="AZ42" s="63"/>
      <c r="BA42" s="63"/>
      <c r="BB42" s="64"/>
      <c r="BC42" s="63"/>
      <c r="BD42" s="63"/>
      <c r="BE42" s="63"/>
      <c r="BF42" s="63"/>
      <c r="BG42" s="63"/>
      <c r="BH42" s="63"/>
      <c r="BI42" s="63"/>
      <c r="BJ42" s="63"/>
      <c r="BK42" s="64"/>
      <c r="BL42" s="63"/>
      <c r="BM42" s="63"/>
      <c r="BN42" s="63"/>
      <c r="BO42" s="63"/>
      <c r="BP42" s="63"/>
      <c r="BQ42" s="63"/>
      <c r="BR42" s="63"/>
      <c r="BS42" s="63"/>
      <c r="BT42" s="64"/>
      <c r="BU42" s="63"/>
      <c r="BV42" s="63"/>
      <c r="BW42" s="63"/>
      <c r="BX42" s="63"/>
      <c r="BY42" s="63"/>
      <c r="BZ42" s="63"/>
      <c r="CA42" s="63"/>
      <c r="CB42" s="63"/>
      <c r="CC42" s="64"/>
      <c r="CD42" s="63"/>
      <c r="CE42" s="63"/>
      <c r="CF42" s="63"/>
      <c r="CG42" s="63"/>
      <c r="CH42" s="63"/>
      <c r="CI42" s="63"/>
      <c r="CJ42" s="63"/>
      <c r="CK42" s="63"/>
      <c r="CL42" s="64"/>
      <c r="CM42" s="63"/>
      <c r="CN42" s="63"/>
      <c r="CO42" s="63"/>
      <c r="CP42" s="63"/>
      <c r="CQ42" s="63"/>
      <c r="CR42" s="63"/>
      <c r="CS42" s="63"/>
      <c r="CT42" s="63"/>
      <c r="CU42" s="64"/>
      <c r="CV42" s="63"/>
      <c r="CW42" s="63"/>
      <c r="CX42" s="63"/>
      <c r="CY42" s="63"/>
      <c r="CZ42" s="63"/>
      <c r="DA42" s="63"/>
      <c r="DB42" s="63"/>
      <c r="DC42" s="63"/>
      <c r="DD42" s="64"/>
    </row>
    <row r="43" spans="1:108" ht="33" customHeight="1" x14ac:dyDescent="0.3">
      <c r="A43" s="63"/>
      <c r="B43" s="63"/>
      <c r="C43" s="63"/>
      <c r="D43" s="63"/>
      <c r="E43" s="63"/>
      <c r="F43" s="63"/>
      <c r="G43" s="63"/>
      <c r="H43" s="63"/>
      <c r="I43" s="64"/>
      <c r="J43" s="63"/>
      <c r="K43" s="63"/>
      <c r="L43" s="63"/>
      <c r="M43" s="63"/>
      <c r="N43" s="63"/>
      <c r="O43" s="63"/>
      <c r="P43" s="63"/>
      <c r="Q43" s="63"/>
      <c r="R43" s="64"/>
      <c r="S43" s="63"/>
      <c r="T43" s="63"/>
      <c r="U43" s="63"/>
      <c r="V43" s="63"/>
      <c r="W43" s="63"/>
      <c r="X43" s="63"/>
      <c r="Y43" s="63"/>
      <c r="Z43" s="63"/>
      <c r="AA43" s="64"/>
      <c r="AB43" s="63"/>
      <c r="AC43" s="63"/>
      <c r="AD43" s="63"/>
      <c r="AE43" s="63"/>
      <c r="AF43" s="63"/>
      <c r="AG43" s="63"/>
      <c r="AH43" s="63"/>
      <c r="AI43" s="63"/>
      <c r="AJ43" s="64"/>
      <c r="AK43" s="63"/>
      <c r="AL43" s="63"/>
      <c r="AM43" s="63"/>
      <c r="AN43" s="63"/>
      <c r="AO43" s="63"/>
      <c r="AP43" s="63"/>
      <c r="AQ43" s="63"/>
      <c r="AR43" s="63"/>
      <c r="AS43" s="64"/>
      <c r="AT43" s="63"/>
      <c r="AU43" s="63"/>
      <c r="AV43" s="63"/>
      <c r="AW43" s="63"/>
      <c r="AX43" s="63"/>
      <c r="AY43" s="63"/>
      <c r="AZ43" s="63"/>
      <c r="BA43" s="63"/>
      <c r="BB43" s="64"/>
      <c r="BC43" s="63"/>
      <c r="BD43" s="63"/>
      <c r="BE43" s="63"/>
      <c r="BF43" s="63"/>
      <c r="BG43" s="63"/>
      <c r="BH43" s="63"/>
      <c r="BI43" s="63"/>
      <c r="BJ43" s="63"/>
      <c r="BK43" s="64"/>
      <c r="BL43" s="63"/>
      <c r="BM43" s="63"/>
      <c r="BN43" s="63"/>
      <c r="BO43" s="63"/>
      <c r="BP43" s="63"/>
      <c r="BQ43" s="63"/>
      <c r="BR43" s="63"/>
      <c r="BS43" s="63"/>
      <c r="BT43" s="64"/>
      <c r="BU43" s="63"/>
      <c r="BV43" s="63"/>
      <c r="BW43" s="63"/>
      <c r="BX43" s="63"/>
      <c r="BY43" s="63"/>
      <c r="BZ43" s="63"/>
      <c r="CA43" s="63"/>
      <c r="CB43" s="63"/>
      <c r="CC43" s="64"/>
      <c r="CD43" s="63"/>
      <c r="CE43" s="63"/>
      <c r="CF43" s="63"/>
      <c r="CG43" s="63"/>
      <c r="CH43" s="63"/>
      <c r="CI43" s="63"/>
      <c r="CJ43" s="63"/>
      <c r="CK43" s="63"/>
      <c r="CL43" s="64"/>
      <c r="CM43" s="63"/>
      <c r="CN43" s="63"/>
      <c r="CO43" s="63"/>
      <c r="CP43" s="63"/>
      <c r="CQ43" s="63"/>
      <c r="CR43" s="63"/>
      <c r="CS43" s="63"/>
      <c r="CT43" s="63"/>
      <c r="CU43" s="64"/>
      <c r="CV43" s="63"/>
      <c r="CW43" s="63"/>
      <c r="CX43" s="63"/>
      <c r="CY43" s="63"/>
      <c r="CZ43" s="63"/>
      <c r="DA43" s="63"/>
      <c r="DB43" s="63"/>
      <c r="DC43" s="63"/>
      <c r="DD43" s="64"/>
    </row>
    <row r="44" spans="1:108" ht="33" customHeight="1" x14ac:dyDescent="0.3">
      <c r="A44" s="63"/>
      <c r="B44" s="63"/>
      <c r="C44" s="63"/>
      <c r="D44" s="63"/>
      <c r="E44" s="63"/>
      <c r="F44" s="63"/>
      <c r="G44" s="63"/>
      <c r="H44" s="63"/>
      <c r="I44" s="64"/>
      <c r="J44" s="63"/>
      <c r="K44" s="63"/>
      <c r="L44" s="63"/>
      <c r="M44" s="63"/>
      <c r="N44" s="63"/>
      <c r="O44" s="63"/>
      <c r="P44" s="63"/>
      <c r="Q44" s="63"/>
      <c r="R44" s="64"/>
      <c r="S44" s="63"/>
      <c r="T44" s="63"/>
      <c r="U44" s="63"/>
      <c r="V44" s="63"/>
      <c r="W44" s="63"/>
      <c r="X44" s="63"/>
      <c r="Y44" s="63"/>
      <c r="Z44" s="63"/>
      <c r="AA44" s="64"/>
      <c r="AB44" s="63"/>
      <c r="AC44" s="63"/>
      <c r="AD44" s="63"/>
      <c r="AE44" s="63"/>
      <c r="AF44" s="63"/>
      <c r="AG44" s="63"/>
      <c r="AH44" s="63"/>
      <c r="AI44" s="63"/>
      <c r="AJ44" s="64"/>
      <c r="AK44" s="63"/>
      <c r="AL44" s="63"/>
      <c r="AM44" s="63"/>
      <c r="AN44" s="63"/>
      <c r="AO44" s="63"/>
      <c r="AP44" s="63"/>
      <c r="AQ44" s="63"/>
      <c r="AR44" s="63"/>
      <c r="AS44" s="64"/>
      <c r="AT44" s="63"/>
      <c r="AU44" s="63"/>
      <c r="AV44" s="63"/>
      <c r="AW44" s="63"/>
      <c r="AX44" s="63"/>
      <c r="AY44" s="63"/>
      <c r="AZ44" s="63"/>
      <c r="BA44" s="63"/>
      <c r="BB44" s="64"/>
      <c r="BC44" s="63"/>
      <c r="BD44" s="63"/>
      <c r="BE44" s="63"/>
      <c r="BF44" s="63"/>
      <c r="BG44" s="63"/>
      <c r="BH44" s="63"/>
      <c r="BI44" s="63"/>
      <c r="BJ44" s="63"/>
      <c r="BK44" s="64"/>
      <c r="BL44" s="63"/>
      <c r="BM44" s="63"/>
      <c r="BN44" s="63"/>
      <c r="BO44" s="63"/>
      <c r="BP44" s="63"/>
      <c r="BQ44" s="63"/>
      <c r="BR44" s="63"/>
      <c r="BS44" s="63"/>
      <c r="BT44" s="64"/>
      <c r="BU44" s="63"/>
      <c r="BV44" s="63"/>
      <c r="BW44" s="63"/>
      <c r="BX44" s="63"/>
      <c r="BY44" s="63"/>
      <c r="BZ44" s="63"/>
      <c r="CA44" s="63"/>
      <c r="CB44" s="63"/>
      <c r="CC44" s="64"/>
      <c r="CD44" s="63"/>
      <c r="CE44" s="63"/>
      <c r="CF44" s="63"/>
      <c r="CG44" s="63"/>
      <c r="CH44" s="63"/>
      <c r="CI44" s="63"/>
      <c r="CJ44" s="63"/>
      <c r="CK44" s="63"/>
      <c r="CL44" s="64"/>
      <c r="CM44" s="63"/>
      <c r="CN44" s="63"/>
      <c r="CO44" s="63"/>
      <c r="CP44" s="63"/>
      <c r="CQ44" s="63"/>
      <c r="CR44" s="63"/>
      <c r="CS44" s="63"/>
      <c r="CT44" s="63"/>
      <c r="CU44" s="64"/>
      <c r="CV44" s="63"/>
      <c r="CW44" s="63"/>
      <c r="CX44" s="63"/>
      <c r="CY44" s="63"/>
      <c r="CZ44" s="63"/>
      <c r="DA44" s="63"/>
      <c r="DB44" s="63"/>
      <c r="DC44" s="63"/>
      <c r="DD44" s="64"/>
    </row>
    <row r="45" spans="1:108" ht="33" customHeight="1" x14ac:dyDescent="0.3">
      <c r="A45" s="63"/>
      <c r="B45" s="63"/>
      <c r="C45" s="63"/>
      <c r="D45" s="63"/>
      <c r="E45" s="63"/>
      <c r="F45" s="63"/>
      <c r="G45" s="63"/>
      <c r="H45" s="63"/>
      <c r="I45" s="64"/>
      <c r="J45" s="63"/>
      <c r="K45" s="63"/>
      <c r="L45" s="63"/>
      <c r="M45" s="63"/>
      <c r="N45" s="63"/>
      <c r="O45" s="63"/>
      <c r="P45" s="63"/>
      <c r="Q45" s="63"/>
      <c r="R45" s="64"/>
      <c r="S45" s="63"/>
      <c r="T45" s="63"/>
      <c r="U45" s="63"/>
      <c r="V45" s="63"/>
      <c r="W45" s="63"/>
      <c r="X45" s="63"/>
      <c r="Y45" s="63"/>
      <c r="Z45" s="63"/>
      <c r="AA45" s="64"/>
      <c r="AB45" s="63"/>
      <c r="AC45" s="63"/>
      <c r="AD45" s="63"/>
      <c r="AE45" s="63"/>
      <c r="AF45" s="63"/>
      <c r="AG45" s="63"/>
      <c r="AH45" s="63"/>
      <c r="AI45" s="63"/>
      <c r="AJ45" s="64"/>
      <c r="AK45" s="63"/>
      <c r="AL45" s="63"/>
      <c r="AM45" s="63"/>
      <c r="AN45" s="63"/>
      <c r="AO45" s="63"/>
      <c r="AP45" s="63"/>
      <c r="AQ45" s="63"/>
      <c r="AR45" s="63"/>
      <c r="AS45" s="64"/>
      <c r="AT45" s="63"/>
      <c r="AU45" s="63"/>
      <c r="AV45" s="63"/>
      <c r="AW45" s="63"/>
      <c r="AX45" s="63"/>
      <c r="AY45" s="63"/>
      <c r="AZ45" s="63"/>
      <c r="BA45" s="63"/>
      <c r="BB45" s="64"/>
      <c r="BC45" s="63"/>
      <c r="BD45" s="63"/>
      <c r="BE45" s="63"/>
      <c r="BF45" s="63"/>
      <c r="BG45" s="63"/>
      <c r="BH45" s="63"/>
      <c r="BI45" s="63"/>
      <c r="BJ45" s="63"/>
      <c r="BK45" s="64"/>
      <c r="BL45" s="63"/>
      <c r="BM45" s="63"/>
      <c r="BN45" s="63"/>
      <c r="BO45" s="63"/>
      <c r="BP45" s="63"/>
      <c r="BQ45" s="63"/>
      <c r="BR45" s="63"/>
      <c r="BS45" s="63"/>
      <c r="BT45" s="64"/>
      <c r="BU45" s="63"/>
      <c r="BV45" s="63"/>
      <c r="BW45" s="63"/>
      <c r="BX45" s="63"/>
      <c r="BY45" s="63"/>
      <c r="BZ45" s="63"/>
      <c r="CA45" s="63"/>
      <c r="CB45" s="63"/>
      <c r="CC45" s="64"/>
      <c r="CD45" s="63"/>
      <c r="CE45" s="63"/>
      <c r="CF45" s="63"/>
      <c r="CG45" s="63"/>
      <c r="CH45" s="63"/>
      <c r="CI45" s="63"/>
      <c r="CJ45" s="63"/>
      <c r="CK45" s="63"/>
      <c r="CL45" s="64"/>
      <c r="CM45" s="63"/>
      <c r="CN45" s="63"/>
      <c r="CO45" s="63"/>
      <c r="CP45" s="63"/>
      <c r="CQ45" s="63"/>
      <c r="CR45" s="63"/>
      <c r="CS45" s="63"/>
      <c r="CT45" s="63"/>
      <c r="CU45" s="64"/>
      <c r="CV45" s="63"/>
      <c r="CW45" s="63"/>
      <c r="CX45" s="63"/>
      <c r="CY45" s="63"/>
      <c r="CZ45" s="63"/>
      <c r="DA45" s="63"/>
      <c r="DB45" s="63"/>
      <c r="DC45" s="63"/>
      <c r="DD45" s="64"/>
    </row>
    <row r="46" spans="1:108" ht="33" customHeight="1" x14ac:dyDescent="0.3">
      <c r="A46" s="63"/>
      <c r="B46" s="63"/>
      <c r="C46" s="63"/>
      <c r="D46" s="63"/>
      <c r="E46" s="63"/>
      <c r="F46" s="63"/>
      <c r="G46" s="63"/>
      <c r="H46" s="63"/>
      <c r="I46" s="64"/>
      <c r="J46" s="63"/>
      <c r="K46" s="63"/>
      <c r="L46" s="63"/>
      <c r="M46" s="63"/>
      <c r="N46" s="63"/>
      <c r="O46" s="63"/>
      <c r="P46" s="63"/>
      <c r="Q46" s="63"/>
      <c r="R46" s="64"/>
      <c r="S46" s="63"/>
      <c r="T46" s="63"/>
      <c r="U46" s="63"/>
      <c r="V46" s="63"/>
      <c r="W46" s="63"/>
      <c r="X46" s="63"/>
      <c r="Y46" s="63"/>
      <c r="Z46" s="63"/>
      <c r="AA46" s="64"/>
      <c r="AB46" s="63"/>
      <c r="AC46" s="63"/>
      <c r="AD46" s="63"/>
      <c r="AE46" s="63"/>
      <c r="AF46" s="63"/>
      <c r="AG46" s="63"/>
      <c r="AH46" s="63"/>
      <c r="AI46" s="63"/>
      <c r="AJ46" s="64"/>
      <c r="AK46" s="63"/>
      <c r="AL46" s="63"/>
      <c r="AM46" s="63"/>
      <c r="AN46" s="63"/>
      <c r="AO46" s="63"/>
      <c r="AP46" s="63"/>
      <c r="AQ46" s="63"/>
      <c r="AR46" s="63"/>
      <c r="AS46" s="64"/>
      <c r="AT46" s="63"/>
      <c r="AU46" s="63"/>
      <c r="AV46" s="63"/>
      <c r="AW46" s="63"/>
      <c r="AX46" s="63"/>
      <c r="AY46" s="63"/>
      <c r="AZ46" s="63"/>
      <c r="BA46" s="63"/>
      <c r="BB46" s="64"/>
      <c r="BC46" s="63"/>
      <c r="BD46" s="63"/>
      <c r="BE46" s="63"/>
      <c r="BF46" s="63"/>
      <c r="BG46" s="63"/>
      <c r="BH46" s="63"/>
      <c r="BI46" s="63"/>
      <c r="BJ46" s="63"/>
      <c r="BK46" s="64"/>
      <c r="BL46" s="63"/>
      <c r="BM46" s="63"/>
      <c r="BN46" s="63"/>
      <c r="BO46" s="63"/>
      <c r="BP46" s="63"/>
      <c r="BQ46" s="63"/>
      <c r="BR46" s="63"/>
      <c r="BS46" s="63"/>
      <c r="BT46" s="64"/>
      <c r="BU46" s="63"/>
      <c r="BV46" s="63"/>
      <c r="BW46" s="63"/>
      <c r="BX46" s="63"/>
      <c r="BY46" s="63"/>
      <c r="BZ46" s="63"/>
      <c r="CA46" s="63"/>
      <c r="CB46" s="63"/>
      <c r="CC46" s="64"/>
      <c r="CD46" s="63"/>
      <c r="CE46" s="63"/>
      <c r="CF46" s="63"/>
      <c r="CG46" s="63"/>
      <c r="CH46" s="63"/>
      <c r="CI46" s="63"/>
      <c r="CJ46" s="63"/>
      <c r="CK46" s="63"/>
      <c r="CL46" s="64"/>
      <c r="CM46" s="63"/>
      <c r="CN46" s="63"/>
      <c r="CO46" s="63"/>
      <c r="CP46" s="63"/>
      <c r="CQ46" s="63"/>
      <c r="CR46" s="63"/>
      <c r="CS46" s="63"/>
      <c r="CT46" s="63"/>
      <c r="CU46" s="64"/>
      <c r="CV46" s="63"/>
      <c r="CW46" s="63"/>
      <c r="CX46" s="63"/>
      <c r="CY46" s="63"/>
      <c r="CZ46" s="63"/>
      <c r="DA46" s="63"/>
      <c r="DB46" s="63"/>
      <c r="DC46" s="63"/>
      <c r="DD46" s="64"/>
    </row>
    <row r="47" spans="1:108" ht="33" customHeight="1" x14ac:dyDescent="0.3">
      <c r="A47" s="63"/>
      <c r="B47" s="63"/>
      <c r="C47" s="63"/>
      <c r="D47" s="63"/>
      <c r="E47" s="63"/>
      <c r="F47" s="63"/>
      <c r="G47" s="63"/>
      <c r="H47" s="63"/>
      <c r="I47" s="64"/>
      <c r="J47" s="63"/>
      <c r="K47" s="63"/>
      <c r="L47" s="63"/>
      <c r="M47" s="63"/>
      <c r="N47" s="63"/>
      <c r="O47" s="63"/>
      <c r="P47" s="63"/>
      <c r="Q47" s="63"/>
      <c r="R47" s="64"/>
      <c r="S47" s="63"/>
      <c r="T47" s="63"/>
      <c r="U47" s="63"/>
      <c r="V47" s="63"/>
      <c r="W47" s="63"/>
      <c r="X47" s="63"/>
      <c r="Y47" s="63"/>
      <c r="Z47" s="63"/>
      <c r="AA47" s="64"/>
      <c r="AB47" s="63"/>
      <c r="AC47" s="63"/>
      <c r="AD47" s="63"/>
      <c r="AE47" s="63"/>
      <c r="AF47" s="63"/>
      <c r="AG47" s="63"/>
      <c r="AH47" s="63"/>
      <c r="AI47" s="63"/>
      <c r="AJ47" s="64"/>
      <c r="AK47" s="63"/>
      <c r="AL47" s="63"/>
      <c r="AM47" s="63"/>
      <c r="AN47" s="63"/>
      <c r="AO47" s="63"/>
      <c r="AP47" s="63"/>
      <c r="AQ47" s="63"/>
      <c r="AR47" s="63"/>
      <c r="AS47" s="64"/>
      <c r="AT47" s="63"/>
      <c r="AU47" s="63"/>
      <c r="AV47" s="63"/>
      <c r="AW47" s="63"/>
      <c r="AX47" s="63"/>
      <c r="AY47" s="63"/>
      <c r="AZ47" s="63"/>
      <c r="BA47" s="63"/>
      <c r="BB47" s="64"/>
      <c r="BC47" s="63"/>
      <c r="BD47" s="63"/>
      <c r="BE47" s="63"/>
      <c r="BF47" s="63"/>
      <c r="BG47" s="63"/>
      <c r="BH47" s="63"/>
      <c r="BI47" s="63"/>
      <c r="BJ47" s="63"/>
      <c r="BK47" s="64"/>
      <c r="BL47" s="63"/>
      <c r="BM47" s="63"/>
      <c r="BN47" s="63"/>
      <c r="BO47" s="63"/>
      <c r="BP47" s="63"/>
      <c r="BQ47" s="63"/>
      <c r="BR47" s="63"/>
      <c r="BS47" s="63"/>
      <c r="BT47" s="64"/>
      <c r="BU47" s="63"/>
      <c r="BV47" s="63"/>
      <c r="BW47" s="63"/>
      <c r="BX47" s="63"/>
      <c r="BY47" s="63"/>
      <c r="BZ47" s="63"/>
      <c r="CA47" s="63"/>
      <c r="CB47" s="63"/>
      <c r="CC47" s="64"/>
      <c r="CD47" s="63"/>
      <c r="CE47" s="63"/>
      <c r="CF47" s="63"/>
      <c r="CG47" s="63"/>
      <c r="CH47" s="63"/>
      <c r="CI47" s="63"/>
      <c r="CJ47" s="63"/>
      <c r="CK47" s="63"/>
      <c r="CL47" s="64"/>
      <c r="CM47" s="63"/>
      <c r="CN47" s="63"/>
      <c r="CO47" s="63"/>
      <c r="CP47" s="63"/>
      <c r="CQ47" s="63"/>
      <c r="CR47" s="63"/>
      <c r="CS47" s="63"/>
      <c r="CT47" s="63"/>
      <c r="CU47" s="64"/>
      <c r="CV47" s="63"/>
      <c r="CW47" s="63"/>
      <c r="CX47" s="63"/>
      <c r="CY47" s="63"/>
      <c r="CZ47" s="63"/>
      <c r="DA47" s="63"/>
      <c r="DB47" s="63"/>
      <c r="DC47" s="63"/>
      <c r="DD47" s="64"/>
    </row>
    <row r="48" spans="1:108" ht="33" customHeight="1" x14ac:dyDescent="0.3">
      <c r="A48" s="63"/>
      <c r="B48" s="63"/>
      <c r="C48" s="63"/>
      <c r="D48" s="63"/>
      <c r="E48" s="63"/>
      <c r="F48" s="63"/>
      <c r="G48" s="63"/>
      <c r="H48" s="63"/>
      <c r="I48" s="64"/>
      <c r="J48" s="63"/>
      <c r="K48" s="63"/>
      <c r="L48" s="63"/>
      <c r="M48" s="63"/>
      <c r="N48" s="63"/>
      <c r="O48" s="63"/>
      <c r="P48" s="63"/>
      <c r="Q48" s="63"/>
      <c r="R48" s="64"/>
      <c r="S48" s="63"/>
      <c r="T48" s="63"/>
      <c r="U48" s="63"/>
      <c r="V48" s="63"/>
      <c r="W48" s="63"/>
      <c r="X48" s="63"/>
      <c r="Y48" s="63"/>
      <c r="Z48" s="63"/>
      <c r="AA48" s="64"/>
      <c r="AB48" s="63"/>
      <c r="AC48" s="63"/>
      <c r="AD48" s="63"/>
      <c r="AE48" s="63"/>
      <c r="AF48" s="63"/>
      <c r="AG48" s="63"/>
      <c r="AH48" s="63"/>
      <c r="AI48" s="63"/>
      <c r="AJ48" s="64"/>
      <c r="AK48" s="63"/>
      <c r="AL48" s="63"/>
      <c r="AM48" s="63"/>
      <c r="AN48" s="63"/>
      <c r="AO48" s="63"/>
      <c r="AP48" s="63"/>
      <c r="AQ48" s="63"/>
      <c r="AR48" s="63"/>
      <c r="AS48" s="64"/>
      <c r="AT48" s="63"/>
      <c r="AU48" s="63"/>
      <c r="AV48" s="63"/>
      <c r="AW48" s="63"/>
      <c r="AX48" s="63"/>
      <c r="AY48" s="63"/>
      <c r="AZ48" s="63"/>
      <c r="BA48" s="63"/>
      <c r="BB48" s="64"/>
      <c r="BC48" s="63"/>
      <c r="BD48" s="63"/>
      <c r="BE48" s="63"/>
      <c r="BF48" s="63"/>
      <c r="BG48" s="63"/>
      <c r="BH48" s="63"/>
      <c r="BI48" s="63"/>
      <c r="BJ48" s="63"/>
      <c r="BK48" s="64"/>
      <c r="BL48" s="63"/>
      <c r="BM48" s="63"/>
      <c r="BN48" s="63"/>
      <c r="BO48" s="63"/>
      <c r="BP48" s="63"/>
      <c r="BQ48" s="63"/>
      <c r="BR48" s="63"/>
      <c r="BS48" s="63"/>
      <c r="BT48" s="64"/>
      <c r="BU48" s="63"/>
      <c r="BV48" s="63"/>
      <c r="BW48" s="63"/>
      <c r="BX48" s="63"/>
      <c r="BY48" s="63"/>
      <c r="BZ48" s="63"/>
      <c r="CA48" s="63"/>
      <c r="CB48" s="63"/>
      <c r="CC48" s="64"/>
      <c r="CD48" s="63"/>
      <c r="CE48" s="63"/>
      <c r="CF48" s="63"/>
      <c r="CG48" s="63"/>
      <c r="CH48" s="63"/>
      <c r="CI48" s="63"/>
      <c r="CJ48" s="63"/>
      <c r="CK48" s="63"/>
      <c r="CL48" s="64"/>
      <c r="CM48" s="63"/>
      <c r="CN48" s="63"/>
      <c r="CO48" s="63"/>
      <c r="CP48" s="63"/>
      <c r="CQ48" s="63"/>
      <c r="CR48" s="63"/>
      <c r="CS48" s="63"/>
      <c r="CT48" s="63"/>
      <c r="CU48" s="64"/>
      <c r="CV48" s="63"/>
      <c r="CW48" s="63"/>
      <c r="CX48" s="63"/>
      <c r="CY48" s="63"/>
      <c r="CZ48" s="63"/>
      <c r="DA48" s="63"/>
      <c r="DB48" s="63"/>
      <c r="DC48" s="63"/>
      <c r="DD48" s="64"/>
    </row>
    <row r="49" spans="1:108" ht="33" customHeight="1" x14ac:dyDescent="0.3">
      <c r="A49" s="63"/>
      <c r="B49" s="63"/>
      <c r="C49" s="63"/>
      <c r="D49" s="63"/>
      <c r="E49" s="63"/>
      <c r="F49" s="63"/>
      <c r="G49" s="63"/>
      <c r="H49" s="63"/>
      <c r="I49" s="64"/>
      <c r="J49" s="63"/>
      <c r="K49" s="63"/>
      <c r="L49" s="63"/>
      <c r="M49" s="63"/>
      <c r="N49" s="63"/>
      <c r="O49" s="63"/>
      <c r="P49" s="63"/>
      <c r="Q49" s="63"/>
      <c r="R49" s="64"/>
      <c r="S49" s="63"/>
      <c r="T49" s="63"/>
      <c r="U49" s="63"/>
      <c r="V49" s="63"/>
      <c r="W49" s="63"/>
      <c r="X49" s="63"/>
      <c r="Y49" s="63"/>
      <c r="Z49" s="63"/>
      <c r="AA49" s="64"/>
      <c r="AB49" s="63"/>
      <c r="AC49" s="63"/>
      <c r="AD49" s="63"/>
      <c r="AE49" s="63"/>
      <c r="AF49" s="63"/>
      <c r="AG49" s="63"/>
      <c r="AH49" s="63"/>
      <c r="AI49" s="63"/>
      <c r="AJ49" s="64"/>
      <c r="AK49" s="63"/>
      <c r="AL49" s="63"/>
      <c r="AM49" s="63"/>
      <c r="AN49" s="63"/>
      <c r="AO49" s="63"/>
      <c r="AP49" s="63"/>
      <c r="AQ49" s="63"/>
      <c r="AR49" s="63"/>
      <c r="AS49" s="64"/>
      <c r="AT49" s="63"/>
      <c r="AU49" s="63"/>
      <c r="AV49" s="63"/>
      <c r="AW49" s="63"/>
      <c r="AX49" s="63"/>
      <c r="AY49" s="63"/>
      <c r="AZ49" s="63"/>
      <c r="BA49" s="63"/>
      <c r="BB49" s="64"/>
      <c r="BC49" s="63"/>
      <c r="BD49" s="63"/>
      <c r="BE49" s="63"/>
      <c r="BF49" s="63"/>
      <c r="BG49" s="63"/>
      <c r="BH49" s="63"/>
      <c r="BI49" s="63"/>
      <c r="BJ49" s="63"/>
      <c r="BK49" s="64"/>
      <c r="BL49" s="63"/>
      <c r="BM49" s="63"/>
      <c r="BN49" s="63"/>
      <c r="BO49" s="63"/>
      <c r="BP49" s="63"/>
      <c r="BQ49" s="63"/>
      <c r="BR49" s="63"/>
      <c r="BS49" s="63"/>
      <c r="BT49" s="64"/>
      <c r="BU49" s="63"/>
      <c r="BV49" s="63"/>
      <c r="BW49" s="63"/>
      <c r="BX49" s="63"/>
      <c r="BY49" s="63"/>
      <c r="BZ49" s="63"/>
      <c r="CA49" s="63"/>
      <c r="CB49" s="63"/>
      <c r="CC49" s="64"/>
      <c r="CD49" s="63"/>
      <c r="CE49" s="63"/>
      <c r="CF49" s="63"/>
      <c r="CG49" s="63"/>
      <c r="CH49" s="63"/>
      <c r="CI49" s="63"/>
      <c r="CJ49" s="63"/>
      <c r="CK49" s="63"/>
      <c r="CL49" s="64"/>
      <c r="CM49" s="63"/>
      <c r="CN49" s="63"/>
      <c r="CO49" s="63"/>
      <c r="CP49" s="63"/>
      <c r="CQ49" s="63"/>
      <c r="CR49" s="63"/>
      <c r="CS49" s="63"/>
      <c r="CT49" s="63"/>
      <c r="CU49" s="64"/>
      <c r="CV49" s="63"/>
      <c r="CW49" s="63"/>
      <c r="CX49" s="63"/>
      <c r="CY49" s="63"/>
      <c r="CZ49" s="63"/>
      <c r="DA49" s="63"/>
      <c r="DB49" s="63"/>
      <c r="DC49" s="63"/>
      <c r="DD49" s="64"/>
    </row>
    <row r="50" spans="1:108" ht="33" customHeight="1" x14ac:dyDescent="0.3">
      <c r="A50" s="63"/>
      <c r="B50" s="63"/>
      <c r="C50" s="63"/>
      <c r="D50" s="63"/>
      <c r="E50" s="63"/>
      <c r="F50" s="63"/>
      <c r="G50" s="63"/>
      <c r="H50" s="63"/>
      <c r="I50" s="64"/>
      <c r="J50" s="63"/>
      <c r="K50" s="63"/>
      <c r="L50" s="63"/>
      <c r="M50" s="63"/>
      <c r="N50" s="63"/>
      <c r="O50" s="63"/>
      <c r="P50" s="63"/>
      <c r="Q50" s="63"/>
      <c r="R50" s="64"/>
      <c r="S50" s="63"/>
      <c r="T50" s="63"/>
      <c r="U50" s="63"/>
      <c r="V50" s="63"/>
      <c r="W50" s="63"/>
      <c r="X50" s="63"/>
      <c r="Y50" s="63"/>
      <c r="Z50" s="63"/>
      <c r="AA50" s="64"/>
      <c r="AB50" s="63"/>
      <c r="AC50" s="63"/>
      <c r="AD50" s="63"/>
      <c r="AE50" s="63"/>
      <c r="AF50" s="63"/>
      <c r="AG50" s="63"/>
      <c r="AH50" s="63"/>
      <c r="AI50" s="63"/>
      <c r="AJ50" s="64"/>
      <c r="AK50" s="63"/>
      <c r="AL50" s="63"/>
      <c r="AM50" s="63"/>
      <c r="AN50" s="63"/>
      <c r="AO50" s="63"/>
      <c r="AP50" s="63"/>
      <c r="AQ50" s="63"/>
      <c r="AR50" s="63"/>
      <c r="AS50" s="64"/>
      <c r="AT50" s="63"/>
      <c r="AU50" s="63"/>
      <c r="AV50" s="63"/>
      <c r="AW50" s="63"/>
      <c r="AX50" s="63"/>
      <c r="AY50" s="63"/>
      <c r="AZ50" s="63"/>
      <c r="BA50" s="63"/>
      <c r="BB50" s="64"/>
      <c r="BC50" s="63"/>
      <c r="BD50" s="63"/>
      <c r="BE50" s="63"/>
      <c r="BF50" s="63"/>
      <c r="BG50" s="63"/>
      <c r="BH50" s="63"/>
      <c r="BI50" s="63"/>
      <c r="BJ50" s="63"/>
      <c r="BK50" s="64"/>
      <c r="BL50" s="63"/>
      <c r="BM50" s="63"/>
      <c r="BN50" s="63"/>
      <c r="BO50" s="63"/>
      <c r="BP50" s="63"/>
      <c r="BQ50" s="63"/>
      <c r="BR50" s="63"/>
      <c r="BS50" s="63"/>
      <c r="BT50" s="64"/>
      <c r="BU50" s="63"/>
      <c r="BV50" s="63"/>
      <c r="BW50" s="63"/>
      <c r="BX50" s="63"/>
      <c r="BY50" s="63"/>
      <c r="BZ50" s="63"/>
      <c r="CA50" s="63"/>
      <c r="CB50" s="63"/>
      <c r="CC50" s="64"/>
      <c r="CD50" s="63"/>
      <c r="CE50" s="63"/>
      <c r="CF50" s="63"/>
      <c r="CG50" s="63"/>
      <c r="CH50" s="63"/>
      <c r="CI50" s="63"/>
      <c r="CJ50" s="63"/>
      <c r="CK50" s="63"/>
      <c r="CL50" s="64"/>
      <c r="CM50" s="63"/>
      <c r="CN50" s="63"/>
      <c r="CO50" s="63"/>
      <c r="CP50" s="63"/>
      <c r="CQ50" s="63"/>
      <c r="CR50" s="63"/>
      <c r="CS50" s="63"/>
      <c r="CT50" s="63"/>
      <c r="CU50" s="64"/>
      <c r="CV50" s="63"/>
      <c r="CW50" s="63"/>
      <c r="CX50" s="63"/>
      <c r="CY50" s="63"/>
      <c r="CZ50" s="63"/>
      <c r="DA50" s="63"/>
      <c r="DB50" s="63"/>
      <c r="DC50" s="63"/>
      <c r="DD50" s="64"/>
    </row>
    <row r="51" spans="1:108" ht="33" customHeight="1" x14ac:dyDescent="0.3">
      <c r="A51" s="63"/>
      <c r="B51" s="63"/>
      <c r="C51" s="63"/>
      <c r="D51" s="63"/>
      <c r="E51" s="63"/>
      <c r="F51" s="63"/>
      <c r="G51" s="63"/>
      <c r="H51" s="63"/>
      <c r="I51" s="64"/>
      <c r="J51" s="63"/>
      <c r="K51" s="63"/>
      <c r="L51" s="63"/>
      <c r="M51" s="63"/>
      <c r="N51" s="63"/>
      <c r="O51" s="63"/>
      <c r="P51" s="63"/>
      <c r="Q51" s="63"/>
      <c r="R51" s="64"/>
      <c r="S51" s="63"/>
      <c r="T51" s="63"/>
      <c r="U51" s="63"/>
      <c r="V51" s="63"/>
      <c r="W51" s="63"/>
      <c r="X51" s="63"/>
      <c r="Y51" s="63"/>
      <c r="Z51" s="63"/>
      <c r="AA51" s="64"/>
      <c r="AB51" s="63"/>
      <c r="AC51" s="63"/>
      <c r="AD51" s="63"/>
      <c r="AE51" s="63"/>
      <c r="AF51" s="63"/>
      <c r="AG51" s="63"/>
      <c r="AH51" s="63"/>
      <c r="AI51" s="63"/>
      <c r="AJ51" s="64"/>
      <c r="AK51" s="63"/>
      <c r="AL51" s="63"/>
      <c r="AM51" s="63"/>
      <c r="AN51" s="63"/>
      <c r="AO51" s="63"/>
      <c r="AP51" s="63"/>
      <c r="AQ51" s="63"/>
      <c r="AR51" s="63"/>
      <c r="AS51" s="64"/>
      <c r="AT51" s="63"/>
      <c r="AU51" s="63"/>
      <c r="AV51" s="63"/>
      <c r="AW51" s="63"/>
      <c r="AX51" s="63"/>
      <c r="AY51" s="63"/>
      <c r="AZ51" s="63"/>
      <c r="BA51" s="63"/>
      <c r="BB51" s="64"/>
      <c r="BC51" s="63"/>
      <c r="BD51" s="63"/>
      <c r="BE51" s="63"/>
      <c r="BF51" s="63"/>
      <c r="BG51" s="63"/>
      <c r="BH51" s="63"/>
      <c r="BI51" s="63"/>
      <c r="BJ51" s="63"/>
      <c r="BK51" s="64"/>
      <c r="BL51" s="63"/>
      <c r="BM51" s="63"/>
      <c r="BN51" s="63"/>
      <c r="BO51" s="63"/>
      <c r="BP51" s="63"/>
      <c r="BQ51" s="63"/>
      <c r="BR51" s="63"/>
      <c r="BS51" s="63"/>
      <c r="BT51" s="64"/>
      <c r="BU51" s="63"/>
      <c r="BV51" s="63"/>
      <c r="BW51" s="63"/>
      <c r="BX51" s="63"/>
      <c r="BY51" s="63"/>
      <c r="BZ51" s="63"/>
      <c r="CA51" s="63"/>
      <c r="CB51" s="63"/>
      <c r="CC51" s="64"/>
      <c r="CD51" s="63"/>
      <c r="CE51" s="63"/>
      <c r="CF51" s="63"/>
      <c r="CG51" s="63"/>
      <c r="CH51" s="63"/>
      <c r="CI51" s="63"/>
      <c r="CJ51" s="63"/>
      <c r="CK51" s="63"/>
      <c r="CL51" s="64"/>
      <c r="CM51" s="63"/>
      <c r="CN51" s="63"/>
      <c r="CO51" s="63"/>
      <c r="CP51" s="63"/>
      <c r="CQ51" s="63"/>
      <c r="CR51" s="63"/>
      <c r="CS51" s="63"/>
      <c r="CT51" s="63"/>
      <c r="CU51" s="64"/>
      <c r="CV51" s="63"/>
      <c r="CW51" s="63"/>
      <c r="CX51" s="63"/>
      <c r="CY51" s="63"/>
      <c r="CZ51" s="63"/>
      <c r="DA51" s="63"/>
      <c r="DB51" s="63"/>
      <c r="DC51" s="63"/>
      <c r="DD51" s="64"/>
    </row>
    <row r="52" spans="1:108" ht="33" customHeight="1" x14ac:dyDescent="0.3">
      <c r="A52" s="63"/>
      <c r="B52" s="63"/>
      <c r="C52" s="63"/>
      <c r="D52" s="63"/>
      <c r="E52" s="63"/>
      <c r="F52" s="63"/>
      <c r="G52" s="63"/>
      <c r="H52" s="63"/>
      <c r="I52" s="64"/>
      <c r="J52" s="63"/>
      <c r="K52" s="63"/>
      <c r="L52" s="63"/>
      <c r="M52" s="63"/>
      <c r="N52" s="63"/>
      <c r="O52" s="63"/>
      <c r="P52" s="63"/>
      <c r="Q52" s="63"/>
      <c r="R52" s="64"/>
      <c r="S52" s="63"/>
      <c r="T52" s="63"/>
      <c r="U52" s="63"/>
      <c r="V52" s="63"/>
      <c r="W52" s="63"/>
      <c r="X52" s="63"/>
      <c r="Y52" s="63"/>
      <c r="Z52" s="63"/>
      <c r="AA52" s="64"/>
      <c r="AB52" s="63"/>
      <c r="AC52" s="63"/>
      <c r="AD52" s="63"/>
      <c r="AE52" s="63"/>
      <c r="AF52" s="63"/>
      <c r="AG52" s="63"/>
      <c r="AH52" s="63"/>
      <c r="AI52" s="63"/>
      <c r="AJ52" s="64"/>
      <c r="AK52" s="63"/>
      <c r="AL52" s="63"/>
      <c r="AM52" s="63"/>
      <c r="AN52" s="63"/>
      <c r="AO52" s="63"/>
      <c r="AP52" s="63"/>
      <c r="AQ52" s="63"/>
      <c r="AR52" s="63"/>
      <c r="AS52" s="64"/>
      <c r="AT52" s="63"/>
      <c r="AU52" s="63"/>
      <c r="AV52" s="63"/>
      <c r="AW52" s="63"/>
      <c r="AX52" s="63"/>
      <c r="AY52" s="63"/>
      <c r="AZ52" s="63"/>
      <c r="BA52" s="63"/>
      <c r="BB52" s="64"/>
      <c r="BC52" s="63"/>
      <c r="BD52" s="63"/>
      <c r="BE52" s="63"/>
      <c r="BF52" s="63"/>
      <c r="BG52" s="63"/>
      <c r="BH52" s="63"/>
      <c r="BI52" s="63"/>
      <c r="BJ52" s="63"/>
      <c r="BK52" s="64"/>
      <c r="BL52" s="63"/>
      <c r="BM52" s="63"/>
      <c r="BN52" s="63"/>
      <c r="BO52" s="63"/>
      <c r="BP52" s="63"/>
      <c r="BQ52" s="63"/>
      <c r="BR52" s="63"/>
      <c r="BS52" s="63"/>
      <c r="BT52" s="64"/>
      <c r="BU52" s="63"/>
      <c r="BV52" s="63"/>
      <c r="BW52" s="63"/>
      <c r="BX52" s="63"/>
      <c r="BY52" s="63"/>
      <c r="BZ52" s="63"/>
      <c r="CA52" s="63"/>
      <c r="CB52" s="63"/>
      <c r="CC52" s="64"/>
      <c r="CD52" s="63"/>
      <c r="CE52" s="63"/>
      <c r="CF52" s="63"/>
      <c r="CG52" s="63"/>
      <c r="CH52" s="63"/>
      <c r="CI52" s="63"/>
      <c r="CJ52" s="63"/>
      <c r="CK52" s="63"/>
      <c r="CL52" s="64"/>
      <c r="CM52" s="63"/>
      <c r="CN52" s="63"/>
      <c r="CO52" s="63"/>
      <c r="CP52" s="63"/>
      <c r="CQ52" s="63"/>
      <c r="CR52" s="63"/>
      <c r="CS52" s="63"/>
      <c r="CT52" s="63"/>
      <c r="CU52" s="64"/>
      <c r="CV52" s="63"/>
      <c r="CW52" s="63"/>
      <c r="CX52" s="63"/>
      <c r="CY52" s="63"/>
      <c r="CZ52" s="63"/>
      <c r="DA52" s="63"/>
      <c r="DB52" s="63"/>
      <c r="DC52" s="63"/>
      <c r="DD52" s="64"/>
    </row>
    <row r="53" spans="1:108" ht="33" customHeight="1" x14ac:dyDescent="0.3">
      <c r="A53" s="63"/>
      <c r="B53" s="63"/>
      <c r="C53" s="63"/>
      <c r="D53" s="63"/>
      <c r="E53" s="63"/>
      <c r="F53" s="63"/>
      <c r="G53" s="63"/>
      <c r="H53" s="63"/>
      <c r="I53" s="64"/>
      <c r="J53" s="63"/>
      <c r="K53" s="63"/>
      <c r="L53" s="63"/>
      <c r="M53" s="63"/>
      <c r="N53" s="63"/>
      <c r="O53" s="63"/>
      <c r="P53" s="63"/>
      <c r="Q53" s="63"/>
      <c r="R53" s="64"/>
      <c r="S53" s="63"/>
      <c r="T53" s="63"/>
      <c r="U53" s="63"/>
      <c r="V53" s="63"/>
      <c r="W53" s="63"/>
      <c r="X53" s="63"/>
      <c r="Y53" s="63"/>
      <c r="Z53" s="63"/>
      <c r="AA53" s="64"/>
      <c r="AB53" s="63"/>
      <c r="AC53" s="63"/>
      <c r="AD53" s="63"/>
      <c r="AE53" s="63"/>
      <c r="AF53" s="63"/>
      <c r="AG53" s="63"/>
      <c r="AH53" s="63"/>
      <c r="AI53" s="63"/>
      <c r="AJ53" s="64"/>
      <c r="AK53" s="63"/>
      <c r="AL53" s="63"/>
      <c r="AM53" s="63"/>
      <c r="AN53" s="63"/>
      <c r="AO53" s="63"/>
      <c r="AP53" s="63"/>
      <c r="AQ53" s="63"/>
      <c r="AR53" s="63"/>
      <c r="AS53" s="64"/>
      <c r="AT53" s="63"/>
      <c r="AU53" s="63"/>
      <c r="AV53" s="63"/>
      <c r="AW53" s="63"/>
      <c r="AX53" s="63"/>
      <c r="AY53" s="63"/>
      <c r="AZ53" s="63"/>
      <c r="BA53" s="63"/>
      <c r="BB53" s="64"/>
      <c r="BC53" s="63"/>
      <c r="BD53" s="63"/>
      <c r="BE53" s="63"/>
      <c r="BF53" s="63"/>
      <c r="BG53" s="63"/>
      <c r="BH53" s="63"/>
      <c r="BI53" s="63"/>
      <c r="BJ53" s="63"/>
      <c r="BK53" s="64"/>
      <c r="BL53" s="63"/>
      <c r="BM53" s="63"/>
      <c r="BN53" s="63"/>
      <c r="BO53" s="63"/>
      <c r="BP53" s="63"/>
      <c r="BQ53" s="63"/>
      <c r="BR53" s="63"/>
      <c r="BS53" s="63"/>
      <c r="BT53" s="64"/>
      <c r="BU53" s="63"/>
      <c r="BV53" s="63"/>
      <c r="BW53" s="63"/>
      <c r="BX53" s="63"/>
      <c r="BY53" s="63"/>
      <c r="BZ53" s="63"/>
      <c r="CA53" s="63"/>
      <c r="CB53" s="63"/>
      <c r="CC53" s="64"/>
      <c r="CD53" s="63"/>
      <c r="CE53" s="63"/>
      <c r="CF53" s="63"/>
      <c r="CG53" s="63"/>
      <c r="CH53" s="63"/>
      <c r="CI53" s="63"/>
      <c r="CJ53" s="63"/>
      <c r="CK53" s="63"/>
      <c r="CL53" s="64"/>
      <c r="CM53" s="63"/>
      <c r="CN53" s="63"/>
      <c r="CO53" s="63"/>
      <c r="CP53" s="63"/>
      <c r="CQ53" s="63"/>
      <c r="CR53" s="63"/>
      <c r="CS53" s="63"/>
      <c r="CT53" s="63"/>
      <c r="CU53" s="64"/>
      <c r="CV53" s="63"/>
      <c r="CW53" s="63"/>
      <c r="CX53" s="63"/>
      <c r="CY53" s="63"/>
      <c r="CZ53" s="63"/>
      <c r="DA53" s="63"/>
      <c r="DB53" s="63"/>
      <c r="DC53" s="63"/>
      <c r="DD53" s="64"/>
    </row>
    <row r="54" spans="1:108" ht="33" customHeight="1" x14ac:dyDescent="0.3">
      <c r="A54" s="63"/>
      <c r="B54" s="63"/>
      <c r="C54" s="63"/>
      <c r="D54" s="63"/>
      <c r="E54" s="63"/>
      <c r="F54" s="63"/>
      <c r="G54" s="63"/>
      <c r="H54" s="63"/>
      <c r="I54" s="64"/>
      <c r="J54" s="63"/>
      <c r="K54" s="63"/>
      <c r="L54" s="63"/>
      <c r="M54" s="63"/>
      <c r="N54" s="63"/>
      <c r="O54" s="63"/>
      <c r="P54" s="63"/>
      <c r="Q54" s="63"/>
      <c r="R54" s="64"/>
      <c r="S54" s="63"/>
      <c r="T54" s="63"/>
      <c r="U54" s="63"/>
      <c r="V54" s="63"/>
      <c r="W54" s="63"/>
      <c r="X54" s="63"/>
      <c r="Y54" s="63"/>
      <c r="Z54" s="63"/>
      <c r="AA54" s="64"/>
      <c r="AB54" s="63"/>
      <c r="AC54" s="63"/>
      <c r="AD54" s="63"/>
      <c r="AE54" s="63"/>
      <c r="AF54" s="63"/>
      <c r="AG54" s="63"/>
      <c r="AH54" s="63"/>
      <c r="AI54" s="63"/>
      <c r="AJ54" s="64"/>
      <c r="AK54" s="63"/>
      <c r="AL54" s="63"/>
      <c r="AM54" s="63"/>
      <c r="AN54" s="63"/>
      <c r="AO54" s="63"/>
      <c r="AP54" s="63"/>
      <c r="AQ54" s="63"/>
      <c r="AR54" s="63"/>
      <c r="AS54" s="64"/>
      <c r="AT54" s="63"/>
      <c r="AU54" s="63"/>
      <c r="AV54" s="63"/>
      <c r="AW54" s="63"/>
      <c r="AX54" s="63"/>
      <c r="AY54" s="63"/>
      <c r="AZ54" s="63"/>
      <c r="BA54" s="63"/>
      <c r="BB54" s="64"/>
      <c r="BC54" s="63"/>
      <c r="BD54" s="63"/>
      <c r="BE54" s="63"/>
      <c r="BF54" s="63"/>
      <c r="BG54" s="63"/>
      <c r="BH54" s="63"/>
      <c r="BI54" s="63"/>
      <c r="BJ54" s="63"/>
      <c r="BK54" s="64"/>
      <c r="BL54" s="63"/>
      <c r="BM54" s="63"/>
      <c r="BN54" s="63"/>
      <c r="BO54" s="63"/>
      <c r="BP54" s="63"/>
      <c r="BQ54" s="63"/>
      <c r="BR54" s="63"/>
      <c r="BS54" s="63"/>
      <c r="BT54" s="64"/>
      <c r="BU54" s="63"/>
      <c r="BV54" s="63"/>
      <c r="BW54" s="63"/>
      <c r="BX54" s="63"/>
      <c r="BY54" s="63"/>
      <c r="BZ54" s="63"/>
      <c r="CA54" s="63"/>
      <c r="CB54" s="63"/>
      <c r="CC54" s="64"/>
      <c r="CD54" s="63"/>
      <c r="CE54" s="63"/>
      <c r="CF54" s="63"/>
      <c r="CG54" s="63"/>
      <c r="CH54" s="63"/>
      <c r="CI54" s="63"/>
      <c r="CJ54" s="63"/>
      <c r="CK54" s="63"/>
      <c r="CL54" s="64"/>
      <c r="CM54" s="63"/>
      <c r="CN54" s="63"/>
      <c r="CO54" s="63"/>
      <c r="CP54" s="63"/>
      <c r="CQ54" s="63"/>
      <c r="CR54" s="63"/>
      <c r="CS54" s="63"/>
      <c r="CT54" s="63"/>
      <c r="CU54" s="64"/>
      <c r="CV54" s="63"/>
      <c r="CW54" s="63"/>
      <c r="CX54" s="63"/>
      <c r="CY54" s="63"/>
      <c r="CZ54" s="63"/>
      <c r="DA54" s="63"/>
      <c r="DB54" s="63"/>
      <c r="DC54" s="63"/>
      <c r="DD54" s="64"/>
    </row>
    <row r="55" spans="1:108" ht="33" customHeight="1" x14ac:dyDescent="0.3">
      <c r="A55" s="63"/>
      <c r="B55" s="63"/>
      <c r="C55" s="63"/>
      <c r="D55" s="63"/>
      <c r="E55" s="63"/>
      <c r="F55" s="63"/>
      <c r="G55" s="63"/>
      <c r="H55" s="63"/>
      <c r="I55" s="64"/>
      <c r="J55" s="63"/>
      <c r="K55" s="63"/>
      <c r="L55" s="63"/>
      <c r="M55" s="63"/>
      <c r="N55" s="63"/>
      <c r="O55" s="63"/>
      <c r="P55" s="63"/>
      <c r="Q55" s="63"/>
      <c r="R55" s="64"/>
      <c r="S55" s="63"/>
      <c r="T55" s="63"/>
      <c r="U55" s="63"/>
      <c r="V55" s="63"/>
      <c r="W55" s="63"/>
      <c r="X55" s="63"/>
      <c r="Y55" s="63"/>
      <c r="Z55" s="63"/>
      <c r="AA55" s="64"/>
      <c r="AB55" s="63"/>
      <c r="AC55" s="63"/>
      <c r="AD55" s="63"/>
      <c r="AE55" s="63"/>
      <c r="AF55" s="63"/>
      <c r="AG55" s="63"/>
      <c r="AH55" s="63"/>
      <c r="AI55" s="63"/>
      <c r="AJ55" s="64"/>
      <c r="AK55" s="63"/>
      <c r="AL55" s="63"/>
      <c r="AM55" s="63"/>
      <c r="AN55" s="63"/>
      <c r="AO55" s="63"/>
      <c r="AP55" s="63"/>
      <c r="AQ55" s="63"/>
      <c r="AR55" s="63"/>
      <c r="AS55" s="64"/>
      <c r="AT55" s="63"/>
      <c r="AU55" s="63"/>
      <c r="AV55" s="63"/>
      <c r="AW55" s="63"/>
      <c r="AX55" s="63"/>
      <c r="AY55" s="63"/>
      <c r="AZ55" s="63"/>
      <c r="BA55" s="63"/>
      <c r="BB55" s="64"/>
      <c r="BC55" s="63"/>
      <c r="BD55" s="63"/>
      <c r="BE55" s="63"/>
      <c r="BF55" s="63"/>
      <c r="BG55" s="63"/>
      <c r="BH55" s="63"/>
      <c r="BI55" s="63"/>
      <c r="BJ55" s="63"/>
      <c r="BK55" s="64"/>
      <c r="BL55" s="63"/>
      <c r="BM55" s="63"/>
      <c r="BN55" s="63"/>
      <c r="BO55" s="63"/>
      <c r="BP55" s="63"/>
      <c r="BQ55" s="63"/>
      <c r="BR55" s="63"/>
      <c r="BS55" s="63"/>
      <c r="BT55" s="64"/>
      <c r="BU55" s="63"/>
      <c r="BV55" s="63"/>
      <c r="BW55" s="63"/>
      <c r="BX55" s="63"/>
      <c r="BY55" s="63"/>
      <c r="BZ55" s="63"/>
      <c r="CA55" s="63"/>
      <c r="CB55" s="63"/>
      <c r="CC55" s="64"/>
      <c r="CD55" s="63"/>
      <c r="CE55" s="63"/>
      <c r="CF55" s="63"/>
      <c r="CG55" s="63"/>
      <c r="CH55" s="63"/>
      <c r="CI55" s="63"/>
      <c r="CJ55" s="63"/>
      <c r="CK55" s="63"/>
      <c r="CL55" s="64"/>
      <c r="CM55" s="63"/>
      <c r="CN55" s="63"/>
      <c r="CO55" s="63"/>
      <c r="CP55" s="63"/>
      <c r="CQ55" s="63"/>
      <c r="CR55" s="63"/>
      <c r="CS55" s="63"/>
      <c r="CT55" s="63"/>
      <c r="CU55" s="64"/>
      <c r="CV55" s="63"/>
      <c r="CW55" s="63"/>
      <c r="CX55" s="63"/>
      <c r="CY55" s="63"/>
      <c r="CZ55" s="63"/>
      <c r="DA55" s="63"/>
      <c r="DB55" s="63"/>
      <c r="DC55" s="63"/>
      <c r="DD55" s="64"/>
    </row>
    <row r="56" spans="1:108" ht="33" customHeight="1" x14ac:dyDescent="0.3">
      <c r="A56" s="63"/>
      <c r="B56" s="63"/>
      <c r="C56" s="63"/>
      <c r="D56" s="63"/>
      <c r="E56" s="63"/>
      <c r="F56" s="63"/>
      <c r="G56" s="63"/>
      <c r="H56" s="63"/>
      <c r="I56" s="64"/>
      <c r="J56" s="63"/>
      <c r="K56" s="63"/>
      <c r="L56" s="63"/>
      <c r="M56" s="63"/>
      <c r="N56" s="63"/>
      <c r="O56" s="63"/>
      <c r="P56" s="63"/>
      <c r="Q56" s="63"/>
      <c r="R56" s="64"/>
      <c r="S56" s="63"/>
      <c r="T56" s="63"/>
      <c r="U56" s="63"/>
      <c r="V56" s="63"/>
      <c r="W56" s="63"/>
      <c r="X56" s="63"/>
      <c r="Y56" s="63"/>
      <c r="Z56" s="63"/>
      <c r="AA56" s="64"/>
      <c r="AB56" s="63"/>
      <c r="AC56" s="63"/>
      <c r="AD56" s="63"/>
      <c r="AE56" s="63"/>
      <c r="AF56" s="63"/>
      <c r="AG56" s="63"/>
      <c r="AH56" s="63"/>
      <c r="AI56" s="63"/>
      <c r="AJ56" s="64"/>
      <c r="AK56" s="63"/>
      <c r="AL56" s="63"/>
      <c r="AM56" s="63"/>
      <c r="AN56" s="63"/>
      <c r="AO56" s="63"/>
      <c r="AP56" s="63"/>
      <c r="AQ56" s="63"/>
      <c r="AR56" s="63"/>
      <c r="AS56" s="64"/>
      <c r="AT56" s="63"/>
      <c r="AU56" s="63"/>
      <c r="AV56" s="63"/>
      <c r="AW56" s="63"/>
      <c r="AX56" s="63"/>
      <c r="AY56" s="63"/>
      <c r="AZ56" s="63"/>
      <c r="BA56" s="63"/>
      <c r="BB56" s="64"/>
      <c r="BC56" s="63"/>
      <c r="BD56" s="63"/>
      <c r="BE56" s="63"/>
      <c r="BF56" s="63"/>
      <c r="BG56" s="63"/>
      <c r="BH56" s="63"/>
      <c r="BI56" s="63"/>
      <c r="BJ56" s="63"/>
      <c r="BK56" s="64"/>
      <c r="BL56" s="63"/>
      <c r="BM56" s="63"/>
      <c r="BN56" s="63"/>
      <c r="BO56" s="63"/>
      <c r="BP56" s="63"/>
      <c r="BQ56" s="63"/>
      <c r="BR56" s="63"/>
      <c r="BS56" s="63"/>
      <c r="BT56" s="64"/>
      <c r="BU56" s="63"/>
      <c r="BV56" s="63"/>
      <c r="BW56" s="63"/>
      <c r="BX56" s="63"/>
      <c r="BY56" s="63"/>
      <c r="BZ56" s="63"/>
      <c r="CA56" s="63"/>
      <c r="CB56" s="63"/>
      <c r="CC56" s="64"/>
      <c r="CD56" s="63"/>
      <c r="CE56" s="63"/>
      <c r="CF56" s="63"/>
      <c r="CG56" s="63"/>
      <c r="CH56" s="63"/>
      <c r="CI56" s="63"/>
      <c r="CJ56" s="63"/>
      <c r="CK56" s="63"/>
      <c r="CL56" s="64"/>
      <c r="CM56" s="63"/>
      <c r="CN56" s="63"/>
      <c r="CO56" s="63"/>
      <c r="CP56" s="63"/>
      <c r="CQ56" s="63"/>
      <c r="CR56" s="63"/>
      <c r="CS56" s="63"/>
      <c r="CT56" s="63"/>
      <c r="CU56" s="64"/>
      <c r="CV56" s="63"/>
      <c r="CW56" s="63"/>
      <c r="CX56" s="63"/>
      <c r="CY56" s="63"/>
      <c r="CZ56" s="63"/>
      <c r="DA56" s="63"/>
      <c r="DB56" s="63"/>
      <c r="DC56" s="63"/>
      <c r="DD56" s="64"/>
    </row>
    <row r="57" spans="1:108" ht="33" customHeight="1" x14ac:dyDescent="0.3">
      <c r="A57" s="63"/>
      <c r="B57" s="63"/>
      <c r="C57" s="63"/>
      <c r="D57" s="63"/>
      <c r="E57" s="63"/>
      <c r="F57" s="63"/>
      <c r="G57" s="63"/>
      <c r="H57" s="63"/>
      <c r="I57" s="64"/>
      <c r="J57" s="63"/>
      <c r="K57" s="63"/>
      <c r="L57" s="63"/>
      <c r="M57" s="63"/>
      <c r="N57" s="63"/>
      <c r="O57" s="63"/>
      <c r="P57" s="63"/>
      <c r="Q57" s="63"/>
      <c r="R57" s="64"/>
      <c r="S57" s="63"/>
      <c r="T57" s="63"/>
      <c r="U57" s="63"/>
      <c r="V57" s="63"/>
      <c r="W57" s="63"/>
      <c r="X57" s="63"/>
      <c r="Y57" s="63"/>
      <c r="Z57" s="63"/>
      <c r="AA57" s="64"/>
      <c r="AB57" s="63"/>
      <c r="AC57" s="63"/>
      <c r="AD57" s="63"/>
      <c r="AE57" s="63"/>
      <c r="AF57" s="63"/>
      <c r="AG57" s="63"/>
      <c r="AH57" s="63"/>
      <c r="AI57" s="63"/>
      <c r="AJ57" s="64"/>
      <c r="AK57" s="63"/>
      <c r="AL57" s="63"/>
      <c r="AM57" s="63"/>
      <c r="AN57" s="63"/>
      <c r="AO57" s="63"/>
      <c r="AP57" s="63"/>
      <c r="AQ57" s="63"/>
      <c r="AR57" s="63"/>
      <c r="AS57" s="64"/>
      <c r="AT57" s="63"/>
      <c r="AU57" s="63"/>
      <c r="AV57" s="63"/>
      <c r="AW57" s="63"/>
      <c r="AX57" s="63"/>
      <c r="AY57" s="63"/>
      <c r="AZ57" s="63"/>
      <c r="BA57" s="63"/>
      <c r="BB57" s="64"/>
      <c r="BC57" s="63"/>
      <c r="BD57" s="63"/>
      <c r="BE57" s="63"/>
      <c r="BF57" s="63"/>
      <c r="BG57" s="63"/>
      <c r="BH57" s="63"/>
      <c r="BI57" s="63"/>
      <c r="BJ57" s="63"/>
      <c r="BK57" s="64"/>
      <c r="BL57" s="63"/>
      <c r="BM57" s="63"/>
      <c r="BN57" s="63"/>
      <c r="BO57" s="63"/>
      <c r="BP57" s="63"/>
      <c r="BQ57" s="63"/>
      <c r="BR57" s="63"/>
      <c r="BS57" s="63"/>
      <c r="BT57" s="64"/>
      <c r="BU57" s="63"/>
      <c r="BV57" s="63"/>
      <c r="BW57" s="63"/>
      <c r="BX57" s="63"/>
      <c r="BY57" s="63"/>
      <c r="BZ57" s="63"/>
      <c r="CA57" s="63"/>
      <c r="CB57" s="63"/>
      <c r="CC57" s="64"/>
      <c r="CD57" s="63"/>
      <c r="CE57" s="63"/>
      <c r="CF57" s="63"/>
      <c r="CG57" s="63"/>
      <c r="CH57" s="63"/>
      <c r="CI57" s="63"/>
      <c r="CJ57" s="63"/>
      <c r="CK57" s="63"/>
      <c r="CL57" s="64"/>
      <c r="CM57" s="63"/>
      <c r="CN57" s="63"/>
      <c r="CO57" s="63"/>
      <c r="CP57" s="63"/>
      <c r="CQ57" s="63"/>
      <c r="CR57" s="63"/>
      <c r="CS57" s="63"/>
      <c r="CT57" s="63"/>
      <c r="CU57" s="64"/>
      <c r="CV57" s="63"/>
      <c r="CW57" s="63"/>
      <c r="CX57" s="63"/>
      <c r="CY57" s="63"/>
      <c r="CZ57" s="63"/>
      <c r="DA57" s="63"/>
      <c r="DB57" s="63"/>
      <c r="DC57" s="63"/>
      <c r="DD57" s="64"/>
    </row>
    <row r="58" spans="1:108" ht="33" customHeight="1" x14ac:dyDescent="0.3">
      <c r="A58" s="63"/>
      <c r="B58" s="63"/>
      <c r="C58" s="63"/>
      <c r="D58" s="63"/>
      <c r="E58" s="63"/>
      <c r="F58" s="63"/>
      <c r="G58" s="63"/>
      <c r="H58" s="63"/>
      <c r="I58" s="64"/>
      <c r="J58" s="63"/>
      <c r="K58" s="63"/>
      <c r="L58" s="63"/>
      <c r="M58" s="63"/>
      <c r="N58" s="63"/>
      <c r="O58" s="63"/>
      <c r="P58" s="63"/>
      <c r="Q58" s="63"/>
      <c r="R58" s="64"/>
      <c r="S58" s="63"/>
      <c r="T58" s="63"/>
      <c r="U58" s="63"/>
      <c r="V58" s="63"/>
      <c r="W58" s="63"/>
      <c r="X58" s="63"/>
      <c r="Y58" s="63"/>
      <c r="Z58" s="63"/>
      <c r="AA58" s="64"/>
      <c r="AB58" s="63"/>
      <c r="AC58" s="63"/>
      <c r="AD58" s="63"/>
      <c r="AE58" s="63"/>
      <c r="AF58" s="63"/>
      <c r="AG58" s="63"/>
      <c r="AH58" s="63"/>
      <c r="AI58" s="63"/>
      <c r="AJ58" s="64"/>
      <c r="AK58" s="63"/>
      <c r="AL58" s="63"/>
      <c r="AM58" s="63"/>
      <c r="AN58" s="63"/>
      <c r="AO58" s="63"/>
      <c r="AP58" s="63"/>
      <c r="AQ58" s="63"/>
      <c r="AR58" s="63"/>
      <c r="AS58" s="64"/>
      <c r="AT58" s="63"/>
      <c r="AU58" s="63"/>
      <c r="AV58" s="63"/>
      <c r="AW58" s="63"/>
      <c r="AX58" s="63"/>
      <c r="AY58" s="63"/>
      <c r="AZ58" s="63"/>
      <c r="BA58" s="63"/>
      <c r="BB58" s="64"/>
      <c r="BC58" s="63"/>
      <c r="BD58" s="63"/>
      <c r="BE58" s="63"/>
      <c r="BF58" s="63"/>
      <c r="BG58" s="63"/>
      <c r="BH58" s="63"/>
      <c r="BI58" s="63"/>
      <c r="BJ58" s="63"/>
      <c r="BK58" s="64"/>
      <c r="BL58" s="63"/>
      <c r="BM58" s="63"/>
      <c r="BN58" s="63"/>
      <c r="BO58" s="63"/>
      <c r="BP58" s="63"/>
      <c r="BQ58" s="63"/>
      <c r="BR58" s="63"/>
      <c r="BS58" s="63"/>
      <c r="BT58" s="64"/>
      <c r="BU58" s="63"/>
      <c r="BV58" s="63"/>
      <c r="BW58" s="63"/>
      <c r="BX58" s="63"/>
      <c r="BY58" s="63"/>
      <c r="BZ58" s="63"/>
      <c r="CA58" s="63"/>
      <c r="CB58" s="63"/>
      <c r="CC58" s="64"/>
      <c r="CD58" s="63"/>
      <c r="CE58" s="63"/>
      <c r="CF58" s="63"/>
      <c r="CG58" s="63"/>
      <c r="CH58" s="63"/>
      <c r="CI58" s="63"/>
      <c r="CJ58" s="63"/>
      <c r="CK58" s="63"/>
      <c r="CL58" s="64"/>
      <c r="CM58" s="63"/>
      <c r="CN58" s="63"/>
      <c r="CO58" s="63"/>
      <c r="CP58" s="63"/>
      <c r="CQ58" s="63"/>
      <c r="CR58" s="63"/>
      <c r="CS58" s="63"/>
      <c r="CT58" s="63"/>
      <c r="CU58" s="64"/>
      <c r="CV58" s="63"/>
      <c r="CW58" s="63"/>
      <c r="CX58" s="63"/>
      <c r="CY58" s="63"/>
      <c r="CZ58" s="63"/>
      <c r="DA58" s="63"/>
      <c r="DB58" s="63"/>
      <c r="DC58" s="63"/>
      <c r="DD58" s="64"/>
    </row>
    <row r="59" spans="1:108" ht="33" customHeight="1" x14ac:dyDescent="0.3">
      <c r="A59" s="63"/>
      <c r="B59" s="63"/>
      <c r="C59" s="63"/>
      <c r="D59" s="63"/>
      <c r="E59" s="63"/>
      <c r="F59" s="63"/>
      <c r="G59" s="63"/>
      <c r="H59" s="63"/>
      <c r="I59" s="64"/>
      <c r="J59" s="63"/>
      <c r="K59" s="63"/>
      <c r="L59" s="63"/>
      <c r="M59" s="63"/>
      <c r="N59" s="63"/>
      <c r="O59" s="63"/>
      <c r="P59" s="63"/>
      <c r="Q59" s="63"/>
      <c r="R59" s="64"/>
      <c r="S59" s="63"/>
      <c r="T59" s="63"/>
      <c r="U59" s="63"/>
      <c r="V59" s="63"/>
      <c r="W59" s="63"/>
      <c r="X59" s="63"/>
      <c r="Y59" s="63"/>
      <c r="Z59" s="63"/>
      <c r="AA59" s="64"/>
      <c r="AB59" s="63"/>
      <c r="AC59" s="63"/>
      <c r="AD59" s="63"/>
      <c r="AE59" s="63"/>
      <c r="AF59" s="63"/>
      <c r="AG59" s="63"/>
      <c r="AH59" s="63"/>
      <c r="AI59" s="63"/>
      <c r="AJ59" s="64"/>
      <c r="AK59" s="63"/>
      <c r="AL59" s="63"/>
      <c r="AM59" s="63"/>
      <c r="AN59" s="63"/>
      <c r="AO59" s="63"/>
      <c r="AP59" s="63"/>
      <c r="AQ59" s="63"/>
      <c r="AR59" s="63"/>
      <c r="AS59" s="64"/>
      <c r="AT59" s="63"/>
      <c r="AU59" s="63"/>
      <c r="AV59" s="63"/>
      <c r="AW59" s="63"/>
      <c r="AX59" s="63"/>
      <c r="AY59" s="63"/>
      <c r="AZ59" s="63"/>
      <c r="BA59" s="63"/>
      <c r="BB59" s="64"/>
      <c r="BC59" s="63"/>
      <c r="BD59" s="63"/>
      <c r="BE59" s="63"/>
      <c r="BF59" s="63"/>
      <c r="BG59" s="63"/>
      <c r="BH59" s="63"/>
      <c r="BI59" s="63"/>
      <c r="BJ59" s="63"/>
      <c r="BK59" s="64"/>
      <c r="BL59" s="63"/>
      <c r="BM59" s="63"/>
      <c r="BN59" s="63"/>
      <c r="BO59" s="63"/>
      <c r="BP59" s="63"/>
      <c r="BQ59" s="63"/>
      <c r="BR59" s="63"/>
      <c r="BS59" s="63"/>
      <c r="BT59" s="64"/>
      <c r="BU59" s="63"/>
      <c r="BV59" s="63"/>
      <c r="BW59" s="63"/>
      <c r="BX59" s="63"/>
      <c r="BY59" s="63"/>
      <c r="BZ59" s="63"/>
      <c r="CA59" s="63"/>
      <c r="CB59" s="63"/>
      <c r="CC59" s="64"/>
      <c r="CD59" s="63"/>
      <c r="CE59" s="63"/>
      <c r="CF59" s="63"/>
      <c r="CG59" s="63"/>
      <c r="CH59" s="63"/>
      <c r="CI59" s="63"/>
      <c r="CJ59" s="63"/>
      <c r="CK59" s="63"/>
      <c r="CL59" s="64"/>
      <c r="CM59" s="63"/>
      <c r="CN59" s="63"/>
      <c r="CO59" s="63"/>
      <c r="CP59" s="63"/>
      <c r="CQ59" s="63"/>
      <c r="CR59" s="63"/>
      <c r="CS59" s="63"/>
      <c r="CT59" s="63"/>
      <c r="CU59" s="64"/>
      <c r="CV59" s="63"/>
      <c r="CW59" s="63"/>
      <c r="CX59" s="63"/>
      <c r="CY59" s="63"/>
      <c r="CZ59" s="63"/>
      <c r="DA59" s="63"/>
      <c r="DB59" s="63"/>
      <c r="DC59" s="63"/>
      <c r="DD59" s="64"/>
    </row>
    <row r="60" spans="1:108" ht="33" customHeight="1" x14ac:dyDescent="0.3">
      <c r="A60" s="63"/>
      <c r="B60" s="63"/>
      <c r="C60" s="63"/>
      <c r="D60" s="63"/>
      <c r="E60" s="63"/>
      <c r="F60" s="63"/>
      <c r="G60" s="63"/>
      <c r="H60" s="63"/>
      <c r="I60" s="64"/>
      <c r="J60" s="63"/>
      <c r="K60" s="63"/>
      <c r="L60" s="63"/>
      <c r="M60" s="63"/>
      <c r="N60" s="63"/>
      <c r="O60" s="63"/>
      <c r="P60" s="63"/>
      <c r="Q60" s="63"/>
      <c r="R60" s="64"/>
      <c r="S60" s="63"/>
      <c r="T60" s="63"/>
      <c r="U60" s="63"/>
      <c r="V60" s="63"/>
      <c r="W60" s="63"/>
      <c r="X60" s="63"/>
      <c r="Y60" s="63"/>
      <c r="Z60" s="63"/>
      <c r="AA60" s="64"/>
      <c r="AB60" s="63"/>
      <c r="AC60" s="63"/>
      <c r="AD60" s="63"/>
      <c r="AE60" s="63"/>
      <c r="AF60" s="63"/>
      <c r="AG60" s="63"/>
      <c r="AH60" s="63"/>
      <c r="AI60" s="63"/>
      <c r="AJ60" s="64"/>
      <c r="AK60" s="63"/>
      <c r="AL60" s="63"/>
      <c r="AM60" s="63"/>
      <c r="AN60" s="63"/>
      <c r="AO60" s="63"/>
      <c r="AP60" s="63"/>
      <c r="AQ60" s="63"/>
      <c r="AR60" s="63"/>
      <c r="AS60" s="64"/>
      <c r="AT60" s="63"/>
      <c r="AU60" s="63"/>
      <c r="AV60" s="63"/>
      <c r="AW60" s="63"/>
      <c r="AX60" s="63"/>
      <c r="AY60" s="63"/>
      <c r="AZ60" s="63"/>
      <c r="BA60" s="63"/>
      <c r="BB60" s="64"/>
      <c r="BC60" s="63"/>
      <c r="BD60" s="63"/>
      <c r="BE60" s="63"/>
      <c r="BF60" s="63"/>
      <c r="BG60" s="63"/>
      <c r="BH60" s="63"/>
      <c r="BI60" s="63"/>
      <c r="BJ60" s="63"/>
      <c r="BK60" s="64"/>
      <c r="BL60" s="63"/>
      <c r="BM60" s="63"/>
      <c r="BN60" s="63"/>
      <c r="BO60" s="63"/>
      <c r="BP60" s="63"/>
      <c r="BQ60" s="63"/>
      <c r="BR60" s="63"/>
      <c r="BS60" s="63"/>
      <c r="BT60" s="64"/>
      <c r="BU60" s="63"/>
      <c r="BV60" s="63"/>
      <c r="BW60" s="63"/>
      <c r="BX60" s="63"/>
      <c r="BY60" s="63"/>
      <c r="BZ60" s="63"/>
      <c r="CA60" s="63"/>
      <c r="CB60" s="63"/>
      <c r="CC60" s="64"/>
      <c r="CD60" s="63"/>
      <c r="CE60" s="63"/>
      <c r="CF60" s="63"/>
      <c r="CG60" s="63"/>
      <c r="CH60" s="63"/>
      <c r="CI60" s="63"/>
      <c r="CJ60" s="63"/>
      <c r="CK60" s="63"/>
      <c r="CL60" s="64"/>
      <c r="CM60" s="63"/>
      <c r="CN60" s="63"/>
      <c r="CO60" s="63"/>
      <c r="CP60" s="63"/>
      <c r="CQ60" s="63"/>
      <c r="CR60" s="63"/>
      <c r="CS60" s="63"/>
      <c r="CT60" s="63"/>
      <c r="CU60" s="64"/>
      <c r="CV60" s="63"/>
      <c r="CW60" s="63"/>
      <c r="CX60" s="63"/>
      <c r="CY60" s="63"/>
      <c r="CZ60" s="63"/>
      <c r="DA60" s="63"/>
      <c r="DB60" s="63"/>
      <c r="DC60" s="63"/>
      <c r="DD60" s="64"/>
    </row>
    <row r="61" spans="1:108" ht="33" customHeight="1" x14ac:dyDescent="0.3">
      <c r="A61" s="63"/>
      <c r="B61" s="63"/>
      <c r="C61" s="63"/>
      <c r="D61" s="63"/>
      <c r="E61" s="63"/>
      <c r="F61" s="63"/>
      <c r="G61" s="63"/>
      <c r="H61" s="63"/>
      <c r="I61" s="64"/>
      <c r="J61" s="63"/>
      <c r="K61" s="63"/>
      <c r="L61" s="63"/>
      <c r="M61" s="63"/>
      <c r="N61" s="63"/>
      <c r="O61" s="63"/>
      <c r="P61" s="63"/>
      <c r="Q61" s="63"/>
      <c r="R61" s="64"/>
      <c r="S61" s="63"/>
      <c r="T61" s="63"/>
      <c r="U61" s="63"/>
      <c r="V61" s="63"/>
      <c r="W61" s="63"/>
      <c r="X61" s="63"/>
      <c r="Y61" s="63"/>
      <c r="Z61" s="63"/>
      <c r="AA61" s="64"/>
      <c r="AB61" s="63"/>
      <c r="AC61" s="63"/>
      <c r="AD61" s="63"/>
      <c r="AE61" s="63"/>
      <c r="AF61" s="63"/>
      <c r="AG61" s="63"/>
      <c r="AH61" s="63"/>
      <c r="AI61" s="63"/>
      <c r="AJ61" s="64"/>
      <c r="AK61" s="63"/>
      <c r="AL61" s="63"/>
      <c r="AM61" s="63"/>
      <c r="AN61" s="63"/>
      <c r="AO61" s="63"/>
      <c r="AP61" s="63"/>
      <c r="AQ61" s="63"/>
      <c r="AR61" s="63"/>
      <c r="AS61" s="64"/>
      <c r="AT61" s="63"/>
      <c r="AU61" s="63"/>
      <c r="AV61" s="63"/>
      <c r="AW61" s="63"/>
      <c r="AX61" s="63"/>
      <c r="AY61" s="63"/>
      <c r="AZ61" s="63"/>
      <c r="BA61" s="63"/>
      <c r="BB61" s="64"/>
      <c r="BC61" s="63"/>
      <c r="BD61" s="63"/>
      <c r="BE61" s="63"/>
      <c r="BF61" s="63"/>
      <c r="BG61" s="63"/>
      <c r="BH61" s="63"/>
      <c r="BI61" s="63"/>
      <c r="BJ61" s="63"/>
      <c r="BK61" s="64"/>
      <c r="BL61" s="63"/>
      <c r="BM61" s="63"/>
      <c r="BN61" s="63"/>
      <c r="BO61" s="63"/>
      <c r="BP61" s="63"/>
      <c r="BQ61" s="63"/>
      <c r="BR61" s="63"/>
      <c r="BS61" s="63"/>
      <c r="BT61" s="64"/>
      <c r="BU61" s="63"/>
      <c r="BV61" s="63"/>
      <c r="BW61" s="63"/>
      <c r="BX61" s="63"/>
      <c r="BY61" s="63"/>
      <c r="BZ61" s="63"/>
      <c r="CA61" s="63"/>
      <c r="CB61" s="63"/>
      <c r="CC61" s="64"/>
      <c r="CD61" s="63"/>
      <c r="CE61" s="63"/>
      <c r="CF61" s="63"/>
      <c r="CG61" s="63"/>
      <c r="CH61" s="63"/>
      <c r="CI61" s="63"/>
      <c r="CJ61" s="63"/>
      <c r="CK61" s="63"/>
      <c r="CL61" s="64"/>
      <c r="CM61" s="63"/>
      <c r="CN61" s="63"/>
      <c r="CO61" s="63"/>
      <c r="CP61" s="63"/>
      <c r="CQ61" s="63"/>
      <c r="CR61" s="63"/>
      <c r="CS61" s="63"/>
      <c r="CT61" s="63"/>
      <c r="CU61" s="64"/>
      <c r="CV61" s="63"/>
      <c r="CW61" s="63"/>
      <c r="CX61" s="63"/>
      <c r="CY61" s="63"/>
      <c r="CZ61" s="63"/>
      <c r="DA61" s="63"/>
      <c r="DB61" s="63"/>
      <c r="DC61" s="63"/>
      <c r="DD61" s="64"/>
    </row>
    <row r="62" spans="1:108" ht="33" customHeight="1" x14ac:dyDescent="0.3">
      <c r="A62" s="63"/>
      <c r="B62" s="63"/>
      <c r="C62" s="63"/>
      <c r="D62" s="63"/>
      <c r="E62" s="63"/>
      <c r="F62" s="63"/>
      <c r="G62" s="63"/>
      <c r="H62" s="63"/>
      <c r="I62" s="64"/>
      <c r="J62" s="63"/>
      <c r="K62" s="63"/>
      <c r="L62" s="63"/>
      <c r="M62" s="63"/>
      <c r="N62" s="63"/>
      <c r="O62" s="63"/>
      <c r="P62" s="63"/>
      <c r="Q62" s="63"/>
      <c r="R62" s="64"/>
      <c r="S62" s="63"/>
      <c r="T62" s="63"/>
      <c r="U62" s="63"/>
      <c r="V62" s="63"/>
      <c r="W62" s="63"/>
      <c r="X62" s="63"/>
      <c r="Y62" s="63"/>
      <c r="Z62" s="63"/>
      <c r="AA62" s="64"/>
      <c r="AB62" s="63"/>
      <c r="AC62" s="63"/>
      <c r="AD62" s="63"/>
      <c r="AE62" s="63"/>
      <c r="AF62" s="63"/>
      <c r="AG62" s="63"/>
      <c r="AH62" s="63"/>
      <c r="AI62" s="63"/>
      <c r="AJ62" s="64"/>
      <c r="AK62" s="63"/>
      <c r="AL62" s="63"/>
      <c r="AM62" s="63"/>
      <c r="AN62" s="63"/>
      <c r="AO62" s="63"/>
      <c r="AP62" s="63"/>
      <c r="AQ62" s="63"/>
      <c r="AR62" s="63"/>
      <c r="AS62" s="64"/>
      <c r="AT62" s="63"/>
      <c r="AU62" s="63"/>
      <c r="AV62" s="63"/>
      <c r="AW62" s="63"/>
      <c r="AX62" s="63"/>
      <c r="AY62" s="63"/>
      <c r="AZ62" s="63"/>
      <c r="BA62" s="63"/>
      <c r="BB62" s="64"/>
      <c r="BC62" s="63"/>
      <c r="BD62" s="63"/>
      <c r="BE62" s="63"/>
      <c r="BF62" s="63"/>
      <c r="BG62" s="63"/>
      <c r="BH62" s="63"/>
      <c r="BI62" s="63"/>
      <c r="BJ62" s="63"/>
      <c r="BK62" s="64"/>
      <c r="BL62" s="63"/>
      <c r="BM62" s="63"/>
      <c r="BN62" s="63"/>
      <c r="BO62" s="63"/>
      <c r="BP62" s="63"/>
      <c r="BQ62" s="63"/>
      <c r="BR62" s="63"/>
      <c r="BS62" s="63"/>
      <c r="BT62" s="64"/>
      <c r="BU62" s="63"/>
      <c r="BV62" s="63"/>
      <c r="BW62" s="63"/>
      <c r="BX62" s="63"/>
      <c r="BY62" s="63"/>
      <c r="BZ62" s="63"/>
      <c r="CA62" s="63"/>
      <c r="CB62" s="63"/>
      <c r="CC62" s="64"/>
      <c r="CD62" s="63"/>
      <c r="CE62" s="63"/>
      <c r="CF62" s="63"/>
      <c r="CG62" s="63"/>
      <c r="CH62" s="63"/>
      <c r="CI62" s="63"/>
      <c r="CJ62" s="63"/>
      <c r="CK62" s="63"/>
      <c r="CL62" s="64"/>
      <c r="CM62" s="63"/>
      <c r="CN62" s="63"/>
      <c r="CO62" s="63"/>
      <c r="CP62" s="63"/>
      <c r="CQ62" s="63"/>
      <c r="CR62" s="63"/>
      <c r="CS62" s="63"/>
      <c r="CT62" s="63"/>
      <c r="CU62" s="64"/>
      <c r="CV62" s="63"/>
      <c r="CW62" s="63"/>
      <c r="CX62" s="63"/>
      <c r="CY62" s="63"/>
      <c r="CZ62" s="63"/>
      <c r="DA62" s="63"/>
      <c r="DB62" s="63"/>
      <c r="DC62" s="63"/>
      <c r="DD62" s="64"/>
    </row>
    <row r="63" spans="1:108" ht="33" customHeight="1" x14ac:dyDescent="0.3">
      <c r="A63" s="63"/>
      <c r="B63" s="63"/>
      <c r="C63" s="63"/>
      <c r="D63" s="63"/>
      <c r="E63" s="63"/>
      <c r="F63" s="63"/>
      <c r="G63" s="63"/>
      <c r="H63" s="63"/>
      <c r="I63" s="64"/>
      <c r="J63" s="63"/>
      <c r="K63" s="63"/>
      <c r="L63" s="63"/>
      <c r="M63" s="63"/>
      <c r="N63" s="63"/>
      <c r="O63" s="63"/>
      <c r="P63" s="63"/>
      <c r="Q63" s="63"/>
      <c r="R63" s="64"/>
      <c r="S63" s="63"/>
      <c r="T63" s="63"/>
      <c r="U63" s="63"/>
      <c r="V63" s="63"/>
      <c r="W63" s="63"/>
      <c r="X63" s="63"/>
      <c r="Y63" s="63"/>
      <c r="Z63" s="63"/>
      <c r="AA63" s="64"/>
      <c r="AB63" s="63"/>
      <c r="AC63" s="63"/>
      <c r="AD63" s="63"/>
      <c r="AE63" s="63"/>
      <c r="AF63" s="63"/>
      <c r="AG63" s="63"/>
      <c r="AH63" s="63"/>
      <c r="AI63" s="63"/>
      <c r="AJ63" s="64"/>
      <c r="AK63" s="63"/>
      <c r="AL63" s="63"/>
      <c r="AM63" s="63"/>
      <c r="AN63" s="63"/>
      <c r="AO63" s="63"/>
      <c r="AP63" s="63"/>
      <c r="AQ63" s="63"/>
      <c r="AR63" s="63"/>
      <c r="AS63" s="64"/>
      <c r="AT63" s="63"/>
      <c r="AU63" s="63"/>
      <c r="AV63" s="63"/>
      <c r="AW63" s="63"/>
      <c r="AX63" s="63"/>
      <c r="AY63" s="63"/>
      <c r="AZ63" s="63"/>
      <c r="BA63" s="63"/>
      <c r="BB63" s="64"/>
      <c r="BC63" s="63"/>
      <c r="BD63" s="63"/>
      <c r="BE63" s="63"/>
      <c r="BF63" s="63"/>
      <c r="BG63" s="63"/>
      <c r="BH63" s="63"/>
      <c r="BI63" s="63"/>
      <c r="BJ63" s="63"/>
      <c r="BK63" s="64"/>
      <c r="BL63" s="63"/>
      <c r="BM63" s="63"/>
      <c r="BN63" s="63"/>
      <c r="BO63" s="63"/>
      <c r="BP63" s="63"/>
      <c r="BQ63" s="63"/>
      <c r="BR63" s="63"/>
      <c r="BS63" s="63"/>
      <c r="BT63" s="64"/>
      <c r="BU63" s="63"/>
      <c r="BV63" s="63"/>
      <c r="BW63" s="63"/>
      <c r="BX63" s="63"/>
      <c r="BY63" s="63"/>
      <c r="BZ63" s="63"/>
      <c r="CA63" s="63"/>
      <c r="CB63" s="63"/>
      <c r="CC63" s="64"/>
      <c r="CD63" s="63"/>
      <c r="CE63" s="63"/>
      <c r="CF63" s="63"/>
      <c r="CG63" s="63"/>
      <c r="CH63" s="63"/>
      <c r="CI63" s="63"/>
      <c r="CJ63" s="63"/>
      <c r="CK63" s="63"/>
      <c r="CL63" s="64"/>
      <c r="CM63" s="63"/>
      <c r="CN63" s="63"/>
      <c r="CO63" s="63"/>
      <c r="CP63" s="63"/>
      <c r="CQ63" s="63"/>
      <c r="CR63" s="63"/>
      <c r="CS63" s="63"/>
      <c r="CT63" s="63"/>
      <c r="CU63" s="64"/>
      <c r="CV63" s="63"/>
      <c r="CW63" s="63"/>
      <c r="CX63" s="63"/>
      <c r="CY63" s="63"/>
      <c r="CZ63" s="63"/>
      <c r="DA63" s="63"/>
      <c r="DB63" s="63"/>
      <c r="DC63" s="63"/>
      <c r="DD63" s="64"/>
    </row>
    <row r="64" spans="1:108" ht="33" customHeight="1" x14ac:dyDescent="0.3">
      <c r="A64" s="63"/>
      <c r="B64" s="63"/>
      <c r="C64" s="63"/>
      <c r="D64" s="63"/>
      <c r="E64" s="63"/>
      <c r="F64" s="63"/>
      <c r="G64" s="63"/>
      <c r="H64" s="63"/>
      <c r="I64" s="64"/>
      <c r="J64" s="63"/>
      <c r="K64" s="63"/>
      <c r="L64" s="63"/>
      <c r="M64" s="63"/>
      <c r="N64" s="63"/>
      <c r="O64" s="63"/>
      <c r="P64" s="63"/>
      <c r="Q64" s="63"/>
      <c r="R64" s="64"/>
      <c r="S64" s="63"/>
      <c r="T64" s="63"/>
      <c r="U64" s="63"/>
      <c r="V64" s="63"/>
      <c r="W64" s="63"/>
      <c r="X64" s="63"/>
      <c r="Y64" s="63"/>
      <c r="Z64" s="63"/>
      <c r="AA64" s="64"/>
      <c r="AB64" s="63"/>
      <c r="AC64" s="63"/>
      <c r="AD64" s="63"/>
      <c r="AE64" s="63"/>
      <c r="AF64" s="63"/>
      <c r="AG64" s="63"/>
      <c r="AH64" s="63"/>
      <c r="AI64" s="63"/>
      <c r="AJ64" s="64"/>
      <c r="AK64" s="63"/>
      <c r="AL64" s="63"/>
      <c r="AM64" s="63"/>
      <c r="AN64" s="63"/>
      <c r="AO64" s="63"/>
      <c r="AP64" s="63"/>
      <c r="AQ64" s="63"/>
      <c r="AR64" s="63"/>
      <c r="AS64" s="64"/>
      <c r="AT64" s="63"/>
      <c r="AU64" s="63"/>
      <c r="AV64" s="63"/>
      <c r="AW64" s="63"/>
      <c r="AX64" s="63"/>
      <c r="AY64" s="63"/>
      <c r="AZ64" s="63"/>
      <c r="BA64" s="63"/>
      <c r="BB64" s="64"/>
      <c r="BC64" s="63"/>
      <c r="BD64" s="63"/>
      <c r="BE64" s="63"/>
      <c r="BF64" s="63"/>
      <c r="BG64" s="63"/>
      <c r="BH64" s="63"/>
      <c r="BI64" s="63"/>
      <c r="BJ64" s="63"/>
      <c r="BK64" s="64"/>
      <c r="BL64" s="63"/>
      <c r="BM64" s="63"/>
      <c r="BN64" s="63"/>
      <c r="BO64" s="63"/>
      <c r="BP64" s="63"/>
      <c r="BQ64" s="63"/>
      <c r="BR64" s="63"/>
      <c r="BS64" s="63"/>
      <c r="BT64" s="64"/>
      <c r="BU64" s="63"/>
      <c r="BV64" s="63"/>
      <c r="BW64" s="63"/>
      <c r="BX64" s="63"/>
      <c r="BY64" s="63"/>
      <c r="BZ64" s="63"/>
      <c r="CA64" s="63"/>
      <c r="CB64" s="63"/>
      <c r="CC64" s="64"/>
      <c r="CD64" s="63"/>
      <c r="CE64" s="63"/>
      <c r="CF64" s="63"/>
      <c r="CG64" s="63"/>
      <c r="CH64" s="63"/>
      <c r="CI64" s="63"/>
      <c r="CJ64" s="63"/>
      <c r="CK64" s="63"/>
      <c r="CL64" s="64"/>
      <c r="CM64" s="63"/>
      <c r="CN64" s="63"/>
      <c r="CO64" s="63"/>
      <c r="CP64" s="63"/>
      <c r="CQ64" s="63"/>
      <c r="CR64" s="63"/>
      <c r="CS64" s="63"/>
      <c r="CT64" s="63"/>
      <c r="CU64" s="64"/>
      <c r="CV64" s="63"/>
      <c r="CW64" s="63"/>
      <c r="CX64" s="63"/>
      <c r="CY64" s="63"/>
      <c r="CZ64" s="63"/>
      <c r="DA64" s="63"/>
      <c r="DB64" s="63"/>
      <c r="DC64" s="63"/>
      <c r="DD64" s="64"/>
    </row>
    <row r="65" spans="1:108" ht="33" customHeight="1" x14ac:dyDescent="0.3">
      <c r="A65" s="63"/>
      <c r="B65" s="63"/>
      <c r="C65" s="63"/>
      <c r="D65" s="63"/>
      <c r="E65" s="63"/>
      <c r="F65" s="63"/>
      <c r="G65" s="63"/>
      <c r="H65" s="63"/>
      <c r="I65" s="64"/>
      <c r="J65" s="63"/>
      <c r="K65" s="63"/>
      <c r="L65" s="63"/>
      <c r="M65" s="63"/>
      <c r="N65" s="63"/>
      <c r="O65" s="63"/>
      <c r="P65" s="63"/>
      <c r="Q65" s="63"/>
      <c r="R65" s="64"/>
      <c r="S65" s="63"/>
      <c r="T65" s="63"/>
      <c r="U65" s="63"/>
      <c r="V65" s="63"/>
      <c r="W65" s="63"/>
      <c r="X65" s="63"/>
      <c r="Y65" s="63"/>
      <c r="Z65" s="63"/>
      <c r="AA65" s="64"/>
      <c r="AB65" s="63"/>
      <c r="AC65" s="63"/>
      <c r="AD65" s="63"/>
      <c r="AE65" s="63"/>
      <c r="AF65" s="63"/>
      <c r="AG65" s="63"/>
      <c r="AH65" s="63"/>
      <c r="AI65" s="63"/>
      <c r="AJ65" s="64"/>
      <c r="AK65" s="63"/>
      <c r="AL65" s="63"/>
      <c r="AM65" s="63"/>
      <c r="AN65" s="63"/>
      <c r="AO65" s="63"/>
      <c r="AP65" s="63"/>
      <c r="AQ65" s="63"/>
      <c r="AR65" s="63"/>
      <c r="AS65" s="64"/>
      <c r="AT65" s="63"/>
      <c r="AU65" s="63"/>
      <c r="AV65" s="63"/>
      <c r="AW65" s="63"/>
      <c r="AX65" s="63"/>
      <c r="AY65" s="63"/>
      <c r="AZ65" s="63"/>
      <c r="BA65" s="63"/>
      <c r="BB65" s="64"/>
      <c r="BC65" s="63"/>
      <c r="BD65" s="63"/>
      <c r="BE65" s="63"/>
      <c r="BF65" s="63"/>
      <c r="BG65" s="63"/>
      <c r="BH65" s="63"/>
      <c r="BI65" s="63"/>
      <c r="BJ65" s="63"/>
      <c r="BK65" s="64"/>
      <c r="BL65" s="63"/>
      <c r="BM65" s="63"/>
      <c r="BN65" s="63"/>
      <c r="BO65" s="63"/>
      <c r="BP65" s="63"/>
      <c r="BQ65" s="63"/>
      <c r="BR65" s="63"/>
      <c r="BS65" s="63"/>
      <c r="BT65" s="64"/>
      <c r="BU65" s="63"/>
      <c r="BV65" s="63"/>
      <c r="BW65" s="63"/>
      <c r="BX65" s="63"/>
      <c r="BY65" s="63"/>
      <c r="BZ65" s="63"/>
      <c r="CA65" s="63"/>
      <c r="CB65" s="63"/>
      <c r="CC65" s="64"/>
      <c r="CD65" s="63"/>
      <c r="CE65" s="63"/>
      <c r="CF65" s="63"/>
      <c r="CG65" s="63"/>
      <c r="CH65" s="63"/>
      <c r="CI65" s="63"/>
      <c r="CJ65" s="63"/>
      <c r="CK65" s="63"/>
      <c r="CL65" s="64"/>
      <c r="CM65" s="63"/>
      <c r="CN65" s="63"/>
      <c r="CO65" s="63"/>
      <c r="CP65" s="63"/>
      <c r="CQ65" s="63"/>
      <c r="CR65" s="63"/>
      <c r="CS65" s="63"/>
      <c r="CT65" s="63"/>
      <c r="CU65" s="64"/>
      <c r="CV65" s="63"/>
      <c r="CW65" s="63"/>
      <c r="CX65" s="63"/>
      <c r="CY65" s="63"/>
      <c r="CZ65" s="63"/>
      <c r="DA65" s="63"/>
      <c r="DB65" s="63"/>
      <c r="DC65" s="63"/>
      <c r="DD65" s="64"/>
    </row>
    <row r="66" spans="1:108" ht="33" customHeight="1" x14ac:dyDescent="0.3">
      <c r="A66" s="63"/>
      <c r="B66" s="63"/>
      <c r="C66" s="63"/>
      <c r="D66" s="63"/>
      <c r="E66" s="63"/>
      <c r="F66" s="63"/>
      <c r="G66" s="63"/>
      <c r="H66" s="63"/>
      <c r="I66" s="64"/>
      <c r="J66" s="63"/>
      <c r="K66" s="63"/>
      <c r="L66" s="63"/>
      <c r="M66" s="63"/>
      <c r="N66" s="63"/>
      <c r="O66" s="63"/>
      <c r="P66" s="63"/>
      <c r="Q66" s="63"/>
      <c r="R66" s="64"/>
      <c r="S66" s="63"/>
      <c r="T66" s="63"/>
      <c r="U66" s="63"/>
      <c r="V66" s="63"/>
      <c r="W66" s="63"/>
      <c r="X66" s="63"/>
      <c r="Y66" s="63"/>
      <c r="Z66" s="63"/>
      <c r="AA66" s="64"/>
      <c r="AB66" s="63"/>
      <c r="AC66" s="63"/>
      <c r="AD66" s="63"/>
      <c r="AE66" s="63"/>
      <c r="AF66" s="63"/>
      <c r="AG66" s="63"/>
      <c r="AH66" s="63"/>
      <c r="AI66" s="63"/>
      <c r="AJ66" s="64"/>
      <c r="AK66" s="63"/>
      <c r="AL66" s="63"/>
      <c r="AM66" s="63"/>
      <c r="AN66" s="63"/>
      <c r="AO66" s="63"/>
      <c r="AP66" s="63"/>
      <c r="AQ66" s="63"/>
      <c r="AR66" s="63"/>
      <c r="AS66" s="64"/>
      <c r="AT66" s="63"/>
      <c r="AU66" s="63"/>
      <c r="AV66" s="63"/>
      <c r="AW66" s="63"/>
      <c r="AX66" s="63"/>
      <c r="AY66" s="63"/>
      <c r="AZ66" s="63"/>
      <c r="BA66" s="63"/>
      <c r="BB66" s="64"/>
      <c r="BC66" s="63"/>
      <c r="BD66" s="63"/>
      <c r="BE66" s="63"/>
      <c r="BF66" s="63"/>
      <c r="BG66" s="63"/>
      <c r="BH66" s="63"/>
      <c r="BI66" s="63"/>
      <c r="BJ66" s="63"/>
      <c r="BK66" s="64"/>
      <c r="BL66" s="63"/>
      <c r="BM66" s="63"/>
      <c r="BN66" s="63"/>
      <c r="BO66" s="63"/>
      <c r="BP66" s="63"/>
      <c r="BQ66" s="63"/>
      <c r="BR66" s="63"/>
      <c r="BS66" s="63"/>
      <c r="BT66" s="64"/>
      <c r="BU66" s="63"/>
      <c r="BV66" s="63"/>
      <c r="BW66" s="63"/>
      <c r="BX66" s="63"/>
      <c r="BY66" s="63"/>
      <c r="BZ66" s="63"/>
      <c r="CA66" s="63"/>
      <c r="CB66" s="63"/>
      <c r="CC66" s="64"/>
      <c r="CD66" s="63"/>
      <c r="CE66" s="63"/>
      <c r="CF66" s="63"/>
      <c r="CG66" s="63"/>
      <c r="CH66" s="63"/>
      <c r="CI66" s="63"/>
      <c r="CJ66" s="63"/>
      <c r="CK66" s="63"/>
      <c r="CL66" s="64"/>
      <c r="CM66" s="63"/>
      <c r="CN66" s="63"/>
      <c r="CO66" s="63"/>
      <c r="CP66" s="63"/>
      <c r="CQ66" s="63"/>
      <c r="CR66" s="63"/>
      <c r="CS66" s="63"/>
      <c r="CT66" s="63"/>
      <c r="CU66" s="64"/>
      <c r="CV66" s="63"/>
      <c r="CW66" s="63"/>
      <c r="CX66" s="63"/>
      <c r="CY66" s="63"/>
      <c r="CZ66" s="63"/>
      <c r="DA66" s="63"/>
      <c r="DB66" s="63"/>
      <c r="DC66" s="63"/>
      <c r="DD66" s="64"/>
    </row>
    <row r="67" spans="1:108" ht="33" customHeight="1" x14ac:dyDescent="0.3">
      <c r="A67" s="63"/>
      <c r="B67" s="63"/>
      <c r="C67" s="63"/>
      <c r="D67" s="63"/>
      <c r="E67" s="63"/>
      <c r="F67" s="63"/>
      <c r="G67" s="63"/>
      <c r="H67" s="63"/>
      <c r="I67" s="64"/>
      <c r="J67" s="63"/>
      <c r="K67" s="63"/>
      <c r="L67" s="63"/>
      <c r="M67" s="63"/>
      <c r="N67" s="63"/>
      <c r="O67" s="63"/>
      <c r="P67" s="63"/>
      <c r="Q67" s="63"/>
      <c r="R67" s="64"/>
      <c r="S67" s="63"/>
      <c r="T67" s="63"/>
      <c r="U67" s="63"/>
      <c r="V67" s="63"/>
      <c r="W67" s="63"/>
      <c r="X67" s="63"/>
      <c r="Y67" s="63"/>
      <c r="Z67" s="63"/>
      <c r="AA67" s="64"/>
      <c r="AB67" s="63"/>
      <c r="AC67" s="63"/>
      <c r="AD67" s="63"/>
      <c r="AE67" s="63"/>
      <c r="AF67" s="63"/>
      <c r="AG67" s="63"/>
      <c r="AH67" s="63"/>
      <c r="AI67" s="63"/>
      <c r="AJ67" s="64"/>
      <c r="AK67" s="63"/>
      <c r="AL67" s="63"/>
      <c r="AM67" s="63"/>
      <c r="AN67" s="63"/>
      <c r="AO67" s="63"/>
      <c r="AP67" s="63"/>
      <c r="AQ67" s="63"/>
      <c r="AR67" s="63"/>
      <c r="AS67" s="64"/>
      <c r="AT67" s="63"/>
      <c r="AU67" s="63"/>
      <c r="AV67" s="63"/>
      <c r="AW67" s="63"/>
      <c r="AX67" s="63"/>
      <c r="AY67" s="63"/>
      <c r="AZ67" s="63"/>
      <c r="BA67" s="63"/>
      <c r="BB67" s="64"/>
      <c r="BC67" s="63"/>
      <c r="BD67" s="63"/>
      <c r="BE67" s="63"/>
      <c r="BF67" s="63"/>
      <c r="BG67" s="63"/>
      <c r="BH67" s="63"/>
      <c r="BI67" s="63"/>
      <c r="BJ67" s="63"/>
      <c r="BK67" s="64"/>
      <c r="BL67" s="63"/>
      <c r="BM67" s="63"/>
      <c r="BN67" s="63"/>
      <c r="BO67" s="63"/>
      <c r="BP67" s="63"/>
      <c r="BQ67" s="63"/>
      <c r="BR67" s="63"/>
      <c r="BS67" s="63"/>
      <c r="BT67" s="64"/>
      <c r="BU67" s="63"/>
      <c r="BV67" s="63"/>
      <c r="BW67" s="63"/>
      <c r="BX67" s="63"/>
      <c r="BY67" s="63"/>
      <c r="BZ67" s="63"/>
      <c r="CA67" s="63"/>
      <c r="CB67" s="63"/>
      <c r="CC67" s="64"/>
      <c r="CD67" s="63"/>
      <c r="CE67" s="63"/>
      <c r="CF67" s="63"/>
      <c r="CG67" s="63"/>
      <c r="CH67" s="63"/>
      <c r="CI67" s="63"/>
      <c r="CJ67" s="63"/>
      <c r="CK67" s="63"/>
      <c r="CL67" s="64"/>
      <c r="CM67" s="63"/>
      <c r="CN67" s="63"/>
      <c r="CO67" s="63"/>
      <c r="CP67" s="63"/>
      <c r="CQ67" s="63"/>
      <c r="CR67" s="63"/>
      <c r="CS67" s="63"/>
      <c r="CT67" s="63"/>
      <c r="CU67" s="64"/>
      <c r="CV67" s="63"/>
      <c r="CW67" s="63"/>
      <c r="CX67" s="63"/>
      <c r="CY67" s="63"/>
      <c r="CZ67" s="63"/>
      <c r="DA67" s="63"/>
      <c r="DB67" s="63"/>
      <c r="DC67" s="63"/>
      <c r="DD67" s="64"/>
    </row>
    <row r="68" spans="1:108" ht="33" customHeight="1" x14ac:dyDescent="0.3">
      <c r="A68" s="63"/>
      <c r="B68" s="63"/>
      <c r="C68" s="63"/>
      <c r="D68" s="63"/>
      <c r="E68" s="63"/>
      <c r="F68" s="63"/>
      <c r="G68" s="63"/>
      <c r="H68" s="63"/>
      <c r="I68" s="64"/>
      <c r="J68" s="63"/>
      <c r="K68" s="63"/>
      <c r="L68" s="63"/>
      <c r="M68" s="63"/>
      <c r="N68" s="63"/>
      <c r="O68" s="63"/>
      <c r="P68" s="63"/>
      <c r="Q68" s="63"/>
      <c r="R68" s="64"/>
      <c r="S68" s="63"/>
      <c r="T68" s="63"/>
      <c r="U68" s="63"/>
      <c r="V68" s="63"/>
      <c r="W68" s="63"/>
      <c r="X68" s="63"/>
      <c r="Y68" s="63"/>
      <c r="Z68" s="63"/>
      <c r="AA68" s="64"/>
      <c r="AB68" s="63"/>
      <c r="AC68" s="63"/>
      <c r="AD68" s="63"/>
      <c r="AE68" s="63"/>
      <c r="AF68" s="63"/>
      <c r="AG68" s="63"/>
      <c r="AH68" s="63"/>
      <c r="AI68" s="63"/>
      <c r="AJ68" s="64"/>
      <c r="AK68" s="63"/>
      <c r="AL68" s="63"/>
      <c r="AM68" s="63"/>
      <c r="AN68" s="63"/>
      <c r="AO68" s="63"/>
      <c r="AP68" s="63"/>
      <c r="AQ68" s="63"/>
      <c r="AR68" s="63"/>
      <c r="AS68" s="64"/>
      <c r="AT68" s="63"/>
      <c r="AU68" s="63"/>
      <c r="AV68" s="63"/>
      <c r="AW68" s="63"/>
      <c r="AX68" s="63"/>
      <c r="AY68" s="63"/>
      <c r="AZ68" s="63"/>
      <c r="BA68" s="63"/>
      <c r="BB68" s="64"/>
      <c r="BC68" s="63"/>
      <c r="BD68" s="63"/>
      <c r="BE68" s="63"/>
      <c r="BF68" s="63"/>
      <c r="BG68" s="63"/>
      <c r="BH68" s="63"/>
      <c r="BI68" s="63"/>
      <c r="BJ68" s="63"/>
      <c r="BK68" s="64"/>
      <c r="BL68" s="63"/>
      <c r="BM68" s="63"/>
      <c r="BN68" s="63"/>
      <c r="BO68" s="63"/>
      <c r="BP68" s="63"/>
      <c r="BQ68" s="63"/>
      <c r="BR68" s="63"/>
      <c r="BS68" s="63"/>
      <c r="BT68" s="64"/>
      <c r="BU68" s="63"/>
      <c r="BV68" s="63"/>
      <c r="BW68" s="63"/>
      <c r="BX68" s="63"/>
      <c r="BY68" s="63"/>
      <c r="BZ68" s="63"/>
      <c r="CA68" s="63"/>
      <c r="CB68" s="63"/>
      <c r="CC68" s="64"/>
      <c r="CD68" s="63"/>
      <c r="CE68" s="63"/>
      <c r="CF68" s="63"/>
      <c r="CG68" s="63"/>
      <c r="CH68" s="63"/>
      <c r="CI68" s="63"/>
      <c r="CJ68" s="63"/>
      <c r="CK68" s="63"/>
      <c r="CL68" s="64"/>
      <c r="CM68" s="63"/>
      <c r="CN68" s="63"/>
      <c r="CO68" s="63"/>
      <c r="CP68" s="63"/>
      <c r="CQ68" s="63"/>
      <c r="CR68" s="63"/>
      <c r="CS68" s="63"/>
      <c r="CT68" s="63"/>
      <c r="CU68" s="64"/>
      <c r="CV68" s="63"/>
      <c r="CW68" s="63"/>
      <c r="CX68" s="63"/>
      <c r="CY68" s="63"/>
      <c r="CZ68" s="63"/>
      <c r="DA68" s="63"/>
      <c r="DB68" s="63"/>
      <c r="DC68" s="63"/>
      <c r="DD68" s="64"/>
    </row>
    <row r="69" spans="1:108" ht="33" customHeight="1" x14ac:dyDescent="0.3">
      <c r="A69" s="63"/>
      <c r="B69" s="63"/>
      <c r="C69" s="63"/>
      <c r="D69" s="63"/>
      <c r="E69" s="63"/>
      <c r="F69" s="63"/>
      <c r="G69" s="63"/>
      <c r="H69" s="63"/>
      <c r="I69" s="64"/>
      <c r="J69" s="63"/>
      <c r="K69" s="63"/>
      <c r="L69" s="63"/>
      <c r="M69" s="63"/>
      <c r="N69" s="63"/>
      <c r="O69" s="63"/>
      <c r="P69" s="63"/>
      <c r="Q69" s="63"/>
      <c r="R69" s="64"/>
      <c r="S69" s="63"/>
      <c r="T69" s="63"/>
      <c r="U69" s="63"/>
      <c r="V69" s="63"/>
      <c r="W69" s="63"/>
      <c r="X69" s="63"/>
      <c r="Y69" s="63"/>
      <c r="Z69" s="63"/>
      <c r="AA69" s="64"/>
      <c r="AB69" s="63"/>
      <c r="AC69" s="63"/>
      <c r="AD69" s="63"/>
      <c r="AE69" s="63"/>
      <c r="AF69" s="63"/>
      <c r="AG69" s="63"/>
      <c r="AH69" s="63"/>
      <c r="AI69" s="63"/>
      <c r="AJ69" s="64"/>
      <c r="AK69" s="63"/>
      <c r="AL69" s="63"/>
      <c r="AM69" s="63"/>
      <c r="AN69" s="63"/>
      <c r="AO69" s="63"/>
      <c r="AP69" s="63"/>
      <c r="AQ69" s="63"/>
      <c r="AR69" s="63"/>
      <c r="AS69" s="64"/>
      <c r="AT69" s="63"/>
      <c r="AU69" s="63"/>
      <c r="AV69" s="63"/>
      <c r="AW69" s="63"/>
      <c r="AX69" s="63"/>
      <c r="AY69" s="63"/>
      <c r="AZ69" s="63"/>
      <c r="BA69" s="63"/>
      <c r="BB69" s="64"/>
      <c r="BC69" s="63"/>
      <c r="BD69" s="63"/>
      <c r="BE69" s="63"/>
      <c r="BF69" s="63"/>
      <c r="BG69" s="63"/>
      <c r="BH69" s="63"/>
      <c r="BI69" s="63"/>
      <c r="BJ69" s="63"/>
      <c r="BK69" s="64"/>
      <c r="BL69" s="63"/>
      <c r="BM69" s="63"/>
      <c r="BN69" s="63"/>
      <c r="BO69" s="63"/>
      <c r="BP69" s="63"/>
      <c r="BQ69" s="63"/>
      <c r="BR69" s="63"/>
      <c r="BS69" s="63"/>
      <c r="BT69" s="64"/>
      <c r="BU69" s="63"/>
      <c r="BV69" s="63"/>
      <c r="BW69" s="63"/>
      <c r="BX69" s="63"/>
      <c r="BY69" s="63"/>
      <c r="BZ69" s="63"/>
      <c r="CA69" s="63"/>
      <c r="CB69" s="63"/>
      <c r="CC69" s="64"/>
      <c r="CD69" s="63"/>
      <c r="CE69" s="63"/>
      <c r="CF69" s="63"/>
      <c r="CG69" s="63"/>
      <c r="CH69" s="63"/>
      <c r="CI69" s="63"/>
      <c r="CJ69" s="63"/>
      <c r="CK69" s="63"/>
      <c r="CL69" s="64"/>
      <c r="CM69" s="63"/>
      <c r="CN69" s="63"/>
      <c r="CO69" s="63"/>
      <c r="CP69" s="63"/>
      <c r="CQ69" s="63"/>
      <c r="CR69" s="63"/>
      <c r="CS69" s="63"/>
      <c r="CT69" s="63"/>
      <c r="CU69" s="64"/>
      <c r="CV69" s="63"/>
      <c r="CW69" s="63"/>
      <c r="CX69" s="63"/>
      <c r="CY69" s="63"/>
      <c r="CZ69" s="63"/>
      <c r="DA69" s="63"/>
      <c r="DB69" s="63"/>
      <c r="DC69" s="63"/>
      <c r="DD69" s="64"/>
    </row>
    <row r="70" spans="1:108" ht="33" customHeight="1" x14ac:dyDescent="0.3">
      <c r="A70" s="63"/>
      <c r="B70" s="63"/>
      <c r="C70" s="63"/>
      <c r="D70" s="63"/>
      <c r="E70" s="63"/>
      <c r="F70" s="63"/>
      <c r="G70" s="63"/>
      <c r="H70" s="63"/>
      <c r="I70" s="64"/>
      <c r="J70" s="63"/>
      <c r="K70" s="63"/>
      <c r="L70" s="63"/>
      <c r="M70" s="63"/>
      <c r="N70" s="63"/>
      <c r="O70" s="63"/>
      <c r="P70" s="63"/>
      <c r="Q70" s="63"/>
      <c r="R70" s="64"/>
      <c r="S70" s="63"/>
      <c r="T70" s="63"/>
      <c r="U70" s="63"/>
      <c r="V70" s="63"/>
      <c r="W70" s="63"/>
      <c r="X70" s="63"/>
      <c r="Y70" s="63"/>
      <c r="Z70" s="63"/>
      <c r="AA70" s="64"/>
      <c r="AB70" s="63"/>
      <c r="AC70" s="63"/>
      <c r="AD70" s="63"/>
      <c r="AE70" s="63"/>
      <c r="AF70" s="63"/>
      <c r="AG70" s="63"/>
      <c r="AH70" s="63"/>
      <c r="AI70" s="63"/>
      <c r="AJ70" s="64"/>
      <c r="AK70" s="63"/>
      <c r="AL70" s="63"/>
      <c r="AM70" s="63"/>
      <c r="AN70" s="63"/>
      <c r="AO70" s="63"/>
      <c r="AP70" s="63"/>
      <c r="AQ70" s="63"/>
      <c r="AR70" s="63"/>
      <c r="AS70" s="64"/>
      <c r="AT70" s="63"/>
      <c r="AU70" s="63"/>
      <c r="AV70" s="63"/>
      <c r="AW70" s="63"/>
      <c r="AX70" s="63"/>
      <c r="AY70" s="63"/>
      <c r="AZ70" s="63"/>
      <c r="BA70" s="63"/>
      <c r="BB70" s="64"/>
      <c r="BC70" s="63"/>
      <c r="BD70" s="63"/>
      <c r="BE70" s="63"/>
      <c r="BF70" s="63"/>
      <c r="BG70" s="63"/>
      <c r="BH70" s="63"/>
      <c r="BI70" s="63"/>
      <c r="BJ70" s="63"/>
      <c r="BK70" s="64"/>
      <c r="BL70" s="63"/>
      <c r="BM70" s="63"/>
      <c r="BN70" s="63"/>
      <c r="BO70" s="63"/>
      <c r="BP70" s="63"/>
      <c r="BQ70" s="63"/>
      <c r="BR70" s="63"/>
      <c r="BS70" s="63"/>
      <c r="BT70" s="64"/>
      <c r="BU70" s="63"/>
      <c r="BV70" s="63"/>
      <c r="BW70" s="63"/>
      <c r="BX70" s="63"/>
      <c r="BY70" s="63"/>
      <c r="BZ70" s="63"/>
      <c r="CA70" s="63"/>
      <c r="CB70" s="63"/>
      <c r="CC70" s="64"/>
      <c r="CD70" s="63"/>
      <c r="CE70" s="63"/>
      <c r="CF70" s="63"/>
      <c r="CG70" s="63"/>
      <c r="CH70" s="63"/>
      <c r="CI70" s="63"/>
      <c r="CJ70" s="63"/>
      <c r="CK70" s="63"/>
      <c r="CL70" s="64"/>
      <c r="CM70" s="63"/>
      <c r="CN70" s="63"/>
      <c r="CO70" s="63"/>
      <c r="CP70" s="63"/>
      <c r="CQ70" s="63"/>
      <c r="CR70" s="63"/>
      <c r="CS70" s="63"/>
      <c r="CT70" s="63"/>
      <c r="CU70" s="64"/>
      <c r="CV70" s="63"/>
      <c r="CW70" s="63"/>
      <c r="CX70" s="63"/>
      <c r="CY70" s="63"/>
      <c r="CZ70" s="63"/>
      <c r="DA70" s="63"/>
      <c r="DB70" s="63"/>
      <c r="DC70" s="63"/>
      <c r="DD70" s="64"/>
    </row>
    <row r="71" spans="1:108" ht="33" customHeight="1" x14ac:dyDescent="0.3">
      <c r="A71" s="63"/>
      <c r="B71" s="63"/>
      <c r="C71" s="63"/>
      <c r="D71" s="63"/>
      <c r="E71" s="63"/>
      <c r="F71" s="63"/>
      <c r="G71" s="63"/>
      <c r="H71" s="63"/>
      <c r="I71" s="64"/>
      <c r="J71" s="63"/>
      <c r="K71" s="63"/>
      <c r="L71" s="63"/>
      <c r="M71" s="63"/>
      <c r="N71" s="63"/>
      <c r="O71" s="63"/>
      <c r="P71" s="63"/>
      <c r="Q71" s="63"/>
      <c r="R71" s="64"/>
      <c r="S71" s="63"/>
      <c r="T71" s="63"/>
      <c r="U71" s="63"/>
      <c r="V71" s="63"/>
      <c r="W71" s="63"/>
      <c r="X71" s="63"/>
      <c r="Y71" s="63"/>
      <c r="Z71" s="63"/>
      <c r="AA71" s="64"/>
      <c r="AB71" s="63"/>
      <c r="AC71" s="63"/>
      <c r="AD71" s="63"/>
      <c r="AE71" s="63"/>
      <c r="AF71" s="63"/>
      <c r="AG71" s="63"/>
      <c r="AH71" s="63"/>
      <c r="AI71" s="63"/>
      <c r="AJ71" s="64"/>
      <c r="AK71" s="63"/>
      <c r="AL71" s="63"/>
      <c r="AM71" s="63"/>
      <c r="AN71" s="63"/>
      <c r="AO71" s="63"/>
      <c r="AP71" s="63"/>
      <c r="AQ71" s="63"/>
      <c r="AR71" s="63"/>
      <c r="AS71" s="64"/>
      <c r="AT71" s="63"/>
      <c r="AU71" s="63"/>
      <c r="AV71" s="63"/>
      <c r="AW71" s="63"/>
      <c r="AX71" s="63"/>
      <c r="AY71" s="63"/>
      <c r="AZ71" s="63"/>
      <c r="BA71" s="63"/>
      <c r="BB71" s="64"/>
      <c r="BC71" s="63"/>
      <c r="BD71" s="63"/>
      <c r="BE71" s="63"/>
      <c r="BF71" s="63"/>
      <c r="BG71" s="63"/>
      <c r="BH71" s="63"/>
      <c r="BI71" s="63"/>
      <c r="BJ71" s="63"/>
      <c r="BK71" s="64"/>
      <c r="BL71" s="63"/>
      <c r="BM71" s="63"/>
      <c r="BN71" s="63"/>
      <c r="BO71" s="63"/>
      <c r="BP71" s="63"/>
      <c r="BQ71" s="63"/>
      <c r="BR71" s="63"/>
      <c r="BS71" s="63"/>
      <c r="BT71" s="64"/>
      <c r="BU71" s="63"/>
      <c r="BV71" s="63"/>
      <c r="BW71" s="63"/>
      <c r="BX71" s="63"/>
      <c r="BY71" s="63"/>
      <c r="BZ71" s="63"/>
      <c r="CA71" s="63"/>
      <c r="CB71" s="63"/>
      <c r="CC71" s="64"/>
      <c r="CD71" s="63"/>
      <c r="CE71" s="63"/>
      <c r="CF71" s="63"/>
      <c r="CG71" s="63"/>
      <c r="CH71" s="63"/>
      <c r="CI71" s="63"/>
      <c r="CJ71" s="63"/>
      <c r="CK71" s="63"/>
      <c r="CL71" s="64"/>
      <c r="CM71" s="63"/>
      <c r="CN71" s="63"/>
      <c r="CO71" s="63"/>
      <c r="CP71" s="63"/>
      <c r="CQ71" s="63"/>
      <c r="CR71" s="63"/>
      <c r="CS71" s="63"/>
      <c r="CT71" s="63"/>
      <c r="CU71" s="64"/>
      <c r="CV71" s="63"/>
      <c r="CW71" s="63"/>
      <c r="CX71" s="63"/>
      <c r="CY71" s="63"/>
      <c r="CZ71" s="63"/>
      <c r="DA71" s="63"/>
      <c r="DB71" s="63"/>
      <c r="DC71" s="63"/>
      <c r="DD71" s="64"/>
    </row>
    <row r="72" spans="1:108" ht="33" customHeight="1" x14ac:dyDescent="0.3">
      <c r="A72" s="63"/>
      <c r="B72" s="63"/>
      <c r="C72" s="63"/>
      <c r="D72" s="63"/>
      <c r="E72" s="63"/>
      <c r="F72" s="63"/>
      <c r="G72" s="63"/>
      <c r="H72" s="63"/>
      <c r="I72" s="64"/>
      <c r="J72" s="63"/>
      <c r="K72" s="63"/>
      <c r="L72" s="63"/>
      <c r="M72" s="63"/>
      <c r="N72" s="63"/>
      <c r="O72" s="63"/>
      <c r="P72" s="63"/>
      <c r="Q72" s="63"/>
      <c r="R72" s="64"/>
      <c r="S72" s="63"/>
      <c r="T72" s="63"/>
      <c r="U72" s="63"/>
      <c r="V72" s="63"/>
      <c r="W72" s="63"/>
      <c r="X72" s="63"/>
      <c r="Y72" s="63"/>
      <c r="Z72" s="63"/>
      <c r="AA72" s="64"/>
      <c r="AB72" s="63"/>
      <c r="AC72" s="63"/>
      <c r="AD72" s="63"/>
      <c r="AE72" s="63"/>
      <c r="AF72" s="63"/>
      <c r="AG72" s="63"/>
      <c r="AH72" s="63"/>
      <c r="AI72" s="63"/>
      <c r="AJ72" s="64"/>
      <c r="AK72" s="63"/>
      <c r="AL72" s="63"/>
      <c r="AM72" s="63"/>
      <c r="AN72" s="63"/>
      <c r="AO72" s="63"/>
      <c r="AP72" s="63"/>
      <c r="AQ72" s="63"/>
      <c r="AR72" s="63"/>
      <c r="AS72" s="64"/>
      <c r="AT72" s="63"/>
      <c r="AU72" s="63"/>
      <c r="AV72" s="63"/>
      <c r="AW72" s="63"/>
      <c r="AX72" s="63"/>
      <c r="AY72" s="63"/>
      <c r="AZ72" s="63"/>
      <c r="BA72" s="63"/>
      <c r="BB72" s="64"/>
      <c r="BC72" s="63"/>
      <c r="BD72" s="63"/>
      <c r="BE72" s="63"/>
      <c r="BF72" s="63"/>
      <c r="BG72" s="63"/>
      <c r="BH72" s="63"/>
      <c r="BI72" s="63"/>
      <c r="BJ72" s="63"/>
      <c r="BK72" s="64"/>
      <c r="BL72" s="63"/>
      <c r="BM72" s="63"/>
      <c r="BN72" s="63"/>
      <c r="BO72" s="63"/>
      <c r="BP72" s="63"/>
      <c r="BQ72" s="63"/>
      <c r="BR72" s="63"/>
      <c r="BS72" s="63"/>
      <c r="BT72" s="64"/>
      <c r="BU72" s="63"/>
      <c r="BV72" s="63"/>
      <c r="BW72" s="63"/>
      <c r="BX72" s="63"/>
      <c r="BY72" s="63"/>
      <c r="BZ72" s="63"/>
      <c r="CA72" s="63"/>
      <c r="CB72" s="63"/>
      <c r="CC72" s="64"/>
      <c r="CD72" s="63"/>
      <c r="CE72" s="63"/>
      <c r="CF72" s="63"/>
      <c r="CG72" s="63"/>
      <c r="CH72" s="63"/>
      <c r="CI72" s="63"/>
      <c r="CJ72" s="63"/>
      <c r="CK72" s="63"/>
      <c r="CL72" s="64"/>
      <c r="CM72" s="63"/>
      <c r="CN72" s="63"/>
      <c r="CO72" s="63"/>
      <c r="CP72" s="63"/>
      <c r="CQ72" s="63"/>
      <c r="CR72" s="63"/>
      <c r="CS72" s="63"/>
      <c r="CT72" s="63"/>
      <c r="CU72" s="64"/>
      <c r="CV72" s="63"/>
      <c r="CW72" s="63"/>
      <c r="CX72" s="63"/>
      <c r="CY72" s="63"/>
      <c r="CZ72" s="63"/>
      <c r="DA72" s="63"/>
      <c r="DB72" s="63"/>
      <c r="DC72" s="63"/>
      <c r="DD72" s="64"/>
    </row>
    <row r="73" spans="1:108" ht="33" customHeight="1" x14ac:dyDescent="0.3">
      <c r="A73" s="63"/>
      <c r="B73" s="63"/>
      <c r="C73" s="63"/>
      <c r="D73" s="63"/>
      <c r="E73" s="63"/>
      <c r="F73" s="63"/>
      <c r="G73" s="63"/>
      <c r="H73" s="63"/>
      <c r="I73" s="64"/>
      <c r="J73" s="63"/>
      <c r="K73" s="63"/>
      <c r="L73" s="63"/>
      <c r="M73" s="63"/>
      <c r="N73" s="63"/>
      <c r="O73" s="63"/>
      <c r="P73" s="63"/>
      <c r="Q73" s="63"/>
      <c r="R73" s="64"/>
      <c r="S73" s="63"/>
      <c r="T73" s="63"/>
      <c r="U73" s="63"/>
      <c r="V73" s="63"/>
      <c r="W73" s="63"/>
      <c r="X73" s="63"/>
      <c r="Y73" s="63"/>
      <c r="Z73" s="63"/>
      <c r="AA73" s="64"/>
      <c r="AB73" s="63"/>
      <c r="AC73" s="63"/>
      <c r="AD73" s="63"/>
      <c r="AE73" s="63"/>
      <c r="AF73" s="63"/>
      <c r="AG73" s="63"/>
      <c r="AH73" s="63"/>
      <c r="AI73" s="63"/>
      <c r="AJ73" s="64"/>
      <c r="AK73" s="63"/>
      <c r="AL73" s="63"/>
      <c r="AM73" s="63"/>
      <c r="AN73" s="63"/>
      <c r="AO73" s="63"/>
      <c r="AP73" s="63"/>
      <c r="AQ73" s="63"/>
      <c r="AR73" s="63"/>
      <c r="AS73" s="64"/>
      <c r="AT73" s="63"/>
      <c r="AU73" s="63"/>
      <c r="AV73" s="63"/>
      <c r="AW73" s="63"/>
      <c r="AX73" s="63"/>
      <c r="AY73" s="63"/>
      <c r="AZ73" s="63"/>
      <c r="BA73" s="63"/>
      <c r="BB73" s="64"/>
      <c r="BC73" s="63"/>
      <c r="BD73" s="63"/>
      <c r="BE73" s="63"/>
      <c r="BF73" s="63"/>
      <c r="BG73" s="63"/>
      <c r="BH73" s="63"/>
      <c r="BI73" s="63"/>
      <c r="BJ73" s="63"/>
      <c r="BK73" s="64"/>
      <c r="BL73" s="63"/>
      <c r="BM73" s="63"/>
      <c r="BN73" s="63"/>
      <c r="BO73" s="63"/>
      <c r="BP73" s="63"/>
      <c r="BQ73" s="63"/>
      <c r="BR73" s="63"/>
      <c r="BS73" s="63"/>
      <c r="BT73" s="64"/>
      <c r="BU73" s="63"/>
      <c r="BV73" s="63"/>
      <c r="BW73" s="63"/>
      <c r="BX73" s="63"/>
      <c r="BY73" s="63"/>
      <c r="BZ73" s="63"/>
      <c r="CA73" s="63"/>
      <c r="CB73" s="63"/>
      <c r="CC73" s="64"/>
      <c r="CD73" s="63"/>
      <c r="CE73" s="63"/>
      <c r="CF73" s="63"/>
      <c r="CG73" s="63"/>
      <c r="CH73" s="63"/>
      <c r="CI73" s="63"/>
      <c r="CJ73" s="63"/>
      <c r="CK73" s="63"/>
      <c r="CL73" s="64"/>
      <c r="CM73" s="63"/>
      <c r="CN73" s="63"/>
      <c r="CO73" s="63"/>
      <c r="CP73" s="63"/>
      <c r="CQ73" s="63"/>
      <c r="CR73" s="63"/>
      <c r="CS73" s="63"/>
      <c r="CT73" s="63"/>
      <c r="CU73" s="64"/>
      <c r="CV73" s="63"/>
      <c r="CW73" s="63"/>
      <c r="CX73" s="63"/>
      <c r="CY73" s="63"/>
      <c r="CZ73" s="63"/>
      <c r="DA73" s="63"/>
      <c r="DB73" s="63"/>
      <c r="DC73" s="63"/>
      <c r="DD73" s="64"/>
    </row>
    <row r="74" spans="1:108" ht="33" customHeight="1" x14ac:dyDescent="0.3">
      <c r="A74" s="63"/>
      <c r="B74" s="63"/>
      <c r="C74" s="63"/>
      <c r="D74" s="63"/>
      <c r="E74" s="63"/>
      <c r="F74" s="63"/>
      <c r="G74" s="63"/>
      <c r="H74" s="63"/>
      <c r="I74" s="64"/>
      <c r="J74" s="63"/>
      <c r="K74" s="63"/>
      <c r="L74" s="63"/>
      <c r="M74" s="63"/>
      <c r="N74" s="63"/>
      <c r="O74" s="63"/>
      <c r="P74" s="63"/>
      <c r="Q74" s="63"/>
      <c r="R74" s="64"/>
      <c r="S74" s="63"/>
      <c r="T74" s="63"/>
      <c r="U74" s="63"/>
      <c r="V74" s="63"/>
      <c r="W74" s="63"/>
      <c r="X74" s="63"/>
      <c r="Y74" s="63"/>
      <c r="Z74" s="63"/>
      <c r="AA74" s="64"/>
      <c r="AB74" s="63"/>
      <c r="AC74" s="63"/>
      <c r="AD74" s="63"/>
      <c r="AE74" s="63"/>
      <c r="AF74" s="63"/>
      <c r="AG74" s="63"/>
      <c r="AH74" s="63"/>
      <c r="AI74" s="63"/>
      <c r="AJ74" s="64"/>
      <c r="AK74" s="63"/>
      <c r="AL74" s="63"/>
      <c r="AM74" s="63"/>
      <c r="AN74" s="63"/>
      <c r="AO74" s="63"/>
      <c r="AP74" s="63"/>
      <c r="AQ74" s="63"/>
      <c r="AR74" s="63"/>
      <c r="AS74" s="64"/>
      <c r="AT74" s="63"/>
      <c r="AU74" s="63"/>
      <c r="AV74" s="63"/>
      <c r="AW74" s="63"/>
      <c r="AX74" s="63"/>
      <c r="AY74" s="63"/>
      <c r="AZ74" s="63"/>
      <c r="BA74" s="63"/>
      <c r="BB74" s="64"/>
      <c r="BC74" s="63"/>
      <c r="BD74" s="63"/>
      <c r="BE74" s="63"/>
      <c r="BF74" s="63"/>
      <c r="BG74" s="63"/>
      <c r="BH74" s="63"/>
      <c r="BI74" s="63"/>
      <c r="BJ74" s="63"/>
      <c r="BK74" s="64"/>
      <c r="BL74" s="63"/>
      <c r="BM74" s="63"/>
      <c r="BN74" s="63"/>
      <c r="BO74" s="63"/>
      <c r="BP74" s="63"/>
      <c r="BQ74" s="63"/>
      <c r="BR74" s="63"/>
      <c r="BS74" s="63"/>
      <c r="BT74" s="64"/>
      <c r="BU74" s="63"/>
      <c r="BV74" s="63"/>
      <c r="BW74" s="63"/>
      <c r="BX74" s="63"/>
      <c r="BY74" s="63"/>
      <c r="BZ74" s="63"/>
      <c r="CA74" s="63"/>
      <c r="CB74" s="63"/>
      <c r="CC74" s="64"/>
      <c r="CD74" s="63"/>
      <c r="CE74" s="63"/>
      <c r="CF74" s="63"/>
      <c r="CG74" s="63"/>
      <c r="CH74" s="63"/>
      <c r="CI74" s="63"/>
      <c r="CJ74" s="63"/>
      <c r="CK74" s="63"/>
      <c r="CL74" s="64"/>
      <c r="CM74" s="63"/>
      <c r="CN74" s="63"/>
      <c r="CO74" s="63"/>
      <c r="CP74" s="63"/>
      <c r="CQ74" s="63"/>
      <c r="CR74" s="63"/>
      <c r="CS74" s="63"/>
      <c r="CT74" s="63"/>
      <c r="CU74" s="64"/>
      <c r="CV74" s="63"/>
      <c r="CW74" s="63"/>
      <c r="CX74" s="63"/>
      <c r="CY74" s="63"/>
      <c r="CZ74" s="63"/>
      <c r="DA74" s="63"/>
      <c r="DB74" s="63"/>
      <c r="DC74" s="63"/>
      <c r="DD74" s="64"/>
    </row>
    <row r="75" spans="1:108" ht="33" customHeight="1" x14ac:dyDescent="0.3">
      <c r="A75" s="63"/>
      <c r="B75" s="63"/>
      <c r="C75" s="63"/>
      <c r="D75" s="63"/>
      <c r="E75" s="63"/>
      <c r="F75" s="63"/>
      <c r="G75" s="63"/>
      <c r="H75" s="63"/>
      <c r="I75" s="64"/>
      <c r="J75" s="63"/>
      <c r="K75" s="63"/>
      <c r="L75" s="63"/>
      <c r="M75" s="63"/>
      <c r="N75" s="63"/>
      <c r="O75" s="63"/>
      <c r="P75" s="63"/>
      <c r="Q75" s="63"/>
      <c r="R75" s="64"/>
      <c r="S75" s="63"/>
      <c r="T75" s="63"/>
      <c r="U75" s="63"/>
      <c r="V75" s="63"/>
      <c r="W75" s="63"/>
      <c r="X75" s="63"/>
      <c r="Y75" s="63"/>
      <c r="Z75" s="63"/>
      <c r="AA75" s="64"/>
      <c r="AB75" s="63"/>
      <c r="AC75" s="63"/>
      <c r="AD75" s="63"/>
      <c r="AE75" s="63"/>
      <c r="AF75" s="63"/>
      <c r="AG75" s="63"/>
      <c r="AH75" s="63"/>
      <c r="AI75" s="63"/>
      <c r="AJ75" s="64"/>
      <c r="AK75" s="63"/>
      <c r="AL75" s="63"/>
      <c r="AM75" s="63"/>
      <c r="AN75" s="63"/>
      <c r="AO75" s="63"/>
      <c r="AP75" s="63"/>
      <c r="AQ75" s="63"/>
      <c r="AR75" s="63"/>
      <c r="AS75" s="64"/>
      <c r="AT75" s="63"/>
      <c r="AU75" s="63"/>
      <c r="AV75" s="63"/>
      <c r="AW75" s="63"/>
      <c r="AX75" s="63"/>
      <c r="AY75" s="63"/>
      <c r="AZ75" s="63"/>
      <c r="BA75" s="63"/>
      <c r="BB75" s="64"/>
      <c r="BC75" s="63"/>
      <c r="BD75" s="63"/>
      <c r="BE75" s="63"/>
      <c r="BF75" s="63"/>
      <c r="BG75" s="63"/>
      <c r="BH75" s="63"/>
      <c r="BI75" s="63"/>
      <c r="BJ75" s="63"/>
      <c r="BK75" s="64"/>
      <c r="BL75" s="63"/>
      <c r="BM75" s="63"/>
      <c r="BN75" s="63"/>
      <c r="BO75" s="63"/>
      <c r="BP75" s="63"/>
      <c r="BQ75" s="63"/>
      <c r="BR75" s="63"/>
      <c r="BS75" s="63"/>
      <c r="BT75" s="64"/>
      <c r="BU75" s="63"/>
      <c r="BV75" s="63"/>
      <c r="BW75" s="63"/>
      <c r="BX75" s="63"/>
      <c r="BY75" s="63"/>
      <c r="BZ75" s="63"/>
      <c r="CA75" s="63"/>
      <c r="CB75" s="63"/>
      <c r="CC75" s="64"/>
      <c r="CD75" s="63"/>
      <c r="CE75" s="63"/>
      <c r="CF75" s="63"/>
      <c r="CG75" s="63"/>
      <c r="CH75" s="63"/>
      <c r="CI75" s="63"/>
      <c r="CJ75" s="63"/>
      <c r="CK75" s="63"/>
      <c r="CL75" s="64"/>
      <c r="CM75" s="63"/>
      <c r="CN75" s="63"/>
      <c r="CO75" s="63"/>
      <c r="CP75" s="63"/>
      <c r="CQ75" s="63"/>
      <c r="CR75" s="63"/>
      <c r="CS75" s="63"/>
      <c r="CT75" s="63"/>
      <c r="CU75" s="64"/>
      <c r="CV75" s="63"/>
      <c r="CW75" s="63"/>
      <c r="CX75" s="63"/>
      <c r="CY75" s="63"/>
      <c r="CZ75" s="63"/>
      <c r="DA75" s="63"/>
      <c r="DB75" s="63"/>
      <c r="DC75" s="63"/>
      <c r="DD75" s="64"/>
    </row>
    <row r="76" spans="1:108" ht="33" customHeight="1" x14ac:dyDescent="0.3">
      <c r="A76" s="63"/>
      <c r="B76" s="63"/>
      <c r="C76" s="63"/>
      <c r="D76" s="63"/>
      <c r="E76" s="63"/>
      <c r="F76" s="63"/>
      <c r="G76" s="63"/>
      <c r="H76" s="63"/>
      <c r="I76" s="64"/>
      <c r="J76" s="63"/>
      <c r="K76" s="63"/>
      <c r="L76" s="63"/>
      <c r="M76" s="63"/>
      <c r="N76" s="63"/>
      <c r="O76" s="63"/>
      <c r="P76" s="63"/>
      <c r="Q76" s="63"/>
      <c r="R76" s="64"/>
      <c r="S76" s="63"/>
      <c r="T76" s="63"/>
      <c r="U76" s="63"/>
      <c r="V76" s="63"/>
      <c r="W76" s="63"/>
      <c r="X76" s="63"/>
      <c r="Y76" s="63"/>
      <c r="Z76" s="63"/>
      <c r="AA76" s="64"/>
      <c r="AB76" s="63"/>
      <c r="AC76" s="63"/>
      <c r="AD76" s="63"/>
      <c r="AE76" s="63"/>
      <c r="AF76" s="63"/>
      <c r="AG76" s="63"/>
      <c r="AH76" s="63"/>
      <c r="AI76" s="63"/>
      <c r="AJ76" s="64"/>
      <c r="AK76" s="63"/>
      <c r="AL76" s="63"/>
      <c r="AM76" s="63"/>
      <c r="AN76" s="63"/>
      <c r="AO76" s="63"/>
      <c r="AP76" s="63"/>
      <c r="AQ76" s="63"/>
      <c r="AR76" s="63"/>
      <c r="AS76" s="64"/>
      <c r="AT76" s="63"/>
      <c r="AU76" s="63"/>
      <c r="AV76" s="63"/>
      <c r="AW76" s="63"/>
      <c r="AX76" s="63"/>
      <c r="AY76" s="63"/>
      <c r="AZ76" s="63"/>
      <c r="BA76" s="63"/>
      <c r="BB76" s="64"/>
      <c r="BC76" s="63"/>
      <c r="BD76" s="63"/>
      <c r="BE76" s="63"/>
      <c r="BF76" s="63"/>
      <c r="BG76" s="63"/>
      <c r="BH76" s="63"/>
      <c r="BI76" s="63"/>
      <c r="BJ76" s="63"/>
      <c r="BK76" s="64"/>
      <c r="BL76" s="63"/>
      <c r="BM76" s="63"/>
      <c r="BN76" s="63"/>
      <c r="BO76" s="63"/>
      <c r="BP76" s="63"/>
      <c r="BQ76" s="63"/>
      <c r="BR76" s="63"/>
      <c r="BS76" s="63"/>
      <c r="BT76" s="64"/>
      <c r="BU76" s="63"/>
      <c r="BV76" s="63"/>
      <c r="BW76" s="63"/>
      <c r="BX76" s="63"/>
      <c r="BY76" s="63"/>
      <c r="BZ76" s="63"/>
      <c r="CA76" s="63"/>
      <c r="CB76" s="63"/>
      <c r="CC76" s="64"/>
      <c r="CD76" s="63"/>
      <c r="CE76" s="63"/>
      <c r="CF76" s="63"/>
      <c r="CG76" s="63"/>
      <c r="CH76" s="63"/>
      <c r="CI76" s="63"/>
      <c r="CJ76" s="63"/>
      <c r="CK76" s="63"/>
      <c r="CL76" s="64"/>
      <c r="CM76" s="63"/>
      <c r="CN76" s="63"/>
      <c r="CO76" s="63"/>
      <c r="CP76" s="63"/>
      <c r="CQ76" s="63"/>
      <c r="CR76" s="63"/>
      <c r="CS76" s="63"/>
      <c r="CT76" s="63"/>
      <c r="CU76" s="64"/>
      <c r="CV76" s="63"/>
      <c r="CW76" s="63"/>
      <c r="CX76" s="63"/>
      <c r="CY76" s="63"/>
      <c r="CZ76" s="63"/>
      <c r="DA76" s="63"/>
      <c r="DB76" s="63"/>
      <c r="DC76" s="63"/>
      <c r="DD76" s="64"/>
    </row>
    <row r="77" spans="1:108" ht="33" customHeight="1" x14ac:dyDescent="0.3">
      <c r="A77" s="63"/>
      <c r="B77" s="63"/>
      <c r="C77" s="63"/>
      <c r="D77" s="63"/>
      <c r="E77" s="63"/>
      <c r="F77" s="63"/>
      <c r="G77" s="63"/>
      <c r="H77" s="63"/>
      <c r="I77" s="64"/>
      <c r="J77" s="63"/>
      <c r="K77" s="63"/>
      <c r="L77" s="63"/>
      <c r="M77" s="63"/>
      <c r="N77" s="63"/>
      <c r="O77" s="63"/>
      <c r="P77" s="63"/>
      <c r="Q77" s="63"/>
      <c r="R77" s="64"/>
      <c r="S77" s="63"/>
      <c r="T77" s="63"/>
      <c r="U77" s="63"/>
      <c r="V77" s="63"/>
      <c r="W77" s="63"/>
      <c r="X77" s="63"/>
      <c r="Y77" s="63"/>
      <c r="Z77" s="63"/>
      <c r="AA77" s="64"/>
      <c r="AB77" s="63"/>
      <c r="AC77" s="63"/>
      <c r="AD77" s="63"/>
      <c r="AE77" s="63"/>
      <c r="AF77" s="63"/>
      <c r="AG77" s="63"/>
      <c r="AH77" s="63"/>
      <c r="AI77" s="63"/>
      <c r="AJ77" s="64"/>
      <c r="AK77" s="63"/>
      <c r="AL77" s="63"/>
      <c r="AM77" s="63"/>
      <c r="AN77" s="63"/>
      <c r="AO77" s="63"/>
      <c r="AP77" s="63"/>
      <c r="AQ77" s="63"/>
      <c r="AR77" s="63"/>
      <c r="AS77" s="64"/>
      <c r="AT77" s="63"/>
      <c r="AU77" s="63"/>
      <c r="AV77" s="63"/>
      <c r="AW77" s="63"/>
      <c r="AX77" s="63"/>
      <c r="AY77" s="63"/>
      <c r="AZ77" s="63"/>
      <c r="BA77" s="63"/>
      <c r="BB77" s="64"/>
      <c r="BC77" s="63"/>
      <c r="BD77" s="63"/>
      <c r="BE77" s="63"/>
      <c r="BF77" s="63"/>
      <c r="BG77" s="63"/>
      <c r="BH77" s="63"/>
      <c r="BI77" s="63"/>
      <c r="BJ77" s="63"/>
      <c r="BK77" s="64"/>
      <c r="BL77" s="63"/>
      <c r="BM77" s="63"/>
      <c r="BN77" s="63"/>
      <c r="BO77" s="63"/>
      <c r="BP77" s="63"/>
      <c r="BQ77" s="63"/>
      <c r="BR77" s="63"/>
      <c r="BS77" s="63"/>
      <c r="BT77" s="64"/>
      <c r="BU77" s="63"/>
      <c r="BV77" s="63"/>
      <c r="BW77" s="63"/>
      <c r="BX77" s="63"/>
      <c r="BY77" s="63"/>
      <c r="BZ77" s="63"/>
      <c r="CA77" s="63"/>
      <c r="CB77" s="63"/>
      <c r="CC77" s="64"/>
      <c r="CD77" s="63"/>
      <c r="CE77" s="63"/>
      <c r="CF77" s="63"/>
      <c r="CG77" s="63"/>
      <c r="CH77" s="63"/>
      <c r="CI77" s="63"/>
      <c r="CJ77" s="63"/>
      <c r="CK77" s="63"/>
      <c r="CL77" s="64"/>
      <c r="CM77" s="63"/>
      <c r="CN77" s="63"/>
      <c r="CO77" s="63"/>
      <c r="CP77" s="63"/>
      <c r="CQ77" s="63"/>
      <c r="CR77" s="63"/>
      <c r="CS77" s="63"/>
      <c r="CT77" s="63"/>
      <c r="CU77" s="64"/>
      <c r="CV77" s="63"/>
      <c r="CW77" s="63"/>
      <c r="CX77" s="63"/>
      <c r="CY77" s="63"/>
      <c r="CZ77" s="63"/>
      <c r="DA77" s="63"/>
      <c r="DB77" s="63"/>
      <c r="DC77" s="63"/>
      <c r="DD77" s="64"/>
    </row>
    <row r="78" spans="1:108" ht="33" customHeight="1" x14ac:dyDescent="0.3">
      <c r="A78" s="63"/>
      <c r="B78" s="63"/>
      <c r="C78" s="63"/>
      <c r="D78" s="63"/>
      <c r="E78" s="63"/>
      <c r="F78" s="63"/>
      <c r="G78" s="63"/>
      <c r="H78" s="63"/>
      <c r="I78" s="64"/>
      <c r="J78" s="63"/>
      <c r="K78" s="63"/>
      <c r="L78" s="63"/>
      <c r="M78" s="63"/>
      <c r="N78" s="63"/>
      <c r="O78" s="63"/>
      <c r="P78" s="63"/>
      <c r="Q78" s="63"/>
      <c r="R78" s="64"/>
      <c r="S78" s="63"/>
      <c r="T78" s="63"/>
      <c r="U78" s="63"/>
      <c r="V78" s="63"/>
      <c r="W78" s="63"/>
      <c r="X78" s="63"/>
      <c r="Y78" s="63"/>
      <c r="Z78" s="63"/>
      <c r="AA78" s="64"/>
      <c r="AB78" s="63"/>
      <c r="AC78" s="63"/>
      <c r="AD78" s="63"/>
      <c r="AE78" s="63"/>
      <c r="AF78" s="63"/>
      <c r="AG78" s="63"/>
      <c r="AH78" s="63"/>
      <c r="AI78" s="63"/>
      <c r="AJ78" s="64"/>
      <c r="AK78" s="63"/>
      <c r="AL78" s="63"/>
      <c r="AM78" s="63"/>
      <c r="AN78" s="63"/>
      <c r="AO78" s="63"/>
      <c r="AP78" s="63"/>
      <c r="AQ78" s="63"/>
      <c r="AR78" s="63"/>
      <c r="AS78" s="64"/>
      <c r="AT78" s="63"/>
      <c r="AU78" s="63"/>
      <c r="AV78" s="63"/>
      <c r="AW78" s="63"/>
      <c r="AX78" s="63"/>
      <c r="AY78" s="63"/>
      <c r="AZ78" s="63"/>
      <c r="BA78" s="63"/>
      <c r="BB78" s="64"/>
      <c r="BC78" s="63"/>
      <c r="BD78" s="63"/>
      <c r="BE78" s="63"/>
      <c r="BF78" s="63"/>
      <c r="BG78" s="63"/>
      <c r="BH78" s="63"/>
      <c r="BI78" s="63"/>
      <c r="BJ78" s="63"/>
      <c r="BK78" s="64"/>
      <c r="BL78" s="63"/>
      <c r="BM78" s="63"/>
      <c r="BN78" s="63"/>
      <c r="BO78" s="63"/>
      <c r="BP78" s="63"/>
      <c r="BQ78" s="63"/>
      <c r="BR78" s="63"/>
      <c r="BS78" s="63"/>
      <c r="BT78" s="64"/>
      <c r="BU78" s="63"/>
      <c r="BV78" s="63"/>
      <c r="BW78" s="63"/>
      <c r="BX78" s="63"/>
      <c r="BY78" s="63"/>
      <c r="BZ78" s="63"/>
      <c r="CA78" s="63"/>
      <c r="CB78" s="63"/>
      <c r="CC78" s="64"/>
      <c r="CD78" s="63"/>
      <c r="CE78" s="63"/>
      <c r="CF78" s="63"/>
      <c r="CG78" s="63"/>
      <c r="CH78" s="63"/>
      <c r="CI78" s="63"/>
      <c r="CJ78" s="63"/>
      <c r="CK78" s="63"/>
      <c r="CL78" s="64"/>
      <c r="CM78" s="63"/>
      <c r="CN78" s="63"/>
      <c r="CO78" s="63"/>
      <c r="CP78" s="63"/>
      <c r="CQ78" s="63"/>
      <c r="CR78" s="63"/>
      <c r="CS78" s="63"/>
      <c r="CT78" s="63"/>
      <c r="CU78" s="64"/>
      <c r="CV78" s="63"/>
      <c r="CW78" s="63"/>
      <c r="CX78" s="63"/>
      <c r="CY78" s="63"/>
      <c r="CZ78" s="63"/>
      <c r="DA78" s="63"/>
      <c r="DB78" s="63"/>
      <c r="DC78" s="63"/>
      <c r="DD78" s="64"/>
    </row>
    <row r="79" spans="1:108" ht="33" customHeight="1" x14ac:dyDescent="0.3">
      <c r="A79" s="63"/>
      <c r="B79" s="63"/>
      <c r="C79" s="63"/>
      <c r="D79" s="63"/>
      <c r="E79" s="63"/>
      <c r="F79" s="63"/>
      <c r="G79" s="63"/>
      <c r="H79" s="63"/>
      <c r="I79" s="64"/>
      <c r="J79" s="63"/>
      <c r="K79" s="63"/>
      <c r="L79" s="63"/>
      <c r="M79" s="63"/>
      <c r="N79" s="63"/>
      <c r="O79" s="63"/>
      <c r="P79" s="63"/>
      <c r="Q79" s="63"/>
      <c r="R79" s="64"/>
      <c r="S79" s="63"/>
      <c r="T79" s="63"/>
      <c r="U79" s="63"/>
      <c r="V79" s="63"/>
      <c r="W79" s="63"/>
      <c r="X79" s="63"/>
      <c r="Y79" s="63"/>
      <c r="Z79" s="63"/>
      <c r="AA79" s="64"/>
      <c r="AB79" s="63"/>
      <c r="AC79" s="63"/>
      <c r="AD79" s="63"/>
      <c r="AE79" s="63"/>
      <c r="AF79" s="63"/>
      <c r="AG79" s="63"/>
      <c r="AH79" s="63"/>
      <c r="AI79" s="63"/>
      <c r="AJ79" s="64"/>
      <c r="AK79" s="63"/>
      <c r="AL79" s="63"/>
      <c r="AM79" s="63"/>
      <c r="AN79" s="63"/>
      <c r="AO79" s="63"/>
      <c r="AP79" s="63"/>
      <c r="AQ79" s="63"/>
      <c r="AR79" s="63"/>
      <c r="AS79" s="64"/>
      <c r="AT79" s="63"/>
      <c r="AU79" s="63"/>
      <c r="AV79" s="63"/>
      <c r="AW79" s="63"/>
      <c r="AX79" s="63"/>
      <c r="AY79" s="63"/>
      <c r="AZ79" s="63"/>
      <c r="BA79" s="63"/>
      <c r="BB79" s="64"/>
      <c r="BC79" s="63"/>
      <c r="BD79" s="63"/>
      <c r="BE79" s="63"/>
      <c r="BF79" s="63"/>
      <c r="BG79" s="63"/>
      <c r="BH79" s="63"/>
      <c r="BI79" s="63"/>
      <c r="BJ79" s="63"/>
      <c r="BK79" s="64"/>
      <c r="BL79" s="63"/>
      <c r="BM79" s="63"/>
      <c r="BN79" s="63"/>
      <c r="BO79" s="63"/>
      <c r="BP79" s="63"/>
      <c r="BQ79" s="63"/>
      <c r="BR79" s="63"/>
      <c r="BS79" s="63"/>
      <c r="BT79" s="64"/>
      <c r="BU79" s="63"/>
      <c r="BV79" s="63"/>
      <c r="BW79" s="63"/>
      <c r="BX79" s="63"/>
      <c r="BY79" s="63"/>
      <c r="BZ79" s="63"/>
      <c r="CA79" s="63"/>
      <c r="CB79" s="63"/>
      <c r="CC79" s="64"/>
      <c r="CD79" s="63"/>
      <c r="CE79" s="63"/>
      <c r="CF79" s="63"/>
      <c r="CG79" s="63"/>
      <c r="CH79" s="63"/>
      <c r="CI79" s="63"/>
      <c r="CJ79" s="63"/>
      <c r="CK79" s="63"/>
      <c r="CL79" s="64"/>
      <c r="CM79" s="63"/>
      <c r="CN79" s="63"/>
      <c r="CO79" s="63"/>
      <c r="CP79" s="63"/>
      <c r="CQ79" s="63"/>
      <c r="CR79" s="63"/>
      <c r="CS79" s="63"/>
      <c r="CT79" s="63"/>
      <c r="CU79" s="64"/>
      <c r="CV79" s="63"/>
      <c r="CW79" s="63"/>
      <c r="CX79" s="63"/>
      <c r="CY79" s="63"/>
      <c r="CZ79" s="63"/>
      <c r="DA79" s="63"/>
      <c r="DB79" s="63"/>
      <c r="DC79" s="63"/>
      <c r="DD79" s="64"/>
    </row>
    <row r="80" spans="1:108" ht="33" customHeight="1" x14ac:dyDescent="0.3">
      <c r="A80" s="63"/>
      <c r="B80" s="63"/>
      <c r="C80" s="63"/>
      <c r="D80" s="63"/>
      <c r="E80" s="63"/>
      <c r="F80" s="63"/>
      <c r="G80" s="63"/>
      <c r="H80" s="63"/>
      <c r="I80" s="64"/>
      <c r="J80" s="63"/>
      <c r="K80" s="63"/>
      <c r="L80" s="63"/>
      <c r="M80" s="63"/>
      <c r="N80" s="63"/>
      <c r="O80" s="63"/>
      <c r="P80" s="63"/>
      <c r="Q80" s="63"/>
      <c r="R80" s="64"/>
      <c r="S80" s="63"/>
      <c r="T80" s="63"/>
      <c r="U80" s="63"/>
      <c r="V80" s="63"/>
      <c r="W80" s="63"/>
      <c r="X80" s="63"/>
      <c r="Y80" s="63"/>
      <c r="Z80" s="63"/>
      <c r="AA80" s="64"/>
      <c r="AB80" s="63"/>
      <c r="AC80" s="63"/>
      <c r="AD80" s="63"/>
      <c r="AE80" s="63"/>
      <c r="AF80" s="63"/>
      <c r="AG80" s="63"/>
      <c r="AH80" s="63"/>
      <c r="AI80" s="63"/>
      <c r="AJ80" s="64"/>
      <c r="AK80" s="63"/>
      <c r="AL80" s="63"/>
      <c r="AM80" s="63"/>
      <c r="AN80" s="63"/>
      <c r="AO80" s="63"/>
      <c r="AP80" s="63"/>
      <c r="AQ80" s="63"/>
      <c r="AR80" s="63"/>
      <c r="AS80" s="64"/>
      <c r="AT80" s="63"/>
      <c r="AU80" s="63"/>
      <c r="AV80" s="63"/>
      <c r="AW80" s="63"/>
      <c r="AX80" s="63"/>
      <c r="AY80" s="63"/>
      <c r="AZ80" s="63"/>
      <c r="BA80" s="63"/>
      <c r="BB80" s="64"/>
      <c r="BC80" s="63"/>
      <c r="BD80" s="63"/>
      <c r="BE80" s="63"/>
      <c r="BF80" s="63"/>
      <c r="BG80" s="63"/>
      <c r="BH80" s="63"/>
      <c r="BI80" s="63"/>
      <c r="BJ80" s="63"/>
      <c r="BK80" s="64"/>
      <c r="BL80" s="63"/>
      <c r="BM80" s="63"/>
      <c r="BN80" s="63"/>
      <c r="BO80" s="63"/>
      <c r="BP80" s="63"/>
      <c r="BQ80" s="63"/>
      <c r="BR80" s="63"/>
      <c r="BS80" s="63"/>
      <c r="BT80" s="64"/>
      <c r="BU80" s="63"/>
      <c r="BV80" s="63"/>
      <c r="BW80" s="63"/>
      <c r="BX80" s="63"/>
      <c r="BY80" s="63"/>
      <c r="BZ80" s="63"/>
      <c r="CA80" s="63"/>
      <c r="CB80" s="63"/>
      <c r="CC80" s="64"/>
      <c r="CD80" s="63"/>
      <c r="CE80" s="63"/>
      <c r="CF80" s="63"/>
      <c r="CG80" s="63"/>
      <c r="CH80" s="63"/>
      <c r="CI80" s="63"/>
      <c r="CJ80" s="63"/>
      <c r="CK80" s="63"/>
      <c r="CL80" s="64"/>
      <c r="CM80" s="63"/>
      <c r="CN80" s="63"/>
      <c r="CO80" s="63"/>
      <c r="CP80" s="63"/>
      <c r="CQ80" s="63"/>
      <c r="CR80" s="63"/>
      <c r="CS80" s="63"/>
      <c r="CT80" s="63"/>
      <c r="CU80" s="64"/>
      <c r="CV80" s="63"/>
      <c r="CW80" s="63"/>
      <c r="CX80" s="63"/>
      <c r="CY80" s="63"/>
      <c r="CZ80" s="63"/>
      <c r="DA80" s="63"/>
      <c r="DB80" s="63"/>
      <c r="DC80" s="63"/>
      <c r="DD80" s="64"/>
    </row>
    <row r="81" spans="1:108" ht="33" customHeight="1" x14ac:dyDescent="0.3">
      <c r="A81" s="63"/>
      <c r="B81" s="63"/>
      <c r="C81" s="63"/>
      <c r="D81" s="63"/>
      <c r="E81" s="63"/>
      <c r="F81" s="63"/>
      <c r="G81" s="63"/>
      <c r="H81" s="63"/>
      <c r="I81" s="64"/>
      <c r="J81" s="63"/>
      <c r="K81" s="63"/>
      <c r="L81" s="63"/>
      <c r="M81" s="63"/>
      <c r="N81" s="63"/>
      <c r="O81" s="63"/>
      <c r="P81" s="63"/>
      <c r="Q81" s="63"/>
      <c r="R81" s="64"/>
      <c r="S81" s="63"/>
      <c r="T81" s="63"/>
      <c r="U81" s="63"/>
      <c r="V81" s="63"/>
      <c r="W81" s="63"/>
      <c r="X81" s="63"/>
      <c r="Y81" s="63"/>
      <c r="Z81" s="63"/>
      <c r="AA81" s="64"/>
      <c r="AB81" s="63"/>
      <c r="AC81" s="63"/>
      <c r="AD81" s="63"/>
      <c r="AE81" s="63"/>
      <c r="AF81" s="63"/>
      <c r="AG81" s="63"/>
      <c r="AH81" s="63"/>
      <c r="AI81" s="63"/>
      <c r="AJ81" s="64"/>
      <c r="AK81" s="63"/>
      <c r="AL81" s="63"/>
      <c r="AM81" s="63"/>
      <c r="AN81" s="63"/>
      <c r="AO81" s="63"/>
      <c r="AP81" s="63"/>
      <c r="AQ81" s="63"/>
      <c r="AR81" s="63"/>
      <c r="AS81" s="64"/>
      <c r="AT81" s="63"/>
      <c r="AU81" s="63"/>
      <c r="AV81" s="63"/>
      <c r="AW81" s="63"/>
      <c r="AX81" s="63"/>
      <c r="AY81" s="63"/>
      <c r="AZ81" s="63"/>
      <c r="BA81" s="63"/>
      <c r="BB81" s="64"/>
      <c r="BC81" s="63"/>
      <c r="BD81" s="63"/>
      <c r="BE81" s="63"/>
      <c r="BF81" s="63"/>
      <c r="BG81" s="63"/>
      <c r="BH81" s="63"/>
      <c r="BI81" s="63"/>
      <c r="BJ81" s="63"/>
      <c r="BK81" s="64"/>
      <c r="BL81" s="63"/>
      <c r="BM81" s="63"/>
      <c r="BN81" s="63"/>
      <c r="BO81" s="63"/>
      <c r="BP81" s="63"/>
      <c r="BQ81" s="63"/>
      <c r="BR81" s="63"/>
      <c r="BS81" s="63"/>
      <c r="BT81" s="64"/>
      <c r="BU81" s="63"/>
      <c r="BV81" s="63"/>
      <c r="BW81" s="63"/>
      <c r="BX81" s="63"/>
      <c r="BY81" s="63"/>
      <c r="BZ81" s="63"/>
      <c r="CA81" s="63"/>
      <c r="CB81" s="63"/>
      <c r="CC81" s="64"/>
      <c r="CD81" s="63"/>
      <c r="CE81" s="63"/>
      <c r="CF81" s="63"/>
      <c r="CG81" s="63"/>
      <c r="CH81" s="63"/>
      <c r="CI81" s="63"/>
      <c r="CJ81" s="63"/>
      <c r="CK81" s="63"/>
      <c r="CL81" s="64"/>
      <c r="CM81" s="63"/>
      <c r="CN81" s="63"/>
      <c r="CO81" s="63"/>
      <c r="CP81" s="63"/>
      <c r="CQ81" s="63"/>
      <c r="CR81" s="63"/>
      <c r="CS81" s="63"/>
      <c r="CT81" s="63"/>
      <c r="CU81" s="64"/>
      <c r="CV81" s="63"/>
      <c r="CW81" s="63"/>
      <c r="CX81" s="63"/>
      <c r="CY81" s="63"/>
      <c r="CZ81" s="63"/>
      <c r="DA81" s="63"/>
      <c r="DB81" s="63"/>
      <c r="DC81" s="63"/>
      <c r="DD81" s="64"/>
    </row>
    <row r="82" spans="1:108" ht="33" customHeight="1" x14ac:dyDescent="0.3">
      <c r="A82" s="63"/>
      <c r="B82" s="63"/>
      <c r="C82" s="63"/>
      <c r="D82" s="63"/>
      <c r="E82" s="63"/>
      <c r="F82" s="63"/>
      <c r="G82" s="63"/>
      <c r="H82" s="63"/>
      <c r="I82" s="64"/>
      <c r="J82" s="63"/>
      <c r="K82" s="63"/>
      <c r="L82" s="63"/>
      <c r="M82" s="63"/>
      <c r="N82" s="63"/>
      <c r="O82" s="63"/>
      <c r="P82" s="63"/>
      <c r="Q82" s="63"/>
      <c r="R82" s="64"/>
      <c r="S82" s="63"/>
      <c r="T82" s="63"/>
      <c r="U82" s="63"/>
      <c r="V82" s="63"/>
      <c r="W82" s="63"/>
      <c r="X82" s="63"/>
      <c r="Y82" s="63"/>
      <c r="Z82" s="63"/>
      <c r="AA82" s="64"/>
      <c r="AB82" s="63"/>
      <c r="AC82" s="63"/>
      <c r="AD82" s="63"/>
      <c r="AE82" s="63"/>
      <c r="AF82" s="63"/>
      <c r="AG82" s="63"/>
      <c r="AH82" s="63"/>
      <c r="AI82" s="63"/>
      <c r="AJ82" s="64"/>
      <c r="AK82" s="63"/>
      <c r="AL82" s="63"/>
      <c r="AM82" s="63"/>
      <c r="AN82" s="63"/>
      <c r="AO82" s="63"/>
      <c r="AP82" s="63"/>
      <c r="AQ82" s="63"/>
      <c r="AR82" s="63"/>
      <c r="AS82" s="64"/>
      <c r="AT82" s="63"/>
      <c r="AU82" s="63"/>
      <c r="AV82" s="63"/>
      <c r="AW82" s="63"/>
      <c r="AX82" s="63"/>
      <c r="AY82" s="63"/>
      <c r="AZ82" s="63"/>
      <c r="BA82" s="63"/>
      <c r="BB82" s="64"/>
      <c r="BC82" s="63"/>
      <c r="BD82" s="63"/>
      <c r="BE82" s="63"/>
      <c r="BF82" s="63"/>
      <c r="BG82" s="63"/>
      <c r="BH82" s="63"/>
      <c r="BI82" s="63"/>
      <c r="BJ82" s="63"/>
      <c r="BK82" s="64"/>
      <c r="BL82" s="63"/>
      <c r="BM82" s="63"/>
      <c r="BN82" s="63"/>
      <c r="BO82" s="63"/>
      <c r="BP82" s="63"/>
      <c r="BQ82" s="63"/>
      <c r="BR82" s="63"/>
      <c r="BS82" s="63"/>
      <c r="BT82" s="64"/>
      <c r="BU82" s="63"/>
      <c r="BV82" s="63"/>
      <c r="BW82" s="63"/>
      <c r="BX82" s="63"/>
      <c r="BY82" s="63"/>
      <c r="BZ82" s="63"/>
      <c r="CA82" s="63"/>
      <c r="CB82" s="63"/>
      <c r="CC82" s="64"/>
      <c r="CD82" s="63"/>
      <c r="CE82" s="63"/>
      <c r="CF82" s="63"/>
      <c r="CG82" s="63"/>
      <c r="CH82" s="63"/>
      <c r="CI82" s="63"/>
      <c r="CJ82" s="63"/>
      <c r="CK82" s="63"/>
      <c r="CL82" s="64"/>
      <c r="CM82" s="63"/>
      <c r="CN82" s="63"/>
      <c r="CO82" s="63"/>
      <c r="CP82" s="63"/>
      <c r="CQ82" s="63"/>
      <c r="CR82" s="63"/>
      <c r="CS82" s="63"/>
      <c r="CT82" s="63"/>
      <c r="CU82" s="64"/>
      <c r="CV82" s="63"/>
      <c r="CW82" s="63"/>
      <c r="CX82" s="63"/>
      <c r="CY82" s="63"/>
      <c r="CZ82" s="63"/>
      <c r="DA82" s="63"/>
      <c r="DB82" s="63"/>
      <c r="DC82" s="63"/>
      <c r="DD82" s="64"/>
    </row>
    <row r="83" spans="1:108" ht="33" customHeight="1" x14ac:dyDescent="0.3">
      <c r="A83" s="63"/>
      <c r="B83" s="63"/>
      <c r="C83" s="63"/>
      <c r="D83" s="63"/>
      <c r="E83" s="63"/>
      <c r="F83" s="63"/>
      <c r="G83" s="63"/>
      <c r="H83" s="63"/>
      <c r="I83" s="64"/>
      <c r="J83" s="63"/>
      <c r="K83" s="63"/>
      <c r="L83" s="63"/>
      <c r="M83" s="63"/>
      <c r="N83" s="63"/>
      <c r="O83" s="63"/>
      <c r="P83" s="63"/>
      <c r="Q83" s="63"/>
      <c r="R83" s="64"/>
      <c r="S83" s="63"/>
      <c r="T83" s="63"/>
      <c r="U83" s="63"/>
      <c r="V83" s="63"/>
      <c r="W83" s="63"/>
      <c r="X83" s="63"/>
      <c r="Y83" s="63"/>
      <c r="Z83" s="63"/>
      <c r="AA83" s="64"/>
      <c r="AB83" s="63"/>
      <c r="AC83" s="63"/>
      <c r="AD83" s="63"/>
      <c r="AE83" s="63"/>
      <c r="AF83" s="63"/>
      <c r="AG83" s="63"/>
      <c r="AH83" s="63"/>
      <c r="AI83" s="63"/>
      <c r="AJ83" s="64"/>
      <c r="AK83" s="63"/>
      <c r="AL83" s="63"/>
      <c r="AM83" s="63"/>
      <c r="AN83" s="63"/>
      <c r="AO83" s="63"/>
      <c r="AP83" s="63"/>
      <c r="AQ83" s="63"/>
      <c r="AR83" s="63"/>
      <c r="AS83" s="64"/>
      <c r="AT83" s="63"/>
      <c r="AU83" s="63"/>
      <c r="AV83" s="63"/>
      <c r="AW83" s="63"/>
      <c r="AX83" s="63"/>
      <c r="AY83" s="63"/>
      <c r="AZ83" s="63"/>
      <c r="BA83" s="63"/>
      <c r="BB83" s="64"/>
      <c r="BC83" s="63"/>
      <c r="BD83" s="63"/>
      <c r="BE83" s="63"/>
      <c r="BF83" s="63"/>
      <c r="BG83" s="63"/>
      <c r="BH83" s="63"/>
      <c r="BI83" s="63"/>
      <c r="BJ83" s="63"/>
      <c r="BK83" s="64"/>
      <c r="BL83" s="63"/>
      <c r="BM83" s="63"/>
      <c r="BN83" s="63"/>
      <c r="BO83" s="63"/>
      <c r="BP83" s="63"/>
      <c r="BQ83" s="63"/>
      <c r="BR83" s="63"/>
      <c r="BS83" s="63"/>
      <c r="BT83" s="64"/>
      <c r="BU83" s="63"/>
      <c r="BV83" s="63"/>
      <c r="BW83" s="63"/>
      <c r="BX83" s="63"/>
      <c r="BY83" s="63"/>
      <c r="BZ83" s="63"/>
      <c r="CA83" s="63"/>
      <c r="CB83" s="63"/>
      <c r="CC83" s="64"/>
      <c r="CD83" s="63"/>
      <c r="CE83" s="63"/>
      <c r="CF83" s="63"/>
      <c r="CG83" s="63"/>
      <c r="CH83" s="63"/>
      <c r="CI83" s="63"/>
      <c r="CJ83" s="63"/>
      <c r="CK83" s="63"/>
      <c r="CL83" s="64"/>
      <c r="CM83" s="63"/>
      <c r="CN83" s="63"/>
      <c r="CO83" s="63"/>
      <c r="CP83" s="63"/>
      <c r="CQ83" s="63"/>
      <c r="CR83" s="63"/>
      <c r="CS83" s="63"/>
      <c r="CT83" s="63"/>
      <c r="CU83" s="64"/>
      <c r="CV83" s="63"/>
      <c r="CW83" s="63"/>
      <c r="CX83" s="63"/>
      <c r="CY83" s="63"/>
      <c r="CZ83" s="63"/>
      <c r="DA83" s="63"/>
      <c r="DB83" s="63"/>
      <c r="DC83" s="63"/>
      <c r="DD83" s="64"/>
    </row>
    <row r="84" spans="1:108" ht="33" customHeight="1" x14ac:dyDescent="0.3">
      <c r="A84" s="63"/>
      <c r="B84" s="63"/>
      <c r="C84" s="63"/>
      <c r="D84" s="63"/>
      <c r="E84" s="63"/>
      <c r="F84" s="63"/>
      <c r="G84" s="63"/>
      <c r="H84" s="63"/>
      <c r="I84" s="64"/>
      <c r="J84" s="63"/>
      <c r="K84" s="63"/>
      <c r="L84" s="63"/>
      <c r="M84" s="63"/>
      <c r="N84" s="63"/>
      <c r="O84" s="63"/>
      <c r="P84" s="63"/>
      <c r="Q84" s="63"/>
      <c r="R84" s="64"/>
      <c r="S84" s="63"/>
      <c r="T84" s="63"/>
      <c r="U84" s="63"/>
      <c r="V84" s="63"/>
      <c r="W84" s="63"/>
      <c r="X84" s="63"/>
      <c r="Y84" s="63"/>
      <c r="Z84" s="63"/>
      <c r="AA84" s="64"/>
      <c r="AB84" s="63"/>
      <c r="AC84" s="63"/>
      <c r="AD84" s="63"/>
      <c r="AE84" s="63"/>
      <c r="AF84" s="63"/>
      <c r="AG84" s="63"/>
      <c r="AH84" s="63"/>
      <c r="AI84" s="63"/>
      <c r="AJ84" s="64"/>
      <c r="AK84" s="63"/>
      <c r="AL84" s="63"/>
      <c r="AM84" s="63"/>
      <c r="AN84" s="63"/>
      <c r="AO84" s="63"/>
      <c r="AP84" s="63"/>
      <c r="AQ84" s="63"/>
      <c r="AR84" s="63"/>
      <c r="AS84" s="64"/>
      <c r="AT84" s="63"/>
      <c r="AU84" s="63"/>
      <c r="AV84" s="63"/>
      <c r="AW84" s="63"/>
      <c r="AX84" s="63"/>
      <c r="AY84" s="63"/>
      <c r="AZ84" s="63"/>
      <c r="BA84" s="63"/>
      <c r="BB84" s="64"/>
      <c r="BC84" s="63"/>
      <c r="BD84" s="63"/>
      <c r="BE84" s="63"/>
      <c r="BF84" s="63"/>
      <c r="BG84" s="63"/>
      <c r="BH84" s="63"/>
      <c r="BI84" s="63"/>
      <c r="BJ84" s="63"/>
      <c r="BK84" s="64"/>
      <c r="BL84" s="63"/>
      <c r="BM84" s="63"/>
      <c r="BN84" s="63"/>
      <c r="BO84" s="63"/>
      <c r="BP84" s="63"/>
      <c r="BQ84" s="63"/>
      <c r="BR84" s="63"/>
      <c r="BS84" s="63"/>
      <c r="BT84" s="64"/>
      <c r="BU84" s="63"/>
      <c r="BV84" s="63"/>
      <c r="BW84" s="63"/>
      <c r="BX84" s="63"/>
      <c r="BY84" s="63"/>
      <c r="BZ84" s="63"/>
      <c r="CA84" s="63"/>
      <c r="CB84" s="63"/>
      <c r="CC84" s="64"/>
      <c r="CD84" s="63"/>
      <c r="CE84" s="63"/>
      <c r="CF84" s="63"/>
      <c r="CG84" s="63"/>
      <c r="CH84" s="63"/>
      <c r="CI84" s="63"/>
      <c r="CJ84" s="63"/>
      <c r="CK84" s="63"/>
      <c r="CL84" s="64"/>
      <c r="CM84" s="63"/>
      <c r="CN84" s="63"/>
      <c r="CO84" s="63"/>
      <c r="CP84" s="63"/>
      <c r="CQ84" s="63"/>
      <c r="CR84" s="63"/>
      <c r="CS84" s="63"/>
      <c r="CT84" s="63"/>
      <c r="CU84" s="64"/>
      <c r="CV84" s="63"/>
      <c r="CW84" s="63"/>
      <c r="CX84" s="63"/>
      <c r="CY84" s="63"/>
      <c r="CZ84" s="63"/>
      <c r="DA84" s="63"/>
      <c r="DB84" s="63"/>
      <c r="DC84" s="63"/>
      <c r="DD84" s="64"/>
    </row>
    <row r="85" spans="1:108" ht="33" customHeight="1" x14ac:dyDescent="0.3">
      <c r="A85" s="63"/>
      <c r="B85" s="63"/>
      <c r="C85" s="63"/>
      <c r="D85" s="63"/>
      <c r="E85" s="63"/>
      <c r="F85" s="63"/>
      <c r="G85" s="63"/>
      <c r="H85" s="63"/>
      <c r="I85" s="64"/>
      <c r="J85" s="63"/>
      <c r="K85" s="63"/>
      <c r="L85" s="63"/>
      <c r="M85" s="63"/>
      <c r="N85" s="63"/>
      <c r="O85" s="63"/>
      <c r="P85" s="63"/>
      <c r="Q85" s="63"/>
      <c r="R85" s="64"/>
      <c r="S85" s="63"/>
      <c r="T85" s="63"/>
      <c r="U85" s="63"/>
      <c r="V85" s="63"/>
      <c r="W85" s="63"/>
      <c r="X85" s="63"/>
      <c r="Y85" s="63"/>
      <c r="Z85" s="63"/>
      <c r="AA85" s="64"/>
      <c r="AB85" s="63"/>
      <c r="AC85" s="63"/>
      <c r="AD85" s="63"/>
      <c r="AE85" s="63"/>
      <c r="AF85" s="63"/>
      <c r="AG85" s="63"/>
      <c r="AH85" s="63"/>
      <c r="AI85" s="63"/>
      <c r="AJ85" s="64"/>
      <c r="AK85" s="63"/>
      <c r="AL85" s="63"/>
      <c r="AM85" s="63"/>
      <c r="AN85" s="63"/>
      <c r="AO85" s="63"/>
      <c r="AP85" s="63"/>
      <c r="AQ85" s="63"/>
      <c r="AR85" s="63"/>
      <c r="AS85" s="64"/>
      <c r="AT85" s="63"/>
      <c r="AU85" s="63"/>
      <c r="AV85" s="63"/>
      <c r="AW85" s="63"/>
      <c r="AX85" s="63"/>
      <c r="AY85" s="63"/>
      <c r="AZ85" s="63"/>
      <c r="BA85" s="63"/>
      <c r="BB85" s="64"/>
      <c r="BC85" s="63"/>
      <c r="BD85" s="63"/>
      <c r="BE85" s="63"/>
      <c r="BF85" s="63"/>
      <c r="BG85" s="63"/>
      <c r="BH85" s="63"/>
      <c r="BI85" s="63"/>
      <c r="BJ85" s="63"/>
      <c r="BK85" s="64"/>
      <c r="BL85" s="63"/>
      <c r="BM85" s="63"/>
      <c r="BN85" s="63"/>
      <c r="BO85" s="63"/>
      <c r="BP85" s="63"/>
      <c r="BQ85" s="63"/>
      <c r="BR85" s="63"/>
      <c r="BS85" s="63"/>
      <c r="BT85" s="64"/>
      <c r="BU85" s="63"/>
      <c r="BV85" s="63"/>
      <c r="BW85" s="63"/>
      <c r="BX85" s="63"/>
      <c r="BY85" s="63"/>
      <c r="BZ85" s="63"/>
      <c r="CA85" s="63"/>
      <c r="CB85" s="63"/>
      <c r="CC85" s="64"/>
      <c r="CD85" s="63"/>
      <c r="CE85" s="63"/>
      <c r="CF85" s="63"/>
      <c r="CG85" s="63"/>
      <c r="CH85" s="63"/>
      <c r="CI85" s="63"/>
      <c r="CJ85" s="63"/>
      <c r="CK85" s="63"/>
      <c r="CL85" s="64"/>
      <c r="CM85" s="63"/>
      <c r="CN85" s="63"/>
      <c r="CO85" s="63"/>
      <c r="CP85" s="63"/>
      <c r="CQ85" s="63"/>
      <c r="CR85" s="63"/>
      <c r="CS85" s="63"/>
      <c r="CT85" s="63"/>
      <c r="CU85" s="64"/>
      <c r="CV85" s="63"/>
      <c r="CW85" s="63"/>
      <c r="CX85" s="63"/>
      <c r="CY85" s="63"/>
      <c r="CZ85" s="63"/>
      <c r="DA85" s="63"/>
      <c r="DB85" s="63"/>
      <c r="DC85" s="63"/>
      <c r="DD85" s="64"/>
    </row>
    <row r="86" spans="1:108" ht="33" customHeight="1" x14ac:dyDescent="0.3">
      <c r="A86" s="63"/>
      <c r="B86" s="63"/>
      <c r="C86" s="63"/>
      <c r="D86" s="63"/>
      <c r="E86" s="63"/>
      <c r="F86" s="63"/>
      <c r="G86" s="63"/>
      <c r="H86" s="63"/>
      <c r="I86" s="64"/>
      <c r="J86" s="63"/>
      <c r="K86" s="63"/>
      <c r="L86" s="63"/>
      <c r="M86" s="63"/>
      <c r="N86" s="63"/>
      <c r="O86" s="63"/>
      <c r="P86" s="63"/>
      <c r="Q86" s="63"/>
      <c r="R86" s="64"/>
      <c r="S86" s="63"/>
      <c r="T86" s="63"/>
      <c r="U86" s="63"/>
      <c r="V86" s="63"/>
      <c r="W86" s="63"/>
      <c r="X86" s="63"/>
      <c r="Y86" s="63"/>
      <c r="Z86" s="63"/>
      <c r="AA86" s="64"/>
      <c r="AB86" s="63"/>
      <c r="AC86" s="63"/>
      <c r="AD86" s="63"/>
      <c r="AE86" s="63"/>
      <c r="AF86" s="63"/>
      <c r="AG86" s="63"/>
      <c r="AH86" s="63"/>
      <c r="AI86" s="63"/>
      <c r="AJ86" s="64"/>
      <c r="AK86" s="63"/>
      <c r="AL86" s="63"/>
      <c r="AM86" s="63"/>
      <c r="AN86" s="63"/>
      <c r="AO86" s="63"/>
      <c r="AP86" s="63"/>
      <c r="AQ86" s="63"/>
      <c r="AR86" s="63"/>
      <c r="AS86" s="64"/>
      <c r="AT86" s="63"/>
      <c r="AU86" s="63"/>
      <c r="AV86" s="63"/>
      <c r="AW86" s="63"/>
      <c r="AX86" s="63"/>
      <c r="AY86" s="63"/>
      <c r="AZ86" s="63"/>
      <c r="BA86" s="63"/>
      <c r="BB86" s="64"/>
      <c r="BC86" s="63"/>
      <c r="BD86" s="63"/>
      <c r="BE86" s="63"/>
      <c r="BF86" s="63"/>
      <c r="BG86" s="63"/>
      <c r="BH86" s="63"/>
      <c r="BI86" s="63"/>
      <c r="BJ86" s="63"/>
      <c r="BK86" s="64"/>
      <c r="BL86" s="63"/>
      <c r="BM86" s="63"/>
      <c r="BN86" s="63"/>
      <c r="BO86" s="63"/>
      <c r="BP86" s="63"/>
      <c r="BQ86" s="63"/>
      <c r="BR86" s="63"/>
      <c r="BS86" s="63"/>
      <c r="BT86" s="64"/>
      <c r="BU86" s="63"/>
      <c r="BV86" s="63"/>
      <c r="BW86" s="63"/>
      <c r="BX86" s="63"/>
      <c r="BY86" s="63"/>
      <c r="BZ86" s="63"/>
      <c r="CA86" s="63"/>
      <c r="CB86" s="63"/>
      <c r="CC86" s="64"/>
      <c r="CD86" s="63"/>
      <c r="CE86" s="63"/>
      <c r="CF86" s="63"/>
      <c r="CG86" s="63"/>
      <c r="CH86" s="63"/>
      <c r="CI86" s="63"/>
      <c r="CJ86" s="63"/>
      <c r="CK86" s="63"/>
      <c r="CL86" s="64"/>
      <c r="CM86" s="63"/>
      <c r="CN86" s="63"/>
      <c r="CO86" s="63"/>
      <c r="CP86" s="63"/>
      <c r="CQ86" s="63"/>
      <c r="CR86" s="63"/>
      <c r="CS86" s="63"/>
      <c r="CT86" s="63"/>
      <c r="CU86" s="64"/>
      <c r="CV86" s="63"/>
      <c r="CW86" s="63"/>
      <c r="CX86" s="63"/>
      <c r="CY86" s="63"/>
      <c r="CZ86" s="63"/>
      <c r="DA86" s="63"/>
      <c r="DB86" s="63"/>
      <c r="DC86" s="63"/>
      <c r="DD86" s="64"/>
    </row>
    <row r="87" spans="1:108" ht="33" customHeight="1" x14ac:dyDescent="0.3">
      <c r="A87" s="63"/>
      <c r="B87" s="63"/>
      <c r="C87" s="63"/>
      <c r="D87" s="63"/>
      <c r="E87" s="63"/>
      <c r="F87" s="63"/>
      <c r="G87" s="63"/>
      <c r="H87" s="63"/>
      <c r="I87" s="64"/>
      <c r="J87" s="63"/>
      <c r="K87" s="63"/>
      <c r="L87" s="63"/>
      <c r="M87" s="63"/>
      <c r="N87" s="63"/>
      <c r="O87" s="63"/>
      <c r="P87" s="63"/>
      <c r="Q87" s="63"/>
      <c r="R87" s="64"/>
      <c r="S87" s="63"/>
      <c r="T87" s="63"/>
      <c r="U87" s="63"/>
      <c r="V87" s="63"/>
      <c r="W87" s="63"/>
      <c r="X87" s="63"/>
      <c r="Y87" s="63"/>
      <c r="Z87" s="63"/>
      <c r="AA87" s="64"/>
      <c r="AB87" s="63"/>
      <c r="AC87" s="63"/>
      <c r="AD87" s="63"/>
      <c r="AE87" s="63"/>
      <c r="AF87" s="63"/>
      <c r="AG87" s="63"/>
      <c r="AH87" s="63"/>
      <c r="AI87" s="63"/>
      <c r="AJ87" s="64"/>
      <c r="AK87" s="63"/>
      <c r="AL87" s="63"/>
      <c r="AM87" s="63"/>
      <c r="AN87" s="63"/>
      <c r="AO87" s="63"/>
      <c r="AP87" s="63"/>
      <c r="AQ87" s="63"/>
      <c r="AR87" s="63"/>
      <c r="AS87" s="64"/>
      <c r="AT87" s="63"/>
      <c r="AU87" s="63"/>
      <c r="AV87" s="63"/>
      <c r="AW87" s="63"/>
      <c r="AX87" s="63"/>
      <c r="AY87" s="63"/>
      <c r="AZ87" s="63"/>
      <c r="BA87" s="63"/>
      <c r="BB87" s="64"/>
      <c r="BC87" s="63"/>
      <c r="BD87" s="63"/>
      <c r="BE87" s="63"/>
      <c r="BF87" s="63"/>
      <c r="BG87" s="63"/>
      <c r="BH87" s="63"/>
      <c r="BI87" s="63"/>
      <c r="BJ87" s="63"/>
      <c r="BK87" s="64"/>
      <c r="BL87" s="63"/>
      <c r="BM87" s="63"/>
      <c r="BN87" s="63"/>
      <c r="BO87" s="63"/>
      <c r="BP87" s="63"/>
      <c r="BQ87" s="63"/>
      <c r="BR87" s="63"/>
      <c r="BS87" s="63"/>
      <c r="BT87" s="64"/>
      <c r="BU87" s="63"/>
      <c r="BV87" s="63"/>
      <c r="BW87" s="63"/>
      <c r="BX87" s="63"/>
      <c r="BY87" s="63"/>
      <c r="BZ87" s="63"/>
      <c r="CA87" s="63"/>
      <c r="CB87" s="63"/>
      <c r="CC87" s="64"/>
      <c r="CD87" s="63"/>
      <c r="CE87" s="63"/>
      <c r="CF87" s="63"/>
      <c r="CG87" s="63"/>
      <c r="CH87" s="63"/>
      <c r="CI87" s="63"/>
      <c r="CJ87" s="63"/>
      <c r="CK87" s="63"/>
      <c r="CL87" s="64"/>
      <c r="CM87" s="63"/>
      <c r="CN87" s="63"/>
      <c r="CO87" s="63"/>
      <c r="CP87" s="63"/>
      <c r="CQ87" s="63"/>
      <c r="CR87" s="63"/>
      <c r="CS87" s="63"/>
      <c r="CT87" s="63"/>
      <c r="CU87" s="64"/>
      <c r="CV87" s="63"/>
      <c r="CW87" s="63"/>
      <c r="CX87" s="63"/>
      <c r="CY87" s="63"/>
      <c r="CZ87" s="63"/>
      <c r="DA87" s="63"/>
      <c r="DB87" s="63"/>
      <c r="DC87" s="63"/>
      <c r="DD87" s="64"/>
    </row>
    <row r="88" spans="1:108" ht="33" customHeight="1" x14ac:dyDescent="0.3">
      <c r="A88" s="63"/>
      <c r="B88" s="63"/>
      <c r="C88" s="63"/>
      <c r="D88" s="63"/>
      <c r="E88" s="63"/>
      <c r="F88" s="63"/>
      <c r="G88" s="63"/>
      <c r="H88" s="63"/>
      <c r="I88" s="64"/>
      <c r="J88" s="63"/>
      <c r="K88" s="63"/>
      <c r="L88" s="63"/>
      <c r="M88" s="63"/>
      <c r="N88" s="63"/>
      <c r="O88" s="63"/>
      <c r="P88" s="63"/>
      <c r="Q88" s="63"/>
      <c r="R88" s="64"/>
      <c r="S88" s="63"/>
      <c r="T88" s="63"/>
      <c r="U88" s="63"/>
      <c r="V88" s="63"/>
      <c r="W88" s="63"/>
      <c r="X88" s="63"/>
      <c r="Y88" s="63"/>
      <c r="Z88" s="63"/>
      <c r="AA88" s="64"/>
      <c r="AB88" s="63"/>
      <c r="AC88" s="63"/>
      <c r="AD88" s="63"/>
      <c r="AE88" s="63"/>
      <c r="AF88" s="63"/>
      <c r="AG88" s="63"/>
      <c r="AH88" s="63"/>
      <c r="AI88" s="63"/>
      <c r="AJ88" s="64"/>
      <c r="AK88" s="63"/>
      <c r="AL88" s="63"/>
      <c r="AM88" s="63"/>
      <c r="AN88" s="63"/>
      <c r="AO88" s="63"/>
      <c r="AP88" s="63"/>
      <c r="AQ88" s="63"/>
      <c r="AR88" s="63"/>
      <c r="AS88" s="64"/>
      <c r="AT88" s="63"/>
      <c r="AU88" s="63"/>
      <c r="AV88" s="63"/>
      <c r="AW88" s="63"/>
      <c r="AX88" s="63"/>
      <c r="AY88" s="63"/>
      <c r="AZ88" s="63"/>
      <c r="BA88" s="63"/>
      <c r="BB88" s="64"/>
      <c r="BC88" s="63"/>
      <c r="BD88" s="63"/>
      <c r="BE88" s="63"/>
      <c r="BF88" s="63"/>
      <c r="BG88" s="63"/>
      <c r="BH88" s="63"/>
      <c r="BI88" s="63"/>
      <c r="BJ88" s="63"/>
      <c r="BK88" s="64"/>
      <c r="BL88" s="63"/>
      <c r="BM88" s="63"/>
      <c r="BN88" s="63"/>
      <c r="BO88" s="63"/>
      <c r="BP88" s="63"/>
      <c r="BQ88" s="63"/>
      <c r="BR88" s="63"/>
      <c r="BS88" s="63"/>
      <c r="BT88" s="64"/>
      <c r="BU88" s="63"/>
      <c r="BV88" s="63"/>
      <c r="BW88" s="63"/>
      <c r="BX88" s="63"/>
      <c r="BY88" s="63"/>
      <c r="BZ88" s="63"/>
      <c r="CA88" s="63"/>
      <c r="CB88" s="63"/>
      <c r="CC88" s="64"/>
      <c r="CD88" s="63"/>
      <c r="CE88" s="63"/>
      <c r="CF88" s="63"/>
      <c r="CG88" s="63"/>
      <c r="CH88" s="63"/>
      <c r="CI88" s="63"/>
      <c r="CJ88" s="63"/>
      <c r="CK88" s="63"/>
      <c r="CL88" s="64"/>
      <c r="CM88" s="63"/>
      <c r="CN88" s="63"/>
      <c r="CO88" s="63"/>
      <c r="CP88" s="63"/>
      <c r="CQ88" s="63"/>
      <c r="CR88" s="63"/>
      <c r="CS88" s="63"/>
      <c r="CT88" s="63"/>
      <c r="CU88" s="64"/>
      <c r="CV88" s="63"/>
      <c r="CW88" s="63"/>
      <c r="CX88" s="63"/>
      <c r="CY88" s="63"/>
      <c r="CZ88" s="63"/>
      <c r="DA88" s="63"/>
      <c r="DB88" s="63"/>
      <c r="DC88" s="63"/>
      <c r="DD88" s="64"/>
    </row>
    <row r="89" spans="1:108" ht="33" customHeight="1" x14ac:dyDescent="0.3">
      <c r="A89" s="63"/>
      <c r="B89" s="63"/>
      <c r="C89" s="63"/>
      <c r="D89" s="63"/>
      <c r="E89" s="63"/>
      <c r="F89" s="63"/>
      <c r="G89" s="63"/>
      <c r="H89" s="63"/>
      <c r="I89" s="64"/>
      <c r="J89" s="63"/>
      <c r="K89" s="63"/>
      <c r="L89" s="63"/>
      <c r="M89" s="63"/>
      <c r="N89" s="63"/>
      <c r="O89" s="63"/>
      <c r="P89" s="63"/>
      <c r="Q89" s="63"/>
      <c r="R89" s="64"/>
      <c r="S89" s="63"/>
      <c r="T89" s="63"/>
      <c r="U89" s="63"/>
      <c r="V89" s="63"/>
      <c r="W89" s="63"/>
      <c r="X89" s="63"/>
      <c r="Y89" s="63"/>
      <c r="Z89" s="63"/>
      <c r="AA89" s="64"/>
      <c r="AB89" s="63"/>
      <c r="AC89" s="63"/>
      <c r="AD89" s="63"/>
      <c r="AE89" s="63"/>
      <c r="AF89" s="63"/>
      <c r="AG89" s="63"/>
      <c r="AH89" s="63"/>
      <c r="AI89" s="63"/>
      <c r="AJ89" s="64"/>
      <c r="AK89" s="63"/>
      <c r="AL89" s="63"/>
      <c r="AM89" s="63"/>
      <c r="AN89" s="63"/>
      <c r="AO89" s="63"/>
      <c r="AP89" s="63"/>
      <c r="AQ89" s="63"/>
      <c r="AR89" s="63"/>
      <c r="AS89" s="64"/>
      <c r="AT89" s="63"/>
      <c r="AU89" s="63"/>
      <c r="AV89" s="63"/>
      <c r="AW89" s="63"/>
      <c r="AX89" s="63"/>
      <c r="AY89" s="63"/>
      <c r="AZ89" s="63"/>
      <c r="BA89" s="63"/>
      <c r="BB89" s="64"/>
      <c r="BC89" s="63"/>
      <c r="BD89" s="63"/>
      <c r="BE89" s="63"/>
      <c r="BF89" s="63"/>
      <c r="BG89" s="63"/>
      <c r="BH89" s="63"/>
      <c r="BI89" s="63"/>
      <c r="BJ89" s="63"/>
      <c r="BK89" s="64"/>
      <c r="BL89" s="63"/>
      <c r="BM89" s="63"/>
      <c r="BN89" s="63"/>
      <c r="BO89" s="63"/>
      <c r="BP89" s="63"/>
      <c r="BQ89" s="63"/>
      <c r="BR89" s="63"/>
      <c r="BS89" s="63"/>
      <c r="BT89" s="64"/>
      <c r="BU89" s="63"/>
      <c r="BV89" s="63"/>
      <c r="BW89" s="63"/>
      <c r="BX89" s="63"/>
      <c r="BY89" s="63"/>
      <c r="BZ89" s="63"/>
      <c r="CA89" s="63"/>
      <c r="CB89" s="63"/>
      <c r="CC89" s="64"/>
      <c r="CD89" s="63"/>
      <c r="CE89" s="63"/>
      <c r="CF89" s="63"/>
      <c r="CG89" s="63"/>
      <c r="CH89" s="63"/>
      <c r="CI89" s="63"/>
      <c r="CJ89" s="63"/>
      <c r="CK89" s="63"/>
      <c r="CL89" s="64"/>
      <c r="CM89" s="63"/>
      <c r="CN89" s="63"/>
      <c r="CO89" s="63"/>
      <c r="CP89" s="63"/>
      <c r="CQ89" s="63"/>
      <c r="CR89" s="63"/>
      <c r="CS89" s="63"/>
      <c r="CT89" s="63"/>
      <c r="CU89" s="64"/>
      <c r="CV89" s="63"/>
      <c r="CW89" s="63"/>
      <c r="CX89" s="63"/>
      <c r="CY89" s="63"/>
      <c r="CZ89" s="63"/>
      <c r="DA89" s="63"/>
      <c r="DB89" s="63"/>
      <c r="DC89" s="63"/>
      <c r="DD89" s="64"/>
    </row>
    <row r="90" spans="1:108" ht="33" customHeight="1" x14ac:dyDescent="0.3">
      <c r="A90" s="63"/>
      <c r="B90" s="63"/>
      <c r="C90" s="63"/>
      <c r="D90" s="63"/>
      <c r="E90" s="63"/>
      <c r="F90" s="63"/>
      <c r="G90" s="63"/>
      <c r="H90" s="63"/>
      <c r="I90" s="64"/>
      <c r="J90" s="63"/>
      <c r="K90" s="63"/>
      <c r="L90" s="63"/>
      <c r="M90" s="63"/>
      <c r="N90" s="63"/>
      <c r="O90" s="63"/>
      <c r="P90" s="63"/>
      <c r="Q90" s="63"/>
      <c r="R90" s="64"/>
      <c r="S90" s="63"/>
      <c r="T90" s="63"/>
      <c r="U90" s="63"/>
      <c r="V90" s="63"/>
      <c r="W90" s="63"/>
      <c r="X90" s="63"/>
      <c r="Y90" s="63"/>
      <c r="Z90" s="63"/>
      <c r="AA90" s="64"/>
      <c r="AB90" s="63"/>
      <c r="AC90" s="63"/>
      <c r="AD90" s="63"/>
      <c r="AE90" s="63"/>
      <c r="AF90" s="63"/>
      <c r="AG90" s="63"/>
      <c r="AH90" s="63"/>
      <c r="AI90" s="63"/>
      <c r="AJ90" s="64"/>
      <c r="AK90" s="63"/>
      <c r="AL90" s="63"/>
      <c r="AM90" s="63"/>
      <c r="AN90" s="63"/>
      <c r="AO90" s="63"/>
      <c r="AP90" s="63"/>
      <c r="AQ90" s="63"/>
      <c r="AR90" s="63"/>
      <c r="AS90" s="64"/>
      <c r="AT90" s="63"/>
      <c r="AU90" s="63"/>
      <c r="AV90" s="63"/>
      <c r="AW90" s="63"/>
      <c r="AX90" s="63"/>
      <c r="AY90" s="63"/>
      <c r="AZ90" s="63"/>
      <c r="BA90" s="63"/>
      <c r="BB90" s="64"/>
      <c r="BC90" s="63"/>
      <c r="BD90" s="63"/>
      <c r="BE90" s="63"/>
      <c r="BF90" s="63"/>
      <c r="BG90" s="63"/>
      <c r="BH90" s="63"/>
      <c r="BI90" s="63"/>
      <c r="BJ90" s="63"/>
      <c r="BK90" s="64"/>
      <c r="BL90" s="63"/>
      <c r="BM90" s="63"/>
      <c r="BN90" s="63"/>
      <c r="BO90" s="63"/>
      <c r="BP90" s="63"/>
      <c r="BQ90" s="63"/>
      <c r="BR90" s="63"/>
      <c r="BS90" s="63"/>
      <c r="BT90" s="64"/>
      <c r="BU90" s="63"/>
      <c r="BV90" s="63"/>
      <c r="BW90" s="63"/>
      <c r="BX90" s="63"/>
      <c r="BY90" s="63"/>
      <c r="BZ90" s="63"/>
      <c r="CA90" s="63"/>
      <c r="CB90" s="63"/>
      <c r="CC90" s="64"/>
      <c r="CD90" s="63"/>
      <c r="CE90" s="63"/>
      <c r="CF90" s="63"/>
      <c r="CG90" s="63"/>
      <c r="CH90" s="63"/>
      <c r="CI90" s="63"/>
      <c r="CJ90" s="63"/>
      <c r="CK90" s="63"/>
      <c r="CL90" s="64"/>
      <c r="CM90" s="63"/>
      <c r="CN90" s="63"/>
      <c r="CO90" s="63"/>
      <c r="CP90" s="63"/>
      <c r="CQ90" s="63"/>
      <c r="CR90" s="63"/>
      <c r="CS90" s="63"/>
      <c r="CT90" s="63"/>
      <c r="CU90" s="64"/>
      <c r="CV90" s="63"/>
      <c r="CW90" s="63"/>
      <c r="CX90" s="63"/>
      <c r="CY90" s="63"/>
      <c r="CZ90" s="63"/>
      <c r="DA90" s="63"/>
      <c r="DB90" s="63"/>
      <c r="DC90" s="63"/>
      <c r="DD90" s="64"/>
    </row>
    <row r="91" spans="1:108" ht="33" customHeight="1" x14ac:dyDescent="0.3">
      <c r="A91" s="63"/>
      <c r="B91" s="63"/>
      <c r="C91" s="63"/>
      <c r="D91" s="63"/>
      <c r="E91" s="63"/>
      <c r="F91" s="63"/>
      <c r="G91" s="63"/>
      <c r="H91" s="63"/>
      <c r="I91" s="64"/>
      <c r="J91" s="63"/>
      <c r="K91" s="63"/>
      <c r="L91" s="63"/>
      <c r="M91" s="63"/>
      <c r="N91" s="63"/>
      <c r="O91" s="63"/>
      <c r="P91" s="63"/>
      <c r="Q91" s="63"/>
      <c r="R91" s="64"/>
      <c r="S91" s="63"/>
      <c r="T91" s="63"/>
      <c r="U91" s="63"/>
      <c r="V91" s="63"/>
      <c r="W91" s="63"/>
      <c r="X91" s="63"/>
      <c r="Y91" s="63"/>
      <c r="Z91" s="63"/>
      <c r="AA91" s="64"/>
      <c r="AB91" s="63"/>
      <c r="AC91" s="63"/>
      <c r="AD91" s="63"/>
      <c r="AE91" s="63"/>
      <c r="AF91" s="63"/>
      <c r="AG91" s="63"/>
      <c r="AH91" s="63"/>
      <c r="AI91" s="63"/>
      <c r="AJ91" s="64"/>
      <c r="AK91" s="63"/>
      <c r="AL91" s="63"/>
      <c r="AM91" s="63"/>
      <c r="AN91" s="63"/>
      <c r="AO91" s="63"/>
      <c r="AP91" s="63"/>
      <c r="AQ91" s="63"/>
      <c r="AR91" s="63"/>
      <c r="AS91" s="64"/>
      <c r="AT91" s="63"/>
      <c r="AU91" s="63"/>
      <c r="AV91" s="63"/>
      <c r="AW91" s="63"/>
      <c r="AX91" s="63"/>
      <c r="AY91" s="63"/>
      <c r="AZ91" s="63"/>
      <c r="BA91" s="63"/>
      <c r="BB91" s="64"/>
      <c r="BC91" s="63"/>
      <c r="BD91" s="63"/>
      <c r="BE91" s="63"/>
      <c r="BF91" s="63"/>
      <c r="BG91" s="63"/>
      <c r="BH91" s="63"/>
      <c r="BI91" s="63"/>
      <c r="BJ91" s="63"/>
      <c r="BK91" s="64"/>
      <c r="BL91" s="63"/>
      <c r="BM91" s="63"/>
      <c r="BN91" s="63"/>
      <c r="BO91" s="63"/>
      <c r="BP91" s="63"/>
      <c r="BQ91" s="63"/>
      <c r="BR91" s="63"/>
      <c r="BS91" s="63"/>
      <c r="BT91" s="64"/>
      <c r="BU91" s="63"/>
      <c r="BV91" s="63"/>
      <c r="BW91" s="63"/>
      <c r="BX91" s="63"/>
      <c r="BY91" s="63"/>
      <c r="BZ91" s="63"/>
      <c r="CA91" s="63"/>
      <c r="CB91" s="63"/>
      <c r="CC91" s="64"/>
      <c r="CD91" s="63"/>
      <c r="CE91" s="63"/>
      <c r="CF91" s="63"/>
      <c r="CG91" s="63"/>
      <c r="CH91" s="63"/>
      <c r="CI91" s="63"/>
      <c r="CJ91" s="63"/>
      <c r="CK91" s="63"/>
      <c r="CL91" s="64"/>
      <c r="CM91" s="63"/>
      <c r="CN91" s="63"/>
      <c r="CO91" s="63"/>
      <c r="CP91" s="63"/>
      <c r="CQ91" s="63"/>
      <c r="CR91" s="63"/>
      <c r="CS91" s="63"/>
      <c r="CT91" s="63"/>
      <c r="CU91" s="64"/>
      <c r="CV91" s="63"/>
      <c r="CW91" s="63"/>
      <c r="CX91" s="63"/>
      <c r="CY91" s="63"/>
      <c r="CZ91" s="63"/>
      <c r="DA91" s="63"/>
      <c r="DB91" s="63"/>
      <c r="DC91" s="63"/>
      <c r="DD91" s="64"/>
    </row>
    <row r="92" spans="1:108" ht="33" customHeight="1" x14ac:dyDescent="0.3">
      <c r="A92" s="63"/>
      <c r="B92" s="63"/>
      <c r="C92" s="63"/>
      <c r="D92" s="63"/>
      <c r="E92" s="63"/>
      <c r="F92" s="63"/>
      <c r="G92" s="63"/>
      <c r="H92" s="63"/>
      <c r="I92" s="64"/>
      <c r="J92" s="63"/>
      <c r="K92" s="63"/>
      <c r="L92" s="63"/>
      <c r="M92" s="63"/>
      <c r="N92" s="63"/>
      <c r="O92" s="63"/>
      <c r="P92" s="63"/>
      <c r="Q92" s="63"/>
      <c r="R92" s="64"/>
      <c r="S92" s="63"/>
      <c r="T92" s="63"/>
      <c r="U92" s="63"/>
      <c r="V92" s="63"/>
      <c r="W92" s="63"/>
      <c r="X92" s="63"/>
      <c r="Y92" s="63"/>
      <c r="Z92" s="63"/>
      <c r="AA92" s="64"/>
      <c r="AB92" s="63"/>
      <c r="AC92" s="63"/>
      <c r="AD92" s="63"/>
      <c r="AE92" s="63"/>
      <c r="AF92" s="63"/>
      <c r="AG92" s="63"/>
      <c r="AH92" s="63"/>
      <c r="AI92" s="63"/>
      <c r="AJ92" s="64"/>
      <c r="AK92" s="63"/>
      <c r="AL92" s="63"/>
      <c r="AM92" s="63"/>
      <c r="AN92" s="63"/>
      <c r="AO92" s="63"/>
      <c r="AP92" s="63"/>
      <c r="AQ92" s="63"/>
      <c r="AR92" s="63"/>
      <c r="AS92" s="64"/>
      <c r="AT92" s="63"/>
      <c r="AU92" s="63"/>
      <c r="AV92" s="63"/>
      <c r="AW92" s="63"/>
      <c r="AX92" s="63"/>
      <c r="AY92" s="63"/>
      <c r="AZ92" s="63"/>
      <c r="BA92" s="63"/>
      <c r="BB92" s="64"/>
      <c r="BC92" s="63"/>
      <c r="BD92" s="63"/>
      <c r="BE92" s="63"/>
      <c r="BF92" s="63"/>
      <c r="BG92" s="63"/>
      <c r="BH92" s="63"/>
      <c r="BI92" s="63"/>
      <c r="BJ92" s="63"/>
      <c r="BK92" s="64"/>
      <c r="BL92" s="63"/>
      <c r="BM92" s="63"/>
      <c r="BN92" s="63"/>
      <c r="BO92" s="63"/>
      <c r="BP92" s="63"/>
      <c r="BQ92" s="63"/>
      <c r="BR92" s="63"/>
      <c r="BS92" s="63"/>
      <c r="BT92" s="64"/>
      <c r="BU92" s="63"/>
      <c r="BV92" s="63"/>
      <c r="BW92" s="63"/>
      <c r="BX92" s="63"/>
      <c r="BY92" s="63"/>
      <c r="BZ92" s="63"/>
      <c r="CA92" s="63"/>
      <c r="CB92" s="63"/>
      <c r="CC92" s="64"/>
      <c r="CD92" s="63"/>
      <c r="CE92" s="63"/>
      <c r="CF92" s="63"/>
      <c r="CG92" s="63"/>
      <c r="CH92" s="63"/>
      <c r="CI92" s="63"/>
      <c r="CJ92" s="63"/>
      <c r="CK92" s="63"/>
      <c r="CL92" s="64"/>
      <c r="CM92" s="63"/>
      <c r="CN92" s="63"/>
      <c r="CO92" s="63"/>
      <c r="CP92" s="63"/>
      <c r="CQ92" s="63"/>
      <c r="CR92" s="63"/>
      <c r="CS92" s="63"/>
      <c r="CT92" s="63"/>
      <c r="CU92" s="64"/>
      <c r="CV92" s="63"/>
      <c r="CW92" s="63"/>
      <c r="CX92" s="63"/>
      <c r="CY92" s="63"/>
      <c r="CZ92" s="63"/>
      <c r="DA92" s="63"/>
      <c r="DB92" s="63"/>
      <c r="DC92" s="63"/>
      <c r="DD92" s="64"/>
    </row>
    <row r="93" spans="1:108" ht="33" customHeight="1" x14ac:dyDescent="0.3">
      <c r="A93" s="63"/>
      <c r="B93" s="63"/>
      <c r="C93" s="63"/>
      <c r="D93" s="63"/>
      <c r="E93" s="63"/>
      <c r="F93" s="63"/>
      <c r="G93" s="63"/>
      <c r="H93" s="63"/>
      <c r="I93" s="64"/>
      <c r="J93" s="63"/>
      <c r="K93" s="63"/>
      <c r="L93" s="63"/>
      <c r="M93" s="63"/>
      <c r="N93" s="63"/>
      <c r="O93" s="63"/>
      <c r="P93" s="63"/>
      <c r="Q93" s="63"/>
      <c r="R93" s="64"/>
      <c r="S93" s="63"/>
      <c r="T93" s="63"/>
      <c r="U93" s="63"/>
      <c r="V93" s="63"/>
      <c r="W93" s="63"/>
      <c r="X93" s="63"/>
      <c r="Y93" s="63"/>
      <c r="Z93" s="63"/>
      <c r="AA93" s="64"/>
      <c r="AB93" s="63"/>
      <c r="AC93" s="63"/>
      <c r="AD93" s="63"/>
      <c r="AE93" s="63"/>
      <c r="AF93" s="63"/>
      <c r="AG93" s="63"/>
      <c r="AH93" s="63"/>
      <c r="AI93" s="63"/>
      <c r="AJ93" s="64"/>
      <c r="AK93" s="63"/>
      <c r="AL93" s="63"/>
      <c r="AM93" s="63"/>
      <c r="AN93" s="63"/>
      <c r="AO93" s="63"/>
      <c r="AP93" s="63"/>
      <c r="AQ93" s="63"/>
      <c r="AR93" s="63"/>
      <c r="AS93" s="64"/>
      <c r="AT93" s="63"/>
      <c r="AU93" s="63"/>
      <c r="AV93" s="63"/>
      <c r="AW93" s="63"/>
      <c r="AX93" s="63"/>
      <c r="AY93" s="63"/>
      <c r="AZ93" s="63"/>
      <c r="BA93" s="63"/>
      <c r="BB93" s="64"/>
      <c r="BC93" s="63"/>
      <c r="BD93" s="63"/>
      <c r="BE93" s="63"/>
      <c r="BF93" s="63"/>
      <c r="BG93" s="63"/>
      <c r="BH93" s="63"/>
      <c r="BI93" s="63"/>
      <c r="BJ93" s="63"/>
      <c r="BK93" s="64"/>
      <c r="BL93" s="63"/>
      <c r="BM93" s="63"/>
      <c r="BN93" s="63"/>
      <c r="BO93" s="63"/>
      <c r="BP93" s="63"/>
      <c r="BQ93" s="63"/>
      <c r="BR93" s="63"/>
      <c r="BS93" s="63"/>
      <c r="BT93" s="64"/>
      <c r="BU93" s="63"/>
      <c r="BV93" s="63"/>
      <c r="BW93" s="63"/>
      <c r="BX93" s="63"/>
      <c r="BY93" s="63"/>
      <c r="BZ93" s="63"/>
      <c r="CA93" s="63"/>
      <c r="CB93" s="63"/>
      <c r="CC93" s="64"/>
      <c r="CD93" s="63"/>
      <c r="CE93" s="63"/>
      <c r="CF93" s="63"/>
      <c r="CG93" s="63"/>
      <c r="CH93" s="63"/>
      <c r="CI93" s="63"/>
      <c r="CJ93" s="63"/>
      <c r="CK93" s="63"/>
      <c r="CL93" s="64"/>
      <c r="CM93" s="63"/>
      <c r="CN93" s="63"/>
      <c r="CO93" s="63"/>
      <c r="CP93" s="63"/>
      <c r="CQ93" s="63"/>
      <c r="CR93" s="63"/>
      <c r="CS93" s="63"/>
      <c r="CT93" s="63"/>
      <c r="CU93" s="64"/>
      <c r="CV93" s="63"/>
      <c r="CW93" s="63"/>
      <c r="CX93" s="63"/>
      <c r="CY93" s="63"/>
      <c r="CZ93" s="63"/>
      <c r="DA93" s="63"/>
      <c r="DB93" s="63"/>
      <c r="DC93" s="63"/>
      <c r="DD93" s="64"/>
    </row>
    <row r="94" spans="1:108" ht="33" customHeight="1" x14ac:dyDescent="0.3">
      <c r="A94" s="63"/>
      <c r="B94" s="63"/>
      <c r="C94" s="63"/>
      <c r="D94" s="63"/>
      <c r="E94" s="63"/>
      <c r="F94" s="63"/>
      <c r="G94" s="63"/>
      <c r="H94" s="63"/>
      <c r="I94" s="64"/>
      <c r="J94" s="63"/>
      <c r="K94" s="63"/>
      <c r="L94" s="63"/>
      <c r="M94" s="63"/>
      <c r="N94" s="63"/>
      <c r="O94" s="63"/>
      <c r="P94" s="63"/>
      <c r="Q94" s="63"/>
      <c r="R94" s="64"/>
      <c r="S94" s="63"/>
      <c r="T94" s="63"/>
      <c r="U94" s="63"/>
      <c r="V94" s="63"/>
      <c r="W94" s="63"/>
      <c r="X94" s="63"/>
      <c r="Y94" s="63"/>
      <c r="Z94" s="63"/>
      <c r="AA94" s="64"/>
      <c r="AB94" s="63"/>
      <c r="AC94" s="63"/>
      <c r="AD94" s="63"/>
      <c r="AE94" s="63"/>
      <c r="AF94" s="63"/>
      <c r="AG94" s="63"/>
      <c r="AH94" s="63"/>
      <c r="AI94" s="63"/>
      <c r="AJ94" s="64"/>
      <c r="AK94" s="63"/>
      <c r="AL94" s="63"/>
      <c r="AM94" s="63"/>
      <c r="AN94" s="63"/>
      <c r="AO94" s="63"/>
      <c r="AP94" s="63"/>
      <c r="AQ94" s="63"/>
      <c r="AR94" s="63"/>
      <c r="AS94" s="64"/>
      <c r="AT94" s="63"/>
      <c r="AU94" s="63"/>
      <c r="AV94" s="63"/>
      <c r="AW94" s="63"/>
      <c r="AX94" s="63"/>
      <c r="AY94" s="63"/>
      <c r="AZ94" s="63"/>
      <c r="BA94" s="63"/>
      <c r="BB94" s="64"/>
      <c r="BC94" s="63"/>
      <c r="BD94" s="63"/>
      <c r="BE94" s="63"/>
      <c r="BF94" s="63"/>
      <c r="BG94" s="63"/>
      <c r="BH94" s="63"/>
      <c r="BI94" s="63"/>
      <c r="BJ94" s="63"/>
      <c r="BK94" s="64"/>
      <c r="BL94" s="63"/>
      <c r="BM94" s="63"/>
      <c r="BN94" s="63"/>
      <c r="BO94" s="63"/>
      <c r="BP94" s="63"/>
      <c r="BQ94" s="63"/>
      <c r="BR94" s="63"/>
      <c r="BS94" s="63"/>
      <c r="BT94" s="64"/>
      <c r="BU94" s="63"/>
      <c r="BV94" s="63"/>
      <c r="BW94" s="63"/>
      <c r="BX94" s="63"/>
      <c r="BY94" s="63"/>
      <c r="BZ94" s="63"/>
      <c r="CA94" s="63"/>
      <c r="CB94" s="63"/>
      <c r="CC94" s="64"/>
      <c r="CD94" s="63"/>
      <c r="CE94" s="63"/>
      <c r="CF94" s="63"/>
      <c r="CG94" s="63"/>
      <c r="CH94" s="63"/>
      <c r="CI94" s="63"/>
      <c r="CJ94" s="63"/>
      <c r="CK94" s="63"/>
      <c r="CL94" s="64"/>
      <c r="CM94" s="63"/>
      <c r="CN94" s="63"/>
      <c r="CO94" s="63"/>
      <c r="CP94" s="63"/>
      <c r="CQ94" s="63"/>
      <c r="CR94" s="63"/>
      <c r="CS94" s="63"/>
      <c r="CT94" s="63"/>
      <c r="CU94" s="64"/>
      <c r="CV94" s="63"/>
      <c r="CW94" s="63"/>
      <c r="CX94" s="63"/>
      <c r="CY94" s="63"/>
      <c r="CZ94" s="63"/>
      <c r="DA94" s="63"/>
      <c r="DB94" s="63"/>
      <c r="DC94" s="63"/>
      <c r="DD94" s="64"/>
    </row>
    <row r="95" spans="1:108" ht="33" customHeight="1" x14ac:dyDescent="0.3">
      <c r="A95" s="63"/>
      <c r="B95" s="63"/>
      <c r="C95" s="63"/>
      <c r="D95" s="63"/>
      <c r="E95" s="63"/>
      <c r="F95" s="63"/>
      <c r="G95" s="63"/>
      <c r="H95" s="63"/>
      <c r="I95" s="64"/>
      <c r="J95" s="63"/>
      <c r="K95" s="63"/>
      <c r="L95" s="63"/>
      <c r="M95" s="63"/>
      <c r="N95" s="63"/>
      <c r="O95" s="63"/>
      <c r="P95" s="63"/>
      <c r="Q95" s="63"/>
      <c r="R95" s="64"/>
      <c r="S95" s="63"/>
      <c r="T95" s="63"/>
      <c r="U95" s="63"/>
      <c r="V95" s="63"/>
      <c r="W95" s="63"/>
      <c r="X95" s="63"/>
      <c r="Y95" s="63"/>
      <c r="Z95" s="63"/>
      <c r="AA95" s="64"/>
      <c r="AB95" s="63"/>
      <c r="AC95" s="63"/>
      <c r="AD95" s="63"/>
      <c r="AE95" s="63"/>
      <c r="AF95" s="63"/>
      <c r="AG95" s="63"/>
      <c r="AH95" s="63"/>
      <c r="AI95" s="63"/>
      <c r="AJ95" s="64"/>
      <c r="AK95" s="63"/>
      <c r="AL95" s="63"/>
      <c r="AM95" s="63"/>
      <c r="AN95" s="63"/>
      <c r="AO95" s="63"/>
      <c r="AP95" s="63"/>
      <c r="AQ95" s="63"/>
      <c r="AR95" s="63"/>
      <c r="AS95" s="64"/>
      <c r="AT95" s="63"/>
      <c r="AU95" s="63"/>
      <c r="AV95" s="63"/>
      <c r="AW95" s="63"/>
      <c r="AX95" s="63"/>
      <c r="AY95" s="63"/>
      <c r="AZ95" s="63"/>
      <c r="BA95" s="63"/>
      <c r="BB95" s="64"/>
      <c r="BC95" s="63"/>
      <c r="BD95" s="63"/>
      <c r="BE95" s="63"/>
      <c r="BF95" s="63"/>
      <c r="BG95" s="63"/>
      <c r="BH95" s="63"/>
      <c r="BI95" s="63"/>
      <c r="BJ95" s="63"/>
      <c r="BK95" s="64"/>
      <c r="BL95" s="63"/>
      <c r="BM95" s="63"/>
      <c r="BN95" s="63"/>
      <c r="BO95" s="63"/>
      <c r="BP95" s="63"/>
      <c r="BQ95" s="63"/>
      <c r="BR95" s="63"/>
      <c r="BS95" s="63"/>
      <c r="BT95" s="64"/>
      <c r="BU95" s="63"/>
      <c r="BV95" s="63"/>
      <c r="BW95" s="63"/>
      <c r="BX95" s="63"/>
      <c r="BY95" s="63"/>
      <c r="BZ95" s="63"/>
      <c r="CA95" s="63"/>
      <c r="CB95" s="63"/>
      <c r="CC95" s="64"/>
      <c r="CD95" s="63"/>
      <c r="CE95" s="63"/>
      <c r="CF95" s="63"/>
      <c r="CG95" s="63"/>
      <c r="CH95" s="63"/>
      <c r="CI95" s="63"/>
      <c r="CJ95" s="63"/>
      <c r="CK95" s="63"/>
      <c r="CL95" s="64"/>
      <c r="CM95" s="63"/>
      <c r="CN95" s="63"/>
      <c r="CO95" s="63"/>
      <c r="CP95" s="63"/>
      <c r="CQ95" s="63"/>
      <c r="CR95" s="63"/>
      <c r="CS95" s="63"/>
      <c r="CT95" s="63"/>
      <c r="CU95" s="64"/>
      <c r="CV95" s="63"/>
      <c r="CW95" s="63"/>
      <c r="CX95" s="63"/>
      <c r="CY95" s="63"/>
      <c r="CZ95" s="63"/>
      <c r="DA95" s="63"/>
      <c r="DB95" s="63"/>
      <c r="DC95" s="63"/>
      <c r="DD95" s="64"/>
    </row>
    <row r="96" spans="1:108" ht="33" customHeight="1" x14ac:dyDescent="0.3">
      <c r="A96" s="63"/>
      <c r="B96" s="63"/>
      <c r="C96" s="63"/>
      <c r="D96" s="63"/>
      <c r="E96" s="63"/>
      <c r="F96" s="63"/>
      <c r="G96" s="63"/>
      <c r="H96" s="63"/>
      <c r="I96" s="64"/>
      <c r="J96" s="63"/>
      <c r="K96" s="63"/>
      <c r="L96" s="63"/>
      <c r="M96" s="63"/>
      <c r="N96" s="63"/>
      <c r="O96" s="63"/>
      <c r="P96" s="63"/>
      <c r="Q96" s="63"/>
      <c r="R96" s="64"/>
      <c r="S96" s="63"/>
      <c r="T96" s="63"/>
      <c r="U96" s="63"/>
      <c r="V96" s="63"/>
      <c r="W96" s="63"/>
      <c r="X96" s="63"/>
      <c r="Y96" s="63"/>
      <c r="Z96" s="63"/>
      <c r="AA96" s="64"/>
      <c r="AB96" s="63"/>
      <c r="AC96" s="63"/>
      <c r="AD96" s="63"/>
      <c r="AE96" s="63"/>
      <c r="AF96" s="63"/>
      <c r="AG96" s="63"/>
      <c r="AH96" s="63"/>
      <c r="AI96" s="63"/>
      <c r="AJ96" s="64"/>
      <c r="AK96" s="63"/>
      <c r="AL96" s="63"/>
      <c r="AM96" s="63"/>
      <c r="AN96" s="63"/>
      <c r="AO96" s="63"/>
      <c r="AP96" s="63"/>
      <c r="AQ96" s="63"/>
      <c r="AR96" s="63"/>
      <c r="AS96" s="64"/>
      <c r="AT96" s="63"/>
      <c r="AU96" s="63"/>
      <c r="AV96" s="63"/>
      <c r="AW96" s="63"/>
      <c r="AX96" s="63"/>
      <c r="AY96" s="63"/>
      <c r="AZ96" s="63"/>
      <c r="BA96" s="63"/>
      <c r="BB96" s="64"/>
      <c r="BC96" s="63"/>
      <c r="BD96" s="63"/>
      <c r="BE96" s="63"/>
      <c r="BF96" s="63"/>
      <c r="BG96" s="63"/>
      <c r="BH96" s="63"/>
      <c r="BI96" s="63"/>
      <c r="BJ96" s="63"/>
      <c r="BK96" s="64"/>
      <c r="BL96" s="63"/>
      <c r="BM96" s="63"/>
      <c r="BN96" s="63"/>
      <c r="BO96" s="63"/>
      <c r="BP96" s="63"/>
      <c r="BQ96" s="63"/>
      <c r="BR96" s="63"/>
      <c r="BS96" s="63"/>
      <c r="BT96" s="64"/>
      <c r="BU96" s="63"/>
      <c r="BV96" s="63"/>
      <c r="BW96" s="63"/>
      <c r="BX96" s="63"/>
      <c r="BY96" s="63"/>
      <c r="BZ96" s="63"/>
      <c r="CA96" s="63"/>
      <c r="CB96" s="63"/>
      <c r="CC96" s="64"/>
      <c r="CD96" s="63"/>
      <c r="CE96" s="63"/>
      <c r="CF96" s="63"/>
      <c r="CG96" s="63"/>
      <c r="CH96" s="63"/>
      <c r="CI96" s="63"/>
      <c r="CJ96" s="63"/>
      <c r="CK96" s="63"/>
      <c r="CL96" s="64"/>
      <c r="CM96" s="63"/>
      <c r="CN96" s="63"/>
      <c r="CO96" s="63"/>
      <c r="CP96" s="63"/>
      <c r="CQ96" s="63"/>
      <c r="CR96" s="63"/>
      <c r="CS96" s="63"/>
      <c r="CT96" s="63"/>
      <c r="CU96" s="64"/>
      <c r="CV96" s="63"/>
      <c r="CW96" s="63"/>
      <c r="CX96" s="63"/>
      <c r="CY96" s="63"/>
      <c r="CZ96" s="63"/>
      <c r="DA96" s="63"/>
      <c r="DB96" s="63"/>
      <c r="DC96" s="63"/>
      <c r="DD96" s="64"/>
    </row>
    <row r="97" spans="1:108" ht="33" customHeight="1" x14ac:dyDescent="0.3">
      <c r="A97" s="63"/>
      <c r="B97" s="63"/>
      <c r="C97" s="63"/>
      <c r="D97" s="63"/>
      <c r="E97" s="63"/>
      <c r="F97" s="63"/>
      <c r="G97" s="63"/>
      <c r="H97" s="63"/>
      <c r="I97" s="64"/>
      <c r="J97" s="63"/>
      <c r="K97" s="63"/>
      <c r="L97" s="63"/>
      <c r="M97" s="63"/>
      <c r="N97" s="63"/>
      <c r="O97" s="63"/>
      <c r="P97" s="63"/>
      <c r="Q97" s="63"/>
      <c r="R97" s="64"/>
      <c r="S97" s="63"/>
      <c r="T97" s="63"/>
      <c r="U97" s="63"/>
      <c r="V97" s="63"/>
      <c r="W97" s="63"/>
      <c r="X97" s="63"/>
      <c r="Y97" s="63"/>
      <c r="Z97" s="63"/>
      <c r="AA97" s="64"/>
      <c r="AB97" s="63"/>
      <c r="AC97" s="63"/>
      <c r="AD97" s="63"/>
      <c r="AE97" s="63"/>
      <c r="AF97" s="63"/>
      <c r="AG97" s="63"/>
      <c r="AH97" s="63"/>
      <c r="AI97" s="63"/>
      <c r="AJ97" s="64"/>
      <c r="AK97" s="63"/>
      <c r="AL97" s="63"/>
      <c r="AM97" s="63"/>
      <c r="AN97" s="63"/>
      <c r="AO97" s="63"/>
      <c r="AP97" s="63"/>
      <c r="AQ97" s="63"/>
      <c r="AR97" s="63"/>
      <c r="AS97" s="64"/>
      <c r="AT97" s="63"/>
      <c r="AU97" s="63"/>
      <c r="AV97" s="63"/>
      <c r="AW97" s="63"/>
      <c r="AX97" s="63"/>
      <c r="AY97" s="63"/>
      <c r="AZ97" s="63"/>
      <c r="BA97" s="63"/>
      <c r="BB97" s="64"/>
      <c r="BC97" s="63"/>
      <c r="BD97" s="63"/>
      <c r="BE97" s="63"/>
      <c r="BF97" s="63"/>
      <c r="BG97" s="63"/>
      <c r="BH97" s="63"/>
      <c r="BI97" s="63"/>
      <c r="BJ97" s="63"/>
      <c r="BK97" s="64"/>
      <c r="BL97" s="63"/>
      <c r="BM97" s="63"/>
      <c r="BN97" s="63"/>
      <c r="BO97" s="63"/>
      <c r="BP97" s="63"/>
      <c r="BQ97" s="63"/>
      <c r="BR97" s="63"/>
      <c r="BS97" s="63"/>
      <c r="BT97" s="64"/>
      <c r="BU97" s="63"/>
      <c r="BV97" s="63"/>
      <c r="BW97" s="63"/>
      <c r="BX97" s="63"/>
      <c r="BY97" s="63"/>
      <c r="BZ97" s="63"/>
      <c r="CA97" s="63"/>
      <c r="CB97" s="63"/>
      <c r="CC97" s="64"/>
      <c r="CD97" s="63"/>
      <c r="CE97" s="63"/>
      <c r="CF97" s="63"/>
      <c r="CG97" s="63"/>
      <c r="CH97" s="63"/>
      <c r="CI97" s="63"/>
      <c r="CJ97" s="63"/>
      <c r="CK97" s="63"/>
      <c r="CL97" s="64"/>
      <c r="CM97" s="63"/>
      <c r="CN97" s="63"/>
      <c r="CO97" s="63"/>
      <c r="CP97" s="63"/>
      <c r="CQ97" s="63"/>
      <c r="CR97" s="63"/>
      <c r="CS97" s="63"/>
      <c r="CT97" s="63"/>
      <c r="CU97" s="64"/>
      <c r="CV97" s="63"/>
      <c r="CW97" s="63"/>
      <c r="CX97" s="63"/>
      <c r="CY97" s="63"/>
      <c r="CZ97" s="63"/>
      <c r="DA97" s="63"/>
      <c r="DB97" s="63"/>
      <c r="DC97" s="63"/>
      <c r="DD97" s="64"/>
    </row>
    <row r="98" spans="1:108" ht="33" customHeight="1" x14ac:dyDescent="0.3">
      <c r="A98" s="63"/>
      <c r="B98" s="63"/>
      <c r="C98" s="63"/>
      <c r="D98" s="63"/>
      <c r="E98" s="63"/>
      <c r="F98" s="63"/>
      <c r="G98" s="63"/>
      <c r="H98" s="63"/>
      <c r="I98" s="64"/>
      <c r="J98" s="63"/>
      <c r="K98" s="63"/>
      <c r="L98" s="63"/>
      <c r="M98" s="63"/>
      <c r="N98" s="63"/>
      <c r="O98" s="63"/>
      <c r="P98" s="63"/>
      <c r="Q98" s="63"/>
      <c r="R98" s="64"/>
      <c r="S98" s="63"/>
      <c r="T98" s="63"/>
      <c r="U98" s="63"/>
      <c r="V98" s="63"/>
      <c r="W98" s="63"/>
      <c r="X98" s="63"/>
      <c r="Y98" s="63"/>
      <c r="Z98" s="63"/>
      <c r="AA98" s="64"/>
      <c r="AB98" s="63"/>
      <c r="AC98" s="63"/>
      <c r="AD98" s="63"/>
      <c r="AE98" s="63"/>
      <c r="AF98" s="63"/>
      <c r="AG98" s="63"/>
      <c r="AH98" s="63"/>
      <c r="AI98" s="63"/>
      <c r="AJ98" s="64"/>
      <c r="AK98" s="63"/>
      <c r="AL98" s="63"/>
      <c r="AM98" s="63"/>
      <c r="AN98" s="63"/>
      <c r="AO98" s="63"/>
      <c r="AP98" s="63"/>
      <c r="AQ98" s="63"/>
      <c r="AR98" s="63"/>
      <c r="AS98" s="64"/>
      <c r="AT98" s="63"/>
      <c r="AU98" s="63"/>
      <c r="AV98" s="63"/>
      <c r="AW98" s="63"/>
      <c r="AX98" s="63"/>
      <c r="AY98" s="63"/>
      <c r="AZ98" s="63"/>
      <c r="BA98" s="63"/>
      <c r="BB98" s="64"/>
      <c r="BC98" s="63"/>
      <c r="BD98" s="63"/>
      <c r="BE98" s="63"/>
      <c r="BF98" s="63"/>
      <c r="BG98" s="63"/>
      <c r="BH98" s="63"/>
      <c r="BI98" s="63"/>
      <c r="BJ98" s="63"/>
      <c r="BK98" s="64"/>
      <c r="BL98" s="63"/>
      <c r="BM98" s="63"/>
      <c r="BN98" s="63"/>
      <c r="BO98" s="63"/>
      <c r="BP98" s="63"/>
      <c r="BQ98" s="63"/>
      <c r="BR98" s="63"/>
      <c r="BS98" s="63"/>
      <c r="BT98" s="64"/>
      <c r="BU98" s="63"/>
      <c r="BV98" s="63"/>
      <c r="BW98" s="63"/>
      <c r="BX98" s="63"/>
      <c r="BY98" s="63"/>
      <c r="BZ98" s="63"/>
      <c r="CA98" s="63"/>
      <c r="CB98" s="63"/>
      <c r="CC98" s="64"/>
      <c r="CD98" s="63"/>
      <c r="CE98" s="63"/>
      <c r="CF98" s="63"/>
      <c r="CG98" s="63"/>
      <c r="CH98" s="63"/>
      <c r="CI98" s="63"/>
      <c r="CJ98" s="63"/>
      <c r="CK98" s="63"/>
      <c r="CL98" s="64"/>
      <c r="CM98" s="63"/>
      <c r="CN98" s="63"/>
      <c r="CO98" s="63"/>
      <c r="CP98" s="63"/>
      <c r="CQ98" s="63"/>
      <c r="CR98" s="63"/>
      <c r="CS98" s="63"/>
      <c r="CT98" s="63"/>
      <c r="CU98" s="64"/>
      <c r="CV98" s="63"/>
      <c r="CW98" s="63"/>
      <c r="CX98" s="63"/>
      <c r="CY98" s="63"/>
      <c r="CZ98" s="63"/>
      <c r="DA98" s="63"/>
      <c r="DB98" s="63"/>
      <c r="DC98" s="63"/>
      <c r="DD98" s="64"/>
    </row>
    <row r="99" spans="1:108" ht="33" customHeight="1" x14ac:dyDescent="0.3">
      <c r="A99" s="63"/>
      <c r="B99" s="63"/>
      <c r="C99" s="63"/>
      <c r="D99" s="63"/>
      <c r="E99" s="63"/>
      <c r="F99" s="63"/>
      <c r="G99" s="63"/>
      <c r="H99" s="63"/>
      <c r="I99" s="64"/>
      <c r="J99" s="63"/>
      <c r="K99" s="63"/>
      <c r="L99" s="63"/>
      <c r="M99" s="63"/>
      <c r="N99" s="63"/>
      <c r="O99" s="63"/>
      <c r="P99" s="63"/>
      <c r="Q99" s="63"/>
      <c r="R99" s="64"/>
      <c r="S99" s="63"/>
      <c r="T99" s="63"/>
      <c r="U99" s="63"/>
      <c r="V99" s="63"/>
      <c r="W99" s="63"/>
      <c r="X99" s="63"/>
      <c r="Y99" s="63"/>
      <c r="Z99" s="63"/>
      <c r="AA99" s="64"/>
      <c r="AB99" s="63"/>
      <c r="AC99" s="63"/>
      <c r="AD99" s="63"/>
      <c r="AE99" s="63"/>
      <c r="AF99" s="63"/>
      <c r="AG99" s="63"/>
      <c r="AH99" s="63"/>
      <c r="AI99" s="63"/>
      <c r="AJ99" s="64"/>
      <c r="AK99" s="63"/>
      <c r="AL99" s="63"/>
      <c r="AM99" s="63"/>
      <c r="AN99" s="63"/>
      <c r="AO99" s="63"/>
      <c r="AP99" s="63"/>
      <c r="AQ99" s="63"/>
      <c r="AR99" s="63"/>
      <c r="AS99" s="64"/>
      <c r="AT99" s="63"/>
      <c r="AU99" s="63"/>
      <c r="AV99" s="63"/>
      <c r="AW99" s="63"/>
      <c r="AX99" s="63"/>
      <c r="AY99" s="63"/>
      <c r="AZ99" s="63"/>
      <c r="BA99" s="63"/>
      <c r="BB99" s="64"/>
      <c r="BC99" s="63"/>
      <c r="BD99" s="63"/>
      <c r="BE99" s="63"/>
      <c r="BF99" s="63"/>
      <c r="BG99" s="63"/>
      <c r="BH99" s="63"/>
      <c r="BI99" s="63"/>
      <c r="BJ99" s="63"/>
      <c r="BK99" s="64"/>
      <c r="BL99" s="63"/>
      <c r="BM99" s="63"/>
      <c r="BN99" s="63"/>
      <c r="BO99" s="63"/>
      <c r="BP99" s="63"/>
      <c r="BQ99" s="63"/>
      <c r="BR99" s="63"/>
      <c r="BS99" s="63"/>
      <c r="BT99" s="64"/>
      <c r="BU99" s="63"/>
      <c r="BV99" s="63"/>
      <c r="BW99" s="63"/>
      <c r="BX99" s="63"/>
      <c r="BY99" s="63"/>
      <c r="BZ99" s="63"/>
      <c r="CA99" s="63"/>
      <c r="CB99" s="63"/>
      <c r="CC99" s="64"/>
      <c r="CD99" s="63"/>
      <c r="CE99" s="63"/>
      <c r="CF99" s="63"/>
      <c r="CG99" s="63"/>
      <c r="CH99" s="63"/>
      <c r="CI99" s="63"/>
      <c r="CJ99" s="63"/>
      <c r="CK99" s="63"/>
      <c r="CL99" s="64"/>
      <c r="CM99" s="63"/>
      <c r="CN99" s="63"/>
      <c r="CO99" s="63"/>
      <c r="CP99" s="63"/>
      <c r="CQ99" s="63"/>
      <c r="CR99" s="63"/>
      <c r="CS99" s="63"/>
      <c r="CT99" s="63"/>
      <c r="CU99" s="64"/>
      <c r="CV99" s="63"/>
      <c r="CW99" s="63"/>
      <c r="CX99" s="63"/>
      <c r="CY99" s="63"/>
      <c r="CZ99" s="63"/>
      <c r="DA99" s="63"/>
      <c r="DB99" s="63"/>
      <c r="DC99" s="63"/>
      <c r="DD99" s="64"/>
    </row>
    <row r="100" spans="1:108" ht="33" customHeight="1" x14ac:dyDescent="0.3">
      <c r="A100" s="63"/>
      <c r="B100" s="63"/>
      <c r="C100" s="63"/>
      <c r="D100" s="63"/>
      <c r="E100" s="63"/>
      <c r="F100" s="63"/>
      <c r="G100" s="63"/>
      <c r="H100" s="63"/>
      <c r="I100" s="64"/>
      <c r="J100" s="63"/>
      <c r="K100" s="63"/>
      <c r="L100" s="63"/>
      <c r="M100" s="63"/>
      <c r="N100" s="63"/>
      <c r="O100" s="63"/>
      <c r="P100" s="63"/>
      <c r="Q100" s="63"/>
      <c r="R100" s="64"/>
      <c r="S100" s="63"/>
      <c r="T100" s="63"/>
      <c r="U100" s="63"/>
      <c r="V100" s="63"/>
      <c r="W100" s="63"/>
      <c r="X100" s="63"/>
      <c r="Y100" s="63"/>
      <c r="Z100" s="63"/>
      <c r="AA100" s="64"/>
      <c r="AB100" s="63"/>
      <c r="AC100" s="63"/>
      <c r="AD100" s="63"/>
      <c r="AE100" s="63"/>
      <c r="AF100" s="63"/>
      <c r="AG100" s="63"/>
      <c r="AH100" s="63"/>
      <c r="AI100" s="63"/>
      <c r="AJ100" s="64"/>
      <c r="AK100" s="63"/>
      <c r="AL100" s="63"/>
      <c r="AM100" s="63"/>
      <c r="AN100" s="63"/>
      <c r="AO100" s="63"/>
      <c r="AP100" s="63"/>
      <c r="AQ100" s="63"/>
      <c r="AR100" s="63"/>
      <c r="AS100" s="64"/>
      <c r="AT100" s="63"/>
      <c r="AU100" s="63"/>
      <c r="AV100" s="63"/>
      <c r="AW100" s="63"/>
      <c r="AX100" s="63"/>
      <c r="AY100" s="63"/>
      <c r="AZ100" s="63"/>
      <c r="BA100" s="63"/>
      <c r="BB100" s="64"/>
      <c r="BC100" s="63"/>
      <c r="BD100" s="63"/>
      <c r="BE100" s="63"/>
      <c r="BF100" s="63"/>
      <c r="BG100" s="63"/>
      <c r="BH100" s="63"/>
      <c r="BI100" s="63"/>
      <c r="BJ100" s="63"/>
      <c r="BK100" s="64"/>
      <c r="BL100" s="63"/>
      <c r="BM100" s="63"/>
      <c r="BN100" s="63"/>
      <c r="BO100" s="63"/>
      <c r="BP100" s="63"/>
      <c r="BQ100" s="63"/>
      <c r="BR100" s="63"/>
      <c r="BS100" s="63"/>
      <c r="BT100" s="64"/>
      <c r="BU100" s="63"/>
      <c r="BV100" s="63"/>
      <c r="BW100" s="63"/>
      <c r="BX100" s="63"/>
      <c r="BY100" s="63"/>
      <c r="BZ100" s="63"/>
      <c r="CA100" s="63"/>
      <c r="CB100" s="63"/>
      <c r="CC100" s="64"/>
      <c r="CD100" s="63"/>
      <c r="CE100" s="63"/>
      <c r="CF100" s="63"/>
      <c r="CG100" s="63"/>
      <c r="CH100" s="63"/>
      <c r="CI100" s="63"/>
      <c r="CJ100" s="63"/>
      <c r="CK100" s="63"/>
      <c r="CL100" s="64"/>
      <c r="CM100" s="63"/>
      <c r="CN100" s="63"/>
      <c r="CO100" s="63"/>
      <c r="CP100" s="63"/>
      <c r="CQ100" s="63"/>
      <c r="CR100" s="63"/>
      <c r="CS100" s="63"/>
      <c r="CT100" s="63"/>
      <c r="CU100" s="64"/>
      <c r="CV100" s="63"/>
      <c r="CW100" s="63"/>
      <c r="CX100" s="63"/>
      <c r="CY100" s="63"/>
      <c r="CZ100" s="63"/>
      <c r="DA100" s="63"/>
      <c r="DB100" s="63"/>
      <c r="DC100" s="63"/>
      <c r="DD100" s="64"/>
    </row>
    <row r="101" spans="1:108" ht="33" customHeight="1" x14ac:dyDescent="0.3">
      <c r="A101" s="63"/>
      <c r="B101" s="63"/>
      <c r="C101" s="63"/>
      <c r="D101" s="63"/>
      <c r="E101" s="63"/>
      <c r="F101" s="63"/>
      <c r="G101" s="63"/>
      <c r="H101" s="63"/>
      <c r="I101" s="64"/>
      <c r="J101" s="63"/>
      <c r="K101" s="63"/>
      <c r="L101" s="63"/>
      <c r="M101" s="63"/>
      <c r="N101" s="63"/>
      <c r="O101" s="63"/>
      <c r="P101" s="63"/>
      <c r="Q101" s="63"/>
      <c r="R101" s="64"/>
      <c r="S101" s="63"/>
      <c r="T101" s="63"/>
      <c r="U101" s="63"/>
      <c r="V101" s="63"/>
      <c r="W101" s="63"/>
      <c r="X101" s="63"/>
      <c r="Y101" s="63"/>
      <c r="Z101" s="63"/>
      <c r="AA101" s="64"/>
      <c r="AB101" s="63"/>
      <c r="AC101" s="63"/>
      <c r="AD101" s="63"/>
      <c r="AE101" s="63"/>
      <c r="AF101" s="63"/>
      <c r="AG101" s="63"/>
      <c r="AH101" s="63"/>
      <c r="AI101" s="63"/>
      <c r="AJ101" s="64"/>
      <c r="AK101" s="63"/>
      <c r="AL101" s="63"/>
      <c r="AM101" s="63"/>
      <c r="AN101" s="63"/>
      <c r="AO101" s="63"/>
      <c r="AP101" s="63"/>
      <c r="AQ101" s="63"/>
      <c r="AR101" s="63"/>
      <c r="AS101" s="64"/>
      <c r="AT101" s="63"/>
      <c r="AU101" s="63"/>
      <c r="AV101" s="63"/>
      <c r="AW101" s="63"/>
      <c r="AX101" s="63"/>
      <c r="AY101" s="63"/>
      <c r="AZ101" s="63"/>
      <c r="BA101" s="63"/>
      <c r="BB101" s="64"/>
      <c r="BC101" s="63"/>
      <c r="BD101" s="63"/>
      <c r="BE101" s="63"/>
      <c r="BF101" s="63"/>
      <c r="BG101" s="63"/>
      <c r="BH101" s="63"/>
      <c r="BI101" s="63"/>
      <c r="BJ101" s="63"/>
      <c r="BK101" s="64"/>
      <c r="BL101" s="63"/>
      <c r="BM101" s="63"/>
      <c r="BN101" s="63"/>
      <c r="BO101" s="63"/>
      <c r="BP101" s="63"/>
      <c r="BQ101" s="63"/>
      <c r="BR101" s="63"/>
      <c r="BS101" s="63"/>
      <c r="BT101" s="64"/>
      <c r="BU101" s="63"/>
      <c r="BV101" s="63"/>
      <c r="BW101" s="63"/>
      <c r="BX101" s="63"/>
      <c r="BY101" s="63"/>
      <c r="BZ101" s="63"/>
      <c r="CA101" s="63"/>
      <c r="CB101" s="63"/>
      <c r="CC101" s="64"/>
      <c r="CD101" s="63"/>
      <c r="CE101" s="63"/>
      <c r="CF101" s="63"/>
      <c r="CG101" s="63"/>
      <c r="CH101" s="63"/>
      <c r="CI101" s="63"/>
      <c r="CJ101" s="63"/>
      <c r="CK101" s="63"/>
      <c r="CL101" s="64"/>
      <c r="CM101" s="63"/>
      <c r="CN101" s="63"/>
      <c r="CO101" s="63"/>
      <c r="CP101" s="63"/>
      <c r="CQ101" s="63"/>
      <c r="CR101" s="63"/>
      <c r="CS101" s="63"/>
      <c r="CT101" s="63"/>
      <c r="CU101" s="64"/>
      <c r="CV101" s="63"/>
      <c r="CW101" s="63"/>
      <c r="CX101" s="63"/>
      <c r="CY101" s="63"/>
      <c r="CZ101" s="63"/>
      <c r="DA101" s="63"/>
      <c r="DB101" s="63"/>
      <c r="DC101" s="63"/>
      <c r="DD101" s="64"/>
    </row>
    <row r="102" spans="1:108" ht="33" customHeight="1" x14ac:dyDescent="0.3">
      <c r="A102" s="63"/>
      <c r="B102" s="63"/>
      <c r="C102" s="63"/>
      <c r="D102" s="63"/>
      <c r="E102" s="63"/>
      <c r="F102" s="63"/>
      <c r="G102" s="63"/>
      <c r="H102" s="63"/>
      <c r="I102" s="64"/>
      <c r="J102" s="63"/>
      <c r="K102" s="63"/>
      <c r="L102" s="63"/>
      <c r="M102" s="63"/>
      <c r="N102" s="63"/>
      <c r="O102" s="63"/>
      <c r="P102" s="63"/>
      <c r="Q102" s="63"/>
      <c r="R102" s="64"/>
      <c r="S102" s="63"/>
      <c r="T102" s="63"/>
      <c r="U102" s="63"/>
      <c r="V102" s="63"/>
      <c r="W102" s="63"/>
      <c r="X102" s="63"/>
      <c r="Y102" s="63"/>
      <c r="Z102" s="63"/>
      <c r="AA102" s="64"/>
      <c r="AB102" s="63"/>
      <c r="AC102" s="63"/>
      <c r="AD102" s="63"/>
      <c r="AE102" s="63"/>
      <c r="AF102" s="63"/>
      <c r="AG102" s="63"/>
      <c r="AH102" s="63"/>
      <c r="AI102" s="63"/>
      <c r="AJ102" s="64"/>
      <c r="AK102" s="63"/>
      <c r="AL102" s="63"/>
      <c r="AM102" s="63"/>
      <c r="AN102" s="63"/>
      <c r="AO102" s="63"/>
      <c r="AP102" s="63"/>
      <c r="AQ102" s="63"/>
      <c r="AR102" s="63"/>
      <c r="AS102" s="64"/>
      <c r="AT102" s="63"/>
      <c r="AU102" s="63"/>
      <c r="AV102" s="63"/>
      <c r="AW102" s="63"/>
      <c r="AX102" s="63"/>
      <c r="AY102" s="63"/>
      <c r="AZ102" s="63"/>
      <c r="BA102" s="63"/>
      <c r="BB102" s="64"/>
      <c r="BC102" s="63"/>
      <c r="BD102" s="63"/>
      <c r="BE102" s="63"/>
      <c r="BF102" s="63"/>
      <c r="BG102" s="63"/>
      <c r="BH102" s="63"/>
      <c r="BI102" s="63"/>
      <c r="BJ102" s="63"/>
      <c r="BK102" s="64"/>
      <c r="BL102" s="63"/>
      <c r="BM102" s="63"/>
      <c r="BN102" s="63"/>
      <c r="BO102" s="63"/>
      <c r="BP102" s="63"/>
      <c r="BQ102" s="63"/>
      <c r="BR102" s="63"/>
      <c r="BS102" s="63"/>
      <c r="BT102" s="64"/>
      <c r="BU102" s="63"/>
      <c r="BV102" s="63"/>
      <c r="BW102" s="63"/>
      <c r="BX102" s="63"/>
      <c r="BY102" s="63"/>
      <c r="BZ102" s="63"/>
      <c r="CA102" s="63"/>
      <c r="CB102" s="63"/>
      <c r="CC102" s="64"/>
      <c r="CD102" s="63"/>
      <c r="CE102" s="63"/>
      <c r="CF102" s="63"/>
      <c r="CG102" s="63"/>
      <c r="CH102" s="63"/>
      <c r="CI102" s="63"/>
      <c r="CJ102" s="63"/>
      <c r="CK102" s="63"/>
      <c r="CL102" s="64"/>
      <c r="CM102" s="63"/>
      <c r="CN102" s="63"/>
      <c r="CO102" s="63"/>
      <c r="CP102" s="63"/>
      <c r="CQ102" s="63"/>
      <c r="CR102" s="63"/>
      <c r="CS102" s="63"/>
      <c r="CT102" s="63"/>
      <c r="CU102" s="64"/>
      <c r="CV102" s="63"/>
      <c r="CW102" s="63"/>
      <c r="CX102" s="63"/>
      <c r="CY102" s="63"/>
      <c r="CZ102" s="63"/>
      <c r="DA102" s="63"/>
      <c r="DB102" s="63"/>
      <c r="DC102" s="63"/>
      <c r="DD102" s="64"/>
    </row>
    <row r="103" spans="1:108" ht="33" customHeight="1" x14ac:dyDescent="0.3">
      <c r="A103" s="63"/>
      <c r="B103" s="63"/>
      <c r="C103" s="63"/>
      <c r="D103" s="63"/>
      <c r="E103" s="63"/>
      <c r="F103" s="63"/>
      <c r="G103" s="63"/>
      <c r="H103" s="63"/>
      <c r="I103" s="64"/>
      <c r="J103" s="63"/>
      <c r="K103" s="63"/>
      <c r="L103" s="63"/>
      <c r="M103" s="63"/>
      <c r="N103" s="63"/>
      <c r="O103" s="63"/>
      <c r="P103" s="63"/>
      <c r="Q103" s="63"/>
      <c r="R103" s="64"/>
      <c r="S103" s="63"/>
      <c r="T103" s="63"/>
      <c r="U103" s="63"/>
      <c r="V103" s="63"/>
      <c r="W103" s="63"/>
      <c r="X103" s="63"/>
      <c r="Y103" s="63"/>
      <c r="Z103" s="63"/>
      <c r="AA103" s="64"/>
      <c r="AB103" s="63"/>
      <c r="AC103" s="63"/>
      <c r="AD103" s="63"/>
      <c r="AE103" s="63"/>
      <c r="AF103" s="63"/>
      <c r="AG103" s="63"/>
      <c r="AH103" s="63"/>
      <c r="AI103" s="63"/>
      <c r="AJ103" s="64"/>
      <c r="AK103" s="63"/>
      <c r="AL103" s="63"/>
      <c r="AM103" s="63"/>
      <c r="AN103" s="63"/>
      <c r="AO103" s="63"/>
      <c r="AP103" s="63"/>
      <c r="AQ103" s="63"/>
      <c r="AR103" s="63"/>
      <c r="AS103" s="64"/>
      <c r="AT103" s="63"/>
      <c r="AU103" s="63"/>
      <c r="AV103" s="63"/>
      <c r="AW103" s="63"/>
      <c r="AX103" s="63"/>
      <c r="AY103" s="63"/>
      <c r="AZ103" s="63"/>
      <c r="BA103" s="63"/>
      <c r="BB103" s="64"/>
      <c r="BC103" s="63"/>
      <c r="BD103" s="63"/>
      <c r="BE103" s="63"/>
      <c r="BF103" s="63"/>
      <c r="BG103" s="63"/>
      <c r="BH103" s="63"/>
      <c r="BI103" s="63"/>
      <c r="BJ103" s="63"/>
      <c r="BK103" s="64"/>
      <c r="BL103" s="63"/>
      <c r="BM103" s="63"/>
      <c r="BN103" s="63"/>
      <c r="BO103" s="63"/>
      <c r="BP103" s="63"/>
      <c r="BQ103" s="63"/>
      <c r="BR103" s="63"/>
      <c r="BS103" s="63"/>
      <c r="BT103" s="64"/>
      <c r="BU103" s="63"/>
      <c r="BV103" s="63"/>
      <c r="BW103" s="63"/>
      <c r="BX103" s="63"/>
      <c r="BY103" s="63"/>
      <c r="BZ103" s="63"/>
      <c r="CA103" s="63"/>
      <c r="CB103" s="63"/>
      <c r="CC103" s="64"/>
      <c r="CD103" s="63"/>
      <c r="CE103" s="63"/>
      <c r="CF103" s="63"/>
      <c r="CG103" s="63"/>
      <c r="CH103" s="63"/>
      <c r="CI103" s="63"/>
      <c r="CJ103" s="63"/>
      <c r="CK103" s="63"/>
      <c r="CL103" s="64"/>
      <c r="CM103" s="63"/>
      <c r="CN103" s="63"/>
      <c r="CO103" s="63"/>
      <c r="CP103" s="63"/>
      <c r="CQ103" s="63"/>
      <c r="CR103" s="63"/>
      <c r="CS103" s="63"/>
      <c r="CT103" s="63"/>
      <c r="CU103" s="64"/>
      <c r="CV103" s="63"/>
      <c r="CW103" s="63"/>
      <c r="CX103" s="63"/>
      <c r="CY103" s="63"/>
      <c r="CZ103" s="63"/>
      <c r="DA103" s="63"/>
      <c r="DB103" s="63"/>
      <c r="DC103" s="63"/>
      <c r="DD103" s="64"/>
    </row>
    <row r="104" spans="1:108" ht="33" customHeight="1" x14ac:dyDescent="0.3">
      <c r="A104" s="63"/>
      <c r="B104" s="63"/>
      <c r="C104" s="63"/>
      <c r="D104" s="63"/>
      <c r="E104" s="63"/>
      <c r="F104" s="63"/>
      <c r="G104" s="63"/>
      <c r="H104" s="63"/>
      <c r="I104" s="64"/>
      <c r="J104" s="63"/>
      <c r="K104" s="63"/>
      <c r="L104" s="63"/>
      <c r="M104" s="63"/>
      <c r="N104" s="63"/>
      <c r="O104" s="63"/>
      <c r="P104" s="63"/>
      <c r="Q104" s="63"/>
      <c r="R104" s="64"/>
      <c r="S104" s="63"/>
      <c r="T104" s="63"/>
      <c r="U104" s="63"/>
      <c r="V104" s="63"/>
      <c r="W104" s="63"/>
      <c r="X104" s="63"/>
      <c r="Y104" s="63"/>
      <c r="Z104" s="63"/>
      <c r="AA104" s="64"/>
      <c r="AB104" s="63"/>
      <c r="AC104" s="63"/>
      <c r="AD104" s="63"/>
      <c r="AE104" s="63"/>
      <c r="AF104" s="63"/>
      <c r="AG104" s="63"/>
      <c r="AH104" s="63"/>
      <c r="AI104" s="63"/>
      <c r="AJ104" s="64"/>
      <c r="AK104" s="63"/>
      <c r="AL104" s="63"/>
      <c r="AM104" s="63"/>
      <c r="AN104" s="63"/>
      <c r="AO104" s="63"/>
      <c r="AP104" s="63"/>
      <c r="AQ104" s="63"/>
      <c r="AR104" s="63"/>
      <c r="AS104" s="64"/>
      <c r="AT104" s="63"/>
      <c r="AU104" s="63"/>
      <c r="AV104" s="63"/>
      <c r="AW104" s="63"/>
      <c r="AX104" s="63"/>
      <c r="AY104" s="63"/>
      <c r="AZ104" s="63"/>
      <c r="BA104" s="63"/>
      <c r="BB104" s="64"/>
      <c r="BC104" s="63"/>
      <c r="BD104" s="63"/>
      <c r="BE104" s="63"/>
      <c r="BF104" s="63"/>
      <c r="BG104" s="63"/>
      <c r="BH104" s="63"/>
      <c r="BI104" s="63"/>
      <c r="BJ104" s="63"/>
      <c r="BK104" s="64"/>
      <c r="BL104" s="63"/>
      <c r="BM104" s="63"/>
      <c r="BN104" s="63"/>
      <c r="BO104" s="63"/>
      <c r="BP104" s="63"/>
      <c r="BQ104" s="63"/>
      <c r="BR104" s="63"/>
      <c r="BS104" s="63"/>
      <c r="BT104" s="64"/>
      <c r="BU104" s="63"/>
      <c r="BV104" s="63"/>
      <c r="BW104" s="63"/>
      <c r="BX104" s="63"/>
      <c r="BY104" s="63"/>
      <c r="BZ104" s="63"/>
      <c r="CA104" s="63"/>
      <c r="CB104" s="63"/>
      <c r="CC104" s="64"/>
      <c r="CD104" s="63"/>
      <c r="CE104" s="63"/>
      <c r="CF104" s="63"/>
      <c r="CG104" s="63"/>
      <c r="CH104" s="63"/>
      <c r="CI104" s="63"/>
      <c r="CJ104" s="63"/>
      <c r="CK104" s="63"/>
      <c r="CL104" s="64"/>
      <c r="CM104" s="63"/>
      <c r="CN104" s="63"/>
      <c r="CO104" s="63"/>
      <c r="CP104" s="63"/>
      <c r="CQ104" s="63"/>
      <c r="CR104" s="63"/>
      <c r="CS104" s="63"/>
      <c r="CT104" s="63"/>
      <c r="CU104" s="64"/>
      <c r="CV104" s="63"/>
      <c r="CW104" s="63"/>
      <c r="CX104" s="63"/>
      <c r="CY104" s="63"/>
      <c r="CZ104" s="63"/>
      <c r="DA104" s="63"/>
      <c r="DB104" s="63"/>
      <c r="DC104" s="63"/>
      <c r="DD104" s="64"/>
    </row>
    <row r="105" spans="1:108" ht="33" customHeight="1" x14ac:dyDescent="0.3">
      <c r="A105" s="63"/>
      <c r="B105" s="63"/>
      <c r="C105" s="63"/>
      <c r="D105" s="63"/>
      <c r="E105" s="63"/>
      <c r="F105" s="63"/>
      <c r="G105" s="63"/>
      <c r="H105" s="63"/>
      <c r="I105" s="64"/>
      <c r="J105" s="63"/>
      <c r="K105" s="63"/>
      <c r="L105" s="63"/>
      <c r="M105" s="63"/>
      <c r="N105" s="63"/>
      <c r="O105" s="63"/>
      <c r="P105" s="63"/>
      <c r="Q105" s="63"/>
      <c r="R105" s="64"/>
      <c r="S105" s="63"/>
      <c r="T105" s="63"/>
      <c r="U105" s="63"/>
      <c r="V105" s="63"/>
      <c r="W105" s="63"/>
      <c r="X105" s="63"/>
      <c r="Y105" s="63"/>
      <c r="Z105" s="63"/>
      <c r="AA105" s="64"/>
      <c r="AB105" s="63"/>
      <c r="AC105" s="63"/>
      <c r="AD105" s="63"/>
      <c r="AE105" s="63"/>
      <c r="AF105" s="63"/>
      <c r="AG105" s="63"/>
      <c r="AH105" s="63"/>
      <c r="AI105" s="63"/>
      <c r="AJ105" s="64"/>
      <c r="AK105" s="63"/>
      <c r="AL105" s="63"/>
      <c r="AM105" s="63"/>
      <c r="AN105" s="63"/>
      <c r="AO105" s="63"/>
      <c r="AP105" s="63"/>
      <c r="AQ105" s="63"/>
      <c r="AR105" s="63"/>
      <c r="AS105" s="64"/>
      <c r="AT105" s="63"/>
      <c r="AU105" s="63"/>
      <c r="AV105" s="63"/>
      <c r="AW105" s="63"/>
      <c r="AX105" s="63"/>
      <c r="AY105" s="63"/>
      <c r="AZ105" s="63"/>
      <c r="BA105" s="63"/>
      <c r="BB105" s="64"/>
      <c r="BC105" s="63"/>
      <c r="BD105" s="63"/>
      <c r="BE105" s="63"/>
      <c r="BF105" s="63"/>
      <c r="BG105" s="63"/>
      <c r="BH105" s="63"/>
      <c r="BI105" s="63"/>
      <c r="BJ105" s="63"/>
      <c r="BK105" s="64"/>
      <c r="BL105" s="63"/>
      <c r="BM105" s="63"/>
      <c r="BN105" s="63"/>
      <c r="BO105" s="63"/>
      <c r="BP105" s="63"/>
      <c r="BQ105" s="63"/>
      <c r="BR105" s="63"/>
      <c r="BS105" s="63"/>
      <c r="BT105" s="64"/>
      <c r="BU105" s="63"/>
      <c r="BV105" s="63"/>
      <c r="BW105" s="63"/>
      <c r="BX105" s="63"/>
      <c r="BY105" s="63"/>
      <c r="BZ105" s="63"/>
      <c r="CA105" s="63"/>
      <c r="CB105" s="63"/>
      <c r="CC105" s="64"/>
      <c r="CD105" s="63"/>
      <c r="CE105" s="63"/>
      <c r="CF105" s="63"/>
      <c r="CG105" s="63"/>
      <c r="CH105" s="63"/>
      <c r="CI105" s="63"/>
      <c r="CJ105" s="63"/>
      <c r="CK105" s="63"/>
      <c r="CL105" s="64"/>
      <c r="CM105" s="63"/>
      <c r="CN105" s="63"/>
      <c r="CO105" s="63"/>
      <c r="CP105" s="63"/>
      <c r="CQ105" s="63"/>
      <c r="CR105" s="63"/>
      <c r="CS105" s="63"/>
      <c r="CT105" s="63"/>
      <c r="CU105" s="64"/>
      <c r="CV105" s="63"/>
      <c r="CW105" s="63"/>
      <c r="CX105" s="63"/>
      <c r="CY105" s="63"/>
      <c r="CZ105" s="63"/>
      <c r="DA105" s="63"/>
      <c r="DB105" s="63"/>
      <c r="DC105" s="63"/>
      <c r="DD105" s="64"/>
    </row>
    <row r="106" spans="1:108" ht="33" customHeight="1" x14ac:dyDescent="0.3">
      <c r="A106" s="63"/>
      <c r="B106" s="63"/>
      <c r="C106" s="63"/>
      <c r="D106" s="63"/>
      <c r="E106" s="63"/>
      <c r="F106" s="63"/>
      <c r="G106" s="63"/>
      <c r="H106" s="63"/>
      <c r="I106" s="64"/>
      <c r="J106" s="63"/>
      <c r="K106" s="63"/>
      <c r="L106" s="63"/>
      <c r="M106" s="63"/>
      <c r="N106" s="63"/>
      <c r="O106" s="63"/>
      <c r="P106" s="63"/>
      <c r="Q106" s="63"/>
      <c r="R106" s="64"/>
      <c r="S106" s="63"/>
      <c r="T106" s="63"/>
      <c r="U106" s="63"/>
      <c r="V106" s="63"/>
      <c r="W106" s="63"/>
      <c r="X106" s="63"/>
      <c r="Y106" s="63"/>
      <c r="Z106" s="63"/>
      <c r="AA106" s="64"/>
      <c r="AB106" s="63"/>
      <c r="AC106" s="63"/>
      <c r="AD106" s="63"/>
      <c r="AE106" s="63"/>
      <c r="AF106" s="63"/>
      <c r="AG106" s="63"/>
      <c r="AH106" s="63"/>
      <c r="AI106" s="63"/>
      <c r="AJ106" s="64"/>
      <c r="AK106" s="63"/>
      <c r="AL106" s="63"/>
      <c r="AM106" s="63"/>
      <c r="AN106" s="63"/>
      <c r="AO106" s="63"/>
      <c r="AP106" s="63"/>
      <c r="AQ106" s="63"/>
      <c r="AR106" s="63"/>
      <c r="AS106" s="64"/>
      <c r="AT106" s="63"/>
      <c r="AU106" s="63"/>
      <c r="AV106" s="63"/>
      <c r="AW106" s="63"/>
      <c r="AX106" s="63"/>
      <c r="AY106" s="63"/>
      <c r="AZ106" s="63"/>
      <c r="BA106" s="63"/>
      <c r="BB106" s="64"/>
      <c r="BC106" s="63"/>
      <c r="BD106" s="63"/>
      <c r="BE106" s="63"/>
      <c r="BF106" s="63"/>
      <c r="BG106" s="63"/>
      <c r="BH106" s="63"/>
      <c r="BI106" s="63"/>
      <c r="BJ106" s="63"/>
      <c r="BK106" s="64"/>
      <c r="BL106" s="63"/>
      <c r="BM106" s="63"/>
      <c r="BN106" s="63"/>
      <c r="BO106" s="63"/>
      <c r="BP106" s="63"/>
      <c r="BQ106" s="63"/>
      <c r="BR106" s="63"/>
      <c r="BS106" s="63"/>
      <c r="BT106" s="64"/>
      <c r="BU106" s="63"/>
      <c r="BV106" s="63"/>
      <c r="BW106" s="63"/>
      <c r="BX106" s="63"/>
      <c r="BY106" s="63"/>
      <c r="BZ106" s="63"/>
      <c r="CA106" s="63"/>
      <c r="CB106" s="63"/>
      <c r="CC106" s="64"/>
      <c r="CD106" s="63"/>
      <c r="CE106" s="63"/>
      <c r="CF106" s="63"/>
      <c r="CG106" s="63"/>
      <c r="CH106" s="63"/>
      <c r="CI106" s="63"/>
      <c r="CJ106" s="63"/>
      <c r="CK106" s="63"/>
      <c r="CL106" s="64"/>
      <c r="CM106" s="63"/>
      <c r="CN106" s="63"/>
      <c r="CO106" s="63"/>
      <c r="CP106" s="63"/>
      <c r="CQ106" s="63"/>
      <c r="CR106" s="63"/>
      <c r="CS106" s="63"/>
      <c r="CT106" s="63"/>
      <c r="CU106" s="64"/>
      <c r="CV106" s="63"/>
      <c r="CW106" s="63"/>
      <c r="CX106" s="63"/>
      <c r="CY106" s="63"/>
      <c r="CZ106" s="63"/>
      <c r="DA106" s="63"/>
      <c r="DB106" s="63"/>
      <c r="DC106" s="63"/>
      <c r="DD106" s="64"/>
    </row>
    <row r="107" spans="1:108" ht="33" customHeight="1" x14ac:dyDescent="0.3">
      <c r="A107" s="63"/>
      <c r="B107" s="63"/>
      <c r="C107" s="63"/>
      <c r="D107" s="63"/>
      <c r="E107" s="63"/>
      <c r="F107" s="63"/>
      <c r="G107" s="63"/>
      <c r="H107" s="63"/>
      <c r="I107" s="64"/>
      <c r="J107" s="63"/>
      <c r="K107" s="63"/>
      <c r="L107" s="63"/>
      <c r="M107" s="63"/>
      <c r="N107" s="63"/>
      <c r="O107" s="63"/>
      <c r="P107" s="63"/>
      <c r="Q107" s="63"/>
      <c r="R107" s="64"/>
      <c r="S107" s="63"/>
      <c r="T107" s="63"/>
      <c r="U107" s="63"/>
      <c r="V107" s="63"/>
      <c r="W107" s="63"/>
      <c r="X107" s="63"/>
      <c r="Y107" s="63"/>
      <c r="Z107" s="63"/>
      <c r="AA107" s="64"/>
      <c r="AB107" s="63"/>
      <c r="AC107" s="63"/>
      <c r="AD107" s="63"/>
      <c r="AE107" s="63"/>
      <c r="AF107" s="63"/>
      <c r="AG107" s="63"/>
      <c r="AH107" s="63"/>
      <c r="AI107" s="63"/>
      <c r="AJ107" s="64"/>
      <c r="AK107" s="63"/>
      <c r="AL107" s="63"/>
      <c r="AM107" s="63"/>
      <c r="AN107" s="63"/>
      <c r="AO107" s="63"/>
      <c r="AP107" s="63"/>
      <c r="AQ107" s="63"/>
      <c r="AR107" s="63"/>
      <c r="AS107" s="64"/>
      <c r="AT107" s="63"/>
      <c r="AU107" s="63"/>
      <c r="AV107" s="63"/>
      <c r="AW107" s="63"/>
      <c r="AX107" s="63"/>
      <c r="AY107" s="63"/>
      <c r="AZ107" s="63"/>
      <c r="BA107" s="63"/>
      <c r="BB107" s="64"/>
      <c r="BC107" s="63"/>
      <c r="BD107" s="63"/>
      <c r="BE107" s="63"/>
      <c r="BF107" s="63"/>
      <c r="BG107" s="63"/>
      <c r="BH107" s="63"/>
      <c r="BI107" s="63"/>
      <c r="BJ107" s="63"/>
      <c r="BK107" s="64"/>
      <c r="BL107" s="63"/>
      <c r="BM107" s="63"/>
      <c r="BN107" s="63"/>
      <c r="BO107" s="63"/>
      <c r="BP107" s="63"/>
      <c r="BQ107" s="63"/>
      <c r="BR107" s="63"/>
      <c r="BS107" s="63"/>
      <c r="BT107" s="64"/>
      <c r="BU107" s="63"/>
      <c r="BV107" s="63"/>
      <c r="BW107" s="63"/>
      <c r="BX107" s="63"/>
      <c r="BY107" s="63"/>
      <c r="BZ107" s="63"/>
      <c r="CA107" s="63"/>
      <c r="CB107" s="63"/>
      <c r="CC107" s="64"/>
      <c r="CD107" s="63"/>
      <c r="CE107" s="63"/>
      <c r="CF107" s="63"/>
      <c r="CG107" s="63"/>
      <c r="CH107" s="63"/>
      <c r="CI107" s="63"/>
      <c r="CJ107" s="63"/>
      <c r="CK107" s="63"/>
      <c r="CL107" s="64"/>
      <c r="CM107" s="63"/>
      <c r="CN107" s="63"/>
      <c r="CO107" s="63"/>
      <c r="CP107" s="63"/>
      <c r="CQ107" s="63"/>
      <c r="CR107" s="63"/>
      <c r="CS107" s="63"/>
      <c r="CT107" s="63"/>
      <c r="CU107" s="64"/>
      <c r="CV107" s="63"/>
      <c r="CW107" s="63"/>
      <c r="CX107" s="63"/>
      <c r="CY107" s="63"/>
      <c r="CZ107" s="63"/>
      <c r="DA107" s="63"/>
      <c r="DB107" s="63"/>
      <c r="DC107" s="63"/>
      <c r="DD107" s="64"/>
    </row>
    <row r="108" spans="1:108" ht="33" customHeight="1" x14ac:dyDescent="0.3">
      <c r="A108" s="63"/>
      <c r="B108" s="63"/>
      <c r="C108" s="63"/>
      <c r="D108" s="63"/>
      <c r="E108" s="63"/>
      <c r="F108" s="63"/>
      <c r="G108" s="63"/>
      <c r="H108" s="63"/>
      <c r="I108" s="64"/>
      <c r="J108" s="63"/>
      <c r="K108" s="63"/>
      <c r="L108" s="63"/>
      <c r="M108" s="63"/>
      <c r="N108" s="63"/>
      <c r="O108" s="63"/>
      <c r="P108" s="63"/>
      <c r="Q108" s="63"/>
      <c r="R108" s="64"/>
      <c r="S108" s="63"/>
      <c r="T108" s="63"/>
      <c r="U108" s="63"/>
      <c r="V108" s="63"/>
      <c r="W108" s="63"/>
      <c r="X108" s="63"/>
      <c r="Y108" s="63"/>
      <c r="Z108" s="63"/>
      <c r="AA108" s="64"/>
      <c r="AB108" s="63"/>
      <c r="AC108" s="63"/>
      <c r="AD108" s="63"/>
      <c r="AE108" s="63"/>
      <c r="AF108" s="63"/>
      <c r="AG108" s="63"/>
      <c r="AH108" s="63"/>
      <c r="AI108" s="63"/>
      <c r="AJ108" s="64"/>
      <c r="AK108" s="63"/>
      <c r="AL108" s="63"/>
      <c r="AM108" s="63"/>
      <c r="AN108" s="63"/>
      <c r="AO108" s="63"/>
      <c r="AP108" s="63"/>
      <c r="AQ108" s="63"/>
      <c r="AR108" s="63"/>
      <c r="AS108" s="64"/>
      <c r="AT108" s="63"/>
      <c r="AU108" s="63"/>
      <c r="AV108" s="63"/>
      <c r="AW108" s="63"/>
      <c r="AX108" s="63"/>
      <c r="AY108" s="63"/>
      <c r="AZ108" s="63"/>
      <c r="BA108" s="63"/>
      <c r="BB108" s="64"/>
      <c r="BC108" s="63"/>
      <c r="BD108" s="63"/>
      <c r="BE108" s="63"/>
      <c r="BF108" s="63"/>
      <c r="BG108" s="63"/>
      <c r="BH108" s="63"/>
      <c r="BI108" s="63"/>
      <c r="BJ108" s="63"/>
      <c r="BK108" s="64"/>
      <c r="BL108" s="63"/>
      <c r="BM108" s="63"/>
      <c r="BN108" s="63"/>
      <c r="BO108" s="63"/>
      <c r="BP108" s="63"/>
      <c r="BQ108" s="63"/>
      <c r="BR108" s="63"/>
      <c r="BS108" s="63"/>
      <c r="BT108" s="64"/>
      <c r="BU108" s="63"/>
      <c r="BV108" s="63"/>
      <c r="BW108" s="63"/>
      <c r="BX108" s="63"/>
      <c r="BY108" s="63"/>
      <c r="BZ108" s="63"/>
      <c r="CA108" s="63"/>
      <c r="CB108" s="63"/>
      <c r="CC108" s="64"/>
      <c r="CD108" s="63"/>
      <c r="CE108" s="63"/>
      <c r="CF108" s="63"/>
      <c r="CG108" s="63"/>
      <c r="CH108" s="63"/>
      <c r="CI108" s="63"/>
      <c r="CJ108" s="63"/>
      <c r="CK108" s="63"/>
      <c r="CL108" s="64"/>
      <c r="CM108" s="63"/>
      <c r="CN108" s="63"/>
      <c r="CO108" s="63"/>
      <c r="CP108" s="63"/>
      <c r="CQ108" s="63"/>
      <c r="CR108" s="63"/>
      <c r="CS108" s="63"/>
      <c r="CT108" s="63"/>
      <c r="CU108" s="64"/>
      <c r="CV108" s="63"/>
      <c r="CW108" s="63"/>
      <c r="CX108" s="63"/>
      <c r="CY108" s="63"/>
      <c r="CZ108" s="63"/>
      <c r="DA108" s="63"/>
      <c r="DB108" s="63"/>
      <c r="DC108" s="63"/>
      <c r="DD108" s="64"/>
    </row>
    <row r="109" spans="1:108" ht="33" customHeight="1" x14ac:dyDescent="0.3">
      <c r="A109" s="63"/>
      <c r="B109" s="63"/>
      <c r="C109" s="63"/>
      <c r="D109" s="63"/>
      <c r="E109" s="63"/>
      <c r="F109" s="63"/>
      <c r="G109" s="63"/>
      <c r="H109" s="63"/>
      <c r="I109" s="64"/>
      <c r="J109" s="63"/>
      <c r="K109" s="63"/>
      <c r="L109" s="63"/>
      <c r="M109" s="63"/>
      <c r="N109" s="63"/>
      <c r="O109" s="63"/>
      <c r="P109" s="63"/>
      <c r="Q109" s="63"/>
      <c r="R109" s="64"/>
      <c r="S109" s="63"/>
      <c r="T109" s="63"/>
      <c r="U109" s="63"/>
      <c r="V109" s="63"/>
      <c r="W109" s="63"/>
      <c r="X109" s="63"/>
      <c r="Y109" s="63"/>
      <c r="Z109" s="63"/>
      <c r="AA109" s="64"/>
      <c r="AB109" s="63"/>
      <c r="AC109" s="63"/>
      <c r="AD109" s="63"/>
      <c r="AE109" s="63"/>
      <c r="AF109" s="63"/>
      <c r="AG109" s="63"/>
      <c r="AH109" s="63"/>
      <c r="AI109" s="63"/>
      <c r="AJ109" s="64"/>
      <c r="AK109" s="63"/>
      <c r="AL109" s="63"/>
      <c r="AM109" s="63"/>
      <c r="AN109" s="63"/>
      <c r="AO109" s="63"/>
      <c r="AP109" s="63"/>
      <c r="AQ109" s="63"/>
      <c r="AR109" s="63"/>
      <c r="AS109" s="64"/>
      <c r="AT109" s="63"/>
      <c r="AU109" s="63"/>
      <c r="AV109" s="63"/>
      <c r="AW109" s="63"/>
      <c r="AX109" s="63"/>
      <c r="AY109" s="63"/>
      <c r="AZ109" s="63"/>
      <c r="BA109" s="63"/>
      <c r="BB109" s="64"/>
      <c r="BC109" s="63"/>
      <c r="BD109" s="63"/>
      <c r="BE109" s="63"/>
      <c r="BF109" s="63"/>
      <c r="BG109" s="63"/>
      <c r="BH109" s="63"/>
      <c r="BI109" s="63"/>
      <c r="BJ109" s="63"/>
      <c r="BK109" s="64"/>
      <c r="BL109" s="63"/>
      <c r="BM109" s="63"/>
      <c r="BN109" s="63"/>
      <c r="BO109" s="63"/>
      <c r="BP109" s="63"/>
      <c r="BQ109" s="63"/>
      <c r="BR109" s="63"/>
      <c r="BS109" s="63"/>
      <c r="BT109" s="64"/>
      <c r="BU109" s="63"/>
      <c r="BV109" s="63"/>
      <c r="BW109" s="63"/>
      <c r="BX109" s="63"/>
      <c r="BY109" s="63"/>
      <c r="BZ109" s="63"/>
      <c r="CA109" s="63"/>
      <c r="CB109" s="63"/>
      <c r="CC109" s="64"/>
      <c r="CD109" s="63"/>
      <c r="CE109" s="63"/>
      <c r="CF109" s="63"/>
      <c r="CG109" s="63"/>
      <c r="CH109" s="63"/>
      <c r="CI109" s="63"/>
      <c r="CJ109" s="63"/>
      <c r="CK109" s="63"/>
      <c r="CL109" s="64"/>
      <c r="CM109" s="63"/>
      <c r="CN109" s="63"/>
      <c r="CO109" s="63"/>
      <c r="CP109" s="63"/>
      <c r="CQ109" s="63"/>
      <c r="CR109" s="63"/>
      <c r="CS109" s="63"/>
      <c r="CT109" s="63"/>
      <c r="CU109" s="64"/>
      <c r="CV109" s="63"/>
      <c r="CW109" s="63"/>
      <c r="CX109" s="63"/>
      <c r="CY109" s="63"/>
      <c r="CZ109" s="63"/>
      <c r="DA109" s="63"/>
      <c r="DB109" s="63"/>
      <c r="DC109" s="63"/>
      <c r="DD109" s="64"/>
    </row>
    <row r="110" spans="1:108" ht="33" customHeight="1" x14ac:dyDescent="0.3">
      <c r="A110" s="63"/>
      <c r="B110" s="63"/>
      <c r="C110" s="63"/>
      <c r="D110" s="63"/>
      <c r="E110" s="63"/>
      <c r="F110" s="63"/>
      <c r="G110" s="63"/>
      <c r="H110" s="63"/>
      <c r="I110" s="64"/>
      <c r="J110" s="63"/>
      <c r="K110" s="63"/>
      <c r="L110" s="63"/>
      <c r="M110" s="63"/>
      <c r="N110" s="63"/>
      <c r="O110" s="63"/>
      <c r="P110" s="63"/>
      <c r="Q110" s="63"/>
      <c r="R110" s="64"/>
      <c r="S110" s="63"/>
      <c r="T110" s="63"/>
      <c r="U110" s="63"/>
      <c r="V110" s="63"/>
      <c r="W110" s="63"/>
      <c r="X110" s="63"/>
      <c r="Y110" s="63"/>
      <c r="Z110" s="63"/>
      <c r="AA110" s="64"/>
      <c r="AB110" s="63"/>
      <c r="AC110" s="63"/>
      <c r="AD110" s="63"/>
      <c r="AE110" s="63"/>
      <c r="AF110" s="63"/>
      <c r="AG110" s="63"/>
      <c r="AH110" s="63"/>
      <c r="AI110" s="63"/>
      <c r="AJ110" s="64"/>
      <c r="AK110" s="63"/>
      <c r="AL110" s="63"/>
      <c r="AM110" s="63"/>
      <c r="AN110" s="63"/>
      <c r="AO110" s="63"/>
      <c r="AP110" s="63"/>
      <c r="AQ110" s="63"/>
      <c r="AR110" s="63"/>
      <c r="AS110" s="64"/>
      <c r="AT110" s="63"/>
      <c r="AU110" s="63"/>
      <c r="AV110" s="63"/>
      <c r="AW110" s="63"/>
      <c r="AX110" s="63"/>
      <c r="AY110" s="63"/>
      <c r="AZ110" s="63"/>
      <c r="BA110" s="63"/>
      <c r="BB110" s="64"/>
      <c r="BC110" s="63"/>
      <c r="BD110" s="63"/>
      <c r="BE110" s="63"/>
      <c r="BF110" s="63"/>
      <c r="BG110" s="63"/>
      <c r="BH110" s="63"/>
      <c r="BI110" s="63"/>
      <c r="BJ110" s="63"/>
      <c r="BK110" s="64"/>
      <c r="BL110" s="63"/>
      <c r="BM110" s="63"/>
      <c r="BN110" s="63"/>
      <c r="BO110" s="63"/>
      <c r="BP110" s="63"/>
      <c r="BQ110" s="63"/>
      <c r="BR110" s="63"/>
      <c r="BS110" s="63"/>
      <c r="BT110" s="64"/>
      <c r="BU110" s="63"/>
      <c r="BV110" s="63"/>
      <c r="BW110" s="63"/>
      <c r="BX110" s="63"/>
      <c r="BY110" s="63"/>
      <c r="BZ110" s="63"/>
      <c r="CA110" s="63"/>
      <c r="CB110" s="63"/>
      <c r="CC110" s="64"/>
      <c r="CD110" s="63"/>
      <c r="CE110" s="63"/>
      <c r="CF110" s="63"/>
      <c r="CG110" s="63"/>
      <c r="CH110" s="63"/>
      <c r="CI110" s="63"/>
      <c r="CJ110" s="63"/>
      <c r="CK110" s="63"/>
      <c r="CL110" s="64"/>
      <c r="CM110" s="63"/>
      <c r="CN110" s="63"/>
      <c r="CO110" s="63"/>
      <c r="CP110" s="63"/>
      <c r="CQ110" s="63"/>
      <c r="CR110" s="63"/>
      <c r="CS110" s="63"/>
      <c r="CT110" s="63"/>
      <c r="CU110" s="64"/>
      <c r="CV110" s="63"/>
      <c r="CW110" s="63"/>
      <c r="CX110" s="63"/>
      <c r="CY110" s="63"/>
      <c r="CZ110" s="63"/>
      <c r="DA110" s="63"/>
      <c r="DB110" s="63"/>
      <c r="DC110" s="63"/>
      <c r="DD110" s="64"/>
    </row>
    <row r="111" spans="1:108" ht="33" customHeight="1" x14ac:dyDescent="0.3">
      <c r="A111" s="63"/>
      <c r="B111" s="63"/>
      <c r="C111" s="63"/>
      <c r="D111" s="63"/>
      <c r="E111" s="63"/>
      <c r="F111" s="63"/>
      <c r="G111" s="63"/>
      <c r="H111" s="63"/>
      <c r="I111" s="64"/>
      <c r="J111" s="63"/>
      <c r="K111" s="63"/>
      <c r="L111" s="63"/>
      <c r="M111" s="63"/>
      <c r="N111" s="63"/>
      <c r="O111" s="63"/>
      <c r="P111" s="63"/>
      <c r="Q111" s="63"/>
      <c r="R111" s="64"/>
      <c r="S111" s="63"/>
      <c r="T111" s="63"/>
      <c r="U111" s="63"/>
      <c r="V111" s="63"/>
      <c r="W111" s="63"/>
      <c r="X111" s="63"/>
      <c r="Y111" s="63"/>
      <c r="Z111" s="63"/>
      <c r="AA111" s="64"/>
      <c r="AB111" s="63"/>
      <c r="AC111" s="63"/>
      <c r="AD111" s="63"/>
      <c r="AE111" s="63"/>
      <c r="AF111" s="63"/>
      <c r="AG111" s="63"/>
      <c r="AH111" s="63"/>
      <c r="AI111" s="63"/>
      <c r="AJ111" s="64"/>
      <c r="AK111" s="63"/>
      <c r="AL111" s="63"/>
      <c r="AM111" s="63"/>
      <c r="AN111" s="63"/>
      <c r="AO111" s="63"/>
      <c r="AP111" s="63"/>
      <c r="AQ111" s="63"/>
      <c r="AR111" s="63"/>
      <c r="AS111" s="64"/>
      <c r="AT111" s="63"/>
      <c r="AU111" s="63"/>
      <c r="AV111" s="63"/>
      <c r="AW111" s="63"/>
      <c r="AX111" s="63"/>
      <c r="AY111" s="63"/>
      <c r="AZ111" s="63"/>
      <c r="BA111" s="63"/>
      <c r="BB111" s="64"/>
      <c r="BC111" s="63"/>
      <c r="BD111" s="63"/>
      <c r="BE111" s="63"/>
      <c r="BF111" s="63"/>
      <c r="BG111" s="63"/>
      <c r="BH111" s="63"/>
      <c r="BI111" s="63"/>
      <c r="BJ111" s="63"/>
      <c r="BK111" s="64"/>
      <c r="BL111" s="63"/>
      <c r="BM111" s="63"/>
      <c r="BN111" s="63"/>
      <c r="BO111" s="63"/>
      <c r="BP111" s="63"/>
      <c r="BQ111" s="63"/>
      <c r="BR111" s="63"/>
      <c r="BS111" s="63"/>
      <c r="BT111" s="64"/>
      <c r="BU111" s="63"/>
      <c r="BV111" s="63"/>
      <c r="BW111" s="63"/>
      <c r="BX111" s="63"/>
      <c r="BY111" s="63"/>
      <c r="BZ111" s="63"/>
      <c r="CA111" s="63"/>
      <c r="CB111" s="63"/>
      <c r="CC111" s="64"/>
      <c r="CD111" s="63"/>
      <c r="CE111" s="63"/>
      <c r="CF111" s="63"/>
      <c r="CG111" s="63"/>
      <c r="CH111" s="63"/>
      <c r="CI111" s="63"/>
      <c r="CJ111" s="63"/>
      <c r="CK111" s="63"/>
      <c r="CL111" s="64"/>
      <c r="CM111" s="63"/>
      <c r="CN111" s="63"/>
      <c r="CO111" s="63"/>
      <c r="CP111" s="63"/>
      <c r="CQ111" s="63"/>
      <c r="CR111" s="63"/>
      <c r="CS111" s="63"/>
      <c r="CT111" s="63"/>
      <c r="CU111" s="64"/>
      <c r="CV111" s="63"/>
      <c r="CW111" s="63"/>
      <c r="CX111" s="63"/>
      <c r="CY111" s="63"/>
      <c r="CZ111" s="63"/>
      <c r="DA111" s="63"/>
      <c r="DB111" s="63"/>
      <c r="DC111" s="63"/>
      <c r="DD111" s="64"/>
    </row>
    <row r="112" spans="1:108" ht="33" customHeight="1" x14ac:dyDescent="0.3">
      <c r="A112" s="63"/>
      <c r="B112" s="63"/>
      <c r="C112" s="63"/>
      <c r="D112" s="63"/>
      <c r="E112" s="63"/>
      <c r="F112" s="63"/>
      <c r="G112" s="63"/>
      <c r="H112" s="63"/>
      <c r="I112" s="64"/>
      <c r="J112" s="63"/>
      <c r="K112" s="63"/>
      <c r="L112" s="63"/>
      <c r="M112" s="63"/>
      <c r="N112" s="63"/>
      <c r="O112" s="63"/>
      <c r="P112" s="63"/>
      <c r="Q112" s="63"/>
      <c r="R112" s="64"/>
      <c r="S112" s="63"/>
      <c r="T112" s="63"/>
      <c r="U112" s="63"/>
      <c r="V112" s="63"/>
      <c r="W112" s="63"/>
      <c r="X112" s="63"/>
      <c r="Y112" s="63"/>
      <c r="Z112" s="63"/>
      <c r="AA112" s="64"/>
      <c r="AB112" s="63"/>
      <c r="AC112" s="63"/>
      <c r="AD112" s="63"/>
      <c r="AE112" s="63"/>
      <c r="AF112" s="63"/>
      <c r="AG112" s="63"/>
      <c r="AH112" s="63"/>
      <c r="AI112" s="63"/>
      <c r="AJ112" s="64"/>
      <c r="AK112" s="63"/>
      <c r="AL112" s="63"/>
      <c r="AM112" s="63"/>
      <c r="AN112" s="63"/>
      <c r="AO112" s="63"/>
      <c r="AP112" s="63"/>
      <c r="AQ112" s="63"/>
      <c r="AR112" s="63"/>
      <c r="AS112" s="64"/>
      <c r="AT112" s="63"/>
      <c r="AU112" s="63"/>
      <c r="AV112" s="63"/>
      <c r="AW112" s="63"/>
      <c r="AX112" s="63"/>
      <c r="AY112" s="63"/>
      <c r="AZ112" s="63"/>
      <c r="BA112" s="63"/>
      <c r="BB112" s="64"/>
      <c r="BC112" s="63"/>
      <c r="BD112" s="63"/>
      <c r="BE112" s="63"/>
      <c r="BF112" s="63"/>
      <c r="BG112" s="63"/>
      <c r="BH112" s="63"/>
      <c r="BI112" s="63"/>
      <c r="BJ112" s="63"/>
      <c r="BK112" s="64"/>
      <c r="BL112" s="63"/>
      <c r="BM112" s="63"/>
      <c r="BN112" s="63"/>
      <c r="BO112" s="63"/>
      <c r="BP112" s="63"/>
      <c r="BQ112" s="63"/>
      <c r="BR112" s="63"/>
      <c r="BS112" s="63"/>
      <c r="BT112" s="64"/>
      <c r="BU112" s="63"/>
      <c r="BV112" s="63"/>
      <c r="BW112" s="63"/>
      <c r="BX112" s="63"/>
      <c r="BY112" s="63"/>
      <c r="BZ112" s="63"/>
      <c r="CA112" s="63"/>
      <c r="CB112" s="63"/>
      <c r="CC112" s="64"/>
      <c r="CD112" s="63"/>
      <c r="CE112" s="63"/>
      <c r="CF112" s="63"/>
      <c r="CG112" s="63"/>
      <c r="CH112" s="63"/>
      <c r="CI112" s="63"/>
      <c r="CJ112" s="63"/>
      <c r="CK112" s="63"/>
      <c r="CL112" s="64"/>
      <c r="CM112" s="63"/>
      <c r="CN112" s="63"/>
      <c r="CO112" s="63"/>
      <c r="CP112" s="63"/>
      <c r="CQ112" s="63"/>
      <c r="CR112" s="63"/>
      <c r="CS112" s="63"/>
      <c r="CT112" s="63"/>
      <c r="CU112" s="64"/>
      <c r="CV112" s="63"/>
      <c r="CW112" s="63"/>
      <c r="CX112" s="63"/>
      <c r="CY112" s="63"/>
      <c r="CZ112" s="63"/>
      <c r="DA112" s="63"/>
      <c r="DB112" s="63"/>
      <c r="DC112" s="63"/>
      <c r="DD112" s="64"/>
    </row>
    <row r="113" spans="1:108" ht="33" customHeight="1" x14ac:dyDescent="0.3">
      <c r="A113" s="63"/>
      <c r="B113" s="63"/>
      <c r="C113" s="63"/>
      <c r="D113" s="63"/>
      <c r="E113" s="63"/>
      <c r="F113" s="63"/>
      <c r="G113" s="63"/>
      <c r="H113" s="63"/>
      <c r="I113" s="64"/>
      <c r="J113" s="63"/>
      <c r="K113" s="63"/>
      <c r="L113" s="63"/>
      <c r="M113" s="63"/>
      <c r="N113" s="63"/>
      <c r="O113" s="63"/>
      <c r="P113" s="63"/>
      <c r="Q113" s="63"/>
      <c r="R113" s="64"/>
      <c r="S113" s="63"/>
      <c r="T113" s="63"/>
      <c r="U113" s="63"/>
      <c r="V113" s="63"/>
      <c r="W113" s="63"/>
      <c r="X113" s="63"/>
      <c r="Y113" s="63"/>
      <c r="Z113" s="63"/>
      <c r="AA113" s="64"/>
      <c r="AB113" s="63"/>
      <c r="AC113" s="63"/>
      <c r="AD113" s="63"/>
      <c r="AE113" s="63"/>
      <c r="AF113" s="63"/>
      <c r="AG113" s="63"/>
      <c r="AH113" s="63"/>
      <c r="AI113" s="63"/>
      <c r="AJ113" s="64"/>
      <c r="AK113" s="63"/>
      <c r="AL113" s="63"/>
      <c r="AM113" s="63"/>
      <c r="AN113" s="63"/>
      <c r="AO113" s="63"/>
      <c r="AP113" s="63"/>
      <c r="AQ113" s="63"/>
      <c r="AR113" s="63"/>
      <c r="AS113" s="64"/>
      <c r="AT113" s="63"/>
      <c r="AU113" s="63"/>
      <c r="AV113" s="63"/>
      <c r="AW113" s="63"/>
      <c r="AX113" s="63"/>
      <c r="AY113" s="63"/>
      <c r="AZ113" s="63"/>
      <c r="BA113" s="63"/>
      <c r="BB113" s="64"/>
      <c r="BC113" s="63"/>
      <c r="BD113" s="63"/>
      <c r="BE113" s="63"/>
      <c r="BF113" s="63"/>
      <c r="BG113" s="63"/>
      <c r="BH113" s="63"/>
      <c r="BI113" s="63"/>
      <c r="BJ113" s="63"/>
      <c r="BK113" s="64"/>
      <c r="BL113" s="63"/>
      <c r="BM113" s="63"/>
      <c r="BN113" s="63"/>
      <c r="BO113" s="63"/>
      <c r="BP113" s="63"/>
      <c r="BQ113" s="63"/>
      <c r="BR113" s="63"/>
      <c r="BS113" s="63"/>
      <c r="BT113" s="64"/>
      <c r="BU113" s="63"/>
      <c r="BV113" s="63"/>
      <c r="BW113" s="63"/>
      <c r="BX113" s="63"/>
      <c r="BY113" s="63"/>
      <c r="BZ113" s="63"/>
      <c r="CA113" s="63"/>
      <c r="CB113" s="63"/>
      <c r="CC113" s="64"/>
      <c r="CD113" s="63"/>
      <c r="CE113" s="63"/>
      <c r="CF113" s="63"/>
      <c r="CG113" s="63"/>
      <c r="CH113" s="63"/>
      <c r="CI113" s="63"/>
      <c r="CJ113" s="63"/>
      <c r="CK113" s="63"/>
      <c r="CL113" s="64"/>
      <c r="CM113" s="63"/>
      <c r="CN113" s="63"/>
      <c r="CO113" s="63"/>
      <c r="CP113" s="63"/>
      <c r="CQ113" s="63"/>
      <c r="CR113" s="63"/>
      <c r="CS113" s="63"/>
      <c r="CT113" s="63"/>
      <c r="CU113" s="64"/>
      <c r="CV113" s="63"/>
      <c r="CW113" s="63"/>
      <c r="CX113" s="63"/>
      <c r="CY113" s="63"/>
      <c r="CZ113" s="63"/>
      <c r="DA113" s="63"/>
      <c r="DB113" s="63"/>
      <c r="DC113" s="63"/>
      <c r="DD113" s="64"/>
    </row>
    <row r="114" spans="1:108" ht="33" customHeight="1" x14ac:dyDescent="0.3">
      <c r="A114" s="63"/>
      <c r="B114" s="63"/>
      <c r="C114" s="63"/>
      <c r="D114" s="63"/>
      <c r="E114" s="63"/>
      <c r="F114" s="63"/>
      <c r="G114" s="63"/>
      <c r="H114" s="63"/>
      <c r="I114" s="64"/>
      <c r="J114" s="63"/>
      <c r="K114" s="63"/>
      <c r="L114" s="63"/>
      <c r="M114" s="63"/>
      <c r="N114" s="63"/>
      <c r="O114" s="63"/>
      <c r="P114" s="63"/>
      <c r="Q114" s="63"/>
      <c r="R114" s="64"/>
      <c r="S114" s="63"/>
      <c r="T114" s="63"/>
      <c r="U114" s="63"/>
      <c r="V114" s="63"/>
      <c r="W114" s="63"/>
      <c r="X114" s="63"/>
      <c r="Y114" s="63"/>
      <c r="Z114" s="63"/>
      <c r="AA114" s="64"/>
      <c r="AB114" s="63"/>
      <c r="AC114" s="63"/>
      <c r="AD114" s="63"/>
      <c r="AE114" s="63"/>
      <c r="AF114" s="63"/>
      <c r="AG114" s="63"/>
      <c r="AH114" s="63"/>
      <c r="AI114" s="63"/>
      <c r="AJ114" s="64"/>
      <c r="AK114" s="63"/>
      <c r="AL114" s="63"/>
      <c r="AM114" s="63"/>
      <c r="AN114" s="63"/>
      <c r="AO114" s="63"/>
      <c r="AP114" s="63"/>
      <c r="AQ114" s="63"/>
      <c r="AR114" s="63"/>
      <c r="AS114" s="64"/>
      <c r="AT114" s="63"/>
      <c r="AU114" s="63"/>
      <c r="AV114" s="63"/>
      <c r="AW114" s="63"/>
      <c r="AX114" s="63"/>
      <c r="AY114" s="63"/>
      <c r="AZ114" s="63"/>
      <c r="BA114" s="63"/>
      <c r="BB114" s="64"/>
      <c r="BC114" s="63"/>
      <c r="BD114" s="63"/>
      <c r="BE114" s="63"/>
      <c r="BF114" s="63"/>
      <c r="BG114" s="63"/>
      <c r="BH114" s="63"/>
      <c r="BI114" s="63"/>
      <c r="BJ114" s="63"/>
      <c r="BK114" s="64"/>
      <c r="BL114" s="63"/>
      <c r="BM114" s="63"/>
      <c r="BN114" s="63"/>
      <c r="BO114" s="63"/>
      <c r="BP114" s="63"/>
      <c r="BQ114" s="63"/>
      <c r="BR114" s="63"/>
      <c r="BS114" s="63"/>
      <c r="BT114" s="64"/>
      <c r="BU114" s="63"/>
      <c r="BV114" s="63"/>
      <c r="BW114" s="63"/>
      <c r="BX114" s="63"/>
      <c r="BY114" s="63"/>
      <c r="BZ114" s="63"/>
      <c r="CA114" s="63"/>
      <c r="CB114" s="63"/>
      <c r="CC114" s="64"/>
      <c r="CD114" s="63"/>
      <c r="CE114" s="63"/>
      <c r="CF114" s="63"/>
      <c r="CG114" s="63"/>
      <c r="CH114" s="63"/>
      <c r="CI114" s="63"/>
      <c r="CJ114" s="63"/>
      <c r="CK114" s="63"/>
      <c r="CL114" s="64"/>
      <c r="CM114" s="63"/>
      <c r="CN114" s="63"/>
      <c r="CO114" s="63"/>
      <c r="CP114" s="63"/>
      <c r="CQ114" s="63"/>
      <c r="CR114" s="63"/>
      <c r="CS114" s="63"/>
      <c r="CT114" s="63"/>
      <c r="CU114" s="64"/>
      <c r="CV114" s="63"/>
      <c r="CW114" s="63"/>
      <c r="CX114" s="63"/>
      <c r="CY114" s="63"/>
      <c r="CZ114" s="63"/>
      <c r="DA114" s="63"/>
      <c r="DB114" s="63"/>
      <c r="DC114" s="63"/>
      <c r="DD114" s="64"/>
    </row>
    <row r="115" spans="1:108" ht="33" customHeight="1" x14ac:dyDescent="0.3">
      <c r="A115" s="63"/>
      <c r="B115" s="63"/>
      <c r="C115" s="63"/>
      <c r="D115" s="63"/>
      <c r="E115" s="63"/>
      <c r="F115" s="63"/>
      <c r="G115" s="63"/>
      <c r="H115" s="63"/>
      <c r="I115" s="64"/>
      <c r="J115" s="63"/>
      <c r="K115" s="63"/>
      <c r="L115" s="63"/>
      <c r="M115" s="63"/>
      <c r="N115" s="63"/>
      <c r="O115" s="63"/>
      <c r="P115" s="63"/>
      <c r="Q115" s="63"/>
      <c r="R115" s="64"/>
      <c r="S115" s="63"/>
      <c r="T115" s="63"/>
      <c r="U115" s="63"/>
      <c r="V115" s="63"/>
      <c r="W115" s="63"/>
      <c r="X115" s="63"/>
      <c r="Y115" s="63"/>
      <c r="Z115" s="63"/>
      <c r="AA115" s="64"/>
      <c r="AB115" s="63"/>
      <c r="AC115" s="63"/>
      <c r="AD115" s="63"/>
      <c r="AE115" s="63"/>
      <c r="AF115" s="63"/>
      <c r="AG115" s="63"/>
      <c r="AH115" s="63"/>
      <c r="AI115" s="63"/>
      <c r="AJ115" s="64"/>
      <c r="AK115" s="63"/>
      <c r="AL115" s="63"/>
      <c r="AM115" s="63"/>
      <c r="AN115" s="63"/>
      <c r="AO115" s="63"/>
      <c r="AP115" s="63"/>
      <c r="AQ115" s="63"/>
      <c r="AR115" s="63"/>
      <c r="AS115" s="64"/>
      <c r="AT115" s="63"/>
      <c r="AU115" s="63"/>
      <c r="AV115" s="63"/>
      <c r="AW115" s="63"/>
      <c r="AX115" s="63"/>
      <c r="AY115" s="63"/>
      <c r="AZ115" s="63"/>
      <c r="BA115" s="63"/>
      <c r="BB115" s="64"/>
      <c r="BC115" s="63"/>
      <c r="BD115" s="63"/>
      <c r="BE115" s="63"/>
      <c r="BF115" s="63"/>
      <c r="BG115" s="63"/>
      <c r="BH115" s="63"/>
      <c r="BI115" s="63"/>
      <c r="BJ115" s="63"/>
      <c r="BK115" s="64"/>
      <c r="BL115" s="63"/>
      <c r="BM115" s="63"/>
      <c r="BN115" s="63"/>
      <c r="BO115" s="63"/>
      <c r="BP115" s="63"/>
      <c r="BQ115" s="63"/>
      <c r="BR115" s="63"/>
      <c r="BS115" s="63"/>
      <c r="BT115" s="64"/>
      <c r="BU115" s="63"/>
      <c r="BV115" s="63"/>
      <c r="BW115" s="63"/>
      <c r="BX115" s="63"/>
      <c r="BY115" s="63"/>
      <c r="BZ115" s="63"/>
      <c r="CA115" s="63"/>
      <c r="CB115" s="63"/>
      <c r="CC115" s="64"/>
      <c r="CD115" s="63"/>
      <c r="CE115" s="63"/>
      <c r="CF115" s="63"/>
      <c r="CG115" s="63"/>
      <c r="CH115" s="63"/>
      <c r="CI115" s="63"/>
      <c r="CJ115" s="63"/>
      <c r="CK115" s="63"/>
      <c r="CL115" s="64"/>
      <c r="CM115" s="63"/>
      <c r="CN115" s="63"/>
      <c r="CO115" s="63"/>
      <c r="CP115" s="63"/>
      <c r="CQ115" s="63"/>
      <c r="CR115" s="63"/>
      <c r="CS115" s="63"/>
      <c r="CT115" s="63"/>
      <c r="CU115" s="64"/>
      <c r="CV115" s="63"/>
      <c r="CW115" s="63"/>
      <c r="CX115" s="63"/>
      <c r="CY115" s="63"/>
      <c r="CZ115" s="63"/>
      <c r="DA115" s="63"/>
      <c r="DB115" s="63"/>
      <c r="DC115" s="63"/>
      <c r="DD115" s="64"/>
    </row>
    <row r="116" spans="1:108" ht="33" customHeight="1" x14ac:dyDescent="0.3">
      <c r="A116" s="63"/>
      <c r="B116" s="63"/>
      <c r="C116" s="63"/>
      <c r="D116" s="63"/>
      <c r="E116" s="63"/>
      <c r="F116" s="63"/>
      <c r="G116" s="63"/>
      <c r="H116" s="63"/>
      <c r="I116" s="64"/>
      <c r="J116" s="63"/>
      <c r="K116" s="63"/>
      <c r="L116" s="63"/>
      <c r="M116" s="63"/>
      <c r="N116" s="63"/>
      <c r="O116" s="63"/>
      <c r="P116" s="63"/>
      <c r="Q116" s="63"/>
      <c r="R116" s="64"/>
      <c r="S116" s="63"/>
      <c r="T116" s="63"/>
      <c r="U116" s="63"/>
      <c r="V116" s="63"/>
      <c r="W116" s="63"/>
      <c r="X116" s="63"/>
      <c r="Y116" s="63"/>
      <c r="Z116" s="63"/>
      <c r="AA116" s="64"/>
      <c r="AB116" s="63"/>
      <c r="AC116" s="63"/>
      <c r="AD116" s="63"/>
      <c r="AE116" s="63"/>
      <c r="AF116" s="63"/>
      <c r="AG116" s="63"/>
      <c r="AH116" s="63"/>
      <c r="AI116" s="63"/>
      <c r="AJ116" s="64"/>
      <c r="AK116" s="63"/>
      <c r="AL116" s="63"/>
      <c r="AM116" s="63"/>
      <c r="AN116" s="63"/>
      <c r="AO116" s="63"/>
      <c r="AP116" s="63"/>
      <c r="AQ116" s="63"/>
      <c r="AR116" s="63"/>
      <c r="AS116" s="64"/>
      <c r="AT116" s="63"/>
      <c r="AU116" s="63"/>
      <c r="AV116" s="63"/>
      <c r="AW116" s="63"/>
      <c r="AX116" s="63"/>
      <c r="AY116" s="63"/>
      <c r="AZ116" s="63"/>
      <c r="BA116" s="63"/>
      <c r="BB116" s="64"/>
      <c r="BC116" s="63"/>
      <c r="BD116" s="63"/>
      <c r="BE116" s="63"/>
      <c r="BF116" s="63"/>
      <c r="BG116" s="63"/>
      <c r="BH116" s="63"/>
      <c r="BI116" s="63"/>
      <c r="BJ116" s="63"/>
      <c r="BK116" s="64"/>
      <c r="BL116" s="63"/>
      <c r="BM116" s="63"/>
      <c r="BN116" s="63"/>
      <c r="BO116" s="63"/>
      <c r="BP116" s="63"/>
      <c r="BQ116" s="63"/>
      <c r="BR116" s="63"/>
      <c r="BS116" s="63"/>
      <c r="BT116" s="64"/>
      <c r="BU116" s="63"/>
      <c r="BV116" s="63"/>
      <c r="BW116" s="63"/>
      <c r="BX116" s="63"/>
      <c r="BY116" s="63"/>
      <c r="BZ116" s="63"/>
      <c r="CA116" s="63"/>
      <c r="CB116" s="63"/>
      <c r="CC116" s="64"/>
      <c r="CD116" s="63"/>
      <c r="CE116" s="63"/>
      <c r="CF116" s="63"/>
      <c r="CG116" s="63"/>
      <c r="CH116" s="63"/>
      <c r="CI116" s="63"/>
      <c r="CJ116" s="63"/>
      <c r="CK116" s="63"/>
      <c r="CL116" s="64"/>
      <c r="CM116" s="63"/>
      <c r="CN116" s="63"/>
      <c r="CO116" s="63"/>
      <c r="CP116" s="63"/>
      <c r="CQ116" s="63"/>
      <c r="CR116" s="63"/>
      <c r="CS116" s="63"/>
      <c r="CT116" s="63"/>
      <c r="CU116" s="64"/>
      <c r="CV116" s="63"/>
      <c r="CW116" s="63"/>
      <c r="CX116" s="63"/>
      <c r="CY116" s="63"/>
      <c r="CZ116" s="63"/>
      <c r="DA116" s="63"/>
      <c r="DB116" s="63"/>
      <c r="DC116" s="63"/>
      <c r="DD116" s="64"/>
    </row>
    <row r="117" spans="1:108" ht="33" customHeight="1" x14ac:dyDescent="0.3">
      <c r="A117" s="63"/>
      <c r="B117" s="63"/>
      <c r="C117" s="63"/>
      <c r="D117" s="63"/>
      <c r="E117" s="63"/>
      <c r="F117" s="63"/>
      <c r="G117" s="63"/>
      <c r="H117" s="63"/>
      <c r="I117" s="64"/>
      <c r="J117" s="63"/>
      <c r="K117" s="63"/>
      <c r="L117" s="63"/>
      <c r="M117" s="63"/>
      <c r="N117" s="63"/>
      <c r="O117" s="63"/>
      <c r="P117" s="63"/>
      <c r="Q117" s="63"/>
      <c r="R117" s="64"/>
      <c r="S117" s="63"/>
      <c r="T117" s="63"/>
      <c r="U117" s="63"/>
      <c r="V117" s="63"/>
      <c r="W117" s="63"/>
      <c r="X117" s="63"/>
      <c r="Y117" s="63"/>
      <c r="Z117" s="63"/>
      <c r="AA117" s="64"/>
      <c r="AB117" s="63"/>
      <c r="AC117" s="63"/>
      <c r="AD117" s="63"/>
      <c r="AE117" s="63"/>
      <c r="AF117" s="63"/>
      <c r="AG117" s="63"/>
      <c r="AH117" s="63"/>
      <c r="AI117" s="63"/>
      <c r="AJ117" s="64"/>
      <c r="AK117" s="63"/>
      <c r="AL117" s="63"/>
      <c r="AM117" s="63"/>
      <c r="AN117" s="63"/>
      <c r="AO117" s="63"/>
      <c r="AP117" s="63"/>
      <c r="AQ117" s="63"/>
      <c r="AR117" s="63"/>
      <c r="AS117" s="64"/>
      <c r="AT117" s="63"/>
      <c r="AU117" s="63"/>
      <c r="AV117" s="63"/>
      <c r="AW117" s="63"/>
      <c r="AX117" s="63"/>
      <c r="AY117" s="63"/>
      <c r="AZ117" s="63"/>
      <c r="BA117" s="63"/>
      <c r="BB117" s="64"/>
      <c r="BC117" s="63"/>
      <c r="BD117" s="63"/>
      <c r="BE117" s="63"/>
      <c r="BF117" s="63"/>
      <c r="BG117" s="63"/>
      <c r="BH117" s="63"/>
      <c r="BI117" s="63"/>
      <c r="BJ117" s="63"/>
      <c r="BK117" s="64"/>
      <c r="BL117" s="63"/>
      <c r="BM117" s="63"/>
      <c r="BN117" s="63"/>
      <c r="BO117" s="63"/>
      <c r="BP117" s="63"/>
      <c r="BQ117" s="63"/>
      <c r="BR117" s="63"/>
      <c r="BS117" s="63"/>
      <c r="BT117" s="64"/>
      <c r="BU117" s="63"/>
      <c r="BV117" s="63"/>
      <c r="BW117" s="63"/>
      <c r="BX117" s="63"/>
      <c r="BY117" s="63"/>
      <c r="BZ117" s="63"/>
      <c r="CA117" s="63"/>
      <c r="CB117" s="63"/>
      <c r="CC117" s="64"/>
      <c r="CD117" s="63"/>
      <c r="CE117" s="63"/>
      <c r="CF117" s="63"/>
      <c r="CG117" s="63"/>
      <c r="CH117" s="63"/>
      <c r="CI117" s="63"/>
      <c r="CJ117" s="63"/>
      <c r="CK117" s="63"/>
      <c r="CL117" s="64"/>
      <c r="CM117" s="63"/>
      <c r="CN117" s="63"/>
      <c r="CO117" s="63"/>
      <c r="CP117" s="63"/>
      <c r="CQ117" s="63"/>
      <c r="CR117" s="63"/>
      <c r="CS117" s="63"/>
      <c r="CT117" s="63"/>
      <c r="CU117" s="64"/>
      <c r="CV117" s="63"/>
      <c r="CW117" s="63"/>
      <c r="CX117" s="63"/>
      <c r="CY117" s="63"/>
      <c r="CZ117" s="63"/>
      <c r="DA117" s="63"/>
      <c r="DB117" s="63"/>
      <c r="DC117" s="63"/>
      <c r="DD117" s="64"/>
    </row>
    <row r="118" spans="1:108" ht="33" customHeight="1" x14ac:dyDescent="0.3">
      <c r="A118" s="63"/>
      <c r="B118" s="63"/>
      <c r="C118" s="63"/>
      <c r="D118" s="63"/>
      <c r="E118" s="63"/>
      <c r="F118" s="63"/>
      <c r="G118" s="63"/>
      <c r="H118" s="63"/>
      <c r="I118" s="64"/>
      <c r="J118" s="63"/>
      <c r="K118" s="63"/>
      <c r="L118" s="63"/>
      <c r="M118" s="63"/>
      <c r="N118" s="63"/>
      <c r="O118" s="63"/>
      <c r="P118" s="63"/>
      <c r="Q118" s="63"/>
      <c r="R118" s="64"/>
      <c r="S118" s="63"/>
      <c r="T118" s="63"/>
      <c r="U118" s="63"/>
      <c r="V118" s="63"/>
      <c r="W118" s="63"/>
      <c r="X118" s="63"/>
      <c r="Y118" s="63"/>
      <c r="Z118" s="63"/>
      <c r="AA118" s="64"/>
      <c r="AB118" s="63"/>
      <c r="AC118" s="63"/>
      <c r="AD118" s="63"/>
      <c r="AE118" s="63"/>
      <c r="AF118" s="63"/>
      <c r="AG118" s="63"/>
      <c r="AH118" s="63"/>
      <c r="AI118" s="63"/>
      <c r="AJ118" s="64"/>
      <c r="AK118" s="63"/>
      <c r="AL118" s="63"/>
      <c r="AM118" s="63"/>
      <c r="AN118" s="63"/>
      <c r="AO118" s="63"/>
      <c r="AP118" s="63"/>
      <c r="AQ118" s="63"/>
      <c r="AR118" s="63"/>
      <c r="AS118" s="64"/>
      <c r="AT118" s="63"/>
      <c r="AU118" s="63"/>
      <c r="AV118" s="63"/>
      <c r="AW118" s="63"/>
      <c r="AX118" s="63"/>
      <c r="AY118" s="63"/>
      <c r="AZ118" s="63"/>
      <c r="BA118" s="63"/>
      <c r="BB118" s="64"/>
      <c r="BC118" s="63"/>
      <c r="BD118" s="63"/>
      <c r="BE118" s="63"/>
      <c r="BF118" s="63"/>
      <c r="BG118" s="63"/>
      <c r="BH118" s="63"/>
      <c r="BI118" s="63"/>
      <c r="BJ118" s="63"/>
      <c r="BK118" s="64"/>
      <c r="BL118" s="63"/>
      <c r="BM118" s="63"/>
      <c r="BN118" s="63"/>
      <c r="BO118" s="63"/>
      <c r="BP118" s="63"/>
      <c r="BQ118" s="63"/>
      <c r="BR118" s="63"/>
      <c r="BS118" s="63"/>
      <c r="BT118" s="64"/>
      <c r="BU118" s="63"/>
      <c r="BV118" s="63"/>
      <c r="BW118" s="63"/>
      <c r="BX118" s="63"/>
      <c r="BY118" s="63"/>
      <c r="BZ118" s="63"/>
      <c r="CA118" s="63"/>
      <c r="CB118" s="63"/>
      <c r="CC118" s="64"/>
      <c r="CD118" s="63"/>
      <c r="CE118" s="63"/>
      <c r="CF118" s="63"/>
      <c r="CG118" s="63"/>
      <c r="CH118" s="63"/>
      <c r="CI118" s="63"/>
      <c r="CJ118" s="63"/>
      <c r="CK118" s="63"/>
      <c r="CL118" s="64"/>
      <c r="CM118" s="63"/>
      <c r="CN118" s="63"/>
      <c r="CO118" s="63"/>
      <c r="CP118" s="63"/>
      <c r="CQ118" s="63"/>
      <c r="CR118" s="63"/>
      <c r="CS118" s="63"/>
      <c r="CT118" s="63"/>
      <c r="CU118" s="64"/>
      <c r="CV118" s="63"/>
      <c r="CW118" s="63"/>
      <c r="CX118" s="63"/>
      <c r="CY118" s="63"/>
      <c r="CZ118" s="63"/>
      <c r="DA118" s="63"/>
      <c r="DB118" s="63"/>
      <c r="DC118" s="63"/>
      <c r="DD118" s="64"/>
    </row>
    <row r="119" spans="1:108" ht="33" customHeight="1" x14ac:dyDescent="0.3">
      <c r="A119" s="63"/>
      <c r="B119" s="63"/>
      <c r="C119" s="63"/>
      <c r="D119" s="63"/>
      <c r="E119" s="63"/>
      <c r="F119" s="63"/>
      <c r="G119" s="63"/>
      <c r="H119" s="63"/>
      <c r="I119" s="64"/>
      <c r="J119" s="63"/>
      <c r="K119" s="63"/>
      <c r="L119" s="63"/>
      <c r="M119" s="63"/>
      <c r="N119" s="63"/>
      <c r="O119" s="63"/>
      <c r="P119" s="63"/>
      <c r="Q119" s="63"/>
      <c r="R119" s="64"/>
      <c r="S119" s="63"/>
      <c r="T119" s="63"/>
      <c r="U119" s="63"/>
      <c r="V119" s="63"/>
      <c r="W119" s="63"/>
      <c r="X119" s="63"/>
      <c r="Y119" s="63"/>
      <c r="Z119" s="63"/>
      <c r="AA119" s="64"/>
      <c r="AB119" s="63"/>
      <c r="AC119" s="63"/>
      <c r="AD119" s="63"/>
      <c r="AE119" s="63"/>
      <c r="AF119" s="63"/>
      <c r="AG119" s="63"/>
      <c r="AH119" s="63"/>
      <c r="AI119" s="63"/>
      <c r="AJ119" s="64"/>
      <c r="AK119" s="63"/>
      <c r="AL119" s="63"/>
      <c r="AM119" s="63"/>
      <c r="AN119" s="63"/>
      <c r="AO119" s="63"/>
      <c r="AP119" s="63"/>
      <c r="AQ119" s="63"/>
      <c r="AR119" s="63"/>
      <c r="AS119" s="64"/>
      <c r="AT119" s="63"/>
      <c r="AU119" s="63"/>
      <c r="AV119" s="63"/>
      <c r="AW119" s="63"/>
      <c r="AX119" s="63"/>
      <c r="AY119" s="63"/>
      <c r="AZ119" s="63"/>
      <c r="BA119" s="63"/>
      <c r="BB119" s="64"/>
      <c r="BC119" s="63"/>
      <c r="BD119" s="63"/>
      <c r="BE119" s="63"/>
      <c r="BF119" s="63"/>
      <c r="BG119" s="63"/>
      <c r="BH119" s="63"/>
      <c r="BI119" s="63"/>
      <c r="BJ119" s="63"/>
      <c r="BK119" s="64"/>
      <c r="BL119" s="63"/>
      <c r="BM119" s="63"/>
      <c r="BN119" s="63"/>
      <c r="BO119" s="63"/>
      <c r="BP119" s="63"/>
      <c r="BQ119" s="63"/>
      <c r="BR119" s="63"/>
      <c r="BS119" s="63"/>
      <c r="BT119" s="64"/>
      <c r="BU119" s="63"/>
      <c r="BV119" s="63"/>
      <c r="BW119" s="63"/>
      <c r="BX119" s="63"/>
      <c r="BY119" s="63"/>
      <c r="BZ119" s="63"/>
      <c r="CA119" s="63"/>
      <c r="CB119" s="63"/>
      <c r="CC119" s="64"/>
      <c r="CD119" s="63"/>
      <c r="CE119" s="63"/>
      <c r="CF119" s="63"/>
      <c r="CG119" s="63"/>
      <c r="CH119" s="63"/>
      <c r="CI119" s="63"/>
      <c r="CJ119" s="63"/>
      <c r="CK119" s="63"/>
      <c r="CL119" s="64"/>
      <c r="CM119" s="63"/>
      <c r="CN119" s="63"/>
      <c r="CO119" s="63"/>
      <c r="CP119" s="63"/>
      <c r="CQ119" s="63"/>
      <c r="CR119" s="63"/>
      <c r="CS119" s="63"/>
      <c r="CT119" s="63"/>
      <c r="CU119" s="64"/>
      <c r="CV119" s="63"/>
      <c r="CW119" s="63"/>
      <c r="CX119" s="63"/>
      <c r="CY119" s="63"/>
      <c r="CZ119" s="63"/>
      <c r="DA119" s="63"/>
      <c r="DB119" s="63"/>
      <c r="DC119" s="63"/>
      <c r="DD119" s="64"/>
    </row>
    <row r="120" spans="1:108" ht="33" customHeight="1" x14ac:dyDescent="0.3">
      <c r="A120" s="63"/>
      <c r="B120" s="63"/>
      <c r="C120" s="63"/>
      <c r="D120" s="63"/>
      <c r="E120" s="63"/>
      <c r="F120" s="63"/>
      <c r="G120" s="63"/>
      <c r="H120" s="63"/>
      <c r="I120" s="64"/>
      <c r="J120" s="63"/>
      <c r="K120" s="63"/>
      <c r="L120" s="63"/>
      <c r="M120" s="63"/>
      <c r="N120" s="63"/>
      <c r="O120" s="63"/>
      <c r="P120" s="63"/>
      <c r="Q120" s="63"/>
      <c r="R120" s="64"/>
      <c r="S120" s="63"/>
      <c r="T120" s="63"/>
      <c r="U120" s="63"/>
      <c r="V120" s="63"/>
      <c r="W120" s="63"/>
      <c r="X120" s="63"/>
      <c r="Y120" s="63"/>
      <c r="Z120" s="63"/>
      <c r="AA120" s="64"/>
      <c r="AB120" s="63"/>
      <c r="AC120" s="63"/>
      <c r="AD120" s="63"/>
      <c r="AE120" s="63"/>
      <c r="AF120" s="63"/>
      <c r="AG120" s="63"/>
      <c r="AH120" s="63"/>
      <c r="AI120" s="63"/>
      <c r="AJ120" s="64"/>
      <c r="AK120" s="63"/>
      <c r="AL120" s="63"/>
      <c r="AM120" s="63"/>
      <c r="AN120" s="63"/>
      <c r="AO120" s="63"/>
      <c r="AP120" s="63"/>
      <c r="AQ120" s="63"/>
      <c r="AR120" s="63"/>
      <c r="AS120" s="64"/>
      <c r="AT120" s="63"/>
      <c r="AU120" s="63"/>
      <c r="AV120" s="63"/>
      <c r="AW120" s="63"/>
      <c r="AX120" s="63"/>
      <c r="AY120" s="63"/>
      <c r="AZ120" s="63"/>
      <c r="BA120" s="63"/>
      <c r="BB120" s="64"/>
      <c r="BC120" s="63"/>
      <c r="BD120" s="63"/>
      <c r="BE120" s="63"/>
      <c r="BF120" s="63"/>
      <c r="BG120" s="63"/>
      <c r="BH120" s="63"/>
      <c r="BI120" s="63"/>
      <c r="BJ120" s="63"/>
      <c r="BK120" s="64"/>
      <c r="BL120" s="63"/>
      <c r="BM120" s="63"/>
      <c r="BN120" s="63"/>
      <c r="BO120" s="63"/>
      <c r="BP120" s="63"/>
      <c r="BQ120" s="63"/>
      <c r="BR120" s="63"/>
      <c r="BS120" s="63"/>
      <c r="BT120" s="64"/>
      <c r="BU120" s="63"/>
      <c r="BV120" s="63"/>
      <c r="BW120" s="63"/>
      <c r="BX120" s="63"/>
      <c r="BY120" s="63"/>
      <c r="BZ120" s="63"/>
      <c r="CA120" s="63"/>
      <c r="CB120" s="63"/>
      <c r="CC120" s="64"/>
      <c r="CD120" s="63"/>
      <c r="CE120" s="63"/>
      <c r="CF120" s="63"/>
      <c r="CG120" s="63"/>
      <c r="CH120" s="63"/>
      <c r="CI120" s="63"/>
      <c r="CJ120" s="63"/>
      <c r="CK120" s="63"/>
      <c r="CL120" s="64"/>
      <c r="CM120" s="63"/>
      <c r="CN120" s="63"/>
      <c r="CO120" s="63"/>
      <c r="CP120" s="63"/>
      <c r="CQ120" s="63"/>
      <c r="CR120" s="63"/>
      <c r="CS120" s="63"/>
      <c r="CT120" s="63"/>
      <c r="CU120" s="64"/>
      <c r="CV120" s="63"/>
      <c r="CW120" s="63"/>
      <c r="CX120" s="63"/>
      <c r="CY120" s="63"/>
      <c r="CZ120" s="63"/>
      <c r="DA120" s="63"/>
      <c r="DB120" s="63"/>
      <c r="DC120" s="63"/>
      <c r="DD120" s="64"/>
    </row>
    <row r="121" spans="1:108" ht="33" customHeight="1" x14ac:dyDescent="0.3">
      <c r="A121" s="63"/>
      <c r="B121" s="63"/>
      <c r="C121" s="63"/>
      <c r="D121" s="63"/>
      <c r="E121" s="63"/>
      <c r="F121" s="63"/>
      <c r="G121" s="63"/>
      <c r="H121" s="63"/>
      <c r="I121" s="64"/>
      <c r="J121" s="63"/>
      <c r="K121" s="63"/>
      <c r="L121" s="63"/>
      <c r="M121" s="63"/>
      <c r="N121" s="63"/>
      <c r="O121" s="63"/>
      <c r="P121" s="63"/>
      <c r="Q121" s="63"/>
      <c r="R121" s="64"/>
      <c r="S121" s="63"/>
      <c r="T121" s="63"/>
      <c r="U121" s="63"/>
      <c r="V121" s="63"/>
      <c r="W121" s="63"/>
      <c r="X121" s="63"/>
      <c r="Y121" s="63"/>
      <c r="Z121" s="63"/>
      <c r="AA121" s="64"/>
      <c r="AB121" s="63"/>
      <c r="AC121" s="63"/>
      <c r="AD121" s="63"/>
      <c r="AE121" s="63"/>
      <c r="AF121" s="63"/>
      <c r="AG121" s="63"/>
      <c r="AH121" s="63"/>
      <c r="AI121" s="63"/>
      <c r="AJ121" s="64"/>
      <c r="AK121" s="63"/>
      <c r="AL121" s="63"/>
      <c r="AM121" s="63"/>
      <c r="AN121" s="63"/>
      <c r="AO121" s="63"/>
      <c r="AP121" s="63"/>
      <c r="AQ121" s="63"/>
      <c r="AR121" s="63"/>
      <c r="AS121" s="64"/>
      <c r="AT121" s="63"/>
      <c r="AU121" s="63"/>
      <c r="AV121" s="63"/>
      <c r="AW121" s="63"/>
      <c r="AX121" s="63"/>
      <c r="AY121" s="63"/>
      <c r="AZ121" s="63"/>
      <c r="BA121" s="63"/>
      <c r="BB121" s="64"/>
      <c r="BC121" s="63"/>
      <c r="BD121" s="63"/>
      <c r="BE121" s="63"/>
      <c r="BF121" s="63"/>
      <c r="BG121" s="63"/>
      <c r="BH121" s="63"/>
      <c r="BI121" s="63"/>
      <c r="BJ121" s="63"/>
      <c r="BK121" s="64"/>
      <c r="BL121" s="63"/>
      <c r="BM121" s="63"/>
      <c r="BN121" s="63"/>
      <c r="BO121" s="63"/>
      <c r="BP121" s="63"/>
      <c r="BQ121" s="63"/>
      <c r="BR121" s="63"/>
      <c r="BS121" s="63"/>
      <c r="BT121" s="64"/>
      <c r="BU121" s="63"/>
      <c r="BV121" s="63"/>
      <c r="BW121" s="63"/>
      <c r="BX121" s="63"/>
      <c r="BY121" s="63"/>
      <c r="BZ121" s="63"/>
      <c r="CA121" s="63"/>
      <c r="CB121" s="63"/>
      <c r="CC121" s="64"/>
      <c r="CD121" s="63"/>
      <c r="CE121" s="63"/>
      <c r="CF121" s="63"/>
      <c r="CG121" s="63"/>
      <c r="CH121" s="63"/>
      <c r="CI121" s="63"/>
      <c r="CJ121" s="63"/>
      <c r="CK121" s="63"/>
      <c r="CL121" s="64"/>
      <c r="CM121" s="63"/>
      <c r="CN121" s="63"/>
      <c r="CO121" s="63"/>
      <c r="CP121" s="63"/>
      <c r="CQ121" s="63"/>
      <c r="CR121" s="63"/>
      <c r="CS121" s="63"/>
      <c r="CT121" s="63"/>
      <c r="CU121" s="64"/>
      <c r="CV121" s="63"/>
      <c r="CW121" s="63"/>
      <c r="CX121" s="63"/>
      <c r="CY121" s="63"/>
      <c r="CZ121" s="63"/>
      <c r="DA121" s="63"/>
      <c r="DB121" s="63"/>
      <c r="DC121" s="63"/>
      <c r="DD121" s="64"/>
    </row>
    <row r="122" spans="1:108" ht="33" customHeight="1" x14ac:dyDescent="0.3">
      <c r="A122" s="63"/>
      <c r="B122" s="63"/>
      <c r="C122" s="63"/>
      <c r="D122" s="63"/>
      <c r="E122" s="63"/>
      <c r="F122" s="63"/>
      <c r="G122" s="63"/>
      <c r="H122" s="63"/>
      <c r="I122" s="64"/>
      <c r="J122" s="63"/>
      <c r="K122" s="63"/>
      <c r="L122" s="63"/>
      <c r="M122" s="63"/>
      <c r="N122" s="63"/>
      <c r="O122" s="63"/>
      <c r="P122" s="63"/>
      <c r="Q122" s="63"/>
      <c r="R122" s="64"/>
      <c r="S122" s="63"/>
      <c r="T122" s="63"/>
      <c r="U122" s="63"/>
      <c r="V122" s="63"/>
      <c r="W122" s="63"/>
      <c r="X122" s="63"/>
      <c r="Y122" s="63"/>
      <c r="Z122" s="63"/>
      <c r="AA122" s="64"/>
      <c r="AB122" s="63"/>
      <c r="AC122" s="63"/>
      <c r="AD122" s="63"/>
      <c r="AE122" s="63"/>
      <c r="AF122" s="63"/>
      <c r="AG122" s="63"/>
      <c r="AH122" s="63"/>
      <c r="AI122" s="63"/>
      <c r="AJ122" s="64"/>
      <c r="AK122" s="63"/>
      <c r="AL122" s="63"/>
      <c r="AM122" s="63"/>
      <c r="AN122" s="63"/>
      <c r="AO122" s="63"/>
      <c r="AP122" s="63"/>
      <c r="AQ122" s="63"/>
      <c r="AR122" s="63"/>
      <c r="AS122" s="64"/>
      <c r="AT122" s="63"/>
      <c r="AU122" s="63"/>
      <c r="AV122" s="63"/>
      <c r="AW122" s="63"/>
      <c r="AX122" s="63"/>
      <c r="AY122" s="63"/>
      <c r="AZ122" s="63"/>
      <c r="BA122" s="63"/>
      <c r="BB122" s="64"/>
      <c r="BC122" s="63"/>
      <c r="BD122" s="63"/>
      <c r="BE122" s="63"/>
      <c r="BF122" s="63"/>
      <c r="BG122" s="63"/>
      <c r="BH122" s="63"/>
      <c r="BI122" s="63"/>
      <c r="BJ122" s="63"/>
      <c r="BK122" s="64"/>
      <c r="BL122" s="63"/>
      <c r="BM122" s="63"/>
      <c r="BN122" s="63"/>
      <c r="BO122" s="63"/>
      <c r="BP122" s="63"/>
      <c r="BQ122" s="63"/>
      <c r="BR122" s="63"/>
      <c r="BS122" s="63"/>
      <c r="BT122" s="64"/>
      <c r="BU122" s="63"/>
      <c r="BV122" s="63"/>
      <c r="BW122" s="63"/>
      <c r="BX122" s="63"/>
      <c r="BY122" s="63"/>
      <c r="BZ122" s="63"/>
      <c r="CA122" s="63"/>
      <c r="CB122" s="63"/>
      <c r="CC122" s="64"/>
      <c r="CD122" s="63"/>
      <c r="CE122" s="63"/>
      <c r="CF122" s="63"/>
      <c r="CG122" s="63"/>
      <c r="CH122" s="63"/>
      <c r="CI122" s="63"/>
      <c r="CJ122" s="63"/>
      <c r="CK122" s="63"/>
      <c r="CL122" s="64"/>
      <c r="CM122" s="63"/>
      <c r="CN122" s="63"/>
      <c r="CO122" s="63"/>
      <c r="CP122" s="63"/>
      <c r="CQ122" s="63"/>
      <c r="CR122" s="63"/>
      <c r="CS122" s="63"/>
      <c r="CT122" s="63"/>
      <c r="CU122" s="64"/>
      <c r="CV122" s="63"/>
      <c r="CW122" s="63"/>
      <c r="CX122" s="63"/>
      <c r="CY122" s="63"/>
      <c r="CZ122" s="63"/>
      <c r="DA122" s="63"/>
      <c r="DB122" s="63"/>
      <c r="DC122" s="63"/>
      <c r="DD122" s="64"/>
    </row>
    <row r="123" spans="1:108" ht="33" customHeight="1" x14ac:dyDescent="0.3">
      <c r="A123" s="63"/>
      <c r="B123" s="63"/>
      <c r="C123" s="63"/>
      <c r="D123" s="63"/>
      <c r="E123" s="63"/>
      <c r="F123" s="63"/>
      <c r="G123" s="63"/>
      <c r="H123" s="63"/>
      <c r="I123" s="64"/>
      <c r="J123" s="63"/>
      <c r="K123" s="63"/>
      <c r="L123" s="63"/>
      <c r="M123" s="63"/>
      <c r="N123" s="63"/>
      <c r="O123" s="63"/>
      <c r="P123" s="63"/>
      <c r="Q123" s="63"/>
      <c r="R123" s="64"/>
      <c r="S123" s="63"/>
      <c r="T123" s="63"/>
      <c r="U123" s="63"/>
      <c r="V123" s="63"/>
      <c r="W123" s="63"/>
      <c r="X123" s="63"/>
      <c r="Y123" s="63"/>
      <c r="Z123" s="63"/>
      <c r="AA123" s="64"/>
      <c r="AB123" s="63"/>
      <c r="AC123" s="63"/>
      <c r="AD123" s="63"/>
      <c r="AE123" s="63"/>
      <c r="AF123" s="63"/>
      <c r="AG123" s="63"/>
      <c r="AH123" s="63"/>
      <c r="AI123" s="63"/>
      <c r="AJ123" s="64"/>
      <c r="AK123" s="63"/>
      <c r="AL123" s="63"/>
      <c r="AM123" s="63"/>
      <c r="AN123" s="63"/>
      <c r="AO123" s="63"/>
      <c r="AP123" s="63"/>
      <c r="AQ123" s="63"/>
      <c r="AR123" s="63"/>
      <c r="AS123" s="64"/>
      <c r="AT123" s="63"/>
      <c r="AU123" s="63"/>
      <c r="AV123" s="63"/>
      <c r="AW123" s="63"/>
      <c r="AX123" s="63"/>
      <c r="AY123" s="63"/>
      <c r="AZ123" s="63"/>
      <c r="BA123" s="63"/>
      <c r="BB123" s="64"/>
      <c r="BC123" s="63"/>
      <c r="BD123" s="63"/>
      <c r="BE123" s="63"/>
      <c r="BF123" s="63"/>
      <c r="BG123" s="63"/>
      <c r="BH123" s="63"/>
      <c r="BI123" s="63"/>
      <c r="BJ123" s="63"/>
      <c r="BK123" s="64"/>
      <c r="BL123" s="63"/>
      <c r="BM123" s="63"/>
      <c r="BN123" s="63"/>
      <c r="BO123" s="63"/>
      <c r="BP123" s="63"/>
      <c r="BQ123" s="63"/>
      <c r="BR123" s="63"/>
      <c r="BS123" s="63"/>
      <c r="BT123" s="64"/>
      <c r="BU123" s="63"/>
      <c r="BV123" s="63"/>
      <c r="BW123" s="63"/>
      <c r="BX123" s="63"/>
      <c r="BY123" s="63"/>
      <c r="BZ123" s="63"/>
      <c r="CA123" s="63"/>
      <c r="CB123" s="63"/>
      <c r="CC123" s="64"/>
      <c r="CD123" s="63"/>
      <c r="CE123" s="63"/>
      <c r="CF123" s="63"/>
      <c r="CG123" s="63"/>
      <c r="CH123" s="63"/>
      <c r="CI123" s="63"/>
      <c r="CJ123" s="63"/>
      <c r="CK123" s="63"/>
      <c r="CL123" s="64"/>
      <c r="CM123" s="63"/>
      <c r="CN123" s="63"/>
      <c r="CO123" s="63"/>
      <c r="CP123" s="63"/>
      <c r="CQ123" s="63"/>
      <c r="CR123" s="63"/>
      <c r="CS123" s="63"/>
      <c r="CT123" s="63"/>
      <c r="CU123" s="64"/>
      <c r="CV123" s="63"/>
      <c r="CW123" s="63"/>
      <c r="CX123" s="63"/>
      <c r="CY123" s="63"/>
      <c r="CZ123" s="63"/>
      <c r="DA123" s="63"/>
      <c r="DB123" s="63"/>
      <c r="DC123" s="63"/>
      <c r="DD123" s="64"/>
    </row>
    <row r="124" spans="1:108" ht="33" customHeight="1" x14ac:dyDescent="0.3">
      <c r="A124" s="63"/>
      <c r="B124" s="63"/>
      <c r="C124" s="63"/>
      <c r="D124" s="63"/>
      <c r="E124" s="63"/>
      <c r="F124" s="63"/>
      <c r="G124" s="63"/>
      <c r="H124" s="63"/>
      <c r="I124" s="64"/>
      <c r="J124" s="63"/>
      <c r="K124" s="63"/>
      <c r="L124" s="63"/>
      <c r="M124" s="63"/>
      <c r="N124" s="63"/>
      <c r="O124" s="63"/>
      <c r="P124" s="63"/>
      <c r="Q124" s="63"/>
      <c r="R124" s="64"/>
      <c r="S124" s="63"/>
      <c r="T124" s="63"/>
      <c r="U124" s="63"/>
      <c r="V124" s="63"/>
      <c r="W124" s="63"/>
      <c r="X124" s="63"/>
      <c r="Y124" s="63"/>
      <c r="Z124" s="63"/>
      <c r="AA124" s="64"/>
      <c r="AB124" s="63"/>
      <c r="AC124" s="63"/>
      <c r="AD124" s="63"/>
      <c r="AE124" s="63"/>
      <c r="AF124" s="63"/>
      <c r="AG124" s="63"/>
      <c r="AH124" s="63"/>
      <c r="AI124" s="63"/>
      <c r="AJ124" s="64"/>
      <c r="AK124" s="63"/>
      <c r="AL124" s="63"/>
      <c r="AM124" s="63"/>
      <c r="AN124" s="63"/>
      <c r="AO124" s="63"/>
      <c r="AP124" s="63"/>
      <c r="AQ124" s="63"/>
      <c r="AR124" s="63"/>
      <c r="AS124" s="64"/>
      <c r="AT124" s="63"/>
      <c r="AU124" s="63"/>
      <c r="AV124" s="63"/>
      <c r="AW124" s="63"/>
      <c r="AX124" s="63"/>
      <c r="AY124" s="63"/>
      <c r="AZ124" s="63"/>
      <c r="BA124" s="63"/>
      <c r="BB124" s="64"/>
      <c r="BC124" s="63"/>
      <c r="BD124" s="63"/>
      <c r="BE124" s="63"/>
      <c r="BF124" s="63"/>
      <c r="BG124" s="63"/>
      <c r="BH124" s="63"/>
      <c r="BI124" s="63"/>
      <c r="BJ124" s="63"/>
      <c r="BK124" s="64"/>
      <c r="BL124" s="63"/>
      <c r="BM124" s="63"/>
      <c r="BN124" s="63"/>
      <c r="BO124" s="63"/>
      <c r="BP124" s="63"/>
      <c r="BQ124" s="63"/>
      <c r="BR124" s="63"/>
      <c r="BS124" s="63"/>
      <c r="BT124" s="64"/>
      <c r="BU124" s="63"/>
      <c r="BV124" s="63"/>
      <c r="BW124" s="63"/>
      <c r="BX124" s="63"/>
      <c r="BY124" s="63"/>
      <c r="BZ124" s="63"/>
      <c r="CA124" s="63"/>
      <c r="CB124" s="63"/>
      <c r="CC124" s="64"/>
      <c r="CD124" s="63"/>
      <c r="CE124" s="63"/>
      <c r="CF124" s="63"/>
      <c r="CG124" s="63"/>
      <c r="CH124" s="63"/>
      <c r="CI124" s="63"/>
      <c r="CJ124" s="63"/>
      <c r="CK124" s="63"/>
      <c r="CL124" s="64"/>
      <c r="CM124" s="63"/>
      <c r="CN124" s="63"/>
      <c r="CO124" s="63"/>
      <c r="CP124" s="63"/>
      <c r="CQ124" s="63"/>
      <c r="CR124" s="63"/>
      <c r="CS124" s="63"/>
      <c r="CT124" s="63"/>
      <c r="CU124" s="64"/>
      <c r="CV124" s="63"/>
      <c r="CW124" s="63"/>
      <c r="CX124" s="63"/>
      <c r="CY124" s="63"/>
      <c r="CZ124" s="63"/>
      <c r="DA124" s="63"/>
      <c r="DB124" s="63"/>
      <c r="DC124" s="63"/>
      <c r="DD124" s="64"/>
    </row>
    <row r="125" spans="1:108" ht="33" customHeight="1" x14ac:dyDescent="0.3">
      <c r="A125" s="63"/>
      <c r="B125" s="63"/>
      <c r="C125" s="63"/>
      <c r="D125" s="63"/>
      <c r="E125" s="63"/>
      <c r="F125" s="63"/>
      <c r="G125" s="63"/>
      <c r="H125" s="63"/>
      <c r="I125" s="64"/>
      <c r="J125" s="63"/>
      <c r="K125" s="63"/>
      <c r="L125" s="63"/>
      <c r="M125" s="63"/>
      <c r="N125" s="63"/>
      <c r="O125" s="63"/>
      <c r="P125" s="63"/>
      <c r="Q125" s="63"/>
      <c r="R125" s="64"/>
      <c r="S125" s="63"/>
      <c r="T125" s="63"/>
      <c r="U125" s="63"/>
      <c r="V125" s="63"/>
      <c r="W125" s="63"/>
      <c r="X125" s="63"/>
      <c r="Y125" s="63"/>
      <c r="Z125" s="63"/>
      <c r="AA125" s="64"/>
      <c r="AB125" s="63"/>
      <c r="AC125" s="63"/>
      <c r="AD125" s="63"/>
      <c r="AE125" s="63"/>
      <c r="AF125" s="63"/>
      <c r="AG125" s="63"/>
      <c r="AH125" s="63"/>
      <c r="AI125" s="63"/>
      <c r="AJ125" s="64"/>
      <c r="AK125" s="63"/>
      <c r="AL125" s="63"/>
      <c r="AM125" s="63"/>
      <c r="AN125" s="63"/>
      <c r="AO125" s="63"/>
      <c r="AP125" s="63"/>
      <c r="AQ125" s="63"/>
      <c r="AR125" s="63"/>
      <c r="AS125" s="64"/>
      <c r="AT125" s="63"/>
      <c r="AU125" s="63"/>
      <c r="AV125" s="63"/>
      <c r="AW125" s="63"/>
      <c r="AX125" s="63"/>
      <c r="AY125" s="63"/>
      <c r="AZ125" s="63"/>
      <c r="BA125" s="63"/>
      <c r="BB125" s="64"/>
      <c r="BC125" s="63"/>
      <c r="BD125" s="63"/>
      <c r="BE125" s="63"/>
      <c r="BF125" s="63"/>
      <c r="BG125" s="63"/>
      <c r="BH125" s="63"/>
      <c r="BI125" s="63"/>
      <c r="BJ125" s="63"/>
      <c r="BK125" s="64"/>
      <c r="BL125" s="63"/>
      <c r="BM125" s="63"/>
      <c r="BN125" s="63"/>
      <c r="BO125" s="63"/>
      <c r="BP125" s="63"/>
      <c r="BQ125" s="63"/>
      <c r="BR125" s="63"/>
      <c r="BS125" s="63"/>
      <c r="BT125" s="64"/>
      <c r="BU125" s="63"/>
      <c r="BV125" s="63"/>
      <c r="BW125" s="63"/>
      <c r="BX125" s="63"/>
      <c r="BY125" s="63"/>
      <c r="BZ125" s="63"/>
      <c r="CA125" s="63"/>
      <c r="CB125" s="63"/>
      <c r="CC125" s="64"/>
      <c r="CD125" s="63"/>
      <c r="CE125" s="63"/>
      <c r="CF125" s="63"/>
      <c r="CG125" s="63"/>
      <c r="CH125" s="63"/>
      <c r="CI125" s="63"/>
      <c r="CJ125" s="63"/>
      <c r="CK125" s="63"/>
      <c r="CL125" s="64"/>
      <c r="CM125" s="63"/>
      <c r="CN125" s="63"/>
      <c r="CO125" s="63"/>
      <c r="CP125" s="63"/>
      <c r="CQ125" s="63"/>
      <c r="CR125" s="63"/>
      <c r="CS125" s="63"/>
      <c r="CT125" s="63"/>
      <c r="CU125" s="64"/>
      <c r="CV125" s="63"/>
      <c r="CW125" s="63"/>
      <c r="CX125" s="63"/>
      <c r="CY125" s="63"/>
      <c r="CZ125" s="63"/>
      <c r="DA125" s="63"/>
      <c r="DB125" s="63"/>
      <c r="DC125" s="63"/>
      <c r="DD125" s="64"/>
    </row>
    <row r="126" spans="1:108" ht="33" customHeight="1" x14ac:dyDescent="0.3">
      <c r="A126" s="63"/>
      <c r="B126" s="63"/>
      <c r="C126" s="63"/>
      <c r="D126" s="63"/>
      <c r="E126" s="63"/>
      <c r="F126" s="63"/>
      <c r="G126" s="63"/>
      <c r="H126" s="63"/>
      <c r="I126" s="64"/>
      <c r="J126" s="63"/>
      <c r="K126" s="63"/>
      <c r="L126" s="63"/>
      <c r="M126" s="63"/>
      <c r="N126" s="63"/>
      <c r="O126" s="63"/>
      <c r="P126" s="63"/>
      <c r="Q126" s="63"/>
      <c r="R126" s="64"/>
      <c r="S126" s="63"/>
      <c r="T126" s="63"/>
      <c r="U126" s="63"/>
      <c r="V126" s="63"/>
      <c r="W126" s="63"/>
      <c r="X126" s="63"/>
      <c r="Y126" s="63"/>
      <c r="Z126" s="63"/>
      <c r="AA126" s="64"/>
      <c r="AB126" s="63"/>
      <c r="AC126" s="63"/>
      <c r="AD126" s="63"/>
      <c r="AE126" s="63"/>
      <c r="AF126" s="63"/>
      <c r="AG126" s="63"/>
      <c r="AH126" s="63"/>
      <c r="AI126" s="63"/>
      <c r="AJ126" s="64"/>
      <c r="AK126" s="63"/>
      <c r="AL126" s="63"/>
      <c r="AM126" s="63"/>
      <c r="AN126" s="63"/>
      <c r="AO126" s="63"/>
      <c r="AP126" s="63"/>
      <c r="AQ126" s="63"/>
      <c r="AR126" s="63"/>
      <c r="AS126" s="64"/>
      <c r="AT126" s="63"/>
      <c r="AU126" s="63"/>
      <c r="AV126" s="63"/>
      <c r="AW126" s="63"/>
      <c r="AX126" s="63"/>
      <c r="AY126" s="63"/>
      <c r="AZ126" s="63"/>
      <c r="BA126" s="63"/>
      <c r="BB126" s="64"/>
      <c r="BC126" s="63"/>
      <c r="BD126" s="63"/>
      <c r="BE126" s="63"/>
      <c r="BF126" s="63"/>
      <c r="BG126" s="63"/>
      <c r="BH126" s="63"/>
      <c r="BI126" s="63"/>
      <c r="BJ126" s="63"/>
      <c r="BK126" s="64"/>
      <c r="BL126" s="63"/>
      <c r="BM126" s="63"/>
      <c r="BN126" s="63"/>
      <c r="BO126" s="63"/>
      <c r="BP126" s="63"/>
      <c r="BQ126" s="63"/>
      <c r="BR126" s="63"/>
      <c r="BS126" s="63"/>
      <c r="BT126" s="64"/>
      <c r="BU126" s="63"/>
      <c r="BV126" s="63"/>
      <c r="BW126" s="63"/>
      <c r="BX126" s="63"/>
      <c r="BY126" s="63"/>
      <c r="BZ126" s="63"/>
      <c r="CA126" s="63"/>
      <c r="CB126" s="63"/>
      <c r="CC126" s="64"/>
      <c r="CD126" s="63"/>
      <c r="CE126" s="63"/>
      <c r="CF126" s="63"/>
      <c r="CG126" s="63"/>
      <c r="CH126" s="63"/>
      <c r="CI126" s="63"/>
      <c r="CJ126" s="63"/>
      <c r="CK126" s="63"/>
      <c r="CL126" s="64"/>
      <c r="CM126" s="63"/>
      <c r="CN126" s="63"/>
      <c r="CO126" s="63"/>
      <c r="CP126" s="63"/>
      <c r="CQ126" s="63"/>
      <c r="CR126" s="63"/>
      <c r="CS126" s="63"/>
      <c r="CT126" s="63"/>
      <c r="CU126" s="64"/>
      <c r="CV126" s="63"/>
      <c r="CW126" s="63"/>
      <c r="CX126" s="63"/>
      <c r="CY126" s="63"/>
      <c r="CZ126" s="63"/>
      <c r="DA126" s="63"/>
      <c r="DB126" s="63"/>
      <c r="DC126" s="63"/>
      <c r="DD126" s="64"/>
    </row>
    <row r="127" spans="1:108" ht="33" customHeight="1" x14ac:dyDescent="0.3">
      <c r="A127" s="63"/>
      <c r="B127" s="63"/>
      <c r="C127" s="63"/>
      <c r="D127" s="63"/>
      <c r="E127" s="63"/>
      <c r="F127" s="63"/>
      <c r="G127" s="63"/>
      <c r="H127" s="63"/>
      <c r="I127" s="64"/>
      <c r="J127" s="63"/>
      <c r="K127" s="63"/>
      <c r="L127" s="63"/>
      <c r="M127" s="63"/>
      <c r="N127" s="63"/>
      <c r="O127" s="63"/>
      <c r="P127" s="63"/>
      <c r="Q127" s="63"/>
      <c r="R127" s="64"/>
      <c r="S127" s="63"/>
      <c r="T127" s="63"/>
      <c r="U127" s="63"/>
      <c r="V127" s="63"/>
      <c r="W127" s="63"/>
      <c r="X127" s="63"/>
      <c r="Y127" s="63"/>
      <c r="Z127" s="63"/>
      <c r="AA127" s="64"/>
      <c r="AB127" s="63"/>
      <c r="AC127" s="63"/>
      <c r="AD127" s="63"/>
      <c r="AE127" s="63"/>
      <c r="AF127" s="63"/>
      <c r="AG127" s="63"/>
      <c r="AH127" s="63"/>
      <c r="AI127" s="63"/>
      <c r="AJ127" s="64"/>
      <c r="AK127" s="63"/>
      <c r="AL127" s="63"/>
      <c r="AM127" s="63"/>
      <c r="AN127" s="63"/>
      <c r="AO127" s="63"/>
      <c r="AP127" s="63"/>
      <c r="AQ127" s="63"/>
      <c r="AR127" s="63"/>
      <c r="AS127" s="64"/>
      <c r="AT127" s="63"/>
      <c r="AU127" s="63"/>
      <c r="AV127" s="63"/>
      <c r="AW127" s="63"/>
      <c r="AX127" s="63"/>
      <c r="AY127" s="63"/>
      <c r="AZ127" s="63"/>
      <c r="BA127" s="63"/>
      <c r="BB127" s="64"/>
      <c r="BC127" s="63"/>
      <c r="BD127" s="63"/>
      <c r="BE127" s="63"/>
      <c r="BF127" s="63"/>
      <c r="BG127" s="63"/>
      <c r="BH127" s="63"/>
      <c r="BI127" s="63"/>
      <c r="BJ127" s="63"/>
      <c r="BK127" s="64"/>
      <c r="BL127" s="63"/>
      <c r="BM127" s="63"/>
      <c r="BN127" s="63"/>
      <c r="BO127" s="63"/>
      <c r="BP127" s="63"/>
      <c r="BQ127" s="63"/>
      <c r="BR127" s="63"/>
      <c r="BS127" s="63"/>
      <c r="BT127" s="64"/>
      <c r="BU127" s="63"/>
      <c r="BV127" s="63"/>
      <c r="BW127" s="63"/>
      <c r="BX127" s="63"/>
      <c r="BY127" s="63"/>
      <c r="BZ127" s="63"/>
      <c r="CA127" s="63"/>
      <c r="CB127" s="63"/>
      <c r="CC127" s="64"/>
      <c r="CD127" s="63"/>
      <c r="CE127" s="63"/>
      <c r="CF127" s="63"/>
      <c r="CG127" s="63"/>
      <c r="CH127" s="63"/>
      <c r="CI127" s="63"/>
      <c r="CJ127" s="63"/>
      <c r="CK127" s="63"/>
      <c r="CL127" s="64"/>
      <c r="CM127" s="63"/>
      <c r="CN127" s="63"/>
      <c r="CO127" s="63"/>
      <c r="CP127" s="63"/>
      <c r="CQ127" s="63"/>
      <c r="CR127" s="63"/>
      <c r="CS127" s="63"/>
      <c r="CT127" s="63"/>
      <c r="CU127" s="64"/>
      <c r="CV127" s="63"/>
      <c r="CW127" s="63"/>
      <c r="CX127" s="63"/>
      <c r="CY127" s="63"/>
      <c r="CZ127" s="63"/>
      <c r="DA127" s="63"/>
      <c r="DB127" s="63"/>
      <c r="DC127" s="63"/>
      <c r="DD127" s="64"/>
    </row>
    <row r="128" spans="1:108" ht="33" customHeight="1" x14ac:dyDescent="0.3">
      <c r="A128" s="63"/>
      <c r="B128" s="63"/>
      <c r="C128" s="63"/>
      <c r="D128" s="63"/>
      <c r="E128" s="63"/>
      <c r="F128" s="63"/>
      <c r="G128" s="63"/>
      <c r="H128" s="63"/>
      <c r="I128" s="64"/>
      <c r="J128" s="63"/>
      <c r="K128" s="63"/>
      <c r="L128" s="63"/>
      <c r="M128" s="63"/>
      <c r="N128" s="63"/>
      <c r="O128" s="63"/>
      <c r="P128" s="63"/>
      <c r="Q128" s="63"/>
      <c r="R128" s="64"/>
      <c r="S128" s="63"/>
      <c r="T128" s="63"/>
      <c r="U128" s="63"/>
      <c r="V128" s="63"/>
      <c r="W128" s="63"/>
      <c r="X128" s="63"/>
      <c r="Y128" s="63"/>
      <c r="Z128" s="63"/>
      <c r="AA128" s="64"/>
      <c r="AB128" s="63"/>
      <c r="AC128" s="63"/>
      <c r="AD128" s="63"/>
      <c r="AE128" s="63"/>
      <c r="AF128" s="63"/>
      <c r="AG128" s="63"/>
      <c r="AH128" s="63"/>
      <c r="AI128" s="63"/>
      <c r="AJ128" s="64"/>
      <c r="AK128" s="63"/>
      <c r="AL128" s="63"/>
      <c r="AM128" s="63"/>
      <c r="AN128" s="63"/>
      <c r="AO128" s="63"/>
      <c r="AP128" s="63"/>
      <c r="AQ128" s="63"/>
      <c r="AR128" s="63"/>
      <c r="AS128" s="64"/>
      <c r="AT128" s="63"/>
      <c r="AU128" s="63"/>
      <c r="AV128" s="63"/>
      <c r="AW128" s="63"/>
      <c r="AX128" s="63"/>
      <c r="AY128" s="63"/>
      <c r="AZ128" s="63"/>
      <c r="BA128" s="63"/>
      <c r="BB128" s="64"/>
      <c r="BC128" s="63"/>
      <c r="BD128" s="63"/>
      <c r="BE128" s="63"/>
      <c r="BF128" s="63"/>
      <c r="BG128" s="63"/>
      <c r="BH128" s="63"/>
      <c r="BI128" s="63"/>
      <c r="BJ128" s="63"/>
      <c r="BK128" s="64"/>
      <c r="BL128" s="63"/>
      <c r="BM128" s="63"/>
      <c r="BN128" s="63"/>
      <c r="BO128" s="63"/>
      <c r="BP128" s="63"/>
      <c r="BQ128" s="63"/>
      <c r="BR128" s="63"/>
      <c r="BS128" s="63"/>
      <c r="BT128" s="64"/>
      <c r="BU128" s="63"/>
      <c r="BV128" s="63"/>
      <c r="BW128" s="63"/>
      <c r="BX128" s="63"/>
      <c r="BY128" s="63"/>
      <c r="BZ128" s="63"/>
      <c r="CA128" s="63"/>
      <c r="CB128" s="63"/>
      <c r="CC128" s="64"/>
      <c r="CD128" s="63"/>
      <c r="CE128" s="63"/>
      <c r="CF128" s="63"/>
      <c r="CG128" s="63"/>
      <c r="CH128" s="63"/>
      <c r="CI128" s="63"/>
      <c r="CJ128" s="63"/>
      <c r="CK128" s="63"/>
      <c r="CL128" s="64"/>
      <c r="CM128" s="63"/>
      <c r="CN128" s="63"/>
      <c r="CO128" s="63"/>
      <c r="CP128" s="63"/>
      <c r="CQ128" s="63"/>
      <c r="CR128" s="63"/>
      <c r="CS128" s="63"/>
      <c r="CT128" s="63"/>
      <c r="CU128" s="64"/>
      <c r="CV128" s="63"/>
      <c r="CW128" s="63"/>
      <c r="CX128" s="63"/>
      <c r="CY128" s="63"/>
      <c r="CZ128" s="63"/>
      <c r="DA128" s="63"/>
      <c r="DB128" s="63"/>
      <c r="DC128" s="63"/>
      <c r="DD128" s="64"/>
    </row>
    <row r="129" spans="1:108" ht="33" customHeight="1" x14ac:dyDescent="0.3">
      <c r="A129" s="63"/>
      <c r="B129" s="63"/>
      <c r="C129" s="63"/>
      <c r="D129" s="63"/>
      <c r="E129" s="63"/>
      <c r="F129" s="63"/>
      <c r="G129" s="63"/>
      <c r="H129" s="63"/>
      <c r="I129" s="64"/>
      <c r="J129" s="63"/>
      <c r="K129" s="63"/>
      <c r="L129" s="63"/>
      <c r="M129" s="63"/>
      <c r="N129" s="63"/>
      <c r="O129" s="63"/>
      <c r="P129" s="63"/>
      <c r="Q129" s="63"/>
      <c r="R129" s="64"/>
      <c r="S129" s="63"/>
      <c r="T129" s="63"/>
      <c r="U129" s="63"/>
      <c r="V129" s="63"/>
      <c r="W129" s="63"/>
      <c r="X129" s="63"/>
      <c r="Y129" s="63"/>
      <c r="Z129" s="63"/>
      <c r="AA129" s="64"/>
      <c r="AB129" s="63"/>
      <c r="AC129" s="63"/>
      <c r="AD129" s="63"/>
      <c r="AE129" s="63"/>
      <c r="AF129" s="63"/>
      <c r="AG129" s="63"/>
      <c r="AH129" s="63"/>
      <c r="AI129" s="63"/>
      <c r="AJ129" s="64"/>
      <c r="AK129" s="63"/>
      <c r="AL129" s="63"/>
      <c r="AM129" s="63"/>
      <c r="AN129" s="63"/>
      <c r="AO129" s="63"/>
      <c r="AP129" s="63"/>
      <c r="AQ129" s="63"/>
      <c r="AR129" s="63"/>
      <c r="AS129" s="64"/>
      <c r="AT129" s="63"/>
      <c r="AU129" s="63"/>
      <c r="AV129" s="63"/>
      <c r="AW129" s="63"/>
      <c r="AX129" s="63"/>
      <c r="AY129" s="63"/>
      <c r="AZ129" s="63"/>
      <c r="BA129" s="63"/>
      <c r="BB129" s="64"/>
      <c r="BC129" s="63"/>
      <c r="BD129" s="63"/>
      <c r="BE129" s="63"/>
      <c r="BF129" s="63"/>
      <c r="BG129" s="63"/>
      <c r="BH129" s="63"/>
      <c r="BI129" s="63"/>
      <c r="BJ129" s="63"/>
      <c r="BK129" s="64"/>
      <c r="BL129" s="63"/>
      <c r="BM129" s="63"/>
      <c r="BN129" s="63"/>
      <c r="BO129" s="63"/>
      <c r="BP129" s="63"/>
      <c r="BQ129" s="63"/>
      <c r="BR129" s="63"/>
      <c r="BS129" s="63"/>
      <c r="BT129" s="64"/>
      <c r="BU129" s="63"/>
      <c r="BV129" s="63"/>
      <c r="BW129" s="63"/>
      <c r="BX129" s="63"/>
      <c r="BY129" s="63"/>
      <c r="BZ129" s="63"/>
      <c r="CA129" s="63"/>
      <c r="CB129" s="63"/>
      <c r="CC129" s="64"/>
      <c r="CD129" s="63"/>
      <c r="CE129" s="63"/>
      <c r="CF129" s="63"/>
      <c r="CG129" s="63"/>
      <c r="CH129" s="63"/>
      <c r="CI129" s="63"/>
      <c r="CJ129" s="63"/>
      <c r="CK129" s="63"/>
      <c r="CL129" s="64"/>
      <c r="CM129" s="63"/>
      <c r="CN129" s="63"/>
      <c r="CO129" s="63"/>
      <c r="CP129" s="63"/>
      <c r="CQ129" s="63"/>
      <c r="CR129" s="63"/>
      <c r="CS129" s="63"/>
      <c r="CT129" s="63"/>
      <c r="CU129" s="64"/>
      <c r="CV129" s="63"/>
      <c r="CW129" s="63"/>
      <c r="CX129" s="63"/>
      <c r="CY129" s="63"/>
      <c r="CZ129" s="63"/>
      <c r="DA129" s="63"/>
      <c r="DB129" s="63"/>
      <c r="DC129" s="63"/>
      <c r="DD129" s="64"/>
    </row>
    <row r="130" spans="1:108" ht="33" customHeight="1" x14ac:dyDescent="0.3">
      <c r="A130" s="63"/>
      <c r="B130" s="63"/>
      <c r="C130" s="63"/>
      <c r="D130" s="63"/>
      <c r="E130" s="63"/>
      <c r="F130" s="63"/>
      <c r="G130" s="63"/>
      <c r="H130" s="63"/>
      <c r="I130" s="64"/>
      <c r="J130" s="63"/>
      <c r="K130" s="63"/>
      <c r="L130" s="63"/>
      <c r="M130" s="63"/>
      <c r="N130" s="63"/>
      <c r="O130" s="63"/>
      <c r="P130" s="63"/>
      <c r="Q130" s="63"/>
      <c r="R130" s="64"/>
      <c r="S130" s="63"/>
      <c r="T130" s="63"/>
      <c r="U130" s="63"/>
      <c r="V130" s="63"/>
      <c r="W130" s="63"/>
      <c r="X130" s="63"/>
      <c r="Y130" s="63"/>
      <c r="Z130" s="63"/>
      <c r="AA130" s="64"/>
      <c r="AB130" s="63"/>
      <c r="AC130" s="63"/>
      <c r="AD130" s="63"/>
      <c r="AE130" s="63"/>
      <c r="AF130" s="63"/>
      <c r="AG130" s="63"/>
      <c r="AH130" s="63"/>
      <c r="AI130" s="63"/>
      <c r="AJ130" s="64"/>
      <c r="AK130" s="63"/>
      <c r="AL130" s="63"/>
      <c r="AM130" s="63"/>
      <c r="AN130" s="63"/>
      <c r="AO130" s="63"/>
      <c r="AP130" s="63"/>
      <c r="AQ130" s="63"/>
      <c r="AR130" s="63"/>
      <c r="AS130" s="64"/>
      <c r="AT130" s="63"/>
      <c r="AU130" s="63"/>
      <c r="AV130" s="63"/>
      <c r="AW130" s="63"/>
      <c r="AX130" s="63"/>
      <c r="AY130" s="63"/>
      <c r="AZ130" s="63"/>
      <c r="BA130" s="63"/>
      <c r="BB130" s="64"/>
      <c r="BC130" s="63"/>
      <c r="BD130" s="63"/>
      <c r="BE130" s="63"/>
      <c r="BF130" s="63"/>
      <c r="BG130" s="63"/>
      <c r="BH130" s="63"/>
      <c r="BI130" s="63"/>
      <c r="BJ130" s="63"/>
      <c r="BK130" s="64"/>
      <c r="BL130" s="63"/>
      <c r="BM130" s="63"/>
      <c r="BN130" s="63"/>
      <c r="BO130" s="63"/>
      <c r="BP130" s="63"/>
      <c r="BQ130" s="63"/>
      <c r="BR130" s="63"/>
      <c r="BS130" s="63"/>
      <c r="BT130" s="64"/>
      <c r="BU130" s="63"/>
      <c r="BV130" s="63"/>
      <c r="BW130" s="63"/>
      <c r="BX130" s="63"/>
      <c r="BY130" s="63"/>
      <c r="BZ130" s="63"/>
      <c r="CA130" s="63"/>
      <c r="CB130" s="63"/>
      <c r="CC130" s="64"/>
      <c r="CD130" s="63"/>
      <c r="CE130" s="63"/>
      <c r="CF130" s="63"/>
      <c r="CG130" s="63"/>
      <c r="CH130" s="63"/>
      <c r="CI130" s="63"/>
      <c r="CJ130" s="63"/>
      <c r="CK130" s="63"/>
      <c r="CL130" s="64"/>
      <c r="CM130" s="63"/>
      <c r="CN130" s="63"/>
      <c r="CO130" s="63"/>
      <c r="CP130" s="63"/>
      <c r="CQ130" s="63"/>
      <c r="CR130" s="63"/>
      <c r="CS130" s="63"/>
      <c r="CT130" s="63"/>
      <c r="CU130" s="64"/>
      <c r="CV130" s="63"/>
      <c r="CW130" s="63"/>
      <c r="CX130" s="63"/>
      <c r="CY130" s="63"/>
      <c r="CZ130" s="63"/>
      <c r="DA130" s="63"/>
      <c r="DB130" s="63"/>
      <c r="DC130" s="63"/>
      <c r="DD130" s="64"/>
    </row>
    <row r="131" spans="1:108" ht="33" customHeight="1" x14ac:dyDescent="0.3">
      <c r="A131" s="63"/>
      <c r="B131" s="63"/>
      <c r="C131" s="63"/>
      <c r="D131" s="63"/>
      <c r="E131" s="63"/>
      <c r="F131" s="63"/>
      <c r="G131" s="63"/>
      <c r="H131" s="63"/>
      <c r="I131" s="64"/>
      <c r="J131" s="63"/>
      <c r="K131" s="63"/>
      <c r="L131" s="63"/>
      <c r="M131" s="63"/>
      <c r="N131" s="63"/>
      <c r="O131" s="63"/>
      <c r="P131" s="63"/>
      <c r="Q131" s="63"/>
      <c r="R131" s="64"/>
      <c r="S131" s="63"/>
      <c r="T131" s="63"/>
      <c r="U131" s="63"/>
      <c r="V131" s="63"/>
      <c r="W131" s="63"/>
      <c r="X131" s="63"/>
      <c r="Y131" s="63"/>
      <c r="Z131" s="63"/>
      <c r="AA131" s="64"/>
      <c r="AB131" s="63"/>
      <c r="AC131" s="63"/>
      <c r="AD131" s="63"/>
      <c r="AE131" s="63"/>
      <c r="AF131" s="63"/>
      <c r="AG131" s="63"/>
      <c r="AH131" s="63"/>
      <c r="AI131" s="63"/>
      <c r="AJ131" s="64"/>
      <c r="AK131" s="63"/>
      <c r="AL131" s="63"/>
      <c r="AM131" s="63"/>
      <c r="AN131" s="63"/>
      <c r="AO131" s="63"/>
      <c r="AP131" s="63"/>
      <c r="AQ131" s="63"/>
      <c r="AR131" s="63"/>
      <c r="AS131" s="64"/>
      <c r="AT131" s="63"/>
      <c r="AU131" s="63"/>
      <c r="AV131" s="63"/>
      <c r="AW131" s="63"/>
      <c r="AX131" s="63"/>
      <c r="AY131" s="63"/>
      <c r="AZ131" s="63"/>
      <c r="BA131" s="63"/>
      <c r="BB131" s="64"/>
      <c r="BC131" s="63"/>
      <c r="BD131" s="63"/>
      <c r="BE131" s="63"/>
      <c r="BF131" s="63"/>
      <c r="BG131" s="63"/>
      <c r="BH131" s="63"/>
      <c r="BI131" s="63"/>
      <c r="BJ131" s="63"/>
      <c r="BK131" s="64"/>
      <c r="BL131" s="63"/>
      <c r="BM131" s="63"/>
      <c r="BN131" s="63"/>
      <c r="BO131" s="63"/>
      <c r="BP131" s="63"/>
      <c r="BQ131" s="63"/>
      <c r="BR131" s="63"/>
      <c r="BS131" s="63"/>
      <c r="BT131" s="64"/>
      <c r="BU131" s="63"/>
      <c r="BV131" s="63"/>
      <c r="BW131" s="63"/>
      <c r="BX131" s="63"/>
      <c r="BY131" s="63"/>
      <c r="BZ131" s="63"/>
      <c r="CA131" s="63"/>
      <c r="CB131" s="63"/>
      <c r="CC131" s="64"/>
      <c r="CD131" s="63"/>
      <c r="CE131" s="63"/>
      <c r="CF131" s="63"/>
      <c r="CG131" s="63"/>
      <c r="CH131" s="63"/>
      <c r="CI131" s="63"/>
      <c r="CJ131" s="63"/>
      <c r="CK131" s="63"/>
      <c r="CL131" s="64"/>
      <c r="CM131" s="63"/>
      <c r="CN131" s="63"/>
      <c r="CO131" s="63"/>
      <c r="CP131" s="63"/>
      <c r="CQ131" s="63"/>
      <c r="CR131" s="63"/>
      <c r="CS131" s="63"/>
      <c r="CT131" s="63"/>
      <c r="CU131" s="64"/>
      <c r="CV131" s="63"/>
      <c r="CW131" s="63"/>
      <c r="CX131" s="63"/>
      <c r="CY131" s="63"/>
      <c r="CZ131" s="63"/>
      <c r="DA131" s="63"/>
      <c r="DB131" s="63"/>
      <c r="DC131" s="63"/>
      <c r="DD131" s="64"/>
    </row>
    <row r="132" spans="1:108" ht="33" customHeight="1" x14ac:dyDescent="0.3">
      <c r="A132" s="63"/>
      <c r="B132" s="63"/>
      <c r="C132" s="63"/>
      <c r="D132" s="63"/>
      <c r="E132" s="63"/>
      <c r="F132" s="63"/>
      <c r="G132" s="63"/>
      <c r="H132" s="63"/>
      <c r="I132" s="64"/>
      <c r="J132" s="63"/>
      <c r="K132" s="63"/>
      <c r="L132" s="63"/>
      <c r="M132" s="63"/>
      <c r="N132" s="63"/>
      <c r="O132" s="63"/>
      <c r="P132" s="63"/>
      <c r="Q132" s="63"/>
      <c r="R132" s="64"/>
      <c r="S132" s="63"/>
      <c r="T132" s="63"/>
      <c r="U132" s="63"/>
      <c r="V132" s="63"/>
      <c r="W132" s="63"/>
      <c r="X132" s="63"/>
      <c r="Y132" s="63"/>
      <c r="Z132" s="63"/>
      <c r="AA132" s="64"/>
      <c r="AB132" s="63"/>
      <c r="AC132" s="63"/>
      <c r="AD132" s="63"/>
      <c r="AE132" s="63"/>
      <c r="AF132" s="63"/>
      <c r="AG132" s="63"/>
      <c r="AH132" s="63"/>
      <c r="AI132" s="63"/>
      <c r="AJ132" s="64"/>
      <c r="AK132" s="63"/>
      <c r="AL132" s="63"/>
      <c r="AM132" s="63"/>
      <c r="AN132" s="63"/>
      <c r="AO132" s="63"/>
      <c r="AP132" s="63"/>
      <c r="AQ132" s="63"/>
      <c r="AR132" s="63"/>
      <c r="AS132" s="64"/>
      <c r="AT132" s="63"/>
      <c r="AU132" s="63"/>
      <c r="AV132" s="63"/>
      <c r="AW132" s="63"/>
      <c r="AX132" s="63"/>
      <c r="AY132" s="63"/>
      <c r="AZ132" s="63"/>
      <c r="BA132" s="63"/>
      <c r="BB132" s="64"/>
      <c r="BC132" s="63"/>
      <c r="BD132" s="63"/>
      <c r="BE132" s="63"/>
      <c r="BF132" s="63"/>
      <c r="BG132" s="63"/>
      <c r="BH132" s="63"/>
      <c r="BI132" s="63"/>
      <c r="BJ132" s="63"/>
      <c r="BK132" s="64"/>
      <c r="BL132" s="63"/>
      <c r="BM132" s="63"/>
      <c r="BN132" s="63"/>
      <c r="BO132" s="63"/>
      <c r="BP132" s="63"/>
      <c r="BQ132" s="63"/>
      <c r="BR132" s="63"/>
      <c r="BS132" s="63"/>
      <c r="BT132" s="64"/>
      <c r="BU132" s="63"/>
      <c r="BV132" s="63"/>
      <c r="BW132" s="63"/>
      <c r="BX132" s="63"/>
      <c r="BY132" s="63"/>
      <c r="BZ132" s="63"/>
      <c r="CA132" s="63"/>
      <c r="CB132" s="63"/>
      <c r="CC132" s="64"/>
      <c r="CD132" s="63"/>
      <c r="CE132" s="63"/>
      <c r="CF132" s="63"/>
      <c r="CG132" s="63"/>
      <c r="CH132" s="63"/>
      <c r="CI132" s="63"/>
      <c r="CJ132" s="63"/>
      <c r="CK132" s="63"/>
      <c r="CL132" s="64"/>
      <c r="CM132" s="63"/>
      <c r="CN132" s="63"/>
      <c r="CO132" s="63"/>
      <c r="CP132" s="63"/>
      <c r="CQ132" s="63"/>
      <c r="CR132" s="63"/>
      <c r="CS132" s="63"/>
      <c r="CT132" s="63"/>
      <c r="CU132" s="64"/>
      <c r="CV132" s="63"/>
      <c r="CW132" s="63"/>
      <c r="CX132" s="63"/>
      <c r="CY132" s="63"/>
      <c r="CZ132" s="63"/>
      <c r="DA132" s="63"/>
      <c r="DB132" s="63"/>
      <c r="DC132" s="63"/>
      <c r="DD132" s="64"/>
    </row>
    <row r="133" spans="1:108" ht="33" customHeight="1" x14ac:dyDescent="0.3">
      <c r="A133" s="63"/>
      <c r="B133" s="63"/>
      <c r="C133" s="63"/>
      <c r="D133" s="63"/>
      <c r="E133" s="63"/>
      <c r="F133" s="63"/>
      <c r="G133" s="63"/>
      <c r="H133" s="63"/>
      <c r="I133" s="64"/>
      <c r="J133" s="63"/>
      <c r="K133" s="63"/>
      <c r="L133" s="63"/>
      <c r="M133" s="63"/>
      <c r="N133" s="63"/>
      <c r="O133" s="63"/>
      <c r="P133" s="63"/>
      <c r="Q133" s="63"/>
      <c r="R133" s="64"/>
      <c r="S133" s="63"/>
      <c r="T133" s="63"/>
      <c r="U133" s="63"/>
      <c r="V133" s="63"/>
      <c r="W133" s="63"/>
      <c r="X133" s="63"/>
      <c r="Y133" s="63"/>
      <c r="Z133" s="63"/>
      <c r="AA133" s="64"/>
      <c r="AB133" s="63"/>
      <c r="AC133" s="63"/>
      <c r="AD133" s="63"/>
      <c r="AE133" s="63"/>
      <c r="AF133" s="63"/>
      <c r="AG133" s="63"/>
      <c r="AH133" s="63"/>
      <c r="AI133" s="63"/>
      <c r="AJ133" s="64"/>
      <c r="AK133" s="63"/>
      <c r="AL133" s="63"/>
      <c r="AM133" s="63"/>
      <c r="AN133" s="63"/>
      <c r="AO133" s="63"/>
      <c r="AP133" s="63"/>
      <c r="AQ133" s="63"/>
      <c r="AR133" s="63"/>
      <c r="AS133" s="64"/>
      <c r="AT133" s="63"/>
      <c r="AU133" s="63"/>
      <c r="AV133" s="63"/>
      <c r="AW133" s="63"/>
      <c r="AX133" s="63"/>
      <c r="AY133" s="63"/>
      <c r="AZ133" s="63"/>
      <c r="BA133" s="63"/>
      <c r="BB133" s="64"/>
      <c r="BC133" s="63"/>
      <c r="BD133" s="63"/>
      <c r="BE133" s="63"/>
      <c r="BF133" s="63"/>
      <c r="BG133" s="63"/>
      <c r="BH133" s="63"/>
      <c r="BI133" s="63"/>
      <c r="BJ133" s="63"/>
      <c r="BK133" s="64"/>
      <c r="BL133" s="63"/>
      <c r="BM133" s="63"/>
      <c r="BN133" s="63"/>
      <c r="BO133" s="63"/>
      <c r="BP133" s="63"/>
      <c r="BQ133" s="63"/>
      <c r="BR133" s="63"/>
      <c r="BS133" s="63"/>
      <c r="BT133" s="64"/>
      <c r="BU133" s="63"/>
      <c r="BV133" s="63"/>
      <c r="BW133" s="63"/>
      <c r="BX133" s="63"/>
      <c r="BY133" s="63"/>
      <c r="BZ133" s="63"/>
      <c r="CA133" s="63"/>
      <c r="CB133" s="63"/>
      <c r="CC133" s="64"/>
      <c r="CD133" s="63"/>
      <c r="CE133" s="63"/>
      <c r="CF133" s="63"/>
      <c r="CG133" s="63"/>
      <c r="CH133" s="63"/>
      <c r="CI133" s="63"/>
      <c r="CJ133" s="63"/>
      <c r="CK133" s="63"/>
      <c r="CL133" s="64"/>
      <c r="CM133" s="63"/>
      <c r="CN133" s="63"/>
      <c r="CO133" s="63"/>
      <c r="CP133" s="63"/>
      <c r="CQ133" s="63"/>
      <c r="CR133" s="63"/>
      <c r="CS133" s="63"/>
      <c r="CT133" s="63"/>
      <c r="CU133" s="64"/>
      <c r="CV133" s="63"/>
      <c r="CW133" s="63"/>
      <c r="CX133" s="63"/>
      <c r="CY133" s="63"/>
      <c r="CZ133" s="63"/>
      <c r="DA133" s="63"/>
      <c r="DB133" s="63"/>
      <c r="DC133" s="63"/>
      <c r="DD133" s="64"/>
    </row>
    <row r="134" spans="1:108" ht="33" customHeight="1" x14ac:dyDescent="0.3">
      <c r="A134" s="63"/>
      <c r="B134" s="63"/>
      <c r="C134" s="63"/>
      <c r="D134" s="63"/>
      <c r="E134" s="63"/>
      <c r="F134" s="63"/>
      <c r="G134" s="63"/>
      <c r="H134" s="63"/>
      <c r="I134" s="64"/>
      <c r="J134" s="63"/>
      <c r="K134" s="63"/>
      <c r="L134" s="63"/>
      <c r="M134" s="63"/>
      <c r="N134" s="63"/>
      <c r="O134" s="63"/>
      <c r="P134" s="63"/>
      <c r="Q134" s="63"/>
      <c r="R134" s="64"/>
      <c r="S134" s="63"/>
      <c r="T134" s="63"/>
      <c r="U134" s="63"/>
      <c r="V134" s="63"/>
      <c r="W134" s="63"/>
      <c r="X134" s="63"/>
      <c r="Y134" s="63"/>
      <c r="Z134" s="63"/>
      <c r="AA134" s="64"/>
      <c r="AB134" s="63"/>
      <c r="AC134" s="63"/>
      <c r="AD134" s="63"/>
      <c r="AE134" s="63"/>
      <c r="AF134" s="63"/>
      <c r="AG134" s="63"/>
      <c r="AH134" s="63"/>
      <c r="AI134" s="63"/>
      <c r="AJ134" s="64"/>
      <c r="AK134" s="63"/>
      <c r="AL134" s="63"/>
      <c r="AM134" s="63"/>
      <c r="AN134" s="63"/>
      <c r="AO134" s="63"/>
      <c r="AP134" s="63"/>
      <c r="AQ134" s="63"/>
      <c r="AR134" s="63"/>
      <c r="AS134" s="64"/>
      <c r="AT134" s="63"/>
      <c r="AU134" s="63"/>
      <c r="AV134" s="63"/>
      <c r="AW134" s="63"/>
      <c r="AX134" s="63"/>
      <c r="AY134" s="63"/>
      <c r="AZ134" s="63"/>
      <c r="BA134" s="63"/>
      <c r="BB134" s="64"/>
      <c r="BC134" s="63"/>
      <c r="BD134" s="63"/>
      <c r="BE134" s="63"/>
      <c r="BF134" s="63"/>
      <c r="BG134" s="63"/>
      <c r="BH134" s="63"/>
      <c r="BI134" s="63"/>
      <c r="BJ134" s="63"/>
      <c r="BK134" s="64"/>
      <c r="BL134" s="63"/>
      <c r="BM134" s="63"/>
      <c r="BN134" s="63"/>
      <c r="BO134" s="63"/>
      <c r="BP134" s="63"/>
      <c r="BQ134" s="63"/>
      <c r="BR134" s="63"/>
      <c r="BS134" s="63"/>
      <c r="BT134" s="64"/>
      <c r="BU134" s="63"/>
      <c r="BV134" s="63"/>
      <c r="BW134" s="63"/>
      <c r="BX134" s="63"/>
      <c r="BY134" s="63"/>
      <c r="BZ134" s="63"/>
      <c r="CA134" s="63"/>
      <c r="CB134" s="63"/>
      <c r="CC134" s="64"/>
      <c r="CD134" s="63"/>
      <c r="CE134" s="63"/>
      <c r="CF134" s="63"/>
      <c r="CG134" s="63"/>
      <c r="CH134" s="63"/>
      <c r="CI134" s="63"/>
      <c r="CJ134" s="63"/>
      <c r="CK134" s="63"/>
      <c r="CL134" s="64"/>
      <c r="CM134" s="63"/>
      <c r="CN134" s="63"/>
      <c r="CO134" s="63"/>
      <c r="CP134" s="63"/>
      <c r="CQ134" s="63"/>
      <c r="CR134" s="63"/>
      <c r="CS134" s="63"/>
      <c r="CT134" s="63"/>
      <c r="CU134" s="64"/>
      <c r="CV134" s="63"/>
      <c r="CW134" s="63"/>
      <c r="CX134" s="63"/>
      <c r="CY134" s="63"/>
      <c r="CZ134" s="63"/>
      <c r="DA134" s="63"/>
      <c r="DB134" s="63"/>
      <c r="DC134" s="63"/>
      <c r="DD134" s="64"/>
    </row>
    <row r="135" spans="1:108" ht="33" customHeight="1" x14ac:dyDescent="0.3">
      <c r="A135" s="63"/>
      <c r="B135" s="63"/>
      <c r="C135" s="63"/>
      <c r="D135" s="63"/>
      <c r="E135" s="63"/>
      <c r="F135" s="63"/>
      <c r="G135" s="63"/>
      <c r="H135" s="63"/>
      <c r="I135" s="64"/>
      <c r="J135" s="63"/>
      <c r="K135" s="63"/>
      <c r="L135" s="63"/>
      <c r="M135" s="63"/>
      <c r="N135" s="63"/>
      <c r="O135" s="63"/>
      <c r="P135" s="63"/>
      <c r="Q135" s="63"/>
      <c r="R135" s="64"/>
      <c r="S135" s="63"/>
      <c r="T135" s="63"/>
      <c r="U135" s="63"/>
      <c r="V135" s="63"/>
      <c r="W135" s="63"/>
      <c r="X135" s="63"/>
      <c r="Y135" s="63"/>
      <c r="Z135" s="63"/>
      <c r="AA135" s="64"/>
      <c r="AB135" s="63"/>
      <c r="AC135" s="63"/>
      <c r="AD135" s="63"/>
      <c r="AE135" s="63"/>
      <c r="AF135" s="63"/>
      <c r="AG135" s="63"/>
      <c r="AH135" s="63"/>
      <c r="AI135" s="63"/>
      <c r="AJ135" s="64"/>
      <c r="AK135" s="63"/>
      <c r="AL135" s="63"/>
      <c r="AM135" s="63"/>
      <c r="AN135" s="63"/>
      <c r="AO135" s="63"/>
      <c r="AP135" s="63"/>
      <c r="AQ135" s="63"/>
      <c r="AR135" s="63"/>
      <c r="AS135" s="64"/>
      <c r="AT135" s="63"/>
      <c r="AU135" s="63"/>
      <c r="AV135" s="63"/>
      <c r="AW135" s="63"/>
      <c r="AX135" s="63"/>
      <c r="AY135" s="63"/>
      <c r="AZ135" s="63"/>
      <c r="BA135" s="63"/>
      <c r="BB135" s="64"/>
      <c r="BC135" s="63"/>
      <c r="BD135" s="63"/>
      <c r="BE135" s="63"/>
      <c r="BF135" s="63"/>
      <c r="BG135" s="63"/>
      <c r="BH135" s="63"/>
      <c r="BI135" s="63"/>
      <c r="BJ135" s="63"/>
      <c r="BK135" s="64"/>
      <c r="BL135" s="63"/>
      <c r="BM135" s="63"/>
      <c r="BN135" s="63"/>
      <c r="BO135" s="63"/>
      <c r="BP135" s="63"/>
      <c r="BQ135" s="63"/>
      <c r="BR135" s="63"/>
      <c r="BS135" s="63"/>
      <c r="BT135" s="64"/>
      <c r="BU135" s="63"/>
      <c r="BV135" s="63"/>
      <c r="BW135" s="63"/>
      <c r="BX135" s="63"/>
      <c r="BY135" s="63"/>
      <c r="BZ135" s="63"/>
      <c r="CA135" s="63"/>
      <c r="CB135" s="63"/>
      <c r="CC135" s="64"/>
      <c r="CD135" s="63"/>
      <c r="CE135" s="63"/>
      <c r="CF135" s="63"/>
      <c r="CG135" s="63"/>
      <c r="CH135" s="63"/>
      <c r="CI135" s="63"/>
      <c r="CJ135" s="63"/>
      <c r="CK135" s="63"/>
      <c r="CL135" s="64"/>
      <c r="CM135" s="63"/>
      <c r="CN135" s="63"/>
      <c r="CO135" s="63"/>
      <c r="CP135" s="63"/>
      <c r="CQ135" s="63"/>
      <c r="CR135" s="63"/>
      <c r="CS135" s="63"/>
      <c r="CT135" s="63"/>
      <c r="CU135" s="64"/>
      <c r="CV135" s="63"/>
      <c r="CW135" s="63"/>
      <c r="CX135" s="63"/>
      <c r="CY135" s="63"/>
      <c r="CZ135" s="63"/>
      <c r="DA135" s="63"/>
      <c r="DB135" s="63"/>
      <c r="DC135" s="63"/>
      <c r="DD135" s="64"/>
    </row>
    <row r="136" spans="1:108" ht="33" customHeight="1" x14ac:dyDescent="0.3">
      <c r="A136" s="63"/>
      <c r="B136" s="63"/>
      <c r="C136" s="63"/>
      <c r="D136" s="63"/>
      <c r="E136" s="63"/>
      <c r="F136" s="63"/>
      <c r="G136" s="63"/>
      <c r="H136" s="63"/>
      <c r="I136" s="64"/>
      <c r="J136" s="63"/>
      <c r="K136" s="63"/>
      <c r="L136" s="63"/>
      <c r="M136" s="63"/>
      <c r="N136" s="63"/>
      <c r="O136" s="63"/>
      <c r="P136" s="63"/>
      <c r="Q136" s="63"/>
      <c r="R136" s="64"/>
      <c r="S136" s="63"/>
      <c r="T136" s="63"/>
      <c r="U136" s="63"/>
      <c r="V136" s="63"/>
      <c r="W136" s="63"/>
      <c r="X136" s="63"/>
      <c r="Y136" s="63"/>
      <c r="Z136" s="63"/>
      <c r="AA136" s="64"/>
      <c r="AB136" s="63"/>
      <c r="AC136" s="63"/>
      <c r="AD136" s="63"/>
      <c r="AE136" s="63"/>
      <c r="AF136" s="63"/>
      <c r="AG136" s="63"/>
      <c r="AH136" s="63"/>
      <c r="AI136" s="63"/>
      <c r="AJ136" s="64"/>
      <c r="AK136" s="63"/>
      <c r="AL136" s="63"/>
      <c r="AM136" s="63"/>
      <c r="AN136" s="63"/>
      <c r="AO136" s="63"/>
      <c r="AP136" s="63"/>
      <c r="AQ136" s="63"/>
      <c r="AR136" s="63"/>
      <c r="AS136" s="64"/>
      <c r="AT136" s="63"/>
      <c r="AU136" s="63"/>
      <c r="AV136" s="63"/>
      <c r="AW136" s="63"/>
      <c r="AX136" s="63"/>
      <c r="AY136" s="63"/>
      <c r="AZ136" s="63"/>
      <c r="BA136" s="63"/>
      <c r="BB136" s="64"/>
      <c r="BC136" s="63"/>
      <c r="BD136" s="63"/>
      <c r="BE136" s="63"/>
      <c r="BF136" s="63"/>
      <c r="BG136" s="63"/>
      <c r="BH136" s="63"/>
      <c r="BI136" s="63"/>
      <c r="BJ136" s="63"/>
      <c r="BK136" s="64"/>
      <c r="BL136" s="63"/>
      <c r="BM136" s="63"/>
      <c r="BN136" s="63"/>
      <c r="BO136" s="63"/>
      <c r="BP136" s="63"/>
      <c r="BQ136" s="63"/>
      <c r="BR136" s="63"/>
      <c r="BS136" s="63"/>
      <c r="BT136" s="64"/>
      <c r="BU136" s="63"/>
      <c r="BV136" s="63"/>
      <c r="BW136" s="63"/>
      <c r="BX136" s="63"/>
      <c r="BY136" s="63"/>
      <c r="BZ136" s="63"/>
      <c r="CA136" s="63"/>
      <c r="CB136" s="63"/>
      <c r="CC136" s="64"/>
      <c r="CD136" s="63"/>
      <c r="CE136" s="63"/>
      <c r="CF136" s="63"/>
      <c r="CG136" s="63"/>
      <c r="CH136" s="63"/>
      <c r="CI136" s="63"/>
      <c r="CJ136" s="63"/>
      <c r="CK136" s="63"/>
      <c r="CL136" s="64"/>
      <c r="CM136" s="63"/>
      <c r="CN136" s="63"/>
      <c r="CO136" s="63"/>
      <c r="CP136" s="63"/>
      <c r="CQ136" s="63"/>
      <c r="CR136" s="63"/>
      <c r="CS136" s="63"/>
      <c r="CT136" s="63"/>
      <c r="CU136" s="64"/>
      <c r="CV136" s="63"/>
      <c r="CW136" s="63"/>
      <c r="CX136" s="63"/>
      <c r="CY136" s="63"/>
      <c r="CZ136" s="63"/>
      <c r="DA136" s="63"/>
      <c r="DB136" s="63"/>
      <c r="DC136" s="63"/>
      <c r="DD136" s="64"/>
    </row>
    <row r="137" spans="1:108" ht="33" customHeight="1" x14ac:dyDescent="0.3">
      <c r="A137" s="63"/>
      <c r="B137" s="63"/>
      <c r="C137" s="63"/>
      <c r="D137" s="63"/>
      <c r="E137" s="63"/>
      <c r="F137" s="63"/>
      <c r="G137" s="63"/>
      <c r="H137" s="63"/>
      <c r="I137" s="64"/>
      <c r="J137" s="63"/>
      <c r="K137" s="63"/>
      <c r="L137" s="63"/>
      <c r="M137" s="63"/>
      <c r="N137" s="63"/>
      <c r="O137" s="63"/>
      <c r="P137" s="63"/>
      <c r="Q137" s="63"/>
      <c r="R137" s="64"/>
      <c r="S137" s="63"/>
      <c r="T137" s="63"/>
      <c r="U137" s="63"/>
      <c r="V137" s="63"/>
      <c r="W137" s="63"/>
      <c r="X137" s="63"/>
      <c r="Y137" s="63"/>
      <c r="Z137" s="63"/>
      <c r="AA137" s="64"/>
      <c r="AB137" s="63"/>
      <c r="AC137" s="63"/>
      <c r="AD137" s="63"/>
      <c r="AE137" s="63"/>
      <c r="AF137" s="63"/>
      <c r="AG137" s="63"/>
      <c r="AH137" s="63"/>
      <c r="AI137" s="63"/>
      <c r="AJ137" s="64"/>
      <c r="AK137" s="63"/>
      <c r="AL137" s="63"/>
      <c r="AM137" s="63"/>
      <c r="AN137" s="63"/>
      <c r="AO137" s="63"/>
      <c r="AP137" s="63"/>
      <c r="AQ137" s="63"/>
      <c r="AR137" s="63"/>
      <c r="AS137" s="64"/>
      <c r="AT137" s="63"/>
      <c r="AU137" s="63"/>
      <c r="AV137" s="63"/>
      <c r="AW137" s="63"/>
      <c r="AX137" s="63"/>
      <c r="AY137" s="63"/>
      <c r="AZ137" s="63"/>
      <c r="BA137" s="63"/>
      <c r="BB137" s="64"/>
      <c r="BC137" s="63"/>
      <c r="BD137" s="63"/>
      <c r="BE137" s="63"/>
      <c r="BF137" s="63"/>
      <c r="BG137" s="63"/>
      <c r="BH137" s="63"/>
      <c r="BI137" s="63"/>
      <c r="BJ137" s="63"/>
      <c r="BK137" s="64"/>
      <c r="BL137" s="63"/>
      <c r="BM137" s="63"/>
      <c r="BN137" s="63"/>
      <c r="BO137" s="63"/>
      <c r="BP137" s="63"/>
      <c r="BQ137" s="63"/>
      <c r="BR137" s="63"/>
      <c r="BS137" s="63"/>
      <c r="BT137" s="64"/>
      <c r="BU137" s="63"/>
      <c r="BV137" s="63"/>
      <c r="BW137" s="63"/>
      <c r="BX137" s="63"/>
      <c r="BY137" s="63"/>
      <c r="BZ137" s="63"/>
      <c r="CA137" s="63"/>
      <c r="CB137" s="63"/>
      <c r="CC137" s="64"/>
      <c r="CD137" s="63"/>
      <c r="CE137" s="63"/>
      <c r="CF137" s="63"/>
      <c r="CG137" s="63"/>
      <c r="CH137" s="63"/>
      <c r="CI137" s="63"/>
      <c r="CJ137" s="63"/>
      <c r="CK137" s="63"/>
      <c r="CL137" s="64"/>
      <c r="CM137" s="63"/>
      <c r="CN137" s="63"/>
      <c r="CO137" s="63"/>
      <c r="CP137" s="63"/>
      <c r="CQ137" s="63"/>
      <c r="CR137" s="63"/>
      <c r="CS137" s="63"/>
      <c r="CT137" s="63"/>
      <c r="CU137" s="64"/>
      <c r="CV137" s="63"/>
      <c r="CW137" s="63"/>
      <c r="CX137" s="63"/>
      <c r="CY137" s="63"/>
      <c r="CZ137" s="63"/>
      <c r="DA137" s="63"/>
      <c r="DB137" s="63"/>
      <c r="DC137" s="63"/>
      <c r="DD137" s="64"/>
    </row>
    <row r="138" spans="1:108" ht="33" customHeight="1" x14ac:dyDescent="0.3">
      <c r="A138" s="63"/>
      <c r="B138" s="63"/>
      <c r="C138" s="63"/>
      <c r="D138" s="63"/>
      <c r="E138" s="63"/>
      <c r="F138" s="63"/>
      <c r="G138" s="63"/>
      <c r="H138" s="63"/>
      <c r="I138" s="64"/>
      <c r="J138" s="63"/>
      <c r="K138" s="63"/>
      <c r="L138" s="63"/>
      <c r="M138" s="63"/>
      <c r="N138" s="63"/>
      <c r="O138" s="63"/>
      <c r="P138" s="63"/>
      <c r="Q138" s="63"/>
      <c r="R138" s="64"/>
      <c r="S138" s="63"/>
      <c r="T138" s="63"/>
      <c r="U138" s="63"/>
      <c r="V138" s="63"/>
      <c r="W138" s="63"/>
      <c r="X138" s="63"/>
      <c r="Y138" s="63"/>
      <c r="Z138" s="63"/>
      <c r="AA138" s="64"/>
      <c r="AB138" s="63"/>
      <c r="AC138" s="63"/>
      <c r="AD138" s="63"/>
      <c r="AE138" s="63"/>
      <c r="AF138" s="63"/>
      <c r="AG138" s="63"/>
      <c r="AH138" s="63"/>
      <c r="AI138" s="63"/>
      <c r="AJ138" s="64"/>
      <c r="AK138" s="63"/>
      <c r="AL138" s="63"/>
      <c r="AM138" s="63"/>
      <c r="AN138" s="63"/>
      <c r="AO138" s="63"/>
      <c r="AP138" s="63"/>
      <c r="AQ138" s="63"/>
      <c r="AR138" s="63"/>
      <c r="AS138" s="64"/>
      <c r="AT138" s="63"/>
      <c r="AU138" s="63"/>
      <c r="AV138" s="63"/>
      <c r="AW138" s="63"/>
      <c r="AX138" s="63"/>
      <c r="AY138" s="63"/>
      <c r="AZ138" s="63"/>
      <c r="BA138" s="63"/>
      <c r="BB138" s="64"/>
      <c r="BC138" s="63"/>
      <c r="BD138" s="63"/>
      <c r="BE138" s="63"/>
      <c r="BF138" s="63"/>
      <c r="BG138" s="63"/>
      <c r="BH138" s="63"/>
      <c r="BI138" s="63"/>
      <c r="BJ138" s="63"/>
      <c r="BK138" s="64"/>
      <c r="BL138" s="63"/>
      <c r="BM138" s="63"/>
      <c r="BN138" s="63"/>
      <c r="BO138" s="63"/>
      <c r="BP138" s="63"/>
      <c r="BQ138" s="63"/>
      <c r="BR138" s="63"/>
      <c r="BS138" s="63"/>
      <c r="BT138" s="64"/>
      <c r="BU138" s="63"/>
      <c r="BV138" s="63"/>
      <c r="BW138" s="63"/>
      <c r="BX138" s="63"/>
      <c r="BY138" s="63"/>
      <c r="BZ138" s="63"/>
      <c r="CA138" s="63"/>
      <c r="CB138" s="63"/>
      <c r="CC138" s="64"/>
      <c r="CD138" s="63"/>
      <c r="CE138" s="63"/>
      <c r="CF138" s="63"/>
      <c r="CG138" s="63"/>
      <c r="CH138" s="63"/>
      <c r="CI138" s="63"/>
      <c r="CJ138" s="63"/>
      <c r="CK138" s="63"/>
      <c r="CL138" s="64"/>
      <c r="CM138" s="63"/>
      <c r="CN138" s="63"/>
      <c r="CO138" s="63"/>
      <c r="CP138" s="63"/>
      <c r="CQ138" s="63"/>
      <c r="CR138" s="63"/>
      <c r="CS138" s="63"/>
      <c r="CT138" s="63"/>
      <c r="CU138" s="64"/>
      <c r="CV138" s="63"/>
      <c r="CW138" s="63"/>
      <c r="CX138" s="63"/>
      <c r="CY138" s="63"/>
      <c r="CZ138" s="63"/>
      <c r="DA138" s="63"/>
      <c r="DB138" s="63"/>
      <c r="DC138" s="63"/>
      <c r="DD138" s="64"/>
    </row>
    <row r="139" spans="1:108" ht="33" customHeight="1" x14ac:dyDescent="0.3">
      <c r="A139" s="63"/>
      <c r="B139" s="63"/>
      <c r="C139" s="63"/>
      <c r="D139" s="63"/>
      <c r="E139" s="63"/>
      <c r="F139" s="63"/>
      <c r="G139" s="63"/>
      <c r="H139" s="63"/>
      <c r="I139" s="64"/>
      <c r="J139" s="63"/>
      <c r="K139" s="63"/>
      <c r="L139" s="63"/>
      <c r="M139" s="63"/>
      <c r="N139" s="63"/>
      <c r="O139" s="63"/>
      <c r="P139" s="63"/>
      <c r="Q139" s="63"/>
      <c r="R139" s="64"/>
      <c r="S139" s="63"/>
      <c r="T139" s="63"/>
      <c r="U139" s="63"/>
      <c r="V139" s="63"/>
      <c r="W139" s="63"/>
      <c r="X139" s="63"/>
      <c r="Y139" s="63"/>
      <c r="Z139" s="63"/>
      <c r="AA139" s="64"/>
      <c r="AB139" s="63"/>
      <c r="AC139" s="63"/>
      <c r="AD139" s="63"/>
      <c r="AE139" s="63"/>
      <c r="AF139" s="63"/>
      <c r="AG139" s="63"/>
      <c r="AH139" s="63"/>
      <c r="AI139" s="63"/>
      <c r="AJ139" s="64"/>
      <c r="AK139" s="63"/>
      <c r="AL139" s="63"/>
      <c r="AM139" s="63"/>
      <c r="AN139" s="63"/>
      <c r="AO139" s="63"/>
      <c r="AP139" s="63"/>
      <c r="AQ139" s="63"/>
      <c r="AR139" s="63"/>
      <c r="AS139" s="64"/>
      <c r="AT139" s="63"/>
      <c r="AU139" s="63"/>
      <c r="AV139" s="63"/>
      <c r="AW139" s="63"/>
      <c r="AX139" s="63"/>
      <c r="AY139" s="63"/>
      <c r="AZ139" s="63"/>
      <c r="BA139" s="63"/>
      <c r="BB139" s="64"/>
      <c r="BC139" s="63"/>
      <c r="BD139" s="63"/>
      <c r="BE139" s="63"/>
      <c r="BF139" s="63"/>
      <c r="BG139" s="63"/>
      <c r="BH139" s="63"/>
      <c r="BI139" s="63"/>
      <c r="BJ139" s="63"/>
      <c r="BK139" s="64"/>
      <c r="BL139" s="63"/>
      <c r="BM139" s="63"/>
      <c r="BN139" s="63"/>
      <c r="BO139" s="63"/>
      <c r="BP139" s="63"/>
      <c r="BQ139" s="63"/>
      <c r="BR139" s="63"/>
      <c r="BS139" s="63"/>
      <c r="BT139" s="64"/>
      <c r="BU139" s="63"/>
      <c r="BV139" s="63"/>
      <c r="BW139" s="63"/>
      <c r="BX139" s="63"/>
      <c r="BY139" s="63"/>
      <c r="BZ139" s="63"/>
      <c r="CA139" s="63"/>
      <c r="CB139" s="63"/>
      <c r="CC139" s="64"/>
      <c r="CD139" s="63"/>
      <c r="CE139" s="63"/>
      <c r="CF139" s="63"/>
      <c r="CG139" s="63"/>
      <c r="CH139" s="63"/>
      <c r="CI139" s="63"/>
      <c r="CJ139" s="63"/>
      <c r="CK139" s="63"/>
      <c r="CL139" s="64"/>
      <c r="CM139" s="63"/>
      <c r="CN139" s="63"/>
      <c r="CO139" s="63"/>
      <c r="CP139" s="63"/>
      <c r="CQ139" s="63"/>
      <c r="CR139" s="63"/>
      <c r="CS139" s="63"/>
      <c r="CT139" s="63"/>
      <c r="CU139" s="64"/>
      <c r="CV139" s="63"/>
      <c r="CW139" s="63"/>
      <c r="CX139" s="63"/>
      <c r="CY139" s="63"/>
      <c r="CZ139" s="63"/>
      <c r="DA139" s="63"/>
      <c r="DB139" s="63"/>
      <c r="DC139" s="63"/>
      <c r="DD139" s="64"/>
    </row>
    <row r="140" spans="1:108" ht="33" customHeight="1" x14ac:dyDescent="0.3">
      <c r="A140" s="63"/>
      <c r="B140" s="63"/>
      <c r="C140" s="63"/>
      <c r="D140" s="63"/>
      <c r="E140" s="63"/>
      <c r="F140" s="63"/>
      <c r="G140" s="63"/>
      <c r="H140" s="63"/>
      <c r="I140" s="64"/>
      <c r="J140" s="63"/>
      <c r="K140" s="63"/>
      <c r="L140" s="63"/>
      <c r="M140" s="63"/>
      <c r="N140" s="63"/>
      <c r="O140" s="63"/>
      <c r="P140" s="63"/>
      <c r="Q140" s="63"/>
      <c r="R140" s="64"/>
      <c r="S140" s="63"/>
      <c r="T140" s="63"/>
      <c r="U140" s="63"/>
      <c r="V140" s="63"/>
      <c r="W140" s="63"/>
      <c r="X140" s="63"/>
      <c r="Y140" s="63"/>
      <c r="Z140" s="63"/>
      <c r="AA140" s="64"/>
      <c r="AB140" s="63"/>
      <c r="AC140" s="63"/>
      <c r="AD140" s="63"/>
      <c r="AE140" s="63"/>
      <c r="AF140" s="63"/>
      <c r="AG140" s="63"/>
      <c r="AH140" s="63"/>
      <c r="AI140" s="63"/>
      <c r="AJ140" s="64"/>
      <c r="AK140" s="63"/>
      <c r="AL140" s="63"/>
      <c r="AM140" s="63"/>
      <c r="AN140" s="63"/>
      <c r="AO140" s="63"/>
      <c r="AP140" s="63"/>
      <c r="AQ140" s="63"/>
      <c r="AR140" s="63"/>
      <c r="AS140" s="64"/>
      <c r="AT140" s="63"/>
      <c r="AU140" s="63"/>
      <c r="AV140" s="63"/>
      <c r="AW140" s="63"/>
      <c r="AX140" s="63"/>
      <c r="AY140" s="63"/>
      <c r="AZ140" s="63"/>
      <c r="BA140" s="63"/>
      <c r="BB140" s="64"/>
      <c r="BC140" s="63"/>
      <c r="BD140" s="63"/>
      <c r="BE140" s="63"/>
      <c r="BF140" s="63"/>
      <c r="BG140" s="63"/>
      <c r="BH140" s="63"/>
      <c r="BI140" s="63"/>
      <c r="BJ140" s="63"/>
      <c r="BK140" s="64"/>
      <c r="BL140" s="63"/>
      <c r="BM140" s="63"/>
      <c r="BN140" s="63"/>
      <c r="BO140" s="63"/>
      <c r="BP140" s="63"/>
      <c r="BQ140" s="63"/>
      <c r="BR140" s="63"/>
      <c r="BS140" s="63"/>
      <c r="BT140" s="64"/>
      <c r="BU140" s="63"/>
      <c r="BV140" s="63"/>
      <c r="BW140" s="63"/>
      <c r="BX140" s="63"/>
      <c r="BY140" s="63"/>
      <c r="BZ140" s="63"/>
      <c r="CA140" s="63"/>
      <c r="CB140" s="63"/>
      <c r="CC140" s="64"/>
      <c r="CD140" s="63"/>
      <c r="CE140" s="63"/>
      <c r="CF140" s="63"/>
      <c r="CG140" s="63"/>
      <c r="CH140" s="63"/>
      <c r="CI140" s="63"/>
      <c r="CJ140" s="63"/>
      <c r="CK140" s="63"/>
      <c r="CL140" s="64"/>
      <c r="CM140" s="63"/>
      <c r="CN140" s="63"/>
      <c r="CO140" s="63"/>
      <c r="CP140" s="63"/>
      <c r="CQ140" s="63"/>
      <c r="CR140" s="63"/>
      <c r="CS140" s="63"/>
      <c r="CT140" s="63"/>
      <c r="CU140" s="64"/>
      <c r="CV140" s="63"/>
      <c r="CW140" s="63"/>
      <c r="CX140" s="63"/>
      <c r="CY140" s="63"/>
      <c r="CZ140" s="63"/>
      <c r="DA140" s="63"/>
      <c r="DB140" s="63"/>
      <c r="DC140" s="63"/>
      <c r="DD140" s="64"/>
    </row>
    <row r="141" spans="1:108" ht="33" customHeight="1" x14ac:dyDescent="0.3">
      <c r="A141" s="63"/>
      <c r="B141" s="63"/>
      <c r="C141" s="63"/>
      <c r="D141" s="63"/>
      <c r="E141" s="63"/>
      <c r="F141" s="63"/>
      <c r="G141" s="63"/>
      <c r="H141" s="63"/>
      <c r="I141" s="64"/>
      <c r="J141" s="63"/>
      <c r="K141" s="63"/>
      <c r="L141" s="63"/>
      <c r="M141" s="63"/>
      <c r="N141" s="63"/>
      <c r="O141" s="63"/>
      <c r="P141" s="63"/>
      <c r="Q141" s="63"/>
      <c r="R141" s="64"/>
      <c r="S141" s="63"/>
      <c r="T141" s="63"/>
      <c r="U141" s="63"/>
      <c r="V141" s="63"/>
      <c r="W141" s="63"/>
      <c r="X141" s="63"/>
      <c r="Y141" s="63"/>
      <c r="Z141" s="63"/>
      <c r="AA141" s="64"/>
      <c r="AB141" s="63"/>
      <c r="AC141" s="63"/>
      <c r="AD141" s="63"/>
      <c r="AE141" s="63"/>
      <c r="AF141" s="63"/>
      <c r="AG141" s="63"/>
      <c r="AH141" s="63"/>
      <c r="AI141" s="63"/>
      <c r="AJ141" s="64"/>
      <c r="AK141" s="63"/>
      <c r="AL141" s="63"/>
      <c r="AM141" s="63"/>
      <c r="AN141" s="63"/>
      <c r="AO141" s="63"/>
      <c r="AP141" s="63"/>
      <c r="AQ141" s="63"/>
      <c r="AR141" s="63"/>
      <c r="AS141" s="64"/>
      <c r="AT141" s="63"/>
      <c r="AU141" s="63"/>
      <c r="AV141" s="63"/>
      <c r="AW141" s="63"/>
      <c r="AX141" s="63"/>
      <c r="AY141" s="63"/>
      <c r="AZ141" s="63"/>
      <c r="BA141" s="63"/>
      <c r="BB141" s="64"/>
      <c r="BC141" s="63"/>
      <c r="BD141" s="63"/>
      <c r="BE141" s="63"/>
      <c r="BF141" s="63"/>
      <c r="BG141" s="63"/>
      <c r="BH141" s="63"/>
      <c r="BI141" s="63"/>
      <c r="BJ141" s="63"/>
      <c r="BK141" s="64"/>
      <c r="BL141" s="63"/>
      <c r="BM141" s="63"/>
      <c r="BN141" s="63"/>
      <c r="BO141" s="63"/>
      <c r="BP141" s="63"/>
      <c r="BQ141" s="63"/>
      <c r="BR141" s="63"/>
      <c r="BS141" s="63"/>
      <c r="BT141" s="64"/>
      <c r="BU141" s="63"/>
      <c r="BV141" s="63"/>
      <c r="BW141" s="63"/>
      <c r="BX141" s="63"/>
      <c r="BY141" s="63"/>
      <c r="BZ141" s="63"/>
      <c r="CA141" s="63"/>
      <c r="CB141" s="63"/>
      <c r="CC141" s="64"/>
      <c r="CD141" s="63"/>
      <c r="CE141" s="63"/>
      <c r="CF141" s="63"/>
      <c r="CG141" s="63"/>
      <c r="CH141" s="63"/>
      <c r="CI141" s="63"/>
      <c r="CJ141" s="63"/>
      <c r="CK141" s="63"/>
      <c r="CL141" s="64"/>
      <c r="CM141" s="63"/>
      <c r="CN141" s="63"/>
      <c r="CO141" s="63"/>
      <c r="CP141" s="63"/>
      <c r="CQ141" s="63"/>
      <c r="CR141" s="63"/>
      <c r="CS141" s="63"/>
      <c r="CT141" s="63"/>
      <c r="CU141" s="64"/>
      <c r="CV141" s="63"/>
      <c r="CW141" s="63"/>
      <c r="CX141" s="63"/>
      <c r="CY141" s="63"/>
      <c r="CZ141" s="63"/>
      <c r="DA141" s="63"/>
      <c r="DB141" s="63"/>
      <c r="DC141" s="63"/>
      <c r="DD141" s="64"/>
    </row>
    <row r="142" spans="1:108" ht="33" customHeight="1" x14ac:dyDescent="0.3">
      <c r="A142" s="63"/>
      <c r="B142" s="63"/>
      <c r="C142" s="63"/>
      <c r="D142" s="63"/>
      <c r="E142" s="63"/>
      <c r="F142" s="63"/>
      <c r="G142" s="63"/>
      <c r="H142" s="63"/>
      <c r="I142" s="64"/>
      <c r="J142" s="63"/>
      <c r="K142" s="63"/>
      <c r="L142" s="63"/>
      <c r="M142" s="63"/>
      <c r="N142" s="63"/>
      <c r="O142" s="63"/>
      <c r="P142" s="63"/>
      <c r="Q142" s="63"/>
      <c r="R142" s="64"/>
      <c r="S142" s="63"/>
      <c r="T142" s="63"/>
      <c r="U142" s="63"/>
      <c r="V142" s="63"/>
      <c r="W142" s="63"/>
      <c r="X142" s="63"/>
      <c r="Y142" s="63"/>
      <c r="Z142" s="63"/>
      <c r="AA142" s="64"/>
      <c r="AB142" s="63"/>
      <c r="AC142" s="63"/>
      <c r="AD142" s="63"/>
      <c r="AE142" s="63"/>
      <c r="AF142" s="63"/>
      <c r="AG142" s="63"/>
      <c r="AH142" s="63"/>
      <c r="AI142" s="63"/>
      <c r="AJ142" s="64"/>
      <c r="AK142" s="63"/>
      <c r="AL142" s="63"/>
      <c r="AM142" s="63"/>
      <c r="AN142" s="63"/>
      <c r="AO142" s="63"/>
      <c r="AP142" s="63"/>
      <c r="AQ142" s="63"/>
      <c r="AR142" s="63"/>
      <c r="AS142" s="64"/>
      <c r="AT142" s="63"/>
      <c r="AU142" s="63"/>
      <c r="AV142" s="63"/>
      <c r="AW142" s="63"/>
      <c r="AX142" s="63"/>
      <c r="AY142" s="63"/>
      <c r="AZ142" s="63"/>
      <c r="BA142" s="63"/>
      <c r="BB142" s="64"/>
      <c r="BC142" s="63"/>
      <c r="BD142" s="63"/>
      <c r="BE142" s="63"/>
      <c r="BF142" s="63"/>
      <c r="BG142" s="63"/>
      <c r="BH142" s="63"/>
      <c r="BI142" s="63"/>
      <c r="BJ142" s="63"/>
      <c r="BK142" s="64"/>
      <c r="BL142" s="63"/>
      <c r="BM142" s="63"/>
      <c r="BN142" s="63"/>
      <c r="BO142" s="63"/>
      <c r="BP142" s="63"/>
      <c r="BQ142" s="63"/>
      <c r="BR142" s="63"/>
      <c r="BS142" s="63"/>
      <c r="BT142" s="64"/>
      <c r="BU142" s="63"/>
      <c r="BV142" s="63"/>
      <c r="BW142" s="63"/>
      <c r="BX142" s="63"/>
      <c r="BY142" s="63"/>
      <c r="BZ142" s="63"/>
      <c r="CA142" s="63"/>
      <c r="CB142" s="63"/>
      <c r="CC142" s="64"/>
      <c r="CD142" s="63"/>
      <c r="CE142" s="63"/>
      <c r="CF142" s="63"/>
      <c r="CG142" s="63"/>
      <c r="CH142" s="63"/>
      <c r="CI142" s="63"/>
      <c r="CJ142" s="63"/>
      <c r="CK142" s="63"/>
      <c r="CL142" s="64"/>
      <c r="CM142" s="63"/>
      <c r="CN142" s="63"/>
      <c r="CO142" s="63"/>
      <c r="CP142" s="63"/>
      <c r="CQ142" s="63"/>
      <c r="CR142" s="63"/>
      <c r="CS142" s="63"/>
      <c r="CT142" s="63"/>
      <c r="CU142" s="64"/>
      <c r="CV142" s="63"/>
      <c r="CW142" s="63"/>
      <c r="CX142" s="63"/>
      <c r="CY142" s="63"/>
      <c r="CZ142" s="63"/>
      <c r="DA142" s="63"/>
      <c r="DB142" s="63"/>
      <c r="DC142" s="63"/>
      <c r="DD142" s="64"/>
    </row>
    <row r="143" spans="1:108" ht="33" customHeight="1" x14ac:dyDescent="0.3">
      <c r="A143" s="63"/>
      <c r="B143" s="63"/>
      <c r="C143" s="63"/>
      <c r="D143" s="63"/>
      <c r="E143" s="63"/>
      <c r="F143" s="63"/>
      <c r="G143" s="63"/>
      <c r="H143" s="63"/>
      <c r="I143" s="64"/>
      <c r="J143" s="63"/>
      <c r="K143" s="63"/>
      <c r="L143" s="63"/>
      <c r="M143" s="63"/>
      <c r="N143" s="63"/>
      <c r="O143" s="63"/>
      <c r="P143" s="63"/>
      <c r="Q143" s="63"/>
      <c r="R143" s="64"/>
      <c r="S143" s="63"/>
      <c r="T143" s="63"/>
      <c r="U143" s="63"/>
      <c r="V143" s="63"/>
      <c r="W143" s="63"/>
      <c r="X143" s="63"/>
      <c r="Y143" s="63"/>
      <c r="Z143" s="63"/>
      <c r="AA143" s="64"/>
      <c r="AB143" s="63"/>
      <c r="AC143" s="63"/>
      <c r="AD143" s="63"/>
      <c r="AE143" s="63"/>
      <c r="AF143" s="63"/>
      <c r="AG143" s="63"/>
      <c r="AH143" s="63"/>
      <c r="AI143" s="63"/>
      <c r="AJ143" s="64"/>
      <c r="AK143" s="63"/>
      <c r="AL143" s="63"/>
      <c r="AM143" s="63"/>
      <c r="AN143" s="63"/>
      <c r="AO143" s="63"/>
      <c r="AP143" s="63"/>
      <c r="AQ143" s="63"/>
      <c r="AR143" s="63"/>
      <c r="AS143" s="64"/>
      <c r="AT143" s="63"/>
      <c r="AU143" s="63"/>
      <c r="AV143" s="63"/>
      <c r="AW143" s="63"/>
      <c r="AX143" s="63"/>
      <c r="AY143" s="63"/>
      <c r="AZ143" s="63"/>
      <c r="BA143" s="63"/>
      <c r="BB143" s="64"/>
      <c r="BC143" s="63"/>
      <c r="BD143" s="63"/>
      <c r="BE143" s="63"/>
      <c r="BF143" s="63"/>
      <c r="BG143" s="63"/>
      <c r="BH143" s="63"/>
      <c r="BI143" s="63"/>
      <c r="BJ143" s="63"/>
      <c r="BK143" s="64"/>
      <c r="BL143" s="63"/>
      <c r="BM143" s="63"/>
      <c r="BN143" s="63"/>
      <c r="BO143" s="63"/>
      <c r="BP143" s="63"/>
      <c r="BQ143" s="63"/>
      <c r="BR143" s="63"/>
      <c r="BS143" s="63"/>
      <c r="BT143" s="64"/>
      <c r="BU143" s="63"/>
      <c r="BV143" s="63"/>
      <c r="BW143" s="63"/>
      <c r="BX143" s="63"/>
      <c r="BY143" s="63"/>
      <c r="BZ143" s="63"/>
      <c r="CA143" s="63"/>
      <c r="CB143" s="63"/>
      <c r="CC143" s="64"/>
      <c r="CD143" s="63"/>
      <c r="CE143" s="63"/>
      <c r="CF143" s="63"/>
      <c r="CG143" s="63"/>
      <c r="CH143" s="63"/>
      <c r="CI143" s="63"/>
      <c r="CJ143" s="63"/>
      <c r="CK143" s="63"/>
      <c r="CL143" s="64"/>
      <c r="CM143" s="63"/>
      <c r="CN143" s="63"/>
      <c r="CO143" s="63"/>
      <c r="CP143" s="63"/>
      <c r="CQ143" s="63"/>
      <c r="CR143" s="63"/>
      <c r="CS143" s="63"/>
      <c r="CT143" s="63"/>
      <c r="CU143" s="64"/>
      <c r="CV143" s="63"/>
      <c r="CW143" s="63"/>
      <c r="CX143" s="63"/>
      <c r="CY143" s="63"/>
      <c r="CZ143" s="63"/>
      <c r="DA143" s="63"/>
      <c r="DB143" s="63"/>
      <c r="DC143" s="63"/>
      <c r="DD143" s="64"/>
    </row>
    <row r="144" spans="1:108" ht="33" customHeight="1" x14ac:dyDescent="0.3">
      <c r="A144" s="63"/>
      <c r="B144" s="63"/>
      <c r="C144" s="63"/>
      <c r="D144" s="63"/>
      <c r="E144" s="63"/>
      <c r="F144" s="63"/>
      <c r="G144" s="63"/>
      <c r="H144" s="63"/>
      <c r="I144" s="64"/>
      <c r="J144" s="63"/>
      <c r="K144" s="63"/>
      <c r="L144" s="63"/>
      <c r="M144" s="63"/>
      <c r="N144" s="63"/>
      <c r="O144" s="63"/>
      <c r="P144" s="63"/>
      <c r="Q144" s="63"/>
      <c r="R144" s="64"/>
      <c r="S144" s="63"/>
      <c r="T144" s="63"/>
      <c r="U144" s="63"/>
      <c r="V144" s="63"/>
      <c r="W144" s="63"/>
      <c r="X144" s="63"/>
      <c r="Y144" s="63"/>
      <c r="Z144" s="63"/>
      <c r="AA144" s="64"/>
      <c r="AB144" s="63"/>
      <c r="AC144" s="63"/>
      <c r="AD144" s="63"/>
      <c r="AE144" s="63"/>
      <c r="AF144" s="63"/>
      <c r="AG144" s="63"/>
      <c r="AH144" s="63"/>
      <c r="AI144" s="63"/>
      <c r="AJ144" s="64"/>
      <c r="AK144" s="63"/>
      <c r="AL144" s="63"/>
      <c r="AM144" s="63"/>
      <c r="AN144" s="63"/>
      <c r="AO144" s="63"/>
      <c r="AP144" s="63"/>
      <c r="AQ144" s="63"/>
      <c r="AR144" s="63"/>
      <c r="AS144" s="64"/>
      <c r="AT144" s="63"/>
      <c r="AU144" s="63"/>
      <c r="AV144" s="63"/>
      <c r="AW144" s="63"/>
      <c r="AX144" s="63"/>
      <c r="AY144" s="63"/>
      <c r="AZ144" s="63"/>
      <c r="BA144" s="63"/>
      <c r="BB144" s="64"/>
      <c r="BC144" s="63"/>
      <c r="BD144" s="63"/>
      <c r="BE144" s="63"/>
      <c r="BF144" s="63"/>
      <c r="BG144" s="63"/>
      <c r="BH144" s="63"/>
      <c r="BI144" s="63"/>
      <c r="BJ144" s="63"/>
      <c r="BK144" s="64"/>
      <c r="BL144" s="63"/>
      <c r="BM144" s="63"/>
      <c r="BN144" s="63"/>
      <c r="BO144" s="63"/>
      <c r="BP144" s="63"/>
      <c r="BQ144" s="63"/>
      <c r="BR144" s="63"/>
      <c r="BS144" s="63"/>
      <c r="BT144" s="64"/>
      <c r="BU144" s="63"/>
      <c r="BV144" s="63"/>
      <c r="BW144" s="63"/>
      <c r="BX144" s="63"/>
      <c r="BY144" s="63"/>
      <c r="BZ144" s="63"/>
      <c r="CA144" s="63"/>
      <c r="CB144" s="63"/>
      <c r="CC144" s="64"/>
      <c r="CD144" s="63"/>
      <c r="CE144" s="63"/>
      <c r="CF144" s="63"/>
      <c r="CG144" s="63"/>
      <c r="CH144" s="63"/>
      <c r="CI144" s="63"/>
      <c r="CJ144" s="63"/>
      <c r="CK144" s="63"/>
      <c r="CL144" s="64"/>
      <c r="CM144" s="63"/>
      <c r="CN144" s="63"/>
      <c r="CO144" s="63"/>
      <c r="CP144" s="63"/>
      <c r="CQ144" s="63"/>
      <c r="CR144" s="63"/>
      <c r="CS144" s="63"/>
      <c r="CT144" s="63"/>
      <c r="CU144" s="64"/>
      <c r="CV144" s="63"/>
      <c r="CW144" s="63"/>
      <c r="CX144" s="63"/>
      <c r="CY144" s="63"/>
      <c r="CZ144" s="63"/>
      <c r="DA144" s="63"/>
      <c r="DB144" s="63"/>
      <c r="DC144" s="63"/>
      <c r="DD144" s="64"/>
    </row>
    <row r="145" spans="1:108" ht="33" customHeight="1" x14ac:dyDescent="0.3">
      <c r="A145" s="63"/>
      <c r="B145" s="63"/>
      <c r="C145" s="63"/>
      <c r="D145" s="63"/>
      <c r="E145" s="63"/>
      <c r="F145" s="63"/>
      <c r="G145" s="63"/>
      <c r="H145" s="63"/>
      <c r="I145" s="64"/>
      <c r="J145" s="63"/>
      <c r="K145" s="63"/>
      <c r="L145" s="63"/>
      <c r="M145" s="63"/>
      <c r="N145" s="63"/>
      <c r="O145" s="63"/>
      <c r="P145" s="63"/>
      <c r="Q145" s="63"/>
      <c r="R145" s="64"/>
      <c r="S145" s="63"/>
      <c r="T145" s="63"/>
      <c r="U145" s="63"/>
      <c r="V145" s="63"/>
      <c r="W145" s="63"/>
      <c r="X145" s="63"/>
      <c r="Y145" s="63"/>
      <c r="Z145" s="63"/>
      <c r="AA145" s="64"/>
      <c r="AB145" s="63"/>
      <c r="AC145" s="63"/>
      <c r="AD145" s="63"/>
      <c r="AE145" s="63"/>
      <c r="AF145" s="63"/>
      <c r="AG145" s="63"/>
      <c r="AH145" s="63"/>
      <c r="AI145" s="63"/>
      <c r="AJ145" s="64"/>
      <c r="AK145" s="63"/>
      <c r="AL145" s="63"/>
      <c r="AM145" s="63"/>
      <c r="AN145" s="63"/>
      <c r="AO145" s="63"/>
      <c r="AP145" s="63"/>
      <c r="AQ145" s="63"/>
      <c r="AR145" s="63"/>
      <c r="AS145" s="64"/>
      <c r="AT145" s="63"/>
      <c r="AU145" s="63"/>
      <c r="AV145" s="63"/>
      <c r="AW145" s="63"/>
      <c r="AX145" s="63"/>
      <c r="AY145" s="63"/>
      <c r="AZ145" s="63"/>
      <c r="BA145" s="63"/>
      <c r="BB145" s="64"/>
      <c r="BC145" s="63"/>
      <c r="BD145" s="63"/>
      <c r="BE145" s="63"/>
      <c r="BF145" s="63"/>
      <c r="BG145" s="63"/>
      <c r="BH145" s="63"/>
      <c r="BI145" s="63"/>
      <c r="BJ145" s="63"/>
      <c r="BK145" s="64"/>
      <c r="BL145" s="63"/>
      <c r="BM145" s="63"/>
      <c r="BN145" s="63"/>
      <c r="BO145" s="63"/>
      <c r="BP145" s="63"/>
      <c r="BQ145" s="63"/>
      <c r="BR145" s="63"/>
      <c r="BS145" s="63"/>
      <c r="BT145" s="64"/>
      <c r="BU145" s="63"/>
      <c r="BV145" s="63"/>
      <c r="BW145" s="63"/>
      <c r="BX145" s="63"/>
      <c r="BY145" s="63"/>
      <c r="BZ145" s="63"/>
      <c r="CA145" s="63"/>
      <c r="CB145" s="63"/>
      <c r="CC145" s="64"/>
      <c r="CD145" s="63"/>
      <c r="CE145" s="63"/>
      <c r="CF145" s="63"/>
      <c r="CG145" s="63"/>
      <c r="CH145" s="63"/>
      <c r="CI145" s="63"/>
      <c r="CJ145" s="63"/>
      <c r="CK145" s="63"/>
      <c r="CL145" s="64"/>
      <c r="CM145" s="63"/>
      <c r="CN145" s="63"/>
      <c r="CO145" s="63"/>
      <c r="CP145" s="63"/>
      <c r="CQ145" s="63"/>
      <c r="CR145" s="63"/>
      <c r="CS145" s="63"/>
      <c r="CT145" s="63"/>
      <c r="CU145" s="64"/>
      <c r="CV145" s="63"/>
      <c r="CW145" s="63"/>
      <c r="CX145" s="63"/>
      <c r="CY145" s="63"/>
      <c r="CZ145" s="63"/>
      <c r="DA145" s="63"/>
      <c r="DB145" s="63"/>
      <c r="DC145" s="63"/>
      <c r="DD145" s="64"/>
    </row>
    <row r="146" spans="1:108" ht="33" customHeight="1" x14ac:dyDescent="0.3">
      <c r="A146" s="63"/>
      <c r="B146" s="63"/>
      <c r="C146" s="63"/>
      <c r="D146" s="63"/>
      <c r="E146" s="63"/>
      <c r="F146" s="63"/>
      <c r="G146" s="63"/>
      <c r="H146" s="63"/>
      <c r="I146" s="64"/>
      <c r="J146" s="63"/>
      <c r="K146" s="63"/>
      <c r="L146" s="63"/>
      <c r="M146" s="63"/>
      <c r="N146" s="63"/>
      <c r="O146" s="63"/>
      <c r="P146" s="63"/>
      <c r="Q146" s="63"/>
      <c r="R146" s="64"/>
      <c r="S146" s="63"/>
      <c r="T146" s="63"/>
      <c r="U146" s="63"/>
      <c r="V146" s="63"/>
      <c r="W146" s="63"/>
      <c r="X146" s="63"/>
      <c r="Y146" s="63"/>
      <c r="Z146" s="63"/>
      <c r="AA146" s="64"/>
      <c r="AB146" s="63"/>
      <c r="AC146" s="63"/>
      <c r="AD146" s="63"/>
      <c r="AE146" s="63"/>
      <c r="AF146" s="63"/>
      <c r="AG146" s="63"/>
      <c r="AH146" s="63"/>
      <c r="AI146" s="63"/>
      <c r="AJ146" s="64"/>
      <c r="AK146" s="63"/>
      <c r="AL146" s="63"/>
      <c r="AM146" s="63"/>
      <c r="AN146" s="63"/>
      <c r="AO146" s="63"/>
      <c r="AP146" s="63"/>
      <c r="AQ146" s="63"/>
      <c r="AR146" s="63"/>
      <c r="AS146" s="64"/>
      <c r="AT146" s="63"/>
      <c r="AU146" s="63"/>
      <c r="AV146" s="63"/>
      <c r="AW146" s="63"/>
      <c r="AX146" s="63"/>
      <c r="AY146" s="63"/>
      <c r="AZ146" s="63"/>
      <c r="BA146" s="63"/>
      <c r="BB146" s="64"/>
      <c r="BC146" s="63"/>
      <c r="BD146" s="63"/>
      <c r="BE146" s="63"/>
      <c r="BF146" s="63"/>
      <c r="BG146" s="63"/>
      <c r="BH146" s="63"/>
      <c r="BI146" s="63"/>
      <c r="BJ146" s="63"/>
      <c r="BK146" s="64"/>
      <c r="BL146" s="63"/>
      <c r="BM146" s="63"/>
      <c r="BN146" s="63"/>
      <c r="BO146" s="63"/>
      <c r="BP146" s="63"/>
      <c r="BQ146" s="63"/>
      <c r="BR146" s="63"/>
      <c r="BS146" s="63"/>
      <c r="BT146" s="64"/>
      <c r="BU146" s="63"/>
      <c r="BV146" s="63"/>
      <c r="BW146" s="63"/>
      <c r="BX146" s="63"/>
      <c r="BY146" s="63"/>
      <c r="BZ146" s="63"/>
      <c r="CA146" s="63"/>
      <c r="CB146" s="63"/>
      <c r="CC146" s="64"/>
      <c r="CD146" s="63"/>
      <c r="CE146" s="63"/>
      <c r="CF146" s="63"/>
      <c r="CG146" s="63"/>
      <c r="CH146" s="63"/>
      <c r="CI146" s="63"/>
      <c r="CJ146" s="63"/>
      <c r="CK146" s="63"/>
      <c r="CL146" s="64"/>
      <c r="CM146" s="63"/>
      <c r="CN146" s="63"/>
      <c r="CO146" s="63"/>
      <c r="CP146" s="63"/>
      <c r="CQ146" s="63"/>
      <c r="CR146" s="63"/>
      <c r="CS146" s="63"/>
      <c r="CT146" s="63"/>
      <c r="CU146" s="64"/>
      <c r="CV146" s="63"/>
      <c r="CW146" s="63"/>
      <c r="CX146" s="63"/>
      <c r="CY146" s="63"/>
      <c r="CZ146" s="63"/>
      <c r="DA146" s="63"/>
      <c r="DB146" s="63"/>
      <c r="DC146" s="63"/>
      <c r="DD146" s="64"/>
    </row>
    <row r="147" spans="1:108" ht="33" customHeight="1" x14ac:dyDescent="0.3">
      <c r="A147" s="63"/>
      <c r="B147" s="63"/>
      <c r="C147" s="63"/>
      <c r="D147" s="63"/>
      <c r="E147" s="63"/>
      <c r="F147" s="63"/>
      <c r="G147" s="63"/>
      <c r="H147" s="63"/>
      <c r="I147" s="64"/>
      <c r="J147" s="63"/>
      <c r="K147" s="63"/>
      <c r="L147" s="63"/>
      <c r="M147" s="63"/>
      <c r="N147" s="63"/>
      <c r="O147" s="63"/>
      <c r="P147" s="63"/>
      <c r="Q147" s="63"/>
      <c r="R147" s="64"/>
      <c r="S147" s="63"/>
      <c r="T147" s="63"/>
      <c r="U147" s="63"/>
      <c r="V147" s="63"/>
      <c r="W147" s="63"/>
      <c r="X147" s="63"/>
      <c r="Y147" s="63"/>
      <c r="Z147" s="63"/>
      <c r="AA147" s="64"/>
      <c r="AB147" s="63"/>
      <c r="AC147" s="63"/>
      <c r="AD147" s="63"/>
      <c r="AE147" s="63"/>
      <c r="AF147" s="63"/>
      <c r="AG147" s="63"/>
      <c r="AH147" s="63"/>
      <c r="AI147" s="63"/>
      <c r="AJ147" s="64"/>
      <c r="AK147" s="63"/>
      <c r="AL147" s="63"/>
      <c r="AM147" s="63"/>
      <c r="AN147" s="63"/>
      <c r="AO147" s="63"/>
      <c r="AP147" s="63"/>
      <c r="AQ147" s="63"/>
      <c r="AR147" s="63"/>
      <c r="AS147" s="64"/>
      <c r="AT147" s="63"/>
      <c r="AU147" s="63"/>
      <c r="AV147" s="63"/>
      <c r="AW147" s="63"/>
      <c r="AX147" s="63"/>
      <c r="AY147" s="63"/>
      <c r="AZ147" s="63"/>
      <c r="BA147" s="63"/>
      <c r="BB147" s="64"/>
      <c r="BC147" s="63"/>
      <c r="BD147" s="63"/>
      <c r="BE147" s="63"/>
      <c r="BF147" s="63"/>
      <c r="BG147" s="63"/>
      <c r="BH147" s="63"/>
      <c r="BI147" s="63"/>
      <c r="BJ147" s="63"/>
      <c r="BK147" s="64"/>
      <c r="BL147" s="63"/>
      <c r="BM147" s="63"/>
      <c r="BN147" s="63"/>
      <c r="BO147" s="63"/>
      <c r="BP147" s="63"/>
      <c r="BQ147" s="63"/>
      <c r="BR147" s="63"/>
      <c r="BS147" s="63"/>
      <c r="BT147" s="64"/>
      <c r="BU147" s="63"/>
      <c r="BV147" s="63"/>
      <c r="BW147" s="63"/>
      <c r="BX147" s="63"/>
      <c r="BY147" s="63"/>
      <c r="BZ147" s="63"/>
      <c r="CA147" s="63"/>
      <c r="CB147" s="63"/>
      <c r="CC147" s="64"/>
      <c r="CD147" s="63"/>
      <c r="CE147" s="63"/>
      <c r="CF147" s="63"/>
      <c r="CG147" s="63"/>
      <c r="CH147" s="63"/>
      <c r="CI147" s="63"/>
      <c r="CJ147" s="63"/>
      <c r="CK147" s="63"/>
      <c r="CL147" s="64"/>
      <c r="CM147" s="63"/>
      <c r="CN147" s="63"/>
      <c r="CO147" s="63"/>
      <c r="CP147" s="63"/>
      <c r="CQ147" s="63"/>
      <c r="CR147" s="63"/>
      <c r="CS147" s="63"/>
      <c r="CT147" s="63"/>
      <c r="CU147" s="64"/>
      <c r="CV147" s="63"/>
      <c r="CW147" s="63"/>
      <c r="CX147" s="63"/>
      <c r="CY147" s="63"/>
      <c r="CZ147" s="63"/>
      <c r="DA147" s="63"/>
      <c r="DB147" s="63"/>
      <c r="DC147" s="63"/>
      <c r="DD147" s="64"/>
    </row>
    <row r="148" spans="1:108" ht="33" customHeight="1" x14ac:dyDescent="0.3">
      <c r="A148" s="63"/>
      <c r="B148" s="63"/>
      <c r="C148" s="63"/>
      <c r="D148" s="63"/>
      <c r="E148" s="63"/>
      <c r="F148" s="63"/>
      <c r="G148" s="63"/>
      <c r="H148" s="63"/>
      <c r="I148" s="64"/>
      <c r="J148" s="63"/>
      <c r="K148" s="63"/>
      <c r="L148" s="63"/>
      <c r="M148" s="63"/>
      <c r="N148" s="63"/>
      <c r="O148" s="63"/>
      <c r="P148" s="63"/>
      <c r="Q148" s="63"/>
      <c r="R148" s="64"/>
      <c r="S148" s="63"/>
      <c r="T148" s="63"/>
      <c r="U148" s="63"/>
      <c r="V148" s="63"/>
      <c r="W148" s="63"/>
      <c r="X148" s="63"/>
      <c r="Y148" s="63"/>
      <c r="Z148" s="63"/>
      <c r="AA148" s="64"/>
      <c r="AB148" s="63"/>
      <c r="AC148" s="63"/>
      <c r="AD148" s="63"/>
      <c r="AE148" s="63"/>
      <c r="AF148" s="63"/>
      <c r="AG148" s="63"/>
      <c r="AH148" s="63"/>
      <c r="AI148" s="63"/>
      <c r="AJ148" s="64"/>
      <c r="AK148" s="63"/>
      <c r="AL148" s="63"/>
      <c r="AM148" s="63"/>
      <c r="AN148" s="63"/>
      <c r="AO148" s="63"/>
      <c r="AP148" s="63"/>
      <c r="AQ148" s="63"/>
      <c r="AR148" s="63"/>
      <c r="AS148" s="64"/>
      <c r="AT148" s="63"/>
      <c r="AU148" s="63"/>
      <c r="AV148" s="63"/>
      <c r="AW148" s="63"/>
      <c r="AX148" s="63"/>
      <c r="AY148" s="63"/>
      <c r="AZ148" s="63"/>
      <c r="BA148" s="63"/>
      <c r="BB148" s="64"/>
      <c r="BC148" s="63"/>
      <c r="BD148" s="63"/>
      <c r="BE148" s="63"/>
      <c r="BF148" s="63"/>
      <c r="BG148" s="63"/>
      <c r="BH148" s="63"/>
      <c r="BI148" s="63"/>
      <c r="BJ148" s="63"/>
      <c r="BK148" s="64"/>
      <c r="BL148" s="63"/>
      <c r="BM148" s="63"/>
      <c r="BN148" s="63"/>
      <c r="BO148" s="63"/>
      <c r="BP148" s="63"/>
      <c r="BQ148" s="63"/>
      <c r="BR148" s="63"/>
      <c r="BS148" s="63"/>
      <c r="BT148" s="64"/>
      <c r="BU148" s="63"/>
      <c r="BV148" s="63"/>
      <c r="BW148" s="63"/>
      <c r="BX148" s="63"/>
      <c r="BY148" s="63"/>
      <c r="BZ148" s="63"/>
      <c r="CA148" s="63"/>
      <c r="CB148" s="63"/>
      <c r="CC148" s="64"/>
      <c r="CD148" s="63"/>
      <c r="CE148" s="63"/>
      <c r="CF148" s="63"/>
      <c r="CG148" s="63"/>
      <c r="CH148" s="63"/>
      <c r="CI148" s="63"/>
      <c r="CJ148" s="63"/>
      <c r="CK148" s="63"/>
      <c r="CL148" s="64"/>
      <c r="CM148" s="63"/>
      <c r="CN148" s="63"/>
      <c r="CO148" s="63"/>
      <c r="CP148" s="63"/>
      <c r="CQ148" s="63"/>
      <c r="CR148" s="63"/>
      <c r="CS148" s="63"/>
      <c r="CT148" s="63"/>
      <c r="CU148" s="64"/>
      <c r="CV148" s="63"/>
      <c r="CW148" s="63"/>
      <c r="CX148" s="63"/>
      <c r="CY148" s="63"/>
      <c r="CZ148" s="63"/>
      <c r="DA148" s="63"/>
      <c r="DB148" s="63"/>
      <c r="DC148" s="63"/>
      <c r="DD148" s="64"/>
    </row>
    <row r="149" spans="1:108" ht="33" customHeight="1" x14ac:dyDescent="0.3">
      <c r="A149" s="63"/>
      <c r="B149" s="63"/>
      <c r="C149" s="63"/>
      <c r="D149" s="63"/>
      <c r="E149" s="63"/>
      <c r="F149" s="63"/>
      <c r="G149" s="63"/>
      <c r="H149" s="63"/>
      <c r="I149" s="64"/>
      <c r="J149" s="63"/>
      <c r="K149" s="63"/>
      <c r="L149" s="63"/>
      <c r="M149" s="63"/>
      <c r="N149" s="63"/>
      <c r="O149" s="63"/>
      <c r="P149" s="63"/>
      <c r="Q149" s="63"/>
      <c r="R149" s="64"/>
      <c r="S149" s="63"/>
      <c r="T149" s="63"/>
      <c r="U149" s="63"/>
      <c r="V149" s="63"/>
      <c r="W149" s="63"/>
      <c r="X149" s="63"/>
      <c r="Y149" s="63"/>
      <c r="Z149" s="63"/>
      <c r="AA149" s="64"/>
      <c r="AB149" s="63"/>
      <c r="AC149" s="63"/>
      <c r="AD149" s="63"/>
      <c r="AE149" s="63"/>
      <c r="AF149" s="63"/>
      <c r="AG149" s="63"/>
      <c r="AH149" s="63"/>
      <c r="AI149" s="63"/>
      <c r="AJ149" s="64"/>
      <c r="AK149" s="63"/>
      <c r="AL149" s="63"/>
      <c r="AM149" s="63"/>
      <c r="AN149" s="63"/>
      <c r="AO149" s="63"/>
      <c r="AP149" s="63"/>
      <c r="AQ149" s="63"/>
      <c r="AR149" s="63"/>
      <c r="AS149" s="64"/>
      <c r="AT149" s="63"/>
      <c r="AU149" s="63"/>
      <c r="AV149" s="63"/>
      <c r="AW149" s="63"/>
      <c r="AX149" s="63"/>
      <c r="AY149" s="63"/>
      <c r="AZ149" s="63"/>
      <c r="BA149" s="63"/>
      <c r="BB149" s="64"/>
      <c r="BC149" s="63"/>
      <c r="BD149" s="63"/>
      <c r="BE149" s="63"/>
      <c r="BF149" s="63"/>
      <c r="BG149" s="63"/>
      <c r="BH149" s="63"/>
      <c r="BI149" s="63"/>
      <c r="BJ149" s="63"/>
      <c r="BK149" s="64"/>
      <c r="BL149" s="63"/>
      <c r="BM149" s="63"/>
      <c r="BN149" s="63"/>
      <c r="BO149" s="63"/>
      <c r="BP149" s="63"/>
      <c r="BQ149" s="63"/>
      <c r="BR149" s="63"/>
      <c r="BS149" s="63"/>
      <c r="BT149" s="64"/>
      <c r="BU149" s="63"/>
      <c r="BV149" s="63"/>
      <c r="BW149" s="63"/>
      <c r="BX149" s="63"/>
      <c r="BY149" s="63"/>
      <c r="BZ149" s="63"/>
      <c r="CA149" s="63"/>
      <c r="CB149" s="63"/>
      <c r="CC149" s="64"/>
      <c r="CD149" s="63"/>
      <c r="CE149" s="63"/>
      <c r="CF149" s="63"/>
      <c r="CG149" s="63"/>
      <c r="CH149" s="63"/>
      <c r="CI149" s="63"/>
      <c r="CJ149" s="63"/>
      <c r="CK149" s="63"/>
      <c r="CL149" s="64"/>
      <c r="CM149" s="63"/>
      <c r="CN149" s="63"/>
      <c r="CO149" s="63"/>
      <c r="CP149" s="63"/>
      <c r="CQ149" s="63"/>
      <c r="CR149" s="63"/>
      <c r="CS149" s="63"/>
      <c r="CT149" s="63"/>
      <c r="CU149" s="64"/>
      <c r="CV149" s="63"/>
      <c r="CW149" s="63"/>
      <c r="CX149" s="63"/>
      <c r="CY149" s="63"/>
      <c r="CZ149" s="63"/>
      <c r="DA149" s="63"/>
      <c r="DB149" s="63"/>
      <c r="DC149" s="63"/>
      <c r="DD149" s="64"/>
    </row>
    <row r="150" spans="1:108" ht="33" customHeight="1" x14ac:dyDescent="0.3">
      <c r="A150" s="63"/>
      <c r="B150" s="63"/>
      <c r="C150" s="63"/>
      <c r="D150" s="63"/>
      <c r="E150" s="63"/>
      <c r="F150" s="63"/>
      <c r="G150" s="63"/>
      <c r="H150" s="63"/>
      <c r="I150" s="64"/>
      <c r="J150" s="63"/>
      <c r="K150" s="63"/>
      <c r="L150" s="63"/>
      <c r="M150" s="63"/>
      <c r="N150" s="63"/>
      <c r="O150" s="63"/>
      <c r="P150" s="63"/>
      <c r="Q150" s="63"/>
      <c r="R150" s="64"/>
      <c r="S150" s="63"/>
      <c r="T150" s="63"/>
      <c r="U150" s="63"/>
      <c r="V150" s="63"/>
      <c r="W150" s="63"/>
      <c r="X150" s="63"/>
      <c r="Y150" s="63"/>
      <c r="Z150" s="63"/>
      <c r="AA150" s="64"/>
      <c r="AB150" s="63"/>
      <c r="AC150" s="63"/>
      <c r="AD150" s="63"/>
      <c r="AE150" s="63"/>
      <c r="AF150" s="63"/>
      <c r="AG150" s="63"/>
      <c r="AH150" s="63"/>
      <c r="AI150" s="63"/>
      <c r="AJ150" s="64"/>
      <c r="AK150" s="63"/>
      <c r="AL150" s="63"/>
      <c r="AM150" s="63"/>
      <c r="AN150" s="63"/>
      <c r="AO150" s="63"/>
      <c r="AP150" s="63"/>
      <c r="AQ150" s="63"/>
      <c r="AR150" s="63"/>
      <c r="AS150" s="64"/>
      <c r="AT150" s="63"/>
      <c r="AU150" s="63"/>
      <c r="AV150" s="63"/>
      <c r="AW150" s="63"/>
      <c r="AX150" s="63"/>
      <c r="AY150" s="63"/>
      <c r="AZ150" s="63"/>
      <c r="BA150" s="63"/>
      <c r="BB150" s="64"/>
      <c r="BC150" s="63"/>
      <c r="BD150" s="63"/>
      <c r="BE150" s="63"/>
      <c r="BF150" s="63"/>
      <c r="BG150" s="63"/>
      <c r="BH150" s="63"/>
      <c r="BI150" s="63"/>
      <c r="BJ150" s="63"/>
      <c r="BK150" s="64"/>
      <c r="BL150" s="63"/>
      <c r="BM150" s="63"/>
      <c r="BN150" s="63"/>
      <c r="BO150" s="63"/>
      <c r="BP150" s="63"/>
      <c r="BQ150" s="63"/>
      <c r="BR150" s="63"/>
      <c r="BS150" s="63"/>
      <c r="BT150" s="64"/>
      <c r="BU150" s="63"/>
      <c r="BV150" s="63"/>
      <c r="BW150" s="63"/>
      <c r="BX150" s="63"/>
      <c r="BY150" s="63"/>
      <c r="BZ150" s="63"/>
      <c r="CA150" s="63"/>
      <c r="CB150" s="63"/>
      <c r="CC150" s="64"/>
      <c r="CD150" s="63"/>
      <c r="CE150" s="63"/>
      <c r="CF150" s="63"/>
      <c r="CG150" s="63"/>
      <c r="CH150" s="63"/>
      <c r="CI150" s="63"/>
      <c r="CJ150" s="63"/>
      <c r="CK150" s="63"/>
      <c r="CL150" s="64"/>
      <c r="CM150" s="63"/>
      <c r="CN150" s="63"/>
      <c r="CO150" s="63"/>
      <c r="CP150" s="63"/>
      <c r="CQ150" s="63"/>
      <c r="CR150" s="63"/>
      <c r="CS150" s="63"/>
      <c r="CT150" s="63"/>
      <c r="CU150" s="64"/>
      <c r="CV150" s="63"/>
      <c r="CW150" s="63"/>
      <c r="CX150" s="63"/>
      <c r="CY150" s="63"/>
      <c r="CZ150" s="63"/>
      <c r="DA150" s="63"/>
      <c r="DB150" s="63"/>
      <c r="DC150" s="63"/>
      <c r="DD150" s="64"/>
    </row>
    <row r="151" spans="1:108" ht="33" customHeight="1" x14ac:dyDescent="0.3">
      <c r="A151" s="63"/>
      <c r="B151" s="63"/>
      <c r="C151" s="63"/>
      <c r="D151" s="63"/>
      <c r="E151" s="63"/>
      <c r="F151" s="63"/>
      <c r="G151" s="63"/>
      <c r="H151" s="63"/>
      <c r="I151" s="64"/>
      <c r="J151" s="63"/>
      <c r="K151" s="63"/>
      <c r="L151" s="63"/>
      <c r="M151" s="63"/>
      <c r="N151" s="63"/>
      <c r="O151" s="63"/>
      <c r="P151" s="63"/>
      <c r="Q151" s="63"/>
      <c r="R151" s="64"/>
      <c r="S151" s="63"/>
      <c r="T151" s="63"/>
      <c r="U151" s="63"/>
      <c r="V151" s="63"/>
      <c r="W151" s="63"/>
      <c r="X151" s="63"/>
      <c r="Y151" s="63"/>
      <c r="Z151" s="63"/>
      <c r="AA151" s="64"/>
      <c r="AB151" s="63"/>
      <c r="AC151" s="63"/>
      <c r="AD151" s="63"/>
      <c r="AE151" s="63"/>
      <c r="AF151" s="63"/>
      <c r="AG151" s="63"/>
      <c r="AH151" s="63"/>
      <c r="AI151" s="63"/>
      <c r="AJ151" s="64"/>
      <c r="AK151" s="63"/>
      <c r="AL151" s="63"/>
      <c r="AM151" s="63"/>
      <c r="AN151" s="63"/>
      <c r="AO151" s="63"/>
      <c r="AP151" s="63"/>
      <c r="AQ151" s="63"/>
      <c r="AR151" s="63"/>
      <c r="AS151" s="64"/>
      <c r="AT151" s="63"/>
      <c r="AU151" s="63"/>
      <c r="AV151" s="63"/>
      <c r="AW151" s="63"/>
      <c r="AX151" s="63"/>
      <c r="AY151" s="63"/>
      <c r="AZ151" s="63"/>
      <c r="BA151" s="63"/>
      <c r="BB151" s="64"/>
      <c r="BC151" s="63"/>
      <c r="BD151" s="63"/>
      <c r="BE151" s="63"/>
      <c r="BF151" s="63"/>
      <c r="BG151" s="63"/>
      <c r="BH151" s="63"/>
      <c r="BI151" s="63"/>
      <c r="BJ151" s="63"/>
      <c r="BK151" s="64"/>
      <c r="BL151" s="63"/>
      <c r="BM151" s="63"/>
      <c r="BN151" s="63"/>
      <c r="BO151" s="63"/>
      <c r="BP151" s="63"/>
      <c r="BQ151" s="63"/>
      <c r="BR151" s="63"/>
      <c r="BS151" s="63"/>
      <c r="BT151" s="64"/>
      <c r="BU151" s="63"/>
      <c r="BV151" s="63"/>
      <c r="BW151" s="63"/>
      <c r="BX151" s="63"/>
      <c r="BY151" s="63"/>
      <c r="BZ151" s="63"/>
      <c r="CA151" s="63"/>
      <c r="CB151" s="63"/>
      <c r="CC151" s="64"/>
      <c r="CD151" s="63"/>
      <c r="CE151" s="63"/>
      <c r="CF151" s="63"/>
      <c r="CG151" s="63"/>
      <c r="CH151" s="63"/>
      <c r="CI151" s="63"/>
      <c r="CJ151" s="63"/>
      <c r="CK151" s="63"/>
      <c r="CL151" s="64"/>
      <c r="CM151" s="63"/>
      <c r="CN151" s="63"/>
      <c r="CO151" s="63"/>
      <c r="CP151" s="63"/>
      <c r="CQ151" s="63"/>
      <c r="CR151" s="63"/>
      <c r="CS151" s="63"/>
      <c r="CT151" s="63"/>
      <c r="CU151" s="64"/>
      <c r="CV151" s="63"/>
      <c r="CW151" s="63"/>
      <c r="CX151" s="63"/>
      <c r="CY151" s="63"/>
      <c r="CZ151" s="63"/>
      <c r="DA151" s="63"/>
      <c r="DB151" s="63"/>
      <c r="DC151" s="63"/>
      <c r="DD151" s="64"/>
    </row>
    <row r="152" spans="1:108" ht="33" customHeight="1" x14ac:dyDescent="0.3">
      <c r="A152" s="63"/>
      <c r="B152" s="63"/>
      <c r="C152" s="63"/>
      <c r="D152" s="63"/>
      <c r="E152" s="63"/>
      <c r="F152" s="63"/>
      <c r="G152" s="63"/>
      <c r="H152" s="63"/>
      <c r="I152" s="64"/>
      <c r="J152" s="63"/>
      <c r="K152" s="63"/>
      <c r="L152" s="63"/>
      <c r="M152" s="63"/>
      <c r="N152" s="63"/>
      <c r="O152" s="63"/>
      <c r="P152" s="63"/>
      <c r="Q152" s="63"/>
      <c r="R152" s="64"/>
      <c r="S152" s="63"/>
      <c r="T152" s="63"/>
      <c r="U152" s="63"/>
      <c r="V152" s="63"/>
      <c r="W152" s="63"/>
      <c r="X152" s="63"/>
      <c r="Y152" s="63"/>
      <c r="Z152" s="63"/>
      <c r="AA152" s="64"/>
      <c r="AB152" s="63"/>
      <c r="AC152" s="63"/>
      <c r="AD152" s="63"/>
      <c r="AE152" s="63"/>
      <c r="AF152" s="63"/>
      <c r="AG152" s="63"/>
      <c r="AH152" s="63"/>
      <c r="AI152" s="63"/>
      <c r="AJ152" s="64"/>
      <c r="AK152" s="63"/>
      <c r="AL152" s="63"/>
      <c r="AM152" s="63"/>
      <c r="AN152" s="63"/>
      <c r="AO152" s="63"/>
      <c r="AP152" s="63"/>
      <c r="AQ152" s="63"/>
      <c r="AR152" s="63"/>
      <c r="AS152" s="64"/>
      <c r="AT152" s="63"/>
      <c r="AU152" s="63"/>
      <c r="AV152" s="63"/>
      <c r="AW152" s="63"/>
      <c r="AX152" s="63"/>
      <c r="AY152" s="63"/>
      <c r="AZ152" s="63"/>
      <c r="BA152" s="63"/>
      <c r="BB152" s="64"/>
      <c r="BC152" s="63"/>
      <c r="BD152" s="63"/>
      <c r="BE152" s="63"/>
      <c r="BF152" s="63"/>
      <c r="BG152" s="63"/>
      <c r="BH152" s="63"/>
      <c r="BI152" s="63"/>
      <c r="BJ152" s="63"/>
      <c r="BK152" s="64"/>
      <c r="BL152" s="63"/>
      <c r="BM152" s="63"/>
      <c r="BN152" s="63"/>
      <c r="BO152" s="63"/>
      <c r="BP152" s="63"/>
      <c r="BQ152" s="63"/>
      <c r="BR152" s="63"/>
      <c r="BS152" s="63"/>
      <c r="BT152" s="64"/>
      <c r="BU152" s="63"/>
      <c r="BV152" s="63"/>
      <c r="BW152" s="63"/>
      <c r="BX152" s="63"/>
      <c r="BY152" s="63"/>
      <c r="BZ152" s="63"/>
      <c r="CA152" s="63"/>
      <c r="CB152" s="63"/>
      <c r="CC152" s="64"/>
      <c r="CD152" s="63"/>
      <c r="CE152" s="63"/>
      <c r="CF152" s="63"/>
      <c r="CG152" s="63"/>
      <c r="CH152" s="63"/>
      <c r="CI152" s="63"/>
      <c r="CJ152" s="63"/>
      <c r="CK152" s="63"/>
      <c r="CL152" s="64"/>
      <c r="CM152" s="63"/>
      <c r="CN152" s="63"/>
      <c r="CO152" s="63"/>
      <c r="CP152" s="63"/>
      <c r="CQ152" s="63"/>
      <c r="CR152" s="63"/>
      <c r="CS152" s="63"/>
      <c r="CT152" s="63"/>
      <c r="CU152" s="64"/>
      <c r="CV152" s="63"/>
      <c r="CW152" s="63"/>
      <c r="CX152" s="63"/>
      <c r="CY152" s="63"/>
      <c r="CZ152" s="63"/>
      <c r="DA152" s="63"/>
      <c r="DB152" s="63"/>
      <c r="DC152" s="63"/>
      <c r="DD152" s="64"/>
    </row>
    <row r="153" spans="1:108" ht="33" customHeight="1" x14ac:dyDescent="0.3">
      <c r="A153" s="63"/>
      <c r="B153" s="63"/>
      <c r="C153" s="63"/>
      <c r="D153" s="63"/>
      <c r="E153" s="63"/>
      <c r="F153" s="63"/>
      <c r="G153" s="63"/>
      <c r="H153" s="63"/>
      <c r="I153" s="64"/>
      <c r="J153" s="63"/>
      <c r="K153" s="63"/>
      <c r="L153" s="63"/>
      <c r="M153" s="63"/>
      <c r="N153" s="63"/>
      <c r="O153" s="63"/>
      <c r="P153" s="63"/>
      <c r="Q153" s="63"/>
      <c r="R153" s="64"/>
      <c r="S153" s="63"/>
      <c r="T153" s="63"/>
      <c r="U153" s="63"/>
      <c r="V153" s="63"/>
      <c r="W153" s="63"/>
      <c r="X153" s="63"/>
      <c r="Y153" s="63"/>
      <c r="Z153" s="63"/>
      <c r="AA153" s="64"/>
      <c r="AB153" s="63"/>
      <c r="AC153" s="63"/>
      <c r="AD153" s="63"/>
      <c r="AE153" s="63"/>
      <c r="AF153" s="63"/>
      <c r="AG153" s="63"/>
      <c r="AH153" s="63"/>
      <c r="AI153" s="63"/>
      <c r="AJ153" s="64"/>
      <c r="AK153" s="63"/>
      <c r="AL153" s="63"/>
      <c r="AM153" s="63"/>
      <c r="AN153" s="63"/>
      <c r="AO153" s="63"/>
      <c r="AP153" s="63"/>
      <c r="AQ153" s="63"/>
      <c r="AR153" s="63"/>
      <c r="AS153" s="64"/>
      <c r="AT153" s="63"/>
      <c r="AU153" s="63"/>
      <c r="AV153" s="63"/>
      <c r="AW153" s="63"/>
      <c r="AX153" s="63"/>
      <c r="AY153" s="63"/>
      <c r="AZ153" s="63"/>
      <c r="BA153" s="63"/>
      <c r="BB153" s="64"/>
      <c r="BC153" s="63"/>
      <c r="BD153" s="63"/>
      <c r="BE153" s="63"/>
      <c r="BF153" s="63"/>
      <c r="BG153" s="63"/>
      <c r="BH153" s="63"/>
      <c r="BI153" s="63"/>
      <c r="BJ153" s="63"/>
      <c r="BK153" s="64"/>
      <c r="BL153" s="63"/>
      <c r="BM153" s="63"/>
      <c r="BN153" s="63"/>
      <c r="BO153" s="63"/>
      <c r="BP153" s="63"/>
      <c r="BQ153" s="63"/>
      <c r="BR153" s="63"/>
      <c r="BS153" s="63"/>
      <c r="BT153" s="64"/>
      <c r="BU153" s="63"/>
      <c r="BV153" s="63"/>
      <c r="BW153" s="63"/>
      <c r="BX153" s="63"/>
      <c r="BY153" s="63"/>
      <c r="BZ153" s="63"/>
      <c r="CA153" s="63"/>
      <c r="CB153" s="63"/>
      <c r="CC153" s="64"/>
      <c r="CD153" s="63"/>
      <c r="CE153" s="63"/>
      <c r="CF153" s="63"/>
      <c r="CG153" s="63"/>
      <c r="CH153" s="63"/>
      <c r="CI153" s="63"/>
      <c r="CJ153" s="63"/>
      <c r="CK153" s="63"/>
      <c r="CL153" s="64"/>
      <c r="CM153" s="63"/>
      <c r="CN153" s="63"/>
      <c r="CO153" s="63"/>
      <c r="CP153" s="63"/>
      <c r="CQ153" s="63"/>
      <c r="CR153" s="63"/>
      <c r="CS153" s="63"/>
      <c r="CT153" s="63"/>
      <c r="CU153" s="64"/>
      <c r="CV153" s="63"/>
      <c r="CW153" s="63"/>
      <c r="CX153" s="63"/>
      <c r="CY153" s="63"/>
      <c r="CZ153" s="63"/>
      <c r="DA153" s="63"/>
      <c r="DB153" s="63"/>
      <c r="DC153" s="63"/>
      <c r="DD153" s="64"/>
    </row>
    <row r="154" spans="1:108" ht="33" customHeight="1" x14ac:dyDescent="0.3">
      <c r="A154" s="63"/>
      <c r="B154" s="63"/>
      <c r="C154" s="63"/>
      <c r="D154" s="63"/>
      <c r="E154" s="63"/>
      <c r="F154" s="63"/>
      <c r="G154" s="63"/>
      <c r="H154" s="63"/>
      <c r="I154" s="64"/>
      <c r="J154" s="63"/>
      <c r="K154" s="63"/>
      <c r="L154" s="63"/>
      <c r="M154" s="63"/>
      <c r="N154" s="63"/>
      <c r="O154" s="63"/>
      <c r="P154" s="63"/>
      <c r="Q154" s="63"/>
      <c r="R154" s="64"/>
      <c r="S154" s="63"/>
      <c r="T154" s="63"/>
      <c r="U154" s="63"/>
      <c r="V154" s="63"/>
      <c r="W154" s="63"/>
      <c r="X154" s="63"/>
      <c r="Y154" s="63"/>
      <c r="Z154" s="63"/>
      <c r="AA154" s="64"/>
      <c r="AB154" s="63"/>
      <c r="AC154" s="63"/>
      <c r="AD154" s="63"/>
      <c r="AE154" s="63"/>
      <c r="AF154" s="63"/>
      <c r="AG154" s="63"/>
      <c r="AH154" s="63"/>
      <c r="AI154" s="63"/>
      <c r="AJ154" s="64"/>
      <c r="AK154" s="63"/>
      <c r="AL154" s="63"/>
      <c r="AM154" s="63"/>
      <c r="AN154" s="63"/>
      <c r="AO154" s="63"/>
      <c r="AP154" s="63"/>
      <c r="AQ154" s="63"/>
      <c r="AR154" s="63"/>
      <c r="AS154" s="64"/>
      <c r="AT154" s="63"/>
      <c r="AU154" s="63"/>
      <c r="AV154" s="63"/>
      <c r="AW154" s="63"/>
      <c r="AX154" s="63"/>
      <c r="AY154" s="63"/>
      <c r="AZ154" s="63"/>
      <c r="BA154" s="63"/>
      <c r="BB154" s="64"/>
      <c r="BC154" s="63"/>
      <c r="BD154" s="63"/>
      <c r="BE154" s="63"/>
      <c r="BF154" s="63"/>
      <c r="BG154" s="63"/>
      <c r="BH154" s="63"/>
      <c r="BI154" s="63"/>
      <c r="BJ154" s="63"/>
      <c r="BK154" s="64"/>
      <c r="BL154" s="63"/>
      <c r="BM154" s="63"/>
      <c r="BN154" s="63"/>
      <c r="BO154" s="63"/>
      <c r="BP154" s="63"/>
      <c r="BQ154" s="63"/>
      <c r="BR154" s="63"/>
      <c r="BS154" s="63"/>
      <c r="BT154" s="64"/>
      <c r="BU154" s="63"/>
      <c r="BV154" s="63"/>
      <c r="BW154" s="63"/>
      <c r="BX154" s="63"/>
      <c r="BY154" s="63"/>
      <c r="BZ154" s="63"/>
      <c r="CA154" s="63"/>
      <c r="CB154" s="63"/>
      <c r="CC154" s="64"/>
      <c r="CD154" s="63"/>
      <c r="CE154" s="63"/>
      <c r="CF154" s="63"/>
      <c r="CG154" s="63"/>
      <c r="CH154" s="63"/>
      <c r="CI154" s="63"/>
      <c r="CJ154" s="63"/>
      <c r="CK154" s="63"/>
      <c r="CL154" s="64"/>
      <c r="CM154" s="63"/>
      <c r="CN154" s="63"/>
      <c r="CO154" s="63"/>
      <c r="CP154" s="63"/>
      <c r="CQ154" s="63"/>
      <c r="CR154" s="63"/>
      <c r="CS154" s="63"/>
      <c r="CT154" s="63"/>
      <c r="CU154" s="64"/>
      <c r="CV154" s="63"/>
      <c r="CW154" s="63"/>
      <c r="CX154" s="63"/>
      <c r="CY154" s="63"/>
      <c r="CZ154" s="63"/>
      <c r="DA154" s="63"/>
      <c r="DB154" s="63"/>
      <c r="DC154" s="63"/>
      <c r="DD154" s="64"/>
    </row>
    <row r="155" spans="1:108" ht="33" customHeight="1" x14ac:dyDescent="0.3">
      <c r="A155" s="63"/>
      <c r="B155" s="63"/>
      <c r="C155" s="63"/>
      <c r="D155" s="63"/>
      <c r="E155" s="63"/>
      <c r="F155" s="63"/>
      <c r="G155" s="63"/>
      <c r="H155" s="63"/>
      <c r="I155" s="64"/>
      <c r="J155" s="63"/>
      <c r="K155" s="63"/>
      <c r="L155" s="63"/>
      <c r="M155" s="63"/>
      <c r="N155" s="63"/>
      <c r="O155" s="63"/>
      <c r="P155" s="63"/>
      <c r="Q155" s="63"/>
      <c r="R155" s="64"/>
      <c r="S155" s="63"/>
      <c r="T155" s="63"/>
      <c r="U155" s="63"/>
      <c r="V155" s="63"/>
      <c r="W155" s="63"/>
      <c r="X155" s="63"/>
      <c r="Y155" s="63"/>
      <c r="Z155" s="63"/>
      <c r="AA155" s="64"/>
      <c r="AB155" s="63"/>
      <c r="AC155" s="63"/>
      <c r="AD155" s="63"/>
      <c r="AE155" s="63"/>
      <c r="AF155" s="63"/>
      <c r="AG155" s="63"/>
      <c r="AH155" s="63"/>
      <c r="AI155" s="63"/>
      <c r="AJ155" s="64"/>
      <c r="AK155" s="63"/>
      <c r="AL155" s="63"/>
      <c r="AM155" s="63"/>
      <c r="AN155" s="63"/>
      <c r="AO155" s="63"/>
      <c r="AP155" s="63"/>
      <c r="AQ155" s="63"/>
      <c r="AR155" s="63"/>
      <c r="AS155" s="64"/>
      <c r="AT155" s="63"/>
      <c r="AU155" s="63"/>
      <c r="AV155" s="63"/>
      <c r="AW155" s="63"/>
      <c r="AX155" s="63"/>
      <c r="AY155" s="63"/>
      <c r="AZ155" s="63"/>
      <c r="BA155" s="63"/>
      <c r="BB155" s="64"/>
      <c r="BC155" s="63"/>
      <c r="BD155" s="63"/>
      <c r="BE155" s="63"/>
      <c r="BF155" s="63"/>
      <c r="BG155" s="63"/>
      <c r="BH155" s="63"/>
      <c r="BI155" s="63"/>
      <c r="BJ155" s="63"/>
      <c r="BK155" s="64"/>
      <c r="BL155" s="63"/>
      <c r="BM155" s="63"/>
      <c r="BN155" s="63"/>
      <c r="BO155" s="63"/>
      <c r="BP155" s="63"/>
      <c r="BQ155" s="63"/>
      <c r="BR155" s="63"/>
      <c r="BS155" s="63"/>
      <c r="BT155" s="64"/>
      <c r="BU155" s="63"/>
      <c r="BV155" s="63"/>
      <c r="BW155" s="63"/>
      <c r="BX155" s="63"/>
      <c r="BY155" s="63"/>
      <c r="BZ155" s="63"/>
      <c r="CA155" s="63"/>
      <c r="CB155" s="63"/>
      <c r="CC155" s="64"/>
      <c r="CD155" s="63"/>
      <c r="CE155" s="63"/>
      <c r="CF155" s="63"/>
      <c r="CG155" s="63"/>
      <c r="CH155" s="63"/>
      <c r="CI155" s="63"/>
      <c r="CJ155" s="63"/>
      <c r="CK155" s="63"/>
      <c r="CL155" s="64"/>
      <c r="CM155" s="63"/>
      <c r="CN155" s="63"/>
      <c r="CO155" s="63"/>
      <c r="CP155" s="63"/>
      <c r="CQ155" s="63"/>
      <c r="CR155" s="63"/>
      <c r="CS155" s="63"/>
      <c r="CT155" s="63"/>
      <c r="CU155" s="64"/>
      <c r="CV155" s="63"/>
      <c r="CW155" s="63"/>
      <c r="CX155" s="63"/>
      <c r="CY155" s="63"/>
      <c r="CZ155" s="63"/>
      <c r="DA155" s="63"/>
      <c r="DB155" s="63"/>
      <c r="DC155" s="63"/>
      <c r="DD155" s="64"/>
    </row>
    <row r="156" spans="1:108" ht="33" customHeight="1" x14ac:dyDescent="0.3">
      <c r="A156" s="63"/>
      <c r="B156" s="63"/>
      <c r="C156" s="63"/>
      <c r="D156" s="63"/>
      <c r="E156" s="63"/>
      <c r="F156" s="63"/>
      <c r="G156" s="63"/>
      <c r="H156" s="63"/>
      <c r="I156" s="64"/>
      <c r="J156" s="63"/>
      <c r="K156" s="63"/>
      <c r="L156" s="63"/>
      <c r="M156" s="63"/>
      <c r="N156" s="63"/>
      <c r="O156" s="63"/>
      <c r="P156" s="63"/>
      <c r="Q156" s="63"/>
      <c r="R156" s="64"/>
      <c r="S156" s="63"/>
      <c r="T156" s="63"/>
      <c r="U156" s="63"/>
      <c r="V156" s="63"/>
      <c r="W156" s="63"/>
      <c r="X156" s="63"/>
      <c r="Y156" s="63"/>
      <c r="Z156" s="63"/>
      <c r="AA156" s="64"/>
      <c r="AB156" s="63"/>
      <c r="AC156" s="63"/>
      <c r="AD156" s="63"/>
      <c r="AE156" s="63"/>
      <c r="AF156" s="63"/>
      <c r="AG156" s="63"/>
      <c r="AH156" s="63"/>
      <c r="AI156" s="63"/>
      <c r="AJ156" s="64"/>
      <c r="AK156" s="63"/>
      <c r="AL156" s="63"/>
      <c r="AM156" s="63"/>
      <c r="AN156" s="63"/>
      <c r="AO156" s="63"/>
      <c r="AP156" s="63"/>
      <c r="AQ156" s="63"/>
      <c r="AR156" s="63"/>
      <c r="AS156" s="64"/>
      <c r="AT156" s="63"/>
      <c r="AU156" s="63"/>
      <c r="AV156" s="63"/>
      <c r="AW156" s="63"/>
      <c r="AX156" s="63"/>
      <c r="AY156" s="63"/>
      <c r="AZ156" s="63"/>
      <c r="BA156" s="63"/>
      <c r="BB156" s="64"/>
      <c r="BC156" s="63"/>
      <c r="BD156" s="63"/>
      <c r="BE156" s="63"/>
      <c r="BF156" s="63"/>
      <c r="BG156" s="63"/>
      <c r="BH156" s="63"/>
      <c r="BI156" s="63"/>
      <c r="BJ156" s="63"/>
      <c r="BK156" s="64"/>
      <c r="BL156" s="63"/>
      <c r="BM156" s="63"/>
      <c r="BN156" s="63"/>
      <c r="BO156" s="63"/>
      <c r="BP156" s="63"/>
      <c r="BQ156" s="63"/>
      <c r="BR156" s="63"/>
      <c r="BS156" s="63"/>
      <c r="BT156" s="64"/>
      <c r="BU156" s="63"/>
      <c r="BV156" s="63"/>
      <c r="BW156" s="63"/>
      <c r="BX156" s="63"/>
      <c r="BY156" s="63"/>
      <c r="BZ156" s="63"/>
      <c r="CA156" s="63"/>
      <c r="CB156" s="63"/>
      <c r="CC156" s="64"/>
      <c r="CD156" s="63"/>
      <c r="CE156" s="63"/>
      <c r="CF156" s="63"/>
      <c r="CG156" s="63"/>
      <c r="CH156" s="63"/>
      <c r="CI156" s="63"/>
      <c r="CJ156" s="63"/>
      <c r="CK156" s="63"/>
      <c r="CL156" s="64"/>
      <c r="CM156" s="63"/>
      <c r="CN156" s="63"/>
      <c r="CO156" s="63"/>
      <c r="CP156" s="63"/>
      <c r="CQ156" s="63"/>
      <c r="CR156" s="63"/>
      <c r="CS156" s="63"/>
      <c r="CT156" s="63"/>
      <c r="CU156" s="64"/>
      <c r="CV156" s="63"/>
      <c r="CW156" s="63"/>
      <c r="CX156" s="63"/>
      <c r="CY156" s="63"/>
      <c r="CZ156" s="63"/>
      <c r="DA156" s="63"/>
      <c r="DB156" s="63"/>
      <c r="DC156" s="63"/>
      <c r="DD156" s="64"/>
    </row>
    <row r="157" spans="1:108" ht="33" customHeight="1" x14ac:dyDescent="0.3">
      <c r="A157" s="63"/>
      <c r="B157" s="63"/>
      <c r="C157" s="63"/>
      <c r="D157" s="63"/>
      <c r="E157" s="63"/>
      <c r="F157" s="63"/>
      <c r="G157" s="63"/>
      <c r="H157" s="63"/>
      <c r="I157" s="64"/>
      <c r="J157" s="63"/>
      <c r="K157" s="63"/>
      <c r="L157" s="63"/>
      <c r="M157" s="63"/>
      <c r="N157" s="63"/>
      <c r="O157" s="63"/>
      <c r="P157" s="63"/>
      <c r="Q157" s="63"/>
      <c r="R157" s="64"/>
      <c r="S157" s="63"/>
      <c r="T157" s="63"/>
      <c r="U157" s="63"/>
      <c r="V157" s="63"/>
      <c r="W157" s="63"/>
      <c r="X157" s="63"/>
      <c r="Y157" s="63"/>
      <c r="Z157" s="63"/>
      <c r="AA157" s="64"/>
      <c r="AB157" s="63"/>
      <c r="AC157" s="63"/>
      <c r="AD157" s="63"/>
      <c r="AE157" s="63"/>
      <c r="AF157" s="63"/>
      <c r="AG157" s="63"/>
      <c r="AH157" s="63"/>
      <c r="AI157" s="63"/>
      <c r="AJ157" s="64"/>
      <c r="AK157" s="63"/>
      <c r="AL157" s="63"/>
      <c r="AM157" s="63"/>
      <c r="AN157" s="63"/>
      <c r="AO157" s="63"/>
      <c r="AP157" s="63"/>
      <c r="AQ157" s="63"/>
      <c r="AR157" s="63"/>
      <c r="AS157" s="64"/>
      <c r="AT157" s="63"/>
      <c r="AU157" s="63"/>
      <c r="AV157" s="63"/>
      <c r="AW157" s="63"/>
      <c r="AX157" s="63"/>
      <c r="AY157" s="63"/>
      <c r="AZ157" s="63"/>
      <c r="BA157" s="63"/>
      <c r="BB157" s="64"/>
      <c r="BC157" s="63"/>
      <c r="BD157" s="63"/>
      <c r="BE157" s="63"/>
      <c r="BF157" s="63"/>
      <c r="BG157" s="63"/>
      <c r="BH157" s="63"/>
      <c r="BI157" s="63"/>
      <c r="BJ157" s="63"/>
      <c r="BK157" s="64"/>
      <c r="BL157" s="63"/>
      <c r="BM157" s="63"/>
      <c r="BN157" s="63"/>
      <c r="BO157" s="63"/>
      <c r="BP157" s="63"/>
      <c r="BQ157" s="63"/>
      <c r="BR157" s="63"/>
      <c r="BS157" s="63"/>
      <c r="BT157" s="64"/>
      <c r="BU157" s="63"/>
      <c r="BV157" s="63"/>
      <c r="BW157" s="63"/>
      <c r="BX157" s="63"/>
      <c r="BY157" s="63"/>
      <c r="BZ157" s="63"/>
      <c r="CA157" s="63"/>
      <c r="CB157" s="63"/>
      <c r="CC157" s="64"/>
      <c r="CD157" s="63"/>
      <c r="CE157" s="63"/>
      <c r="CF157" s="63"/>
      <c r="CG157" s="63"/>
      <c r="CH157" s="63"/>
      <c r="CI157" s="63"/>
      <c r="CJ157" s="63"/>
      <c r="CK157" s="63"/>
      <c r="CL157" s="64"/>
      <c r="CM157" s="63"/>
      <c r="CN157" s="63"/>
      <c r="CO157" s="63"/>
      <c r="CP157" s="63"/>
      <c r="CQ157" s="63"/>
      <c r="CR157" s="63"/>
      <c r="CS157" s="63"/>
      <c r="CT157" s="63"/>
      <c r="CU157" s="64"/>
      <c r="CV157" s="63"/>
      <c r="CW157" s="63"/>
      <c r="CX157" s="63"/>
      <c r="CY157" s="63"/>
      <c r="CZ157" s="63"/>
      <c r="DA157" s="63"/>
      <c r="DB157" s="63"/>
      <c r="DC157" s="63"/>
      <c r="DD157" s="64"/>
    </row>
    <row r="158" spans="1:108" ht="33" customHeight="1" x14ac:dyDescent="0.3">
      <c r="A158" s="63"/>
      <c r="B158" s="63"/>
      <c r="C158" s="63"/>
      <c r="D158" s="63"/>
      <c r="E158" s="63"/>
      <c r="F158" s="63"/>
      <c r="G158" s="63"/>
      <c r="H158" s="63"/>
      <c r="I158" s="64"/>
      <c r="J158" s="63"/>
      <c r="K158" s="63"/>
      <c r="L158" s="63"/>
      <c r="M158" s="63"/>
      <c r="N158" s="63"/>
      <c r="O158" s="63"/>
      <c r="P158" s="63"/>
      <c r="Q158" s="63"/>
      <c r="R158" s="64"/>
      <c r="S158" s="63"/>
      <c r="T158" s="63"/>
      <c r="U158" s="63"/>
      <c r="V158" s="63"/>
      <c r="W158" s="63"/>
      <c r="X158" s="63"/>
      <c r="Y158" s="63"/>
      <c r="Z158" s="63"/>
      <c r="AA158" s="64"/>
      <c r="AB158" s="63"/>
      <c r="AC158" s="63"/>
      <c r="AD158" s="63"/>
      <c r="AE158" s="63"/>
      <c r="AF158" s="63"/>
      <c r="AG158" s="63"/>
      <c r="AH158" s="63"/>
      <c r="AI158" s="63"/>
      <c r="AJ158" s="64"/>
      <c r="AK158" s="63"/>
      <c r="AL158" s="63"/>
      <c r="AM158" s="63"/>
      <c r="AN158" s="63"/>
      <c r="AO158" s="63"/>
      <c r="AP158" s="63"/>
      <c r="AQ158" s="63"/>
      <c r="AR158" s="63"/>
      <c r="AS158" s="64"/>
      <c r="AT158" s="63"/>
      <c r="AU158" s="63"/>
      <c r="AV158" s="63"/>
      <c r="AW158" s="63"/>
      <c r="AX158" s="63"/>
      <c r="AY158" s="63"/>
      <c r="AZ158" s="63"/>
      <c r="BA158" s="63"/>
      <c r="BB158" s="64"/>
      <c r="BC158" s="63"/>
      <c r="BD158" s="63"/>
      <c r="BE158" s="63"/>
      <c r="BF158" s="63"/>
      <c r="BG158" s="63"/>
      <c r="BH158" s="63"/>
      <c r="BI158" s="63"/>
      <c r="BJ158" s="63"/>
      <c r="BK158" s="64"/>
      <c r="BL158" s="63"/>
      <c r="BM158" s="63"/>
      <c r="BN158" s="63"/>
      <c r="BO158" s="63"/>
      <c r="BP158" s="63"/>
      <c r="BQ158" s="63"/>
      <c r="BR158" s="63"/>
      <c r="BS158" s="63"/>
      <c r="BT158" s="64"/>
      <c r="BU158" s="63"/>
      <c r="BV158" s="63"/>
      <c r="BW158" s="63"/>
      <c r="BX158" s="63"/>
      <c r="BY158" s="63"/>
      <c r="BZ158" s="63"/>
      <c r="CA158" s="63"/>
      <c r="CB158" s="63"/>
      <c r="CC158" s="64"/>
      <c r="CD158" s="63"/>
      <c r="CE158" s="63"/>
      <c r="CF158" s="63"/>
      <c r="CG158" s="63"/>
      <c r="CH158" s="63"/>
      <c r="CI158" s="63"/>
      <c r="CJ158" s="63"/>
      <c r="CK158" s="63"/>
      <c r="CL158" s="64"/>
      <c r="CM158" s="63"/>
      <c r="CN158" s="63"/>
      <c r="CO158" s="63"/>
      <c r="CP158" s="63"/>
      <c r="CQ158" s="63"/>
      <c r="CR158" s="63"/>
      <c r="CS158" s="63"/>
      <c r="CT158" s="63"/>
      <c r="CU158" s="64"/>
      <c r="CV158" s="63"/>
      <c r="CW158" s="63"/>
      <c r="CX158" s="63"/>
      <c r="CY158" s="63"/>
      <c r="CZ158" s="63"/>
      <c r="DA158" s="63"/>
      <c r="DB158" s="63"/>
      <c r="DC158" s="63"/>
      <c r="DD158" s="64"/>
    </row>
    <row r="159" spans="1:108" ht="33" customHeight="1" x14ac:dyDescent="0.3">
      <c r="A159" s="63"/>
      <c r="B159" s="63"/>
      <c r="C159" s="63"/>
      <c r="D159" s="63"/>
      <c r="E159" s="63"/>
      <c r="F159" s="63"/>
      <c r="G159" s="63"/>
      <c r="H159" s="63"/>
      <c r="I159" s="64"/>
      <c r="J159" s="63"/>
      <c r="K159" s="63"/>
      <c r="L159" s="63"/>
      <c r="M159" s="63"/>
      <c r="N159" s="63"/>
      <c r="O159" s="63"/>
      <c r="P159" s="63"/>
      <c r="Q159" s="63"/>
      <c r="R159" s="64"/>
      <c r="S159" s="63"/>
      <c r="T159" s="63"/>
      <c r="U159" s="63"/>
      <c r="V159" s="63"/>
      <c r="W159" s="63"/>
      <c r="X159" s="63"/>
      <c r="Y159" s="63"/>
      <c r="Z159" s="63"/>
      <c r="AA159" s="64"/>
      <c r="AB159" s="63"/>
      <c r="AC159" s="63"/>
      <c r="AD159" s="63"/>
      <c r="AE159" s="63"/>
      <c r="AF159" s="63"/>
      <c r="AG159" s="63"/>
      <c r="AH159" s="63"/>
      <c r="AI159" s="63"/>
      <c r="AJ159" s="64"/>
      <c r="AK159" s="63"/>
      <c r="AL159" s="63"/>
      <c r="AM159" s="63"/>
      <c r="AN159" s="63"/>
      <c r="AO159" s="63"/>
      <c r="AP159" s="63"/>
      <c r="AQ159" s="63"/>
      <c r="AR159" s="63"/>
      <c r="AS159" s="64"/>
      <c r="AT159" s="63"/>
      <c r="AU159" s="63"/>
      <c r="AV159" s="63"/>
      <c r="AW159" s="63"/>
      <c r="AX159" s="63"/>
      <c r="AY159" s="63"/>
      <c r="AZ159" s="63"/>
      <c r="BA159" s="63"/>
      <c r="BB159" s="64"/>
      <c r="BC159" s="63"/>
      <c r="BD159" s="63"/>
      <c r="BE159" s="63"/>
      <c r="BF159" s="63"/>
      <c r="BG159" s="63"/>
      <c r="BH159" s="63"/>
      <c r="BI159" s="63"/>
      <c r="BJ159" s="63"/>
      <c r="BK159" s="64"/>
      <c r="BL159" s="63"/>
      <c r="BM159" s="63"/>
      <c r="BN159" s="63"/>
      <c r="BO159" s="63"/>
      <c r="BP159" s="63"/>
      <c r="BQ159" s="63"/>
      <c r="BR159" s="63"/>
      <c r="BS159" s="63"/>
      <c r="BT159" s="64"/>
      <c r="BU159" s="63"/>
      <c r="BV159" s="63"/>
      <c r="BW159" s="63"/>
      <c r="BX159" s="63"/>
      <c r="BY159" s="63"/>
      <c r="BZ159" s="63"/>
      <c r="CA159" s="63"/>
      <c r="CB159" s="63"/>
      <c r="CC159" s="64"/>
      <c r="CD159" s="63"/>
      <c r="CE159" s="63"/>
      <c r="CF159" s="63"/>
      <c r="CG159" s="63"/>
      <c r="CH159" s="63"/>
      <c r="CI159" s="63"/>
      <c r="CJ159" s="63"/>
      <c r="CK159" s="63"/>
      <c r="CL159" s="64"/>
      <c r="CM159" s="63"/>
      <c r="CN159" s="63"/>
      <c r="CO159" s="63"/>
      <c r="CP159" s="63"/>
      <c r="CQ159" s="63"/>
      <c r="CR159" s="63"/>
      <c r="CS159" s="63"/>
      <c r="CT159" s="63"/>
      <c r="CU159" s="64"/>
      <c r="CV159" s="63"/>
      <c r="CW159" s="63"/>
      <c r="CX159" s="63"/>
      <c r="CY159" s="63"/>
      <c r="CZ159" s="63"/>
      <c r="DA159" s="63"/>
      <c r="DB159" s="63"/>
      <c r="DC159" s="63"/>
      <c r="DD159" s="64"/>
    </row>
    <row r="160" spans="1:108" ht="33" customHeight="1" x14ac:dyDescent="0.3">
      <c r="A160" s="63"/>
      <c r="B160" s="63"/>
      <c r="C160" s="63"/>
      <c r="D160" s="63"/>
      <c r="E160" s="63"/>
      <c r="F160" s="63"/>
      <c r="G160" s="63"/>
      <c r="H160" s="63"/>
      <c r="I160" s="64"/>
      <c r="J160" s="63"/>
      <c r="K160" s="63"/>
      <c r="L160" s="63"/>
      <c r="M160" s="63"/>
      <c r="N160" s="63"/>
      <c r="O160" s="63"/>
      <c r="P160" s="63"/>
      <c r="Q160" s="63"/>
      <c r="R160" s="64"/>
      <c r="S160" s="63"/>
      <c r="T160" s="63"/>
      <c r="U160" s="63"/>
      <c r="V160" s="63"/>
      <c r="W160" s="63"/>
      <c r="X160" s="63"/>
      <c r="Y160" s="63"/>
      <c r="Z160" s="63"/>
      <c r="AA160" s="64"/>
      <c r="AB160" s="63"/>
      <c r="AC160" s="63"/>
      <c r="AD160" s="63"/>
      <c r="AE160" s="63"/>
      <c r="AF160" s="63"/>
      <c r="AG160" s="63"/>
      <c r="AH160" s="63"/>
      <c r="AI160" s="63"/>
      <c r="AJ160" s="64"/>
      <c r="AK160" s="63"/>
      <c r="AL160" s="63"/>
      <c r="AM160" s="63"/>
      <c r="AN160" s="63"/>
      <c r="AO160" s="63"/>
      <c r="AP160" s="63"/>
      <c r="AQ160" s="63"/>
      <c r="AR160" s="63"/>
      <c r="AS160" s="64"/>
      <c r="AT160" s="63"/>
      <c r="AU160" s="63"/>
      <c r="AV160" s="63"/>
      <c r="AW160" s="63"/>
      <c r="AX160" s="63"/>
      <c r="AY160" s="63"/>
      <c r="AZ160" s="63"/>
      <c r="BA160" s="63"/>
      <c r="BB160" s="64"/>
      <c r="BC160" s="63"/>
      <c r="BD160" s="63"/>
      <c r="BE160" s="63"/>
      <c r="BF160" s="63"/>
      <c r="BG160" s="63"/>
      <c r="BH160" s="63"/>
      <c r="BI160" s="63"/>
      <c r="BJ160" s="63"/>
      <c r="BK160" s="64"/>
      <c r="BL160" s="63"/>
      <c r="BM160" s="63"/>
      <c r="BN160" s="63"/>
      <c r="BO160" s="63"/>
      <c r="BP160" s="63"/>
      <c r="BQ160" s="63"/>
      <c r="BR160" s="63"/>
      <c r="BS160" s="63"/>
      <c r="BT160" s="64"/>
      <c r="BU160" s="63"/>
      <c r="BV160" s="63"/>
      <c r="BW160" s="63"/>
      <c r="BX160" s="63"/>
      <c r="BY160" s="63"/>
      <c r="BZ160" s="63"/>
      <c r="CA160" s="63"/>
      <c r="CB160" s="63"/>
      <c r="CC160" s="64"/>
      <c r="CD160" s="63"/>
      <c r="CE160" s="63"/>
      <c r="CF160" s="63"/>
      <c r="CG160" s="63"/>
      <c r="CH160" s="63"/>
      <c r="CI160" s="63"/>
      <c r="CJ160" s="63"/>
      <c r="CK160" s="63"/>
      <c r="CL160" s="64"/>
      <c r="CM160" s="63"/>
      <c r="CN160" s="63"/>
      <c r="CO160" s="63"/>
      <c r="CP160" s="63"/>
      <c r="CQ160" s="63"/>
      <c r="CR160" s="63"/>
      <c r="CS160" s="63"/>
      <c r="CT160" s="63"/>
      <c r="CU160" s="64"/>
      <c r="CV160" s="63"/>
      <c r="CW160" s="63"/>
      <c r="CX160" s="63"/>
      <c r="CY160" s="63"/>
      <c r="CZ160" s="63"/>
      <c r="DA160" s="63"/>
      <c r="DB160" s="63"/>
      <c r="DC160" s="63"/>
      <c r="DD160" s="64"/>
    </row>
    <row r="161" spans="1:108" ht="33" customHeight="1" x14ac:dyDescent="0.3">
      <c r="A161" s="63"/>
      <c r="B161" s="63"/>
      <c r="C161" s="63"/>
      <c r="D161" s="63"/>
      <c r="E161" s="63"/>
      <c r="F161" s="63"/>
      <c r="G161" s="63"/>
      <c r="H161" s="63"/>
      <c r="I161" s="64"/>
      <c r="J161" s="63"/>
      <c r="K161" s="63"/>
      <c r="L161" s="63"/>
      <c r="M161" s="63"/>
      <c r="N161" s="63"/>
      <c r="O161" s="63"/>
      <c r="P161" s="63"/>
      <c r="Q161" s="63"/>
      <c r="R161" s="64"/>
      <c r="S161" s="63"/>
      <c r="T161" s="63"/>
      <c r="U161" s="63"/>
      <c r="V161" s="63"/>
      <c r="W161" s="63"/>
      <c r="X161" s="63"/>
      <c r="Y161" s="63"/>
      <c r="Z161" s="63"/>
      <c r="AA161" s="64"/>
      <c r="AB161" s="63"/>
      <c r="AC161" s="63"/>
      <c r="AD161" s="63"/>
      <c r="AE161" s="63"/>
      <c r="AF161" s="63"/>
      <c r="AG161" s="63"/>
      <c r="AH161" s="63"/>
      <c r="AI161" s="63"/>
      <c r="AJ161" s="64"/>
      <c r="AK161" s="63"/>
      <c r="AL161" s="63"/>
      <c r="AM161" s="63"/>
      <c r="AN161" s="63"/>
      <c r="AO161" s="63"/>
      <c r="AP161" s="63"/>
      <c r="AQ161" s="63"/>
      <c r="AR161" s="63"/>
      <c r="AS161" s="64"/>
      <c r="AT161" s="63"/>
      <c r="AU161" s="63"/>
      <c r="AV161" s="63"/>
      <c r="AW161" s="63"/>
      <c r="AX161" s="63"/>
      <c r="AY161" s="63"/>
      <c r="AZ161" s="63"/>
      <c r="BA161" s="63"/>
      <c r="BB161" s="64"/>
      <c r="BC161" s="63"/>
      <c r="BD161" s="63"/>
      <c r="BE161" s="63"/>
      <c r="BF161" s="63"/>
      <c r="BG161" s="63"/>
      <c r="BH161" s="63"/>
      <c r="BI161" s="63"/>
      <c r="BJ161" s="63"/>
      <c r="BK161" s="64"/>
      <c r="BL161" s="63"/>
      <c r="BM161" s="63"/>
      <c r="BN161" s="63"/>
      <c r="BO161" s="63"/>
      <c r="BP161" s="63"/>
      <c r="BQ161" s="63"/>
      <c r="BR161" s="63"/>
      <c r="BS161" s="63"/>
      <c r="BT161" s="64"/>
      <c r="BU161" s="63"/>
      <c r="BV161" s="63"/>
      <c r="BW161" s="63"/>
      <c r="BX161" s="63"/>
      <c r="BY161" s="63"/>
      <c r="BZ161" s="63"/>
      <c r="CA161" s="63"/>
      <c r="CB161" s="63"/>
      <c r="CC161" s="64"/>
      <c r="CD161" s="63"/>
      <c r="CE161" s="63"/>
      <c r="CF161" s="63"/>
      <c r="CG161" s="63"/>
      <c r="CH161" s="63"/>
      <c r="CI161" s="63"/>
      <c r="CJ161" s="63"/>
      <c r="CK161" s="63"/>
      <c r="CL161" s="64"/>
      <c r="CM161" s="63"/>
      <c r="CN161" s="63"/>
      <c r="CO161" s="63"/>
      <c r="CP161" s="63"/>
      <c r="CQ161" s="63"/>
      <c r="CR161" s="63"/>
      <c r="CS161" s="63"/>
      <c r="CT161" s="63"/>
      <c r="CU161" s="64"/>
      <c r="CV161" s="63"/>
      <c r="CW161" s="63"/>
      <c r="CX161" s="63"/>
      <c r="CY161" s="63"/>
      <c r="CZ161" s="63"/>
      <c r="DA161" s="63"/>
      <c r="DB161" s="63"/>
      <c r="DC161" s="63"/>
      <c r="DD161" s="64"/>
    </row>
    <row r="162" spans="1:108" ht="33" customHeight="1" x14ac:dyDescent="0.3">
      <c r="A162" s="63"/>
      <c r="B162" s="63"/>
      <c r="C162" s="63"/>
      <c r="D162" s="63"/>
      <c r="E162" s="63"/>
      <c r="F162" s="63"/>
      <c r="G162" s="63"/>
      <c r="H162" s="63"/>
      <c r="I162" s="64"/>
      <c r="J162" s="63"/>
      <c r="K162" s="63"/>
      <c r="L162" s="63"/>
      <c r="M162" s="63"/>
      <c r="N162" s="63"/>
      <c r="O162" s="63"/>
      <c r="P162" s="63"/>
      <c r="Q162" s="63"/>
      <c r="R162" s="64"/>
      <c r="S162" s="63"/>
      <c r="T162" s="63"/>
      <c r="U162" s="63"/>
      <c r="V162" s="63"/>
      <c r="W162" s="63"/>
      <c r="X162" s="63"/>
      <c r="Y162" s="63"/>
      <c r="Z162" s="63"/>
      <c r="AA162" s="64"/>
      <c r="AB162" s="63"/>
      <c r="AC162" s="63"/>
      <c r="AD162" s="63"/>
      <c r="AE162" s="63"/>
      <c r="AF162" s="63"/>
      <c r="AG162" s="63"/>
      <c r="AH162" s="63"/>
      <c r="AI162" s="63"/>
      <c r="AJ162" s="64"/>
      <c r="AK162" s="63"/>
      <c r="AL162" s="63"/>
      <c r="AM162" s="63"/>
      <c r="AN162" s="63"/>
      <c r="AO162" s="63"/>
      <c r="AP162" s="63"/>
      <c r="AQ162" s="63"/>
      <c r="AR162" s="63"/>
      <c r="AS162" s="64"/>
      <c r="AT162" s="63"/>
      <c r="AU162" s="63"/>
      <c r="AV162" s="63"/>
      <c r="AW162" s="63"/>
      <c r="AX162" s="63"/>
      <c r="AY162" s="63"/>
      <c r="AZ162" s="63"/>
      <c r="BA162" s="63"/>
      <c r="BB162" s="64"/>
      <c r="BC162" s="63"/>
      <c r="BD162" s="63"/>
      <c r="BE162" s="63"/>
      <c r="BF162" s="63"/>
      <c r="BG162" s="63"/>
      <c r="BH162" s="63"/>
      <c r="BI162" s="63"/>
      <c r="BJ162" s="63"/>
      <c r="BK162" s="64"/>
      <c r="BL162" s="63"/>
      <c r="BM162" s="63"/>
      <c r="BN162" s="63"/>
      <c r="BO162" s="63"/>
      <c r="BP162" s="63"/>
      <c r="BQ162" s="63"/>
      <c r="BR162" s="63"/>
      <c r="BS162" s="63"/>
      <c r="BT162" s="64"/>
      <c r="BU162" s="63"/>
      <c r="BV162" s="63"/>
      <c r="BW162" s="63"/>
      <c r="BX162" s="63"/>
      <c r="BY162" s="63"/>
      <c r="BZ162" s="63"/>
      <c r="CA162" s="63"/>
      <c r="CB162" s="63"/>
      <c r="CC162" s="64"/>
      <c r="CD162" s="63"/>
      <c r="CE162" s="63"/>
      <c r="CF162" s="63"/>
      <c r="CG162" s="63"/>
      <c r="CH162" s="63"/>
      <c r="CI162" s="63"/>
      <c r="CJ162" s="63"/>
      <c r="CK162" s="63"/>
      <c r="CL162" s="64"/>
      <c r="CM162" s="63"/>
      <c r="CN162" s="63"/>
      <c r="CO162" s="63"/>
      <c r="CP162" s="63"/>
      <c r="CQ162" s="63"/>
      <c r="CR162" s="63"/>
      <c r="CS162" s="63"/>
      <c r="CT162" s="63"/>
      <c r="CU162" s="64"/>
      <c r="CV162" s="63"/>
      <c r="CW162" s="63"/>
      <c r="CX162" s="63"/>
      <c r="CY162" s="63"/>
      <c r="CZ162" s="63"/>
      <c r="DA162" s="63"/>
      <c r="DB162" s="63"/>
      <c r="DC162" s="63"/>
      <c r="DD162" s="64"/>
    </row>
    <row r="163" spans="1:108" ht="33" customHeight="1" x14ac:dyDescent="0.3">
      <c r="A163" s="63"/>
      <c r="B163" s="63"/>
      <c r="C163" s="63"/>
      <c r="D163" s="63"/>
      <c r="E163" s="63"/>
      <c r="F163" s="63"/>
      <c r="G163" s="63"/>
      <c r="H163" s="63"/>
      <c r="I163" s="64"/>
      <c r="J163" s="63"/>
      <c r="K163" s="63"/>
      <c r="L163" s="63"/>
      <c r="M163" s="63"/>
      <c r="N163" s="63"/>
      <c r="O163" s="63"/>
      <c r="P163" s="63"/>
      <c r="Q163" s="63"/>
      <c r="R163" s="64"/>
      <c r="S163" s="63"/>
      <c r="T163" s="63"/>
      <c r="U163" s="63"/>
      <c r="V163" s="63"/>
      <c r="W163" s="63"/>
      <c r="X163" s="63"/>
      <c r="Y163" s="63"/>
      <c r="Z163" s="63"/>
      <c r="AA163" s="64"/>
      <c r="AB163" s="63"/>
      <c r="AC163" s="63"/>
      <c r="AD163" s="63"/>
      <c r="AE163" s="63"/>
      <c r="AF163" s="63"/>
      <c r="AG163" s="63"/>
      <c r="AH163" s="63"/>
      <c r="AI163" s="63"/>
      <c r="AJ163" s="64"/>
      <c r="AK163" s="63"/>
      <c r="AL163" s="63"/>
      <c r="AM163" s="63"/>
      <c r="AN163" s="63"/>
      <c r="AO163" s="63"/>
      <c r="AP163" s="63"/>
      <c r="AQ163" s="63"/>
      <c r="AR163" s="63"/>
      <c r="AS163" s="64"/>
      <c r="AT163" s="63"/>
      <c r="AU163" s="63"/>
      <c r="AV163" s="63"/>
      <c r="AW163" s="63"/>
      <c r="AX163" s="63"/>
      <c r="AY163" s="63"/>
      <c r="AZ163" s="63"/>
      <c r="BA163" s="63"/>
      <c r="BB163" s="64"/>
      <c r="BC163" s="63"/>
      <c r="BD163" s="63"/>
      <c r="BE163" s="63"/>
      <c r="BF163" s="63"/>
      <c r="BG163" s="63"/>
      <c r="BH163" s="63"/>
      <c r="BI163" s="63"/>
      <c r="BJ163" s="63"/>
      <c r="BK163" s="64"/>
      <c r="BL163" s="63"/>
      <c r="BM163" s="63"/>
      <c r="BN163" s="63"/>
      <c r="BO163" s="63"/>
      <c r="BP163" s="63"/>
      <c r="BQ163" s="63"/>
      <c r="BR163" s="63"/>
      <c r="BS163" s="63"/>
      <c r="BT163" s="64"/>
      <c r="BU163" s="63"/>
      <c r="BV163" s="63"/>
      <c r="BW163" s="63"/>
      <c r="BX163" s="63"/>
      <c r="BY163" s="63"/>
      <c r="BZ163" s="63"/>
      <c r="CA163" s="63"/>
      <c r="CB163" s="63"/>
      <c r="CC163" s="64"/>
      <c r="CD163" s="63"/>
      <c r="CE163" s="63"/>
      <c r="CF163" s="63"/>
      <c r="CG163" s="63"/>
      <c r="CH163" s="63"/>
      <c r="CI163" s="63"/>
      <c r="CJ163" s="63"/>
      <c r="CK163" s="63"/>
      <c r="CL163" s="64"/>
      <c r="CM163" s="63"/>
      <c r="CN163" s="63"/>
      <c r="CO163" s="63"/>
      <c r="CP163" s="63"/>
      <c r="CQ163" s="63"/>
      <c r="CR163" s="63"/>
      <c r="CS163" s="63"/>
      <c r="CT163" s="63"/>
      <c r="CU163" s="64"/>
      <c r="CV163" s="63"/>
      <c r="CW163" s="63"/>
      <c r="CX163" s="63"/>
      <c r="CY163" s="63"/>
      <c r="CZ163" s="63"/>
      <c r="DA163" s="63"/>
      <c r="DB163" s="63"/>
      <c r="DC163" s="63"/>
      <c r="DD163" s="64"/>
    </row>
    <row r="164" spans="1:108" ht="33" customHeight="1" x14ac:dyDescent="0.3">
      <c r="A164" s="63"/>
      <c r="B164" s="63"/>
      <c r="C164" s="63"/>
      <c r="D164" s="63"/>
      <c r="E164" s="63"/>
      <c r="F164" s="63"/>
      <c r="G164" s="63"/>
      <c r="H164" s="63"/>
      <c r="I164" s="64"/>
      <c r="J164" s="63"/>
      <c r="K164" s="63"/>
      <c r="L164" s="63"/>
      <c r="M164" s="63"/>
      <c r="N164" s="63"/>
      <c r="O164" s="63"/>
      <c r="P164" s="63"/>
      <c r="Q164" s="63"/>
      <c r="R164" s="64"/>
      <c r="S164" s="63"/>
      <c r="T164" s="63"/>
      <c r="U164" s="63"/>
      <c r="V164" s="63"/>
      <c r="W164" s="63"/>
      <c r="X164" s="63"/>
      <c r="Y164" s="63"/>
      <c r="Z164" s="63"/>
      <c r="AA164" s="64"/>
      <c r="AB164" s="63"/>
      <c r="AC164" s="63"/>
      <c r="AD164" s="63"/>
      <c r="AE164" s="63"/>
      <c r="AF164" s="63"/>
      <c r="AG164" s="63"/>
      <c r="AH164" s="63"/>
      <c r="AI164" s="63"/>
      <c r="AJ164" s="64"/>
      <c r="AK164" s="63"/>
      <c r="AL164" s="63"/>
      <c r="AM164" s="63"/>
      <c r="AN164" s="63"/>
      <c r="AO164" s="63"/>
      <c r="AP164" s="63"/>
      <c r="AQ164" s="63"/>
      <c r="AR164" s="63"/>
      <c r="AS164" s="64"/>
      <c r="AT164" s="63"/>
      <c r="AU164" s="63"/>
      <c r="AV164" s="63"/>
      <c r="AW164" s="63"/>
      <c r="AX164" s="63"/>
      <c r="AY164" s="63"/>
      <c r="AZ164" s="63"/>
      <c r="BA164" s="63"/>
      <c r="BB164" s="64"/>
      <c r="BC164" s="63"/>
      <c r="BD164" s="63"/>
      <c r="BE164" s="63"/>
      <c r="BF164" s="63"/>
      <c r="BG164" s="63"/>
      <c r="BH164" s="63"/>
      <c r="BI164" s="63"/>
      <c r="BJ164" s="63"/>
      <c r="BK164" s="64"/>
      <c r="BL164" s="63"/>
      <c r="BM164" s="63"/>
      <c r="BN164" s="63"/>
      <c r="BO164" s="63"/>
      <c r="BP164" s="63"/>
      <c r="BQ164" s="63"/>
      <c r="BR164" s="63"/>
      <c r="BS164" s="63"/>
      <c r="BT164" s="64"/>
      <c r="BU164" s="63"/>
      <c r="BV164" s="63"/>
      <c r="BW164" s="63"/>
      <c r="BX164" s="63"/>
      <c r="BY164" s="63"/>
      <c r="BZ164" s="63"/>
      <c r="CA164" s="63"/>
      <c r="CB164" s="63"/>
      <c r="CC164" s="64"/>
      <c r="CD164" s="63"/>
      <c r="CE164" s="63"/>
      <c r="CF164" s="63"/>
      <c r="CG164" s="63"/>
      <c r="CH164" s="63"/>
      <c r="CI164" s="63"/>
      <c r="CJ164" s="63"/>
      <c r="CK164" s="63"/>
      <c r="CL164" s="64"/>
      <c r="CM164" s="63"/>
      <c r="CN164" s="63"/>
      <c r="CO164" s="63"/>
      <c r="CP164" s="63"/>
      <c r="CQ164" s="63"/>
      <c r="CR164" s="63"/>
      <c r="CS164" s="63"/>
      <c r="CT164" s="63"/>
      <c r="CU164" s="64"/>
      <c r="CV164" s="63"/>
      <c r="CW164" s="63"/>
      <c r="CX164" s="63"/>
      <c r="CY164" s="63"/>
      <c r="CZ164" s="63"/>
      <c r="DA164" s="63"/>
      <c r="DB164" s="63"/>
      <c r="DC164" s="63"/>
      <c r="DD164" s="64"/>
    </row>
    <row r="165" spans="1:108" ht="33" customHeight="1" x14ac:dyDescent="0.3">
      <c r="A165" s="63"/>
      <c r="B165" s="63"/>
      <c r="C165" s="63"/>
      <c r="D165" s="63"/>
      <c r="E165" s="63"/>
      <c r="F165" s="63"/>
      <c r="G165" s="63"/>
      <c r="H165" s="63"/>
      <c r="I165" s="64"/>
      <c r="J165" s="63"/>
      <c r="K165" s="63"/>
      <c r="L165" s="63"/>
      <c r="M165" s="63"/>
      <c r="N165" s="63"/>
      <c r="O165" s="63"/>
      <c r="P165" s="63"/>
      <c r="Q165" s="63"/>
      <c r="R165" s="64"/>
      <c r="S165" s="63"/>
      <c r="T165" s="63"/>
      <c r="U165" s="63"/>
      <c r="V165" s="63"/>
      <c r="W165" s="63"/>
      <c r="X165" s="63"/>
      <c r="Y165" s="63"/>
      <c r="Z165" s="63"/>
      <c r="AA165" s="64"/>
      <c r="AB165" s="63"/>
      <c r="AC165" s="63"/>
      <c r="AD165" s="63"/>
      <c r="AE165" s="63"/>
      <c r="AF165" s="63"/>
      <c r="AG165" s="63"/>
      <c r="AH165" s="63"/>
      <c r="AI165" s="63"/>
      <c r="AJ165" s="64"/>
      <c r="AK165" s="63"/>
      <c r="AL165" s="63"/>
      <c r="AM165" s="63"/>
      <c r="AN165" s="63"/>
      <c r="AO165" s="63"/>
      <c r="AP165" s="63"/>
      <c r="AQ165" s="63"/>
      <c r="AR165" s="63"/>
      <c r="AS165" s="64"/>
      <c r="AT165" s="63"/>
      <c r="AU165" s="63"/>
      <c r="AV165" s="63"/>
      <c r="AW165" s="63"/>
      <c r="AX165" s="63"/>
      <c r="AY165" s="63"/>
      <c r="AZ165" s="63"/>
      <c r="BA165" s="63"/>
      <c r="BB165" s="64"/>
      <c r="BC165" s="63"/>
      <c r="BD165" s="63"/>
      <c r="BE165" s="63"/>
      <c r="BF165" s="63"/>
      <c r="BG165" s="63"/>
      <c r="BH165" s="63"/>
      <c r="BI165" s="63"/>
      <c r="BJ165" s="63"/>
      <c r="BK165" s="64"/>
      <c r="BL165" s="63"/>
      <c r="BM165" s="63"/>
      <c r="BN165" s="63"/>
      <c r="BO165" s="63"/>
      <c r="BP165" s="63"/>
      <c r="BQ165" s="63"/>
      <c r="BR165" s="63"/>
      <c r="BS165" s="63"/>
      <c r="BT165" s="64"/>
      <c r="BU165" s="63"/>
      <c r="BV165" s="63"/>
      <c r="BW165" s="63"/>
      <c r="BX165" s="63"/>
      <c r="BY165" s="63"/>
      <c r="BZ165" s="63"/>
      <c r="CA165" s="63"/>
      <c r="CB165" s="63"/>
      <c r="CC165" s="64"/>
      <c r="CD165" s="63"/>
      <c r="CE165" s="63"/>
      <c r="CF165" s="63"/>
      <c r="CG165" s="63"/>
      <c r="CH165" s="63"/>
      <c r="CI165" s="63"/>
      <c r="CJ165" s="63"/>
      <c r="CK165" s="63"/>
      <c r="CL165" s="64"/>
      <c r="CM165" s="63"/>
      <c r="CN165" s="63"/>
      <c r="CO165" s="63"/>
      <c r="CP165" s="63"/>
      <c r="CQ165" s="63"/>
      <c r="CR165" s="63"/>
      <c r="CS165" s="63"/>
      <c r="CT165" s="63"/>
      <c r="CU165" s="64"/>
      <c r="CV165" s="63"/>
      <c r="CW165" s="63"/>
      <c r="CX165" s="63"/>
      <c r="CY165" s="63"/>
      <c r="CZ165" s="63"/>
      <c r="DA165" s="63"/>
      <c r="DB165" s="63"/>
      <c r="DC165" s="63"/>
      <c r="DD165" s="64"/>
    </row>
    <row r="166" spans="1:108" ht="33" customHeight="1" x14ac:dyDescent="0.3">
      <c r="A166" s="63"/>
      <c r="B166" s="63"/>
      <c r="C166" s="63"/>
      <c r="D166" s="63"/>
      <c r="E166" s="63"/>
      <c r="F166" s="63"/>
      <c r="G166" s="63"/>
      <c r="H166" s="63"/>
      <c r="I166" s="64"/>
      <c r="J166" s="63"/>
      <c r="K166" s="63"/>
      <c r="L166" s="63"/>
      <c r="M166" s="63"/>
      <c r="N166" s="63"/>
      <c r="O166" s="63"/>
      <c r="P166" s="63"/>
      <c r="Q166" s="63"/>
      <c r="R166" s="64"/>
      <c r="S166" s="63"/>
      <c r="T166" s="63"/>
      <c r="U166" s="63"/>
      <c r="V166" s="63"/>
      <c r="W166" s="63"/>
      <c r="X166" s="63"/>
      <c r="Y166" s="63"/>
      <c r="Z166" s="63"/>
      <c r="AA166" s="64"/>
      <c r="AB166" s="63"/>
      <c r="AC166" s="63"/>
      <c r="AD166" s="63"/>
      <c r="AE166" s="63"/>
      <c r="AF166" s="63"/>
      <c r="AG166" s="63"/>
      <c r="AH166" s="63"/>
      <c r="AI166" s="63"/>
      <c r="AJ166" s="64"/>
      <c r="AK166" s="63"/>
      <c r="AL166" s="63"/>
      <c r="AM166" s="63"/>
      <c r="AN166" s="63"/>
      <c r="AO166" s="63"/>
      <c r="AP166" s="63"/>
      <c r="AQ166" s="63"/>
      <c r="AR166" s="63"/>
      <c r="AS166" s="64"/>
      <c r="AT166" s="63"/>
      <c r="AU166" s="63"/>
      <c r="AV166" s="63"/>
      <c r="AW166" s="63"/>
      <c r="AX166" s="63"/>
      <c r="AY166" s="63"/>
      <c r="AZ166" s="63"/>
      <c r="BA166" s="63"/>
      <c r="BB166" s="64"/>
      <c r="BC166" s="63"/>
      <c r="BD166" s="63"/>
      <c r="BE166" s="63"/>
      <c r="BF166" s="63"/>
      <c r="BG166" s="63"/>
      <c r="BH166" s="63"/>
      <c r="BI166" s="63"/>
      <c r="BJ166" s="63"/>
      <c r="BK166" s="64"/>
      <c r="BL166" s="63"/>
      <c r="BM166" s="63"/>
      <c r="BN166" s="63"/>
      <c r="BO166" s="63"/>
      <c r="BP166" s="63"/>
      <c r="BQ166" s="63"/>
      <c r="BR166" s="63"/>
      <c r="BS166" s="63"/>
      <c r="BT166" s="64"/>
      <c r="BU166" s="63"/>
      <c r="BV166" s="63"/>
      <c r="BW166" s="63"/>
      <c r="BX166" s="63"/>
      <c r="BY166" s="63"/>
      <c r="BZ166" s="63"/>
      <c r="CA166" s="63"/>
      <c r="CB166" s="63"/>
      <c r="CC166" s="64"/>
      <c r="CD166" s="63"/>
      <c r="CE166" s="63"/>
      <c r="CF166" s="63"/>
      <c r="CG166" s="63"/>
      <c r="CH166" s="63"/>
      <c r="CI166" s="63"/>
      <c r="CJ166" s="63"/>
      <c r="CK166" s="63"/>
      <c r="CL166" s="64"/>
      <c r="CM166" s="63"/>
      <c r="CN166" s="63"/>
      <c r="CO166" s="63"/>
      <c r="CP166" s="63"/>
      <c r="CQ166" s="63"/>
      <c r="CR166" s="63"/>
      <c r="CS166" s="63"/>
      <c r="CT166" s="63"/>
      <c r="CU166" s="64"/>
      <c r="CV166" s="63"/>
      <c r="CW166" s="63"/>
      <c r="CX166" s="63"/>
      <c r="CY166" s="63"/>
      <c r="CZ166" s="63"/>
      <c r="DA166" s="63"/>
      <c r="DB166" s="63"/>
      <c r="DC166" s="63"/>
      <c r="DD166" s="64"/>
    </row>
    <row r="167" spans="1:108" ht="33" customHeight="1" x14ac:dyDescent="0.3">
      <c r="A167" s="63"/>
      <c r="B167" s="63"/>
      <c r="C167" s="63"/>
      <c r="D167" s="63"/>
      <c r="E167" s="63"/>
      <c r="F167" s="63"/>
      <c r="G167" s="63"/>
      <c r="H167" s="63"/>
      <c r="I167" s="64"/>
      <c r="J167" s="63"/>
      <c r="K167" s="63"/>
      <c r="L167" s="63"/>
      <c r="M167" s="63"/>
      <c r="N167" s="63"/>
      <c r="O167" s="63"/>
      <c r="P167" s="63"/>
      <c r="Q167" s="63"/>
      <c r="R167" s="64"/>
      <c r="S167" s="63"/>
      <c r="T167" s="63"/>
      <c r="U167" s="63"/>
      <c r="V167" s="63"/>
      <c r="W167" s="63"/>
      <c r="X167" s="63"/>
      <c r="Y167" s="63"/>
      <c r="Z167" s="63"/>
      <c r="AA167" s="64"/>
      <c r="AB167" s="63"/>
      <c r="AC167" s="63"/>
      <c r="AD167" s="63"/>
      <c r="AE167" s="63"/>
      <c r="AF167" s="63"/>
      <c r="AG167" s="63"/>
      <c r="AH167" s="63"/>
      <c r="AI167" s="63"/>
      <c r="AJ167" s="64"/>
      <c r="AK167" s="63"/>
      <c r="AL167" s="63"/>
      <c r="AM167" s="63"/>
      <c r="AN167" s="63"/>
      <c r="AO167" s="63"/>
      <c r="AP167" s="63"/>
      <c r="AQ167" s="63"/>
      <c r="AR167" s="63"/>
      <c r="AS167" s="64"/>
      <c r="AT167" s="63"/>
      <c r="AU167" s="63"/>
      <c r="AV167" s="63"/>
      <c r="AW167" s="63"/>
      <c r="AX167" s="63"/>
      <c r="AY167" s="63"/>
      <c r="AZ167" s="63"/>
      <c r="BA167" s="63"/>
      <c r="BB167" s="64"/>
      <c r="BC167" s="63"/>
      <c r="BD167" s="63"/>
      <c r="BE167" s="63"/>
      <c r="BF167" s="63"/>
      <c r="BG167" s="63"/>
      <c r="BH167" s="63"/>
      <c r="BI167" s="63"/>
      <c r="BJ167" s="63"/>
      <c r="BK167" s="64"/>
      <c r="BL167" s="63"/>
      <c r="BM167" s="63"/>
      <c r="BN167" s="63"/>
      <c r="BO167" s="63"/>
      <c r="BP167" s="63"/>
      <c r="BQ167" s="63"/>
      <c r="BR167" s="63"/>
      <c r="BS167" s="63"/>
      <c r="BT167" s="64"/>
      <c r="BU167" s="63"/>
      <c r="BV167" s="63"/>
      <c r="BW167" s="63"/>
      <c r="BX167" s="63"/>
      <c r="BY167" s="63"/>
      <c r="BZ167" s="63"/>
      <c r="CA167" s="63"/>
      <c r="CB167" s="63"/>
      <c r="CC167" s="64"/>
      <c r="CD167" s="63"/>
      <c r="CE167" s="63"/>
      <c r="CF167" s="63"/>
      <c r="CG167" s="63"/>
      <c r="CH167" s="63"/>
      <c r="CI167" s="63"/>
      <c r="CJ167" s="63"/>
      <c r="CK167" s="63"/>
      <c r="CL167" s="64"/>
      <c r="CM167" s="63"/>
      <c r="CN167" s="63"/>
      <c r="CO167" s="63"/>
      <c r="CP167" s="63"/>
      <c r="CQ167" s="63"/>
      <c r="CR167" s="63"/>
      <c r="CS167" s="63"/>
      <c r="CT167" s="63"/>
      <c r="CU167" s="64"/>
      <c r="CV167" s="63"/>
      <c r="CW167" s="63"/>
      <c r="CX167" s="63"/>
      <c r="CY167" s="63"/>
      <c r="CZ167" s="63"/>
      <c r="DA167" s="63"/>
      <c r="DB167" s="63"/>
      <c r="DC167" s="63"/>
      <c r="DD167" s="64"/>
    </row>
    <row r="168" spans="1:108" ht="33" customHeight="1" x14ac:dyDescent="0.3">
      <c r="A168" s="63"/>
      <c r="B168" s="63"/>
      <c r="C168" s="63"/>
      <c r="D168" s="63"/>
      <c r="E168" s="63"/>
      <c r="F168" s="63"/>
      <c r="G168" s="63"/>
      <c r="H168" s="63"/>
      <c r="I168" s="64"/>
      <c r="J168" s="63"/>
      <c r="K168" s="63"/>
      <c r="L168" s="63"/>
      <c r="M168" s="63"/>
      <c r="N168" s="63"/>
      <c r="O168" s="63"/>
      <c r="P168" s="63"/>
      <c r="Q168" s="63"/>
      <c r="R168" s="64"/>
      <c r="S168" s="63"/>
      <c r="T168" s="63"/>
      <c r="U168" s="63"/>
      <c r="V168" s="63"/>
      <c r="W168" s="63"/>
      <c r="X168" s="63"/>
      <c r="Y168" s="63"/>
      <c r="Z168" s="63"/>
      <c r="AA168" s="64"/>
      <c r="AB168" s="63"/>
      <c r="AC168" s="63"/>
      <c r="AD168" s="63"/>
      <c r="AE168" s="63"/>
      <c r="AF168" s="63"/>
      <c r="AG168" s="63"/>
      <c r="AH168" s="63"/>
      <c r="AI168" s="63"/>
      <c r="AJ168" s="64"/>
      <c r="AK168" s="63"/>
      <c r="AL168" s="63"/>
      <c r="AM168" s="63"/>
      <c r="AN168" s="63"/>
      <c r="AO168" s="63"/>
      <c r="AP168" s="63"/>
      <c r="AQ168" s="63"/>
      <c r="AR168" s="63"/>
      <c r="AS168" s="64"/>
      <c r="AT168" s="63"/>
      <c r="AU168" s="63"/>
      <c r="AV168" s="63"/>
      <c r="AW168" s="63"/>
      <c r="AX168" s="63"/>
      <c r="AY168" s="63"/>
      <c r="AZ168" s="63"/>
      <c r="BA168" s="63"/>
      <c r="BB168" s="64"/>
      <c r="BC168" s="63"/>
      <c r="BD168" s="63"/>
      <c r="BE168" s="63"/>
      <c r="BF168" s="63"/>
      <c r="BG168" s="63"/>
      <c r="BH168" s="63"/>
      <c r="BI168" s="63"/>
      <c r="BJ168" s="63"/>
      <c r="BK168" s="64"/>
      <c r="BL168" s="63"/>
      <c r="BM168" s="63"/>
      <c r="BN168" s="63"/>
      <c r="BO168" s="63"/>
      <c r="BP168" s="63"/>
      <c r="BQ168" s="63"/>
      <c r="BR168" s="63"/>
      <c r="BS168" s="63"/>
      <c r="BT168" s="64"/>
      <c r="BU168" s="63"/>
      <c r="BV168" s="63"/>
      <c r="BW168" s="63"/>
      <c r="BX168" s="63"/>
      <c r="BY168" s="63"/>
      <c r="BZ168" s="63"/>
      <c r="CA168" s="63"/>
      <c r="CB168" s="63"/>
      <c r="CC168" s="64"/>
      <c r="CD168" s="63"/>
      <c r="CE168" s="63"/>
      <c r="CF168" s="63"/>
      <c r="CG168" s="63"/>
      <c r="CH168" s="63"/>
      <c r="CI168" s="63"/>
      <c r="CJ168" s="63"/>
      <c r="CK168" s="63"/>
      <c r="CL168" s="64"/>
      <c r="CM168" s="63"/>
      <c r="CN168" s="63"/>
      <c r="CO168" s="63"/>
      <c r="CP168" s="63"/>
      <c r="CQ168" s="63"/>
      <c r="CR168" s="63"/>
      <c r="CS168" s="63"/>
      <c r="CT168" s="63"/>
      <c r="CU168" s="64"/>
      <c r="CV168" s="63"/>
      <c r="CW168" s="63"/>
      <c r="CX168" s="63"/>
      <c r="CY168" s="63"/>
      <c r="CZ168" s="63"/>
      <c r="DA168" s="63"/>
      <c r="DB168" s="63"/>
      <c r="DC168" s="63"/>
      <c r="DD168" s="64"/>
    </row>
    <row r="169" spans="1:108" ht="33" customHeight="1" x14ac:dyDescent="0.3">
      <c r="A169" s="63"/>
      <c r="B169" s="63"/>
      <c r="C169" s="63"/>
      <c r="D169" s="63"/>
      <c r="E169" s="63"/>
      <c r="F169" s="63"/>
      <c r="G169" s="63"/>
      <c r="H169" s="63"/>
      <c r="I169" s="64"/>
      <c r="J169" s="63"/>
      <c r="K169" s="63"/>
      <c r="L169" s="63"/>
      <c r="M169" s="63"/>
      <c r="N169" s="63"/>
      <c r="O169" s="63"/>
      <c r="P169" s="63"/>
      <c r="Q169" s="63"/>
      <c r="R169" s="64"/>
      <c r="S169" s="63"/>
      <c r="T169" s="63"/>
      <c r="U169" s="63"/>
      <c r="V169" s="63"/>
      <c r="W169" s="63"/>
      <c r="X169" s="63"/>
      <c r="Y169" s="63"/>
      <c r="Z169" s="63"/>
      <c r="AA169" s="64"/>
      <c r="AB169" s="63"/>
      <c r="AC169" s="63"/>
      <c r="AD169" s="63"/>
      <c r="AE169" s="63"/>
      <c r="AF169" s="63"/>
      <c r="AG169" s="63"/>
      <c r="AH169" s="63"/>
      <c r="AI169" s="63"/>
      <c r="AJ169" s="64"/>
      <c r="AK169" s="63"/>
      <c r="AL169" s="63"/>
      <c r="AM169" s="63"/>
      <c r="AN169" s="63"/>
      <c r="AO169" s="63"/>
      <c r="AP169" s="63"/>
      <c r="AQ169" s="63"/>
      <c r="AR169" s="63"/>
      <c r="AS169" s="64"/>
      <c r="AT169" s="63"/>
      <c r="AU169" s="63"/>
      <c r="AV169" s="63"/>
      <c r="AW169" s="63"/>
      <c r="AX169" s="63"/>
      <c r="AY169" s="63"/>
      <c r="AZ169" s="63"/>
      <c r="BA169" s="63"/>
      <c r="BB169" s="64"/>
      <c r="BC169" s="63"/>
      <c r="BD169" s="63"/>
      <c r="BE169" s="63"/>
      <c r="BF169" s="63"/>
      <c r="BG169" s="63"/>
      <c r="BH169" s="63"/>
      <c r="BI169" s="63"/>
      <c r="BJ169" s="63"/>
      <c r="BK169" s="64"/>
      <c r="BL169" s="63"/>
      <c r="BM169" s="63"/>
      <c r="BN169" s="63"/>
      <c r="BO169" s="63"/>
      <c r="BP169" s="63"/>
      <c r="BQ169" s="63"/>
      <c r="BR169" s="63"/>
      <c r="BS169" s="63"/>
      <c r="BT169" s="64"/>
      <c r="BU169" s="63"/>
      <c r="BV169" s="63"/>
      <c r="BW169" s="63"/>
      <c r="BX169" s="63"/>
      <c r="BY169" s="63"/>
      <c r="BZ169" s="63"/>
      <c r="CA169" s="63"/>
      <c r="CB169" s="63"/>
      <c r="CC169" s="64"/>
      <c r="CD169" s="63"/>
      <c r="CE169" s="63"/>
      <c r="CF169" s="63"/>
      <c r="CG169" s="63"/>
      <c r="CH169" s="63"/>
      <c r="CI169" s="63"/>
      <c r="CJ169" s="63"/>
      <c r="CK169" s="63"/>
      <c r="CL169" s="64"/>
      <c r="CM169" s="63"/>
      <c r="CN169" s="63"/>
      <c r="CO169" s="63"/>
      <c r="CP169" s="63"/>
      <c r="CQ169" s="63"/>
      <c r="CR169" s="63"/>
      <c r="CS169" s="63"/>
      <c r="CT169" s="63"/>
      <c r="CU169" s="64"/>
      <c r="CV169" s="63"/>
      <c r="CW169" s="63"/>
      <c r="CX169" s="63"/>
      <c r="CY169" s="63"/>
      <c r="CZ169" s="63"/>
      <c r="DA169" s="63"/>
      <c r="DB169" s="63"/>
      <c r="DC169" s="63"/>
      <c r="DD169" s="64"/>
    </row>
    <row r="170" spans="1:108" ht="33" customHeight="1" x14ac:dyDescent="0.3">
      <c r="A170" s="63"/>
      <c r="B170" s="63"/>
      <c r="C170" s="63"/>
      <c r="D170" s="63"/>
      <c r="E170" s="63"/>
      <c r="F170" s="63"/>
      <c r="G170" s="63"/>
      <c r="H170" s="63"/>
      <c r="I170" s="64"/>
      <c r="J170" s="63"/>
      <c r="K170" s="63"/>
      <c r="L170" s="63"/>
      <c r="M170" s="63"/>
      <c r="N170" s="63"/>
      <c r="O170" s="63"/>
      <c r="P170" s="63"/>
      <c r="Q170" s="63"/>
      <c r="R170" s="64"/>
      <c r="S170" s="63"/>
      <c r="T170" s="63"/>
      <c r="U170" s="63"/>
      <c r="V170" s="63"/>
      <c r="W170" s="63"/>
      <c r="X170" s="63"/>
      <c r="Y170" s="63"/>
      <c r="Z170" s="63"/>
      <c r="AA170" s="64"/>
      <c r="AB170" s="63"/>
      <c r="AC170" s="63"/>
      <c r="AD170" s="63"/>
      <c r="AE170" s="63"/>
      <c r="AF170" s="63"/>
      <c r="AG170" s="63"/>
      <c r="AH170" s="63"/>
      <c r="AI170" s="63"/>
      <c r="AJ170" s="64"/>
      <c r="AK170" s="63"/>
      <c r="AL170" s="63"/>
      <c r="AM170" s="63"/>
      <c r="AN170" s="63"/>
      <c r="AO170" s="63"/>
      <c r="AP170" s="63"/>
      <c r="AQ170" s="63"/>
      <c r="AR170" s="63"/>
      <c r="AS170" s="64"/>
      <c r="AT170" s="63"/>
      <c r="AU170" s="63"/>
      <c r="AV170" s="63"/>
      <c r="AW170" s="63"/>
      <c r="AX170" s="63"/>
      <c r="AY170" s="63"/>
      <c r="AZ170" s="63"/>
      <c r="BA170" s="63"/>
      <c r="BB170" s="64"/>
      <c r="BC170" s="63"/>
      <c r="BD170" s="63"/>
      <c r="BE170" s="63"/>
      <c r="BF170" s="63"/>
      <c r="BG170" s="63"/>
      <c r="BH170" s="63"/>
      <c r="BI170" s="63"/>
      <c r="BJ170" s="63"/>
      <c r="BK170" s="64"/>
      <c r="BL170" s="63"/>
      <c r="BM170" s="63"/>
      <c r="BN170" s="63"/>
      <c r="BO170" s="63"/>
      <c r="BP170" s="63"/>
      <c r="BQ170" s="63"/>
      <c r="BR170" s="63"/>
      <c r="BS170" s="63"/>
      <c r="BT170" s="64"/>
      <c r="BU170" s="63"/>
      <c r="BV170" s="63"/>
      <c r="BW170" s="63"/>
      <c r="BX170" s="63"/>
      <c r="BY170" s="63"/>
      <c r="BZ170" s="63"/>
      <c r="CA170" s="63"/>
      <c r="CB170" s="63"/>
      <c r="CC170" s="64"/>
      <c r="CD170" s="63"/>
      <c r="CE170" s="63"/>
      <c r="CF170" s="63"/>
      <c r="CG170" s="63"/>
      <c r="CH170" s="63"/>
      <c r="CI170" s="63"/>
      <c r="CJ170" s="63"/>
      <c r="CK170" s="63"/>
      <c r="CL170" s="64"/>
      <c r="CM170" s="63"/>
      <c r="CN170" s="63"/>
      <c r="CO170" s="63"/>
      <c r="CP170" s="63"/>
      <c r="CQ170" s="63"/>
      <c r="CR170" s="63"/>
      <c r="CS170" s="63"/>
      <c r="CT170" s="63"/>
      <c r="CU170" s="64"/>
      <c r="CV170" s="63"/>
      <c r="CW170" s="63"/>
      <c r="CX170" s="63"/>
      <c r="CY170" s="63"/>
      <c r="CZ170" s="63"/>
      <c r="DA170" s="63"/>
      <c r="DB170" s="63"/>
      <c r="DC170" s="63"/>
      <c r="DD170" s="64"/>
    </row>
    <row r="171" spans="1:108" ht="33" customHeight="1" x14ac:dyDescent="0.3">
      <c r="A171" s="63"/>
      <c r="B171" s="63"/>
      <c r="C171" s="63"/>
      <c r="D171" s="63"/>
      <c r="E171" s="63"/>
      <c r="F171" s="63"/>
      <c r="G171" s="63"/>
      <c r="H171" s="63"/>
      <c r="I171" s="64"/>
      <c r="J171" s="63"/>
      <c r="K171" s="63"/>
      <c r="L171" s="63"/>
      <c r="M171" s="63"/>
      <c r="N171" s="63"/>
      <c r="O171" s="63"/>
      <c r="P171" s="63"/>
      <c r="Q171" s="63"/>
      <c r="R171" s="64"/>
      <c r="S171" s="63"/>
      <c r="T171" s="63"/>
      <c r="U171" s="63"/>
      <c r="V171" s="63"/>
      <c r="W171" s="63"/>
      <c r="X171" s="63"/>
      <c r="Y171" s="63"/>
      <c r="Z171" s="63"/>
      <c r="AA171" s="64"/>
      <c r="AB171" s="63"/>
      <c r="AC171" s="63"/>
      <c r="AD171" s="63"/>
      <c r="AE171" s="63"/>
      <c r="AF171" s="63"/>
      <c r="AG171" s="63"/>
      <c r="AH171" s="63"/>
      <c r="AI171" s="63"/>
      <c r="AJ171" s="64"/>
      <c r="AK171" s="63"/>
      <c r="AL171" s="63"/>
      <c r="AM171" s="63"/>
      <c r="AN171" s="63"/>
      <c r="AO171" s="63"/>
      <c r="AP171" s="63"/>
      <c r="AQ171" s="63"/>
      <c r="AR171" s="63"/>
      <c r="AS171" s="64"/>
      <c r="AT171" s="63"/>
      <c r="AU171" s="63"/>
      <c r="AV171" s="63"/>
      <c r="AW171" s="63"/>
      <c r="AX171" s="63"/>
      <c r="AY171" s="63"/>
      <c r="AZ171" s="63"/>
      <c r="BA171" s="63"/>
      <c r="BB171" s="64"/>
      <c r="BC171" s="63"/>
      <c r="BD171" s="63"/>
      <c r="BE171" s="63"/>
      <c r="BF171" s="63"/>
      <c r="BG171" s="63"/>
      <c r="BH171" s="63"/>
      <c r="BI171" s="63"/>
      <c r="BJ171" s="63"/>
      <c r="BK171" s="64"/>
      <c r="BL171" s="63"/>
      <c r="BM171" s="63"/>
      <c r="BN171" s="63"/>
      <c r="BO171" s="63"/>
      <c r="BP171" s="63"/>
      <c r="BQ171" s="63"/>
      <c r="BR171" s="63"/>
      <c r="BS171" s="63"/>
      <c r="BT171" s="64"/>
      <c r="BU171" s="63"/>
      <c r="BV171" s="63"/>
      <c r="BW171" s="63"/>
      <c r="BX171" s="63"/>
      <c r="BY171" s="63"/>
      <c r="BZ171" s="63"/>
      <c r="CA171" s="63"/>
      <c r="CB171" s="63"/>
      <c r="CC171" s="64"/>
      <c r="CD171" s="63"/>
      <c r="CE171" s="63"/>
      <c r="CF171" s="63"/>
      <c r="CG171" s="63"/>
      <c r="CH171" s="63"/>
      <c r="CI171" s="63"/>
      <c r="CJ171" s="63"/>
      <c r="CK171" s="63"/>
      <c r="CL171" s="64"/>
      <c r="CM171" s="63"/>
      <c r="CN171" s="63"/>
      <c r="CO171" s="63"/>
      <c r="CP171" s="63"/>
      <c r="CQ171" s="63"/>
      <c r="CR171" s="63"/>
      <c r="CS171" s="63"/>
      <c r="CT171" s="63"/>
      <c r="CU171" s="64"/>
      <c r="CV171" s="63"/>
      <c r="CW171" s="63"/>
      <c r="CX171" s="63"/>
      <c r="CY171" s="63"/>
      <c r="CZ171" s="63"/>
      <c r="DA171" s="63"/>
      <c r="DB171" s="63"/>
      <c r="DC171" s="63"/>
      <c r="DD171" s="64"/>
    </row>
    <row r="172" spans="1:108" ht="33" customHeight="1" x14ac:dyDescent="0.3">
      <c r="A172" s="63"/>
      <c r="B172" s="63"/>
      <c r="C172" s="63"/>
      <c r="D172" s="63"/>
      <c r="E172" s="63"/>
      <c r="F172" s="63"/>
      <c r="G172" s="63"/>
      <c r="H172" s="63"/>
      <c r="I172" s="64"/>
      <c r="J172" s="63"/>
      <c r="K172" s="63"/>
      <c r="L172" s="63"/>
      <c r="M172" s="63"/>
      <c r="N172" s="63"/>
      <c r="O172" s="63"/>
      <c r="P172" s="63"/>
      <c r="Q172" s="63"/>
      <c r="R172" s="64"/>
      <c r="S172" s="63"/>
      <c r="T172" s="63"/>
      <c r="U172" s="63"/>
      <c r="V172" s="63"/>
      <c r="W172" s="63"/>
      <c r="X172" s="63"/>
      <c r="Y172" s="63"/>
      <c r="Z172" s="63"/>
      <c r="AA172" s="64"/>
      <c r="AB172" s="63"/>
      <c r="AC172" s="63"/>
      <c r="AD172" s="63"/>
      <c r="AE172" s="63"/>
      <c r="AF172" s="63"/>
      <c r="AG172" s="63"/>
      <c r="AH172" s="63"/>
      <c r="AI172" s="63"/>
      <c r="AJ172" s="64"/>
      <c r="AK172" s="63"/>
      <c r="AL172" s="63"/>
      <c r="AM172" s="63"/>
      <c r="AN172" s="63"/>
      <c r="AO172" s="63"/>
      <c r="AP172" s="63"/>
      <c r="AQ172" s="63"/>
      <c r="AR172" s="63"/>
      <c r="AS172" s="64"/>
      <c r="AT172" s="63"/>
      <c r="AU172" s="63"/>
      <c r="AV172" s="63"/>
      <c r="AW172" s="63"/>
      <c r="AX172" s="63"/>
      <c r="AY172" s="63"/>
      <c r="AZ172" s="63"/>
      <c r="BA172" s="63"/>
      <c r="BB172" s="64"/>
      <c r="BC172" s="63"/>
      <c r="BD172" s="63"/>
      <c r="BE172" s="63"/>
      <c r="BF172" s="63"/>
      <c r="BG172" s="63"/>
      <c r="BH172" s="63"/>
      <c r="BI172" s="63"/>
      <c r="BJ172" s="63"/>
      <c r="BK172" s="64"/>
      <c r="BL172" s="63"/>
      <c r="BM172" s="63"/>
      <c r="BN172" s="63"/>
      <c r="BO172" s="63"/>
      <c r="BP172" s="63"/>
      <c r="BQ172" s="63"/>
      <c r="BR172" s="63"/>
      <c r="BS172" s="63"/>
      <c r="BT172" s="64"/>
      <c r="BU172" s="63"/>
      <c r="BV172" s="63"/>
      <c r="BW172" s="63"/>
      <c r="BX172" s="63"/>
      <c r="BY172" s="63"/>
      <c r="BZ172" s="63"/>
      <c r="CA172" s="63"/>
      <c r="CB172" s="63"/>
      <c r="CC172" s="64"/>
      <c r="CD172" s="63"/>
      <c r="CE172" s="63"/>
      <c r="CF172" s="63"/>
      <c r="CG172" s="63"/>
      <c r="CH172" s="63"/>
      <c r="CI172" s="63"/>
      <c r="CJ172" s="63"/>
      <c r="CK172" s="63"/>
      <c r="CL172" s="64"/>
      <c r="CM172" s="63"/>
      <c r="CN172" s="63"/>
      <c r="CO172" s="63"/>
      <c r="CP172" s="63"/>
      <c r="CQ172" s="63"/>
      <c r="CR172" s="63"/>
      <c r="CS172" s="63"/>
      <c r="CT172" s="63"/>
      <c r="CU172" s="64"/>
      <c r="CV172" s="63"/>
      <c r="CW172" s="63"/>
      <c r="CX172" s="63"/>
      <c r="CY172" s="63"/>
      <c r="CZ172" s="63"/>
      <c r="DA172" s="63"/>
      <c r="DB172" s="63"/>
      <c r="DC172" s="63"/>
      <c r="DD172" s="64"/>
    </row>
    <row r="173" spans="1:108" ht="33" customHeight="1" x14ac:dyDescent="0.3">
      <c r="A173" s="63"/>
      <c r="B173" s="63"/>
      <c r="C173" s="63"/>
      <c r="D173" s="63"/>
      <c r="E173" s="63"/>
      <c r="F173" s="63"/>
      <c r="G173" s="63"/>
      <c r="H173" s="63"/>
      <c r="I173" s="64"/>
      <c r="J173" s="63"/>
      <c r="K173" s="63"/>
      <c r="L173" s="63"/>
      <c r="M173" s="63"/>
      <c r="N173" s="63"/>
      <c r="O173" s="63"/>
      <c r="P173" s="63"/>
      <c r="Q173" s="63"/>
      <c r="R173" s="64"/>
      <c r="S173" s="63"/>
      <c r="T173" s="63"/>
      <c r="U173" s="63"/>
      <c r="V173" s="63"/>
      <c r="W173" s="63"/>
      <c r="X173" s="63"/>
      <c r="Y173" s="63"/>
      <c r="Z173" s="63"/>
      <c r="AA173" s="64"/>
      <c r="AB173" s="63"/>
      <c r="AC173" s="63"/>
      <c r="AD173" s="63"/>
      <c r="AE173" s="63"/>
      <c r="AF173" s="63"/>
      <c r="AG173" s="63"/>
      <c r="AH173" s="63"/>
      <c r="AI173" s="63"/>
      <c r="AJ173" s="64"/>
      <c r="AK173" s="63"/>
      <c r="AL173" s="63"/>
      <c r="AM173" s="63"/>
      <c r="AN173" s="63"/>
      <c r="AO173" s="63"/>
      <c r="AP173" s="63"/>
      <c r="AQ173" s="63"/>
      <c r="AR173" s="63"/>
      <c r="AS173" s="64"/>
      <c r="AT173" s="63"/>
      <c r="AU173" s="63"/>
      <c r="AV173" s="63"/>
      <c r="AW173" s="63"/>
      <c r="AX173" s="63"/>
      <c r="AY173" s="63"/>
      <c r="AZ173" s="63"/>
      <c r="BA173" s="63"/>
      <c r="BB173" s="64"/>
      <c r="BC173" s="63"/>
      <c r="BD173" s="63"/>
      <c r="BE173" s="63"/>
      <c r="BF173" s="63"/>
      <c r="BG173" s="63"/>
      <c r="BH173" s="63"/>
      <c r="BI173" s="63"/>
      <c r="BJ173" s="63"/>
      <c r="BK173" s="64"/>
      <c r="BL173" s="63"/>
      <c r="BM173" s="63"/>
      <c r="BN173" s="63"/>
      <c r="BO173" s="63"/>
      <c r="BP173" s="63"/>
      <c r="BQ173" s="63"/>
      <c r="BR173" s="63"/>
      <c r="BS173" s="63"/>
      <c r="BT173" s="64"/>
      <c r="BU173" s="63"/>
      <c r="BV173" s="63"/>
      <c r="BW173" s="63"/>
      <c r="BX173" s="63"/>
      <c r="BY173" s="63"/>
      <c r="BZ173" s="63"/>
      <c r="CA173" s="63"/>
      <c r="CB173" s="63"/>
      <c r="CC173" s="64"/>
      <c r="CD173" s="63"/>
      <c r="CE173" s="63"/>
      <c r="CF173" s="63"/>
      <c r="CG173" s="63"/>
      <c r="CH173" s="63"/>
      <c r="CI173" s="63"/>
      <c r="CJ173" s="63"/>
      <c r="CK173" s="63"/>
      <c r="CL173" s="64"/>
      <c r="CM173" s="63"/>
      <c r="CN173" s="63"/>
      <c r="CO173" s="63"/>
      <c r="CP173" s="63"/>
      <c r="CQ173" s="63"/>
      <c r="CR173" s="63"/>
      <c r="CS173" s="63"/>
      <c r="CT173" s="63"/>
      <c r="CU173" s="64"/>
      <c r="CV173" s="63"/>
      <c r="CW173" s="63"/>
      <c r="CX173" s="63"/>
      <c r="CY173" s="63"/>
      <c r="CZ173" s="63"/>
      <c r="DA173" s="63"/>
      <c r="DB173" s="63"/>
      <c r="DC173" s="63"/>
      <c r="DD173" s="64"/>
    </row>
    <row r="174" spans="1:108" ht="33" customHeight="1" x14ac:dyDescent="0.3">
      <c r="A174" s="63"/>
      <c r="B174" s="63"/>
      <c r="C174" s="63"/>
      <c r="D174" s="63"/>
      <c r="E174" s="63"/>
      <c r="F174" s="63"/>
      <c r="G174" s="63"/>
      <c r="H174" s="63"/>
      <c r="I174" s="64"/>
      <c r="J174" s="63"/>
      <c r="K174" s="63"/>
      <c r="L174" s="63"/>
      <c r="M174" s="63"/>
      <c r="N174" s="63"/>
      <c r="O174" s="63"/>
      <c r="P174" s="63"/>
      <c r="Q174" s="63"/>
      <c r="R174" s="64"/>
      <c r="S174" s="63"/>
      <c r="T174" s="63"/>
      <c r="U174" s="63"/>
      <c r="V174" s="63"/>
      <c r="W174" s="63"/>
      <c r="X174" s="63"/>
      <c r="Y174" s="63"/>
      <c r="Z174" s="63"/>
      <c r="AA174" s="64"/>
      <c r="AB174" s="63"/>
      <c r="AC174" s="63"/>
      <c r="AD174" s="63"/>
      <c r="AE174" s="63"/>
      <c r="AF174" s="63"/>
      <c r="AG174" s="63"/>
      <c r="AH174" s="63"/>
      <c r="AI174" s="63"/>
      <c r="AJ174" s="64"/>
      <c r="AK174" s="63"/>
      <c r="AL174" s="63"/>
      <c r="AM174" s="63"/>
      <c r="AN174" s="63"/>
      <c r="AO174" s="63"/>
      <c r="AP174" s="63"/>
      <c r="AQ174" s="63"/>
      <c r="AR174" s="63"/>
      <c r="AS174" s="64"/>
      <c r="AT174" s="63"/>
      <c r="AU174" s="63"/>
      <c r="AV174" s="63"/>
      <c r="AW174" s="63"/>
      <c r="AX174" s="63"/>
      <c r="AY174" s="63"/>
      <c r="AZ174" s="63"/>
      <c r="BA174" s="63"/>
      <c r="BB174" s="64"/>
      <c r="BC174" s="63"/>
      <c r="BD174" s="63"/>
      <c r="BE174" s="63"/>
      <c r="BF174" s="63"/>
      <c r="BG174" s="63"/>
      <c r="BH174" s="63"/>
      <c r="BI174" s="63"/>
      <c r="BJ174" s="63"/>
      <c r="BK174" s="64"/>
      <c r="BL174" s="63"/>
      <c r="BM174" s="63"/>
      <c r="BN174" s="63"/>
      <c r="BO174" s="63"/>
      <c r="BP174" s="63"/>
      <c r="BQ174" s="63"/>
      <c r="BR174" s="63"/>
      <c r="BS174" s="63"/>
      <c r="BT174" s="64"/>
      <c r="BU174" s="63"/>
      <c r="BV174" s="63"/>
      <c r="BW174" s="63"/>
      <c r="BX174" s="63"/>
      <c r="BY174" s="63"/>
      <c r="BZ174" s="63"/>
      <c r="CA174" s="63"/>
      <c r="CB174" s="63"/>
      <c r="CC174" s="64"/>
      <c r="CD174" s="63"/>
      <c r="CE174" s="63"/>
      <c r="CF174" s="63"/>
      <c r="CG174" s="63"/>
      <c r="CH174" s="63"/>
      <c r="CI174" s="63"/>
      <c r="CJ174" s="63"/>
      <c r="CK174" s="63"/>
      <c r="CL174" s="64"/>
      <c r="CM174" s="63"/>
      <c r="CN174" s="63"/>
      <c r="CO174" s="63"/>
      <c r="CP174" s="63"/>
      <c r="CQ174" s="63"/>
      <c r="CR174" s="63"/>
      <c r="CS174" s="63"/>
      <c r="CT174" s="63"/>
      <c r="CU174" s="64"/>
      <c r="CV174" s="63"/>
      <c r="CW174" s="63"/>
      <c r="CX174" s="63"/>
      <c r="CY174" s="63"/>
      <c r="CZ174" s="63"/>
      <c r="DA174" s="63"/>
      <c r="DB174" s="63"/>
      <c r="DC174" s="63"/>
      <c r="DD174" s="64"/>
    </row>
    <row r="175" spans="1:108" ht="33" customHeight="1" x14ac:dyDescent="0.3">
      <c r="A175" s="63"/>
      <c r="B175" s="63"/>
      <c r="C175" s="63"/>
      <c r="D175" s="63"/>
      <c r="E175" s="63"/>
      <c r="F175" s="63"/>
      <c r="G175" s="63"/>
      <c r="H175" s="63"/>
      <c r="I175" s="64"/>
      <c r="J175" s="63"/>
      <c r="K175" s="63"/>
      <c r="L175" s="63"/>
      <c r="M175" s="63"/>
      <c r="N175" s="63"/>
      <c r="O175" s="63"/>
      <c r="P175" s="63"/>
      <c r="Q175" s="63"/>
      <c r="R175" s="64"/>
      <c r="S175" s="63"/>
      <c r="T175" s="63"/>
      <c r="U175" s="63"/>
      <c r="V175" s="63"/>
      <c r="W175" s="63"/>
      <c r="X175" s="63"/>
      <c r="Y175" s="63"/>
      <c r="Z175" s="63"/>
      <c r="AA175" s="64"/>
      <c r="AB175" s="63"/>
      <c r="AC175" s="63"/>
      <c r="AD175" s="63"/>
      <c r="AE175" s="63"/>
      <c r="AF175" s="63"/>
      <c r="AG175" s="63"/>
      <c r="AH175" s="63"/>
      <c r="AI175" s="63"/>
      <c r="AJ175" s="64"/>
      <c r="AK175" s="63"/>
      <c r="AL175" s="63"/>
      <c r="AM175" s="63"/>
      <c r="AN175" s="63"/>
      <c r="AO175" s="63"/>
      <c r="AP175" s="63"/>
      <c r="AQ175" s="63"/>
      <c r="AR175" s="63"/>
      <c r="AS175" s="64"/>
      <c r="AT175" s="63"/>
      <c r="AU175" s="63"/>
      <c r="AV175" s="63"/>
      <c r="AW175" s="63"/>
      <c r="AX175" s="63"/>
      <c r="AY175" s="63"/>
      <c r="AZ175" s="63"/>
      <c r="BA175" s="63"/>
      <c r="BB175" s="64"/>
      <c r="BC175" s="63"/>
      <c r="BD175" s="63"/>
      <c r="BE175" s="63"/>
      <c r="BF175" s="63"/>
      <c r="BG175" s="63"/>
      <c r="BH175" s="63"/>
      <c r="BI175" s="63"/>
      <c r="BJ175" s="63"/>
      <c r="BK175" s="64"/>
      <c r="BL175" s="63"/>
      <c r="BM175" s="63"/>
      <c r="BN175" s="63"/>
      <c r="BO175" s="63"/>
      <c r="BP175" s="63"/>
      <c r="BQ175" s="63"/>
      <c r="BR175" s="63"/>
      <c r="BS175" s="63"/>
      <c r="BT175" s="64"/>
      <c r="BU175" s="63"/>
      <c r="BV175" s="63"/>
      <c r="BW175" s="63"/>
      <c r="BX175" s="63"/>
      <c r="BY175" s="63"/>
      <c r="BZ175" s="63"/>
      <c r="CA175" s="63"/>
      <c r="CB175" s="63"/>
      <c r="CC175" s="64"/>
      <c r="CD175" s="63"/>
      <c r="CE175" s="63"/>
      <c r="CF175" s="63"/>
      <c r="CG175" s="63"/>
      <c r="CH175" s="63"/>
      <c r="CI175" s="63"/>
      <c r="CJ175" s="63"/>
      <c r="CK175" s="63"/>
      <c r="CL175" s="64"/>
      <c r="CM175" s="63"/>
      <c r="CN175" s="63"/>
      <c r="CO175" s="63"/>
      <c r="CP175" s="63"/>
      <c r="CQ175" s="63"/>
      <c r="CR175" s="63"/>
      <c r="CS175" s="63"/>
      <c r="CT175" s="63"/>
      <c r="CU175" s="64"/>
      <c r="CV175" s="63"/>
      <c r="CW175" s="63"/>
      <c r="CX175" s="63"/>
      <c r="CY175" s="63"/>
      <c r="CZ175" s="63"/>
      <c r="DA175" s="63"/>
      <c r="DB175" s="63"/>
      <c r="DC175" s="63"/>
      <c r="DD175" s="64"/>
    </row>
    <row r="176" spans="1:108" ht="33" customHeight="1" x14ac:dyDescent="0.3">
      <c r="A176" s="63"/>
      <c r="B176" s="63"/>
      <c r="C176" s="63"/>
      <c r="D176" s="63"/>
      <c r="E176" s="63"/>
      <c r="F176" s="63"/>
      <c r="G176" s="63"/>
      <c r="H176" s="63"/>
      <c r="I176" s="64"/>
      <c r="J176" s="63"/>
      <c r="K176" s="63"/>
      <c r="L176" s="63"/>
      <c r="M176" s="63"/>
      <c r="N176" s="63"/>
      <c r="O176" s="63"/>
      <c r="P176" s="63"/>
      <c r="Q176" s="63"/>
      <c r="R176" s="64"/>
      <c r="S176" s="63"/>
      <c r="T176" s="63"/>
      <c r="U176" s="63"/>
      <c r="V176" s="63"/>
      <c r="W176" s="63"/>
      <c r="X176" s="63"/>
      <c r="Y176" s="63"/>
      <c r="Z176" s="63"/>
      <c r="AA176" s="64"/>
      <c r="AB176" s="63"/>
      <c r="AC176" s="63"/>
      <c r="AD176" s="63"/>
      <c r="AE176" s="63"/>
      <c r="AF176" s="63"/>
      <c r="AG176" s="63"/>
      <c r="AH176" s="63"/>
      <c r="AI176" s="63"/>
      <c r="AJ176" s="64"/>
      <c r="AK176" s="63"/>
      <c r="AL176" s="63"/>
      <c r="AM176" s="63"/>
      <c r="AN176" s="63"/>
      <c r="AO176" s="63"/>
      <c r="AP176" s="63"/>
      <c r="AQ176" s="63"/>
      <c r="AR176" s="63"/>
      <c r="AS176" s="64"/>
      <c r="AT176" s="63"/>
      <c r="AU176" s="63"/>
      <c r="AV176" s="63"/>
      <c r="AW176" s="63"/>
      <c r="AX176" s="63"/>
      <c r="AY176" s="63"/>
      <c r="AZ176" s="63"/>
      <c r="BA176" s="63"/>
      <c r="BB176" s="64"/>
      <c r="BC176" s="63"/>
      <c r="BD176" s="63"/>
      <c r="BE176" s="63"/>
      <c r="BF176" s="63"/>
      <c r="BG176" s="63"/>
      <c r="BH176" s="63"/>
      <c r="BI176" s="63"/>
      <c r="BJ176" s="63"/>
      <c r="BK176" s="64"/>
      <c r="BL176" s="63"/>
      <c r="BM176" s="63"/>
      <c r="BN176" s="63"/>
      <c r="BO176" s="63"/>
      <c r="BP176" s="63"/>
      <c r="BQ176" s="63"/>
      <c r="BR176" s="63"/>
      <c r="BS176" s="63"/>
      <c r="BT176" s="64"/>
      <c r="BU176" s="63"/>
      <c r="BV176" s="63"/>
      <c r="BW176" s="63"/>
      <c r="BX176" s="63"/>
      <c r="BY176" s="63"/>
      <c r="BZ176" s="63"/>
      <c r="CA176" s="63"/>
      <c r="CB176" s="63"/>
      <c r="CC176" s="64"/>
      <c r="CD176" s="63"/>
      <c r="CE176" s="63"/>
      <c r="CF176" s="63"/>
      <c r="CG176" s="63"/>
      <c r="CH176" s="63"/>
      <c r="CI176" s="63"/>
      <c r="CJ176" s="63"/>
      <c r="CK176" s="63"/>
      <c r="CL176" s="64"/>
      <c r="CM176" s="63"/>
      <c r="CN176" s="63"/>
      <c r="CO176" s="63"/>
      <c r="CP176" s="63"/>
      <c r="CQ176" s="63"/>
      <c r="CR176" s="63"/>
      <c r="CS176" s="63"/>
      <c r="CT176" s="63"/>
      <c r="CU176" s="64"/>
      <c r="CV176" s="63"/>
      <c r="CW176" s="63"/>
      <c r="CX176" s="63"/>
      <c r="CY176" s="63"/>
      <c r="CZ176" s="63"/>
      <c r="DA176" s="63"/>
      <c r="DB176" s="63"/>
      <c r="DC176" s="63"/>
      <c r="DD176" s="64"/>
    </row>
    <row r="177" spans="1:108" ht="33" customHeight="1" x14ac:dyDescent="0.3">
      <c r="A177" s="63"/>
      <c r="B177" s="63"/>
      <c r="C177" s="63"/>
      <c r="D177" s="63"/>
      <c r="E177" s="63"/>
      <c r="F177" s="63"/>
      <c r="G177" s="63"/>
      <c r="H177" s="63"/>
      <c r="I177" s="64"/>
      <c r="J177" s="63"/>
      <c r="K177" s="63"/>
      <c r="L177" s="63"/>
      <c r="M177" s="63"/>
      <c r="N177" s="63"/>
      <c r="O177" s="63"/>
      <c r="P177" s="63"/>
      <c r="Q177" s="63"/>
      <c r="R177" s="64"/>
      <c r="S177" s="63"/>
      <c r="T177" s="63"/>
      <c r="U177" s="63"/>
      <c r="V177" s="63"/>
      <c r="W177" s="63"/>
      <c r="X177" s="63"/>
      <c r="Y177" s="63"/>
      <c r="Z177" s="63"/>
      <c r="AA177" s="64"/>
      <c r="AB177" s="63"/>
      <c r="AC177" s="63"/>
      <c r="AD177" s="63"/>
      <c r="AE177" s="63"/>
      <c r="AF177" s="63"/>
      <c r="AG177" s="63"/>
      <c r="AH177" s="63"/>
      <c r="AI177" s="63"/>
      <c r="AJ177" s="64"/>
      <c r="AK177" s="63"/>
      <c r="AL177" s="63"/>
      <c r="AM177" s="63"/>
      <c r="AN177" s="63"/>
      <c r="AO177" s="63"/>
      <c r="AP177" s="63"/>
      <c r="AQ177" s="63"/>
      <c r="AR177" s="63"/>
      <c r="AS177" s="64"/>
      <c r="AT177" s="63"/>
      <c r="AU177" s="63"/>
      <c r="AV177" s="63"/>
      <c r="AW177" s="63"/>
      <c r="AX177" s="63"/>
      <c r="AY177" s="63"/>
      <c r="AZ177" s="63"/>
      <c r="BA177" s="63"/>
      <c r="BB177" s="64"/>
      <c r="BC177" s="63"/>
      <c r="BD177" s="63"/>
      <c r="BE177" s="63"/>
      <c r="BF177" s="63"/>
      <c r="BG177" s="63"/>
      <c r="BH177" s="63"/>
      <c r="BI177" s="63"/>
      <c r="BJ177" s="63"/>
      <c r="BK177" s="64"/>
      <c r="BL177" s="63"/>
      <c r="BM177" s="63"/>
      <c r="BN177" s="63"/>
      <c r="BO177" s="63"/>
      <c r="BP177" s="63"/>
      <c r="BQ177" s="63"/>
      <c r="BR177" s="63"/>
      <c r="BS177" s="63"/>
      <c r="BT177" s="64"/>
      <c r="BU177" s="63"/>
      <c r="BV177" s="63"/>
      <c r="BW177" s="63"/>
      <c r="BX177" s="63"/>
      <c r="BY177" s="63"/>
      <c r="BZ177" s="63"/>
      <c r="CA177" s="63"/>
      <c r="CB177" s="63"/>
      <c r="CC177" s="64"/>
      <c r="CD177" s="63"/>
      <c r="CE177" s="63"/>
      <c r="CF177" s="63"/>
      <c r="CG177" s="63"/>
      <c r="CH177" s="63"/>
      <c r="CI177" s="63"/>
      <c r="CJ177" s="63"/>
      <c r="CK177" s="63"/>
      <c r="CL177" s="64"/>
      <c r="CM177" s="63"/>
      <c r="CN177" s="63"/>
      <c r="CO177" s="63"/>
      <c r="CP177" s="63"/>
      <c r="CQ177" s="63"/>
      <c r="CR177" s="63"/>
      <c r="CS177" s="63"/>
      <c r="CT177" s="63"/>
      <c r="CU177" s="64"/>
      <c r="CV177" s="63"/>
      <c r="CW177" s="63"/>
      <c r="CX177" s="63"/>
      <c r="CY177" s="63"/>
      <c r="CZ177" s="63"/>
      <c r="DA177" s="63"/>
      <c r="DB177" s="63"/>
      <c r="DC177" s="63"/>
      <c r="DD177" s="64"/>
    </row>
    <row r="178" spans="1:108" ht="33" customHeight="1" x14ac:dyDescent="0.3">
      <c r="A178" s="63"/>
      <c r="B178" s="63"/>
      <c r="C178" s="63"/>
      <c r="D178" s="63"/>
      <c r="E178" s="63"/>
      <c r="F178" s="63"/>
      <c r="G178" s="63"/>
      <c r="H178" s="63"/>
      <c r="I178" s="64"/>
      <c r="J178" s="63"/>
      <c r="K178" s="63"/>
      <c r="L178" s="63"/>
      <c r="M178" s="63"/>
      <c r="N178" s="63"/>
      <c r="O178" s="63"/>
      <c r="P178" s="63"/>
      <c r="Q178" s="63"/>
      <c r="R178" s="64"/>
      <c r="S178" s="63"/>
      <c r="T178" s="63"/>
      <c r="U178" s="63"/>
      <c r="V178" s="63"/>
      <c r="W178" s="63"/>
      <c r="X178" s="63"/>
      <c r="Y178" s="63"/>
      <c r="Z178" s="63"/>
      <c r="AA178" s="64"/>
      <c r="AB178" s="63"/>
      <c r="AC178" s="63"/>
      <c r="AD178" s="63"/>
      <c r="AE178" s="63"/>
      <c r="AF178" s="63"/>
      <c r="AG178" s="63"/>
      <c r="AH178" s="63"/>
      <c r="AI178" s="63"/>
      <c r="AJ178" s="64"/>
      <c r="AK178" s="63"/>
      <c r="AL178" s="63"/>
      <c r="AM178" s="63"/>
      <c r="AN178" s="63"/>
      <c r="AO178" s="63"/>
      <c r="AP178" s="63"/>
      <c r="AQ178" s="63"/>
      <c r="AR178" s="63"/>
      <c r="AS178" s="64"/>
      <c r="AT178" s="63"/>
      <c r="AU178" s="63"/>
      <c r="AV178" s="63"/>
      <c r="AW178" s="63"/>
      <c r="AX178" s="63"/>
      <c r="AY178" s="63"/>
      <c r="AZ178" s="63"/>
      <c r="BA178" s="63"/>
      <c r="BB178" s="64"/>
      <c r="BC178" s="63"/>
      <c r="BD178" s="63"/>
      <c r="BE178" s="63"/>
      <c r="BF178" s="63"/>
      <c r="BG178" s="63"/>
      <c r="BH178" s="63"/>
      <c r="BI178" s="63"/>
      <c r="BJ178" s="63"/>
      <c r="BK178" s="64"/>
      <c r="BL178" s="63"/>
      <c r="BM178" s="63"/>
      <c r="BN178" s="63"/>
      <c r="BO178" s="63"/>
      <c r="BP178" s="63"/>
      <c r="BQ178" s="63"/>
      <c r="BR178" s="63"/>
      <c r="BS178" s="63"/>
      <c r="BT178" s="64"/>
      <c r="BU178" s="63"/>
      <c r="BV178" s="63"/>
      <c r="BW178" s="63"/>
      <c r="BX178" s="63"/>
      <c r="BY178" s="63"/>
      <c r="BZ178" s="63"/>
      <c r="CA178" s="63"/>
      <c r="CB178" s="63"/>
      <c r="CC178" s="64"/>
      <c r="CD178" s="63"/>
      <c r="CE178" s="63"/>
      <c r="CF178" s="63"/>
      <c r="CG178" s="63"/>
      <c r="CH178" s="63"/>
      <c r="CI178" s="63"/>
      <c r="CJ178" s="63"/>
      <c r="CK178" s="63"/>
      <c r="CL178" s="64"/>
      <c r="CM178" s="63"/>
      <c r="CN178" s="63"/>
      <c r="CO178" s="63"/>
      <c r="CP178" s="63"/>
      <c r="CQ178" s="63"/>
      <c r="CR178" s="63"/>
      <c r="CS178" s="63"/>
      <c r="CT178" s="63"/>
      <c r="CU178" s="64"/>
      <c r="CV178" s="63"/>
      <c r="CW178" s="63"/>
      <c r="CX178" s="63"/>
      <c r="CY178" s="63"/>
      <c r="CZ178" s="63"/>
      <c r="DA178" s="63"/>
      <c r="DB178" s="63"/>
      <c r="DC178" s="63"/>
      <c r="DD178" s="64"/>
    </row>
    <row r="179" spans="1:108" ht="33" customHeight="1" x14ac:dyDescent="0.3">
      <c r="A179" s="63"/>
      <c r="B179" s="63"/>
      <c r="C179" s="63"/>
      <c r="D179" s="63"/>
      <c r="E179" s="63"/>
      <c r="F179" s="63"/>
      <c r="G179" s="63"/>
      <c r="H179" s="63"/>
      <c r="I179" s="64"/>
      <c r="J179" s="63"/>
      <c r="K179" s="63"/>
      <c r="L179" s="63"/>
      <c r="M179" s="63"/>
      <c r="N179" s="63"/>
      <c r="O179" s="63"/>
      <c r="P179" s="63"/>
      <c r="Q179" s="63"/>
      <c r="R179" s="64"/>
      <c r="S179" s="63"/>
      <c r="T179" s="63"/>
      <c r="U179" s="63"/>
      <c r="V179" s="63"/>
      <c r="W179" s="63"/>
      <c r="X179" s="63"/>
      <c r="Y179" s="63"/>
      <c r="Z179" s="63"/>
      <c r="AA179" s="64"/>
      <c r="AB179" s="63"/>
      <c r="AC179" s="63"/>
      <c r="AD179" s="63"/>
      <c r="AE179" s="63"/>
      <c r="AF179" s="63"/>
      <c r="AG179" s="63"/>
      <c r="AH179" s="63"/>
      <c r="AI179" s="63"/>
      <c r="AJ179" s="64"/>
      <c r="AK179" s="63"/>
      <c r="AL179" s="63"/>
      <c r="AM179" s="63"/>
      <c r="AN179" s="63"/>
      <c r="AO179" s="63"/>
      <c r="AP179" s="63"/>
      <c r="AQ179" s="63"/>
      <c r="AR179" s="63"/>
      <c r="AS179" s="64"/>
      <c r="AT179" s="63"/>
      <c r="AU179" s="63"/>
      <c r="AV179" s="63"/>
      <c r="AW179" s="63"/>
      <c r="AX179" s="63"/>
      <c r="AY179" s="63"/>
      <c r="AZ179" s="63"/>
      <c r="BA179" s="63"/>
      <c r="BB179" s="64"/>
      <c r="BC179" s="63"/>
      <c r="BD179" s="63"/>
      <c r="BE179" s="63"/>
      <c r="BF179" s="63"/>
      <c r="BG179" s="63"/>
      <c r="BH179" s="63"/>
      <c r="BI179" s="63"/>
      <c r="BJ179" s="63"/>
      <c r="BK179" s="64"/>
      <c r="BL179" s="63"/>
      <c r="BM179" s="63"/>
      <c r="BN179" s="63"/>
      <c r="BO179" s="63"/>
      <c r="BP179" s="63"/>
      <c r="BQ179" s="63"/>
      <c r="BR179" s="63"/>
      <c r="BS179" s="63"/>
      <c r="BT179" s="64"/>
      <c r="BU179" s="63"/>
      <c r="BV179" s="63"/>
      <c r="BW179" s="63"/>
      <c r="BX179" s="63"/>
      <c r="BY179" s="63"/>
      <c r="BZ179" s="63"/>
      <c r="CA179" s="63"/>
      <c r="CB179" s="63"/>
      <c r="CC179" s="64"/>
      <c r="CD179" s="63"/>
      <c r="CE179" s="63"/>
      <c r="CF179" s="63"/>
      <c r="CG179" s="63"/>
      <c r="CH179" s="63"/>
      <c r="CI179" s="63"/>
      <c r="CJ179" s="63"/>
      <c r="CK179" s="63"/>
      <c r="CL179" s="64"/>
      <c r="CM179" s="63"/>
      <c r="CN179" s="63"/>
      <c r="CO179" s="63"/>
      <c r="CP179" s="63"/>
      <c r="CQ179" s="63"/>
      <c r="CR179" s="63"/>
      <c r="CS179" s="63"/>
      <c r="CT179" s="63"/>
      <c r="CU179" s="64"/>
      <c r="CV179" s="63"/>
      <c r="CW179" s="63"/>
      <c r="CX179" s="63"/>
      <c r="CY179" s="63"/>
      <c r="CZ179" s="63"/>
      <c r="DA179" s="63"/>
      <c r="DB179" s="63"/>
      <c r="DC179" s="63"/>
      <c r="DD179" s="64"/>
    </row>
    <row r="180" spans="1:108" ht="33" customHeight="1" x14ac:dyDescent="0.3">
      <c r="A180" s="63"/>
      <c r="B180" s="63"/>
      <c r="C180" s="63"/>
      <c r="D180" s="63"/>
      <c r="E180" s="63"/>
      <c r="F180" s="63"/>
      <c r="G180" s="63"/>
      <c r="H180" s="63"/>
      <c r="I180" s="64"/>
      <c r="J180" s="63"/>
      <c r="K180" s="63"/>
      <c r="L180" s="63"/>
      <c r="M180" s="63"/>
      <c r="N180" s="63"/>
      <c r="O180" s="63"/>
      <c r="P180" s="63"/>
      <c r="Q180" s="63"/>
      <c r="R180" s="64"/>
      <c r="S180" s="63"/>
      <c r="T180" s="63"/>
      <c r="U180" s="63"/>
      <c r="V180" s="63"/>
      <c r="W180" s="63"/>
      <c r="X180" s="63"/>
      <c r="Y180" s="63"/>
      <c r="Z180" s="63"/>
      <c r="AA180" s="64"/>
      <c r="AB180" s="63"/>
      <c r="AC180" s="63"/>
      <c r="AD180" s="63"/>
      <c r="AE180" s="63"/>
      <c r="AF180" s="63"/>
      <c r="AG180" s="63"/>
      <c r="AH180" s="63"/>
      <c r="AI180" s="63"/>
      <c r="AJ180" s="64"/>
      <c r="AK180" s="63"/>
      <c r="AL180" s="63"/>
      <c r="AM180" s="63"/>
      <c r="AN180" s="63"/>
      <c r="AO180" s="63"/>
      <c r="AP180" s="63"/>
      <c r="AQ180" s="63"/>
      <c r="AR180" s="63"/>
      <c r="AS180" s="64"/>
      <c r="AT180" s="63"/>
      <c r="AU180" s="63"/>
      <c r="AV180" s="63"/>
      <c r="AW180" s="63"/>
      <c r="AX180" s="63"/>
      <c r="AY180" s="63"/>
      <c r="AZ180" s="63"/>
      <c r="BA180" s="63"/>
      <c r="BB180" s="64"/>
      <c r="BC180" s="63"/>
      <c r="BD180" s="63"/>
      <c r="BE180" s="63"/>
      <c r="BF180" s="63"/>
      <c r="BG180" s="63"/>
      <c r="BH180" s="63"/>
      <c r="BI180" s="63"/>
      <c r="BJ180" s="63"/>
      <c r="BK180" s="64"/>
      <c r="BL180" s="63"/>
      <c r="BM180" s="63"/>
      <c r="BN180" s="63"/>
      <c r="BO180" s="63"/>
      <c r="BP180" s="63"/>
      <c r="BQ180" s="63"/>
      <c r="BR180" s="63"/>
      <c r="BS180" s="63"/>
      <c r="BT180" s="64"/>
      <c r="BU180" s="63"/>
      <c r="BV180" s="63"/>
      <c r="BW180" s="63"/>
      <c r="BX180" s="63"/>
      <c r="BY180" s="63"/>
      <c r="BZ180" s="63"/>
      <c r="CA180" s="63"/>
      <c r="CB180" s="63"/>
      <c r="CC180" s="64"/>
      <c r="CD180" s="63"/>
      <c r="CE180" s="63"/>
      <c r="CF180" s="63"/>
      <c r="CG180" s="63"/>
      <c r="CH180" s="63"/>
      <c r="CI180" s="63"/>
      <c r="CJ180" s="63"/>
      <c r="CK180" s="63"/>
      <c r="CL180" s="64"/>
      <c r="CM180" s="63"/>
      <c r="CN180" s="63"/>
      <c r="CO180" s="63"/>
      <c r="CP180" s="63"/>
      <c r="CQ180" s="63"/>
      <c r="CR180" s="63"/>
      <c r="CS180" s="63"/>
      <c r="CT180" s="63"/>
      <c r="CU180" s="64"/>
      <c r="CV180" s="63"/>
      <c r="CW180" s="63"/>
      <c r="CX180" s="63"/>
      <c r="CY180" s="63"/>
      <c r="CZ180" s="63"/>
      <c r="DA180" s="63"/>
      <c r="DB180" s="63"/>
      <c r="DC180" s="63"/>
      <c r="DD180" s="64"/>
    </row>
    <row r="181" spans="1:108" ht="33" customHeight="1" x14ac:dyDescent="0.3">
      <c r="A181" s="63"/>
      <c r="B181" s="63"/>
      <c r="C181" s="63"/>
      <c r="D181" s="63"/>
      <c r="E181" s="63"/>
      <c r="F181" s="63"/>
      <c r="G181" s="63"/>
      <c r="H181" s="63"/>
      <c r="I181" s="64"/>
      <c r="J181" s="63"/>
      <c r="K181" s="63"/>
      <c r="L181" s="63"/>
      <c r="M181" s="63"/>
      <c r="N181" s="63"/>
      <c r="O181" s="63"/>
      <c r="P181" s="63"/>
      <c r="Q181" s="63"/>
      <c r="R181" s="64"/>
      <c r="S181" s="63"/>
      <c r="T181" s="63"/>
      <c r="U181" s="63"/>
      <c r="V181" s="63"/>
      <c r="W181" s="63"/>
      <c r="X181" s="63"/>
      <c r="Y181" s="63"/>
      <c r="Z181" s="63"/>
      <c r="AA181" s="64"/>
      <c r="AB181" s="63"/>
      <c r="AC181" s="63"/>
      <c r="AD181" s="63"/>
      <c r="AE181" s="63"/>
      <c r="AF181" s="63"/>
      <c r="AG181" s="63"/>
      <c r="AH181" s="63"/>
      <c r="AI181" s="63"/>
      <c r="AJ181" s="64"/>
      <c r="AK181" s="63"/>
      <c r="AL181" s="63"/>
      <c r="AM181" s="63"/>
      <c r="AN181" s="63"/>
      <c r="AO181" s="63"/>
      <c r="AP181" s="63"/>
      <c r="AQ181" s="63"/>
      <c r="AR181" s="63"/>
      <c r="AS181" s="64"/>
      <c r="AT181" s="63"/>
      <c r="AU181" s="63"/>
      <c r="AV181" s="63"/>
      <c r="AW181" s="63"/>
      <c r="AX181" s="63"/>
      <c r="AY181" s="63"/>
      <c r="AZ181" s="63"/>
      <c r="BA181" s="63"/>
      <c r="BB181" s="64"/>
      <c r="BC181" s="63"/>
      <c r="BD181" s="63"/>
      <c r="BE181" s="63"/>
      <c r="BF181" s="63"/>
      <c r="BG181" s="63"/>
      <c r="BH181" s="63"/>
      <c r="BI181" s="63"/>
      <c r="BJ181" s="63"/>
      <c r="BK181" s="64"/>
      <c r="BL181" s="63"/>
      <c r="BM181" s="63"/>
      <c r="BN181" s="63"/>
      <c r="BO181" s="63"/>
      <c r="BP181" s="63"/>
      <c r="BQ181" s="63"/>
      <c r="BR181" s="63"/>
      <c r="BS181" s="63"/>
      <c r="BT181" s="64"/>
      <c r="BU181" s="63"/>
      <c r="BV181" s="63"/>
      <c r="BW181" s="63"/>
      <c r="BX181" s="63"/>
      <c r="BY181" s="63"/>
      <c r="BZ181" s="63"/>
      <c r="CA181" s="63"/>
      <c r="CB181" s="63"/>
      <c r="CC181" s="64"/>
      <c r="CD181" s="63"/>
      <c r="CE181" s="63"/>
      <c r="CF181" s="63"/>
      <c r="CG181" s="63"/>
      <c r="CH181" s="63"/>
      <c r="CI181" s="63"/>
      <c r="CJ181" s="63"/>
      <c r="CK181" s="63"/>
      <c r="CL181" s="64"/>
      <c r="CM181" s="63"/>
      <c r="CN181" s="63"/>
      <c r="CO181" s="63"/>
      <c r="CP181" s="63"/>
      <c r="CQ181" s="63"/>
      <c r="CR181" s="63"/>
      <c r="CS181" s="63"/>
      <c r="CT181" s="63"/>
      <c r="CU181" s="64"/>
      <c r="CV181" s="63"/>
      <c r="CW181" s="63"/>
      <c r="CX181" s="63"/>
      <c r="CY181" s="63"/>
      <c r="CZ181" s="63"/>
      <c r="DA181" s="63"/>
      <c r="DB181" s="63"/>
      <c r="DC181" s="63"/>
      <c r="DD181" s="64"/>
    </row>
    <row r="182" spans="1:108" ht="33" customHeight="1" x14ac:dyDescent="0.3">
      <c r="A182" s="63"/>
      <c r="B182" s="63"/>
      <c r="C182" s="63"/>
      <c r="D182" s="63"/>
      <c r="E182" s="63"/>
      <c r="F182" s="63"/>
      <c r="G182" s="63"/>
      <c r="H182" s="63"/>
      <c r="I182" s="64"/>
      <c r="J182" s="63"/>
      <c r="K182" s="63"/>
      <c r="L182" s="63"/>
      <c r="M182" s="63"/>
      <c r="N182" s="63"/>
      <c r="O182" s="63"/>
      <c r="P182" s="63"/>
      <c r="Q182" s="63"/>
      <c r="R182" s="64"/>
      <c r="S182" s="63"/>
      <c r="T182" s="63"/>
      <c r="U182" s="63"/>
      <c r="V182" s="63"/>
      <c r="W182" s="63"/>
      <c r="X182" s="63"/>
      <c r="Y182" s="63"/>
      <c r="Z182" s="63"/>
      <c r="AA182" s="64"/>
      <c r="AB182" s="63"/>
      <c r="AC182" s="63"/>
      <c r="AD182" s="63"/>
      <c r="AE182" s="63"/>
      <c r="AF182" s="63"/>
      <c r="AG182" s="63"/>
      <c r="AH182" s="63"/>
      <c r="AI182" s="63"/>
      <c r="AJ182" s="64"/>
      <c r="AK182" s="63"/>
      <c r="AL182" s="63"/>
      <c r="AM182" s="63"/>
      <c r="AN182" s="63"/>
      <c r="AO182" s="63"/>
      <c r="AP182" s="63"/>
      <c r="AQ182" s="63"/>
      <c r="AR182" s="63"/>
      <c r="AS182" s="64"/>
      <c r="AT182" s="63"/>
      <c r="AU182" s="63"/>
      <c r="AV182" s="63"/>
      <c r="AW182" s="63"/>
      <c r="AX182" s="63"/>
      <c r="AY182" s="63"/>
      <c r="AZ182" s="63"/>
      <c r="BA182" s="63"/>
      <c r="BB182" s="64"/>
      <c r="BC182" s="63"/>
      <c r="BD182" s="63"/>
      <c r="BE182" s="63"/>
      <c r="BF182" s="63"/>
      <c r="BG182" s="63"/>
      <c r="BH182" s="63"/>
      <c r="BI182" s="63"/>
      <c r="BJ182" s="63"/>
      <c r="BK182" s="64"/>
      <c r="BL182" s="63"/>
      <c r="BM182" s="63"/>
      <c r="BN182" s="63"/>
      <c r="BO182" s="63"/>
      <c r="BP182" s="63"/>
      <c r="BQ182" s="63"/>
      <c r="BR182" s="63"/>
      <c r="BS182" s="63"/>
      <c r="BT182" s="64"/>
      <c r="BU182" s="63"/>
      <c r="BV182" s="63"/>
      <c r="BW182" s="63"/>
      <c r="BX182" s="63"/>
      <c r="BY182" s="63"/>
      <c r="BZ182" s="63"/>
      <c r="CA182" s="63"/>
      <c r="CB182" s="63"/>
      <c r="CC182" s="64"/>
      <c r="CD182" s="63"/>
      <c r="CE182" s="63"/>
      <c r="CF182" s="63"/>
      <c r="CG182" s="63"/>
      <c r="CH182" s="63"/>
      <c r="CI182" s="63"/>
      <c r="CJ182" s="63"/>
      <c r="CK182" s="63"/>
      <c r="CL182" s="64"/>
      <c r="CM182" s="63"/>
      <c r="CN182" s="63"/>
      <c r="CO182" s="63"/>
      <c r="CP182" s="63"/>
      <c r="CQ182" s="63"/>
      <c r="CR182" s="63"/>
      <c r="CS182" s="63"/>
      <c r="CT182" s="63"/>
      <c r="CU182" s="64"/>
      <c r="CV182" s="63"/>
      <c r="CW182" s="63"/>
      <c r="CX182" s="63"/>
      <c r="CY182" s="63"/>
      <c r="CZ182" s="63"/>
      <c r="DA182" s="63"/>
      <c r="DB182" s="63"/>
      <c r="DC182" s="63"/>
      <c r="DD182" s="64"/>
    </row>
    <row r="183" spans="1:108" ht="33" customHeight="1" x14ac:dyDescent="0.3">
      <c r="A183" s="63"/>
      <c r="B183" s="63"/>
      <c r="C183" s="63"/>
      <c r="D183" s="63"/>
      <c r="E183" s="63"/>
      <c r="F183" s="63"/>
      <c r="G183" s="63"/>
      <c r="H183" s="63"/>
      <c r="I183" s="64"/>
      <c r="J183" s="63"/>
      <c r="K183" s="63"/>
      <c r="L183" s="63"/>
      <c r="M183" s="63"/>
      <c r="N183" s="63"/>
      <c r="O183" s="63"/>
      <c r="P183" s="63"/>
      <c r="Q183" s="63"/>
      <c r="R183" s="64"/>
      <c r="S183" s="63"/>
      <c r="T183" s="63"/>
      <c r="U183" s="63"/>
      <c r="V183" s="63"/>
      <c r="W183" s="63"/>
      <c r="X183" s="63"/>
      <c r="Y183" s="63"/>
      <c r="Z183" s="63"/>
      <c r="AA183" s="64"/>
      <c r="AB183" s="63"/>
      <c r="AC183" s="63"/>
      <c r="AD183" s="63"/>
      <c r="AE183" s="63"/>
      <c r="AF183" s="63"/>
      <c r="AG183" s="63"/>
      <c r="AH183" s="63"/>
      <c r="AI183" s="63"/>
      <c r="AJ183" s="64"/>
      <c r="AK183" s="63"/>
      <c r="AL183" s="63"/>
      <c r="AM183" s="63"/>
      <c r="AN183" s="63"/>
      <c r="AO183" s="63"/>
      <c r="AP183" s="63"/>
      <c r="AQ183" s="63"/>
      <c r="AR183" s="63"/>
      <c r="AS183" s="64"/>
      <c r="AT183" s="63"/>
      <c r="AU183" s="63"/>
      <c r="AV183" s="63"/>
      <c r="AW183" s="63"/>
      <c r="AX183" s="63"/>
      <c r="AY183" s="63"/>
      <c r="AZ183" s="63"/>
      <c r="BA183" s="63"/>
      <c r="BB183" s="64"/>
      <c r="BC183" s="63"/>
      <c r="BD183" s="63"/>
      <c r="BE183" s="63"/>
      <c r="BF183" s="63"/>
      <c r="BG183" s="63"/>
      <c r="BH183" s="63"/>
      <c r="BI183" s="63"/>
      <c r="BJ183" s="63"/>
      <c r="BK183" s="64"/>
      <c r="BL183" s="63"/>
      <c r="BM183" s="63"/>
      <c r="BN183" s="63"/>
      <c r="BO183" s="63"/>
      <c r="BP183" s="63"/>
      <c r="BQ183" s="63"/>
      <c r="BR183" s="63"/>
      <c r="BS183" s="63"/>
      <c r="BT183" s="64"/>
      <c r="BU183" s="63"/>
      <c r="BV183" s="63"/>
      <c r="BW183" s="63"/>
      <c r="BX183" s="63"/>
      <c r="BY183" s="63"/>
      <c r="BZ183" s="63"/>
      <c r="CA183" s="63"/>
      <c r="CB183" s="63"/>
      <c r="CC183" s="64"/>
      <c r="CD183" s="63"/>
      <c r="CE183" s="63"/>
      <c r="CF183" s="63"/>
      <c r="CG183" s="63"/>
      <c r="CH183" s="63"/>
      <c r="CI183" s="63"/>
      <c r="CJ183" s="63"/>
      <c r="CK183" s="63"/>
      <c r="CL183" s="64"/>
      <c r="CM183" s="63"/>
      <c r="CN183" s="63"/>
      <c r="CO183" s="63"/>
      <c r="CP183" s="63"/>
      <c r="CQ183" s="63"/>
      <c r="CR183" s="63"/>
      <c r="CS183" s="63"/>
      <c r="CT183" s="63"/>
      <c r="CU183" s="64"/>
      <c r="CV183" s="63"/>
      <c r="CW183" s="63"/>
      <c r="CX183" s="63"/>
      <c r="CY183" s="63"/>
      <c r="CZ183" s="63"/>
      <c r="DA183" s="63"/>
      <c r="DB183" s="63"/>
      <c r="DC183" s="63"/>
      <c r="DD183" s="64"/>
    </row>
    <row r="184" spans="1:108" ht="33" customHeight="1" x14ac:dyDescent="0.3">
      <c r="A184" s="63"/>
      <c r="B184" s="63"/>
      <c r="C184" s="63"/>
      <c r="D184" s="63"/>
      <c r="E184" s="63"/>
      <c r="F184" s="63"/>
      <c r="G184" s="63"/>
      <c r="H184" s="63"/>
      <c r="I184" s="64"/>
      <c r="J184" s="63"/>
      <c r="K184" s="63"/>
      <c r="L184" s="63"/>
      <c r="M184" s="63"/>
      <c r="N184" s="63"/>
      <c r="O184" s="63"/>
      <c r="P184" s="63"/>
      <c r="Q184" s="63"/>
      <c r="R184" s="64"/>
      <c r="S184" s="63"/>
      <c r="T184" s="63"/>
      <c r="U184" s="63"/>
      <c r="V184" s="63"/>
      <c r="W184" s="63"/>
      <c r="X184" s="63"/>
      <c r="Y184" s="63"/>
      <c r="Z184" s="63"/>
      <c r="AA184" s="64"/>
      <c r="AB184" s="63"/>
      <c r="AC184" s="63"/>
      <c r="AD184" s="63"/>
      <c r="AE184" s="63"/>
      <c r="AF184" s="63"/>
      <c r="AG184" s="63"/>
      <c r="AH184" s="63"/>
      <c r="AI184" s="63"/>
      <c r="AJ184" s="64"/>
      <c r="AK184" s="63"/>
      <c r="AL184" s="63"/>
      <c r="AM184" s="63"/>
      <c r="AN184" s="63"/>
      <c r="AO184" s="63"/>
      <c r="AP184" s="63"/>
      <c r="AQ184" s="63"/>
      <c r="AR184" s="63"/>
      <c r="AS184" s="64"/>
      <c r="AT184" s="63"/>
      <c r="AU184" s="63"/>
      <c r="AV184" s="63"/>
      <c r="AW184" s="63"/>
      <c r="AX184" s="63"/>
      <c r="AY184" s="63"/>
      <c r="AZ184" s="63"/>
      <c r="BA184" s="63"/>
      <c r="BB184" s="64"/>
      <c r="BC184" s="63"/>
      <c r="BD184" s="63"/>
      <c r="BE184" s="63"/>
      <c r="BF184" s="63"/>
      <c r="BG184" s="63"/>
      <c r="BH184" s="63"/>
      <c r="BI184" s="63"/>
      <c r="BJ184" s="63"/>
      <c r="BK184" s="64"/>
      <c r="BL184" s="63"/>
      <c r="BM184" s="63"/>
      <c r="BN184" s="63"/>
      <c r="BO184" s="63"/>
      <c r="BP184" s="63"/>
      <c r="BQ184" s="63"/>
      <c r="BR184" s="63"/>
      <c r="BS184" s="63"/>
      <c r="BT184" s="64"/>
      <c r="BU184" s="63"/>
      <c r="BV184" s="63"/>
      <c r="BW184" s="63"/>
      <c r="BX184" s="63"/>
      <c r="BY184" s="63"/>
      <c r="BZ184" s="63"/>
      <c r="CA184" s="63"/>
      <c r="CB184" s="63"/>
      <c r="CC184" s="64"/>
      <c r="CD184" s="63"/>
      <c r="CE184" s="63"/>
      <c r="CF184" s="63"/>
      <c r="CG184" s="63"/>
      <c r="CH184" s="63"/>
      <c r="CI184" s="63"/>
      <c r="CJ184" s="63"/>
      <c r="CK184" s="63"/>
      <c r="CL184" s="64"/>
      <c r="CM184" s="63"/>
      <c r="CN184" s="63"/>
      <c r="CO184" s="63"/>
      <c r="CP184" s="63"/>
      <c r="CQ184" s="63"/>
      <c r="CR184" s="63"/>
      <c r="CS184" s="63"/>
      <c r="CT184" s="63"/>
      <c r="CU184" s="64"/>
      <c r="CV184" s="63"/>
      <c r="CW184" s="63"/>
      <c r="CX184" s="63"/>
      <c r="CY184" s="63"/>
      <c r="CZ184" s="63"/>
      <c r="DA184" s="63"/>
      <c r="DB184" s="63"/>
      <c r="DC184" s="63"/>
      <c r="DD184" s="64"/>
    </row>
    <row r="185" spans="1:108" ht="33" customHeight="1" x14ac:dyDescent="0.3">
      <c r="A185" s="63"/>
      <c r="B185" s="63"/>
      <c r="C185" s="63"/>
      <c r="D185" s="63"/>
      <c r="E185" s="63"/>
      <c r="F185" s="63"/>
      <c r="G185" s="63"/>
      <c r="H185" s="63"/>
      <c r="I185" s="64"/>
      <c r="J185" s="63"/>
      <c r="K185" s="63"/>
      <c r="L185" s="63"/>
      <c r="M185" s="63"/>
      <c r="N185" s="63"/>
      <c r="O185" s="63"/>
      <c r="P185" s="63"/>
      <c r="Q185" s="63"/>
      <c r="R185" s="64"/>
      <c r="S185" s="63"/>
      <c r="T185" s="63"/>
      <c r="U185" s="63"/>
      <c r="V185" s="63"/>
      <c r="W185" s="63"/>
      <c r="X185" s="63"/>
      <c r="Y185" s="63"/>
      <c r="Z185" s="63"/>
      <c r="AA185" s="64"/>
      <c r="AB185" s="63"/>
      <c r="AC185" s="63"/>
      <c r="AD185" s="63"/>
      <c r="AE185" s="63"/>
      <c r="AF185" s="63"/>
      <c r="AG185" s="63"/>
      <c r="AH185" s="63"/>
      <c r="AI185" s="63"/>
      <c r="AJ185" s="64"/>
      <c r="AK185" s="63"/>
      <c r="AL185" s="63"/>
      <c r="AM185" s="63"/>
      <c r="AN185" s="63"/>
      <c r="AO185" s="63"/>
      <c r="AP185" s="63"/>
      <c r="AQ185" s="63"/>
      <c r="AR185" s="63"/>
      <c r="AS185" s="64"/>
      <c r="AT185" s="63"/>
      <c r="AU185" s="63"/>
      <c r="AV185" s="63"/>
      <c r="AW185" s="63"/>
      <c r="AX185" s="63"/>
      <c r="AY185" s="63"/>
      <c r="AZ185" s="63"/>
      <c r="BA185" s="63"/>
      <c r="BB185" s="64"/>
      <c r="BC185" s="63"/>
      <c r="BD185" s="63"/>
      <c r="BE185" s="63"/>
      <c r="BF185" s="63"/>
      <c r="BG185" s="63"/>
      <c r="BH185" s="63"/>
      <c r="BI185" s="63"/>
      <c r="BJ185" s="63"/>
      <c r="BK185" s="64"/>
      <c r="BL185" s="63"/>
      <c r="BM185" s="63"/>
      <c r="BN185" s="63"/>
      <c r="BO185" s="63"/>
      <c r="BP185" s="63"/>
      <c r="BQ185" s="63"/>
      <c r="BR185" s="63"/>
      <c r="BS185" s="63"/>
      <c r="BT185" s="64"/>
      <c r="BU185" s="63"/>
      <c r="BV185" s="63"/>
      <c r="BW185" s="63"/>
      <c r="BX185" s="63"/>
      <c r="BY185" s="63"/>
      <c r="BZ185" s="63"/>
      <c r="CA185" s="63"/>
      <c r="CB185" s="63"/>
      <c r="CC185" s="64"/>
      <c r="CD185" s="63"/>
      <c r="CE185" s="63"/>
      <c r="CF185" s="63"/>
      <c r="CG185" s="63"/>
      <c r="CH185" s="63"/>
      <c r="CI185" s="63"/>
      <c r="CJ185" s="63"/>
      <c r="CK185" s="63"/>
      <c r="CL185" s="64"/>
      <c r="CM185" s="63"/>
      <c r="CN185" s="63"/>
      <c r="CO185" s="63"/>
      <c r="CP185" s="63"/>
      <c r="CQ185" s="63"/>
      <c r="CR185" s="63"/>
      <c r="CS185" s="63"/>
      <c r="CT185" s="63"/>
      <c r="CU185" s="64"/>
      <c r="CV185" s="63"/>
      <c r="CW185" s="63"/>
      <c r="CX185" s="63"/>
      <c r="CY185" s="63"/>
      <c r="CZ185" s="63"/>
      <c r="DA185" s="63"/>
      <c r="DB185" s="63"/>
      <c r="DC185" s="63"/>
      <c r="DD185" s="64"/>
    </row>
    <row r="186" spans="1:108" ht="33" customHeight="1" x14ac:dyDescent="0.3">
      <c r="A186" s="63"/>
      <c r="B186" s="63"/>
      <c r="C186" s="63"/>
      <c r="D186" s="63"/>
      <c r="E186" s="63"/>
      <c r="F186" s="63"/>
      <c r="G186" s="63"/>
      <c r="H186" s="63"/>
      <c r="I186" s="64"/>
      <c r="J186" s="63"/>
      <c r="K186" s="63"/>
      <c r="L186" s="63"/>
      <c r="M186" s="63"/>
      <c r="N186" s="63"/>
      <c r="O186" s="63"/>
      <c r="P186" s="63"/>
      <c r="Q186" s="63"/>
      <c r="R186" s="64"/>
      <c r="S186" s="63"/>
      <c r="T186" s="63"/>
      <c r="U186" s="63"/>
      <c r="V186" s="63"/>
      <c r="W186" s="63"/>
      <c r="X186" s="63"/>
      <c r="Y186" s="63"/>
      <c r="Z186" s="63"/>
      <c r="AA186" s="64"/>
      <c r="AB186" s="63"/>
      <c r="AC186" s="63"/>
      <c r="AD186" s="63"/>
      <c r="AE186" s="63"/>
      <c r="AF186" s="63"/>
      <c r="AG186" s="63"/>
      <c r="AH186" s="63"/>
      <c r="AI186" s="63"/>
      <c r="AJ186" s="64"/>
      <c r="AK186" s="63"/>
      <c r="AL186" s="63"/>
      <c r="AM186" s="63"/>
      <c r="AN186" s="63"/>
      <c r="AO186" s="63"/>
      <c r="AP186" s="63"/>
      <c r="AQ186" s="63"/>
      <c r="AR186" s="63"/>
      <c r="AS186" s="64"/>
      <c r="AT186" s="63"/>
      <c r="AU186" s="63"/>
      <c r="AV186" s="63"/>
      <c r="AW186" s="63"/>
      <c r="AX186" s="63"/>
      <c r="AY186" s="63"/>
      <c r="AZ186" s="63"/>
      <c r="BA186" s="63"/>
      <c r="BB186" s="64"/>
      <c r="BC186" s="63"/>
      <c r="BD186" s="63"/>
      <c r="BE186" s="63"/>
      <c r="BF186" s="63"/>
      <c r="BG186" s="63"/>
      <c r="BH186" s="63"/>
      <c r="BI186" s="63"/>
      <c r="BJ186" s="63"/>
      <c r="BK186" s="64"/>
      <c r="BL186" s="63"/>
      <c r="BM186" s="63"/>
      <c r="BN186" s="63"/>
      <c r="BO186" s="63"/>
      <c r="BP186" s="63"/>
      <c r="BQ186" s="63"/>
      <c r="BR186" s="63"/>
      <c r="BS186" s="63"/>
      <c r="BT186" s="64"/>
      <c r="BU186" s="63"/>
      <c r="BV186" s="63"/>
      <c r="BW186" s="63"/>
      <c r="BX186" s="63"/>
      <c r="BY186" s="63"/>
      <c r="BZ186" s="63"/>
      <c r="CA186" s="63"/>
      <c r="CB186" s="63"/>
      <c r="CC186" s="64"/>
      <c r="CD186" s="63"/>
      <c r="CE186" s="63"/>
      <c r="CF186" s="63"/>
      <c r="CG186" s="63"/>
      <c r="CH186" s="63"/>
      <c r="CI186" s="63"/>
      <c r="CJ186" s="63"/>
      <c r="CK186" s="63"/>
      <c r="CL186" s="64"/>
      <c r="CM186" s="63"/>
      <c r="CN186" s="63"/>
      <c r="CO186" s="63"/>
      <c r="CP186" s="63"/>
      <c r="CQ186" s="63"/>
      <c r="CR186" s="63"/>
      <c r="CS186" s="63"/>
      <c r="CT186" s="63"/>
      <c r="CU186" s="64"/>
      <c r="CV186" s="63"/>
      <c r="CW186" s="63"/>
      <c r="CX186" s="63"/>
      <c r="CY186" s="63"/>
      <c r="CZ186" s="63"/>
      <c r="DA186" s="63"/>
      <c r="DB186" s="63"/>
      <c r="DC186" s="63"/>
      <c r="DD186" s="64"/>
    </row>
    <row r="187" spans="1:108" ht="33" customHeight="1" x14ac:dyDescent="0.3">
      <c r="A187" s="63"/>
      <c r="B187" s="63"/>
      <c r="C187" s="63"/>
      <c r="D187" s="63"/>
      <c r="E187" s="63"/>
      <c r="F187" s="63"/>
      <c r="G187" s="63"/>
      <c r="H187" s="63"/>
      <c r="I187" s="64"/>
      <c r="J187" s="63"/>
      <c r="K187" s="63"/>
      <c r="L187" s="63"/>
      <c r="M187" s="63"/>
      <c r="N187" s="63"/>
      <c r="O187" s="63"/>
      <c r="P187" s="63"/>
      <c r="Q187" s="63"/>
      <c r="R187" s="64"/>
      <c r="S187" s="63"/>
      <c r="T187" s="63"/>
      <c r="U187" s="63"/>
      <c r="V187" s="63"/>
      <c r="W187" s="63"/>
      <c r="X187" s="63"/>
      <c r="Y187" s="63"/>
      <c r="Z187" s="63"/>
      <c r="AA187" s="64"/>
      <c r="AB187" s="63"/>
      <c r="AC187" s="63"/>
      <c r="AD187" s="63"/>
      <c r="AE187" s="63"/>
      <c r="AF187" s="63"/>
      <c r="AG187" s="63"/>
      <c r="AH187" s="63"/>
      <c r="AI187" s="63"/>
      <c r="AJ187" s="64"/>
      <c r="AK187" s="63"/>
      <c r="AL187" s="63"/>
      <c r="AM187" s="63"/>
      <c r="AN187" s="63"/>
      <c r="AO187" s="63"/>
      <c r="AP187" s="63"/>
      <c r="AQ187" s="63"/>
      <c r="AR187" s="63"/>
      <c r="AS187" s="64"/>
      <c r="AT187" s="63"/>
      <c r="AU187" s="63"/>
      <c r="AV187" s="63"/>
      <c r="AW187" s="63"/>
      <c r="AX187" s="63"/>
      <c r="AY187" s="63"/>
      <c r="AZ187" s="63"/>
      <c r="BA187" s="63"/>
      <c r="BB187" s="64"/>
      <c r="BC187" s="63"/>
      <c r="BD187" s="63"/>
      <c r="BE187" s="63"/>
      <c r="BF187" s="63"/>
      <c r="BG187" s="63"/>
      <c r="BH187" s="63"/>
      <c r="BI187" s="63"/>
      <c r="BJ187" s="63"/>
      <c r="BK187" s="64"/>
      <c r="BL187" s="63"/>
      <c r="BM187" s="63"/>
      <c r="BN187" s="63"/>
      <c r="BO187" s="63"/>
      <c r="BP187" s="63"/>
      <c r="BQ187" s="63"/>
      <c r="BR187" s="63"/>
      <c r="BS187" s="63"/>
      <c r="BT187" s="64"/>
      <c r="BU187" s="63"/>
      <c r="BV187" s="63"/>
      <c r="BW187" s="63"/>
      <c r="BX187" s="63"/>
      <c r="BY187" s="63"/>
      <c r="BZ187" s="63"/>
      <c r="CA187" s="63"/>
      <c r="CB187" s="63"/>
      <c r="CC187" s="64"/>
      <c r="CD187" s="63"/>
      <c r="CE187" s="63"/>
      <c r="CF187" s="63"/>
      <c r="CG187" s="63"/>
      <c r="CH187" s="63"/>
      <c r="CI187" s="63"/>
      <c r="CJ187" s="63"/>
      <c r="CK187" s="63"/>
      <c r="CL187" s="64"/>
      <c r="CM187" s="63"/>
      <c r="CN187" s="63"/>
      <c r="CO187" s="63"/>
      <c r="CP187" s="63"/>
      <c r="CQ187" s="63"/>
      <c r="CR187" s="63"/>
      <c r="CS187" s="63"/>
      <c r="CT187" s="63"/>
      <c r="CU187" s="64"/>
      <c r="CV187" s="63"/>
      <c r="CW187" s="63"/>
      <c r="CX187" s="63"/>
      <c r="CY187" s="63"/>
      <c r="CZ187" s="63"/>
      <c r="DA187" s="63"/>
      <c r="DB187" s="63"/>
      <c r="DC187" s="63"/>
      <c r="DD187" s="64"/>
    </row>
    <row r="188" spans="1:108" ht="33" customHeight="1" x14ac:dyDescent="0.3">
      <c r="A188" s="63"/>
      <c r="B188" s="63"/>
      <c r="C188" s="63"/>
      <c r="D188" s="63"/>
      <c r="E188" s="63"/>
      <c r="F188" s="63"/>
      <c r="G188" s="63"/>
      <c r="H188" s="63"/>
      <c r="I188" s="64"/>
      <c r="J188" s="63"/>
      <c r="K188" s="63"/>
      <c r="L188" s="63"/>
      <c r="M188" s="63"/>
      <c r="N188" s="63"/>
      <c r="O188" s="63"/>
      <c r="P188" s="63"/>
      <c r="Q188" s="63"/>
      <c r="R188" s="64"/>
      <c r="S188" s="63"/>
      <c r="T188" s="63"/>
      <c r="U188" s="63"/>
      <c r="V188" s="63"/>
      <c r="W188" s="63"/>
      <c r="X188" s="63"/>
      <c r="Y188" s="63"/>
      <c r="Z188" s="63"/>
      <c r="AA188" s="64"/>
      <c r="AB188" s="63"/>
      <c r="AC188" s="63"/>
      <c r="AD188" s="63"/>
      <c r="AE188" s="63"/>
      <c r="AF188" s="63"/>
      <c r="AG188" s="63"/>
      <c r="AH188" s="63"/>
      <c r="AI188" s="63"/>
      <c r="AJ188" s="64"/>
      <c r="AK188" s="63"/>
      <c r="AL188" s="63"/>
      <c r="AM188" s="63"/>
      <c r="AN188" s="63"/>
      <c r="AO188" s="63"/>
      <c r="AP188" s="63"/>
      <c r="AQ188" s="63"/>
      <c r="AR188" s="63"/>
      <c r="AS188" s="64"/>
      <c r="AT188" s="63"/>
      <c r="AU188" s="63"/>
      <c r="AV188" s="63"/>
      <c r="AW188" s="63"/>
      <c r="AX188" s="63"/>
      <c r="AY188" s="63"/>
      <c r="AZ188" s="63"/>
      <c r="BA188" s="63"/>
      <c r="BB188" s="64"/>
      <c r="BC188" s="63"/>
      <c r="BD188" s="63"/>
      <c r="BE188" s="63"/>
      <c r="BF188" s="63"/>
      <c r="BG188" s="63"/>
      <c r="BH188" s="63"/>
      <c r="BI188" s="63"/>
      <c r="BJ188" s="63"/>
      <c r="BK188" s="64"/>
      <c r="BL188" s="63"/>
      <c r="BM188" s="63"/>
      <c r="BN188" s="63"/>
      <c r="BO188" s="63"/>
      <c r="BP188" s="63"/>
      <c r="BQ188" s="63"/>
      <c r="BR188" s="63"/>
      <c r="BS188" s="63"/>
      <c r="BT188" s="64"/>
      <c r="BU188" s="63"/>
      <c r="BV188" s="63"/>
      <c r="BW188" s="63"/>
      <c r="BX188" s="63"/>
      <c r="BY188" s="63"/>
      <c r="BZ188" s="63"/>
      <c r="CA188" s="63"/>
      <c r="CB188" s="63"/>
      <c r="CC188" s="64"/>
      <c r="CD188" s="63"/>
      <c r="CE188" s="63"/>
      <c r="CF188" s="63"/>
      <c r="CG188" s="63"/>
      <c r="CH188" s="63"/>
      <c r="CI188" s="63"/>
      <c r="CJ188" s="63"/>
      <c r="CK188" s="63"/>
      <c r="CL188" s="64"/>
      <c r="CM188" s="63"/>
      <c r="CN188" s="63"/>
      <c r="CO188" s="63"/>
      <c r="CP188" s="63"/>
      <c r="CQ188" s="63"/>
      <c r="CR188" s="63"/>
      <c r="CS188" s="63"/>
      <c r="CT188" s="63"/>
      <c r="CU188" s="64"/>
      <c r="CV188" s="63"/>
      <c r="CW188" s="63"/>
      <c r="CX188" s="63"/>
      <c r="CY188" s="63"/>
      <c r="CZ188" s="63"/>
      <c r="DA188" s="63"/>
      <c r="DB188" s="63"/>
      <c r="DC188" s="63"/>
      <c r="DD188" s="64"/>
    </row>
    <row r="189" spans="1:108" ht="33" customHeight="1" x14ac:dyDescent="0.3">
      <c r="A189" s="63"/>
      <c r="B189" s="63"/>
      <c r="C189" s="63"/>
      <c r="D189" s="63"/>
      <c r="E189" s="63"/>
      <c r="F189" s="63"/>
      <c r="G189" s="63"/>
      <c r="H189" s="63"/>
      <c r="I189" s="64"/>
      <c r="J189" s="63"/>
      <c r="K189" s="63"/>
      <c r="L189" s="63"/>
      <c r="M189" s="63"/>
      <c r="N189" s="63"/>
      <c r="O189" s="63"/>
      <c r="P189" s="63"/>
      <c r="Q189" s="63"/>
      <c r="R189" s="64"/>
      <c r="S189" s="63"/>
      <c r="T189" s="63"/>
      <c r="U189" s="63"/>
      <c r="V189" s="63"/>
      <c r="W189" s="63"/>
      <c r="X189" s="63"/>
      <c r="Y189" s="63"/>
      <c r="Z189" s="63"/>
      <c r="AA189" s="64"/>
      <c r="AB189" s="63"/>
      <c r="AC189" s="63"/>
      <c r="AD189" s="63"/>
      <c r="AE189" s="63"/>
      <c r="AF189" s="63"/>
      <c r="AG189" s="63"/>
      <c r="AH189" s="63"/>
      <c r="AI189" s="63"/>
      <c r="AJ189" s="64"/>
      <c r="AK189" s="63"/>
      <c r="AL189" s="63"/>
      <c r="AM189" s="63"/>
      <c r="AN189" s="63"/>
      <c r="AO189" s="63"/>
      <c r="AP189" s="63"/>
      <c r="AQ189" s="63"/>
      <c r="AR189" s="63"/>
      <c r="AS189" s="64"/>
      <c r="AT189" s="63"/>
      <c r="AU189" s="63"/>
      <c r="AV189" s="63"/>
      <c r="AW189" s="63"/>
      <c r="AX189" s="63"/>
      <c r="AY189" s="63"/>
      <c r="AZ189" s="63"/>
      <c r="BA189" s="63"/>
      <c r="BB189" s="64"/>
      <c r="BC189" s="63"/>
      <c r="BD189" s="63"/>
      <c r="BE189" s="63"/>
      <c r="BF189" s="63"/>
      <c r="BG189" s="63"/>
      <c r="BH189" s="63"/>
      <c r="BI189" s="63"/>
      <c r="BJ189" s="63"/>
      <c r="BK189" s="64"/>
      <c r="BL189" s="63"/>
      <c r="BM189" s="63"/>
      <c r="BN189" s="63"/>
      <c r="BO189" s="63"/>
      <c r="BP189" s="63"/>
      <c r="BQ189" s="63"/>
      <c r="BR189" s="63"/>
      <c r="BS189" s="63"/>
      <c r="BT189" s="64"/>
      <c r="BU189" s="63"/>
      <c r="BV189" s="63"/>
      <c r="BW189" s="63"/>
      <c r="BX189" s="63"/>
      <c r="BY189" s="63"/>
      <c r="BZ189" s="63"/>
      <c r="CA189" s="63"/>
      <c r="CB189" s="63"/>
      <c r="CC189" s="64"/>
      <c r="CD189" s="63"/>
      <c r="CE189" s="63"/>
      <c r="CF189" s="63"/>
      <c r="CG189" s="63"/>
      <c r="CH189" s="63"/>
      <c r="CI189" s="63"/>
      <c r="CJ189" s="63"/>
      <c r="CK189" s="63"/>
      <c r="CL189" s="64"/>
      <c r="CM189" s="63"/>
      <c r="CN189" s="63"/>
      <c r="CO189" s="63"/>
      <c r="CP189" s="63"/>
      <c r="CQ189" s="63"/>
      <c r="CR189" s="63"/>
      <c r="CS189" s="63"/>
      <c r="CT189" s="63"/>
      <c r="CU189" s="64"/>
      <c r="CV189" s="63"/>
      <c r="CW189" s="63"/>
      <c r="CX189" s="63"/>
      <c r="CY189" s="63"/>
      <c r="CZ189" s="63"/>
      <c r="DA189" s="63"/>
      <c r="DB189" s="63"/>
      <c r="DC189" s="63"/>
      <c r="DD189" s="64"/>
    </row>
    <row r="190" spans="1:108" ht="33" customHeight="1" x14ac:dyDescent="0.3">
      <c r="A190" s="63"/>
      <c r="B190" s="63"/>
      <c r="C190" s="63"/>
      <c r="D190" s="63"/>
      <c r="E190" s="63"/>
      <c r="F190" s="63"/>
      <c r="G190" s="63"/>
      <c r="H190" s="63"/>
      <c r="I190" s="64"/>
      <c r="J190" s="63"/>
      <c r="K190" s="63"/>
      <c r="L190" s="63"/>
      <c r="M190" s="63"/>
      <c r="N190" s="63"/>
      <c r="O190" s="63"/>
      <c r="P190" s="63"/>
      <c r="Q190" s="63"/>
      <c r="R190" s="64"/>
      <c r="S190" s="63"/>
      <c r="T190" s="63"/>
      <c r="U190" s="63"/>
      <c r="V190" s="63"/>
      <c r="W190" s="63"/>
      <c r="X190" s="63"/>
      <c r="Y190" s="63"/>
      <c r="Z190" s="63"/>
      <c r="AA190" s="64"/>
      <c r="AB190" s="63"/>
      <c r="AC190" s="63"/>
      <c r="AD190" s="63"/>
      <c r="AE190" s="63"/>
      <c r="AF190" s="63"/>
      <c r="AG190" s="63"/>
      <c r="AH190" s="63"/>
      <c r="AI190" s="63"/>
      <c r="AJ190" s="64"/>
      <c r="AK190" s="63"/>
      <c r="AL190" s="63"/>
      <c r="AM190" s="63"/>
      <c r="AN190" s="63"/>
      <c r="AO190" s="63"/>
      <c r="AP190" s="63"/>
      <c r="AQ190" s="63"/>
      <c r="AR190" s="63"/>
      <c r="AS190" s="64"/>
      <c r="AT190" s="63"/>
      <c r="AU190" s="63"/>
      <c r="AV190" s="63"/>
      <c r="AW190" s="63"/>
      <c r="AX190" s="63"/>
      <c r="AY190" s="63"/>
      <c r="AZ190" s="63"/>
      <c r="BA190" s="63"/>
      <c r="BB190" s="64"/>
      <c r="BC190" s="63"/>
      <c r="BD190" s="63"/>
      <c r="BE190" s="63"/>
      <c r="BF190" s="63"/>
      <c r="BG190" s="63"/>
      <c r="BH190" s="63"/>
      <c r="BI190" s="63"/>
      <c r="BJ190" s="63"/>
      <c r="BK190" s="64"/>
      <c r="BL190" s="63"/>
      <c r="BM190" s="63"/>
      <c r="BN190" s="63"/>
      <c r="BO190" s="63"/>
      <c r="BP190" s="63"/>
      <c r="BQ190" s="63"/>
      <c r="BR190" s="63"/>
      <c r="BS190" s="63"/>
      <c r="BT190" s="64"/>
      <c r="BU190" s="63"/>
      <c r="BV190" s="63"/>
      <c r="BW190" s="63"/>
      <c r="BX190" s="63"/>
      <c r="BY190" s="63"/>
      <c r="BZ190" s="63"/>
      <c r="CA190" s="63"/>
      <c r="CB190" s="63"/>
      <c r="CC190" s="64"/>
      <c r="CD190" s="63"/>
      <c r="CE190" s="63"/>
      <c r="CF190" s="63"/>
      <c r="CG190" s="63"/>
      <c r="CH190" s="63"/>
      <c r="CI190" s="63"/>
      <c r="CJ190" s="63"/>
      <c r="CK190" s="63"/>
      <c r="CL190" s="64"/>
      <c r="CM190" s="63"/>
      <c r="CN190" s="63"/>
      <c r="CO190" s="63"/>
      <c r="CP190" s="63"/>
      <c r="CQ190" s="63"/>
      <c r="CR190" s="63"/>
      <c r="CS190" s="63"/>
      <c r="CT190" s="63"/>
      <c r="CU190" s="64"/>
      <c r="CV190" s="63"/>
      <c r="CW190" s="63"/>
      <c r="CX190" s="63"/>
      <c r="CY190" s="63"/>
      <c r="CZ190" s="63"/>
      <c r="DA190" s="63"/>
      <c r="DB190" s="63"/>
      <c r="DC190" s="63"/>
      <c r="DD190" s="64"/>
    </row>
    <row r="191" spans="1:108" ht="33" customHeight="1" x14ac:dyDescent="0.3">
      <c r="A191" s="63"/>
      <c r="B191" s="63"/>
      <c r="C191" s="63"/>
      <c r="D191" s="63"/>
      <c r="E191" s="63"/>
      <c r="F191" s="63"/>
      <c r="G191" s="63"/>
      <c r="H191" s="63"/>
      <c r="I191" s="64"/>
      <c r="J191" s="63"/>
      <c r="K191" s="63"/>
      <c r="L191" s="63"/>
      <c r="M191" s="63"/>
      <c r="N191" s="63"/>
      <c r="O191" s="63"/>
      <c r="P191" s="63"/>
      <c r="Q191" s="63"/>
      <c r="R191" s="64"/>
      <c r="S191" s="63"/>
      <c r="T191" s="63"/>
      <c r="U191" s="63"/>
      <c r="V191" s="63"/>
      <c r="W191" s="63"/>
      <c r="X191" s="63"/>
      <c r="Y191" s="63"/>
      <c r="Z191" s="63"/>
      <c r="AA191" s="64"/>
      <c r="AB191" s="63"/>
      <c r="AC191" s="63"/>
      <c r="AD191" s="63"/>
      <c r="AE191" s="63"/>
      <c r="AF191" s="63"/>
      <c r="AG191" s="63"/>
      <c r="AH191" s="63"/>
      <c r="AI191" s="63"/>
      <c r="AJ191" s="64"/>
      <c r="AK191" s="63"/>
      <c r="AL191" s="63"/>
      <c r="AM191" s="63"/>
      <c r="AN191" s="63"/>
      <c r="AO191" s="63"/>
      <c r="AP191" s="63"/>
      <c r="AQ191" s="63"/>
      <c r="AR191" s="63"/>
      <c r="AS191" s="64"/>
      <c r="AT191" s="63"/>
      <c r="AU191" s="63"/>
      <c r="AV191" s="63"/>
      <c r="AW191" s="63"/>
      <c r="AX191" s="63"/>
      <c r="AY191" s="63"/>
      <c r="AZ191" s="63"/>
      <c r="BA191" s="63"/>
      <c r="BB191" s="64"/>
      <c r="BC191" s="63"/>
      <c r="BD191" s="63"/>
      <c r="BE191" s="63"/>
      <c r="BF191" s="63"/>
      <c r="BG191" s="63"/>
      <c r="BH191" s="63"/>
      <c r="BI191" s="63"/>
      <c r="BJ191" s="63"/>
      <c r="BK191" s="64"/>
      <c r="BL191" s="63"/>
      <c r="BM191" s="63"/>
      <c r="BN191" s="63"/>
      <c r="BO191" s="63"/>
      <c r="BP191" s="63"/>
      <c r="BQ191" s="63"/>
      <c r="BR191" s="63"/>
      <c r="BS191" s="63"/>
      <c r="BT191" s="64"/>
      <c r="BU191" s="63"/>
      <c r="BV191" s="63"/>
      <c r="BW191" s="63"/>
      <c r="BX191" s="63"/>
      <c r="BY191" s="63"/>
      <c r="BZ191" s="63"/>
      <c r="CA191" s="63"/>
      <c r="CB191" s="63"/>
      <c r="CC191" s="64"/>
      <c r="CD191" s="63"/>
      <c r="CE191" s="63"/>
      <c r="CF191" s="63"/>
      <c r="CG191" s="63"/>
      <c r="CH191" s="63"/>
      <c r="CI191" s="63"/>
      <c r="CJ191" s="63"/>
      <c r="CK191" s="63"/>
      <c r="CL191" s="64"/>
      <c r="CM191" s="63"/>
      <c r="CN191" s="63"/>
      <c r="CO191" s="63"/>
      <c r="CP191" s="63"/>
      <c r="CQ191" s="63"/>
      <c r="CR191" s="63"/>
      <c r="CS191" s="63"/>
      <c r="CT191" s="63"/>
      <c r="CU191" s="64"/>
      <c r="CV191" s="63"/>
      <c r="CW191" s="63"/>
      <c r="CX191" s="63"/>
      <c r="CY191" s="63"/>
      <c r="CZ191" s="63"/>
      <c r="DA191" s="63"/>
      <c r="DB191" s="63"/>
      <c r="DC191" s="63"/>
      <c r="DD191" s="64"/>
    </row>
    <row r="192" spans="1:108" ht="33" customHeight="1" x14ac:dyDescent="0.3">
      <c r="A192" s="63"/>
      <c r="B192" s="63"/>
      <c r="C192" s="63"/>
      <c r="D192" s="63"/>
      <c r="E192" s="63"/>
      <c r="F192" s="63"/>
      <c r="G192" s="63"/>
      <c r="H192" s="63"/>
      <c r="I192" s="64"/>
      <c r="J192" s="63"/>
      <c r="K192" s="63"/>
      <c r="L192" s="63"/>
      <c r="M192" s="63"/>
      <c r="N192" s="63"/>
      <c r="O192" s="63"/>
      <c r="P192" s="63"/>
      <c r="Q192" s="63"/>
      <c r="R192" s="64"/>
      <c r="S192" s="63"/>
      <c r="T192" s="63"/>
      <c r="U192" s="63"/>
      <c r="V192" s="63"/>
      <c r="W192" s="63"/>
      <c r="X192" s="63"/>
      <c r="Y192" s="63"/>
      <c r="Z192" s="63"/>
      <c r="AA192" s="64"/>
      <c r="AB192" s="63"/>
      <c r="AC192" s="63"/>
      <c r="AD192" s="63"/>
      <c r="AE192" s="63"/>
      <c r="AF192" s="63"/>
      <c r="AG192" s="63"/>
      <c r="AH192" s="63"/>
      <c r="AI192" s="63"/>
      <c r="AJ192" s="64"/>
      <c r="AK192" s="63"/>
      <c r="AL192" s="63"/>
      <c r="AM192" s="63"/>
      <c r="AN192" s="63"/>
      <c r="AO192" s="63"/>
      <c r="AP192" s="63"/>
      <c r="AQ192" s="63"/>
      <c r="AR192" s="63"/>
      <c r="AS192" s="64"/>
      <c r="AT192" s="63"/>
      <c r="AU192" s="63"/>
      <c r="AV192" s="63"/>
      <c r="AW192" s="63"/>
      <c r="AX192" s="63"/>
      <c r="AY192" s="63"/>
      <c r="AZ192" s="63"/>
      <c r="BA192" s="63"/>
      <c r="BB192" s="64"/>
      <c r="BC192" s="63"/>
      <c r="BD192" s="63"/>
      <c r="BE192" s="63"/>
      <c r="BF192" s="63"/>
      <c r="BG192" s="63"/>
      <c r="BH192" s="63"/>
      <c r="BI192" s="63"/>
      <c r="BJ192" s="63"/>
      <c r="BK192" s="64"/>
      <c r="BL192" s="63"/>
      <c r="BM192" s="63"/>
      <c r="BN192" s="63"/>
      <c r="BO192" s="63"/>
      <c r="BP192" s="63"/>
      <c r="BQ192" s="63"/>
      <c r="BR192" s="63"/>
      <c r="BS192" s="63"/>
      <c r="BT192" s="64"/>
      <c r="BU192" s="63"/>
      <c r="BV192" s="63"/>
      <c r="BW192" s="63"/>
      <c r="BX192" s="63"/>
      <c r="BY192" s="63"/>
      <c r="BZ192" s="63"/>
      <c r="CA192" s="63"/>
      <c r="CB192" s="63"/>
      <c r="CC192" s="64"/>
      <c r="CD192" s="63"/>
      <c r="CE192" s="63"/>
      <c r="CF192" s="63"/>
      <c r="CG192" s="63"/>
      <c r="CH192" s="63"/>
      <c r="CI192" s="63"/>
      <c r="CJ192" s="63"/>
      <c r="CK192" s="63"/>
      <c r="CL192" s="64"/>
      <c r="CM192" s="63"/>
      <c r="CN192" s="63"/>
      <c r="CO192" s="63"/>
      <c r="CP192" s="63"/>
      <c r="CQ192" s="63"/>
      <c r="CR192" s="63"/>
      <c r="CS192" s="63"/>
      <c r="CT192" s="63"/>
      <c r="CU192" s="64"/>
      <c r="CV192" s="63"/>
      <c r="CW192" s="63"/>
      <c r="CX192" s="63"/>
      <c r="CY192" s="63"/>
      <c r="CZ192" s="63"/>
      <c r="DA192" s="63"/>
      <c r="DB192" s="63"/>
      <c r="DC192" s="63"/>
      <c r="DD192" s="64"/>
    </row>
    <row r="193" spans="1:108" ht="33" customHeight="1" x14ac:dyDescent="0.3">
      <c r="A193" s="63"/>
      <c r="B193" s="63"/>
      <c r="C193" s="63"/>
      <c r="D193" s="63"/>
      <c r="E193" s="63"/>
      <c r="F193" s="63"/>
      <c r="G193" s="63"/>
      <c r="H193" s="63"/>
      <c r="I193" s="64"/>
      <c r="J193" s="63"/>
      <c r="K193" s="63"/>
      <c r="L193" s="63"/>
      <c r="M193" s="63"/>
      <c r="N193" s="63"/>
      <c r="O193" s="63"/>
      <c r="P193" s="63"/>
      <c r="Q193" s="63"/>
      <c r="R193" s="64"/>
      <c r="S193" s="63"/>
      <c r="T193" s="63"/>
      <c r="U193" s="63"/>
      <c r="V193" s="63"/>
      <c r="W193" s="63"/>
      <c r="X193" s="63"/>
      <c r="Y193" s="63"/>
      <c r="Z193" s="63"/>
      <c r="AA193" s="64"/>
      <c r="AB193" s="63"/>
      <c r="AC193" s="63"/>
      <c r="AD193" s="63"/>
      <c r="AE193" s="63"/>
      <c r="AF193" s="63"/>
      <c r="AG193" s="63"/>
      <c r="AH193" s="63"/>
      <c r="AI193" s="63"/>
      <c r="AJ193" s="64"/>
      <c r="AK193" s="63"/>
      <c r="AL193" s="63"/>
      <c r="AM193" s="63"/>
      <c r="AN193" s="63"/>
      <c r="AO193" s="63"/>
      <c r="AP193" s="63"/>
      <c r="AQ193" s="63"/>
      <c r="AR193" s="63"/>
      <c r="AS193" s="64"/>
      <c r="AT193" s="63"/>
      <c r="AU193" s="63"/>
      <c r="AV193" s="63"/>
      <c r="AW193" s="63"/>
      <c r="AX193" s="63"/>
      <c r="AY193" s="63"/>
      <c r="AZ193" s="63"/>
      <c r="BA193" s="63"/>
      <c r="BB193" s="64"/>
      <c r="BC193" s="63"/>
      <c r="BD193" s="63"/>
      <c r="BE193" s="63"/>
      <c r="BF193" s="63"/>
      <c r="BG193" s="63"/>
      <c r="BH193" s="63"/>
      <c r="BI193" s="63"/>
      <c r="BJ193" s="63"/>
      <c r="BK193" s="64"/>
      <c r="BL193" s="63"/>
      <c r="BM193" s="63"/>
      <c r="BN193" s="63"/>
      <c r="BO193" s="63"/>
      <c r="BP193" s="63"/>
      <c r="BQ193" s="63"/>
      <c r="BR193" s="63"/>
      <c r="BS193" s="63"/>
      <c r="BT193" s="64"/>
      <c r="BU193" s="63"/>
      <c r="BV193" s="63"/>
      <c r="BW193" s="63"/>
      <c r="BX193" s="63"/>
      <c r="BY193" s="63"/>
      <c r="BZ193" s="63"/>
      <c r="CA193" s="63"/>
      <c r="CB193" s="63"/>
      <c r="CC193" s="64"/>
      <c r="CD193" s="63"/>
      <c r="CE193" s="63"/>
      <c r="CF193" s="63"/>
      <c r="CG193" s="63"/>
      <c r="CH193" s="63"/>
      <c r="CI193" s="63"/>
      <c r="CJ193" s="63"/>
      <c r="CK193" s="63"/>
      <c r="CL193" s="64"/>
      <c r="CM193" s="63"/>
      <c r="CN193" s="63"/>
      <c r="CO193" s="63"/>
      <c r="CP193" s="63"/>
      <c r="CQ193" s="63"/>
      <c r="CR193" s="63"/>
      <c r="CS193" s="63"/>
      <c r="CT193" s="63"/>
      <c r="CU193" s="64"/>
      <c r="CV193" s="63"/>
      <c r="CW193" s="63"/>
      <c r="CX193" s="63"/>
      <c r="CY193" s="63"/>
      <c r="CZ193" s="63"/>
      <c r="DA193" s="63"/>
      <c r="DB193" s="63"/>
      <c r="DC193" s="63"/>
      <c r="DD193" s="64"/>
    </row>
    <row r="194" spans="1:108" ht="33" customHeight="1" x14ac:dyDescent="0.3">
      <c r="A194" s="63"/>
      <c r="B194" s="63"/>
      <c r="C194" s="63"/>
      <c r="D194" s="63"/>
      <c r="E194" s="63"/>
      <c r="F194" s="63"/>
      <c r="G194" s="63"/>
      <c r="H194" s="63"/>
      <c r="I194" s="64"/>
      <c r="J194" s="63"/>
      <c r="K194" s="63"/>
      <c r="L194" s="63"/>
      <c r="M194" s="63"/>
      <c r="N194" s="63"/>
      <c r="O194" s="63"/>
      <c r="P194" s="63"/>
      <c r="Q194" s="63"/>
      <c r="R194" s="64"/>
      <c r="S194" s="63"/>
      <c r="T194" s="63"/>
      <c r="U194" s="63"/>
      <c r="V194" s="63"/>
      <c r="W194" s="63"/>
      <c r="X194" s="63"/>
      <c r="Y194" s="63"/>
      <c r="Z194" s="63"/>
      <c r="AA194" s="64"/>
      <c r="AB194" s="63"/>
      <c r="AC194" s="63"/>
      <c r="AD194" s="63"/>
      <c r="AE194" s="63"/>
      <c r="AF194" s="63"/>
      <c r="AG194" s="63"/>
      <c r="AH194" s="63"/>
      <c r="AI194" s="63"/>
      <c r="AJ194" s="64"/>
      <c r="AK194" s="63"/>
      <c r="AL194" s="63"/>
      <c r="AM194" s="63"/>
      <c r="AN194" s="63"/>
      <c r="AO194" s="63"/>
      <c r="AP194" s="63"/>
      <c r="AQ194" s="63"/>
      <c r="AR194" s="63"/>
      <c r="AS194" s="64"/>
      <c r="AT194" s="63"/>
      <c r="AU194" s="63"/>
      <c r="AV194" s="63"/>
      <c r="AW194" s="63"/>
      <c r="AX194" s="63"/>
      <c r="AY194" s="63"/>
      <c r="AZ194" s="63"/>
      <c r="BA194" s="63"/>
      <c r="BB194" s="64"/>
      <c r="BC194" s="63"/>
      <c r="BD194" s="63"/>
      <c r="BE194" s="63"/>
      <c r="BF194" s="63"/>
      <c r="BG194" s="63"/>
      <c r="BH194" s="63"/>
      <c r="BI194" s="63"/>
      <c r="BJ194" s="63"/>
      <c r="BK194" s="64"/>
      <c r="BL194" s="63"/>
      <c r="BM194" s="63"/>
      <c r="BN194" s="63"/>
      <c r="BO194" s="63"/>
      <c r="BP194" s="63"/>
      <c r="BQ194" s="63"/>
      <c r="BR194" s="63"/>
      <c r="BS194" s="63"/>
      <c r="BT194" s="64"/>
      <c r="BU194" s="63"/>
      <c r="BV194" s="63"/>
      <c r="BW194" s="63"/>
      <c r="BX194" s="63"/>
      <c r="BY194" s="63"/>
      <c r="BZ194" s="63"/>
      <c r="CA194" s="63"/>
      <c r="CB194" s="63"/>
      <c r="CC194" s="64"/>
      <c r="CD194" s="63"/>
      <c r="CE194" s="63"/>
      <c r="CF194" s="63"/>
      <c r="CG194" s="63"/>
      <c r="CH194" s="63"/>
      <c r="CI194" s="63"/>
      <c r="CJ194" s="63"/>
      <c r="CK194" s="63"/>
      <c r="CL194" s="64"/>
      <c r="CM194" s="63"/>
      <c r="CN194" s="63"/>
      <c r="CO194" s="63"/>
      <c r="CP194" s="63"/>
      <c r="CQ194" s="63"/>
      <c r="CR194" s="63"/>
      <c r="CS194" s="63"/>
      <c r="CT194" s="63"/>
      <c r="CU194" s="64"/>
      <c r="CV194" s="63"/>
      <c r="CW194" s="63"/>
      <c r="CX194" s="63"/>
      <c r="CY194" s="63"/>
      <c r="CZ194" s="63"/>
      <c r="DA194" s="63"/>
      <c r="DB194" s="63"/>
      <c r="DC194" s="63"/>
      <c r="DD194" s="64"/>
    </row>
    <row r="195" spans="1:108" ht="33" customHeight="1" x14ac:dyDescent="0.3">
      <c r="A195" s="63"/>
      <c r="B195" s="63"/>
      <c r="C195" s="63"/>
      <c r="D195" s="63"/>
      <c r="E195" s="63"/>
      <c r="F195" s="63"/>
      <c r="G195" s="63"/>
      <c r="H195" s="63"/>
      <c r="I195" s="64"/>
      <c r="J195" s="63"/>
      <c r="K195" s="63"/>
      <c r="L195" s="63"/>
      <c r="M195" s="63"/>
      <c r="N195" s="63"/>
      <c r="O195" s="63"/>
      <c r="P195" s="63"/>
      <c r="Q195" s="63"/>
      <c r="R195" s="64"/>
      <c r="S195" s="63"/>
      <c r="T195" s="63"/>
      <c r="U195" s="63"/>
      <c r="V195" s="63"/>
      <c r="W195" s="63"/>
      <c r="X195" s="63"/>
      <c r="Y195" s="63"/>
      <c r="Z195" s="63"/>
      <c r="AA195" s="64"/>
      <c r="AB195" s="63"/>
      <c r="AC195" s="63"/>
      <c r="AD195" s="63"/>
      <c r="AE195" s="63"/>
      <c r="AF195" s="63"/>
      <c r="AG195" s="63"/>
      <c r="AH195" s="63"/>
      <c r="AI195" s="63"/>
      <c r="AJ195" s="64"/>
      <c r="AK195" s="63"/>
      <c r="AL195" s="63"/>
      <c r="AM195" s="63"/>
      <c r="AN195" s="63"/>
      <c r="AO195" s="63"/>
      <c r="AP195" s="63"/>
      <c r="AQ195" s="63"/>
      <c r="AR195" s="63"/>
      <c r="AS195" s="64"/>
      <c r="AT195" s="63"/>
      <c r="AU195" s="63"/>
      <c r="AV195" s="63"/>
      <c r="AW195" s="63"/>
      <c r="AX195" s="63"/>
      <c r="AY195" s="63"/>
      <c r="AZ195" s="63"/>
      <c r="BA195" s="63"/>
      <c r="BB195" s="64"/>
      <c r="BC195" s="63"/>
      <c r="BD195" s="63"/>
      <c r="BE195" s="63"/>
      <c r="BF195" s="63"/>
      <c r="BG195" s="63"/>
      <c r="BH195" s="63"/>
      <c r="BI195" s="63"/>
      <c r="BJ195" s="63"/>
      <c r="BK195" s="64"/>
      <c r="BL195" s="63"/>
      <c r="BM195" s="63"/>
      <c r="BN195" s="63"/>
      <c r="BO195" s="63"/>
      <c r="BP195" s="63"/>
      <c r="BQ195" s="63"/>
      <c r="BR195" s="63"/>
      <c r="BS195" s="63"/>
      <c r="BT195" s="64"/>
      <c r="BU195" s="63"/>
      <c r="BV195" s="63"/>
      <c r="BW195" s="63"/>
      <c r="BX195" s="63"/>
      <c r="BY195" s="63"/>
      <c r="BZ195" s="63"/>
      <c r="CA195" s="63"/>
      <c r="CB195" s="63"/>
      <c r="CC195" s="64"/>
      <c r="CD195" s="63"/>
      <c r="CE195" s="63"/>
      <c r="CF195" s="63"/>
      <c r="CG195" s="63"/>
      <c r="CH195" s="63"/>
      <c r="CI195" s="63"/>
      <c r="CJ195" s="63"/>
      <c r="CK195" s="63"/>
      <c r="CL195" s="64"/>
      <c r="CM195" s="63"/>
      <c r="CN195" s="63"/>
      <c r="CO195" s="63"/>
      <c r="CP195" s="63"/>
      <c r="CQ195" s="63"/>
      <c r="CR195" s="63"/>
      <c r="CS195" s="63"/>
      <c r="CT195" s="63"/>
      <c r="CU195" s="64"/>
      <c r="CV195" s="63"/>
      <c r="CW195" s="63"/>
      <c r="CX195" s="63"/>
      <c r="CY195" s="63"/>
      <c r="CZ195" s="63"/>
      <c r="DA195" s="63"/>
      <c r="DB195" s="63"/>
      <c r="DC195" s="63"/>
      <c r="DD195" s="64"/>
    </row>
    <row r="196" spans="1:108" ht="33" customHeight="1" x14ac:dyDescent="0.3">
      <c r="A196" s="63"/>
      <c r="B196" s="63"/>
      <c r="C196" s="63"/>
      <c r="D196" s="63"/>
      <c r="E196" s="63"/>
      <c r="F196" s="63"/>
      <c r="G196" s="63"/>
      <c r="H196" s="63"/>
      <c r="I196" s="64"/>
      <c r="J196" s="63"/>
      <c r="K196" s="63"/>
      <c r="L196" s="63"/>
      <c r="M196" s="63"/>
      <c r="N196" s="63"/>
      <c r="O196" s="63"/>
      <c r="P196" s="63"/>
      <c r="Q196" s="63"/>
      <c r="R196" s="64"/>
      <c r="S196" s="63"/>
      <c r="T196" s="63"/>
      <c r="U196" s="63"/>
      <c r="V196" s="63"/>
      <c r="W196" s="63"/>
      <c r="X196" s="63"/>
      <c r="Y196" s="63"/>
      <c r="Z196" s="63"/>
      <c r="AA196" s="64"/>
      <c r="AB196" s="63"/>
      <c r="AC196" s="63"/>
      <c r="AD196" s="63"/>
      <c r="AE196" s="63"/>
      <c r="AF196" s="63"/>
      <c r="AG196" s="63"/>
      <c r="AH196" s="63"/>
      <c r="AI196" s="63"/>
      <c r="AJ196" s="64"/>
      <c r="AK196" s="63"/>
      <c r="AL196" s="63"/>
      <c r="AM196" s="63"/>
      <c r="AN196" s="63"/>
      <c r="AO196" s="63"/>
      <c r="AP196" s="63"/>
      <c r="AQ196" s="63"/>
      <c r="AR196" s="63"/>
      <c r="AS196" s="64"/>
      <c r="AT196" s="63"/>
      <c r="AU196" s="63"/>
      <c r="AV196" s="63"/>
      <c r="AW196" s="63"/>
      <c r="AX196" s="63"/>
      <c r="AY196" s="63"/>
      <c r="AZ196" s="63"/>
      <c r="BA196" s="63"/>
      <c r="BB196" s="64"/>
      <c r="BC196" s="63"/>
      <c r="BD196" s="63"/>
      <c r="BE196" s="63"/>
      <c r="BF196" s="63"/>
      <c r="BG196" s="63"/>
      <c r="BH196" s="63"/>
      <c r="BI196" s="63"/>
      <c r="BJ196" s="63"/>
      <c r="BK196" s="64"/>
      <c r="BL196" s="63"/>
      <c r="BM196" s="63"/>
      <c r="BN196" s="63"/>
      <c r="BO196" s="63"/>
      <c r="BP196" s="63"/>
      <c r="BQ196" s="63"/>
      <c r="BR196" s="63"/>
      <c r="BS196" s="63"/>
      <c r="BT196" s="64"/>
      <c r="BU196" s="63"/>
      <c r="BV196" s="63"/>
      <c r="BW196" s="63"/>
      <c r="BX196" s="63"/>
      <c r="BY196" s="63"/>
      <c r="BZ196" s="63"/>
      <c r="CA196" s="63"/>
      <c r="CB196" s="63"/>
      <c r="CC196" s="64"/>
      <c r="CD196" s="63"/>
      <c r="CE196" s="63"/>
      <c r="CF196" s="63"/>
      <c r="CG196" s="63"/>
      <c r="CH196" s="63"/>
      <c r="CI196" s="63"/>
      <c r="CJ196" s="63"/>
      <c r="CK196" s="63"/>
      <c r="CL196" s="64"/>
      <c r="CM196" s="63"/>
      <c r="CN196" s="63"/>
      <c r="CO196" s="63"/>
      <c r="CP196" s="63"/>
      <c r="CQ196" s="63"/>
      <c r="CR196" s="63"/>
      <c r="CS196" s="63"/>
      <c r="CT196" s="63"/>
      <c r="CU196" s="64"/>
      <c r="CV196" s="63"/>
      <c r="CW196" s="63"/>
      <c r="CX196" s="63"/>
      <c r="CY196" s="63"/>
      <c r="CZ196" s="63"/>
      <c r="DA196" s="63"/>
      <c r="DB196" s="63"/>
      <c r="DC196" s="63"/>
      <c r="DD196" s="64"/>
    </row>
    <row r="197" spans="1:108" ht="33" customHeight="1" x14ac:dyDescent="0.3">
      <c r="A197" s="63"/>
      <c r="B197" s="63"/>
      <c r="C197" s="63"/>
      <c r="D197" s="63"/>
      <c r="E197" s="63"/>
      <c r="F197" s="63"/>
      <c r="G197" s="63"/>
      <c r="H197" s="63"/>
      <c r="I197" s="64"/>
      <c r="J197" s="63"/>
      <c r="K197" s="63"/>
      <c r="L197" s="63"/>
      <c r="M197" s="63"/>
      <c r="N197" s="63"/>
      <c r="O197" s="63"/>
      <c r="P197" s="63"/>
      <c r="Q197" s="63"/>
      <c r="R197" s="64"/>
      <c r="S197" s="63"/>
      <c r="T197" s="63"/>
      <c r="U197" s="63"/>
      <c r="V197" s="63"/>
      <c r="W197" s="63"/>
      <c r="X197" s="63"/>
      <c r="Y197" s="63"/>
      <c r="Z197" s="63"/>
      <c r="AA197" s="64"/>
      <c r="AB197" s="63"/>
      <c r="AC197" s="63"/>
      <c r="AD197" s="63"/>
      <c r="AE197" s="63"/>
      <c r="AF197" s="63"/>
      <c r="AG197" s="63"/>
      <c r="AH197" s="63"/>
      <c r="AI197" s="63"/>
      <c r="AJ197" s="64"/>
      <c r="AK197" s="63"/>
      <c r="AL197" s="63"/>
      <c r="AM197" s="63"/>
      <c r="AN197" s="63"/>
      <c r="AO197" s="63"/>
      <c r="AP197" s="63"/>
      <c r="AQ197" s="63"/>
      <c r="AR197" s="63"/>
      <c r="AS197" s="64"/>
      <c r="AT197" s="63"/>
      <c r="AU197" s="63"/>
      <c r="AV197" s="63"/>
      <c r="AW197" s="63"/>
      <c r="AX197" s="63"/>
      <c r="AY197" s="63"/>
      <c r="AZ197" s="63"/>
      <c r="BA197" s="63"/>
      <c r="BB197" s="64"/>
      <c r="BC197" s="63"/>
      <c r="BD197" s="63"/>
      <c r="BE197" s="63"/>
      <c r="BF197" s="63"/>
      <c r="BG197" s="63"/>
      <c r="BH197" s="63"/>
      <c r="BI197" s="63"/>
      <c r="BJ197" s="63"/>
      <c r="BK197" s="64"/>
      <c r="BL197" s="63"/>
      <c r="BM197" s="63"/>
      <c r="BN197" s="63"/>
      <c r="BO197" s="63"/>
      <c r="BP197" s="63"/>
      <c r="BQ197" s="63"/>
      <c r="BR197" s="63"/>
      <c r="BS197" s="63"/>
      <c r="BT197" s="64"/>
      <c r="BU197" s="63"/>
      <c r="BV197" s="63"/>
      <c r="BW197" s="63"/>
      <c r="BX197" s="63"/>
      <c r="BY197" s="63"/>
      <c r="BZ197" s="63"/>
      <c r="CA197" s="63"/>
      <c r="CB197" s="63"/>
      <c r="CC197" s="64"/>
      <c r="CD197" s="63"/>
      <c r="CE197" s="63"/>
      <c r="CF197" s="63"/>
      <c r="CG197" s="63"/>
      <c r="CH197" s="63"/>
      <c r="CI197" s="63"/>
      <c r="CJ197" s="63"/>
      <c r="CK197" s="63"/>
      <c r="CL197" s="64"/>
      <c r="CM197" s="63"/>
      <c r="CN197" s="63"/>
      <c r="CO197" s="63"/>
      <c r="CP197" s="63"/>
      <c r="CQ197" s="63"/>
      <c r="CR197" s="63"/>
      <c r="CS197" s="63"/>
      <c r="CT197" s="63"/>
      <c r="CU197" s="64"/>
      <c r="CV197" s="63"/>
      <c r="CW197" s="63"/>
      <c r="CX197" s="63"/>
      <c r="CY197" s="63"/>
      <c r="CZ197" s="63"/>
      <c r="DA197" s="63"/>
      <c r="DB197" s="63"/>
      <c r="DC197" s="63"/>
      <c r="DD197" s="64"/>
    </row>
    <row r="198" spans="1:108" ht="33" customHeight="1" x14ac:dyDescent="0.3">
      <c r="A198" s="63"/>
      <c r="B198" s="63"/>
      <c r="C198" s="63"/>
      <c r="D198" s="63"/>
      <c r="E198" s="63"/>
      <c r="F198" s="63"/>
      <c r="G198" s="63"/>
      <c r="H198" s="63"/>
      <c r="I198" s="64"/>
      <c r="J198" s="63"/>
      <c r="K198" s="63"/>
      <c r="L198" s="63"/>
      <c r="M198" s="63"/>
      <c r="N198" s="63"/>
      <c r="O198" s="63"/>
      <c r="P198" s="63"/>
      <c r="Q198" s="63"/>
      <c r="R198" s="64"/>
      <c r="S198" s="63"/>
      <c r="T198" s="63"/>
      <c r="U198" s="63"/>
      <c r="V198" s="63"/>
      <c r="W198" s="63"/>
      <c r="X198" s="63"/>
      <c r="Y198" s="63"/>
      <c r="Z198" s="63"/>
      <c r="AA198" s="64"/>
      <c r="AB198" s="63"/>
      <c r="AC198" s="63"/>
      <c r="AD198" s="63"/>
      <c r="AE198" s="63"/>
      <c r="AF198" s="63"/>
      <c r="AG198" s="63"/>
      <c r="AH198" s="63"/>
      <c r="AI198" s="63"/>
      <c r="AJ198" s="64"/>
      <c r="AK198" s="63"/>
      <c r="AL198" s="63"/>
      <c r="AM198" s="63"/>
      <c r="AN198" s="63"/>
      <c r="AO198" s="63"/>
      <c r="AP198" s="63"/>
      <c r="AQ198" s="63"/>
      <c r="AR198" s="63"/>
      <c r="AS198" s="64"/>
      <c r="AT198" s="63"/>
      <c r="AU198" s="63"/>
      <c r="AV198" s="63"/>
      <c r="AW198" s="63"/>
      <c r="AX198" s="63"/>
      <c r="AY198" s="63"/>
      <c r="AZ198" s="63"/>
      <c r="BA198" s="63"/>
      <c r="BB198" s="64"/>
      <c r="BC198" s="63"/>
      <c r="BD198" s="63"/>
      <c r="BE198" s="63"/>
      <c r="BF198" s="63"/>
      <c r="BG198" s="63"/>
      <c r="BH198" s="63"/>
      <c r="BI198" s="63"/>
      <c r="BJ198" s="63"/>
      <c r="BK198" s="64"/>
      <c r="BL198" s="63"/>
      <c r="BM198" s="63"/>
      <c r="BN198" s="63"/>
      <c r="BO198" s="63"/>
      <c r="BP198" s="63"/>
      <c r="BQ198" s="63"/>
      <c r="BR198" s="63"/>
      <c r="BS198" s="63"/>
      <c r="BT198" s="64"/>
      <c r="BU198" s="63"/>
      <c r="BV198" s="63"/>
      <c r="BW198" s="63"/>
      <c r="BX198" s="63"/>
      <c r="BY198" s="63"/>
      <c r="BZ198" s="63"/>
      <c r="CA198" s="63"/>
      <c r="CB198" s="63"/>
      <c r="CC198" s="64"/>
      <c r="CD198" s="63"/>
      <c r="CE198" s="63"/>
      <c r="CF198" s="63"/>
      <c r="CG198" s="63"/>
      <c r="CH198" s="63"/>
      <c r="CI198" s="63"/>
      <c r="CJ198" s="63"/>
      <c r="CK198" s="63"/>
      <c r="CL198" s="64"/>
      <c r="CM198" s="63"/>
      <c r="CN198" s="63"/>
      <c r="CO198" s="63"/>
      <c r="CP198" s="63"/>
      <c r="CQ198" s="63"/>
      <c r="CR198" s="63"/>
      <c r="CS198" s="63"/>
      <c r="CT198" s="63"/>
      <c r="CU198" s="64"/>
      <c r="CV198" s="63"/>
      <c r="CW198" s="63"/>
      <c r="CX198" s="63"/>
      <c r="CY198" s="63"/>
      <c r="CZ198" s="63"/>
      <c r="DA198" s="63"/>
      <c r="DB198" s="63"/>
      <c r="DC198" s="63"/>
      <c r="DD198" s="64"/>
    </row>
    <row r="199" spans="1:108" ht="33" customHeight="1" x14ac:dyDescent="0.3">
      <c r="A199" s="63"/>
      <c r="B199" s="63"/>
      <c r="C199" s="63"/>
      <c r="D199" s="63"/>
      <c r="E199" s="63"/>
      <c r="F199" s="63"/>
      <c r="G199" s="63"/>
      <c r="H199" s="63"/>
      <c r="I199" s="64"/>
      <c r="J199" s="63"/>
      <c r="K199" s="63"/>
      <c r="L199" s="63"/>
      <c r="M199" s="63"/>
      <c r="N199" s="63"/>
      <c r="O199" s="63"/>
      <c r="P199" s="63"/>
      <c r="Q199" s="63"/>
      <c r="R199" s="64"/>
      <c r="S199" s="63"/>
      <c r="T199" s="63"/>
      <c r="U199" s="63"/>
      <c r="V199" s="63"/>
      <c r="W199" s="63"/>
      <c r="X199" s="63"/>
      <c r="Y199" s="63"/>
      <c r="Z199" s="63"/>
      <c r="AA199" s="64"/>
      <c r="AB199" s="63"/>
      <c r="AC199" s="63"/>
      <c r="AD199" s="63"/>
      <c r="AE199" s="63"/>
      <c r="AF199" s="63"/>
      <c r="AG199" s="63"/>
      <c r="AH199" s="63"/>
      <c r="AI199" s="63"/>
      <c r="AJ199" s="64"/>
      <c r="AK199" s="63"/>
      <c r="AL199" s="63"/>
      <c r="AM199" s="63"/>
      <c r="AN199" s="63"/>
      <c r="AO199" s="63"/>
      <c r="AP199" s="63"/>
      <c r="AQ199" s="63"/>
      <c r="AR199" s="63"/>
      <c r="AS199" s="64"/>
      <c r="AT199" s="63"/>
      <c r="AU199" s="63"/>
      <c r="AV199" s="63"/>
      <c r="AW199" s="63"/>
      <c r="AX199" s="63"/>
      <c r="AY199" s="63"/>
      <c r="AZ199" s="63"/>
      <c r="BA199" s="63"/>
      <c r="BB199" s="64"/>
      <c r="BC199" s="63"/>
      <c r="BD199" s="63"/>
      <c r="BE199" s="63"/>
      <c r="BF199" s="63"/>
      <c r="BG199" s="63"/>
      <c r="BH199" s="63"/>
      <c r="BI199" s="63"/>
      <c r="BJ199" s="63"/>
      <c r="BK199" s="64"/>
      <c r="BL199" s="63"/>
      <c r="BM199" s="63"/>
      <c r="BN199" s="63"/>
      <c r="BO199" s="63"/>
      <c r="BP199" s="63"/>
      <c r="BQ199" s="63"/>
      <c r="BR199" s="63"/>
      <c r="BS199" s="63"/>
      <c r="BT199" s="64"/>
      <c r="BU199" s="63"/>
      <c r="BV199" s="63"/>
      <c r="BW199" s="63"/>
      <c r="BX199" s="63"/>
      <c r="BY199" s="63"/>
      <c r="BZ199" s="63"/>
      <c r="CA199" s="63"/>
      <c r="CB199" s="63"/>
      <c r="CC199" s="64"/>
      <c r="CD199" s="63"/>
      <c r="CE199" s="63"/>
      <c r="CF199" s="63"/>
      <c r="CG199" s="63"/>
      <c r="CH199" s="63"/>
      <c r="CI199" s="63"/>
      <c r="CJ199" s="63"/>
      <c r="CK199" s="63"/>
      <c r="CL199" s="64"/>
      <c r="CM199" s="63"/>
      <c r="CN199" s="63"/>
      <c r="CO199" s="63"/>
      <c r="CP199" s="63"/>
      <c r="CQ199" s="63"/>
      <c r="CR199" s="63"/>
      <c r="CS199" s="63"/>
      <c r="CT199" s="63"/>
      <c r="CU199" s="64"/>
      <c r="CV199" s="63"/>
      <c r="CW199" s="63"/>
      <c r="CX199" s="63"/>
      <c r="CY199" s="63"/>
      <c r="CZ199" s="63"/>
      <c r="DA199" s="63"/>
      <c r="DB199" s="63"/>
      <c r="DC199" s="63"/>
      <c r="DD199" s="64"/>
    </row>
    <row r="200" spans="1:108" ht="33" customHeight="1" x14ac:dyDescent="0.3">
      <c r="A200" s="63"/>
      <c r="B200" s="63"/>
      <c r="C200" s="63"/>
      <c r="D200" s="63"/>
      <c r="E200" s="63"/>
      <c r="F200" s="63"/>
      <c r="G200" s="63"/>
      <c r="H200" s="63"/>
      <c r="I200" s="64"/>
      <c r="J200" s="63"/>
      <c r="K200" s="63"/>
      <c r="L200" s="63"/>
      <c r="M200" s="63"/>
      <c r="N200" s="63"/>
      <c r="O200" s="63"/>
      <c r="P200" s="63"/>
      <c r="Q200" s="63"/>
      <c r="R200" s="64"/>
      <c r="S200" s="63"/>
      <c r="T200" s="63"/>
      <c r="U200" s="63"/>
      <c r="V200" s="63"/>
      <c r="W200" s="63"/>
      <c r="X200" s="63"/>
      <c r="Y200" s="63"/>
      <c r="Z200" s="63"/>
      <c r="AA200" s="64"/>
      <c r="AB200" s="63"/>
      <c r="AC200" s="63"/>
      <c r="AD200" s="63"/>
      <c r="AE200" s="63"/>
      <c r="AF200" s="63"/>
      <c r="AG200" s="63"/>
      <c r="AH200" s="63"/>
      <c r="AI200" s="63"/>
      <c r="AJ200" s="64"/>
      <c r="AK200" s="63"/>
      <c r="AL200" s="63"/>
      <c r="AM200" s="63"/>
      <c r="AN200" s="63"/>
      <c r="AO200" s="63"/>
      <c r="AP200" s="63"/>
      <c r="AQ200" s="63"/>
      <c r="AR200" s="63"/>
      <c r="AS200" s="64"/>
      <c r="AT200" s="63"/>
      <c r="AU200" s="63"/>
      <c r="AV200" s="63"/>
      <c r="AW200" s="63"/>
      <c r="AX200" s="63"/>
      <c r="AY200" s="63"/>
      <c r="AZ200" s="63"/>
      <c r="BA200" s="63"/>
      <c r="BB200" s="64"/>
      <c r="BC200" s="63"/>
      <c r="BD200" s="63"/>
      <c r="BE200" s="63"/>
      <c r="BF200" s="63"/>
      <c r="BG200" s="63"/>
      <c r="BH200" s="63"/>
      <c r="BI200" s="63"/>
      <c r="BJ200" s="63"/>
      <c r="BK200" s="64"/>
      <c r="BL200" s="63"/>
      <c r="BM200" s="63"/>
      <c r="BN200" s="63"/>
      <c r="BO200" s="63"/>
      <c r="BP200" s="63"/>
      <c r="BQ200" s="63"/>
      <c r="BR200" s="63"/>
      <c r="BS200" s="63"/>
      <c r="BT200" s="64"/>
      <c r="BU200" s="63"/>
      <c r="BV200" s="63"/>
      <c r="BW200" s="63"/>
      <c r="BX200" s="63"/>
      <c r="BY200" s="63"/>
      <c r="BZ200" s="63"/>
      <c r="CA200" s="63"/>
      <c r="CB200" s="63"/>
      <c r="CC200" s="64"/>
      <c r="CD200" s="63"/>
      <c r="CE200" s="63"/>
      <c r="CF200" s="63"/>
      <c r="CG200" s="63"/>
      <c r="CH200" s="63"/>
      <c r="CI200" s="63"/>
      <c r="CJ200" s="63"/>
      <c r="CK200" s="63"/>
      <c r="CL200" s="64"/>
      <c r="CM200" s="63"/>
      <c r="CN200" s="63"/>
      <c r="CO200" s="63"/>
      <c r="CP200" s="63"/>
      <c r="CQ200" s="63"/>
      <c r="CR200" s="63"/>
      <c r="CS200" s="63"/>
      <c r="CT200" s="63"/>
      <c r="CU200" s="64"/>
      <c r="CV200" s="63"/>
      <c r="CW200" s="63"/>
      <c r="CX200" s="63"/>
      <c r="CY200" s="63"/>
      <c r="CZ200" s="63"/>
      <c r="DA200" s="63"/>
      <c r="DB200" s="63"/>
      <c r="DC200" s="63"/>
      <c r="DD200" s="64"/>
    </row>
    <row r="201" spans="1:108" ht="33" customHeight="1" x14ac:dyDescent="0.3">
      <c r="A201" s="63"/>
      <c r="B201" s="63"/>
      <c r="C201" s="63"/>
      <c r="D201" s="63"/>
      <c r="E201" s="63"/>
      <c r="F201" s="63"/>
      <c r="G201" s="63"/>
      <c r="H201" s="63"/>
      <c r="I201" s="64"/>
      <c r="J201" s="63"/>
      <c r="K201" s="63"/>
      <c r="L201" s="63"/>
      <c r="M201" s="63"/>
      <c r="N201" s="63"/>
      <c r="O201" s="63"/>
      <c r="P201" s="63"/>
      <c r="Q201" s="63"/>
      <c r="R201" s="64"/>
      <c r="S201" s="63"/>
      <c r="T201" s="63"/>
      <c r="U201" s="63"/>
      <c r="V201" s="63"/>
      <c r="W201" s="63"/>
      <c r="X201" s="63"/>
      <c r="Y201" s="63"/>
      <c r="Z201" s="63"/>
      <c r="AA201" s="64"/>
      <c r="AB201" s="63"/>
      <c r="AC201" s="63"/>
      <c r="AD201" s="63"/>
      <c r="AE201" s="63"/>
      <c r="AF201" s="63"/>
      <c r="AG201" s="63"/>
      <c r="AH201" s="63"/>
      <c r="AI201" s="63"/>
      <c r="AJ201" s="64"/>
      <c r="AK201" s="63"/>
      <c r="AL201" s="63"/>
      <c r="AM201" s="63"/>
      <c r="AN201" s="63"/>
      <c r="AO201" s="63"/>
      <c r="AP201" s="63"/>
      <c r="AQ201" s="63"/>
      <c r="AR201" s="63"/>
      <c r="AS201" s="64"/>
      <c r="AT201" s="63"/>
      <c r="AU201" s="63"/>
      <c r="AV201" s="63"/>
      <c r="AW201" s="63"/>
      <c r="AX201" s="63"/>
      <c r="AY201" s="63"/>
      <c r="AZ201" s="63"/>
      <c r="BA201" s="63"/>
      <c r="BB201" s="64"/>
      <c r="BC201" s="63"/>
      <c r="BD201" s="63"/>
      <c r="BE201" s="63"/>
      <c r="BF201" s="63"/>
      <c r="BG201" s="63"/>
      <c r="BH201" s="63"/>
      <c r="BI201" s="63"/>
      <c r="BJ201" s="63"/>
      <c r="BK201" s="64"/>
      <c r="BL201" s="63"/>
      <c r="BM201" s="63"/>
      <c r="BN201" s="63"/>
      <c r="BO201" s="63"/>
      <c r="BP201" s="63"/>
      <c r="BQ201" s="63"/>
      <c r="BR201" s="63"/>
      <c r="BS201" s="63"/>
      <c r="BT201" s="64"/>
      <c r="BU201" s="63"/>
      <c r="BV201" s="63"/>
      <c r="BW201" s="63"/>
      <c r="BX201" s="63"/>
      <c r="BY201" s="63"/>
      <c r="BZ201" s="63"/>
      <c r="CA201" s="63"/>
      <c r="CB201" s="63"/>
      <c r="CC201" s="64"/>
      <c r="CD201" s="63"/>
      <c r="CE201" s="63"/>
      <c r="CF201" s="63"/>
      <c r="CG201" s="63"/>
      <c r="CH201" s="63"/>
      <c r="CI201" s="63"/>
      <c r="CJ201" s="63"/>
      <c r="CK201" s="63"/>
      <c r="CL201" s="64"/>
      <c r="CM201" s="63"/>
      <c r="CN201" s="63"/>
      <c r="CO201" s="63"/>
      <c r="CP201" s="63"/>
      <c r="CQ201" s="63"/>
      <c r="CR201" s="63"/>
      <c r="CS201" s="63"/>
      <c r="CT201" s="63"/>
      <c r="CU201" s="64"/>
      <c r="CV201" s="63"/>
      <c r="CW201" s="63"/>
      <c r="CX201" s="63"/>
      <c r="CY201" s="63"/>
      <c r="CZ201" s="63"/>
      <c r="DA201" s="63"/>
      <c r="DB201" s="63"/>
      <c r="DC201" s="63"/>
      <c r="DD201" s="64"/>
    </row>
    <row r="202" spans="1:108" ht="33" customHeight="1" x14ac:dyDescent="0.3">
      <c r="A202" s="63"/>
      <c r="B202" s="63"/>
      <c r="C202" s="63"/>
      <c r="D202" s="63"/>
      <c r="E202" s="63"/>
      <c r="F202" s="63"/>
      <c r="G202" s="63"/>
      <c r="H202" s="63"/>
      <c r="I202" s="64"/>
      <c r="J202" s="63"/>
      <c r="K202" s="63"/>
      <c r="L202" s="63"/>
      <c r="M202" s="63"/>
      <c r="N202" s="63"/>
      <c r="O202" s="63"/>
      <c r="P202" s="63"/>
      <c r="Q202" s="63"/>
      <c r="R202" s="64"/>
      <c r="S202" s="63"/>
      <c r="T202" s="63"/>
      <c r="U202" s="63"/>
      <c r="V202" s="63"/>
      <c r="W202" s="63"/>
      <c r="X202" s="63"/>
      <c r="Y202" s="63"/>
      <c r="Z202" s="63"/>
      <c r="AA202" s="64"/>
      <c r="AB202" s="63"/>
      <c r="AC202" s="63"/>
      <c r="AD202" s="63"/>
      <c r="AE202" s="63"/>
      <c r="AF202" s="63"/>
      <c r="AG202" s="63"/>
      <c r="AH202" s="63"/>
      <c r="AI202" s="63"/>
      <c r="AJ202" s="64"/>
      <c r="AK202" s="63"/>
      <c r="AL202" s="63"/>
      <c r="AM202" s="63"/>
      <c r="AN202" s="63"/>
      <c r="AO202" s="63"/>
      <c r="AP202" s="63"/>
      <c r="AQ202" s="63"/>
      <c r="AR202" s="63"/>
      <c r="AS202" s="64"/>
      <c r="AT202" s="63"/>
      <c r="AU202" s="63"/>
      <c r="AV202" s="63"/>
      <c r="AW202" s="63"/>
      <c r="AX202" s="63"/>
      <c r="AY202" s="63"/>
      <c r="AZ202" s="63"/>
      <c r="BA202" s="63"/>
      <c r="BB202" s="64"/>
      <c r="BC202" s="63"/>
      <c r="BD202" s="63"/>
      <c r="BE202" s="63"/>
      <c r="BF202" s="63"/>
      <c r="BG202" s="63"/>
      <c r="BH202" s="63"/>
      <c r="BI202" s="63"/>
      <c r="BJ202" s="63"/>
      <c r="BK202" s="64"/>
      <c r="BL202" s="63"/>
      <c r="BM202" s="63"/>
      <c r="BN202" s="63"/>
      <c r="BO202" s="63"/>
      <c r="BP202" s="63"/>
      <c r="BQ202" s="63"/>
      <c r="BR202" s="63"/>
      <c r="BS202" s="63"/>
      <c r="BT202" s="64"/>
      <c r="BU202" s="63"/>
      <c r="BV202" s="63"/>
      <c r="BW202" s="63"/>
      <c r="BX202" s="63"/>
      <c r="BY202" s="63"/>
      <c r="BZ202" s="63"/>
      <c r="CA202" s="63"/>
      <c r="CB202" s="63"/>
      <c r="CC202" s="64"/>
      <c r="CD202" s="63"/>
      <c r="CE202" s="63"/>
      <c r="CF202" s="63"/>
      <c r="CG202" s="63"/>
      <c r="CH202" s="63"/>
      <c r="CI202" s="63"/>
      <c r="CJ202" s="63"/>
      <c r="CK202" s="63"/>
      <c r="CL202" s="64"/>
      <c r="CM202" s="63"/>
      <c r="CN202" s="63"/>
      <c r="CO202" s="63"/>
      <c r="CP202" s="63"/>
      <c r="CQ202" s="63"/>
      <c r="CR202" s="63"/>
      <c r="CS202" s="63"/>
      <c r="CT202" s="63"/>
      <c r="CU202" s="64"/>
      <c r="CV202" s="63"/>
      <c r="CW202" s="63"/>
      <c r="CX202" s="63"/>
      <c r="CY202" s="63"/>
      <c r="CZ202" s="63"/>
      <c r="DA202" s="63"/>
      <c r="DB202" s="63"/>
      <c r="DC202" s="63"/>
      <c r="DD202" s="64"/>
    </row>
    <row r="203" spans="1:108" ht="33" customHeight="1" x14ac:dyDescent="0.3">
      <c r="A203" s="63"/>
      <c r="B203" s="63"/>
      <c r="C203" s="63"/>
      <c r="D203" s="63"/>
      <c r="E203" s="63"/>
      <c r="F203" s="63"/>
      <c r="G203" s="63"/>
      <c r="H203" s="63"/>
      <c r="I203" s="64"/>
      <c r="J203" s="63"/>
      <c r="K203" s="63"/>
      <c r="L203" s="63"/>
      <c r="M203" s="63"/>
      <c r="N203" s="63"/>
      <c r="O203" s="63"/>
      <c r="P203" s="63"/>
      <c r="Q203" s="63"/>
      <c r="R203" s="64"/>
      <c r="S203" s="63"/>
      <c r="T203" s="63"/>
      <c r="U203" s="63"/>
      <c r="V203" s="63"/>
      <c r="W203" s="63"/>
      <c r="X203" s="63"/>
      <c r="Y203" s="63"/>
      <c r="Z203" s="63"/>
      <c r="AA203" s="64"/>
      <c r="AB203" s="63"/>
      <c r="AC203" s="63"/>
      <c r="AD203" s="63"/>
      <c r="AE203" s="63"/>
      <c r="AF203" s="63"/>
      <c r="AG203" s="63"/>
      <c r="AH203" s="63"/>
      <c r="AI203" s="63"/>
      <c r="AJ203" s="64"/>
      <c r="AK203" s="63"/>
      <c r="AL203" s="63"/>
      <c r="AM203" s="63"/>
      <c r="AN203" s="63"/>
      <c r="AO203" s="63"/>
      <c r="AP203" s="63"/>
      <c r="AQ203" s="63"/>
      <c r="AR203" s="63"/>
      <c r="AS203" s="64"/>
      <c r="AT203" s="63"/>
      <c r="AU203" s="63"/>
      <c r="AV203" s="63"/>
      <c r="AW203" s="63"/>
      <c r="AX203" s="63"/>
      <c r="AY203" s="63"/>
      <c r="AZ203" s="63"/>
      <c r="BA203" s="63"/>
      <c r="BB203" s="64"/>
      <c r="BC203" s="63"/>
      <c r="BD203" s="63"/>
      <c r="BE203" s="63"/>
      <c r="BF203" s="63"/>
      <c r="BG203" s="63"/>
      <c r="BH203" s="63"/>
      <c r="BI203" s="63"/>
      <c r="BJ203" s="63"/>
      <c r="BK203" s="64"/>
      <c r="BL203" s="63"/>
      <c r="BM203" s="63"/>
      <c r="BN203" s="63"/>
      <c r="BO203" s="63"/>
      <c r="BP203" s="63"/>
      <c r="BQ203" s="63"/>
      <c r="BR203" s="63"/>
      <c r="BS203" s="63"/>
      <c r="BT203" s="64"/>
      <c r="BU203" s="63"/>
      <c r="BV203" s="63"/>
      <c r="BW203" s="63"/>
      <c r="BX203" s="63"/>
      <c r="BY203" s="63"/>
      <c r="BZ203" s="63"/>
      <c r="CA203" s="63"/>
      <c r="CB203" s="63"/>
      <c r="CC203" s="64"/>
      <c r="CD203" s="63"/>
      <c r="CE203" s="63"/>
      <c r="CF203" s="63"/>
      <c r="CG203" s="63"/>
      <c r="CH203" s="63"/>
      <c r="CI203" s="63"/>
      <c r="CJ203" s="63"/>
      <c r="CK203" s="63"/>
      <c r="CL203" s="64"/>
      <c r="CM203" s="63"/>
      <c r="CN203" s="63"/>
      <c r="CO203" s="63"/>
      <c r="CP203" s="63"/>
      <c r="CQ203" s="63"/>
      <c r="CR203" s="63"/>
      <c r="CS203" s="63"/>
      <c r="CT203" s="63"/>
      <c r="CU203" s="64"/>
      <c r="CV203" s="63"/>
      <c r="CW203" s="63"/>
      <c r="CX203" s="63"/>
      <c r="CY203" s="63"/>
      <c r="CZ203" s="63"/>
      <c r="DA203" s="63"/>
      <c r="DB203" s="63"/>
      <c r="DC203" s="63"/>
      <c r="DD203" s="64"/>
    </row>
    <row r="204" spans="1:108" ht="33" customHeight="1" x14ac:dyDescent="0.3">
      <c r="A204" s="63"/>
      <c r="B204" s="63"/>
      <c r="C204" s="63"/>
      <c r="D204" s="63"/>
      <c r="E204" s="63"/>
      <c r="F204" s="63"/>
      <c r="G204" s="63"/>
      <c r="H204" s="63"/>
      <c r="I204" s="64"/>
      <c r="J204" s="63"/>
      <c r="K204" s="63"/>
      <c r="L204" s="63"/>
      <c r="M204" s="63"/>
      <c r="N204" s="63"/>
      <c r="O204" s="63"/>
      <c r="P204" s="63"/>
      <c r="Q204" s="63"/>
      <c r="R204" s="64"/>
      <c r="S204" s="63"/>
      <c r="T204" s="63"/>
      <c r="U204" s="63"/>
      <c r="V204" s="63"/>
      <c r="W204" s="63"/>
      <c r="X204" s="63"/>
      <c r="Y204" s="63"/>
      <c r="Z204" s="63"/>
      <c r="AA204" s="64"/>
      <c r="AB204" s="63"/>
      <c r="AC204" s="63"/>
      <c r="AD204" s="63"/>
      <c r="AE204" s="63"/>
      <c r="AF204" s="63"/>
      <c r="AG204" s="63"/>
      <c r="AH204" s="63"/>
      <c r="AI204" s="63"/>
      <c r="AJ204" s="64"/>
      <c r="AK204" s="63"/>
      <c r="AL204" s="63"/>
      <c r="AM204" s="63"/>
      <c r="AN204" s="63"/>
      <c r="AO204" s="63"/>
      <c r="AP204" s="63"/>
      <c r="AQ204" s="63"/>
      <c r="AR204" s="63"/>
      <c r="AS204" s="64"/>
      <c r="AT204" s="63"/>
      <c r="AU204" s="63"/>
      <c r="AV204" s="63"/>
      <c r="AW204" s="63"/>
      <c r="AX204" s="63"/>
      <c r="AY204" s="63"/>
      <c r="AZ204" s="63"/>
      <c r="BA204" s="63"/>
      <c r="BB204" s="64"/>
      <c r="BC204" s="63"/>
      <c r="BD204" s="63"/>
      <c r="BE204" s="63"/>
      <c r="BF204" s="63"/>
      <c r="BG204" s="63"/>
      <c r="BH204" s="63"/>
      <c r="BI204" s="63"/>
      <c r="BJ204" s="63"/>
      <c r="BK204" s="64"/>
      <c r="BL204" s="63"/>
      <c r="BM204" s="63"/>
      <c r="BN204" s="63"/>
      <c r="BO204" s="63"/>
      <c r="BP204" s="63"/>
      <c r="BQ204" s="63"/>
      <c r="BR204" s="63"/>
      <c r="BS204" s="63"/>
      <c r="BT204" s="64"/>
      <c r="BU204" s="63"/>
      <c r="BV204" s="63"/>
      <c r="BW204" s="63"/>
      <c r="BX204" s="63"/>
      <c r="BY204" s="63"/>
      <c r="BZ204" s="63"/>
      <c r="CA204" s="63"/>
      <c r="CB204" s="63"/>
      <c r="CC204" s="64"/>
      <c r="CD204" s="63"/>
      <c r="CE204" s="63"/>
      <c r="CF204" s="63"/>
      <c r="CG204" s="63"/>
      <c r="CH204" s="63"/>
      <c r="CI204" s="63"/>
      <c r="CJ204" s="63"/>
      <c r="CK204" s="63"/>
      <c r="CL204" s="64"/>
      <c r="CM204" s="63"/>
      <c r="CN204" s="63"/>
      <c r="CO204" s="63"/>
      <c r="CP204" s="63"/>
      <c r="CQ204" s="63"/>
      <c r="CR204" s="63"/>
      <c r="CS204" s="63"/>
      <c r="CT204" s="63"/>
      <c r="CU204" s="64"/>
      <c r="CV204" s="63"/>
      <c r="CW204" s="63"/>
      <c r="CX204" s="63"/>
      <c r="CY204" s="63"/>
      <c r="CZ204" s="63"/>
      <c r="DA204" s="63"/>
      <c r="DB204" s="63"/>
      <c r="DC204" s="63"/>
      <c r="DD204" s="64"/>
    </row>
    <row r="205" spans="1:108" ht="33" customHeight="1" x14ac:dyDescent="0.3">
      <c r="A205" s="63"/>
      <c r="B205" s="63"/>
      <c r="C205" s="63"/>
      <c r="D205" s="63"/>
      <c r="E205" s="63"/>
      <c r="F205" s="63"/>
      <c r="G205" s="63"/>
      <c r="H205" s="63"/>
      <c r="I205" s="64"/>
      <c r="J205" s="63"/>
      <c r="K205" s="63"/>
      <c r="L205" s="63"/>
      <c r="M205" s="63"/>
      <c r="N205" s="63"/>
      <c r="O205" s="63"/>
      <c r="P205" s="63"/>
      <c r="Q205" s="63"/>
      <c r="R205" s="64"/>
      <c r="S205" s="63"/>
      <c r="T205" s="63"/>
      <c r="U205" s="63"/>
      <c r="V205" s="63"/>
      <c r="W205" s="63"/>
      <c r="X205" s="63"/>
      <c r="Y205" s="63"/>
      <c r="Z205" s="63"/>
      <c r="AA205" s="64"/>
      <c r="AB205" s="63"/>
      <c r="AC205" s="63"/>
      <c r="AD205" s="63"/>
      <c r="AE205" s="63"/>
      <c r="AF205" s="63"/>
      <c r="AG205" s="63"/>
      <c r="AH205" s="63"/>
      <c r="AI205" s="63"/>
      <c r="AJ205" s="64"/>
      <c r="AK205" s="63"/>
      <c r="AL205" s="63"/>
      <c r="AM205" s="63"/>
      <c r="AN205" s="63"/>
      <c r="AO205" s="63"/>
      <c r="AP205" s="63"/>
      <c r="AQ205" s="63"/>
      <c r="AR205" s="63"/>
      <c r="AS205" s="64"/>
      <c r="AT205" s="63"/>
      <c r="AU205" s="63"/>
      <c r="AV205" s="63"/>
      <c r="AW205" s="63"/>
      <c r="AX205" s="63"/>
      <c r="AY205" s="63"/>
      <c r="AZ205" s="63"/>
      <c r="BA205" s="63"/>
      <c r="BB205" s="64"/>
      <c r="BC205" s="63"/>
      <c r="BD205" s="63"/>
      <c r="BE205" s="63"/>
      <c r="BF205" s="63"/>
      <c r="BG205" s="63"/>
      <c r="BH205" s="63"/>
      <c r="BI205" s="63"/>
      <c r="BJ205" s="63"/>
      <c r="BK205" s="64"/>
      <c r="BL205" s="63"/>
      <c r="BM205" s="63"/>
      <c r="BN205" s="63"/>
      <c r="BO205" s="63"/>
      <c r="BP205" s="63"/>
      <c r="BQ205" s="63"/>
      <c r="BR205" s="63"/>
      <c r="BS205" s="63"/>
      <c r="BT205" s="64"/>
      <c r="BU205" s="63"/>
      <c r="BV205" s="63"/>
      <c r="BW205" s="63"/>
      <c r="BX205" s="63"/>
      <c r="BY205" s="63"/>
      <c r="BZ205" s="63"/>
      <c r="CA205" s="63"/>
      <c r="CB205" s="63"/>
      <c r="CC205" s="64"/>
      <c r="CD205" s="63"/>
      <c r="CE205" s="63"/>
      <c r="CF205" s="63"/>
      <c r="CG205" s="63"/>
      <c r="CH205" s="63"/>
      <c r="CI205" s="63"/>
      <c r="CJ205" s="63"/>
      <c r="CK205" s="63"/>
      <c r="CL205" s="64"/>
      <c r="CM205" s="63"/>
      <c r="CN205" s="63"/>
      <c r="CO205" s="63"/>
      <c r="CP205" s="63"/>
      <c r="CQ205" s="63"/>
      <c r="CR205" s="63"/>
      <c r="CS205" s="63"/>
      <c r="CT205" s="63"/>
      <c r="CU205" s="64"/>
      <c r="CV205" s="63"/>
      <c r="CW205" s="63"/>
      <c r="CX205" s="63"/>
      <c r="CY205" s="63"/>
      <c r="CZ205" s="63"/>
      <c r="DA205" s="63"/>
      <c r="DB205" s="63"/>
      <c r="DC205" s="63"/>
      <c r="DD205" s="64"/>
    </row>
    <row r="206" spans="1:108" ht="33" customHeight="1" x14ac:dyDescent="0.3">
      <c r="A206" s="63"/>
      <c r="B206" s="63"/>
      <c r="C206" s="63"/>
      <c r="D206" s="63"/>
      <c r="E206" s="63"/>
      <c r="F206" s="63"/>
      <c r="G206" s="63"/>
      <c r="H206" s="63"/>
      <c r="I206" s="64"/>
      <c r="J206" s="63"/>
      <c r="K206" s="63"/>
      <c r="L206" s="63"/>
      <c r="M206" s="63"/>
      <c r="N206" s="63"/>
      <c r="O206" s="63"/>
      <c r="P206" s="63"/>
      <c r="Q206" s="63"/>
      <c r="R206" s="64"/>
      <c r="S206" s="63"/>
      <c r="T206" s="63"/>
      <c r="U206" s="63"/>
      <c r="V206" s="63"/>
      <c r="W206" s="63"/>
      <c r="X206" s="63"/>
      <c r="Y206" s="63"/>
      <c r="Z206" s="63"/>
      <c r="AA206" s="64"/>
      <c r="AB206" s="63"/>
      <c r="AC206" s="63"/>
      <c r="AD206" s="63"/>
      <c r="AE206" s="63"/>
      <c r="AF206" s="63"/>
      <c r="AG206" s="63"/>
      <c r="AH206" s="63"/>
      <c r="AI206" s="63"/>
      <c r="AJ206" s="64"/>
      <c r="AK206" s="63"/>
      <c r="AL206" s="63"/>
      <c r="AM206" s="63"/>
      <c r="AN206" s="63"/>
      <c r="AO206" s="63"/>
      <c r="AP206" s="63"/>
      <c r="AQ206" s="63"/>
      <c r="AR206" s="63"/>
      <c r="AS206" s="64"/>
      <c r="AT206" s="63"/>
      <c r="AU206" s="63"/>
      <c r="AV206" s="63"/>
      <c r="AW206" s="63"/>
      <c r="AX206" s="63"/>
      <c r="AY206" s="63"/>
      <c r="AZ206" s="63"/>
      <c r="BA206" s="63"/>
      <c r="BB206" s="64"/>
      <c r="BC206" s="63"/>
      <c r="BD206" s="63"/>
      <c r="BE206" s="63"/>
      <c r="BF206" s="63"/>
      <c r="BG206" s="63"/>
      <c r="BH206" s="63"/>
      <c r="BI206" s="63"/>
      <c r="BJ206" s="63"/>
      <c r="BK206" s="64"/>
      <c r="BL206" s="63"/>
      <c r="BM206" s="63"/>
      <c r="BN206" s="63"/>
      <c r="BO206" s="63"/>
      <c r="BP206" s="63"/>
      <c r="BQ206" s="63"/>
      <c r="BR206" s="63"/>
      <c r="BS206" s="63"/>
      <c r="BT206" s="64"/>
      <c r="BU206" s="63"/>
      <c r="BV206" s="63"/>
      <c r="BW206" s="63"/>
      <c r="BX206" s="63"/>
      <c r="BY206" s="63"/>
      <c r="BZ206" s="63"/>
      <c r="CA206" s="63"/>
      <c r="CB206" s="63"/>
      <c r="CC206" s="64"/>
      <c r="CD206" s="63"/>
      <c r="CE206" s="63"/>
      <c r="CF206" s="63"/>
      <c r="CG206" s="63"/>
      <c r="CH206" s="63"/>
      <c r="CI206" s="63"/>
      <c r="CJ206" s="63"/>
      <c r="CK206" s="63"/>
      <c r="CL206" s="64"/>
      <c r="CM206" s="63"/>
      <c r="CN206" s="63"/>
      <c r="CO206" s="63"/>
      <c r="CP206" s="63"/>
      <c r="CQ206" s="63"/>
      <c r="CR206" s="63"/>
      <c r="CS206" s="63"/>
      <c r="CT206" s="63"/>
      <c r="CU206" s="64"/>
      <c r="CV206" s="63"/>
      <c r="CW206" s="63"/>
      <c r="CX206" s="63"/>
      <c r="CY206" s="63"/>
      <c r="CZ206" s="63"/>
      <c r="DA206" s="63"/>
      <c r="DB206" s="63"/>
      <c r="DC206" s="63"/>
      <c r="DD206" s="64"/>
    </row>
    <row r="207" spans="1:108" ht="33" customHeight="1" x14ac:dyDescent="0.3">
      <c r="A207" s="63"/>
      <c r="B207" s="63"/>
      <c r="C207" s="63"/>
      <c r="D207" s="63"/>
      <c r="E207" s="63"/>
      <c r="F207" s="63"/>
      <c r="G207" s="63"/>
      <c r="H207" s="63"/>
      <c r="I207" s="64"/>
      <c r="J207" s="63"/>
      <c r="K207" s="63"/>
      <c r="L207" s="63"/>
      <c r="M207" s="63"/>
      <c r="N207" s="63"/>
      <c r="O207" s="63"/>
      <c r="P207" s="63"/>
      <c r="Q207" s="63"/>
      <c r="R207" s="64"/>
      <c r="S207" s="63"/>
      <c r="T207" s="63"/>
      <c r="U207" s="63"/>
      <c r="V207" s="63"/>
      <c r="W207" s="63"/>
      <c r="X207" s="63"/>
      <c r="Y207" s="63"/>
      <c r="Z207" s="63"/>
      <c r="AA207" s="64"/>
      <c r="AB207" s="63"/>
      <c r="AC207" s="63"/>
      <c r="AD207" s="63"/>
      <c r="AE207" s="63"/>
      <c r="AF207" s="63"/>
      <c r="AG207" s="63"/>
      <c r="AH207" s="63"/>
      <c r="AI207" s="63"/>
      <c r="AJ207" s="64"/>
      <c r="AK207" s="63"/>
      <c r="AL207" s="63"/>
      <c r="AM207" s="63"/>
      <c r="AN207" s="63"/>
      <c r="AO207" s="63"/>
      <c r="AP207" s="63"/>
      <c r="AQ207" s="63"/>
      <c r="AR207" s="63"/>
      <c r="AS207" s="64"/>
      <c r="AT207" s="63"/>
      <c r="AU207" s="63"/>
      <c r="AV207" s="63"/>
      <c r="AW207" s="63"/>
      <c r="AX207" s="63"/>
      <c r="AY207" s="63"/>
      <c r="AZ207" s="63"/>
      <c r="BA207" s="63"/>
      <c r="BB207" s="64"/>
      <c r="BC207" s="63"/>
      <c r="BD207" s="63"/>
      <c r="BE207" s="63"/>
      <c r="BF207" s="63"/>
      <c r="BG207" s="63"/>
      <c r="BH207" s="63"/>
      <c r="BI207" s="63"/>
      <c r="BJ207" s="63"/>
      <c r="BK207" s="64"/>
      <c r="BL207" s="63"/>
      <c r="BM207" s="63"/>
      <c r="BN207" s="63"/>
      <c r="BO207" s="63"/>
      <c r="BP207" s="63"/>
      <c r="BQ207" s="63"/>
      <c r="BR207" s="63"/>
      <c r="BS207" s="63"/>
      <c r="BT207" s="64"/>
      <c r="BU207" s="63"/>
      <c r="BV207" s="63"/>
      <c r="BW207" s="63"/>
      <c r="BX207" s="63"/>
      <c r="BY207" s="63"/>
      <c r="BZ207" s="63"/>
      <c r="CA207" s="63"/>
      <c r="CB207" s="63"/>
      <c r="CC207" s="64"/>
      <c r="CD207" s="63"/>
      <c r="CE207" s="63"/>
      <c r="CF207" s="63"/>
      <c r="CG207" s="63"/>
      <c r="CH207" s="63"/>
      <c r="CI207" s="63"/>
      <c r="CJ207" s="63"/>
      <c r="CK207" s="63"/>
      <c r="CL207" s="64"/>
      <c r="CM207" s="63"/>
      <c r="CN207" s="63"/>
      <c r="CO207" s="63"/>
      <c r="CP207" s="63"/>
      <c r="CQ207" s="63"/>
      <c r="CR207" s="63"/>
      <c r="CS207" s="63"/>
      <c r="CT207" s="63"/>
      <c r="CU207" s="64"/>
      <c r="CV207" s="63"/>
      <c r="CW207" s="63"/>
      <c r="CX207" s="63"/>
      <c r="CY207" s="63"/>
      <c r="CZ207" s="63"/>
      <c r="DA207" s="63"/>
      <c r="DB207" s="63"/>
      <c r="DC207" s="63"/>
      <c r="DD207" s="64"/>
    </row>
    <row r="208" spans="1:108" ht="33" customHeight="1" x14ac:dyDescent="0.3">
      <c r="A208" s="63"/>
      <c r="B208" s="63"/>
      <c r="C208" s="63"/>
      <c r="D208" s="63"/>
      <c r="E208" s="63"/>
      <c r="F208" s="63"/>
      <c r="G208" s="63"/>
      <c r="H208" s="63"/>
      <c r="I208" s="64"/>
      <c r="J208" s="63"/>
      <c r="K208" s="63"/>
      <c r="L208" s="63"/>
      <c r="M208" s="63"/>
      <c r="N208" s="63"/>
      <c r="O208" s="63"/>
      <c r="P208" s="63"/>
      <c r="Q208" s="63"/>
      <c r="R208" s="64"/>
      <c r="S208" s="63"/>
      <c r="T208" s="63"/>
      <c r="U208" s="63"/>
      <c r="V208" s="63"/>
      <c r="W208" s="63"/>
      <c r="X208" s="63"/>
      <c r="Y208" s="63"/>
      <c r="Z208" s="63"/>
      <c r="AA208" s="64"/>
      <c r="AB208" s="63"/>
      <c r="AC208" s="63"/>
      <c r="AD208" s="63"/>
      <c r="AE208" s="63"/>
      <c r="AF208" s="63"/>
      <c r="AG208" s="63"/>
      <c r="AH208" s="63"/>
      <c r="AI208" s="63"/>
      <c r="AJ208" s="64"/>
      <c r="AK208" s="63"/>
      <c r="AL208" s="63"/>
      <c r="AM208" s="63"/>
      <c r="AN208" s="63"/>
      <c r="AO208" s="63"/>
      <c r="AP208" s="63"/>
      <c r="AQ208" s="63"/>
      <c r="AR208" s="63"/>
      <c r="AS208" s="64"/>
      <c r="AT208" s="63"/>
      <c r="AU208" s="63"/>
      <c r="AV208" s="63"/>
      <c r="AW208" s="63"/>
      <c r="AX208" s="63"/>
      <c r="AY208" s="63"/>
      <c r="AZ208" s="63"/>
      <c r="BA208" s="63"/>
      <c r="BB208" s="64"/>
      <c r="BC208" s="63"/>
      <c r="BD208" s="63"/>
      <c r="BE208" s="63"/>
      <c r="BF208" s="63"/>
      <c r="BG208" s="63"/>
      <c r="BH208" s="63"/>
      <c r="BI208" s="63"/>
      <c r="BJ208" s="63"/>
      <c r="BK208" s="64"/>
      <c r="BL208" s="63"/>
      <c r="BM208" s="63"/>
      <c r="BN208" s="63"/>
      <c r="BO208" s="63"/>
      <c r="BP208" s="63"/>
      <c r="BQ208" s="63"/>
      <c r="BR208" s="63"/>
      <c r="BS208" s="63"/>
      <c r="BT208" s="64"/>
      <c r="BU208" s="63"/>
      <c r="BV208" s="63"/>
      <c r="BW208" s="63"/>
      <c r="BX208" s="63"/>
      <c r="BY208" s="63"/>
      <c r="BZ208" s="63"/>
      <c r="CA208" s="63"/>
      <c r="CB208" s="63"/>
      <c r="CC208" s="64"/>
      <c r="CD208" s="63"/>
      <c r="CE208" s="63"/>
      <c r="CF208" s="63"/>
      <c r="CG208" s="63"/>
      <c r="CH208" s="63"/>
      <c r="CI208" s="63"/>
      <c r="CJ208" s="63"/>
      <c r="CK208" s="63"/>
      <c r="CL208" s="64"/>
      <c r="CM208" s="63"/>
      <c r="CN208" s="63"/>
      <c r="CO208" s="63"/>
      <c r="CP208" s="63"/>
      <c r="CQ208" s="63"/>
      <c r="CR208" s="63"/>
      <c r="CS208" s="63"/>
      <c r="CT208" s="63"/>
      <c r="CU208" s="64"/>
      <c r="CV208" s="63"/>
      <c r="CW208" s="63"/>
      <c r="CX208" s="63"/>
      <c r="CY208" s="63"/>
      <c r="CZ208" s="63"/>
      <c r="DA208" s="63"/>
      <c r="DB208" s="63"/>
      <c r="DC208" s="63"/>
      <c r="DD208" s="64"/>
    </row>
    <row r="209" spans="1:108" ht="33" customHeight="1" x14ac:dyDescent="0.3">
      <c r="A209" s="63"/>
      <c r="B209" s="63"/>
      <c r="C209" s="63"/>
      <c r="D209" s="63"/>
      <c r="E209" s="63"/>
      <c r="F209" s="63"/>
      <c r="G209" s="63"/>
      <c r="H209" s="63"/>
      <c r="I209" s="64"/>
      <c r="J209" s="63"/>
      <c r="K209" s="63"/>
      <c r="L209" s="63"/>
      <c r="M209" s="63"/>
      <c r="N209" s="63"/>
      <c r="O209" s="63"/>
      <c r="P209" s="63"/>
      <c r="Q209" s="63"/>
      <c r="R209" s="64"/>
      <c r="S209" s="63"/>
      <c r="T209" s="63"/>
      <c r="U209" s="63"/>
      <c r="V209" s="63"/>
      <c r="W209" s="63"/>
      <c r="X209" s="63"/>
      <c r="Y209" s="63"/>
      <c r="Z209" s="63"/>
      <c r="AA209" s="64"/>
      <c r="AB209" s="63"/>
      <c r="AC209" s="63"/>
      <c r="AD209" s="63"/>
      <c r="AE209" s="63"/>
      <c r="AF209" s="63"/>
      <c r="AG209" s="63"/>
      <c r="AH209" s="63"/>
      <c r="AI209" s="63"/>
      <c r="AJ209" s="64"/>
      <c r="AK209" s="63"/>
      <c r="AL209" s="63"/>
      <c r="AM209" s="63"/>
      <c r="AN209" s="63"/>
      <c r="AO209" s="63"/>
      <c r="AP209" s="63"/>
      <c r="AQ209" s="63"/>
      <c r="AR209" s="63"/>
      <c r="AS209" s="64"/>
      <c r="AT209" s="63"/>
      <c r="AU209" s="63"/>
      <c r="AV209" s="63"/>
      <c r="AW209" s="63"/>
      <c r="AX209" s="63"/>
      <c r="AY209" s="63"/>
      <c r="AZ209" s="63"/>
      <c r="BA209" s="63"/>
      <c r="BB209" s="64"/>
      <c r="BC209" s="63"/>
      <c r="BD209" s="63"/>
      <c r="BE209" s="63"/>
      <c r="BF209" s="63"/>
      <c r="BG209" s="63"/>
      <c r="BH209" s="63"/>
      <c r="BI209" s="63"/>
      <c r="BJ209" s="63"/>
      <c r="BK209" s="64"/>
      <c r="BL209" s="63"/>
      <c r="BM209" s="63"/>
      <c r="BN209" s="63"/>
      <c r="BO209" s="63"/>
      <c r="BP209" s="63"/>
      <c r="BQ209" s="63"/>
      <c r="BR209" s="63"/>
      <c r="BS209" s="63"/>
      <c r="BT209" s="64"/>
      <c r="BU209" s="63"/>
      <c r="BV209" s="63"/>
      <c r="BW209" s="63"/>
      <c r="BX209" s="63"/>
      <c r="BY209" s="63"/>
      <c r="BZ209" s="63"/>
      <c r="CA209" s="63"/>
      <c r="CB209" s="63"/>
      <c r="CC209" s="64"/>
      <c r="CD209" s="63"/>
      <c r="CE209" s="63"/>
      <c r="CF209" s="63"/>
      <c r="CG209" s="63"/>
      <c r="CH209" s="63"/>
      <c r="CI209" s="63"/>
      <c r="CJ209" s="63"/>
      <c r="CK209" s="63"/>
      <c r="CL209" s="64"/>
      <c r="CM209" s="63"/>
      <c r="CN209" s="63"/>
      <c r="CO209" s="63"/>
      <c r="CP209" s="63"/>
      <c r="CQ209" s="63"/>
      <c r="CR209" s="63"/>
      <c r="CS209" s="63"/>
      <c r="CT209" s="63"/>
      <c r="CU209" s="64"/>
      <c r="CV209" s="63"/>
      <c r="CW209" s="63"/>
      <c r="CX209" s="63"/>
      <c r="CY209" s="63"/>
      <c r="CZ209" s="63"/>
      <c r="DA209" s="63"/>
      <c r="DB209" s="63"/>
      <c r="DC209" s="63"/>
      <c r="DD209" s="64"/>
    </row>
    <row r="210" spans="1:108" ht="33" customHeight="1" x14ac:dyDescent="0.3">
      <c r="A210" s="63"/>
      <c r="B210" s="63"/>
      <c r="C210" s="63"/>
      <c r="D210" s="63"/>
      <c r="E210" s="63"/>
      <c r="F210" s="63"/>
      <c r="G210" s="63"/>
      <c r="H210" s="63"/>
      <c r="I210" s="64"/>
      <c r="J210" s="63"/>
      <c r="K210" s="63"/>
      <c r="L210" s="63"/>
      <c r="M210" s="63"/>
      <c r="N210" s="63"/>
      <c r="O210" s="63"/>
      <c r="P210" s="63"/>
      <c r="Q210" s="63"/>
      <c r="R210" s="64"/>
      <c r="S210" s="63"/>
      <c r="T210" s="63"/>
      <c r="U210" s="63"/>
      <c r="V210" s="63"/>
      <c r="W210" s="63"/>
      <c r="X210" s="63"/>
      <c r="Y210" s="63"/>
      <c r="Z210" s="63"/>
      <c r="AA210" s="64"/>
      <c r="AB210" s="63"/>
      <c r="AC210" s="63"/>
      <c r="AD210" s="63"/>
      <c r="AE210" s="63"/>
      <c r="AF210" s="63"/>
      <c r="AG210" s="63"/>
      <c r="AH210" s="63"/>
      <c r="AI210" s="63"/>
      <c r="AJ210" s="64"/>
      <c r="AK210" s="63"/>
      <c r="AL210" s="63"/>
      <c r="AM210" s="63"/>
      <c r="AN210" s="63"/>
      <c r="AO210" s="63"/>
      <c r="AP210" s="63"/>
      <c r="AQ210" s="63"/>
      <c r="AR210" s="63"/>
      <c r="AS210" s="64"/>
      <c r="AT210" s="63"/>
      <c r="AU210" s="63"/>
      <c r="AV210" s="63"/>
      <c r="AW210" s="63"/>
      <c r="AX210" s="63"/>
      <c r="AY210" s="63"/>
      <c r="AZ210" s="63"/>
      <c r="BA210" s="63"/>
      <c r="BB210" s="64"/>
      <c r="BC210" s="63"/>
      <c r="BD210" s="63"/>
      <c r="BE210" s="63"/>
      <c r="BF210" s="63"/>
      <c r="BG210" s="63"/>
      <c r="BH210" s="63"/>
      <c r="BI210" s="63"/>
      <c r="BJ210" s="63"/>
      <c r="BK210" s="64"/>
      <c r="BL210" s="63"/>
      <c r="BM210" s="63"/>
      <c r="BN210" s="63"/>
      <c r="BO210" s="63"/>
      <c r="BP210" s="63"/>
      <c r="BQ210" s="63"/>
      <c r="BR210" s="63"/>
      <c r="BS210" s="63"/>
      <c r="BT210" s="64"/>
      <c r="BU210" s="63"/>
      <c r="BV210" s="63"/>
      <c r="BW210" s="63"/>
      <c r="BX210" s="63"/>
      <c r="BY210" s="63"/>
      <c r="BZ210" s="63"/>
      <c r="CA210" s="63"/>
      <c r="CB210" s="63"/>
      <c r="CC210" s="64"/>
      <c r="CD210" s="63"/>
      <c r="CE210" s="63"/>
      <c r="CF210" s="63"/>
      <c r="CG210" s="63"/>
      <c r="CH210" s="63"/>
      <c r="CI210" s="63"/>
      <c r="CJ210" s="63"/>
      <c r="CK210" s="63"/>
      <c r="CL210" s="64"/>
      <c r="CM210" s="63"/>
      <c r="CN210" s="63"/>
      <c r="CO210" s="63"/>
      <c r="CP210" s="63"/>
      <c r="CQ210" s="63"/>
      <c r="CR210" s="63"/>
      <c r="CS210" s="63"/>
      <c r="CT210" s="63"/>
      <c r="CU210" s="64"/>
      <c r="CV210" s="63"/>
      <c r="CW210" s="63"/>
      <c r="CX210" s="63"/>
      <c r="CY210" s="63"/>
      <c r="CZ210" s="63"/>
      <c r="DA210" s="63"/>
      <c r="DB210" s="63"/>
      <c r="DC210" s="63"/>
      <c r="DD210" s="64"/>
    </row>
    <row r="211" spans="1:108" ht="33" customHeight="1" x14ac:dyDescent="0.3">
      <c r="A211" s="63"/>
      <c r="B211" s="63"/>
      <c r="C211" s="63"/>
      <c r="D211" s="63"/>
      <c r="E211" s="63"/>
      <c r="F211" s="63"/>
      <c r="G211" s="63"/>
      <c r="H211" s="63"/>
      <c r="I211" s="64"/>
      <c r="J211" s="63"/>
      <c r="K211" s="63"/>
      <c r="L211" s="63"/>
      <c r="M211" s="63"/>
      <c r="N211" s="63"/>
      <c r="O211" s="63"/>
      <c r="P211" s="63"/>
      <c r="Q211" s="63"/>
      <c r="R211" s="64"/>
      <c r="S211" s="63"/>
      <c r="T211" s="63"/>
      <c r="U211" s="63"/>
      <c r="V211" s="63"/>
      <c r="W211" s="63"/>
      <c r="X211" s="63"/>
      <c r="Y211" s="63"/>
      <c r="Z211" s="63"/>
      <c r="AA211" s="64"/>
      <c r="AB211" s="63"/>
      <c r="AC211" s="63"/>
      <c r="AD211" s="63"/>
      <c r="AE211" s="63"/>
      <c r="AF211" s="63"/>
      <c r="AG211" s="63"/>
      <c r="AH211" s="63"/>
      <c r="AI211" s="63"/>
      <c r="AJ211" s="64"/>
      <c r="AK211" s="63"/>
      <c r="AL211" s="63"/>
      <c r="AM211" s="63"/>
      <c r="AN211" s="63"/>
      <c r="AO211" s="63"/>
      <c r="AP211" s="63"/>
      <c r="AQ211" s="63"/>
      <c r="AR211" s="63"/>
      <c r="AS211" s="64"/>
      <c r="AT211" s="63"/>
      <c r="AU211" s="63"/>
      <c r="AV211" s="63"/>
      <c r="AW211" s="63"/>
      <c r="AX211" s="63"/>
      <c r="AY211" s="63"/>
      <c r="AZ211" s="63"/>
      <c r="BA211" s="63"/>
      <c r="BB211" s="64"/>
      <c r="BC211" s="63"/>
      <c r="BD211" s="63"/>
      <c r="BE211" s="63"/>
      <c r="BF211" s="63"/>
      <c r="BG211" s="63"/>
      <c r="BH211" s="63"/>
      <c r="BI211" s="63"/>
      <c r="BJ211" s="63"/>
      <c r="BK211" s="64"/>
      <c r="BL211" s="63"/>
      <c r="BM211" s="63"/>
      <c r="BN211" s="63"/>
      <c r="BO211" s="63"/>
      <c r="BP211" s="63"/>
      <c r="BQ211" s="63"/>
      <c r="BR211" s="63"/>
      <c r="BS211" s="63"/>
      <c r="BT211" s="64"/>
      <c r="BU211" s="63"/>
      <c r="BV211" s="63"/>
      <c r="BW211" s="63"/>
      <c r="BX211" s="63"/>
      <c r="BY211" s="63"/>
      <c r="BZ211" s="63"/>
      <c r="CA211" s="63"/>
      <c r="CB211" s="63"/>
      <c r="CC211" s="64"/>
      <c r="CD211" s="63"/>
      <c r="CE211" s="63"/>
      <c r="CF211" s="63"/>
      <c r="CG211" s="63"/>
      <c r="CH211" s="63"/>
      <c r="CI211" s="63"/>
      <c r="CJ211" s="63"/>
      <c r="CK211" s="63"/>
      <c r="CL211" s="64"/>
      <c r="CM211" s="63"/>
      <c r="CN211" s="63"/>
      <c r="CO211" s="63"/>
      <c r="CP211" s="63"/>
      <c r="CQ211" s="63"/>
      <c r="CR211" s="63"/>
      <c r="CS211" s="63"/>
      <c r="CT211" s="63"/>
      <c r="CU211" s="64"/>
      <c r="CV211" s="63"/>
      <c r="CW211" s="63"/>
      <c r="CX211" s="63"/>
      <c r="CY211" s="63"/>
      <c r="CZ211" s="63"/>
      <c r="DA211" s="63"/>
      <c r="DB211" s="63"/>
      <c r="DC211" s="63"/>
      <c r="DD211" s="64"/>
    </row>
    <row r="212" spans="1:108" ht="33" customHeight="1" x14ac:dyDescent="0.3">
      <c r="A212" s="63"/>
      <c r="B212" s="63"/>
      <c r="C212" s="63"/>
      <c r="D212" s="63"/>
      <c r="E212" s="63"/>
      <c r="F212" s="63"/>
      <c r="G212" s="63"/>
      <c r="H212" s="63"/>
      <c r="I212" s="64"/>
      <c r="J212" s="63"/>
      <c r="K212" s="63"/>
      <c r="L212" s="63"/>
      <c r="M212" s="63"/>
      <c r="N212" s="63"/>
      <c r="O212" s="63"/>
      <c r="P212" s="63"/>
      <c r="Q212" s="63"/>
      <c r="R212" s="64"/>
      <c r="S212" s="63"/>
      <c r="T212" s="63"/>
      <c r="U212" s="63"/>
      <c r="V212" s="63"/>
      <c r="W212" s="63"/>
      <c r="X212" s="63"/>
      <c r="Y212" s="63"/>
      <c r="Z212" s="63"/>
      <c r="AA212" s="64"/>
      <c r="AB212" s="63"/>
      <c r="AC212" s="63"/>
      <c r="AD212" s="63"/>
      <c r="AE212" s="63"/>
      <c r="AF212" s="63"/>
      <c r="AG212" s="63"/>
      <c r="AH212" s="63"/>
      <c r="AI212" s="63"/>
      <c r="AJ212" s="64"/>
      <c r="AK212" s="63"/>
      <c r="AL212" s="63"/>
      <c r="AM212" s="63"/>
      <c r="AN212" s="63"/>
      <c r="AO212" s="63"/>
      <c r="AP212" s="63"/>
      <c r="AQ212" s="63"/>
      <c r="AR212" s="63"/>
      <c r="AS212" s="64"/>
      <c r="AT212" s="63"/>
      <c r="AU212" s="63"/>
      <c r="AV212" s="63"/>
      <c r="AW212" s="63"/>
      <c r="AX212" s="63"/>
      <c r="AY212" s="63"/>
      <c r="AZ212" s="63"/>
      <c r="BA212" s="63"/>
      <c r="BB212" s="64"/>
      <c r="BC212" s="63"/>
      <c r="BD212" s="63"/>
      <c r="BE212" s="63"/>
      <c r="BF212" s="63"/>
      <c r="BG212" s="63"/>
      <c r="BH212" s="63"/>
      <c r="BI212" s="63"/>
      <c r="BJ212" s="63"/>
      <c r="BK212" s="64"/>
      <c r="BL212" s="63"/>
      <c r="BM212" s="63"/>
      <c r="BN212" s="63"/>
      <c r="BO212" s="63"/>
      <c r="BP212" s="63"/>
      <c r="BQ212" s="63"/>
      <c r="BR212" s="63"/>
      <c r="BS212" s="63"/>
      <c r="BT212" s="64"/>
      <c r="BU212" s="63"/>
      <c r="BV212" s="63"/>
      <c r="BW212" s="63"/>
      <c r="BX212" s="63"/>
      <c r="BY212" s="63"/>
      <c r="BZ212" s="63"/>
      <c r="CA212" s="63"/>
      <c r="CB212" s="63"/>
      <c r="CC212" s="64"/>
      <c r="CD212" s="63"/>
      <c r="CE212" s="63"/>
      <c r="CF212" s="63"/>
      <c r="CG212" s="63"/>
      <c r="CH212" s="63"/>
      <c r="CI212" s="63"/>
      <c r="CJ212" s="63"/>
      <c r="CK212" s="63"/>
      <c r="CL212" s="64"/>
      <c r="CM212" s="63"/>
      <c r="CN212" s="63"/>
      <c r="CO212" s="63"/>
      <c r="CP212" s="63"/>
      <c r="CQ212" s="63"/>
      <c r="CR212" s="63"/>
      <c r="CS212" s="63"/>
      <c r="CT212" s="63"/>
      <c r="CU212" s="64"/>
      <c r="CV212" s="63"/>
      <c r="CW212" s="63"/>
      <c r="CX212" s="63"/>
      <c r="CY212" s="63"/>
      <c r="CZ212" s="63"/>
      <c r="DA212" s="63"/>
      <c r="DB212" s="63"/>
      <c r="DC212" s="63"/>
      <c r="DD212" s="64"/>
    </row>
    <row r="213" spans="1:108" ht="33" customHeight="1" x14ac:dyDescent="0.3">
      <c r="A213" s="63"/>
      <c r="B213" s="63"/>
      <c r="C213" s="63"/>
      <c r="D213" s="63"/>
      <c r="E213" s="63"/>
      <c r="F213" s="63"/>
      <c r="G213" s="63"/>
      <c r="H213" s="63"/>
      <c r="I213" s="64"/>
      <c r="J213" s="63"/>
      <c r="K213" s="63"/>
      <c r="L213" s="63"/>
      <c r="M213" s="63"/>
      <c r="N213" s="63"/>
      <c r="O213" s="63"/>
      <c r="P213" s="63"/>
      <c r="Q213" s="63"/>
      <c r="R213" s="64"/>
      <c r="S213" s="63"/>
      <c r="T213" s="63"/>
      <c r="U213" s="63"/>
      <c r="V213" s="63"/>
      <c r="W213" s="63"/>
      <c r="X213" s="63"/>
      <c r="Y213" s="63"/>
      <c r="Z213" s="63"/>
      <c r="AA213" s="64"/>
      <c r="AB213" s="63"/>
      <c r="AC213" s="63"/>
      <c r="AD213" s="63"/>
      <c r="AE213" s="63"/>
      <c r="AF213" s="63"/>
      <c r="AG213" s="63"/>
      <c r="AH213" s="63"/>
      <c r="AI213" s="63"/>
      <c r="AJ213" s="64"/>
      <c r="AK213" s="63"/>
      <c r="AL213" s="63"/>
      <c r="AM213" s="63"/>
      <c r="AN213" s="63"/>
      <c r="AO213" s="63"/>
      <c r="AP213" s="63"/>
      <c r="AQ213" s="63"/>
      <c r="AR213" s="63"/>
      <c r="AS213" s="64"/>
      <c r="AT213" s="63"/>
      <c r="AU213" s="63"/>
      <c r="AV213" s="63"/>
      <c r="AW213" s="63"/>
      <c r="AX213" s="63"/>
      <c r="AY213" s="63"/>
      <c r="AZ213" s="63"/>
      <c r="BA213" s="63"/>
      <c r="BB213" s="64"/>
      <c r="BC213" s="63"/>
      <c r="BD213" s="63"/>
      <c r="BE213" s="63"/>
      <c r="BF213" s="63"/>
      <c r="BG213" s="63"/>
      <c r="BH213" s="63"/>
      <c r="BI213" s="63"/>
      <c r="BJ213" s="63"/>
      <c r="BK213" s="64"/>
      <c r="BL213" s="63"/>
      <c r="BM213" s="63"/>
      <c r="BN213" s="63"/>
      <c r="BO213" s="63"/>
      <c r="BP213" s="63"/>
      <c r="BQ213" s="63"/>
      <c r="BR213" s="63"/>
      <c r="BS213" s="63"/>
      <c r="BT213" s="64"/>
      <c r="BU213" s="63"/>
      <c r="BV213" s="63"/>
      <c r="BW213" s="63"/>
      <c r="BX213" s="63"/>
      <c r="BY213" s="63"/>
      <c r="BZ213" s="63"/>
      <c r="CA213" s="63"/>
      <c r="CB213" s="63"/>
      <c r="CC213" s="64"/>
      <c r="CD213" s="63"/>
      <c r="CE213" s="63"/>
      <c r="CF213" s="63"/>
      <c r="CG213" s="63"/>
      <c r="CH213" s="63"/>
      <c r="CI213" s="63"/>
      <c r="CJ213" s="63"/>
      <c r="CK213" s="63"/>
      <c r="CL213" s="64"/>
      <c r="CM213" s="63"/>
      <c r="CN213" s="63"/>
      <c r="CO213" s="63"/>
      <c r="CP213" s="63"/>
      <c r="CQ213" s="63"/>
      <c r="CR213" s="63"/>
      <c r="CS213" s="63"/>
      <c r="CT213" s="63"/>
      <c r="CU213" s="64"/>
      <c r="CV213" s="63"/>
      <c r="CW213" s="63"/>
      <c r="CX213" s="63"/>
      <c r="CY213" s="63"/>
      <c r="CZ213" s="63"/>
      <c r="DA213" s="63"/>
      <c r="DB213" s="63"/>
      <c r="DC213" s="63"/>
      <c r="DD213" s="64"/>
    </row>
    <row r="214" spans="1:108" ht="33" customHeight="1" x14ac:dyDescent="0.3">
      <c r="A214" s="63"/>
      <c r="B214" s="63"/>
      <c r="C214" s="63"/>
      <c r="D214" s="63"/>
      <c r="E214" s="63"/>
      <c r="F214" s="63"/>
      <c r="G214" s="63"/>
      <c r="H214" s="63"/>
      <c r="I214" s="64"/>
      <c r="J214" s="63"/>
      <c r="K214" s="63"/>
      <c r="L214" s="63"/>
      <c r="M214" s="63"/>
      <c r="N214" s="63"/>
      <c r="O214" s="63"/>
      <c r="P214" s="63"/>
      <c r="Q214" s="63"/>
      <c r="R214" s="64"/>
      <c r="S214" s="63"/>
      <c r="T214" s="63"/>
      <c r="U214" s="63"/>
      <c r="V214" s="63"/>
      <c r="W214" s="63"/>
      <c r="X214" s="63"/>
      <c r="Y214" s="63"/>
      <c r="Z214" s="63"/>
      <c r="AA214" s="64"/>
      <c r="AB214" s="63"/>
      <c r="AC214" s="63"/>
      <c r="AD214" s="63"/>
      <c r="AE214" s="63"/>
      <c r="AF214" s="63"/>
      <c r="AG214" s="63"/>
      <c r="AH214" s="63"/>
      <c r="AI214" s="63"/>
      <c r="AJ214" s="64"/>
      <c r="AK214" s="63"/>
      <c r="AL214" s="63"/>
      <c r="AM214" s="63"/>
      <c r="AN214" s="63"/>
      <c r="AO214" s="63"/>
      <c r="AP214" s="63"/>
      <c r="AQ214" s="63"/>
      <c r="AR214" s="63"/>
      <c r="AS214" s="64"/>
      <c r="AT214" s="63"/>
      <c r="AU214" s="63"/>
      <c r="AV214" s="63"/>
      <c r="AW214" s="63"/>
      <c r="AX214" s="63"/>
      <c r="AY214" s="63"/>
      <c r="AZ214" s="63"/>
      <c r="BA214" s="63"/>
      <c r="BB214" s="64"/>
      <c r="BC214" s="63"/>
      <c r="BD214" s="63"/>
      <c r="BE214" s="63"/>
      <c r="BF214" s="63"/>
      <c r="BG214" s="63"/>
      <c r="BH214" s="63"/>
      <c r="BI214" s="63"/>
      <c r="BJ214" s="63"/>
      <c r="BK214" s="64"/>
      <c r="BL214" s="63"/>
      <c r="BM214" s="63"/>
      <c r="BN214" s="63"/>
      <c r="BO214" s="63"/>
      <c r="BP214" s="63"/>
      <c r="BQ214" s="63"/>
      <c r="BR214" s="63"/>
      <c r="BS214" s="63"/>
      <c r="BT214" s="64"/>
      <c r="BU214" s="63"/>
      <c r="BV214" s="63"/>
      <c r="BW214" s="63"/>
      <c r="BX214" s="63"/>
      <c r="BY214" s="63"/>
      <c r="BZ214" s="63"/>
      <c r="CA214" s="63"/>
      <c r="CB214" s="63"/>
      <c r="CC214" s="64"/>
      <c r="CD214" s="63"/>
      <c r="CE214" s="63"/>
      <c r="CF214" s="63"/>
      <c r="CG214" s="63"/>
      <c r="CH214" s="63"/>
      <c r="CI214" s="63"/>
      <c r="CJ214" s="63"/>
      <c r="CK214" s="63"/>
      <c r="CL214" s="64"/>
      <c r="CM214" s="63"/>
      <c r="CN214" s="63"/>
      <c r="CO214" s="63"/>
      <c r="CP214" s="63"/>
      <c r="CQ214" s="63"/>
      <c r="CR214" s="63"/>
      <c r="CS214" s="63"/>
      <c r="CT214" s="63"/>
      <c r="CU214" s="64"/>
      <c r="CV214" s="63"/>
      <c r="CW214" s="63"/>
      <c r="CX214" s="63"/>
      <c r="CY214" s="63"/>
      <c r="CZ214" s="63"/>
      <c r="DA214" s="63"/>
      <c r="DB214" s="63"/>
      <c r="DC214" s="63"/>
      <c r="DD214" s="64"/>
    </row>
    <row r="215" spans="1:108" ht="33" customHeight="1" x14ac:dyDescent="0.3">
      <c r="A215" s="63"/>
      <c r="B215" s="63"/>
      <c r="C215" s="63"/>
      <c r="D215" s="63"/>
      <c r="E215" s="63"/>
      <c r="F215" s="63"/>
      <c r="G215" s="63"/>
      <c r="H215" s="63"/>
      <c r="I215" s="64"/>
      <c r="J215" s="63"/>
      <c r="K215" s="63"/>
      <c r="L215" s="63"/>
      <c r="M215" s="63"/>
      <c r="N215" s="63"/>
      <c r="O215" s="63"/>
      <c r="P215" s="63"/>
      <c r="Q215" s="63"/>
      <c r="R215" s="64"/>
      <c r="S215" s="63"/>
      <c r="T215" s="63"/>
      <c r="U215" s="63"/>
      <c r="V215" s="63"/>
      <c r="W215" s="63"/>
      <c r="X215" s="63"/>
      <c r="Y215" s="63"/>
      <c r="Z215" s="63"/>
      <c r="AA215" s="64"/>
      <c r="AB215" s="63"/>
      <c r="AC215" s="63"/>
      <c r="AD215" s="63"/>
      <c r="AE215" s="63"/>
      <c r="AF215" s="63"/>
      <c r="AG215" s="63"/>
      <c r="AH215" s="63"/>
      <c r="AI215" s="63"/>
      <c r="AJ215" s="64"/>
      <c r="AK215" s="63"/>
      <c r="AL215" s="63"/>
      <c r="AM215" s="63"/>
      <c r="AN215" s="63"/>
      <c r="AO215" s="63"/>
      <c r="AP215" s="63"/>
      <c r="AQ215" s="63"/>
      <c r="AR215" s="63"/>
      <c r="AS215" s="64"/>
      <c r="AT215" s="63"/>
      <c r="AU215" s="63"/>
      <c r="AV215" s="63"/>
      <c r="AW215" s="63"/>
      <c r="AX215" s="63"/>
      <c r="AY215" s="63"/>
      <c r="AZ215" s="63"/>
      <c r="BA215" s="63"/>
      <c r="BB215" s="64"/>
      <c r="BC215" s="63"/>
      <c r="BD215" s="63"/>
      <c r="BE215" s="63"/>
      <c r="BF215" s="63"/>
      <c r="BG215" s="63"/>
      <c r="BH215" s="63"/>
      <c r="BI215" s="63"/>
      <c r="BJ215" s="63"/>
      <c r="BK215" s="64"/>
      <c r="BL215" s="63"/>
      <c r="BM215" s="63"/>
      <c r="BN215" s="63"/>
      <c r="BO215" s="63"/>
      <c r="BP215" s="63"/>
      <c r="BQ215" s="63"/>
      <c r="BR215" s="63"/>
      <c r="BS215" s="63"/>
      <c r="BT215" s="64"/>
      <c r="BU215" s="63"/>
      <c r="BV215" s="63"/>
      <c r="BW215" s="63"/>
      <c r="BX215" s="63"/>
      <c r="BY215" s="63"/>
      <c r="BZ215" s="63"/>
      <c r="CA215" s="63"/>
      <c r="CB215" s="63"/>
      <c r="CC215" s="64"/>
      <c r="CD215" s="63"/>
      <c r="CE215" s="63"/>
      <c r="CF215" s="63"/>
      <c r="CG215" s="63"/>
      <c r="CH215" s="63"/>
      <c r="CI215" s="63"/>
      <c r="CJ215" s="63"/>
      <c r="CK215" s="63"/>
      <c r="CL215" s="64"/>
      <c r="CM215" s="63"/>
      <c r="CN215" s="63"/>
      <c r="CO215" s="63"/>
      <c r="CP215" s="63"/>
      <c r="CQ215" s="63"/>
      <c r="CR215" s="63"/>
      <c r="CS215" s="63"/>
      <c r="CT215" s="63"/>
      <c r="CU215" s="64"/>
      <c r="CV215" s="63"/>
      <c r="CW215" s="63"/>
      <c r="CX215" s="63"/>
      <c r="CY215" s="63"/>
      <c r="CZ215" s="63"/>
      <c r="DA215" s="63"/>
      <c r="DB215" s="63"/>
      <c r="DC215" s="63"/>
      <c r="DD215" s="64"/>
    </row>
    <row r="216" spans="1:108" ht="33" customHeight="1" x14ac:dyDescent="0.3">
      <c r="A216" s="63"/>
      <c r="B216" s="63"/>
      <c r="C216" s="63"/>
      <c r="D216" s="63"/>
      <c r="E216" s="63"/>
      <c r="F216" s="63"/>
      <c r="G216" s="63"/>
      <c r="H216" s="63"/>
      <c r="I216" s="64"/>
      <c r="J216" s="63"/>
      <c r="K216" s="63"/>
      <c r="L216" s="63"/>
      <c r="M216" s="63"/>
      <c r="N216" s="63"/>
      <c r="O216" s="63"/>
      <c r="P216" s="63"/>
      <c r="Q216" s="63"/>
      <c r="R216" s="64"/>
      <c r="S216" s="63"/>
      <c r="T216" s="63"/>
      <c r="U216" s="63"/>
      <c r="V216" s="63"/>
      <c r="W216" s="63"/>
      <c r="X216" s="63"/>
      <c r="Y216" s="63"/>
      <c r="Z216" s="63"/>
      <c r="AA216" s="64"/>
      <c r="AB216" s="63"/>
      <c r="AC216" s="63"/>
      <c r="AD216" s="63"/>
      <c r="AE216" s="63"/>
      <c r="AF216" s="63"/>
      <c r="AG216" s="63"/>
      <c r="AH216" s="63"/>
      <c r="AI216" s="63"/>
      <c r="AJ216" s="64"/>
      <c r="AK216" s="63"/>
      <c r="AL216" s="63"/>
      <c r="AM216" s="63"/>
      <c r="AN216" s="63"/>
      <c r="AO216" s="63"/>
      <c r="AP216" s="63"/>
      <c r="AQ216" s="63"/>
      <c r="AR216" s="63"/>
      <c r="AS216" s="64"/>
      <c r="AT216" s="63"/>
      <c r="AU216" s="63"/>
      <c r="AV216" s="63"/>
      <c r="AW216" s="63"/>
      <c r="AX216" s="63"/>
      <c r="AY216" s="63"/>
      <c r="AZ216" s="63"/>
      <c r="BA216" s="63"/>
      <c r="BB216" s="64"/>
      <c r="BC216" s="63"/>
      <c r="BD216" s="63"/>
      <c r="BE216" s="63"/>
      <c r="BF216" s="63"/>
      <c r="BG216" s="63"/>
      <c r="BH216" s="63"/>
      <c r="BI216" s="63"/>
      <c r="BJ216" s="63"/>
      <c r="BK216" s="64"/>
      <c r="BL216" s="63"/>
      <c r="BM216" s="63"/>
      <c r="BN216" s="63"/>
      <c r="BO216" s="63"/>
      <c r="BP216" s="63"/>
      <c r="BQ216" s="63"/>
      <c r="BR216" s="63"/>
      <c r="BS216" s="63"/>
      <c r="BT216" s="64"/>
      <c r="BU216" s="63"/>
      <c r="BV216" s="63"/>
      <c r="BW216" s="63"/>
      <c r="BX216" s="63"/>
      <c r="BY216" s="63"/>
      <c r="BZ216" s="63"/>
      <c r="CA216" s="63"/>
      <c r="CB216" s="63"/>
      <c r="CC216" s="64"/>
      <c r="CD216" s="63"/>
      <c r="CE216" s="63"/>
      <c r="CF216" s="63"/>
      <c r="CG216" s="63"/>
      <c r="CH216" s="63"/>
      <c r="CI216" s="63"/>
      <c r="CJ216" s="63"/>
      <c r="CK216" s="63"/>
      <c r="CL216" s="64"/>
      <c r="CM216" s="63"/>
      <c r="CN216" s="63"/>
      <c r="CO216" s="63"/>
      <c r="CP216" s="63"/>
      <c r="CQ216" s="63"/>
      <c r="CR216" s="63"/>
      <c r="CS216" s="63"/>
      <c r="CT216" s="63"/>
      <c r="CU216" s="64"/>
      <c r="CV216" s="63"/>
      <c r="CW216" s="63"/>
      <c r="CX216" s="63"/>
      <c r="CY216" s="63"/>
      <c r="CZ216" s="63"/>
      <c r="DA216" s="63"/>
      <c r="DB216" s="63"/>
      <c r="DC216" s="63"/>
      <c r="DD216" s="64"/>
    </row>
    <row r="217" spans="1:108" ht="33" customHeight="1" x14ac:dyDescent="0.3">
      <c r="A217" s="63"/>
      <c r="B217" s="63"/>
      <c r="C217" s="63"/>
      <c r="D217" s="63"/>
      <c r="E217" s="63"/>
      <c r="F217" s="63"/>
      <c r="G217" s="63"/>
      <c r="H217" s="63"/>
      <c r="I217" s="64"/>
      <c r="J217" s="63"/>
      <c r="K217" s="63"/>
      <c r="L217" s="63"/>
      <c r="M217" s="63"/>
      <c r="N217" s="63"/>
      <c r="O217" s="63"/>
      <c r="P217" s="63"/>
      <c r="Q217" s="63"/>
      <c r="R217" s="64"/>
      <c r="S217" s="63"/>
      <c r="T217" s="63"/>
      <c r="U217" s="63"/>
      <c r="V217" s="63"/>
      <c r="W217" s="63"/>
      <c r="X217" s="63"/>
      <c r="Y217" s="63"/>
      <c r="Z217" s="63"/>
      <c r="AA217" s="64"/>
      <c r="AB217" s="63"/>
      <c r="AC217" s="63"/>
      <c r="AD217" s="63"/>
      <c r="AE217" s="63"/>
      <c r="AF217" s="63"/>
      <c r="AG217" s="63"/>
      <c r="AH217" s="63"/>
      <c r="AI217" s="63"/>
      <c r="AJ217" s="64"/>
      <c r="AK217" s="63"/>
      <c r="AL217" s="63"/>
      <c r="AM217" s="63"/>
      <c r="AN217" s="63"/>
      <c r="AO217" s="63"/>
      <c r="AP217" s="63"/>
      <c r="AQ217" s="63"/>
      <c r="AR217" s="63"/>
      <c r="AS217" s="64"/>
      <c r="AT217" s="63"/>
      <c r="AU217" s="63"/>
      <c r="AV217" s="63"/>
      <c r="AW217" s="63"/>
      <c r="AX217" s="63"/>
      <c r="AY217" s="63"/>
      <c r="AZ217" s="63"/>
      <c r="BA217" s="63"/>
      <c r="BB217" s="64"/>
      <c r="BC217" s="63"/>
      <c r="BD217" s="63"/>
      <c r="BE217" s="63"/>
      <c r="BF217" s="63"/>
      <c r="BG217" s="63"/>
      <c r="BH217" s="63"/>
      <c r="BI217" s="63"/>
      <c r="BJ217" s="63"/>
      <c r="BK217" s="64"/>
      <c r="BL217" s="63"/>
      <c r="BM217" s="63"/>
      <c r="BN217" s="63"/>
      <c r="BO217" s="63"/>
      <c r="BP217" s="63"/>
      <c r="BQ217" s="63"/>
      <c r="BR217" s="63"/>
      <c r="BS217" s="63"/>
      <c r="BT217" s="64"/>
      <c r="BU217" s="63"/>
      <c r="BV217" s="63"/>
      <c r="BW217" s="63"/>
      <c r="BX217" s="63"/>
      <c r="BY217" s="63"/>
      <c r="BZ217" s="63"/>
      <c r="CA217" s="63"/>
      <c r="CB217" s="63"/>
      <c r="CC217" s="64"/>
      <c r="CD217" s="63"/>
      <c r="CE217" s="63"/>
      <c r="CF217" s="63"/>
      <c r="CG217" s="63"/>
      <c r="CH217" s="63"/>
      <c r="CI217" s="63"/>
      <c r="CJ217" s="63"/>
      <c r="CK217" s="63"/>
      <c r="CL217" s="64"/>
      <c r="CM217" s="63"/>
      <c r="CN217" s="63"/>
      <c r="CO217" s="63"/>
      <c r="CP217" s="63"/>
      <c r="CQ217" s="63"/>
      <c r="CR217" s="63"/>
      <c r="CS217" s="63"/>
      <c r="CT217" s="63"/>
      <c r="CU217" s="64"/>
      <c r="CV217" s="63"/>
      <c r="CW217" s="63"/>
      <c r="CX217" s="63"/>
      <c r="CY217" s="63"/>
      <c r="CZ217" s="63"/>
      <c r="DA217" s="63"/>
      <c r="DB217" s="63"/>
      <c r="DC217" s="63"/>
      <c r="DD217" s="64"/>
    </row>
    <row r="218" spans="1:108" ht="33" customHeight="1" x14ac:dyDescent="0.3">
      <c r="A218" s="63"/>
      <c r="B218" s="63"/>
      <c r="C218" s="63"/>
      <c r="D218" s="63"/>
      <c r="E218" s="63"/>
      <c r="F218" s="63"/>
      <c r="G218" s="63"/>
      <c r="H218" s="63"/>
      <c r="I218" s="64"/>
      <c r="J218" s="63"/>
      <c r="K218" s="63"/>
      <c r="L218" s="63"/>
      <c r="M218" s="63"/>
      <c r="N218" s="63"/>
      <c r="O218" s="63"/>
      <c r="P218" s="63"/>
      <c r="Q218" s="63"/>
      <c r="R218" s="64"/>
      <c r="S218" s="63"/>
      <c r="T218" s="63"/>
      <c r="U218" s="63"/>
      <c r="V218" s="63"/>
      <c r="W218" s="63"/>
      <c r="X218" s="63"/>
      <c r="Y218" s="63"/>
      <c r="Z218" s="63"/>
      <c r="AA218" s="64"/>
      <c r="AB218" s="63"/>
      <c r="AC218" s="63"/>
      <c r="AD218" s="63"/>
      <c r="AE218" s="63"/>
      <c r="AF218" s="63"/>
      <c r="AG218" s="63"/>
      <c r="AH218" s="63"/>
      <c r="AI218" s="63"/>
      <c r="AJ218" s="64"/>
      <c r="AK218" s="63"/>
      <c r="AL218" s="63"/>
      <c r="AM218" s="63"/>
      <c r="AN218" s="63"/>
      <c r="AO218" s="63"/>
      <c r="AP218" s="63"/>
      <c r="AQ218" s="63"/>
      <c r="AR218" s="63"/>
      <c r="AS218" s="64"/>
      <c r="AT218" s="63"/>
      <c r="AU218" s="63"/>
      <c r="AV218" s="63"/>
      <c r="AW218" s="63"/>
      <c r="AX218" s="63"/>
      <c r="AY218" s="63"/>
      <c r="AZ218" s="63"/>
      <c r="BA218" s="63"/>
      <c r="BB218" s="64"/>
      <c r="BC218" s="63"/>
      <c r="BD218" s="63"/>
      <c r="BE218" s="63"/>
      <c r="BF218" s="63"/>
      <c r="BG218" s="63"/>
      <c r="BH218" s="63"/>
      <c r="BI218" s="63"/>
      <c r="BJ218" s="63"/>
      <c r="BK218" s="64"/>
      <c r="BL218" s="63"/>
      <c r="BM218" s="63"/>
      <c r="BN218" s="63"/>
      <c r="BO218" s="63"/>
      <c r="BP218" s="63"/>
      <c r="BQ218" s="63"/>
      <c r="BR218" s="63"/>
      <c r="BS218" s="63"/>
      <c r="BT218" s="64"/>
      <c r="BU218" s="63"/>
      <c r="BV218" s="63"/>
      <c r="BW218" s="63"/>
      <c r="BX218" s="63"/>
      <c r="BY218" s="63"/>
      <c r="BZ218" s="63"/>
      <c r="CA218" s="63"/>
      <c r="CB218" s="63"/>
      <c r="CC218" s="64"/>
      <c r="CD218" s="63"/>
      <c r="CE218" s="63"/>
      <c r="CF218" s="63"/>
      <c r="CG218" s="63"/>
      <c r="CH218" s="63"/>
      <c r="CI218" s="63"/>
      <c r="CJ218" s="63"/>
      <c r="CK218" s="63"/>
      <c r="CL218" s="64"/>
      <c r="CM218" s="63"/>
      <c r="CN218" s="63"/>
      <c r="CO218" s="63"/>
      <c r="CP218" s="63"/>
      <c r="CQ218" s="63"/>
      <c r="CR218" s="63"/>
      <c r="CS218" s="63"/>
      <c r="CT218" s="63"/>
      <c r="CU218" s="64"/>
      <c r="CV218" s="63"/>
      <c r="CW218" s="63"/>
      <c r="CX218" s="63"/>
      <c r="CY218" s="63"/>
      <c r="CZ218" s="63"/>
      <c r="DA218" s="63"/>
      <c r="DB218" s="63"/>
      <c r="DC218" s="63"/>
      <c r="DD218" s="64"/>
    </row>
    <row r="219" spans="1:108" ht="33" customHeight="1" x14ac:dyDescent="0.3">
      <c r="A219" s="63"/>
      <c r="B219" s="63"/>
      <c r="C219" s="63"/>
      <c r="D219" s="63"/>
      <c r="E219" s="63"/>
      <c r="F219" s="63"/>
      <c r="G219" s="63"/>
      <c r="H219" s="63"/>
      <c r="I219" s="64"/>
      <c r="J219" s="63"/>
      <c r="K219" s="63"/>
      <c r="L219" s="63"/>
      <c r="M219" s="63"/>
      <c r="N219" s="63"/>
      <c r="O219" s="63"/>
      <c r="P219" s="63"/>
      <c r="Q219" s="63"/>
      <c r="R219" s="64"/>
      <c r="S219" s="63"/>
      <c r="T219" s="63"/>
      <c r="U219" s="63"/>
      <c r="V219" s="63"/>
      <c r="W219" s="63"/>
      <c r="X219" s="63"/>
      <c r="Y219" s="63"/>
      <c r="Z219" s="63"/>
      <c r="AA219" s="64"/>
      <c r="AB219" s="63"/>
      <c r="AC219" s="63"/>
      <c r="AD219" s="63"/>
      <c r="AE219" s="63"/>
      <c r="AF219" s="63"/>
      <c r="AG219" s="63"/>
      <c r="AH219" s="63"/>
      <c r="AI219" s="63"/>
      <c r="AJ219" s="64"/>
      <c r="AK219" s="63"/>
      <c r="AL219" s="63"/>
      <c r="AM219" s="63"/>
      <c r="AN219" s="63"/>
      <c r="AO219" s="63"/>
      <c r="AP219" s="63"/>
      <c r="AQ219" s="63"/>
      <c r="AR219" s="63"/>
      <c r="AS219" s="64"/>
      <c r="AT219" s="63"/>
      <c r="AU219" s="63"/>
      <c r="AV219" s="63"/>
      <c r="AW219" s="63"/>
      <c r="AX219" s="63"/>
      <c r="AY219" s="63"/>
      <c r="AZ219" s="63"/>
      <c r="BA219" s="63"/>
      <c r="BB219" s="64"/>
      <c r="BC219" s="63"/>
      <c r="BD219" s="63"/>
      <c r="BE219" s="63"/>
      <c r="BF219" s="63"/>
      <c r="BG219" s="63"/>
      <c r="BH219" s="63"/>
      <c r="BI219" s="63"/>
      <c r="BJ219" s="63"/>
      <c r="BK219" s="64"/>
      <c r="BL219" s="63"/>
      <c r="BM219" s="63"/>
      <c r="BN219" s="63"/>
      <c r="BO219" s="63"/>
      <c r="BP219" s="63"/>
      <c r="BQ219" s="63"/>
      <c r="BR219" s="63"/>
      <c r="BS219" s="63"/>
      <c r="BT219" s="64"/>
      <c r="BU219" s="63"/>
      <c r="BV219" s="63"/>
      <c r="BW219" s="63"/>
      <c r="BX219" s="63"/>
      <c r="BY219" s="63"/>
      <c r="BZ219" s="63"/>
      <c r="CA219" s="63"/>
      <c r="CB219" s="63"/>
      <c r="CC219" s="64"/>
      <c r="CD219" s="63"/>
      <c r="CE219" s="63"/>
      <c r="CF219" s="63"/>
      <c r="CG219" s="63"/>
      <c r="CH219" s="63"/>
      <c r="CI219" s="63"/>
      <c r="CJ219" s="63"/>
      <c r="CK219" s="63"/>
      <c r="CL219" s="64"/>
      <c r="CM219" s="63"/>
      <c r="CN219" s="63"/>
      <c r="CO219" s="63"/>
      <c r="CP219" s="63"/>
      <c r="CQ219" s="63"/>
      <c r="CR219" s="63"/>
      <c r="CS219" s="63"/>
      <c r="CT219" s="63"/>
      <c r="CU219" s="64"/>
      <c r="CV219" s="63"/>
      <c r="CW219" s="63"/>
      <c r="CX219" s="63"/>
      <c r="CY219" s="63"/>
      <c r="CZ219" s="63"/>
      <c r="DA219" s="63"/>
      <c r="DB219" s="63"/>
      <c r="DC219" s="63"/>
      <c r="DD219" s="64"/>
    </row>
    <row r="220" spans="1:108" ht="33" customHeight="1" x14ac:dyDescent="0.3">
      <c r="A220" s="63"/>
      <c r="B220" s="63"/>
      <c r="C220" s="63"/>
      <c r="D220" s="63"/>
      <c r="E220" s="63"/>
      <c r="F220" s="63"/>
      <c r="G220" s="63"/>
      <c r="H220" s="63"/>
      <c r="I220" s="64"/>
      <c r="J220" s="63"/>
      <c r="K220" s="63"/>
      <c r="L220" s="63"/>
      <c r="M220" s="63"/>
      <c r="N220" s="63"/>
      <c r="O220" s="63"/>
      <c r="P220" s="63"/>
      <c r="Q220" s="63"/>
      <c r="R220" s="64"/>
      <c r="S220" s="63"/>
      <c r="T220" s="63"/>
      <c r="U220" s="63"/>
      <c r="V220" s="63"/>
      <c r="W220" s="63"/>
      <c r="X220" s="63"/>
      <c r="Y220" s="63"/>
      <c r="Z220" s="63"/>
      <c r="AA220" s="64"/>
      <c r="AB220" s="63"/>
      <c r="AC220" s="63"/>
      <c r="AD220" s="63"/>
      <c r="AE220" s="63"/>
      <c r="AF220" s="63"/>
      <c r="AG220" s="63"/>
      <c r="AH220" s="63"/>
      <c r="AI220" s="63"/>
      <c r="AJ220" s="64"/>
      <c r="AK220" s="63"/>
      <c r="AL220" s="63"/>
      <c r="AM220" s="63"/>
      <c r="AN220" s="63"/>
      <c r="AO220" s="63"/>
      <c r="AP220" s="63"/>
      <c r="AQ220" s="63"/>
      <c r="AR220" s="63"/>
      <c r="AS220" s="64"/>
      <c r="AT220" s="63"/>
      <c r="AU220" s="63"/>
      <c r="AV220" s="63"/>
      <c r="AW220" s="63"/>
      <c r="AX220" s="63"/>
      <c r="AY220" s="63"/>
      <c r="AZ220" s="63"/>
      <c r="BA220" s="63"/>
      <c r="BB220" s="64"/>
      <c r="BC220" s="63"/>
      <c r="BD220" s="63"/>
      <c r="BE220" s="63"/>
      <c r="BF220" s="63"/>
      <c r="BG220" s="63"/>
      <c r="BH220" s="63"/>
      <c r="BI220" s="63"/>
      <c r="BJ220" s="63"/>
      <c r="BK220" s="64"/>
      <c r="BL220" s="63"/>
      <c r="BM220" s="63"/>
      <c r="BN220" s="63"/>
      <c r="BO220" s="63"/>
      <c r="BP220" s="63"/>
      <c r="BQ220" s="63"/>
      <c r="BR220" s="63"/>
      <c r="BS220" s="63"/>
      <c r="BT220" s="64"/>
      <c r="BU220" s="63"/>
      <c r="BV220" s="63"/>
      <c r="BW220" s="63"/>
      <c r="BX220" s="63"/>
      <c r="BY220" s="63"/>
      <c r="BZ220" s="63"/>
      <c r="CA220" s="63"/>
      <c r="CB220" s="63"/>
      <c r="CC220" s="64"/>
      <c r="CD220" s="63"/>
      <c r="CE220" s="63"/>
      <c r="CF220" s="63"/>
      <c r="CG220" s="63"/>
      <c r="CH220" s="63"/>
      <c r="CI220" s="63"/>
      <c r="CJ220" s="63"/>
      <c r="CK220" s="63"/>
      <c r="CL220" s="64"/>
      <c r="CM220" s="63"/>
      <c r="CN220" s="63"/>
      <c r="CO220" s="63"/>
      <c r="CP220" s="63"/>
      <c r="CQ220" s="63"/>
      <c r="CR220" s="63"/>
      <c r="CS220" s="63"/>
      <c r="CT220" s="63"/>
      <c r="CU220" s="64"/>
      <c r="CV220" s="63"/>
      <c r="CW220" s="63"/>
      <c r="CX220" s="63"/>
      <c r="CY220" s="63"/>
      <c r="CZ220" s="63"/>
      <c r="DA220" s="63"/>
      <c r="DB220" s="63"/>
      <c r="DC220" s="63"/>
      <c r="DD220" s="64"/>
    </row>
    <row r="221" spans="1:108" ht="33" customHeight="1" x14ac:dyDescent="0.3">
      <c r="A221" s="63"/>
      <c r="B221" s="63"/>
      <c r="C221" s="63"/>
      <c r="D221" s="63"/>
      <c r="E221" s="63"/>
      <c r="F221" s="63"/>
      <c r="G221" s="63"/>
      <c r="H221" s="63"/>
      <c r="I221" s="64"/>
      <c r="J221" s="63"/>
      <c r="K221" s="63"/>
      <c r="L221" s="63"/>
      <c r="M221" s="63"/>
      <c r="N221" s="63"/>
      <c r="O221" s="63"/>
      <c r="P221" s="63"/>
      <c r="Q221" s="63"/>
      <c r="R221" s="64"/>
      <c r="S221" s="63"/>
      <c r="T221" s="63"/>
      <c r="U221" s="63"/>
      <c r="V221" s="63"/>
      <c r="W221" s="63"/>
      <c r="X221" s="63"/>
      <c r="Y221" s="63"/>
      <c r="Z221" s="63"/>
      <c r="AA221" s="64"/>
      <c r="AB221" s="63"/>
      <c r="AC221" s="63"/>
      <c r="AD221" s="63"/>
      <c r="AE221" s="63"/>
      <c r="AF221" s="63"/>
      <c r="AG221" s="63"/>
      <c r="AH221" s="63"/>
      <c r="AI221" s="63"/>
      <c r="AJ221" s="64"/>
      <c r="AK221" s="63"/>
      <c r="AL221" s="63"/>
      <c r="AM221" s="63"/>
      <c r="AN221" s="63"/>
      <c r="AO221" s="63"/>
      <c r="AP221" s="63"/>
      <c r="AQ221" s="63"/>
      <c r="AR221" s="63"/>
      <c r="AS221" s="64"/>
      <c r="AT221" s="63"/>
      <c r="AU221" s="63"/>
      <c r="AV221" s="63"/>
      <c r="AW221" s="63"/>
      <c r="AX221" s="63"/>
      <c r="AY221" s="63"/>
      <c r="AZ221" s="63"/>
      <c r="BA221" s="63"/>
      <c r="BB221" s="64"/>
      <c r="BC221" s="63"/>
      <c r="BD221" s="63"/>
      <c r="BE221" s="63"/>
      <c r="BF221" s="63"/>
      <c r="BG221" s="63"/>
      <c r="BH221" s="63"/>
      <c r="BI221" s="63"/>
      <c r="BJ221" s="63"/>
      <c r="BK221" s="64"/>
      <c r="BL221" s="63"/>
      <c r="BM221" s="63"/>
      <c r="BN221" s="63"/>
      <c r="BO221" s="63"/>
      <c r="BP221" s="63"/>
      <c r="BQ221" s="63"/>
      <c r="BR221" s="63"/>
      <c r="BS221" s="63"/>
      <c r="BT221" s="64"/>
      <c r="BU221" s="63"/>
      <c r="BV221" s="63"/>
      <c r="BW221" s="63"/>
      <c r="BX221" s="63"/>
      <c r="BY221" s="63"/>
      <c r="BZ221" s="63"/>
      <c r="CA221" s="63"/>
      <c r="CB221" s="63"/>
      <c r="CC221" s="64"/>
      <c r="CD221" s="63"/>
      <c r="CE221" s="63"/>
      <c r="CF221" s="63"/>
      <c r="CG221" s="63"/>
      <c r="CH221" s="63"/>
      <c r="CI221" s="63"/>
      <c r="CJ221" s="63"/>
      <c r="CK221" s="63"/>
      <c r="CL221" s="64"/>
      <c r="CM221" s="63"/>
      <c r="CN221" s="63"/>
      <c r="CO221" s="63"/>
      <c r="CP221" s="63"/>
      <c r="CQ221" s="63"/>
      <c r="CR221" s="63"/>
      <c r="CS221" s="63"/>
      <c r="CT221" s="63"/>
      <c r="CU221" s="64"/>
      <c r="CV221" s="63"/>
      <c r="CW221" s="63"/>
      <c r="CX221" s="63"/>
      <c r="CY221" s="63"/>
      <c r="CZ221" s="63"/>
      <c r="DA221" s="63"/>
      <c r="DB221" s="63"/>
      <c r="DC221" s="63"/>
      <c r="DD221" s="64"/>
    </row>
    <row r="222" spans="1:108" ht="33" customHeight="1" x14ac:dyDescent="0.3">
      <c r="A222" s="63"/>
      <c r="B222" s="63"/>
      <c r="C222" s="63"/>
      <c r="D222" s="63"/>
      <c r="E222" s="63"/>
      <c r="F222" s="63"/>
      <c r="G222" s="63"/>
      <c r="H222" s="63"/>
      <c r="I222" s="64"/>
      <c r="J222" s="63"/>
      <c r="K222" s="63"/>
      <c r="L222" s="63"/>
      <c r="M222" s="63"/>
      <c r="N222" s="63"/>
      <c r="O222" s="63"/>
      <c r="P222" s="63"/>
      <c r="Q222" s="63"/>
      <c r="R222" s="64"/>
      <c r="S222" s="63"/>
      <c r="T222" s="63"/>
      <c r="U222" s="63"/>
      <c r="V222" s="63"/>
      <c r="W222" s="63"/>
      <c r="X222" s="63"/>
      <c r="Y222" s="63"/>
      <c r="Z222" s="63"/>
      <c r="AA222" s="64"/>
      <c r="AB222" s="63"/>
      <c r="AC222" s="63"/>
      <c r="AD222" s="63"/>
      <c r="AE222" s="63"/>
      <c r="AF222" s="63"/>
      <c r="AG222" s="63"/>
      <c r="AH222" s="63"/>
      <c r="AI222" s="63"/>
      <c r="AJ222" s="64"/>
      <c r="AK222" s="63"/>
      <c r="AL222" s="63"/>
      <c r="AM222" s="63"/>
      <c r="AN222" s="63"/>
      <c r="AO222" s="63"/>
      <c r="AP222" s="63"/>
      <c r="AQ222" s="63"/>
      <c r="AR222" s="63"/>
      <c r="AS222" s="64"/>
      <c r="AT222" s="63"/>
      <c r="AU222" s="63"/>
      <c r="AV222" s="63"/>
      <c r="AW222" s="63"/>
      <c r="AX222" s="63"/>
      <c r="AY222" s="63"/>
      <c r="AZ222" s="63"/>
      <c r="BA222" s="63"/>
      <c r="BB222" s="64"/>
      <c r="BC222" s="63"/>
      <c r="BD222" s="63"/>
      <c r="BE222" s="63"/>
      <c r="BF222" s="63"/>
      <c r="BG222" s="63"/>
      <c r="BH222" s="63"/>
      <c r="BI222" s="63"/>
      <c r="BJ222" s="63"/>
      <c r="BK222" s="64"/>
      <c r="BL222" s="63"/>
      <c r="BM222" s="63"/>
      <c r="BN222" s="63"/>
      <c r="BO222" s="63"/>
      <c r="BP222" s="63"/>
      <c r="BQ222" s="63"/>
      <c r="BR222" s="63"/>
      <c r="BS222" s="63"/>
      <c r="BT222" s="64"/>
      <c r="BU222" s="63"/>
      <c r="BV222" s="63"/>
      <c r="BW222" s="63"/>
      <c r="BX222" s="63"/>
      <c r="BY222" s="63"/>
      <c r="BZ222" s="63"/>
      <c r="CA222" s="63"/>
      <c r="CB222" s="63"/>
      <c r="CC222" s="64"/>
      <c r="CD222" s="63"/>
      <c r="CE222" s="63"/>
      <c r="CF222" s="63"/>
      <c r="CG222" s="63"/>
      <c r="CH222" s="63"/>
      <c r="CI222" s="63"/>
      <c r="CJ222" s="63"/>
      <c r="CK222" s="63"/>
      <c r="CL222" s="64"/>
      <c r="CM222" s="63"/>
      <c r="CN222" s="63"/>
      <c r="CO222" s="63"/>
      <c r="CP222" s="63"/>
      <c r="CQ222" s="63"/>
      <c r="CR222" s="63"/>
      <c r="CS222" s="63"/>
      <c r="CT222" s="63"/>
      <c r="CU222" s="64"/>
      <c r="CV222" s="63"/>
      <c r="CW222" s="63"/>
      <c r="CX222" s="63"/>
      <c r="CY222" s="63"/>
      <c r="CZ222" s="63"/>
      <c r="DA222" s="63"/>
      <c r="DB222" s="63"/>
      <c r="DC222" s="63"/>
      <c r="DD222" s="64"/>
    </row>
    <row r="223" spans="1:108" ht="33" customHeight="1" x14ac:dyDescent="0.3">
      <c r="A223" s="63"/>
      <c r="B223" s="63"/>
      <c r="C223" s="63"/>
      <c r="D223" s="63"/>
      <c r="E223" s="63"/>
      <c r="F223" s="63"/>
      <c r="G223" s="63"/>
      <c r="H223" s="63"/>
      <c r="I223" s="64"/>
      <c r="J223" s="63"/>
      <c r="K223" s="63"/>
      <c r="L223" s="63"/>
      <c r="M223" s="63"/>
      <c r="N223" s="63"/>
      <c r="O223" s="63"/>
      <c r="P223" s="63"/>
      <c r="Q223" s="63"/>
      <c r="R223" s="64"/>
      <c r="S223" s="63"/>
      <c r="T223" s="63"/>
      <c r="U223" s="63"/>
      <c r="V223" s="63"/>
      <c r="W223" s="63"/>
      <c r="X223" s="63"/>
      <c r="Y223" s="63"/>
      <c r="Z223" s="63"/>
      <c r="AA223" s="64"/>
      <c r="AB223" s="63"/>
      <c r="AC223" s="63"/>
      <c r="AD223" s="63"/>
      <c r="AE223" s="63"/>
      <c r="AF223" s="63"/>
      <c r="AG223" s="63"/>
      <c r="AH223" s="63"/>
      <c r="AI223" s="63"/>
      <c r="AJ223" s="64"/>
      <c r="AK223" s="63"/>
      <c r="AL223" s="63"/>
      <c r="AM223" s="63"/>
      <c r="AN223" s="63"/>
      <c r="AO223" s="63"/>
      <c r="AP223" s="63"/>
      <c r="AQ223" s="63"/>
      <c r="AR223" s="63"/>
      <c r="AS223" s="64"/>
      <c r="AT223" s="63"/>
      <c r="AU223" s="63"/>
      <c r="AV223" s="63"/>
      <c r="AW223" s="63"/>
      <c r="AX223" s="63"/>
      <c r="AY223" s="63"/>
      <c r="AZ223" s="63"/>
      <c r="BA223" s="63"/>
      <c r="BB223" s="64"/>
      <c r="BC223" s="63"/>
      <c r="BD223" s="63"/>
      <c r="BE223" s="63"/>
      <c r="BF223" s="63"/>
      <c r="BG223" s="63"/>
      <c r="BH223" s="63"/>
      <c r="BI223" s="63"/>
      <c r="BJ223" s="63"/>
      <c r="BK223" s="64"/>
      <c r="BL223" s="63"/>
      <c r="BM223" s="63"/>
      <c r="BN223" s="63"/>
      <c r="BO223" s="63"/>
      <c r="BP223" s="63"/>
      <c r="BQ223" s="63"/>
      <c r="BR223" s="63"/>
      <c r="BS223" s="63"/>
      <c r="BT223" s="64"/>
      <c r="BU223" s="63"/>
      <c r="BV223" s="63"/>
      <c r="BW223" s="63"/>
      <c r="BX223" s="63"/>
      <c r="BY223" s="63"/>
      <c r="BZ223" s="63"/>
      <c r="CA223" s="63"/>
      <c r="CB223" s="63"/>
      <c r="CC223" s="64"/>
      <c r="CD223" s="63"/>
      <c r="CE223" s="63"/>
      <c r="CF223" s="63"/>
      <c r="CG223" s="63"/>
      <c r="CH223" s="63"/>
      <c r="CI223" s="63"/>
      <c r="CJ223" s="63"/>
      <c r="CK223" s="63"/>
      <c r="CL223" s="64"/>
      <c r="CM223" s="63"/>
      <c r="CN223" s="63"/>
      <c r="CO223" s="63"/>
      <c r="CP223" s="63"/>
      <c r="CQ223" s="63"/>
      <c r="CR223" s="63"/>
      <c r="CS223" s="63"/>
      <c r="CT223" s="63"/>
      <c r="CU223" s="64"/>
      <c r="CV223" s="63"/>
      <c r="CW223" s="63"/>
      <c r="CX223" s="63"/>
      <c r="CY223" s="63"/>
      <c r="CZ223" s="63"/>
      <c r="DA223" s="63"/>
      <c r="DB223" s="63"/>
      <c r="DC223" s="63"/>
      <c r="DD223" s="64"/>
    </row>
    <row r="224" spans="1:108" ht="33" customHeight="1" x14ac:dyDescent="0.3">
      <c r="A224" s="63"/>
      <c r="B224" s="63"/>
      <c r="C224" s="63"/>
      <c r="D224" s="63"/>
      <c r="E224" s="63"/>
      <c r="F224" s="63"/>
      <c r="G224" s="63"/>
      <c r="H224" s="63"/>
      <c r="I224" s="64"/>
      <c r="J224" s="63"/>
      <c r="K224" s="63"/>
      <c r="L224" s="63"/>
      <c r="M224" s="63"/>
      <c r="N224" s="63"/>
      <c r="O224" s="63"/>
      <c r="P224" s="63"/>
      <c r="Q224" s="63"/>
      <c r="R224" s="64"/>
      <c r="S224" s="63"/>
      <c r="T224" s="63"/>
      <c r="U224" s="63"/>
      <c r="V224" s="63"/>
      <c r="W224" s="63"/>
      <c r="X224" s="63"/>
      <c r="Y224" s="63"/>
      <c r="Z224" s="63"/>
      <c r="AA224" s="64"/>
      <c r="AB224" s="63"/>
      <c r="AC224" s="63"/>
      <c r="AD224" s="63"/>
      <c r="AE224" s="63"/>
      <c r="AF224" s="63"/>
      <c r="AG224" s="63"/>
      <c r="AH224" s="63"/>
      <c r="AI224" s="63"/>
      <c r="AJ224" s="64"/>
      <c r="AK224" s="63"/>
      <c r="AL224" s="63"/>
      <c r="AM224" s="63"/>
      <c r="AN224" s="63"/>
      <c r="AO224" s="63"/>
      <c r="AP224" s="63"/>
      <c r="AQ224" s="63"/>
      <c r="AR224" s="63"/>
      <c r="AS224" s="64"/>
      <c r="AT224" s="63"/>
      <c r="AU224" s="63"/>
      <c r="AV224" s="63"/>
      <c r="AW224" s="63"/>
      <c r="AX224" s="63"/>
      <c r="AY224" s="63"/>
      <c r="AZ224" s="63"/>
      <c r="BA224" s="63"/>
      <c r="BB224" s="64"/>
      <c r="BC224" s="63"/>
      <c r="BD224" s="63"/>
      <c r="BE224" s="63"/>
      <c r="BF224" s="63"/>
      <c r="BG224" s="63"/>
      <c r="BH224" s="63"/>
      <c r="BI224" s="63"/>
      <c r="BJ224" s="63"/>
      <c r="BK224" s="64"/>
      <c r="BL224" s="63"/>
      <c r="BM224" s="63"/>
      <c r="BN224" s="63"/>
      <c r="BO224" s="63"/>
      <c r="BP224" s="63"/>
      <c r="BQ224" s="63"/>
      <c r="BR224" s="63"/>
      <c r="BS224" s="63"/>
      <c r="BT224" s="64"/>
      <c r="BU224" s="63"/>
      <c r="BV224" s="63"/>
      <c r="BW224" s="63"/>
      <c r="BX224" s="63"/>
      <c r="BY224" s="63"/>
      <c r="BZ224" s="63"/>
      <c r="CA224" s="63"/>
      <c r="CB224" s="63"/>
      <c r="CC224" s="64"/>
      <c r="CD224" s="63"/>
      <c r="CE224" s="63"/>
      <c r="CF224" s="63"/>
      <c r="CG224" s="63"/>
      <c r="CH224" s="63"/>
      <c r="CI224" s="63"/>
      <c r="CJ224" s="63"/>
      <c r="CK224" s="63"/>
      <c r="CL224" s="64"/>
      <c r="CM224" s="63"/>
      <c r="CN224" s="63"/>
      <c r="CO224" s="63"/>
      <c r="CP224" s="63"/>
      <c r="CQ224" s="63"/>
      <c r="CR224" s="63"/>
      <c r="CS224" s="63"/>
      <c r="CT224" s="63"/>
      <c r="CU224" s="64"/>
      <c r="CV224" s="63"/>
      <c r="CW224" s="63"/>
      <c r="CX224" s="63"/>
      <c r="CY224" s="63"/>
      <c r="CZ224" s="63"/>
      <c r="DA224" s="63"/>
      <c r="DB224" s="63"/>
      <c r="DC224" s="63"/>
      <c r="DD224" s="64"/>
    </row>
    <row r="225" spans="1:108" ht="33" customHeight="1" x14ac:dyDescent="0.3">
      <c r="A225" s="63"/>
      <c r="B225" s="63"/>
      <c r="C225" s="63"/>
      <c r="D225" s="63"/>
      <c r="E225" s="63"/>
      <c r="F225" s="63"/>
      <c r="G225" s="63"/>
      <c r="H225" s="63"/>
      <c r="I225" s="64"/>
      <c r="J225" s="63"/>
      <c r="K225" s="63"/>
      <c r="L225" s="63"/>
      <c r="M225" s="63"/>
      <c r="N225" s="63"/>
      <c r="O225" s="63"/>
      <c r="P225" s="63"/>
      <c r="Q225" s="63"/>
      <c r="R225" s="64"/>
      <c r="S225" s="63"/>
      <c r="T225" s="63"/>
      <c r="U225" s="63"/>
      <c r="V225" s="63"/>
      <c r="W225" s="63"/>
      <c r="X225" s="63"/>
      <c r="Y225" s="63"/>
      <c r="Z225" s="63"/>
      <c r="AA225" s="64"/>
      <c r="AB225" s="63"/>
      <c r="AC225" s="63"/>
      <c r="AD225" s="63"/>
      <c r="AE225" s="63"/>
      <c r="AF225" s="63"/>
      <c r="AG225" s="63"/>
      <c r="AH225" s="63"/>
      <c r="AI225" s="63"/>
      <c r="AJ225" s="64"/>
      <c r="AK225" s="63"/>
      <c r="AL225" s="63"/>
      <c r="AM225" s="63"/>
      <c r="AN225" s="63"/>
      <c r="AO225" s="63"/>
      <c r="AP225" s="63"/>
      <c r="AQ225" s="63"/>
      <c r="AR225" s="63"/>
      <c r="AS225" s="64"/>
      <c r="AT225" s="63"/>
      <c r="AU225" s="63"/>
      <c r="AV225" s="63"/>
      <c r="AW225" s="63"/>
      <c r="AX225" s="63"/>
      <c r="AY225" s="63"/>
      <c r="AZ225" s="63"/>
      <c r="BA225" s="63"/>
      <c r="BB225" s="64"/>
      <c r="BC225" s="63"/>
      <c r="BD225" s="63"/>
      <c r="BE225" s="63"/>
      <c r="BF225" s="63"/>
      <c r="BG225" s="63"/>
      <c r="BH225" s="63"/>
      <c r="BI225" s="63"/>
      <c r="BJ225" s="63"/>
      <c r="BK225" s="64"/>
      <c r="BL225" s="63"/>
      <c r="BM225" s="63"/>
      <c r="BN225" s="63"/>
      <c r="BO225" s="63"/>
      <c r="BP225" s="63"/>
      <c r="BQ225" s="63"/>
      <c r="BR225" s="63"/>
      <c r="BS225" s="63"/>
      <c r="BT225" s="64"/>
      <c r="BU225" s="63"/>
      <c r="BV225" s="63"/>
      <c r="BW225" s="63"/>
      <c r="BX225" s="63"/>
      <c r="BY225" s="63"/>
      <c r="BZ225" s="63"/>
      <c r="CA225" s="63"/>
      <c r="CB225" s="63"/>
      <c r="CC225" s="64"/>
      <c r="CD225" s="63"/>
      <c r="CE225" s="63"/>
      <c r="CF225" s="63"/>
      <c r="CG225" s="63"/>
      <c r="CH225" s="63"/>
      <c r="CI225" s="63"/>
      <c r="CJ225" s="63"/>
      <c r="CK225" s="63"/>
      <c r="CL225" s="64"/>
      <c r="CM225" s="63"/>
      <c r="CN225" s="63"/>
      <c r="CO225" s="63"/>
      <c r="CP225" s="63"/>
      <c r="CQ225" s="63"/>
      <c r="CR225" s="63"/>
      <c r="CS225" s="63"/>
      <c r="CT225" s="63"/>
      <c r="CU225" s="64"/>
      <c r="CV225" s="63"/>
      <c r="CW225" s="63"/>
      <c r="CX225" s="63"/>
      <c r="CY225" s="63"/>
      <c r="CZ225" s="63"/>
      <c r="DA225" s="63"/>
      <c r="DB225" s="63"/>
      <c r="DC225" s="63"/>
      <c r="DD225" s="64"/>
    </row>
    <row r="226" spans="1:108" ht="33" customHeight="1" x14ac:dyDescent="0.3">
      <c r="A226" s="63"/>
      <c r="B226" s="63"/>
      <c r="C226" s="63"/>
      <c r="D226" s="63"/>
      <c r="E226" s="63"/>
      <c r="F226" s="63"/>
      <c r="G226" s="63"/>
      <c r="H226" s="63"/>
      <c r="I226" s="64"/>
      <c r="J226" s="63"/>
      <c r="K226" s="63"/>
      <c r="L226" s="63"/>
      <c r="M226" s="63"/>
      <c r="N226" s="63"/>
      <c r="O226" s="63"/>
      <c r="P226" s="63"/>
      <c r="Q226" s="63"/>
      <c r="R226" s="64"/>
      <c r="S226" s="63"/>
      <c r="T226" s="63"/>
      <c r="U226" s="63"/>
      <c r="V226" s="63"/>
      <c r="W226" s="63"/>
      <c r="X226" s="63"/>
      <c r="Y226" s="63"/>
      <c r="Z226" s="63"/>
      <c r="AA226" s="64"/>
      <c r="AB226" s="63"/>
      <c r="AC226" s="63"/>
      <c r="AD226" s="63"/>
      <c r="AE226" s="63"/>
      <c r="AF226" s="63"/>
      <c r="AG226" s="63"/>
      <c r="AH226" s="63"/>
      <c r="AI226" s="63"/>
      <c r="AJ226" s="64"/>
      <c r="AK226" s="63"/>
      <c r="AL226" s="63"/>
      <c r="AM226" s="63"/>
      <c r="AN226" s="63"/>
      <c r="AO226" s="63"/>
      <c r="AP226" s="63"/>
      <c r="AQ226" s="63"/>
      <c r="AR226" s="63"/>
      <c r="AS226" s="64"/>
      <c r="AT226" s="63"/>
      <c r="AU226" s="63"/>
      <c r="AV226" s="63"/>
      <c r="AW226" s="63"/>
      <c r="AX226" s="63"/>
      <c r="AY226" s="63"/>
      <c r="AZ226" s="63"/>
      <c r="BA226" s="63"/>
      <c r="BB226" s="64"/>
      <c r="BC226" s="63"/>
      <c r="BD226" s="63"/>
      <c r="BE226" s="63"/>
      <c r="BF226" s="63"/>
      <c r="BG226" s="63"/>
      <c r="BH226" s="63"/>
      <c r="BI226" s="63"/>
      <c r="BJ226" s="63"/>
      <c r="BK226" s="64"/>
      <c r="BL226" s="63"/>
      <c r="BM226" s="63"/>
      <c r="BN226" s="63"/>
      <c r="BO226" s="63"/>
      <c r="BP226" s="63"/>
      <c r="BQ226" s="63"/>
      <c r="BR226" s="63"/>
      <c r="BS226" s="63"/>
      <c r="BT226" s="64"/>
      <c r="BU226" s="63"/>
      <c r="BV226" s="63"/>
      <c r="BW226" s="63"/>
      <c r="BX226" s="63"/>
      <c r="BY226" s="63"/>
      <c r="BZ226" s="63"/>
      <c r="CA226" s="63"/>
      <c r="CB226" s="63"/>
      <c r="CC226" s="64"/>
      <c r="CD226" s="63"/>
      <c r="CE226" s="63"/>
      <c r="CF226" s="63"/>
      <c r="CG226" s="63"/>
      <c r="CH226" s="63"/>
      <c r="CI226" s="63"/>
      <c r="CJ226" s="63"/>
      <c r="CK226" s="63"/>
      <c r="CL226" s="64"/>
      <c r="CM226" s="63"/>
      <c r="CN226" s="63"/>
      <c r="CO226" s="63"/>
      <c r="CP226" s="63"/>
      <c r="CQ226" s="63"/>
      <c r="CR226" s="63"/>
      <c r="CS226" s="63"/>
      <c r="CT226" s="63"/>
      <c r="CU226" s="64"/>
      <c r="CV226" s="63"/>
      <c r="CW226" s="63"/>
      <c r="CX226" s="63"/>
      <c r="CY226" s="63"/>
      <c r="CZ226" s="63"/>
      <c r="DA226" s="63"/>
      <c r="DB226" s="63"/>
      <c r="DC226" s="63"/>
      <c r="DD226" s="64"/>
    </row>
    <row r="227" spans="1:108" ht="33" customHeight="1" x14ac:dyDescent="0.3">
      <c r="A227" s="63"/>
      <c r="B227" s="63"/>
      <c r="C227" s="63"/>
      <c r="D227" s="63"/>
      <c r="E227" s="63"/>
      <c r="F227" s="63"/>
      <c r="G227" s="63"/>
      <c r="H227" s="63"/>
      <c r="I227" s="64"/>
      <c r="J227" s="63"/>
      <c r="K227" s="63"/>
      <c r="L227" s="63"/>
      <c r="M227" s="63"/>
      <c r="N227" s="63"/>
      <c r="O227" s="63"/>
      <c r="P227" s="63"/>
      <c r="Q227" s="63"/>
      <c r="R227" s="64"/>
      <c r="S227" s="63"/>
      <c r="T227" s="63"/>
      <c r="U227" s="63"/>
      <c r="V227" s="63"/>
      <c r="W227" s="63"/>
      <c r="X227" s="63"/>
      <c r="Y227" s="63"/>
      <c r="Z227" s="63"/>
      <c r="AA227" s="64"/>
      <c r="AB227" s="63"/>
      <c r="AC227" s="63"/>
      <c r="AD227" s="63"/>
      <c r="AE227" s="63"/>
      <c r="AF227" s="63"/>
      <c r="AG227" s="63"/>
      <c r="AH227" s="63"/>
      <c r="AI227" s="63"/>
      <c r="AJ227" s="64"/>
      <c r="AK227" s="63"/>
      <c r="AL227" s="63"/>
      <c r="AM227" s="63"/>
      <c r="AN227" s="63"/>
      <c r="AO227" s="63"/>
      <c r="AP227" s="63"/>
      <c r="AQ227" s="63"/>
      <c r="AR227" s="63"/>
      <c r="AS227" s="64"/>
      <c r="AT227" s="63"/>
      <c r="AU227" s="63"/>
      <c r="AV227" s="63"/>
      <c r="AW227" s="63"/>
      <c r="AX227" s="63"/>
      <c r="AY227" s="63"/>
      <c r="AZ227" s="63"/>
      <c r="BA227" s="63"/>
      <c r="BB227" s="64"/>
      <c r="BC227" s="63"/>
      <c r="BD227" s="63"/>
      <c r="BE227" s="63"/>
      <c r="BF227" s="63"/>
      <c r="BG227" s="63"/>
      <c r="BH227" s="63"/>
      <c r="BI227" s="63"/>
      <c r="BJ227" s="63"/>
      <c r="BK227" s="64"/>
      <c r="BL227" s="63"/>
      <c r="BM227" s="63"/>
      <c r="BN227" s="63"/>
      <c r="BO227" s="63"/>
      <c r="BP227" s="63"/>
      <c r="BQ227" s="63"/>
      <c r="BR227" s="63"/>
      <c r="BS227" s="63"/>
      <c r="BT227" s="64"/>
      <c r="BU227" s="63"/>
      <c r="BV227" s="63"/>
      <c r="BW227" s="63"/>
      <c r="BX227" s="63"/>
      <c r="BY227" s="63"/>
      <c r="BZ227" s="63"/>
      <c r="CA227" s="63"/>
      <c r="CB227" s="63"/>
      <c r="CC227" s="64"/>
      <c r="CD227" s="63"/>
      <c r="CE227" s="63"/>
      <c r="CF227" s="63"/>
      <c r="CG227" s="63"/>
      <c r="CH227" s="63"/>
      <c r="CI227" s="63"/>
      <c r="CJ227" s="63"/>
      <c r="CK227" s="63"/>
      <c r="CL227" s="64"/>
      <c r="CM227" s="63"/>
      <c r="CN227" s="63"/>
      <c r="CO227" s="63"/>
      <c r="CP227" s="63"/>
      <c r="CQ227" s="63"/>
      <c r="CR227" s="63"/>
      <c r="CS227" s="63"/>
      <c r="CT227" s="63"/>
      <c r="CU227" s="64"/>
      <c r="CV227" s="63"/>
      <c r="CW227" s="63"/>
      <c r="CX227" s="63"/>
      <c r="CY227" s="63"/>
      <c r="CZ227" s="63"/>
      <c r="DA227" s="63"/>
      <c r="DB227" s="63"/>
      <c r="DC227" s="63"/>
      <c r="DD227" s="64"/>
    </row>
    <row r="228" spans="1:108" ht="33" customHeight="1" x14ac:dyDescent="0.3">
      <c r="A228" s="63"/>
      <c r="B228" s="63"/>
      <c r="C228" s="63"/>
      <c r="D228" s="63"/>
      <c r="E228" s="63"/>
      <c r="F228" s="63"/>
      <c r="G228" s="63"/>
      <c r="H228" s="63"/>
      <c r="I228" s="64"/>
      <c r="J228" s="63"/>
      <c r="K228" s="63"/>
      <c r="L228" s="63"/>
      <c r="M228" s="63"/>
      <c r="N228" s="63"/>
      <c r="O228" s="63"/>
      <c r="P228" s="63"/>
      <c r="Q228" s="63"/>
      <c r="R228" s="64"/>
      <c r="S228" s="63"/>
      <c r="T228" s="63"/>
      <c r="U228" s="63"/>
      <c r="V228" s="63"/>
      <c r="W228" s="63"/>
      <c r="X228" s="63"/>
      <c r="Y228" s="63"/>
      <c r="Z228" s="63"/>
      <c r="AA228" s="64"/>
      <c r="AB228" s="63"/>
      <c r="AC228" s="63"/>
      <c r="AD228" s="63"/>
      <c r="AE228" s="63"/>
      <c r="AF228" s="63"/>
      <c r="AG228" s="63"/>
      <c r="AH228" s="63"/>
      <c r="AI228" s="63"/>
      <c r="AJ228" s="64"/>
      <c r="AK228" s="63"/>
      <c r="AL228" s="63"/>
      <c r="AM228" s="63"/>
      <c r="AN228" s="63"/>
      <c r="AO228" s="63"/>
      <c r="AP228" s="63"/>
      <c r="AQ228" s="63"/>
      <c r="AR228" s="63"/>
      <c r="AS228" s="64"/>
      <c r="AT228" s="63"/>
      <c r="AU228" s="63"/>
      <c r="AV228" s="63"/>
      <c r="AW228" s="63"/>
      <c r="AX228" s="63"/>
      <c r="AY228" s="63"/>
      <c r="AZ228" s="63"/>
      <c r="BA228" s="63"/>
      <c r="BB228" s="64"/>
      <c r="BC228" s="63"/>
      <c r="BD228" s="63"/>
      <c r="BE228" s="63"/>
      <c r="BF228" s="63"/>
      <c r="BG228" s="63"/>
      <c r="BH228" s="63"/>
      <c r="BI228" s="63"/>
      <c r="BJ228" s="63"/>
      <c r="BK228" s="64"/>
      <c r="BL228" s="63"/>
      <c r="BM228" s="63"/>
      <c r="BN228" s="63"/>
      <c r="BO228" s="63"/>
      <c r="BP228" s="63"/>
      <c r="BQ228" s="63"/>
      <c r="BR228" s="63"/>
      <c r="BS228" s="63"/>
      <c r="BT228" s="64"/>
      <c r="BU228" s="63"/>
      <c r="BV228" s="63"/>
      <c r="BW228" s="63"/>
      <c r="BX228" s="63"/>
      <c r="BY228" s="63"/>
      <c r="BZ228" s="63"/>
      <c r="CA228" s="63"/>
      <c r="CB228" s="63"/>
      <c r="CC228" s="64"/>
      <c r="CD228" s="63"/>
      <c r="CE228" s="63"/>
      <c r="CF228" s="63"/>
      <c r="CG228" s="63"/>
      <c r="CH228" s="63"/>
      <c r="CI228" s="63"/>
      <c r="CJ228" s="63"/>
      <c r="CK228" s="63"/>
      <c r="CL228" s="64"/>
      <c r="CM228" s="63"/>
      <c r="CN228" s="63"/>
      <c r="CO228" s="63"/>
      <c r="CP228" s="63"/>
      <c r="CQ228" s="63"/>
      <c r="CR228" s="63"/>
      <c r="CS228" s="63"/>
      <c r="CT228" s="63"/>
      <c r="CU228" s="64"/>
      <c r="CV228" s="63"/>
      <c r="CW228" s="63"/>
      <c r="CX228" s="63"/>
      <c r="CY228" s="63"/>
      <c r="CZ228" s="63"/>
      <c r="DA228" s="63"/>
      <c r="DB228" s="63"/>
      <c r="DC228" s="63"/>
      <c r="DD228" s="64"/>
    </row>
    <row r="229" spans="1:108" ht="33" customHeight="1" x14ac:dyDescent="0.3">
      <c r="A229" s="63"/>
      <c r="B229" s="63"/>
      <c r="C229" s="63"/>
      <c r="D229" s="63"/>
      <c r="E229" s="63"/>
      <c r="F229" s="63"/>
      <c r="G229" s="63"/>
      <c r="H229" s="63"/>
      <c r="I229" s="64"/>
      <c r="J229" s="63"/>
      <c r="K229" s="63"/>
      <c r="L229" s="63"/>
      <c r="M229" s="63"/>
      <c r="N229" s="63"/>
      <c r="O229" s="63"/>
      <c r="P229" s="63"/>
      <c r="Q229" s="63"/>
      <c r="R229" s="64"/>
      <c r="S229" s="63"/>
      <c r="T229" s="63"/>
      <c r="U229" s="63"/>
      <c r="V229" s="63"/>
      <c r="W229" s="63"/>
      <c r="X229" s="63"/>
      <c r="Y229" s="63"/>
      <c r="Z229" s="63"/>
      <c r="AA229" s="64"/>
      <c r="AB229" s="63"/>
      <c r="AC229" s="63"/>
      <c r="AD229" s="63"/>
      <c r="AE229" s="63"/>
      <c r="AF229" s="63"/>
      <c r="AG229" s="63"/>
      <c r="AH229" s="63"/>
      <c r="AI229" s="63"/>
      <c r="AJ229" s="64"/>
      <c r="AK229" s="63"/>
      <c r="AL229" s="63"/>
      <c r="AM229" s="63"/>
      <c r="AN229" s="63"/>
      <c r="AO229" s="63"/>
      <c r="AP229" s="63"/>
      <c r="AQ229" s="63"/>
      <c r="AR229" s="63"/>
      <c r="AS229" s="64"/>
      <c r="AT229" s="63"/>
      <c r="AU229" s="63"/>
      <c r="AV229" s="63"/>
      <c r="AW229" s="63"/>
      <c r="AX229" s="63"/>
      <c r="AY229" s="63"/>
      <c r="AZ229" s="63"/>
      <c r="BA229" s="63"/>
      <c r="BB229" s="64"/>
      <c r="BC229" s="63"/>
      <c r="BD229" s="63"/>
      <c r="BE229" s="63"/>
      <c r="BF229" s="63"/>
      <c r="BG229" s="63"/>
      <c r="BH229" s="63"/>
      <c r="BI229" s="63"/>
      <c r="BJ229" s="63"/>
      <c r="BK229" s="64"/>
      <c r="BL229" s="63"/>
      <c r="BM229" s="63"/>
      <c r="BN229" s="63"/>
      <c r="BO229" s="63"/>
      <c r="BP229" s="63"/>
      <c r="BQ229" s="63"/>
      <c r="BR229" s="63"/>
      <c r="BS229" s="63"/>
      <c r="BT229" s="64"/>
      <c r="BU229" s="63"/>
      <c r="BV229" s="63"/>
      <c r="BW229" s="63"/>
      <c r="BX229" s="63"/>
      <c r="BY229" s="63"/>
      <c r="BZ229" s="63"/>
      <c r="CA229" s="63"/>
      <c r="CB229" s="63"/>
      <c r="CC229" s="64"/>
      <c r="CD229" s="63"/>
      <c r="CE229" s="63"/>
      <c r="CF229" s="63"/>
      <c r="CG229" s="63"/>
      <c r="CH229" s="63"/>
      <c r="CI229" s="63"/>
      <c r="CJ229" s="63"/>
      <c r="CK229" s="63"/>
      <c r="CL229" s="64"/>
      <c r="CM229" s="63"/>
      <c r="CN229" s="63"/>
      <c r="CO229" s="63"/>
      <c r="CP229" s="63"/>
      <c r="CQ229" s="63"/>
      <c r="CR229" s="63"/>
      <c r="CS229" s="63"/>
      <c r="CT229" s="63"/>
      <c r="CU229" s="64"/>
      <c r="CV229" s="63"/>
      <c r="CW229" s="63"/>
      <c r="CX229" s="63"/>
      <c r="CY229" s="63"/>
      <c r="CZ229" s="63"/>
      <c r="DA229" s="63"/>
      <c r="DB229" s="63"/>
      <c r="DC229" s="63"/>
      <c r="DD229" s="64"/>
    </row>
    <row r="230" spans="1:108" ht="33" customHeight="1" x14ac:dyDescent="0.3">
      <c r="A230" s="63"/>
      <c r="B230" s="63"/>
      <c r="C230" s="63"/>
      <c r="D230" s="63"/>
      <c r="E230" s="63"/>
      <c r="F230" s="63"/>
      <c r="G230" s="63"/>
      <c r="H230" s="63"/>
      <c r="I230" s="64"/>
      <c r="J230" s="63"/>
      <c r="K230" s="63"/>
      <c r="L230" s="63"/>
      <c r="M230" s="63"/>
      <c r="N230" s="63"/>
      <c r="O230" s="63"/>
      <c r="P230" s="63"/>
      <c r="Q230" s="63"/>
      <c r="R230" s="64"/>
      <c r="S230" s="63"/>
      <c r="T230" s="63"/>
      <c r="U230" s="63"/>
      <c r="V230" s="63"/>
      <c r="W230" s="63"/>
      <c r="X230" s="63"/>
      <c r="Y230" s="63"/>
      <c r="Z230" s="63"/>
      <c r="AA230" s="64"/>
      <c r="AB230" s="63"/>
      <c r="AC230" s="63"/>
      <c r="AD230" s="63"/>
      <c r="AE230" s="63"/>
      <c r="AF230" s="63"/>
      <c r="AG230" s="63"/>
      <c r="AH230" s="63"/>
      <c r="AI230" s="63"/>
      <c r="AJ230" s="64"/>
      <c r="AK230" s="63"/>
      <c r="AL230" s="63"/>
      <c r="AM230" s="63"/>
      <c r="AN230" s="63"/>
      <c r="AO230" s="63"/>
      <c r="AP230" s="63"/>
      <c r="AQ230" s="63"/>
      <c r="AR230" s="63"/>
      <c r="AS230" s="64"/>
      <c r="AT230" s="63"/>
      <c r="AU230" s="63"/>
      <c r="AV230" s="63"/>
      <c r="AW230" s="63"/>
      <c r="AX230" s="63"/>
      <c r="AY230" s="63"/>
      <c r="AZ230" s="63"/>
      <c r="BA230" s="63"/>
      <c r="BB230" s="64"/>
      <c r="BC230" s="63"/>
      <c r="BD230" s="63"/>
      <c r="BE230" s="63"/>
      <c r="BF230" s="63"/>
      <c r="BG230" s="63"/>
      <c r="BH230" s="63"/>
      <c r="BI230" s="63"/>
      <c r="BJ230" s="63"/>
      <c r="BK230" s="64"/>
      <c r="BL230" s="63"/>
      <c r="BM230" s="63"/>
      <c r="BN230" s="63"/>
      <c r="BO230" s="63"/>
      <c r="BP230" s="63"/>
      <c r="BQ230" s="63"/>
      <c r="BR230" s="63"/>
      <c r="BS230" s="63"/>
      <c r="BT230" s="64"/>
      <c r="BU230" s="63"/>
      <c r="BV230" s="63"/>
      <c r="BW230" s="63"/>
      <c r="BX230" s="63"/>
      <c r="BY230" s="63"/>
      <c r="BZ230" s="63"/>
      <c r="CA230" s="63"/>
      <c r="CB230" s="63"/>
      <c r="CC230" s="64"/>
      <c r="CD230" s="63"/>
      <c r="CE230" s="63"/>
      <c r="CF230" s="63"/>
      <c r="CG230" s="63"/>
      <c r="CH230" s="63"/>
      <c r="CI230" s="63"/>
      <c r="CJ230" s="63"/>
      <c r="CK230" s="63"/>
      <c r="CL230" s="64"/>
      <c r="CM230" s="63"/>
      <c r="CN230" s="63"/>
      <c r="CO230" s="63"/>
      <c r="CP230" s="63"/>
      <c r="CQ230" s="63"/>
      <c r="CR230" s="63"/>
      <c r="CS230" s="63"/>
      <c r="CT230" s="63"/>
      <c r="CU230" s="64"/>
      <c r="CV230" s="63"/>
      <c r="CW230" s="63"/>
      <c r="CX230" s="63"/>
      <c r="CY230" s="63"/>
      <c r="CZ230" s="63"/>
      <c r="DA230" s="63"/>
      <c r="DB230" s="63"/>
      <c r="DC230" s="63"/>
      <c r="DD230" s="64"/>
    </row>
    <row r="231" spans="1:108" ht="33" customHeight="1" x14ac:dyDescent="0.3">
      <c r="A231" s="63"/>
      <c r="B231" s="63"/>
      <c r="C231" s="63"/>
      <c r="D231" s="63"/>
      <c r="E231" s="63"/>
      <c r="F231" s="63"/>
      <c r="G231" s="63"/>
      <c r="H231" s="63"/>
      <c r="I231" s="64"/>
      <c r="J231" s="63"/>
      <c r="K231" s="63"/>
      <c r="L231" s="63"/>
      <c r="M231" s="63"/>
      <c r="N231" s="63"/>
      <c r="O231" s="63"/>
      <c r="P231" s="63"/>
      <c r="Q231" s="63"/>
      <c r="R231" s="64"/>
      <c r="S231" s="63"/>
      <c r="T231" s="63"/>
      <c r="U231" s="63"/>
      <c r="V231" s="63"/>
      <c r="W231" s="63"/>
      <c r="X231" s="63"/>
      <c r="Y231" s="63"/>
      <c r="Z231" s="63"/>
      <c r="AA231" s="64"/>
      <c r="AB231" s="63"/>
      <c r="AC231" s="63"/>
      <c r="AD231" s="63"/>
      <c r="AE231" s="63"/>
      <c r="AF231" s="63"/>
      <c r="AG231" s="63"/>
      <c r="AH231" s="63"/>
      <c r="AI231" s="63"/>
      <c r="AJ231" s="64"/>
      <c r="AK231" s="63"/>
      <c r="AL231" s="63"/>
      <c r="AM231" s="63"/>
      <c r="AN231" s="63"/>
      <c r="AO231" s="63"/>
      <c r="AP231" s="63"/>
      <c r="AQ231" s="63"/>
      <c r="AR231" s="63"/>
      <c r="AS231" s="64"/>
      <c r="AT231" s="63"/>
      <c r="AU231" s="63"/>
      <c r="AV231" s="63"/>
      <c r="AW231" s="63"/>
      <c r="AX231" s="63"/>
      <c r="AY231" s="63"/>
      <c r="AZ231" s="63"/>
      <c r="BA231" s="63"/>
      <c r="BB231" s="64"/>
      <c r="BC231" s="63"/>
      <c r="BD231" s="63"/>
      <c r="BE231" s="63"/>
      <c r="BF231" s="63"/>
      <c r="BG231" s="63"/>
      <c r="BH231" s="63"/>
      <c r="BI231" s="63"/>
      <c r="BJ231" s="63"/>
      <c r="BK231" s="64"/>
      <c r="BL231" s="63"/>
      <c r="BM231" s="63"/>
      <c r="BN231" s="63"/>
      <c r="BO231" s="63"/>
      <c r="BP231" s="63"/>
      <c r="BQ231" s="63"/>
      <c r="BR231" s="63"/>
      <c r="BS231" s="63"/>
      <c r="BT231" s="64"/>
      <c r="BU231" s="63"/>
      <c r="BV231" s="63"/>
      <c r="BW231" s="63"/>
      <c r="BX231" s="63"/>
      <c r="BY231" s="63"/>
      <c r="BZ231" s="63"/>
      <c r="CA231" s="63"/>
      <c r="CB231" s="63"/>
      <c r="CC231" s="64"/>
      <c r="CD231" s="63"/>
      <c r="CE231" s="63"/>
      <c r="CF231" s="63"/>
      <c r="CG231" s="63"/>
      <c r="CH231" s="63"/>
      <c r="CI231" s="63"/>
      <c r="CJ231" s="63"/>
      <c r="CK231" s="63"/>
      <c r="CL231" s="64"/>
      <c r="CM231" s="63"/>
      <c r="CN231" s="63"/>
      <c r="CO231" s="63"/>
      <c r="CP231" s="63"/>
      <c r="CQ231" s="63"/>
      <c r="CR231" s="63"/>
      <c r="CS231" s="63"/>
      <c r="CT231" s="63"/>
      <c r="CU231" s="64"/>
      <c r="CV231" s="63"/>
      <c r="CW231" s="63"/>
      <c r="CX231" s="63"/>
      <c r="CY231" s="63"/>
      <c r="CZ231" s="63"/>
      <c r="DA231" s="63"/>
      <c r="DB231" s="63"/>
      <c r="DC231" s="63"/>
      <c r="DD231" s="64"/>
    </row>
    <row r="232" spans="1:108" ht="33" customHeight="1" x14ac:dyDescent="0.3">
      <c r="A232" s="63"/>
      <c r="B232" s="63"/>
      <c r="C232" s="63"/>
      <c r="D232" s="63"/>
      <c r="E232" s="63"/>
      <c r="F232" s="63"/>
      <c r="G232" s="63"/>
      <c r="H232" s="63"/>
      <c r="I232" s="64"/>
      <c r="J232" s="63"/>
      <c r="K232" s="63"/>
      <c r="L232" s="63"/>
      <c r="M232" s="63"/>
      <c r="N232" s="63"/>
      <c r="O232" s="63"/>
      <c r="P232" s="63"/>
      <c r="Q232" s="63"/>
      <c r="R232" s="64"/>
      <c r="S232" s="63"/>
      <c r="T232" s="63"/>
      <c r="U232" s="63"/>
      <c r="V232" s="63"/>
      <c r="W232" s="63"/>
      <c r="X232" s="63"/>
      <c r="Y232" s="63"/>
      <c r="Z232" s="63"/>
      <c r="AA232" s="64"/>
      <c r="AB232" s="63"/>
      <c r="AC232" s="63"/>
      <c r="AD232" s="63"/>
      <c r="AE232" s="63"/>
      <c r="AF232" s="63"/>
      <c r="AG232" s="63"/>
      <c r="AH232" s="63"/>
      <c r="AI232" s="63"/>
      <c r="AJ232" s="64"/>
      <c r="AK232" s="63"/>
      <c r="AL232" s="63"/>
      <c r="AM232" s="63"/>
      <c r="AN232" s="63"/>
      <c r="AO232" s="63"/>
      <c r="AP232" s="63"/>
      <c r="AQ232" s="63"/>
      <c r="AR232" s="63"/>
      <c r="AS232" s="64"/>
      <c r="AT232" s="63"/>
      <c r="AU232" s="63"/>
      <c r="AV232" s="63"/>
      <c r="AW232" s="63"/>
      <c r="AX232" s="63"/>
      <c r="AY232" s="63"/>
      <c r="AZ232" s="63"/>
      <c r="BA232" s="63"/>
      <c r="BB232" s="64"/>
      <c r="BC232" s="63"/>
      <c r="BD232" s="63"/>
      <c r="BE232" s="63"/>
      <c r="BF232" s="63"/>
      <c r="BG232" s="63"/>
      <c r="BH232" s="63"/>
      <c r="BI232" s="63"/>
      <c r="BJ232" s="63"/>
      <c r="BK232" s="64"/>
      <c r="BL232" s="63"/>
      <c r="BM232" s="63"/>
      <c r="BN232" s="63"/>
      <c r="BO232" s="63"/>
      <c r="BP232" s="63"/>
      <c r="BQ232" s="63"/>
      <c r="BR232" s="63"/>
      <c r="BS232" s="63"/>
      <c r="BT232" s="64"/>
      <c r="BU232" s="63"/>
      <c r="BV232" s="63"/>
      <c r="BW232" s="63"/>
      <c r="BX232" s="63"/>
      <c r="BY232" s="63"/>
      <c r="BZ232" s="63"/>
      <c r="CA232" s="63"/>
      <c r="CB232" s="63"/>
      <c r="CC232" s="64"/>
      <c r="CD232" s="63"/>
      <c r="CE232" s="63"/>
      <c r="CF232" s="63"/>
      <c r="CG232" s="63"/>
      <c r="CH232" s="63"/>
      <c r="CI232" s="63"/>
      <c r="CJ232" s="63"/>
      <c r="CK232" s="63"/>
      <c r="CL232" s="64"/>
      <c r="CM232" s="63"/>
      <c r="CN232" s="63"/>
      <c r="CO232" s="63"/>
      <c r="CP232" s="63"/>
      <c r="CQ232" s="63"/>
      <c r="CR232" s="63"/>
      <c r="CS232" s="63"/>
      <c r="CT232" s="63"/>
      <c r="CU232" s="64"/>
      <c r="CV232" s="63"/>
      <c r="CW232" s="63"/>
      <c r="CX232" s="63"/>
      <c r="CY232" s="63"/>
      <c r="CZ232" s="63"/>
      <c r="DA232" s="63"/>
      <c r="DB232" s="63"/>
      <c r="DC232" s="63"/>
      <c r="DD232" s="64"/>
    </row>
    <row r="233" spans="1:108" ht="33" customHeight="1" x14ac:dyDescent="0.3">
      <c r="A233" s="63"/>
      <c r="B233" s="63"/>
      <c r="C233" s="63"/>
      <c r="D233" s="63"/>
      <c r="E233" s="63"/>
      <c r="F233" s="63"/>
      <c r="G233" s="63"/>
      <c r="H233" s="63"/>
      <c r="I233" s="64"/>
      <c r="J233" s="63"/>
      <c r="K233" s="63"/>
      <c r="L233" s="63"/>
      <c r="M233" s="63"/>
      <c r="N233" s="63"/>
      <c r="O233" s="63"/>
      <c r="P233" s="63"/>
      <c r="Q233" s="63"/>
      <c r="R233" s="64"/>
      <c r="S233" s="63"/>
      <c r="T233" s="63"/>
      <c r="U233" s="63"/>
      <c r="V233" s="63"/>
      <c r="W233" s="63"/>
      <c r="X233" s="63"/>
      <c r="Y233" s="63"/>
      <c r="Z233" s="63"/>
      <c r="AA233" s="64"/>
      <c r="AB233" s="63"/>
      <c r="AC233" s="63"/>
      <c r="AD233" s="63"/>
      <c r="AE233" s="63"/>
      <c r="AF233" s="63"/>
      <c r="AG233" s="63"/>
      <c r="AH233" s="63"/>
      <c r="AI233" s="63"/>
      <c r="AJ233" s="64"/>
      <c r="AK233" s="63"/>
      <c r="AL233" s="63"/>
      <c r="AM233" s="63"/>
      <c r="AN233" s="63"/>
      <c r="AO233" s="63"/>
      <c r="AP233" s="63"/>
      <c r="AQ233" s="63"/>
      <c r="AR233" s="63"/>
      <c r="AS233" s="64"/>
      <c r="AT233" s="63"/>
      <c r="AU233" s="63"/>
      <c r="AV233" s="63"/>
      <c r="AW233" s="63"/>
      <c r="AX233" s="63"/>
      <c r="AY233" s="63"/>
      <c r="AZ233" s="63"/>
      <c r="BA233" s="63"/>
      <c r="BB233" s="64"/>
      <c r="BC233" s="63"/>
      <c r="BD233" s="63"/>
      <c r="BE233" s="63"/>
      <c r="BF233" s="63"/>
      <c r="BG233" s="63"/>
      <c r="BH233" s="63"/>
      <c r="BI233" s="63"/>
      <c r="BJ233" s="63"/>
      <c r="BK233" s="64"/>
      <c r="BL233" s="63"/>
      <c r="BM233" s="63"/>
      <c r="BN233" s="63"/>
      <c r="BO233" s="63"/>
      <c r="BP233" s="63"/>
      <c r="BQ233" s="63"/>
      <c r="BR233" s="63"/>
      <c r="BS233" s="63"/>
      <c r="BT233" s="64"/>
      <c r="BU233" s="63"/>
      <c r="BV233" s="63"/>
      <c r="BW233" s="63"/>
      <c r="BX233" s="63"/>
      <c r="BY233" s="63"/>
      <c r="BZ233" s="63"/>
      <c r="CA233" s="63"/>
      <c r="CB233" s="63"/>
      <c r="CC233" s="64"/>
      <c r="CD233" s="63"/>
      <c r="CE233" s="63"/>
      <c r="CF233" s="63"/>
      <c r="CG233" s="63"/>
      <c r="CH233" s="63"/>
      <c r="CI233" s="63"/>
      <c r="CJ233" s="63"/>
      <c r="CK233" s="63"/>
      <c r="CL233" s="64"/>
      <c r="CM233" s="63"/>
      <c r="CN233" s="63"/>
      <c r="CO233" s="63"/>
      <c r="CP233" s="63"/>
      <c r="CQ233" s="63"/>
      <c r="CR233" s="63"/>
      <c r="CS233" s="63"/>
      <c r="CT233" s="63"/>
      <c r="CU233" s="64"/>
      <c r="CV233" s="63"/>
      <c r="CW233" s="63"/>
      <c r="CX233" s="63"/>
      <c r="CY233" s="63"/>
      <c r="CZ233" s="63"/>
      <c r="DA233" s="63"/>
      <c r="DB233" s="63"/>
      <c r="DC233" s="63"/>
      <c r="DD233" s="64"/>
    </row>
    <row r="234" spans="1:108" ht="33" customHeight="1" x14ac:dyDescent="0.3">
      <c r="A234" s="63"/>
      <c r="B234" s="63"/>
      <c r="C234" s="63"/>
      <c r="D234" s="63"/>
      <c r="E234" s="63"/>
      <c r="F234" s="63"/>
      <c r="G234" s="63"/>
      <c r="H234" s="63"/>
      <c r="I234" s="64"/>
      <c r="J234" s="63"/>
      <c r="K234" s="63"/>
      <c r="L234" s="63"/>
      <c r="M234" s="63"/>
      <c r="N234" s="63"/>
      <c r="O234" s="63"/>
      <c r="P234" s="63"/>
      <c r="Q234" s="63"/>
      <c r="R234" s="64"/>
      <c r="S234" s="63"/>
      <c r="T234" s="63"/>
      <c r="U234" s="63"/>
      <c r="V234" s="63"/>
      <c r="W234" s="63"/>
      <c r="X234" s="63"/>
      <c r="Y234" s="63"/>
      <c r="Z234" s="63"/>
      <c r="AA234" s="64"/>
      <c r="AB234" s="63"/>
      <c r="AC234" s="63"/>
      <c r="AD234" s="63"/>
      <c r="AE234" s="63"/>
      <c r="AF234" s="63"/>
      <c r="AG234" s="63"/>
      <c r="AH234" s="63"/>
      <c r="AI234" s="63"/>
      <c r="AJ234" s="64"/>
      <c r="AK234" s="63"/>
      <c r="AL234" s="63"/>
      <c r="AM234" s="63"/>
      <c r="AN234" s="63"/>
      <c r="AO234" s="63"/>
      <c r="AP234" s="63"/>
      <c r="AQ234" s="63"/>
      <c r="AR234" s="63"/>
      <c r="AS234" s="64"/>
      <c r="AT234" s="63"/>
      <c r="AU234" s="63"/>
      <c r="AV234" s="63"/>
      <c r="AW234" s="63"/>
      <c r="AX234" s="63"/>
      <c r="AY234" s="63"/>
      <c r="AZ234" s="63"/>
      <c r="BA234" s="63"/>
      <c r="BB234" s="64"/>
      <c r="BC234" s="63"/>
      <c r="BD234" s="63"/>
      <c r="BE234" s="63"/>
      <c r="BF234" s="63"/>
      <c r="BG234" s="63"/>
      <c r="BH234" s="63"/>
      <c r="BI234" s="63"/>
      <c r="BJ234" s="63"/>
      <c r="BK234" s="64"/>
      <c r="BL234" s="63"/>
      <c r="BM234" s="63"/>
      <c r="BN234" s="63"/>
      <c r="BO234" s="63"/>
      <c r="BP234" s="63"/>
      <c r="BQ234" s="63"/>
      <c r="BR234" s="63"/>
      <c r="BS234" s="63"/>
      <c r="BT234" s="64"/>
      <c r="BU234" s="63"/>
      <c r="BV234" s="63"/>
      <c r="BW234" s="63"/>
      <c r="BX234" s="63"/>
      <c r="BY234" s="63"/>
      <c r="BZ234" s="63"/>
      <c r="CA234" s="63"/>
      <c r="CB234" s="63"/>
      <c r="CC234" s="64"/>
      <c r="CD234" s="63"/>
      <c r="CE234" s="63"/>
      <c r="CF234" s="63"/>
      <c r="CG234" s="63"/>
      <c r="CH234" s="63"/>
      <c r="CI234" s="63"/>
      <c r="CJ234" s="63"/>
      <c r="CK234" s="63"/>
      <c r="CL234" s="64"/>
      <c r="CM234" s="63"/>
      <c r="CN234" s="63"/>
      <c r="CO234" s="63"/>
      <c r="CP234" s="63"/>
      <c r="CQ234" s="63"/>
      <c r="CR234" s="63"/>
      <c r="CS234" s="63"/>
      <c r="CT234" s="63"/>
      <c r="CU234" s="64"/>
      <c r="CV234" s="63"/>
      <c r="CW234" s="63"/>
      <c r="CX234" s="63"/>
      <c r="CY234" s="63"/>
      <c r="CZ234" s="63"/>
      <c r="DA234" s="63"/>
      <c r="DB234" s="63"/>
      <c r="DC234" s="63"/>
      <c r="DD234" s="64"/>
    </row>
    <row r="235" spans="1:108" ht="33" customHeight="1" x14ac:dyDescent="0.3">
      <c r="A235" s="63"/>
      <c r="B235" s="63"/>
      <c r="C235" s="63"/>
      <c r="D235" s="63"/>
      <c r="E235" s="63"/>
      <c r="F235" s="63"/>
      <c r="G235" s="63"/>
      <c r="H235" s="63"/>
      <c r="I235" s="64"/>
      <c r="J235" s="63"/>
      <c r="K235" s="63"/>
      <c r="L235" s="63"/>
      <c r="M235" s="63"/>
      <c r="N235" s="63"/>
      <c r="O235" s="63"/>
      <c r="P235" s="63"/>
      <c r="Q235" s="63"/>
      <c r="R235" s="64"/>
      <c r="S235" s="63"/>
      <c r="T235" s="63"/>
      <c r="U235" s="63"/>
      <c r="V235" s="63"/>
      <c r="W235" s="63"/>
      <c r="X235" s="63"/>
      <c r="Y235" s="63"/>
      <c r="Z235" s="63"/>
      <c r="AA235" s="64"/>
      <c r="AB235" s="63"/>
      <c r="AC235" s="63"/>
      <c r="AD235" s="63"/>
      <c r="AE235" s="63"/>
      <c r="AF235" s="63"/>
      <c r="AG235" s="63"/>
      <c r="AH235" s="63"/>
      <c r="AI235" s="63"/>
      <c r="AJ235" s="64"/>
      <c r="AK235" s="63"/>
      <c r="AL235" s="63"/>
      <c r="AM235" s="63"/>
      <c r="AN235" s="63"/>
      <c r="AO235" s="63"/>
      <c r="AP235" s="63"/>
      <c r="AQ235" s="63"/>
      <c r="AR235" s="63"/>
      <c r="AS235" s="64"/>
      <c r="AT235" s="63"/>
      <c r="AU235" s="63"/>
      <c r="AV235" s="63"/>
      <c r="AW235" s="63"/>
      <c r="AX235" s="63"/>
      <c r="AY235" s="63"/>
      <c r="AZ235" s="63"/>
      <c r="BA235" s="63"/>
      <c r="BB235" s="64"/>
      <c r="BC235" s="63"/>
      <c r="BD235" s="63"/>
      <c r="BE235" s="63"/>
      <c r="BF235" s="63"/>
      <c r="BG235" s="63"/>
      <c r="BH235" s="63"/>
      <c r="BI235" s="63"/>
      <c r="BJ235" s="63"/>
      <c r="BK235" s="64"/>
      <c r="BL235" s="63"/>
      <c r="BM235" s="63"/>
      <c r="BN235" s="63"/>
      <c r="BO235" s="63"/>
      <c r="BP235" s="63"/>
      <c r="BQ235" s="63"/>
      <c r="BR235" s="63"/>
      <c r="BS235" s="63"/>
      <c r="BT235" s="64"/>
      <c r="BU235" s="63"/>
      <c r="BV235" s="63"/>
      <c r="BW235" s="63"/>
      <c r="BX235" s="63"/>
      <c r="BY235" s="63"/>
      <c r="BZ235" s="63"/>
      <c r="CA235" s="63"/>
      <c r="CB235" s="63"/>
      <c r="CC235" s="64"/>
      <c r="CD235" s="63"/>
      <c r="CE235" s="63"/>
      <c r="CF235" s="63"/>
      <c r="CG235" s="63"/>
      <c r="CH235" s="63"/>
      <c r="CI235" s="63"/>
      <c r="CJ235" s="63"/>
      <c r="CK235" s="63"/>
      <c r="CL235" s="64"/>
      <c r="CM235" s="63"/>
      <c r="CN235" s="63"/>
      <c r="CO235" s="63"/>
      <c r="CP235" s="63"/>
      <c r="CQ235" s="63"/>
      <c r="CR235" s="63"/>
      <c r="CS235" s="63"/>
      <c r="CT235" s="63"/>
      <c r="CU235" s="64"/>
      <c r="CV235" s="63"/>
      <c r="CW235" s="63"/>
      <c r="CX235" s="63"/>
      <c r="CY235" s="63"/>
      <c r="CZ235" s="63"/>
      <c r="DA235" s="63"/>
      <c r="DB235" s="63"/>
      <c r="DC235" s="63"/>
      <c r="DD235" s="64"/>
    </row>
    <row r="236" spans="1:108" ht="33" customHeight="1" x14ac:dyDescent="0.3">
      <c r="A236" s="63"/>
      <c r="B236" s="63"/>
      <c r="C236" s="63"/>
      <c r="D236" s="63"/>
      <c r="E236" s="63"/>
      <c r="F236" s="63"/>
      <c r="G236" s="63"/>
      <c r="H236" s="63"/>
      <c r="I236" s="64"/>
      <c r="J236" s="63"/>
      <c r="K236" s="63"/>
      <c r="L236" s="63"/>
      <c r="M236" s="63"/>
      <c r="N236" s="63"/>
      <c r="O236" s="63"/>
      <c r="P236" s="63"/>
      <c r="Q236" s="63"/>
      <c r="R236" s="64"/>
      <c r="S236" s="63"/>
      <c r="T236" s="63"/>
      <c r="U236" s="63"/>
      <c r="V236" s="63"/>
      <c r="W236" s="63"/>
      <c r="X236" s="63"/>
      <c r="Y236" s="63"/>
      <c r="Z236" s="63"/>
      <c r="AA236" s="64"/>
      <c r="AB236" s="63"/>
      <c r="AC236" s="63"/>
      <c r="AD236" s="63"/>
      <c r="AE236" s="63"/>
      <c r="AF236" s="63"/>
      <c r="AG236" s="63"/>
      <c r="AH236" s="63"/>
      <c r="AI236" s="63"/>
      <c r="AJ236" s="64"/>
      <c r="AK236" s="63"/>
      <c r="AL236" s="63"/>
      <c r="AM236" s="63"/>
      <c r="AN236" s="63"/>
      <c r="AO236" s="63"/>
      <c r="AP236" s="63"/>
      <c r="AQ236" s="63"/>
      <c r="AR236" s="63"/>
      <c r="AS236" s="64"/>
      <c r="AT236" s="63"/>
      <c r="AU236" s="63"/>
      <c r="AV236" s="63"/>
      <c r="AW236" s="63"/>
      <c r="AX236" s="63"/>
      <c r="AY236" s="63"/>
      <c r="AZ236" s="63"/>
      <c r="BA236" s="63"/>
      <c r="BB236" s="64"/>
      <c r="BC236" s="63"/>
      <c r="BD236" s="63"/>
      <c r="BE236" s="63"/>
      <c r="BF236" s="63"/>
      <c r="BG236" s="63"/>
      <c r="BH236" s="63"/>
      <c r="BI236" s="63"/>
      <c r="BJ236" s="63"/>
      <c r="BK236" s="64"/>
      <c r="BL236" s="63"/>
      <c r="BM236" s="63"/>
      <c r="BN236" s="63"/>
      <c r="BO236" s="63"/>
      <c r="BP236" s="63"/>
      <c r="BQ236" s="63"/>
      <c r="BR236" s="63"/>
      <c r="BS236" s="63"/>
      <c r="BT236" s="64"/>
      <c r="BU236" s="63"/>
      <c r="BV236" s="63"/>
      <c r="BW236" s="63"/>
      <c r="BX236" s="63"/>
      <c r="BY236" s="63"/>
      <c r="BZ236" s="63"/>
      <c r="CA236" s="63"/>
      <c r="CB236" s="63"/>
      <c r="CC236" s="64"/>
      <c r="CD236" s="63"/>
      <c r="CE236" s="63"/>
      <c r="CF236" s="63"/>
      <c r="CG236" s="63"/>
      <c r="CH236" s="63"/>
      <c r="CI236" s="63"/>
      <c r="CJ236" s="63"/>
      <c r="CK236" s="63"/>
      <c r="CL236" s="64"/>
      <c r="CM236" s="63"/>
      <c r="CN236" s="63"/>
      <c r="CO236" s="63"/>
      <c r="CP236" s="63"/>
      <c r="CQ236" s="63"/>
      <c r="CR236" s="63"/>
      <c r="CS236" s="63"/>
      <c r="CT236" s="63"/>
      <c r="CU236" s="64"/>
      <c r="CV236" s="63"/>
      <c r="CW236" s="63"/>
      <c r="CX236" s="63"/>
      <c r="CY236" s="63"/>
      <c r="CZ236" s="63"/>
      <c r="DA236" s="63"/>
      <c r="DB236" s="63"/>
      <c r="DC236" s="63"/>
      <c r="DD236" s="64"/>
    </row>
    <row r="237" spans="1:108" ht="33" customHeight="1" x14ac:dyDescent="0.3">
      <c r="A237" s="63"/>
      <c r="B237" s="63"/>
      <c r="C237" s="63"/>
      <c r="D237" s="63"/>
      <c r="E237" s="63"/>
      <c r="F237" s="63"/>
      <c r="G237" s="63"/>
      <c r="H237" s="63"/>
      <c r="I237" s="64"/>
      <c r="J237" s="63"/>
      <c r="K237" s="63"/>
      <c r="L237" s="63"/>
      <c r="M237" s="63"/>
      <c r="N237" s="63"/>
      <c r="O237" s="63"/>
      <c r="P237" s="63"/>
      <c r="Q237" s="63"/>
      <c r="R237" s="64"/>
      <c r="S237" s="63"/>
      <c r="T237" s="63"/>
      <c r="U237" s="63"/>
      <c r="V237" s="63"/>
      <c r="W237" s="63"/>
      <c r="X237" s="63"/>
      <c r="Y237" s="63"/>
      <c r="Z237" s="63"/>
      <c r="AA237" s="64"/>
      <c r="AB237" s="63"/>
      <c r="AC237" s="63"/>
      <c r="AD237" s="63"/>
      <c r="AE237" s="63"/>
      <c r="AF237" s="63"/>
      <c r="AG237" s="63"/>
      <c r="AH237" s="63"/>
      <c r="AI237" s="63"/>
      <c r="AJ237" s="64"/>
      <c r="AK237" s="63"/>
      <c r="AL237" s="63"/>
      <c r="AM237" s="63"/>
      <c r="AN237" s="63"/>
      <c r="AO237" s="63"/>
      <c r="AP237" s="63"/>
      <c r="AQ237" s="63"/>
      <c r="AR237" s="63"/>
      <c r="AS237" s="64"/>
      <c r="AT237" s="63"/>
      <c r="AU237" s="63"/>
      <c r="AV237" s="63"/>
      <c r="AW237" s="63"/>
      <c r="AX237" s="63"/>
      <c r="AY237" s="63"/>
      <c r="AZ237" s="63"/>
      <c r="BA237" s="63"/>
      <c r="BB237" s="64"/>
      <c r="BC237" s="63"/>
      <c r="BD237" s="63"/>
      <c r="BE237" s="63"/>
      <c r="BF237" s="63"/>
      <c r="BG237" s="63"/>
      <c r="BH237" s="63"/>
      <c r="BI237" s="63"/>
      <c r="BJ237" s="63"/>
      <c r="BK237" s="64"/>
      <c r="BL237" s="63"/>
      <c r="BM237" s="63"/>
      <c r="BN237" s="63"/>
      <c r="BO237" s="63"/>
      <c r="BP237" s="63"/>
      <c r="BQ237" s="63"/>
      <c r="BR237" s="63"/>
      <c r="BS237" s="63"/>
      <c r="BT237" s="64"/>
      <c r="BU237" s="63"/>
      <c r="BV237" s="63"/>
      <c r="BW237" s="63"/>
      <c r="BX237" s="63"/>
      <c r="BY237" s="63"/>
      <c r="BZ237" s="63"/>
      <c r="CA237" s="63"/>
      <c r="CB237" s="63"/>
      <c r="CC237" s="64"/>
      <c r="CD237" s="63"/>
      <c r="CE237" s="63"/>
      <c r="CF237" s="63"/>
      <c r="CG237" s="63"/>
      <c r="CH237" s="63"/>
      <c r="CI237" s="63"/>
      <c r="CJ237" s="63"/>
      <c r="CK237" s="63"/>
      <c r="CL237" s="64"/>
      <c r="CM237" s="63"/>
      <c r="CN237" s="63"/>
      <c r="CO237" s="63"/>
      <c r="CP237" s="63"/>
      <c r="CQ237" s="63"/>
      <c r="CR237" s="63"/>
      <c r="CS237" s="63"/>
      <c r="CT237" s="63"/>
      <c r="CU237" s="64"/>
      <c r="CV237" s="63"/>
      <c r="CW237" s="63"/>
      <c r="CX237" s="63"/>
      <c r="CY237" s="63"/>
      <c r="CZ237" s="63"/>
      <c r="DA237" s="63"/>
      <c r="DB237" s="63"/>
      <c r="DC237" s="63"/>
      <c r="DD237" s="64"/>
    </row>
    <row r="238" spans="1:108" ht="33" customHeight="1" x14ac:dyDescent="0.3">
      <c r="A238" s="63"/>
      <c r="B238" s="63"/>
      <c r="C238" s="63"/>
      <c r="D238" s="63"/>
      <c r="E238" s="63"/>
      <c r="F238" s="63"/>
      <c r="G238" s="63"/>
      <c r="H238" s="63"/>
      <c r="I238" s="64"/>
      <c r="J238" s="63"/>
      <c r="K238" s="63"/>
      <c r="L238" s="63"/>
      <c r="M238" s="63"/>
      <c r="N238" s="63"/>
      <c r="O238" s="63"/>
      <c r="P238" s="63"/>
      <c r="Q238" s="63"/>
      <c r="R238" s="64"/>
      <c r="S238" s="63"/>
      <c r="T238" s="63"/>
      <c r="U238" s="63"/>
      <c r="V238" s="63"/>
      <c r="W238" s="63"/>
      <c r="X238" s="63"/>
      <c r="Y238" s="63"/>
      <c r="Z238" s="63"/>
      <c r="AA238" s="64"/>
      <c r="AB238" s="63"/>
      <c r="AC238" s="63"/>
      <c r="AD238" s="63"/>
      <c r="AE238" s="63"/>
      <c r="AF238" s="63"/>
      <c r="AG238" s="63"/>
      <c r="AH238" s="63"/>
      <c r="AI238" s="63"/>
      <c r="AJ238" s="64"/>
      <c r="AK238" s="63"/>
      <c r="AL238" s="63"/>
      <c r="AM238" s="63"/>
      <c r="AN238" s="63"/>
      <c r="AO238" s="63"/>
      <c r="AP238" s="63"/>
      <c r="AQ238" s="63"/>
      <c r="AR238" s="63"/>
      <c r="AS238" s="64"/>
      <c r="AT238" s="63"/>
      <c r="AU238" s="63"/>
      <c r="AV238" s="63"/>
      <c r="AW238" s="63"/>
      <c r="AX238" s="63"/>
      <c r="AY238" s="63"/>
      <c r="AZ238" s="63"/>
      <c r="BA238" s="63"/>
      <c r="BB238" s="64"/>
      <c r="BC238" s="63"/>
      <c r="BD238" s="63"/>
      <c r="BE238" s="63"/>
      <c r="BF238" s="63"/>
      <c r="BG238" s="63"/>
      <c r="BH238" s="63"/>
      <c r="BI238" s="63"/>
      <c r="BJ238" s="63"/>
      <c r="BK238" s="64"/>
      <c r="BL238" s="63"/>
      <c r="BM238" s="63"/>
      <c r="BN238" s="63"/>
      <c r="BO238" s="63"/>
      <c r="BP238" s="63"/>
      <c r="BQ238" s="63"/>
      <c r="BR238" s="63"/>
      <c r="BS238" s="63"/>
      <c r="BT238" s="64"/>
      <c r="BU238" s="63"/>
      <c r="BV238" s="63"/>
      <c r="BW238" s="63"/>
      <c r="BX238" s="63"/>
      <c r="BY238" s="63"/>
      <c r="BZ238" s="63"/>
      <c r="CA238" s="63"/>
      <c r="CB238" s="63"/>
      <c r="CC238" s="64"/>
      <c r="CD238" s="63"/>
      <c r="CE238" s="63"/>
      <c r="CF238" s="63"/>
      <c r="CG238" s="63"/>
      <c r="CH238" s="63"/>
      <c r="CI238" s="63"/>
      <c r="CJ238" s="63"/>
      <c r="CK238" s="63"/>
      <c r="CL238" s="64"/>
      <c r="CM238" s="63"/>
      <c r="CN238" s="63"/>
      <c r="CO238" s="63"/>
      <c r="CP238" s="63"/>
      <c r="CQ238" s="63"/>
      <c r="CR238" s="63"/>
      <c r="CS238" s="63"/>
      <c r="CT238" s="63"/>
      <c r="CU238" s="64"/>
      <c r="CV238" s="63"/>
      <c r="CW238" s="63"/>
      <c r="CX238" s="63"/>
      <c r="CY238" s="63"/>
      <c r="CZ238" s="63"/>
      <c r="DA238" s="63"/>
      <c r="DB238" s="63"/>
      <c r="DC238" s="63"/>
      <c r="DD238" s="64"/>
    </row>
    <row r="239" spans="1:108" ht="33" customHeight="1" x14ac:dyDescent="0.3">
      <c r="A239" s="63"/>
      <c r="B239" s="63"/>
      <c r="C239" s="63"/>
      <c r="D239" s="63"/>
      <c r="E239" s="63"/>
      <c r="F239" s="63"/>
      <c r="G239" s="63"/>
      <c r="H239" s="63"/>
      <c r="I239" s="64"/>
      <c r="J239" s="63"/>
      <c r="K239" s="63"/>
      <c r="L239" s="63"/>
      <c r="M239" s="63"/>
      <c r="N239" s="63"/>
      <c r="O239" s="63"/>
      <c r="P239" s="63"/>
      <c r="Q239" s="63"/>
      <c r="R239" s="64"/>
      <c r="S239" s="63"/>
      <c r="T239" s="63"/>
      <c r="U239" s="63"/>
      <c r="V239" s="63"/>
      <c r="W239" s="63"/>
      <c r="X239" s="63"/>
      <c r="Y239" s="63"/>
      <c r="Z239" s="63"/>
      <c r="AA239" s="64"/>
      <c r="AB239" s="63"/>
      <c r="AC239" s="63"/>
      <c r="AD239" s="63"/>
      <c r="AE239" s="63"/>
      <c r="AF239" s="63"/>
      <c r="AG239" s="63"/>
      <c r="AH239" s="63"/>
      <c r="AI239" s="63"/>
      <c r="AJ239" s="64"/>
      <c r="AK239" s="63"/>
      <c r="AL239" s="63"/>
      <c r="AM239" s="63"/>
      <c r="AN239" s="63"/>
      <c r="AO239" s="63"/>
      <c r="AP239" s="63"/>
      <c r="AQ239" s="63"/>
      <c r="AR239" s="63"/>
      <c r="AS239" s="64"/>
      <c r="AT239" s="63"/>
      <c r="AU239" s="63"/>
      <c r="AV239" s="63"/>
      <c r="AW239" s="63"/>
      <c r="AX239" s="63"/>
      <c r="AY239" s="63"/>
      <c r="AZ239" s="63"/>
      <c r="BA239" s="63"/>
      <c r="BB239" s="64"/>
      <c r="BC239" s="63"/>
      <c r="BD239" s="63"/>
      <c r="BE239" s="63"/>
      <c r="BF239" s="63"/>
      <c r="BG239" s="63"/>
      <c r="BH239" s="63"/>
      <c r="BI239" s="63"/>
      <c r="BJ239" s="63"/>
      <c r="BK239" s="64"/>
      <c r="BL239" s="63"/>
      <c r="BM239" s="63"/>
      <c r="BN239" s="63"/>
      <c r="BO239" s="63"/>
      <c r="BP239" s="63"/>
      <c r="BQ239" s="63"/>
      <c r="BR239" s="63"/>
      <c r="BS239" s="63"/>
      <c r="BT239" s="64"/>
      <c r="BU239" s="63"/>
      <c r="BV239" s="63"/>
      <c r="BW239" s="63"/>
      <c r="BX239" s="63"/>
      <c r="BY239" s="63"/>
      <c r="BZ239" s="63"/>
      <c r="CA239" s="63"/>
      <c r="CB239" s="63"/>
      <c r="CC239" s="64"/>
      <c r="CD239" s="63"/>
      <c r="CE239" s="63"/>
      <c r="CF239" s="63"/>
      <c r="CG239" s="63"/>
      <c r="CH239" s="63"/>
      <c r="CI239" s="63"/>
      <c r="CJ239" s="63"/>
      <c r="CK239" s="63"/>
      <c r="CL239" s="64"/>
      <c r="CM239" s="63"/>
      <c r="CN239" s="63"/>
      <c r="CO239" s="63"/>
      <c r="CP239" s="63"/>
      <c r="CQ239" s="63"/>
      <c r="CR239" s="63"/>
      <c r="CS239" s="63"/>
      <c r="CT239" s="63"/>
      <c r="CU239" s="64"/>
      <c r="CV239" s="63"/>
      <c r="CW239" s="63"/>
      <c r="CX239" s="63"/>
      <c r="CY239" s="63"/>
      <c r="CZ239" s="63"/>
      <c r="DA239" s="63"/>
      <c r="DB239" s="63"/>
      <c r="DC239" s="63"/>
      <c r="DD239" s="64"/>
    </row>
    <row r="240" spans="1:108" ht="33" customHeight="1" x14ac:dyDescent="0.3">
      <c r="A240" s="63"/>
      <c r="B240" s="63"/>
      <c r="C240" s="63"/>
      <c r="D240" s="63"/>
      <c r="E240" s="63"/>
      <c r="F240" s="63"/>
      <c r="G240" s="63"/>
      <c r="H240" s="63"/>
      <c r="I240" s="64"/>
      <c r="J240" s="63"/>
      <c r="K240" s="63"/>
      <c r="L240" s="63"/>
      <c r="M240" s="63"/>
      <c r="N240" s="63"/>
      <c r="O240" s="63"/>
      <c r="P240" s="63"/>
      <c r="Q240" s="63"/>
      <c r="R240" s="64"/>
      <c r="S240" s="63"/>
      <c r="T240" s="63"/>
      <c r="U240" s="63"/>
      <c r="V240" s="63"/>
      <c r="W240" s="63"/>
      <c r="X240" s="63"/>
      <c r="Y240" s="63"/>
      <c r="Z240" s="63"/>
      <c r="AA240" s="64"/>
      <c r="AB240" s="63"/>
      <c r="AC240" s="63"/>
      <c r="AD240" s="63"/>
      <c r="AE240" s="63"/>
      <c r="AF240" s="63"/>
      <c r="AG240" s="63"/>
      <c r="AH240" s="63"/>
      <c r="AI240" s="63"/>
      <c r="AJ240" s="64"/>
      <c r="AK240" s="63"/>
      <c r="AL240" s="63"/>
      <c r="AM240" s="63"/>
      <c r="AN240" s="63"/>
      <c r="AO240" s="63"/>
      <c r="AP240" s="63"/>
      <c r="AQ240" s="63"/>
      <c r="AR240" s="63"/>
      <c r="AS240" s="64"/>
      <c r="AT240" s="63"/>
      <c r="AU240" s="63"/>
      <c r="AV240" s="63"/>
      <c r="AW240" s="63"/>
      <c r="AX240" s="63"/>
      <c r="AY240" s="63"/>
      <c r="AZ240" s="63"/>
      <c r="BA240" s="63"/>
      <c r="BB240" s="64"/>
      <c r="BC240" s="63"/>
      <c r="BD240" s="63"/>
      <c r="BE240" s="63"/>
      <c r="BF240" s="63"/>
      <c r="BG240" s="63"/>
      <c r="BH240" s="63"/>
      <c r="BI240" s="63"/>
      <c r="BJ240" s="63"/>
      <c r="BK240" s="64"/>
      <c r="BL240" s="63"/>
      <c r="BM240" s="63"/>
      <c r="BN240" s="63"/>
      <c r="BO240" s="63"/>
      <c r="BP240" s="63"/>
      <c r="BQ240" s="63"/>
      <c r="BR240" s="63"/>
      <c r="BS240" s="63"/>
      <c r="BT240" s="64"/>
      <c r="BU240" s="63"/>
      <c r="BV240" s="63"/>
      <c r="BW240" s="63"/>
      <c r="BX240" s="63"/>
      <c r="BY240" s="63"/>
      <c r="BZ240" s="63"/>
      <c r="CA240" s="63"/>
      <c r="CB240" s="63"/>
      <c r="CC240" s="64"/>
      <c r="CD240" s="63"/>
      <c r="CE240" s="63"/>
      <c r="CF240" s="63"/>
      <c r="CG240" s="63"/>
      <c r="CH240" s="63"/>
      <c r="CI240" s="63"/>
      <c r="CJ240" s="63"/>
      <c r="CK240" s="63"/>
      <c r="CL240" s="64"/>
      <c r="CM240" s="63"/>
      <c r="CN240" s="63"/>
      <c r="CO240" s="63"/>
      <c r="CP240" s="63"/>
      <c r="CQ240" s="63"/>
      <c r="CR240" s="63"/>
      <c r="CS240" s="63"/>
      <c r="CT240" s="63"/>
      <c r="CU240" s="64"/>
      <c r="CV240" s="63"/>
      <c r="CW240" s="63"/>
      <c r="CX240" s="63"/>
      <c r="CY240" s="63"/>
      <c r="CZ240" s="63"/>
      <c r="DA240" s="63"/>
      <c r="DB240" s="63"/>
      <c r="DC240" s="63"/>
      <c r="DD240" s="64"/>
    </row>
    <row r="241" spans="1:108" ht="33" customHeight="1" x14ac:dyDescent="0.3">
      <c r="A241" s="63"/>
      <c r="B241" s="63"/>
      <c r="C241" s="63"/>
      <c r="D241" s="63"/>
      <c r="E241" s="63"/>
      <c r="F241" s="63"/>
      <c r="G241" s="63"/>
      <c r="H241" s="63"/>
      <c r="I241" s="64"/>
      <c r="J241" s="63"/>
      <c r="K241" s="63"/>
      <c r="L241" s="63"/>
      <c r="M241" s="63"/>
      <c r="N241" s="63"/>
      <c r="O241" s="63"/>
      <c r="P241" s="63"/>
      <c r="Q241" s="63"/>
      <c r="R241" s="64"/>
      <c r="S241" s="63"/>
      <c r="T241" s="63"/>
      <c r="U241" s="63"/>
      <c r="V241" s="63"/>
      <c r="W241" s="63"/>
      <c r="X241" s="63"/>
      <c r="Y241" s="63"/>
      <c r="Z241" s="63"/>
      <c r="AA241" s="64"/>
      <c r="AB241" s="63"/>
      <c r="AC241" s="63"/>
      <c r="AD241" s="63"/>
      <c r="AE241" s="63"/>
      <c r="AF241" s="63"/>
      <c r="AG241" s="63"/>
      <c r="AH241" s="63"/>
      <c r="AI241" s="63"/>
      <c r="AJ241" s="64"/>
      <c r="AK241" s="63"/>
      <c r="AL241" s="63"/>
      <c r="AM241" s="63"/>
      <c r="AN241" s="63"/>
      <c r="AO241" s="63"/>
      <c r="AP241" s="63"/>
      <c r="AQ241" s="63"/>
      <c r="AR241" s="63"/>
      <c r="AS241" s="64"/>
      <c r="AT241" s="63"/>
      <c r="AU241" s="63"/>
      <c r="AV241" s="63"/>
      <c r="AW241" s="63"/>
      <c r="AX241" s="63"/>
      <c r="AY241" s="63"/>
      <c r="AZ241" s="63"/>
      <c r="BA241" s="63"/>
      <c r="BB241" s="64"/>
      <c r="BC241" s="63"/>
      <c r="BD241" s="63"/>
      <c r="BE241" s="63"/>
      <c r="BF241" s="63"/>
      <c r="BG241" s="63"/>
      <c r="BH241" s="63"/>
      <c r="BI241" s="63"/>
      <c r="BJ241" s="63"/>
      <c r="BK241" s="64"/>
      <c r="BL241" s="63"/>
      <c r="BM241" s="63"/>
      <c r="BN241" s="63"/>
      <c r="BO241" s="63"/>
      <c r="BP241" s="63"/>
      <c r="BQ241" s="63"/>
      <c r="BR241" s="63"/>
      <c r="BS241" s="63"/>
      <c r="BT241" s="64"/>
      <c r="BU241" s="63"/>
      <c r="BV241" s="63"/>
      <c r="BW241" s="63"/>
      <c r="BX241" s="63"/>
      <c r="BY241" s="63"/>
      <c r="BZ241" s="63"/>
      <c r="CA241" s="63"/>
      <c r="CB241" s="63"/>
      <c r="CC241" s="64"/>
      <c r="CD241" s="63"/>
      <c r="CE241" s="63"/>
      <c r="CF241" s="63"/>
      <c r="CG241" s="63"/>
      <c r="CH241" s="63"/>
      <c r="CI241" s="63"/>
      <c r="CJ241" s="63"/>
      <c r="CK241" s="63"/>
      <c r="CL241" s="64"/>
      <c r="CM241" s="63"/>
      <c r="CN241" s="63"/>
      <c r="CO241" s="63"/>
      <c r="CP241" s="63"/>
      <c r="CQ241" s="63"/>
      <c r="CR241" s="63"/>
      <c r="CS241" s="63"/>
      <c r="CT241" s="63"/>
      <c r="CU241" s="64"/>
      <c r="CV241" s="63"/>
      <c r="CW241" s="63"/>
      <c r="CX241" s="63"/>
      <c r="CY241" s="63"/>
      <c r="CZ241" s="63"/>
      <c r="DA241" s="63"/>
      <c r="DB241" s="63"/>
      <c r="DC241" s="63"/>
      <c r="DD241" s="64"/>
    </row>
    <row r="242" spans="1:108" ht="33" customHeight="1" x14ac:dyDescent="0.3">
      <c r="A242" s="63"/>
      <c r="B242" s="63"/>
      <c r="C242" s="63"/>
      <c r="D242" s="63"/>
      <c r="E242" s="63"/>
      <c r="F242" s="63"/>
      <c r="G242" s="63"/>
      <c r="H242" s="63"/>
      <c r="I242" s="64"/>
      <c r="J242" s="63"/>
      <c r="K242" s="63"/>
      <c r="L242" s="63"/>
      <c r="M242" s="63"/>
      <c r="N242" s="63"/>
      <c r="O242" s="63"/>
      <c r="P242" s="63"/>
      <c r="Q242" s="63"/>
      <c r="R242" s="64"/>
      <c r="S242" s="63"/>
      <c r="T242" s="63"/>
      <c r="U242" s="63"/>
      <c r="V242" s="63"/>
      <c r="W242" s="63"/>
      <c r="X242" s="63"/>
      <c r="Y242" s="63"/>
      <c r="Z242" s="63"/>
      <c r="AA242" s="64"/>
      <c r="AB242" s="63"/>
      <c r="AC242" s="63"/>
      <c r="AD242" s="63"/>
      <c r="AE242" s="63"/>
      <c r="AF242" s="63"/>
      <c r="AG242" s="63"/>
      <c r="AH242" s="63"/>
      <c r="AI242" s="63"/>
      <c r="AJ242" s="64"/>
      <c r="AK242" s="63"/>
      <c r="AL242" s="63"/>
      <c r="AM242" s="63"/>
      <c r="AN242" s="63"/>
      <c r="AO242" s="63"/>
      <c r="AP242" s="63"/>
      <c r="AQ242" s="63"/>
      <c r="AR242" s="63"/>
      <c r="AS242" s="64"/>
      <c r="AT242" s="63"/>
      <c r="AU242" s="63"/>
      <c r="AV242" s="63"/>
      <c r="AW242" s="63"/>
      <c r="AX242" s="63"/>
      <c r="AY242" s="63"/>
      <c r="AZ242" s="63"/>
      <c r="BA242" s="63"/>
      <c r="BB242" s="64"/>
      <c r="BC242" s="63"/>
      <c r="BD242" s="63"/>
      <c r="BE242" s="63"/>
      <c r="BF242" s="63"/>
      <c r="BG242" s="63"/>
      <c r="BH242" s="63"/>
      <c r="BI242" s="63"/>
      <c r="BJ242" s="63"/>
      <c r="BK242" s="64"/>
      <c r="BL242" s="63"/>
      <c r="BM242" s="63"/>
      <c r="BN242" s="63"/>
      <c r="BO242" s="63"/>
      <c r="BP242" s="63"/>
      <c r="BQ242" s="63"/>
      <c r="BR242" s="63"/>
      <c r="BS242" s="63"/>
      <c r="BT242" s="64"/>
      <c r="BU242" s="63"/>
      <c r="BV242" s="63"/>
      <c r="BW242" s="63"/>
      <c r="BX242" s="63"/>
      <c r="BY242" s="63"/>
      <c r="BZ242" s="63"/>
      <c r="CA242" s="63"/>
      <c r="CB242" s="63"/>
      <c r="CC242" s="64"/>
      <c r="CD242" s="63"/>
      <c r="CE242" s="63"/>
      <c r="CF242" s="63"/>
      <c r="CG242" s="63"/>
      <c r="CH242" s="63"/>
      <c r="CI242" s="63"/>
      <c r="CJ242" s="63"/>
      <c r="CK242" s="63"/>
      <c r="CL242" s="64"/>
      <c r="CM242" s="63"/>
      <c r="CN242" s="63"/>
      <c r="CO242" s="63"/>
      <c r="CP242" s="63"/>
      <c r="CQ242" s="63"/>
      <c r="CR242" s="63"/>
      <c r="CS242" s="63"/>
      <c r="CT242" s="63"/>
      <c r="CU242" s="64"/>
      <c r="CV242" s="63"/>
      <c r="CW242" s="63"/>
      <c r="CX242" s="63"/>
      <c r="CY242" s="63"/>
      <c r="CZ242" s="63"/>
      <c r="DA242" s="63"/>
      <c r="DB242" s="63"/>
      <c r="DC242" s="63"/>
      <c r="DD242" s="64"/>
    </row>
    <row r="243" spans="1:108" ht="33" customHeight="1" x14ac:dyDescent="0.3">
      <c r="A243" s="63"/>
      <c r="B243" s="63"/>
      <c r="C243" s="63"/>
      <c r="D243" s="63"/>
      <c r="E243" s="63"/>
      <c r="F243" s="63"/>
      <c r="G243" s="63"/>
      <c r="H243" s="63"/>
      <c r="I243" s="64"/>
      <c r="J243" s="63"/>
      <c r="K243" s="63"/>
      <c r="L243" s="63"/>
      <c r="M243" s="63"/>
      <c r="N243" s="63"/>
      <c r="O243" s="63"/>
      <c r="P243" s="63"/>
      <c r="Q243" s="63"/>
      <c r="R243" s="64"/>
      <c r="S243" s="63"/>
      <c r="T243" s="63"/>
      <c r="U243" s="63"/>
      <c r="V243" s="63"/>
      <c r="W243" s="63"/>
      <c r="X243" s="63"/>
      <c r="Y243" s="63"/>
      <c r="Z243" s="63"/>
      <c r="AA243" s="64"/>
      <c r="AB243" s="63"/>
      <c r="AC243" s="63"/>
      <c r="AD243" s="63"/>
      <c r="AE243" s="63"/>
      <c r="AF243" s="63"/>
      <c r="AG243" s="63"/>
      <c r="AH243" s="63"/>
      <c r="AI243" s="63"/>
      <c r="AJ243" s="64"/>
      <c r="AK243" s="63"/>
      <c r="AL243" s="63"/>
      <c r="AM243" s="63"/>
      <c r="AN243" s="63"/>
      <c r="AO243" s="63"/>
      <c r="AP243" s="63"/>
      <c r="AQ243" s="63"/>
      <c r="AR243" s="63"/>
      <c r="AS243" s="64"/>
      <c r="AT243" s="63"/>
      <c r="AU243" s="63"/>
      <c r="AV243" s="63"/>
      <c r="AW243" s="63"/>
      <c r="AX243" s="63"/>
      <c r="AY243" s="63"/>
      <c r="AZ243" s="63"/>
      <c r="BA243" s="63"/>
      <c r="BB243" s="64"/>
      <c r="BC243" s="63"/>
      <c r="BD243" s="63"/>
      <c r="BE243" s="63"/>
      <c r="BF243" s="63"/>
      <c r="BG243" s="63"/>
      <c r="BH243" s="63"/>
      <c r="BI243" s="63"/>
      <c r="BJ243" s="63"/>
      <c r="BK243" s="64"/>
      <c r="BL243" s="63"/>
      <c r="BM243" s="63"/>
      <c r="BN243" s="63"/>
      <c r="BO243" s="63"/>
      <c r="BP243" s="63"/>
      <c r="BQ243" s="63"/>
      <c r="BR243" s="63"/>
      <c r="BS243" s="63"/>
      <c r="BT243" s="64"/>
      <c r="BU243" s="63"/>
      <c r="BV243" s="63"/>
      <c r="BW243" s="63"/>
      <c r="BX243" s="63"/>
      <c r="BY243" s="63"/>
      <c r="BZ243" s="63"/>
      <c r="CA243" s="63"/>
      <c r="CB243" s="63"/>
      <c r="CC243" s="64"/>
      <c r="CD243" s="63"/>
      <c r="CE243" s="63"/>
      <c r="CF243" s="63"/>
      <c r="CG243" s="63"/>
      <c r="CH243" s="63"/>
      <c r="CI243" s="63"/>
      <c r="CJ243" s="63"/>
      <c r="CK243" s="63"/>
      <c r="CL243" s="64"/>
      <c r="CM243" s="63"/>
      <c r="CN243" s="63"/>
      <c r="CO243" s="63"/>
      <c r="CP243" s="63"/>
      <c r="CQ243" s="63"/>
      <c r="CR243" s="63"/>
      <c r="CS243" s="63"/>
      <c r="CT243" s="63"/>
      <c r="CU243" s="64"/>
      <c r="CV243" s="63"/>
      <c r="CW243" s="63"/>
      <c r="CX243" s="63"/>
      <c r="CY243" s="63"/>
      <c r="CZ243" s="63"/>
      <c r="DA243" s="63"/>
      <c r="DB243" s="63"/>
      <c r="DC243" s="63"/>
      <c r="DD243" s="64"/>
    </row>
    <row r="244" spans="1:108" ht="33" customHeight="1" x14ac:dyDescent="0.3">
      <c r="A244" s="63"/>
      <c r="B244" s="63"/>
      <c r="C244" s="63"/>
      <c r="D244" s="63"/>
      <c r="E244" s="63"/>
      <c r="F244" s="63"/>
      <c r="G244" s="63"/>
      <c r="H244" s="63"/>
      <c r="I244" s="64"/>
      <c r="J244" s="63"/>
      <c r="K244" s="63"/>
      <c r="L244" s="63"/>
      <c r="M244" s="63"/>
      <c r="N244" s="63"/>
      <c r="O244" s="63"/>
      <c r="P244" s="63"/>
      <c r="Q244" s="63"/>
      <c r="R244" s="64"/>
      <c r="S244" s="63"/>
      <c r="T244" s="63"/>
      <c r="U244" s="63"/>
      <c r="V244" s="63"/>
      <c r="W244" s="63"/>
      <c r="X244" s="63"/>
      <c r="Y244" s="63"/>
      <c r="Z244" s="63"/>
      <c r="AA244" s="64"/>
      <c r="AB244" s="63"/>
      <c r="AC244" s="63"/>
      <c r="AD244" s="63"/>
      <c r="AE244" s="63"/>
      <c r="AF244" s="63"/>
      <c r="AG244" s="63"/>
      <c r="AH244" s="63"/>
      <c r="AI244" s="63"/>
      <c r="AJ244" s="64"/>
      <c r="AK244" s="63"/>
      <c r="AL244" s="63"/>
      <c r="AM244" s="63"/>
      <c r="AN244" s="63"/>
      <c r="AO244" s="63"/>
      <c r="AP244" s="63"/>
      <c r="AQ244" s="63"/>
      <c r="AR244" s="63"/>
      <c r="AS244" s="64"/>
      <c r="AT244" s="63"/>
      <c r="AU244" s="63"/>
      <c r="AV244" s="63"/>
      <c r="AW244" s="63"/>
      <c r="AX244" s="63"/>
      <c r="AY244" s="63"/>
      <c r="AZ244" s="63"/>
      <c r="BA244" s="63"/>
      <c r="BB244" s="64"/>
      <c r="BC244" s="63"/>
      <c r="BD244" s="63"/>
      <c r="BE244" s="63"/>
      <c r="BF244" s="63"/>
      <c r="BG244" s="63"/>
      <c r="BH244" s="63"/>
      <c r="BI244" s="63"/>
      <c r="BJ244" s="63"/>
      <c r="BK244" s="64"/>
      <c r="BL244" s="63"/>
      <c r="BM244" s="63"/>
      <c r="BN244" s="63"/>
      <c r="BO244" s="63"/>
      <c r="BP244" s="63"/>
      <c r="BQ244" s="63"/>
      <c r="BR244" s="63"/>
      <c r="BS244" s="63"/>
      <c r="BT244" s="64"/>
      <c r="BU244" s="63"/>
      <c r="BV244" s="63"/>
      <c r="BW244" s="63"/>
      <c r="BX244" s="63"/>
      <c r="BY244" s="63"/>
      <c r="BZ244" s="63"/>
      <c r="CA244" s="63"/>
      <c r="CB244" s="63"/>
      <c r="CC244" s="64"/>
      <c r="CD244" s="63"/>
      <c r="CE244" s="63"/>
      <c r="CF244" s="63"/>
      <c r="CG244" s="63"/>
      <c r="CH244" s="63"/>
      <c r="CI244" s="63"/>
      <c r="CJ244" s="63"/>
      <c r="CK244" s="63"/>
      <c r="CL244" s="64"/>
      <c r="CM244" s="63"/>
      <c r="CN244" s="63"/>
      <c r="CO244" s="63"/>
      <c r="CP244" s="63"/>
      <c r="CQ244" s="63"/>
      <c r="CR244" s="63"/>
      <c r="CS244" s="63"/>
      <c r="CT244" s="63"/>
      <c r="CU244" s="64"/>
      <c r="CV244" s="63"/>
      <c r="CW244" s="63"/>
      <c r="CX244" s="63"/>
      <c r="CY244" s="63"/>
      <c r="CZ244" s="63"/>
      <c r="DA244" s="63"/>
      <c r="DB244" s="63"/>
      <c r="DC244" s="63"/>
      <c r="DD244" s="64"/>
    </row>
    <row r="245" spans="1:108" ht="33" customHeight="1" x14ac:dyDescent="0.3">
      <c r="A245" s="63"/>
      <c r="B245" s="63"/>
      <c r="C245" s="63"/>
      <c r="D245" s="63"/>
      <c r="E245" s="63"/>
      <c r="F245" s="63"/>
      <c r="G245" s="63"/>
      <c r="H245" s="63"/>
      <c r="I245" s="64"/>
      <c r="J245" s="63"/>
      <c r="K245" s="63"/>
      <c r="L245" s="63"/>
      <c r="M245" s="63"/>
      <c r="N245" s="63"/>
      <c r="O245" s="63"/>
      <c r="P245" s="63"/>
      <c r="Q245" s="63"/>
      <c r="R245" s="64"/>
      <c r="S245" s="63"/>
      <c r="T245" s="63"/>
      <c r="U245" s="63"/>
      <c r="V245" s="63"/>
      <c r="W245" s="63"/>
      <c r="X245" s="63"/>
      <c r="Y245" s="63"/>
      <c r="Z245" s="63"/>
      <c r="AA245" s="64"/>
      <c r="AB245" s="63"/>
      <c r="AC245" s="63"/>
      <c r="AD245" s="63"/>
      <c r="AE245" s="63"/>
      <c r="AF245" s="63"/>
      <c r="AG245" s="63"/>
      <c r="AH245" s="63"/>
      <c r="AI245" s="63"/>
      <c r="AJ245" s="64"/>
      <c r="AK245" s="63"/>
      <c r="AL245" s="63"/>
      <c r="AM245" s="63"/>
      <c r="AN245" s="63"/>
      <c r="AO245" s="63"/>
      <c r="AP245" s="63"/>
      <c r="AQ245" s="63"/>
      <c r="AR245" s="63"/>
      <c r="AS245" s="64"/>
      <c r="AT245" s="63"/>
      <c r="AU245" s="63"/>
      <c r="AV245" s="63"/>
      <c r="AW245" s="63"/>
      <c r="AX245" s="63"/>
      <c r="AY245" s="63"/>
      <c r="AZ245" s="63"/>
      <c r="BA245" s="63"/>
      <c r="BB245" s="64"/>
      <c r="BC245" s="63"/>
      <c r="BD245" s="63"/>
      <c r="BE245" s="63"/>
      <c r="BF245" s="63"/>
      <c r="BG245" s="63"/>
      <c r="BH245" s="63"/>
      <c r="BI245" s="63"/>
      <c r="BJ245" s="63"/>
      <c r="BK245" s="64"/>
      <c r="BL245" s="63"/>
      <c r="BM245" s="63"/>
      <c r="BN245" s="63"/>
      <c r="BO245" s="63"/>
      <c r="BP245" s="63"/>
      <c r="BQ245" s="63"/>
      <c r="BR245" s="63"/>
      <c r="BS245" s="63"/>
      <c r="BT245" s="64"/>
      <c r="BU245" s="63"/>
      <c r="BV245" s="63"/>
      <c r="BW245" s="63"/>
      <c r="BX245" s="63"/>
      <c r="BY245" s="63"/>
      <c r="BZ245" s="63"/>
      <c r="CA245" s="63"/>
      <c r="CB245" s="63"/>
      <c r="CC245" s="64"/>
      <c r="CD245" s="63"/>
      <c r="CE245" s="63"/>
      <c r="CF245" s="63"/>
      <c r="CG245" s="63"/>
      <c r="CH245" s="63"/>
      <c r="CI245" s="63"/>
      <c r="CJ245" s="63"/>
      <c r="CK245" s="63"/>
      <c r="CL245" s="64"/>
      <c r="CM245" s="63"/>
      <c r="CN245" s="63"/>
      <c r="CO245" s="63"/>
      <c r="CP245" s="63"/>
      <c r="CQ245" s="63"/>
      <c r="CR245" s="63"/>
      <c r="CS245" s="63"/>
      <c r="CT245" s="63"/>
      <c r="CU245" s="64"/>
      <c r="CV245" s="63"/>
      <c r="CW245" s="63"/>
      <c r="CX245" s="63"/>
      <c r="CY245" s="63"/>
      <c r="CZ245" s="63"/>
      <c r="DA245" s="63"/>
      <c r="DB245" s="63"/>
      <c r="DC245" s="63"/>
      <c r="DD245" s="64"/>
    </row>
    <row r="246" spans="1:108" ht="33" customHeight="1" x14ac:dyDescent="0.3">
      <c r="A246" s="63"/>
      <c r="B246" s="63"/>
      <c r="C246" s="63"/>
      <c r="D246" s="63"/>
      <c r="E246" s="63"/>
      <c r="F246" s="63"/>
      <c r="G246" s="63"/>
      <c r="H246" s="63"/>
      <c r="I246" s="64"/>
      <c r="J246" s="63"/>
      <c r="K246" s="63"/>
      <c r="L246" s="63"/>
      <c r="M246" s="63"/>
      <c r="N246" s="63"/>
      <c r="O246" s="63"/>
      <c r="P246" s="63"/>
      <c r="Q246" s="63"/>
      <c r="R246" s="64"/>
      <c r="S246" s="63"/>
      <c r="T246" s="63"/>
      <c r="U246" s="63"/>
      <c r="V246" s="63"/>
      <c r="W246" s="63"/>
      <c r="X246" s="63"/>
      <c r="Y246" s="63"/>
      <c r="Z246" s="63"/>
      <c r="AA246" s="64"/>
      <c r="AB246" s="63"/>
      <c r="AC246" s="63"/>
      <c r="AD246" s="63"/>
      <c r="AE246" s="63"/>
      <c r="AF246" s="63"/>
      <c r="AG246" s="63"/>
      <c r="AH246" s="63"/>
      <c r="AI246" s="63"/>
      <c r="AJ246" s="64"/>
      <c r="AK246" s="63"/>
      <c r="AL246" s="63"/>
      <c r="AM246" s="63"/>
      <c r="AN246" s="63"/>
      <c r="AO246" s="63"/>
      <c r="AP246" s="63"/>
      <c r="AQ246" s="63"/>
      <c r="AR246" s="63"/>
      <c r="AS246" s="64"/>
      <c r="AT246" s="63"/>
      <c r="AU246" s="63"/>
      <c r="AV246" s="63"/>
      <c r="AW246" s="63"/>
      <c r="AX246" s="63"/>
      <c r="AY246" s="63"/>
      <c r="AZ246" s="63"/>
      <c r="BA246" s="63"/>
      <c r="BB246" s="64"/>
      <c r="BC246" s="63"/>
      <c r="BD246" s="63"/>
      <c r="BE246" s="63"/>
      <c r="BF246" s="63"/>
      <c r="BG246" s="63"/>
      <c r="BH246" s="63"/>
      <c r="BI246" s="63"/>
      <c r="BJ246" s="63"/>
      <c r="BK246" s="64"/>
      <c r="BL246" s="63"/>
      <c r="BM246" s="63"/>
      <c r="BN246" s="63"/>
      <c r="BO246" s="63"/>
      <c r="BP246" s="63"/>
      <c r="BQ246" s="63"/>
      <c r="BR246" s="63"/>
      <c r="BS246" s="63"/>
      <c r="BT246" s="64"/>
      <c r="BU246" s="63"/>
      <c r="BV246" s="63"/>
      <c r="BW246" s="63"/>
      <c r="BX246" s="63"/>
      <c r="BY246" s="63"/>
      <c r="BZ246" s="63"/>
      <c r="CA246" s="63"/>
      <c r="CB246" s="63"/>
      <c r="CC246" s="64"/>
      <c r="CD246" s="63"/>
      <c r="CE246" s="63"/>
      <c r="CF246" s="63"/>
      <c r="CG246" s="63"/>
      <c r="CH246" s="63"/>
      <c r="CI246" s="63"/>
      <c r="CJ246" s="63"/>
      <c r="CK246" s="63"/>
      <c r="CL246" s="64"/>
      <c r="CM246" s="63"/>
      <c r="CN246" s="63"/>
      <c r="CO246" s="63"/>
      <c r="CP246" s="63"/>
      <c r="CQ246" s="63"/>
      <c r="CR246" s="63"/>
      <c r="CS246" s="63"/>
      <c r="CT246" s="63"/>
      <c r="CU246" s="64"/>
      <c r="CV246" s="63"/>
      <c r="CW246" s="63"/>
      <c r="CX246" s="63"/>
      <c r="CY246" s="63"/>
      <c r="CZ246" s="63"/>
      <c r="DA246" s="63"/>
      <c r="DB246" s="63"/>
      <c r="DC246" s="63"/>
      <c r="DD246" s="64"/>
    </row>
    <row r="247" spans="1:108" ht="33" customHeight="1" x14ac:dyDescent="0.3">
      <c r="A247" s="63"/>
      <c r="B247" s="63"/>
      <c r="C247" s="63"/>
      <c r="D247" s="63"/>
      <c r="E247" s="63"/>
      <c r="F247" s="63"/>
      <c r="G247" s="63"/>
      <c r="H247" s="63"/>
      <c r="I247" s="64"/>
      <c r="J247" s="63"/>
      <c r="K247" s="63"/>
      <c r="L247" s="63"/>
      <c r="M247" s="63"/>
      <c r="N247" s="63"/>
      <c r="O247" s="63"/>
      <c r="P247" s="63"/>
      <c r="Q247" s="63"/>
      <c r="R247" s="64"/>
      <c r="S247" s="63"/>
      <c r="T247" s="63"/>
      <c r="U247" s="63"/>
      <c r="V247" s="63"/>
      <c r="W247" s="63"/>
      <c r="X247" s="63"/>
      <c r="Y247" s="63"/>
      <c r="Z247" s="63"/>
      <c r="AA247" s="64"/>
      <c r="AB247" s="63"/>
      <c r="AC247" s="63"/>
      <c r="AD247" s="63"/>
      <c r="AE247" s="63"/>
      <c r="AF247" s="63"/>
      <c r="AG247" s="63"/>
      <c r="AH247" s="63"/>
      <c r="AI247" s="63"/>
      <c r="AJ247" s="64"/>
      <c r="AK247" s="63"/>
      <c r="AL247" s="63"/>
      <c r="AM247" s="63"/>
      <c r="AN247" s="63"/>
      <c r="AO247" s="63"/>
      <c r="AP247" s="63"/>
      <c r="AQ247" s="63"/>
      <c r="AR247" s="63"/>
      <c r="AS247" s="64"/>
      <c r="AT247" s="63"/>
      <c r="AU247" s="63"/>
      <c r="AV247" s="63"/>
      <c r="AW247" s="63"/>
      <c r="AX247" s="63"/>
      <c r="AY247" s="63"/>
      <c r="AZ247" s="63"/>
      <c r="BA247" s="63"/>
      <c r="BB247" s="64"/>
      <c r="BC247" s="63"/>
      <c r="BD247" s="63"/>
      <c r="BE247" s="63"/>
      <c r="BF247" s="63"/>
      <c r="BG247" s="63"/>
      <c r="BH247" s="63"/>
      <c r="BI247" s="63"/>
      <c r="BJ247" s="63"/>
      <c r="BK247" s="64"/>
      <c r="BL247" s="63"/>
      <c r="BM247" s="63"/>
      <c r="BN247" s="63"/>
      <c r="BO247" s="63"/>
      <c r="BP247" s="63"/>
      <c r="BQ247" s="63"/>
      <c r="BR247" s="63"/>
      <c r="BS247" s="63"/>
      <c r="BT247" s="64"/>
      <c r="BU247" s="63"/>
      <c r="BV247" s="63"/>
      <c r="BW247" s="63"/>
      <c r="BX247" s="63"/>
      <c r="BY247" s="63"/>
      <c r="BZ247" s="63"/>
      <c r="CA247" s="63"/>
      <c r="CB247" s="63"/>
      <c r="CC247" s="64"/>
      <c r="CD247" s="63"/>
      <c r="CE247" s="63"/>
      <c r="CF247" s="63"/>
      <c r="CG247" s="63"/>
      <c r="CH247" s="63"/>
      <c r="CI247" s="63"/>
      <c r="CJ247" s="63"/>
      <c r="CK247" s="63"/>
      <c r="CL247" s="64"/>
      <c r="CM247" s="63"/>
      <c r="CN247" s="63"/>
      <c r="CO247" s="63"/>
      <c r="CP247" s="63"/>
      <c r="CQ247" s="63"/>
      <c r="CR247" s="63"/>
      <c r="CS247" s="63"/>
      <c r="CT247" s="63"/>
      <c r="CU247" s="64"/>
      <c r="CV247" s="63"/>
      <c r="CW247" s="63"/>
      <c r="CX247" s="63"/>
      <c r="CY247" s="63"/>
      <c r="CZ247" s="63"/>
      <c r="DA247" s="63"/>
      <c r="DB247" s="63"/>
      <c r="DC247" s="63"/>
      <c r="DD247" s="64"/>
    </row>
    <row r="248" spans="1:108" ht="33" customHeight="1" x14ac:dyDescent="0.3">
      <c r="A248" s="63"/>
      <c r="B248" s="63"/>
      <c r="C248" s="63"/>
      <c r="D248" s="63"/>
      <c r="E248" s="63"/>
      <c r="F248" s="63"/>
      <c r="G248" s="63"/>
      <c r="H248" s="63"/>
      <c r="I248" s="64"/>
      <c r="J248" s="63"/>
      <c r="K248" s="63"/>
      <c r="L248" s="63"/>
      <c r="M248" s="63"/>
      <c r="N248" s="63"/>
      <c r="O248" s="63"/>
      <c r="P248" s="63"/>
      <c r="Q248" s="63"/>
      <c r="R248" s="64"/>
      <c r="S248" s="63"/>
      <c r="T248" s="63"/>
      <c r="U248" s="63"/>
      <c r="V248" s="63"/>
      <c r="W248" s="63"/>
      <c r="X248" s="63"/>
      <c r="Y248" s="63"/>
      <c r="Z248" s="63"/>
      <c r="AA248" s="64"/>
      <c r="AB248" s="63"/>
      <c r="AC248" s="63"/>
      <c r="AD248" s="63"/>
      <c r="AE248" s="63"/>
      <c r="AF248" s="63"/>
      <c r="AG248" s="63"/>
      <c r="AH248" s="63"/>
      <c r="AI248" s="63"/>
      <c r="AJ248" s="64"/>
      <c r="AK248" s="63"/>
      <c r="AL248" s="63"/>
      <c r="AM248" s="63"/>
      <c r="AN248" s="63"/>
      <c r="AO248" s="63"/>
      <c r="AP248" s="63"/>
      <c r="AQ248" s="63"/>
      <c r="AR248" s="63"/>
      <c r="AS248" s="64"/>
      <c r="AT248" s="63"/>
      <c r="AU248" s="63"/>
      <c r="AV248" s="63"/>
      <c r="AW248" s="63"/>
      <c r="AX248" s="63"/>
      <c r="AY248" s="63"/>
      <c r="AZ248" s="63"/>
      <c r="BA248" s="63"/>
      <c r="BB248" s="64"/>
      <c r="BC248" s="63"/>
      <c r="BD248" s="63"/>
      <c r="BE248" s="63"/>
      <c r="BF248" s="63"/>
      <c r="BG248" s="63"/>
      <c r="BH248" s="63"/>
      <c r="BI248" s="63"/>
      <c r="BJ248" s="63"/>
      <c r="BK248" s="64"/>
      <c r="BL248" s="63"/>
      <c r="BM248" s="63"/>
      <c r="BN248" s="63"/>
      <c r="BO248" s="63"/>
      <c r="BP248" s="63"/>
      <c r="BQ248" s="63"/>
      <c r="BR248" s="63"/>
      <c r="BS248" s="63"/>
      <c r="BT248" s="64"/>
      <c r="BU248" s="63"/>
      <c r="BV248" s="63"/>
      <c r="BW248" s="63"/>
      <c r="BX248" s="63"/>
      <c r="BY248" s="63"/>
      <c r="BZ248" s="63"/>
      <c r="CA248" s="63"/>
      <c r="CB248" s="63"/>
      <c r="CC248" s="64"/>
      <c r="CD248" s="63"/>
      <c r="CE248" s="63"/>
      <c r="CF248" s="63"/>
      <c r="CG248" s="63"/>
      <c r="CH248" s="63"/>
      <c r="CI248" s="63"/>
      <c r="CJ248" s="63"/>
      <c r="CK248" s="63"/>
      <c r="CL248" s="64"/>
      <c r="CM248" s="63"/>
      <c r="CN248" s="63"/>
      <c r="CO248" s="63"/>
      <c r="CP248" s="63"/>
      <c r="CQ248" s="63"/>
      <c r="CR248" s="63"/>
      <c r="CS248" s="63"/>
      <c r="CT248" s="63"/>
      <c r="CU248" s="64"/>
      <c r="CV248" s="63"/>
      <c r="CW248" s="63"/>
      <c r="CX248" s="63"/>
      <c r="CY248" s="63"/>
      <c r="CZ248" s="63"/>
      <c r="DA248" s="63"/>
      <c r="DB248" s="63"/>
      <c r="DC248" s="63"/>
      <c r="DD248" s="64"/>
    </row>
    <row r="249" spans="1:108" ht="33" customHeight="1" x14ac:dyDescent="0.3">
      <c r="A249" s="63"/>
      <c r="B249" s="63"/>
      <c r="C249" s="63"/>
      <c r="D249" s="63"/>
      <c r="E249" s="63"/>
      <c r="F249" s="63"/>
      <c r="G249" s="63"/>
      <c r="H249" s="63"/>
      <c r="I249" s="64"/>
      <c r="J249" s="63"/>
      <c r="K249" s="63"/>
      <c r="L249" s="63"/>
      <c r="M249" s="63"/>
      <c r="N249" s="63"/>
      <c r="O249" s="63"/>
      <c r="P249" s="63"/>
      <c r="Q249" s="63"/>
      <c r="R249" s="64"/>
      <c r="S249" s="63"/>
      <c r="T249" s="63"/>
      <c r="U249" s="63"/>
      <c r="V249" s="63"/>
      <c r="W249" s="63"/>
      <c r="X249" s="63"/>
      <c r="Y249" s="63"/>
      <c r="Z249" s="63"/>
      <c r="AA249" s="64"/>
      <c r="AB249" s="63"/>
      <c r="AC249" s="63"/>
      <c r="AD249" s="63"/>
      <c r="AE249" s="63"/>
      <c r="AF249" s="63"/>
      <c r="AG249" s="63"/>
      <c r="AH249" s="63"/>
      <c r="AI249" s="63"/>
      <c r="AJ249" s="64"/>
      <c r="AK249" s="63"/>
      <c r="AL249" s="63"/>
      <c r="AM249" s="63"/>
      <c r="AN249" s="63"/>
      <c r="AO249" s="63"/>
      <c r="AP249" s="63"/>
      <c r="AQ249" s="63"/>
      <c r="AR249" s="63"/>
      <c r="AS249" s="64"/>
      <c r="AT249" s="63"/>
      <c r="AU249" s="63"/>
      <c r="AV249" s="63"/>
      <c r="AW249" s="63"/>
      <c r="AX249" s="63"/>
      <c r="AY249" s="63"/>
      <c r="AZ249" s="63"/>
      <c r="BA249" s="63"/>
      <c r="BB249" s="64"/>
      <c r="BC249" s="63"/>
      <c r="BD249" s="63"/>
      <c r="BE249" s="63"/>
      <c r="BF249" s="63"/>
      <c r="BG249" s="63"/>
      <c r="BH249" s="63"/>
      <c r="BI249" s="63"/>
      <c r="BJ249" s="63"/>
      <c r="BK249" s="64"/>
      <c r="BL249" s="63"/>
      <c r="BM249" s="63"/>
      <c r="BN249" s="63"/>
      <c r="BO249" s="63"/>
      <c r="BP249" s="63"/>
      <c r="BQ249" s="63"/>
      <c r="BR249" s="63"/>
      <c r="BS249" s="63"/>
      <c r="BT249" s="64"/>
      <c r="BU249" s="63"/>
      <c r="BV249" s="63"/>
      <c r="BW249" s="63"/>
      <c r="BX249" s="63"/>
      <c r="BY249" s="63"/>
      <c r="BZ249" s="63"/>
      <c r="CA249" s="63"/>
      <c r="CB249" s="63"/>
      <c r="CC249" s="64"/>
      <c r="CD249" s="63"/>
      <c r="CE249" s="63"/>
      <c r="CF249" s="63"/>
      <c r="CG249" s="63"/>
      <c r="CH249" s="63"/>
      <c r="CI249" s="63"/>
      <c r="CJ249" s="63"/>
      <c r="CK249" s="63"/>
      <c r="CL249" s="64"/>
      <c r="CM249" s="63"/>
      <c r="CN249" s="63"/>
      <c r="CO249" s="63"/>
      <c r="CP249" s="63"/>
      <c r="CQ249" s="63"/>
      <c r="CR249" s="63"/>
      <c r="CS249" s="63"/>
      <c r="CT249" s="63"/>
      <c r="CU249" s="64"/>
      <c r="CV249" s="63"/>
      <c r="CW249" s="63"/>
      <c r="CX249" s="63"/>
      <c r="CY249" s="63"/>
      <c r="CZ249" s="63"/>
      <c r="DA249" s="63"/>
      <c r="DB249" s="63"/>
      <c r="DC249" s="63"/>
      <c r="DD249" s="64"/>
    </row>
    <row r="250" spans="1:108" ht="33" customHeight="1" x14ac:dyDescent="0.3">
      <c r="A250" s="63"/>
      <c r="B250" s="63"/>
      <c r="C250" s="63"/>
      <c r="D250" s="63"/>
      <c r="E250" s="63"/>
      <c r="F250" s="63"/>
      <c r="G250" s="63"/>
      <c r="H250" s="63"/>
      <c r="I250" s="64"/>
      <c r="J250" s="63"/>
      <c r="K250" s="63"/>
      <c r="L250" s="63"/>
      <c r="M250" s="63"/>
      <c r="N250" s="63"/>
      <c r="O250" s="63"/>
      <c r="P250" s="63"/>
      <c r="Q250" s="63"/>
      <c r="R250" s="64"/>
      <c r="S250" s="63"/>
      <c r="T250" s="63"/>
      <c r="U250" s="63"/>
      <c r="V250" s="63"/>
      <c r="W250" s="63"/>
      <c r="X250" s="63"/>
      <c r="Y250" s="63"/>
      <c r="Z250" s="63"/>
      <c r="AA250" s="64"/>
      <c r="AB250" s="63"/>
      <c r="AC250" s="63"/>
      <c r="AD250" s="63"/>
      <c r="AE250" s="63"/>
      <c r="AF250" s="63"/>
      <c r="AG250" s="63"/>
      <c r="AH250" s="63"/>
      <c r="AI250" s="63"/>
      <c r="AJ250" s="64"/>
      <c r="AK250" s="63"/>
      <c r="AL250" s="63"/>
      <c r="AM250" s="63"/>
      <c r="AN250" s="63"/>
      <c r="AO250" s="63"/>
      <c r="AP250" s="63"/>
      <c r="AQ250" s="63"/>
      <c r="AR250" s="63"/>
      <c r="AS250" s="64"/>
      <c r="AT250" s="63"/>
      <c r="AU250" s="63"/>
      <c r="AV250" s="63"/>
      <c r="AW250" s="63"/>
      <c r="AX250" s="63"/>
      <c r="AY250" s="63"/>
      <c r="AZ250" s="63"/>
      <c r="BA250" s="63"/>
      <c r="BB250" s="64"/>
      <c r="BC250" s="63"/>
      <c r="BD250" s="63"/>
      <c r="BE250" s="63"/>
      <c r="BF250" s="63"/>
      <c r="BG250" s="63"/>
      <c r="BH250" s="63"/>
      <c r="BI250" s="63"/>
      <c r="BJ250" s="63"/>
      <c r="BK250" s="64"/>
      <c r="BL250" s="63"/>
      <c r="BM250" s="63"/>
      <c r="BN250" s="63"/>
      <c r="BO250" s="63"/>
      <c r="BP250" s="63"/>
      <c r="BQ250" s="63"/>
      <c r="BR250" s="63"/>
      <c r="BS250" s="63"/>
      <c r="BT250" s="64"/>
      <c r="BU250" s="63"/>
      <c r="BV250" s="63"/>
      <c r="BW250" s="63"/>
      <c r="BX250" s="63"/>
      <c r="BY250" s="63"/>
      <c r="BZ250" s="63"/>
      <c r="CA250" s="63"/>
      <c r="CB250" s="63"/>
      <c r="CC250" s="64"/>
      <c r="CD250" s="63"/>
      <c r="CE250" s="63"/>
      <c r="CF250" s="63"/>
      <c r="CG250" s="63"/>
      <c r="CH250" s="63"/>
      <c r="CI250" s="63"/>
      <c r="CJ250" s="63"/>
      <c r="CK250" s="63"/>
      <c r="CL250" s="64"/>
      <c r="CM250" s="63"/>
      <c r="CN250" s="63"/>
      <c r="CO250" s="63"/>
      <c r="CP250" s="63"/>
      <c r="CQ250" s="63"/>
      <c r="CR250" s="63"/>
      <c r="CS250" s="63"/>
      <c r="CT250" s="63"/>
      <c r="CU250" s="64"/>
      <c r="CV250" s="63"/>
      <c r="CW250" s="63"/>
      <c r="CX250" s="63"/>
      <c r="CY250" s="63"/>
      <c r="CZ250" s="63"/>
      <c r="DA250" s="63"/>
      <c r="DB250" s="63"/>
      <c r="DC250" s="63"/>
      <c r="DD250" s="64"/>
    </row>
    <row r="251" spans="1:108" ht="33" customHeight="1" x14ac:dyDescent="0.3">
      <c r="A251" s="63"/>
      <c r="B251" s="63"/>
      <c r="C251" s="63"/>
      <c r="D251" s="63"/>
      <c r="E251" s="63"/>
      <c r="F251" s="63"/>
      <c r="G251" s="63"/>
      <c r="H251" s="63"/>
      <c r="I251" s="64"/>
      <c r="J251" s="63"/>
      <c r="K251" s="63"/>
      <c r="L251" s="63"/>
      <c r="M251" s="63"/>
      <c r="N251" s="63"/>
      <c r="O251" s="63"/>
      <c r="P251" s="63"/>
      <c r="Q251" s="63"/>
      <c r="R251" s="64"/>
      <c r="S251" s="63"/>
      <c r="T251" s="63"/>
      <c r="U251" s="63"/>
      <c r="V251" s="63"/>
      <c r="W251" s="63"/>
      <c r="X251" s="63"/>
      <c r="Y251" s="63"/>
      <c r="Z251" s="63"/>
      <c r="AA251" s="64"/>
      <c r="AB251" s="63"/>
      <c r="AC251" s="63"/>
      <c r="AD251" s="63"/>
      <c r="AE251" s="63"/>
      <c r="AF251" s="63"/>
      <c r="AG251" s="63"/>
      <c r="AH251" s="63"/>
      <c r="AI251" s="63"/>
      <c r="AJ251" s="64"/>
      <c r="AK251" s="63"/>
      <c r="AL251" s="63"/>
      <c r="AM251" s="63"/>
      <c r="AN251" s="63"/>
      <c r="AO251" s="63"/>
      <c r="AP251" s="63"/>
      <c r="AQ251" s="63"/>
      <c r="AR251" s="63"/>
      <c r="AS251" s="64"/>
      <c r="AT251" s="63"/>
      <c r="AU251" s="63"/>
      <c r="AV251" s="63"/>
      <c r="AW251" s="63"/>
      <c r="AX251" s="63"/>
      <c r="AY251" s="63"/>
      <c r="AZ251" s="63"/>
      <c r="BA251" s="63"/>
      <c r="BB251" s="64"/>
      <c r="BC251" s="63"/>
      <c r="BD251" s="63"/>
      <c r="BE251" s="63"/>
      <c r="BF251" s="63"/>
      <c r="BG251" s="63"/>
      <c r="BH251" s="63"/>
      <c r="BI251" s="63"/>
      <c r="BJ251" s="63"/>
      <c r="BK251" s="64"/>
      <c r="BL251" s="63"/>
      <c r="BM251" s="63"/>
      <c r="BN251" s="63"/>
      <c r="BO251" s="63"/>
      <c r="BP251" s="63"/>
      <c r="BQ251" s="63"/>
      <c r="BR251" s="63"/>
      <c r="BS251" s="63"/>
      <c r="BT251" s="64"/>
      <c r="BU251" s="63"/>
      <c r="BV251" s="63"/>
      <c r="BW251" s="63"/>
      <c r="BX251" s="63"/>
      <c r="BY251" s="63"/>
      <c r="BZ251" s="63"/>
      <c r="CA251" s="63"/>
      <c r="CB251" s="63"/>
      <c r="CC251" s="64"/>
      <c r="CD251" s="63"/>
      <c r="CE251" s="63"/>
      <c r="CF251" s="63"/>
      <c r="CG251" s="63"/>
      <c r="CH251" s="63"/>
      <c r="CI251" s="63"/>
      <c r="CJ251" s="63"/>
      <c r="CK251" s="63"/>
      <c r="CL251" s="64"/>
      <c r="CM251" s="63"/>
      <c r="CN251" s="63"/>
      <c r="CO251" s="63"/>
      <c r="CP251" s="63"/>
      <c r="CQ251" s="63"/>
      <c r="CR251" s="63"/>
      <c r="CS251" s="63"/>
      <c r="CT251" s="63"/>
      <c r="CU251" s="64"/>
      <c r="CV251" s="63"/>
      <c r="CW251" s="63"/>
      <c r="CX251" s="63"/>
      <c r="CY251" s="63"/>
      <c r="CZ251" s="63"/>
      <c r="DA251" s="63"/>
      <c r="DB251" s="63"/>
      <c r="DC251" s="63"/>
      <c r="DD251" s="64"/>
    </row>
    <row r="252" spans="1:108" ht="33" customHeight="1" x14ac:dyDescent="0.3">
      <c r="A252" s="63"/>
      <c r="B252" s="63"/>
      <c r="C252" s="63"/>
      <c r="D252" s="63"/>
      <c r="E252" s="63"/>
      <c r="F252" s="63"/>
      <c r="G252" s="63"/>
      <c r="H252" s="63"/>
      <c r="I252" s="64"/>
      <c r="J252" s="63"/>
      <c r="K252" s="63"/>
      <c r="L252" s="63"/>
      <c r="M252" s="63"/>
      <c r="N252" s="63"/>
      <c r="O252" s="63"/>
      <c r="P252" s="63"/>
      <c r="Q252" s="63"/>
      <c r="R252" s="64"/>
      <c r="S252" s="63"/>
      <c r="T252" s="63"/>
      <c r="U252" s="63"/>
      <c r="V252" s="63"/>
      <c r="W252" s="63"/>
      <c r="X252" s="63"/>
      <c r="Y252" s="63"/>
      <c r="Z252" s="63"/>
      <c r="AA252" s="64"/>
      <c r="AB252" s="63"/>
      <c r="AC252" s="63"/>
      <c r="AD252" s="63"/>
      <c r="AE252" s="63"/>
      <c r="AF252" s="63"/>
      <c r="AG252" s="63"/>
      <c r="AH252" s="63"/>
      <c r="AI252" s="63"/>
      <c r="AJ252" s="64"/>
      <c r="AK252" s="63"/>
      <c r="AL252" s="63"/>
      <c r="AM252" s="63"/>
      <c r="AN252" s="63"/>
      <c r="AO252" s="63"/>
      <c r="AP252" s="63"/>
      <c r="AQ252" s="63"/>
      <c r="AR252" s="63"/>
      <c r="AS252" s="64"/>
      <c r="AT252" s="63"/>
      <c r="AU252" s="63"/>
      <c r="AV252" s="63"/>
      <c r="AW252" s="63"/>
      <c r="AX252" s="63"/>
      <c r="AY252" s="63"/>
      <c r="AZ252" s="63"/>
      <c r="BA252" s="63"/>
      <c r="BB252" s="64"/>
      <c r="BC252" s="63"/>
      <c r="BD252" s="63"/>
      <c r="BE252" s="63"/>
      <c r="BF252" s="63"/>
      <c r="BG252" s="63"/>
      <c r="BH252" s="63"/>
      <c r="BI252" s="63"/>
      <c r="BJ252" s="63"/>
      <c r="BK252" s="64"/>
      <c r="BL252" s="63"/>
      <c r="BM252" s="63"/>
      <c r="BN252" s="63"/>
      <c r="BO252" s="63"/>
      <c r="BP252" s="63"/>
      <c r="BQ252" s="63"/>
      <c r="BR252" s="63"/>
      <c r="BS252" s="63"/>
      <c r="BT252" s="64"/>
      <c r="BU252" s="63"/>
      <c r="BV252" s="63"/>
      <c r="BW252" s="63"/>
      <c r="BX252" s="63"/>
      <c r="BY252" s="63"/>
      <c r="BZ252" s="63"/>
      <c r="CA252" s="63"/>
      <c r="CB252" s="63"/>
      <c r="CC252" s="64"/>
      <c r="CD252" s="63"/>
      <c r="CE252" s="63"/>
      <c r="CF252" s="63"/>
      <c r="CG252" s="63"/>
      <c r="CH252" s="63"/>
      <c r="CI252" s="63"/>
      <c r="CJ252" s="63"/>
      <c r="CK252" s="63"/>
      <c r="CL252" s="64"/>
      <c r="CM252" s="63"/>
      <c r="CN252" s="63"/>
      <c r="CO252" s="63"/>
      <c r="CP252" s="63"/>
      <c r="CQ252" s="63"/>
      <c r="CR252" s="63"/>
      <c r="CS252" s="63"/>
      <c r="CT252" s="63"/>
      <c r="CU252" s="64"/>
      <c r="CV252" s="63"/>
      <c r="CW252" s="63"/>
      <c r="CX252" s="63"/>
      <c r="CY252" s="63"/>
      <c r="CZ252" s="63"/>
      <c r="DA252" s="63"/>
      <c r="DB252" s="63"/>
      <c r="DC252" s="63"/>
      <c r="DD252" s="64"/>
    </row>
    <row r="253" spans="1:108" ht="33" customHeight="1" x14ac:dyDescent="0.3">
      <c r="A253" s="63"/>
      <c r="B253" s="63"/>
      <c r="C253" s="63"/>
      <c r="D253" s="63"/>
      <c r="E253" s="63"/>
      <c r="F253" s="63"/>
      <c r="G253" s="63"/>
      <c r="H253" s="63"/>
      <c r="I253" s="64"/>
      <c r="J253" s="63"/>
      <c r="K253" s="63"/>
      <c r="L253" s="63"/>
      <c r="M253" s="63"/>
      <c r="N253" s="63"/>
      <c r="O253" s="63"/>
      <c r="P253" s="63"/>
      <c r="Q253" s="63"/>
      <c r="R253" s="64"/>
      <c r="S253" s="63"/>
      <c r="T253" s="63"/>
      <c r="U253" s="63"/>
      <c r="V253" s="63"/>
      <c r="W253" s="63"/>
      <c r="X253" s="63"/>
      <c r="Y253" s="63"/>
      <c r="Z253" s="63"/>
      <c r="AA253" s="64"/>
      <c r="AB253" s="63"/>
      <c r="AC253" s="63"/>
      <c r="AD253" s="63"/>
      <c r="AE253" s="63"/>
      <c r="AF253" s="63"/>
      <c r="AG253" s="63"/>
      <c r="AH253" s="63"/>
      <c r="AI253" s="63"/>
      <c r="AJ253" s="64"/>
      <c r="AK253" s="63"/>
      <c r="AL253" s="63"/>
      <c r="AM253" s="63"/>
      <c r="AN253" s="63"/>
      <c r="AO253" s="63"/>
      <c r="AP253" s="63"/>
      <c r="AQ253" s="63"/>
      <c r="AR253" s="63"/>
      <c r="AS253" s="64"/>
      <c r="AT253" s="63"/>
      <c r="AU253" s="63"/>
      <c r="AV253" s="63"/>
      <c r="AW253" s="63"/>
      <c r="AX253" s="63"/>
      <c r="AY253" s="63"/>
      <c r="AZ253" s="63"/>
      <c r="BA253" s="63"/>
      <c r="BB253" s="64"/>
      <c r="BC253" s="63"/>
      <c r="BD253" s="63"/>
      <c r="BE253" s="63"/>
      <c r="BF253" s="63"/>
      <c r="BG253" s="63"/>
      <c r="BH253" s="63"/>
      <c r="BI253" s="63"/>
      <c r="BJ253" s="63"/>
      <c r="BK253" s="64"/>
      <c r="BL253" s="63"/>
      <c r="BM253" s="63"/>
      <c r="BN253" s="63"/>
      <c r="BO253" s="63"/>
      <c r="BP253" s="63"/>
      <c r="BQ253" s="63"/>
      <c r="BR253" s="63"/>
      <c r="BS253" s="63"/>
      <c r="BT253" s="64"/>
      <c r="BU253" s="63"/>
      <c r="BV253" s="63"/>
      <c r="BW253" s="63"/>
      <c r="BX253" s="63"/>
      <c r="BY253" s="63"/>
      <c r="BZ253" s="63"/>
      <c r="CA253" s="63"/>
      <c r="CB253" s="63"/>
      <c r="CC253" s="64"/>
      <c r="CD253" s="63"/>
      <c r="CE253" s="63"/>
      <c r="CF253" s="63"/>
      <c r="CG253" s="63"/>
      <c r="CH253" s="63"/>
      <c r="CI253" s="63"/>
      <c r="CJ253" s="63"/>
      <c r="CK253" s="63"/>
      <c r="CL253" s="64"/>
      <c r="CM253" s="63"/>
      <c r="CN253" s="63"/>
      <c r="CO253" s="63"/>
      <c r="CP253" s="63"/>
      <c r="CQ253" s="63"/>
      <c r="CR253" s="63"/>
      <c r="CS253" s="63"/>
      <c r="CT253" s="63"/>
      <c r="CU253" s="64"/>
      <c r="CV253" s="63"/>
      <c r="CW253" s="63"/>
      <c r="CX253" s="63"/>
      <c r="CY253" s="63"/>
      <c r="CZ253" s="63"/>
      <c r="DA253" s="63"/>
      <c r="DB253" s="63"/>
      <c r="DC253" s="63"/>
      <c r="DD253" s="64"/>
    </row>
    <row r="254" spans="1:108" ht="33" customHeight="1" x14ac:dyDescent="0.3">
      <c r="A254" s="63"/>
      <c r="B254" s="63"/>
      <c r="C254" s="63"/>
      <c r="D254" s="63"/>
      <c r="E254" s="63"/>
      <c r="F254" s="63"/>
      <c r="G254" s="63"/>
      <c r="H254" s="63"/>
      <c r="I254" s="64"/>
      <c r="J254" s="63"/>
      <c r="K254" s="63"/>
      <c r="L254" s="63"/>
      <c r="M254" s="63"/>
      <c r="N254" s="63"/>
      <c r="O254" s="63"/>
      <c r="P254" s="63"/>
      <c r="Q254" s="63"/>
      <c r="R254" s="64"/>
      <c r="S254" s="63"/>
      <c r="T254" s="63"/>
      <c r="U254" s="63"/>
      <c r="V254" s="63"/>
      <c r="W254" s="63"/>
      <c r="X254" s="63"/>
      <c r="Y254" s="63"/>
      <c r="Z254" s="63"/>
      <c r="AA254" s="64"/>
      <c r="AB254" s="63"/>
      <c r="AC254" s="63"/>
      <c r="AD254" s="63"/>
      <c r="AE254" s="63"/>
      <c r="AF254" s="63"/>
      <c r="AG254" s="63"/>
      <c r="AH254" s="63"/>
      <c r="AI254" s="63"/>
      <c r="AJ254" s="64"/>
      <c r="AK254" s="63"/>
      <c r="AL254" s="63"/>
      <c r="AM254" s="63"/>
      <c r="AN254" s="63"/>
      <c r="AO254" s="63"/>
      <c r="AP254" s="63"/>
      <c r="AQ254" s="63"/>
      <c r="AR254" s="63"/>
      <c r="AS254" s="64"/>
      <c r="AT254" s="63"/>
      <c r="AU254" s="63"/>
      <c r="AV254" s="63"/>
      <c r="AW254" s="63"/>
      <c r="AX254" s="63"/>
      <c r="AY254" s="63"/>
      <c r="AZ254" s="63"/>
      <c r="BA254" s="63"/>
      <c r="BB254" s="64"/>
      <c r="BC254" s="63"/>
      <c r="BD254" s="63"/>
      <c r="BE254" s="63"/>
      <c r="BF254" s="63"/>
      <c r="BG254" s="63"/>
      <c r="BH254" s="63"/>
      <c r="BI254" s="63"/>
      <c r="BJ254" s="63"/>
      <c r="BK254" s="64"/>
      <c r="BL254" s="63"/>
      <c r="BM254" s="63"/>
      <c r="BN254" s="63"/>
      <c r="BO254" s="63"/>
      <c r="BP254" s="63"/>
      <c r="BQ254" s="63"/>
      <c r="BR254" s="63"/>
      <c r="BS254" s="63"/>
      <c r="BT254" s="64"/>
      <c r="BU254" s="63"/>
      <c r="BV254" s="63"/>
      <c r="BW254" s="63"/>
      <c r="BX254" s="63"/>
      <c r="BY254" s="63"/>
      <c r="BZ254" s="63"/>
      <c r="CA254" s="63"/>
      <c r="CB254" s="63"/>
      <c r="CC254" s="64"/>
      <c r="CD254" s="63"/>
      <c r="CE254" s="63"/>
      <c r="CF254" s="63"/>
      <c r="CG254" s="63"/>
      <c r="CH254" s="63"/>
      <c r="CI254" s="63"/>
      <c r="CJ254" s="63"/>
      <c r="CK254" s="63"/>
      <c r="CL254" s="64"/>
      <c r="CM254" s="63"/>
      <c r="CN254" s="63"/>
      <c r="CO254" s="63"/>
      <c r="CP254" s="63"/>
      <c r="CQ254" s="63"/>
      <c r="CR254" s="63"/>
      <c r="CS254" s="63"/>
      <c r="CT254" s="63"/>
      <c r="CU254" s="64"/>
      <c r="CV254" s="63"/>
      <c r="CW254" s="63"/>
      <c r="CX254" s="63"/>
      <c r="CY254" s="63"/>
      <c r="CZ254" s="63"/>
      <c r="DA254" s="63"/>
      <c r="DB254" s="63"/>
      <c r="DC254" s="63"/>
      <c r="DD254" s="64"/>
    </row>
    <row r="255" spans="1:108" ht="33" customHeight="1" x14ac:dyDescent="0.3">
      <c r="A255" s="63"/>
      <c r="B255" s="63"/>
      <c r="C255" s="63"/>
      <c r="D255" s="63"/>
      <c r="E255" s="63"/>
      <c r="F255" s="63"/>
      <c r="G255" s="63"/>
      <c r="H255" s="63"/>
      <c r="I255" s="64"/>
      <c r="J255" s="63"/>
      <c r="K255" s="63"/>
      <c r="L255" s="63"/>
      <c r="M255" s="63"/>
      <c r="N255" s="63"/>
      <c r="O255" s="63"/>
      <c r="P255" s="63"/>
      <c r="Q255" s="63"/>
      <c r="R255" s="64"/>
      <c r="S255" s="63"/>
      <c r="T255" s="63"/>
      <c r="U255" s="63"/>
      <c r="V255" s="63"/>
      <c r="W255" s="63"/>
      <c r="X255" s="63"/>
      <c r="Y255" s="63"/>
      <c r="Z255" s="63"/>
      <c r="AA255" s="64"/>
      <c r="AB255" s="63"/>
      <c r="AC255" s="63"/>
      <c r="AD255" s="63"/>
      <c r="AE255" s="63"/>
      <c r="AF255" s="63"/>
      <c r="AG255" s="63"/>
      <c r="AH255" s="63"/>
      <c r="AI255" s="63"/>
      <c r="AJ255" s="64"/>
      <c r="AK255" s="63"/>
      <c r="AL255" s="63"/>
      <c r="AM255" s="63"/>
      <c r="AN255" s="63"/>
      <c r="AO255" s="63"/>
      <c r="AP255" s="63"/>
      <c r="AQ255" s="63"/>
      <c r="AR255" s="63"/>
      <c r="AS255" s="64"/>
      <c r="AT255" s="63"/>
      <c r="AU255" s="63"/>
      <c r="AV255" s="63"/>
      <c r="AW255" s="63"/>
      <c r="AX255" s="63"/>
      <c r="AY255" s="63"/>
      <c r="AZ255" s="63"/>
      <c r="BA255" s="63"/>
      <c r="BB255" s="64"/>
      <c r="BC255" s="63"/>
      <c r="BD255" s="63"/>
      <c r="BE255" s="63"/>
      <c r="BF255" s="63"/>
      <c r="BG255" s="63"/>
      <c r="BH255" s="63"/>
      <c r="BI255" s="63"/>
      <c r="BJ255" s="63"/>
      <c r="BK255" s="64"/>
      <c r="BL255" s="63"/>
      <c r="BM255" s="63"/>
      <c r="BN255" s="63"/>
      <c r="BO255" s="63"/>
      <c r="BP255" s="63"/>
      <c r="BQ255" s="63"/>
      <c r="BR255" s="63"/>
      <c r="BS255" s="63"/>
      <c r="BT255" s="64"/>
      <c r="BU255" s="63"/>
      <c r="BV255" s="63"/>
      <c r="BW255" s="63"/>
      <c r="BX255" s="63"/>
      <c r="BY255" s="63"/>
      <c r="BZ255" s="63"/>
      <c r="CA255" s="63"/>
      <c r="CB255" s="63"/>
      <c r="CC255" s="64"/>
      <c r="CD255" s="63"/>
      <c r="CE255" s="63"/>
      <c r="CF255" s="63"/>
      <c r="CG255" s="63"/>
      <c r="CH255" s="63"/>
      <c r="CI255" s="63"/>
      <c r="CJ255" s="63"/>
      <c r="CK255" s="63"/>
      <c r="CL255" s="64"/>
      <c r="CM255" s="63"/>
      <c r="CN255" s="63"/>
      <c r="CO255" s="63"/>
      <c r="CP255" s="63"/>
      <c r="CQ255" s="63"/>
      <c r="CR255" s="63"/>
      <c r="CS255" s="63"/>
      <c r="CT255" s="63"/>
      <c r="CU255" s="64"/>
      <c r="CV255" s="63"/>
      <c r="CW255" s="63"/>
      <c r="CX255" s="63"/>
      <c r="CY255" s="63"/>
      <c r="CZ255" s="63"/>
      <c r="DA255" s="63"/>
      <c r="DB255" s="63"/>
      <c r="DC255" s="63"/>
      <c r="DD255" s="64"/>
    </row>
    <row r="256" spans="1:108" ht="33" customHeight="1" x14ac:dyDescent="0.3">
      <c r="A256" s="63"/>
      <c r="B256" s="63"/>
      <c r="C256" s="63"/>
      <c r="D256" s="63"/>
      <c r="E256" s="63"/>
      <c r="F256" s="63"/>
      <c r="G256" s="63"/>
      <c r="H256" s="63"/>
      <c r="I256" s="64"/>
      <c r="J256" s="63"/>
      <c r="K256" s="63"/>
      <c r="L256" s="63"/>
      <c r="M256" s="63"/>
      <c r="N256" s="63"/>
      <c r="O256" s="63"/>
      <c r="P256" s="63"/>
      <c r="Q256" s="63"/>
      <c r="R256" s="64"/>
      <c r="S256" s="63"/>
      <c r="T256" s="63"/>
      <c r="U256" s="63"/>
      <c r="V256" s="63"/>
      <c r="W256" s="63"/>
      <c r="X256" s="63"/>
      <c r="Y256" s="63"/>
      <c r="Z256" s="63"/>
      <c r="AA256" s="64"/>
      <c r="AB256" s="63"/>
      <c r="AC256" s="63"/>
      <c r="AD256" s="63"/>
      <c r="AE256" s="63"/>
      <c r="AF256" s="63"/>
      <c r="AG256" s="63"/>
      <c r="AH256" s="63"/>
      <c r="AI256" s="63"/>
      <c r="AJ256" s="64"/>
      <c r="AK256" s="63"/>
      <c r="AL256" s="63"/>
      <c r="AM256" s="63"/>
      <c r="AN256" s="63"/>
      <c r="AO256" s="63"/>
      <c r="AP256" s="63"/>
      <c r="AQ256" s="63"/>
      <c r="AR256" s="63"/>
      <c r="AS256" s="64"/>
      <c r="AT256" s="63"/>
      <c r="AU256" s="63"/>
      <c r="AV256" s="63"/>
      <c r="AW256" s="63"/>
      <c r="AX256" s="63"/>
      <c r="AY256" s="63"/>
      <c r="AZ256" s="63"/>
      <c r="BA256" s="63"/>
      <c r="BB256" s="64"/>
      <c r="BC256" s="63"/>
      <c r="BD256" s="63"/>
      <c r="BE256" s="63"/>
      <c r="BF256" s="63"/>
      <c r="BG256" s="63"/>
      <c r="BH256" s="63"/>
      <c r="BI256" s="63"/>
      <c r="BJ256" s="63"/>
      <c r="BK256" s="64"/>
      <c r="BL256" s="63"/>
      <c r="BM256" s="63"/>
      <c r="BN256" s="63"/>
      <c r="BO256" s="63"/>
      <c r="BP256" s="63"/>
      <c r="BQ256" s="63"/>
      <c r="BR256" s="63"/>
      <c r="BS256" s="63"/>
      <c r="BT256" s="64"/>
      <c r="BU256" s="63"/>
      <c r="BV256" s="63"/>
      <c r="BW256" s="63"/>
      <c r="BX256" s="63"/>
      <c r="BY256" s="63"/>
      <c r="BZ256" s="63"/>
      <c r="CA256" s="63"/>
      <c r="CB256" s="63"/>
      <c r="CC256" s="64"/>
      <c r="CD256" s="63"/>
      <c r="CE256" s="63"/>
      <c r="CF256" s="63"/>
      <c r="CG256" s="63"/>
      <c r="CH256" s="63"/>
      <c r="CI256" s="63"/>
      <c r="CJ256" s="63"/>
      <c r="CK256" s="63"/>
      <c r="CL256" s="64"/>
      <c r="CM256" s="63"/>
      <c r="CN256" s="63"/>
      <c r="CO256" s="63"/>
      <c r="CP256" s="63"/>
      <c r="CQ256" s="63"/>
      <c r="CR256" s="63"/>
      <c r="CS256" s="63"/>
      <c r="CT256" s="63"/>
      <c r="CU256" s="64"/>
      <c r="CV256" s="63"/>
      <c r="CW256" s="63"/>
      <c r="CX256" s="63"/>
      <c r="CY256" s="63"/>
      <c r="CZ256" s="63"/>
      <c r="DA256" s="63"/>
      <c r="DB256" s="63"/>
      <c r="DC256" s="63"/>
      <c r="DD256" s="64"/>
    </row>
    <row r="257" spans="1:108" ht="33" customHeight="1" x14ac:dyDescent="0.3">
      <c r="A257" s="63"/>
      <c r="B257" s="63"/>
      <c r="C257" s="63"/>
      <c r="D257" s="63"/>
      <c r="E257" s="63"/>
      <c r="F257" s="63"/>
      <c r="G257" s="63"/>
      <c r="H257" s="63"/>
      <c r="I257" s="64"/>
      <c r="J257" s="63"/>
      <c r="K257" s="63"/>
      <c r="L257" s="63"/>
      <c r="M257" s="63"/>
      <c r="N257" s="63"/>
      <c r="O257" s="63"/>
      <c r="P257" s="63"/>
      <c r="Q257" s="63"/>
      <c r="R257" s="64"/>
      <c r="S257" s="63"/>
      <c r="T257" s="63"/>
      <c r="U257" s="63"/>
      <c r="V257" s="63"/>
      <c r="W257" s="63"/>
      <c r="X257" s="63"/>
      <c r="Y257" s="63"/>
      <c r="Z257" s="63"/>
      <c r="AA257" s="64"/>
      <c r="AB257" s="63"/>
      <c r="AC257" s="63"/>
      <c r="AD257" s="63"/>
      <c r="AE257" s="63"/>
      <c r="AF257" s="63"/>
      <c r="AG257" s="63"/>
      <c r="AH257" s="63"/>
      <c r="AI257" s="63"/>
      <c r="AJ257" s="64"/>
      <c r="AK257" s="63"/>
      <c r="AL257" s="63"/>
      <c r="AM257" s="63"/>
      <c r="AN257" s="63"/>
      <c r="AO257" s="63"/>
      <c r="AP257" s="63"/>
      <c r="AQ257" s="63"/>
      <c r="AR257" s="63"/>
      <c r="AS257" s="64"/>
      <c r="AT257" s="63"/>
      <c r="AU257" s="63"/>
      <c r="AV257" s="63"/>
      <c r="AW257" s="63"/>
      <c r="AX257" s="63"/>
      <c r="AY257" s="63"/>
      <c r="AZ257" s="63"/>
      <c r="BA257" s="63"/>
      <c r="BB257" s="64"/>
      <c r="BC257" s="63"/>
      <c r="BD257" s="63"/>
      <c r="BE257" s="63"/>
      <c r="BF257" s="63"/>
      <c r="BG257" s="63"/>
      <c r="BH257" s="63"/>
      <c r="BI257" s="63"/>
      <c r="BJ257" s="63"/>
      <c r="BK257" s="64"/>
      <c r="BL257" s="63"/>
      <c r="BM257" s="63"/>
      <c r="BN257" s="63"/>
      <c r="BO257" s="63"/>
      <c r="BP257" s="63"/>
      <c r="BQ257" s="63"/>
      <c r="BR257" s="63"/>
      <c r="BS257" s="63"/>
      <c r="BT257" s="64"/>
      <c r="BU257" s="63"/>
      <c r="BV257" s="63"/>
      <c r="BW257" s="63"/>
      <c r="BX257" s="63"/>
      <c r="BY257" s="63"/>
      <c r="BZ257" s="63"/>
      <c r="CA257" s="63"/>
      <c r="CB257" s="63"/>
      <c r="CC257" s="64"/>
      <c r="CD257" s="63"/>
      <c r="CE257" s="63"/>
      <c r="CF257" s="63"/>
      <c r="CG257" s="63"/>
      <c r="CH257" s="63"/>
      <c r="CI257" s="63"/>
      <c r="CJ257" s="63"/>
      <c r="CK257" s="63"/>
      <c r="CL257" s="64"/>
      <c r="CM257" s="63"/>
      <c r="CN257" s="63"/>
      <c r="CO257" s="63"/>
      <c r="CP257" s="63"/>
      <c r="CQ257" s="63"/>
      <c r="CR257" s="63"/>
      <c r="CS257" s="63"/>
      <c r="CT257" s="63"/>
      <c r="CU257" s="64"/>
      <c r="CV257" s="63"/>
      <c r="CW257" s="63"/>
      <c r="CX257" s="63"/>
      <c r="CY257" s="63"/>
      <c r="CZ257" s="63"/>
      <c r="DA257" s="63"/>
      <c r="DB257" s="63"/>
      <c r="DC257" s="63"/>
      <c r="DD257" s="64"/>
    </row>
    <row r="258" spans="1:108" ht="33" customHeight="1" x14ac:dyDescent="0.3">
      <c r="A258" s="63"/>
      <c r="B258" s="63"/>
      <c r="C258" s="63"/>
      <c r="D258" s="63"/>
      <c r="E258" s="63"/>
      <c r="F258" s="63"/>
      <c r="G258" s="63"/>
      <c r="H258" s="63"/>
      <c r="I258" s="64"/>
      <c r="J258" s="63"/>
      <c r="K258" s="63"/>
      <c r="L258" s="63"/>
      <c r="M258" s="63"/>
      <c r="N258" s="63"/>
      <c r="O258" s="63"/>
      <c r="P258" s="63"/>
      <c r="Q258" s="63"/>
      <c r="R258" s="64"/>
      <c r="S258" s="63"/>
      <c r="T258" s="63"/>
      <c r="U258" s="63"/>
      <c r="V258" s="63"/>
      <c r="W258" s="63"/>
      <c r="X258" s="63"/>
      <c r="Y258" s="63"/>
      <c r="Z258" s="63"/>
      <c r="AA258" s="64"/>
      <c r="AB258" s="63"/>
      <c r="AC258" s="63"/>
      <c r="AD258" s="63"/>
      <c r="AE258" s="63"/>
      <c r="AF258" s="63"/>
      <c r="AG258" s="63"/>
      <c r="AH258" s="63"/>
      <c r="AI258" s="63"/>
      <c r="AJ258" s="64"/>
      <c r="AK258" s="63"/>
      <c r="AL258" s="63"/>
      <c r="AM258" s="63"/>
      <c r="AN258" s="63"/>
      <c r="AO258" s="63"/>
      <c r="AP258" s="63"/>
      <c r="AQ258" s="63"/>
      <c r="AR258" s="63"/>
      <c r="AS258" s="64"/>
      <c r="AT258" s="63"/>
      <c r="AU258" s="63"/>
      <c r="AV258" s="63"/>
      <c r="AW258" s="63"/>
      <c r="AX258" s="63"/>
      <c r="AY258" s="63"/>
      <c r="AZ258" s="63"/>
      <c r="BA258" s="63"/>
      <c r="BB258" s="64"/>
      <c r="BC258" s="63"/>
      <c r="BD258" s="63"/>
      <c r="BE258" s="63"/>
      <c r="BF258" s="63"/>
      <c r="BG258" s="63"/>
      <c r="BH258" s="63"/>
      <c r="BI258" s="63"/>
      <c r="BJ258" s="63"/>
      <c r="BK258" s="64"/>
      <c r="BL258" s="63"/>
      <c r="BM258" s="63"/>
      <c r="BN258" s="63"/>
      <c r="BO258" s="63"/>
      <c r="BP258" s="63"/>
      <c r="BQ258" s="63"/>
      <c r="BR258" s="63"/>
      <c r="BS258" s="63"/>
      <c r="BT258" s="64"/>
      <c r="BU258" s="63"/>
      <c r="BV258" s="63"/>
      <c r="BW258" s="63"/>
      <c r="BX258" s="63"/>
      <c r="BY258" s="63"/>
      <c r="BZ258" s="63"/>
      <c r="CA258" s="63"/>
      <c r="CB258" s="63"/>
      <c r="CC258" s="64"/>
      <c r="CD258" s="63"/>
      <c r="CE258" s="63"/>
      <c r="CF258" s="63"/>
      <c r="CG258" s="63"/>
      <c r="CH258" s="63"/>
      <c r="CI258" s="63"/>
      <c r="CJ258" s="63"/>
      <c r="CK258" s="63"/>
      <c r="CL258" s="64"/>
      <c r="CM258" s="63"/>
      <c r="CN258" s="63"/>
      <c r="CO258" s="63"/>
      <c r="CP258" s="63"/>
      <c r="CQ258" s="63"/>
      <c r="CR258" s="63"/>
      <c r="CS258" s="63"/>
      <c r="CT258" s="63"/>
      <c r="CU258" s="64"/>
      <c r="CV258" s="63"/>
      <c r="CW258" s="63"/>
      <c r="CX258" s="63"/>
      <c r="CY258" s="63"/>
      <c r="CZ258" s="63"/>
      <c r="DA258" s="63"/>
      <c r="DB258" s="63"/>
      <c r="DC258" s="63"/>
      <c r="DD258" s="64"/>
    </row>
    <row r="259" spans="1:108" ht="33" customHeight="1" x14ac:dyDescent="0.3">
      <c r="A259" s="63"/>
      <c r="B259" s="63"/>
      <c r="C259" s="63"/>
      <c r="D259" s="63"/>
      <c r="E259" s="63"/>
      <c r="F259" s="63"/>
      <c r="G259" s="63"/>
      <c r="H259" s="63"/>
      <c r="I259" s="64"/>
      <c r="J259" s="63"/>
      <c r="K259" s="63"/>
      <c r="L259" s="63"/>
      <c r="M259" s="63"/>
      <c r="N259" s="63"/>
      <c r="O259" s="63"/>
      <c r="P259" s="63"/>
      <c r="Q259" s="63"/>
      <c r="R259" s="64"/>
      <c r="S259" s="63"/>
      <c r="T259" s="63"/>
      <c r="U259" s="63"/>
      <c r="V259" s="63"/>
      <c r="W259" s="63"/>
      <c r="X259" s="63"/>
      <c r="Y259" s="63"/>
      <c r="Z259" s="63"/>
      <c r="AA259" s="64"/>
      <c r="AB259" s="63"/>
      <c r="AC259" s="63"/>
      <c r="AD259" s="63"/>
      <c r="AE259" s="63"/>
      <c r="AF259" s="63"/>
      <c r="AG259" s="63"/>
      <c r="AH259" s="63"/>
      <c r="AI259" s="63"/>
      <c r="AJ259" s="64"/>
      <c r="AK259" s="63"/>
      <c r="AL259" s="63"/>
      <c r="AM259" s="63"/>
      <c r="AN259" s="63"/>
      <c r="AO259" s="63"/>
      <c r="AP259" s="63"/>
      <c r="AQ259" s="63"/>
      <c r="AR259" s="63"/>
      <c r="AS259" s="64"/>
      <c r="AT259" s="63"/>
      <c r="AU259" s="63"/>
      <c r="AV259" s="63"/>
      <c r="AW259" s="63"/>
      <c r="AX259" s="63"/>
      <c r="AY259" s="63"/>
      <c r="AZ259" s="63"/>
      <c r="BA259" s="63"/>
      <c r="BB259" s="64"/>
      <c r="BC259" s="63"/>
      <c r="BD259" s="63"/>
      <c r="BE259" s="63"/>
      <c r="BF259" s="63"/>
      <c r="BG259" s="63"/>
      <c r="BH259" s="63"/>
      <c r="BI259" s="63"/>
      <c r="BJ259" s="63"/>
      <c r="BK259" s="64"/>
      <c r="BL259" s="63"/>
      <c r="BM259" s="63"/>
      <c r="BN259" s="63"/>
      <c r="BO259" s="63"/>
      <c r="BP259" s="63"/>
      <c r="BQ259" s="63"/>
      <c r="BR259" s="63"/>
      <c r="BS259" s="63"/>
      <c r="BT259" s="64"/>
      <c r="BU259" s="63"/>
      <c r="BV259" s="63"/>
      <c r="BW259" s="63"/>
      <c r="BX259" s="63"/>
      <c r="BY259" s="63"/>
      <c r="BZ259" s="63"/>
      <c r="CA259" s="63"/>
      <c r="CB259" s="63"/>
      <c r="CC259" s="64"/>
      <c r="CD259" s="63"/>
      <c r="CE259" s="63"/>
      <c r="CF259" s="63"/>
      <c r="CG259" s="63"/>
      <c r="CH259" s="63"/>
      <c r="CI259" s="63"/>
      <c r="CJ259" s="63"/>
      <c r="CK259" s="63"/>
      <c r="CL259" s="64"/>
      <c r="CM259" s="63"/>
      <c r="CN259" s="63"/>
      <c r="CO259" s="63"/>
      <c r="CP259" s="63"/>
      <c r="CQ259" s="63"/>
      <c r="CR259" s="63"/>
      <c r="CS259" s="63"/>
      <c r="CT259" s="63"/>
      <c r="CU259" s="64"/>
      <c r="CV259" s="63"/>
      <c r="CW259" s="63"/>
      <c r="CX259" s="63"/>
      <c r="CY259" s="63"/>
      <c r="CZ259" s="63"/>
      <c r="DA259" s="63"/>
      <c r="DB259" s="63"/>
      <c r="DC259" s="63"/>
      <c r="DD259" s="64"/>
    </row>
    <row r="260" spans="1:108" ht="33" customHeight="1" x14ac:dyDescent="0.3">
      <c r="A260" s="63"/>
      <c r="B260" s="63"/>
      <c r="C260" s="63"/>
      <c r="D260" s="63"/>
      <c r="E260" s="63"/>
      <c r="F260" s="63"/>
      <c r="G260" s="63"/>
      <c r="H260" s="63"/>
      <c r="I260" s="64"/>
      <c r="J260" s="63"/>
      <c r="K260" s="63"/>
      <c r="L260" s="63"/>
      <c r="M260" s="63"/>
      <c r="N260" s="63"/>
      <c r="O260" s="63"/>
      <c r="P260" s="63"/>
      <c r="Q260" s="63"/>
      <c r="R260" s="64"/>
      <c r="S260" s="63"/>
      <c r="T260" s="63"/>
      <c r="U260" s="63"/>
      <c r="V260" s="63"/>
      <c r="W260" s="63"/>
      <c r="X260" s="63"/>
      <c r="Y260" s="63"/>
      <c r="Z260" s="63"/>
      <c r="AA260" s="64"/>
      <c r="AB260" s="63"/>
      <c r="AC260" s="63"/>
      <c r="AD260" s="63"/>
      <c r="AE260" s="63"/>
      <c r="AF260" s="63"/>
      <c r="AG260" s="63"/>
      <c r="AH260" s="63"/>
      <c r="AI260" s="63"/>
      <c r="AJ260" s="64"/>
      <c r="AK260" s="63"/>
      <c r="AL260" s="63"/>
      <c r="AM260" s="63"/>
      <c r="AN260" s="63"/>
      <c r="AO260" s="63"/>
      <c r="AP260" s="63"/>
      <c r="AQ260" s="63"/>
      <c r="AR260" s="63"/>
      <c r="AS260" s="64"/>
      <c r="AT260" s="63"/>
      <c r="AU260" s="63"/>
      <c r="AV260" s="63"/>
      <c r="AW260" s="63"/>
      <c r="AX260" s="63"/>
      <c r="AY260" s="63"/>
      <c r="AZ260" s="63"/>
      <c r="BA260" s="63"/>
      <c r="BB260" s="64"/>
      <c r="BC260" s="63"/>
      <c r="BD260" s="63"/>
      <c r="BE260" s="63"/>
      <c r="BF260" s="63"/>
      <c r="BG260" s="63"/>
      <c r="BH260" s="63"/>
      <c r="BI260" s="63"/>
      <c r="BJ260" s="63"/>
      <c r="BK260" s="64"/>
      <c r="BL260" s="63"/>
      <c r="BM260" s="63"/>
      <c r="BN260" s="63"/>
      <c r="BO260" s="63"/>
      <c r="BP260" s="63"/>
      <c r="BQ260" s="63"/>
      <c r="BR260" s="63"/>
      <c r="BS260" s="63"/>
      <c r="BT260" s="64"/>
      <c r="BU260" s="63"/>
      <c r="BV260" s="63"/>
      <c r="BW260" s="63"/>
      <c r="BX260" s="63"/>
      <c r="BY260" s="63"/>
      <c r="BZ260" s="63"/>
      <c r="CA260" s="63"/>
      <c r="CB260" s="63"/>
      <c r="CC260" s="64"/>
      <c r="CD260" s="63"/>
      <c r="CE260" s="63"/>
      <c r="CF260" s="63"/>
      <c r="CG260" s="63"/>
      <c r="CH260" s="63"/>
      <c r="CI260" s="63"/>
      <c r="CJ260" s="63"/>
      <c r="CK260" s="63"/>
      <c r="CL260" s="64"/>
      <c r="CM260" s="63"/>
      <c r="CN260" s="63"/>
      <c r="CO260" s="63"/>
      <c r="CP260" s="63"/>
      <c r="CQ260" s="63"/>
      <c r="CR260" s="63"/>
      <c r="CS260" s="63"/>
      <c r="CT260" s="63"/>
      <c r="CU260" s="64"/>
      <c r="CV260" s="63"/>
      <c r="CW260" s="63"/>
      <c r="CX260" s="63"/>
      <c r="CY260" s="63"/>
      <c r="CZ260" s="63"/>
      <c r="DA260" s="63"/>
      <c r="DB260" s="63"/>
      <c r="DC260" s="63"/>
      <c r="DD260" s="64"/>
    </row>
    <row r="261" spans="1:108" ht="33" customHeight="1" x14ac:dyDescent="0.3">
      <c r="A261" s="63"/>
      <c r="B261" s="63"/>
      <c r="C261" s="63"/>
      <c r="D261" s="63"/>
      <c r="E261" s="63"/>
      <c r="F261" s="63"/>
      <c r="G261" s="63"/>
      <c r="H261" s="63"/>
      <c r="I261" s="64"/>
      <c r="J261" s="63"/>
      <c r="K261" s="63"/>
      <c r="L261" s="63"/>
      <c r="M261" s="63"/>
      <c r="N261" s="63"/>
      <c r="O261" s="63"/>
      <c r="P261" s="63"/>
      <c r="Q261" s="63"/>
      <c r="R261" s="64"/>
      <c r="S261" s="63"/>
      <c r="T261" s="63"/>
      <c r="U261" s="63"/>
      <c r="V261" s="63"/>
      <c r="W261" s="63"/>
      <c r="X261" s="63"/>
      <c r="Y261" s="63"/>
      <c r="Z261" s="63"/>
      <c r="AA261" s="64"/>
      <c r="AB261" s="63"/>
      <c r="AC261" s="63"/>
      <c r="AD261" s="63"/>
      <c r="AE261" s="63"/>
      <c r="AF261" s="63"/>
      <c r="AG261" s="63"/>
      <c r="AH261" s="63"/>
      <c r="AI261" s="63"/>
      <c r="AJ261" s="64"/>
      <c r="AK261" s="63"/>
      <c r="AL261" s="63"/>
      <c r="AM261" s="63"/>
      <c r="AN261" s="63"/>
      <c r="AO261" s="63"/>
      <c r="AP261" s="63"/>
      <c r="AQ261" s="63"/>
      <c r="AR261" s="63"/>
      <c r="AS261" s="64"/>
      <c r="AT261" s="63"/>
      <c r="AU261" s="63"/>
      <c r="AV261" s="63"/>
      <c r="AW261" s="63"/>
      <c r="AX261" s="63"/>
      <c r="AY261" s="63"/>
      <c r="AZ261" s="63"/>
      <c r="BA261" s="63"/>
      <c r="BB261" s="64"/>
      <c r="BC261" s="63"/>
      <c r="BD261" s="63"/>
      <c r="BE261" s="63"/>
      <c r="BF261" s="63"/>
      <c r="BG261" s="63"/>
      <c r="BH261" s="63"/>
      <c r="BI261" s="63"/>
      <c r="BJ261" s="63"/>
      <c r="BK261" s="64"/>
      <c r="BL261" s="63"/>
      <c r="BM261" s="63"/>
      <c r="BN261" s="63"/>
      <c r="BO261" s="63"/>
      <c r="BP261" s="63"/>
      <c r="BQ261" s="63"/>
      <c r="BR261" s="63"/>
      <c r="BS261" s="63"/>
      <c r="BT261" s="64"/>
      <c r="BU261" s="63"/>
      <c r="BV261" s="63"/>
      <c r="BW261" s="63"/>
      <c r="BX261" s="63"/>
      <c r="BY261" s="63"/>
      <c r="BZ261" s="63"/>
      <c r="CA261" s="63"/>
      <c r="CB261" s="63"/>
      <c r="CC261" s="64"/>
      <c r="CD261" s="63"/>
      <c r="CE261" s="63"/>
      <c r="CF261" s="63"/>
      <c r="CG261" s="63"/>
      <c r="CH261" s="63"/>
      <c r="CI261" s="63"/>
      <c r="CJ261" s="63"/>
      <c r="CK261" s="63"/>
      <c r="CL261" s="64"/>
      <c r="CM261" s="63"/>
      <c r="CN261" s="63"/>
      <c r="CO261" s="63"/>
      <c r="CP261" s="63"/>
      <c r="CQ261" s="63"/>
      <c r="CR261" s="63"/>
      <c r="CS261" s="63"/>
      <c r="CT261" s="63"/>
      <c r="CU261" s="64"/>
      <c r="CV261" s="63"/>
      <c r="CW261" s="63"/>
      <c r="CX261" s="63"/>
      <c r="CY261" s="63"/>
      <c r="CZ261" s="63"/>
      <c r="DA261" s="63"/>
      <c r="DB261" s="63"/>
      <c r="DC261" s="63"/>
      <c r="DD261" s="64"/>
    </row>
    <row r="262" spans="1:108" ht="33" customHeight="1" x14ac:dyDescent="0.3">
      <c r="A262" s="63"/>
      <c r="B262" s="63"/>
      <c r="C262" s="63"/>
      <c r="D262" s="63"/>
      <c r="E262" s="63"/>
      <c r="F262" s="63"/>
      <c r="G262" s="63"/>
      <c r="H262" s="63"/>
      <c r="I262" s="64"/>
      <c r="J262" s="63"/>
      <c r="K262" s="63"/>
      <c r="L262" s="63"/>
      <c r="M262" s="63"/>
      <c r="N262" s="63"/>
      <c r="O262" s="63"/>
      <c r="P262" s="63"/>
      <c r="Q262" s="63"/>
      <c r="R262" s="64"/>
      <c r="S262" s="63"/>
      <c r="T262" s="63"/>
      <c r="U262" s="63"/>
      <c r="V262" s="63"/>
      <c r="W262" s="63"/>
      <c r="X262" s="63"/>
      <c r="Y262" s="63"/>
      <c r="Z262" s="63"/>
      <c r="AA262" s="64"/>
      <c r="AB262" s="63"/>
      <c r="AC262" s="63"/>
      <c r="AD262" s="63"/>
      <c r="AE262" s="63"/>
      <c r="AF262" s="63"/>
      <c r="AG262" s="63"/>
      <c r="AH262" s="63"/>
      <c r="AI262" s="63"/>
      <c r="AJ262" s="64"/>
      <c r="AK262" s="63"/>
      <c r="AL262" s="63"/>
      <c r="AM262" s="63"/>
      <c r="AN262" s="63"/>
      <c r="AO262" s="63"/>
      <c r="AP262" s="63"/>
      <c r="AQ262" s="63"/>
      <c r="AR262" s="63"/>
      <c r="AS262" s="64"/>
      <c r="AT262" s="63"/>
      <c r="AU262" s="63"/>
      <c r="AV262" s="63"/>
      <c r="AW262" s="63"/>
      <c r="AX262" s="63"/>
      <c r="AY262" s="63"/>
      <c r="AZ262" s="63"/>
      <c r="BA262" s="63"/>
      <c r="BB262" s="64"/>
      <c r="BC262" s="63"/>
      <c r="BD262" s="63"/>
      <c r="BE262" s="63"/>
      <c r="BF262" s="63"/>
      <c r="BG262" s="63"/>
      <c r="BH262" s="63"/>
      <c r="BI262" s="63"/>
      <c r="BJ262" s="63"/>
      <c r="BK262" s="64"/>
      <c r="BL262" s="63"/>
      <c r="BM262" s="63"/>
      <c r="BN262" s="63"/>
      <c r="BO262" s="63"/>
      <c r="BP262" s="63"/>
      <c r="BQ262" s="63"/>
      <c r="BR262" s="63"/>
      <c r="BS262" s="63"/>
      <c r="BT262" s="64"/>
      <c r="BU262" s="63"/>
      <c r="BV262" s="63"/>
      <c r="BW262" s="63"/>
      <c r="BX262" s="63"/>
      <c r="BY262" s="63"/>
      <c r="BZ262" s="63"/>
      <c r="CA262" s="63"/>
      <c r="CB262" s="63"/>
      <c r="CC262" s="64"/>
      <c r="CD262" s="63"/>
      <c r="CE262" s="63"/>
      <c r="CF262" s="63"/>
      <c r="CG262" s="63"/>
      <c r="CH262" s="63"/>
      <c r="CI262" s="63"/>
      <c r="CJ262" s="63"/>
      <c r="CK262" s="63"/>
      <c r="CL262" s="64"/>
      <c r="CM262" s="63"/>
      <c r="CN262" s="63"/>
      <c r="CO262" s="63"/>
      <c r="CP262" s="63"/>
      <c r="CQ262" s="63"/>
      <c r="CR262" s="63"/>
      <c r="CS262" s="63"/>
      <c r="CT262" s="63"/>
      <c r="CU262" s="64"/>
      <c r="CV262" s="63"/>
      <c r="CW262" s="63"/>
      <c r="CX262" s="63"/>
      <c r="CY262" s="63"/>
      <c r="CZ262" s="63"/>
      <c r="DA262" s="63"/>
      <c r="DB262" s="63"/>
      <c r="DC262" s="63"/>
      <c r="DD262" s="64"/>
    </row>
    <row r="263" spans="1:108" ht="33" customHeight="1" x14ac:dyDescent="0.3">
      <c r="A263" s="63"/>
      <c r="B263" s="63"/>
      <c r="C263" s="63"/>
      <c r="D263" s="63"/>
      <c r="E263" s="63"/>
      <c r="F263" s="63"/>
      <c r="G263" s="63"/>
      <c r="H263" s="63"/>
      <c r="I263" s="64"/>
      <c r="J263" s="63"/>
      <c r="K263" s="63"/>
      <c r="L263" s="63"/>
      <c r="M263" s="63"/>
      <c r="N263" s="63"/>
      <c r="O263" s="63"/>
      <c r="P263" s="63"/>
      <c r="Q263" s="63"/>
      <c r="R263" s="64"/>
      <c r="S263" s="63"/>
      <c r="T263" s="63"/>
      <c r="U263" s="63"/>
      <c r="V263" s="63"/>
      <c r="W263" s="63"/>
      <c r="X263" s="63"/>
      <c r="Y263" s="63"/>
      <c r="Z263" s="63"/>
      <c r="AA263" s="64"/>
      <c r="AB263" s="63"/>
      <c r="AC263" s="63"/>
      <c r="AD263" s="63"/>
      <c r="AE263" s="63"/>
      <c r="AF263" s="63"/>
      <c r="AG263" s="63"/>
      <c r="AH263" s="63"/>
      <c r="AI263" s="63"/>
      <c r="AJ263" s="64"/>
      <c r="AK263" s="63"/>
      <c r="AL263" s="63"/>
      <c r="AM263" s="63"/>
      <c r="AN263" s="63"/>
      <c r="AO263" s="63"/>
      <c r="AP263" s="63"/>
      <c r="AQ263" s="63"/>
      <c r="AR263" s="63"/>
      <c r="AS263" s="64"/>
      <c r="AT263" s="63"/>
      <c r="AU263" s="63"/>
      <c r="AV263" s="63"/>
      <c r="AW263" s="63"/>
      <c r="AX263" s="63"/>
      <c r="AY263" s="63"/>
      <c r="AZ263" s="63"/>
      <c r="BA263" s="63"/>
      <c r="BB263" s="64"/>
      <c r="BC263" s="63"/>
      <c r="BD263" s="63"/>
      <c r="BE263" s="63"/>
      <c r="BF263" s="63"/>
      <c r="BG263" s="63"/>
      <c r="BH263" s="63"/>
      <c r="BI263" s="63"/>
      <c r="BJ263" s="63"/>
      <c r="BK263" s="64"/>
      <c r="BL263" s="63"/>
      <c r="BM263" s="63"/>
      <c r="BN263" s="63"/>
      <c r="BO263" s="63"/>
      <c r="BP263" s="63"/>
      <c r="BQ263" s="63"/>
      <c r="BR263" s="63"/>
      <c r="BS263" s="63"/>
      <c r="BT263" s="64"/>
      <c r="BU263" s="63"/>
      <c r="BV263" s="63"/>
      <c r="BW263" s="63"/>
      <c r="BX263" s="63"/>
      <c r="BY263" s="63"/>
      <c r="BZ263" s="63"/>
      <c r="CA263" s="63"/>
      <c r="CB263" s="63"/>
      <c r="CC263" s="64"/>
      <c r="CD263" s="63"/>
      <c r="CE263" s="63"/>
      <c r="CF263" s="63"/>
      <c r="CG263" s="63"/>
      <c r="CH263" s="63"/>
      <c r="CI263" s="63"/>
      <c r="CJ263" s="63"/>
      <c r="CK263" s="63"/>
      <c r="CL263" s="64"/>
      <c r="CM263" s="63"/>
      <c r="CN263" s="63"/>
      <c r="CO263" s="63"/>
      <c r="CP263" s="63"/>
      <c r="CQ263" s="63"/>
      <c r="CR263" s="63"/>
      <c r="CS263" s="63"/>
      <c r="CT263" s="63"/>
      <c r="CU263" s="64"/>
      <c r="CV263" s="63"/>
      <c r="CW263" s="63"/>
      <c r="CX263" s="63"/>
      <c r="CY263" s="63"/>
      <c r="CZ263" s="63"/>
      <c r="DA263" s="63"/>
      <c r="DB263" s="63"/>
      <c r="DC263" s="63"/>
      <c r="DD263" s="64"/>
    </row>
    <row r="264" spans="1:108" ht="33" customHeight="1" x14ac:dyDescent="0.3">
      <c r="A264" s="63"/>
      <c r="B264" s="63"/>
      <c r="C264" s="63"/>
      <c r="D264" s="63"/>
      <c r="E264" s="63"/>
      <c r="F264" s="63"/>
      <c r="G264" s="63"/>
      <c r="H264" s="63"/>
      <c r="I264" s="64"/>
      <c r="J264" s="63"/>
      <c r="K264" s="63"/>
      <c r="L264" s="63"/>
      <c r="M264" s="63"/>
      <c r="N264" s="63"/>
      <c r="O264" s="63"/>
      <c r="P264" s="63"/>
      <c r="Q264" s="63"/>
      <c r="R264" s="64"/>
      <c r="S264" s="63"/>
      <c r="T264" s="63"/>
      <c r="U264" s="63"/>
      <c r="V264" s="63"/>
      <c r="W264" s="63"/>
      <c r="X264" s="63"/>
      <c r="Y264" s="63"/>
      <c r="Z264" s="63"/>
      <c r="AA264" s="64"/>
      <c r="AB264" s="63"/>
      <c r="AC264" s="63"/>
      <c r="AD264" s="63"/>
      <c r="AE264" s="63"/>
      <c r="AF264" s="63"/>
      <c r="AG264" s="63"/>
      <c r="AH264" s="63"/>
      <c r="AI264" s="63"/>
      <c r="AJ264" s="64"/>
      <c r="AK264" s="63"/>
      <c r="AL264" s="63"/>
      <c r="AM264" s="63"/>
      <c r="AN264" s="63"/>
      <c r="AO264" s="63"/>
      <c r="AP264" s="63"/>
      <c r="AQ264" s="63"/>
      <c r="AR264" s="63"/>
      <c r="AS264" s="64"/>
      <c r="AT264" s="63"/>
      <c r="AU264" s="63"/>
      <c r="AV264" s="63"/>
      <c r="AW264" s="63"/>
      <c r="AX264" s="63"/>
      <c r="AY264" s="63"/>
      <c r="AZ264" s="63"/>
      <c r="BA264" s="63"/>
      <c r="BB264" s="64"/>
      <c r="BC264" s="63"/>
      <c r="BD264" s="63"/>
      <c r="BE264" s="63"/>
      <c r="BF264" s="63"/>
      <c r="BG264" s="63"/>
      <c r="BH264" s="63"/>
      <c r="BI264" s="63"/>
      <c r="BJ264" s="63"/>
      <c r="BK264" s="64"/>
      <c r="BL264" s="63"/>
      <c r="BM264" s="63"/>
      <c r="BN264" s="63"/>
      <c r="BO264" s="63"/>
      <c r="BP264" s="63"/>
      <c r="BQ264" s="63"/>
      <c r="BR264" s="63"/>
      <c r="BS264" s="63"/>
      <c r="BT264" s="64"/>
      <c r="BU264" s="63"/>
      <c r="BV264" s="63"/>
      <c r="BW264" s="63"/>
      <c r="BX264" s="63"/>
      <c r="BY264" s="63"/>
      <c r="BZ264" s="63"/>
      <c r="CA264" s="63"/>
      <c r="CB264" s="63"/>
      <c r="CC264" s="64"/>
      <c r="CD264" s="63"/>
      <c r="CE264" s="63"/>
      <c r="CF264" s="63"/>
      <c r="CG264" s="63"/>
      <c r="CH264" s="63"/>
      <c r="CI264" s="63"/>
      <c r="CJ264" s="63"/>
      <c r="CK264" s="63"/>
      <c r="CL264" s="64"/>
      <c r="CM264" s="63"/>
      <c r="CN264" s="63"/>
      <c r="CO264" s="63"/>
      <c r="CP264" s="63"/>
      <c r="CQ264" s="63"/>
      <c r="CR264" s="63"/>
      <c r="CS264" s="63"/>
      <c r="CT264" s="63"/>
      <c r="CU264" s="64"/>
      <c r="CV264" s="63"/>
      <c r="CW264" s="63"/>
      <c r="CX264" s="63"/>
      <c r="CY264" s="63"/>
      <c r="CZ264" s="63"/>
      <c r="DA264" s="63"/>
      <c r="DB264" s="63"/>
      <c r="DC264" s="63"/>
      <c r="DD264" s="64"/>
    </row>
    <row r="265" spans="1:108" ht="33" customHeight="1" x14ac:dyDescent="0.3">
      <c r="A265" s="63"/>
      <c r="B265" s="63"/>
      <c r="C265" s="63"/>
      <c r="D265" s="63"/>
      <c r="E265" s="63"/>
      <c r="F265" s="63"/>
      <c r="G265" s="63"/>
      <c r="H265" s="63"/>
      <c r="I265" s="64"/>
      <c r="J265" s="63"/>
      <c r="K265" s="63"/>
      <c r="L265" s="63"/>
      <c r="M265" s="63"/>
      <c r="N265" s="63"/>
      <c r="O265" s="63"/>
      <c r="P265" s="63"/>
      <c r="Q265" s="63"/>
      <c r="R265" s="64"/>
      <c r="S265" s="63"/>
      <c r="T265" s="63"/>
      <c r="U265" s="63"/>
      <c r="V265" s="63"/>
      <c r="W265" s="63"/>
      <c r="X265" s="63"/>
      <c r="Y265" s="63"/>
      <c r="Z265" s="63"/>
      <c r="AA265" s="64"/>
      <c r="AB265" s="63"/>
      <c r="AC265" s="63"/>
      <c r="AD265" s="63"/>
      <c r="AE265" s="63"/>
      <c r="AF265" s="63"/>
      <c r="AG265" s="63"/>
      <c r="AH265" s="63"/>
      <c r="AI265" s="63"/>
      <c r="AJ265" s="64"/>
      <c r="AK265" s="63"/>
      <c r="AL265" s="63"/>
      <c r="AM265" s="63"/>
      <c r="AN265" s="63"/>
      <c r="AO265" s="63"/>
      <c r="AP265" s="63"/>
      <c r="AQ265" s="63"/>
      <c r="AR265" s="63"/>
      <c r="AS265" s="64"/>
      <c r="AT265" s="63"/>
      <c r="AU265" s="63"/>
      <c r="AV265" s="63"/>
      <c r="AW265" s="63"/>
      <c r="AX265" s="63"/>
      <c r="AY265" s="63"/>
      <c r="AZ265" s="63"/>
      <c r="BA265" s="63"/>
      <c r="BB265" s="64"/>
      <c r="BC265" s="63"/>
      <c r="BD265" s="63"/>
      <c r="BE265" s="63"/>
      <c r="BF265" s="63"/>
      <c r="BG265" s="63"/>
      <c r="BH265" s="63"/>
      <c r="BI265" s="63"/>
      <c r="BJ265" s="63"/>
      <c r="BK265" s="64"/>
      <c r="BL265" s="63"/>
      <c r="BM265" s="63"/>
      <c r="BN265" s="63"/>
      <c r="BO265" s="63"/>
      <c r="BP265" s="63"/>
      <c r="BQ265" s="63"/>
      <c r="BR265" s="63"/>
      <c r="BS265" s="63"/>
      <c r="BT265" s="64"/>
      <c r="BU265" s="63"/>
      <c r="BV265" s="63"/>
      <c r="BW265" s="63"/>
      <c r="BX265" s="63"/>
      <c r="BY265" s="63"/>
      <c r="BZ265" s="63"/>
      <c r="CA265" s="63"/>
      <c r="CB265" s="63"/>
      <c r="CC265" s="64"/>
      <c r="CD265" s="63"/>
      <c r="CE265" s="63"/>
      <c r="CF265" s="63"/>
      <c r="CG265" s="63"/>
      <c r="CH265" s="63"/>
      <c r="CI265" s="63"/>
      <c r="CJ265" s="63"/>
      <c r="CK265" s="63"/>
      <c r="CL265" s="64"/>
      <c r="CM265" s="63"/>
      <c r="CN265" s="63"/>
      <c r="CO265" s="63"/>
      <c r="CP265" s="63"/>
      <c r="CQ265" s="63"/>
      <c r="CR265" s="63"/>
      <c r="CS265" s="63"/>
      <c r="CT265" s="63"/>
      <c r="CU265" s="64"/>
      <c r="CV265" s="63"/>
      <c r="CW265" s="63"/>
      <c r="CX265" s="63"/>
      <c r="CY265" s="63"/>
      <c r="CZ265" s="63"/>
      <c r="DA265" s="63"/>
      <c r="DB265" s="63"/>
      <c r="DC265" s="63"/>
      <c r="DD265" s="64"/>
    </row>
    <row r="266" spans="1:108" ht="33" customHeight="1" x14ac:dyDescent="0.3">
      <c r="A266" s="63"/>
      <c r="B266" s="63"/>
      <c r="C266" s="63"/>
      <c r="D266" s="63"/>
      <c r="E266" s="63"/>
      <c r="F266" s="63"/>
      <c r="G266" s="63"/>
      <c r="H266" s="63"/>
      <c r="I266" s="64"/>
      <c r="J266" s="63"/>
      <c r="K266" s="63"/>
      <c r="L266" s="63"/>
      <c r="M266" s="63"/>
      <c r="N266" s="63"/>
      <c r="O266" s="63"/>
      <c r="P266" s="63"/>
      <c r="Q266" s="63"/>
      <c r="R266" s="64"/>
      <c r="S266" s="63"/>
      <c r="T266" s="63"/>
      <c r="U266" s="63"/>
      <c r="V266" s="63"/>
      <c r="W266" s="63"/>
      <c r="X266" s="63"/>
      <c r="Y266" s="63"/>
      <c r="Z266" s="63"/>
      <c r="AA266" s="64"/>
      <c r="AB266" s="63"/>
      <c r="AC266" s="63"/>
      <c r="AD266" s="63"/>
      <c r="AE266" s="63"/>
      <c r="AF266" s="63"/>
      <c r="AG266" s="63"/>
      <c r="AH266" s="63"/>
      <c r="AI266" s="63"/>
      <c r="AJ266" s="64"/>
      <c r="AK266" s="63"/>
      <c r="AL266" s="63"/>
      <c r="AM266" s="63"/>
      <c r="AN266" s="63"/>
      <c r="AO266" s="63"/>
      <c r="AP266" s="63"/>
      <c r="AQ266" s="63"/>
      <c r="AR266" s="63"/>
      <c r="AS266" s="64"/>
      <c r="AT266" s="63"/>
      <c r="AU266" s="63"/>
      <c r="AV266" s="63"/>
      <c r="AW266" s="63"/>
      <c r="AX266" s="63"/>
      <c r="AY266" s="63"/>
      <c r="AZ266" s="63"/>
      <c r="BA266" s="63"/>
      <c r="BB266" s="64"/>
      <c r="BC266" s="63"/>
      <c r="BD266" s="63"/>
      <c r="BE266" s="63"/>
      <c r="BF266" s="63"/>
      <c r="BG266" s="63"/>
      <c r="BH266" s="63"/>
      <c r="BI266" s="63"/>
      <c r="BJ266" s="63"/>
      <c r="BK266" s="64"/>
      <c r="BL266" s="63"/>
      <c r="BM266" s="63"/>
      <c r="BN266" s="63"/>
      <c r="BO266" s="63"/>
      <c r="BP266" s="63"/>
      <c r="BQ266" s="63"/>
      <c r="BR266" s="63"/>
      <c r="BS266" s="63"/>
      <c r="BT266" s="64"/>
      <c r="BU266" s="63"/>
      <c r="BV266" s="63"/>
      <c r="BW266" s="63"/>
      <c r="BX266" s="63"/>
      <c r="BY266" s="63"/>
      <c r="BZ266" s="63"/>
      <c r="CA266" s="63"/>
      <c r="CB266" s="63"/>
      <c r="CC266" s="64"/>
      <c r="CD266" s="63"/>
      <c r="CE266" s="63"/>
      <c r="CF266" s="63"/>
      <c r="CG266" s="63"/>
      <c r="CH266" s="63"/>
      <c r="CI266" s="63"/>
      <c r="CJ266" s="63"/>
      <c r="CK266" s="63"/>
      <c r="CL266" s="64"/>
      <c r="CM266" s="63"/>
      <c r="CN266" s="63"/>
      <c r="CO266" s="63"/>
      <c r="CP266" s="63"/>
      <c r="CQ266" s="63"/>
      <c r="CR266" s="63"/>
      <c r="CS266" s="63"/>
      <c r="CT266" s="63"/>
      <c r="CU266" s="64"/>
      <c r="CV266" s="63"/>
      <c r="CW266" s="63"/>
      <c r="CX266" s="63"/>
      <c r="CY266" s="63"/>
      <c r="CZ266" s="63"/>
      <c r="DA266" s="63"/>
      <c r="DB266" s="63"/>
      <c r="DC266" s="63"/>
      <c r="DD266" s="64"/>
    </row>
    <row r="267" spans="1:108" ht="33" customHeight="1" x14ac:dyDescent="0.3">
      <c r="A267" s="63"/>
      <c r="B267" s="63"/>
      <c r="C267" s="63"/>
      <c r="D267" s="63"/>
      <c r="E267" s="63"/>
      <c r="F267" s="63"/>
      <c r="G267" s="63"/>
      <c r="H267" s="63"/>
      <c r="I267" s="64"/>
      <c r="J267" s="63"/>
      <c r="K267" s="63"/>
      <c r="L267" s="63"/>
      <c r="M267" s="63"/>
      <c r="N267" s="63"/>
      <c r="O267" s="63"/>
      <c r="P267" s="63"/>
      <c r="Q267" s="63"/>
      <c r="R267" s="64"/>
      <c r="S267" s="63"/>
      <c r="T267" s="63"/>
      <c r="U267" s="63"/>
      <c r="V267" s="63"/>
      <c r="W267" s="63"/>
      <c r="X267" s="63"/>
      <c r="Y267" s="63"/>
      <c r="Z267" s="63"/>
      <c r="AA267" s="64"/>
      <c r="AB267" s="63"/>
      <c r="AC267" s="63"/>
      <c r="AD267" s="63"/>
      <c r="AE267" s="63"/>
      <c r="AF267" s="63"/>
      <c r="AG267" s="63"/>
      <c r="AH267" s="63"/>
      <c r="AI267" s="63"/>
      <c r="AJ267" s="64"/>
      <c r="AK267" s="63"/>
      <c r="AL267" s="63"/>
      <c r="AM267" s="63"/>
      <c r="AN267" s="63"/>
      <c r="AO267" s="63"/>
      <c r="AP267" s="63"/>
      <c r="AQ267" s="63"/>
      <c r="AR267" s="63"/>
      <c r="AS267" s="64"/>
      <c r="AT267" s="63"/>
      <c r="AU267" s="63"/>
      <c r="AV267" s="63"/>
      <c r="AW267" s="63"/>
      <c r="AX267" s="63"/>
      <c r="AY267" s="63"/>
      <c r="AZ267" s="63"/>
      <c r="BA267" s="63"/>
      <c r="BB267" s="64"/>
      <c r="BC267" s="63"/>
      <c r="BD267" s="63"/>
      <c r="BE267" s="63"/>
      <c r="BF267" s="63"/>
      <c r="BG267" s="63"/>
      <c r="BH267" s="63"/>
      <c r="BI267" s="63"/>
      <c r="BJ267" s="63"/>
      <c r="BK267" s="64"/>
      <c r="BL267" s="63"/>
      <c r="BM267" s="63"/>
      <c r="BN267" s="63"/>
      <c r="BO267" s="63"/>
      <c r="BP267" s="63"/>
      <c r="BQ267" s="63"/>
      <c r="BR267" s="63"/>
      <c r="BS267" s="63"/>
      <c r="BT267" s="64"/>
      <c r="BU267" s="63"/>
      <c r="BV267" s="63"/>
      <c r="BW267" s="63"/>
      <c r="BX267" s="63"/>
      <c r="BY267" s="63"/>
      <c r="BZ267" s="63"/>
      <c r="CA267" s="63"/>
      <c r="CB267" s="63"/>
      <c r="CC267" s="64"/>
      <c r="CD267" s="63"/>
      <c r="CE267" s="63"/>
      <c r="CF267" s="63"/>
      <c r="CG267" s="63"/>
      <c r="CH267" s="63"/>
      <c r="CI267" s="63"/>
      <c r="CJ267" s="63"/>
      <c r="CK267" s="63"/>
      <c r="CL267" s="64"/>
      <c r="CM267" s="63"/>
      <c r="CN267" s="63"/>
      <c r="CO267" s="63"/>
      <c r="CP267" s="63"/>
      <c r="CQ267" s="63"/>
      <c r="CR267" s="63"/>
      <c r="CS267" s="63"/>
      <c r="CT267" s="63"/>
      <c r="CU267" s="64"/>
      <c r="CV267" s="63"/>
      <c r="CW267" s="63"/>
      <c r="CX267" s="63"/>
      <c r="CY267" s="63"/>
      <c r="CZ267" s="63"/>
      <c r="DA267" s="63"/>
      <c r="DB267" s="63"/>
      <c r="DC267" s="63"/>
      <c r="DD267" s="64"/>
    </row>
    <row r="268" spans="1:108" ht="33" customHeight="1" x14ac:dyDescent="0.3">
      <c r="A268" s="63"/>
      <c r="B268" s="63"/>
      <c r="C268" s="63"/>
      <c r="D268" s="63"/>
      <c r="E268" s="63"/>
      <c r="F268" s="63"/>
      <c r="G268" s="63"/>
      <c r="H268" s="63"/>
      <c r="I268" s="64"/>
      <c r="J268" s="63"/>
      <c r="K268" s="63"/>
      <c r="L268" s="63"/>
      <c r="M268" s="63"/>
      <c r="N268" s="63"/>
      <c r="O268" s="63"/>
      <c r="P268" s="63"/>
      <c r="Q268" s="63"/>
      <c r="R268" s="64"/>
      <c r="S268" s="63"/>
      <c r="T268" s="63"/>
      <c r="U268" s="63"/>
      <c r="V268" s="63"/>
      <c r="W268" s="63"/>
      <c r="X268" s="63"/>
      <c r="Y268" s="63"/>
      <c r="Z268" s="63"/>
      <c r="AA268" s="64"/>
      <c r="AB268" s="63"/>
      <c r="AC268" s="63"/>
      <c r="AD268" s="63"/>
      <c r="AE268" s="63"/>
      <c r="AF268" s="63"/>
      <c r="AG268" s="63"/>
      <c r="AH268" s="63"/>
      <c r="AI268" s="63"/>
      <c r="AJ268" s="64"/>
      <c r="AK268" s="63"/>
      <c r="AL268" s="63"/>
      <c r="AM268" s="63"/>
      <c r="AN268" s="63"/>
      <c r="AO268" s="63"/>
      <c r="AP268" s="63"/>
      <c r="AQ268" s="63"/>
      <c r="AR268" s="63"/>
      <c r="AS268" s="64"/>
      <c r="AT268" s="63"/>
      <c r="AU268" s="63"/>
      <c r="AV268" s="63"/>
      <c r="AW268" s="63"/>
      <c r="AX268" s="63"/>
      <c r="AY268" s="63"/>
      <c r="AZ268" s="63"/>
      <c r="BA268" s="63"/>
      <c r="BB268" s="64"/>
      <c r="BC268" s="63"/>
      <c r="BD268" s="63"/>
      <c r="BE268" s="63"/>
      <c r="BF268" s="63"/>
      <c r="BG268" s="63"/>
      <c r="BH268" s="63"/>
      <c r="BI268" s="63"/>
      <c r="BJ268" s="63"/>
      <c r="BK268" s="64"/>
      <c r="BL268" s="63"/>
      <c r="BM268" s="63"/>
      <c r="BN268" s="63"/>
      <c r="BO268" s="63"/>
      <c r="BP268" s="63"/>
      <c r="BQ268" s="63"/>
      <c r="BR268" s="63"/>
      <c r="BS268" s="63"/>
      <c r="BT268" s="64"/>
      <c r="BU268" s="63"/>
      <c r="BV268" s="63"/>
      <c r="BW268" s="63"/>
      <c r="BX268" s="63"/>
      <c r="BY268" s="63"/>
      <c r="BZ268" s="63"/>
      <c r="CA268" s="63"/>
      <c r="CB268" s="63"/>
      <c r="CC268" s="64"/>
      <c r="CD268" s="63"/>
      <c r="CE268" s="63"/>
      <c r="CF268" s="63"/>
      <c r="CG268" s="63"/>
      <c r="CH268" s="63"/>
      <c r="CI268" s="63"/>
      <c r="CJ268" s="63"/>
      <c r="CK268" s="63"/>
      <c r="CL268" s="64"/>
      <c r="CM268" s="63"/>
      <c r="CN268" s="63"/>
      <c r="CO268" s="63"/>
      <c r="CP268" s="63"/>
      <c r="CQ268" s="63"/>
      <c r="CR268" s="63"/>
      <c r="CS268" s="63"/>
      <c r="CT268" s="63"/>
      <c r="CU268" s="64"/>
      <c r="CV268" s="63"/>
      <c r="CW268" s="63"/>
      <c r="CX268" s="63"/>
      <c r="CY268" s="63"/>
      <c r="CZ268" s="63"/>
      <c r="DA268" s="63"/>
      <c r="DB268" s="63"/>
      <c r="DC268" s="63"/>
      <c r="DD268" s="64"/>
    </row>
    <row r="269" spans="1:108" ht="33" customHeight="1" x14ac:dyDescent="0.3">
      <c r="A269" s="63"/>
      <c r="B269" s="63"/>
      <c r="C269" s="63"/>
      <c r="D269" s="63"/>
      <c r="E269" s="63"/>
      <c r="F269" s="63"/>
      <c r="G269" s="63"/>
      <c r="H269" s="63"/>
      <c r="I269" s="64"/>
      <c r="J269" s="63"/>
      <c r="K269" s="63"/>
      <c r="L269" s="63"/>
      <c r="M269" s="63"/>
      <c r="N269" s="63"/>
      <c r="O269" s="63"/>
      <c r="P269" s="63"/>
      <c r="Q269" s="63"/>
      <c r="R269" s="64"/>
      <c r="S269" s="63"/>
      <c r="T269" s="63"/>
      <c r="U269" s="63"/>
      <c r="V269" s="63"/>
      <c r="W269" s="63"/>
      <c r="X269" s="63"/>
      <c r="Y269" s="63"/>
      <c r="Z269" s="63"/>
      <c r="AA269" s="64"/>
      <c r="AB269" s="63"/>
      <c r="AC269" s="63"/>
      <c r="AD269" s="63"/>
      <c r="AE269" s="63"/>
      <c r="AF269" s="63"/>
      <c r="AG269" s="63"/>
      <c r="AH269" s="63"/>
      <c r="AI269" s="63"/>
      <c r="AJ269" s="64"/>
      <c r="AK269" s="63"/>
      <c r="AL269" s="63"/>
      <c r="AM269" s="63"/>
      <c r="AN269" s="63"/>
      <c r="AO269" s="63"/>
      <c r="AP269" s="63"/>
      <c r="AQ269" s="63"/>
      <c r="AR269" s="63"/>
      <c r="AS269" s="64"/>
      <c r="AT269" s="63"/>
      <c r="AU269" s="63"/>
      <c r="AV269" s="63"/>
      <c r="AW269" s="63"/>
      <c r="AX269" s="63"/>
      <c r="AY269" s="63"/>
      <c r="AZ269" s="63"/>
      <c r="BA269" s="63"/>
      <c r="BB269" s="64"/>
      <c r="BC269" s="63"/>
      <c r="BD269" s="63"/>
      <c r="BE269" s="63"/>
      <c r="BF269" s="63"/>
      <c r="BG269" s="63"/>
      <c r="BH269" s="63"/>
      <c r="BI269" s="63"/>
      <c r="BJ269" s="63"/>
      <c r="BK269" s="64"/>
      <c r="BL269" s="63"/>
      <c r="BM269" s="63"/>
      <c r="BN269" s="63"/>
      <c r="BO269" s="63"/>
      <c r="BP269" s="63"/>
      <c r="BQ269" s="63"/>
      <c r="BR269" s="63"/>
      <c r="BS269" s="63"/>
      <c r="BT269" s="64"/>
      <c r="BU269" s="63"/>
      <c r="BV269" s="63"/>
      <c r="BW269" s="63"/>
      <c r="BX269" s="63"/>
      <c r="BY269" s="63"/>
      <c r="BZ269" s="63"/>
      <c r="CA269" s="63"/>
      <c r="CB269" s="63"/>
      <c r="CC269" s="64"/>
      <c r="CD269" s="63"/>
      <c r="CE269" s="63"/>
      <c r="CF269" s="63"/>
      <c r="CG269" s="63"/>
      <c r="CH269" s="63"/>
      <c r="CI269" s="63"/>
      <c r="CJ269" s="63"/>
      <c r="CK269" s="63"/>
      <c r="CL269" s="64"/>
      <c r="CM269" s="63"/>
      <c r="CN269" s="63"/>
      <c r="CO269" s="63"/>
      <c r="CP269" s="63"/>
      <c r="CQ269" s="63"/>
      <c r="CR269" s="63"/>
      <c r="CS269" s="63"/>
      <c r="CT269" s="63"/>
      <c r="CU269" s="64"/>
      <c r="CV269" s="63"/>
      <c r="CW269" s="63"/>
      <c r="CX269" s="63"/>
      <c r="CY269" s="63"/>
      <c r="CZ269" s="63"/>
      <c r="DA269" s="63"/>
      <c r="DB269" s="63"/>
      <c r="DC269" s="63"/>
      <c r="DD269" s="64"/>
    </row>
    <row r="270" spans="1:108" ht="33" customHeight="1" x14ac:dyDescent="0.3">
      <c r="A270" s="63"/>
      <c r="B270" s="63"/>
      <c r="C270" s="63"/>
      <c r="D270" s="63"/>
      <c r="E270" s="63"/>
      <c r="F270" s="63"/>
      <c r="G270" s="63"/>
      <c r="H270" s="63"/>
      <c r="I270" s="64"/>
      <c r="J270" s="63"/>
      <c r="K270" s="63"/>
      <c r="L270" s="63"/>
      <c r="M270" s="63"/>
      <c r="N270" s="63"/>
      <c r="O270" s="63"/>
      <c r="P270" s="63"/>
      <c r="Q270" s="63"/>
      <c r="R270" s="64"/>
      <c r="S270" s="63"/>
      <c r="T270" s="63"/>
      <c r="U270" s="63"/>
      <c r="V270" s="63"/>
      <c r="W270" s="63"/>
      <c r="X270" s="63"/>
      <c r="Y270" s="63"/>
      <c r="Z270" s="63"/>
      <c r="AA270" s="64"/>
      <c r="AB270" s="63"/>
      <c r="AC270" s="63"/>
      <c r="AD270" s="63"/>
      <c r="AE270" s="63"/>
      <c r="AF270" s="63"/>
      <c r="AG270" s="63"/>
      <c r="AH270" s="63"/>
      <c r="AI270" s="63"/>
      <c r="AJ270" s="64"/>
      <c r="AK270" s="63"/>
      <c r="AL270" s="63"/>
      <c r="AM270" s="63"/>
      <c r="AN270" s="63"/>
      <c r="AO270" s="63"/>
      <c r="AP270" s="63"/>
      <c r="AQ270" s="63"/>
      <c r="AR270" s="63"/>
      <c r="AS270" s="64"/>
      <c r="AT270" s="63"/>
      <c r="AU270" s="63"/>
      <c r="AV270" s="63"/>
      <c r="AW270" s="63"/>
      <c r="AX270" s="63"/>
      <c r="AY270" s="63"/>
      <c r="AZ270" s="63"/>
      <c r="BA270" s="63"/>
      <c r="BB270" s="64"/>
      <c r="BC270" s="63"/>
      <c r="BD270" s="63"/>
      <c r="BE270" s="63"/>
      <c r="BF270" s="63"/>
      <c r="BG270" s="63"/>
      <c r="BH270" s="63"/>
      <c r="BI270" s="63"/>
      <c r="BJ270" s="63"/>
      <c r="BK270" s="64"/>
      <c r="BL270" s="63"/>
      <c r="BM270" s="63"/>
      <c r="BN270" s="63"/>
      <c r="BO270" s="63"/>
      <c r="BP270" s="63"/>
      <c r="BQ270" s="63"/>
      <c r="BR270" s="63"/>
      <c r="BS270" s="63"/>
      <c r="BT270" s="64"/>
      <c r="BU270" s="63"/>
      <c r="BV270" s="63"/>
      <c r="BW270" s="63"/>
      <c r="BX270" s="63"/>
      <c r="BY270" s="63"/>
      <c r="BZ270" s="63"/>
      <c r="CA270" s="63"/>
      <c r="CB270" s="63"/>
      <c r="CC270" s="64"/>
      <c r="CD270" s="63"/>
      <c r="CE270" s="63"/>
      <c r="CF270" s="63"/>
      <c r="CG270" s="63"/>
      <c r="CH270" s="63"/>
      <c r="CI270" s="63"/>
      <c r="CJ270" s="63"/>
      <c r="CK270" s="63"/>
      <c r="CL270" s="64"/>
      <c r="CM270" s="63"/>
      <c r="CN270" s="63"/>
      <c r="CO270" s="63"/>
      <c r="CP270" s="63"/>
      <c r="CQ270" s="63"/>
      <c r="CR270" s="63"/>
      <c r="CS270" s="63"/>
      <c r="CT270" s="63"/>
      <c r="CU270" s="64"/>
      <c r="CV270" s="63"/>
      <c r="CW270" s="63"/>
      <c r="CX270" s="63"/>
      <c r="CY270" s="63"/>
      <c r="CZ270" s="63"/>
      <c r="DA270" s="63"/>
      <c r="DB270" s="63"/>
      <c r="DC270" s="63"/>
      <c r="DD270" s="64"/>
    </row>
    <row r="271" spans="1:108" ht="33" customHeight="1" x14ac:dyDescent="0.3">
      <c r="A271" s="63"/>
      <c r="B271" s="63"/>
      <c r="C271" s="63"/>
      <c r="D271" s="63"/>
      <c r="E271" s="63"/>
      <c r="F271" s="63"/>
      <c r="G271" s="63"/>
      <c r="H271" s="63"/>
      <c r="I271" s="64"/>
      <c r="J271" s="63"/>
      <c r="K271" s="63"/>
      <c r="L271" s="63"/>
      <c r="M271" s="63"/>
      <c r="N271" s="63"/>
      <c r="O271" s="63"/>
      <c r="P271" s="63"/>
      <c r="Q271" s="63"/>
      <c r="R271" s="64"/>
      <c r="S271" s="63"/>
      <c r="T271" s="63"/>
      <c r="U271" s="63"/>
      <c r="V271" s="63"/>
      <c r="W271" s="63"/>
      <c r="X271" s="63"/>
      <c r="Y271" s="63"/>
      <c r="Z271" s="63"/>
      <c r="AA271" s="64"/>
      <c r="AB271" s="63"/>
      <c r="AC271" s="63"/>
      <c r="AD271" s="63"/>
      <c r="AE271" s="63"/>
      <c r="AF271" s="63"/>
      <c r="AG271" s="63"/>
      <c r="AH271" s="63"/>
      <c r="AI271" s="63"/>
      <c r="AJ271" s="64"/>
      <c r="AK271" s="63"/>
      <c r="AL271" s="63"/>
      <c r="AM271" s="63"/>
      <c r="AN271" s="63"/>
      <c r="AO271" s="63"/>
      <c r="AP271" s="63"/>
      <c r="AQ271" s="63"/>
      <c r="AR271" s="63"/>
      <c r="AS271" s="64"/>
      <c r="AT271" s="63"/>
      <c r="AU271" s="63"/>
      <c r="AV271" s="63"/>
      <c r="AW271" s="63"/>
      <c r="AX271" s="63"/>
      <c r="AY271" s="63"/>
      <c r="AZ271" s="63"/>
      <c r="BA271" s="63"/>
      <c r="BB271" s="64"/>
      <c r="BC271" s="63"/>
      <c r="BD271" s="63"/>
      <c r="BE271" s="63"/>
      <c r="BF271" s="63"/>
      <c r="BG271" s="63"/>
      <c r="BH271" s="63"/>
      <c r="BI271" s="63"/>
      <c r="BJ271" s="63"/>
      <c r="BK271" s="64"/>
      <c r="BL271" s="63"/>
      <c r="BM271" s="63"/>
      <c r="BN271" s="63"/>
      <c r="BO271" s="63"/>
      <c r="BP271" s="63"/>
      <c r="BQ271" s="63"/>
      <c r="BR271" s="63"/>
      <c r="BS271" s="63"/>
      <c r="BT271" s="64"/>
      <c r="BU271" s="63"/>
      <c r="BV271" s="63"/>
      <c r="BW271" s="63"/>
      <c r="BX271" s="63"/>
      <c r="BY271" s="63"/>
      <c r="BZ271" s="63"/>
      <c r="CA271" s="63"/>
      <c r="CB271" s="63"/>
      <c r="CC271" s="64"/>
      <c r="CD271" s="63"/>
      <c r="CE271" s="63"/>
      <c r="CF271" s="63"/>
      <c r="CG271" s="63"/>
      <c r="CH271" s="63"/>
      <c r="CI271" s="63"/>
      <c r="CJ271" s="63"/>
      <c r="CK271" s="63"/>
      <c r="CL271" s="64"/>
      <c r="CM271" s="63"/>
      <c r="CN271" s="63"/>
      <c r="CO271" s="63"/>
      <c r="CP271" s="63"/>
      <c r="CQ271" s="63"/>
      <c r="CR271" s="63"/>
      <c r="CS271" s="63"/>
      <c r="CT271" s="63"/>
      <c r="CU271" s="64"/>
      <c r="CV271" s="63"/>
      <c r="CW271" s="63"/>
      <c r="CX271" s="63"/>
      <c r="CY271" s="63"/>
      <c r="CZ271" s="63"/>
      <c r="DA271" s="63"/>
      <c r="DB271" s="63"/>
      <c r="DC271" s="63"/>
      <c r="DD271" s="64"/>
    </row>
    <row r="272" spans="1:108" ht="33" customHeight="1" x14ac:dyDescent="0.3">
      <c r="A272" s="63"/>
      <c r="B272" s="63"/>
      <c r="C272" s="63"/>
      <c r="D272" s="63"/>
      <c r="E272" s="63"/>
      <c r="F272" s="63"/>
      <c r="G272" s="63"/>
      <c r="H272" s="63"/>
      <c r="I272" s="64"/>
      <c r="J272" s="63"/>
      <c r="K272" s="63"/>
      <c r="L272" s="63"/>
      <c r="M272" s="63"/>
      <c r="N272" s="63"/>
      <c r="O272" s="63"/>
      <c r="P272" s="63"/>
      <c r="Q272" s="63"/>
      <c r="R272" s="64"/>
      <c r="S272" s="63"/>
      <c r="T272" s="63"/>
      <c r="U272" s="63"/>
      <c r="V272" s="63"/>
      <c r="W272" s="63"/>
      <c r="X272" s="63"/>
      <c r="Y272" s="63"/>
      <c r="Z272" s="63"/>
      <c r="AA272" s="64"/>
      <c r="AB272" s="63"/>
      <c r="AC272" s="63"/>
      <c r="AD272" s="63"/>
      <c r="AE272" s="63"/>
      <c r="AF272" s="63"/>
      <c r="AG272" s="63"/>
      <c r="AH272" s="63"/>
      <c r="AI272" s="63"/>
      <c r="AJ272" s="64"/>
      <c r="AK272" s="63"/>
      <c r="AL272" s="63"/>
      <c r="AM272" s="63"/>
      <c r="AN272" s="63"/>
      <c r="AO272" s="63"/>
      <c r="AP272" s="63"/>
      <c r="AQ272" s="63"/>
      <c r="AR272" s="63"/>
      <c r="AS272" s="64"/>
      <c r="AT272" s="63"/>
      <c r="AU272" s="63"/>
      <c r="AV272" s="63"/>
      <c r="AW272" s="63"/>
      <c r="AX272" s="63"/>
      <c r="AY272" s="63"/>
      <c r="AZ272" s="63"/>
      <c r="BA272" s="63"/>
      <c r="BB272" s="64"/>
      <c r="BC272" s="63"/>
      <c r="BD272" s="63"/>
      <c r="BE272" s="63"/>
      <c r="BF272" s="63"/>
      <c r="BG272" s="63"/>
      <c r="BH272" s="63"/>
      <c r="BI272" s="63"/>
      <c r="BJ272" s="63"/>
      <c r="BK272" s="64"/>
      <c r="BL272" s="63"/>
      <c r="BM272" s="63"/>
      <c r="BN272" s="63"/>
      <c r="BO272" s="63"/>
      <c r="BP272" s="63"/>
      <c r="BQ272" s="63"/>
      <c r="BR272" s="63"/>
      <c r="BS272" s="63"/>
      <c r="BT272" s="64"/>
      <c r="BU272" s="63"/>
      <c r="BV272" s="63"/>
      <c r="BW272" s="63"/>
      <c r="BX272" s="63"/>
      <c r="BY272" s="63"/>
      <c r="BZ272" s="63"/>
      <c r="CA272" s="63"/>
      <c r="CB272" s="63"/>
      <c r="CC272" s="64"/>
      <c r="CD272" s="63"/>
      <c r="CE272" s="63"/>
      <c r="CF272" s="63"/>
      <c r="CG272" s="63"/>
      <c r="CH272" s="63"/>
      <c r="CI272" s="63"/>
      <c r="CJ272" s="63"/>
      <c r="CK272" s="63"/>
      <c r="CL272" s="64"/>
      <c r="CM272" s="63"/>
      <c r="CN272" s="63"/>
      <c r="CO272" s="63"/>
      <c r="CP272" s="63"/>
      <c r="CQ272" s="63"/>
      <c r="CR272" s="63"/>
      <c r="CS272" s="63"/>
      <c r="CT272" s="63"/>
      <c r="CU272" s="64"/>
      <c r="CV272" s="63"/>
      <c r="CW272" s="63"/>
      <c r="CX272" s="63"/>
      <c r="CY272" s="63"/>
      <c r="CZ272" s="63"/>
      <c r="DA272" s="63"/>
      <c r="DB272" s="63"/>
      <c r="DC272" s="63"/>
      <c r="DD272" s="64"/>
    </row>
    <row r="273" spans="1:108" ht="33" customHeight="1" x14ac:dyDescent="0.3">
      <c r="A273" s="63"/>
      <c r="B273" s="63"/>
      <c r="C273" s="63"/>
      <c r="D273" s="63"/>
      <c r="E273" s="63"/>
      <c r="F273" s="63"/>
      <c r="G273" s="63"/>
      <c r="H273" s="63"/>
      <c r="I273" s="64"/>
      <c r="J273" s="63"/>
      <c r="K273" s="63"/>
      <c r="L273" s="63"/>
      <c r="M273" s="63"/>
      <c r="N273" s="63"/>
      <c r="O273" s="63"/>
      <c r="P273" s="63"/>
      <c r="Q273" s="63"/>
      <c r="R273" s="64"/>
      <c r="S273" s="63"/>
      <c r="T273" s="63"/>
      <c r="U273" s="63"/>
      <c r="V273" s="63"/>
      <c r="W273" s="63"/>
      <c r="X273" s="63"/>
      <c r="Y273" s="63"/>
      <c r="Z273" s="63"/>
      <c r="AA273" s="64"/>
      <c r="AB273" s="63"/>
      <c r="AC273" s="63"/>
      <c r="AD273" s="63"/>
      <c r="AE273" s="63"/>
      <c r="AF273" s="63"/>
      <c r="AG273" s="63"/>
      <c r="AH273" s="63"/>
      <c r="AI273" s="63"/>
      <c r="AJ273" s="64"/>
      <c r="AK273" s="63"/>
      <c r="AL273" s="63"/>
      <c r="AM273" s="63"/>
      <c r="AN273" s="63"/>
      <c r="AO273" s="63"/>
      <c r="AP273" s="63"/>
      <c r="AQ273" s="63"/>
      <c r="AR273" s="63"/>
      <c r="AS273" s="64"/>
      <c r="AT273" s="63"/>
      <c r="AU273" s="63"/>
      <c r="AV273" s="63"/>
      <c r="AW273" s="63"/>
      <c r="AX273" s="63"/>
      <c r="AY273" s="63"/>
      <c r="AZ273" s="63"/>
      <c r="BA273" s="63"/>
      <c r="BB273" s="64"/>
      <c r="BC273" s="63"/>
      <c r="BD273" s="63"/>
      <c r="BE273" s="63"/>
      <c r="BF273" s="63"/>
      <c r="BG273" s="63"/>
      <c r="BH273" s="63"/>
      <c r="BI273" s="63"/>
      <c r="BJ273" s="63"/>
      <c r="BK273" s="64"/>
      <c r="BL273" s="63"/>
      <c r="BM273" s="63"/>
      <c r="BN273" s="63"/>
      <c r="BO273" s="63"/>
      <c r="BP273" s="63"/>
      <c r="BQ273" s="63"/>
      <c r="BR273" s="63"/>
      <c r="BS273" s="63"/>
      <c r="BT273" s="64"/>
      <c r="BU273" s="63"/>
      <c r="BV273" s="63"/>
      <c r="BW273" s="63"/>
      <c r="BX273" s="63"/>
      <c r="BY273" s="63"/>
      <c r="BZ273" s="63"/>
      <c r="CA273" s="63"/>
      <c r="CB273" s="63"/>
      <c r="CC273" s="64"/>
      <c r="CD273" s="63"/>
      <c r="CE273" s="63"/>
      <c r="CF273" s="63"/>
      <c r="CG273" s="63"/>
      <c r="CH273" s="63"/>
      <c r="CI273" s="63"/>
      <c r="CJ273" s="63"/>
      <c r="CK273" s="63"/>
      <c r="CL273" s="64"/>
      <c r="CM273" s="63"/>
      <c r="CN273" s="63"/>
      <c r="CO273" s="63"/>
      <c r="CP273" s="63"/>
      <c r="CQ273" s="63"/>
      <c r="CR273" s="63"/>
      <c r="CS273" s="63"/>
      <c r="CT273" s="63"/>
      <c r="CU273" s="64"/>
      <c r="CV273" s="63"/>
      <c r="CW273" s="63"/>
      <c r="CX273" s="63"/>
      <c r="CY273" s="63"/>
      <c r="CZ273" s="63"/>
      <c r="DA273" s="63"/>
      <c r="DB273" s="63"/>
      <c r="DC273" s="63"/>
      <c r="DD273" s="64"/>
    </row>
    <row r="274" spans="1:108" ht="33" customHeight="1" x14ac:dyDescent="0.3">
      <c r="A274" s="63"/>
      <c r="B274" s="63"/>
      <c r="C274" s="63"/>
      <c r="D274" s="63"/>
      <c r="E274" s="63"/>
      <c r="F274" s="63"/>
      <c r="G274" s="63"/>
      <c r="H274" s="63"/>
      <c r="I274" s="64"/>
      <c r="J274" s="63"/>
      <c r="K274" s="63"/>
      <c r="L274" s="63"/>
      <c r="M274" s="63"/>
      <c r="N274" s="63"/>
      <c r="O274" s="63"/>
      <c r="P274" s="63"/>
      <c r="Q274" s="63"/>
      <c r="R274" s="64"/>
      <c r="S274" s="63"/>
      <c r="T274" s="63"/>
      <c r="U274" s="63"/>
      <c r="V274" s="63"/>
      <c r="W274" s="63"/>
      <c r="X274" s="63"/>
      <c r="Y274" s="63"/>
      <c r="Z274" s="63"/>
      <c r="AA274" s="64"/>
      <c r="AB274" s="63"/>
      <c r="AC274" s="63"/>
      <c r="AD274" s="63"/>
      <c r="AE274" s="63"/>
      <c r="AF274" s="63"/>
      <c r="AG274" s="63"/>
      <c r="AH274" s="63"/>
      <c r="AI274" s="63"/>
      <c r="AJ274" s="64"/>
      <c r="AK274" s="63"/>
      <c r="AL274" s="63"/>
      <c r="AM274" s="63"/>
      <c r="AN274" s="63"/>
      <c r="AO274" s="63"/>
      <c r="AP274" s="63"/>
      <c r="AQ274" s="63"/>
      <c r="AR274" s="63"/>
      <c r="AS274" s="64"/>
      <c r="AT274" s="63"/>
      <c r="AU274" s="63"/>
      <c r="AV274" s="63"/>
      <c r="AW274" s="63"/>
      <c r="AX274" s="63"/>
      <c r="AY274" s="63"/>
      <c r="AZ274" s="63"/>
      <c r="BA274" s="63"/>
      <c r="BB274" s="64"/>
      <c r="BC274" s="63"/>
      <c r="BD274" s="63"/>
      <c r="BE274" s="63"/>
      <c r="BF274" s="63"/>
      <c r="BG274" s="63"/>
      <c r="BH274" s="63"/>
      <c r="BI274" s="63"/>
      <c r="BJ274" s="63"/>
      <c r="BK274" s="64"/>
      <c r="BL274" s="63"/>
      <c r="BM274" s="63"/>
      <c r="BN274" s="63"/>
      <c r="BO274" s="63"/>
      <c r="BP274" s="63"/>
      <c r="BQ274" s="63"/>
      <c r="BR274" s="63"/>
      <c r="BS274" s="63"/>
      <c r="BT274" s="64"/>
      <c r="BU274" s="63"/>
      <c r="BV274" s="63"/>
      <c r="BW274" s="63"/>
      <c r="BX274" s="63"/>
      <c r="BY274" s="63"/>
      <c r="BZ274" s="63"/>
      <c r="CA274" s="63"/>
      <c r="CB274" s="63"/>
      <c r="CC274" s="64"/>
      <c r="CD274" s="63"/>
      <c r="CE274" s="63"/>
      <c r="CF274" s="63"/>
      <c r="CG274" s="63"/>
      <c r="CH274" s="63"/>
      <c r="CI274" s="63"/>
      <c r="CJ274" s="63"/>
      <c r="CK274" s="63"/>
      <c r="CL274" s="64"/>
      <c r="CM274" s="63"/>
      <c r="CN274" s="63"/>
      <c r="CO274" s="63"/>
      <c r="CP274" s="63"/>
      <c r="CQ274" s="63"/>
      <c r="CR274" s="63"/>
      <c r="CS274" s="63"/>
      <c r="CT274" s="63"/>
      <c r="CU274" s="64"/>
      <c r="CV274" s="63"/>
      <c r="CW274" s="63"/>
      <c r="CX274" s="63"/>
      <c r="CY274" s="63"/>
      <c r="CZ274" s="63"/>
      <c r="DA274" s="63"/>
      <c r="DB274" s="63"/>
      <c r="DC274" s="63"/>
      <c r="DD274" s="64"/>
    </row>
    <row r="275" spans="1:108" ht="33" customHeight="1" x14ac:dyDescent="0.3">
      <c r="A275" s="63"/>
      <c r="B275" s="63"/>
      <c r="C275" s="63"/>
      <c r="D275" s="63"/>
      <c r="E275" s="63"/>
      <c r="F275" s="63"/>
      <c r="G275" s="63"/>
      <c r="H275" s="63"/>
      <c r="I275" s="64"/>
      <c r="J275" s="63"/>
      <c r="K275" s="63"/>
      <c r="L275" s="63"/>
      <c r="M275" s="63"/>
      <c r="N275" s="63"/>
      <c r="O275" s="63"/>
      <c r="P275" s="63"/>
      <c r="Q275" s="63"/>
      <c r="R275" s="64"/>
      <c r="S275" s="63"/>
      <c r="T275" s="63"/>
      <c r="U275" s="63"/>
      <c r="V275" s="63"/>
      <c r="W275" s="63"/>
      <c r="X275" s="63"/>
      <c r="Y275" s="63"/>
      <c r="Z275" s="63"/>
      <c r="AA275" s="64"/>
      <c r="AB275" s="63"/>
      <c r="AC275" s="63"/>
      <c r="AD275" s="63"/>
      <c r="AE275" s="63"/>
      <c r="AF275" s="63"/>
      <c r="AG275" s="63"/>
      <c r="AH275" s="63"/>
      <c r="AI275" s="63"/>
      <c r="AJ275" s="64"/>
      <c r="AK275" s="63"/>
      <c r="AL275" s="63"/>
      <c r="AM275" s="63"/>
      <c r="AN275" s="63"/>
      <c r="AO275" s="63"/>
      <c r="AP275" s="63"/>
      <c r="AQ275" s="63"/>
      <c r="AR275" s="63"/>
      <c r="AS275" s="64"/>
      <c r="AT275" s="63"/>
      <c r="AU275" s="63"/>
      <c r="AV275" s="63"/>
      <c r="AW275" s="63"/>
      <c r="AX275" s="63"/>
      <c r="AY275" s="63"/>
      <c r="AZ275" s="63"/>
      <c r="BA275" s="63"/>
      <c r="BB275" s="64"/>
      <c r="BC275" s="63"/>
      <c r="BD275" s="63"/>
      <c r="BE275" s="63"/>
      <c r="BF275" s="63"/>
      <c r="BG275" s="63"/>
      <c r="BH275" s="63"/>
      <c r="BI275" s="63"/>
      <c r="BJ275" s="63"/>
      <c r="BK275" s="64"/>
      <c r="BL275" s="63"/>
      <c r="BM275" s="63"/>
      <c r="BN275" s="63"/>
      <c r="BO275" s="63"/>
      <c r="BP275" s="63"/>
      <c r="BQ275" s="63"/>
      <c r="BR275" s="63"/>
      <c r="BS275" s="63"/>
      <c r="BT275" s="64"/>
      <c r="BU275" s="63"/>
      <c r="BV275" s="63"/>
      <c r="BW275" s="63"/>
      <c r="BX275" s="63"/>
      <c r="BY275" s="63"/>
      <c r="BZ275" s="63"/>
      <c r="CA275" s="63"/>
      <c r="CB275" s="63"/>
      <c r="CC275" s="64"/>
      <c r="CD275" s="63"/>
      <c r="CE275" s="63"/>
      <c r="CF275" s="63"/>
      <c r="CG275" s="63"/>
      <c r="CH275" s="63"/>
      <c r="CI275" s="63"/>
      <c r="CJ275" s="63"/>
      <c r="CK275" s="63"/>
      <c r="CL275" s="64"/>
      <c r="CM275" s="63"/>
      <c r="CN275" s="63"/>
      <c r="CO275" s="63"/>
      <c r="CP275" s="63"/>
      <c r="CQ275" s="63"/>
      <c r="CR275" s="63"/>
      <c r="CS275" s="63"/>
      <c r="CT275" s="63"/>
      <c r="CU275" s="64"/>
      <c r="CV275" s="63"/>
      <c r="CW275" s="63"/>
      <c r="CX275" s="63"/>
      <c r="CY275" s="63"/>
      <c r="CZ275" s="63"/>
      <c r="DA275" s="63"/>
      <c r="DB275" s="63"/>
      <c r="DC275" s="63"/>
      <c r="DD275" s="64"/>
    </row>
    <row r="276" spans="1:108" ht="33" customHeight="1" x14ac:dyDescent="0.3">
      <c r="A276" s="63"/>
      <c r="B276" s="63"/>
      <c r="C276" s="63"/>
      <c r="D276" s="63"/>
      <c r="E276" s="63"/>
      <c r="F276" s="63"/>
      <c r="G276" s="63"/>
      <c r="H276" s="63"/>
      <c r="I276" s="64"/>
      <c r="J276" s="63"/>
      <c r="K276" s="63"/>
      <c r="L276" s="63"/>
      <c r="M276" s="63"/>
      <c r="N276" s="63"/>
      <c r="O276" s="63"/>
      <c r="P276" s="63"/>
      <c r="Q276" s="63"/>
      <c r="R276" s="64"/>
      <c r="S276" s="63"/>
      <c r="T276" s="63"/>
      <c r="U276" s="63"/>
      <c r="V276" s="63"/>
      <c r="W276" s="63"/>
      <c r="X276" s="63"/>
      <c r="Y276" s="63"/>
      <c r="Z276" s="63"/>
      <c r="AA276" s="64"/>
      <c r="AB276" s="63"/>
      <c r="AC276" s="63"/>
      <c r="AD276" s="63"/>
      <c r="AE276" s="63"/>
      <c r="AF276" s="63"/>
      <c r="AG276" s="63"/>
      <c r="AH276" s="63"/>
      <c r="AI276" s="63"/>
      <c r="AJ276" s="64"/>
      <c r="AK276" s="63"/>
      <c r="AL276" s="63"/>
      <c r="AM276" s="63"/>
      <c r="AN276" s="63"/>
      <c r="AO276" s="63"/>
      <c r="AP276" s="63"/>
      <c r="AQ276" s="63"/>
      <c r="AR276" s="63"/>
      <c r="AS276" s="64"/>
      <c r="AT276" s="63"/>
      <c r="AU276" s="63"/>
      <c r="AV276" s="63"/>
      <c r="AW276" s="63"/>
      <c r="AX276" s="63"/>
      <c r="AY276" s="63"/>
      <c r="AZ276" s="63"/>
      <c r="BA276" s="63"/>
      <c r="BB276" s="64"/>
      <c r="BC276" s="63"/>
      <c r="BD276" s="63"/>
      <c r="BE276" s="63"/>
      <c r="BF276" s="63"/>
      <c r="BG276" s="63"/>
      <c r="BH276" s="63"/>
      <c r="BI276" s="63"/>
      <c r="BJ276" s="63"/>
      <c r="BK276" s="64"/>
      <c r="BL276" s="63"/>
      <c r="BM276" s="63"/>
      <c r="BN276" s="63"/>
      <c r="BO276" s="63"/>
      <c r="BP276" s="63"/>
      <c r="BQ276" s="63"/>
      <c r="BR276" s="63"/>
      <c r="BS276" s="63"/>
      <c r="BT276" s="64"/>
      <c r="BU276" s="63"/>
      <c r="BV276" s="63"/>
      <c r="BW276" s="63"/>
      <c r="BX276" s="63"/>
      <c r="BY276" s="63"/>
      <c r="BZ276" s="63"/>
      <c r="CA276" s="63"/>
      <c r="CB276" s="63"/>
      <c r="CC276" s="64"/>
      <c r="CD276" s="63"/>
      <c r="CE276" s="63"/>
      <c r="CF276" s="63"/>
      <c r="CG276" s="63"/>
      <c r="CH276" s="63"/>
      <c r="CI276" s="63"/>
      <c r="CJ276" s="63"/>
      <c r="CK276" s="63"/>
      <c r="CL276" s="64"/>
      <c r="CM276" s="63"/>
      <c r="CN276" s="63"/>
      <c r="CO276" s="63"/>
      <c r="CP276" s="63"/>
      <c r="CQ276" s="63"/>
      <c r="CR276" s="63"/>
      <c r="CS276" s="63"/>
      <c r="CT276" s="63"/>
      <c r="CU276" s="64"/>
      <c r="CV276" s="63"/>
      <c r="CW276" s="63"/>
      <c r="CX276" s="63"/>
      <c r="CY276" s="63"/>
      <c r="CZ276" s="63"/>
      <c r="DA276" s="63"/>
      <c r="DB276" s="63"/>
      <c r="DC276" s="63"/>
      <c r="DD276" s="64"/>
    </row>
    <row r="277" spans="1:108" ht="33" customHeight="1" x14ac:dyDescent="0.3">
      <c r="A277" s="63"/>
      <c r="B277" s="63"/>
      <c r="C277" s="63"/>
      <c r="D277" s="63"/>
      <c r="E277" s="63"/>
      <c r="F277" s="63"/>
      <c r="G277" s="63"/>
      <c r="H277" s="63"/>
      <c r="I277" s="64"/>
      <c r="J277" s="63"/>
      <c r="K277" s="63"/>
      <c r="L277" s="63"/>
      <c r="M277" s="63"/>
      <c r="N277" s="63"/>
      <c r="O277" s="63"/>
      <c r="P277" s="63"/>
      <c r="Q277" s="63"/>
      <c r="R277" s="64"/>
      <c r="S277" s="63"/>
      <c r="T277" s="63"/>
      <c r="U277" s="63"/>
      <c r="V277" s="63"/>
      <c r="W277" s="63"/>
      <c r="X277" s="63"/>
      <c r="Y277" s="63"/>
      <c r="Z277" s="63"/>
      <c r="AA277" s="64"/>
      <c r="AB277" s="63"/>
      <c r="AC277" s="63"/>
      <c r="AD277" s="63"/>
      <c r="AE277" s="63"/>
      <c r="AF277" s="63"/>
      <c r="AG277" s="63"/>
      <c r="AH277" s="63"/>
      <c r="AI277" s="63"/>
      <c r="AJ277" s="64"/>
      <c r="AK277" s="63"/>
      <c r="AL277" s="63"/>
      <c r="AM277" s="63"/>
      <c r="AN277" s="63"/>
      <c r="AO277" s="63"/>
      <c r="AP277" s="63"/>
      <c r="AQ277" s="63"/>
      <c r="AR277" s="63"/>
      <c r="AS277" s="64"/>
      <c r="AT277" s="63"/>
      <c r="AU277" s="63"/>
      <c r="AV277" s="63"/>
      <c r="AW277" s="63"/>
      <c r="AX277" s="63"/>
      <c r="AY277" s="63"/>
      <c r="AZ277" s="63"/>
      <c r="BA277" s="63"/>
      <c r="BB277" s="64"/>
      <c r="BC277" s="63"/>
      <c r="BD277" s="63"/>
      <c r="BE277" s="63"/>
      <c r="BF277" s="63"/>
      <c r="BG277" s="63"/>
      <c r="BH277" s="63"/>
      <c r="BI277" s="63"/>
      <c r="BJ277" s="63"/>
      <c r="BK277" s="64"/>
      <c r="BL277" s="63"/>
      <c r="BM277" s="63"/>
      <c r="BN277" s="63"/>
      <c r="BO277" s="63"/>
      <c r="BP277" s="63"/>
      <c r="BQ277" s="63"/>
      <c r="BR277" s="63"/>
      <c r="BS277" s="63"/>
      <c r="BT277" s="64"/>
      <c r="BU277" s="63"/>
      <c r="BV277" s="63"/>
      <c r="BW277" s="63"/>
      <c r="BX277" s="63"/>
      <c r="BY277" s="63"/>
      <c r="BZ277" s="63"/>
      <c r="CA277" s="63"/>
      <c r="CB277" s="63"/>
      <c r="CC277" s="64"/>
      <c r="CD277" s="63"/>
      <c r="CE277" s="63"/>
      <c r="CF277" s="63"/>
      <c r="CG277" s="63"/>
      <c r="CH277" s="63"/>
      <c r="CI277" s="63"/>
      <c r="CJ277" s="63"/>
      <c r="CK277" s="63"/>
      <c r="CL277" s="64"/>
      <c r="CM277" s="63"/>
      <c r="CN277" s="63"/>
      <c r="CO277" s="63"/>
      <c r="CP277" s="63"/>
      <c r="CQ277" s="63"/>
      <c r="CR277" s="63"/>
      <c r="CS277" s="63"/>
      <c r="CT277" s="63"/>
      <c r="CU277" s="64"/>
      <c r="CV277" s="63"/>
      <c r="CW277" s="63"/>
      <c r="CX277" s="63"/>
      <c r="CY277" s="63"/>
      <c r="CZ277" s="63"/>
      <c r="DA277" s="63"/>
      <c r="DB277" s="63"/>
      <c r="DC277" s="63"/>
      <c r="DD277" s="64"/>
    </row>
    <row r="278" spans="1:108" ht="33" customHeight="1" x14ac:dyDescent="0.3">
      <c r="A278" s="63"/>
      <c r="B278" s="63"/>
      <c r="C278" s="63"/>
      <c r="D278" s="63"/>
      <c r="E278" s="63"/>
      <c r="F278" s="63"/>
      <c r="G278" s="63"/>
      <c r="H278" s="63"/>
      <c r="I278" s="64"/>
      <c r="J278" s="63"/>
      <c r="K278" s="63"/>
      <c r="L278" s="63"/>
      <c r="M278" s="63"/>
      <c r="N278" s="63"/>
      <c r="O278" s="63"/>
      <c r="P278" s="63"/>
      <c r="Q278" s="63"/>
      <c r="R278" s="64"/>
      <c r="S278" s="63"/>
      <c r="T278" s="63"/>
      <c r="U278" s="63"/>
      <c r="V278" s="63"/>
      <c r="W278" s="63"/>
      <c r="X278" s="63"/>
      <c r="Y278" s="63"/>
      <c r="Z278" s="63"/>
      <c r="AA278" s="64"/>
      <c r="AB278" s="63"/>
      <c r="AC278" s="63"/>
      <c r="AD278" s="63"/>
      <c r="AE278" s="63"/>
      <c r="AF278" s="63"/>
      <c r="AG278" s="63"/>
      <c r="AH278" s="63"/>
      <c r="AI278" s="63"/>
      <c r="AJ278" s="64"/>
      <c r="AK278" s="63"/>
      <c r="AL278" s="63"/>
      <c r="AM278" s="63"/>
      <c r="AN278" s="63"/>
      <c r="AO278" s="63"/>
      <c r="AP278" s="63"/>
      <c r="AQ278" s="63"/>
      <c r="AR278" s="63"/>
      <c r="AS278" s="64"/>
      <c r="AT278" s="63"/>
      <c r="AU278" s="63"/>
      <c r="AV278" s="63"/>
      <c r="AW278" s="63"/>
      <c r="AX278" s="63"/>
      <c r="AY278" s="63"/>
      <c r="AZ278" s="63"/>
      <c r="BA278" s="63"/>
      <c r="BB278" s="64"/>
      <c r="BC278" s="63"/>
      <c r="BD278" s="63"/>
      <c r="BE278" s="63"/>
      <c r="BF278" s="63"/>
      <c r="BG278" s="63"/>
      <c r="BH278" s="63"/>
      <c r="BI278" s="63"/>
      <c r="BJ278" s="63"/>
      <c r="BK278" s="64"/>
      <c r="BL278" s="63"/>
      <c r="BM278" s="63"/>
      <c r="BN278" s="63"/>
      <c r="BO278" s="63"/>
      <c r="BP278" s="63"/>
      <c r="BQ278" s="63"/>
      <c r="BR278" s="63"/>
      <c r="BS278" s="63"/>
      <c r="BT278" s="64"/>
      <c r="BU278" s="63"/>
      <c r="BV278" s="63"/>
      <c r="BW278" s="63"/>
      <c r="BX278" s="63"/>
      <c r="BY278" s="63"/>
      <c r="BZ278" s="63"/>
      <c r="CA278" s="63"/>
      <c r="CB278" s="63"/>
      <c r="CC278" s="64"/>
      <c r="CD278" s="63"/>
      <c r="CE278" s="63"/>
      <c r="CF278" s="63"/>
      <c r="CG278" s="63"/>
      <c r="CH278" s="63"/>
      <c r="CI278" s="63"/>
      <c r="CJ278" s="63"/>
      <c r="CK278" s="63"/>
      <c r="CL278" s="64"/>
      <c r="CM278" s="63"/>
      <c r="CN278" s="63"/>
      <c r="CO278" s="63"/>
      <c r="CP278" s="63"/>
      <c r="CQ278" s="63"/>
      <c r="CR278" s="63"/>
      <c r="CS278" s="63"/>
      <c r="CT278" s="63"/>
      <c r="CU278" s="64"/>
      <c r="CV278" s="63"/>
      <c r="CW278" s="63"/>
      <c r="CX278" s="63"/>
      <c r="CY278" s="63"/>
      <c r="CZ278" s="63"/>
      <c r="DA278" s="63"/>
      <c r="DB278" s="63"/>
      <c r="DC278" s="63"/>
      <c r="DD278" s="64"/>
    </row>
    <row r="279" spans="1:108" ht="33" customHeight="1" x14ac:dyDescent="0.3">
      <c r="A279" s="63"/>
      <c r="B279" s="63"/>
      <c r="C279" s="63"/>
      <c r="D279" s="63"/>
      <c r="E279" s="63"/>
      <c r="F279" s="63"/>
      <c r="G279" s="63"/>
      <c r="H279" s="63"/>
      <c r="I279" s="64"/>
      <c r="J279" s="63"/>
      <c r="K279" s="63"/>
      <c r="L279" s="63"/>
      <c r="M279" s="63"/>
      <c r="N279" s="63"/>
      <c r="O279" s="63"/>
      <c r="P279" s="63"/>
      <c r="Q279" s="63"/>
      <c r="R279" s="64"/>
      <c r="S279" s="63"/>
      <c r="T279" s="63"/>
      <c r="U279" s="63"/>
      <c r="V279" s="63"/>
      <c r="W279" s="63"/>
      <c r="X279" s="63"/>
      <c r="Y279" s="63"/>
      <c r="Z279" s="63"/>
      <c r="AA279" s="64"/>
      <c r="AB279" s="63"/>
      <c r="AC279" s="63"/>
      <c r="AD279" s="63"/>
      <c r="AE279" s="63"/>
      <c r="AF279" s="63"/>
      <c r="AG279" s="63"/>
      <c r="AH279" s="63"/>
      <c r="AI279" s="63"/>
      <c r="AJ279" s="64"/>
      <c r="AK279" s="63"/>
      <c r="AL279" s="63"/>
      <c r="AM279" s="63"/>
      <c r="AN279" s="63"/>
      <c r="AO279" s="63"/>
      <c r="AP279" s="63"/>
      <c r="AQ279" s="63"/>
      <c r="AR279" s="63"/>
      <c r="AS279" s="64"/>
      <c r="AT279" s="63"/>
      <c r="AU279" s="63"/>
      <c r="AV279" s="63"/>
      <c r="AW279" s="63"/>
      <c r="AX279" s="63"/>
      <c r="AY279" s="63"/>
      <c r="AZ279" s="63"/>
      <c r="BA279" s="63"/>
      <c r="BB279" s="64"/>
      <c r="BC279" s="63"/>
      <c r="BD279" s="63"/>
      <c r="BE279" s="63"/>
      <c r="BF279" s="63"/>
      <c r="BG279" s="63"/>
      <c r="BH279" s="63"/>
      <c r="BI279" s="63"/>
      <c r="BJ279" s="63"/>
      <c r="BK279" s="64"/>
      <c r="BL279" s="63"/>
      <c r="BM279" s="63"/>
      <c r="BN279" s="63"/>
      <c r="BO279" s="63"/>
      <c r="BP279" s="63"/>
      <c r="BQ279" s="63"/>
      <c r="BR279" s="63"/>
      <c r="BS279" s="63"/>
      <c r="BT279" s="64"/>
      <c r="BU279" s="63"/>
      <c r="BV279" s="63"/>
      <c r="BW279" s="63"/>
      <c r="BX279" s="63"/>
      <c r="BY279" s="63"/>
      <c r="BZ279" s="63"/>
      <c r="CA279" s="63"/>
      <c r="CB279" s="63"/>
      <c r="CC279" s="64"/>
      <c r="CD279" s="63"/>
      <c r="CE279" s="63"/>
      <c r="CF279" s="63"/>
      <c r="CG279" s="63"/>
      <c r="CH279" s="63"/>
      <c r="CI279" s="63"/>
      <c r="CJ279" s="63"/>
      <c r="CK279" s="63"/>
      <c r="CL279" s="64"/>
      <c r="CM279" s="63"/>
      <c r="CN279" s="63"/>
      <c r="CO279" s="63"/>
      <c r="CP279" s="63"/>
      <c r="CQ279" s="63"/>
      <c r="CR279" s="63"/>
      <c r="CS279" s="63"/>
      <c r="CT279" s="63"/>
      <c r="CU279" s="64"/>
      <c r="CV279" s="63"/>
      <c r="CW279" s="63"/>
      <c r="CX279" s="63"/>
      <c r="CY279" s="63"/>
      <c r="CZ279" s="63"/>
      <c r="DA279" s="63"/>
      <c r="DB279" s="63"/>
      <c r="DC279" s="63"/>
      <c r="DD279" s="64"/>
    </row>
    <row r="280" spans="1:108" ht="33" customHeight="1" x14ac:dyDescent="0.3">
      <c r="A280" s="63"/>
      <c r="B280" s="63"/>
      <c r="C280" s="63"/>
      <c r="D280" s="63"/>
      <c r="E280" s="63"/>
      <c r="F280" s="63"/>
      <c r="G280" s="63"/>
      <c r="H280" s="63"/>
      <c r="I280" s="64"/>
      <c r="J280" s="63"/>
      <c r="K280" s="63"/>
      <c r="L280" s="63"/>
      <c r="M280" s="63"/>
      <c r="N280" s="63"/>
      <c r="O280" s="63"/>
      <c r="P280" s="63"/>
      <c r="Q280" s="63"/>
      <c r="R280" s="64"/>
      <c r="S280" s="63"/>
      <c r="T280" s="63"/>
      <c r="U280" s="63"/>
      <c r="V280" s="63"/>
      <c r="W280" s="63"/>
      <c r="X280" s="63"/>
      <c r="Y280" s="63"/>
      <c r="Z280" s="63"/>
      <c r="AA280" s="64"/>
      <c r="AB280" s="63"/>
      <c r="AC280" s="63"/>
      <c r="AD280" s="63"/>
      <c r="AE280" s="63"/>
      <c r="AF280" s="63"/>
      <c r="AG280" s="63"/>
      <c r="AH280" s="63"/>
      <c r="AI280" s="63"/>
      <c r="AJ280" s="64"/>
      <c r="AK280" s="63"/>
      <c r="AL280" s="63"/>
      <c r="AM280" s="63"/>
      <c r="AN280" s="63"/>
      <c r="AO280" s="63"/>
      <c r="AP280" s="63"/>
      <c r="AQ280" s="63"/>
      <c r="AR280" s="63"/>
      <c r="AS280" s="64"/>
      <c r="AT280" s="63"/>
      <c r="AU280" s="63"/>
      <c r="AV280" s="63"/>
      <c r="AW280" s="63"/>
      <c r="AX280" s="63"/>
      <c r="AY280" s="63"/>
      <c r="AZ280" s="63"/>
      <c r="BA280" s="63"/>
      <c r="BB280" s="64"/>
      <c r="BC280" s="63"/>
      <c r="BD280" s="63"/>
      <c r="BE280" s="63"/>
      <c r="BF280" s="63"/>
      <c r="BG280" s="63"/>
      <c r="BH280" s="63"/>
      <c r="BI280" s="63"/>
      <c r="BJ280" s="63"/>
      <c r="BK280" s="64"/>
      <c r="BL280" s="63"/>
      <c r="BM280" s="63"/>
      <c r="BN280" s="63"/>
      <c r="BO280" s="63"/>
      <c r="BP280" s="63"/>
      <c r="BQ280" s="63"/>
      <c r="BR280" s="63"/>
      <c r="BS280" s="63"/>
      <c r="BT280" s="64"/>
      <c r="BU280" s="63"/>
      <c r="BV280" s="63"/>
      <c r="BW280" s="63"/>
      <c r="BX280" s="63"/>
      <c r="BY280" s="63"/>
      <c r="BZ280" s="63"/>
      <c r="CA280" s="63"/>
      <c r="CB280" s="63"/>
      <c r="CC280" s="64"/>
      <c r="CD280" s="63"/>
      <c r="CE280" s="63"/>
      <c r="CF280" s="63"/>
      <c r="CG280" s="63"/>
      <c r="CH280" s="63"/>
      <c r="CI280" s="63"/>
      <c r="CJ280" s="63"/>
      <c r="CK280" s="63"/>
      <c r="CL280" s="64"/>
      <c r="CM280" s="63"/>
      <c r="CN280" s="63"/>
      <c r="CO280" s="63"/>
      <c r="CP280" s="63"/>
      <c r="CQ280" s="63"/>
      <c r="CR280" s="63"/>
      <c r="CS280" s="63"/>
      <c r="CT280" s="63"/>
      <c r="CU280" s="64"/>
      <c r="CV280" s="63"/>
      <c r="CW280" s="63"/>
      <c r="CX280" s="63"/>
      <c r="CY280" s="63"/>
      <c r="CZ280" s="63"/>
      <c r="DA280" s="63"/>
      <c r="DB280" s="63"/>
      <c r="DC280" s="63"/>
      <c r="DD280" s="64"/>
    </row>
    <row r="281" spans="1:108" ht="33" customHeight="1" x14ac:dyDescent="0.3">
      <c r="A281" s="63"/>
      <c r="B281" s="63"/>
      <c r="C281" s="63"/>
      <c r="D281" s="63"/>
      <c r="E281" s="63"/>
      <c r="F281" s="63"/>
      <c r="G281" s="63"/>
      <c r="H281" s="63"/>
      <c r="I281" s="64"/>
      <c r="J281" s="63"/>
      <c r="K281" s="63"/>
      <c r="L281" s="63"/>
      <c r="M281" s="63"/>
      <c r="N281" s="63"/>
      <c r="O281" s="63"/>
      <c r="P281" s="63"/>
      <c r="Q281" s="63"/>
      <c r="R281" s="64"/>
      <c r="S281" s="63"/>
      <c r="T281" s="63"/>
      <c r="U281" s="63"/>
      <c r="V281" s="63"/>
      <c r="W281" s="63"/>
      <c r="X281" s="63"/>
      <c r="Y281" s="63"/>
      <c r="Z281" s="63"/>
      <c r="AA281" s="64"/>
      <c r="AB281" s="63"/>
      <c r="AC281" s="63"/>
      <c r="AD281" s="63"/>
      <c r="AE281" s="63"/>
      <c r="AF281" s="63"/>
      <c r="AG281" s="63"/>
      <c r="AH281" s="63"/>
      <c r="AI281" s="63"/>
      <c r="AJ281" s="64"/>
      <c r="AK281" s="63"/>
      <c r="AL281" s="63"/>
      <c r="AM281" s="63"/>
      <c r="AN281" s="63"/>
      <c r="AO281" s="63"/>
      <c r="AP281" s="63"/>
      <c r="AQ281" s="63"/>
      <c r="AR281" s="63"/>
      <c r="AS281" s="64"/>
      <c r="AT281" s="63"/>
      <c r="AU281" s="63"/>
      <c r="AV281" s="63"/>
      <c r="AW281" s="63"/>
      <c r="AX281" s="63"/>
      <c r="AY281" s="63"/>
      <c r="AZ281" s="63"/>
      <c r="BA281" s="63"/>
      <c r="BB281" s="64"/>
      <c r="BC281" s="63"/>
      <c r="BD281" s="63"/>
      <c r="BE281" s="63"/>
      <c r="BF281" s="63"/>
      <c r="BG281" s="63"/>
      <c r="BH281" s="63"/>
      <c r="BI281" s="63"/>
      <c r="BJ281" s="63"/>
      <c r="BK281" s="64"/>
      <c r="BL281" s="63"/>
      <c r="BM281" s="63"/>
      <c r="BN281" s="63"/>
      <c r="BO281" s="63"/>
      <c r="BP281" s="63"/>
      <c r="BQ281" s="63"/>
      <c r="BR281" s="63"/>
      <c r="BS281" s="63"/>
      <c r="BT281" s="64"/>
      <c r="BU281" s="63"/>
      <c r="BV281" s="63"/>
      <c r="BW281" s="63"/>
      <c r="BX281" s="63"/>
      <c r="BY281" s="63"/>
      <c r="BZ281" s="63"/>
      <c r="CA281" s="63"/>
      <c r="CB281" s="63"/>
      <c r="CC281" s="64"/>
      <c r="CD281" s="63"/>
      <c r="CE281" s="63"/>
      <c r="CF281" s="63"/>
      <c r="CG281" s="63"/>
      <c r="CH281" s="63"/>
      <c r="CI281" s="63"/>
      <c r="CJ281" s="63"/>
      <c r="CK281" s="63"/>
      <c r="CL281" s="64"/>
      <c r="CM281" s="63"/>
      <c r="CN281" s="63"/>
      <c r="CO281" s="63"/>
      <c r="CP281" s="63"/>
      <c r="CQ281" s="63"/>
      <c r="CR281" s="63"/>
      <c r="CS281" s="63"/>
      <c r="CT281" s="63"/>
      <c r="CU281" s="64"/>
      <c r="CV281" s="63"/>
      <c r="CW281" s="63"/>
      <c r="CX281" s="63"/>
      <c r="CY281" s="63"/>
      <c r="CZ281" s="63"/>
      <c r="DA281" s="63"/>
      <c r="DB281" s="63"/>
      <c r="DC281" s="63"/>
      <c r="DD281" s="64"/>
    </row>
    <row r="282" spans="1:108" ht="33" customHeight="1" x14ac:dyDescent="0.3">
      <c r="A282" s="63"/>
      <c r="B282" s="63"/>
      <c r="C282" s="63"/>
      <c r="D282" s="63"/>
      <c r="E282" s="63"/>
      <c r="F282" s="63"/>
      <c r="G282" s="63"/>
      <c r="H282" s="63"/>
      <c r="I282" s="64"/>
      <c r="J282" s="63"/>
      <c r="K282" s="63"/>
      <c r="L282" s="63"/>
      <c r="M282" s="63"/>
      <c r="N282" s="63"/>
      <c r="O282" s="63"/>
      <c r="P282" s="63"/>
      <c r="Q282" s="63"/>
      <c r="R282" s="64"/>
      <c r="S282" s="63"/>
      <c r="T282" s="63"/>
      <c r="U282" s="63"/>
      <c r="V282" s="63"/>
      <c r="W282" s="63"/>
      <c r="X282" s="63"/>
      <c r="Y282" s="63"/>
      <c r="Z282" s="63"/>
      <c r="AA282" s="64"/>
      <c r="AB282" s="63"/>
      <c r="AC282" s="63"/>
      <c r="AD282" s="63"/>
      <c r="AE282" s="63"/>
      <c r="AF282" s="63"/>
      <c r="AG282" s="63"/>
      <c r="AH282" s="63"/>
      <c r="AI282" s="63"/>
      <c r="AJ282" s="64"/>
      <c r="AK282" s="63"/>
      <c r="AL282" s="63"/>
      <c r="AM282" s="63"/>
      <c r="AN282" s="63"/>
      <c r="AO282" s="63"/>
      <c r="AP282" s="63"/>
      <c r="AQ282" s="63"/>
      <c r="AR282" s="63"/>
      <c r="AS282" s="64"/>
      <c r="AT282" s="63"/>
      <c r="AU282" s="63"/>
      <c r="AV282" s="63"/>
      <c r="AW282" s="63"/>
      <c r="AX282" s="63"/>
      <c r="AY282" s="63"/>
      <c r="AZ282" s="63"/>
      <c r="BA282" s="63"/>
      <c r="BB282" s="64"/>
      <c r="BC282" s="63"/>
      <c r="BD282" s="63"/>
      <c r="BE282" s="63"/>
      <c r="BF282" s="63"/>
      <c r="BG282" s="63"/>
      <c r="BH282" s="63"/>
      <c r="BI282" s="63"/>
      <c r="BJ282" s="63"/>
      <c r="BK282" s="64"/>
      <c r="BL282" s="63"/>
      <c r="BM282" s="63"/>
      <c r="BN282" s="63"/>
      <c r="BO282" s="63"/>
      <c r="BP282" s="63"/>
      <c r="BQ282" s="63"/>
      <c r="BR282" s="63"/>
      <c r="BS282" s="63"/>
      <c r="BT282" s="64"/>
      <c r="BU282" s="63"/>
      <c r="BV282" s="63"/>
      <c r="BW282" s="63"/>
      <c r="BX282" s="63"/>
      <c r="BY282" s="63"/>
      <c r="BZ282" s="63"/>
      <c r="CA282" s="63"/>
      <c r="CB282" s="63"/>
      <c r="CC282" s="64"/>
      <c r="CD282" s="63"/>
      <c r="CE282" s="63"/>
      <c r="CF282" s="63"/>
      <c r="CG282" s="63"/>
      <c r="CH282" s="63"/>
      <c r="CI282" s="63"/>
      <c r="CJ282" s="63"/>
      <c r="CK282" s="63"/>
      <c r="CL282" s="64"/>
      <c r="CM282" s="63"/>
      <c r="CN282" s="63"/>
      <c r="CO282" s="63"/>
      <c r="CP282" s="63"/>
      <c r="CQ282" s="63"/>
      <c r="CR282" s="63"/>
      <c r="CS282" s="63"/>
      <c r="CT282" s="63"/>
      <c r="CU282" s="64"/>
      <c r="CV282" s="63"/>
      <c r="CW282" s="63"/>
      <c r="CX282" s="63"/>
      <c r="CY282" s="63"/>
      <c r="CZ282" s="63"/>
      <c r="DA282" s="63"/>
      <c r="DB282" s="63"/>
      <c r="DC282" s="63"/>
      <c r="DD282" s="64"/>
    </row>
    <row r="283" spans="1:108" ht="33" customHeight="1" x14ac:dyDescent="0.3">
      <c r="A283" s="63"/>
      <c r="B283" s="63"/>
      <c r="C283" s="63"/>
      <c r="D283" s="63"/>
      <c r="E283" s="63"/>
      <c r="F283" s="63"/>
      <c r="G283" s="63"/>
      <c r="H283" s="63"/>
      <c r="I283" s="64"/>
      <c r="J283" s="63"/>
      <c r="K283" s="63"/>
      <c r="L283" s="63"/>
      <c r="M283" s="63"/>
      <c r="N283" s="63"/>
      <c r="O283" s="63"/>
      <c r="P283" s="63"/>
      <c r="Q283" s="63"/>
      <c r="R283" s="64"/>
      <c r="S283" s="63"/>
      <c r="T283" s="63"/>
      <c r="U283" s="63"/>
      <c r="V283" s="63"/>
      <c r="W283" s="63"/>
      <c r="X283" s="63"/>
      <c r="Y283" s="63"/>
      <c r="Z283" s="63"/>
      <c r="AA283" s="64"/>
      <c r="AB283" s="63"/>
      <c r="AC283" s="63"/>
      <c r="AD283" s="63"/>
      <c r="AE283" s="63"/>
      <c r="AF283" s="63"/>
      <c r="AG283" s="63"/>
      <c r="AH283" s="63"/>
      <c r="AI283" s="63"/>
      <c r="AJ283" s="64"/>
      <c r="AK283" s="63"/>
      <c r="AL283" s="63"/>
      <c r="AM283" s="63"/>
      <c r="AN283" s="63"/>
      <c r="AO283" s="63"/>
      <c r="AP283" s="63"/>
      <c r="AQ283" s="63"/>
      <c r="AR283" s="63"/>
      <c r="AS283" s="64"/>
      <c r="AT283" s="63"/>
      <c r="AU283" s="63"/>
      <c r="AV283" s="63"/>
      <c r="AW283" s="63"/>
      <c r="AX283" s="63"/>
      <c r="AY283" s="63"/>
      <c r="AZ283" s="63"/>
      <c r="BA283" s="63"/>
      <c r="BB283" s="64"/>
      <c r="BC283" s="63"/>
      <c r="BD283" s="63"/>
      <c r="BE283" s="63"/>
      <c r="BF283" s="63"/>
      <c r="BG283" s="63"/>
      <c r="BH283" s="63"/>
      <c r="BI283" s="63"/>
      <c r="BJ283" s="63"/>
      <c r="BK283" s="64"/>
      <c r="BL283" s="63"/>
      <c r="BM283" s="63"/>
      <c r="BN283" s="63"/>
      <c r="BO283" s="63"/>
      <c r="BP283" s="63"/>
      <c r="BQ283" s="63"/>
      <c r="BR283" s="63"/>
      <c r="BS283" s="63"/>
      <c r="BT283" s="64"/>
      <c r="BU283" s="63"/>
      <c r="BV283" s="63"/>
      <c r="BW283" s="63"/>
      <c r="BX283" s="63"/>
      <c r="BY283" s="63"/>
      <c r="BZ283" s="63"/>
      <c r="CA283" s="63"/>
      <c r="CB283" s="63"/>
      <c r="CC283" s="64"/>
      <c r="CD283" s="63"/>
      <c r="CE283" s="63"/>
      <c r="CF283" s="63"/>
      <c r="CG283" s="63"/>
      <c r="CH283" s="63"/>
      <c r="CI283" s="63"/>
      <c r="CJ283" s="63"/>
      <c r="CK283" s="63"/>
      <c r="CL283" s="64"/>
      <c r="CM283" s="63"/>
      <c r="CN283" s="63"/>
      <c r="CO283" s="63"/>
      <c r="CP283" s="63"/>
      <c r="CQ283" s="63"/>
      <c r="CR283" s="63"/>
      <c r="CS283" s="63"/>
      <c r="CT283" s="63"/>
      <c r="CU283" s="64"/>
      <c r="CV283" s="63"/>
      <c r="CW283" s="63"/>
      <c r="CX283" s="63"/>
      <c r="CY283" s="63"/>
      <c r="CZ283" s="63"/>
      <c r="DA283" s="63"/>
      <c r="DB283" s="63"/>
      <c r="DC283" s="63"/>
      <c r="DD283" s="64"/>
    </row>
    <row r="284" spans="1:108" ht="33" customHeight="1" x14ac:dyDescent="0.3">
      <c r="A284" s="63"/>
      <c r="B284" s="63"/>
      <c r="C284" s="63"/>
      <c r="D284" s="63"/>
      <c r="E284" s="63"/>
      <c r="F284" s="63"/>
      <c r="G284" s="63"/>
      <c r="H284" s="63"/>
      <c r="I284" s="64"/>
      <c r="J284" s="63"/>
      <c r="K284" s="63"/>
      <c r="L284" s="63"/>
      <c r="M284" s="63"/>
      <c r="N284" s="63"/>
      <c r="O284" s="63"/>
      <c r="P284" s="63"/>
      <c r="Q284" s="63"/>
      <c r="R284" s="64"/>
      <c r="S284" s="63"/>
      <c r="T284" s="63"/>
      <c r="U284" s="63"/>
      <c r="V284" s="63"/>
      <c r="W284" s="63"/>
      <c r="X284" s="63"/>
      <c r="Y284" s="63"/>
      <c r="Z284" s="63"/>
      <c r="AA284" s="64"/>
      <c r="AB284" s="63"/>
      <c r="AC284" s="63"/>
      <c r="AD284" s="63"/>
      <c r="AE284" s="63"/>
      <c r="AF284" s="63"/>
      <c r="AG284" s="63"/>
      <c r="AH284" s="63"/>
      <c r="AI284" s="63"/>
      <c r="AJ284" s="64"/>
      <c r="AK284" s="63"/>
      <c r="AL284" s="63"/>
      <c r="AM284" s="63"/>
      <c r="AN284" s="63"/>
      <c r="AO284" s="63"/>
      <c r="AP284" s="63"/>
      <c r="AQ284" s="63"/>
      <c r="AR284" s="63"/>
      <c r="AS284" s="64"/>
      <c r="AT284" s="63"/>
      <c r="AU284" s="63"/>
      <c r="AV284" s="63"/>
      <c r="AW284" s="63"/>
      <c r="AX284" s="63"/>
      <c r="AY284" s="63"/>
      <c r="AZ284" s="63"/>
      <c r="BA284" s="63"/>
      <c r="BB284" s="64"/>
      <c r="BC284" s="63"/>
      <c r="BD284" s="63"/>
      <c r="BE284" s="63"/>
      <c r="BF284" s="63"/>
      <c r="BG284" s="63"/>
      <c r="BH284" s="63"/>
      <c r="BI284" s="63"/>
      <c r="BJ284" s="63"/>
      <c r="BK284" s="64"/>
      <c r="BL284" s="63"/>
      <c r="BM284" s="63"/>
      <c r="BN284" s="63"/>
      <c r="BO284" s="63"/>
      <c r="BP284" s="63"/>
      <c r="BQ284" s="63"/>
      <c r="BR284" s="63"/>
      <c r="BS284" s="63"/>
      <c r="BT284" s="64"/>
      <c r="BU284" s="63"/>
      <c r="BV284" s="63"/>
      <c r="BW284" s="63"/>
      <c r="BX284" s="63"/>
      <c r="BY284" s="63"/>
      <c r="BZ284" s="63"/>
      <c r="CA284" s="63"/>
      <c r="CB284" s="63"/>
      <c r="CC284" s="64"/>
      <c r="CD284" s="63"/>
      <c r="CE284" s="63"/>
      <c r="CF284" s="63"/>
      <c r="CG284" s="63"/>
      <c r="CH284" s="63"/>
      <c r="CI284" s="63"/>
      <c r="CJ284" s="63"/>
      <c r="CK284" s="63"/>
      <c r="CL284" s="64"/>
      <c r="CM284" s="63"/>
      <c r="CN284" s="63"/>
      <c r="CO284" s="63"/>
      <c r="CP284" s="63"/>
      <c r="CQ284" s="63"/>
      <c r="CR284" s="63"/>
      <c r="CS284" s="63"/>
      <c r="CT284" s="63"/>
      <c r="CU284" s="64"/>
      <c r="CV284" s="63"/>
      <c r="CW284" s="63"/>
      <c r="CX284" s="63"/>
      <c r="CY284" s="63"/>
      <c r="CZ284" s="63"/>
      <c r="DA284" s="63"/>
      <c r="DB284" s="63"/>
      <c r="DC284" s="63"/>
      <c r="DD284" s="64"/>
    </row>
    <row r="285" spans="1:108" ht="33" customHeight="1" x14ac:dyDescent="0.3">
      <c r="A285" s="63"/>
      <c r="B285" s="63"/>
      <c r="C285" s="63"/>
      <c r="D285" s="63"/>
      <c r="E285" s="63"/>
      <c r="F285" s="63"/>
      <c r="G285" s="63"/>
      <c r="H285" s="63"/>
      <c r="I285" s="64"/>
      <c r="J285" s="63"/>
      <c r="K285" s="63"/>
      <c r="L285" s="63"/>
      <c r="M285" s="63"/>
      <c r="N285" s="63"/>
      <c r="O285" s="63"/>
      <c r="P285" s="63"/>
      <c r="Q285" s="63"/>
      <c r="R285" s="64"/>
      <c r="S285" s="63"/>
      <c r="T285" s="63"/>
      <c r="U285" s="63"/>
      <c r="V285" s="63"/>
      <c r="W285" s="63"/>
      <c r="X285" s="63"/>
      <c r="Y285" s="63"/>
      <c r="Z285" s="63"/>
      <c r="AA285" s="64"/>
      <c r="AB285" s="63"/>
      <c r="AC285" s="63"/>
      <c r="AD285" s="63"/>
      <c r="AE285" s="63"/>
      <c r="AF285" s="63"/>
      <c r="AG285" s="63"/>
      <c r="AH285" s="63"/>
      <c r="AI285" s="63"/>
      <c r="AJ285" s="64"/>
      <c r="AK285" s="63"/>
      <c r="AL285" s="63"/>
      <c r="AM285" s="63"/>
      <c r="AN285" s="63"/>
      <c r="AO285" s="63"/>
      <c r="AP285" s="63"/>
      <c r="AQ285" s="63"/>
      <c r="AR285" s="63"/>
      <c r="AS285" s="64"/>
      <c r="AT285" s="63"/>
      <c r="AU285" s="63"/>
      <c r="AV285" s="63"/>
      <c r="AW285" s="63"/>
      <c r="AX285" s="63"/>
      <c r="AY285" s="63"/>
      <c r="AZ285" s="63"/>
      <c r="BA285" s="63"/>
      <c r="BB285" s="64"/>
      <c r="BC285" s="63"/>
      <c r="BD285" s="63"/>
      <c r="BE285" s="63"/>
      <c r="BF285" s="63"/>
      <c r="BG285" s="63"/>
      <c r="BH285" s="63"/>
      <c r="BI285" s="63"/>
      <c r="BJ285" s="63"/>
      <c r="BK285" s="64"/>
      <c r="BL285" s="63"/>
      <c r="BM285" s="63"/>
      <c r="BN285" s="63"/>
      <c r="BO285" s="63"/>
      <c r="BP285" s="63"/>
      <c r="BQ285" s="63"/>
      <c r="BR285" s="63"/>
      <c r="BS285" s="63"/>
      <c r="BT285" s="64"/>
      <c r="BU285" s="63"/>
      <c r="BV285" s="63"/>
      <c r="BW285" s="63"/>
      <c r="BX285" s="63"/>
      <c r="BY285" s="63"/>
      <c r="BZ285" s="63"/>
      <c r="CA285" s="63"/>
      <c r="CB285" s="63"/>
      <c r="CC285" s="64"/>
      <c r="CD285" s="63"/>
      <c r="CE285" s="63"/>
      <c r="CF285" s="63"/>
      <c r="CG285" s="63"/>
      <c r="CH285" s="63"/>
      <c r="CI285" s="63"/>
      <c r="CJ285" s="63"/>
      <c r="CK285" s="63"/>
      <c r="CL285" s="64"/>
      <c r="CM285" s="63"/>
      <c r="CN285" s="63"/>
      <c r="CO285" s="63"/>
      <c r="CP285" s="63"/>
      <c r="CQ285" s="63"/>
      <c r="CR285" s="63"/>
      <c r="CS285" s="63"/>
      <c r="CT285" s="63"/>
      <c r="CU285" s="64"/>
      <c r="CV285" s="63"/>
      <c r="CW285" s="63"/>
      <c r="CX285" s="63"/>
      <c r="CY285" s="63"/>
      <c r="CZ285" s="63"/>
      <c r="DA285" s="63"/>
      <c r="DB285" s="63"/>
      <c r="DC285" s="63"/>
      <c r="DD285" s="64"/>
    </row>
    <row r="286" spans="1:108" ht="33" customHeight="1" x14ac:dyDescent="0.3">
      <c r="A286" s="63"/>
      <c r="B286" s="63"/>
      <c r="C286" s="63"/>
      <c r="D286" s="63"/>
      <c r="E286" s="63"/>
      <c r="F286" s="63"/>
      <c r="G286" s="63"/>
      <c r="H286" s="63"/>
      <c r="I286" s="64"/>
      <c r="J286" s="63"/>
      <c r="K286" s="63"/>
      <c r="L286" s="63"/>
      <c r="M286" s="63"/>
      <c r="N286" s="63"/>
      <c r="O286" s="63"/>
      <c r="P286" s="63"/>
      <c r="Q286" s="63"/>
      <c r="R286" s="64"/>
      <c r="S286" s="63"/>
      <c r="T286" s="63"/>
      <c r="U286" s="63"/>
      <c r="V286" s="63"/>
      <c r="W286" s="63"/>
      <c r="X286" s="63"/>
      <c r="Y286" s="63"/>
      <c r="Z286" s="63"/>
      <c r="AA286" s="64"/>
      <c r="AB286" s="63"/>
      <c r="AC286" s="63"/>
      <c r="AD286" s="63"/>
      <c r="AE286" s="63"/>
      <c r="AF286" s="63"/>
      <c r="AG286" s="63"/>
      <c r="AH286" s="63"/>
      <c r="AI286" s="63"/>
      <c r="AJ286" s="64"/>
      <c r="AK286" s="63"/>
      <c r="AL286" s="63"/>
      <c r="AM286" s="63"/>
      <c r="AN286" s="63"/>
      <c r="AO286" s="63"/>
      <c r="AP286" s="63"/>
      <c r="AQ286" s="63"/>
      <c r="AR286" s="63"/>
      <c r="AS286" s="64"/>
      <c r="AT286" s="63"/>
      <c r="AU286" s="63"/>
      <c r="AV286" s="63"/>
      <c r="AW286" s="63"/>
      <c r="AX286" s="63"/>
      <c r="AY286" s="63"/>
      <c r="AZ286" s="63"/>
      <c r="BA286" s="63"/>
      <c r="BB286" s="64"/>
      <c r="BC286" s="63"/>
      <c r="BD286" s="63"/>
      <c r="BE286" s="63"/>
      <c r="BF286" s="63"/>
      <c r="BG286" s="63"/>
      <c r="BH286" s="63"/>
      <c r="BI286" s="63"/>
      <c r="BJ286" s="63"/>
      <c r="BK286" s="64"/>
      <c r="BL286" s="63"/>
      <c r="BM286" s="63"/>
      <c r="BN286" s="63"/>
      <c r="BO286" s="63"/>
      <c r="BP286" s="63"/>
      <c r="BQ286" s="63"/>
      <c r="BR286" s="63"/>
      <c r="BS286" s="63"/>
      <c r="BT286" s="64"/>
      <c r="BU286" s="63"/>
      <c r="BV286" s="63"/>
      <c r="BW286" s="63"/>
      <c r="BX286" s="63"/>
      <c r="BY286" s="63"/>
      <c r="BZ286" s="63"/>
      <c r="CA286" s="63"/>
      <c r="CB286" s="63"/>
      <c r="CC286" s="64"/>
      <c r="CD286" s="63"/>
      <c r="CE286" s="63"/>
      <c r="CF286" s="63"/>
      <c r="CG286" s="63"/>
      <c r="CH286" s="63"/>
      <c r="CI286" s="63"/>
      <c r="CJ286" s="63"/>
      <c r="CK286" s="63"/>
      <c r="CL286" s="64"/>
      <c r="CM286" s="63"/>
      <c r="CN286" s="63"/>
      <c r="CO286" s="63"/>
      <c r="CP286" s="63"/>
      <c r="CQ286" s="63"/>
      <c r="CR286" s="63"/>
      <c r="CS286" s="63"/>
      <c r="CT286" s="63"/>
      <c r="CU286" s="64"/>
      <c r="CV286" s="63"/>
      <c r="CW286" s="63"/>
      <c r="CX286" s="63"/>
      <c r="CY286" s="63"/>
      <c r="CZ286" s="63"/>
      <c r="DA286" s="63"/>
      <c r="DB286" s="63"/>
      <c r="DC286" s="63"/>
      <c r="DD286" s="64"/>
    </row>
    <row r="287" spans="1:108" ht="33" customHeight="1" x14ac:dyDescent="0.3">
      <c r="A287" s="63"/>
      <c r="B287" s="63"/>
      <c r="C287" s="63"/>
      <c r="D287" s="63"/>
      <c r="E287" s="63"/>
      <c r="F287" s="63"/>
      <c r="G287" s="63"/>
      <c r="H287" s="63"/>
      <c r="I287" s="64"/>
      <c r="J287" s="63"/>
      <c r="K287" s="63"/>
      <c r="L287" s="63"/>
      <c r="M287" s="63"/>
      <c r="N287" s="63"/>
      <c r="O287" s="63"/>
      <c r="P287" s="63"/>
      <c r="Q287" s="63"/>
      <c r="R287" s="64"/>
      <c r="S287" s="63"/>
      <c r="T287" s="63"/>
      <c r="U287" s="63"/>
      <c r="V287" s="63"/>
      <c r="W287" s="63"/>
      <c r="X287" s="63"/>
      <c r="Y287" s="63"/>
      <c r="Z287" s="63"/>
      <c r="AA287" s="64"/>
      <c r="AB287" s="63"/>
      <c r="AC287" s="63"/>
      <c r="AD287" s="63"/>
      <c r="AE287" s="63"/>
      <c r="AF287" s="63"/>
      <c r="AG287" s="63"/>
      <c r="AH287" s="63"/>
      <c r="AI287" s="63"/>
      <c r="AJ287" s="64"/>
      <c r="AK287" s="63"/>
      <c r="AL287" s="63"/>
      <c r="AM287" s="63"/>
      <c r="AN287" s="63"/>
      <c r="AO287" s="63"/>
      <c r="AP287" s="63"/>
      <c r="AQ287" s="63"/>
      <c r="AR287" s="63"/>
      <c r="AS287" s="64"/>
      <c r="AT287" s="63"/>
      <c r="AU287" s="63"/>
      <c r="AV287" s="63"/>
      <c r="AW287" s="63"/>
      <c r="AX287" s="63"/>
      <c r="AY287" s="63"/>
      <c r="AZ287" s="63"/>
      <c r="BA287" s="63"/>
      <c r="BB287" s="64"/>
      <c r="BC287" s="63"/>
      <c r="BD287" s="63"/>
      <c r="BE287" s="63"/>
      <c r="BF287" s="63"/>
      <c r="BG287" s="63"/>
      <c r="BH287" s="63"/>
      <c r="BI287" s="63"/>
      <c r="BJ287" s="63"/>
      <c r="BK287" s="64"/>
      <c r="BL287" s="63"/>
      <c r="BM287" s="63"/>
      <c r="BN287" s="63"/>
      <c r="BO287" s="63"/>
      <c r="BP287" s="63"/>
      <c r="BQ287" s="63"/>
      <c r="BR287" s="63"/>
      <c r="BS287" s="63"/>
      <c r="BT287" s="64"/>
      <c r="BU287" s="63"/>
      <c r="BV287" s="63"/>
      <c r="BW287" s="63"/>
      <c r="BX287" s="63"/>
      <c r="BY287" s="63"/>
      <c r="BZ287" s="63"/>
      <c r="CA287" s="63"/>
      <c r="CB287" s="63"/>
      <c r="CC287" s="64"/>
      <c r="CD287" s="63"/>
      <c r="CE287" s="63"/>
      <c r="CF287" s="63"/>
      <c r="CG287" s="63"/>
      <c r="CH287" s="63"/>
      <c r="CI287" s="63"/>
      <c r="CJ287" s="63"/>
      <c r="CK287" s="63"/>
      <c r="CL287" s="64"/>
      <c r="CM287" s="63"/>
      <c r="CN287" s="63"/>
      <c r="CO287" s="63"/>
      <c r="CP287" s="63"/>
      <c r="CQ287" s="63"/>
      <c r="CR287" s="63"/>
      <c r="CS287" s="63"/>
      <c r="CT287" s="63"/>
      <c r="CU287" s="64"/>
      <c r="CV287" s="63"/>
      <c r="CW287" s="63"/>
      <c r="CX287" s="63"/>
      <c r="CY287" s="63"/>
      <c r="CZ287" s="63"/>
      <c r="DA287" s="63"/>
      <c r="DB287" s="63"/>
      <c r="DC287" s="63"/>
      <c r="DD287" s="64"/>
    </row>
    <row r="288" spans="1:108" ht="33" customHeight="1" x14ac:dyDescent="0.3">
      <c r="A288" s="63"/>
      <c r="B288" s="63"/>
      <c r="C288" s="63"/>
      <c r="D288" s="63"/>
      <c r="E288" s="63"/>
      <c r="F288" s="63"/>
      <c r="G288" s="63"/>
      <c r="H288" s="63"/>
      <c r="I288" s="64"/>
      <c r="J288" s="63"/>
      <c r="K288" s="63"/>
      <c r="L288" s="63"/>
      <c r="M288" s="63"/>
      <c r="N288" s="63"/>
      <c r="O288" s="63"/>
      <c r="P288" s="63"/>
      <c r="Q288" s="63"/>
      <c r="R288" s="64"/>
      <c r="S288" s="63"/>
      <c r="T288" s="63"/>
      <c r="U288" s="63"/>
      <c r="V288" s="63"/>
      <c r="W288" s="63"/>
      <c r="X288" s="63"/>
      <c r="Y288" s="63"/>
      <c r="Z288" s="63"/>
      <c r="AA288" s="64"/>
      <c r="AB288" s="63"/>
      <c r="AC288" s="63"/>
      <c r="AD288" s="63"/>
      <c r="AE288" s="63"/>
      <c r="AF288" s="63"/>
      <c r="AG288" s="63"/>
      <c r="AH288" s="63"/>
      <c r="AI288" s="63"/>
      <c r="AJ288" s="64"/>
      <c r="AK288" s="63"/>
      <c r="AL288" s="63"/>
      <c r="AM288" s="63"/>
      <c r="AN288" s="63"/>
      <c r="AO288" s="63"/>
      <c r="AP288" s="63"/>
      <c r="AQ288" s="63"/>
      <c r="AR288" s="63"/>
      <c r="AS288" s="64"/>
      <c r="AT288" s="63"/>
      <c r="AU288" s="63"/>
      <c r="AV288" s="63"/>
      <c r="AW288" s="63"/>
      <c r="AX288" s="63"/>
      <c r="AY288" s="63"/>
      <c r="AZ288" s="63"/>
      <c r="BA288" s="63"/>
      <c r="BB288" s="64"/>
      <c r="BC288" s="63"/>
      <c r="BD288" s="63"/>
      <c r="BE288" s="63"/>
      <c r="BF288" s="63"/>
      <c r="BG288" s="63"/>
      <c r="BH288" s="63"/>
      <c r="BI288" s="63"/>
      <c r="BJ288" s="63"/>
      <c r="BK288" s="64"/>
      <c r="BL288" s="63"/>
      <c r="BM288" s="63"/>
      <c r="BN288" s="63"/>
      <c r="BO288" s="63"/>
      <c r="BP288" s="63"/>
      <c r="BQ288" s="63"/>
      <c r="BR288" s="63"/>
      <c r="BS288" s="63"/>
      <c r="BT288" s="64"/>
      <c r="BU288" s="63"/>
      <c r="BV288" s="63"/>
      <c r="BW288" s="63"/>
      <c r="BX288" s="63"/>
      <c r="BY288" s="63"/>
      <c r="BZ288" s="63"/>
      <c r="CA288" s="63"/>
      <c r="CB288" s="63"/>
      <c r="CC288" s="64"/>
      <c r="CD288" s="63"/>
      <c r="CE288" s="63"/>
      <c r="CF288" s="63"/>
      <c r="CG288" s="63"/>
      <c r="CH288" s="63"/>
      <c r="CI288" s="63"/>
      <c r="CJ288" s="63"/>
      <c r="CK288" s="63"/>
      <c r="CL288" s="64"/>
      <c r="CM288" s="63"/>
      <c r="CN288" s="63"/>
      <c r="CO288" s="63"/>
      <c r="CP288" s="63"/>
      <c r="CQ288" s="63"/>
      <c r="CR288" s="63"/>
      <c r="CS288" s="63"/>
      <c r="CT288" s="63"/>
      <c r="CU288" s="64"/>
      <c r="CV288" s="63"/>
      <c r="CW288" s="63"/>
      <c r="CX288" s="63"/>
      <c r="CY288" s="63"/>
      <c r="CZ288" s="63"/>
      <c r="DA288" s="63"/>
      <c r="DB288" s="63"/>
      <c r="DC288" s="63"/>
      <c r="DD288" s="64"/>
    </row>
    <row r="289" spans="1:108" ht="33" customHeight="1" x14ac:dyDescent="0.3">
      <c r="A289" s="63"/>
      <c r="B289" s="63"/>
      <c r="C289" s="63"/>
      <c r="D289" s="63"/>
      <c r="E289" s="63"/>
      <c r="F289" s="63"/>
      <c r="G289" s="63"/>
      <c r="H289" s="63"/>
      <c r="I289" s="64"/>
      <c r="J289" s="63"/>
      <c r="K289" s="63"/>
      <c r="L289" s="63"/>
      <c r="M289" s="63"/>
      <c r="N289" s="63"/>
      <c r="O289" s="63"/>
      <c r="P289" s="63"/>
      <c r="Q289" s="63"/>
      <c r="R289" s="64"/>
      <c r="S289" s="63"/>
      <c r="T289" s="63"/>
      <c r="U289" s="63"/>
      <c r="V289" s="63"/>
      <c r="W289" s="63"/>
      <c r="X289" s="63"/>
      <c r="Y289" s="63"/>
      <c r="Z289" s="63"/>
      <c r="AA289" s="64"/>
      <c r="AB289" s="63"/>
      <c r="AC289" s="63"/>
      <c r="AD289" s="63"/>
      <c r="AE289" s="63"/>
      <c r="AF289" s="63"/>
      <c r="AG289" s="63"/>
      <c r="AH289" s="63"/>
      <c r="AI289" s="63"/>
      <c r="AJ289" s="64"/>
      <c r="AK289" s="63"/>
      <c r="AL289" s="63"/>
      <c r="AM289" s="63"/>
      <c r="AN289" s="63"/>
      <c r="AO289" s="63"/>
      <c r="AP289" s="63"/>
      <c r="AQ289" s="63"/>
      <c r="AR289" s="63"/>
      <c r="AS289" s="64"/>
      <c r="AT289" s="63"/>
      <c r="AU289" s="63"/>
      <c r="AV289" s="63"/>
      <c r="AW289" s="63"/>
      <c r="AX289" s="63"/>
      <c r="AY289" s="63"/>
      <c r="AZ289" s="63"/>
      <c r="BA289" s="63"/>
      <c r="BB289" s="64"/>
      <c r="BC289" s="63"/>
      <c r="BD289" s="63"/>
      <c r="BE289" s="63"/>
      <c r="BF289" s="63"/>
      <c r="BG289" s="63"/>
      <c r="BH289" s="63"/>
      <c r="BI289" s="63"/>
      <c r="BJ289" s="63"/>
      <c r="BK289" s="64"/>
      <c r="BL289" s="63"/>
      <c r="BM289" s="63"/>
      <c r="BN289" s="63"/>
      <c r="BO289" s="63"/>
      <c r="BP289" s="63"/>
      <c r="BQ289" s="63"/>
      <c r="BR289" s="63"/>
      <c r="BS289" s="63"/>
      <c r="BT289" s="64"/>
      <c r="BU289" s="63"/>
      <c r="BV289" s="63"/>
      <c r="BW289" s="63"/>
      <c r="BX289" s="63"/>
      <c r="BY289" s="63"/>
      <c r="BZ289" s="63"/>
      <c r="CA289" s="63"/>
      <c r="CB289" s="63"/>
      <c r="CC289" s="64"/>
      <c r="CD289" s="63"/>
      <c r="CE289" s="63"/>
      <c r="CF289" s="63"/>
      <c r="CG289" s="63"/>
      <c r="CH289" s="63"/>
      <c r="CI289" s="63"/>
      <c r="CJ289" s="63"/>
      <c r="CK289" s="63"/>
      <c r="CL289" s="64"/>
      <c r="CM289" s="63"/>
      <c r="CN289" s="63"/>
      <c r="CO289" s="63"/>
      <c r="CP289" s="63"/>
      <c r="CQ289" s="63"/>
      <c r="CR289" s="63"/>
      <c r="CS289" s="63"/>
      <c r="CT289" s="63"/>
      <c r="CU289" s="64"/>
      <c r="CV289" s="63"/>
      <c r="CW289" s="63"/>
      <c r="CX289" s="63"/>
      <c r="CY289" s="63"/>
      <c r="CZ289" s="63"/>
      <c r="DA289" s="63"/>
      <c r="DB289" s="63"/>
      <c r="DC289" s="63"/>
      <c r="DD289" s="64"/>
    </row>
    <row r="290" spans="1:108" ht="33" customHeight="1" x14ac:dyDescent="0.3">
      <c r="A290" s="63"/>
      <c r="B290" s="63"/>
      <c r="C290" s="63"/>
      <c r="D290" s="63"/>
      <c r="E290" s="63"/>
      <c r="F290" s="63"/>
      <c r="G290" s="63"/>
      <c r="H290" s="63"/>
      <c r="I290" s="64"/>
      <c r="J290" s="63"/>
      <c r="K290" s="63"/>
      <c r="L290" s="63"/>
      <c r="M290" s="63"/>
      <c r="N290" s="63"/>
      <c r="O290" s="63"/>
      <c r="P290" s="63"/>
      <c r="Q290" s="63"/>
      <c r="R290" s="64"/>
      <c r="S290" s="63"/>
      <c r="T290" s="63"/>
      <c r="U290" s="63"/>
      <c r="V290" s="63"/>
      <c r="W290" s="63"/>
      <c r="X290" s="63"/>
      <c r="Y290" s="63"/>
      <c r="Z290" s="63"/>
      <c r="AA290" s="64"/>
      <c r="AB290" s="63"/>
      <c r="AC290" s="63"/>
      <c r="AD290" s="63"/>
      <c r="AE290" s="63"/>
      <c r="AF290" s="63"/>
      <c r="AG290" s="63"/>
      <c r="AH290" s="63"/>
      <c r="AI290" s="63"/>
      <c r="AJ290" s="64"/>
      <c r="AK290" s="63"/>
      <c r="AL290" s="63"/>
      <c r="AM290" s="63"/>
      <c r="AN290" s="63"/>
      <c r="AO290" s="63"/>
      <c r="AP290" s="63"/>
      <c r="AQ290" s="63"/>
      <c r="AR290" s="63"/>
      <c r="AS290" s="64"/>
      <c r="AT290" s="63"/>
      <c r="AU290" s="63"/>
      <c r="AV290" s="63"/>
      <c r="AW290" s="63"/>
      <c r="AX290" s="63"/>
      <c r="AY290" s="63"/>
      <c r="AZ290" s="63"/>
      <c r="BA290" s="63"/>
      <c r="BB290" s="64"/>
      <c r="BC290" s="63"/>
      <c r="BD290" s="63"/>
      <c r="BE290" s="63"/>
      <c r="BF290" s="63"/>
      <c r="BG290" s="63"/>
      <c r="BH290" s="63"/>
      <c r="BI290" s="63"/>
      <c r="BJ290" s="63"/>
      <c r="BK290" s="64"/>
      <c r="BL290" s="63"/>
      <c r="BM290" s="63"/>
      <c r="BN290" s="63"/>
      <c r="BO290" s="63"/>
      <c r="BP290" s="63"/>
      <c r="BQ290" s="63"/>
      <c r="BR290" s="63"/>
      <c r="BS290" s="63"/>
      <c r="BT290" s="64"/>
      <c r="BU290" s="63"/>
      <c r="BV290" s="63"/>
      <c r="BW290" s="63"/>
      <c r="BX290" s="63"/>
      <c r="BY290" s="63"/>
      <c r="BZ290" s="63"/>
      <c r="CA290" s="63"/>
      <c r="CB290" s="63"/>
      <c r="CC290" s="64"/>
      <c r="CD290" s="63"/>
      <c r="CE290" s="63"/>
      <c r="CF290" s="63"/>
      <c r="CG290" s="63"/>
      <c r="CH290" s="63"/>
      <c r="CI290" s="63"/>
      <c r="CJ290" s="63"/>
      <c r="CK290" s="63"/>
      <c r="CL290" s="64"/>
      <c r="CM290" s="63"/>
      <c r="CN290" s="63"/>
      <c r="CO290" s="63"/>
      <c r="CP290" s="63"/>
      <c r="CQ290" s="63"/>
      <c r="CR290" s="63"/>
      <c r="CS290" s="63"/>
      <c r="CT290" s="63"/>
      <c r="CU290" s="64"/>
      <c r="CV290" s="63"/>
      <c r="CW290" s="63"/>
      <c r="CX290" s="63"/>
      <c r="CY290" s="63"/>
      <c r="CZ290" s="63"/>
      <c r="DA290" s="63"/>
      <c r="DB290" s="63"/>
      <c r="DC290" s="63"/>
      <c r="DD290" s="64"/>
    </row>
    <row r="291" spans="1:108" ht="33" customHeight="1" x14ac:dyDescent="0.3">
      <c r="A291" s="63"/>
      <c r="B291" s="63"/>
      <c r="C291" s="63"/>
      <c r="D291" s="63"/>
      <c r="E291" s="63"/>
      <c r="F291" s="63"/>
      <c r="G291" s="63"/>
      <c r="H291" s="63"/>
      <c r="I291" s="64"/>
      <c r="J291" s="63"/>
      <c r="K291" s="63"/>
      <c r="L291" s="63"/>
      <c r="M291" s="63"/>
      <c r="N291" s="63"/>
      <c r="O291" s="63"/>
      <c r="P291" s="63"/>
      <c r="Q291" s="63"/>
      <c r="R291" s="64"/>
      <c r="S291" s="63"/>
      <c r="T291" s="63"/>
      <c r="U291" s="63"/>
      <c r="V291" s="63"/>
      <c r="W291" s="63"/>
      <c r="X291" s="63"/>
      <c r="Y291" s="63"/>
      <c r="Z291" s="63"/>
      <c r="AA291" s="64"/>
      <c r="AB291" s="63"/>
      <c r="AC291" s="63"/>
      <c r="AD291" s="63"/>
      <c r="AE291" s="63"/>
      <c r="AF291" s="63"/>
      <c r="AG291" s="63"/>
      <c r="AH291" s="63"/>
      <c r="AI291" s="63"/>
      <c r="AJ291" s="64"/>
      <c r="AK291" s="63"/>
      <c r="AL291" s="63"/>
      <c r="AM291" s="63"/>
      <c r="AN291" s="63"/>
      <c r="AO291" s="63"/>
      <c r="AP291" s="63"/>
      <c r="AQ291" s="63"/>
      <c r="AR291" s="63"/>
      <c r="AS291" s="64"/>
      <c r="AT291" s="63"/>
      <c r="AU291" s="63"/>
      <c r="AV291" s="63"/>
      <c r="AW291" s="63"/>
      <c r="AX291" s="63"/>
      <c r="AY291" s="63"/>
      <c r="AZ291" s="63"/>
      <c r="BA291" s="63"/>
      <c r="BB291" s="64"/>
      <c r="BC291" s="63"/>
      <c r="BD291" s="63"/>
      <c r="BE291" s="63"/>
      <c r="BF291" s="63"/>
      <c r="BG291" s="63"/>
      <c r="BH291" s="63"/>
      <c r="BI291" s="63"/>
      <c r="BJ291" s="63"/>
      <c r="BK291" s="64"/>
      <c r="BL291" s="63"/>
      <c r="BM291" s="63"/>
      <c r="BN291" s="63"/>
      <c r="BO291" s="63"/>
      <c r="BP291" s="63"/>
      <c r="BQ291" s="63"/>
      <c r="BR291" s="63"/>
      <c r="BS291" s="63"/>
      <c r="BT291" s="64"/>
      <c r="BU291" s="63"/>
      <c r="BV291" s="63"/>
      <c r="BW291" s="63"/>
      <c r="BX291" s="63"/>
      <c r="BY291" s="63"/>
      <c r="BZ291" s="63"/>
      <c r="CA291" s="63"/>
      <c r="CB291" s="63"/>
      <c r="CC291" s="64"/>
      <c r="CD291" s="63"/>
      <c r="CE291" s="63"/>
      <c r="CF291" s="63"/>
      <c r="CG291" s="63"/>
      <c r="CH291" s="63"/>
      <c r="CI291" s="63"/>
      <c r="CJ291" s="63"/>
      <c r="CK291" s="63"/>
      <c r="CL291" s="64"/>
      <c r="CM291" s="63"/>
      <c r="CN291" s="63"/>
      <c r="CO291" s="63"/>
      <c r="CP291" s="63"/>
      <c r="CQ291" s="63"/>
      <c r="CR291" s="63"/>
      <c r="CS291" s="63"/>
      <c r="CT291" s="63"/>
      <c r="CU291" s="64"/>
      <c r="CV291" s="63"/>
      <c r="CW291" s="63"/>
      <c r="CX291" s="63"/>
      <c r="CY291" s="63"/>
      <c r="CZ291" s="63"/>
      <c r="DA291" s="63"/>
      <c r="DB291" s="63"/>
      <c r="DC291" s="63"/>
      <c r="DD291" s="64"/>
    </row>
    <row r="292" spans="1:108" ht="33" customHeight="1" x14ac:dyDescent="0.3">
      <c r="A292" s="63"/>
      <c r="B292" s="63"/>
      <c r="C292" s="63"/>
      <c r="D292" s="63"/>
      <c r="E292" s="63"/>
      <c r="F292" s="63"/>
      <c r="G292" s="63"/>
      <c r="H292" s="63"/>
      <c r="I292" s="64"/>
      <c r="J292" s="63"/>
      <c r="K292" s="63"/>
      <c r="L292" s="63"/>
      <c r="M292" s="63"/>
      <c r="N292" s="63"/>
      <c r="O292" s="63"/>
      <c r="P292" s="63"/>
      <c r="Q292" s="63"/>
      <c r="R292" s="64"/>
      <c r="S292" s="63"/>
      <c r="T292" s="63"/>
      <c r="U292" s="63"/>
      <c r="V292" s="63"/>
      <c r="W292" s="63"/>
      <c r="X292" s="63"/>
      <c r="Y292" s="63"/>
      <c r="Z292" s="63"/>
      <c r="AA292" s="64"/>
      <c r="AB292" s="63"/>
      <c r="AC292" s="63"/>
      <c r="AD292" s="63"/>
      <c r="AE292" s="63"/>
      <c r="AF292" s="63"/>
      <c r="AG292" s="63"/>
      <c r="AH292" s="63"/>
      <c r="AI292" s="63"/>
      <c r="AJ292" s="64"/>
      <c r="AK292" s="63"/>
      <c r="AL292" s="63"/>
      <c r="AM292" s="63"/>
      <c r="AN292" s="63"/>
      <c r="AO292" s="63"/>
      <c r="AP292" s="63"/>
      <c r="AQ292" s="63"/>
      <c r="AR292" s="63"/>
      <c r="AS292" s="64"/>
      <c r="AT292" s="63"/>
      <c r="AU292" s="63"/>
      <c r="AV292" s="63"/>
      <c r="AW292" s="63"/>
      <c r="AX292" s="63"/>
      <c r="AY292" s="63"/>
      <c r="AZ292" s="63"/>
      <c r="BA292" s="63"/>
      <c r="BB292" s="64"/>
      <c r="BC292" s="63"/>
      <c r="BD292" s="63"/>
      <c r="BE292" s="63"/>
      <c r="BF292" s="63"/>
      <c r="BG292" s="63"/>
      <c r="BH292" s="63"/>
      <c r="BI292" s="63"/>
      <c r="BJ292" s="63"/>
      <c r="BK292" s="64"/>
      <c r="BL292" s="63"/>
      <c r="BM292" s="63"/>
      <c r="BN292" s="63"/>
      <c r="BO292" s="63"/>
      <c r="BP292" s="63"/>
      <c r="BQ292" s="63"/>
      <c r="BR292" s="63"/>
      <c r="BS292" s="63"/>
      <c r="BT292" s="64"/>
      <c r="BU292" s="63"/>
      <c r="BV292" s="63"/>
      <c r="BW292" s="63"/>
      <c r="BX292" s="63"/>
      <c r="BY292" s="63"/>
      <c r="BZ292" s="63"/>
      <c r="CA292" s="63"/>
      <c r="CB292" s="63"/>
      <c r="CC292" s="64"/>
      <c r="CD292" s="63"/>
      <c r="CE292" s="63"/>
      <c r="CF292" s="63"/>
      <c r="CG292" s="63"/>
      <c r="CH292" s="63"/>
      <c r="CI292" s="63"/>
      <c r="CJ292" s="63"/>
      <c r="CK292" s="63"/>
      <c r="CL292" s="64"/>
      <c r="CM292" s="63"/>
      <c r="CN292" s="63"/>
      <c r="CO292" s="63"/>
      <c r="CP292" s="63"/>
      <c r="CQ292" s="63"/>
      <c r="CR292" s="63"/>
      <c r="CS292" s="63"/>
      <c r="CT292" s="63"/>
      <c r="CU292" s="64"/>
      <c r="CV292" s="63"/>
      <c r="CW292" s="63"/>
      <c r="CX292" s="63"/>
      <c r="CY292" s="63"/>
      <c r="CZ292" s="63"/>
      <c r="DA292" s="63"/>
      <c r="DB292" s="63"/>
      <c r="DC292" s="63"/>
      <c r="DD292" s="64"/>
    </row>
    <row r="293" spans="1:108" ht="33" customHeight="1" x14ac:dyDescent="0.3">
      <c r="A293" s="63"/>
      <c r="B293" s="63"/>
      <c r="C293" s="63"/>
      <c r="D293" s="63"/>
      <c r="E293" s="63"/>
      <c r="F293" s="63"/>
      <c r="G293" s="63"/>
      <c r="H293" s="63"/>
      <c r="I293" s="64"/>
      <c r="J293" s="63"/>
      <c r="K293" s="63"/>
      <c r="L293" s="63"/>
      <c r="M293" s="63"/>
      <c r="N293" s="63"/>
      <c r="O293" s="63"/>
      <c r="P293" s="63"/>
      <c r="Q293" s="63"/>
      <c r="R293" s="64"/>
      <c r="S293" s="63"/>
      <c r="T293" s="63"/>
      <c r="U293" s="63"/>
      <c r="V293" s="63"/>
      <c r="W293" s="63"/>
      <c r="X293" s="63"/>
      <c r="Y293" s="63"/>
      <c r="Z293" s="63"/>
      <c r="AA293" s="64"/>
      <c r="AB293" s="63"/>
      <c r="AC293" s="63"/>
      <c r="AD293" s="63"/>
      <c r="AE293" s="63"/>
      <c r="AF293" s="63"/>
      <c r="AG293" s="63"/>
      <c r="AH293" s="63"/>
      <c r="AI293" s="63"/>
      <c r="AJ293" s="64"/>
      <c r="AK293" s="63"/>
      <c r="AL293" s="63"/>
      <c r="AM293" s="63"/>
      <c r="AN293" s="63"/>
      <c r="AO293" s="63"/>
      <c r="AP293" s="63"/>
      <c r="AQ293" s="63"/>
      <c r="AR293" s="63"/>
      <c r="AS293" s="64"/>
      <c r="AT293" s="63"/>
      <c r="AU293" s="63"/>
      <c r="AV293" s="63"/>
      <c r="AW293" s="63"/>
      <c r="AX293" s="63"/>
      <c r="AY293" s="63"/>
      <c r="AZ293" s="63"/>
      <c r="BA293" s="63"/>
      <c r="BB293" s="64"/>
      <c r="BC293" s="63"/>
      <c r="BD293" s="63"/>
      <c r="BE293" s="63"/>
      <c r="BF293" s="63"/>
      <c r="BG293" s="63"/>
      <c r="BH293" s="63"/>
      <c r="BI293" s="63"/>
      <c r="BJ293" s="63"/>
      <c r="BK293" s="64"/>
      <c r="BL293" s="63"/>
      <c r="BM293" s="63"/>
      <c r="BN293" s="63"/>
      <c r="BO293" s="63"/>
      <c r="BP293" s="63"/>
      <c r="BQ293" s="63"/>
      <c r="BR293" s="63"/>
      <c r="BS293" s="63"/>
      <c r="BT293" s="64"/>
      <c r="BU293" s="63"/>
      <c r="BV293" s="63"/>
      <c r="BW293" s="63"/>
      <c r="BX293" s="63"/>
      <c r="BY293" s="63"/>
      <c r="BZ293" s="63"/>
      <c r="CA293" s="63"/>
      <c r="CB293" s="63"/>
      <c r="CC293" s="64"/>
      <c r="CD293" s="63"/>
      <c r="CE293" s="63"/>
      <c r="CF293" s="63"/>
      <c r="CG293" s="63"/>
      <c r="CH293" s="63"/>
      <c r="CI293" s="63"/>
      <c r="CJ293" s="63"/>
      <c r="CK293" s="63"/>
      <c r="CL293" s="64"/>
      <c r="CM293" s="63"/>
      <c r="CN293" s="63"/>
      <c r="CO293" s="63"/>
      <c r="CP293" s="63"/>
      <c r="CQ293" s="63"/>
      <c r="CR293" s="63"/>
      <c r="CS293" s="63"/>
      <c r="CT293" s="63"/>
      <c r="CU293" s="64"/>
      <c r="CV293" s="63"/>
      <c r="CW293" s="63"/>
      <c r="CX293" s="63"/>
      <c r="CY293" s="63"/>
      <c r="CZ293" s="63"/>
      <c r="DA293" s="63"/>
      <c r="DB293" s="63"/>
      <c r="DC293" s="63"/>
      <c r="DD293" s="64"/>
    </row>
    <row r="294" spans="1:108" ht="33" customHeight="1" x14ac:dyDescent="0.3">
      <c r="A294" s="63"/>
      <c r="B294" s="63"/>
      <c r="C294" s="63"/>
      <c r="D294" s="63"/>
      <c r="E294" s="63"/>
      <c r="F294" s="63"/>
      <c r="G294" s="63"/>
      <c r="H294" s="63"/>
      <c r="I294" s="64"/>
      <c r="J294" s="63"/>
      <c r="K294" s="63"/>
      <c r="L294" s="63"/>
      <c r="M294" s="63"/>
      <c r="N294" s="63"/>
      <c r="O294" s="63"/>
      <c r="P294" s="63"/>
      <c r="Q294" s="63"/>
      <c r="R294" s="64"/>
      <c r="S294" s="63"/>
      <c r="T294" s="63"/>
      <c r="U294" s="63"/>
      <c r="V294" s="63"/>
      <c r="W294" s="63"/>
      <c r="X294" s="63"/>
      <c r="Y294" s="63"/>
      <c r="Z294" s="63"/>
      <c r="AA294" s="64"/>
      <c r="AB294" s="63"/>
      <c r="AC294" s="63"/>
      <c r="AD294" s="63"/>
      <c r="AE294" s="63"/>
      <c r="AF294" s="63"/>
      <c r="AG294" s="63"/>
      <c r="AH294" s="63"/>
      <c r="AI294" s="63"/>
      <c r="AJ294" s="64"/>
      <c r="AK294" s="63"/>
      <c r="AL294" s="63"/>
      <c r="AM294" s="63"/>
      <c r="AN294" s="63"/>
      <c r="AO294" s="63"/>
      <c r="AP294" s="63"/>
      <c r="AQ294" s="63"/>
      <c r="AR294" s="63"/>
      <c r="AS294" s="64"/>
      <c r="AT294" s="63"/>
      <c r="AU294" s="63"/>
      <c r="AV294" s="63"/>
      <c r="AW294" s="63"/>
      <c r="AX294" s="63"/>
      <c r="AY294" s="63"/>
      <c r="AZ294" s="63"/>
      <c r="BA294" s="63"/>
      <c r="BB294" s="64"/>
      <c r="BC294" s="63"/>
      <c r="BD294" s="63"/>
      <c r="BE294" s="63"/>
      <c r="BF294" s="63"/>
      <c r="BG294" s="63"/>
      <c r="BH294" s="63"/>
      <c r="BI294" s="63"/>
      <c r="BJ294" s="63"/>
      <c r="BK294" s="64"/>
      <c r="BL294" s="63"/>
      <c r="BM294" s="63"/>
      <c r="BN294" s="63"/>
      <c r="BO294" s="63"/>
      <c r="BP294" s="63"/>
      <c r="BQ294" s="63"/>
      <c r="BR294" s="63"/>
      <c r="BS294" s="63"/>
      <c r="BT294" s="64"/>
      <c r="BU294" s="63"/>
      <c r="BV294" s="63"/>
      <c r="BW294" s="63"/>
      <c r="BX294" s="63"/>
      <c r="BY294" s="63"/>
      <c r="BZ294" s="63"/>
      <c r="CA294" s="63"/>
      <c r="CB294" s="63"/>
      <c r="CC294" s="64"/>
      <c r="CD294" s="63"/>
      <c r="CE294" s="63"/>
      <c r="CF294" s="63"/>
      <c r="CG294" s="63"/>
      <c r="CH294" s="63"/>
      <c r="CI294" s="63"/>
      <c r="CJ294" s="63"/>
      <c r="CK294" s="63"/>
      <c r="CL294" s="64"/>
      <c r="CM294" s="63"/>
      <c r="CN294" s="63"/>
      <c r="CO294" s="63"/>
      <c r="CP294" s="63"/>
      <c r="CQ294" s="63"/>
      <c r="CR294" s="63"/>
      <c r="CS294" s="63"/>
      <c r="CT294" s="63"/>
      <c r="CU294" s="64"/>
      <c r="CV294" s="63"/>
      <c r="CW294" s="63"/>
      <c r="CX294" s="63"/>
      <c r="CY294" s="63"/>
      <c r="CZ294" s="63"/>
      <c r="DA294" s="63"/>
      <c r="DB294" s="63"/>
      <c r="DC294" s="63"/>
      <c r="DD294" s="64"/>
    </row>
    <row r="295" spans="1:108" ht="33" customHeight="1" x14ac:dyDescent="0.3">
      <c r="A295" s="63"/>
      <c r="B295" s="63"/>
      <c r="C295" s="63"/>
      <c r="D295" s="63"/>
      <c r="E295" s="63"/>
      <c r="F295" s="63"/>
      <c r="G295" s="63"/>
      <c r="H295" s="63"/>
      <c r="I295" s="64"/>
      <c r="J295" s="63"/>
      <c r="K295" s="63"/>
      <c r="L295" s="63"/>
      <c r="M295" s="63"/>
      <c r="N295" s="63"/>
      <c r="O295" s="63"/>
      <c r="P295" s="63"/>
      <c r="Q295" s="63"/>
      <c r="R295" s="64"/>
      <c r="S295" s="63"/>
      <c r="T295" s="63"/>
      <c r="U295" s="63"/>
      <c r="V295" s="63"/>
      <c r="W295" s="63"/>
      <c r="X295" s="63"/>
      <c r="Y295" s="63"/>
      <c r="Z295" s="63"/>
      <c r="AA295" s="64"/>
      <c r="AB295" s="63"/>
      <c r="AC295" s="63"/>
      <c r="AD295" s="63"/>
      <c r="AE295" s="63"/>
      <c r="AF295" s="63"/>
      <c r="AG295" s="63"/>
      <c r="AH295" s="63"/>
      <c r="AI295" s="63"/>
      <c r="AJ295" s="64"/>
      <c r="AK295" s="63"/>
      <c r="AL295" s="63"/>
      <c r="AM295" s="63"/>
      <c r="AN295" s="63"/>
      <c r="AO295" s="63"/>
      <c r="AP295" s="63"/>
      <c r="AQ295" s="63"/>
      <c r="AR295" s="63"/>
      <c r="AS295" s="64"/>
      <c r="AT295" s="63"/>
      <c r="AU295" s="63"/>
      <c r="AV295" s="63"/>
      <c r="AW295" s="63"/>
      <c r="AX295" s="63"/>
      <c r="AY295" s="63"/>
      <c r="AZ295" s="63"/>
      <c r="BA295" s="63"/>
      <c r="BB295" s="64"/>
      <c r="BC295" s="63"/>
      <c r="BD295" s="63"/>
      <c r="BE295" s="63"/>
      <c r="BF295" s="63"/>
      <c r="BG295" s="63"/>
      <c r="BH295" s="63"/>
      <c r="BI295" s="63"/>
      <c r="BJ295" s="63"/>
      <c r="BK295" s="64"/>
      <c r="BL295" s="63"/>
      <c r="BM295" s="63"/>
      <c r="BN295" s="63"/>
      <c r="BO295" s="63"/>
      <c r="BP295" s="63"/>
      <c r="BQ295" s="63"/>
      <c r="BR295" s="63"/>
      <c r="BS295" s="63"/>
      <c r="BT295" s="64"/>
      <c r="BU295" s="63"/>
      <c r="BV295" s="63"/>
      <c r="BW295" s="63"/>
      <c r="BX295" s="63"/>
      <c r="BY295" s="63"/>
      <c r="BZ295" s="63"/>
      <c r="CA295" s="63"/>
      <c r="CB295" s="63"/>
      <c r="CC295" s="64"/>
      <c r="CD295" s="63"/>
      <c r="CE295" s="63"/>
      <c r="CF295" s="63"/>
      <c r="CG295" s="63"/>
      <c r="CH295" s="63"/>
      <c r="CI295" s="63"/>
      <c r="CJ295" s="63"/>
      <c r="CK295" s="63"/>
      <c r="CL295" s="64"/>
      <c r="CM295" s="63"/>
      <c r="CN295" s="63"/>
      <c r="CO295" s="63"/>
      <c r="CP295" s="63"/>
      <c r="CQ295" s="63"/>
      <c r="CR295" s="63"/>
      <c r="CS295" s="63"/>
      <c r="CT295" s="63"/>
      <c r="CU295" s="64"/>
      <c r="CV295" s="63"/>
      <c r="CW295" s="63"/>
      <c r="CX295" s="63"/>
      <c r="CY295" s="63"/>
      <c r="CZ295" s="63"/>
      <c r="DA295" s="63"/>
      <c r="DB295" s="63"/>
      <c r="DC295" s="63"/>
      <c r="DD295" s="64"/>
    </row>
    <row r="296" spans="1:108" ht="33" customHeight="1" x14ac:dyDescent="0.3">
      <c r="A296" s="63"/>
      <c r="B296" s="63"/>
      <c r="C296" s="63"/>
      <c r="D296" s="63"/>
      <c r="E296" s="63"/>
      <c r="F296" s="63"/>
      <c r="G296" s="63"/>
      <c r="H296" s="63"/>
      <c r="I296" s="64"/>
      <c r="J296" s="63"/>
      <c r="K296" s="63"/>
      <c r="L296" s="63"/>
      <c r="M296" s="63"/>
      <c r="N296" s="63"/>
      <c r="O296" s="63"/>
      <c r="P296" s="63"/>
      <c r="Q296" s="63"/>
      <c r="R296" s="64"/>
      <c r="S296" s="63"/>
      <c r="T296" s="63"/>
      <c r="U296" s="63"/>
      <c r="V296" s="63"/>
      <c r="W296" s="63"/>
      <c r="X296" s="63"/>
      <c r="Y296" s="63"/>
      <c r="Z296" s="63"/>
      <c r="AA296" s="64"/>
      <c r="AB296" s="63"/>
      <c r="AC296" s="63"/>
      <c r="AD296" s="63"/>
      <c r="AE296" s="63"/>
      <c r="AF296" s="63"/>
      <c r="AG296" s="63"/>
      <c r="AH296" s="63"/>
      <c r="AI296" s="63"/>
      <c r="AJ296" s="64"/>
      <c r="AK296" s="63"/>
      <c r="AL296" s="63"/>
      <c r="AM296" s="63"/>
      <c r="AN296" s="63"/>
      <c r="AO296" s="63"/>
      <c r="AP296" s="63"/>
      <c r="AQ296" s="63"/>
      <c r="AR296" s="63"/>
      <c r="AS296" s="64"/>
      <c r="AT296" s="63"/>
      <c r="AU296" s="63"/>
      <c r="AV296" s="63"/>
      <c r="AW296" s="63"/>
      <c r="AX296" s="63"/>
      <c r="AY296" s="63"/>
      <c r="AZ296" s="63"/>
      <c r="BA296" s="63"/>
      <c r="BB296" s="64"/>
      <c r="BC296" s="63"/>
      <c r="BD296" s="63"/>
      <c r="BE296" s="63"/>
      <c r="BF296" s="63"/>
      <c r="BG296" s="63"/>
      <c r="BH296" s="63"/>
      <c r="BI296" s="63"/>
      <c r="BJ296" s="63"/>
      <c r="BK296" s="64"/>
      <c r="BL296" s="63"/>
      <c r="BM296" s="63"/>
      <c r="BN296" s="63"/>
      <c r="BO296" s="63"/>
      <c r="BP296" s="63"/>
      <c r="BQ296" s="63"/>
      <c r="BR296" s="63"/>
      <c r="BS296" s="63"/>
      <c r="BT296" s="64"/>
      <c r="BU296" s="63"/>
      <c r="BV296" s="63"/>
      <c r="BW296" s="63"/>
      <c r="BX296" s="63"/>
      <c r="BY296" s="63"/>
      <c r="BZ296" s="63"/>
      <c r="CA296" s="63"/>
      <c r="CB296" s="63"/>
      <c r="CC296" s="64"/>
      <c r="CD296" s="63"/>
      <c r="CE296" s="63"/>
      <c r="CF296" s="63"/>
      <c r="CG296" s="63"/>
      <c r="CH296" s="63"/>
      <c r="CI296" s="63"/>
      <c r="CJ296" s="63"/>
      <c r="CK296" s="63"/>
      <c r="CL296" s="64"/>
      <c r="CM296" s="63"/>
      <c r="CN296" s="63"/>
      <c r="CO296" s="63"/>
      <c r="CP296" s="63"/>
      <c r="CQ296" s="63"/>
      <c r="CR296" s="63"/>
      <c r="CS296" s="63"/>
      <c r="CT296" s="63"/>
      <c r="CU296" s="64"/>
      <c r="CV296" s="63"/>
      <c r="CW296" s="63"/>
      <c r="CX296" s="63"/>
      <c r="CY296" s="63"/>
      <c r="CZ296" s="63"/>
      <c r="DA296" s="63"/>
      <c r="DB296" s="63"/>
      <c r="DC296" s="63"/>
      <c r="DD296" s="64"/>
    </row>
    <row r="297" spans="1:108" ht="33" customHeight="1" x14ac:dyDescent="0.3">
      <c r="A297" s="63"/>
      <c r="B297" s="63"/>
      <c r="C297" s="63"/>
      <c r="D297" s="63"/>
      <c r="E297" s="63"/>
      <c r="F297" s="63"/>
      <c r="G297" s="63"/>
      <c r="H297" s="63"/>
      <c r="I297" s="64"/>
      <c r="J297" s="63"/>
      <c r="K297" s="63"/>
      <c r="L297" s="63"/>
      <c r="M297" s="63"/>
      <c r="N297" s="63"/>
      <c r="O297" s="63"/>
      <c r="P297" s="63"/>
      <c r="Q297" s="63"/>
      <c r="R297" s="64"/>
      <c r="S297" s="63"/>
      <c r="T297" s="63"/>
      <c r="U297" s="63"/>
      <c r="V297" s="63"/>
      <c r="W297" s="63"/>
      <c r="X297" s="63"/>
      <c r="Y297" s="63"/>
      <c r="Z297" s="63"/>
      <c r="AA297" s="64"/>
      <c r="AB297" s="63"/>
      <c r="AC297" s="63"/>
      <c r="AD297" s="63"/>
      <c r="AE297" s="63"/>
      <c r="AF297" s="63"/>
      <c r="AG297" s="63"/>
      <c r="AH297" s="63"/>
      <c r="AI297" s="63"/>
      <c r="AJ297" s="64"/>
      <c r="AK297" s="63"/>
      <c r="AL297" s="63"/>
      <c r="AM297" s="63"/>
      <c r="AN297" s="63"/>
      <c r="AO297" s="63"/>
      <c r="AP297" s="63"/>
      <c r="AQ297" s="63"/>
      <c r="AR297" s="63"/>
      <c r="AS297" s="64"/>
      <c r="AT297" s="63"/>
      <c r="AU297" s="63"/>
      <c r="AV297" s="63"/>
      <c r="AW297" s="63"/>
      <c r="AX297" s="63"/>
      <c r="AY297" s="63"/>
      <c r="AZ297" s="63"/>
      <c r="BA297" s="63"/>
      <c r="BB297" s="64"/>
      <c r="BC297" s="63"/>
      <c r="BD297" s="63"/>
      <c r="BE297" s="63"/>
      <c r="BF297" s="63"/>
      <c r="BG297" s="63"/>
      <c r="BH297" s="63"/>
      <c r="BI297" s="63"/>
      <c r="BJ297" s="63"/>
      <c r="BK297" s="64"/>
      <c r="BL297" s="63"/>
      <c r="BM297" s="63"/>
      <c r="BN297" s="63"/>
      <c r="BO297" s="63"/>
      <c r="BP297" s="63"/>
      <c r="BQ297" s="63"/>
      <c r="BR297" s="63"/>
      <c r="BS297" s="63"/>
      <c r="BT297" s="64"/>
      <c r="BU297" s="63"/>
      <c r="BV297" s="63"/>
      <c r="BW297" s="63"/>
      <c r="BX297" s="63"/>
      <c r="BY297" s="63"/>
      <c r="BZ297" s="63"/>
      <c r="CA297" s="63"/>
      <c r="CB297" s="63"/>
      <c r="CC297" s="64"/>
      <c r="CD297" s="63"/>
      <c r="CE297" s="63"/>
      <c r="CF297" s="63"/>
      <c r="CG297" s="63"/>
      <c r="CH297" s="63"/>
      <c r="CI297" s="63"/>
      <c r="CJ297" s="63"/>
      <c r="CK297" s="63"/>
      <c r="CL297" s="64"/>
      <c r="CM297" s="63"/>
      <c r="CN297" s="63"/>
      <c r="CO297" s="63"/>
      <c r="CP297" s="63"/>
      <c r="CQ297" s="63"/>
      <c r="CR297" s="63"/>
      <c r="CS297" s="63"/>
      <c r="CT297" s="63"/>
      <c r="CU297" s="64"/>
      <c r="CV297" s="63"/>
      <c r="CW297" s="63"/>
      <c r="CX297" s="63"/>
      <c r="CY297" s="63"/>
      <c r="CZ297" s="63"/>
      <c r="DA297" s="63"/>
      <c r="DB297" s="63"/>
      <c r="DC297" s="63"/>
      <c r="DD297" s="64"/>
    </row>
    <row r="298" spans="1:108" ht="33" customHeight="1" x14ac:dyDescent="0.3">
      <c r="A298" s="63"/>
      <c r="B298" s="63"/>
      <c r="C298" s="63"/>
      <c r="D298" s="63"/>
      <c r="E298" s="63"/>
      <c r="F298" s="63"/>
      <c r="G298" s="63"/>
      <c r="H298" s="63"/>
      <c r="I298" s="64"/>
      <c r="J298" s="63"/>
      <c r="K298" s="63"/>
      <c r="L298" s="63"/>
      <c r="M298" s="63"/>
      <c r="N298" s="63"/>
      <c r="O298" s="63"/>
      <c r="P298" s="63"/>
      <c r="Q298" s="63"/>
      <c r="R298" s="64"/>
      <c r="S298" s="63"/>
      <c r="T298" s="63"/>
      <c r="U298" s="63"/>
      <c r="V298" s="63"/>
      <c r="W298" s="63"/>
      <c r="X298" s="63"/>
      <c r="Y298" s="63"/>
      <c r="Z298" s="63"/>
      <c r="AA298" s="64"/>
      <c r="AB298" s="63"/>
      <c r="AC298" s="63"/>
      <c r="AD298" s="63"/>
      <c r="AE298" s="63"/>
      <c r="AF298" s="63"/>
      <c r="AG298" s="63"/>
      <c r="AH298" s="63"/>
      <c r="AI298" s="63"/>
      <c r="AJ298" s="64"/>
      <c r="AK298" s="63"/>
      <c r="AL298" s="63"/>
      <c r="AM298" s="63"/>
      <c r="AN298" s="63"/>
      <c r="AO298" s="63"/>
      <c r="AP298" s="63"/>
      <c r="AQ298" s="63"/>
      <c r="AR298" s="63"/>
      <c r="AS298" s="64"/>
      <c r="AT298" s="63"/>
      <c r="AU298" s="63"/>
      <c r="AV298" s="63"/>
      <c r="AW298" s="63"/>
      <c r="AX298" s="63"/>
      <c r="AY298" s="63"/>
      <c r="AZ298" s="63"/>
      <c r="BA298" s="63"/>
      <c r="BB298" s="64"/>
      <c r="BC298" s="63"/>
      <c r="BD298" s="63"/>
      <c r="BE298" s="63"/>
      <c r="BF298" s="63"/>
      <c r="BG298" s="63"/>
      <c r="BH298" s="63"/>
      <c r="BI298" s="63"/>
      <c r="BJ298" s="63"/>
      <c r="BK298" s="64"/>
      <c r="BL298" s="63"/>
      <c r="BM298" s="63"/>
      <c r="BN298" s="63"/>
      <c r="BO298" s="63"/>
      <c r="BP298" s="63"/>
      <c r="BQ298" s="63"/>
      <c r="BR298" s="63"/>
      <c r="BS298" s="63"/>
      <c r="BT298" s="64"/>
      <c r="BU298" s="63"/>
      <c r="BV298" s="63"/>
      <c r="BW298" s="63"/>
      <c r="BX298" s="63"/>
      <c r="BY298" s="63"/>
      <c r="BZ298" s="63"/>
      <c r="CA298" s="63"/>
      <c r="CB298" s="63"/>
      <c r="CC298" s="64"/>
      <c r="CD298" s="63"/>
      <c r="CE298" s="63"/>
      <c r="CF298" s="63"/>
      <c r="CG298" s="63"/>
      <c r="CH298" s="63"/>
      <c r="CI298" s="63"/>
      <c r="CJ298" s="63"/>
      <c r="CK298" s="63"/>
      <c r="CL298" s="64"/>
      <c r="CM298" s="63"/>
      <c r="CN298" s="63"/>
      <c r="CO298" s="63"/>
      <c r="CP298" s="63"/>
      <c r="CQ298" s="63"/>
      <c r="CR298" s="63"/>
      <c r="CS298" s="63"/>
      <c r="CT298" s="63"/>
      <c r="CU298" s="64"/>
      <c r="CV298" s="63"/>
      <c r="CW298" s="63"/>
      <c r="CX298" s="63"/>
      <c r="CY298" s="63"/>
      <c r="CZ298" s="63"/>
      <c r="DA298" s="63"/>
      <c r="DB298" s="63"/>
      <c r="DC298" s="63"/>
      <c r="DD298" s="64"/>
    </row>
    <row r="299" spans="1:108" ht="33" customHeight="1" x14ac:dyDescent="0.3">
      <c r="A299" s="63"/>
      <c r="B299" s="63"/>
      <c r="C299" s="63"/>
      <c r="D299" s="63"/>
      <c r="E299" s="63"/>
      <c r="F299" s="63"/>
      <c r="G299" s="63"/>
      <c r="H299" s="63"/>
      <c r="I299" s="64"/>
      <c r="J299" s="63"/>
      <c r="K299" s="63"/>
      <c r="L299" s="63"/>
      <c r="M299" s="63"/>
      <c r="N299" s="63"/>
      <c r="O299" s="63"/>
      <c r="P299" s="63"/>
      <c r="Q299" s="63"/>
      <c r="R299" s="64"/>
      <c r="S299" s="63"/>
      <c r="T299" s="63"/>
      <c r="U299" s="63"/>
      <c r="V299" s="63"/>
      <c r="W299" s="63"/>
      <c r="X299" s="63"/>
      <c r="Y299" s="63"/>
      <c r="Z299" s="63"/>
      <c r="AA299" s="64"/>
      <c r="AB299" s="63"/>
      <c r="AC299" s="63"/>
      <c r="AD299" s="63"/>
      <c r="AE299" s="63"/>
      <c r="AF299" s="63"/>
      <c r="AG299" s="63"/>
      <c r="AH299" s="63"/>
      <c r="AI299" s="63"/>
      <c r="AJ299" s="64"/>
      <c r="AK299" s="63"/>
      <c r="AL299" s="63"/>
      <c r="AM299" s="63"/>
      <c r="AN299" s="63"/>
      <c r="AO299" s="63"/>
      <c r="AP299" s="63"/>
      <c r="AQ299" s="63"/>
      <c r="AR299" s="63"/>
      <c r="AS299" s="64"/>
      <c r="AT299" s="63"/>
      <c r="AU299" s="63"/>
      <c r="AV299" s="63"/>
      <c r="AW299" s="63"/>
      <c r="AX299" s="63"/>
      <c r="AY299" s="63"/>
      <c r="AZ299" s="63"/>
      <c r="BA299" s="63"/>
      <c r="BB299" s="64"/>
      <c r="BC299" s="63"/>
      <c r="BD299" s="63"/>
      <c r="BE299" s="63"/>
      <c r="BF299" s="63"/>
      <c r="BG299" s="63"/>
      <c r="BH299" s="63"/>
      <c r="BI299" s="63"/>
      <c r="BJ299" s="63"/>
      <c r="BK299" s="64"/>
      <c r="BL299" s="63"/>
      <c r="BM299" s="63"/>
      <c r="BN299" s="63"/>
      <c r="BO299" s="63"/>
      <c r="BP299" s="63"/>
      <c r="BQ299" s="63"/>
      <c r="BR299" s="63"/>
      <c r="BS299" s="63"/>
      <c r="BT299" s="64"/>
      <c r="BU299" s="63"/>
      <c r="BV299" s="63"/>
      <c r="BW299" s="63"/>
      <c r="BX299" s="63"/>
      <c r="BY299" s="63"/>
      <c r="BZ299" s="63"/>
      <c r="CA299" s="63"/>
      <c r="CB299" s="63"/>
      <c r="CC299" s="64"/>
      <c r="CD299" s="63"/>
      <c r="CE299" s="63"/>
      <c r="CF299" s="63"/>
      <c r="CG299" s="63"/>
      <c r="CH299" s="63"/>
      <c r="CI299" s="63"/>
      <c r="CJ299" s="63"/>
      <c r="CK299" s="63"/>
      <c r="CL299" s="64"/>
      <c r="CM299" s="63"/>
      <c r="CN299" s="63"/>
      <c r="CO299" s="63"/>
      <c r="CP299" s="63"/>
      <c r="CQ299" s="63"/>
      <c r="CR299" s="63"/>
      <c r="CS299" s="63"/>
      <c r="CT299" s="63"/>
      <c r="CU299" s="64"/>
      <c r="CV299" s="63"/>
      <c r="CW299" s="63"/>
      <c r="CX299" s="63"/>
      <c r="CY299" s="63"/>
      <c r="CZ299" s="63"/>
      <c r="DA299" s="63"/>
      <c r="DB299" s="63"/>
      <c r="DC299" s="63"/>
      <c r="DD299" s="64"/>
    </row>
    <row r="300" spans="1:108" ht="33" customHeight="1" x14ac:dyDescent="0.3">
      <c r="A300" s="63"/>
      <c r="B300" s="63"/>
      <c r="C300" s="63"/>
      <c r="D300" s="63"/>
      <c r="E300" s="63"/>
      <c r="F300" s="63"/>
      <c r="G300" s="63"/>
      <c r="H300" s="63"/>
      <c r="I300" s="64"/>
      <c r="J300" s="63"/>
      <c r="K300" s="63"/>
      <c r="L300" s="63"/>
      <c r="M300" s="63"/>
      <c r="N300" s="63"/>
      <c r="O300" s="63"/>
      <c r="P300" s="63"/>
      <c r="Q300" s="63"/>
      <c r="R300" s="64"/>
      <c r="S300" s="63"/>
      <c r="T300" s="63"/>
      <c r="U300" s="63"/>
      <c r="V300" s="63"/>
      <c r="W300" s="63"/>
      <c r="X300" s="63"/>
      <c r="Y300" s="63"/>
      <c r="Z300" s="63"/>
      <c r="AA300" s="64"/>
      <c r="AB300" s="63"/>
      <c r="AC300" s="63"/>
      <c r="AD300" s="63"/>
      <c r="AE300" s="63"/>
      <c r="AF300" s="63"/>
      <c r="AG300" s="63"/>
      <c r="AH300" s="63"/>
      <c r="AI300" s="63"/>
      <c r="AJ300" s="64"/>
      <c r="AK300" s="63"/>
      <c r="AL300" s="63"/>
      <c r="AM300" s="63"/>
      <c r="AN300" s="63"/>
      <c r="AO300" s="63"/>
      <c r="AP300" s="63"/>
      <c r="AQ300" s="63"/>
      <c r="AR300" s="63"/>
      <c r="AS300" s="64"/>
      <c r="AT300" s="63"/>
      <c r="AU300" s="63"/>
      <c r="AV300" s="63"/>
      <c r="AW300" s="63"/>
      <c r="AX300" s="63"/>
      <c r="AY300" s="63"/>
      <c r="AZ300" s="63"/>
      <c r="BA300" s="63"/>
      <c r="BB300" s="64"/>
      <c r="BC300" s="63"/>
      <c r="BD300" s="63"/>
      <c r="BE300" s="63"/>
      <c r="BF300" s="63"/>
      <c r="BG300" s="63"/>
      <c r="BH300" s="63"/>
      <c r="BI300" s="63"/>
      <c r="BJ300" s="63"/>
      <c r="BK300" s="64"/>
      <c r="BL300" s="63"/>
      <c r="BM300" s="63"/>
      <c r="BN300" s="63"/>
      <c r="BO300" s="63"/>
      <c r="BP300" s="63"/>
      <c r="BQ300" s="63"/>
      <c r="BR300" s="63"/>
      <c r="BS300" s="63"/>
      <c r="BT300" s="64"/>
      <c r="BU300" s="63"/>
      <c r="BV300" s="63"/>
      <c r="BW300" s="63"/>
      <c r="BX300" s="63"/>
      <c r="BY300" s="63"/>
      <c r="BZ300" s="63"/>
      <c r="CA300" s="63"/>
      <c r="CB300" s="63"/>
      <c r="CC300" s="64"/>
      <c r="CD300" s="63"/>
      <c r="CE300" s="63"/>
      <c r="CF300" s="63"/>
      <c r="CG300" s="63"/>
      <c r="CH300" s="63"/>
      <c r="CI300" s="63"/>
      <c r="CJ300" s="63"/>
      <c r="CK300" s="63"/>
      <c r="CL300" s="64"/>
      <c r="CM300" s="63"/>
      <c r="CN300" s="63"/>
      <c r="CO300" s="63"/>
      <c r="CP300" s="63"/>
      <c r="CQ300" s="63"/>
      <c r="CR300" s="63"/>
      <c r="CS300" s="63"/>
      <c r="CT300" s="63"/>
      <c r="CU300" s="64"/>
      <c r="CV300" s="63"/>
      <c r="CW300" s="63"/>
      <c r="CX300" s="63"/>
      <c r="CY300" s="63"/>
      <c r="CZ300" s="63"/>
      <c r="DA300" s="63"/>
      <c r="DB300" s="63"/>
      <c r="DC300" s="63"/>
      <c r="DD300" s="64"/>
    </row>
    <row r="301" spans="1:108" ht="33" customHeight="1" x14ac:dyDescent="0.3">
      <c r="A301" s="63"/>
      <c r="B301" s="63"/>
      <c r="C301" s="63"/>
      <c r="D301" s="63"/>
      <c r="E301" s="63"/>
      <c r="F301" s="63"/>
      <c r="G301" s="63"/>
      <c r="H301" s="63"/>
      <c r="I301" s="64"/>
      <c r="J301" s="63"/>
      <c r="K301" s="63"/>
      <c r="L301" s="63"/>
      <c r="M301" s="63"/>
      <c r="N301" s="63"/>
      <c r="O301" s="63"/>
      <c r="P301" s="63"/>
      <c r="Q301" s="63"/>
      <c r="R301" s="64"/>
      <c r="S301" s="63"/>
      <c r="T301" s="63"/>
      <c r="U301" s="63"/>
      <c r="V301" s="63"/>
      <c r="W301" s="63"/>
      <c r="X301" s="63"/>
      <c r="Y301" s="63"/>
      <c r="Z301" s="63"/>
      <c r="AA301" s="64"/>
      <c r="AB301" s="63"/>
      <c r="AC301" s="63"/>
      <c r="AD301" s="63"/>
      <c r="AE301" s="63"/>
      <c r="AF301" s="63"/>
      <c r="AG301" s="63"/>
      <c r="AH301" s="63"/>
      <c r="AI301" s="63"/>
      <c r="AJ301" s="64"/>
      <c r="AK301" s="63"/>
      <c r="AL301" s="63"/>
      <c r="AM301" s="63"/>
      <c r="AN301" s="63"/>
      <c r="AO301" s="63"/>
      <c r="AP301" s="63"/>
      <c r="AQ301" s="63"/>
      <c r="AR301" s="63"/>
      <c r="AS301" s="64"/>
      <c r="AT301" s="63"/>
      <c r="AU301" s="63"/>
      <c r="AV301" s="63"/>
      <c r="AW301" s="63"/>
      <c r="AX301" s="63"/>
      <c r="AY301" s="63"/>
      <c r="AZ301" s="63"/>
      <c r="BA301" s="63"/>
      <c r="BB301" s="64"/>
      <c r="BC301" s="63"/>
      <c r="BD301" s="63"/>
      <c r="BE301" s="63"/>
      <c r="BF301" s="63"/>
      <c r="BG301" s="63"/>
      <c r="BH301" s="63"/>
      <c r="BI301" s="63"/>
      <c r="BJ301" s="63"/>
      <c r="BK301" s="64"/>
      <c r="BL301" s="63"/>
      <c r="BM301" s="63"/>
      <c r="BN301" s="63"/>
      <c r="BO301" s="63"/>
      <c r="BP301" s="63"/>
      <c r="BQ301" s="63"/>
      <c r="BR301" s="63"/>
      <c r="BS301" s="63"/>
      <c r="BT301" s="64"/>
      <c r="BU301" s="63"/>
      <c r="BV301" s="63"/>
      <c r="BW301" s="63"/>
      <c r="BX301" s="63"/>
      <c r="BY301" s="63"/>
      <c r="BZ301" s="63"/>
      <c r="CA301" s="63"/>
      <c r="CB301" s="63"/>
      <c r="CC301" s="64"/>
      <c r="CD301" s="63"/>
      <c r="CE301" s="63"/>
      <c r="CF301" s="63"/>
      <c r="CG301" s="63"/>
      <c r="CH301" s="63"/>
      <c r="CI301" s="63"/>
      <c r="CJ301" s="63"/>
      <c r="CK301" s="63"/>
      <c r="CL301" s="64"/>
      <c r="CM301" s="63"/>
      <c r="CN301" s="63"/>
      <c r="CO301" s="63"/>
      <c r="CP301" s="63"/>
      <c r="CQ301" s="63"/>
      <c r="CR301" s="63"/>
      <c r="CS301" s="63"/>
      <c r="CT301" s="63"/>
      <c r="CU301" s="64"/>
      <c r="CV301" s="63"/>
      <c r="CW301" s="63"/>
      <c r="CX301" s="63"/>
      <c r="CY301" s="63"/>
      <c r="CZ301" s="63"/>
      <c r="DA301" s="63"/>
      <c r="DB301" s="63"/>
      <c r="DC301" s="63"/>
      <c r="DD301" s="64"/>
    </row>
    <row r="302" spans="1:108" ht="33" customHeight="1" x14ac:dyDescent="0.3">
      <c r="A302" s="63"/>
      <c r="B302" s="63"/>
      <c r="C302" s="63"/>
      <c r="D302" s="63"/>
      <c r="E302" s="63"/>
      <c r="F302" s="63"/>
      <c r="G302" s="63"/>
      <c r="H302" s="63"/>
      <c r="I302" s="64"/>
      <c r="J302" s="63"/>
      <c r="K302" s="63"/>
      <c r="L302" s="63"/>
      <c r="M302" s="63"/>
      <c r="N302" s="63"/>
      <c r="O302" s="63"/>
      <c r="P302" s="63"/>
      <c r="Q302" s="63"/>
      <c r="R302" s="64"/>
      <c r="S302" s="63"/>
      <c r="T302" s="63"/>
      <c r="U302" s="63"/>
      <c r="V302" s="63"/>
      <c r="W302" s="63"/>
      <c r="X302" s="63"/>
      <c r="Y302" s="63"/>
      <c r="Z302" s="63"/>
      <c r="AA302" s="64"/>
      <c r="AB302" s="63"/>
      <c r="AC302" s="63"/>
      <c r="AD302" s="63"/>
      <c r="AE302" s="63"/>
      <c r="AF302" s="63"/>
      <c r="AG302" s="63"/>
      <c r="AH302" s="63"/>
      <c r="AI302" s="63"/>
      <c r="AJ302" s="64"/>
      <c r="AK302" s="63"/>
      <c r="AL302" s="63"/>
      <c r="AM302" s="63"/>
      <c r="AN302" s="63"/>
      <c r="AO302" s="63"/>
      <c r="AP302" s="63"/>
      <c r="AQ302" s="63"/>
      <c r="AR302" s="63"/>
      <c r="AS302" s="64"/>
      <c r="AT302" s="63"/>
      <c r="AU302" s="63"/>
      <c r="AV302" s="63"/>
      <c r="AW302" s="63"/>
      <c r="AX302" s="63"/>
      <c r="AY302" s="63"/>
      <c r="AZ302" s="63"/>
      <c r="BA302" s="63"/>
      <c r="BB302" s="64"/>
      <c r="BC302" s="63"/>
      <c r="BD302" s="63"/>
      <c r="BE302" s="63"/>
      <c r="BF302" s="63"/>
      <c r="BG302" s="63"/>
      <c r="BH302" s="63"/>
      <c r="BI302" s="63"/>
      <c r="BJ302" s="63"/>
      <c r="BK302" s="64"/>
      <c r="BL302" s="63"/>
      <c r="BM302" s="63"/>
      <c r="BN302" s="63"/>
      <c r="BO302" s="63"/>
      <c r="BP302" s="63"/>
      <c r="BQ302" s="63"/>
      <c r="BR302" s="63"/>
      <c r="BS302" s="63"/>
      <c r="BT302" s="64"/>
      <c r="BU302" s="63"/>
      <c r="BV302" s="63"/>
      <c r="BW302" s="63"/>
      <c r="BX302" s="63"/>
      <c r="BY302" s="63"/>
      <c r="BZ302" s="63"/>
      <c r="CA302" s="63"/>
      <c r="CB302" s="63"/>
      <c r="CC302" s="64"/>
      <c r="CD302" s="63"/>
      <c r="CE302" s="63"/>
      <c r="CF302" s="63"/>
      <c r="CG302" s="63"/>
      <c r="CH302" s="63"/>
      <c r="CI302" s="63"/>
      <c r="CJ302" s="63"/>
      <c r="CK302" s="63"/>
      <c r="CL302" s="64"/>
      <c r="CM302" s="63"/>
      <c r="CN302" s="63"/>
      <c r="CO302" s="63"/>
      <c r="CP302" s="63"/>
      <c r="CQ302" s="63"/>
      <c r="CR302" s="63"/>
      <c r="CS302" s="63"/>
      <c r="CT302" s="63"/>
      <c r="CU302" s="64"/>
      <c r="CV302" s="63"/>
      <c r="CW302" s="63"/>
      <c r="CX302" s="63"/>
      <c r="CY302" s="63"/>
      <c r="CZ302" s="63"/>
      <c r="DA302" s="63"/>
      <c r="DB302" s="63"/>
      <c r="DC302" s="63"/>
      <c r="DD302" s="64"/>
    </row>
    <row r="303" spans="1:108" ht="33" customHeight="1" x14ac:dyDescent="0.3">
      <c r="A303" s="63"/>
      <c r="B303" s="63"/>
      <c r="C303" s="63"/>
      <c r="D303" s="63"/>
      <c r="E303" s="63"/>
      <c r="F303" s="63"/>
      <c r="G303" s="63"/>
      <c r="H303" s="63"/>
      <c r="I303" s="64"/>
      <c r="J303" s="63"/>
      <c r="K303" s="63"/>
      <c r="L303" s="63"/>
      <c r="M303" s="63"/>
      <c r="N303" s="63"/>
      <c r="O303" s="63"/>
      <c r="P303" s="63"/>
      <c r="Q303" s="63"/>
      <c r="R303" s="64"/>
      <c r="S303" s="63"/>
      <c r="T303" s="63"/>
      <c r="U303" s="63"/>
      <c r="V303" s="63"/>
      <c r="W303" s="63"/>
      <c r="X303" s="63"/>
      <c r="Y303" s="63"/>
      <c r="Z303" s="63"/>
      <c r="AA303" s="64"/>
      <c r="AB303" s="63"/>
      <c r="AC303" s="63"/>
      <c r="AD303" s="63"/>
      <c r="AE303" s="63"/>
      <c r="AF303" s="63"/>
      <c r="AG303" s="63"/>
      <c r="AH303" s="63"/>
      <c r="AI303" s="63"/>
      <c r="AJ303" s="64"/>
      <c r="AK303" s="63"/>
      <c r="AL303" s="63"/>
      <c r="AM303" s="63"/>
      <c r="AN303" s="63"/>
      <c r="AO303" s="63"/>
      <c r="AP303" s="63"/>
      <c r="AQ303" s="63"/>
      <c r="AR303" s="63"/>
      <c r="AS303" s="64"/>
      <c r="AT303" s="63"/>
      <c r="AU303" s="63"/>
      <c r="AV303" s="63"/>
      <c r="AW303" s="63"/>
      <c r="AX303" s="63"/>
      <c r="AY303" s="63"/>
      <c r="AZ303" s="63"/>
      <c r="BA303" s="63"/>
      <c r="BB303" s="64"/>
      <c r="BC303" s="63"/>
      <c r="BD303" s="63"/>
      <c r="BE303" s="63"/>
      <c r="BF303" s="63"/>
      <c r="BG303" s="63"/>
      <c r="BH303" s="63"/>
      <c r="BI303" s="63"/>
      <c r="BJ303" s="63"/>
      <c r="BK303" s="64"/>
      <c r="BL303" s="63"/>
      <c r="BM303" s="63"/>
      <c r="BN303" s="63"/>
      <c r="BO303" s="63"/>
      <c r="BP303" s="63"/>
      <c r="BQ303" s="63"/>
      <c r="BR303" s="63"/>
      <c r="BS303" s="63"/>
      <c r="BT303" s="64"/>
      <c r="BU303" s="63"/>
      <c r="BV303" s="63"/>
      <c r="BW303" s="63"/>
      <c r="BX303" s="63"/>
      <c r="BY303" s="63"/>
      <c r="BZ303" s="63"/>
      <c r="CA303" s="63"/>
      <c r="CB303" s="63"/>
      <c r="CC303" s="64"/>
      <c r="CD303" s="63"/>
      <c r="CE303" s="63"/>
      <c r="CF303" s="63"/>
      <c r="CG303" s="63"/>
      <c r="CH303" s="63"/>
      <c r="CI303" s="63"/>
      <c r="CJ303" s="63"/>
      <c r="CK303" s="63"/>
      <c r="CL303" s="64"/>
      <c r="CM303" s="63"/>
      <c r="CN303" s="63"/>
      <c r="CO303" s="63"/>
      <c r="CP303" s="63"/>
      <c r="CQ303" s="63"/>
      <c r="CR303" s="63"/>
      <c r="CS303" s="63"/>
      <c r="CT303" s="63"/>
      <c r="CU303" s="64"/>
      <c r="CV303" s="63"/>
      <c r="CW303" s="63"/>
      <c r="CX303" s="63"/>
      <c r="CY303" s="63"/>
      <c r="CZ303" s="63"/>
      <c r="DA303" s="63"/>
      <c r="DB303" s="63"/>
      <c r="DC303" s="63"/>
      <c r="DD303" s="64"/>
    </row>
    <row r="304" spans="1:108" ht="33" customHeight="1" x14ac:dyDescent="0.3">
      <c r="A304" s="63"/>
      <c r="B304" s="63"/>
      <c r="C304" s="63"/>
      <c r="D304" s="63"/>
      <c r="E304" s="63"/>
      <c r="F304" s="63"/>
      <c r="G304" s="63"/>
      <c r="H304" s="63"/>
      <c r="I304" s="64"/>
      <c r="J304" s="63"/>
      <c r="K304" s="63"/>
      <c r="L304" s="63"/>
      <c r="M304" s="63"/>
      <c r="N304" s="63"/>
      <c r="O304" s="63"/>
      <c r="P304" s="63"/>
      <c r="Q304" s="63"/>
      <c r="R304" s="64"/>
      <c r="S304" s="63"/>
      <c r="T304" s="63"/>
      <c r="U304" s="63"/>
      <c r="V304" s="63"/>
      <c r="W304" s="63"/>
      <c r="X304" s="63"/>
      <c r="Y304" s="63"/>
      <c r="Z304" s="63"/>
      <c r="AA304" s="64"/>
      <c r="AB304" s="63"/>
      <c r="AC304" s="63"/>
      <c r="AD304" s="63"/>
      <c r="AE304" s="63"/>
      <c r="AF304" s="63"/>
      <c r="AG304" s="63"/>
      <c r="AH304" s="63"/>
      <c r="AI304" s="63"/>
      <c r="AJ304" s="64"/>
      <c r="AK304" s="63"/>
      <c r="AL304" s="63"/>
      <c r="AM304" s="63"/>
      <c r="AN304" s="63"/>
      <c r="AO304" s="63"/>
      <c r="AP304" s="63"/>
      <c r="AQ304" s="63"/>
      <c r="AR304" s="63"/>
      <c r="AS304" s="64"/>
      <c r="AT304" s="63"/>
      <c r="AU304" s="63"/>
      <c r="AV304" s="63"/>
      <c r="AW304" s="63"/>
      <c r="AX304" s="63"/>
      <c r="AY304" s="63"/>
      <c r="AZ304" s="63"/>
      <c r="BA304" s="63"/>
      <c r="BB304" s="64"/>
      <c r="BC304" s="63"/>
      <c r="BD304" s="63"/>
      <c r="BE304" s="63"/>
      <c r="BF304" s="63"/>
      <c r="BG304" s="63"/>
      <c r="BH304" s="63"/>
      <c r="BI304" s="63"/>
      <c r="BJ304" s="63"/>
      <c r="BK304" s="64"/>
      <c r="BL304" s="63"/>
      <c r="BM304" s="63"/>
      <c r="BN304" s="63"/>
      <c r="BO304" s="63"/>
      <c r="BP304" s="63"/>
      <c r="BQ304" s="63"/>
      <c r="BR304" s="63"/>
      <c r="BS304" s="63"/>
      <c r="BT304" s="64"/>
      <c r="BU304" s="63"/>
      <c r="BV304" s="63"/>
      <c r="BW304" s="63"/>
      <c r="BX304" s="63"/>
      <c r="BY304" s="63"/>
      <c r="BZ304" s="63"/>
      <c r="CA304" s="63"/>
      <c r="CB304" s="63"/>
      <c r="CC304" s="64"/>
      <c r="CD304" s="63"/>
      <c r="CE304" s="63"/>
      <c r="CF304" s="63"/>
      <c r="CG304" s="63"/>
      <c r="CH304" s="63"/>
      <c r="CI304" s="63"/>
      <c r="CJ304" s="63"/>
      <c r="CK304" s="63"/>
      <c r="CL304" s="64"/>
      <c r="CM304" s="63"/>
      <c r="CN304" s="63"/>
      <c r="CO304" s="63"/>
      <c r="CP304" s="63"/>
      <c r="CQ304" s="63"/>
      <c r="CR304" s="63"/>
      <c r="CS304" s="63"/>
      <c r="CT304" s="63"/>
      <c r="CU304" s="64"/>
      <c r="CV304" s="63"/>
      <c r="CW304" s="63"/>
      <c r="CX304" s="63"/>
      <c r="CY304" s="63"/>
      <c r="CZ304" s="63"/>
      <c r="DA304" s="63"/>
      <c r="DB304" s="63"/>
      <c r="DC304" s="63"/>
      <c r="DD304" s="64"/>
    </row>
    <row r="305" spans="1:108" ht="33" customHeight="1" x14ac:dyDescent="0.3">
      <c r="A305" s="63"/>
      <c r="B305" s="63"/>
      <c r="C305" s="63"/>
      <c r="D305" s="63"/>
      <c r="E305" s="63"/>
      <c r="F305" s="63"/>
      <c r="G305" s="63"/>
      <c r="H305" s="63"/>
      <c r="I305" s="64"/>
      <c r="J305" s="63"/>
      <c r="K305" s="63"/>
      <c r="L305" s="63"/>
      <c r="M305" s="63"/>
      <c r="N305" s="63"/>
      <c r="O305" s="63"/>
      <c r="P305" s="63"/>
      <c r="Q305" s="63"/>
      <c r="R305" s="64"/>
      <c r="S305" s="63"/>
      <c r="T305" s="63"/>
      <c r="U305" s="63"/>
      <c r="V305" s="63"/>
      <c r="W305" s="63"/>
      <c r="X305" s="63"/>
      <c r="Y305" s="63"/>
      <c r="Z305" s="63"/>
      <c r="AA305" s="64"/>
      <c r="AB305" s="63"/>
      <c r="AC305" s="63"/>
      <c r="AD305" s="63"/>
      <c r="AE305" s="63"/>
      <c r="AF305" s="63"/>
      <c r="AG305" s="63"/>
      <c r="AH305" s="63"/>
      <c r="AI305" s="63"/>
      <c r="AJ305" s="64"/>
      <c r="AK305" s="63"/>
      <c r="AL305" s="63"/>
      <c r="AM305" s="63"/>
      <c r="AN305" s="63"/>
      <c r="AO305" s="63"/>
      <c r="AP305" s="63"/>
      <c r="AQ305" s="63"/>
      <c r="AR305" s="63"/>
      <c r="AS305" s="64"/>
      <c r="AT305" s="63"/>
      <c r="AU305" s="63"/>
      <c r="AV305" s="63"/>
      <c r="AW305" s="63"/>
      <c r="AX305" s="63"/>
      <c r="AY305" s="63"/>
      <c r="AZ305" s="63"/>
      <c r="BA305" s="63"/>
      <c r="BB305" s="64"/>
      <c r="BC305" s="63"/>
      <c r="BD305" s="63"/>
      <c r="BE305" s="63"/>
      <c r="BF305" s="63"/>
      <c r="BG305" s="63"/>
      <c r="BH305" s="63"/>
      <c r="BI305" s="63"/>
      <c r="BJ305" s="63"/>
      <c r="BK305" s="64"/>
      <c r="BL305" s="63"/>
      <c r="BM305" s="63"/>
      <c r="BN305" s="63"/>
      <c r="BO305" s="63"/>
      <c r="BP305" s="63"/>
      <c r="BQ305" s="63"/>
      <c r="BR305" s="63"/>
      <c r="BS305" s="63"/>
      <c r="BT305" s="64"/>
      <c r="BU305" s="63"/>
      <c r="BV305" s="63"/>
      <c r="BW305" s="63"/>
      <c r="BX305" s="63"/>
      <c r="BY305" s="63"/>
      <c r="BZ305" s="63"/>
      <c r="CA305" s="63"/>
      <c r="CB305" s="63"/>
      <c r="CC305" s="64"/>
      <c r="CD305" s="63"/>
      <c r="CE305" s="63"/>
      <c r="CF305" s="63"/>
      <c r="CG305" s="63"/>
      <c r="CH305" s="63"/>
      <c r="CI305" s="63"/>
      <c r="CJ305" s="63"/>
      <c r="CK305" s="63"/>
      <c r="CL305" s="64"/>
      <c r="CM305" s="63"/>
      <c r="CN305" s="63"/>
      <c r="CO305" s="63"/>
      <c r="CP305" s="63"/>
      <c r="CQ305" s="63"/>
      <c r="CR305" s="63"/>
      <c r="CS305" s="63"/>
      <c r="CT305" s="63"/>
      <c r="CU305" s="64"/>
      <c r="CV305" s="63"/>
      <c r="CW305" s="63"/>
      <c r="CX305" s="63"/>
      <c r="CY305" s="63"/>
      <c r="CZ305" s="63"/>
      <c r="DA305" s="63"/>
      <c r="DB305" s="63"/>
      <c r="DC305" s="63"/>
      <c r="DD305" s="64"/>
    </row>
    <row r="306" spans="1:108" ht="33" customHeight="1" x14ac:dyDescent="0.3">
      <c r="A306" s="63"/>
      <c r="B306" s="63"/>
      <c r="C306" s="63"/>
      <c r="D306" s="63"/>
      <c r="E306" s="63"/>
      <c r="F306" s="63"/>
      <c r="G306" s="63"/>
      <c r="H306" s="63"/>
      <c r="I306" s="64"/>
      <c r="J306" s="63"/>
      <c r="K306" s="63"/>
      <c r="L306" s="63"/>
      <c r="M306" s="63"/>
      <c r="N306" s="63"/>
      <c r="O306" s="63"/>
      <c r="P306" s="63"/>
      <c r="Q306" s="63"/>
      <c r="R306" s="64"/>
      <c r="S306" s="63"/>
      <c r="T306" s="63"/>
      <c r="U306" s="63"/>
      <c r="V306" s="63"/>
      <c r="W306" s="63"/>
      <c r="X306" s="63"/>
      <c r="Y306" s="63"/>
      <c r="Z306" s="63"/>
      <c r="AA306" s="64"/>
      <c r="AB306" s="63"/>
      <c r="AC306" s="63"/>
      <c r="AD306" s="63"/>
      <c r="AE306" s="63"/>
      <c r="AF306" s="63"/>
      <c r="AG306" s="63"/>
      <c r="AH306" s="63"/>
      <c r="AI306" s="63"/>
      <c r="AJ306" s="64"/>
      <c r="AK306" s="63"/>
      <c r="AL306" s="63"/>
      <c r="AM306" s="63"/>
      <c r="AN306" s="63"/>
      <c r="AO306" s="63"/>
      <c r="AP306" s="63"/>
      <c r="AQ306" s="63"/>
      <c r="AR306" s="63"/>
      <c r="AS306" s="64"/>
      <c r="AT306" s="63"/>
      <c r="AU306" s="63"/>
      <c r="AV306" s="63"/>
      <c r="AW306" s="63"/>
      <c r="AX306" s="63"/>
      <c r="AY306" s="63"/>
      <c r="AZ306" s="63"/>
      <c r="BA306" s="63"/>
      <c r="BB306" s="64"/>
      <c r="BC306" s="63"/>
      <c r="BD306" s="63"/>
      <c r="BE306" s="63"/>
      <c r="BF306" s="63"/>
      <c r="BG306" s="63"/>
      <c r="BH306" s="63"/>
      <c r="BI306" s="63"/>
      <c r="BJ306" s="63"/>
      <c r="BK306" s="64"/>
      <c r="BL306" s="63"/>
      <c r="BM306" s="63"/>
      <c r="BN306" s="63"/>
      <c r="BO306" s="63"/>
      <c r="BP306" s="63"/>
      <c r="BQ306" s="63"/>
      <c r="BR306" s="63"/>
      <c r="BS306" s="63"/>
      <c r="BT306" s="64"/>
      <c r="BU306" s="63"/>
      <c r="BV306" s="63"/>
      <c r="BW306" s="63"/>
      <c r="BX306" s="63"/>
      <c r="BY306" s="63"/>
      <c r="BZ306" s="63"/>
      <c r="CA306" s="63"/>
      <c r="CB306" s="63"/>
      <c r="CC306" s="64"/>
      <c r="CD306" s="63"/>
      <c r="CE306" s="63"/>
      <c r="CF306" s="63"/>
      <c r="CG306" s="63"/>
      <c r="CH306" s="63"/>
      <c r="CI306" s="63"/>
      <c r="CJ306" s="63"/>
      <c r="CK306" s="63"/>
      <c r="CL306" s="64"/>
      <c r="CM306" s="63"/>
      <c r="CN306" s="63"/>
      <c r="CO306" s="63"/>
      <c r="CP306" s="63"/>
      <c r="CQ306" s="63"/>
      <c r="CR306" s="63"/>
      <c r="CS306" s="63"/>
      <c r="CT306" s="63"/>
      <c r="CU306" s="64"/>
      <c r="CV306" s="63"/>
      <c r="CW306" s="63"/>
      <c r="CX306" s="63"/>
      <c r="CY306" s="63"/>
      <c r="CZ306" s="63"/>
      <c r="DA306" s="63"/>
      <c r="DB306" s="63"/>
      <c r="DC306" s="63"/>
      <c r="DD306" s="64"/>
    </row>
    <row r="307" spans="1:108" ht="33" customHeight="1" x14ac:dyDescent="0.3">
      <c r="A307" s="63"/>
      <c r="B307" s="63"/>
      <c r="C307" s="63"/>
      <c r="D307" s="63"/>
      <c r="E307" s="63"/>
      <c r="F307" s="63"/>
      <c r="G307" s="63"/>
      <c r="H307" s="63"/>
      <c r="I307" s="64"/>
      <c r="J307" s="63"/>
      <c r="K307" s="63"/>
      <c r="L307" s="63"/>
      <c r="M307" s="63"/>
      <c r="N307" s="63"/>
      <c r="O307" s="63"/>
      <c r="P307" s="63"/>
      <c r="Q307" s="63"/>
      <c r="R307" s="64"/>
      <c r="S307" s="63"/>
      <c r="T307" s="63"/>
      <c r="U307" s="63"/>
      <c r="V307" s="63"/>
      <c r="W307" s="63"/>
      <c r="X307" s="63"/>
      <c r="Y307" s="63"/>
      <c r="Z307" s="63"/>
      <c r="AA307" s="64"/>
      <c r="AB307" s="63"/>
      <c r="AC307" s="63"/>
      <c r="AD307" s="63"/>
      <c r="AE307" s="63"/>
      <c r="AF307" s="63"/>
      <c r="AG307" s="63"/>
      <c r="AH307" s="63"/>
      <c r="AI307" s="63"/>
      <c r="AJ307" s="64"/>
      <c r="AK307" s="63"/>
      <c r="AL307" s="63"/>
      <c r="AM307" s="63"/>
      <c r="AN307" s="63"/>
      <c r="AO307" s="63"/>
      <c r="AP307" s="63"/>
      <c r="AQ307" s="63"/>
      <c r="AR307" s="63"/>
      <c r="AS307" s="64"/>
      <c r="AT307" s="63"/>
      <c r="AU307" s="63"/>
      <c r="AV307" s="63"/>
      <c r="AW307" s="63"/>
      <c r="AX307" s="63"/>
      <c r="AY307" s="63"/>
      <c r="AZ307" s="63"/>
      <c r="BA307" s="63"/>
      <c r="BB307" s="64"/>
      <c r="BC307" s="63"/>
      <c r="BD307" s="63"/>
      <c r="BE307" s="63"/>
      <c r="BF307" s="63"/>
      <c r="BG307" s="63"/>
      <c r="BH307" s="63"/>
      <c r="BI307" s="63"/>
      <c r="BJ307" s="63"/>
      <c r="BK307" s="64"/>
      <c r="BL307" s="63"/>
      <c r="BM307" s="63"/>
      <c r="BN307" s="63"/>
      <c r="BO307" s="63"/>
      <c r="BP307" s="63"/>
      <c r="BQ307" s="63"/>
      <c r="BR307" s="63"/>
      <c r="BS307" s="63"/>
      <c r="BT307" s="64"/>
      <c r="BU307" s="63"/>
      <c r="BV307" s="63"/>
      <c r="BW307" s="63"/>
      <c r="BX307" s="63"/>
      <c r="BY307" s="63"/>
      <c r="BZ307" s="63"/>
      <c r="CA307" s="63"/>
      <c r="CB307" s="63"/>
      <c r="CC307" s="64"/>
      <c r="CD307" s="63"/>
      <c r="CE307" s="63"/>
      <c r="CF307" s="63"/>
      <c r="CG307" s="63"/>
      <c r="CH307" s="63"/>
      <c r="CI307" s="63"/>
      <c r="CJ307" s="63"/>
      <c r="CK307" s="63"/>
      <c r="CL307" s="64"/>
      <c r="CM307" s="63"/>
      <c r="CN307" s="63"/>
      <c r="CO307" s="63"/>
      <c r="CP307" s="63"/>
      <c r="CQ307" s="63"/>
      <c r="CR307" s="63"/>
      <c r="CS307" s="63"/>
      <c r="CT307" s="63"/>
      <c r="CU307" s="64"/>
      <c r="CV307" s="63"/>
      <c r="CW307" s="63"/>
      <c r="CX307" s="63"/>
      <c r="CY307" s="63"/>
      <c r="CZ307" s="63"/>
      <c r="DA307" s="63"/>
      <c r="DB307" s="63"/>
      <c r="DC307" s="63"/>
      <c r="DD307" s="64"/>
    </row>
    <row r="308" spans="1:108" ht="33" customHeight="1" x14ac:dyDescent="0.3">
      <c r="A308" s="63"/>
      <c r="B308" s="63"/>
      <c r="C308" s="63"/>
      <c r="D308" s="63"/>
      <c r="E308" s="63"/>
      <c r="F308" s="63"/>
      <c r="G308" s="63"/>
      <c r="H308" s="63"/>
      <c r="I308" s="64"/>
      <c r="J308" s="63"/>
      <c r="K308" s="63"/>
      <c r="L308" s="63"/>
      <c r="M308" s="63"/>
      <c r="N308" s="63"/>
      <c r="O308" s="63"/>
      <c r="P308" s="63"/>
      <c r="Q308" s="63"/>
      <c r="R308" s="64"/>
      <c r="S308" s="63"/>
      <c r="T308" s="63"/>
      <c r="U308" s="63"/>
      <c r="V308" s="63"/>
      <c r="W308" s="63"/>
      <c r="X308" s="63"/>
      <c r="Y308" s="63"/>
      <c r="Z308" s="63"/>
      <c r="AA308" s="64"/>
      <c r="AB308" s="63"/>
      <c r="AC308" s="63"/>
      <c r="AD308" s="63"/>
      <c r="AE308" s="63"/>
      <c r="AF308" s="63"/>
      <c r="AG308" s="63"/>
      <c r="AH308" s="63"/>
      <c r="AI308" s="63"/>
      <c r="AJ308" s="64"/>
      <c r="AK308" s="63"/>
      <c r="AL308" s="63"/>
      <c r="AM308" s="63"/>
      <c r="AN308" s="63"/>
      <c r="AO308" s="63"/>
      <c r="AP308" s="63"/>
      <c r="AQ308" s="63"/>
      <c r="AR308" s="63"/>
      <c r="AS308" s="64"/>
      <c r="AT308" s="63"/>
      <c r="AU308" s="63"/>
      <c r="AV308" s="63"/>
      <c r="AW308" s="63"/>
      <c r="AX308" s="63"/>
      <c r="AY308" s="63"/>
      <c r="AZ308" s="63"/>
      <c r="BA308" s="63"/>
      <c r="BB308" s="64"/>
      <c r="BC308" s="63"/>
      <c r="BD308" s="63"/>
      <c r="BE308" s="63"/>
      <c r="BF308" s="63"/>
      <c r="BG308" s="63"/>
      <c r="BH308" s="63"/>
      <c r="BI308" s="63"/>
      <c r="BJ308" s="63"/>
      <c r="BK308" s="64"/>
      <c r="BL308" s="63"/>
      <c r="BM308" s="63"/>
      <c r="BN308" s="63"/>
      <c r="BO308" s="63"/>
      <c r="BP308" s="63"/>
      <c r="BQ308" s="63"/>
      <c r="BR308" s="63"/>
      <c r="BS308" s="63"/>
      <c r="BT308" s="64"/>
      <c r="BU308" s="63"/>
      <c r="BV308" s="63"/>
      <c r="BW308" s="63"/>
      <c r="BX308" s="63"/>
      <c r="BY308" s="63"/>
      <c r="BZ308" s="63"/>
      <c r="CA308" s="63"/>
      <c r="CB308" s="63"/>
      <c r="CC308" s="64"/>
      <c r="CD308" s="63"/>
      <c r="CE308" s="63"/>
      <c r="CF308" s="63"/>
      <c r="CG308" s="63"/>
      <c r="CH308" s="63"/>
      <c r="CI308" s="63"/>
      <c r="CJ308" s="63"/>
      <c r="CK308" s="63"/>
      <c r="CL308" s="64"/>
      <c r="CM308" s="63"/>
      <c r="CN308" s="63"/>
      <c r="CO308" s="63"/>
      <c r="CP308" s="63"/>
      <c r="CQ308" s="63"/>
      <c r="CR308" s="63"/>
      <c r="CS308" s="63"/>
      <c r="CT308" s="63"/>
      <c r="CU308" s="64"/>
      <c r="CV308" s="63"/>
      <c r="CW308" s="63"/>
      <c r="CX308" s="63"/>
      <c r="CY308" s="63"/>
      <c r="CZ308" s="63"/>
      <c r="DA308" s="63"/>
      <c r="DB308" s="63"/>
      <c r="DC308" s="63"/>
      <c r="DD308" s="64"/>
    </row>
    <row r="309" spans="1:108" ht="33" customHeight="1" x14ac:dyDescent="0.3">
      <c r="A309" s="63"/>
      <c r="B309" s="63"/>
      <c r="C309" s="63"/>
      <c r="D309" s="63"/>
      <c r="E309" s="63"/>
      <c r="F309" s="63"/>
      <c r="G309" s="63"/>
      <c r="H309" s="63"/>
      <c r="I309" s="64"/>
      <c r="J309" s="63"/>
      <c r="K309" s="63"/>
      <c r="L309" s="63"/>
      <c r="M309" s="63"/>
      <c r="N309" s="63"/>
      <c r="O309" s="63"/>
      <c r="P309" s="63"/>
      <c r="Q309" s="63"/>
      <c r="R309" s="64"/>
      <c r="S309" s="63"/>
      <c r="T309" s="63"/>
      <c r="U309" s="63"/>
      <c r="V309" s="63"/>
      <c r="W309" s="63"/>
      <c r="X309" s="63"/>
      <c r="Y309" s="63"/>
      <c r="Z309" s="63"/>
      <c r="AA309" s="64"/>
      <c r="AB309" s="63"/>
      <c r="AC309" s="63"/>
      <c r="AD309" s="63"/>
      <c r="AE309" s="63"/>
      <c r="AF309" s="63"/>
      <c r="AG309" s="63"/>
      <c r="AH309" s="63"/>
      <c r="AI309" s="63"/>
      <c r="AJ309" s="64"/>
      <c r="AK309" s="63"/>
      <c r="AL309" s="63"/>
      <c r="AM309" s="63"/>
      <c r="AN309" s="63"/>
      <c r="AO309" s="63"/>
      <c r="AP309" s="63"/>
      <c r="AQ309" s="63"/>
      <c r="AR309" s="63"/>
      <c r="AS309" s="64"/>
      <c r="AT309" s="63"/>
      <c r="AU309" s="63"/>
      <c r="AV309" s="63"/>
      <c r="AW309" s="63"/>
      <c r="AX309" s="63"/>
      <c r="AY309" s="63"/>
      <c r="AZ309" s="63"/>
      <c r="BA309" s="63"/>
      <c r="BB309" s="64"/>
      <c r="BC309" s="63"/>
      <c r="BD309" s="63"/>
      <c r="BE309" s="63"/>
      <c r="BF309" s="63"/>
      <c r="BG309" s="63"/>
      <c r="BH309" s="63"/>
      <c r="BI309" s="63"/>
      <c r="BJ309" s="63"/>
      <c r="BK309" s="64"/>
      <c r="BL309" s="63"/>
      <c r="BM309" s="63"/>
      <c r="BN309" s="63"/>
      <c r="BO309" s="63"/>
      <c r="BP309" s="63"/>
      <c r="BQ309" s="63"/>
      <c r="BR309" s="63"/>
      <c r="BS309" s="63"/>
      <c r="BT309" s="64"/>
      <c r="BU309" s="63"/>
      <c r="BV309" s="63"/>
      <c r="BW309" s="63"/>
      <c r="BX309" s="63"/>
      <c r="BY309" s="63"/>
      <c r="BZ309" s="63"/>
      <c r="CA309" s="63"/>
      <c r="CB309" s="63"/>
      <c r="CC309" s="64"/>
      <c r="CD309" s="63"/>
      <c r="CE309" s="63"/>
      <c r="CF309" s="63"/>
      <c r="CG309" s="63"/>
      <c r="CH309" s="63"/>
      <c r="CI309" s="63"/>
      <c r="CJ309" s="63"/>
      <c r="CK309" s="63"/>
      <c r="CL309" s="64"/>
      <c r="CM309" s="63"/>
      <c r="CN309" s="63"/>
      <c r="CO309" s="63"/>
      <c r="CP309" s="63"/>
      <c r="CQ309" s="63"/>
      <c r="CR309" s="63"/>
      <c r="CS309" s="63"/>
      <c r="CT309" s="63"/>
      <c r="CU309" s="64"/>
      <c r="CV309" s="63"/>
      <c r="CW309" s="63"/>
      <c r="CX309" s="63"/>
      <c r="CY309" s="63"/>
      <c r="CZ309" s="63"/>
      <c r="DA309" s="63"/>
      <c r="DB309" s="63"/>
      <c r="DC309" s="63"/>
      <c r="DD309" s="64"/>
    </row>
    <row r="310" spans="1:108" ht="33" customHeight="1" x14ac:dyDescent="0.3">
      <c r="A310" s="63"/>
      <c r="B310" s="63"/>
      <c r="C310" s="63"/>
      <c r="D310" s="63"/>
      <c r="E310" s="63"/>
      <c r="F310" s="63"/>
      <c r="G310" s="63"/>
      <c r="H310" s="63"/>
      <c r="I310" s="64"/>
      <c r="J310" s="63"/>
      <c r="K310" s="63"/>
      <c r="L310" s="63"/>
      <c r="M310" s="63"/>
      <c r="N310" s="63"/>
      <c r="O310" s="63"/>
      <c r="P310" s="63"/>
      <c r="Q310" s="63"/>
      <c r="R310" s="64"/>
      <c r="S310" s="63"/>
      <c r="T310" s="63"/>
      <c r="U310" s="63"/>
      <c r="V310" s="63"/>
      <c r="W310" s="63"/>
      <c r="X310" s="63"/>
      <c r="Y310" s="63"/>
      <c r="Z310" s="63"/>
      <c r="AA310" s="64"/>
      <c r="AB310" s="63"/>
      <c r="AC310" s="63"/>
      <c r="AD310" s="63"/>
      <c r="AE310" s="63"/>
      <c r="AF310" s="63"/>
      <c r="AG310" s="63"/>
      <c r="AH310" s="63"/>
      <c r="AI310" s="63"/>
      <c r="AJ310" s="64"/>
      <c r="AK310" s="63"/>
      <c r="AL310" s="63"/>
      <c r="AM310" s="63"/>
      <c r="AN310" s="63"/>
      <c r="AO310" s="63"/>
      <c r="AP310" s="63"/>
      <c r="AQ310" s="63"/>
      <c r="AR310" s="63"/>
      <c r="AS310" s="64"/>
      <c r="AT310" s="63"/>
      <c r="AU310" s="63"/>
      <c r="AV310" s="63"/>
      <c r="AW310" s="63"/>
      <c r="AX310" s="63"/>
      <c r="AY310" s="63"/>
      <c r="AZ310" s="63"/>
      <c r="BA310" s="63"/>
      <c r="BB310" s="64"/>
      <c r="BC310" s="63"/>
      <c r="BD310" s="63"/>
      <c r="BE310" s="63"/>
      <c r="BF310" s="63"/>
      <c r="BG310" s="63"/>
      <c r="BH310" s="63"/>
      <c r="BI310" s="63"/>
      <c r="BJ310" s="63"/>
      <c r="BK310" s="64"/>
      <c r="BL310" s="63"/>
      <c r="BM310" s="63"/>
      <c r="BN310" s="63"/>
      <c r="BO310" s="63"/>
      <c r="BP310" s="63"/>
      <c r="BQ310" s="63"/>
      <c r="BR310" s="63"/>
      <c r="BS310" s="63"/>
      <c r="BT310" s="64"/>
      <c r="BU310" s="63"/>
      <c r="BV310" s="63"/>
      <c r="BW310" s="63"/>
      <c r="BX310" s="63"/>
      <c r="BY310" s="63"/>
      <c r="BZ310" s="63"/>
      <c r="CA310" s="63"/>
      <c r="CB310" s="63"/>
      <c r="CC310" s="64"/>
      <c r="CD310" s="63"/>
      <c r="CE310" s="63"/>
      <c r="CF310" s="63"/>
      <c r="CG310" s="63"/>
      <c r="CH310" s="63"/>
      <c r="CI310" s="63"/>
      <c r="CJ310" s="63"/>
      <c r="CK310" s="63"/>
      <c r="CL310" s="64"/>
      <c r="CM310" s="63"/>
      <c r="CN310" s="63"/>
      <c r="CO310" s="63"/>
      <c r="CP310" s="63"/>
      <c r="CQ310" s="63"/>
      <c r="CR310" s="63"/>
      <c r="CS310" s="63"/>
      <c r="CT310" s="63"/>
      <c r="CU310" s="64"/>
      <c r="CV310" s="63"/>
      <c r="CW310" s="63"/>
      <c r="CX310" s="63"/>
      <c r="CY310" s="63"/>
      <c r="CZ310" s="63"/>
      <c r="DA310" s="63"/>
      <c r="DB310" s="63"/>
      <c r="DC310" s="63"/>
      <c r="DD310" s="64"/>
    </row>
    <row r="311" spans="1:108" ht="33" customHeight="1" x14ac:dyDescent="0.3">
      <c r="A311" s="63"/>
      <c r="B311" s="63"/>
      <c r="C311" s="63"/>
      <c r="D311" s="63"/>
      <c r="E311" s="63"/>
      <c r="F311" s="63"/>
      <c r="G311" s="63"/>
      <c r="H311" s="63"/>
      <c r="I311" s="64"/>
      <c r="J311" s="63"/>
      <c r="K311" s="63"/>
      <c r="L311" s="63"/>
      <c r="M311" s="63"/>
      <c r="N311" s="63"/>
      <c r="O311" s="63"/>
      <c r="P311" s="63"/>
      <c r="Q311" s="63"/>
      <c r="R311" s="64"/>
      <c r="S311" s="63"/>
      <c r="T311" s="63"/>
      <c r="U311" s="63"/>
      <c r="V311" s="63"/>
      <c r="W311" s="63"/>
      <c r="X311" s="63"/>
      <c r="Y311" s="63"/>
      <c r="Z311" s="63"/>
      <c r="AA311" s="64"/>
      <c r="AB311" s="63"/>
      <c r="AC311" s="63"/>
      <c r="AD311" s="63"/>
      <c r="AE311" s="63"/>
      <c r="AF311" s="63"/>
      <c r="AG311" s="63"/>
      <c r="AH311" s="63"/>
      <c r="AI311" s="63"/>
      <c r="AJ311" s="64"/>
      <c r="AK311" s="63"/>
      <c r="AL311" s="63"/>
      <c r="AM311" s="63"/>
      <c r="AN311" s="63"/>
      <c r="AO311" s="63"/>
      <c r="AP311" s="63"/>
      <c r="AQ311" s="63"/>
      <c r="AR311" s="63"/>
      <c r="AS311" s="64"/>
      <c r="AT311" s="63"/>
      <c r="AU311" s="63"/>
      <c r="AV311" s="63"/>
      <c r="AW311" s="63"/>
      <c r="AX311" s="63"/>
      <c r="AY311" s="63"/>
      <c r="AZ311" s="63"/>
      <c r="BA311" s="63"/>
      <c r="BB311" s="64"/>
      <c r="BC311" s="63"/>
      <c r="BD311" s="63"/>
      <c r="BE311" s="63"/>
      <c r="BF311" s="63"/>
      <c r="BG311" s="63"/>
      <c r="BH311" s="63"/>
      <c r="BI311" s="63"/>
      <c r="BJ311" s="63"/>
      <c r="BK311" s="64"/>
      <c r="BL311" s="63"/>
      <c r="BM311" s="63"/>
      <c r="BN311" s="63"/>
      <c r="BO311" s="63"/>
      <c r="BP311" s="63"/>
      <c r="BQ311" s="63"/>
      <c r="BR311" s="63"/>
      <c r="BS311" s="63"/>
      <c r="BT311" s="64"/>
      <c r="BU311" s="63"/>
      <c r="BV311" s="63"/>
      <c r="BW311" s="63"/>
      <c r="BX311" s="63"/>
      <c r="BY311" s="63"/>
      <c r="BZ311" s="63"/>
      <c r="CA311" s="63"/>
      <c r="CB311" s="63"/>
      <c r="CC311" s="64"/>
      <c r="CD311" s="63"/>
      <c r="CE311" s="63"/>
      <c r="CF311" s="63"/>
      <c r="CG311" s="63"/>
      <c r="CH311" s="63"/>
      <c r="CI311" s="63"/>
      <c r="CJ311" s="63"/>
      <c r="CK311" s="63"/>
      <c r="CL311" s="64"/>
      <c r="CM311" s="63"/>
      <c r="CN311" s="63"/>
      <c r="CO311" s="63"/>
      <c r="CP311" s="63"/>
      <c r="CQ311" s="63"/>
      <c r="CR311" s="63"/>
      <c r="CS311" s="63"/>
      <c r="CT311" s="63"/>
      <c r="CU311" s="64"/>
      <c r="CV311" s="63"/>
      <c r="CW311" s="63"/>
      <c r="CX311" s="63"/>
      <c r="CY311" s="63"/>
      <c r="CZ311" s="63"/>
      <c r="DA311" s="63"/>
      <c r="DB311" s="63"/>
      <c r="DC311" s="63"/>
      <c r="DD311" s="64"/>
    </row>
    <row r="312" spans="1:108" ht="33" customHeight="1" x14ac:dyDescent="0.3">
      <c r="A312" s="63"/>
      <c r="B312" s="63"/>
      <c r="C312" s="63"/>
      <c r="D312" s="63"/>
      <c r="E312" s="63"/>
      <c r="F312" s="63"/>
      <c r="G312" s="63"/>
      <c r="H312" s="63"/>
      <c r="I312" s="64"/>
      <c r="J312" s="63"/>
      <c r="K312" s="63"/>
      <c r="L312" s="63"/>
      <c r="M312" s="63"/>
      <c r="N312" s="63"/>
      <c r="O312" s="63"/>
      <c r="P312" s="63"/>
      <c r="Q312" s="63"/>
      <c r="R312" s="64"/>
      <c r="S312" s="63"/>
      <c r="T312" s="63"/>
      <c r="U312" s="63"/>
      <c r="V312" s="63"/>
      <c r="W312" s="63"/>
      <c r="X312" s="63"/>
      <c r="Y312" s="63"/>
      <c r="Z312" s="63"/>
      <c r="AA312" s="64"/>
      <c r="AB312" s="63"/>
      <c r="AC312" s="63"/>
      <c r="AD312" s="63"/>
      <c r="AE312" s="63"/>
      <c r="AF312" s="63"/>
      <c r="AG312" s="63"/>
      <c r="AH312" s="63"/>
      <c r="AI312" s="63"/>
      <c r="AJ312" s="64"/>
      <c r="AK312" s="63"/>
      <c r="AL312" s="63"/>
      <c r="AM312" s="63"/>
      <c r="AN312" s="63"/>
      <c r="AO312" s="63"/>
      <c r="AP312" s="63"/>
      <c r="AQ312" s="63"/>
      <c r="AR312" s="63"/>
      <c r="AS312" s="64"/>
      <c r="AT312" s="63"/>
      <c r="AU312" s="63"/>
      <c r="AV312" s="63"/>
      <c r="AW312" s="63"/>
      <c r="AX312" s="63"/>
      <c r="AY312" s="63"/>
      <c r="AZ312" s="63"/>
      <c r="BA312" s="63"/>
      <c r="BB312" s="64"/>
      <c r="BC312" s="63"/>
      <c r="BD312" s="63"/>
      <c r="BE312" s="63"/>
      <c r="BF312" s="63"/>
      <c r="BG312" s="63"/>
      <c r="BH312" s="63"/>
      <c r="BI312" s="63"/>
      <c r="BJ312" s="63"/>
      <c r="BK312" s="64"/>
      <c r="BL312" s="63"/>
      <c r="BM312" s="63"/>
      <c r="BN312" s="63"/>
      <c r="BO312" s="63"/>
      <c r="BP312" s="63"/>
      <c r="BQ312" s="63"/>
      <c r="BR312" s="63"/>
      <c r="BS312" s="63"/>
      <c r="BT312" s="64"/>
      <c r="BU312" s="63"/>
      <c r="BV312" s="63"/>
      <c r="BW312" s="63"/>
      <c r="BX312" s="63"/>
      <c r="BY312" s="63"/>
      <c r="BZ312" s="63"/>
      <c r="CA312" s="63"/>
      <c r="CB312" s="63"/>
      <c r="CC312" s="64"/>
      <c r="CD312" s="63"/>
      <c r="CE312" s="63"/>
      <c r="CF312" s="63"/>
      <c r="CG312" s="63"/>
      <c r="CH312" s="63"/>
      <c r="CI312" s="63"/>
      <c r="CJ312" s="63"/>
      <c r="CK312" s="63"/>
      <c r="CL312" s="64"/>
      <c r="CM312" s="63"/>
      <c r="CN312" s="63"/>
      <c r="CO312" s="63"/>
      <c r="CP312" s="63"/>
      <c r="CQ312" s="63"/>
      <c r="CR312" s="63"/>
      <c r="CS312" s="63"/>
      <c r="CT312" s="63"/>
      <c r="CU312" s="64"/>
      <c r="CV312" s="63"/>
      <c r="CW312" s="63"/>
      <c r="CX312" s="63"/>
      <c r="CY312" s="63"/>
      <c r="CZ312" s="63"/>
      <c r="DA312" s="63"/>
      <c r="DB312" s="63"/>
      <c r="DC312" s="63"/>
      <c r="DD312" s="64"/>
    </row>
    <row r="313" spans="1:108" ht="33" customHeight="1" x14ac:dyDescent="0.3">
      <c r="A313" s="63"/>
      <c r="B313" s="63"/>
      <c r="C313" s="63"/>
      <c r="D313" s="63"/>
      <c r="E313" s="63"/>
      <c r="F313" s="63"/>
      <c r="G313" s="63"/>
      <c r="H313" s="63"/>
      <c r="I313" s="64"/>
      <c r="J313" s="63"/>
      <c r="K313" s="63"/>
      <c r="L313" s="63"/>
      <c r="M313" s="63"/>
      <c r="N313" s="63"/>
      <c r="O313" s="63"/>
      <c r="P313" s="63"/>
      <c r="Q313" s="63"/>
      <c r="R313" s="64"/>
      <c r="S313" s="63"/>
      <c r="T313" s="63"/>
      <c r="U313" s="63"/>
      <c r="V313" s="63"/>
      <c r="W313" s="63"/>
      <c r="X313" s="63"/>
      <c r="Y313" s="63"/>
      <c r="Z313" s="63"/>
      <c r="AA313" s="64"/>
      <c r="AB313" s="63"/>
      <c r="AC313" s="63"/>
      <c r="AD313" s="63"/>
      <c r="AE313" s="63"/>
      <c r="AF313" s="63"/>
      <c r="AG313" s="63"/>
      <c r="AH313" s="63"/>
      <c r="AI313" s="63"/>
      <c r="AJ313" s="64"/>
      <c r="AK313" s="63"/>
      <c r="AL313" s="63"/>
      <c r="AM313" s="63"/>
      <c r="AN313" s="63"/>
      <c r="AO313" s="63"/>
      <c r="AP313" s="63"/>
      <c r="AQ313" s="63"/>
      <c r="AR313" s="63"/>
      <c r="AS313" s="64"/>
      <c r="AT313" s="63"/>
      <c r="AU313" s="63"/>
      <c r="AV313" s="63"/>
      <c r="AW313" s="63"/>
      <c r="AX313" s="63"/>
      <c r="AY313" s="63"/>
      <c r="AZ313" s="63"/>
      <c r="BA313" s="63"/>
      <c r="BB313" s="64"/>
      <c r="BC313" s="63"/>
      <c r="BD313" s="63"/>
      <c r="BE313" s="63"/>
      <c r="BF313" s="63"/>
      <c r="BG313" s="63"/>
      <c r="BH313" s="63"/>
      <c r="BI313" s="63"/>
      <c r="BJ313" s="63"/>
      <c r="BK313" s="64"/>
      <c r="BL313" s="63"/>
      <c r="BM313" s="63"/>
      <c r="BN313" s="63"/>
      <c r="BO313" s="63"/>
      <c r="BP313" s="63"/>
      <c r="BQ313" s="63"/>
      <c r="BR313" s="63"/>
      <c r="BS313" s="63"/>
      <c r="BT313" s="64"/>
      <c r="BU313" s="63"/>
      <c r="BV313" s="63"/>
      <c r="BW313" s="63"/>
      <c r="BX313" s="63"/>
      <c r="BY313" s="63"/>
      <c r="BZ313" s="63"/>
      <c r="CA313" s="63"/>
      <c r="CB313" s="63"/>
      <c r="CC313" s="64"/>
      <c r="CD313" s="63"/>
      <c r="CE313" s="63"/>
      <c r="CF313" s="63"/>
      <c r="CG313" s="63"/>
      <c r="CH313" s="63"/>
      <c r="CI313" s="63"/>
      <c r="CJ313" s="63"/>
      <c r="CK313" s="63"/>
      <c r="CL313" s="64"/>
      <c r="CM313" s="63"/>
      <c r="CN313" s="63"/>
      <c r="CO313" s="63"/>
      <c r="CP313" s="63"/>
      <c r="CQ313" s="63"/>
      <c r="CR313" s="63"/>
      <c r="CS313" s="63"/>
      <c r="CT313" s="63"/>
      <c r="CU313" s="64"/>
      <c r="CV313" s="63"/>
      <c r="CW313" s="63"/>
      <c r="CX313" s="63"/>
      <c r="CY313" s="63"/>
      <c r="CZ313" s="63"/>
      <c r="DA313" s="63"/>
      <c r="DB313" s="63"/>
      <c r="DC313" s="63"/>
      <c r="DD313" s="64"/>
    </row>
    <row r="314" spans="1:108" ht="33" customHeight="1" x14ac:dyDescent="0.3">
      <c r="A314" s="63"/>
      <c r="B314" s="63"/>
      <c r="C314" s="63"/>
      <c r="D314" s="63"/>
      <c r="E314" s="63"/>
      <c r="F314" s="63"/>
      <c r="G314" s="63"/>
      <c r="H314" s="63"/>
      <c r="I314" s="64"/>
      <c r="J314" s="63"/>
      <c r="K314" s="63"/>
      <c r="L314" s="63"/>
      <c r="M314" s="63"/>
      <c r="N314" s="63"/>
      <c r="O314" s="63"/>
      <c r="P314" s="63"/>
      <c r="Q314" s="63"/>
      <c r="R314" s="64"/>
      <c r="S314" s="63"/>
      <c r="T314" s="63"/>
      <c r="U314" s="63"/>
      <c r="V314" s="63"/>
      <c r="W314" s="63"/>
      <c r="X314" s="63"/>
      <c r="Y314" s="63"/>
      <c r="Z314" s="63"/>
      <c r="AA314" s="64"/>
      <c r="AB314" s="63"/>
      <c r="AC314" s="63"/>
      <c r="AD314" s="63"/>
      <c r="AE314" s="63"/>
      <c r="AF314" s="63"/>
      <c r="AG314" s="63"/>
      <c r="AH314" s="63"/>
      <c r="AI314" s="63"/>
      <c r="AJ314" s="64"/>
      <c r="AK314" s="63"/>
      <c r="AL314" s="63"/>
      <c r="AM314" s="63"/>
      <c r="AN314" s="63"/>
      <c r="AO314" s="63"/>
      <c r="AP314" s="63"/>
      <c r="AQ314" s="63"/>
      <c r="AR314" s="63"/>
      <c r="AS314" s="64"/>
      <c r="AT314" s="63"/>
      <c r="AU314" s="63"/>
      <c r="AV314" s="63"/>
      <c r="AW314" s="63"/>
      <c r="AX314" s="63"/>
      <c r="AY314" s="63"/>
      <c r="AZ314" s="63"/>
      <c r="BA314" s="63"/>
      <c r="BB314" s="64"/>
      <c r="BC314" s="63"/>
      <c r="BD314" s="63"/>
      <c r="BE314" s="63"/>
      <c r="BF314" s="63"/>
      <c r="BG314" s="63"/>
      <c r="BH314" s="63"/>
      <c r="BI314" s="63"/>
      <c r="BJ314" s="63"/>
      <c r="BK314" s="64"/>
      <c r="BL314" s="63"/>
      <c r="BM314" s="63"/>
      <c r="BN314" s="63"/>
      <c r="BO314" s="63"/>
      <c r="BP314" s="63"/>
      <c r="BQ314" s="63"/>
      <c r="BR314" s="63"/>
      <c r="BS314" s="63"/>
      <c r="BT314" s="64"/>
      <c r="BU314" s="63"/>
      <c r="BV314" s="63"/>
      <c r="BW314" s="63"/>
      <c r="BX314" s="63"/>
      <c r="BY314" s="63"/>
      <c r="BZ314" s="63"/>
      <c r="CA314" s="63"/>
      <c r="CB314" s="63"/>
      <c r="CC314" s="64"/>
      <c r="CD314" s="63"/>
      <c r="CE314" s="63"/>
      <c r="CF314" s="63"/>
      <c r="CG314" s="63"/>
      <c r="CH314" s="63"/>
      <c r="CI314" s="63"/>
      <c r="CJ314" s="63"/>
      <c r="CK314" s="63"/>
      <c r="CL314" s="64"/>
      <c r="CM314" s="63"/>
      <c r="CN314" s="63"/>
      <c r="CO314" s="63"/>
      <c r="CP314" s="63"/>
      <c r="CQ314" s="63"/>
      <c r="CR314" s="63"/>
      <c r="CS314" s="63"/>
      <c r="CT314" s="63"/>
      <c r="CU314" s="64"/>
      <c r="CV314" s="63"/>
      <c r="CW314" s="63"/>
      <c r="CX314" s="63"/>
      <c r="CY314" s="63"/>
      <c r="CZ314" s="63"/>
      <c r="DA314" s="63"/>
      <c r="DB314" s="63"/>
      <c r="DC314" s="63"/>
      <c r="DD314" s="64"/>
    </row>
    <row r="315" spans="1:108" ht="33" customHeight="1" x14ac:dyDescent="0.3">
      <c r="A315" s="63"/>
      <c r="B315" s="63"/>
      <c r="C315" s="63"/>
      <c r="D315" s="63"/>
      <c r="E315" s="63"/>
      <c r="F315" s="63"/>
      <c r="G315" s="63"/>
      <c r="H315" s="63"/>
      <c r="I315" s="64"/>
      <c r="J315" s="63"/>
      <c r="K315" s="63"/>
      <c r="L315" s="63"/>
      <c r="M315" s="63"/>
      <c r="N315" s="63"/>
      <c r="O315" s="63"/>
      <c r="P315" s="63"/>
      <c r="Q315" s="63"/>
      <c r="R315" s="64"/>
      <c r="S315" s="63"/>
      <c r="T315" s="63"/>
      <c r="U315" s="63"/>
      <c r="V315" s="63"/>
      <c r="W315" s="63"/>
      <c r="X315" s="63"/>
      <c r="Y315" s="63"/>
      <c r="Z315" s="63"/>
      <c r="AA315" s="64"/>
      <c r="AB315" s="63"/>
      <c r="AC315" s="63"/>
      <c r="AD315" s="63"/>
      <c r="AE315" s="63"/>
      <c r="AF315" s="63"/>
      <c r="AG315" s="63"/>
      <c r="AH315" s="63"/>
      <c r="AI315" s="63"/>
      <c r="AJ315" s="64"/>
      <c r="AK315" s="63"/>
      <c r="AL315" s="63"/>
      <c r="AM315" s="63"/>
      <c r="AN315" s="63"/>
      <c r="AO315" s="63"/>
      <c r="AP315" s="63"/>
      <c r="AQ315" s="63"/>
      <c r="AR315" s="63"/>
      <c r="AS315" s="64"/>
      <c r="AT315" s="63"/>
      <c r="AU315" s="63"/>
      <c r="AV315" s="63"/>
      <c r="AW315" s="63"/>
      <c r="AX315" s="63"/>
      <c r="AY315" s="63"/>
      <c r="AZ315" s="63"/>
      <c r="BA315" s="63"/>
      <c r="BB315" s="64"/>
      <c r="BC315" s="63"/>
      <c r="BD315" s="63"/>
      <c r="BE315" s="63"/>
      <c r="BF315" s="63"/>
      <c r="BG315" s="63"/>
      <c r="BH315" s="63"/>
      <c r="BI315" s="63"/>
      <c r="BJ315" s="63"/>
      <c r="BK315" s="64"/>
      <c r="BL315" s="63"/>
      <c r="BM315" s="63"/>
      <c r="BN315" s="63"/>
      <c r="BO315" s="63"/>
      <c r="BP315" s="63"/>
      <c r="BQ315" s="63"/>
      <c r="BR315" s="63"/>
      <c r="BS315" s="63"/>
      <c r="BT315" s="64"/>
      <c r="BU315" s="63"/>
      <c r="BV315" s="63"/>
      <c r="BW315" s="63"/>
      <c r="BX315" s="63"/>
      <c r="BY315" s="63"/>
      <c r="BZ315" s="63"/>
      <c r="CA315" s="63"/>
      <c r="CB315" s="63"/>
      <c r="CC315" s="64"/>
      <c r="CD315" s="63"/>
      <c r="CE315" s="63"/>
      <c r="CF315" s="63"/>
      <c r="CG315" s="63"/>
      <c r="CH315" s="63"/>
      <c r="CI315" s="63"/>
      <c r="CJ315" s="63"/>
      <c r="CK315" s="63"/>
      <c r="CL315" s="64"/>
      <c r="CM315" s="63"/>
      <c r="CN315" s="63"/>
      <c r="CO315" s="63"/>
      <c r="CP315" s="63"/>
      <c r="CQ315" s="63"/>
      <c r="CR315" s="63"/>
      <c r="CS315" s="63"/>
      <c r="CT315" s="63"/>
      <c r="CU315" s="64"/>
      <c r="CV315" s="63"/>
      <c r="CW315" s="63"/>
      <c r="CX315" s="63"/>
      <c r="CY315" s="63"/>
      <c r="CZ315" s="63"/>
      <c r="DA315" s="63"/>
      <c r="DB315" s="63"/>
      <c r="DC315" s="63"/>
      <c r="DD315" s="64"/>
    </row>
    <row r="316" spans="1:108" ht="33" customHeight="1" x14ac:dyDescent="0.3">
      <c r="A316" s="63"/>
      <c r="B316" s="63"/>
      <c r="C316" s="63"/>
      <c r="D316" s="63"/>
      <c r="E316" s="63"/>
      <c r="F316" s="63"/>
      <c r="G316" s="63"/>
      <c r="H316" s="63"/>
      <c r="I316" s="64"/>
      <c r="J316" s="63"/>
      <c r="K316" s="63"/>
      <c r="L316" s="63"/>
      <c r="M316" s="63"/>
      <c r="N316" s="63"/>
      <c r="O316" s="63"/>
      <c r="P316" s="63"/>
      <c r="Q316" s="63"/>
      <c r="R316" s="64"/>
      <c r="S316" s="63"/>
      <c r="T316" s="63"/>
      <c r="U316" s="63"/>
      <c r="V316" s="63"/>
      <c r="W316" s="63"/>
      <c r="X316" s="63"/>
      <c r="Y316" s="63"/>
      <c r="Z316" s="63"/>
      <c r="AA316" s="64"/>
      <c r="AB316" s="63"/>
      <c r="AC316" s="63"/>
      <c r="AD316" s="63"/>
      <c r="AE316" s="63"/>
      <c r="AF316" s="63"/>
      <c r="AG316" s="63"/>
      <c r="AH316" s="63"/>
      <c r="AI316" s="63"/>
      <c r="AJ316" s="64"/>
      <c r="AK316" s="63"/>
      <c r="AL316" s="63"/>
      <c r="AM316" s="63"/>
      <c r="AN316" s="63"/>
      <c r="AO316" s="63"/>
      <c r="AP316" s="63"/>
      <c r="AQ316" s="63"/>
      <c r="AR316" s="63"/>
      <c r="AS316" s="64"/>
      <c r="AT316" s="63"/>
      <c r="AU316" s="63"/>
      <c r="AV316" s="63"/>
      <c r="AW316" s="63"/>
      <c r="AX316" s="63"/>
      <c r="AY316" s="63"/>
      <c r="AZ316" s="63"/>
      <c r="BA316" s="63"/>
      <c r="BB316" s="64"/>
      <c r="BC316" s="63"/>
      <c r="BD316" s="63"/>
      <c r="BE316" s="63"/>
      <c r="BF316" s="63"/>
      <c r="BG316" s="63"/>
      <c r="BH316" s="63"/>
      <c r="BI316" s="63"/>
      <c r="BJ316" s="63"/>
      <c r="BK316" s="64"/>
      <c r="BL316" s="63"/>
      <c r="BM316" s="63"/>
      <c r="BN316" s="63"/>
      <c r="BO316" s="63"/>
      <c r="BP316" s="63"/>
      <c r="BQ316" s="63"/>
      <c r="BR316" s="63"/>
      <c r="BS316" s="63"/>
      <c r="BT316" s="64"/>
      <c r="BU316" s="63"/>
      <c r="BV316" s="63"/>
      <c r="BW316" s="63"/>
      <c r="BX316" s="63"/>
      <c r="BY316" s="63"/>
      <c r="BZ316" s="63"/>
      <c r="CA316" s="63"/>
      <c r="CB316" s="63"/>
      <c r="CC316" s="64"/>
      <c r="CD316" s="63"/>
      <c r="CE316" s="63"/>
      <c r="CF316" s="63"/>
      <c r="CG316" s="63"/>
      <c r="CH316" s="63"/>
      <c r="CI316" s="63"/>
      <c r="CJ316" s="63"/>
      <c r="CK316" s="63"/>
      <c r="CL316" s="64"/>
      <c r="CM316" s="63"/>
      <c r="CN316" s="63"/>
      <c r="CO316" s="63"/>
      <c r="CP316" s="63"/>
      <c r="CQ316" s="63"/>
      <c r="CR316" s="63"/>
      <c r="CS316" s="63"/>
      <c r="CT316" s="63"/>
      <c r="CU316" s="64"/>
      <c r="CV316" s="63"/>
      <c r="CW316" s="63"/>
      <c r="CX316" s="63"/>
      <c r="CY316" s="63"/>
      <c r="CZ316" s="63"/>
      <c r="DA316" s="63"/>
      <c r="DB316" s="63"/>
      <c r="DC316" s="63"/>
      <c r="DD316" s="64"/>
    </row>
    <row r="317" spans="1:108" ht="33" customHeight="1" x14ac:dyDescent="0.3">
      <c r="A317" s="63"/>
      <c r="B317" s="63"/>
      <c r="C317" s="63"/>
      <c r="D317" s="63"/>
      <c r="E317" s="63"/>
      <c r="F317" s="63"/>
      <c r="G317" s="63"/>
      <c r="H317" s="63"/>
      <c r="I317" s="64"/>
      <c r="J317" s="63"/>
      <c r="K317" s="63"/>
      <c r="L317" s="63"/>
      <c r="M317" s="63"/>
      <c r="N317" s="63"/>
      <c r="O317" s="63"/>
      <c r="P317" s="63"/>
      <c r="Q317" s="63"/>
      <c r="R317" s="64"/>
      <c r="S317" s="63"/>
      <c r="T317" s="63"/>
      <c r="U317" s="63"/>
      <c r="V317" s="63"/>
      <c r="W317" s="63"/>
      <c r="X317" s="63"/>
      <c r="Y317" s="63"/>
      <c r="Z317" s="63"/>
      <c r="AA317" s="64"/>
      <c r="AB317" s="63"/>
      <c r="AC317" s="63"/>
      <c r="AD317" s="63"/>
      <c r="AE317" s="63"/>
      <c r="AF317" s="63"/>
      <c r="AG317" s="63"/>
      <c r="AH317" s="63"/>
      <c r="AI317" s="63"/>
      <c r="AJ317" s="64"/>
      <c r="AK317" s="63"/>
      <c r="AL317" s="63"/>
      <c r="AM317" s="63"/>
      <c r="AN317" s="63"/>
      <c r="AO317" s="63"/>
      <c r="AP317" s="63"/>
      <c r="AQ317" s="63"/>
      <c r="AR317" s="63"/>
      <c r="AS317" s="64"/>
      <c r="AT317" s="63"/>
      <c r="AU317" s="63"/>
      <c r="AV317" s="63"/>
      <c r="AW317" s="63"/>
      <c r="AX317" s="63"/>
      <c r="AY317" s="63"/>
      <c r="AZ317" s="63"/>
      <c r="BA317" s="63"/>
      <c r="BB317" s="64"/>
      <c r="BC317" s="63"/>
      <c r="BD317" s="63"/>
      <c r="BE317" s="63"/>
      <c r="BF317" s="63"/>
      <c r="BG317" s="63"/>
      <c r="BH317" s="63"/>
      <c r="BI317" s="63"/>
      <c r="BJ317" s="63"/>
      <c r="BK317" s="64"/>
      <c r="BL317" s="63"/>
      <c r="BM317" s="63"/>
      <c r="BN317" s="63"/>
      <c r="BO317" s="63"/>
      <c r="BP317" s="63"/>
      <c r="BQ317" s="63"/>
      <c r="BR317" s="63"/>
      <c r="BS317" s="63"/>
      <c r="BT317" s="64"/>
      <c r="BU317" s="63"/>
      <c r="BV317" s="63"/>
      <c r="BW317" s="63"/>
      <c r="BX317" s="63"/>
      <c r="BY317" s="63"/>
      <c r="BZ317" s="63"/>
      <c r="CA317" s="63"/>
      <c r="CB317" s="63"/>
      <c r="CC317" s="64"/>
      <c r="CD317" s="63"/>
      <c r="CE317" s="63"/>
      <c r="CF317" s="63"/>
      <c r="CG317" s="63"/>
      <c r="CH317" s="63"/>
      <c r="CI317" s="63"/>
      <c r="CJ317" s="63"/>
      <c r="CK317" s="63"/>
      <c r="CL317" s="64"/>
      <c r="CM317" s="63"/>
      <c r="CN317" s="63"/>
      <c r="CO317" s="63"/>
      <c r="CP317" s="63"/>
      <c r="CQ317" s="63"/>
      <c r="CR317" s="63"/>
      <c r="CS317" s="63"/>
      <c r="CT317" s="63"/>
      <c r="CU317" s="64"/>
      <c r="CV317" s="63"/>
      <c r="CW317" s="63"/>
      <c r="CX317" s="63"/>
      <c r="CY317" s="63"/>
      <c r="CZ317" s="63"/>
      <c r="DA317" s="63"/>
      <c r="DB317" s="63"/>
      <c r="DC317" s="63"/>
      <c r="DD317" s="64"/>
    </row>
    <row r="318" spans="1:108" ht="33" customHeight="1" x14ac:dyDescent="0.3">
      <c r="A318" s="63"/>
      <c r="B318" s="63"/>
      <c r="C318" s="63"/>
      <c r="D318" s="63"/>
      <c r="E318" s="63"/>
      <c r="F318" s="63"/>
      <c r="G318" s="63"/>
      <c r="H318" s="63"/>
      <c r="I318" s="64"/>
      <c r="J318" s="63"/>
      <c r="K318" s="63"/>
      <c r="L318" s="63"/>
      <c r="M318" s="63"/>
      <c r="N318" s="63"/>
      <c r="O318" s="63"/>
      <c r="P318" s="63"/>
      <c r="Q318" s="63"/>
      <c r="R318" s="64"/>
      <c r="S318" s="63"/>
      <c r="T318" s="63"/>
      <c r="U318" s="63"/>
      <c r="V318" s="63"/>
      <c r="W318" s="63"/>
      <c r="X318" s="63"/>
      <c r="Y318" s="63"/>
      <c r="Z318" s="63"/>
      <c r="AA318" s="64"/>
      <c r="AB318" s="63"/>
      <c r="AC318" s="63"/>
      <c r="AD318" s="63"/>
      <c r="AE318" s="63"/>
      <c r="AF318" s="63"/>
      <c r="AG318" s="63"/>
      <c r="AH318" s="63"/>
      <c r="AI318" s="63"/>
      <c r="AJ318" s="64"/>
      <c r="AK318" s="63"/>
      <c r="AL318" s="63"/>
      <c r="AM318" s="63"/>
      <c r="AN318" s="63"/>
      <c r="AO318" s="63"/>
      <c r="AP318" s="63"/>
      <c r="AQ318" s="63"/>
      <c r="AR318" s="63"/>
      <c r="AS318" s="64"/>
      <c r="AT318" s="63"/>
      <c r="AU318" s="63"/>
      <c r="AV318" s="63"/>
      <c r="AW318" s="63"/>
      <c r="AX318" s="63"/>
      <c r="AY318" s="63"/>
      <c r="AZ318" s="63"/>
      <c r="BA318" s="63"/>
      <c r="BB318" s="64"/>
      <c r="BC318" s="63"/>
      <c r="BD318" s="63"/>
      <c r="BE318" s="63"/>
      <c r="BF318" s="63"/>
      <c r="BG318" s="63"/>
      <c r="BH318" s="63"/>
      <c r="BI318" s="63"/>
      <c r="BJ318" s="63"/>
      <c r="BK318" s="64"/>
      <c r="BL318" s="63"/>
      <c r="BM318" s="63"/>
      <c r="BN318" s="63"/>
      <c r="BO318" s="63"/>
      <c r="BP318" s="63"/>
      <c r="BQ318" s="63"/>
      <c r="BR318" s="63"/>
      <c r="BS318" s="63"/>
      <c r="BT318" s="64"/>
      <c r="BU318" s="63"/>
      <c r="BV318" s="63"/>
      <c r="BW318" s="63"/>
      <c r="BX318" s="63"/>
      <c r="BY318" s="63"/>
      <c r="BZ318" s="63"/>
      <c r="CA318" s="63"/>
      <c r="CB318" s="63"/>
      <c r="CC318" s="64"/>
      <c r="CD318" s="63"/>
      <c r="CE318" s="63"/>
      <c r="CF318" s="63"/>
      <c r="CG318" s="63"/>
      <c r="CH318" s="63"/>
      <c r="CI318" s="63"/>
      <c r="CJ318" s="63"/>
      <c r="CK318" s="63"/>
      <c r="CL318" s="64"/>
      <c r="CM318" s="63"/>
      <c r="CN318" s="63"/>
      <c r="CO318" s="63"/>
      <c r="CP318" s="63"/>
      <c r="CQ318" s="63"/>
      <c r="CR318" s="63"/>
      <c r="CS318" s="63"/>
      <c r="CT318" s="63"/>
      <c r="CU318" s="64"/>
      <c r="CV318" s="63"/>
      <c r="CW318" s="63"/>
      <c r="CX318" s="63"/>
      <c r="CY318" s="63"/>
      <c r="CZ318" s="63"/>
      <c r="DA318" s="63"/>
      <c r="DB318" s="63"/>
      <c r="DC318" s="63"/>
      <c r="DD318" s="64"/>
    </row>
    <row r="319" spans="1:108" ht="33" customHeight="1" x14ac:dyDescent="0.3">
      <c r="A319" s="63"/>
      <c r="B319" s="63"/>
      <c r="C319" s="63"/>
      <c r="D319" s="63"/>
      <c r="E319" s="63"/>
      <c r="F319" s="63"/>
      <c r="G319" s="63"/>
      <c r="H319" s="63"/>
      <c r="I319" s="64"/>
      <c r="J319" s="63"/>
      <c r="K319" s="63"/>
      <c r="L319" s="63"/>
      <c r="M319" s="63"/>
      <c r="N319" s="63"/>
      <c r="O319" s="63"/>
      <c r="P319" s="63"/>
      <c r="Q319" s="63"/>
      <c r="R319" s="64"/>
      <c r="S319" s="63"/>
      <c r="T319" s="63"/>
      <c r="U319" s="63"/>
      <c r="V319" s="63"/>
      <c r="W319" s="63"/>
      <c r="X319" s="63"/>
      <c r="Y319" s="63"/>
      <c r="Z319" s="63"/>
      <c r="AA319" s="64"/>
      <c r="AB319" s="63"/>
      <c r="AC319" s="63"/>
      <c r="AD319" s="63"/>
      <c r="AE319" s="63"/>
      <c r="AF319" s="63"/>
      <c r="AG319" s="63"/>
      <c r="AH319" s="63"/>
      <c r="AI319" s="63"/>
      <c r="AJ319" s="64"/>
      <c r="AK319" s="63"/>
      <c r="AL319" s="63"/>
      <c r="AM319" s="63"/>
      <c r="AN319" s="63"/>
      <c r="AO319" s="63"/>
      <c r="AP319" s="63"/>
      <c r="AQ319" s="63"/>
      <c r="AR319" s="63"/>
      <c r="AS319" s="64"/>
      <c r="AT319" s="63"/>
      <c r="AU319" s="63"/>
      <c r="AV319" s="63"/>
      <c r="AW319" s="63"/>
      <c r="AX319" s="63"/>
      <c r="AY319" s="63"/>
      <c r="AZ319" s="63"/>
      <c r="BA319" s="63"/>
      <c r="BB319" s="64"/>
      <c r="BC319" s="63"/>
      <c r="BD319" s="63"/>
      <c r="BE319" s="63"/>
      <c r="BF319" s="63"/>
      <c r="BG319" s="63"/>
      <c r="BH319" s="63"/>
      <c r="BI319" s="63"/>
      <c r="BJ319" s="63"/>
      <c r="BK319" s="64"/>
      <c r="BL319" s="63"/>
      <c r="BM319" s="63"/>
      <c r="BN319" s="63"/>
      <c r="BO319" s="63"/>
      <c r="BP319" s="63"/>
      <c r="BQ319" s="63"/>
      <c r="BR319" s="63"/>
      <c r="BS319" s="63"/>
      <c r="BT319" s="64"/>
      <c r="BU319" s="63"/>
      <c r="BV319" s="63"/>
      <c r="BW319" s="63"/>
      <c r="BX319" s="63"/>
      <c r="BY319" s="63"/>
      <c r="BZ319" s="63"/>
      <c r="CA319" s="63"/>
      <c r="CB319" s="63"/>
      <c r="CC319" s="64"/>
      <c r="CD319" s="63"/>
      <c r="CE319" s="63"/>
      <c r="CF319" s="63"/>
      <c r="CG319" s="63"/>
      <c r="CH319" s="63"/>
      <c r="CI319" s="63"/>
      <c r="CJ319" s="63"/>
      <c r="CK319" s="63"/>
      <c r="CL319" s="64"/>
      <c r="CM319" s="63"/>
      <c r="CN319" s="63"/>
      <c r="CO319" s="63"/>
      <c r="CP319" s="63"/>
      <c r="CQ319" s="63"/>
      <c r="CR319" s="63"/>
      <c r="CS319" s="63"/>
      <c r="CT319" s="63"/>
      <c r="CU319" s="64"/>
      <c r="CV319" s="63"/>
      <c r="CW319" s="63"/>
      <c r="CX319" s="63"/>
      <c r="CY319" s="63"/>
      <c r="CZ319" s="63"/>
      <c r="DA319" s="63"/>
      <c r="DB319" s="63"/>
      <c r="DC319" s="63"/>
      <c r="DD319" s="64"/>
    </row>
    <row r="320" spans="1:108" ht="33" customHeight="1" x14ac:dyDescent="0.3">
      <c r="A320" s="63"/>
      <c r="B320" s="63"/>
      <c r="C320" s="63"/>
      <c r="D320" s="63"/>
      <c r="E320" s="63"/>
      <c r="F320" s="63"/>
      <c r="G320" s="63"/>
      <c r="H320" s="63"/>
      <c r="I320" s="64"/>
      <c r="J320" s="63"/>
      <c r="K320" s="63"/>
      <c r="L320" s="63"/>
      <c r="M320" s="63"/>
      <c r="N320" s="63"/>
      <c r="O320" s="63"/>
      <c r="P320" s="63"/>
      <c r="Q320" s="63"/>
      <c r="R320" s="64"/>
      <c r="S320" s="63"/>
      <c r="T320" s="63"/>
      <c r="U320" s="63"/>
      <c r="V320" s="63"/>
      <c r="W320" s="63"/>
      <c r="X320" s="63"/>
      <c r="Y320" s="63"/>
      <c r="Z320" s="63"/>
      <c r="AA320" s="64"/>
      <c r="AB320" s="63"/>
      <c r="AC320" s="63"/>
      <c r="AD320" s="63"/>
      <c r="AE320" s="63"/>
      <c r="AF320" s="63"/>
      <c r="AG320" s="63"/>
      <c r="AH320" s="63"/>
      <c r="AI320" s="63"/>
      <c r="AJ320" s="64"/>
      <c r="AK320" s="63"/>
      <c r="AL320" s="63"/>
      <c r="AM320" s="63"/>
      <c r="AN320" s="63"/>
      <c r="AO320" s="63"/>
      <c r="AP320" s="63"/>
      <c r="AQ320" s="63"/>
      <c r="AR320" s="63"/>
      <c r="AS320" s="64"/>
      <c r="AT320" s="63"/>
      <c r="AU320" s="63"/>
      <c r="AV320" s="63"/>
      <c r="AW320" s="63"/>
      <c r="AX320" s="63"/>
      <c r="AY320" s="63"/>
      <c r="AZ320" s="63"/>
      <c r="BA320" s="63"/>
      <c r="BB320" s="64"/>
      <c r="BC320" s="63"/>
      <c r="BD320" s="63"/>
      <c r="BE320" s="63"/>
      <c r="BF320" s="63"/>
      <c r="BG320" s="63"/>
      <c r="BH320" s="63"/>
      <c r="BI320" s="63"/>
      <c r="BJ320" s="63"/>
      <c r="BK320" s="64"/>
      <c r="BL320" s="63"/>
      <c r="BM320" s="63"/>
      <c r="BN320" s="63"/>
      <c r="BO320" s="63"/>
      <c r="BP320" s="63"/>
      <c r="BQ320" s="63"/>
      <c r="BR320" s="63"/>
      <c r="BS320" s="63"/>
      <c r="BT320" s="64"/>
      <c r="BU320" s="63"/>
      <c r="BV320" s="63"/>
      <c r="BW320" s="63"/>
      <c r="BX320" s="63"/>
      <c r="BY320" s="63"/>
      <c r="BZ320" s="63"/>
      <c r="CA320" s="63"/>
      <c r="CB320" s="63"/>
      <c r="CC320" s="64"/>
      <c r="CD320" s="63"/>
      <c r="CE320" s="63"/>
      <c r="CF320" s="63"/>
      <c r="CG320" s="63"/>
      <c r="CH320" s="63"/>
      <c r="CI320" s="63"/>
      <c r="CJ320" s="63"/>
      <c r="CK320" s="63"/>
      <c r="CL320" s="64"/>
      <c r="CM320" s="63"/>
      <c r="CN320" s="63"/>
      <c r="CO320" s="63"/>
      <c r="CP320" s="63"/>
      <c r="CQ320" s="63"/>
      <c r="CR320" s="63"/>
      <c r="CS320" s="63"/>
      <c r="CT320" s="63"/>
      <c r="CU320" s="64"/>
      <c r="CV320" s="63"/>
      <c r="CW320" s="63"/>
      <c r="CX320" s="63"/>
      <c r="CY320" s="63"/>
      <c r="CZ320" s="63"/>
      <c r="DA320" s="63"/>
      <c r="DB320" s="63"/>
      <c r="DC320" s="63"/>
      <c r="DD320" s="64"/>
    </row>
    <row r="321" spans="1:108" ht="33" customHeight="1" x14ac:dyDescent="0.3">
      <c r="A321" s="63"/>
      <c r="B321" s="63"/>
      <c r="C321" s="63"/>
      <c r="D321" s="63"/>
      <c r="E321" s="63"/>
      <c r="F321" s="63"/>
      <c r="G321" s="63"/>
      <c r="H321" s="63"/>
      <c r="I321" s="64"/>
      <c r="J321" s="63"/>
      <c r="K321" s="63"/>
      <c r="L321" s="63"/>
      <c r="M321" s="63"/>
      <c r="N321" s="63"/>
      <c r="O321" s="63"/>
      <c r="P321" s="63"/>
      <c r="Q321" s="63"/>
      <c r="R321" s="64"/>
      <c r="S321" s="63"/>
      <c r="T321" s="63"/>
      <c r="U321" s="63"/>
      <c r="V321" s="63"/>
      <c r="W321" s="63"/>
      <c r="X321" s="63"/>
      <c r="Y321" s="63"/>
      <c r="Z321" s="63"/>
      <c r="AA321" s="64"/>
      <c r="AB321" s="63"/>
      <c r="AC321" s="63"/>
      <c r="AD321" s="63"/>
      <c r="AE321" s="63"/>
      <c r="AF321" s="63"/>
      <c r="AG321" s="63"/>
      <c r="AH321" s="63"/>
      <c r="AI321" s="63"/>
      <c r="AJ321" s="64"/>
      <c r="AK321" s="63"/>
      <c r="AL321" s="63"/>
      <c r="AM321" s="63"/>
      <c r="AN321" s="63"/>
      <c r="AO321" s="63"/>
      <c r="AP321" s="63"/>
      <c r="AQ321" s="63"/>
      <c r="AR321" s="63"/>
      <c r="AS321" s="64"/>
      <c r="AT321" s="63"/>
      <c r="AU321" s="63"/>
      <c r="AV321" s="63"/>
      <c r="AW321" s="63"/>
      <c r="AX321" s="63"/>
      <c r="AY321" s="63"/>
      <c r="AZ321" s="63"/>
      <c r="BA321" s="63"/>
      <c r="BB321" s="64"/>
      <c r="BC321" s="63"/>
      <c r="BD321" s="63"/>
      <c r="BE321" s="63"/>
      <c r="BF321" s="63"/>
      <c r="BG321" s="63"/>
      <c r="BH321" s="63"/>
      <c r="BI321" s="63"/>
      <c r="BJ321" s="63"/>
      <c r="BK321" s="64"/>
      <c r="BL321" s="63"/>
      <c r="BM321" s="63"/>
      <c r="BN321" s="63"/>
      <c r="BO321" s="63"/>
      <c r="BP321" s="63"/>
      <c r="BQ321" s="63"/>
      <c r="BR321" s="63"/>
      <c r="BS321" s="63"/>
      <c r="BT321" s="64"/>
      <c r="BU321" s="63"/>
      <c r="BV321" s="63"/>
      <c r="BW321" s="63"/>
      <c r="BX321" s="63"/>
      <c r="BY321" s="63"/>
      <c r="BZ321" s="63"/>
      <c r="CA321" s="63"/>
      <c r="CB321" s="63"/>
      <c r="CC321" s="64"/>
      <c r="CD321" s="63"/>
      <c r="CE321" s="63"/>
      <c r="CF321" s="63"/>
      <c r="CG321" s="63"/>
      <c r="CH321" s="63"/>
      <c r="CI321" s="63"/>
      <c r="CJ321" s="63"/>
      <c r="CK321" s="63"/>
      <c r="CL321" s="64"/>
      <c r="CM321" s="63"/>
      <c r="CN321" s="63"/>
      <c r="CO321" s="63"/>
      <c r="CP321" s="63"/>
      <c r="CQ321" s="63"/>
      <c r="CR321" s="63"/>
      <c r="CS321" s="63"/>
      <c r="CT321" s="63"/>
      <c r="CU321" s="64"/>
      <c r="CV321" s="63"/>
      <c r="CW321" s="63"/>
      <c r="CX321" s="63"/>
      <c r="CY321" s="63"/>
      <c r="CZ321" s="63"/>
      <c r="DA321" s="63"/>
      <c r="DB321" s="63"/>
      <c r="DC321" s="63"/>
      <c r="DD321" s="64"/>
    </row>
    <row r="322" spans="1:108" ht="33" customHeight="1" x14ac:dyDescent="0.3">
      <c r="A322" s="63"/>
      <c r="B322" s="63"/>
      <c r="C322" s="63"/>
      <c r="D322" s="63"/>
      <c r="E322" s="63"/>
      <c r="F322" s="63"/>
      <c r="G322" s="63"/>
      <c r="H322" s="63"/>
      <c r="I322" s="64"/>
      <c r="J322" s="63"/>
      <c r="K322" s="63"/>
      <c r="L322" s="63"/>
      <c r="M322" s="63"/>
      <c r="N322" s="63"/>
      <c r="O322" s="63"/>
      <c r="P322" s="63"/>
      <c r="Q322" s="63"/>
      <c r="R322" s="64"/>
      <c r="S322" s="63"/>
      <c r="T322" s="63"/>
      <c r="U322" s="63"/>
      <c r="V322" s="63"/>
      <c r="W322" s="63"/>
      <c r="X322" s="63"/>
      <c r="Y322" s="63"/>
      <c r="Z322" s="63"/>
      <c r="AA322" s="64"/>
      <c r="AB322" s="63"/>
      <c r="AC322" s="63"/>
      <c r="AD322" s="63"/>
      <c r="AE322" s="63"/>
      <c r="AF322" s="63"/>
      <c r="AG322" s="63"/>
      <c r="AH322" s="63"/>
      <c r="AI322" s="63"/>
      <c r="AJ322" s="64"/>
      <c r="AK322" s="63"/>
      <c r="AL322" s="63"/>
      <c r="AM322" s="63"/>
      <c r="AN322" s="63"/>
      <c r="AO322" s="63"/>
      <c r="AP322" s="63"/>
      <c r="AQ322" s="63"/>
      <c r="AR322" s="63"/>
      <c r="AS322" s="64"/>
      <c r="AT322" s="63"/>
      <c r="AU322" s="63"/>
      <c r="AV322" s="63"/>
      <c r="AW322" s="63"/>
      <c r="AX322" s="63"/>
      <c r="AY322" s="63"/>
      <c r="AZ322" s="63"/>
      <c r="BA322" s="63"/>
      <c r="BB322" s="64"/>
      <c r="BC322" s="63"/>
      <c r="BD322" s="63"/>
      <c r="BE322" s="63"/>
      <c r="BF322" s="63"/>
      <c r="BG322" s="63"/>
      <c r="BH322" s="63"/>
      <c r="BI322" s="63"/>
      <c r="BJ322" s="63"/>
      <c r="BK322" s="64"/>
      <c r="BL322" s="63"/>
      <c r="BM322" s="63"/>
      <c r="BN322" s="63"/>
      <c r="BO322" s="63"/>
      <c r="BP322" s="63"/>
      <c r="BQ322" s="63"/>
      <c r="BR322" s="63"/>
      <c r="BS322" s="63"/>
      <c r="BT322" s="64"/>
      <c r="BU322" s="63"/>
      <c r="BV322" s="63"/>
      <c r="BW322" s="63"/>
      <c r="BX322" s="63"/>
      <c r="BY322" s="63"/>
      <c r="BZ322" s="63"/>
      <c r="CA322" s="63"/>
      <c r="CB322" s="63"/>
      <c r="CC322" s="64"/>
      <c r="CD322" s="63"/>
      <c r="CE322" s="63"/>
      <c r="CF322" s="63"/>
      <c r="CG322" s="63"/>
      <c r="CH322" s="63"/>
      <c r="CI322" s="63"/>
      <c r="CJ322" s="63"/>
      <c r="CK322" s="63"/>
      <c r="CL322" s="64"/>
      <c r="CM322" s="63"/>
      <c r="CN322" s="63"/>
      <c r="CO322" s="63"/>
      <c r="CP322" s="63"/>
      <c r="CQ322" s="63"/>
      <c r="CR322" s="63"/>
      <c r="CS322" s="63"/>
      <c r="CT322" s="63"/>
      <c r="CU322" s="64"/>
      <c r="CV322" s="63"/>
      <c r="CW322" s="63"/>
      <c r="CX322" s="63"/>
      <c r="CY322" s="63"/>
      <c r="CZ322" s="63"/>
      <c r="DA322" s="63"/>
      <c r="DB322" s="63"/>
      <c r="DC322" s="63"/>
      <c r="DD322" s="64"/>
    </row>
    <row r="323" spans="1:108" ht="33" customHeight="1" x14ac:dyDescent="0.3">
      <c r="A323" s="63"/>
      <c r="B323" s="63"/>
      <c r="C323" s="63"/>
      <c r="D323" s="63"/>
      <c r="E323" s="63"/>
      <c r="F323" s="63"/>
      <c r="G323" s="63"/>
      <c r="H323" s="63"/>
      <c r="I323" s="64"/>
      <c r="J323" s="63"/>
      <c r="K323" s="63"/>
      <c r="L323" s="63"/>
      <c r="M323" s="63"/>
      <c r="N323" s="63"/>
      <c r="O323" s="63"/>
      <c r="P323" s="63"/>
      <c r="Q323" s="63"/>
      <c r="R323" s="64"/>
      <c r="S323" s="63"/>
      <c r="T323" s="63"/>
      <c r="U323" s="63"/>
      <c r="V323" s="63"/>
      <c r="W323" s="63"/>
      <c r="X323" s="63"/>
      <c r="Y323" s="63"/>
      <c r="Z323" s="63"/>
      <c r="AA323" s="64"/>
      <c r="AB323" s="63"/>
      <c r="AC323" s="63"/>
      <c r="AD323" s="63"/>
      <c r="AE323" s="63"/>
      <c r="AF323" s="63"/>
      <c r="AG323" s="63"/>
      <c r="AH323" s="63"/>
      <c r="AI323" s="63"/>
      <c r="AJ323" s="64"/>
      <c r="AK323" s="63"/>
      <c r="AL323" s="63"/>
      <c r="AM323" s="63"/>
      <c r="AN323" s="63"/>
      <c r="AO323" s="63"/>
      <c r="AP323" s="63"/>
      <c r="AQ323" s="63"/>
      <c r="AR323" s="63"/>
      <c r="AS323" s="64"/>
      <c r="AT323" s="63"/>
      <c r="AU323" s="63"/>
      <c r="AV323" s="63"/>
      <c r="AW323" s="63"/>
      <c r="AX323" s="63"/>
      <c r="AY323" s="63"/>
      <c r="AZ323" s="63"/>
      <c r="BA323" s="63"/>
      <c r="BB323" s="64"/>
      <c r="BC323" s="63"/>
      <c r="BD323" s="63"/>
      <c r="BE323" s="63"/>
      <c r="BF323" s="63"/>
      <c r="BG323" s="63"/>
      <c r="BH323" s="63"/>
      <c r="BI323" s="63"/>
      <c r="BJ323" s="63"/>
      <c r="BK323" s="64"/>
      <c r="BL323" s="63"/>
      <c r="BM323" s="63"/>
      <c r="BN323" s="63"/>
      <c r="BO323" s="63"/>
      <c r="BP323" s="63"/>
      <c r="BQ323" s="63"/>
      <c r="BR323" s="63"/>
      <c r="BS323" s="63"/>
      <c r="BT323" s="64"/>
      <c r="BU323" s="63"/>
      <c r="BV323" s="63"/>
      <c r="BW323" s="63"/>
      <c r="BX323" s="63"/>
      <c r="BY323" s="63"/>
      <c r="BZ323" s="63"/>
      <c r="CA323" s="63"/>
      <c r="CB323" s="63"/>
      <c r="CC323" s="64"/>
      <c r="CD323" s="63"/>
      <c r="CE323" s="63"/>
      <c r="CF323" s="63"/>
      <c r="CG323" s="63"/>
      <c r="CH323" s="63"/>
      <c r="CI323" s="63"/>
      <c r="CJ323" s="63"/>
      <c r="CK323" s="63"/>
      <c r="CL323" s="64"/>
      <c r="CM323" s="63"/>
      <c r="CN323" s="63"/>
      <c r="CO323" s="63"/>
      <c r="CP323" s="63"/>
      <c r="CQ323" s="63"/>
      <c r="CR323" s="63"/>
      <c r="CS323" s="63"/>
      <c r="CT323" s="63"/>
      <c r="CU323" s="64"/>
      <c r="CV323" s="63"/>
      <c r="CW323" s="63"/>
      <c r="CX323" s="63"/>
      <c r="CY323" s="63"/>
      <c r="CZ323" s="63"/>
      <c r="DA323" s="63"/>
      <c r="DB323" s="63"/>
      <c r="DC323" s="63"/>
      <c r="DD323" s="64"/>
    </row>
    <row r="324" spans="1:108" ht="33" customHeight="1" x14ac:dyDescent="0.3">
      <c r="A324" s="63"/>
      <c r="B324" s="63"/>
      <c r="C324" s="63"/>
      <c r="D324" s="63"/>
      <c r="E324" s="63"/>
      <c r="F324" s="63"/>
      <c r="G324" s="63"/>
      <c r="H324" s="63"/>
      <c r="I324" s="64"/>
      <c r="J324" s="63"/>
      <c r="K324" s="63"/>
      <c r="L324" s="63"/>
      <c r="M324" s="63"/>
      <c r="N324" s="63"/>
      <c r="O324" s="63"/>
      <c r="P324" s="63"/>
      <c r="Q324" s="63"/>
      <c r="R324" s="64"/>
      <c r="S324" s="63"/>
      <c r="T324" s="63"/>
      <c r="U324" s="63"/>
      <c r="V324" s="63"/>
      <c r="W324" s="63"/>
      <c r="X324" s="63"/>
      <c r="Y324" s="63"/>
      <c r="Z324" s="63"/>
      <c r="AA324" s="64"/>
      <c r="AB324" s="63"/>
      <c r="AC324" s="63"/>
      <c r="AD324" s="63"/>
      <c r="AE324" s="63"/>
      <c r="AF324" s="63"/>
      <c r="AG324" s="63"/>
      <c r="AH324" s="63"/>
      <c r="AI324" s="63"/>
      <c r="AJ324" s="64"/>
      <c r="AK324" s="63"/>
      <c r="AL324" s="63"/>
      <c r="AM324" s="63"/>
      <c r="AN324" s="63"/>
      <c r="AO324" s="63"/>
      <c r="AP324" s="63"/>
      <c r="AQ324" s="63"/>
      <c r="AR324" s="63"/>
      <c r="AS324" s="64"/>
      <c r="AT324" s="63"/>
      <c r="AU324" s="63"/>
      <c r="AV324" s="63"/>
      <c r="AW324" s="63"/>
      <c r="AX324" s="63"/>
      <c r="AY324" s="63"/>
      <c r="AZ324" s="63"/>
      <c r="BA324" s="63"/>
      <c r="BB324" s="64"/>
      <c r="BC324" s="63"/>
      <c r="BD324" s="63"/>
      <c r="BE324" s="63"/>
      <c r="BF324" s="63"/>
      <c r="BG324" s="63"/>
      <c r="BH324" s="63"/>
      <c r="BI324" s="63"/>
      <c r="BJ324" s="63"/>
      <c r="BK324" s="64"/>
      <c r="BL324" s="63"/>
      <c r="BM324" s="63"/>
      <c r="BN324" s="63"/>
      <c r="BO324" s="63"/>
      <c r="BP324" s="63"/>
      <c r="BQ324" s="63"/>
      <c r="BR324" s="63"/>
      <c r="BS324" s="63"/>
      <c r="BT324" s="64"/>
      <c r="BU324" s="63"/>
      <c r="BV324" s="63"/>
      <c r="BW324" s="63"/>
      <c r="BX324" s="63"/>
      <c r="BY324" s="63"/>
      <c r="BZ324" s="63"/>
      <c r="CA324" s="63"/>
      <c r="CB324" s="63"/>
      <c r="CC324" s="64"/>
      <c r="CD324" s="63"/>
      <c r="CE324" s="63"/>
      <c r="CF324" s="63"/>
      <c r="CG324" s="63"/>
      <c r="CH324" s="63"/>
      <c r="CI324" s="63"/>
      <c r="CJ324" s="63"/>
      <c r="CK324" s="63"/>
      <c r="CL324" s="64"/>
      <c r="CM324" s="63"/>
      <c r="CN324" s="63"/>
      <c r="CO324" s="63"/>
      <c r="CP324" s="63"/>
      <c r="CQ324" s="63"/>
      <c r="CR324" s="63"/>
      <c r="CS324" s="63"/>
      <c r="CT324" s="63"/>
      <c r="CU324" s="64"/>
      <c r="CV324" s="63"/>
      <c r="CW324" s="63"/>
      <c r="CX324" s="63"/>
      <c r="CY324" s="63"/>
      <c r="CZ324" s="63"/>
      <c r="DA324" s="63"/>
      <c r="DB324" s="63"/>
      <c r="DC324" s="63"/>
      <c r="DD324" s="64"/>
    </row>
    <row r="325" spans="1:108" ht="33" customHeight="1" x14ac:dyDescent="0.3">
      <c r="A325" s="63"/>
      <c r="B325" s="63"/>
      <c r="C325" s="63"/>
      <c r="D325" s="63"/>
      <c r="E325" s="63"/>
      <c r="F325" s="63"/>
      <c r="G325" s="63"/>
      <c r="H325" s="63"/>
      <c r="I325" s="64"/>
      <c r="J325" s="63"/>
      <c r="K325" s="63"/>
      <c r="L325" s="63"/>
      <c r="M325" s="63"/>
      <c r="N325" s="63"/>
      <c r="O325" s="63"/>
      <c r="P325" s="63"/>
      <c r="Q325" s="63"/>
      <c r="R325" s="64"/>
      <c r="S325" s="63"/>
      <c r="T325" s="63"/>
      <c r="U325" s="63"/>
      <c r="V325" s="63"/>
      <c r="W325" s="63"/>
      <c r="X325" s="63"/>
      <c r="Y325" s="63"/>
      <c r="Z325" s="63"/>
      <c r="AA325" s="64"/>
      <c r="AB325" s="63"/>
      <c r="AC325" s="63"/>
      <c r="AD325" s="63"/>
      <c r="AE325" s="63"/>
      <c r="AF325" s="63"/>
      <c r="AG325" s="63"/>
      <c r="AH325" s="63"/>
      <c r="AI325" s="63"/>
      <c r="AJ325" s="64"/>
      <c r="AK325" s="63"/>
      <c r="AL325" s="63"/>
      <c r="AM325" s="63"/>
      <c r="AN325" s="63"/>
      <c r="AO325" s="63"/>
      <c r="AP325" s="63"/>
      <c r="AQ325" s="63"/>
      <c r="AR325" s="63"/>
      <c r="AS325" s="64"/>
      <c r="AT325" s="63"/>
      <c r="AU325" s="63"/>
      <c r="AV325" s="63"/>
      <c r="AW325" s="63"/>
      <c r="AX325" s="63"/>
      <c r="AY325" s="63"/>
      <c r="AZ325" s="63"/>
      <c r="BA325" s="63"/>
      <c r="BB325" s="64"/>
      <c r="BC325" s="63"/>
      <c r="BD325" s="63"/>
      <c r="BE325" s="63"/>
      <c r="BF325" s="63"/>
      <c r="BG325" s="63"/>
      <c r="BH325" s="63"/>
      <c r="BI325" s="63"/>
      <c r="BJ325" s="63"/>
      <c r="BK325" s="64"/>
      <c r="BL325" s="63"/>
      <c r="BM325" s="63"/>
      <c r="BN325" s="63"/>
      <c r="BO325" s="63"/>
      <c r="BP325" s="63"/>
      <c r="BQ325" s="63"/>
      <c r="BR325" s="63"/>
      <c r="BS325" s="63"/>
      <c r="BT325" s="64"/>
      <c r="BU325" s="63"/>
      <c r="BV325" s="63"/>
      <c r="BW325" s="63"/>
      <c r="BX325" s="63"/>
      <c r="BY325" s="63"/>
      <c r="BZ325" s="63"/>
      <c r="CA325" s="63"/>
      <c r="CB325" s="63"/>
      <c r="CC325" s="64"/>
      <c r="CD325" s="63"/>
      <c r="CE325" s="63"/>
      <c r="CF325" s="63"/>
      <c r="CG325" s="63"/>
      <c r="CH325" s="63"/>
      <c r="CI325" s="63"/>
      <c r="CJ325" s="63"/>
      <c r="CK325" s="63"/>
      <c r="CL325" s="64"/>
      <c r="CM325" s="63"/>
      <c r="CN325" s="63"/>
      <c r="CO325" s="63"/>
      <c r="CP325" s="63"/>
      <c r="CQ325" s="63"/>
      <c r="CR325" s="63"/>
      <c r="CS325" s="63"/>
      <c r="CT325" s="63"/>
      <c r="CU325" s="64"/>
      <c r="CV325" s="63"/>
      <c r="CW325" s="63"/>
      <c r="CX325" s="63"/>
      <c r="CY325" s="63"/>
      <c r="CZ325" s="63"/>
      <c r="DA325" s="63"/>
      <c r="DB325" s="63"/>
      <c r="DC325" s="63"/>
      <c r="DD325" s="64"/>
    </row>
    <row r="326" spans="1:108" ht="33" customHeight="1" x14ac:dyDescent="0.3">
      <c r="A326" s="63"/>
      <c r="B326" s="63"/>
      <c r="C326" s="63"/>
      <c r="D326" s="63"/>
      <c r="E326" s="63"/>
      <c r="F326" s="63"/>
      <c r="G326" s="63"/>
      <c r="H326" s="63"/>
      <c r="I326" s="64"/>
      <c r="J326" s="63"/>
      <c r="K326" s="63"/>
      <c r="L326" s="63"/>
      <c r="M326" s="63"/>
      <c r="N326" s="63"/>
      <c r="O326" s="63"/>
      <c r="P326" s="63"/>
      <c r="Q326" s="63"/>
      <c r="R326" s="64"/>
      <c r="S326" s="63"/>
      <c r="T326" s="63"/>
      <c r="U326" s="63"/>
      <c r="V326" s="63"/>
      <c r="W326" s="63"/>
      <c r="X326" s="63"/>
      <c r="Y326" s="63"/>
      <c r="Z326" s="63"/>
      <c r="AA326" s="64"/>
      <c r="AB326" s="63"/>
      <c r="AC326" s="63"/>
      <c r="AD326" s="63"/>
      <c r="AE326" s="63"/>
      <c r="AF326" s="63"/>
      <c r="AG326" s="63"/>
      <c r="AH326" s="63"/>
      <c r="AI326" s="63"/>
      <c r="AJ326" s="64"/>
      <c r="AK326" s="63"/>
      <c r="AL326" s="63"/>
      <c r="AM326" s="63"/>
      <c r="AN326" s="63"/>
      <c r="AO326" s="63"/>
      <c r="AP326" s="63"/>
      <c r="AQ326" s="63"/>
      <c r="AR326" s="63"/>
      <c r="AS326" s="64"/>
      <c r="AT326" s="63"/>
      <c r="AU326" s="63"/>
      <c r="AV326" s="63"/>
      <c r="AW326" s="63"/>
      <c r="AX326" s="63"/>
      <c r="AY326" s="63"/>
      <c r="AZ326" s="63"/>
      <c r="BA326" s="63"/>
      <c r="BB326" s="64"/>
      <c r="BC326" s="63"/>
      <c r="BD326" s="63"/>
      <c r="BE326" s="63"/>
      <c r="BF326" s="63"/>
      <c r="BG326" s="63"/>
      <c r="BH326" s="63"/>
      <c r="BI326" s="63"/>
      <c r="BJ326" s="63"/>
      <c r="BK326" s="64"/>
      <c r="BL326" s="63"/>
      <c r="BM326" s="63"/>
      <c r="BN326" s="63"/>
      <c r="BO326" s="63"/>
      <c r="BP326" s="63"/>
      <c r="BQ326" s="63"/>
      <c r="BR326" s="63"/>
      <c r="BS326" s="63"/>
      <c r="BT326" s="64"/>
      <c r="BU326" s="63"/>
      <c r="BV326" s="63"/>
      <c r="BW326" s="63"/>
      <c r="BX326" s="63"/>
      <c r="BY326" s="63"/>
      <c r="BZ326" s="63"/>
      <c r="CA326" s="63"/>
      <c r="CB326" s="63"/>
      <c r="CC326" s="64"/>
      <c r="CD326" s="63"/>
      <c r="CE326" s="63"/>
      <c r="CF326" s="63"/>
      <c r="CG326" s="63"/>
      <c r="CH326" s="63"/>
      <c r="CI326" s="63"/>
      <c r="CJ326" s="63"/>
      <c r="CK326" s="63"/>
      <c r="CL326" s="64"/>
      <c r="CM326" s="63"/>
      <c r="CN326" s="63"/>
      <c r="CO326" s="63"/>
      <c r="CP326" s="63"/>
      <c r="CQ326" s="63"/>
      <c r="CR326" s="63"/>
      <c r="CS326" s="63"/>
      <c r="CT326" s="63"/>
      <c r="CU326" s="64"/>
      <c r="CV326" s="63"/>
      <c r="CW326" s="63"/>
      <c r="CX326" s="63"/>
      <c r="CY326" s="63"/>
      <c r="CZ326" s="63"/>
      <c r="DA326" s="63"/>
      <c r="DB326" s="63"/>
      <c r="DC326" s="63"/>
      <c r="DD326" s="64"/>
    </row>
    <row r="327" spans="1:108" ht="33" customHeight="1" x14ac:dyDescent="0.3">
      <c r="A327" s="63"/>
      <c r="B327" s="63"/>
      <c r="C327" s="63"/>
      <c r="D327" s="63"/>
      <c r="E327" s="63"/>
      <c r="F327" s="63"/>
      <c r="G327" s="63"/>
      <c r="H327" s="63"/>
      <c r="I327" s="64"/>
      <c r="J327" s="63"/>
      <c r="K327" s="63"/>
      <c r="L327" s="63"/>
      <c r="M327" s="63"/>
      <c r="N327" s="63"/>
      <c r="O327" s="63"/>
      <c r="P327" s="63"/>
      <c r="Q327" s="63"/>
      <c r="R327" s="64"/>
      <c r="S327" s="63"/>
      <c r="T327" s="63"/>
      <c r="U327" s="63"/>
      <c r="V327" s="63"/>
      <c r="W327" s="63"/>
      <c r="X327" s="63"/>
      <c r="Y327" s="63"/>
      <c r="Z327" s="63"/>
      <c r="AA327" s="64"/>
      <c r="AB327" s="63"/>
      <c r="AC327" s="63"/>
      <c r="AD327" s="63"/>
      <c r="AE327" s="63"/>
      <c r="AF327" s="63"/>
      <c r="AG327" s="63"/>
      <c r="AH327" s="63"/>
      <c r="AI327" s="63"/>
      <c r="AJ327" s="64"/>
      <c r="AK327" s="63"/>
      <c r="AL327" s="63"/>
      <c r="AM327" s="63"/>
      <c r="AN327" s="63"/>
      <c r="AO327" s="63"/>
      <c r="AP327" s="63"/>
      <c r="AQ327" s="63"/>
      <c r="AR327" s="63"/>
      <c r="AS327" s="64"/>
      <c r="AT327" s="63"/>
      <c r="AU327" s="63"/>
      <c r="AV327" s="63"/>
      <c r="AW327" s="63"/>
      <c r="AX327" s="63"/>
      <c r="AY327" s="63"/>
      <c r="AZ327" s="63"/>
      <c r="BA327" s="63"/>
      <c r="BB327" s="64"/>
      <c r="BC327" s="63"/>
      <c r="BD327" s="63"/>
      <c r="BE327" s="63"/>
      <c r="BF327" s="63"/>
      <c r="BG327" s="63"/>
      <c r="BH327" s="63"/>
      <c r="BI327" s="63"/>
      <c r="BJ327" s="63"/>
      <c r="BK327" s="64"/>
      <c r="BL327" s="63"/>
      <c r="BM327" s="63"/>
      <c r="BN327" s="63"/>
      <c r="BO327" s="63"/>
      <c r="BP327" s="63"/>
      <c r="BQ327" s="63"/>
      <c r="BR327" s="63"/>
      <c r="BS327" s="63"/>
      <c r="BT327" s="64"/>
      <c r="BU327" s="63"/>
      <c r="BV327" s="63"/>
      <c r="BW327" s="63"/>
      <c r="BX327" s="63"/>
      <c r="BY327" s="63"/>
      <c r="BZ327" s="63"/>
      <c r="CA327" s="63"/>
      <c r="CB327" s="63"/>
      <c r="CC327" s="64"/>
      <c r="CD327" s="63"/>
      <c r="CE327" s="63"/>
      <c r="CF327" s="63"/>
      <c r="CG327" s="63"/>
      <c r="CH327" s="63"/>
      <c r="CI327" s="63"/>
      <c r="CJ327" s="63"/>
      <c r="CK327" s="63"/>
      <c r="CL327" s="64"/>
      <c r="CM327" s="63"/>
      <c r="CN327" s="63"/>
      <c r="CO327" s="63"/>
      <c r="CP327" s="63"/>
      <c r="CQ327" s="63"/>
      <c r="CR327" s="63"/>
      <c r="CS327" s="63"/>
      <c r="CT327" s="63"/>
      <c r="CU327" s="64"/>
      <c r="CV327" s="63"/>
      <c r="CW327" s="63"/>
      <c r="CX327" s="63"/>
      <c r="CY327" s="63"/>
      <c r="CZ327" s="63"/>
      <c r="DA327" s="63"/>
      <c r="DB327" s="63"/>
      <c r="DC327" s="63"/>
      <c r="DD327" s="64"/>
    </row>
    <row r="328" spans="1:108" ht="33" customHeight="1" x14ac:dyDescent="0.3">
      <c r="A328" s="63"/>
      <c r="B328" s="63"/>
      <c r="C328" s="63"/>
      <c r="D328" s="63"/>
      <c r="E328" s="63"/>
      <c r="F328" s="63"/>
      <c r="G328" s="63"/>
      <c r="H328" s="63"/>
      <c r="I328" s="64"/>
      <c r="J328" s="63"/>
      <c r="K328" s="63"/>
      <c r="L328" s="63"/>
      <c r="M328" s="63"/>
      <c r="N328" s="63"/>
      <c r="O328" s="63"/>
      <c r="P328" s="63"/>
      <c r="Q328" s="63"/>
      <c r="R328" s="64"/>
      <c r="S328" s="63"/>
      <c r="T328" s="63"/>
      <c r="U328" s="63"/>
      <c r="V328" s="63"/>
      <c r="W328" s="63"/>
      <c r="X328" s="63"/>
      <c r="Y328" s="63"/>
      <c r="Z328" s="63"/>
      <c r="AA328" s="64"/>
      <c r="AB328" s="63"/>
      <c r="AC328" s="63"/>
      <c r="AD328" s="63"/>
      <c r="AE328" s="63"/>
      <c r="AF328" s="63"/>
      <c r="AG328" s="63"/>
      <c r="AH328" s="63"/>
      <c r="AI328" s="63"/>
      <c r="AJ328" s="64"/>
      <c r="AK328" s="63"/>
      <c r="AL328" s="63"/>
      <c r="AM328" s="63"/>
      <c r="AN328" s="63"/>
      <c r="AO328" s="63"/>
      <c r="AP328" s="63"/>
      <c r="AQ328" s="63"/>
      <c r="AR328" s="63"/>
      <c r="AS328" s="64"/>
      <c r="AT328" s="63"/>
      <c r="AU328" s="63"/>
      <c r="AV328" s="63"/>
      <c r="AW328" s="63"/>
      <c r="AX328" s="63"/>
      <c r="AY328" s="63"/>
      <c r="AZ328" s="63"/>
      <c r="BA328" s="63"/>
      <c r="BB328" s="64"/>
      <c r="BC328" s="63"/>
      <c r="BD328" s="63"/>
      <c r="BE328" s="63"/>
      <c r="BF328" s="63"/>
      <c r="BG328" s="63"/>
      <c r="BH328" s="63"/>
      <c r="BI328" s="63"/>
      <c r="BJ328" s="63"/>
      <c r="BK328" s="64"/>
      <c r="BL328" s="63"/>
      <c r="BM328" s="63"/>
      <c r="BN328" s="63"/>
      <c r="BO328" s="63"/>
      <c r="BP328" s="63"/>
      <c r="BQ328" s="63"/>
      <c r="BR328" s="63"/>
      <c r="BS328" s="63"/>
      <c r="BT328" s="64"/>
      <c r="BU328" s="63"/>
      <c r="BV328" s="63"/>
      <c r="BW328" s="63"/>
      <c r="BX328" s="63"/>
      <c r="BY328" s="63"/>
      <c r="BZ328" s="63"/>
      <c r="CA328" s="63"/>
      <c r="CB328" s="63"/>
      <c r="CC328" s="64"/>
      <c r="CD328" s="63"/>
      <c r="CE328" s="63"/>
      <c r="CF328" s="63"/>
      <c r="CG328" s="63"/>
      <c r="CH328" s="63"/>
      <c r="CI328" s="63"/>
      <c r="CJ328" s="63"/>
      <c r="CK328" s="63"/>
      <c r="CL328" s="64"/>
      <c r="CM328" s="63"/>
      <c r="CN328" s="63"/>
      <c r="CO328" s="63"/>
      <c r="CP328" s="63"/>
      <c r="CQ328" s="63"/>
      <c r="CR328" s="63"/>
      <c r="CS328" s="63"/>
      <c r="CT328" s="63"/>
      <c r="CU328" s="64"/>
      <c r="CV328" s="63"/>
      <c r="CW328" s="63"/>
      <c r="CX328" s="63"/>
      <c r="CY328" s="63"/>
      <c r="CZ328" s="63"/>
      <c r="DA328" s="63"/>
      <c r="DB328" s="63"/>
      <c r="DC328" s="63"/>
      <c r="DD328" s="64"/>
    </row>
    <row r="329" spans="1:108" ht="33" customHeight="1" x14ac:dyDescent="0.3">
      <c r="A329" s="63"/>
      <c r="B329" s="63"/>
      <c r="C329" s="63"/>
      <c r="D329" s="63"/>
      <c r="E329" s="63"/>
      <c r="F329" s="63"/>
      <c r="G329" s="63"/>
      <c r="H329" s="63"/>
      <c r="I329" s="64"/>
      <c r="J329" s="63"/>
      <c r="K329" s="63"/>
      <c r="L329" s="63"/>
      <c r="M329" s="63"/>
      <c r="N329" s="63"/>
      <c r="O329" s="63"/>
      <c r="P329" s="63"/>
      <c r="Q329" s="63"/>
      <c r="R329" s="64"/>
      <c r="S329" s="63"/>
      <c r="T329" s="63"/>
      <c r="U329" s="63"/>
      <c r="V329" s="63"/>
      <c r="W329" s="63"/>
      <c r="X329" s="63"/>
      <c r="Y329" s="63"/>
      <c r="Z329" s="63"/>
      <c r="AA329" s="64"/>
      <c r="AB329" s="63"/>
      <c r="AC329" s="63"/>
      <c r="AD329" s="63"/>
      <c r="AE329" s="63"/>
      <c r="AF329" s="63"/>
      <c r="AG329" s="63"/>
      <c r="AH329" s="63"/>
      <c r="AI329" s="63"/>
      <c r="AJ329" s="64"/>
      <c r="AK329" s="63"/>
      <c r="AL329" s="63"/>
      <c r="AM329" s="63"/>
      <c r="AN329" s="63"/>
      <c r="AO329" s="63"/>
      <c r="AP329" s="63"/>
      <c r="AQ329" s="63"/>
      <c r="AR329" s="63"/>
      <c r="AS329" s="64"/>
      <c r="AT329" s="63"/>
      <c r="AU329" s="63"/>
      <c r="AV329" s="63"/>
      <c r="AW329" s="63"/>
      <c r="AX329" s="63"/>
      <c r="AY329" s="63"/>
      <c r="AZ329" s="63"/>
      <c r="BA329" s="63"/>
      <c r="BB329" s="64"/>
      <c r="BC329" s="63"/>
      <c r="BD329" s="63"/>
      <c r="BE329" s="63"/>
      <c r="BF329" s="63"/>
      <c r="BG329" s="63"/>
      <c r="BH329" s="63"/>
      <c r="BI329" s="63"/>
      <c r="BJ329" s="63"/>
      <c r="BK329" s="64"/>
      <c r="BL329" s="63"/>
      <c r="BM329" s="63"/>
      <c r="BN329" s="63"/>
      <c r="BO329" s="63"/>
      <c r="BP329" s="63"/>
      <c r="BQ329" s="63"/>
      <c r="BR329" s="63"/>
      <c r="BS329" s="63"/>
      <c r="BT329" s="64"/>
      <c r="BU329" s="63"/>
      <c r="BV329" s="63"/>
      <c r="BW329" s="63"/>
      <c r="BX329" s="63"/>
      <c r="BY329" s="63"/>
      <c r="BZ329" s="63"/>
      <c r="CA329" s="63"/>
      <c r="CB329" s="63"/>
      <c r="CC329" s="64"/>
      <c r="CD329" s="63"/>
      <c r="CE329" s="63"/>
      <c r="CF329" s="63"/>
      <c r="CG329" s="63"/>
      <c r="CH329" s="63"/>
      <c r="CI329" s="63"/>
      <c r="CJ329" s="63"/>
      <c r="CK329" s="63"/>
      <c r="CL329" s="64"/>
      <c r="CM329" s="63"/>
      <c r="CN329" s="63"/>
      <c r="CO329" s="63"/>
      <c r="CP329" s="63"/>
      <c r="CQ329" s="63"/>
      <c r="CR329" s="63"/>
      <c r="CS329" s="63"/>
      <c r="CT329" s="63"/>
      <c r="CU329" s="64"/>
      <c r="CV329" s="63"/>
      <c r="CW329" s="63"/>
      <c r="CX329" s="63"/>
      <c r="CY329" s="63"/>
      <c r="CZ329" s="63"/>
      <c r="DA329" s="63"/>
      <c r="DB329" s="63"/>
      <c r="DC329" s="63"/>
      <c r="DD329" s="64"/>
    </row>
    <row r="330" spans="1:108" ht="33" customHeight="1" x14ac:dyDescent="0.3">
      <c r="A330" s="63"/>
      <c r="B330" s="63"/>
      <c r="C330" s="63"/>
      <c r="D330" s="63"/>
      <c r="E330" s="63"/>
      <c r="F330" s="63"/>
      <c r="G330" s="63"/>
      <c r="H330" s="63"/>
      <c r="I330" s="64"/>
      <c r="J330" s="63"/>
      <c r="K330" s="63"/>
      <c r="L330" s="63"/>
      <c r="M330" s="63"/>
      <c r="N330" s="63"/>
      <c r="O330" s="63"/>
      <c r="P330" s="63"/>
      <c r="Q330" s="63"/>
      <c r="R330" s="64"/>
      <c r="S330" s="63"/>
      <c r="T330" s="63"/>
      <c r="U330" s="63"/>
      <c r="V330" s="63"/>
      <c r="W330" s="63"/>
      <c r="X330" s="63"/>
      <c r="Y330" s="63"/>
      <c r="Z330" s="63"/>
      <c r="AA330" s="64"/>
      <c r="AB330" s="63"/>
      <c r="AC330" s="63"/>
      <c r="AD330" s="63"/>
      <c r="AE330" s="63"/>
      <c r="AF330" s="63"/>
      <c r="AG330" s="63"/>
      <c r="AH330" s="63"/>
      <c r="AI330" s="63"/>
      <c r="AJ330" s="64"/>
      <c r="AK330" s="63"/>
      <c r="AL330" s="63"/>
      <c r="AM330" s="63"/>
      <c r="AN330" s="63"/>
      <c r="AO330" s="63"/>
      <c r="AP330" s="63"/>
      <c r="AQ330" s="63"/>
      <c r="AR330" s="63"/>
      <c r="AS330" s="64"/>
      <c r="AT330" s="63"/>
      <c r="AU330" s="63"/>
      <c r="AV330" s="63"/>
      <c r="AW330" s="63"/>
      <c r="AX330" s="63"/>
      <c r="AY330" s="63"/>
      <c r="AZ330" s="63"/>
      <c r="BA330" s="63"/>
      <c r="BB330" s="64"/>
      <c r="BC330" s="63"/>
      <c r="BD330" s="63"/>
      <c r="BE330" s="63"/>
      <c r="BF330" s="63"/>
      <c r="BG330" s="63"/>
      <c r="BH330" s="63"/>
      <c r="BI330" s="63"/>
      <c r="BJ330" s="63"/>
      <c r="BK330" s="64"/>
      <c r="BL330" s="63"/>
      <c r="BM330" s="63"/>
      <c r="BN330" s="63"/>
      <c r="BO330" s="63"/>
      <c r="BP330" s="63"/>
      <c r="BQ330" s="63"/>
      <c r="BR330" s="63"/>
      <c r="BS330" s="63"/>
      <c r="BT330" s="64"/>
      <c r="BU330" s="63"/>
      <c r="BV330" s="63"/>
      <c r="BW330" s="63"/>
      <c r="BX330" s="63"/>
      <c r="BY330" s="63"/>
      <c r="BZ330" s="63"/>
      <c r="CA330" s="63"/>
      <c r="CB330" s="63"/>
      <c r="CC330" s="64"/>
      <c r="CD330" s="63"/>
      <c r="CE330" s="63"/>
      <c r="CF330" s="63"/>
      <c r="CG330" s="63"/>
      <c r="CH330" s="63"/>
      <c r="CI330" s="63"/>
      <c r="CJ330" s="63"/>
      <c r="CK330" s="63"/>
      <c r="CL330" s="64"/>
      <c r="CM330" s="63"/>
      <c r="CN330" s="63"/>
      <c r="CO330" s="63"/>
      <c r="CP330" s="63"/>
      <c r="CQ330" s="63"/>
      <c r="CR330" s="63"/>
      <c r="CS330" s="63"/>
      <c r="CT330" s="63"/>
      <c r="CU330" s="64"/>
      <c r="CV330" s="63"/>
      <c r="CW330" s="63"/>
      <c r="CX330" s="63"/>
      <c r="CY330" s="63"/>
      <c r="CZ330" s="63"/>
      <c r="DA330" s="63"/>
      <c r="DB330" s="63"/>
      <c r="DC330" s="63"/>
      <c r="DD330" s="64"/>
    </row>
    <row r="331" spans="1:108" ht="33" customHeight="1" x14ac:dyDescent="0.3">
      <c r="A331" s="63"/>
      <c r="B331" s="63"/>
      <c r="C331" s="63"/>
      <c r="D331" s="63"/>
      <c r="E331" s="63"/>
      <c r="F331" s="63"/>
      <c r="G331" s="63"/>
      <c r="H331" s="63"/>
      <c r="I331" s="64"/>
      <c r="J331" s="63"/>
      <c r="K331" s="63"/>
      <c r="L331" s="63"/>
      <c r="M331" s="63"/>
      <c r="N331" s="63"/>
      <c r="O331" s="63"/>
      <c r="P331" s="63"/>
      <c r="Q331" s="63"/>
      <c r="R331" s="64"/>
      <c r="S331" s="63"/>
      <c r="T331" s="63"/>
      <c r="U331" s="63"/>
      <c r="V331" s="63"/>
      <c r="W331" s="63"/>
      <c r="X331" s="63"/>
      <c r="Y331" s="63"/>
      <c r="Z331" s="63"/>
      <c r="AA331" s="64"/>
      <c r="AB331" s="63"/>
      <c r="AC331" s="63"/>
      <c r="AD331" s="63"/>
      <c r="AE331" s="63"/>
      <c r="AF331" s="63"/>
      <c r="AG331" s="63"/>
      <c r="AH331" s="63"/>
      <c r="AI331" s="63"/>
      <c r="AJ331" s="64"/>
      <c r="AK331" s="63"/>
      <c r="AL331" s="63"/>
      <c r="AM331" s="63"/>
      <c r="AN331" s="63"/>
      <c r="AO331" s="63"/>
      <c r="AP331" s="63"/>
      <c r="AQ331" s="63"/>
      <c r="AR331" s="63"/>
      <c r="AS331" s="64"/>
      <c r="AT331" s="63"/>
      <c r="AU331" s="63"/>
      <c r="AV331" s="63"/>
      <c r="AW331" s="63"/>
      <c r="AX331" s="63"/>
      <c r="AY331" s="63"/>
      <c r="AZ331" s="63"/>
      <c r="BA331" s="63"/>
      <c r="BB331" s="64"/>
      <c r="BC331" s="63"/>
      <c r="BD331" s="63"/>
      <c r="BE331" s="63"/>
      <c r="BF331" s="63"/>
      <c r="BG331" s="63"/>
      <c r="BH331" s="63"/>
      <c r="BI331" s="63"/>
      <c r="BJ331" s="63"/>
      <c r="BK331" s="64"/>
      <c r="BL331" s="63"/>
      <c r="BM331" s="63"/>
      <c r="BN331" s="63"/>
      <c r="BO331" s="63"/>
      <c r="BP331" s="63"/>
      <c r="BQ331" s="63"/>
      <c r="BR331" s="63"/>
      <c r="BS331" s="63"/>
      <c r="BT331" s="64"/>
      <c r="BU331" s="63"/>
      <c r="BV331" s="63"/>
      <c r="BW331" s="63"/>
      <c r="BX331" s="63"/>
      <c r="BY331" s="63"/>
      <c r="BZ331" s="63"/>
      <c r="CA331" s="63"/>
      <c r="CB331" s="63"/>
      <c r="CC331" s="64"/>
      <c r="CD331" s="63"/>
      <c r="CE331" s="63"/>
      <c r="CF331" s="63"/>
      <c r="CG331" s="63"/>
      <c r="CH331" s="63"/>
      <c r="CI331" s="63"/>
      <c r="CJ331" s="63"/>
      <c r="CK331" s="63"/>
      <c r="CL331" s="64"/>
      <c r="CM331" s="63"/>
      <c r="CN331" s="63"/>
      <c r="CO331" s="63"/>
      <c r="CP331" s="63"/>
      <c r="CQ331" s="63"/>
      <c r="CR331" s="63"/>
      <c r="CS331" s="63"/>
      <c r="CT331" s="63"/>
      <c r="CU331" s="64"/>
      <c r="CV331" s="63"/>
      <c r="CW331" s="63"/>
      <c r="CX331" s="63"/>
      <c r="CY331" s="63"/>
      <c r="CZ331" s="63"/>
      <c r="DA331" s="63"/>
      <c r="DB331" s="63"/>
      <c r="DC331" s="63"/>
      <c r="DD331" s="64"/>
    </row>
    <row r="332" spans="1:108" ht="33" customHeight="1" x14ac:dyDescent="0.3">
      <c r="A332" s="63"/>
      <c r="B332" s="63"/>
      <c r="C332" s="63"/>
      <c r="D332" s="63"/>
      <c r="E332" s="63"/>
      <c r="F332" s="63"/>
      <c r="G332" s="63"/>
      <c r="H332" s="63"/>
      <c r="I332" s="64"/>
      <c r="J332" s="63"/>
      <c r="K332" s="63"/>
      <c r="L332" s="63"/>
      <c r="M332" s="63"/>
      <c r="N332" s="63"/>
      <c r="O332" s="63"/>
      <c r="P332" s="63"/>
      <c r="Q332" s="63"/>
      <c r="R332" s="64"/>
      <c r="S332" s="63"/>
      <c r="T332" s="63"/>
      <c r="U332" s="63"/>
      <c r="V332" s="63"/>
      <c r="W332" s="63"/>
      <c r="X332" s="63"/>
      <c r="Y332" s="63"/>
      <c r="Z332" s="63"/>
      <c r="AA332" s="64"/>
      <c r="AB332" s="63"/>
      <c r="AC332" s="63"/>
      <c r="AD332" s="63"/>
      <c r="AE332" s="63"/>
      <c r="AF332" s="63"/>
      <c r="AG332" s="63"/>
      <c r="AH332" s="63"/>
      <c r="AI332" s="63"/>
      <c r="AJ332" s="64"/>
      <c r="AK332" s="63"/>
      <c r="AL332" s="63"/>
      <c r="AM332" s="63"/>
      <c r="AN332" s="63"/>
      <c r="AO332" s="63"/>
      <c r="AP332" s="63"/>
      <c r="AQ332" s="63"/>
      <c r="AR332" s="63"/>
      <c r="AS332" s="64"/>
      <c r="AT332" s="63"/>
      <c r="AU332" s="63"/>
      <c r="AV332" s="63"/>
      <c r="AW332" s="63"/>
      <c r="AX332" s="63"/>
      <c r="AY332" s="63"/>
      <c r="AZ332" s="63"/>
      <c r="BA332" s="63"/>
      <c r="BB332" s="64"/>
      <c r="BC332" s="63"/>
      <c r="BD332" s="63"/>
      <c r="BE332" s="63"/>
      <c r="BF332" s="63"/>
      <c r="BG332" s="63"/>
      <c r="BH332" s="63"/>
      <c r="BI332" s="63"/>
      <c r="BJ332" s="63"/>
      <c r="BK332" s="64"/>
      <c r="BL332" s="63"/>
      <c r="BM332" s="63"/>
      <c r="BN332" s="63"/>
      <c r="BO332" s="63"/>
      <c r="BP332" s="63"/>
      <c r="BQ332" s="63"/>
      <c r="BR332" s="63"/>
      <c r="BS332" s="63"/>
      <c r="BT332" s="64"/>
      <c r="BU332" s="63"/>
      <c r="BV332" s="63"/>
      <c r="BW332" s="63"/>
      <c r="BX332" s="63"/>
      <c r="BY332" s="63"/>
      <c r="BZ332" s="63"/>
      <c r="CA332" s="63"/>
      <c r="CB332" s="63"/>
      <c r="CC332" s="64"/>
      <c r="CD332" s="63"/>
      <c r="CE332" s="63"/>
      <c r="CF332" s="63"/>
      <c r="CG332" s="63"/>
      <c r="CH332" s="63"/>
      <c r="CI332" s="63"/>
      <c r="CJ332" s="63"/>
      <c r="CK332" s="63"/>
      <c r="CL332" s="64"/>
      <c r="CM332" s="63"/>
      <c r="CN332" s="63"/>
      <c r="CO332" s="63"/>
      <c r="CP332" s="63"/>
      <c r="CQ332" s="63"/>
      <c r="CR332" s="63"/>
      <c r="CS332" s="63"/>
      <c r="CT332" s="63"/>
      <c r="CU332" s="64"/>
      <c r="CV332" s="63"/>
      <c r="CW332" s="63"/>
      <c r="CX332" s="63"/>
      <c r="CY332" s="63"/>
      <c r="CZ332" s="63"/>
      <c r="DA332" s="63"/>
      <c r="DB332" s="63"/>
      <c r="DC332" s="63"/>
      <c r="DD332" s="64"/>
    </row>
    <row r="333" spans="1:108" ht="33" customHeight="1" x14ac:dyDescent="0.3">
      <c r="A333" s="63"/>
      <c r="B333" s="63"/>
      <c r="C333" s="63"/>
      <c r="D333" s="63"/>
      <c r="E333" s="63"/>
      <c r="F333" s="63"/>
      <c r="G333" s="63"/>
      <c r="H333" s="63"/>
      <c r="I333" s="64"/>
      <c r="J333" s="63"/>
      <c r="K333" s="63"/>
      <c r="L333" s="63"/>
      <c r="M333" s="63"/>
      <c r="N333" s="63"/>
      <c r="O333" s="63"/>
      <c r="P333" s="63"/>
      <c r="Q333" s="63"/>
      <c r="R333" s="64"/>
      <c r="S333" s="63"/>
      <c r="T333" s="63"/>
      <c r="U333" s="63"/>
      <c r="V333" s="63"/>
      <c r="W333" s="63"/>
      <c r="X333" s="63"/>
      <c r="Y333" s="63"/>
      <c r="Z333" s="63"/>
      <c r="AA333" s="64"/>
      <c r="AB333" s="63"/>
      <c r="AC333" s="63"/>
      <c r="AD333" s="63"/>
      <c r="AE333" s="63"/>
      <c r="AF333" s="63"/>
      <c r="AG333" s="63"/>
      <c r="AH333" s="63"/>
      <c r="AI333" s="63"/>
      <c r="AJ333" s="64"/>
      <c r="AK333" s="63"/>
      <c r="AL333" s="63"/>
      <c r="AM333" s="63"/>
      <c r="AN333" s="63"/>
      <c r="AO333" s="63"/>
      <c r="AP333" s="63"/>
      <c r="AQ333" s="63"/>
      <c r="AR333" s="63"/>
      <c r="AS333" s="64"/>
      <c r="AT333" s="63"/>
      <c r="AU333" s="63"/>
      <c r="AV333" s="63"/>
      <c r="AW333" s="63"/>
      <c r="AX333" s="63"/>
      <c r="AY333" s="63"/>
      <c r="AZ333" s="63"/>
      <c r="BA333" s="63"/>
      <c r="BB333" s="64"/>
      <c r="BC333" s="63"/>
      <c r="BD333" s="63"/>
      <c r="BE333" s="63"/>
      <c r="BF333" s="63"/>
      <c r="BG333" s="63"/>
      <c r="BH333" s="63"/>
      <c r="BI333" s="63"/>
      <c r="BJ333" s="63"/>
      <c r="BK333" s="64"/>
      <c r="BL333" s="63"/>
      <c r="BM333" s="63"/>
      <c r="BN333" s="63"/>
      <c r="BO333" s="63"/>
      <c r="BP333" s="63"/>
      <c r="BQ333" s="63"/>
      <c r="BR333" s="63"/>
      <c r="BS333" s="63"/>
      <c r="BT333" s="64"/>
      <c r="BU333" s="63"/>
      <c r="BV333" s="63"/>
      <c r="BW333" s="63"/>
      <c r="BX333" s="63"/>
      <c r="BY333" s="63"/>
      <c r="BZ333" s="63"/>
      <c r="CA333" s="63"/>
      <c r="CB333" s="63"/>
      <c r="CC333" s="64"/>
      <c r="CD333" s="63"/>
      <c r="CE333" s="63"/>
      <c r="CF333" s="63"/>
      <c r="CG333" s="63"/>
      <c r="CH333" s="63"/>
      <c r="CI333" s="63"/>
      <c r="CJ333" s="63"/>
      <c r="CK333" s="63"/>
      <c r="CL333" s="64"/>
      <c r="CM333" s="63"/>
      <c r="CN333" s="63"/>
      <c r="CO333" s="63"/>
      <c r="CP333" s="63"/>
      <c r="CQ333" s="63"/>
      <c r="CR333" s="63"/>
      <c r="CS333" s="63"/>
      <c r="CT333" s="63"/>
      <c r="CU333" s="64"/>
      <c r="CV333" s="63"/>
      <c r="CW333" s="63"/>
      <c r="CX333" s="63"/>
      <c r="CY333" s="63"/>
      <c r="CZ333" s="63"/>
      <c r="DA333" s="63"/>
      <c r="DB333" s="63"/>
      <c r="DC333" s="63"/>
      <c r="DD333" s="64"/>
    </row>
    <row r="334" spans="1:108" ht="33" customHeight="1" x14ac:dyDescent="0.3">
      <c r="A334" s="63"/>
      <c r="B334" s="63"/>
      <c r="C334" s="63"/>
      <c r="D334" s="63"/>
      <c r="E334" s="63"/>
      <c r="F334" s="63"/>
      <c r="G334" s="63"/>
      <c r="H334" s="63"/>
      <c r="I334" s="64"/>
      <c r="J334" s="63"/>
      <c r="K334" s="63"/>
      <c r="L334" s="63"/>
      <c r="M334" s="63"/>
      <c r="N334" s="63"/>
      <c r="O334" s="63"/>
      <c r="P334" s="63"/>
      <c r="Q334" s="63"/>
      <c r="R334" s="64"/>
      <c r="S334" s="63"/>
      <c r="T334" s="63"/>
      <c r="U334" s="63"/>
      <c r="V334" s="63"/>
      <c r="W334" s="63"/>
      <c r="X334" s="63"/>
      <c r="Y334" s="63"/>
      <c r="Z334" s="63"/>
      <c r="AA334" s="64"/>
      <c r="AB334" s="63"/>
      <c r="AC334" s="63"/>
      <c r="AD334" s="63"/>
      <c r="AE334" s="63"/>
      <c r="AF334" s="63"/>
      <c r="AG334" s="63"/>
      <c r="AH334" s="63"/>
      <c r="AI334" s="63"/>
      <c r="AJ334" s="64"/>
      <c r="AK334" s="63"/>
      <c r="AL334" s="63"/>
      <c r="AM334" s="63"/>
      <c r="AN334" s="63"/>
      <c r="AO334" s="63"/>
      <c r="AP334" s="63"/>
      <c r="AQ334" s="63"/>
      <c r="AR334" s="63"/>
      <c r="AS334" s="64"/>
      <c r="AT334" s="63"/>
      <c r="AU334" s="63"/>
      <c r="AV334" s="63"/>
      <c r="AW334" s="63"/>
      <c r="AX334" s="63"/>
      <c r="AY334" s="63"/>
      <c r="AZ334" s="63"/>
      <c r="BA334" s="63"/>
      <c r="BB334" s="64"/>
      <c r="BC334" s="63"/>
      <c r="BD334" s="63"/>
      <c r="BE334" s="63"/>
      <c r="BF334" s="63"/>
      <c r="BG334" s="63"/>
      <c r="BH334" s="63"/>
      <c r="BI334" s="63"/>
      <c r="BJ334" s="63"/>
      <c r="BK334" s="64"/>
      <c r="BL334" s="63"/>
      <c r="BM334" s="63"/>
      <c r="BN334" s="63"/>
      <c r="BO334" s="63"/>
      <c r="BP334" s="63"/>
      <c r="BQ334" s="63"/>
      <c r="BR334" s="63"/>
      <c r="BS334" s="63"/>
      <c r="BT334" s="64"/>
      <c r="BU334" s="63"/>
      <c r="BV334" s="63"/>
      <c r="BW334" s="63"/>
      <c r="BX334" s="63"/>
      <c r="BY334" s="63"/>
      <c r="BZ334" s="63"/>
      <c r="CA334" s="63"/>
      <c r="CB334" s="63"/>
      <c r="CC334" s="64"/>
      <c r="CD334" s="63"/>
      <c r="CE334" s="63"/>
      <c r="CF334" s="63"/>
      <c r="CG334" s="63"/>
      <c r="CH334" s="63"/>
      <c r="CI334" s="63"/>
      <c r="CJ334" s="63"/>
      <c r="CK334" s="63"/>
      <c r="CL334" s="64"/>
      <c r="CM334" s="63"/>
      <c r="CN334" s="63"/>
      <c r="CO334" s="63"/>
      <c r="CP334" s="63"/>
      <c r="CQ334" s="63"/>
      <c r="CR334" s="63"/>
      <c r="CS334" s="63"/>
      <c r="CT334" s="63"/>
      <c r="CU334" s="64"/>
      <c r="CV334" s="63"/>
      <c r="CW334" s="63"/>
      <c r="CX334" s="63"/>
      <c r="CY334" s="63"/>
      <c r="CZ334" s="63"/>
      <c r="DA334" s="63"/>
      <c r="DB334" s="63"/>
      <c r="DC334" s="63"/>
      <c r="DD334" s="64"/>
    </row>
    <row r="335" spans="1:108" ht="33" customHeight="1" x14ac:dyDescent="0.3">
      <c r="A335" s="63"/>
      <c r="B335" s="63"/>
      <c r="C335" s="63"/>
      <c r="D335" s="63"/>
      <c r="E335" s="63"/>
      <c r="F335" s="63"/>
      <c r="G335" s="63"/>
      <c r="H335" s="63"/>
      <c r="I335" s="64"/>
      <c r="J335" s="63"/>
      <c r="K335" s="63"/>
      <c r="L335" s="63"/>
      <c r="M335" s="63"/>
      <c r="N335" s="63"/>
      <c r="O335" s="63"/>
      <c r="P335" s="63"/>
      <c r="Q335" s="63"/>
      <c r="R335" s="64"/>
      <c r="S335" s="63"/>
      <c r="T335" s="63"/>
      <c r="U335" s="63"/>
      <c r="V335" s="63"/>
      <c r="W335" s="63"/>
      <c r="X335" s="63"/>
      <c r="Y335" s="63"/>
      <c r="Z335" s="63"/>
      <c r="AA335" s="64"/>
      <c r="AB335" s="63"/>
      <c r="AC335" s="63"/>
      <c r="AD335" s="63"/>
      <c r="AE335" s="63"/>
      <c r="AF335" s="63"/>
      <c r="AG335" s="63"/>
      <c r="AH335" s="63"/>
      <c r="AI335" s="63"/>
      <c r="AJ335" s="64"/>
      <c r="AK335" s="63"/>
      <c r="AL335" s="63"/>
      <c r="AM335" s="63"/>
      <c r="AN335" s="63"/>
      <c r="AO335" s="63"/>
      <c r="AP335" s="63"/>
      <c r="AQ335" s="63"/>
      <c r="AR335" s="63"/>
      <c r="AS335" s="64"/>
      <c r="AT335" s="63"/>
      <c r="AU335" s="63"/>
      <c r="AV335" s="63"/>
      <c r="AW335" s="63"/>
      <c r="AX335" s="63"/>
      <c r="AY335" s="63"/>
      <c r="AZ335" s="63"/>
      <c r="BA335" s="63"/>
      <c r="BB335" s="64"/>
      <c r="BC335" s="63"/>
      <c r="BD335" s="63"/>
      <c r="BE335" s="63"/>
      <c r="BF335" s="63"/>
      <c r="BG335" s="63"/>
      <c r="BH335" s="63"/>
      <c r="BI335" s="63"/>
      <c r="BJ335" s="63"/>
      <c r="BK335" s="64"/>
      <c r="BL335" s="63"/>
      <c r="BM335" s="63"/>
      <c r="BN335" s="63"/>
      <c r="BO335" s="63"/>
      <c r="BP335" s="63"/>
      <c r="BQ335" s="63"/>
      <c r="BR335" s="63"/>
      <c r="BS335" s="63"/>
      <c r="BT335" s="64"/>
      <c r="BU335" s="63"/>
      <c r="BV335" s="63"/>
      <c r="BW335" s="63"/>
      <c r="BX335" s="63"/>
      <c r="BY335" s="63"/>
      <c r="BZ335" s="63"/>
      <c r="CA335" s="63"/>
      <c r="CB335" s="63"/>
      <c r="CC335" s="64"/>
      <c r="CD335" s="63"/>
      <c r="CE335" s="63"/>
      <c r="CF335" s="63"/>
      <c r="CG335" s="63"/>
      <c r="CH335" s="63"/>
      <c r="CI335" s="63"/>
      <c r="CJ335" s="63"/>
      <c r="CK335" s="63"/>
      <c r="CL335" s="64"/>
      <c r="CM335" s="63"/>
      <c r="CN335" s="63"/>
      <c r="CO335" s="63"/>
      <c r="CP335" s="63"/>
      <c r="CQ335" s="63"/>
      <c r="CR335" s="63"/>
      <c r="CS335" s="63"/>
      <c r="CT335" s="63"/>
      <c r="CU335" s="64"/>
      <c r="CV335" s="63"/>
      <c r="CW335" s="63"/>
      <c r="CX335" s="63"/>
      <c r="CY335" s="63"/>
      <c r="CZ335" s="63"/>
      <c r="DA335" s="63"/>
      <c r="DB335" s="63"/>
      <c r="DC335" s="63"/>
      <c r="DD335" s="64"/>
    </row>
    <row r="336" spans="1:108" ht="33" customHeight="1" x14ac:dyDescent="0.3">
      <c r="A336" s="63"/>
      <c r="B336" s="63"/>
      <c r="C336" s="63"/>
      <c r="D336" s="63"/>
      <c r="E336" s="63"/>
      <c r="F336" s="63"/>
      <c r="G336" s="63"/>
      <c r="H336" s="63"/>
      <c r="I336" s="64"/>
      <c r="J336" s="63"/>
      <c r="K336" s="63"/>
      <c r="L336" s="63"/>
      <c r="M336" s="63"/>
      <c r="N336" s="63"/>
      <c r="O336" s="63"/>
      <c r="P336" s="63"/>
      <c r="Q336" s="63"/>
      <c r="R336" s="64"/>
      <c r="S336" s="63"/>
      <c r="T336" s="63"/>
      <c r="U336" s="63"/>
      <c r="V336" s="63"/>
      <c r="W336" s="63"/>
      <c r="X336" s="63"/>
      <c r="Y336" s="63"/>
      <c r="Z336" s="63"/>
      <c r="AA336" s="64"/>
      <c r="AB336" s="63"/>
      <c r="AC336" s="63"/>
      <c r="AD336" s="63"/>
      <c r="AE336" s="63"/>
      <c r="AF336" s="63"/>
      <c r="AG336" s="63"/>
      <c r="AH336" s="63"/>
      <c r="AI336" s="63"/>
      <c r="AJ336" s="64"/>
      <c r="AK336" s="63"/>
      <c r="AL336" s="63"/>
      <c r="AM336" s="63"/>
      <c r="AN336" s="63"/>
      <c r="AO336" s="63"/>
      <c r="AP336" s="63"/>
      <c r="AQ336" s="63"/>
      <c r="AR336" s="63"/>
      <c r="AS336" s="64"/>
      <c r="AT336" s="63"/>
      <c r="AU336" s="63"/>
      <c r="AV336" s="63"/>
      <c r="AW336" s="63"/>
      <c r="AX336" s="63"/>
      <c r="AY336" s="63"/>
      <c r="AZ336" s="63"/>
      <c r="BA336" s="63"/>
      <c r="BB336" s="64"/>
      <c r="BC336" s="63"/>
      <c r="BD336" s="63"/>
      <c r="BE336" s="63"/>
      <c r="BF336" s="63"/>
      <c r="BG336" s="63"/>
      <c r="BH336" s="63"/>
      <c r="BI336" s="63"/>
      <c r="BJ336" s="63"/>
      <c r="BK336" s="64"/>
      <c r="BL336" s="63"/>
      <c r="BM336" s="63"/>
      <c r="BN336" s="63"/>
      <c r="BO336" s="63"/>
      <c r="BP336" s="63"/>
      <c r="BQ336" s="63"/>
      <c r="BR336" s="63"/>
      <c r="BS336" s="63"/>
      <c r="BT336" s="64"/>
      <c r="BU336" s="63"/>
      <c r="BV336" s="63"/>
      <c r="BW336" s="63"/>
      <c r="BX336" s="63"/>
      <c r="BY336" s="63"/>
      <c r="BZ336" s="63"/>
      <c r="CA336" s="63"/>
      <c r="CB336" s="63"/>
      <c r="CC336" s="64"/>
      <c r="CD336" s="63"/>
      <c r="CE336" s="63"/>
      <c r="CF336" s="63"/>
      <c r="CG336" s="63"/>
      <c r="CH336" s="63"/>
      <c r="CI336" s="63"/>
      <c r="CJ336" s="63"/>
      <c r="CK336" s="63"/>
      <c r="CL336" s="64"/>
      <c r="CM336" s="63"/>
      <c r="CN336" s="63"/>
      <c r="CO336" s="63"/>
      <c r="CP336" s="63"/>
      <c r="CQ336" s="63"/>
      <c r="CR336" s="63"/>
      <c r="CS336" s="63"/>
      <c r="CT336" s="63"/>
      <c r="CU336" s="64"/>
      <c r="CV336" s="63"/>
      <c r="CW336" s="63"/>
      <c r="CX336" s="63"/>
      <c r="CY336" s="63"/>
      <c r="CZ336" s="63"/>
      <c r="DA336" s="63"/>
      <c r="DB336" s="63"/>
      <c r="DC336" s="63"/>
      <c r="DD336" s="64"/>
    </row>
    <row r="337" spans="1:108" ht="33" customHeight="1" x14ac:dyDescent="0.3">
      <c r="A337" s="63"/>
      <c r="B337" s="63"/>
      <c r="C337" s="63"/>
      <c r="D337" s="63"/>
      <c r="E337" s="63"/>
      <c r="F337" s="63"/>
      <c r="G337" s="63"/>
      <c r="H337" s="63"/>
      <c r="I337" s="64"/>
      <c r="J337" s="63"/>
      <c r="K337" s="63"/>
      <c r="L337" s="63"/>
      <c r="M337" s="63"/>
      <c r="N337" s="63"/>
      <c r="O337" s="63"/>
      <c r="P337" s="63"/>
      <c r="Q337" s="63"/>
      <c r="R337" s="64"/>
      <c r="S337" s="63"/>
      <c r="T337" s="63"/>
      <c r="U337" s="63"/>
      <c r="V337" s="63"/>
      <c r="W337" s="63"/>
      <c r="X337" s="63"/>
      <c r="Y337" s="63"/>
      <c r="Z337" s="63"/>
      <c r="AA337" s="64"/>
      <c r="AB337" s="63"/>
      <c r="AC337" s="63"/>
      <c r="AD337" s="63"/>
      <c r="AE337" s="63"/>
      <c r="AF337" s="63"/>
      <c r="AG337" s="63"/>
      <c r="AH337" s="63"/>
      <c r="AI337" s="63"/>
      <c r="AJ337" s="64"/>
      <c r="AK337" s="63"/>
      <c r="AL337" s="63"/>
      <c r="AM337" s="63"/>
      <c r="AN337" s="63"/>
      <c r="AO337" s="63"/>
      <c r="AP337" s="63"/>
      <c r="AQ337" s="63"/>
      <c r="AR337" s="63"/>
      <c r="AS337" s="64"/>
      <c r="AT337" s="63"/>
      <c r="AU337" s="63"/>
      <c r="AV337" s="63"/>
      <c r="AW337" s="63"/>
      <c r="AX337" s="63"/>
      <c r="AY337" s="63"/>
      <c r="AZ337" s="63"/>
      <c r="BA337" s="63"/>
      <c r="BB337" s="64"/>
      <c r="BC337" s="63"/>
      <c r="BD337" s="63"/>
      <c r="BE337" s="63"/>
      <c r="BF337" s="63"/>
      <c r="BG337" s="63"/>
      <c r="BH337" s="63"/>
      <c r="BI337" s="63"/>
      <c r="BJ337" s="63"/>
      <c r="BK337" s="64"/>
      <c r="BL337" s="63"/>
      <c r="BM337" s="63"/>
      <c r="BN337" s="63"/>
      <c r="BO337" s="63"/>
      <c r="BP337" s="63"/>
      <c r="BQ337" s="63"/>
      <c r="BR337" s="63"/>
      <c r="BS337" s="63"/>
      <c r="BT337" s="64"/>
      <c r="BU337" s="63"/>
      <c r="BV337" s="63"/>
      <c r="BW337" s="63"/>
      <c r="BX337" s="63"/>
      <c r="BY337" s="63"/>
      <c r="BZ337" s="63"/>
      <c r="CA337" s="63"/>
      <c r="CB337" s="63"/>
      <c r="CC337" s="64"/>
      <c r="CD337" s="63"/>
      <c r="CE337" s="63"/>
      <c r="CF337" s="63"/>
      <c r="CG337" s="63"/>
      <c r="CH337" s="63"/>
      <c r="CI337" s="63"/>
      <c r="CJ337" s="63"/>
      <c r="CK337" s="63"/>
      <c r="CL337" s="64"/>
      <c r="CM337" s="63"/>
      <c r="CN337" s="63"/>
      <c r="CO337" s="63"/>
      <c r="CP337" s="63"/>
      <c r="CQ337" s="63"/>
      <c r="CR337" s="63"/>
      <c r="CS337" s="63"/>
      <c r="CT337" s="63"/>
      <c r="CU337" s="64"/>
      <c r="CV337" s="63"/>
      <c r="CW337" s="63"/>
      <c r="CX337" s="63"/>
      <c r="CY337" s="63"/>
      <c r="CZ337" s="63"/>
      <c r="DA337" s="63"/>
      <c r="DB337" s="63"/>
      <c r="DC337" s="63"/>
      <c r="DD337" s="64"/>
    </row>
    <row r="338" spans="1:108" ht="33" customHeight="1" x14ac:dyDescent="0.3">
      <c r="A338" s="63"/>
      <c r="B338" s="63"/>
      <c r="C338" s="63"/>
      <c r="D338" s="63"/>
      <c r="E338" s="63"/>
      <c r="F338" s="63"/>
      <c r="G338" s="63"/>
      <c r="H338" s="63"/>
      <c r="I338" s="64"/>
      <c r="J338" s="63"/>
      <c r="K338" s="63"/>
      <c r="L338" s="63"/>
      <c r="M338" s="63"/>
      <c r="N338" s="63"/>
      <c r="O338" s="63"/>
      <c r="P338" s="63"/>
      <c r="Q338" s="63"/>
      <c r="R338" s="64"/>
      <c r="S338" s="63"/>
      <c r="T338" s="63"/>
      <c r="U338" s="63"/>
      <c r="V338" s="63"/>
      <c r="W338" s="63"/>
      <c r="X338" s="63"/>
      <c r="Y338" s="63"/>
      <c r="Z338" s="63"/>
      <c r="AA338" s="64"/>
      <c r="AB338" s="63"/>
      <c r="AC338" s="63"/>
      <c r="AD338" s="63"/>
      <c r="AE338" s="63"/>
      <c r="AF338" s="63"/>
      <c r="AG338" s="63"/>
      <c r="AH338" s="63"/>
      <c r="AI338" s="63"/>
      <c r="AJ338" s="64"/>
      <c r="AK338" s="63"/>
      <c r="AL338" s="63"/>
      <c r="AM338" s="63"/>
      <c r="AN338" s="63"/>
      <c r="AO338" s="63"/>
      <c r="AP338" s="63"/>
      <c r="AQ338" s="63"/>
      <c r="AR338" s="63"/>
      <c r="AS338" s="64"/>
      <c r="AT338" s="63"/>
      <c r="AU338" s="63"/>
      <c r="AV338" s="63"/>
      <c r="AW338" s="63"/>
      <c r="AX338" s="63"/>
      <c r="AY338" s="63"/>
      <c r="AZ338" s="63"/>
      <c r="BA338" s="63"/>
      <c r="BB338" s="64"/>
      <c r="BC338" s="63"/>
      <c r="BD338" s="63"/>
      <c r="BE338" s="63"/>
      <c r="BF338" s="63"/>
      <c r="BG338" s="63"/>
      <c r="BH338" s="63"/>
      <c r="BI338" s="63"/>
      <c r="BJ338" s="63"/>
      <c r="BK338" s="64"/>
      <c r="BL338" s="63"/>
      <c r="BM338" s="63"/>
      <c r="BN338" s="63"/>
      <c r="BO338" s="63"/>
      <c r="BP338" s="63"/>
      <c r="BQ338" s="63"/>
      <c r="BR338" s="63"/>
      <c r="BS338" s="63"/>
      <c r="BT338" s="64"/>
      <c r="BU338" s="63"/>
      <c r="BV338" s="63"/>
      <c r="BW338" s="63"/>
      <c r="BX338" s="63"/>
      <c r="BY338" s="63"/>
      <c r="BZ338" s="63"/>
      <c r="CA338" s="63"/>
      <c r="CB338" s="63"/>
      <c r="CC338" s="64"/>
      <c r="CD338" s="63"/>
      <c r="CE338" s="63"/>
      <c r="CF338" s="63"/>
      <c r="CG338" s="63"/>
      <c r="CH338" s="63"/>
      <c r="CI338" s="63"/>
      <c r="CJ338" s="63"/>
      <c r="CK338" s="63"/>
      <c r="CL338" s="64"/>
      <c r="CM338" s="63"/>
      <c r="CN338" s="63"/>
      <c r="CO338" s="63"/>
      <c r="CP338" s="63"/>
      <c r="CQ338" s="63"/>
      <c r="CR338" s="63"/>
      <c r="CS338" s="63"/>
      <c r="CT338" s="63"/>
      <c r="CU338" s="64"/>
      <c r="CV338" s="63"/>
      <c r="CW338" s="63"/>
      <c r="CX338" s="63"/>
      <c r="CY338" s="63"/>
      <c r="CZ338" s="63"/>
      <c r="DA338" s="63"/>
      <c r="DB338" s="63"/>
      <c r="DC338" s="63"/>
      <c r="DD338" s="64"/>
    </row>
    <row r="339" spans="1:108" ht="33" customHeight="1" x14ac:dyDescent="0.3">
      <c r="A339" s="63"/>
      <c r="B339" s="63"/>
      <c r="C339" s="63"/>
      <c r="D339" s="63"/>
      <c r="E339" s="63"/>
      <c r="F339" s="63"/>
      <c r="G339" s="63"/>
      <c r="H339" s="63"/>
      <c r="I339" s="64"/>
      <c r="J339" s="63"/>
      <c r="K339" s="63"/>
      <c r="L339" s="63"/>
      <c r="M339" s="63"/>
      <c r="N339" s="63"/>
      <c r="O339" s="63"/>
      <c r="P339" s="63"/>
      <c r="Q339" s="63"/>
      <c r="R339" s="64"/>
      <c r="S339" s="63"/>
      <c r="T339" s="63"/>
      <c r="U339" s="63"/>
      <c r="V339" s="63"/>
      <c r="W339" s="63"/>
      <c r="X339" s="63"/>
      <c r="Y339" s="63"/>
      <c r="Z339" s="63"/>
      <c r="AA339" s="64"/>
      <c r="AB339" s="63"/>
      <c r="AC339" s="63"/>
      <c r="AD339" s="63"/>
      <c r="AE339" s="63"/>
      <c r="AF339" s="63"/>
      <c r="AG339" s="63"/>
      <c r="AH339" s="63"/>
      <c r="AI339" s="63"/>
      <c r="AJ339" s="64"/>
      <c r="AK339" s="63"/>
      <c r="AL339" s="63"/>
      <c r="AM339" s="63"/>
      <c r="AN339" s="63"/>
      <c r="AO339" s="63"/>
      <c r="AP339" s="63"/>
      <c r="AQ339" s="63"/>
      <c r="AR339" s="63"/>
      <c r="AS339" s="64"/>
      <c r="AT339" s="63"/>
      <c r="AU339" s="63"/>
      <c r="AV339" s="63"/>
      <c r="AW339" s="63"/>
      <c r="AX339" s="63"/>
      <c r="AY339" s="63"/>
      <c r="AZ339" s="63"/>
      <c r="BA339" s="63"/>
      <c r="BB339" s="64"/>
      <c r="BC339" s="63"/>
      <c r="BD339" s="63"/>
      <c r="BE339" s="63"/>
      <c r="BF339" s="63"/>
      <c r="BG339" s="63"/>
      <c r="BH339" s="63"/>
      <c r="BI339" s="63"/>
      <c r="BJ339" s="63"/>
      <c r="BK339" s="64"/>
      <c r="BL339" s="63"/>
      <c r="BM339" s="63"/>
      <c r="BN339" s="63"/>
      <c r="BO339" s="63"/>
      <c r="BP339" s="63"/>
      <c r="BQ339" s="63"/>
      <c r="BR339" s="63"/>
      <c r="BS339" s="63"/>
      <c r="BT339" s="64"/>
      <c r="BU339" s="63"/>
      <c r="BV339" s="63"/>
      <c r="BW339" s="63"/>
      <c r="BX339" s="63"/>
      <c r="BY339" s="63"/>
      <c r="BZ339" s="63"/>
      <c r="CA339" s="63"/>
      <c r="CB339" s="63"/>
      <c r="CC339" s="64"/>
      <c r="CD339" s="63"/>
      <c r="CE339" s="63"/>
      <c r="CF339" s="63"/>
      <c r="CG339" s="63"/>
      <c r="CH339" s="63"/>
      <c r="CI339" s="63"/>
      <c r="CJ339" s="63"/>
      <c r="CK339" s="63"/>
      <c r="CL339" s="64"/>
      <c r="CM339" s="63"/>
      <c r="CN339" s="63"/>
      <c r="CO339" s="63"/>
      <c r="CP339" s="63"/>
      <c r="CQ339" s="63"/>
      <c r="CR339" s="63"/>
      <c r="CS339" s="63"/>
      <c r="CT339" s="63"/>
      <c r="CU339" s="64"/>
      <c r="CV339" s="63"/>
      <c r="CW339" s="63"/>
      <c r="CX339" s="63"/>
      <c r="CY339" s="63"/>
      <c r="CZ339" s="63"/>
      <c r="DA339" s="63"/>
      <c r="DB339" s="63"/>
      <c r="DC339" s="63"/>
      <c r="DD339" s="64"/>
    </row>
    <row r="340" spans="1:108" ht="33" customHeight="1" x14ac:dyDescent="0.3">
      <c r="A340" s="63"/>
      <c r="B340" s="63"/>
      <c r="C340" s="63"/>
      <c r="D340" s="63"/>
      <c r="E340" s="63"/>
      <c r="F340" s="63"/>
      <c r="G340" s="63"/>
      <c r="H340" s="63"/>
      <c r="I340" s="64"/>
      <c r="J340" s="63"/>
      <c r="K340" s="63"/>
      <c r="L340" s="63"/>
      <c r="M340" s="63"/>
      <c r="N340" s="63"/>
      <c r="O340" s="63"/>
      <c r="P340" s="63"/>
      <c r="Q340" s="63"/>
      <c r="R340" s="64"/>
      <c r="S340" s="63"/>
      <c r="T340" s="63"/>
      <c r="U340" s="63"/>
      <c r="V340" s="63"/>
      <c r="W340" s="63"/>
      <c r="X340" s="63"/>
      <c r="Y340" s="63"/>
      <c r="Z340" s="63"/>
      <c r="AA340" s="64"/>
      <c r="AB340" s="63"/>
      <c r="AC340" s="63"/>
      <c r="AD340" s="63"/>
      <c r="AE340" s="63"/>
      <c r="AF340" s="63"/>
      <c r="AG340" s="63"/>
      <c r="AH340" s="63"/>
      <c r="AI340" s="63"/>
      <c r="AJ340" s="64"/>
      <c r="AK340" s="63"/>
      <c r="AL340" s="63"/>
      <c r="AM340" s="63"/>
      <c r="AN340" s="63"/>
      <c r="AO340" s="63"/>
      <c r="AP340" s="63"/>
      <c r="AQ340" s="63"/>
      <c r="AR340" s="63"/>
      <c r="AS340" s="64"/>
      <c r="AT340" s="63"/>
      <c r="AU340" s="63"/>
      <c r="AV340" s="63"/>
      <c r="AW340" s="63"/>
      <c r="AX340" s="63"/>
      <c r="AY340" s="63"/>
      <c r="AZ340" s="63"/>
      <c r="BA340" s="63"/>
      <c r="BB340" s="64"/>
      <c r="BC340" s="63"/>
      <c r="BD340" s="63"/>
      <c r="BE340" s="63"/>
      <c r="BF340" s="63"/>
      <c r="BG340" s="63"/>
      <c r="BH340" s="63"/>
      <c r="BI340" s="63"/>
      <c r="BJ340" s="63"/>
      <c r="BK340" s="64"/>
      <c r="BL340" s="63"/>
      <c r="BM340" s="63"/>
      <c r="BN340" s="63"/>
      <c r="BO340" s="63"/>
      <c r="BP340" s="63"/>
      <c r="BQ340" s="63"/>
      <c r="BR340" s="63"/>
      <c r="BS340" s="63"/>
      <c r="BT340" s="64"/>
      <c r="BU340" s="63"/>
      <c r="BV340" s="63"/>
      <c r="BW340" s="63"/>
      <c r="BX340" s="63"/>
      <c r="BY340" s="63"/>
      <c r="BZ340" s="63"/>
      <c r="CA340" s="63"/>
      <c r="CB340" s="63"/>
      <c r="CC340" s="64"/>
      <c r="CD340" s="63"/>
      <c r="CE340" s="63"/>
      <c r="CF340" s="63"/>
      <c r="CG340" s="63"/>
      <c r="CH340" s="63"/>
      <c r="CI340" s="63"/>
      <c r="CJ340" s="63"/>
      <c r="CK340" s="63"/>
      <c r="CL340" s="64"/>
      <c r="CM340" s="63"/>
      <c r="CN340" s="63"/>
      <c r="CO340" s="63"/>
      <c r="CP340" s="63"/>
      <c r="CQ340" s="63"/>
      <c r="CR340" s="63"/>
      <c r="CS340" s="63"/>
      <c r="CT340" s="63"/>
      <c r="CU340" s="64"/>
      <c r="CV340" s="63"/>
      <c r="CW340" s="63"/>
      <c r="CX340" s="63"/>
      <c r="CY340" s="63"/>
      <c r="CZ340" s="63"/>
      <c r="DA340" s="63"/>
      <c r="DB340" s="63"/>
      <c r="DC340" s="63"/>
      <c r="DD340" s="64"/>
    </row>
    <row r="341" spans="1:108" ht="33" customHeight="1" x14ac:dyDescent="0.3">
      <c r="A341" s="63"/>
      <c r="B341" s="63"/>
      <c r="C341" s="63"/>
      <c r="D341" s="63"/>
      <c r="E341" s="63"/>
      <c r="F341" s="63"/>
      <c r="G341" s="63"/>
      <c r="H341" s="63"/>
      <c r="I341" s="64"/>
      <c r="J341" s="63"/>
      <c r="K341" s="63"/>
      <c r="L341" s="63"/>
      <c r="M341" s="63"/>
      <c r="N341" s="63"/>
      <c r="O341" s="63"/>
      <c r="P341" s="63"/>
      <c r="Q341" s="63"/>
      <c r="R341" s="64"/>
      <c r="S341" s="63"/>
      <c r="T341" s="63"/>
      <c r="U341" s="63"/>
      <c r="V341" s="63"/>
      <c r="W341" s="63"/>
      <c r="X341" s="63"/>
      <c r="Y341" s="63"/>
      <c r="Z341" s="63"/>
      <c r="AA341" s="64"/>
      <c r="AB341" s="63"/>
      <c r="AC341" s="63"/>
      <c r="AD341" s="63"/>
      <c r="AE341" s="63"/>
      <c r="AF341" s="63"/>
      <c r="AG341" s="63"/>
      <c r="AH341" s="63"/>
      <c r="AI341" s="63"/>
      <c r="AJ341" s="64"/>
      <c r="AK341" s="63"/>
      <c r="AL341" s="63"/>
      <c r="AM341" s="63"/>
      <c r="AN341" s="63"/>
      <c r="AO341" s="63"/>
      <c r="AP341" s="63"/>
      <c r="AQ341" s="63"/>
      <c r="AR341" s="63"/>
      <c r="AS341" s="64"/>
      <c r="AT341" s="63"/>
      <c r="AU341" s="63"/>
      <c r="AV341" s="63"/>
      <c r="AW341" s="63"/>
      <c r="AX341" s="63"/>
      <c r="AY341" s="63"/>
      <c r="AZ341" s="63"/>
      <c r="BA341" s="63"/>
      <c r="BB341" s="64"/>
      <c r="BC341" s="63"/>
      <c r="BD341" s="63"/>
      <c r="BE341" s="63"/>
      <c r="BF341" s="63"/>
      <c r="BG341" s="63"/>
      <c r="BH341" s="63"/>
      <c r="BI341" s="63"/>
      <c r="BJ341" s="63"/>
      <c r="BK341" s="64"/>
      <c r="BL341" s="63"/>
      <c r="BM341" s="63"/>
      <c r="BN341" s="63"/>
      <c r="BO341" s="63"/>
      <c r="BP341" s="63"/>
      <c r="BQ341" s="63"/>
      <c r="BR341" s="63"/>
      <c r="BS341" s="63"/>
      <c r="BT341" s="64"/>
      <c r="BU341" s="63"/>
      <c r="BV341" s="63"/>
      <c r="BW341" s="63"/>
      <c r="BX341" s="63"/>
      <c r="BY341" s="63"/>
      <c r="BZ341" s="63"/>
      <c r="CA341" s="63"/>
      <c r="CB341" s="63"/>
      <c r="CC341" s="64"/>
      <c r="CD341" s="63"/>
      <c r="CE341" s="63"/>
      <c r="CF341" s="63"/>
      <c r="CG341" s="63"/>
      <c r="CH341" s="63"/>
      <c r="CI341" s="63"/>
      <c r="CJ341" s="63"/>
      <c r="CK341" s="63"/>
      <c r="CL341" s="64"/>
      <c r="CM341" s="63"/>
      <c r="CN341" s="63"/>
      <c r="CO341" s="63"/>
      <c r="CP341" s="63"/>
      <c r="CQ341" s="63"/>
      <c r="CR341" s="63"/>
      <c r="CS341" s="63"/>
      <c r="CT341" s="63"/>
      <c r="CU341" s="64"/>
      <c r="CV341" s="63"/>
      <c r="CW341" s="63"/>
      <c r="CX341" s="63"/>
      <c r="CY341" s="63"/>
      <c r="CZ341" s="63"/>
      <c r="DA341" s="63"/>
      <c r="DB341" s="63"/>
      <c r="DC341" s="63"/>
      <c r="DD341" s="64"/>
    </row>
    <row r="342" spans="1:108" ht="33" customHeight="1" x14ac:dyDescent="0.3">
      <c r="A342" s="63"/>
      <c r="B342" s="63"/>
      <c r="C342" s="63"/>
      <c r="D342" s="63"/>
      <c r="E342" s="63"/>
      <c r="F342" s="63"/>
      <c r="G342" s="63"/>
      <c r="H342" s="63"/>
      <c r="I342" s="64"/>
      <c r="J342" s="63"/>
      <c r="K342" s="63"/>
      <c r="L342" s="63"/>
      <c r="M342" s="63"/>
      <c r="N342" s="63"/>
      <c r="O342" s="63"/>
      <c r="P342" s="63"/>
      <c r="Q342" s="63"/>
      <c r="R342" s="64"/>
      <c r="S342" s="63"/>
      <c r="T342" s="63"/>
      <c r="U342" s="63"/>
      <c r="V342" s="63"/>
      <c r="W342" s="63"/>
      <c r="X342" s="63"/>
      <c r="Y342" s="63"/>
      <c r="Z342" s="63"/>
      <c r="AA342" s="64"/>
      <c r="AB342" s="63"/>
      <c r="AC342" s="63"/>
      <c r="AD342" s="63"/>
      <c r="AE342" s="63"/>
      <c r="AF342" s="63"/>
      <c r="AG342" s="63"/>
      <c r="AH342" s="63"/>
      <c r="AI342" s="63"/>
      <c r="AJ342" s="64"/>
      <c r="AK342" s="63"/>
      <c r="AL342" s="63"/>
      <c r="AM342" s="63"/>
      <c r="AN342" s="63"/>
      <c r="AO342" s="63"/>
      <c r="AP342" s="63"/>
      <c r="AQ342" s="63"/>
      <c r="AR342" s="63"/>
      <c r="AS342" s="64"/>
      <c r="AT342" s="63"/>
      <c r="AU342" s="63"/>
      <c r="AV342" s="63"/>
      <c r="AW342" s="63"/>
      <c r="AX342" s="63"/>
      <c r="AY342" s="63"/>
      <c r="AZ342" s="63"/>
      <c r="BA342" s="63"/>
      <c r="BB342" s="64"/>
      <c r="BC342" s="63"/>
      <c r="BD342" s="63"/>
      <c r="BE342" s="63"/>
      <c r="BF342" s="63"/>
      <c r="BG342" s="63"/>
      <c r="BH342" s="63"/>
      <c r="BI342" s="63"/>
      <c r="BJ342" s="63"/>
      <c r="BK342" s="64"/>
      <c r="BL342" s="63"/>
      <c r="BM342" s="63"/>
      <c r="BN342" s="63"/>
      <c r="BO342" s="63"/>
      <c r="BP342" s="63"/>
      <c r="BQ342" s="63"/>
      <c r="BR342" s="63"/>
      <c r="BS342" s="63"/>
      <c r="BT342" s="64"/>
      <c r="BU342" s="63"/>
      <c r="BV342" s="63"/>
      <c r="BW342" s="63"/>
      <c r="BX342" s="63"/>
      <c r="BY342" s="63"/>
      <c r="BZ342" s="63"/>
      <c r="CA342" s="63"/>
      <c r="CB342" s="63"/>
      <c r="CC342" s="64"/>
      <c r="CD342" s="63"/>
      <c r="CE342" s="63"/>
      <c r="CF342" s="63"/>
      <c r="CG342" s="63"/>
      <c r="CH342" s="63"/>
      <c r="CI342" s="63"/>
      <c r="CJ342" s="63"/>
      <c r="CK342" s="63"/>
      <c r="CL342" s="64"/>
      <c r="CM342" s="63"/>
      <c r="CN342" s="63"/>
      <c r="CO342" s="63"/>
      <c r="CP342" s="63"/>
      <c r="CQ342" s="63"/>
      <c r="CR342" s="63"/>
      <c r="CS342" s="63"/>
      <c r="CT342" s="63"/>
      <c r="CU342" s="64"/>
      <c r="CV342" s="63"/>
      <c r="CW342" s="63"/>
      <c r="CX342" s="63"/>
      <c r="CY342" s="63"/>
      <c r="CZ342" s="63"/>
      <c r="DA342" s="63"/>
      <c r="DB342" s="63"/>
      <c r="DC342" s="63"/>
      <c r="DD342" s="64"/>
    </row>
    <row r="343" spans="1:108" ht="33" customHeight="1" x14ac:dyDescent="0.3">
      <c r="A343" s="63"/>
      <c r="B343" s="63"/>
      <c r="C343" s="63"/>
      <c r="D343" s="63"/>
      <c r="E343" s="63"/>
      <c r="F343" s="63"/>
      <c r="G343" s="63"/>
      <c r="H343" s="63"/>
      <c r="I343" s="64"/>
      <c r="J343" s="63"/>
      <c r="K343" s="63"/>
      <c r="L343" s="63"/>
      <c r="M343" s="63"/>
      <c r="N343" s="63"/>
      <c r="O343" s="63"/>
      <c r="P343" s="63"/>
      <c r="Q343" s="63"/>
      <c r="R343" s="64"/>
      <c r="S343" s="63"/>
      <c r="T343" s="63"/>
      <c r="U343" s="63"/>
      <c r="V343" s="63"/>
      <c r="W343" s="63"/>
      <c r="X343" s="63"/>
      <c r="Y343" s="63"/>
      <c r="Z343" s="63"/>
      <c r="AA343" s="64"/>
      <c r="AB343" s="63"/>
      <c r="AC343" s="63"/>
      <c r="AD343" s="63"/>
      <c r="AE343" s="63"/>
      <c r="AF343" s="63"/>
      <c r="AG343" s="63"/>
      <c r="AH343" s="63"/>
      <c r="AI343" s="63"/>
      <c r="AJ343" s="64"/>
      <c r="AK343" s="63"/>
      <c r="AL343" s="63"/>
      <c r="AM343" s="63"/>
      <c r="AN343" s="63"/>
      <c r="AO343" s="63"/>
      <c r="AP343" s="63"/>
      <c r="AQ343" s="63"/>
      <c r="AR343" s="63"/>
      <c r="AS343" s="64"/>
      <c r="AT343" s="63"/>
      <c r="AU343" s="63"/>
      <c r="AV343" s="63"/>
      <c r="AW343" s="63"/>
      <c r="AX343" s="63"/>
      <c r="AY343" s="63"/>
      <c r="AZ343" s="63"/>
      <c r="BA343" s="63"/>
      <c r="BB343" s="64"/>
      <c r="BC343" s="63"/>
      <c r="BD343" s="63"/>
      <c r="BE343" s="63"/>
      <c r="BF343" s="63"/>
      <c r="BG343" s="63"/>
      <c r="BH343" s="63"/>
      <c r="BI343" s="63"/>
      <c r="BJ343" s="63"/>
      <c r="BK343" s="64"/>
      <c r="BL343" s="63"/>
      <c r="BM343" s="63"/>
      <c r="BN343" s="63"/>
      <c r="BO343" s="63"/>
      <c r="BP343" s="63"/>
      <c r="BQ343" s="63"/>
      <c r="BR343" s="63"/>
      <c r="BS343" s="63"/>
      <c r="BT343" s="64"/>
      <c r="BU343" s="63"/>
      <c r="BV343" s="63"/>
      <c r="BW343" s="63"/>
      <c r="BX343" s="63"/>
      <c r="BY343" s="63"/>
      <c r="BZ343" s="63"/>
      <c r="CA343" s="63"/>
      <c r="CB343" s="63"/>
      <c r="CC343" s="64"/>
      <c r="CD343" s="63"/>
      <c r="CE343" s="63"/>
      <c r="CF343" s="63"/>
      <c r="CG343" s="63"/>
      <c r="CH343" s="63"/>
      <c r="CI343" s="63"/>
      <c r="CJ343" s="63"/>
      <c r="CK343" s="63"/>
      <c r="CL343" s="64"/>
      <c r="CM343" s="63"/>
      <c r="CN343" s="63"/>
      <c r="CO343" s="63"/>
      <c r="CP343" s="63"/>
      <c r="CQ343" s="63"/>
      <c r="CR343" s="63"/>
      <c r="CS343" s="63"/>
      <c r="CT343" s="63"/>
      <c r="CU343" s="64"/>
      <c r="CV343" s="63"/>
      <c r="CW343" s="63"/>
      <c r="CX343" s="63"/>
      <c r="CY343" s="63"/>
      <c r="CZ343" s="63"/>
      <c r="DA343" s="63"/>
      <c r="DB343" s="63"/>
      <c r="DC343" s="63"/>
      <c r="DD343" s="64"/>
    </row>
    <row r="344" spans="1:108" ht="33" customHeight="1" x14ac:dyDescent="0.3">
      <c r="A344" s="63"/>
      <c r="B344" s="63"/>
      <c r="C344" s="63"/>
      <c r="D344" s="63"/>
      <c r="E344" s="63"/>
      <c r="F344" s="63"/>
      <c r="G344" s="63"/>
      <c r="H344" s="63"/>
      <c r="I344" s="64"/>
      <c r="J344" s="63"/>
      <c r="K344" s="63"/>
      <c r="L344" s="63"/>
      <c r="M344" s="63"/>
      <c r="N344" s="63"/>
      <c r="O344" s="63"/>
      <c r="P344" s="63"/>
      <c r="Q344" s="63"/>
      <c r="R344" s="64"/>
      <c r="S344" s="63"/>
      <c r="T344" s="63"/>
      <c r="U344" s="63"/>
      <c r="V344" s="63"/>
      <c r="W344" s="63"/>
      <c r="X344" s="63"/>
      <c r="Y344" s="63"/>
      <c r="Z344" s="63"/>
      <c r="AA344" s="64"/>
      <c r="AB344" s="63"/>
      <c r="AC344" s="63"/>
      <c r="AD344" s="63"/>
      <c r="AE344" s="63"/>
      <c r="AF344" s="63"/>
      <c r="AG344" s="63"/>
      <c r="AH344" s="63"/>
      <c r="AI344" s="63"/>
      <c r="AJ344" s="64"/>
      <c r="AK344" s="63"/>
      <c r="AL344" s="63"/>
      <c r="AM344" s="63"/>
      <c r="AN344" s="63"/>
      <c r="AO344" s="63"/>
      <c r="AP344" s="63"/>
      <c r="AQ344" s="63"/>
      <c r="AR344" s="63"/>
      <c r="AS344" s="64"/>
      <c r="AT344" s="63"/>
      <c r="AU344" s="63"/>
      <c r="AV344" s="63"/>
      <c r="AW344" s="63"/>
      <c r="AX344" s="63"/>
      <c r="AY344" s="63"/>
      <c r="AZ344" s="63"/>
      <c r="BA344" s="63"/>
      <c r="BB344" s="64"/>
      <c r="BC344" s="63"/>
      <c r="BD344" s="63"/>
      <c r="BE344" s="63"/>
      <c r="BF344" s="63"/>
      <c r="BG344" s="63"/>
      <c r="BH344" s="63"/>
      <c r="BI344" s="63"/>
      <c r="BJ344" s="63"/>
      <c r="BK344" s="64"/>
      <c r="BL344" s="63"/>
      <c r="BM344" s="63"/>
      <c r="BN344" s="63"/>
      <c r="BO344" s="63"/>
      <c r="BP344" s="63"/>
      <c r="BQ344" s="63"/>
      <c r="BR344" s="63"/>
      <c r="BS344" s="63"/>
      <c r="BT344" s="64"/>
      <c r="BU344" s="63"/>
      <c r="BV344" s="63"/>
      <c r="BW344" s="63"/>
      <c r="BX344" s="63"/>
      <c r="BY344" s="63"/>
      <c r="BZ344" s="63"/>
      <c r="CA344" s="63"/>
      <c r="CB344" s="63"/>
      <c r="CC344" s="64"/>
      <c r="CD344" s="63"/>
      <c r="CE344" s="63"/>
      <c r="CF344" s="63"/>
      <c r="CG344" s="63"/>
      <c r="CH344" s="63"/>
      <c r="CI344" s="63"/>
      <c r="CJ344" s="63"/>
      <c r="CK344" s="63"/>
      <c r="CL344" s="64"/>
      <c r="CM344" s="63"/>
      <c r="CN344" s="63"/>
      <c r="CO344" s="63"/>
      <c r="CP344" s="63"/>
      <c r="CQ344" s="63"/>
      <c r="CR344" s="63"/>
      <c r="CS344" s="63"/>
      <c r="CT344" s="63"/>
      <c r="CU344" s="64"/>
      <c r="CV344" s="63"/>
      <c r="CW344" s="63"/>
      <c r="CX344" s="63"/>
      <c r="CY344" s="63"/>
      <c r="CZ344" s="63"/>
      <c r="DA344" s="63"/>
      <c r="DB344" s="63"/>
      <c r="DC344" s="63"/>
      <c r="DD344" s="64"/>
    </row>
    <row r="345" spans="1:108" ht="33" customHeight="1" x14ac:dyDescent="0.3">
      <c r="A345" s="63"/>
      <c r="B345" s="63"/>
      <c r="C345" s="63"/>
      <c r="D345" s="63"/>
      <c r="E345" s="63"/>
      <c r="F345" s="63"/>
      <c r="G345" s="63"/>
      <c r="H345" s="63"/>
      <c r="I345" s="64"/>
      <c r="J345" s="63"/>
      <c r="K345" s="63"/>
      <c r="L345" s="63"/>
      <c r="M345" s="63"/>
      <c r="N345" s="63"/>
      <c r="O345" s="63"/>
      <c r="P345" s="63"/>
      <c r="Q345" s="63"/>
      <c r="R345" s="64"/>
      <c r="S345" s="63"/>
      <c r="T345" s="63"/>
      <c r="U345" s="63"/>
      <c r="V345" s="63"/>
      <c r="W345" s="63"/>
      <c r="X345" s="63"/>
      <c r="Y345" s="63"/>
      <c r="Z345" s="63"/>
      <c r="AA345" s="64"/>
      <c r="AB345" s="63"/>
      <c r="AC345" s="63"/>
      <c r="AD345" s="63"/>
      <c r="AE345" s="63"/>
      <c r="AF345" s="63"/>
      <c r="AG345" s="63"/>
      <c r="AH345" s="63"/>
      <c r="AI345" s="63"/>
      <c r="AJ345" s="64"/>
      <c r="AK345" s="63"/>
      <c r="AL345" s="63"/>
      <c r="AM345" s="63"/>
      <c r="AN345" s="63"/>
      <c r="AO345" s="63"/>
      <c r="AP345" s="63"/>
      <c r="AQ345" s="63"/>
      <c r="AR345" s="63"/>
      <c r="AS345" s="64"/>
      <c r="AT345" s="63"/>
      <c r="AU345" s="63"/>
      <c r="AV345" s="63"/>
      <c r="AW345" s="63"/>
      <c r="AX345" s="63"/>
      <c r="AY345" s="63"/>
      <c r="AZ345" s="63"/>
      <c r="BA345" s="63"/>
      <c r="BB345" s="64"/>
      <c r="BC345" s="63"/>
      <c r="BD345" s="63"/>
      <c r="BE345" s="63"/>
      <c r="BF345" s="63"/>
      <c r="BG345" s="63"/>
      <c r="BH345" s="63"/>
      <c r="BI345" s="63"/>
      <c r="BJ345" s="63"/>
      <c r="BK345" s="64"/>
      <c r="BL345" s="63"/>
      <c r="BM345" s="63"/>
      <c r="BN345" s="63"/>
      <c r="BO345" s="63"/>
      <c r="BP345" s="63"/>
      <c r="BQ345" s="63"/>
      <c r="BR345" s="63"/>
      <c r="BS345" s="63"/>
      <c r="BT345" s="64"/>
      <c r="BU345" s="63"/>
      <c r="BV345" s="63"/>
      <c r="BW345" s="63"/>
      <c r="BX345" s="63"/>
      <c r="BY345" s="63"/>
      <c r="BZ345" s="63"/>
      <c r="CA345" s="63"/>
      <c r="CB345" s="63"/>
      <c r="CC345" s="64"/>
      <c r="CD345" s="63"/>
      <c r="CE345" s="63"/>
      <c r="CF345" s="63"/>
      <c r="CG345" s="63"/>
      <c r="CH345" s="63"/>
      <c r="CI345" s="63"/>
      <c r="CJ345" s="63"/>
      <c r="CK345" s="63"/>
      <c r="CL345" s="64"/>
      <c r="CM345" s="63"/>
      <c r="CN345" s="63"/>
      <c r="CO345" s="63"/>
      <c r="CP345" s="63"/>
      <c r="CQ345" s="63"/>
      <c r="CR345" s="63"/>
      <c r="CS345" s="63"/>
      <c r="CT345" s="63"/>
      <c r="CU345" s="64"/>
      <c r="CV345" s="63"/>
      <c r="CW345" s="63"/>
      <c r="CX345" s="63"/>
      <c r="CY345" s="63"/>
      <c r="CZ345" s="63"/>
      <c r="DA345" s="63"/>
      <c r="DB345" s="63"/>
      <c r="DC345" s="63"/>
      <c r="DD345" s="64"/>
    </row>
    <row r="346" spans="1:108" ht="33" customHeight="1" x14ac:dyDescent="0.3">
      <c r="A346" s="63"/>
      <c r="B346" s="63"/>
      <c r="C346" s="63"/>
      <c r="D346" s="63"/>
      <c r="E346" s="63"/>
      <c r="F346" s="63"/>
      <c r="G346" s="63"/>
      <c r="H346" s="63"/>
      <c r="I346" s="64"/>
      <c r="J346" s="63"/>
      <c r="K346" s="63"/>
      <c r="L346" s="63"/>
      <c r="M346" s="63"/>
      <c r="N346" s="63"/>
      <c r="O346" s="63"/>
      <c r="P346" s="63"/>
      <c r="Q346" s="63"/>
      <c r="R346" s="64"/>
      <c r="S346" s="63"/>
      <c r="T346" s="63"/>
      <c r="U346" s="63"/>
      <c r="V346" s="63"/>
      <c r="W346" s="63"/>
      <c r="X346" s="63"/>
      <c r="Y346" s="63"/>
      <c r="Z346" s="63"/>
      <c r="AA346" s="64"/>
      <c r="AB346" s="63"/>
      <c r="AC346" s="63"/>
      <c r="AD346" s="63"/>
      <c r="AE346" s="63"/>
      <c r="AF346" s="63"/>
      <c r="AG346" s="63"/>
      <c r="AH346" s="63"/>
      <c r="AI346" s="63"/>
      <c r="AJ346" s="64"/>
      <c r="AK346" s="63"/>
      <c r="AL346" s="63"/>
      <c r="AM346" s="63"/>
      <c r="AN346" s="63"/>
      <c r="AO346" s="63"/>
      <c r="AP346" s="63"/>
      <c r="AQ346" s="63"/>
      <c r="AR346" s="63"/>
      <c r="AS346" s="64"/>
      <c r="AT346" s="63"/>
      <c r="AU346" s="63"/>
      <c r="AV346" s="63"/>
      <c r="AW346" s="63"/>
      <c r="AX346" s="63"/>
      <c r="AY346" s="63"/>
      <c r="AZ346" s="63"/>
      <c r="BA346" s="63"/>
      <c r="BB346" s="64"/>
      <c r="BC346" s="63"/>
      <c r="BD346" s="63"/>
      <c r="BE346" s="63"/>
      <c r="BF346" s="63"/>
      <c r="BG346" s="63"/>
      <c r="BH346" s="63"/>
      <c r="BI346" s="63"/>
      <c r="BJ346" s="63"/>
      <c r="BK346" s="64"/>
      <c r="BL346" s="63"/>
      <c r="BM346" s="63"/>
      <c r="BN346" s="63"/>
      <c r="BO346" s="63"/>
      <c r="BP346" s="63"/>
      <c r="BQ346" s="63"/>
      <c r="BR346" s="63"/>
      <c r="BS346" s="63"/>
      <c r="BT346" s="64"/>
      <c r="BU346" s="63"/>
      <c r="BV346" s="63"/>
      <c r="BW346" s="63"/>
      <c r="BX346" s="63"/>
      <c r="BY346" s="63"/>
      <c r="BZ346" s="63"/>
      <c r="CA346" s="63"/>
      <c r="CB346" s="63"/>
      <c r="CC346" s="64"/>
      <c r="CD346" s="63"/>
      <c r="CE346" s="63"/>
      <c r="CF346" s="63"/>
      <c r="CG346" s="63"/>
      <c r="CH346" s="63"/>
      <c r="CI346" s="63"/>
      <c r="CJ346" s="63"/>
      <c r="CK346" s="63"/>
      <c r="CL346" s="64"/>
      <c r="CM346" s="63"/>
      <c r="CN346" s="63"/>
      <c r="CO346" s="63"/>
      <c r="CP346" s="63"/>
      <c r="CQ346" s="63"/>
      <c r="CR346" s="63"/>
      <c r="CS346" s="63"/>
      <c r="CT346" s="63"/>
      <c r="CU346" s="64"/>
      <c r="CV346" s="63"/>
      <c r="CW346" s="63"/>
      <c r="CX346" s="63"/>
      <c r="CY346" s="63"/>
      <c r="CZ346" s="63"/>
      <c r="DA346" s="63"/>
      <c r="DB346" s="63"/>
      <c r="DC346" s="63"/>
      <c r="DD346" s="64"/>
    </row>
    <row r="347" spans="1:108" ht="33" customHeight="1" x14ac:dyDescent="0.3">
      <c r="A347" s="63"/>
      <c r="B347" s="63"/>
      <c r="C347" s="63"/>
      <c r="D347" s="63"/>
      <c r="E347" s="63"/>
      <c r="F347" s="63"/>
      <c r="G347" s="63"/>
      <c r="H347" s="63"/>
      <c r="I347" s="64"/>
      <c r="J347" s="63"/>
      <c r="K347" s="63"/>
      <c r="L347" s="63"/>
      <c r="M347" s="63"/>
      <c r="N347" s="63"/>
      <c r="O347" s="63"/>
      <c r="P347" s="63"/>
      <c r="Q347" s="63"/>
      <c r="R347" s="64"/>
      <c r="S347" s="63"/>
      <c r="T347" s="63"/>
      <c r="U347" s="63"/>
      <c r="V347" s="63"/>
      <c r="W347" s="63"/>
      <c r="X347" s="63"/>
      <c r="Y347" s="63"/>
      <c r="Z347" s="63"/>
      <c r="AA347" s="64"/>
      <c r="AB347" s="63"/>
      <c r="AC347" s="63"/>
      <c r="AD347" s="63"/>
      <c r="AE347" s="63"/>
      <c r="AF347" s="63"/>
      <c r="AG347" s="63"/>
      <c r="AH347" s="63"/>
      <c r="AI347" s="63"/>
      <c r="AJ347" s="64"/>
      <c r="AK347" s="63"/>
      <c r="AL347" s="63"/>
      <c r="AM347" s="63"/>
      <c r="AN347" s="63"/>
      <c r="AO347" s="63"/>
      <c r="AP347" s="63"/>
      <c r="AQ347" s="63"/>
      <c r="AR347" s="63"/>
      <c r="AS347" s="64"/>
      <c r="AT347" s="63"/>
      <c r="AU347" s="63"/>
      <c r="AV347" s="63"/>
      <c r="AW347" s="63"/>
      <c r="AX347" s="63"/>
      <c r="AY347" s="63"/>
      <c r="AZ347" s="63"/>
      <c r="BA347" s="63"/>
      <c r="BB347" s="64"/>
      <c r="BC347" s="63"/>
      <c r="BD347" s="63"/>
      <c r="BE347" s="63"/>
      <c r="BF347" s="63"/>
      <c r="BG347" s="63"/>
      <c r="BH347" s="63"/>
      <c r="BI347" s="63"/>
      <c r="BJ347" s="63"/>
      <c r="BK347" s="64"/>
      <c r="BL347" s="63"/>
      <c r="BM347" s="63"/>
      <c r="BN347" s="63"/>
      <c r="BO347" s="63"/>
      <c r="BP347" s="63"/>
      <c r="BQ347" s="63"/>
      <c r="BR347" s="63"/>
      <c r="BS347" s="63"/>
      <c r="BT347" s="64"/>
      <c r="BU347" s="63"/>
      <c r="BV347" s="63"/>
      <c r="BW347" s="63"/>
      <c r="BX347" s="63"/>
      <c r="BY347" s="63"/>
      <c r="BZ347" s="63"/>
      <c r="CA347" s="63"/>
      <c r="CB347" s="63"/>
      <c r="CC347" s="64"/>
      <c r="CD347" s="63"/>
      <c r="CE347" s="63"/>
      <c r="CF347" s="63"/>
      <c r="CG347" s="63"/>
      <c r="CH347" s="63"/>
      <c r="CI347" s="63"/>
      <c r="CJ347" s="63"/>
      <c r="CK347" s="63"/>
      <c r="CL347" s="64"/>
      <c r="CM347" s="63"/>
      <c r="CN347" s="63"/>
      <c r="CO347" s="63"/>
      <c r="CP347" s="63"/>
      <c r="CQ347" s="63"/>
      <c r="CR347" s="63"/>
      <c r="CS347" s="63"/>
      <c r="CT347" s="63"/>
      <c r="CU347" s="64"/>
      <c r="CV347" s="63"/>
      <c r="CW347" s="63"/>
      <c r="CX347" s="63"/>
      <c r="CY347" s="63"/>
      <c r="CZ347" s="63"/>
      <c r="DA347" s="63"/>
      <c r="DB347" s="63"/>
      <c r="DC347" s="63"/>
      <c r="DD347" s="64"/>
    </row>
    <row r="348" spans="1:108" ht="33" customHeight="1" x14ac:dyDescent="0.3">
      <c r="A348" s="63"/>
      <c r="B348" s="63"/>
      <c r="C348" s="63"/>
      <c r="D348" s="63"/>
      <c r="E348" s="63"/>
      <c r="F348" s="63"/>
      <c r="G348" s="63"/>
      <c r="H348" s="63"/>
      <c r="I348" s="64"/>
      <c r="J348" s="63"/>
      <c r="K348" s="63"/>
      <c r="L348" s="63"/>
      <c r="M348" s="63"/>
      <c r="N348" s="63"/>
      <c r="O348" s="63"/>
      <c r="P348" s="63"/>
      <c r="Q348" s="63"/>
      <c r="R348" s="64"/>
      <c r="S348" s="63"/>
      <c r="T348" s="63"/>
      <c r="U348" s="63"/>
      <c r="V348" s="63"/>
      <c r="W348" s="63"/>
      <c r="X348" s="63"/>
      <c r="Y348" s="63"/>
      <c r="Z348" s="63"/>
      <c r="AA348" s="64"/>
      <c r="AB348" s="63"/>
      <c r="AC348" s="63"/>
      <c r="AD348" s="63"/>
      <c r="AE348" s="63"/>
      <c r="AF348" s="63"/>
      <c r="AG348" s="63"/>
      <c r="AH348" s="63"/>
      <c r="AI348" s="63"/>
      <c r="AJ348" s="64"/>
      <c r="AK348" s="63"/>
      <c r="AL348" s="63"/>
      <c r="AM348" s="63"/>
      <c r="AN348" s="63"/>
      <c r="AO348" s="63"/>
      <c r="AP348" s="63"/>
      <c r="AQ348" s="63"/>
      <c r="AR348" s="63"/>
      <c r="AS348" s="64"/>
      <c r="AT348" s="63"/>
      <c r="AU348" s="63"/>
      <c r="AV348" s="63"/>
      <c r="AW348" s="63"/>
      <c r="AX348" s="63"/>
      <c r="AY348" s="63"/>
      <c r="AZ348" s="63"/>
      <c r="BA348" s="63"/>
      <c r="BB348" s="64"/>
      <c r="BC348" s="63"/>
      <c r="BD348" s="63"/>
      <c r="BE348" s="63"/>
      <c r="BF348" s="63"/>
      <c r="BG348" s="63"/>
      <c r="BH348" s="63"/>
      <c r="BI348" s="63"/>
      <c r="BJ348" s="63"/>
      <c r="BK348" s="64"/>
      <c r="BL348" s="63"/>
      <c r="BM348" s="63"/>
      <c r="BN348" s="63"/>
      <c r="BO348" s="63"/>
      <c r="BP348" s="63"/>
      <c r="BQ348" s="63"/>
      <c r="BR348" s="63"/>
      <c r="BS348" s="63"/>
      <c r="BT348" s="64"/>
      <c r="BU348" s="63"/>
      <c r="BV348" s="63"/>
      <c r="BW348" s="63"/>
      <c r="BX348" s="63"/>
      <c r="BY348" s="63"/>
      <c r="BZ348" s="63"/>
      <c r="CA348" s="63"/>
      <c r="CB348" s="63"/>
      <c r="CC348" s="64"/>
      <c r="CD348" s="63"/>
      <c r="CE348" s="63"/>
      <c r="CF348" s="63"/>
      <c r="CG348" s="63"/>
      <c r="CH348" s="63"/>
      <c r="CI348" s="63"/>
      <c r="CJ348" s="63"/>
      <c r="CK348" s="63"/>
      <c r="CL348" s="64"/>
      <c r="CM348" s="63"/>
      <c r="CN348" s="63"/>
      <c r="CO348" s="63"/>
      <c r="CP348" s="63"/>
      <c r="CQ348" s="63"/>
      <c r="CR348" s="63"/>
      <c r="CS348" s="63"/>
      <c r="CT348" s="63"/>
      <c r="CU348" s="64"/>
      <c r="CV348" s="63"/>
      <c r="CW348" s="63"/>
      <c r="CX348" s="63"/>
      <c r="CY348" s="63"/>
      <c r="CZ348" s="63"/>
      <c r="DA348" s="63"/>
      <c r="DB348" s="63"/>
      <c r="DC348" s="63"/>
      <c r="DD348" s="64"/>
    </row>
    <row r="349" spans="1:108" ht="33" customHeight="1" x14ac:dyDescent="0.3">
      <c r="A349" s="63"/>
      <c r="B349" s="63"/>
      <c r="C349" s="63"/>
      <c r="D349" s="63"/>
      <c r="E349" s="63"/>
      <c r="F349" s="63"/>
      <c r="G349" s="63"/>
      <c r="H349" s="63"/>
      <c r="I349" s="64"/>
      <c r="J349" s="63"/>
      <c r="K349" s="63"/>
      <c r="L349" s="63"/>
      <c r="M349" s="63"/>
      <c r="N349" s="63"/>
      <c r="O349" s="63"/>
      <c r="P349" s="63"/>
      <c r="Q349" s="63"/>
      <c r="R349" s="64"/>
      <c r="S349" s="63"/>
      <c r="T349" s="63"/>
      <c r="U349" s="63"/>
      <c r="V349" s="63"/>
      <c r="W349" s="63"/>
      <c r="X349" s="63"/>
      <c r="Y349" s="63"/>
      <c r="Z349" s="63"/>
      <c r="AA349" s="64"/>
      <c r="AB349" s="63"/>
      <c r="AC349" s="63"/>
      <c r="AD349" s="63"/>
      <c r="AE349" s="63"/>
      <c r="AF349" s="63"/>
      <c r="AG349" s="63"/>
      <c r="AH349" s="63"/>
      <c r="AI349" s="63"/>
      <c r="AJ349" s="64"/>
      <c r="AK349" s="63"/>
      <c r="AL349" s="63"/>
      <c r="AM349" s="63"/>
      <c r="AN349" s="63"/>
      <c r="AO349" s="63"/>
      <c r="AP349" s="63"/>
      <c r="AQ349" s="63"/>
      <c r="AR349" s="63"/>
      <c r="AS349" s="64"/>
      <c r="AT349" s="63"/>
      <c r="AU349" s="63"/>
      <c r="AV349" s="63"/>
      <c r="AW349" s="63"/>
      <c r="AX349" s="63"/>
      <c r="AY349" s="63"/>
      <c r="AZ349" s="63"/>
      <c r="BA349" s="63"/>
      <c r="BB349" s="64"/>
      <c r="BC349" s="63"/>
      <c r="BD349" s="63"/>
      <c r="BE349" s="63"/>
      <c r="BF349" s="63"/>
      <c r="BG349" s="63"/>
      <c r="BH349" s="63"/>
      <c r="BI349" s="63"/>
      <c r="BJ349" s="63"/>
      <c r="BK349" s="64"/>
      <c r="BL349" s="63"/>
      <c r="BM349" s="63"/>
      <c r="BN349" s="63"/>
      <c r="BO349" s="63"/>
      <c r="BP349" s="63"/>
      <c r="BQ349" s="63"/>
      <c r="BR349" s="63"/>
      <c r="BS349" s="63"/>
      <c r="BT349" s="64"/>
      <c r="BU349" s="63"/>
      <c r="BV349" s="63"/>
      <c r="BW349" s="63"/>
      <c r="BX349" s="63"/>
      <c r="BY349" s="63"/>
      <c r="BZ349" s="63"/>
      <c r="CA349" s="63"/>
      <c r="CB349" s="63"/>
      <c r="CC349" s="64"/>
      <c r="CD349" s="63"/>
      <c r="CE349" s="63"/>
      <c r="CF349" s="63"/>
      <c r="CG349" s="63"/>
      <c r="CH349" s="63"/>
      <c r="CI349" s="63"/>
      <c r="CJ349" s="63"/>
      <c r="CK349" s="63"/>
      <c r="CL349" s="64"/>
      <c r="CM349" s="63"/>
      <c r="CN349" s="63"/>
      <c r="CO349" s="63"/>
      <c r="CP349" s="63"/>
      <c r="CQ349" s="63"/>
      <c r="CR349" s="63"/>
      <c r="CS349" s="63"/>
      <c r="CT349" s="63"/>
      <c r="CU349" s="64"/>
      <c r="CV349" s="63"/>
      <c r="CW349" s="63"/>
      <c r="CX349" s="63"/>
      <c r="CY349" s="63"/>
      <c r="CZ349" s="63"/>
      <c r="DA349" s="63"/>
      <c r="DB349" s="63"/>
      <c r="DC349" s="63"/>
      <c r="DD349" s="64"/>
    </row>
    <row r="350" spans="1:108" ht="33" customHeight="1" x14ac:dyDescent="0.3">
      <c r="A350" s="63"/>
      <c r="B350" s="63"/>
      <c r="C350" s="63"/>
      <c r="D350" s="63"/>
      <c r="E350" s="63"/>
      <c r="F350" s="63"/>
      <c r="G350" s="63"/>
      <c r="H350" s="63"/>
      <c r="I350" s="64"/>
      <c r="J350" s="63"/>
      <c r="K350" s="63"/>
      <c r="L350" s="63"/>
      <c r="M350" s="63"/>
      <c r="N350" s="63"/>
      <c r="O350" s="63"/>
      <c r="P350" s="63"/>
      <c r="Q350" s="63"/>
      <c r="R350" s="64"/>
      <c r="S350" s="63"/>
      <c r="T350" s="63"/>
      <c r="U350" s="63"/>
      <c r="V350" s="63"/>
      <c r="W350" s="63"/>
      <c r="X350" s="63"/>
      <c r="Y350" s="63"/>
      <c r="Z350" s="63"/>
      <c r="AA350" s="64"/>
      <c r="AB350" s="63"/>
      <c r="AC350" s="63"/>
      <c r="AD350" s="63"/>
      <c r="AE350" s="63"/>
      <c r="AF350" s="63"/>
      <c r="AG350" s="63"/>
      <c r="AH350" s="63"/>
      <c r="AI350" s="63"/>
      <c r="AJ350" s="64"/>
      <c r="AK350" s="63"/>
      <c r="AL350" s="63"/>
      <c r="AM350" s="63"/>
      <c r="AN350" s="63"/>
      <c r="AO350" s="63"/>
      <c r="AP350" s="63"/>
      <c r="AQ350" s="63"/>
      <c r="AR350" s="63"/>
      <c r="AS350" s="64"/>
      <c r="AT350" s="63"/>
      <c r="AU350" s="63"/>
      <c r="AV350" s="63"/>
      <c r="AW350" s="63"/>
      <c r="AX350" s="63"/>
      <c r="AY350" s="63"/>
      <c r="AZ350" s="63"/>
      <c r="BA350" s="63"/>
      <c r="BB350" s="64"/>
      <c r="BC350" s="63"/>
      <c r="BD350" s="63"/>
      <c r="BE350" s="63"/>
      <c r="BF350" s="63"/>
      <c r="BG350" s="63"/>
      <c r="BH350" s="63"/>
      <c r="BI350" s="63"/>
      <c r="BJ350" s="63"/>
      <c r="BK350" s="64"/>
      <c r="BL350" s="63"/>
      <c r="BM350" s="63"/>
      <c r="BN350" s="63"/>
      <c r="BO350" s="63"/>
      <c r="BP350" s="63"/>
      <c r="BQ350" s="63"/>
      <c r="BR350" s="63"/>
      <c r="BS350" s="63"/>
      <c r="BT350" s="64"/>
      <c r="BU350" s="63"/>
      <c r="BV350" s="63"/>
      <c r="BW350" s="63"/>
      <c r="BX350" s="63"/>
      <c r="BY350" s="63"/>
      <c r="BZ350" s="63"/>
      <c r="CA350" s="63"/>
      <c r="CB350" s="63"/>
      <c r="CC350" s="64"/>
      <c r="CD350" s="63"/>
      <c r="CE350" s="63"/>
      <c r="CF350" s="63"/>
      <c r="CG350" s="63"/>
      <c r="CH350" s="63"/>
      <c r="CI350" s="63"/>
      <c r="CJ350" s="63"/>
      <c r="CK350" s="63"/>
      <c r="CL350" s="64"/>
      <c r="CM350" s="63"/>
      <c r="CN350" s="63"/>
      <c r="CO350" s="63"/>
      <c r="CP350" s="63"/>
      <c r="CQ350" s="63"/>
      <c r="CR350" s="63"/>
      <c r="CS350" s="63"/>
      <c r="CT350" s="63"/>
      <c r="CU350" s="64"/>
      <c r="CV350" s="63"/>
      <c r="CW350" s="63"/>
      <c r="CX350" s="63"/>
      <c r="CY350" s="63"/>
      <c r="CZ350" s="63"/>
      <c r="DA350" s="63"/>
      <c r="DB350" s="63"/>
      <c r="DC350" s="63"/>
      <c r="DD350" s="64"/>
    </row>
    <row r="351" spans="1:108" ht="33" customHeight="1" x14ac:dyDescent="0.3">
      <c r="A351" s="63"/>
      <c r="B351" s="63"/>
      <c r="C351" s="63"/>
      <c r="D351" s="63"/>
      <c r="E351" s="63"/>
      <c r="F351" s="63"/>
      <c r="G351" s="63"/>
      <c r="H351" s="63"/>
      <c r="I351" s="64"/>
      <c r="J351" s="63"/>
      <c r="K351" s="63"/>
      <c r="L351" s="63"/>
      <c r="M351" s="63"/>
      <c r="N351" s="63"/>
      <c r="O351" s="63"/>
      <c r="P351" s="63"/>
      <c r="Q351" s="63"/>
      <c r="R351" s="64"/>
      <c r="S351" s="63"/>
      <c r="T351" s="63"/>
      <c r="U351" s="63"/>
      <c r="V351" s="63"/>
      <c r="W351" s="63"/>
      <c r="X351" s="63"/>
      <c r="Y351" s="63"/>
      <c r="Z351" s="63"/>
      <c r="AA351" s="64"/>
      <c r="AB351" s="63"/>
      <c r="AC351" s="63"/>
      <c r="AD351" s="63"/>
      <c r="AE351" s="63"/>
      <c r="AF351" s="63"/>
      <c r="AG351" s="63"/>
      <c r="AH351" s="63"/>
      <c r="AI351" s="63"/>
      <c r="AJ351" s="64"/>
      <c r="AK351" s="63"/>
      <c r="AL351" s="63"/>
      <c r="AM351" s="63"/>
      <c r="AN351" s="63"/>
      <c r="AO351" s="63"/>
      <c r="AP351" s="63"/>
      <c r="AQ351" s="63"/>
      <c r="AR351" s="63"/>
      <c r="AS351" s="64"/>
      <c r="AT351" s="63"/>
      <c r="AU351" s="63"/>
      <c r="AV351" s="63"/>
      <c r="AW351" s="63"/>
      <c r="AX351" s="63"/>
      <c r="AY351" s="63"/>
      <c r="AZ351" s="63"/>
      <c r="BA351" s="63"/>
      <c r="BB351" s="64"/>
      <c r="BC351" s="63"/>
      <c r="BD351" s="63"/>
      <c r="BE351" s="63"/>
      <c r="BF351" s="63"/>
      <c r="BG351" s="63"/>
      <c r="BH351" s="63"/>
      <c r="BI351" s="63"/>
      <c r="BJ351" s="63"/>
      <c r="BK351" s="64"/>
      <c r="BL351" s="63"/>
      <c r="BM351" s="63"/>
      <c r="BN351" s="63"/>
      <c r="BO351" s="63"/>
      <c r="BP351" s="63"/>
      <c r="BQ351" s="63"/>
      <c r="BR351" s="63"/>
      <c r="BS351" s="63"/>
      <c r="BT351" s="64"/>
      <c r="BU351" s="63"/>
      <c r="BV351" s="63"/>
      <c r="BW351" s="63"/>
      <c r="BX351" s="63"/>
      <c r="BY351" s="63"/>
      <c r="BZ351" s="63"/>
      <c r="CA351" s="63"/>
      <c r="CB351" s="63"/>
      <c r="CC351" s="64"/>
      <c r="CD351" s="63"/>
      <c r="CE351" s="63"/>
      <c r="CF351" s="63"/>
      <c r="CG351" s="63"/>
      <c r="CH351" s="63"/>
      <c r="CI351" s="63"/>
      <c r="CJ351" s="63"/>
      <c r="CK351" s="63"/>
      <c r="CL351" s="64"/>
      <c r="CM351" s="63"/>
      <c r="CN351" s="63"/>
      <c r="CO351" s="63"/>
      <c r="CP351" s="63"/>
      <c r="CQ351" s="63"/>
      <c r="CR351" s="63"/>
      <c r="CS351" s="63"/>
      <c r="CT351" s="63"/>
      <c r="CU351" s="64"/>
      <c r="CV351" s="63"/>
      <c r="CW351" s="63"/>
      <c r="CX351" s="63"/>
      <c r="CY351" s="63"/>
      <c r="CZ351" s="63"/>
      <c r="DA351" s="63"/>
      <c r="DB351" s="63"/>
      <c r="DC351" s="63"/>
      <c r="DD351" s="64"/>
    </row>
    <row r="352" spans="1:108" ht="33" customHeight="1" x14ac:dyDescent="0.3">
      <c r="A352" s="63"/>
      <c r="B352" s="63"/>
      <c r="C352" s="63"/>
      <c r="D352" s="63"/>
      <c r="E352" s="63"/>
      <c r="F352" s="63"/>
      <c r="G352" s="63"/>
      <c r="H352" s="63"/>
      <c r="I352" s="64"/>
      <c r="J352" s="63"/>
      <c r="K352" s="63"/>
      <c r="L352" s="63"/>
      <c r="M352" s="63"/>
      <c r="N352" s="63"/>
      <c r="O352" s="63"/>
      <c r="P352" s="63"/>
      <c r="Q352" s="63"/>
      <c r="R352" s="64"/>
      <c r="S352" s="63"/>
      <c r="T352" s="63"/>
      <c r="U352" s="63"/>
      <c r="V352" s="63"/>
      <c r="W352" s="63"/>
      <c r="X352" s="63"/>
      <c r="Y352" s="63"/>
      <c r="Z352" s="63"/>
      <c r="AA352" s="64"/>
      <c r="AB352" s="63"/>
      <c r="AC352" s="63"/>
      <c r="AD352" s="63"/>
      <c r="AE352" s="63"/>
      <c r="AF352" s="63"/>
      <c r="AG352" s="63"/>
      <c r="AH352" s="63"/>
      <c r="AI352" s="63"/>
      <c r="AJ352" s="64"/>
      <c r="AK352" s="63"/>
      <c r="AL352" s="63"/>
      <c r="AM352" s="63"/>
      <c r="AN352" s="63"/>
      <c r="AO352" s="63"/>
      <c r="AP352" s="63"/>
      <c r="AQ352" s="63"/>
      <c r="AR352" s="63"/>
      <c r="AS352" s="64"/>
      <c r="AT352" s="63"/>
      <c r="AU352" s="63"/>
      <c r="AV352" s="63"/>
      <c r="AW352" s="63"/>
      <c r="AX352" s="63"/>
      <c r="AY352" s="63"/>
      <c r="AZ352" s="63"/>
      <c r="BA352" s="63"/>
      <c r="BB352" s="64"/>
      <c r="BC352" s="63"/>
      <c r="BD352" s="63"/>
      <c r="BE352" s="63"/>
      <c r="BF352" s="63"/>
      <c r="BG352" s="63"/>
      <c r="BH352" s="63"/>
      <c r="BI352" s="63"/>
      <c r="BJ352" s="63"/>
      <c r="BK352" s="64"/>
      <c r="BL352" s="63"/>
      <c r="BM352" s="63"/>
      <c r="BN352" s="63"/>
      <c r="BO352" s="63"/>
      <c r="BP352" s="63"/>
      <c r="BQ352" s="63"/>
      <c r="BR352" s="63"/>
      <c r="BS352" s="63"/>
      <c r="BT352" s="64"/>
      <c r="BU352" s="63"/>
      <c r="BV352" s="63"/>
      <c r="BW352" s="63"/>
      <c r="BX352" s="63"/>
      <c r="BY352" s="63"/>
      <c r="BZ352" s="63"/>
      <c r="CA352" s="63"/>
      <c r="CB352" s="63"/>
      <c r="CC352" s="64"/>
      <c r="CD352" s="63"/>
      <c r="CE352" s="63"/>
      <c r="CF352" s="63"/>
      <c r="CG352" s="63"/>
      <c r="CH352" s="63"/>
      <c r="CI352" s="63"/>
      <c r="CJ352" s="63"/>
      <c r="CK352" s="63"/>
      <c r="CL352" s="64"/>
      <c r="CM352" s="63"/>
      <c r="CN352" s="63"/>
      <c r="CO352" s="63"/>
      <c r="CP352" s="63"/>
      <c r="CQ352" s="63"/>
      <c r="CR352" s="63"/>
      <c r="CS352" s="63"/>
      <c r="CT352" s="63"/>
      <c r="CU352" s="64"/>
      <c r="CV352" s="63"/>
      <c r="CW352" s="63"/>
      <c r="CX352" s="63"/>
      <c r="CY352" s="63"/>
      <c r="CZ352" s="63"/>
      <c r="DA352" s="63"/>
      <c r="DB352" s="63"/>
      <c r="DC352" s="63"/>
      <c r="DD352" s="64"/>
    </row>
    <row r="353" spans="1:108" ht="33" customHeight="1" x14ac:dyDescent="0.3">
      <c r="A353" s="63"/>
      <c r="B353" s="63"/>
      <c r="C353" s="63"/>
      <c r="D353" s="63"/>
      <c r="E353" s="63"/>
      <c r="F353" s="63"/>
      <c r="G353" s="63"/>
      <c r="H353" s="63"/>
      <c r="I353" s="64"/>
      <c r="J353" s="63"/>
      <c r="K353" s="63"/>
      <c r="L353" s="63"/>
      <c r="M353" s="63"/>
      <c r="N353" s="63"/>
      <c r="O353" s="63"/>
      <c r="P353" s="63"/>
      <c r="Q353" s="63"/>
      <c r="R353" s="64"/>
      <c r="S353" s="63"/>
      <c r="T353" s="63"/>
      <c r="U353" s="63"/>
      <c r="V353" s="63"/>
      <c r="W353" s="63"/>
      <c r="X353" s="63"/>
      <c r="Y353" s="63"/>
      <c r="Z353" s="63"/>
      <c r="AA353" s="64"/>
      <c r="AB353" s="63"/>
      <c r="AC353" s="63"/>
      <c r="AD353" s="63"/>
      <c r="AE353" s="63"/>
      <c r="AF353" s="63"/>
      <c r="AG353" s="63"/>
      <c r="AH353" s="63"/>
      <c r="AI353" s="63"/>
      <c r="AJ353" s="64"/>
      <c r="AK353" s="63"/>
      <c r="AL353" s="63"/>
      <c r="AM353" s="63"/>
      <c r="AN353" s="63"/>
      <c r="AO353" s="63"/>
      <c r="AP353" s="63"/>
      <c r="AQ353" s="63"/>
      <c r="AR353" s="63"/>
      <c r="AS353" s="64"/>
      <c r="AT353" s="63"/>
      <c r="AU353" s="63"/>
      <c r="AV353" s="63"/>
      <c r="AW353" s="63"/>
      <c r="AX353" s="63"/>
      <c r="AY353" s="63"/>
      <c r="AZ353" s="63"/>
      <c r="BA353" s="63"/>
      <c r="BB353" s="64"/>
      <c r="BC353" s="63"/>
      <c r="BD353" s="63"/>
      <c r="BE353" s="63"/>
      <c r="BF353" s="63"/>
      <c r="BG353" s="63"/>
      <c r="BH353" s="63"/>
      <c r="BI353" s="63"/>
      <c r="BJ353" s="63"/>
      <c r="BK353" s="64"/>
      <c r="BL353" s="63"/>
      <c r="BM353" s="63"/>
      <c r="BN353" s="63"/>
      <c r="BO353" s="63"/>
      <c r="BP353" s="63"/>
      <c r="BQ353" s="63"/>
      <c r="BR353" s="63"/>
      <c r="BS353" s="63"/>
      <c r="BT353" s="64"/>
      <c r="BU353" s="63"/>
      <c r="BV353" s="63"/>
      <c r="BW353" s="63"/>
      <c r="BX353" s="63"/>
      <c r="BY353" s="63"/>
      <c r="BZ353" s="63"/>
      <c r="CA353" s="63"/>
      <c r="CB353" s="63"/>
      <c r="CC353" s="64"/>
      <c r="CD353" s="63"/>
      <c r="CE353" s="63"/>
      <c r="CF353" s="63"/>
      <c r="CG353" s="63"/>
      <c r="CH353" s="63"/>
      <c r="CI353" s="63"/>
      <c r="CJ353" s="63"/>
      <c r="CK353" s="63"/>
      <c r="CL353" s="64"/>
      <c r="CM353" s="63"/>
      <c r="CN353" s="63"/>
      <c r="CO353" s="63"/>
      <c r="CP353" s="63"/>
      <c r="CQ353" s="63"/>
      <c r="CR353" s="63"/>
      <c r="CS353" s="63"/>
      <c r="CT353" s="63"/>
      <c r="CU353" s="64"/>
      <c r="CV353" s="63"/>
      <c r="CW353" s="63"/>
      <c r="CX353" s="63"/>
      <c r="CY353" s="63"/>
      <c r="CZ353" s="63"/>
      <c r="DA353" s="63"/>
      <c r="DB353" s="63"/>
      <c r="DC353" s="63"/>
      <c r="DD353" s="64"/>
    </row>
    <row r="354" spans="1:108" ht="33" customHeight="1" x14ac:dyDescent="0.3">
      <c r="A354" s="63"/>
      <c r="B354" s="63"/>
      <c r="C354" s="63"/>
      <c r="D354" s="63"/>
      <c r="E354" s="63"/>
      <c r="F354" s="63"/>
      <c r="G354" s="63"/>
      <c r="H354" s="63"/>
      <c r="I354" s="64"/>
      <c r="J354" s="63"/>
      <c r="K354" s="63"/>
      <c r="L354" s="63"/>
      <c r="M354" s="63"/>
      <c r="N354" s="63"/>
      <c r="O354" s="63"/>
      <c r="P354" s="63"/>
      <c r="Q354" s="63"/>
      <c r="R354" s="64"/>
      <c r="S354" s="63"/>
      <c r="T354" s="63"/>
      <c r="U354" s="63"/>
      <c r="V354" s="63"/>
      <c r="W354" s="63"/>
      <c r="X354" s="63"/>
      <c r="Y354" s="63"/>
      <c r="Z354" s="63"/>
      <c r="AA354" s="64"/>
      <c r="AB354" s="63"/>
      <c r="AC354" s="63"/>
      <c r="AD354" s="63"/>
      <c r="AE354" s="63"/>
      <c r="AF354" s="63"/>
      <c r="AG354" s="63"/>
      <c r="AH354" s="63"/>
      <c r="AI354" s="63"/>
      <c r="AJ354" s="64"/>
      <c r="AK354" s="63"/>
      <c r="AL354" s="63"/>
      <c r="AM354" s="63"/>
      <c r="AN354" s="63"/>
      <c r="AO354" s="63"/>
      <c r="AP354" s="63"/>
      <c r="AQ354" s="63"/>
      <c r="AR354" s="63"/>
      <c r="AS354" s="64"/>
      <c r="AT354" s="63"/>
      <c r="AU354" s="63"/>
      <c r="AV354" s="63"/>
      <c r="AW354" s="63"/>
      <c r="AX354" s="63"/>
      <c r="AY354" s="63"/>
      <c r="AZ354" s="63"/>
      <c r="BA354" s="63"/>
      <c r="BB354" s="64"/>
      <c r="BC354" s="63"/>
      <c r="BD354" s="63"/>
      <c r="BE354" s="63"/>
      <c r="BF354" s="63"/>
      <c r="BG354" s="63"/>
      <c r="BH354" s="63"/>
      <c r="BI354" s="63"/>
      <c r="BJ354" s="63"/>
      <c r="BK354" s="64"/>
      <c r="BL354" s="63"/>
      <c r="BM354" s="63"/>
      <c r="BN354" s="63"/>
      <c r="BO354" s="63"/>
      <c r="BP354" s="63"/>
      <c r="BQ354" s="63"/>
      <c r="BR354" s="63"/>
      <c r="BS354" s="63"/>
      <c r="BT354" s="64"/>
      <c r="BU354" s="63"/>
      <c r="BV354" s="63"/>
      <c r="BW354" s="63"/>
      <c r="BX354" s="63"/>
      <c r="BY354" s="63"/>
      <c r="BZ354" s="63"/>
      <c r="CA354" s="63"/>
      <c r="CB354" s="63"/>
      <c r="CC354" s="64"/>
      <c r="CD354" s="63"/>
      <c r="CE354" s="63"/>
      <c r="CF354" s="63"/>
      <c r="CG354" s="63"/>
      <c r="CH354" s="63"/>
      <c r="CI354" s="63"/>
      <c r="CJ354" s="63"/>
      <c r="CK354" s="63"/>
      <c r="CL354" s="64"/>
      <c r="CM354" s="63"/>
      <c r="CN354" s="63"/>
      <c r="CO354" s="63"/>
      <c r="CP354" s="63"/>
      <c r="CQ354" s="63"/>
      <c r="CR354" s="63"/>
      <c r="CS354" s="63"/>
      <c r="CT354" s="63"/>
      <c r="CU354" s="64"/>
      <c r="CV354" s="63"/>
      <c r="CW354" s="63"/>
      <c r="CX354" s="63"/>
      <c r="CY354" s="63"/>
      <c r="CZ354" s="63"/>
      <c r="DA354" s="63"/>
      <c r="DB354" s="63"/>
      <c r="DC354" s="63"/>
      <c r="DD354" s="64"/>
    </row>
    <row r="355" spans="1:108" ht="33" customHeight="1" x14ac:dyDescent="0.3">
      <c r="A355" s="63"/>
      <c r="B355" s="63"/>
      <c r="C355" s="63"/>
      <c r="D355" s="63"/>
      <c r="E355" s="63"/>
      <c r="F355" s="63"/>
      <c r="G355" s="63"/>
      <c r="H355" s="63"/>
      <c r="I355" s="64"/>
      <c r="J355" s="63"/>
      <c r="K355" s="63"/>
      <c r="L355" s="63"/>
      <c r="M355" s="63"/>
      <c r="N355" s="63"/>
      <c r="O355" s="63"/>
      <c r="P355" s="63"/>
      <c r="Q355" s="63"/>
      <c r="R355" s="64"/>
      <c r="S355" s="63"/>
      <c r="T355" s="63"/>
      <c r="U355" s="63"/>
      <c r="V355" s="63"/>
      <c r="W355" s="63"/>
      <c r="X355" s="63"/>
      <c r="Y355" s="63"/>
      <c r="Z355" s="63"/>
      <c r="AA355" s="64"/>
      <c r="AB355" s="63"/>
      <c r="AC355" s="63"/>
      <c r="AD355" s="63"/>
      <c r="AE355" s="63"/>
      <c r="AF355" s="63"/>
      <c r="AG355" s="63"/>
      <c r="AH355" s="63"/>
      <c r="AI355" s="63"/>
      <c r="AJ355" s="64"/>
      <c r="AK355" s="63"/>
      <c r="AL355" s="63"/>
      <c r="AM355" s="63"/>
      <c r="AN355" s="63"/>
      <c r="AO355" s="63"/>
      <c r="AP355" s="63"/>
      <c r="AQ355" s="63"/>
      <c r="AR355" s="63"/>
      <c r="AS355" s="64"/>
      <c r="AT355" s="63"/>
      <c r="AU355" s="63"/>
      <c r="AV355" s="63"/>
      <c r="AW355" s="63"/>
      <c r="AX355" s="63"/>
      <c r="AY355" s="63"/>
      <c r="AZ355" s="63"/>
      <c r="BA355" s="63"/>
      <c r="BB355" s="64"/>
      <c r="BC355" s="63"/>
      <c r="BD355" s="63"/>
      <c r="BE355" s="63"/>
      <c r="BF355" s="63"/>
      <c r="BG355" s="63"/>
      <c r="BH355" s="63"/>
      <c r="BI355" s="63"/>
      <c r="BJ355" s="63"/>
      <c r="BK355" s="64"/>
      <c r="BL355" s="63"/>
      <c r="BM355" s="63"/>
      <c r="BN355" s="63"/>
      <c r="BO355" s="63"/>
      <c r="BP355" s="63"/>
      <c r="BQ355" s="63"/>
      <c r="BR355" s="63"/>
      <c r="BS355" s="63"/>
      <c r="BT355" s="64"/>
      <c r="BU355" s="63"/>
      <c r="BV355" s="63"/>
      <c r="BW355" s="63"/>
      <c r="BX355" s="63"/>
      <c r="BY355" s="63"/>
      <c r="BZ355" s="63"/>
      <c r="CA355" s="63"/>
      <c r="CB355" s="63"/>
      <c r="CC355" s="64"/>
      <c r="CD355" s="63"/>
      <c r="CE355" s="63"/>
      <c r="CF355" s="63"/>
      <c r="CG355" s="63"/>
      <c r="CH355" s="63"/>
      <c r="CI355" s="63"/>
      <c r="CJ355" s="63"/>
      <c r="CK355" s="63"/>
      <c r="CL355" s="64"/>
      <c r="CM355" s="63"/>
      <c r="CN355" s="63"/>
      <c r="CO355" s="63"/>
      <c r="CP355" s="63"/>
      <c r="CQ355" s="63"/>
      <c r="CR355" s="63"/>
      <c r="CS355" s="63"/>
      <c r="CT355" s="63"/>
      <c r="CU355" s="64"/>
      <c r="CV355" s="63"/>
      <c r="CW355" s="63"/>
      <c r="CX355" s="63"/>
      <c r="CY355" s="63"/>
      <c r="CZ355" s="63"/>
      <c r="DA355" s="63"/>
      <c r="DB355" s="63"/>
      <c r="DC355" s="63"/>
      <c r="DD355" s="64"/>
    </row>
    <row r="356" spans="1:108" ht="33" customHeight="1" x14ac:dyDescent="0.3">
      <c r="A356" s="63"/>
      <c r="B356" s="63"/>
      <c r="C356" s="63"/>
      <c r="D356" s="63"/>
      <c r="E356" s="63"/>
      <c r="F356" s="63"/>
      <c r="G356" s="63"/>
      <c r="H356" s="63"/>
      <c r="I356" s="64"/>
      <c r="J356" s="63"/>
      <c r="K356" s="63"/>
      <c r="L356" s="63"/>
      <c r="M356" s="63"/>
      <c r="N356" s="63"/>
      <c r="O356" s="63"/>
      <c r="P356" s="63"/>
      <c r="Q356" s="63"/>
      <c r="R356" s="64"/>
      <c r="S356" s="63"/>
      <c r="T356" s="63"/>
      <c r="U356" s="63"/>
      <c r="V356" s="63"/>
      <c r="W356" s="63"/>
      <c r="X356" s="63"/>
      <c r="Y356" s="63"/>
      <c r="Z356" s="63"/>
      <c r="AA356" s="64"/>
      <c r="AB356" s="63"/>
      <c r="AC356" s="63"/>
      <c r="AD356" s="63"/>
      <c r="AE356" s="63"/>
      <c r="AF356" s="63"/>
      <c r="AG356" s="63"/>
      <c r="AH356" s="63"/>
      <c r="AI356" s="63"/>
      <c r="AJ356" s="64"/>
      <c r="AK356" s="63"/>
      <c r="AL356" s="63"/>
      <c r="AM356" s="63"/>
      <c r="AN356" s="63"/>
      <c r="AO356" s="63"/>
      <c r="AP356" s="63"/>
      <c r="AQ356" s="63"/>
      <c r="AR356" s="63"/>
      <c r="AS356" s="64"/>
      <c r="AT356" s="63"/>
      <c r="AU356" s="63"/>
      <c r="AV356" s="63"/>
      <c r="AW356" s="63"/>
      <c r="AX356" s="63"/>
      <c r="AY356" s="63"/>
      <c r="AZ356" s="63"/>
      <c r="BA356" s="63"/>
      <c r="BB356" s="64"/>
      <c r="BC356" s="63"/>
      <c r="BD356" s="63"/>
      <c r="BE356" s="63"/>
      <c r="BF356" s="63"/>
      <c r="BG356" s="63"/>
      <c r="BH356" s="63"/>
      <c r="BI356" s="63"/>
      <c r="BJ356" s="63"/>
      <c r="BK356" s="64"/>
      <c r="BL356" s="63"/>
      <c r="BM356" s="63"/>
      <c r="BN356" s="63"/>
      <c r="BO356" s="63"/>
      <c r="BP356" s="63"/>
      <c r="BQ356" s="63"/>
      <c r="BR356" s="63"/>
      <c r="BS356" s="63"/>
      <c r="BT356" s="64"/>
      <c r="BU356" s="63"/>
      <c r="BV356" s="63"/>
      <c r="BW356" s="63"/>
      <c r="BX356" s="63"/>
      <c r="BY356" s="63"/>
      <c r="BZ356" s="63"/>
      <c r="CA356" s="63"/>
      <c r="CB356" s="63"/>
      <c r="CC356" s="64"/>
      <c r="CD356" s="63"/>
      <c r="CE356" s="63"/>
      <c r="CF356" s="63"/>
      <c r="CG356" s="63"/>
      <c r="CH356" s="63"/>
      <c r="CI356" s="63"/>
      <c r="CJ356" s="63"/>
      <c r="CK356" s="63"/>
      <c r="CL356" s="64"/>
      <c r="CM356" s="63"/>
      <c r="CN356" s="63"/>
      <c r="CO356" s="63"/>
      <c r="CP356" s="63"/>
      <c r="CQ356" s="63"/>
      <c r="CR356" s="63"/>
      <c r="CS356" s="63"/>
      <c r="CT356" s="63"/>
      <c r="CU356" s="64"/>
      <c r="CV356" s="63"/>
      <c r="CW356" s="63"/>
      <c r="CX356" s="63"/>
      <c r="CY356" s="63"/>
      <c r="CZ356" s="63"/>
      <c r="DA356" s="63"/>
      <c r="DB356" s="63"/>
      <c r="DC356" s="63"/>
      <c r="DD356" s="64"/>
    </row>
    <row r="357" spans="1:108" ht="33" customHeight="1" x14ac:dyDescent="0.3">
      <c r="A357" s="63"/>
      <c r="B357" s="63"/>
      <c r="C357" s="63"/>
      <c r="D357" s="63"/>
      <c r="E357" s="63"/>
      <c r="F357" s="63"/>
      <c r="G357" s="63"/>
      <c r="H357" s="63"/>
      <c r="I357" s="64"/>
      <c r="J357" s="63"/>
      <c r="K357" s="63"/>
      <c r="L357" s="63"/>
      <c r="M357" s="63"/>
      <c r="N357" s="63"/>
      <c r="O357" s="63"/>
      <c r="P357" s="63"/>
      <c r="Q357" s="63"/>
      <c r="R357" s="64"/>
      <c r="S357" s="63"/>
      <c r="T357" s="63"/>
      <c r="U357" s="63"/>
      <c r="V357" s="63"/>
      <c r="W357" s="63"/>
      <c r="X357" s="63"/>
      <c r="Y357" s="63"/>
      <c r="Z357" s="63"/>
      <c r="AA357" s="64"/>
      <c r="AB357" s="63"/>
      <c r="AC357" s="63"/>
      <c r="AD357" s="63"/>
      <c r="AE357" s="63"/>
      <c r="AF357" s="63"/>
      <c r="AG357" s="63"/>
      <c r="AH357" s="63"/>
      <c r="AI357" s="63"/>
      <c r="AJ357" s="64"/>
      <c r="AK357" s="63"/>
      <c r="AL357" s="63"/>
      <c r="AM357" s="63"/>
      <c r="AN357" s="63"/>
      <c r="AO357" s="63"/>
      <c r="AP357" s="63"/>
      <c r="AQ357" s="63"/>
      <c r="AR357" s="63"/>
      <c r="AS357" s="64"/>
      <c r="AT357" s="63"/>
      <c r="AU357" s="63"/>
      <c r="AV357" s="63"/>
      <c r="AW357" s="63"/>
      <c r="AX357" s="63"/>
      <c r="AY357" s="63"/>
      <c r="AZ357" s="63"/>
      <c r="BA357" s="63"/>
      <c r="BB357" s="64"/>
      <c r="BC357" s="63"/>
      <c r="BD357" s="63"/>
      <c r="BE357" s="63"/>
      <c r="BF357" s="63"/>
      <c r="BG357" s="63"/>
      <c r="BH357" s="63"/>
      <c r="BI357" s="63"/>
      <c r="BJ357" s="63"/>
      <c r="BK357" s="64"/>
      <c r="BL357" s="63"/>
      <c r="BM357" s="63"/>
      <c r="BN357" s="63"/>
      <c r="BO357" s="63"/>
      <c r="BP357" s="63"/>
      <c r="BQ357" s="63"/>
      <c r="BR357" s="63"/>
      <c r="BS357" s="63"/>
      <c r="BT357" s="64"/>
      <c r="BU357" s="63"/>
      <c r="BV357" s="63"/>
      <c r="BW357" s="63"/>
      <c r="BX357" s="63"/>
      <c r="BY357" s="63"/>
      <c r="BZ357" s="63"/>
      <c r="CA357" s="63"/>
      <c r="CB357" s="63"/>
      <c r="CC357" s="64"/>
      <c r="CD357" s="63"/>
      <c r="CE357" s="63"/>
      <c r="CF357" s="63"/>
      <c r="CG357" s="63"/>
      <c r="CH357" s="63"/>
      <c r="CI357" s="63"/>
      <c r="CJ357" s="63"/>
      <c r="CK357" s="63"/>
      <c r="CL357" s="64"/>
      <c r="CM357" s="63"/>
      <c r="CN357" s="63"/>
      <c r="CO357" s="63"/>
      <c r="CP357" s="63"/>
      <c r="CQ357" s="63"/>
      <c r="CR357" s="63"/>
      <c r="CS357" s="63"/>
      <c r="CT357" s="63"/>
      <c r="CU357" s="64"/>
      <c r="CV357" s="63"/>
      <c r="CW357" s="63"/>
      <c r="CX357" s="63"/>
      <c r="CY357" s="63"/>
      <c r="CZ357" s="63"/>
      <c r="DA357" s="63"/>
      <c r="DB357" s="63"/>
      <c r="DC357" s="63"/>
      <c r="DD357" s="64"/>
    </row>
    <row r="358" spans="1:108" ht="33" customHeight="1" x14ac:dyDescent="0.3">
      <c r="A358" s="63"/>
      <c r="B358" s="63"/>
      <c r="C358" s="63"/>
      <c r="D358" s="63"/>
      <c r="E358" s="63"/>
      <c r="F358" s="63"/>
      <c r="G358" s="63"/>
      <c r="H358" s="63"/>
      <c r="I358" s="64"/>
      <c r="J358" s="63"/>
      <c r="K358" s="63"/>
      <c r="L358" s="63"/>
      <c r="M358" s="63"/>
      <c r="N358" s="63"/>
      <c r="O358" s="63"/>
      <c r="P358" s="63"/>
      <c r="Q358" s="63"/>
      <c r="R358" s="64"/>
      <c r="S358" s="63"/>
      <c r="T358" s="63"/>
      <c r="U358" s="63"/>
      <c r="V358" s="63"/>
      <c r="W358" s="63"/>
      <c r="X358" s="63"/>
      <c r="Y358" s="63"/>
      <c r="Z358" s="63"/>
      <c r="AA358" s="64"/>
      <c r="AB358" s="63"/>
      <c r="AC358" s="63"/>
      <c r="AD358" s="63"/>
      <c r="AE358" s="63"/>
      <c r="AF358" s="63"/>
      <c r="AG358" s="63"/>
      <c r="AH358" s="63"/>
      <c r="AI358" s="63"/>
      <c r="AJ358" s="64"/>
      <c r="AK358" s="63"/>
      <c r="AL358" s="63"/>
      <c r="AM358" s="63"/>
      <c r="AN358" s="63"/>
      <c r="AO358" s="63"/>
      <c r="AP358" s="63"/>
      <c r="AQ358" s="63"/>
      <c r="AR358" s="63"/>
      <c r="AS358" s="64"/>
      <c r="AT358" s="63"/>
      <c r="AU358" s="63"/>
      <c r="AV358" s="63"/>
      <c r="AW358" s="63"/>
      <c r="AX358" s="63"/>
      <c r="AY358" s="63"/>
      <c r="AZ358" s="63"/>
      <c r="BA358" s="63"/>
      <c r="BB358" s="64"/>
      <c r="BC358" s="63"/>
      <c r="BD358" s="63"/>
      <c r="BE358" s="63"/>
      <c r="BF358" s="63"/>
      <c r="BG358" s="63"/>
      <c r="BH358" s="63"/>
      <c r="BI358" s="63"/>
      <c r="BJ358" s="63"/>
      <c r="BK358" s="64"/>
      <c r="BL358" s="63"/>
      <c r="BM358" s="63"/>
      <c r="BN358" s="63"/>
      <c r="BO358" s="63"/>
      <c r="BP358" s="63"/>
      <c r="BQ358" s="63"/>
      <c r="BR358" s="63"/>
      <c r="BS358" s="63"/>
      <c r="BT358" s="64"/>
      <c r="BU358" s="63"/>
      <c r="BV358" s="63"/>
      <c r="BW358" s="63"/>
      <c r="BX358" s="63"/>
      <c r="BY358" s="63"/>
      <c r="BZ358" s="63"/>
      <c r="CA358" s="63"/>
      <c r="CB358" s="63"/>
      <c r="CC358" s="64"/>
      <c r="CD358" s="63"/>
      <c r="CE358" s="63"/>
      <c r="CF358" s="63"/>
      <c r="CG358" s="63"/>
      <c r="CH358" s="63"/>
      <c r="CI358" s="63"/>
      <c r="CJ358" s="63"/>
      <c r="CK358" s="63"/>
      <c r="CL358" s="64"/>
      <c r="CM358" s="63"/>
      <c r="CN358" s="63"/>
      <c r="CO358" s="63"/>
      <c r="CP358" s="63"/>
      <c r="CQ358" s="63"/>
      <c r="CR358" s="63"/>
      <c r="CS358" s="63"/>
      <c r="CT358" s="63"/>
      <c r="CU358" s="64"/>
      <c r="CV358" s="63"/>
      <c r="CW358" s="63"/>
      <c r="CX358" s="63"/>
      <c r="CY358" s="63"/>
      <c r="CZ358" s="63"/>
      <c r="DA358" s="63"/>
      <c r="DB358" s="63"/>
      <c r="DC358" s="63"/>
      <c r="DD358" s="64"/>
    </row>
    <row r="359" spans="1:108" ht="33" customHeight="1" x14ac:dyDescent="0.3">
      <c r="A359" s="63"/>
      <c r="B359" s="63"/>
      <c r="C359" s="63"/>
      <c r="D359" s="63"/>
      <c r="E359" s="63"/>
      <c r="F359" s="63"/>
      <c r="G359" s="63"/>
      <c r="H359" s="63"/>
      <c r="I359" s="64"/>
      <c r="J359" s="63"/>
      <c r="K359" s="63"/>
      <c r="L359" s="63"/>
      <c r="M359" s="63"/>
      <c r="N359" s="63"/>
      <c r="O359" s="63"/>
      <c r="P359" s="63"/>
      <c r="Q359" s="63"/>
      <c r="R359" s="64"/>
      <c r="S359" s="63"/>
      <c r="T359" s="63"/>
      <c r="U359" s="63"/>
      <c r="V359" s="63"/>
      <c r="W359" s="63"/>
      <c r="X359" s="63"/>
      <c r="Y359" s="63"/>
      <c r="Z359" s="63"/>
      <c r="AA359" s="64"/>
      <c r="AB359" s="63"/>
      <c r="AC359" s="63"/>
      <c r="AD359" s="63"/>
      <c r="AE359" s="63"/>
      <c r="AF359" s="63"/>
      <c r="AG359" s="63"/>
      <c r="AH359" s="63"/>
      <c r="AI359" s="63"/>
      <c r="AJ359" s="64"/>
      <c r="AK359" s="63"/>
      <c r="AL359" s="63"/>
      <c r="AM359" s="63"/>
      <c r="AN359" s="63"/>
      <c r="AO359" s="63"/>
      <c r="AP359" s="63"/>
      <c r="AQ359" s="63"/>
      <c r="AR359" s="63"/>
      <c r="AS359" s="64"/>
      <c r="AT359" s="63"/>
      <c r="AU359" s="63"/>
      <c r="AV359" s="63"/>
      <c r="AW359" s="63"/>
      <c r="AX359" s="63"/>
      <c r="AY359" s="63"/>
      <c r="AZ359" s="63"/>
      <c r="BA359" s="63"/>
      <c r="BB359" s="64"/>
      <c r="BC359" s="63"/>
      <c r="BD359" s="63"/>
      <c r="BE359" s="63"/>
      <c r="BF359" s="63"/>
      <c r="BG359" s="63"/>
      <c r="BH359" s="63"/>
      <c r="BI359" s="63"/>
      <c r="BJ359" s="63"/>
      <c r="BK359" s="64"/>
      <c r="BL359" s="63"/>
      <c r="BM359" s="63"/>
      <c r="BN359" s="63"/>
      <c r="BO359" s="63"/>
      <c r="BP359" s="63"/>
      <c r="BQ359" s="63"/>
      <c r="BR359" s="63"/>
      <c r="BS359" s="63"/>
      <c r="BT359" s="64"/>
      <c r="BU359" s="63"/>
      <c r="BV359" s="63"/>
      <c r="BW359" s="63"/>
      <c r="BX359" s="63"/>
      <c r="BY359" s="63"/>
      <c r="BZ359" s="63"/>
      <c r="CA359" s="63"/>
      <c r="CB359" s="63"/>
      <c r="CC359" s="64"/>
      <c r="CD359" s="63"/>
      <c r="CE359" s="63"/>
      <c r="CF359" s="63"/>
      <c r="CG359" s="63"/>
      <c r="CH359" s="63"/>
      <c r="CI359" s="63"/>
      <c r="CJ359" s="63"/>
      <c r="CK359" s="63"/>
      <c r="CL359" s="64"/>
      <c r="CM359" s="63"/>
      <c r="CN359" s="63"/>
      <c r="CO359" s="63"/>
      <c r="CP359" s="63"/>
      <c r="CQ359" s="63"/>
      <c r="CR359" s="63"/>
      <c r="CS359" s="63"/>
      <c r="CT359" s="63"/>
      <c r="CU359" s="64"/>
      <c r="CV359" s="63"/>
      <c r="CW359" s="63"/>
      <c r="CX359" s="63"/>
      <c r="CY359" s="63"/>
      <c r="CZ359" s="63"/>
      <c r="DA359" s="63"/>
      <c r="DB359" s="63"/>
      <c r="DC359" s="63"/>
      <c r="DD359" s="64"/>
    </row>
    <row r="360" spans="1:108" ht="33" customHeight="1" x14ac:dyDescent="0.3">
      <c r="A360" s="63"/>
      <c r="B360" s="63"/>
      <c r="C360" s="63"/>
      <c r="D360" s="63"/>
      <c r="E360" s="63"/>
      <c r="F360" s="63"/>
      <c r="G360" s="63"/>
      <c r="H360" s="63"/>
      <c r="I360" s="64"/>
      <c r="J360" s="63"/>
      <c r="K360" s="63"/>
      <c r="L360" s="63"/>
      <c r="M360" s="63"/>
      <c r="N360" s="63"/>
      <c r="O360" s="63"/>
      <c r="P360" s="63"/>
      <c r="Q360" s="63"/>
      <c r="R360" s="64"/>
      <c r="S360" s="63"/>
      <c r="T360" s="63"/>
      <c r="U360" s="63"/>
      <c r="V360" s="63"/>
      <c r="W360" s="63"/>
      <c r="X360" s="63"/>
      <c r="Y360" s="63"/>
      <c r="Z360" s="63"/>
      <c r="AA360" s="64"/>
      <c r="AB360" s="63"/>
      <c r="AC360" s="63"/>
      <c r="AD360" s="63"/>
      <c r="AE360" s="63"/>
      <c r="AF360" s="63"/>
      <c r="AG360" s="63"/>
      <c r="AH360" s="63"/>
      <c r="AI360" s="63"/>
      <c r="AJ360" s="64"/>
      <c r="AK360" s="63"/>
      <c r="AL360" s="63"/>
      <c r="AM360" s="63"/>
      <c r="AN360" s="63"/>
      <c r="AO360" s="63"/>
      <c r="AP360" s="63"/>
      <c r="AQ360" s="63"/>
      <c r="AR360" s="63"/>
      <c r="AS360" s="64"/>
      <c r="AT360" s="63"/>
      <c r="AU360" s="63"/>
      <c r="AV360" s="63"/>
      <c r="AW360" s="63"/>
      <c r="AX360" s="63"/>
      <c r="AY360" s="63"/>
      <c r="AZ360" s="63"/>
      <c r="BA360" s="63"/>
      <c r="BB360" s="64"/>
      <c r="BC360" s="63"/>
      <c r="BD360" s="63"/>
      <c r="BE360" s="63"/>
      <c r="BF360" s="63"/>
      <c r="BG360" s="63"/>
      <c r="BH360" s="63"/>
      <c r="BI360" s="63"/>
      <c r="BJ360" s="63"/>
      <c r="BK360" s="64"/>
      <c r="BL360" s="63"/>
      <c r="BM360" s="63"/>
      <c r="BN360" s="63"/>
      <c r="BO360" s="63"/>
      <c r="BP360" s="63"/>
      <c r="BQ360" s="63"/>
      <c r="BR360" s="63"/>
      <c r="BS360" s="63"/>
      <c r="BT360" s="64"/>
      <c r="BU360" s="63"/>
      <c r="BV360" s="63"/>
      <c r="BW360" s="63"/>
      <c r="BX360" s="63"/>
      <c r="BY360" s="63"/>
      <c r="BZ360" s="63"/>
      <c r="CA360" s="63"/>
      <c r="CB360" s="63"/>
      <c r="CC360" s="64"/>
      <c r="CD360" s="63"/>
      <c r="CE360" s="63"/>
      <c r="CF360" s="63"/>
      <c r="CG360" s="63"/>
      <c r="CH360" s="63"/>
      <c r="CI360" s="63"/>
      <c r="CJ360" s="63"/>
      <c r="CK360" s="63"/>
      <c r="CL360" s="64"/>
      <c r="CM360" s="63"/>
      <c r="CN360" s="63"/>
      <c r="CO360" s="63"/>
      <c r="CP360" s="63"/>
      <c r="CQ360" s="63"/>
      <c r="CR360" s="63"/>
      <c r="CS360" s="63"/>
      <c r="CT360" s="63"/>
      <c r="CU360" s="64"/>
      <c r="CV360" s="63"/>
      <c r="CW360" s="63"/>
      <c r="CX360" s="63"/>
      <c r="CY360" s="63"/>
      <c r="CZ360" s="63"/>
      <c r="DA360" s="63"/>
      <c r="DB360" s="63"/>
      <c r="DC360" s="63"/>
      <c r="DD360" s="64"/>
    </row>
    <row r="361" spans="1:108" ht="33" customHeight="1" x14ac:dyDescent="0.3">
      <c r="A361" s="63"/>
      <c r="B361" s="63"/>
      <c r="C361" s="63"/>
      <c r="D361" s="63"/>
      <c r="E361" s="63"/>
      <c r="F361" s="63"/>
      <c r="G361" s="63"/>
      <c r="H361" s="63"/>
      <c r="I361" s="64"/>
      <c r="J361" s="63"/>
      <c r="K361" s="63"/>
      <c r="L361" s="63"/>
      <c r="M361" s="63"/>
      <c r="N361" s="63"/>
      <c r="O361" s="63"/>
      <c r="P361" s="63"/>
      <c r="Q361" s="63"/>
      <c r="R361" s="64"/>
      <c r="S361" s="63"/>
      <c r="T361" s="63"/>
      <c r="U361" s="63"/>
      <c r="V361" s="63"/>
      <c r="W361" s="63"/>
      <c r="X361" s="63"/>
      <c r="Y361" s="63"/>
      <c r="Z361" s="63"/>
      <c r="AA361" s="64"/>
      <c r="AB361" s="63"/>
      <c r="AC361" s="63"/>
      <c r="AD361" s="63"/>
      <c r="AE361" s="63"/>
      <c r="AF361" s="63"/>
      <c r="AG361" s="63"/>
      <c r="AH361" s="63"/>
      <c r="AI361" s="63"/>
      <c r="AJ361" s="64"/>
      <c r="AK361" s="63"/>
      <c r="AL361" s="63"/>
      <c r="AM361" s="63"/>
      <c r="AN361" s="63"/>
      <c r="AO361" s="63"/>
      <c r="AP361" s="63"/>
      <c r="AQ361" s="63"/>
      <c r="AR361" s="63"/>
      <c r="AS361" s="64"/>
      <c r="AT361" s="63"/>
      <c r="AU361" s="63"/>
      <c r="AV361" s="63"/>
      <c r="AW361" s="63"/>
      <c r="AX361" s="63"/>
      <c r="AY361" s="63"/>
      <c r="AZ361" s="63"/>
      <c r="BA361" s="63"/>
      <c r="BB361" s="64"/>
      <c r="BC361" s="63"/>
      <c r="BD361" s="63"/>
      <c r="BE361" s="63"/>
      <c r="BF361" s="63"/>
      <c r="BG361" s="63"/>
      <c r="BH361" s="63"/>
      <c r="BI361" s="63"/>
      <c r="BJ361" s="63"/>
      <c r="BK361" s="64"/>
      <c r="BL361" s="63"/>
      <c r="BM361" s="63"/>
      <c r="BN361" s="63"/>
      <c r="BO361" s="63"/>
      <c r="BP361" s="63"/>
      <c r="BQ361" s="63"/>
      <c r="BR361" s="63"/>
      <c r="BS361" s="63"/>
      <c r="BT361" s="64"/>
      <c r="BU361" s="63"/>
      <c r="BV361" s="63"/>
      <c r="BW361" s="63"/>
      <c r="BX361" s="63"/>
      <c r="BY361" s="63"/>
      <c r="BZ361" s="63"/>
      <c r="CA361" s="63"/>
      <c r="CB361" s="63"/>
      <c r="CC361" s="64"/>
      <c r="CD361" s="63"/>
      <c r="CE361" s="63"/>
      <c r="CF361" s="63"/>
      <c r="CG361" s="63"/>
      <c r="CH361" s="63"/>
      <c r="CI361" s="63"/>
      <c r="CJ361" s="63"/>
      <c r="CK361" s="63"/>
      <c r="CL361" s="64"/>
      <c r="CM361" s="63"/>
      <c r="CN361" s="63"/>
      <c r="CO361" s="63"/>
      <c r="CP361" s="63"/>
      <c r="CQ361" s="63"/>
      <c r="CR361" s="63"/>
      <c r="CS361" s="63"/>
      <c r="CT361" s="63"/>
      <c r="CU361" s="64"/>
      <c r="CV361" s="63"/>
      <c r="CW361" s="63"/>
      <c r="CX361" s="63"/>
      <c r="CY361" s="63"/>
      <c r="CZ361" s="63"/>
      <c r="DA361" s="63"/>
      <c r="DB361" s="63"/>
      <c r="DC361" s="63"/>
      <c r="DD361" s="64"/>
    </row>
    <row r="362" spans="1:108" ht="33" customHeight="1" x14ac:dyDescent="0.3">
      <c r="A362" s="63"/>
      <c r="B362" s="63"/>
      <c r="C362" s="63"/>
      <c r="D362" s="63"/>
      <c r="E362" s="63"/>
      <c r="F362" s="63"/>
      <c r="G362" s="63"/>
      <c r="H362" s="63"/>
      <c r="I362" s="64"/>
      <c r="J362" s="63"/>
      <c r="K362" s="63"/>
      <c r="L362" s="63"/>
      <c r="M362" s="63"/>
      <c r="N362" s="63"/>
      <c r="O362" s="63"/>
      <c r="P362" s="63"/>
      <c r="Q362" s="63"/>
      <c r="R362" s="64"/>
      <c r="S362" s="63"/>
      <c r="T362" s="63"/>
      <c r="U362" s="63"/>
      <c r="V362" s="63"/>
      <c r="W362" s="63"/>
      <c r="X362" s="63"/>
      <c r="Y362" s="63"/>
      <c r="Z362" s="63"/>
      <c r="AA362" s="64"/>
      <c r="AB362" s="63"/>
      <c r="AC362" s="63"/>
      <c r="AD362" s="63"/>
      <c r="AE362" s="63"/>
      <c r="AF362" s="63"/>
      <c r="AG362" s="63"/>
      <c r="AH362" s="63"/>
      <c r="AI362" s="63"/>
      <c r="AJ362" s="64"/>
      <c r="AK362" s="63"/>
      <c r="AL362" s="63"/>
      <c r="AM362" s="63"/>
      <c r="AN362" s="63"/>
      <c r="AO362" s="63"/>
      <c r="AP362" s="63"/>
      <c r="AQ362" s="63"/>
      <c r="AR362" s="63"/>
      <c r="AS362" s="64"/>
      <c r="AT362" s="63"/>
      <c r="AU362" s="63"/>
      <c r="AV362" s="63"/>
      <c r="AW362" s="63"/>
      <c r="AX362" s="63"/>
      <c r="AY362" s="63"/>
      <c r="AZ362" s="63"/>
      <c r="BA362" s="63"/>
      <c r="BB362" s="64"/>
      <c r="BC362" s="63"/>
      <c r="BD362" s="63"/>
      <c r="BE362" s="63"/>
      <c r="BF362" s="63"/>
      <c r="BG362" s="63"/>
      <c r="BH362" s="63"/>
      <c r="BI362" s="63"/>
      <c r="BJ362" s="63"/>
      <c r="BK362" s="64"/>
      <c r="BL362" s="63"/>
      <c r="BM362" s="63"/>
      <c r="BN362" s="63"/>
      <c r="BO362" s="63"/>
      <c r="BP362" s="63"/>
      <c r="BQ362" s="63"/>
      <c r="BR362" s="63"/>
      <c r="BS362" s="63"/>
      <c r="BT362" s="64"/>
      <c r="BU362" s="63"/>
      <c r="BV362" s="63"/>
      <c r="BW362" s="63"/>
      <c r="BX362" s="63"/>
      <c r="BY362" s="63"/>
      <c r="BZ362" s="63"/>
      <c r="CA362" s="63"/>
      <c r="CB362" s="63"/>
      <c r="CC362" s="64"/>
      <c r="CD362" s="63"/>
      <c r="CE362" s="63"/>
      <c r="CF362" s="63"/>
      <c r="CG362" s="63"/>
      <c r="CH362" s="63"/>
      <c r="CI362" s="63"/>
      <c r="CJ362" s="63"/>
      <c r="CK362" s="63"/>
      <c r="CL362" s="64"/>
      <c r="CM362" s="63"/>
      <c r="CN362" s="63"/>
      <c r="CO362" s="63"/>
      <c r="CP362" s="63"/>
      <c r="CQ362" s="63"/>
      <c r="CR362" s="63"/>
      <c r="CS362" s="63"/>
      <c r="CT362" s="63"/>
      <c r="CU362" s="64"/>
      <c r="CV362" s="63"/>
      <c r="CW362" s="63"/>
      <c r="CX362" s="63"/>
      <c r="CY362" s="63"/>
      <c r="CZ362" s="63"/>
      <c r="DA362" s="63"/>
      <c r="DB362" s="63"/>
      <c r="DC362" s="63"/>
      <c r="DD362" s="64"/>
    </row>
    <row r="363" spans="1:108" ht="33" customHeight="1" x14ac:dyDescent="0.3">
      <c r="A363" s="63"/>
      <c r="B363" s="63"/>
      <c r="C363" s="63"/>
      <c r="D363" s="63"/>
      <c r="E363" s="63"/>
      <c r="F363" s="63"/>
      <c r="G363" s="63"/>
      <c r="H363" s="63"/>
      <c r="I363" s="64"/>
      <c r="J363" s="63"/>
      <c r="K363" s="63"/>
      <c r="L363" s="63"/>
      <c r="M363" s="63"/>
      <c r="N363" s="63"/>
      <c r="O363" s="63"/>
      <c r="P363" s="63"/>
      <c r="Q363" s="63"/>
      <c r="R363" s="64"/>
      <c r="S363" s="63"/>
      <c r="T363" s="63"/>
      <c r="U363" s="63"/>
      <c r="V363" s="63"/>
      <c r="W363" s="63"/>
      <c r="X363" s="63"/>
      <c r="Y363" s="63"/>
      <c r="Z363" s="63"/>
      <c r="AA363" s="64"/>
      <c r="AB363" s="63"/>
      <c r="AC363" s="63"/>
      <c r="AD363" s="63"/>
      <c r="AE363" s="63"/>
      <c r="AF363" s="63"/>
      <c r="AG363" s="63"/>
      <c r="AH363" s="63"/>
      <c r="AI363" s="63"/>
      <c r="AJ363" s="64"/>
      <c r="AK363" s="63"/>
      <c r="AL363" s="63"/>
      <c r="AM363" s="63"/>
      <c r="AN363" s="63"/>
      <c r="AO363" s="63"/>
      <c r="AP363" s="63"/>
      <c r="AQ363" s="63"/>
      <c r="AR363" s="63"/>
      <c r="AS363" s="64"/>
      <c r="AT363" s="63"/>
      <c r="AU363" s="63"/>
      <c r="AV363" s="63"/>
      <c r="AW363" s="63"/>
      <c r="AX363" s="63"/>
      <c r="AY363" s="63"/>
      <c r="AZ363" s="63"/>
      <c r="BA363" s="63"/>
      <c r="BB363" s="64"/>
      <c r="BC363" s="63"/>
      <c r="BD363" s="63"/>
      <c r="BE363" s="63"/>
      <c r="BF363" s="63"/>
      <c r="BG363" s="63"/>
      <c r="BH363" s="63"/>
      <c r="BI363" s="63"/>
      <c r="BJ363" s="63"/>
      <c r="BK363" s="64"/>
      <c r="BL363" s="63"/>
      <c r="BM363" s="63"/>
      <c r="BN363" s="63"/>
      <c r="BO363" s="63"/>
      <c r="BP363" s="63"/>
      <c r="BQ363" s="63"/>
      <c r="BR363" s="63"/>
      <c r="BS363" s="63"/>
      <c r="BT363" s="64"/>
      <c r="BU363" s="63"/>
      <c r="BV363" s="63"/>
      <c r="BW363" s="63"/>
      <c r="BX363" s="63"/>
      <c r="BY363" s="63"/>
      <c r="BZ363" s="63"/>
      <c r="CA363" s="63"/>
      <c r="CB363" s="63"/>
      <c r="CC363" s="64"/>
      <c r="CD363" s="63"/>
      <c r="CE363" s="63"/>
      <c r="CF363" s="63"/>
      <c r="CG363" s="63"/>
      <c r="CH363" s="63"/>
      <c r="CI363" s="63"/>
      <c r="CJ363" s="63"/>
      <c r="CK363" s="63"/>
      <c r="CL363" s="64"/>
      <c r="CM363" s="63"/>
      <c r="CN363" s="63"/>
      <c r="CO363" s="63"/>
      <c r="CP363" s="63"/>
      <c r="CQ363" s="63"/>
      <c r="CR363" s="63"/>
      <c r="CS363" s="63"/>
      <c r="CT363" s="63"/>
      <c r="CU363" s="64"/>
      <c r="CV363" s="63"/>
      <c r="CW363" s="63"/>
      <c r="CX363" s="63"/>
      <c r="CY363" s="63"/>
      <c r="CZ363" s="63"/>
      <c r="DA363" s="63"/>
      <c r="DB363" s="63"/>
      <c r="DC363" s="63"/>
      <c r="DD363" s="64"/>
    </row>
    <row r="364" spans="1:108" ht="33" customHeight="1" x14ac:dyDescent="0.3">
      <c r="A364" s="63"/>
      <c r="B364" s="63"/>
      <c r="C364" s="63"/>
      <c r="D364" s="63"/>
      <c r="E364" s="63"/>
      <c r="F364" s="63"/>
      <c r="G364" s="63"/>
      <c r="H364" s="63"/>
      <c r="I364" s="64"/>
      <c r="J364" s="63"/>
      <c r="K364" s="63"/>
      <c r="L364" s="63"/>
      <c r="M364" s="63"/>
      <c r="N364" s="63"/>
      <c r="O364" s="63"/>
      <c r="P364" s="63"/>
      <c r="Q364" s="63"/>
      <c r="R364" s="64"/>
      <c r="S364" s="63"/>
      <c r="T364" s="63"/>
      <c r="U364" s="63"/>
      <c r="V364" s="63"/>
      <c r="W364" s="63"/>
      <c r="X364" s="63"/>
      <c r="Y364" s="63"/>
      <c r="Z364" s="63"/>
      <c r="AA364" s="64"/>
      <c r="AB364" s="63"/>
      <c r="AC364" s="63"/>
      <c r="AD364" s="63"/>
      <c r="AE364" s="63"/>
      <c r="AF364" s="63"/>
      <c r="AG364" s="63"/>
      <c r="AH364" s="63"/>
      <c r="AI364" s="63"/>
      <c r="AJ364" s="64"/>
      <c r="AK364" s="63"/>
      <c r="AL364" s="63"/>
      <c r="AM364" s="63"/>
      <c r="AN364" s="63"/>
      <c r="AO364" s="63"/>
      <c r="AP364" s="63"/>
      <c r="AQ364" s="63"/>
      <c r="AR364" s="63"/>
      <c r="AS364" s="64"/>
      <c r="AT364" s="63"/>
      <c r="AU364" s="63"/>
      <c r="AV364" s="63"/>
      <c r="AW364" s="63"/>
      <c r="AX364" s="63"/>
      <c r="AY364" s="63"/>
      <c r="AZ364" s="63"/>
      <c r="BA364" s="63"/>
      <c r="BB364" s="64"/>
      <c r="BC364" s="63"/>
      <c r="BD364" s="63"/>
      <c r="BE364" s="63"/>
      <c r="BF364" s="63"/>
      <c r="BG364" s="63"/>
      <c r="BH364" s="63"/>
      <c r="BI364" s="63"/>
      <c r="BJ364" s="63"/>
      <c r="BK364" s="64"/>
      <c r="BL364" s="63"/>
      <c r="BM364" s="63"/>
      <c r="BN364" s="63"/>
      <c r="BO364" s="63"/>
      <c r="BP364" s="63"/>
      <c r="BQ364" s="63"/>
      <c r="BR364" s="63"/>
      <c r="BS364" s="63"/>
      <c r="BT364" s="64"/>
      <c r="BU364" s="63"/>
      <c r="BV364" s="63"/>
      <c r="BW364" s="63"/>
      <c r="BX364" s="63"/>
      <c r="BY364" s="63"/>
      <c r="BZ364" s="63"/>
      <c r="CA364" s="63"/>
      <c r="CB364" s="63"/>
      <c r="CC364" s="64"/>
      <c r="CD364" s="63"/>
      <c r="CE364" s="63"/>
      <c r="CF364" s="63"/>
      <c r="CG364" s="63"/>
      <c r="CH364" s="63"/>
      <c r="CI364" s="63"/>
      <c r="CJ364" s="63"/>
      <c r="CK364" s="63"/>
      <c r="CL364" s="64"/>
      <c r="CM364" s="63"/>
      <c r="CN364" s="63"/>
      <c r="CO364" s="63"/>
      <c r="CP364" s="63"/>
      <c r="CQ364" s="63"/>
      <c r="CR364" s="63"/>
      <c r="CS364" s="63"/>
      <c r="CT364" s="63"/>
      <c r="CU364" s="64"/>
      <c r="CV364" s="63"/>
      <c r="CW364" s="63"/>
      <c r="CX364" s="63"/>
      <c r="CY364" s="63"/>
      <c r="CZ364" s="63"/>
      <c r="DA364" s="63"/>
      <c r="DB364" s="63"/>
      <c r="DC364" s="63"/>
      <c r="DD364" s="64"/>
    </row>
    <row r="365" spans="1:108" ht="33" customHeight="1" x14ac:dyDescent="0.3">
      <c r="A365" s="63"/>
      <c r="B365" s="63"/>
      <c r="C365" s="63"/>
      <c r="D365" s="63"/>
      <c r="E365" s="63"/>
      <c r="F365" s="63"/>
      <c r="G365" s="63"/>
      <c r="H365" s="63"/>
      <c r="I365" s="64"/>
      <c r="J365" s="63"/>
      <c r="K365" s="63"/>
      <c r="L365" s="63"/>
      <c r="M365" s="63"/>
      <c r="N365" s="63"/>
      <c r="O365" s="63"/>
      <c r="P365" s="63"/>
      <c r="Q365" s="63"/>
      <c r="R365" s="64"/>
      <c r="S365" s="63"/>
      <c r="T365" s="63"/>
      <c r="U365" s="63"/>
      <c r="V365" s="63"/>
      <c r="W365" s="63"/>
      <c r="X365" s="63"/>
      <c r="Y365" s="63"/>
      <c r="Z365" s="63"/>
      <c r="AA365" s="64"/>
      <c r="AB365" s="63"/>
      <c r="AC365" s="63"/>
      <c r="AD365" s="63"/>
      <c r="AE365" s="63"/>
      <c r="AF365" s="63"/>
      <c r="AG365" s="63"/>
      <c r="AH365" s="63"/>
      <c r="AI365" s="63"/>
      <c r="AJ365" s="64"/>
      <c r="AK365" s="63"/>
      <c r="AL365" s="63"/>
      <c r="AM365" s="63"/>
      <c r="AN365" s="63"/>
      <c r="AO365" s="63"/>
      <c r="AP365" s="63"/>
      <c r="AQ365" s="63"/>
      <c r="AR365" s="63"/>
      <c r="AS365" s="64"/>
      <c r="AT365" s="63"/>
      <c r="AU365" s="63"/>
      <c r="AV365" s="63"/>
      <c r="AW365" s="63"/>
      <c r="AX365" s="63"/>
      <c r="AY365" s="63"/>
      <c r="AZ365" s="63"/>
      <c r="BA365" s="63"/>
      <c r="BB365" s="64"/>
      <c r="BC365" s="63"/>
      <c r="BD365" s="63"/>
      <c r="BE365" s="63"/>
      <c r="BF365" s="63"/>
      <c r="BG365" s="63"/>
      <c r="BH365" s="63"/>
      <c r="BI365" s="63"/>
      <c r="BJ365" s="63"/>
      <c r="BK365" s="64"/>
      <c r="BL365" s="63"/>
      <c r="BM365" s="63"/>
      <c r="BN365" s="63"/>
      <c r="BO365" s="63"/>
      <c r="BP365" s="63"/>
      <c r="BQ365" s="63"/>
      <c r="BR365" s="63"/>
      <c r="BS365" s="63"/>
      <c r="BT365" s="64"/>
      <c r="BU365" s="63"/>
      <c r="BV365" s="63"/>
      <c r="BW365" s="63"/>
      <c r="BX365" s="63"/>
      <c r="BY365" s="63"/>
      <c r="BZ365" s="63"/>
      <c r="CA365" s="63"/>
      <c r="CB365" s="63"/>
      <c r="CC365" s="64"/>
      <c r="CD365" s="63"/>
      <c r="CE365" s="63"/>
      <c r="CF365" s="63"/>
      <c r="CG365" s="63"/>
      <c r="CH365" s="63"/>
      <c r="CI365" s="63"/>
      <c r="CJ365" s="63"/>
      <c r="CK365" s="63"/>
      <c r="CL365" s="64"/>
      <c r="CM365" s="63"/>
      <c r="CN365" s="63"/>
      <c r="CO365" s="63"/>
      <c r="CP365" s="63"/>
      <c r="CQ365" s="63"/>
      <c r="CR365" s="63"/>
      <c r="CS365" s="63"/>
      <c r="CT365" s="63"/>
      <c r="CU365" s="64"/>
      <c r="CV365" s="63"/>
      <c r="CW365" s="63"/>
      <c r="CX365" s="63"/>
      <c r="CY365" s="63"/>
      <c r="CZ365" s="63"/>
      <c r="DA365" s="63"/>
      <c r="DB365" s="63"/>
      <c r="DC365" s="63"/>
      <c r="DD365" s="64"/>
    </row>
    <row r="366" spans="1:108" ht="33" customHeight="1" x14ac:dyDescent="0.3">
      <c r="A366" s="63"/>
      <c r="B366" s="63"/>
      <c r="C366" s="63"/>
      <c r="D366" s="63"/>
      <c r="E366" s="63"/>
      <c r="F366" s="63"/>
      <c r="G366" s="63"/>
      <c r="H366" s="63"/>
      <c r="I366" s="64"/>
      <c r="J366" s="63"/>
      <c r="K366" s="63"/>
      <c r="L366" s="63"/>
      <c r="M366" s="63"/>
      <c r="N366" s="63"/>
      <c r="O366" s="63"/>
      <c r="P366" s="63"/>
      <c r="Q366" s="63"/>
      <c r="R366" s="64"/>
      <c r="S366" s="63"/>
      <c r="T366" s="63"/>
      <c r="U366" s="63"/>
      <c r="V366" s="63"/>
      <c r="W366" s="63"/>
      <c r="X366" s="63"/>
      <c r="Y366" s="63"/>
      <c r="Z366" s="63"/>
      <c r="AA366" s="64"/>
      <c r="AB366" s="63"/>
      <c r="AC366" s="63"/>
      <c r="AD366" s="63"/>
      <c r="AE366" s="63"/>
      <c r="AF366" s="63"/>
      <c r="AG366" s="63"/>
      <c r="AH366" s="63"/>
      <c r="AI366" s="63"/>
      <c r="AJ366" s="64"/>
      <c r="AK366" s="63"/>
      <c r="AL366" s="63"/>
      <c r="AM366" s="63"/>
      <c r="AN366" s="63"/>
      <c r="AO366" s="63"/>
      <c r="AP366" s="63"/>
      <c r="AQ366" s="63"/>
      <c r="AR366" s="63"/>
      <c r="AS366" s="64"/>
      <c r="AT366" s="63"/>
      <c r="AU366" s="63"/>
      <c r="AV366" s="63"/>
      <c r="AW366" s="63"/>
      <c r="AX366" s="63"/>
      <c r="AY366" s="63"/>
      <c r="AZ366" s="63"/>
      <c r="BA366" s="63"/>
      <c r="BB366" s="64"/>
      <c r="BC366" s="63"/>
      <c r="BD366" s="63"/>
      <c r="BE366" s="63"/>
      <c r="BF366" s="63"/>
      <c r="BG366" s="63"/>
      <c r="BH366" s="63"/>
      <c r="BI366" s="63"/>
      <c r="BJ366" s="63"/>
      <c r="BK366" s="64"/>
      <c r="BL366" s="63"/>
      <c r="BM366" s="63"/>
      <c r="BN366" s="63"/>
      <c r="BO366" s="63"/>
      <c r="BP366" s="63"/>
      <c r="BQ366" s="63"/>
      <c r="BR366" s="63"/>
      <c r="BS366" s="63"/>
      <c r="BT366" s="64"/>
      <c r="BU366" s="63"/>
      <c r="BV366" s="63"/>
      <c r="BW366" s="63"/>
      <c r="BX366" s="63"/>
      <c r="BY366" s="63"/>
      <c r="BZ366" s="63"/>
      <c r="CA366" s="63"/>
      <c r="CB366" s="63"/>
      <c r="CC366" s="64"/>
      <c r="CD366" s="63"/>
      <c r="CE366" s="63"/>
      <c r="CF366" s="63"/>
      <c r="CG366" s="63"/>
      <c r="CH366" s="63"/>
      <c r="CI366" s="63"/>
      <c r="CJ366" s="63"/>
      <c r="CK366" s="63"/>
      <c r="CL366" s="64"/>
      <c r="CM366" s="63"/>
      <c r="CN366" s="63"/>
      <c r="CO366" s="63"/>
      <c r="CP366" s="63"/>
      <c r="CQ366" s="63"/>
      <c r="CR366" s="63"/>
      <c r="CS366" s="63"/>
      <c r="CT366" s="63"/>
      <c r="CU366" s="64"/>
      <c r="CV366" s="63"/>
      <c r="CW366" s="63"/>
      <c r="CX366" s="63"/>
      <c r="CY366" s="63"/>
      <c r="CZ366" s="63"/>
      <c r="DA366" s="63"/>
      <c r="DB366" s="63"/>
      <c r="DC366" s="63"/>
      <c r="DD366" s="64"/>
    </row>
    <row r="367" spans="1:108" ht="33" customHeight="1" x14ac:dyDescent="0.3">
      <c r="A367" s="63"/>
      <c r="B367" s="63"/>
      <c r="C367" s="63"/>
      <c r="D367" s="63"/>
      <c r="E367" s="63"/>
      <c r="F367" s="63"/>
      <c r="G367" s="63"/>
      <c r="H367" s="63"/>
      <c r="I367" s="64"/>
      <c r="J367" s="63"/>
      <c r="K367" s="63"/>
      <c r="L367" s="63"/>
      <c r="M367" s="63"/>
      <c r="N367" s="63"/>
      <c r="O367" s="63"/>
      <c r="P367" s="63"/>
      <c r="Q367" s="63"/>
      <c r="R367" s="64"/>
      <c r="S367" s="63"/>
      <c r="T367" s="63"/>
      <c r="U367" s="63"/>
      <c r="V367" s="63"/>
      <c r="W367" s="63"/>
      <c r="X367" s="63"/>
      <c r="Y367" s="63"/>
      <c r="Z367" s="63"/>
      <c r="AA367" s="64"/>
      <c r="AB367" s="63"/>
      <c r="AC367" s="63"/>
      <c r="AD367" s="63"/>
      <c r="AE367" s="63"/>
      <c r="AF367" s="63"/>
      <c r="AG367" s="63"/>
      <c r="AH367" s="63"/>
      <c r="AI367" s="63"/>
      <c r="AJ367" s="64"/>
      <c r="AK367" s="63"/>
      <c r="AL367" s="63"/>
      <c r="AM367" s="63"/>
      <c r="AN367" s="63"/>
      <c r="AO367" s="63"/>
      <c r="AP367" s="63"/>
      <c r="AQ367" s="63"/>
      <c r="AR367" s="63"/>
      <c r="AS367" s="64"/>
      <c r="AT367" s="63"/>
      <c r="AU367" s="63"/>
      <c r="AV367" s="63"/>
      <c r="AW367" s="63"/>
      <c r="AX367" s="63"/>
      <c r="AY367" s="63"/>
      <c r="AZ367" s="63"/>
      <c r="BA367" s="63"/>
      <c r="BB367" s="64"/>
      <c r="BC367" s="63"/>
      <c r="BD367" s="63"/>
      <c r="BE367" s="63"/>
      <c r="BF367" s="63"/>
      <c r="BG367" s="63"/>
      <c r="BH367" s="63"/>
      <c r="BI367" s="63"/>
      <c r="BJ367" s="63"/>
      <c r="BK367" s="64"/>
      <c r="BL367" s="63"/>
      <c r="BM367" s="63"/>
      <c r="BN367" s="63"/>
      <c r="BO367" s="63"/>
      <c r="BP367" s="63"/>
      <c r="BQ367" s="63"/>
      <c r="BR367" s="63"/>
      <c r="BS367" s="63"/>
      <c r="BT367" s="64"/>
      <c r="BU367" s="63"/>
      <c r="BV367" s="63"/>
      <c r="BW367" s="63"/>
      <c r="BX367" s="63"/>
      <c r="BY367" s="63"/>
      <c r="BZ367" s="63"/>
      <c r="CA367" s="63"/>
      <c r="CB367" s="63"/>
      <c r="CC367" s="64"/>
      <c r="CD367" s="63"/>
      <c r="CE367" s="63"/>
      <c r="CF367" s="63"/>
      <c r="CG367" s="63"/>
      <c r="CH367" s="63"/>
      <c r="CI367" s="63"/>
      <c r="CJ367" s="63"/>
      <c r="CK367" s="63"/>
      <c r="CL367" s="64"/>
      <c r="CM367" s="63"/>
      <c r="CN367" s="63"/>
      <c r="CO367" s="63"/>
      <c r="CP367" s="63"/>
      <c r="CQ367" s="63"/>
      <c r="CR367" s="63"/>
      <c r="CS367" s="63"/>
      <c r="CT367" s="63"/>
      <c r="CU367" s="64"/>
      <c r="CV367" s="63"/>
      <c r="CW367" s="63"/>
      <c r="CX367" s="63"/>
      <c r="CY367" s="63"/>
      <c r="CZ367" s="63"/>
      <c r="DA367" s="63"/>
      <c r="DB367" s="63"/>
      <c r="DC367" s="63"/>
      <c r="DD367" s="64"/>
    </row>
    <row r="368" spans="1:108" ht="33" customHeight="1" x14ac:dyDescent="0.3">
      <c r="A368" s="63"/>
      <c r="B368" s="63"/>
      <c r="C368" s="63"/>
      <c r="D368" s="63"/>
      <c r="E368" s="63"/>
      <c r="F368" s="63"/>
      <c r="G368" s="63"/>
      <c r="H368" s="63"/>
      <c r="I368" s="64"/>
      <c r="J368" s="63"/>
      <c r="K368" s="63"/>
      <c r="L368" s="63"/>
      <c r="M368" s="63"/>
      <c r="N368" s="63"/>
      <c r="O368" s="63"/>
      <c r="P368" s="63"/>
      <c r="Q368" s="63"/>
      <c r="R368" s="64"/>
      <c r="S368" s="63"/>
      <c r="T368" s="63"/>
      <c r="U368" s="63"/>
      <c r="V368" s="63"/>
      <c r="W368" s="63"/>
      <c r="X368" s="63"/>
      <c r="Y368" s="63"/>
      <c r="Z368" s="63"/>
      <c r="AA368" s="64"/>
      <c r="AB368" s="63"/>
      <c r="AC368" s="63"/>
      <c r="AD368" s="63"/>
      <c r="AE368" s="63"/>
      <c r="AF368" s="63"/>
      <c r="AG368" s="63"/>
      <c r="AH368" s="63"/>
      <c r="AI368" s="63"/>
      <c r="AJ368" s="64"/>
      <c r="AK368" s="63"/>
      <c r="AL368" s="63"/>
      <c r="AM368" s="63"/>
      <c r="AN368" s="63"/>
      <c r="AO368" s="63"/>
      <c r="AP368" s="63"/>
      <c r="AQ368" s="63"/>
      <c r="AR368" s="63"/>
      <c r="AS368" s="64"/>
      <c r="AT368" s="63"/>
      <c r="AU368" s="63"/>
      <c r="AV368" s="63"/>
      <c r="AW368" s="63"/>
      <c r="AX368" s="63"/>
      <c r="AY368" s="63"/>
      <c r="AZ368" s="63"/>
      <c r="BA368" s="63"/>
      <c r="BB368" s="64"/>
      <c r="BC368" s="63"/>
      <c r="BD368" s="63"/>
      <c r="BE368" s="63"/>
      <c r="BF368" s="63"/>
      <c r="BG368" s="63"/>
      <c r="BH368" s="63"/>
      <c r="BI368" s="63"/>
      <c r="BJ368" s="63"/>
      <c r="BK368" s="64"/>
      <c r="BL368" s="63"/>
      <c r="BM368" s="63"/>
      <c r="BN368" s="63"/>
      <c r="BO368" s="63"/>
      <c r="BP368" s="63"/>
      <c r="BQ368" s="63"/>
      <c r="BR368" s="63"/>
      <c r="BS368" s="63"/>
      <c r="BT368" s="64"/>
      <c r="BU368" s="63"/>
      <c r="BV368" s="63"/>
      <c r="BW368" s="63"/>
      <c r="BX368" s="63"/>
      <c r="BY368" s="63"/>
      <c r="BZ368" s="63"/>
      <c r="CA368" s="63"/>
      <c r="CB368" s="63"/>
      <c r="CC368" s="64"/>
      <c r="CD368" s="63"/>
      <c r="CE368" s="63"/>
      <c r="CF368" s="63"/>
      <c r="CG368" s="63"/>
      <c r="CH368" s="63"/>
      <c r="CI368" s="63"/>
      <c r="CJ368" s="63"/>
      <c r="CK368" s="63"/>
      <c r="CL368" s="64"/>
      <c r="CM368" s="63"/>
      <c r="CN368" s="63"/>
      <c r="CO368" s="63"/>
      <c r="CP368" s="63"/>
      <c r="CQ368" s="63"/>
      <c r="CR368" s="63"/>
      <c r="CS368" s="63"/>
      <c r="CT368" s="63"/>
      <c r="CU368" s="64"/>
      <c r="CV368" s="63"/>
      <c r="CW368" s="63"/>
      <c r="CX368" s="63"/>
      <c r="CY368" s="63"/>
      <c r="CZ368" s="63"/>
      <c r="DA368" s="63"/>
      <c r="DB368" s="63"/>
      <c r="DC368" s="63"/>
      <c r="DD368" s="64"/>
    </row>
    <row r="369" spans="1:108" ht="33" customHeight="1" x14ac:dyDescent="0.3">
      <c r="A369" s="63"/>
      <c r="B369" s="63"/>
      <c r="C369" s="63"/>
      <c r="D369" s="63"/>
      <c r="E369" s="63"/>
      <c r="F369" s="63"/>
      <c r="G369" s="63"/>
      <c r="H369" s="63"/>
      <c r="I369" s="64"/>
      <c r="J369" s="63"/>
      <c r="K369" s="63"/>
      <c r="L369" s="63"/>
      <c r="M369" s="63"/>
      <c r="N369" s="63"/>
      <c r="O369" s="63"/>
      <c r="P369" s="63"/>
      <c r="Q369" s="63"/>
      <c r="R369" s="64"/>
      <c r="S369" s="63"/>
      <c r="T369" s="63"/>
      <c r="U369" s="63"/>
      <c r="V369" s="63"/>
      <c r="W369" s="63"/>
      <c r="X369" s="63"/>
      <c r="Y369" s="63"/>
      <c r="Z369" s="63"/>
      <c r="AA369" s="64"/>
      <c r="AB369" s="63"/>
      <c r="AC369" s="63"/>
      <c r="AD369" s="63"/>
      <c r="AE369" s="63"/>
      <c r="AF369" s="63"/>
      <c r="AG369" s="63"/>
      <c r="AH369" s="63"/>
      <c r="AI369" s="63"/>
      <c r="AJ369" s="64"/>
      <c r="AK369" s="63"/>
      <c r="AL369" s="63"/>
      <c r="AM369" s="63"/>
      <c r="AN369" s="63"/>
      <c r="AO369" s="63"/>
      <c r="AP369" s="63"/>
      <c r="AQ369" s="63"/>
      <c r="AR369" s="63"/>
      <c r="AS369" s="64"/>
      <c r="AT369" s="63"/>
      <c r="AU369" s="63"/>
      <c r="AV369" s="63"/>
      <c r="AW369" s="63"/>
      <c r="AX369" s="63"/>
      <c r="AY369" s="63"/>
      <c r="AZ369" s="63"/>
      <c r="BA369" s="63"/>
      <c r="BB369" s="64"/>
      <c r="BC369" s="63"/>
      <c r="BD369" s="63"/>
      <c r="BE369" s="63"/>
      <c r="BF369" s="63"/>
      <c r="BG369" s="63"/>
      <c r="BH369" s="63"/>
      <c r="BI369" s="63"/>
      <c r="BJ369" s="63"/>
      <c r="BK369" s="64"/>
      <c r="BL369" s="63"/>
      <c r="BM369" s="63"/>
      <c r="BN369" s="63"/>
      <c r="BO369" s="63"/>
      <c r="BP369" s="63"/>
      <c r="BQ369" s="63"/>
      <c r="BR369" s="63"/>
      <c r="BS369" s="63"/>
      <c r="BT369" s="64"/>
      <c r="BU369" s="63"/>
      <c r="BV369" s="63"/>
      <c r="BW369" s="63"/>
      <c r="BX369" s="63"/>
      <c r="BY369" s="63"/>
      <c r="BZ369" s="63"/>
      <c r="CA369" s="63"/>
      <c r="CB369" s="63"/>
      <c r="CC369" s="64"/>
      <c r="CD369" s="63"/>
      <c r="CE369" s="63"/>
      <c r="CF369" s="63"/>
      <c r="CG369" s="63"/>
      <c r="CH369" s="63"/>
      <c r="CI369" s="63"/>
      <c r="CJ369" s="63"/>
      <c r="CK369" s="63"/>
      <c r="CL369" s="64"/>
      <c r="CM369" s="63"/>
      <c r="CN369" s="63"/>
      <c r="CO369" s="63"/>
      <c r="CP369" s="63"/>
      <c r="CQ369" s="63"/>
      <c r="CR369" s="63"/>
      <c r="CS369" s="63"/>
      <c r="CT369" s="63"/>
      <c r="CU369" s="64"/>
      <c r="CV369" s="63"/>
      <c r="CW369" s="63"/>
      <c r="CX369" s="63"/>
      <c r="CY369" s="63"/>
      <c r="CZ369" s="63"/>
      <c r="DA369" s="63"/>
      <c r="DB369" s="63"/>
      <c r="DC369" s="63"/>
      <c r="DD369" s="64"/>
    </row>
    <row r="370" spans="1:108" ht="33" customHeight="1" x14ac:dyDescent="0.3">
      <c r="A370" s="63"/>
      <c r="B370" s="63"/>
      <c r="C370" s="63"/>
      <c r="D370" s="63"/>
      <c r="E370" s="63"/>
      <c r="F370" s="63"/>
      <c r="G370" s="63"/>
      <c r="H370" s="63"/>
      <c r="I370" s="64"/>
      <c r="J370" s="63"/>
      <c r="K370" s="63"/>
      <c r="L370" s="63"/>
      <c r="M370" s="63"/>
      <c r="N370" s="63"/>
      <c r="O370" s="63"/>
      <c r="P370" s="63"/>
      <c r="Q370" s="63"/>
      <c r="R370" s="64"/>
      <c r="S370" s="63"/>
      <c r="T370" s="63"/>
      <c r="U370" s="63"/>
      <c r="V370" s="63"/>
      <c r="W370" s="63"/>
      <c r="X370" s="63"/>
      <c r="Y370" s="63"/>
      <c r="Z370" s="63"/>
      <c r="AA370" s="64"/>
      <c r="AB370" s="63"/>
      <c r="AC370" s="63"/>
      <c r="AD370" s="63"/>
      <c r="AE370" s="63"/>
      <c r="AF370" s="63"/>
      <c r="AG370" s="63"/>
      <c r="AH370" s="63"/>
      <c r="AI370" s="63"/>
      <c r="AJ370" s="64"/>
      <c r="AK370" s="63"/>
      <c r="AL370" s="63"/>
      <c r="AM370" s="63"/>
      <c r="AN370" s="63"/>
      <c r="AO370" s="63"/>
      <c r="AP370" s="63"/>
      <c r="AQ370" s="63"/>
      <c r="AR370" s="63"/>
      <c r="AS370" s="64"/>
      <c r="AT370" s="63"/>
      <c r="AU370" s="63"/>
      <c r="AV370" s="63"/>
      <c r="AW370" s="63"/>
      <c r="AX370" s="63"/>
      <c r="AY370" s="63"/>
      <c r="AZ370" s="63"/>
      <c r="BA370" s="63"/>
      <c r="BB370" s="64"/>
      <c r="BC370" s="63"/>
      <c r="BD370" s="63"/>
      <c r="BE370" s="63"/>
      <c r="BF370" s="63"/>
      <c r="BG370" s="63"/>
      <c r="BH370" s="63"/>
      <c r="BI370" s="63"/>
      <c r="BJ370" s="63"/>
      <c r="BK370" s="64"/>
      <c r="BL370" s="63"/>
      <c r="BM370" s="63"/>
      <c r="BN370" s="63"/>
      <c r="BO370" s="63"/>
      <c r="BP370" s="63"/>
      <c r="BQ370" s="63"/>
      <c r="BR370" s="63"/>
      <c r="BS370" s="63"/>
      <c r="BT370" s="64"/>
      <c r="BU370" s="63"/>
      <c r="BV370" s="63"/>
      <c r="BW370" s="63"/>
      <c r="BX370" s="63"/>
      <c r="BY370" s="63"/>
      <c r="BZ370" s="63"/>
      <c r="CA370" s="63"/>
      <c r="CB370" s="63"/>
      <c r="CC370" s="64"/>
      <c r="CD370" s="63"/>
      <c r="CE370" s="63"/>
      <c r="CF370" s="63"/>
      <c r="CG370" s="63"/>
      <c r="CH370" s="63"/>
      <c r="CI370" s="63"/>
      <c r="CJ370" s="63"/>
      <c r="CK370" s="63"/>
      <c r="CL370" s="64"/>
      <c r="CM370" s="63"/>
      <c r="CN370" s="63"/>
      <c r="CO370" s="63"/>
      <c r="CP370" s="63"/>
      <c r="CQ370" s="63"/>
      <c r="CR370" s="63"/>
      <c r="CS370" s="63"/>
      <c r="CT370" s="63"/>
      <c r="CU370" s="64"/>
      <c r="CV370" s="63"/>
      <c r="CW370" s="63"/>
      <c r="CX370" s="63"/>
      <c r="CY370" s="63"/>
      <c r="CZ370" s="63"/>
      <c r="DA370" s="63"/>
      <c r="DB370" s="63"/>
      <c r="DC370" s="63"/>
      <c r="DD370" s="64"/>
    </row>
    <row r="371" spans="1:108" ht="33" customHeight="1" x14ac:dyDescent="0.3">
      <c r="A371" s="63"/>
      <c r="B371" s="63"/>
      <c r="C371" s="63"/>
      <c r="D371" s="63"/>
      <c r="E371" s="63"/>
      <c r="F371" s="63"/>
      <c r="G371" s="63"/>
      <c r="H371" s="63"/>
      <c r="I371" s="64"/>
      <c r="J371" s="63"/>
      <c r="K371" s="63"/>
      <c r="L371" s="63"/>
      <c r="M371" s="63"/>
      <c r="N371" s="63"/>
      <c r="O371" s="63"/>
      <c r="P371" s="63"/>
      <c r="Q371" s="63"/>
      <c r="R371" s="64"/>
      <c r="S371" s="63"/>
      <c r="T371" s="63"/>
      <c r="U371" s="63"/>
      <c r="V371" s="63"/>
      <c r="W371" s="63"/>
      <c r="X371" s="63"/>
      <c r="Y371" s="63"/>
      <c r="Z371" s="63"/>
      <c r="AA371" s="64"/>
      <c r="AB371" s="63"/>
      <c r="AC371" s="63"/>
      <c r="AD371" s="63"/>
      <c r="AE371" s="63"/>
      <c r="AF371" s="63"/>
      <c r="AG371" s="63"/>
      <c r="AH371" s="63"/>
      <c r="AI371" s="63"/>
      <c r="AJ371" s="64"/>
      <c r="AK371" s="63"/>
      <c r="AL371" s="63"/>
      <c r="AM371" s="63"/>
      <c r="AN371" s="63"/>
      <c r="AO371" s="63"/>
      <c r="AP371" s="63"/>
      <c r="AQ371" s="63"/>
      <c r="AR371" s="63"/>
      <c r="AS371" s="64"/>
      <c r="AT371" s="63"/>
      <c r="AU371" s="63"/>
      <c r="AV371" s="63"/>
      <c r="AW371" s="63"/>
      <c r="AX371" s="63"/>
      <c r="AY371" s="63"/>
      <c r="AZ371" s="63"/>
      <c r="BA371" s="63"/>
      <c r="BB371" s="64"/>
      <c r="BC371" s="63"/>
      <c r="BD371" s="63"/>
      <c r="BE371" s="63"/>
      <c r="BF371" s="63"/>
      <c r="BG371" s="63"/>
      <c r="BH371" s="63"/>
      <c r="BI371" s="63"/>
      <c r="BJ371" s="63"/>
      <c r="BK371" s="64"/>
      <c r="BL371" s="63"/>
      <c r="BM371" s="63"/>
      <c r="BN371" s="63"/>
      <c r="BO371" s="63"/>
      <c r="BP371" s="63"/>
      <c r="BQ371" s="63"/>
      <c r="BR371" s="63"/>
      <c r="BS371" s="63"/>
      <c r="BT371" s="64"/>
      <c r="BU371" s="63"/>
      <c r="BV371" s="63"/>
      <c r="BW371" s="63"/>
      <c r="BX371" s="63"/>
      <c r="BY371" s="63"/>
      <c r="BZ371" s="63"/>
      <c r="CA371" s="63"/>
      <c r="CB371" s="63"/>
      <c r="CC371" s="64"/>
      <c r="CD371" s="63"/>
      <c r="CE371" s="63"/>
      <c r="CF371" s="63"/>
      <c r="CG371" s="63"/>
      <c r="CH371" s="63"/>
      <c r="CI371" s="63"/>
      <c r="CJ371" s="63"/>
      <c r="CK371" s="63"/>
      <c r="CL371" s="64"/>
      <c r="CM371" s="63"/>
      <c r="CN371" s="63"/>
      <c r="CO371" s="63"/>
      <c r="CP371" s="63"/>
      <c r="CQ371" s="63"/>
      <c r="CR371" s="63"/>
      <c r="CS371" s="63"/>
      <c r="CT371" s="63"/>
      <c r="CU371" s="64"/>
      <c r="CV371" s="63"/>
      <c r="CW371" s="63"/>
      <c r="CX371" s="63"/>
      <c r="CY371" s="63"/>
      <c r="CZ371" s="63"/>
      <c r="DA371" s="63"/>
      <c r="DB371" s="63"/>
      <c r="DC371" s="63"/>
      <c r="DD371" s="64"/>
    </row>
    <row r="372" spans="1:108" ht="33" customHeight="1" x14ac:dyDescent="0.3">
      <c r="A372" s="63"/>
      <c r="B372" s="63"/>
      <c r="C372" s="63"/>
      <c r="D372" s="63"/>
      <c r="E372" s="63"/>
      <c r="F372" s="63"/>
      <c r="G372" s="63"/>
      <c r="H372" s="63"/>
      <c r="I372" s="64"/>
      <c r="J372" s="63"/>
      <c r="K372" s="63"/>
      <c r="L372" s="63"/>
      <c r="M372" s="63"/>
      <c r="N372" s="63"/>
      <c r="O372" s="63"/>
      <c r="P372" s="63"/>
      <c r="Q372" s="63"/>
      <c r="R372" s="64"/>
      <c r="S372" s="63"/>
      <c r="T372" s="63"/>
      <c r="U372" s="63"/>
      <c r="V372" s="63"/>
      <c r="W372" s="63"/>
      <c r="X372" s="63"/>
      <c r="Y372" s="63"/>
      <c r="Z372" s="63"/>
      <c r="AA372" s="64"/>
      <c r="AB372" s="63"/>
      <c r="AC372" s="63"/>
      <c r="AD372" s="63"/>
      <c r="AE372" s="63"/>
      <c r="AF372" s="63"/>
      <c r="AG372" s="63"/>
      <c r="AH372" s="63"/>
      <c r="AI372" s="63"/>
      <c r="AJ372" s="64"/>
      <c r="AK372" s="63"/>
      <c r="AL372" s="63"/>
      <c r="AM372" s="63"/>
      <c r="AN372" s="63"/>
      <c r="AO372" s="63"/>
      <c r="AP372" s="63"/>
      <c r="AQ372" s="63"/>
      <c r="AR372" s="63"/>
      <c r="AS372" s="64"/>
      <c r="AT372" s="63"/>
      <c r="AU372" s="63"/>
      <c r="AV372" s="63"/>
      <c r="AW372" s="63"/>
      <c r="AX372" s="63"/>
      <c r="AY372" s="63"/>
      <c r="AZ372" s="63"/>
      <c r="BA372" s="63"/>
      <c r="BB372" s="64"/>
      <c r="BC372" s="63"/>
      <c r="BD372" s="63"/>
      <c r="BE372" s="63"/>
      <c r="BF372" s="63"/>
      <c r="BG372" s="63"/>
      <c r="BH372" s="63"/>
      <c r="BI372" s="63"/>
      <c r="BJ372" s="63"/>
      <c r="BK372" s="64"/>
      <c r="BL372" s="63"/>
      <c r="BM372" s="63"/>
      <c r="BN372" s="63"/>
      <c r="BO372" s="63"/>
      <c r="BP372" s="63"/>
      <c r="BQ372" s="63"/>
      <c r="BR372" s="63"/>
      <c r="BS372" s="63"/>
      <c r="BT372" s="64"/>
      <c r="BU372" s="63"/>
      <c r="BV372" s="63"/>
      <c r="BW372" s="63"/>
      <c r="BX372" s="63"/>
      <c r="BY372" s="63"/>
      <c r="BZ372" s="63"/>
      <c r="CA372" s="63"/>
      <c r="CB372" s="63"/>
      <c r="CC372" s="64"/>
      <c r="CD372" s="63"/>
      <c r="CE372" s="63"/>
      <c r="CF372" s="63"/>
      <c r="CG372" s="63"/>
      <c r="CH372" s="63"/>
      <c r="CI372" s="63"/>
      <c r="CJ372" s="63"/>
      <c r="CK372" s="63"/>
      <c r="CL372" s="64"/>
      <c r="CM372" s="63"/>
      <c r="CN372" s="63"/>
      <c r="CO372" s="63"/>
      <c r="CP372" s="63"/>
      <c r="CQ372" s="63"/>
      <c r="CR372" s="63"/>
      <c r="CS372" s="63"/>
      <c r="CT372" s="63"/>
      <c r="CU372" s="64"/>
      <c r="CV372" s="63"/>
      <c r="CW372" s="63"/>
      <c r="CX372" s="63"/>
      <c r="CY372" s="63"/>
      <c r="CZ372" s="63"/>
      <c r="DA372" s="63"/>
      <c r="DB372" s="63"/>
      <c r="DC372" s="63"/>
      <c r="DD372" s="64"/>
    </row>
    <row r="373" spans="1:108" ht="33" customHeight="1" x14ac:dyDescent="0.3">
      <c r="A373" s="63"/>
      <c r="B373" s="63"/>
      <c r="C373" s="63"/>
      <c r="D373" s="63"/>
      <c r="E373" s="63"/>
      <c r="F373" s="63"/>
      <c r="G373" s="63"/>
      <c r="H373" s="63"/>
      <c r="I373" s="64"/>
      <c r="J373" s="63"/>
      <c r="K373" s="63"/>
      <c r="L373" s="63"/>
      <c r="M373" s="63"/>
      <c r="N373" s="63"/>
      <c r="O373" s="63"/>
      <c r="P373" s="63"/>
      <c r="Q373" s="63"/>
      <c r="R373" s="64"/>
      <c r="S373" s="63"/>
      <c r="T373" s="63"/>
      <c r="U373" s="63"/>
      <c r="V373" s="63"/>
      <c r="W373" s="63"/>
      <c r="X373" s="63"/>
      <c r="Y373" s="63"/>
      <c r="Z373" s="63"/>
      <c r="AA373" s="64"/>
      <c r="AB373" s="63"/>
      <c r="AC373" s="63"/>
      <c r="AD373" s="63"/>
      <c r="AE373" s="63"/>
      <c r="AF373" s="63"/>
      <c r="AG373" s="63"/>
      <c r="AH373" s="63"/>
      <c r="AI373" s="63"/>
      <c r="AJ373" s="64"/>
      <c r="AK373" s="63"/>
      <c r="AL373" s="63"/>
      <c r="AM373" s="63"/>
      <c r="AN373" s="63"/>
      <c r="AO373" s="63"/>
      <c r="AP373" s="63"/>
      <c r="AQ373" s="63"/>
      <c r="AR373" s="63"/>
      <c r="AS373" s="64"/>
      <c r="AT373" s="63"/>
      <c r="AU373" s="63"/>
      <c r="AV373" s="63"/>
      <c r="AW373" s="63"/>
      <c r="AX373" s="63"/>
      <c r="AY373" s="63"/>
      <c r="AZ373" s="63"/>
      <c r="BA373" s="63"/>
      <c r="BB373" s="64"/>
      <c r="BC373" s="63"/>
      <c r="BD373" s="63"/>
      <c r="BE373" s="63"/>
      <c r="BF373" s="63"/>
      <c r="BG373" s="63"/>
      <c r="BH373" s="63"/>
      <c r="BI373" s="63"/>
      <c r="BJ373" s="63"/>
      <c r="BK373" s="64"/>
      <c r="BL373" s="63"/>
      <c r="BM373" s="63"/>
      <c r="BN373" s="63"/>
      <c r="BO373" s="63"/>
      <c r="BP373" s="63"/>
      <c r="BQ373" s="63"/>
      <c r="BR373" s="63"/>
      <c r="BS373" s="63"/>
      <c r="BT373" s="64"/>
      <c r="BU373" s="63"/>
      <c r="BV373" s="63"/>
      <c r="BW373" s="63"/>
      <c r="BX373" s="63"/>
      <c r="BY373" s="63"/>
      <c r="BZ373" s="63"/>
      <c r="CA373" s="63"/>
      <c r="CB373" s="63"/>
      <c r="CC373" s="64"/>
      <c r="CD373" s="63"/>
      <c r="CE373" s="63"/>
      <c r="CF373" s="63"/>
      <c r="CG373" s="63"/>
      <c r="CH373" s="63"/>
      <c r="CI373" s="63"/>
      <c r="CJ373" s="63"/>
      <c r="CK373" s="63"/>
      <c r="CL373" s="64"/>
      <c r="CM373" s="63"/>
      <c r="CN373" s="63"/>
      <c r="CO373" s="63"/>
      <c r="CP373" s="63"/>
      <c r="CQ373" s="63"/>
      <c r="CR373" s="63"/>
      <c r="CS373" s="63"/>
      <c r="CT373" s="63"/>
      <c r="CU373" s="64"/>
      <c r="CV373" s="63"/>
      <c r="CW373" s="63"/>
      <c r="CX373" s="63"/>
      <c r="CY373" s="63"/>
      <c r="CZ373" s="63"/>
      <c r="DA373" s="63"/>
      <c r="DB373" s="63"/>
      <c r="DC373" s="63"/>
      <c r="DD373" s="64"/>
    </row>
    <row r="374" spans="1:108" ht="33" customHeight="1" x14ac:dyDescent="0.3">
      <c r="A374" s="63"/>
      <c r="B374" s="63"/>
      <c r="C374" s="63"/>
      <c r="D374" s="63"/>
      <c r="E374" s="63"/>
      <c r="F374" s="63"/>
      <c r="G374" s="63"/>
      <c r="H374" s="63"/>
      <c r="I374" s="64"/>
      <c r="J374" s="63"/>
      <c r="K374" s="63"/>
      <c r="L374" s="63"/>
      <c r="M374" s="63"/>
      <c r="N374" s="63"/>
      <c r="O374" s="63"/>
      <c r="P374" s="63"/>
      <c r="Q374" s="63"/>
      <c r="R374" s="64"/>
      <c r="S374" s="63"/>
      <c r="T374" s="63"/>
      <c r="U374" s="63"/>
      <c r="V374" s="63"/>
      <c r="W374" s="63"/>
      <c r="X374" s="63"/>
      <c r="Y374" s="63"/>
      <c r="Z374" s="63"/>
      <c r="AA374" s="64"/>
      <c r="AB374" s="63"/>
      <c r="AC374" s="63"/>
      <c r="AD374" s="63"/>
      <c r="AE374" s="63"/>
      <c r="AF374" s="63"/>
      <c r="AG374" s="63"/>
      <c r="AH374" s="63"/>
      <c r="AI374" s="63"/>
      <c r="AJ374" s="64"/>
      <c r="AK374" s="63"/>
      <c r="AL374" s="63"/>
      <c r="AM374" s="63"/>
      <c r="AN374" s="63"/>
      <c r="AO374" s="63"/>
      <c r="AP374" s="63"/>
      <c r="AQ374" s="63"/>
      <c r="AR374" s="63"/>
      <c r="AS374" s="64"/>
      <c r="AT374" s="63"/>
      <c r="AU374" s="63"/>
      <c r="AV374" s="63"/>
      <c r="AW374" s="63"/>
      <c r="AX374" s="63"/>
      <c r="AY374" s="63"/>
      <c r="AZ374" s="63"/>
      <c r="BA374" s="63"/>
      <c r="BB374" s="64"/>
      <c r="BC374" s="63"/>
      <c r="BD374" s="63"/>
      <c r="BE374" s="63"/>
      <c r="BF374" s="63"/>
      <c r="BG374" s="63"/>
      <c r="BH374" s="63"/>
      <c r="BI374" s="63"/>
      <c r="BJ374" s="63"/>
      <c r="BK374" s="64"/>
      <c r="BL374" s="63"/>
      <c r="BM374" s="63"/>
      <c r="BN374" s="63"/>
      <c r="BO374" s="63"/>
      <c r="BP374" s="63"/>
      <c r="BQ374" s="63"/>
      <c r="BR374" s="63"/>
      <c r="BS374" s="63"/>
      <c r="BT374" s="64"/>
      <c r="BU374" s="63"/>
      <c r="BV374" s="63"/>
      <c r="BW374" s="63"/>
      <c r="BX374" s="63"/>
      <c r="BY374" s="63"/>
      <c r="BZ374" s="63"/>
      <c r="CA374" s="63"/>
      <c r="CB374" s="63"/>
      <c r="CC374" s="64"/>
      <c r="CD374" s="63"/>
      <c r="CE374" s="63"/>
      <c r="CF374" s="63"/>
      <c r="CG374" s="63"/>
      <c r="CH374" s="63"/>
      <c r="CI374" s="63"/>
      <c r="CJ374" s="63"/>
      <c r="CK374" s="63"/>
      <c r="CL374" s="64"/>
      <c r="CM374" s="63"/>
      <c r="CN374" s="63"/>
      <c r="CO374" s="63"/>
      <c r="CP374" s="63"/>
      <c r="CQ374" s="63"/>
      <c r="CR374" s="63"/>
      <c r="CS374" s="63"/>
      <c r="CT374" s="63"/>
      <c r="CU374" s="64"/>
      <c r="CV374" s="63"/>
      <c r="CW374" s="63"/>
      <c r="CX374" s="63"/>
      <c r="CY374" s="63"/>
      <c r="CZ374" s="63"/>
      <c r="DA374" s="63"/>
      <c r="DB374" s="63"/>
      <c r="DC374" s="63"/>
      <c r="DD374" s="64"/>
    </row>
    <row r="375" spans="1:108" ht="33" customHeight="1" x14ac:dyDescent="0.3">
      <c r="A375" s="63"/>
      <c r="B375" s="63"/>
      <c r="C375" s="63"/>
      <c r="D375" s="63"/>
      <c r="E375" s="63"/>
      <c r="F375" s="63"/>
      <c r="G375" s="63"/>
      <c r="H375" s="63"/>
      <c r="I375" s="64"/>
      <c r="J375" s="63"/>
      <c r="K375" s="63"/>
      <c r="L375" s="63"/>
      <c r="M375" s="63"/>
      <c r="N375" s="63"/>
      <c r="O375" s="63"/>
      <c r="P375" s="63"/>
      <c r="Q375" s="63"/>
      <c r="R375" s="64"/>
      <c r="S375" s="63"/>
      <c r="T375" s="63"/>
      <c r="U375" s="63"/>
      <c r="V375" s="63"/>
      <c r="W375" s="63"/>
      <c r="X375" s="63"/>
      <c r="Y375" s="63"/>
      <c r="Z375" s="63"/>
      <c r="AA375" s="64"/>
      <c r="AB375" s="63"/>
      <c r="AC375" s="63"/>
      <c r="AD375" s="63"/>
      <c r="AE375" s="63"/>
      <c r="AF375" s="63"/>
      <c r="AG375" s="63"/>
      <c r="AH375" s="63"/>
      <c r="AI375" s="63"/>
      <c r="AJ375" s="64"/>
      <c r="AK375" s="63"/>
      <c r="AL375" s="63"/>
      <c r="AM375" s="63"/>
      <c r="AN375" s="63"/>
      <c r="AO375" s="63"/>
      <c r="AP375" s="63"/>
      <c r="AQ375" s="63"/>
      <c r="AR375" s="63"/>
      <c r="AS375" s="64"/>
      <c r="AT375" s="63"/>
      <c r="AU375" s="63"/>
      <c r="AV375" s="63"/>
      <c r="AW375" s="63"/>
      <c r="AX375" s="63"/>
      <c r="AY375" s="63"/>
      <c r="AZ375" s="63"/>
      <c r="BA375" s="63"/>
      <c r="BB375" s="64"/>
      <c r="BC375" s="63"/>
      <c r="BD375" s="63"/>
      <c r="BE375" s="63"/>
      <c r="BF375" s="63"/>
      <c r="BG375" s="63"/>
      <c r="BH375" s="63"/>
      <c r="BI375" s="63"/>
      <c r="BJ375" s="63"/>
      <c r="BK375" s="64"/>
      <c r="BL375" s="63"/>
      <c r="BM375" s="63"/>
      <c r="BN375" s="63"/>
      <c r="BO375" s="63"/>
      <c r="BP375" s="63"/>
      <c r="BQ375" s="63"/>
      <c r="BR375" s="63"/>
      <c r="BS375" s="63"/>
      <c r="BT375" s="64"/>
      <c r="BU375" s="63"/>
      <c r="BV375" s="63"/>
      <c r="BW375" s="63"/>
      <c r="BX375" s="63"/>
      <c r="BY375" s="63"/>
      <c r="BZ375" s="63"/>
      <c r="CA375" s="63"/>
      <c r="CB375" s="63"/>
      <c r="CC375" s="64"/>
      <c r="CD375" s="63"/>
      <c r="CE375" s="63"/>
      <c r="CF375" s="63"/>
      <c r="CG375" s="63"/>
      <c r="CH375" s="63"/>
      <c r="CI375" s="63"/>
      <c r="CJ375" s="63"/>
      <c r="CK375" s="63"/>
      <c r="CL375" s="64"/>
      <c r="CM375" s="63"/>
      <c r="CN375" s="63"/>
      <c r="CO375" s="63"/>
      <c r="CP375" s="63"/>
      <c r="CQ375" s="63"/>
      <c r="CR375" s="63"/>
      <c r="CS375" s="63"/>
      <c r="CT375" s="63"/>
      <c r="CU375" s="64"/>
      <c r="CV375" s="63"/>
      <c r="CW375" s="63"/>
      <c r="CX375" s="63"/>
      <c r="CY375" s="63"/>
      <c r="CZ375" s="63"/>
      <c r="DA375" s="63"/>
      <c r="DB375" s="63"/>
      <c r="DC375" s="63"/>
      <c r="DD375" s="64"/>
    </row>
    <row r="376" spans="1:108" ht="33" customHeight="1" x14ac:dyDescent="0.3">
      <c r="A376" s="63"/>
      <c r="B376" s="63"/>
      <c r="C376" s="63"/>
      <c r="D376" s="63"/>
      <c r="E376" s="63"/>
      <c r="F376" s="63"/>
      <c r="G376" s="63"/>
      <c r="H376" s="63"/>
      <c r="I376" s="64"/>
      <c r="J376" s="63"/>
      <c r="K376" s="63"/>
      <c r="L376" s="63"/>
      <c r="M376" s="63"/>
      <c r="N376" s="63"/>
      <c r="O376" s="63"/>
      <c r="P376" s="63"/>
      <c r="Q376" s="63"/>
      <c r="R376" s="64"/>
      <c r="S376" s="63"/>
      <c r="T376" s="63"/>
      <c r="U376" s="63"/>
      <c r="V376" s="63"/>
      <c r="W376" s="63"/>
      <c r="X376" s="63"/>
      <c r="Y376" s="63"/>
      <c r="Z376" s="63"/>
      <c r="AA376" s="64"/>
      <c r="AB376" s="63"/>
      <c r="AC376" s="63"/>
      <c r="AD376" s="63"/>
      <c r="AE376" s="63"/>
      <c r="AF376" s="63"/>
      <c r="AG376" s="63"/>
      <c r="AH376" s="63"/>
      <c r="AI376" s="63"/>
      <c r="AJ376" s="64"/>
      <c r="AK376" s="63"/>
      <c r="AL376" s="63"/>
      <c r="AM376" s="63"/>
      <c r="AN376" s="63"/>
      <c r="AO376" s="63"/>
      <c r="AP376" s="63"/>
      <c r="AQ376" s="63"/>
      <c r="AR376" s="63"/>
      <c r="AS376" s="64"/>
      <c r="AT376" s="63"/>
      <c r="AU376" s="63"/>
      <c r="AV376" s="63"/>
      <c r="AW376" s="63"/>
      <c r="AX376" s="63"/>
      <c r="AY376" s="63"/>
      <c r="AZ376" s="63"/>
      <c r="BA376" s="63"/>
      <c r="BB376" s="64"/>
      <c r="BC376" s="63"/>
      <c r="BD376" s="63"/>
      <c r="BE376" s="63"/>
      <c r="BF376" s="63"/>
      <c r="BG376" s="63"/>
      <c r="BH376" s="63"/>
      <c r="BI376" s="63"/>
      <c r="BJ376" s="63"/>
      <c r="BK376" s="64"/>
      <c r="BL376" s="63"/>
      <c r="BM376" s="63"/>
      <c r="BN376" s="63"/>
      <c r="BO376" s="63"/>
      <c r="BP376" s="63"/>
      <c r="BQ376" s="63"/>
      <c r="BR376" s="63"/>
      <c r="BS376" s="63"/>
      <c r="BT376" s="64"/>
      <c r="BU376" s="63"/>
      <c r="BV376" s="63"/>
      <c r="BW376" s="63"/>
      <c r="BX376" s="63"/>
      <c r="BY376" s="63"/>
      <c r="BZ376" s="63"/>
      <c r="CA376" s="63"/>
      <c r="CB376" s="63"/>
      <c r="CC376" s="64"/>
      <c r="CD376" s="63"/>
      <c r="CE376" s="63"/>
      <c r="CF376" s="63"/>
      <c r="CG376" s="63"/>
      <c r="CH376" s="63"/>
      <c r="CI376" s="63"/>
      <c r="CJ376" s="63"/>
      <c r="CK376" s="63"/>
      <c r="CL376" s="64"/>
      <c r="CM376" s="63"/>
      <c r="CN376" s="63"/>
      <c r="CO376" s="63"/>
      <c r="CP376" s="63"/>
      <c r="CQ376" s="63"/>
      <c r="CR376" s="63"/>
      <c r="CS376" s="63"/>
      <c r="CT376" s="63"/>
      <c r="CU376" s="64"/>
      <c r="CV376" s="63"/>
      <c r="CW376" s="63"/>
      <c r="CX376" s="63"/>
      <c r="CY376" s="63"/>
      <c r="CZ376" s="63"/>
      <c r="DA376" s="63"/>
      <c r="DB376" s="63"/>
      <c r="DC376" s="63"/>
      <c r="DD376" s="64"/>
    </row>
    <row r="377" spans="1:108" ht="33" customHeight="1" x14ac:dyDescent="0.3">
      <c r="A377" s="63"/>
      <c r="B377" s="63"/>
      <c r="C377" s="63"/>
      <c r="D377" s="63"/>
      <c r="E377" s="63"/>
      <c r="F377" s="63"/>
      <c r="G377" s="63"/>
      <c r="H377" s="63"/>
      <c r="I377" s="64"/>
      <c r="J377" s="63"/>
      <c r="K377" s="63"/>
      <c r="L377" s="63"/>
      <c r="M377" s="63"/>
      <c r="N377" s="63"/>
      <c r="O377" s="63"/>
      <c r="P377" s="63"/>
      <c r="Q377" s="63"/>
      <c r="R377" s="64"/>
      <c r="S377" s="63"/>
      <c r="T377" s="63"/>
      <c r="U377" s="63"/>
      <c r="V377" s="63"/>
      <c r="W377" s="63"/>
      <c r="X377" s="63"/>
      <c r="Y377" s="63"/>
      <c r="Z377" s="63"/>
      <c r="AA377" s="64"/>
      <c r="AB377" s="63"/>
      <c r="AC377" s="63"/>
      <c r="AD377" s="63"/>
      <c r="AE377" s="63"/>
      <c r="AF377" s="63"/>
      <c r="AG377" s="63"/>
      <c r="AH377" s="63"/>
      <c r="AI377" s="63"/>
      <c r="AJ377" s="64"/>
      <c r="AK377" s="63"/>
      <c r="AL377" s="63"/>
      <c r="AM377" s="63"/>
      <c r="AN377" s="63"/>
      <c r="AO377" s="63"/>
      <c r="AP377" s="63"/>
      <c r="AQ377" s="63"/>
      <c r="AR377" s="63"/>
      <c r="AS377" s="64"/>
      <c r="AT377" s="63"/>
      <c r="AU377" s="63"/>
      <c r="AV377" s="63"/>
      <c r="AW377" s="63"/>
      <c r="AX377" s="63"/>
      <c r="AY377" s="63"/>
      <c r="AZ377" s="63"/>
      <c r="BA377" s="63"/>
      <c r="BB377" s="64"/>
      <c r="BC377" s="63"/>
      <c r="BD377" s="63"/>
      <c r="BE377" s="63"/>
      <c r="BF377" s="63"/>
      <c r="BG377" s="63"/>
      <c r="BH377" s="63"/>
      <c r="BI377" s="63"/>
      <c r="BJ377" s="63"/>
      <c r="BK377" s="64"/>
      <c r="BL377" s="63"/>
      <c r="BM377" s="63"/>
      <c r="BN377" s="63"/>
      <c r="BO377" s="63"/>
      <c r="BP377" s="63"/>
      <c r="BQ377" s="63"/>
      <c r="BR377" s="63"/>
      <c r="BS377" s="63"/>
      <c r="BT377" s="64"/>
      <c r="BU377" s="63"/>
      <c r="BV377" s="63"/>
      <c r="BW377" s="63"/>
      <c r="BX377" s="63"/>
      <c r="BY377" s="63"/>
      <c r="BZ377" s="63"/>
      <c r="CA377" s="63"/>
      <c r="CB377" s="63"/>
      <c r="CC377" s="64"/>
      <c r="CD377" s="63"/>
      <c r="CE377" s="63"/>
      <c r="CF377" s="63"/>
      <c r="CG377" s="63"/>
      <c r="CH377" s="63"/>
      <c r="CI377" s="63"/>
      <c r="CJ377" s="63"/>
      <c r="CK377" s="63"/>
      <c r="CL377" s="64"/>
      <c r="CM377" s="63"/>
      <c r="CN377" s="63"/>
      <c r="CO377" s="63"/>
      <c r="CP377" s="63"/>
      <c r="CQ377" s="63"/>
      <c r="CR377" s="63"/>
      <c r="CS377" s="63"/>
      <c r="CT377" s="63"/>
      <c r="CU377" s="64"/>
      <c r="CV377" s="63"/>
      <c r="CW377" s="63"/>
      <c r="CX377" s="63"/>
      <c r="CY377" s="63"/>
      <c r="CZ377" s="63"/>
      <c r="DA377" s="63"/>
      <c r="DB377" s="63"/>
      <c r="DC377" s="63"/>
      <c r="DD377" s="64"/>
    </row>
    <row r="378" spans="1:108" ht="33" customHeight="1" x14ac:dyDescent="0.3">
      <c r="A378" s="63"/>
      <c r="B378" s="63"/>
      <c r="C378" s="63"/>
      <c r="D378" s="63"/>
      <c r="E378" s="63"/>
      <c r="F378" s="63"/>
      <c r="G378" s="63"/>
      <c r="H378" s="63"/>
      <c r="I378" s="64"/>
      <c r="J378" s="63"/>
      <c r="K378" s="63"/>
      <c r="L378" s="63"/>
      <c r="M378" s="63"/>
      <c r="N378" s="63"/>
      <c r="O378" s="63"/>
      <c r="P378" s="63"/>
      <c r="Q378" s="63"/>
      <c r="R378" s="64"/>
      <c r="S378" s="63"/>
      <c r="T378" s="63"/>
      <c r="U378" s="63"/>
      <c r="V378" s="63"/>
      <c r="W378" s="63"/>
      <c r="X378" s="63"/>
      <c r="Y378" s="63"/>
      <c r="Z378" s="63"/>
      <c r="AA378" s="64"/>
      <c r="AB378" s="63"/>
      <c r="AC378" s="63"/>
      <c r="AD378" s="63"/>
      <c r="AE378" s="63"/>
      <c r="AF378" s="63"/>
      <c r="AG378" s="63"/>
      <c r="AH378" s="63"/>
      <c r="AI378" s="63"/>
      <c r="AJ378" s="64"/>
      <c r="AK378" s="63"/>
      <c r="AL378" s="63"/>
      <c r="AM378" s="63"/>
      <c r="AN378" s="63"/>
      <c r="AO378" s="63"/>
      <c r="AP378" s="63"/>
      <c r="AQ378" s="63"/>
      <c r="AR378" s="63"/>
      <c r="AS378" s="64"/>
      <c r="AT378" s="63"/>
      <c r="AU378" s="63"/>
      <c r="AV378" s="63"/>
      <c r="AW378" s="63"/>
      <c r="AX378" s="63"/>
      <c r="AY378" s="63"/>
      <c r="AZ378" s="63"/>
      <c r="BA378" s="63"/>
      <c r="BB378" s="64"/>
      <c r="BC378" s="63"/>
      <c r="BD378" s="63"/>
      <c r="BE378" s="63"/>
      <c r="BF378" s="63"/>
      <c r="BG378" s="63"/>
      <c r="BH378" s="63"/>
      <c r="BI378" s="63"/>
      <c r="BJ378" s="63"/>
      <c r="BK378" s="64"/>
      <c r="BL378" s="63"/>
      <c r="BM378" s="63"/>
      <c r="BN378" s="63"/>
      <c r="BO378" s="63"/>
      <c r="BP378" s="63"/>
      <c r="BQ378" s="63"/>
      <c r="BR378" s="63"/>
      <c r="BS378" s="63"/>
      <c r="BT378" s="64"/>
      <c r="BU378" s="63"/>
      <c r="BV378" s="63"/>
      <c r="BW378" s="63"/>
      <c r="BX378" s="63"/>
      <c r="BY378" s="63"/>
      <c r="BZ378" s="63"/>
      <c r="CA378" s="63"/>
      <c r="CB378" s="63"/>
      <c r="CC378" s="64"/>
      <c r="CD378" s="63"/>
      <c r="CE378" s="63"/>
      <c r="CF378" s="63"/>
      <c r="CG378" s="63"/>
      <c r="CH378" s="63"/>
      <c r="CI378" s="63"/>
      <c r="CJ378" s="63"/>
      <c r="CK378" s="63"/>
      <c r="CL378" s="64"/>
      <c r="CM378" s="63"/>
      <c r="CN378" s="63"/>
      <c r="CO378" s="63"/>
      <c r="CP378" s="63"/>
      <c r="CQ378" s="63"/>
      <c r="CR378" s="63"/>
      <c r="CS378" s="63"/>
      <c r="CT378" s="63"/>
      <c r="CU378" s="64"/>
      <c r="CV378" s="63"/>
      <c r="CW378" s="63"/>
      <c r="CX378" s="63"/>
      <c r="CY378" s="63"/>
      <c r="CZ378" s="63"/>
      <c r="DA378" s="63"/>
      <c r="DB378" s="63"/>
      <c r="DC378" s="63"/>
      <c r="DD378" s="64"/>
    </row>
    <row r="379" spans="1:108" ht="33" customHeight="1" x14ac:dyDescent="0.3">
      <c r="A379" s="63"/>
      <c r="B379" s="63"/>
      <c r="C379" s="63"/>
      <c r="D379" s="63"/>
      <c r="E379" s="63"/>
      <c r="F379" s="63"/>
      <c r="G379" s="63"/>
      <c r="H379" s="63"/>
      <c r="I379" s="64"/>
      <c r="J379" s="63"/>
      <c r="K379" s="63"/>
      <c r="L379" s="63"/>
      <c r="M379" s="63"/>
      <c r="N379" s="63"/>
      <c r="O379" s="63"/>
      <c r="P379" s="63"/>
      <c r="Q379" s="63"/>
      <c r="R379" s="64"/>
      <c r="S379" s="63"/>
      <c r="T379" s="63"/>
      <c r="U379" s="63"/>
      <c r="V379" s="63"/>
      <c r="W379" s="63"/>
      <c r="X379" s="63"/>
      <c r="Y379" s="63"/>
      <c r="Z379" s="63"/>
      <c r="AA379" s="64"/>
      <c r="AB379" s="63"/>
      <c r="AC379" s="63"/>
      <c r="AD379" s="63"/>
      <c r="AE379" s="63"/>
      <c r="AF379" s="63"/>
      <c r="AG379" s="63"/>
      <c r="AH379" s="63"/>
      <c r="AI379" s="63"/>
      <c r="AJ379" s="64"/>
      <c r="AK379" s="63"/>
      <c r="AL379" s="63"/>
      <c r="AM379" s="63"/>
      <c r="AN379" s="63"/>
      <c r="AO379" s="63"/>
      <c r="AP379" s="63"/>
      <c r="AQ379" s="63"/>
      <c r="AR379" s="63"/>
      <c r="AS379" s="64"/>
      <c r="AT379" s="63"/>
      <c r="AU379" s="63"/>
      <c r="AV379" s="63"/>
      <c r="AW379" s="63"/>
      <c r="AX379" s="63"/>
      <c r="AY379" s="63"/>
      <c r="AZ379" s="63"/>
      <c r="BA379" s="63"/>
      <c r="BB379" s="64"/>
      <c r="BC379" s="63"/>
      <c r="BD379" s="63"/>
      <c r="BE379" s="63"/>
      <c r="BF379" s="63"/>
      <c r="BG379" s="63"/>
      <c r="BH379" s="63"/>
      <c r="BI379" s="63"/>
      <c r="BJ379" s="63"/>
      <c r="BK379" s="64"/>
      <c r="BL379" s="63"/>
      <c r="BM379" s="63"/>
      <c r="BN379" s="63"/>
      <c r="BO379" s="63"/>
      <c r="BP379" s="63"/>
      <c r="BQ379" s="63"/>
      <c r="BR379" s="63"/>
      <c r="BS379" s="63"/>
      <c r="BT379" s="64"/>
      <c r="BU379" s="63"/>
      <c r="BV379" s="63"/>
      <c r="BW379" s="63"/>
      <c r="BX379" s="63"/>
      <c r="BY379" s="63"/>
      <c r="BZ379" s="63"/>
      <c r="CA379" s="63"/>
      <c r="CB379" s="63"/>
      <c r="CC379" s="64"/>
      <c r="CD379" s="63"/>
      <c r="CE379" s="63"/>
      <c r="CF379" s="63"/>
      <c r="CG379" s="63"/>
      <c r="CH379" s="63"/>
      <c r="CI379" s="63"/>
      <c r="CJ379" s="63"/>
      <c r="CK379" s="63"/>
      <c r="CL379" s="64"/>
      <c r="CM379" s="63"/>
      <c r="CN379" s="63"/>
      <c r="CO379" s="63"/>
      <c r="CP379" s="63"/>
      <c r="CQ379" s="63"/>
      <c r="CR379" s="63"/>
      <c r="CS379" s="63"/>
      <c r="CT379" s="63"/>
      <c r="CU379" s="64"/>
      <c r="CV379" s="63"/>
      <c r="CW379" s="63"/>
      <c r="CX379" s="63"/>
      <c r="CY379" s="63"/>
      <c r="CZ379" s="63"/>
      <c r="DA379" s="63"/>
      <c r="DB379" s="63"/>
      <c r="DC379" s="63"/>
      <c r="DD379" s="64"/>
    </row>
    <row r="380" spans="1:108" ht="33" customHeight="1" x14ac:dyDescent="0.3">
      <c r="A380" s="63"/>
      <c r="B380" s="63"/>
      <c r="C380" s="63"/>
      <c r="D380" s="63"/>
      <c r="E380" s="63"/>
      <c r="F380" s="63"/>
      <c r="G380" s="63"/>
      <c r="H380" s="63"/>
      <c r="I380" s="64"/>
      <c r="J380" s="63"/>
      <c r="K380" s="63"/>
      <c r="L380" s="63"/>
      <c r="M380" s="63"/>
      <c r="N380" s="63"/>
      <c r="O380" s="63"/>
      <c r="P380" s="63"/>
      <c r="Q380" s="63"/>
      <c r="R380" s="64"/>
      <c r="S380" s="63"/>
      <c r="T380" s="63"/>
      <c r="U380" s="63"/>
      <c r="V380" s="63"/>
      <c r="W380" s="63"/>
      <c r="X380" s="63"/>
      <c r="Y380" s="63"/>
      <c r="Z380" s="63"/>
      <c r="AA380" s="64"/>
      <c r="AB380" s="63"/>
      <c r="AC380" s="63"/>
      <c r="AD380" s="63"/>
      <c r="AE380" s="63"/>
      <c r="AF380" s="63"/>
      <c r="AG380" s="63"/>
      <c r="AH380" s="63"/>
      <c r="AI380" s="63"/>
      <c r="AJ380" s="64"/>
      <c r="AK380" s="63"/>
      <c r="AL380" s="63"/>
      <c r="AM380" s="63"/>
      <c r="AN380" s="63"/>
      <c r="AO380" s="63"/>
      <c r="AP380" s="63"/>
      <c r="AQ380" s="63"/>
      <c r="AR380" s="63"/>
      <c r="AS380" s="64"/>
      <c r="AT380" s="63"/>
      <c r="AU380" s="63"/>
      <c r="AV380" s="63"/>
      <c r="AW380" s="63"/>
      <c r="AX380" s="63"/>
      <c r="AY380" s="63"/>
      <c r="AZ380" s="63"/>
      <c r="BA380" s="63"/>
      <c r="BB380" s="64"/>
      <c r="BC380" s="63"/>
      <c r="BD380" s="63"/>
      <c r="BE380" s="63"/>
      <c r="BF380" s="63"/>
      <c r="BG380" s="63"/>
      <c r="BH380" s="63"/>
      <c r="BI380" s="63"/>
      <c r="BJ380" s="63"/>
      <c r="BK380" s="64"/>
      <c r="BL380" s="63"/>
      <c r="BM380" s="63"/>
      <c r="BN380" s="63"/>
      <c r="BO380" s="63"/>
      <c r="BP380" s="63"/>
      <c r="BQ380" s="63"/>
      <c r="BR380" s="63"/>
      <c r="BS380" s="63"/>
      <c r="BT380" s="64"/>
      <c r="BU380" s="63"/>
      <c r="BV380" s="63"/>
      <c r="BW380" s="63"/>
      <c r="BX380" s="63"/>
      <c r="BY380" s="63"/>
      <c r="BZ380" s="63"/>
      <c r="CA380" s="63"/>
      <c r="CB380" s="63"/>
      <c r="CC380" s="64"/>
      <c r="CD380" s="63"/>
      <c r="CE380" s="63"/>
      <c r="CF380" s="63"/>
      <c r="CG380" s="63"/>
      <c r="CH380" s="63"/>
      <c r="CI380" s="63"/>
      <c r="CJ380" s="63"/>
      <c r="CK380" s="63"/>
      <c r="CL380" s="64"/>
      <c r="CM380" s="63"/>
      <c r="CN380" s="63"/>
      <c r="CO380" s="63"/>
      <c r="CP380" s="63"/>
      <c r="CQ380" s="63"/>
      <c r="CR380" s="63"/>
      <c r="CS380" s="63"/>
      <c r="CT380" s="63"/>
      <c r="CU380" s="64"/>
      <c r="CV380" s="63"/>
      <c r="CW380" s="63"/>
      <c r="CX380" s="63"/>
      <c r="CY380" s="63"/>
      <c r="CZ380" s="63"/>
      <c r="DA380" s="63"/>
      <c r="DB380" s="63"/>
      <c r="DC380" s="63"/>
      <c r="DD380" s="64"/>
    </row>
    <row r="381" spans="1:108" ht="33" customHeight="1" x14ac:dyDescent="0.3">
      <c r="A381" s="63"/>
      <c r="B381" s="63"/>
      <c r="C381" s="63"/>
      <c r="D381" s="63"/>
      <c r="E381" s="63"/>
      <c r="F381" s="63"/>
      <c r="G381" s="63"/>
      <c r="H381" s="63"/>
      <c r="I381" s="64"/>
      <c r="J381" s="63"/>
      <c r="K381" s="63"/>
      <c r="L381" s="63"/>
      <c r="M381" s="63"/>
      <c r="N381" s="63"/>
      <c r="O381" s="63"/>
      <c r="P381" s="63"/>
      <c r="Q381" s="63"/>
      <c r="R381" s="64"/>
      <c r="S381" s="63"/>
      <c r="T381" s="63"/>
      <c r="U381" s="63"/>
      <c r="V381" s="63"/>
      <c r="W381" s="63"/>
      <c r="X381" s="63"/>
      <c r="Y381" s="63"/>
      <c r="Z381" s="63"/>
      <c r="AA381" s="64"/>
      <c r="AB381" s="63"/>
      <c r="AC381" s="63"/>
      <c r="AD381" s="63"/>
      <c r="AE381" s="63"/>
      <c r="AF381" s="63"/>
      <c r="AG381" s="63"/>
      <c r="AH381" s="63"/>
      <c r="AI381" s="63"/>
      <c r="AJ381" s="64"/>
      <c r="AK381" s="63"/>
      <c r="AL381" s="63"/>
      <c r="AM381" s="63"/>
      <c r="AN381" s="63"/>
      <c r="AO381" s="63"/>
      <c r="AP381" s="63"/>
      <c r="AQ381" s="63"/>
      <c r="AR381" s="63"/>
      <c r="AS381" s="64"/>
      <c r="AT381" s="63"/>
      <c r="AU381" s="63"/>
      <c r="AV381" s="63"/>
      <c r="AW381" s="63"/>
      <c r="AX381" s="63"/>
      <c r="AY381" s="63"/>
      <c r="AZ381" s="63"/>
      <c r="BA381" s="63"/>
      <c r="BB381" s="64"/>
      <c r="BC381" s="63"/>
      <c r="BD381" s="63"/>
      <c r="BE381" s="63"/>
      <c r="BF381" s="63"/>
      <c r="BG381" s="63"/>
      <c r="BH381" s="63"/>
      <c r="BI381" s="63"/>
      <c r="BJ381" s="63"/>
      <c r="BK381" s="64"/>
      <c r="BL381" s="63"/>
      <c r="BM381" s="63"/>
      <c r="BN381" s="63"/>
      <c r="BO381" s="63"/>
      <c r="BP381" s="63"/>
      <c r="BQ381" s="63"/>
      <c r="BR381" s="63"/>
      <c r="BS381" s="63"/>
      <c r="BT381" s="64"/>
      <c r="BU381" s="63"/>
      <c r="BV381" s="63"/>
      <c r="BW381" s="63"/>
      <c r="BX381" s="63"/>
      <c r="BY381" s="63"/>
      <c r="BZ381" s="63"/>
      <c r="CA381" s="63"/>
      <c r="CB381" s="63"/>
      <c r="CC381" s="64"/>
      <c r="CD381" s="63"/>
      <c r="CE381" s="63"/>
      <c r="CF381" s="63"/>
      <c r="CG381" s="63"/>
      <c r="CH381" s="63"/>
      <c r="CI381" s="63"/>
      <c r="CJ381" s="63"/>
      <c r="CK381" s="63"/>
      <c r="CL381" s="64"/>
      <c r="CM381" s="63"/>
      <c r="CN381" s="63"/>
      <c r="CO381" s="63"/>
      <c r="CP381" s="63"/>
      <c r="CQ381" s="63"/>
      <c r="CR381" s="63"/>
      <c r="CS381" s="63"/>
      <c r="CT381" s="63"/>
      <c r="CU381" s="64"/>
      <c r="CV381" s="63"/>
      <c r="CW381" s="63"/>
      <c r="CX381" s="63"/>
      <c r="CY381" s="63"/>
      <c r="CZ381" s="63"/>
      <c r="DA381" s="63"/>
      <c r="DB381" s="63"/>
      <c r="DC381" s="63"/>
      <c r="DD381" s="64"/>
    </row>
    <row r="382" spans="1:108" ht="33" customHeight="1" x14ac:dyDescent="0.3">
      <c r="A382" s="63"/>
      <c r="B382" s="63"/>
      <c r="C382" s="63"/>
      <c r="D382" s="63"/>
      <c r="E382" s="63"/>
      <c r="F382" s="63"/>
      <c r="G382" s="63"/>
      <c r="H382" s="63"/>
      <c r="I382" s="64"/>
      <c r="J382" s="63"/>
      <c r="K382" s="63"/>
      <c r="L382" s="63"/>
      <c r="M382" s="63"/>
      <c r="N382" s="63"/>
      <c r="O382" s="63"/>
      <c r="P382" s="63"/>
      <c r="Q382" s="63"/>
      <c r="R382" s="64"/>
      <c r="S382" s="63"/>
      <c r="T382" s="63"/>
      <c r="U382" s="63"/>
      <c r="V382" s="63"/>
      <c r="W382" s="63"/>
      <c r="X382" s="63"/>
      <c r="Y382" s="63"/>
      <c r="Z382" s="63"/>
      <c r="AA382" s="64"/>
      <c r="AB382" s="63"/>
      <c r="AC382" s="63"/>
      <c r="AD382" s="63"/>
      <c r="AE382" s="63"/>
      <c r="AF382" s="63"/>
      <c r="AG382" s="63"/>
      <c r="AH382" s="63"/>
      <c r="AI382" s="63"/>
      <c r="AJ382" s="64"/>
      <c r="AK382" s="63"/>
      <c r="AL382" s="63"/>
      <c r="AM382" s="63"/>
      <c r="AN382" s="63"/>
      <c r="AO382" s="63"/>
      <c r="AP382" s="63"/>
      <c r="AQ382" s="63"/>
      <c r="AR382" s="63"/>
      <c r="AS382" s="64"/>
      <c r="AT382" s="63"/>
      <c r="AU382" s="63"/>
      <c r="AV382" s="63"/>
      <c r="AW382" s="63"/>
      <c r="AX382" s="63"/>
      <c r="AY382" s="63"/>
      <c r="AZ382" s="63"/>
      <c r="BA382" s="63"/>
      <c r="BB382" s="64"/>
      <c r="BC382" s="63"/>
      <c r="BD382" s="63"/>
      <c r="BE382" s="63"/>
      <c r="BF382" s="63"/>
      <c r="BG382" s="63"/>
      <c r="BH382" s="63"/>
      <c r="BI382" s="63"/>
      <c r="BJ382" s="63"/>
      <c r="BK382" s="64"/>
      <c r="BL382" s="63"/>
      <c r="BM382" s="63"/>
      <c r="BN382" s="63"/>
      <c r="BO382" s="63"/>
      <c r="BP382" s="63"/>
      <c r="BQ382" s="63"/>
      <c r="BR382" s="63"/>
      <c r="BS382" s="63"/>
      <c r="BT382" s="64"/>
      <c r="BU382" s="63"/>
      <c r="BV382" s="63"/>
      <c r="BW382" s="63"/>
      <c r="BX382" s="63"/>
      <c r="BY382" s="63"/>
      <c r="BZ382" s="63"/>
      <c r="CA382" s="63"/>
      <c r="CB382" s="63"/>
      <c r="CC382" s="64"/>
      <c r="CD382" s="63"/>
      <c r="CE382" s="63"/>
      <c r="CF382" s="63"/>
      <c r="CG382" s="63"/>
      <c r="CH382" s="63"/>
      <c r="CI382" s="63"/>
      <c r="CJ382" s="63"/>
      <c r="CK382" s="63"/>
      <c r="CL382" s="64"/>
      <c r="CM382" s="63"/>
      <c r="CN382" s="63"/>
      <c r="CO382" s="63"/>
      <c r="CP382" s="63"/>
      <c r="CQ382" s="63"/>
      <c r="CR382" s="63"/>
      <c r="CS382" s="63"/>
      <c r="CT382" s="63"/>
      <c r="CU382" s="64"/>
      <c r="CV382" s="63"/>
      <c r="CW382" s="63"/>
      <c r="CX382" s="63"/>
      <c r="CY382" s="63"/>
      <c r="CZ382" s="63"/>
      <c r="DA382" s="63"/>
      <c r="DB382" s="63"/>
      <c r="DC382" s="63"/>
      <c r="DD382" s="64"/>
    </row>
    <row r="383" spans="1:108" ht="33" customHeight="1" x14ac:dyDescent="0.3">
      <c r="A383" s="63"/>
      <c r="B383" s="63"/>
      <c r="C383" s="63"/>
      <c r="D383" s="63"/>
      <c r="E383" s="63"/>
      <c r="F383" s="63"/>
      <c r="G383" s="63"/>
      <c r="H383" s="63"/>
      <c r="I383" s="64"/>
      <c r="J383" s="63"/>
      <c r="K383" s="63"/>
      <c r="L383" s="63"/>
      <c r="M383" s="63"/>
      <c r="N383" s="63"/>
      <c r="O383" s="63"/>
      <c r="P383" s="63"/>
      <c r="Q383" s="63"/>
      <c r="R383" s="64"/>
      <c r="S383" s="63"/>
      <c r="T383" s="63"/>
      <c r="U383" s="63"/>
      <c r="V383" s="63"/>
      <c r="W383" s="63"/>
      <c r="X383" s="63"/>
      <c r="Y383" s="63"/>
      <c r="Z383" s="63"/>
      <c r="AA383" s="64"/>
      <c r="AB383" s="63"/>
      <c r="AC383" s="63"/>
      <c r="AD383" s="63"/>
      <c r="AE383" s="63"/>
      <c r="AF383" s="63"/>
      <c r="AG383" s="63"/>
      <c r="AH383" s="63"/>
      <c r="AI383" s="63"/>
      <c r="AJ383" s="64"/>
      <c r="AK383" s="63"/>
      <c r="AL383" s="63"/>
      <c r="AM383" s="63"/>
      <c r="AN383" s="63"/>
      <c r="AO383" s="63"/>
      <c r="AP383" s="63"/>
      <c r="AQ383" s="63"/>
      <c r="AR383" s="63"/>
      <c r="AS383" s="64"/>
      <c r="AT383" s="63"/>
      <c r="AU383" s="63"/>
      <c r="AV383" s="63"/>
      <c r="AW383" s="63"/>
      <c r="AX383" s="63"/>
      <c r="AY383" s="63"/>
      <c r="AZ383" s="63"/>
      <c r="BA383" s="63"/>
      <c r="BB383" s="64"/>
      <c r="BC383" s="63"/>
      <c r="BD383" s="63"/>
      <c r="BE383" s="63"/>
      <c r="BF383" s="63"/>
      <c r="BG383" s="63"/>
      <c r="BH383" s="63"/>
      <c r="BI383" s="63"/>
      <c r="BJ383" s="63"/>
      <c r="BK383" s="64"/>
      <c r="BL383" s="63"/>
      <c r="BM383" s="63"/>
      <c r="BN383" s="63"/>
      <c r="BO383" s="63"/>
      <c r="BP383" s="63"/>
      <c r="BQ383" s="63"/>
      <c r="BR383" s="63"/>
      <c r="BS383" s="63"/>
      <c r="BT383" s="64"/>
      <c r="BU383" s="63"/>
      <c r="BV383" s="63"/>
      <c r="BW383" s="63"/>
      <c r="BX383" s="63"/>
      <c r="BY383" s="63"/>
      <c r="BZ383" s="63"/>
      <c r="CA383" s="63"/>
      <c r="CB383" s="63"/>
      <c r="CC383" s="64"/>
      <c r="CD383" s="63"/>
      <c r="CE383" s="63"/>
      <c r="CF383" s="63"/>
      <c r="CG383" s="63"/>
      <c r="CH383" s="63"/>
      <c r="CI383" s="63"/>
      <c r="CJ383" s="63"/>
      <c r="CK383" s="63"/>
      <c r="CL383" s="64"/>
      <c r="CM383" s="63"/>
      <c r="CN383" s="63"/>
      <c r="CO383" s="63"/>
      <c r="CP383" s="63"/>
      <c r="CQ383" s="63"/>
      <c r="CR383" s="63"/>
      <c r="CS383" s="63"/>
      <c r="CT383" s="63"/>
      <c r="CU383" s="64"/>
      <c r="CV383" s="63"/>
      <c r="CW383" s="63"/>
      <c r="CX383" s="63"/>
      <c r="CY383" s="63"/>
      <c r="CZ383" s="63"/>
      <c r="DA383" s="63"/>
      <c r="DB383" s="63"/>
      <c r="DC383" s="63"/>
      <c r="DD383" s="64"/>
    </row>
    <row r="384" spans="1:108" ht="33" customHeight="1" x14ac:dyDescent="0.3">
      <c r="A384" s="63"/>
      <c r="B384" s="63"/>
      <c r="C384" s="63"/>
      <c r="D384" s="63"/>
      <c r="E384" s="63"/>
      <c r="F384" s="63"/>
      <c r="G384" s="63"/>
      <c r="H384" s="63"/>
      <c r="I384" s="64"/>
      <c r="J384" s="63"/>
      <c r="K384" s="63"/>
      <c r="L384" s="63"/>
      <c r="M384" s="63"/>
      <c r="N384" s="63"/>
      <c r="O384" s="63"/>
      <c r="P384" s="63"/>
      <c r="Q384" s="63"/>
      <c r="R384" s="64"/>
      <c r="S384" s="63"/>
      <c r="T384" s="63"/>
      <c r="U384" s="63"/>
      <c r="V384" s="63"/>
      <c r="W384" s="63"/>
      <c r="X384" s="63"/>
      <c r="Y384" s="63"/>
      <c r="Z384" s="63"/>
      <c r="AA384" s="64"/>
      <c r="AB384" s="63"/>
      <c r="AC384" s="63"/>
      <c r="AD384" s="63"/>
      <c r="AE384" s="63"/>
      <c r="AF384" s="63"/>
      <c r="AG384" s="63"/>
      <c r="AH384" s="63"/>
      <c r="AI384" s="63"/>
      <c r="AJ384" s="64"/>
      <c r="AK384" s="63"/>
      <c r="AL384" s="63"/>
      <c r="AM384" s="63"/>
      <c r="AN384" s="63"/>
      <c r="AO384" s="63"/>
      <c r="AP384" s="63"/>
      <c r="AQ384" s="63"/>
      <c r="AR384" s="63"/>
      <c r="AS384" s="64"/>
      <c r="AT384" s="63"/>
      <c r="AU384" s="63"/>
      <c r="AV384" s="63"/>
      <c r="AW384" s="63"/>
      <c r="AX384" s="63"/>
      <c r="AY384" s="63"/>
      <c r="AZ384" s="63"/>
      <c r="BA384" s="63"/>
      <c r="BB384" s="64"/>
      <c r="BC384" s="63"/>
      <c r="BD384" s="63"/>
      <c r="BE384" s="63"/>
      <c r="BF384" s="63"/>
      <c r="BG384" s="63"/>
      <c r="BH384" s="63"/>
      <c r="BI384" s="63"/>
      <c r="BJ384" s="63"/>
      <c r="BK384" s="64"/>
      <c r="BL384" s="63"/>
      <c r="BM384" s="63"/>
      <c r="BN384" s="63"/>
      <c r="BO384" s="63"/>
      <c r="BP384" s="63"/>
      <c r="BQ384" s="63"/>
      <c r="BR384" s="63"/>
      <c r="BS384" s="63"/>
      <c r="BT384" s="64"/>
      <c r="BU384" s="63"/>
      <c r="BV384" s="63"/>
      <c r="BW384" s="63"/>
      <c r="BX384" s="63"/>
      <c r="BY384" s="63"/>
      <c r="BZ384" s="63"/>
      <c r="CA384" s="63"/>
      <c r="CB384" s="63"/>
      <c r="CC384" s="64"/>
      <c r="CD384" s="63"/>
      <c r="CE384" s="63"/>
      <c r="CF384" s="63"/>
      <c r="CG384" s="63"/>
      <c r="CH384" s="63"/>
      <c r="CI384" s="63"/>
      <c r="CJ384" s="63"/>
      <c r="CK384" s="63"/>
      <c r="CL384" s="64"/>
      <c r="CM384" s="63"/>
      <c r="CN384" s="63"/>
      <c r="CO384" s="63"/>
      <c r="CP384" s="63"/>
      <c r="CQ384" s="63"/>
      <c r="CR384" s="63"/>
      <c r="CS384" s="63"/>
      <c r="CT384" s="63"/>
      <c r="CU384" s="64"/>
      <c r="CV384" s="63"/>
      <c r="CW384" s="63"/>
      <c r="CX384" s="63"/>
      <c r="CY384" s="63"/>
      <c r="CZ384" s="63"/>
      <c r="DA384" s="63"/>
      <c r="DB384" s="63"/>
      <c r="DC384" s="63"/>
      <c r="DD384" s="64"/>
    </row>
    <row r="385" spans="1:108" ht="33" customHeight="1" x14ac:dyDescent="0.3">
      <c r="A385" s="63"/>
      <c r="B385" s="63"/>
      <c r="C385" s="63"/>
      <c r="D385" s="63"/>
      <c r="E385" s="63"/>
      <c r="F385" s="63"/>
      <c r="G385" s="63"/>
      <c r="H385" s="63"/>
      <c r="I385" s="64"/>
      <c r="J385" s="63"/>
      <c r="K385" s="63"/>
      <c r="L385" s="63"/>
      <c r="M385" s="63"/>
      <c r="N385" s="63"/>
      <c r="O385" s="63"/>
      <c r="P385" s="63"/>
      <c r="Q385" s="63"/>
      <c r="R385" s="64"/>
      <c r="S385" s="63"/>
      <c r="T385" s="63"/>
      <c r="U385" s="63"/>
      <c r="V385" s="63"/>
      <c r="W385" s="63"/>
      <c r="X385" s="63"/>
      <c r="Y385" s="63"/>
      <c r="Z385" s="63"/>
      <c r="AA385" s="64"/>
      <c r="AB385" s="63"/>
      <c r="AC385" s="63"/>
      <c r="AD385" s="63"/>
      <c r="AE385" s="63"/>
      <c r="AF385" s="63"/>
      <c r="AG385" s="63"/>
      <c r="AH385" s="63"/>
      <c r="AI385" s="63"/>
      <c r="AJ385" s="64"/>
      <c r="AK385" s="63"/>
      <c r="AL385" s="63"/>
      <c r="AM385" s="63"/>
      <c r="AN385" s="63"/>
      <c r="AO385" s="63"/>
      <c r="AP385" s="63"/>
      <c r="AQ385" s="63"/>
      <c r="AR385" s="63"/>
      <c r="AS385" s="64"/>
      <c r="AT385" s="63"/>
      <c r="AU385" s="63"/>
      <c r="AV385" s="63"/>
      <c r="AW385" s="63"/>
      <c r="AX385" s="63"/>
      <c r="AY385" s="63"/>
      <c r="AZ385" s="63"/>
      <c r="BA385" s="63"/>
      <c r="BB385" s="64"/>
      <c r="BC385" s="63"/>
      <c r="BD385" s="63"/>
      <c r="BE385" s="63"/>
      <c r="BF385" s="63"/>
      <c r="BG385" s="63"/>
      <c r="BH385" s="63"/>
      <c r="BI385" s="63"/>
      <c r="BJ385" s="63"/>
      <c r="BK385" s="64"/>
      <c r="BL385" s="63"/>
      <c r="BM385" s="63"/>
      <c r="BN385" s="63"/>
      <c r="BO385" s="63"/>
      <c r="BP385" s="63"/>
      <c r="BQ385" s="63"/>
      <c r="BR385" s="63"/>
      <c r="BS385" s="63"/>
      <c r="BT385" s="64"/>
      <c r="BU385" s="63"/>
      <c r="BV385" s="63"/>
      <c r="BW385" s="63"/>
      <c r="BX385" s="63"/>
      <c r="BY385" s="63"/>
      <c r="BZ385" s="63"/>
      <c r="CA385" s="63"/>
      <c r="CB385" s="63"/>
      <c r="CC385" s="64"/>
      <c r="CD385" s="63"/>
      <c r="CE385" s="63"/>
      <c r="CF385" s="63"/>
      <c r="CG385" s="63"/>
      <c r="CH385" s="63"/>
      <c r="CI385" s="63"/>
      <c r="CJ385" s="63"/>
      <c r="CK385" s="63"/>
      <c r="CL385" s="64"/>
      <c r="CM385" s="63"/>
      <c r="CN385" s="63"/>
      <c r="CO385" s="63"/>
      <c r="CP385" s="63"/>
      <c r="CQ385" s="63"/>
      <c r="CR385" s="63"/>
      <c r="CS385" s="63"/>
      <c r="CT385" s="63"/>
      <c r="CU385" s="64"/>
      <c r="CV385" s="63"/>
      <c r="CW385" s="63"/>
      <c r="CX385" s="63"/>
      <c r="CY385" s="63"/>
      <c r="CZ385" s="63"/>
      <c r="DA385" s="63"/>
      <c r="DB385" s="63"/>
      <c r="DC385" s="63"/>
      <c r="DD385" s="64"/>
    </row>
    <row r="386" spans="1:108" ht="33" customHeight="1" x14ac:dyDescent="0.3">
      <c r="A386" s="63"/>
      <c r="B386" s="63"/>
      <c r="C386" s="63"/>
      <c r="D386" s="63"/>
      <c r="E386" s="63"/>
      <c r="F386" s="63"/>
      <c r="G386" s="63"/>
      <c r="H386" s="63"/>
      <c r="I386" s="64"/>
      <c r="J386" s="63"/>
      <c r="K386" s="63"/>
      <c r="L386" s="63"/>
      <c r="M386" s="63"/>
      <c r="N386" s="63"/>
      <c r="O386" s="63"/>
      <c r="P386" s="63"/>
      <c r="Q386" s="63"/>
      <c r="R386" s="64"/>
      <c r="S386" s="63"/>
      <c r="T386" s="63"/>
      <c r="U386" s="63"/>
      <c r="V386" s="63"/>
      <c r="W386" s="63"/>
      <c r="X386" s="63"/>
      <c r="Y386" s="63"/>
      <c r="Z386" s="63"/>
      <c r="AA386" s="64"/>
      <c r="AB386" s="63"/>
      <c r="AC386" s="63"/>
      <c r="AD386" s="63"/>
      <c r="AE386" s="63"/>
      <c r="AF386" s="63"/>
      <c r="AG386" s="63"/>
      <c r="AH386" s="63"/>
      <c r="AI386" s="63"/>
      <c r="AJ386" s="64"/>
      <c r="AK386" s="63"/>
      <c r="AL386" s="63"/>
      <c r="AM386" s="63"/>
      <c r="AN386" s="63"/>
      <c r="AO386" s="63"/>
      <c r="AP386" s="63"/>
      <c r="AQ386" s="63"/>
      <c r="AR386" s="63"/>
      <c r="AS386" s="64"/>
      <c r="AT386" s="63"/>
      <c r="AU386" s="63"/>
      <c r="AV386" s="63"/>
      <c r="AW386" s="63"/>
      <c r="AX386" s="63"/>
      <c r="AY386" s="63"/>
      <c r="AZ386" s="63"/>
      <c r="BA386" s="63"/>
      <c r="BB386" s="64"/>
      <c r="BC386" s="63"/>
      <c r="BD386" s="63"/>
      <c r="BE386" s="63"/>
      <c r="BF386" s="63"/>
      <c r="BG386" s="63"/>
      <c r="BH386" s="63"/>
      <c r="BI386" s="63"/>
      <c r="BJ386" s="63"/>
      <c r="BK386" s="64"/>
      <c r="BL386" s="63"/>
      <c r="BM386" s="63"/>
      <c r="BN386" s="63"/>
      <c r="BO386" s="63"/>
      <c r="BP386" s="63"/>
      <c r="BQ386" s="63"/>
      <c r="BR386" s="63"/>
      <c r="BS386" s="63"/>
      <c r="BT386" s="64"/>
      <c r="BU386" s="63"/>
      <c r="BV386" s="63"/>
      <c r="BW386" s="63"/>
      <c r="BX386" s="63"/>
      <c r="BY386" s="63"/>
      <c r="BZ386" s="63"/>
      <c r="CA386" s="63"/>
      <c r="CB386" s="63"/>
      <c r="CC386" s="64"/>
      <c r="CD386" s="63"/>
      <c r="CE386" s="63"/>
      <c r="CF386" s="63"/>
      <c r="CG386" s="63"/>
      <c r="CH386" s="63"/>
      <c r="CI386" s="63"/>
      <c r="CJ386" s="63"/>
      <c r="CK386" s="63"/>
      <c r="CL386" s="64"/>
      <c r="CM386" s="63"/>
      <c r="CN386" s="63"/>
      <c r="CO386" s="63"/>
      <c r="CP386" s="63"/>
      <c r="CQ386" s="63"/>
      <c r="CR386" s="63"/>
      <c r="CS386" s="63"/>
      <c r="CT386" s="63"/>
      <c r="CU386" s="64"/>
      <c r="CV386" s="63"/>
      <c r="CW386" s="63"/>
      <c r="CX386" s="63"/>
      <c r="CY386" s="63"/>
      <c r="CZ386" s="63"/>
      <c r="DA386" s="63"/>
      <c r="DB386" s="63"/>
      <c r="DC386" s="63"/>
      <c r="DD386" s="64"/>
    </row>
    <row r="387" spans="1:108" ht="33" customHeight="1" x14ac:dyDescent="0.3">
      <c r="A387" s="63"/>
      <c r="B387" s="63"/>
      <c r="C387" s="63"/>
      <c r="D387" s="63"/>
      <c r="E387" s="63"/>
      <c r="F387" s="63"/>
      <c r="G387" s="63"/>
      <c r="H387" s="63"/>
      <c r="I387" s="64"/>
      <c r="J387" s="63"/>
      <c r="K387" s="63"/>
      <c r="L387" s="63"/>
      <c r="M387" s="63"/>
      <c r="N387" s="63"/>
      <c r="O387" s="63"/>
      <c r="P387" s="63"/>
      <c r="Q387" s="63"/>
      <c r="R387" s="64"/>
      <c r="S387" s="63"/>
      <c r="T387" s="63"/>
      <c r="U387" s="63"/>
      <c r="V387" s="63"/>
      <c r="W387" s="63"/>
      <c r="X387" s="63"/>
      <c r="Y387" s="63"/>
      <c r="Z387" s="63"/>
      <c r="AA387" s="64"/>
      <c r="AB387" s="63"/>
      <c r="AC387" s="63"/>
      <c r="AD387" s="63"/>
      <c r="AE387" s="63"/>
      <c r="AF387" s="63"/>
      <c r="AG387" s="63"/>
      <c r="AH387" s="63"/>
      <c r="AI387" s="63"/>
      <c r="AJ387" s="64"/>
      <c r="AK387" s="63"/>
      <c r="AL387" s="63"/>
      <c r="AM387" s="63"/>
      <c r="AN387" s="63"/>
      <c r="AO387" s="63"/>
      <c r="AP387" s="63"/>
      <c r="AQ387" s="63"/>
      <c r="AR387" s="63"/>
      <c r="AS387" s="64"/>
      <c r="AT387" s="63"/>
      <c r="AU387" s="63"/>
      <c r="AV387" s="63"/>
      <c r="AW387" s="63"/>
      <c r="AX387" s="63"/>
      <c r="AY387" s="63"/>
      <c r="AZ387" s="63"/>
      <c r="BA387" s="63"/>
      <c r="BB387" s="64"/>
      <c r="BC387" s="63"/>
      <c r="BD387" s="63"/>
      <c r="BE387" s="63"/>
      <c r="BF387" s="63"/>
      <c r="BG387" s="63"/>
      <c r="BH387" s="63"/>
      <c r="BI387" s="63"/>
      <c r="BJ387" s="63"/>
      <c r="BK387" s="64"/>
      <c r="BL387" s="63"/>
      <c r="BM387" s="63"/>
      <c r="BN387" s="63"/>
      <c r="BO387" s="63"/>
      <c r="BP387" s="63"/>
      <c r="BQ387" s="63"/>
      <c r="BR387" s="63"/>
      <c r="BS387" s="63"/>
      <c r="BT387" s="64"/>
      <c r="BU387" s="63"/>
      <c r="BV387" s="63"/>
      <c r="BW387" s="63"/>
      <c r="BX387" s="63"/>
      <c r="BY387" s="63"/>
      <c r="BZ387" s="63"/>
      <c r="CA387" s="63"/>
      <c r="CB387" s="63"/>
      <c r="CC387" s="64"/>
      <c r="CD387" s="63"/>
      <c r="CE387" s="63"/>
      <c r="CF387" s="63"/>
      <c r="CG387" s="63"/>
      <c r="CH387" s="63"/>
      <c r="CI387" s="63"/>
      <c r="CJ387" s="63"/>
      <c r="CK387" s="63"/>
      <c r="CL387" s="64"/>
      <c r="CM387" s="63"/>
      <c r="CN387" s="63"/>
      <c r="CO387" s="63"/>
      <c r="CP387" s="63"/>
      <c r="CQ387" s="63"/>
      <c r="CR387" s="63"/>
      <c r="CS387" s="63"/>
      <c r="CT387" s="63"/>
      <c r="CU387" s="64"/>
      <c r="CV387" s="63"/>
      <c r="CW387" s="63"/>
      <c r="CX387" s="63"/>
      <c r="CY387" s="63"/>
      <c r="CZ387" s="63"/>
      <c r="DA387" s="63"/>
      <c r="DB387" s="63"/>
      <c r="DC387" s="63"/>
      <c r="DD387" s="64"/>
    </row>
    <row r="388" spans="1:108" ht="33" customHeight="1" x14ac:dyDescent="0.3">
      <c r="A388" s="63"/>
      <c r="B388" s="63"/>
      <c r="C388" s="63"/>
      <c r="D388" s="63"/>
      <c r="E388" s="63"/>
      <c r="F388" s="63"/>
      <c r="G388" s="63"/>
      <c r="H388" s="63"/>
      <c r="I388" s="64"/>
      <c r="J388" s="63"/>
      <c r="K388" s="63"/>
      <c r="L388" s="63"/>
      <c r="M388" s="63"/>
      <c r="N388" s="63"/>
      <c r="O388" s="63"/>
      <c r="P388" s="63"/>
      <c r="Q388" s="63"/>
      <c r="R388" s="64"/>
      <c r="S388" s="63"/>
      <c r="T388" s="63"/>
      <c r="U388" s="63"/>
      <c r="V388" s="63"/>
      <c r="W388" s="63"/>
      <c r="X388" s="63"/>
      <c r="Y388" s="63"/>
      <c r="Z388" s="63"/>
      <c r="AA388" s="64"/>
      <c r="AB388" s="63"/>
      <c r="AC388" s="63"/>
      <c r="AD388" s="63"/>
      <c r="AE388" s="63"/>
      <c r="AF388" s="63"/>
      <c r="AG388" s="63"/>
      <c r="AH388" s="63"/>
      <c r="AI388" s="63"/>
      <c r="AJ388" s="64"/>
      <c r="AK388" s="63"/>
      <c r="AL388" s="63"/>
      <c r="AM388" s="63"/>
      <c r="AN388" s="63"/>
      <c r="AO388" s="63"/>
      <c r="AP388" s="63"/>
      <c r="AQ388" s="63"/>
      <c r="AR388" s="63"/>
      <c r="AS388" s="64"/>
      <c r="AT388" s="63"/>
      <c r="AU388" s="63"/>
      <c r="AV388" s="63"/>
      <c r="AW388" s="63"/>
      <c r="AX388" s="63"/>
      <c r="AY388" s="63"/>
      <c r="AZ388" s="63"/>
      <c r="BA388" s="63"/>
      <c r="BB388" s="64"/>
      <c r="BC388" s="63"/>
      <c r="BD388" s="63"/>
      <c r="BE388" s="63"/>
      <c r="BF388" s="63"/>
      <c r="BG388" s="63"/>
      <c r="BH388" s="63"/>
      <c r="BI388" s="63"/>
      <c r="BJ388" s="63"/>
      <c r="BK388" s="64"/>
      <c r="BL388" s="63"/>
      <c r="BM388" s="63"/>
      <c r="BN388" s="63"/>
      <c r="BO388" s="63"/>
      <c r="BP388" s="63"/>
      <c r="BQ388" s="63"/>
      <c r="BR388" s="63"/>
      <c r="BS388" s="63"/>
      <c r="BT388" s="64"/>
      <c r="BU388" s="63"/>
      <c r="BV388" s="63"/>
      <c r="BW388" s="63"/>
      <c r="BX388" s="63"/>
      <c r="BY388" s="63"/>
      <c r="BZ388" s="63"/>
      <c r="CA388" s="63"/>
      <c r="CB388" s="63"/>
      <c r="CC388" s="64"/>
      <c r="CD388" s="63"/>
      <c r="CE388" s="63"/>
      <c r="CF388" s="63"/>
      <c r="CG388" s="63"/>
      <c r="CH388" s="63"/>
      <c r="CI388" s="63"/>
      <c r="CJ388" s="63"/>
      <c r="CK388" s="63"/>
      <c r="CL388" s="64"/>
      <c r="CM388" s="63"/>
      <c r="CN388" s="63"/>
      <c r="CO388" s="63"/>
      <c r="CP388" s="63"/>
      <c r="CQ388" s="63"/>
      <c r="CR388" s="63"/>
      <c r="CS388" s="63"/>
      <c r="CT388" s="63"/>
      <c r="CU388" s="64"/>
      <c r="CV388" s="63"/>
      <c r="CW388" s="63"/>
      <c r="CX388" s="63"/>
      <c r="CY388" s="63"/>
      <c r="CZ388" s="63"/>
      <c r="DA388" s="63"/>
      <c r="DB388" s="63"/>
      <c r="DC388" s="63"/>
      <c r="DD388" s="64"/>
    </row>
    <row r="389" spans="1:108" ht="33" customHeight="1" x14ac:dyDescent="0.3">
      <c r="A389" s="63"/>
      <c r="B389" s="63"/>
      <c r="C389" s="63"/>
      <c r="D389" s="63"/>
      <c r="E389" s="63"/>
      <c r="F389" s="63"/>
      <c r="G389" s="63"/>
      <c r="H389" s="63"/>
      <c r="I389" s="64"/>
      <c r="J389" s="63"/>
      <c r="K389" s="63"/>
      <c r="L389" s="63"/>
      <c r="M389" s="63"/>
      <c r="N389" s="63"/>
      <c r="O389" s="63"/>
      <c r="P389" s="63"/>
      <c r="Q389" s="63"/>
      <c r="R389" s="64"/>
      <c r="S389" s="63"/>
      <c r="T389" s="63"/>
      <c r="U389" s="63"/>
      <c r="V389" s="63"/>
      <c r="W389" s="63"/>
      <c r="X389" s="63"/>
      <c r="Y389" s="63"/>
      <c r="Z389" s="63"/>
      <c r="AA389" s="64"/>
      <c r="AB389" s="63"/>
      <c r="AC389" s="63"/>
      <c r="AD389" s="63"/>
      <c r="AE389" s="63"/>
      <c r="AF389" s="63"/>
      <c r="AG389" s="63"/>
      <c r="AH389" s="63"/>
      <c r="AI389" s="63"/>
      <c r="AJ389" s="64"/>
      <c r="AK389" s="63"/>
      <c r="AL389" s="63"/>
      <c r="AM389" s="63"/>
      <c r="AN389" s="63"/>
      <c r="AO389" s="63"/>
      <c r="AP389" s="63"/>
      <c r="AQ389" s="63"/>
      <c r="AR389" s="63"/>
      <c r="AS389" s="64"/>
      <c r="AT389" s="63"/>
      <c r="AU389" s="63"/>
      <c r="AV389" s="63"/>
      <c r="AW389" s="63"/>
      <c r="AX389" s="63"/>
      <c r="AY389" s="63"/>
      <c r="AZ389" s="63"/>
      <c r="BA389" s="63"/>
      <c r="BB389" s="64"/>
      <c r="BC389" s="63"/>
      <c r="BD389" s="63"/>
      <c r="BE389" s="63"/>
      <c r="BF389" s="63"/>
      <c r="BG389" s="63"/>
      <c r="BH389" s="63"/>
      <c r="BI389" s="63"/>
      <c r="BJ389" s="63"/>
      <c r="BK389" s="64"/>
      <c r="BL389" s="63"/>
      <c r="BM389" s="63"/>
      <c r="BN389" s="63"/>
      <c r="BO389" s="63"/>
      <c r="BP389" s="63"/>
      <c r="BQ389" s="63"/>
      <c r="BR389" s="63"/>
      <c r="BS389" s="63"/>
      <c r="BT389" s="64"/>
      <c r="BU389" s="63"/>
      <c r="BV389" s="63"/>
      <c r="BW389" s="63"/>
      <c r="BX389" s="63"/>
      <c r="BY389" s="63"/>
      <c r="BZ389" s="63"/>
      <c r="CA389" s="63"/>
      <c r="CB389" s="63"/>
      <c r="CC389" s="64"/>
      <c r="CD389" s="63"/>
      <c r="CE389" s="63"/>
      <c r="CF389" s="63"/>
      <c r="CG389" s="63"/>
      <c r="CH389" s="63"/>
      <c r="CI389" s="63"/>
      <c r="CJ389" s="63"/>
      <c r="CK389" s="63"/>
      <c r="CL389" s="64"/>
      <c r="CM389" s="63"/>
      <c r="CN389" s="63"/>
      <c r="CO389" s="63"/>
      <c r="CP389" s="63"/>
      <c r="CQ389" s="63"/>
      <c r="CR389" s="63"/>
      <c r="CS389" s="63"/>
      <c r="CT389" s="63"/>
      <c r="CU389" s="64"/>
      <c r="CV389" s="63"/>
      <c r="CW389" s="63"/>
      <c r="CX389" s="63"/>
      <c r="CY389" s="63"/>
      <c r="CZ389" s="63"/>
      <c r="DA389" s="63"/>
      <c r="DB389" s="63"/>
      <c r="DC389" s="63"/>
      <c r="DD389" s="64"/>
    </row>
    <row r="390" spans="1:108" ht="33" customHeight="1" x14ac:dyDescent="0.3">
      <c r="A390" s="63"/>
      <c r="B390" s="63"/>
      <c r="C390" s="63"/>
      <c r="D390" s="63"/>
      <c r="E390" s="63"/>
      <c r="F390" s="63"/>
      <c r="G390" s="63"/>
      <c r="H390" s="63"/>
      <c r="I390" s="64"/>
      <c r="J390" s="63"/>
      <c r="K390" s="63"/>
      <c r="L390" s="63"/>
      <c r="M390" s="63"/>
      <c r="N390" s="63"/>
      <c r="O390" s="63"/>
      <c r="P390" s="63"/>
      <c r="Q390" s="63"/>
      <c r="R390" s="64"/>
      <c r="S390" s="63"/>
      <c r="T390" s="63"/>
      <c r="U390" s="63"/>
      <c r="V390" s="63"/>
      <c r="W390" s="63"/>
      <c r="X390" s="63"/>
      <c r="Y390" s="63"/>
      <c r="Z390" s="63"/>
      <c r="AA390" s="64"/>
      <c r="AB390" s="63"/>
      <c r="AC390" s="63"/>
      <c r="AD390" s="63"/>
      <c r="AE390" s="63"/>
      <c r="AF390" s="63"/>
      <c r="AG390" s="63"/>
      <c r="AH390" s="63"/>
      <c r="AI390" s="63"/>
      <c r="AJ390" s="64"/>
      <c r="AK390" s="63"/>
      <c r="AL390" s="63"/>
      <c r="AM390" s="63"/>
      <c r="AN390" s="63"/>
      <c r="AO390" s="63"/>
      <c r="AP390" s="63"/>
      <c r="AQ390" s="63"/>
      <c r="AR390" s="63"/>
      <c r="AS390" s="64"/>
      <c r="AT390" s="63"/>
      <c r="AU390" s="63"/>
      <c r="AV390" s="63"/>
      <c r="AW390" s="63"/>
      <c r="AX390" s="63"/>
      <c r="AY390" s="63"/>
      <c r="AZ390" s="63"/>
      <c r="BA390" s="63"/>
      <c r="BB390" s="64"/>
      <c r="BC390" s="63"/>
      <c r="BD390" s="63"/>
      <c r="BE390" s="63"/>
      <c r="BF390" s="63"/>
      <c r="BG390" s="63"/>
      <c r="BH390" s="63"/>
      <c r="BI390" s="63"/>
      <c r="BJ390" s="63"/>
      <c r="BK390" s="64"/>
      <c r="BL390" s="63"/>
      <c r="BM390" s="63"/>
      <c r="BN390" s="63"/>
      <c r="BO390" s="63"/>
      <c r="BP390" s="63"/>
      <c r="BQ390" s="63"/>
      <c r="BR390" s="63"/>
      <c r="BS390" s="63"/>
      <c r="BT390" s="64"/>
      <c r="BU390" s="63"/>
      <c r="BV390" s="63"/>
      <c r="BW390" s="63"/>
      <c r="BX390" s="63"/>
      <c r="BY390" s="63"/>
      <c r="BZ390" s="63"/>
      <c r="CA390" s="63"/>
      <c r="CB390" s="63"/>
      <c r="CC390" s="64"/>
      <c r="CD390" s="63"/>
      <c r="CE390" s="63"/>
      <c r="CF390" s="63"/>
      <c r="CG390" s="63"/>
      <c r="CH390" s="63"/>
      <c r="CI390" s="63"/>
      <c r="CJ390" s="63"/>
      <c r="CK390" s="63"/>
      <c r="CL390" s="64"/>
      <c r="CM390" s="63"/>
      <c r="CN390" s="63"/>
      <c r="CO390" s="63"/>
      <c r="CP390" s="63"/>
      <c r="CQ390" s="63"/>
      <c r="CR390" s="63"/>
      <c r="CS390" s="63"/>
      <c r="CT390" s="63"/>
      <c r="CU390" s="64"/>
      <c r="CV390" s="63"/>
      <c r="CW390" s="63"/>
      <c r="CX390" s="63"/>
      <c r="CY390" s="63"/>
      <c r="CZ390" s="63"/>
      <c r="DA390" s="63"/>
      <c r="DB390" s="63"/>
      <c r="DC390" s="63"/>
      <c r="DD390" s="64"/>
    </row>
    <row r="391" spans="1:108" ht="33" customHeight="1" x14ac:dyDescent="0.3">
      <c r="A391" s="63"/>
      <c r="B391" s="63"/>
      <c r="C391" s="63"/>
      <c r="D391" s="63"/>
      <c r="E391" s="63"/>
      <c r="F391" s="63"/>
      <c r="G391" s="63"/>
      <c r="H391" s="63"/>
      <c r="I391" s="64"/>
      <c r="J391" s="63"/>
      <c r="K391" s="63"/>
      <c r="L391" s="63"/>
      <c r="M391" s="63"/>
      <c r="N391" s="63"/>
      <c r="O391" s="63"/>
      <c r="P391" s="63"/>
      <c r="Q391" s="63"/>
      <c r="R391" s="64"/>
      <c r="S391" s="63"/>
      <c r="T391" s="63"/>
      <c r="U391" s="63"/>
      <c r="V391" s="63"/>
      <c r="W391" s="63"/>
      <c r="X391" s="63"/>
      <c r="Y391" s="63"/>
      <c r="Z391" s="63"/>
      <c r="AA391" s="64"/>
      <c r="AB391" s="63"/>
      <c r="AC391" s="63"/>
      <c r="AD391" s="63"/>
      <c r="AE391" s="63"/>
      <c r="AF391" s="63"/>
      <c r="AG391" s="63"/>
      <c r="AH391" s="63"/>
      <c r="AI391" s="63"/>
      <c r="AJ391" s="64"/>
      <c r="AK391" s="63"/>
      <c r="AL391" s="63"/>
      <c r="AM391" s="63"/>
      <c r="AN391" s="63"/>
      <c r="AO391" s="63"/>
      <c r="AP391" s="63"/>
      <c r="AQ391" s="63"/>
      <c r="AR391" s="63"/>
      <c r="AS391" s="64"/>
      <c r="AT391" s="63"/>
      <c r="AU391" s="63"/>
      <c r="AV391" s="63"/>
      <c r="AW391" s="63"/>
      <c r="AX391" s="63"/>
      <c r="AY391" s="63"/>
      <c r="AZ391" s="63"/>
      <c r="BA391" s="63"/>
      <c r="BB391" s="64"/>
      <c r="BC391" s="63"/>
      <c r="BD391" s="63"/>
      <c r="BE391" s="63"/>
      <c r="BF391" s="63"/>
      <c r="BG391" s="63"/>
      <c r="BH391" s="63"/>
      <c r="BI391" s="63"/>
      <c r="BJ391" s="63"/>
      <c r="BK391" s="64"/>
      <c r="BL391" s="63"/>
      <c r="BM391" s="63"/>
      <c r="BN391" s="63"/>
      <c r="BO391" s="63"/>
      <c r="BP391" s="63"/>
      <c r="BQ391" s="63"/>
      <c r="BR391" s="63"/>
      <c r="BS391" s="63"/>
      <c r="BT391" s="64"/>
      <c r="BU391" s="63"/>
      <c r="BV391" s="63"/>
      <c r="BW391" s="63"/>
      <c r="BX391" s="63"/>
      <c r="BY391" s="63"/>
      <c r="BZ391" s="63"/>
      <c r="CA391" s="63"/>
      <c r="CB391" s="63"/>
      <c r="CC391" s="64"/>
      <c r="CD391" s="63"/>
      <c r="CE391" s="63"/>
      <c r="CF391" s="63"/>
      <c r="CG391" s="63"/>
      <c r="CH391" s="63"/>
      <c r="CI391" s="63"/>
      <c r="CJ391" s="63"/>
      <c r="CK391" s="63"/>
      <c r="CL391" s="64"/>
      <c r="CM391" s="63"/>
      <c r="CN391" s="63"/>
      <c r="CO391" s="63"/>
      <c r="CP391" s="63"/>
      <c r="CQ391" s="63"/>
      <c r="CR391" s="63"/>
      <c r="CS391" s="63"/>
      <c r="CT391" s="63"/>
      <c r="CU391" s="64"/>
      <c r="CV391" s="63"/>
      <c r="CW391" s="63"/>
      <c r="CX391" s="63"/>
      <c r="CY391" s="63"/>
      <c r="CZ391" s="63"/>
      <c r="DA391" s="63"/>
      <c r="DB391" s="63"/>
      <c r="DC391" s="63"/>
      <c r="DD391" s="64"/>
    </row>
    <row r="392" spans="1:108" ht="33" customHeight="1" x14ac:dyDescent="0.3">
      <c r="A392" s="63"/>
      <c r="B392" s="63"/>
      <c r="C392" s="63"/>
      <c r="D392" s="63"/>
      <c r="E392" s="63"/>
      <c r="F392" s="63"/>
      <c r="G392" s="63"/>
      <c r="H392" s="63"/>
      <c r="I392" s="64"/>
      <c r="J392" s="63"/>
      <c r="K392" s="63"/>
      <c r="L392" s="63"/>
      <c r="M392" s="63"/>
      <c r="N392" s="63"/>
      <c r="O392" s="63"/>
      <c r="P392" s="63"/>
      <c r="Q392" s="63"/>
      <c r="R392" s="64"/>
      <c r="S392" s="63"/>
      <c r="T392" s="63"/>
      <c r="U392" s="63"/>
      <c r="V392" s="63"/>
      <c r="W392" s="63"/>
      <c r="X392" s="63"/>
      <c r="Y392" s="63"/>
      <c r="Z392" s="63"/>
      <c r="AA392" s="64"/>
      <c r="AB392" s="63"/>
      <c r="AC392" s="63"/>
      <c r="AD392" s="63"/>
      <c r="AE392" s="63"/>
      <c r="AF392" s="63"/>
      <c r="AG392" s="63"/>
      <c r="AH392" s="63"/>
      <c r="AI392" s="63"/>
      <c r="AJ392" s="64"/>
      <c r="AK392" s="63"/>
      <c r="AL392" s="63"/>
      <c r="AM392" s="63"/>
      <c r="AN392" s="63"/>
      <c r="AO392" s="63"/>
      <c r="AP392" s="63"/>
      <c r="AQ392" s="63"/>
      <c r="AR392" s="63"/>
      <c r="AS392" s="64"/>
      <c r="AT392" s="63"/>
      <c r="AU392" s="63"/>
      <c r="AV392" s="63"/>
      <c r="AW392" s="63"/>
      <c r="AX392" s="63"/>
      <c r="AY392" s="63"/>
      <c r="AZ392" s="63"/>
      <c r="BA392" s="63"/>
      <c r="BB392" s="64"/>
      <c r="BC392" s="63"/>
      <c r="BD392" s="63"/>
      <c r="BE392" s="63"/>
      <c r="BF392" s="63"/>
      <c r="BG392" s="63"/>
      <c r="BH392" s="63"/>
      <c r="BI392" s="63"/>
      <c r="BJ392" s="63"/>
      <c r="BK392" s="64"/>
      <c r="BL392" s="63"/>
      <c r="BM392" s="63"/>
      <c r="BN392" s="63"/>
      <c r="BO392" s="63"/>
      <c r="BP392" s="63"/>
      <c r="BQ392" s="63"/>
      <c r="BR392" s="63"/>
      <c r="BS392" s="63"/>
      <c r="BT392" s="64"/>
      <c r="BU392" s="63"/>
      <c r="BV392" s="63"/>
      <c r="BW392" s="63"/>
      <c r="BX392" s="63"/>
      <c r="BY392" s="63"/>
      <c r="BZ392" s="63"/>
      <c r="CA392" s="63"/>
      <c r="CB392" s="63"/>
      <c r="CC392" s="64"/>
      <c r="CD392" s="63"/>
      <c r="CE392" s="63"/>
      <c r="CF392" s="63"/>
      <c r="CG392" s="63"/>
      <c r="CH392" s="63"/>
      <c r="CI392" s="63"/>
      <c r="CJ392" s="63"/>
      <c r="CK392" s="63"/>
      <c r="CL392" s="64"/>
      <c r="CM392" s="63"/>
      <c r="CN392" s="63"/>
      <c r="CO392" s="63"/>
      <c r="CP392" s="63"/>
      <c r="CQ392" s="63"/>
      <c r="CR392" s="63"/>
      <c r="CS392" s="63"/>
      <c r="CT392" s="63"/>
      <c r="CU392" s="64"/>
      <c r="CV392" s="63"/>
      <c r="CW392" s="63"/>
      <c r="CX392" s="63"/>
      <c r="CY392" s="63"/>
      <c r="CZ392" s="63"/>
      <c r="DA392" s="63"/>
      <c r="DB392" s="63"/>
      <c r="DC392" s="63"/>
      <c r="DD392" s="64"/>
    </row>
    <row r="393" spans="1:108" ht="33" customHeight="1" x14ac:dyDescent="0.3">
      <c r="A393" s="63"/>
      <c r="B393" s="63"/>
      <c r="C393" s="63"/>
      <c r="D393" s="63"/>
      <c r="E393" s="63"/>
      <c r="F393" s="63"/>
      <c r="G393" s="63"/>
      <c r="H393" s="63"/>
      <c r="I393" s="64"/>
      <c r="J393" s="63"/>
      <c r="K393" s="63"/>
      <c r="L393" s="63"/>
      <c r="M393" s="63"/>
      <c r="N393" s="63"/>
      <c r="O393" s="63"/>
      <c r="P393" s="63"/>
      <c r="Q393" s="63"/>
      <c r="R393" s="64"/>
      <c r="S393" s="63"/>
      <c r="T393" s="63"/>
      <c r="U393" s="63"/>
      <c r="V393" s="63"/>
      <c r="W393" s="63"/>
      <c r="X393" s="63"/>
      <c r="Y393" s="63"/>
      <c r="Z393" s="63"/>
      <c r="AA393" s="64"/>
      <c r="AB393" s="63"/>
      <c r="AC393" s="63"/>
      <c r="AD393" s="63"/>
      <c r="AE393" s="63"/>
      <c r="AF393" s="63"/>
      <c r="AG393" s="63"/>
      <c r="AH393" s="63"/>
      <c r="AI393" s="63"/>
      <c r="AJ393" s="64"/>
      <c r="AK393" s="63"/>
      <c r="AL393" s="63"/>
      <c r="AM393" s="63"/>
      <c r="AN393" s="63"/>
      <c r="AO393" s="63"/>
      <c r="AP393" s="63"/>
      <c r="AQ393" s="63"/>
      <c r="AR393" s="63"/>
      <c r="AS393" s="64"/>
      <c r="AT393" s="63"/>
      <c r="AU393" s="63"/>
      <c r="AV393" s="63"/>
      <c r="AW393" s="63"/>
      <c r="AX393" s="63"/>
      <c r="AY393" s="63"/>
      <c r="AZ393" s="63"/>
      <c r="BA393" s="63"/>
      <c r="BB393" s="64"/>
      <c r="BC393" s="63"/>
      <c r="BD393" s="63"/>
      <c r="BE393" s="63"/>
      <c r="BF393" s="63"/>
      <c r="BG393" s="63"/>
      <c r="BH393" s="63"/>
      <c r="BI393" s="63"/>
      <c r="BJ393" s="63"/>
      <c r="BK393" s="64"/>
      <c r="BL393" s="63"/>
      <c r="BM393" s="63"/>
      <c r="BN393" s="63"/>
      <c r="BO393" s="63"/>
      <c r="BP393" s="63"/>
      <c r="BQ393" s="63"/>
      <c r="BR393" s="63"/>
      <c r="BS393" s="63"/>
      <c r="BT393" s="64"/>
      <c r="BU393" s="63"/>
      <c r="BV393" s="63"/>
      <c r="BW393" s="63"/>
      <c r="BX393" s="63"/>
      <c r="BY393" s="63"/>
      <c r="BZ393" s="63"/>
      <c r="CA393" s="63"/>
      <c r="CB393" s="63"/>
      <c r="CC393" s="64"/>
      <c r="CD393" s="63"/>
      <c r="CE393" s="63"/>
      <c r="CF393" s="63"/>
      <c r="CG393" s="63"/>
      <c r="CH393" s="63"/>
      <c r="CI393" s="63"/>
      <c r="CJ393" s="63"/>
      <c r="CK393" s="63"/>
      <c r="CL393" s="64"/>
      <c r="CM393" s="63"/>
      <c r="CN393" s="63"/>
      <c r="CO393" s="63"/>
      <c r="CP393" s="63"/>
      <c r="CQ393" s="63"/>
      <c r="CR393" s="63"/>
      <c r="CS393" s="63"/>
      <c r="CT393" s="63"/>
      <c r="CU393" s="64"/>
      <c r="CV393" s="63"/>
      <c r="CW393" s="63"/>
      <c r="CX393" s="63"/>
      <c r="CY393" s="63"/>
      <c r="CZ393" s="63"/>
      <c r="DA393" s="63"/>
      <c r="DB393" s="63"/>
      <c r="DC393" s="63"/>
      <c r="DD393" s="64"/>
    </row>
    <row r="394" spans="1:108" ht="33" customHeight="1" x14ac:dyDescent="0.3">
      <c r="A394" s="63"/>
      <c r="B394" s="63"/>
      <c r="C394" s="63"/>
      <c r="D394" s="63"/>
      <c r="E394" s="63"/>
      <c r="F394" s="63"/>
      <c r="G394" s="63"/>
      <c r="H394" s="63"/>
      <c r="I394" s="64"/>
      <c r="J394" s="63"/>
      <c r="K394" s="63"/>
      <c r="L394" s="63"/>
      <c r="M394" s="63"/>
      <c r="N394" s="63"/>
      <c r="O394" s="63"/>
      <c r="P394" s="63"/>
      <c r="Q394" s="63"/>
      <c r="R394" s="64"/>
      <c r="S394" s="63"/>
      <c r="T394" s="63"/>
      <c r="U394" s="63"/>
      <c r="V394" s="63"/>
      <c r="W394" s="63"/>
      <c r="X394" s="63"/>
      <c r="Y394" s="63"/>
      <c r="Z394" s="63"/>
      <c r="AA394" s="64"/>
      <c r="AB394" s="63"/>
      <c r="AC394" s="63"/>
      <c r="AD394" s="63"/>
      <c r="AE394" s="63"/>
      <c r="AF394" s="63"/>
      <c r="AG394" s="63"/>
      <c r="AH394" s="63"/>
      <c r="AI394" s="63"/>
      <c r="AJ394" s="64"/>
      <c r="AK394" s="63"/>
      <c r="AL394" s="63"/>
      <c r="AM394" s="63"/>
      <c r="AN394" s="63"/>
      <c r="AO394" s="63"/>
      <c r="AP394" s="63"/>
      <c r="AQ394" s="63"/>
      <c r="AR394" s="63"/>
      <c r="AS394" s="64"/>
      <c r="AT394" s="63"/>
      <c r="AU394" s="63"/>
      <c r="AV394" s="63"/>
      <c r="AW394" s="63"/>
      <c r="AX394" s="63"/>
      <c r="AY394" s="63"/>
      <c r="AZ394" s="63"/>
      <c r="BA394" s="63"/>
      <c r="BB394" s="64"/>
      <c r="BC394" s="63"/>
      <c r="BD394" s="63"/>
      <c r="BE394" s="63"/>
      <c r="BF394" s="63"/>
      <c r="BG394" s="63"/>
      <c r="BH394" s="63"/>
      <c r="BI394" s="63"/>
      <c r="BJ394" s="63"/>
      <c r="BK394" s="64"/>
      <c r="BL394" s="63"/>
      <c r="BM394" s="63"/>
      <c r="BN394" s="63"/>
      <c r="BO394" s="63"/>
      <c r="BP394" s="63"/>
      <c r="BQ394" s="63"/>
      <c r="BR394" s="63"/>
      <c r="BS394" s="63"/>
      <c r="BT394" s="64"/>
      <c r="BU394" s="63"/>
      <c r="BV394" s="63"/>
      <c r="BW394" s="63"/>
      <c r="BX394" s="63"/>
      <c r="BY394" s="63"/>
      <c r="BZ394" s="63"/>
      <c r="CA394" s="63"/>
      <c r="CB394" s="63"/>
      <c r="CC394" s="64"/>
      <c r="CD394" s="63"/>
      <c r="CE394" s="63"/>
      <c r="CF394" s="63"/>
      <c r="CG394" s="63"/>
      <c r="CH394" s="63"/>
      <c r="CI394" s="63"/>
      <c r="CJ394" s="63"/>
      <c r="CK394" s="63"/>
      <c r="CL394" s="64"/>
      <c r="CM394" s="63"/>
      <c r="CN394" s="63"/>
      <c r="CO394" s="63"/>
      <c r="CP394" s="63"/>
      <c r="CQ394" s="63"/>
      <c r="CR394" s="63"/>
      <c r="CS394" s="63"/>
      <c r="CT394" s="63"/>
      <c r="CU394" s="64"/>
      <c r="CV394" s="63"/>
      <c r="CW394" s="63"/>
      <c r="CX394" s="63"/>
      <c r="CY394" s="63"/>
      <c r="CZ394" s="63"/>
      <c r="DA394" s="63"/>
      <c r="DB394" s="63"/>
      <c r="DC394" s="63"/>
      <c r="DD394" s="64"/>
    </row>
    <row r="395" spans="1:108" ht="33" customHeight="1" x14ac:dyDescent="0.3">
      <c r="A395" s="63"/>
      <c r="B395" s="63"/>
      <c r="C395" s="63"/>
      <c r="D395" s="63"/>
      <c r="E395" s="63"/>
      <c r="F395" s="63"/>
      <c r="G395" s="63"/>
      <c r="H395" s="63"/>
      <c r="I395" s="64"/>
      <c r="J395" s="63"/>
      <c r="K395" s="63"/>
      <c r="L395" s="63"/>
      <c r="M395" s="63"/>
      <c r="N395" s="63"/>
      <c r="O395" s="63"/>
      <c r="P395" s="63"/>
      <c r="Q395" s="63"/>
      <c r="R395" s="64"/>
      <c r="S395" s="63"/>
      <c r="T395" s="63"/>
      <c r="U395" s="63"/>
      <c r="V395" s="63"/>
      <c r="W395" s="63"/>
      <c r="X395" s="63"/>
      <c r="Y395" s="63"/>
      <c r="Z395" s="63"/>
      <c r="AA395" s="64"/>
      <c r="AB395" s="63"/>
      <c r="AC395" s="63"/>
      <c r="AD395" s="63"/>
      <c r="AE395" s="63"/>
      <c r="AF395" s="63"/>
      <c r="AG395" s="63"/>
      <c r="AH395" s="63"/>
      <c r="AI395" s="63"/>
      <c r="AJ395" s="64"/>
      <c r="AK395" s="63"/>
      <c r="AL395" s="63"/>
      <c r="AM395" s="63"/>
      <c r="AN395" s="63"/>
      <c r="AO395" s="63"/>
      <c r="AP395" s="63"/>
      <c r="AQ395" s="63"/>
      <c r="AR395" s="63"/>
      <c r="AS395" s="64"/>
      <c r="AT395" s="63"/>
      <c r="AU395" s="63"/>
      <c r="AV395" s="63"/>
      <c r="AW395" s="63"/>
      <c r="AX395" s="63"/>
      <c r="AY395" s="63"/>
      <c r="AZ395" s="63"/>
      <c r="BA395" s="63"/>
      <c r="BB395" s="64"/>
      <c r="BC395" s="63"/>
      <c r="BD395" s="63"/>
      <c r="BE395" s="63"/>
      <c r="BF395" s="63"/>
      <c r="BG395" s="63"/>
      <c r="BH395" s="63"/>
      <c r="BI395" s="63"/>
      <c r="BJ395" s="63"/>
      <c r="BK395" s="64"/>
      <c r="BL395" s="63"/>
      <c r="BM395" s="63"/>
      <c r="BN395" s="63"/>
      <c r="BO395" s="63"/>
      <c r="BP395" s="63"/>
      <c r="BQ395" s="63"/>
      <c r="BR395" s="63"/>
      <c r="BS395" s="63"/>
      <c r="BT395" s="64"/>
      <c r="BU395" s="63"/>
      <c r="BV395" s="63"/>
      <c r="BW395" s="63"/>
      <c r="BX395" s="63"/>
      <c r="BY395" s="63"/>
      <c r="BZ395" s="63"/>
      <c r="CA395" s="63"/>
      <c r="CB395" s="63"/>
      <c r="CC395" s="64"/>
      <c r="CD395" s="63"/>
      <c r="CE395" s="63"/>
      <c r="CF395" s="63"/>
      <c r="CG395" s="63"/>
      <c r="CH395" s="63"/>
      <c r="CI395" s="63"/>
      <c r="CJ395" s="63"/>
      <c r="CK395" s="63"/>
      <c r="CL395" s="64"/>
      <c r="CM395" s="63"/>
      <c r="CN395" s="63"/>
      <c r="CO395" s="63"/>
      <c r="CP395" s="63"/>
      <c r="CQ395" s="63"/>
      <c r="CR395" s="63"/>
      <c r="CS395" s="63"/>
      <c r="CT395" s="63"/>
      <c r="CU395" s="64"/>
      <c r="CV395" s="63"/>
      <c r="CW395" s="63"/>
      <c r="CX395" s="63"/>
      <c r="CY395" s="63"/>
      <c r="CZ395" s="63"/>
      <c r="DA395" s="63"/>
      <c r="DB395" s="63"/>
      <c r="DC395" s="63"/>
      <c r="DD395" s="64"/>
    </row>
    <row r="396" spans="1:108" ht="33" customHeight="1" x14ac:dyDescent="0.3">
      <c r="A396" s="63"/>
      <c r="B396" s="63"/>
      <c r="C396" s="63"/>
      <c r="D396" s="63"/>
      <c r="E396" s="63"/>
      <c r="F396" s="63"/>
      <c r="G396" s="63"/>
      <c r="H396" s="63"/>
      <c r="I396" s="64"/>
      <c r="J396" s="63"/>
      <c r="K396" s="63"/>
      <c r="L396" s="63"/>
      <c r="M396" s="63"/>
      <c r="N396" s="63"/>
      <c r="O396" s="63"/>
      <c r="P396" s="63"/>
      <c r="Q396" s="63"/>
      <c r="R396" s="64"/>
      <c r="S396" s="63"/>
      <c r="T396" s="63"/>
      <c r="U396" s="63"/>
      <c r="V396" s="63"/>
      <c r="W396" s="63"/>
      <c r="X396" s="63"/>
      <c r="Y396" s="63"/>
      <c r="Z396" s="63"/>
      <c r="AA396" s="64"/>
      <c r="AB396" s="63"/>
      <c r="AC396" s="63"/>
      <c r="AD396" s="63"/>
      <c r="AE396" s="63"/>
      <c r="AF396" s="63"/>
      <c r="AG396" s="63"/>
      <c r="AH396" s="63"/>
      <c r="AI396" s="63"/>
      <c r="AJ396" s="64"/>
      <c r="AK396" s="63"/>
      <c r="AL396" s="63"/>
      <c r="AM396" s="63"/>
      <c r="AN396" s="63"/>
      <c r="AO396" s="63"/>
      <c r="AP396" s="63"/>
      <c r="AQ396" s="63"/>
      <c r="AR396" s="63"/>
      <c r="AS396" s="64"/>
      <c r="AT396" s="63"/>
      <c r="AU396" s="63"/>
      <c r="AV396" s="63"/>
      <c r="AW396" s="63"/>
      <c r="AX396" s="63"/>
      <c r="AY396" s="63"/>
      <c r="AZ396" s="63"/>
      <c r="BA396" s="63"/>
      <c r="BB396" s="64"/>
      <c r="BC396" s="63"/>
      <c r="BD396" s="63"/>
      <c r="BE396" s="63"/>
      <c r="BF396" s="63"/>
      <c r="BG396" s="63"/>
      <c r="BH396" s="63"/>
      <c r="BI396" s="63"/>
      <c r="BJ396" s="63"/>
      <c r="BK396" s="64"/>
      <c r="BL396" s="63"/>
      <c r="BM396" s="63"/>
      <c r="BN396" s="63"/>
      <c r="BO396" s="63"/>
      <c r="BP396" s="63"/>
      <c r="BQ396" s="63"/>
      <c r="BR396" s="63"/>
      <c r="BS396" s="63"/>
      <c r="BT396" s="64"/>
      <c r="BU396" s="63"/>
      <c r="BV396" s="63"/>
      <c r="BW396" s="63"/>
      <c r="BX396" s="63"/>
      <c r="BY396" s="63"/>
      <c r="BZ396" s="63"/>
      <c r="CA396" s="63"/>
      <c r="CB396" s="63"/>
      <c r="CC396" s="64"/>
      <c r="CD396" s="63"/>
      <c r="CE396" s="63"/>
      <c r="CF396" s="63"/>
      <c r="CG396" s="63"/>
      <c r="CH396" s="63"/>
      <c r="CI396" s="63"/>
      <c r="CJ396" s="63"/>
      <c r="CK396" s="63"/>
      <c r="CL396" s="64"/>
      <c r="CM396" s="63"/>
      <c r="CN396" s="63"/>
      <c r="CO396" s="63"/>
      <c r="CP396" s="63"/>
      <c r="CQ396" s="63"/>
      <c r="CR396" s="63"/>
      <c r="CS396" s="63"/>
      <c r="CT396" s="63"/>
      <c r="CU396" s="64"/>
      <c r="CV396" s="63"/>
      <c r="CW396" s="63"/>
      <c r="CX396" s="63"/>
      <c r="CY396" s="63"/>
      <c r="CZ396" s="63"/>
      <c r="DA396" s="63"/>
      <c r="DB396" s="63"/>
      <c r="DC396" s="63"/>
      <c r="DD396" s="64"/>
    </row>
    <row r="397" spans="1:108" ht="33" customHeight="1" x14ac:dyDescent="0.3">
      <c r="A397" s="63"/>
      <c r="B397" s="63"/>
      <c r="C397" s="63"/>
      <c r="D397" s="63"/>
      <c r="E397" s="63"/>
      <c r="F397" s="63"/>
      <c r="G397" s="63"/>
      <c r="H397" s="63"/>
      <c r="I397" s="64"/>
      <c r="J397" s="63"/>
      <c r="K397" s="63"/>
      <c r="L397" s="63"/>
      <c r="M397" s="63"/>
      <c r="N397" s="63"/>
      <c r="O397" s="63"/>
      <c r="P397" s="63"/>
      <c r="Q397" s="63"/>
      <c r="R397" s="64"/>
      <c r="S397" s="63"/>
      <c r="T397" s="63"/>
      <c r="U397" s="63"/>
      <c r="V397" s="63"/>
      <c r="W397" s="63"/>
      <c r="X397" s="63"/>
      <c r="Y397" s="63"/>
      <c r="Z397" s="63"/>
      <c r="AA397" s="64"/>
      <c r="AB397" s="63"/>
      <c r="AC397" s="63"/>
      <c r="AD397" s="63"/>
      <c r="AE397" s="63"/>
      <c r="AF397" s="63"/>
      <c r="AG397" s="63"/>
      <c r="AH397" s="63"/>
      <c r="AI397" s="63"/>
      <c r="AJ397" s="64"/>
      <c r="AK397" s="63"/>
      <c r="AL397" s="63"/>
      <c r="AM397" s="63"/>
      <c r="AN397" s="63"/>
      <c r="AO397" s="63"/>
      <c r="AP397" s="63"/>
      <c r="AQ397" s="63"/>
      <c r="AR397" s="63"/>
      <c r="AS397" s="64"/>
      <c r="AT397" s="63"/>
      <c r="AU397" s="63"/>
      <c r="AV397" s="63"/>
      <c r="AW397" s="63"/>
      <c r="AX397" s="63"/>
      <c r="AY397" s="63"/>
      <c r="AZ397" s="63"/>
      <c r="BA397" s="63"/>
      <c r="BB397" s="64"/>
      <c r="BC397" s="63"/>
      <c r="BD397" s="63"/>
      <c r="BE397" s="63"/>
      <c r="BF397" s="63"/>
      <c r="BG397" s="63"/>
      <c r="BH397" s="63"/>
      <c r="BI397" s="63"/>
      <c r="BJ397" s="63"/>
      <c r="BK397" s="64"/>
      <c r="BL397" s="63"/>
      <c r="BM397" s="63"/>
      <c r="BN397" s="63"/>
      <c r="BO397" s="63"/>
      <c r="BP397" s="63"/>
      <c r="BQ397" s="63"/>
      <c r="BR397" s="63"/>
      <c r="BS397" s="63"/>
      <c r="BT397" s="64"/>
      <c r="BU397" s="63"/>
      <c r="BV397" s="63"/>
      <c r="BW397" s="63"/>
      <c r="BX397" s="63"/>
      <c r="BY397" s="63"/>
      <c r="BZ397" s="63"/>
      <c r="CA397" s="63"/>
      <c r="CB397" s="63"/>
      <c r="CC397" s="64"/>
      <c r="CD397" s="63"/>
      <c r="CE397" s="63"/>
      <c r="CF397" s="63"/>
      <c r="CG397" s="63"/>
      <c r="CH397" s="63"/>
      <c r="CI397" s="63"/>
      <c r="CJ397" s="63"/>
      <c r="CK397" s="63"/>
      <c r="CL397" s="64"/>
      <c r="CM397" s="63"/>
      <c r="CN397" s="63"/>
      <c r="CO397" s="63"/>
      <c r="CP397" s="63"/>
      <c r="CQ397" s="63"/>
      <c r="CR397" s="63"/>
      <c r="CS397" s="63"/>
      <c r="CT397" s="63"/>
      <c r="CU397" s="64"/>
      <c r="CV397" s="63"/>
      <c r="CW397" s="63"/>
      <c r="CX397" s="63"/>
      <c r="CY397" s="63"/>
      <c r="CZ397" s="63"/>
      <c r="DA397" s="63"/>
      <c r="DB397" s="63"/>
      <c r="DC397" s="63"/>
      <c r="DD397" s="64"/>
    </row>
    <row r="398" spans="1:108" ht="33" customHeight="1" x14ac:dyDescent="0.3">
      <c r="A398" s="63"/>
      <c r="B398" s="63"/>
      <c r="C398" s="63"/>
      <c r="D398" s="63"/>
      <c r="E398" s="63"/>
      <c r="F398" s="63"/>
      <c r="G398" s="63"/>
      <c r="H398" s="63"/>
      <c r="I398" s="64"/>
      <c r="J398" s="63"/>
      <c r="K398" s="63"/>
      <c r="L398" s="63"/>
      <c r="M398" s="63"/>
      <c r="N398" s="63"/>
      <c r="O398" s="63"/>
      <c r="P398" s="63"/>
      <c r="Q398" s="63"/>
      <c r="R398" s="64"/>
      <c r="S398" s="63"/>
      <c r="T398" s="63"/>
      <c r="U398" s="63"/>
      <c r="V398" s="63"/>
      <c r="W398" s="63"/>
      <c r="X398" s="63"/>
      <c r="Y398" s="63"/>
      <c r="Z398" s="63"/>
      <c r="AA398" s="64"/>
      <c r="AB398" s="63"/>
      <c r="AC398" s="63"/>
      <c r="AD398" s="63"/>
      <c r="AE398" s="63"/>
      <c r="AF398" s="63"/>
      <c r="AG398" s="63"/>
      <c r="AH398" s="63"/>
      <c r="AI398" s="63"/>
      <c r="AJ398" s="64"/>
      <c r="AK398" s="63"/>
      <c r="AL398" s="63"/>
      <c r="AM398" s="63"/>
      <c r="AN398" s="63"/>
      <c r="AO398" s="63"/>
      <c r="AP398" s="63"/>
      <c r="AQ398" s="63"/>
      <c r="AR398" s="63"/>
      <c r="AS398" s="64"/>
      <c r="AT398" s="63"/>
      <c r="AU398" s="63"/>
      <c r="AV398" s="63"/>
      <c r="AW398" s="63"/>
      <c r="AX398" s="63"/>
      <c r="AY398" s="63"/>
      <c r="AZ398" s="63"/>
      <c r="BA398" s="63"/>
      <c r="BB398" s="64"/>
      <c r="BC398" s="63"/>
      <c r="BD398" s="63"/>
      <c r="BE398" s="63"/>
      <c r="BF398" s="63"/>
      <c r="BG398" s="63"/>
      <c r="BH398" s="63"/>
      <c r="BI398" s="63"/>
      <c r="BJ398" s="63"/>
      <c r="BK398" s="64"/>
      <c r="BL398" s="63"/>
      <c r="BM398" s="63"/>
      <c r="BN398" s="63"/>
      <c r="BO398" s="63"/>
      <c r="BP398" s="63"/>
      <c r="BQ398" s="63"/>
      <c r="BR398" s="63"/>
      <c r="BS398" s="63"/>
      <c r="BT398" s="64"/>
      <c r="BU398" s="63"/>
      <c r="BV398" s="63"/>
      <c r="BW398" s="63"/>
      <c r="BX398" s="63"/>
      <c r="BY398" s="63"/>
      <c r="BZ398" s="63"/>
      <c r="CA398" s="63"/>
      <c r="CB398" s="63"/>
      <c r="CC398" s="64"/>
      <c r="CD398" s="63"/>
      <c r="CE398" s="63"/>
      <c r="CF398" s="63"/>
      <c r="CG398" s="63"/>
      <c r="CH398" s="63"/>
      <c r="CI398" s="63"/>
      <c r="CJ398" s="63"/>
      <c r="CK398" s="63"/>
      <c r="CL398" s="64"/>
      <c r="CM398" s="63"/>
      <c r="CN398" s="63"/>
      <c r="CO398" s="63"/>
      <c r="CP398" s="63"/>
      <c r="CQ398" s="63"/>
      <c r="CR398" s="63"/>
      <c r="CS398" s="63"/>
      <c r="CT398" s="63"/>
      <c r="CU398" s="64"/>
      <c r="CV398" s="63"/>
      <c r="CW398" s="63"/>
      <c r="CX398" s="63"/>
      <c r="CY398" s="63"/>
      <c r="CZ398" s="63"/>
      <c r="DA398" s="63"/>
      <c r="DB398" s="63"/>
      <c r="DC398" s="63"/>
      <c r="DD398" s="64"/>
    </row>
    <row r="399" spans="1:108" ht="33" customHeight="1" x14ac:dyDescent="0.3">
      <c r="A399" s="63"/>
      <c r="B399" s="63"/>
      <c r="C399" s="63"/>
      <c r="D399" s="63"/>
      <c r="E399" s="63"/>
      <c r="F399" s="63"/>
      <c r="G399" s="63"/>
      <c r="H399" s="63"/>
      <c r="I399" s="64"/>
      <c r="J399" s="63"/>
      <c r="K399" s="63"/>
      <c r="L399" s="63"/>
      <c r="M399" s="63"/>
      <c r="N399" s="63"/>
      <c r="O399" s="63"/>
      <c r="P399" s="63"/>
      <c r="Q399" s="63"/>
      <c r="R399" s="64"/>
      <c r="S399" s="63"/>
      <c r="T399" s="63"/>
      <c r="U399" s="63"/>
      <c r="V399" s="63"/>
      <c r="W399" s="63"/>
      <c r="X399" s="63"/>
      <c r="Y399" s="63"/>
      <c r="Z399" s="63"/>
      <c r="AA399" s="64"/>
      <c r="AB399" s="63"/>
      <c r="AC399" s="63"/>
      <c r="AD399" s="63"/>
      <c r="AE399" s="63"/>
      <c r="AF399" s="63"/>
      <c r="AG399" s="63"/>
      <c r="AH399" s="63"/>
      <c r="AI399" s="63"/>
      <c r="AJ399" s="64"/>
      <c r="AK399" s="63"/>
      <c r="AL399" s="63"/>
      <c r="AM399" s="63"/>
      <c r="AN399" s="63"/>
      <c r="AO399" s="63"/>
      <c r="AP399" s="63"/>
      <c r="AQ399" s="63"/>
      <c r="AR399" s="63"/>
      <c r="AS399" s="64"/>
      <c r="AT399" s="63"/>
      <c r="AU399" s="63"/>
      <c r="AV399" s="63"/>
      <c r="AW399" s="63"/>
      <c r="AX399" s="63"/>
      <c r="AY399" s="63"/>
      <c r="AZ399" s="63"/>
      <c r="BA399" s="63"/>
      <c r="BB399" s="64"/>
      <c r="BC399" s="63"/>
      <c r="BD399" s="63"/>
      <c r="BE399" s="63"/>
      <c r="BF399" s="63"/>
      <c r="BG399" s="63"/>
      <c r="BH399" s="63"/>
      <c r="BI399" s="63"/>
      <c r="BJ399" s="63"/>
      <c r="BK399" s="64"/>
      <c r="BL399" s="63"/>
      <c r="BM399" s="63"/>
      <c r="BN399" s="63"/>
      <c r="BO399" s="63"/>
      <c r="BP399" s="63"/>
      <c r="BQ399" s="63"/>
      <c r="BR399" s="63"/>
      <c r="BS399" s="63"/>
      <c r="BT399" s="64"/>
      <c r="BU399" s="63"/>
      <c r="BV399" s="63"/>
      <c r="BW399" s="63"/>
      <c r="BX399" s="63"/>
      <c r="BY399" s="63"/>
      <c r="BZ399" s="63"/>
      <c r="CA399" s="63"/>
      <c r="CB399" s="63"/>
      <c r="CC399" s="64"/>
      <c r="CD399" s="63"/>
      <c r="CE399" s="63"/>
      <c r="CF399" s="63"/>
      <c r="CG399" s="63"/>
      <c r="CH399" s="63"/>
      <c r="CI399" s="63"/>
      <c r="CJ399" s="63"/>
      <c r="CK399" s="63"/>
      <c r="CL399" s="64"/>
      <c r="CM399" s="63"/>
      <c r="CN399" s="63"/>
      <c r="CO399" s="63"/>
      <c r="CP399" s="63"/>
      <c r="CQ399" s="63"/>
      <c r="CR399" s="63"/>
      <c r="CS399" s="63"/>
      <c r="CT399" s="63"/>
      <c r="CU399" s="64"/>
      <c r="CV399" s="63"/>
      <c r="CW399" s="63"/>
      <c r="CX399" s="63"/>
      <c r="CY399" s="63"/>
      <c r="CZ399" s="63"/>
      <c r="DA399" s="63"/>
      <c r="DB399" s="63"/>
      <c r="DC399" s="63"/>
      <c r="DD399" s="64"/>
    </row>
    <row r="400" spans="1:108" ht="33" customHeight="1" x14ac:dyDescent="0.3">
      <c r="A400" s="63"/>
      <c r="B400" s="63"/>
      <c r="C400" s="63"/>
      <c r="D400" s="63"/>
      <c r="E400" s="63"/>
      <c r="F400" s="63"/>
      <c r="G400" s="63"/>
      <c r="H400" s="63"/>
      <c r="I400" s="64"/>
      <c r="J400" s="63"/>
      <c r="K400" s="63"/>
      <c r="L400" s="63"/>
      <c r="M400" s="63"/>
      <c r="N400" s="63"/>
      <c r="O400" s="63"/>
      <c r="P400" s="63"/>
      <c r="Q400" s="63"/>
      <c r="R400" s="64"/>
      <c r="S400" s="63"/>
      <c r="T400" s="63"/>
      <c r="U400" s="63"/>
      <c r="V400" s="63"/>
      <c r="W400" s="63"/>
      <c r="X400" s="63"/>
      <c r="Y400" s="63"/>
      <c r="Z400" s="63"/>
      <c r="AA400" s="64"/>
      <c r="AB400" s="63"/>
      <c r="AC400" s="63"/>
      <c r="AD400" s="63"/>
      <c r="AE400" s="63"/>
      <c r="AF400" s="63"/>
      <c r="AG400" s="63"/>
      <c r="AH400" s="63"/>
      <c r="AI400" s="63"/>
      <c r="AJ400" s="64"/>
      <c r="AK400" s="63"/>
      <c r="AL400" s="63"/>
      <c r="AM400" s="63"/>
      <c r="AN400" s="63"/>
      <c r="AO400" s="63"/>
      <c r="AP400" s="63"/>
      <c r="AQ400" s="63"/>
      <c r="AR400" s="63"/>
      <c r="AS400" s="64"/>
      <c r="AT400" s="63"/>
      <c r="AU400" s="63"/>
      <c r="AV400" s="63"/>
      <c r="AW400" s="63"/>
      <c r="AX400" s="63"/>
      <c r="AY400" s="63"/>
      <c r="AZ400" s="63"/>
      <c r="BA400" s="63"/>
      <c r="BB400" s="64"/>
      <c r="BC400" s="63"/>
      <c r="BD400" s="63"/>
      <c r="BE400" s="63"/>
      <c r="BF400" s="63"/>
      <c r="BG400" s="63"/>
      <c r="BH400" s="63"/>
      <c r="BI400" s="63"/>
      <c r="BJ400" s="63"/>
      <c r="BK400" s="64"/>
      <c r="BL400" s="63"/>
      <c r="BM400" s="63"/>
      <c r="BN400" s="63"/>
      <c r="BO400" s="63"/>
      <c r="BP400" s="63"/>
      <c r="BQ400" s="63"/>
      <c r="BR400" s="63"/>
      <c r="BS400" s="63"/>
      <c r="BT400" s="64"/>
      <c r="BU400" s="63"/>
      <c r="BV400" s="63"/>
      <c r="BW400" s="63"/>
      <c r="BX400" s="63"/>
      <c r="BY400" s="63"/>
      <c r="BZ400" s="63"/>
      <c r="CA400" s="63"/>
      <c r="CB400" s="63"/>
      <c r="CC400" s="64"/>
      <c r="CD400" s="63"/>
      <c r="CE400" s="63"/>
      <c r="CF400" s="63"/>
      <c r="CG400" s="63"/>
      <c r="CH400" s="63"/>
      <c r="CI400" s="63"/>
      <c r="CJ400" s="63"/>
      <c r="CK400" s="63"/>
      <c r="CL400" s="64"/>
      <c r="CM400" s="63"/>
      <c r="CN400" s="63"/>
      <c r="CO400" s="63"/>
      <c r="CP400" s="63"/>
      <c r="CQ400" s="63"/>
      <c r="CR400" s="63"/>
      <c r="CS400" s="63"/>
      <c r="CT400" s="63"/>
      <c r="CU400" s="64"/>
      <c r="CV400" s="63"/>
      <c r="CW400" s="63"/>
      <c r="CX400" s="63"/>
      <c r="CY400" s="63"/>
      <c r="CZ400" s="63"/>
      <c r="DA400" s="63"/>
      <c r="DB400" s="63"/>
      <c r="DC400" s="63"/>
      <c r="DD400" s="64"/>
    </row>
    <row r="401" spans="1:108" ht="33" customHeight="1" x14ac:dyDescent="0.3">
      <c r="A401" s="63"/>
      <c r="B401" s="63"/>
      <c r="C401" s="63"/>
      <c r="D401" s="63"/>
      <c r="E401" s="63"/>
      <c r="F401" s="63"/>
      <c r="G401" s="63"/>
      <c r="H401" s="63"/>
      <c r="I401" s="64"/>
      <c r="J401" s="63"/>
      <c r="K401" s="63"/>
      <c r="L401" s="63"/>
      <c r="M401" s="63"/>
      <c r="N401" s="63"/>
      <c r="O401" s="63"/>
      <c r="P401" s="63"/>
      <c r="Q401" s="63"/>
      <c r="R401" s="64"/>
      <c r="S401" s="63"/>
      <c r="T401" s="63"/>
      <c r="U401" s="63"/>
      <c r="V401" s="63"/>
      <c r="W401" s="63"/>
      <c r="X401" s="63"/>
      <c r="Y401" s="63"/>
      <c r="Z401" s="63"/>
      <c r="AA401" s="64"/>
      <c r="AB401" s="63"/>
      <c r="AC401" s="63"/>
      <c r="AD401" s="63"/>
      <c r="AE401" s="63"/>
      <c r="AF401" s="63"/>
      <c r="AG401" s="63"/>
      <c r="AH401" s="63"/>
      <c r="AI401" s="63"/>
      <c r="AJ401" s="64"/>
      <c r="AK401" s="63"/>
      <c r="AL401" s="63"/>
      <c r="AM401" s="63"/>
      <c r="AN401" s="63"/>
      <c r="AO401" s="63"/>
      <c r="AP401" s="63"/>
      <c r="AQ401" s="63"/>
      <c r="AR401" s="63"/>
      <c r="AS401" s="64"/>
      <c r="AT401" s="63"/>
      <c r="AU401" s="63"/>
      <c r="AV401" s="63"/>
      <c r="AW401" s="63"/>
      <c r="AX401" s="63"/>
      <c r="AY401" s="63"/>
      <c r="AZ401" s="63"/>
      <c r="BA401" s="63"/>
      <c r="BB401" s="64"/>
      <c r="BC401" s="63"/>
      <c r="BD401" s="63"/>
      <c r="BE401" s="63"/>
      <c r="BF401" s="63"/>
      <c r="BG401" s="63"/>
      <c r="BH401" s="63"/>
      <c r="BI401" s="63"/>
      <c r="BJ401" s="63"/>
      <c r="BK401" s="64"/>
      <c r="BL401" s="63"/>
      <c r="BM401" s="63"/>
      <c r="BN401" s="63"/>
      <c r="BO401" s="63"/>
      <c r="BP401" s="63"/>
      <c r="BQ401" s="63"/>
      <c r="BR401" s="63"/>
      <c r="BS401" s="63"/>
      <c r="BT401" s="64"/>
      <c r="BU401" s="63"/>
      <c r="BV401" s="63"/>
      <c r="BW401" s="63"/>
      <c r="BX401" s="63"/>
      <c r="BY401" s="63"/>
      <c r="BZ401" s="63"/>
      <c r="CA401" s="63"/>
      <c r="CB401" s="63"/>
      <c r="CC401" s="64"/>
      <c r="CD401" s="63"/>
      <c r="CE401" s="63"/>
      <c r="CF401" s="63"/>
      <c r="CG401" s="63"/>
      <c r="CH401" s="63"/>
      <c r="CI401" s="63"/>
      <c r="CJ401" s="63"/>
      <c r="CK401" s="63"/>
      <c r="CL401" s="64"/>
      <c r="CM401" s="63"/>
      <c r="CN401" s="63"/>
      <c r="CO401" s="63"/>
      <c r="CP401" s="63"/>
      <c r="CQ401" s="63"/>
      <c r="CR401" s="63"/>
      <c r="CS401" s="63"/>
      <c r="CT401" s="63"/>
      <c r="CU401" s="64"/>
      <c r="CV401" s="63"/>
      <c r="CW401" s="63"/>
      <c r="CX401" s="63"/>
      <c r="CY401" s="63"/>
      <c r="CZ401" s="63"/>
      <c r="DA401" s="63"/>
      <c r="DB401" s="63"/>
      <c r="DC401" s="63"/>
      <c r="DD401" s="64"/>
    </row>
    <row r="402" spans="1:108" ht="33" customHeight="1" x14ac:dyDescent="0.3">
      <c r="A402" s="63"/>
      <c r="B402" s="63"/>
      <c r="C402" s="63"/>
      <c r="D402" s="63"/>
      <c r="E402" s="63"/>
      <c r="F402" s="63"/>
      <c r="G402" s="63"/>
      <c r="H402" s="63"/>
      <c r="I402" s="64"/>
      <c r="J402" s="63"/>
      <c r="K402" s="63"/>
      <c r="L402" s="63"/>
      <c r="M402" s="63"/>
      <c r="N402" s="63"/>
      <c r="O402" s="63"/>
      <c r="P402" s="63"/>
      <c r="Q402" s="63"/>
      <c r="R402" s="64"/>
      <c r="S402" s="63"/>
      <c r="T402" s="63"/>
      <c r="U402" s="63"/>
      <c r="V402" s="63"/>
      <c r="W402" s="63"/>
      <c r="X402" s="63"/>
      <c r="Y402" s="63"/>
      <c r="Z402" s="63"/>
      <c r="AA402" s="64"/>
      <c r="AB402" s="63"/>
      <c r="AC402" s="63"/>
      <c r="AD402" s="63"/>
      <c r="AE402" s="63"/>
      <c r="AF402" s="63"/>
      <c r="AG402" s="63"/>
      <c r="AH402" s="63"/>
      <c r="AI402" s="63"/>
      <c r="AJ402" s="64"/>
      <c r="AK402" s="63"/>
      <c r="AL402" s="63"/>
      <c r="AM402" s="63"/>
      <c r="AN402" s="63"/>
      <c r="AO402" s="63"/>
      <c r="AP402" s="63"/>
      <c r="AQ402" s="63"/>
      <c r="AR402" s="63"/>
      <c r="AS402" s="64"/>
      <c r="AT402" s="63"/>
      <c r="AU402" s="63"/>
      <c r="AV402" s="63"/>
      <c r="AW402" s="63"/>
      <c r="AX402" s="63"/>
      <c r="AY402" s="63"/>
      <c r="AZ402" s="63"/>
      <c r="BA402" s="63"/>
      <c r="BB402" s="64"/>
      <c r="BC402" s="63"/>
      <c r="BD402" s="63"/>
      <c r="BE402" s="63"/>
      <c r="BF402" s="63"/>
      <c r="BG402" s="63"/>
      <c r="BH402" s="63"/>
      <c r="BI402" s="63"/>
      <c r="BJ402" s="63"/>
      <c r="BK402" s="64"/>
      <c r="BL402" s="63"/>
      <c r="BM402" s="63"/>
      <c r="BN402" s="63"/>
      <c r="BO402" s="63"/>
      <c r="BP402" s="63"/>
      <c r="BQ402" s="63"/>
      <c r="BR402" s="63"/>
      <c r="BS402" s="63"/>
      <c r="BT402" s="64"/>
      <c r="BU402" s="63"/>
      <c r="BV402" s="63"/>
      <c r="BW402" s="63"/>
      <c r="BX402" s="63"/>
      <c r="BY402" s="63"/>
      <c r="BZ402" s="63"/>
      <c r="CA402" s="63"/>
      <c r="CB402" s="63"/>
      <c r="CC402" s="64"/>
      <c r="CD402" s="63"/>
      <c r="CE402" s="63"/>
      <c r="CF402" s="63"/>
      <c r="CG402" s="63"/>
      <c r="CH402" s="63"/>
      <c r="CI402" s="63"/>
      <c r="CJ402" s="63"/>
      <c r="CK402" s="63"/>
      <c r="CL402" s="64"/>
      <c r="CM402" s="63"/>
      <c r="CN402" s="63"/>
      <c r="CO402" s="63"/>
      <c r="CP402" s="63"/>
      <c r="CQ402" s="63"/>
      <c r="CR402" s="63"/>
      <c r="CS402" s="63"/>
      <c r="CT402" s="63"/>
      <c r="CU402" s="64"/>
      <c r="CV402" s="63"/>
      <c r="CW402" s="63"/>
      <c r="CX402" s="63"/>
      <c r="CY402" s="63"/>
      <c r="CZ402" s="63"/>
      <c r="DA402" s="63"/>
      <c r="DB402" s="63"/>
      <c r="DC402" s="63"/>
      <c r="DD402" s="64"/>
    </row>
    <row r="403" spans="1:108" ht="33" customHeight="1" x14ac:dyDescent="0.3">
      <c r="A403" s="63"/>
      <c r="B403" s="63"/>
      <c r="C403" s="63"/>
      <c r="D403" s="63"/>
      <c r="E403" s="63"/>
      <c r="F403" s="63"/>
      <c r="G403" s="63"/>
      <c r="H403" s="63"/>
      <c r="I403" s="64"/>
      <c r="J403" s="63"/>
      <c r="K403" s="63"/>
      <c r="L403" s="63"/>
      <c r="M403" s="63"/>
      <c r="N403" s="63"/>
      <c r="O403" s="63"/>
      <c r="P403" s="63"/>
      <c r="Q403" s="63"/>
      <c r="R403" s="64"/>
      <c r="S403" s="63"/>
      <c r="T403" s="63"/>
      <c r="U403" s="63"/>
      <c r="V403" s="63"/>
      <c r="W403" s="63"/>
      <c r="X403" s="63"/>
      <c r="Y403" s="63"/>
      <c r="Z403" s="63"/>
      <c r="AA403" s="64"/>
      <c r="AB403" s="63"/>
      <c r="AC403" s="63"/>
      <c r="AD403" s="63"/>
      <c r="AE403" s="63"/>
      <c r="AF403" s="63"/>
      <c r="AG403" s="63"/>
      <c r="AH403" s="63"/>
      <c r="AI403" s="63"/>
      <c r="AJ403" s="64"/>
      <c r="AK403" s="63"/>
      <c r="AL403" s="63"/>
      <c r="AM403" s="63"/>
      <c r="AN403" s="63"/>
      <c r="AO403" s="63"/>
      <c r="AP403" s="63"/>
      <c r="AQ403" s="63"/>
      <c r="AR403" s="63"/>
      <c r="AS403" s="64"/>
      <c r="AT403" s="63"/>
      <c r="AU403" s="63"/>
      <c r="AV403" s="63"/>
      <c r="AW403" s="63"/>
      <c r="AX403" s="63"/>
      <c r="AY403" s="63"/>
      <c r="AZ403" s="63"/>
      <c r="BA403" s="63"/>
      <c r="BB403" s="64"/>
      <c r="BC403" s="63"/>
      <c r="BD403" s="63"/>
      <c r="BE403" s="63"/>
      <c r="BF403" s="63"/>
      <c r="BG403" s="63"/>
      <c r="BH403" s="63"/>
      <c r="BI403" s="63"/>
      <c r="BJ403" s="63"/>
      <c r="BK403" s="64"/>
      <c r="BL403" s="63"/>
      <c r="BM403" s="63"/>
      <c r="BN403" s="63"/>
      <c r="BO403" s="63"/>
      <c r="BP403" s="63"/>
      <c r="BQ403" s="63"/>
      <c r="BR403" s="63"/>
      <c r="BS403" s="63"/>
      <c r="BT403" s="64"/>
      <c r="BU403" s="63"/>
      <c r="BV403" s="63"/>
      <c r="BW403" s="63"/>
      <c r="BX403" s="63"/>
      <c r="BY403" s="63"/>
      <c r="BZ403" s="63"/>
      <c r="CA403" s="63"/>
      <c r="CB403" s="63"/>
      <c r="CC403" s="64"/>
      <c r="CD403" s="63"/>
      <c r="CE403" s="63"/>
      <c r="CF403" s="63"/>
      <c r="CG403" s="63"/>
      <c r="CH403" s="63"/>
      <c r="CI403" s="63"/>
      <c r="CJ403" s="63"/>
      <c r="CK403" s="63"/>
      <c r="CL403" s="64"/>
      <c r="CM403" s="63"/>
      <c r="CN403" s="63"/>
      <c r="CO403" s="63"/>
      <c r="CP403" s="63"/>
      <c r="CQ403" s="63"/>
      <c r="CR403" s="63"/>
      <c r="CS403" s="63"/>
      <c r="CT403" s="63"/>
      <c r="CU403" s="64"/>
      <c r="CV403" s="63"/>
      <c r="CW403" s="63"/>
      <c r="CX403" s="63"/>
      <c r="CY403" s="63"/>
      <c r="CZ403" s="63"/>
      <c r="DA403" s="63"/>
      <c r="DB403" s="63"/>
      <c r="DC403" s="63"/>
      <c r="DD403" s="64"/>
    </row>
    <row r="404" spans="1:108" ht="33" customHeight="1" x14ac:dyDescent="0.3">
      <c r="A404" s="63"/>
      <c r="B404" s="63"/>
      <c r="C404" s="63"/>
      <c r="D404" s="63"/>
      <c r="E404" s="63"/>
      <c r="F404" s="63"/>
      <c r="G404" s="63"/>
      <c r="H404" s="63"/>
      <c r="I404" s="64"/>
      <c r="J404" s="63"/>
      <c r="K404" s="63"/>
      <c r="L404" s="63"/>
      <c r="M404" s="63"/>
      <c r="N404" s="63"/>
      <c r="O404" s="63"/>
      <c r="P404" s="63"/>
      <c r="Q404" s="63"/>
      <c r="R404" s="64"/>
      <c r="S404" s="63"/>
      <c r="T404" s="63"/>
      <c r="U404" s="63"/>
      <c r="V404" s="63"/>
      <c r="W404" s="63"/>
      <c r="X404" s="63"/>
      <c r="Y404" s="63"/>
      <c r="Z404" s="63"/>
      <c r="AA404" s="64"/>
      <c r="AB404" s="63"/>
      <c r="AC404" s="63"/>
      <c r="AD404" s="63"/>
      <c r="AE404" s="63"/>
      <c r="AF404" s="63"/>
      <c r="AG404" s="63"/>
      <c r="AH404" s="63"/>
      <c r="AI404" s="63"/>
      <c r="AJ404" s="64"/>
      <c r="AK404" s="63"/>
      <c r="AL404" s="63"/>
      <c r="AM404" s="63"/>
      <c r="AN404" s="63"/>
      <c r="AO404" s="63"/>
      <c r="AP404" s="63"/>
      <c r="AQ404" s="63"/>
      <c r="AR404" s="63"/>
      <c r="AS404" s="64"/>
      <c r="AT404" s="63"/>
      <c r="AU404" s="63"/>
      <c r="AV404" s="63"/>
      <c r="AW404" s="63"/>
      <c r="AX404" s="63"/>
      <c r="AY404" s="63"/>
      <c r="AZ404" s="63"/>
      <c r="BA404" s="63"/>
      <c r="BB404" s="64"/>
      <c r="BC404" s="63"/>
      <c r="BD404" s="63"/>
      <c r="BE404" s="63"/>
      <c r="BF404" s="63"/>
      <c r="BG404" s="63"/>
      <c r="BH404" s="63"/>
      <c r="BI404" s="63"/>
      <c r="BJ404" s="63"/>
      <c r="BK404" s="64"/>
      <c r="BL404" s="63"/>
      <c r="BM404" s="63"/>
      <c r="BN404" s="63"/>
      <c r="BO404" s="63"/>
      <c r="BP404" s="63"/>
      <c r="BQ404" s="63"/>
      <c r="BR404" s="63"/>
      <c r="BS404" s="63"/>
      <c r="BT404" s="64"/>
      <c r="BU404" s="63"/>
      <c r="BV404" s="63"/>
      <c r="BW404" s="63"/>
      <c r="BX404" s="63"/>
      <c r="BY404" s="63"/>
      <c r="BZ404" s="63"/>
      <c r="CA404" s="63"/>
      <c r="CB404" s="63"/>
      <c r="CC404" s="64"/>
      <c r="CD404" s="63"/>
      <c r="CE404" s="63"/>
      <c r="CF404" s="63"/>
      <c r="CG404" s="63"/>
      <c r="CH404" s="63"/>
      <c r="CI404" s="63"/>
      <c r="CJ404" s="63"/>
      <c r="CK404" s="63"/>
      <c r="CL404" s="64"/>
      <c r="CM404" s="63"/>
      <c r="CN404" s="63"/>
      <c r="CO404" s="63"/>
      <c r="CP404" s="63"/>
      <c r="CQ404" s="63"/>
      <c r="CR404" s="63"/>
      <c r="CS404" s="63"/>
      <c r="CT404" s="63"/>
      <c r="CU404" s="64"/>
      <c r="CV404" s="63"/>
      <c r="CW404" s="63"/>
      <c r="CX404" s="63"/>
      <c r="CY404" s="63"/>
      <c r="CZ404" s="63"/>
      <c r="DA404" s="63"/>
      <c r="DB404" s="63"/>
      <c r="DC404" s="63"/>
      <c r="DD404" s="64"/>
    </row>
    <row r="405" spans="1:108" ht="33" customHeight="1" x14ac:dyDescent="0.3">
      <c r="A405" s="63"/>
      <c r="B405" s="63"/>
      <c r="C405" s="63"/>
      <c r="D405" s="63"/>
      <c r="E405" s="63"/>
      <c r="F405" s="63"/>
      <c r="G405" s="63"/>
      <c r="H405" s="63"/>
      <c r="I405" s="64"/>
      <c r="J405" s="63"/>
      <c r="K405" s="63"/>
      <c r="L405" s="63"/>
      <c r="M405" s="63"/>
      <c r="N405" s="63"/>
      <c r="O405" s="63"/>
      <c r="P405" s="63"/>
      <c r="Q405" s="63"/>
      <c r="R405" s="64"/>
      <c r="S405" s="63"/>
      <c r="T405" s="63"/>
      <c r="U405" s="63"/>
      <c r="V405" s="63"/>
      <c r="W405" s="63"/>
      <c r="X405" s="63"/>
      <c r="Y405" s="63"/>
      <c r="Z405" s="63"/>
      <c r="AA405" s="64"/>
      <c r="AB405" s="63"/>
      <c r="AC405" s="63"/>
      <c r="AD405" s="63"/>
      <c r="AE405" s="63"/>
      <c r="AF405" s="63"/>
      <c r="AG405" s="63"/>
      <c r="AH405" s="63"/>
      <c r="AI405" s="63"/>
      <c r="AJ405" s="64"/>
      <c r="AK405" s="63"/>
      <c r="AL405" s="63"/>
      <c r="AM405" s="63"/>
      <c r="AN405" s="63"/>
      <c r="AO405" s="63"/>
      <c r="AP405" s="63"/>
      <c r="AQ405" s="63"/>
      <c r="AR405" s="63"/>
      <c r="AS405" s="64"/>
      <c r="AT405" s="63"/>
      <c r="AU405" s="63"/>
      <c r="AV405" s="63"/>
      <c r="AW405" s="63"/>
      <c r="AX405" s="63"/>
      <c r="AY405" s="63"/>
      <c r="AZ405" s="63"/>
      <c r="BA405" s="63"/>
      <c r="BB405" s="64"/>
      <c r="BC405" s="63"/>
      <c r="BD405" s="63"/>
      <c r="BE405" s="63"/>
      <c r="BF405" s="63"/>
      <c r="BG405" s="63"/>
      <c r="BH405" s="63"/>
      <c r="BI405" s="63"/>
      <c r="BJ405" s="63"/>
      <c r="BK405" s="64"/>
      <c r="BL405" s="63"/>
      <c r="BM405" s="63"/>
      <c r="BN405" s="63"/>
      <c r="BO405" s="63"/>
      <c r="BP405" s="63"/>
      <c r="BQ405" s="63"/>
      <c r="BR405" s="63"/>
      <c r="BS405" s="63"/>
      <c r="BT405" s="64"/>
      <c r="BU405" s="63"/>
      <c r="BV405" s="63"/>
      <c r="BW405" s="63"/>
      <c r="BX405" s="63"/>
      <c r="BY405" s="63"/>
      <c r="BZ405" s="63"/>
      <c r="CA405" s="63"/>
      <c r="CB405" s="63"/>
      <c r="CC405" s="64"/>
      <c r="CD405" s="63"/>
      <c r="CE405" s="63"/>
      <c r="CF405" s="63"/>
      <c r="CG405" s="63"/>
      <c r="CH405" s="63"/>
      <c r="CI405" s="63"/>
      <c r="CJ405" s="63"/>
      <c r="CK405" s="63"/>
      <c r="CL405" s="64"/>
      <c r="CM405" s="63"/>
      <c r="CN405" s="63"/>
      <c r="CO405" s="63"/>
      <c r="CP405" s="63"/>
      <c r="CQ405" s="63"/>
      <c r="CR405" s="63"/>
      <c r="CS405" s="63"/>
      <c r="CT405" s="63"/>
      <c r="CU405" s="64"/>
      <c r="CV405" s="63"/>
      <c r="CW405" s="63"/>
      <c r="CX405" s="63"/>
      <c r="CY405" s="63"/>
      <c r="CZ405" s="63"/>
      <c r="DA405" s="63"/>
      <c r="DB405" s="63"/>
      <c r="DC405" s="63"/>
      <c r="DD405" s="64"/>
    </row>
    <row r="406" spans="1:108" ht="33" customHeight="1" x14ac:dyDescent="0.3">
      <c r="A406" s="63"/>
      <c r="B406" s="63"/>
      <c r="C406" s="63"/>
      <c r="D406" s="63"/>
      <c r="E406" s="63"/>
      <c r="F406" s="63"/>
      <c r="G406" s="63"/>
      <c r="H406" s="63"/>
      <c r="I406" s="64"/>
      <c r="J406" s="63"/>
      <c r="K406" s="63"/>
      <c r="L406" s="63"/>
      <c r="M406" s="63"/>
      <c r="N406" s="63"/>
      <c r="O406" s="63"/>
      <c r="P406" s="63"/>
      <c r="Q406" s="63"/>
      <c r="R406" s="64"/>
      <c r="S406" s="63"/>
      <c r="T406" s="63"/>
      <c r="U406" s="63"/>
      <c r="V406" s="63"/>
      <c r="W406" s="63"/>
      <c r="X406" s="63"/>
      <c r="Y406" s="63"/>
      <c r="Z406" s="63"/>
      <c r="AA406" s="64"/>
      <c r="AB406" s="63"/>
      <c r="AC406" s="63"/>
      <c r="AD406" s="63"/>
      <c r="AE406" s="63"/>
      <c r="AF406" s="63"/>
      <c r="AG406" s="63"/>
      <c r="AH406" s="63"/>
      <c r="AI406" s="63"/>
      <c r="AJ406" s="64"/>
      <c r="AK406" s="63"/>
      <c r="AL406" s="63"/>
      <c r="AM406" s="63"/>
      <c r="AN406" s="63"/>
      <c r="AO406" s="63"/>
      <c r="AP406" s="63"/>
      <c r="AQ406" s="63"/>
      <c r="AR406" s="63"/>
      <c r="AS406" s="64"/>
      <c r="AT406" s="63"/>
      <c r="AU406" s="63"/>
      <c r="AV406" s="63"/>
      <c r="AW406" s="63"/>
      <c r="AX406" s="63"/>
      <c r="AY406" s="63"/>
      <c r="AZ406" s="63"/>
      <c r="BA406" s="63"/>
      <c r="BB406" s="64"/>
      <c r="BC406" s="63"/>
      <c r="BD406" s="63"/>
      <c r="BE406" s="63"/>
      <c r="BF406" s="63"/>
      <c r="BG406" s="63"/>
      <c r="BH406" s="63"/>
      <c r="BI406" s="63"/>
      <c r="BJ406" s="63"/>
      <c r="BK406" s="64"/>
      <c r="BL406" s="63"/>
      <c r="BM406" s="63"/>
      <c r="BN406" s="63"/>
      <c r="BO406" s="63"/>
      <c r="BP406" s="63"/>
      <c r="BQ406" s="63"/>
      <c r="BR406" s="63"/>
      <c r="BS406" s="63"/>
      <c r="BT406" s="64"/>
      <c r="BU406" s="63"/>
      <c r="BV406" s="63"/>
      <c r="BW406" s="63"/>
      <c r="BX406" s="63"/>
      <c r="BY406" s="63"/>
      <c r="BZ406" s="63"/>
      <c r="CA406" s="63"/>
      <c r="CB406" s="63"/>
      <c r="CC406" s="64"/>
      <c r="CD406" s="63"/>
      <c r="CE406" s="63"/>
      <c r="CF406" s="63"/>
      <c r="CG406" s="63"/>
      <c r="CH406" s="63"/>
      <c r="CI406" s="63"/>
      <c r="CJ406" s="63"/>
      <c r="CK406" s="63"/>
      <c r="CL406" s="64"/>
      <c r="CM406" s="63"/>
      <c r="CN406" s="63"/>
      <c r="CO406" s="63"/>
      <c r="CP406" s="63"/>
      <c r="CQ406" s="63"/>
      <c r="CR406" s="63"/>
      <c r="CS406" s="63"/>
      <c r="CT406" s="63"/>
      <c r="CU406" s="64"/>
      <c r="CV406" s="63"/>
      <c r="CW406" s="63"/>
      <c r="CX406" s="63"/>
      <c r="CY406" s="63"/>
      <c r="CZ406" s="63"/>
      <c r="DA406" s="63"/>
      <c r="DB406" s="63"/>
      <c r="DC406" s="63"/>
      <c r="DD406" s="64"/>
    </row>
    <row r="407" spans="1:108" ht="33" customHeight="1" x14ac:dyDescent="0.3">
      <c r="A407" s="63"/>
      <c r="B407" s="63"/>
      <c r="C407" s="63"/>
      <c r="D407" s="63"/>
      <c r="E407" s="63"/>
      <c r="F407" s="63"/>
      <c r="G407" s="63"/>
      <c r="H407" s="63"/>
      <c r="I407" s="64"/>
      <c r="J407" s="63"/>
      <c r="K407" s="63"/>
      <c r="L407" s="63"/>
      <c r="M407" s="63"/>
      <c r="N407" s="63"/>
      <c r="O407" s="63"/>
      <c r="P407" s="63"/>
      <c r="Q407" s="63"/>
      <c r="R407" s="64"/>
      <c r="S407" s="63"/>
      <c r="T407" s="63"/>
      <c r="U407" s="63"/>
      <c r="V407" s="63"/>
      <c r="W407" s="63"/>
      <c r="X407" s="63"/>
      <c r="Y407" s="63"/>
      <c r="Z407" s="63"/>
      <c r="AA407" s="64"/>
      <c r="AB407" s="63"/>
      <c r="AC407" s="63"/>
      <c r="AD407" s="63"/>
      <c r="AE407" s="63"/>
      <c r="AF407" s="63"/>
      <c r="AG407" s="63"/>
      <c r="AH407" s="63"/>
      <c r="AI407" s="63"/>
      <c r="AJ407" s="64"/>
      <c r="AK407" s="63"/>
      <c r="AL407" s="63"/>
      <c r="AM407" s="63"/>
      <c r="AN407" s="63"/>
      <c r="AO407" s="63"/>
      <c r="AP407" s="63"/>
      <c r="AQ407" s="63"/>
      <c r="AR407" s="63"/>
      <c r="AS407" s="64"/>
      <c r="AT407" s="63"/>
      <c r="AU407" s="63"/>
      <c r="AV407" s="63"/>
      <c r="AW407" s="63"/>
      <c r="AX407" s="63"/>
      <c r="AY407" s="63"/>
      <c r="AZ407" s="63"/>
      <c r="BA407" s="63"/>
      <c r="BB407" s="64"/>
      <c r="BC407" s="63"/>
      <c r="BD407" s="63"/>
      <c r="BE407" s="63"/>
      <c r="BF407" s="63"/>
      <c r="BG407" s="63"/>
      <c r="BH407" s="63"/>
      <c r="BI407" s="63"/>
      <c r="BJ407" s="63"/>
      <c r="BK407" s="64"/>
      <c r="BL407" s="63"/>
      <c r="BM407" s="63"/>
      <c r="BN407" s="63"/>
      <c r="BO407" s="63"/>
      <c r="BP407" s="63"/>
      <c r="BQ407" s="63"/>
      <c r="BR407" s="63"/>
      <c r="BS407" s="63"/>
      <c r="BT407" s="64"/>
      <c r="BU407" s="63"/>
      <c r="BV407" s="63"/>
      <c r="BW407" s="63"/>
      <c r="BX407" s="63"/>
      <c r="BY407" s="63"/>
      <c r="BZ407" s="63"/>
      <c r="CA407" s="63"/>
      <c r="CB407" s="63"/>
      <c r="CC407" s="64"/>
      <c r="CD407" s="63"/>
      <c r="CE407" s="63"/>
      <c r="CF407" s="63"/>
      <c r="CG407" s="63"/>
      <c r="CH407" s="63"/>
      <c r="CI407" s="63"/>
      <c r="CJ407" s="63"/>
      <c r="CK407" s="63"/>
      <c r="CL407" s="64"/>
      <c r="CM407" s="63"/>
      <c r="CN407" s="63"/>
      <c r="CO407" s="63"/>
      <c r="CP407" s="63"/>
      <c r="CQ407" s="63"/>
      <c r="CR407" s="63"/>
      <c r="CS407" s="63"/>
      <c r="CT407" s="63"/>
      <c r="CU407" s="64"/>
      <c r="CV407" s="63"/>
      <c r="CW407" s="63"/>
      <c r="CX407" s="63"/>
      <c r="CY407" s="63"/>
      <c r="CZ407" s="63"/>
      <c r="DA407" s="63"/>
      <c r="DB407" s="63"/>
      <c r="DC407" s="63"/>
      <c r="DD407" s="64"/>
    </row>
    <row r="408" spans="1:108" ht="33" customHeight="1" x14ac:dyDescent="0.3">
      <c r="A408" s="63"/>
      <c r="B408" s="63"/>
      <c r="C408" s="63"/>
      <c r="D408" s="63"/>
      <c r="E408" s="63"/>
      <c r="F408" s="63"/>
      <c r="G408" s="63"/>
      <c r="H408" s="63"/>
      <c r="I408" s="64"/>
      <c r="J408" s="63"/>
      <c r="K408" s="63"/>
      <c r="L408" s="63"/>
      <c r="M408" s="63"/>
      <c r="N408" s="63"/>
      <c r="O408" s="63"/>
      <c r="P408" s="63"/>
      <c r="Q408" s="63"/>
      <c r="R408" s="64"/>
      <c r="S408" s="63"/>
      <c r="T408" s="63"/>
      <c r="U408" s="63"/>
      <c r="V408" s="63"/>
      <c r="W408" s="63"/>
      <c r="X408" s="63"/>
      <c r="Y408" s="63"/>
      <c r="Z408" s="63"/>
      <c r="AA408" s="64"/>
      <c r="AB408" s="63"/>
      <c r="AC408" s="63"/>
      <c r="AD408" s="63"/>
      <c r="AE408" s="63"/>
      <c r="AF408" s="63"/>
      <c r="AG408" s="63"/>
      <c r="AH408" s="63"/>
      <c r="AI408" s="63"/>
      <c r="AJ408" s="64"/>
      <c r="AK408" s="63"/>
      <c r="AL408" s="63"/>
      <c r="AM408" s="63"/>
      <c r="AN408" s="63"/>
      <c r="AO408" s="63"/>
      <c r="AP408" s="63"/>
      <c r="AQ408" s="63"/>
      <c r="AR408" s="63"/>
      <c r="AS408" s="64"/>
      <c r="AT408" s="63"/>
      <c r="AU408" s="63"/>
      <c r="AV408" s="63"/>
      <c r="AW408" s="63"/>
      <c r="AX408" s="63"/>
      <c r="AY408" s="63"/>
      <c r="AZ408" s="63"/>
      <c r="BA408" s="63"/>
      <c r="BB408" s="64"/>
      <c r="BC408" s="63"/>
      <c r="BD408" s="63"/>
      <c r="BE408" s="63"/>
      <c r="BF408" s="63"/>
      <c r="BG408" s="63"/>
      <c r="BH408" s="63"/>
      <c r="BI408" s="63"/>
      <c r="BJ408" s="63"/>
      <c r="BK408" s="64"/>
      <c r="BL408" s="63"/>
      <c r="BM408" s="63"/>
      <c r="BN408" s="63"/>
      <c r="BO408" s="63"/>
      <c r="BP408" s="63"/>
      <c r="BQ408" s="63"/>
      <c r="BR408" s="63"/>
      <c r="BS408" s="63"/>
      <c r="BT408" s="64"/>
      <c r="BU408" s="63"/>
      <c r="BV408" s="63"/>
      <c r="BW408" s="63"/>
      <c r="BX408" s="63"/>
      <c r="BY408" s="63"/>
      <c r="BZ408" s="63"/>
      <c r="CA408" s="63"/>
      <c r="CB408" s="63"/>
      <c r="CC408" s="64"/>
      <c r="CD408" s="63"/>
      <c r="CE408" s="63"/>
      <c r="CF408" s="63"/>
      <c r="CG408" s="63"/>
      <c r="CH408" s="63"/>
      <c r="CI408" s="63"/>
      <c r="CJ408" s="63"/>
      <c r="CK408" s="63"/>
      <c r="CL408" s="64"/>
      <c r="CM408" s="63"/>
      <c r="CN408" s="63"/>
      <c r="CO408" s="63"/>
      <c r="CP408" s="63"/>
      <c r="CQ408" s="63"/>
      <c r="CR408" s="63"/>
      <c r="CS408" s="63"/>
      <c r="CT408" s="63"/>
      <c r="CU408" s="64"/>
      <c r="CV408" s="63"/>
      <c r="CW408" s="63"/>
      <c r="CX408" s="63"/>
      <c r="CY408" s="63"/>
      <c r="CZ408" s="63"/>
      <c r="DA408" s="63"/>
      <c r="DB408" s="63"/>
      <c r="DC408" s="63"/>
      <c r="DD408" s="64"/>
    </row>
    <row r="409" spans="1:108" ht="33" customHeight="1" x14ac:dyDescent="0.3">
      <c r="A409" s="63"/>
      <c r="B409" s="63"/>
      <c r="C409" s="63"/>
      <c r="D409" s="63"/>
      <c r="E409" s="63"/>
      <c r="F409" s="63"/>
      <c r="G409" s="63"/>
      <c r="H409" s="63"/>
      <c r="I409" s="64"/>
      <c r="J409" s="63"/>
      <c r="K409" s="63"/>
      <c r="L409" s="63"/>
      <c r="M409" s="63"/>
      <c r="N409" s="63"/>
      <c r="O409" s="63"/>
      <c r="P409" s="63"/>
      <c r="Q409" s="63"/>
      <c r="R409" s="64"/>
      <c r="S409" s="63"/>
      <c r="T409" s="63"/>
      <c r="U409" s="63"/>
      <c r="V409" s="63"/>
      <c r="W409" s="63"/>
      <c r="X409" s="63"/>
      <c r="Y409" s="63"/>
      <c r="Z409" s="63"/>
      <c r="AA409" s="64"/>
      <c r="AB409" s="63"/>
      <c r="AC409" s="63"/>
      <c r="AD409" s="63"/>
      <c r="AE409" s="63"/>
      <c r="AF409" s="63"/>
      <c r="AG409" s="63"/>
      <c r="AH409" s="63"/>
      <c r="AI409" s="63"/>
      <c r="AJ409" s="64"/>
      <c r="AK409" s="63"/>
      <c r="AL409" s="63"/>
      <c r="AM409" s="63"/>
      <c r="AN409" s="63"/>
      <c r="AO409" s="63"/>
      <c r="AP409" s="63"/>
      <c r="AQ409" s="63"/>
      <c r="AR409" s="63"/>
      <c r="AS409" s="64"/>
      <c r="AT409" s="63"/>
      <c r="AU409" s="63"/>
      <c r="AV409" s="63"/>
      <c r="AW409" s="63"/>
      <c r="AX409" s="63"/>
      <c r="AY409" s="63"/>
      <c r="AZ409" s="63"/>
      <c r="BA409" s="63"/>
      <c r="BB409" s="64"/>
      <c r="BC409" s="63"/>
      <c r="BD409" s="63"/>
      <c r="BE409" s="63"/>
      <c r="BF409" s="63"/>
      <c r="BG409" s="63"/>
      <c r="BH409" s="63"/>
      <c r="BI409" s="63"/>
      <c r="BJ409" s="63"/>
      <c r="BK409" s="64"/>
      <c r="BL409" s="63"/>
      <c r="BM409" s="63"/>
      <c r="BN409" s="63"/>
      <c r="BO409" s="63"/>
      <c r="BP409" s="63"/>
      <c r="BQ409" s="63"/>
      <c r="BR409" s="63"/>
      <c r="BS409" s="63"/>
      <c r="BT409" s="64"/>
      <c r="BU409" s="63"/>
      <c r="BV409" s="63"/>
      <c r="BW409" s="63"/>
      <c r="BX409" s="63"/>
      <c r="BY409" s="63"/>
      <c r="BZ409" s="63"/>
      <c r="CA409" s="63"/>
      <c r="CB409" s="63"/>
      <c r="CC409" s="64"/>
      <c r="CD409" s="63"/>
      <c r="CE409" s="63"/>
      <c r="CF409" s="63"/>
      <c r="CG409" s="63"/>
      <c r="CH409" s="63"/>
      <c r="CI409" s="63"/>
      <c r="CJ409" s="63"/>
      <c r="CK409" s="63"/>
      <c r="CL409" s="64"/>
      <c r="CM409" s="63"/>
      <c r="CN409" s="63"/>
      <c r="CO409" s="63"/>
      <c r="CP409" s="63"/>
      <c r="CQ409" s="63"/>
      <c r="CR409" s="63"/>
      <c r="CS409" s="63"/>
      <c r="CT409" s="63"/>
      <c r="CU409" s="64"/>
      <c r="CV409" s="63"/>
      <c r="CW409" s="63"/>
      <c r="CX409" s="63"/>
      <c r="CY409" s="63"/>
      <c r="CZ409" s="63"/>
      <c r="DA409" s="63"/>
      <c r="DB409" s="63"/>
      <c r="DC409" s="63"/>
      <c r="DD409" s="64"/>
    </row>
    <row r="410" spans="1:108" ht="33" customHeight="1" x14ac:dyDescent="0.3">
      <c r="A410" s="63"/>
      <c r="B410" s="63"/>
      <c r="C410" s="63"/>
      <c r="D410" s="63"/>
      <c r="E410" s="63"/>
      <c r="F410" s="63"/>
      <c r="G410" s="63"/>
      <c r="H410" s="63"/>
      <c r="I410" s="64"/>
      <c r="J410" s="63"/>
      <c r="K410" s="63"/>
      <c r="L410" s="63"/>
      <c r="M410" s="63"/>
      <c r="N410" s="63"/>
      <c r="O410" s="63"/>
      <c r="P410" s="63"/>
      <c r="Q410" s="63"/>
      <c r="R410" s="64"/>
      <c r="S410" s="63"/>
      <c r="T410" s="63"/>
      <c r="U410" s="63"/>
      <c r="V410" s="63"/>
      <c r="W410" s="63"/>
      <c r="X410" s="63"/>
      <c r="Y410" s="63"/>
      <c r="Z410" s="63"/>
      <c r="AA410" s="64"/>
      <c r="AB410" s="63"/>
      <c r="AC410" s="63"/>
      <c r="AD410" s="63"/>
      <c r="AE410" s="63"/>
      <c r="AF410" s="63"/>
      <c r="AG410" s="63"/>
      <c r="AH410" s="63"/>
      <c r="AI410" s="63"/>
      <c r="AJ410" s="64"/>
      <c r="AK410" s="63"/>
      <c r="AL410" s="63"/>
      <c r="AM410" s="63"/>
      <c r="AN410" s="63"/>
      <c r="AO410" s="63"/>
      <c r="AP410" s="63"/>
      <c r="AQ410" s="63"/>
      <c r="AR410" s="63"/>
      <c r="AS410" s="64"/>
      <c r="AT410" s="63"/>
      <c r="AU410" s="63"/>
      <c r="AV410" s="63"/>
      <c r="AW410" s="63"/>
      <c r="AX410" s="63"/>
      <c r="AY410" s="63"/>
      <c r="AZ410" s="63"/>
      <c r="BA410" s="63"/>
      <c r="BB410" s="64"/>
      <c r="BC410" s="63"/>
      <c r="BD410" s="63"/>
      <c r="BE410" s="63"/>
      <c r="BF410" s="63"/>
      <c r="BG410" s="63"/>
      <c r="BH410" s="63"/>
      <c r="BI410" s="63"/>
      <c r="BJ410" s="63"/>
      <c r="BK410" s="64"/>
      <c r="BL410" s="63"/>
      <c r="BM410" s="63"/>
      <c r="BN410" s="63"/>
      <c r="BO410" s="63"/>
      <c r="BP410" s="63"/>
      <c r="BQ410" s="63"/>
      <c r="BR410" s="63"/>
      <c r="BS410" s="63"/>
      <c r="BT410" s="64"/>
      <c r="BU410" s="63"/>
      <c r="BV410" s="63"/>
      <c r="BW410" s="63"/>
      <c r="BX410" s="63"/>
      <c r="BY410" s="63"/>
      <c r="BZ410" s="63"/>
      <c r="CA410" s="63"/>
      <c r="CB410" s="63"/>
      <c r="CC410" s="64"/>
      <c r="CD410" s="63"/>
      <c r="CE410" s="63"/>
      <c r="CF410" s="63"/>
      <c r="CG410" s="63"/>
      <c r="CH410" s="63"/>
      <c r="CI410" s="63"/>
      <c r="CJ410" s="63"/>
      <c r="CK410" s="63"/>
      <c r="CL410" s="64"/>
      <c r="CM410" s="63"/>
      <c r="CN410" s="63"/>
      <c r="CO410" s="63"/>
      <c r="CP410" s="63"/>
      <c r="CQ410" s="63"/>
      <c r="CR410" s="63"/>
      <c r="CS410" s="63"/>
      <c r="CT410" s="63"/>
      <c r="CU410" s="64"/>
      <c r="CV410" s="63"/>
      <c r="CW410" s="63"/>
      <c r="CX410" s="63"/>
      <c r="CY410" s="63"/>
      <c r="CZ410" s="63"/>
      <c r="DA410" s="63"/>
      <c r="DB410" s="63"/>
      <c r="DC410" s="63"/>
      <c r="DD410" s="64"/>
    </row>
    <row r="411" spans="1:108" ht="33" customHeight="1" x14ac:dyDescent="0.3">
      <c r="A411" s="63"/>
      <c r="B411" s="63"/>
      <c r="C411" s="63"/>
      <c r="D411" s="63"/>
      <c r="E411" s="63"/>
      <c r="F411" s="63"/>
      <c r="G411" s="63"/>
      <c r="H411" s="63"/>
      <c r="I411" s="64"/>
      <c r="J411" s="63"/>
      <c r="K411" s="63"/>
      <c r="L411" s="63"/>
      <c r="M411" s="63"/>
      <c r="N411" s="63"/>
      <c r="O411" s="63"/>
      <c r="P411" s="63"/>
      <c r="Q411" s="63"/>
      <c r="R411" s="64"/>
      <c r="S411" s="63"/>
      <c r="T411" s="63"/>
      <c r="U411" s="63"/>
      <c r="V411" s="63"/>
      <c r="W411" s="63"/>
      <c r="X411" s="63"/>
      <c r="Y411" s="63"/>
      <c r="Z411" s="63"/>
      <c r="AA411" s="64"/>
      <c r="AB411" s="63"/>
      <c r="AC411" s="63"/>
      <c r="AD411" s="63"/>
      <c r="AE411" s="63"/>
      <c r="AF411" s="63"/>
      <c r="AG411" s="63"/>
      <c r="AH411" s="63"/>
      <c r="AI411" s="63"/>
      <c r="AJ411" s="64"/>
      <c r="AK411" s="63"/>
      <c r="AL411" s="63"/>
      <c r="AM411" s="63"/>
      <c r="AN411" s="63"/>
      <c r="AO411" s="63"/>
      <c r="AP411" s="63"/>
      <c r="AQ411" s="63"/>
      <c r="AR411" s="63"/>
      <c r="AS411" s="64"/>
      <c r="AT411" s="63"/>
      <c r="AU411" s="63"/>
      <c r="AV411" s="63"/>
      <c r="AW411" s="63"/>
      <c r="AX411" s="63"/>
      <c r="AY411" s="63"/>
      <c r="AZ411" s="63"/>
      <c r="BA411" s="63"/>
      <c r="BB411" s="64"/>
      <c r="BC411" s="63"/>
      <c r="BD411" s="63"/>
      <c r="BE411" s="63"/>
      <c r="BF411" s="63"/>
      <c r="BG411" s="63"/>
      <c r="BH411" s="63"/>
      <c r="BI411" s="63"/>
      <c r="BJ411" s="63"/>
      <c r="BK411" s="64"/>
      <c r="BL411" s="63"/>
      <c r="BM411" s="63"/>
      <c r="BN411" s="63"/>
      <c r="BO411" s="63"/>
      <c r="BP411" s="63"/>
      <c r="BQ411" s="63"/>
      <c r="BR411" s="63"/>
      <c r="BS411" s="63"/>
      <c r="BT411" s="64"/>
      <c r="BU411" s="63"/>
      <c r="BV411" s="63"/>
      <c r="BW411" s="63"/>
      <c r="BX411" s="63"/>
      <c r="BY411" s="63"/>
      <c r="BZ411" s="63"/>
      <c r="CA411" s="63"/>
      <c r="CB411" s="63"/>
      <c r="CC411" s="64"/>
      <c r="CD411" s="63"/>
      <c r="CE411" s="63"/>
      <c r="CF411" s="63"/>
      <c r="CG411" s="63"/>
      <c r="CH411" s="63"/>
      <c r="CI411" s="63"/>
      <c r="CJ411" s="63"/>
      <c r="CK411" s="63"/>
      <c r="CL411" s="64"/>
      <c r="CM411" s="63"/>
      <c r="CN411" s="63"/>
      <c r="CO411" s="63"/>
      <c r="CP411" s="63"/>
      <c r="CQ411" s="63"/>
      <c r="CR411" s="63"/>
      <c r="CS411" s="63"/>
      <c r="CT411" s="63"/>
      <c r="CU411" s="64"/>
      <c r="CV411" s="63"/>
      <c r="CW411" s="63"/>
      <c r="CX411" s="63"/>
      <c r="CY411" s="63"/>
      <c r="CZ411" s="63"/>
      <c r="DA411" s="63"/>
      <c r="DB411" s="63"/>
      <c r="DC411" s="63"/>
      <c r="DD411" s="64"/>
    </row>
    <row r="412" spans="1:108" ht="33" customHeight="1" x14ac:dyDescent="0.3">
      <c r="A412" s="63"/>
      <c r="B412" s="63"/>
      <c r="C412" s="63"/>
      <c r="D412" s="63"/>
      <c r="E412" s="63"/>
      <c r="F412" s="63"/>
      <c r="G412" s="63"/>
      <c r="H412" s="63"/>
      <c r="I412" s="64"/>
      <c r="J412" s="63"/>
      <c r="K412" s="63"/>
      <c r="L412" s="63"/>
      <c r="M412" s="63"/>
      <c r="N412" s="63"/>
      <c r="O412" s="63"/>
      <c r="P412" s="63"/>
      <c r="Q412" s="63"/>
      <c r="R412" s="64"/>
      <c r="S412" s="63"/>
      <c r="T412" s="63"/>
      <c r="U412" s="63"/>
      <c r="V412" s="63"/>
      <c r="W412" s="63"/>
      <c r="X412" s="63"/>
      <c r="Y412" s="63"/>
      <c r="Z412" s="63"/>
      <c r="AA412" s="64"/>
      <c r="AB412" s="63"/>
      <c r="AC412" s="63"/>
      <c r="AD412" s="63"/>
      <c r="AE412" s="63"/>
      <c r="AF412" s="63"/>
      <c r="AG412" s="63"/>
      <c r="AH412" s="63"/>
      <c r="AI412" s="63"/>
      <c r="AJ412" s="64"/>
      <c r="AK412" s="63"/>
      <c r="AL412" s="63"/>
      <c r="AM412" s="63"/>
      <c r="AN412" s="63"/>
      <c r="AO412" s="63"/>
      <c r="AP412" s="63"/>
      <c r="AQ412" s="63"/>
      <c r="AR412" s="63"/>
      <c r="AS412" s="64"/>
      <c r="AT412" s="63"/>
      <c r="AU412" s="63"/>
      <c r="AV412" s="63"/>
      <c r="AW412" s="63"/>
      <c r="AX412" s="63"/>
      <c r="AY412" s="63"/>
      <c r="AZ412" s="63"/>
      <c r="BA412" s="63"/>
      <c r="BB412" s="64"/>
      <c r="BC412" s="63"/>
      <c r="BD412" s="63"/>
      <c r="BE412" s="63"/>
      <c r="BF412" s="63"/>
      <c r="BG412" s="63"/>
      <c r="BH412" s="63"/>
      <c r="BI412" s="63"/>
      <c r="BJ412" s="63"/>
      <c r="BK412" s="64"/>
      <c r="BL412" s="63"/>
      <c r="BM412" s="63"/>
      <c r="BN412" s="63"/>
      <c r="BO412" s="63"/>
      <c r="BP412" s="63"/>
      <c r="BQ412" s="63"/>
      <c r="BR412" s="63"/>
      <c r="BS412" s="63"/>
      <c r="BT412" s="64"/>
      <c r="BU412" s="63"/>
      <c r="BV412" s="63"/>
      <c r="BW412" s="63"/>
      <c r="BX412" s="63"/>
      <c r="BY412" s="63"/>
      <c r="BZ412" s="63"/>
      <c r="CA412" s="63"/>
      <c r="CB412" s="63"/>
      <c r="CC412" s="64"/>
      <c r="CD412" s="63"/>
      <c r="CE412" s="63"/>
      <c r="CF412" s="63"/>
      <c r="CG412" s="63"/>
      <c r="CH412" s="63"/>
      <c r="CI412" s="63"/>
      <c r="CJ412" s="63"/>
      <c r="CK412" s="63"/>
      <c r="CL412" s="64"/>
      <c r="CM412" s="63"/>
      <c r="CN412" s="63"/>
      <c r="CO412" s="63"/>
      <c r="CP412" s="63"/>
      <c r="CQ412" s="63"/>
      <c r="CR412" s="63"/>
      <c r="CS412" s="63"/>
      <c r="CT412" s="63"/>
      <c r="CU412" s="64"/>
      <c r="CV412" s="63"/>
      <c r="CW412" s="63"/>
      <c r="CX412" s="63"/>
      <c r="CY412" s="63"/>
      <c r="CZ412" s="63"/>
      <c r="DA412" s="63"/>
      <c r="DB412" s="63"/>
      <c r="DC412" s="63"/>
      <c r="DD412" s="64"/>
    </row>
    <row r="413" spans="1:108" ht="33" customHeight="1" x14ac:dyDescent="0.3">
      <c r="A413" s="63"/>
      <c r="B413" s="63"/>
      <c r="C413" s="63"/>
      <c r="D413" s="63"/>
      <c r="E413" s="63"/>
      <c r="F413" s="63"/>
      <c r="G413" s="63"/>
      <c r="H413" s="63"/>
      <c r="I413" s="64"/>
      <c r="J413" s="63"/>
      <c r="K413" s="63"/>
      <c r="L413" s="63"/>
      <c r="M413" s="63"/>
      <c r="N413" s="63"/>
      <c r="O413" s="63"/>
      <c r="P413" s="63"/>
      <c r="Q413" s="63"/>
      <c r="R413" s="64"/>
      <c r="S413" s="63"/>
      <c r="T413" s="63"/>
      <c r="U413" s="63"/>
      <c r="V413" s="63"/>
      <c r="W413" s="63"/>
      <c r="X413" s="63"/>
      <c r="Y413" s="63"/>
      <c r="Z413" s="63"/>
      <c r="AA413" s="64"/>
      <c r="AB413" s="63"/>
      <c r="AC413" s="63"/>
      <c r="AD413" s="63"/>
      <c r="AE413" s="63"/>
      <c r="AF413" s="63"/>
      <c r="AG413" s="63"/>
      <c r="AH413" s="63"/>
      <c r="AI413" s="63"/>
      <c r="AJ413" s="64"/>
      <c r="AK413" s="63"/>
      <c r="AL413" s="63"/>
      <c r="AM413" s="63"/>
      <c r="AN413" s="63"/>
      <c r="AO413" s="63"/>
      <c r="AP413" s="63"/>
      <c r="AQ413" s="63"/>
      <c r="AR413" s="63"/>
      <c r="AS413" s="64"/>
      <c r="AT413" s="63"/>
      <c r="AU413" s="63"/>
      <c r="AV413" s="63"/>
      <c r="AW413" s="63"/>
      <c r="AX413" s="63"/>
      <c r="AY413" s="63"/>
      <c r="AZ413" s="63"/>
      <c r="BA413" s="63"/>
      <c r="BB413" s="64"/>
      <c r="BC413" s="63"/>
      <c r="BD413" s="63"/>
      <c r="BE413" s="63"/>
      <c r="BF413" s="63"/>
      <c r="BG413" s="63"/>
      <c r="BH413" s="63"/>
      <c r="BI413" s="63"/>
      <c r="BJ413" s="63"/>
      <c r="BK413" s="64"/>
      <c r="BL413" s="63"/>
      <c r="BM413" s="63"/>
      <c r="BN413" s="63"/>
      <c r="BO413" s="63"/>
      <c r="BP413" s="63"/>
      <c r="BQ413" s="63"/>
      <c r="BR413" s="63"/>
      <c r="BS413" s="63"/>
      <c r="BT413" s="64"/>
      <c r="BU413" s="63"/>
      <c r="BV413" s="63"/>
      <c r="BW413" s="63"/>
      <c r="BX413" s="63"/>
      <c r="BY413" s="63"/>
      <c r="BZ413" s="63"/>
      <c r="CA413" s="63"/>
      <c r="CB413" s="63"/>
      <c r="CC413" s="64"/>
      <c r="CD413" s="63"/>
      <c r="CE413" s="63"/>
      <c r="CF413" s="63"/>
      <c r="CG413" s="63"/>
      <c r="CH413" s="63"/>
      <c r="CI413" s="63"/>
      <c r="CJ413" s="63"/>
      <c r="CK413" s="63"/>
      <c r="CL413" s="64"/>
      <c r="CM413" s="63"/>
      <c r="CN413" s="63"/>
      <c r="CO413" s="63"/>
      <c r="CP413" s="63"/>
      <c r="CQ413" s="63"/>
      <c r="CR413" s="63"/>
      <c r="CS413" s="63"/>
      <c r="CT413" s="63"/>
      <c r="CU413" s="64"/>
      <c r="CV413" s="63"/>
      <c r="CW413" s="63"/>
      <c r="CX413" s="63"/>
      <c r="CY413" s="63"/>
      <c r="CZ413" s="63"/>
      <c r="DA413" s="63"/>
      <c r="DB413" s="63"/>
      <c r="DC413" s="63"/>
      <c r="DD413" s="64"/>
    </row>
    <row r="414" spans="1:108" ht="33" customHeight="1" x14ac:dyDescent="0.3">
      <c r="A414" s="63"/>
      <c r="B414" s="63"/>
      <c r="C414" s="63"/>
      <c r="D414" s="63"/>
      <c r="E414" s="63"/>
      <c r="F414" s="63"/>
      <c r="G414" s="63"/>
      <c r="H414" s="63"/>
      <c r="I414" s="64"/>
      <c r="J414" s="63"/>
      <c r="K414" s="63"/>
      <c r="L414" s="63"/>
      <c r="M414" s="63"/>
      <c r="N414" s="63"/>
      <c r="O414" s="63"/>
      <c r="P414" s="63"/>
      <c r="Q414" s="63"/>
      <c r="R414" s="64"/>
      <c r="S414" s="63"/>
      <c r="T414" s="63"/>
      <c r="U414" s="63"/>
      <c r="V414" s="63"/>
      <c r="W414" s="63"/>
      <c r="X414" s="63"/>
      <c r="Y414" s="63"/>
      <c r="Z414" s="63"/>
      <c r="AA414" s="64"/>
      <c r="AB414" s="63"/>
      <c r="AC414" s="63"/>
      <c r="AD414" s="63"/>
      <c r="AE414" s="63"/>
      <c r="AF414" s="63"/>
      <c r="AG414" s="63"/>
      <c r="AH414" s="63"/>
      <c r="AI414" s="63"/>
      <c r="AJ414" s="64"/>
      <c r="AK414" s="63"/>
      <c r="AL414" s="63"/>
      <c r="AM414" s="63"/>
      <c r="AN414" s="63"/>
      <c r="AO414" s="63"/>
      <c r="AP414" s="63"/>
      <c r="AQ414" s="63"/>
      <c r="AR414" s="63"/>
      <c r="AS414" s="64"/>
      <c r="AT414" s="63"/>
      <c r="AU414" s="63"/>
      <c r="AV414" s="63"/>
      <c r="AW414" s="63"/>
      <c r="AX414" s="63"/>
      <c r="AY414" s="63"/>
      <c r="AZ414" s="63"/>
      <c r="BA414" s="63"/>
      <c r="BB414" s="64"/>
      <c r="BC414" s="63"/>
      <c r="BD414" s="63"/>
      <c r="BE414" s="63"/>
      <c r="BF414" s="63"/>
      <c r="BG414" s="63"/>
      <c r="BH414" s="63"/>
      <c r="BI414" s="63"/>
      <c r="BJ414" s="63"/>
      <c r="BK414" s="64"/>
      <c r="BL414" s="63"/>
      <c r="BM414" s="63"/>
      <c r="BN414" s="63"/>
      <c r="BO414" s="63"/>
      <c r="BP414" s="63"/>
      <c r="BQ414" s="63"/>
      <c r="BR414" s="63"/>
      <c r="BS414" s="63"/>
      <c r="BT414" s="64"/>
      <c r="BU414" s="63"/>
      <c r="BV414" s="63"/>
      <c r="BW414" s="63"/>
      <c r="BX414" s="63"/>
      <c r="BY414" s="63"/>
      <c r="BZ414" s="63"/>
      <c r="CA414" s="63"/>
      <c r="CB414" s="63"/>
      <c r="CC414" s="64"/>
      <c r="CD414" s="63"/>
      <c r="CE414" s="63"/>
      <c r="CF414" s="63"/>
      <c r="CG414" s="63"/>
      <c r="CH414" s="63"/>
      <c r="CI414" s="63"/>
      <c r="CJ414" s="63"/>
      <c r="CK414" s="63"/>
      <c r="CL414" s="64"/>
      <c r="CM414" s="63"/>
      <c r="CN414" s="63"/>
      <c r="CO414" s="63"/>
      <c r="CP414" s="63"/>
      <c r="CQ414" s="63"/>
      <c r="CR414" s="63"/>
      <c r="CS414" s="63"/>
      <c r="CT414" s="63"/>
      <c r="CU414" s="64"/>
      <c r="CV414" s="63"/>
      <c r="CW414" s="63"/>
      <c r="CX414" s="63"/>
      <c r="CY414" s="63"/>
      <c r="CZ414" s="63"/>
      <c r="DA414" s="63"/>
      <c r="DB414" s="63"/>
      <c r="DC414" s="63"/>
      <c r="DD414" s="64"/>
    </row>
    <row r="415" spans="1:108" ht="33" customHeight="1" x14ac:dyDescent="0.3">
      <c r="A415" s="63"/>
      <c r="B415" s="63"/>
      <c r="C415" s="63"/>
      <c r="D415" s="63"/>
      <c r="E415" s="63"/>
      <c r="F415" s="63"/>
      <c r="G415" s="63"/>
      <c r="H415" s="63"/>
      <c r="I415" s="64"/>
      <c r="J415" s="63"/>
      <c r="K415" s="63"/>
      <c r="L415" s="63"/>
      <c r="M415" s="63"/>
      <c r="N415" s="63"/>
      <c r="O415" s="63"/>
      <c r="P415" s="63"/>
      <c r="Q415" s="63"/>
      <c r="R415" s="64"/>
      <c r="S415" s="63"/>
      <c r="T415" s="63"/>
      <c r="U415" s="63"/>
      <c r="V415" s="63"/>
      <c r="W415" s="63"/>
      <c r="X415" s="63"/>
      <c r="Y415" s="63"/>
      <c r="Z415" s="63"/>
      <c r="AA415" s="64"/>
      <c r="AB415" s="63"/>
      <c r="AC415" s="63"/>
      <c r="AD415" s="63"/>
      <c r="AE415" s="63"/>
      <c r="AF415" s="63"/>
      <c r="AG415" s="63"/>
      <c r="AH415" s="63"/>
      <c r="AI415" s="63"/>
      <c r="AJ415" s="64"/>
      <c r="AK415" s="63"/>
      <c r="AL415" s="63"/>
      <c r="AM415" s="63"/>
      <c r="AN415" s="63"/>
      <c r="AO415" s="63"/>
      <c r="AP415" s="63"/>
      <c r="AQ415" s="63"/>
      <c r="AR415" s="63"/>
      <c r="AS415" s="64"/>
      <c r="AT415" s="63"/>
      <c r="AU415" s="63"/>
      <c r="AV415" s="63"/>
      <c r="AW415" s="63"/>
      <c r="AX415" s="63"/>
      <c r="AY415" s="63"/>
      <c r="AZ415" s="63"/>
      <c r="BA415" s="63"/>
      <c r="BB415" s="64"/>
      <c r="BC415" s="63"/>
      <c r="BD415" s="63"/>
      <c r="BE415" s="63"/>
      <c r="BF415" s="63"/>
      <c r="BG415" s="63"/>
      <c r="BH415" s="63"/>
      <c r="BI415" s="63"/>
      <c r="BJ415" s="63"/>
      <c r="BK415" s="64"/>
      <c r="BL415" s="63"/>
      <c r="BM415" s="63"/>
      <c r="BN415" s="63"/>
      <c r="BO415" s="63"/>
      <c r="BP415" s="63"/>
      <c r="BQ415" s="63"/>
      <c r="BR415" s="63"/>
      <c r="BS415" s="63"/>
      <c r="BT415" s="64"/>
      <c r="BU415" s="63"/>
      <c r="BV415" s="63"/>
      <c r="BW415" s="63"/>
      <c r="BX415" s="63"/>
      <c r="BY415" s="63"/>
      <c r="BZ415" s="63"/>
      <c r="CA415" s="63"/>
      <c r="CB415" s="63"/>
      <c r="CC415" s="64"/>
      <c r="CD415" s="63"/>
      <c r="CE415" s="63"/>
      <c r="CF415" s="63"/>
      <c r="CG415" s="63"/>
      <c r="CH415" s="63"/>
      <c r="CI415" s="63"/>
      <c r="CJ415" s="63"/>
      <c r="CK415" s="63"/>
      <c r="CL415" s="64"/>
      <c r="CM415" s="63"/>
      <c r="CN415" s="63"/>
      <c r="CO415" s="63"/>
      <c r="CP415" s="63"/>
      <c r="CQ415" s="63"/>
      <c r="CR415" s="63"/>
      <c r="CS415" s="63"/>
      <c r="CT415" s="63"/>
      <c r="CU415" s="64"/>
      <c r="CV415" s="63"/>
      <c r="CW415" s="63"/>
      <c r="CX415" s="63"/>
      <c r="CY415" s="63"/>
      <c r="CZ415" s="63"/>
      <c r="DA415" s="63"/>
      <c r="DB415" s="63"/>
      <c r="DC415" s="63"/>
      <c r="DD415" s="64"/>
    </row>
    <row r="416" spans="1:108" ht="33" customHeight="1" x14ac:dyDescent="0.3">
      <c r="A416" s="63"/>
      <c r="B416" s="63"/>
      <c r="C416" s="63"/>
      <c r="D416" s="63"/>
      <c r="E416" s="63"/>
      <c r="F416" s="63"/>
      <c r="G416" s="63"/>
      <c r="H416" s="63"/>
      <c r="I416" s="64"/>
      <c r="J416" s="63"/>
      <c r="K416" s="63"/>
      <c r="L416" s="63"/>
      <c r="M416" s="63"/>
      <c r="N416" s="63"/>
      <c r="O416" s="63"/>
      <c r="P416" s="63"/>
      <c r="Q416" s="63"/>
      <c r="R416" s="64"/>
      <c r="S416" s="63"/>
      <c r="T416" s="63"/>
      <c r="U416" s="63"/>
      <c r="V416" s="63"/>
      <c r="W416" s="63"/>
      <c r="X416" s="63"/>
      <c r="Y416" s="63"/>
      <c r="Z416" s="63"/>
      <c r="AA416" s="64"/>
      <c r="AB416" s="63"/>
      <c r="AC416" s="63"/>
      <c r="AD416" s="63"/>
      <c r="AE416" s="63"/>
      <c r="AF416" s="63"/>
      <c r="AG416" s="63"/>
      <c r="AH416" s="63"/>
      <c r="AI416" s="63"/>
      <c r="AJ416" s="64"/>
      <c r="AK416" s="63"/>
      <c r="AL416" s="63"/>
      <c r="AM416" s="63"/>
      <c r="AN416" s="63"/>
      <c r="AO416" s="63"/>
      <c r="AP416" s="63"/>
      <c r="AQ416" s="63"/>
      <c r="AR416" s="63"/>
      <c r="AS416" s="64"/>
      <c r="AT416" s="63"/>
      <c r="AU416" s="63"/>
      <c r="AV416" s="63"/>
      <c r="AW416" s="63"/>
      <c r="AX416" s="63"/>
      <c r="AY416" s="63"/>
      <c r="AZ416" s="63"/>
      <c r="BA416" s="63"/>
      <c r="BB416" s="64"/>
      <c r="BC416" s="63"/>
      <c r="BD416" s="63"/>
      <c r="BE416" s="63"/>
      <c r="BF416" s="63"/>
      <c r="BG416" s="63"/>
      <c r="BH416" s="63"/>
      <c r="BI416" s="63"/>
      <c r="BJ416" s="63"/>
      <c r="BK416" s="64"/>
      <c r="BL416" s="63"/>
      <c r="BM416" s="63"/>
      <c r="BN416" s="63"/>
      <c r="BO416" s="63"/>
      <c r="BP416" s="63"/>
      <c r="BQ416" s="63"/>
      <c r="BR416" s="63"/>
      <c r="BS416" s="63"/>
      <c r="BT416" s="64"/>
      <c r="BU416" s="63"/>
      <c r="BV416" s="63"/>
      <c r="BW416" s="63"/>
      <c r="BX416" s="63"/>
      <c r="BY416" s="63"/>
      <c r="BZ416" s="63"/>
      <c r="CA416" s="63"/>
      <c r="CB416" s="63"/>
      <c r="CC416" s="64"/>
      <c r="CD416" s="63"/>
      <c r="CE416" s="63"/>
      <c r="CF416" s="63"/>
      <c r="CG416" s="63"/>
      <c r="CH416" s="63"/>
      <c r="CI416" s="63"/>
      <c r="CJ416" s="63"/>
      <c r="CK416" s="63"/>
      <c r="CL416" s="64"/>
      <c r="CM416" s="63"/>
      <c r="CN416" s="63"/>
      <c r="CO416" s="63"/>
      <c r="CP416" s="63"/>
      <c r="CQ416" s="63"/>
      <c r="CR416" s="63"/>
      <c r="CS416" s="63"/>
      <c r="CT416" s="63"/>
      <c r="CU416" s="64"/>
      <c r="CV416" s="63"/>
      <c r="CW416" s="63"/>
      <c r="CX416" s="63"/>
      <c r="CY416" s="63"/>
      <c r="CZ416" s="63"/>
      <c r="DA416" s="63"/>
      <c r="DB416" s="63"/>
      <c r="DC416" s="63"/>
      <c r="DD416" s="64"/>
    </row>
    <row r="417" spans="1:108" ht="33" customHeight="1" x14ac:dyDescent="0.3">
      <c r="A417" s="63"/>
      <c r="B417" s="63"/>
      <c r="C417" s="63"/>
      <c r="D417" s="63"/>
      <c r="E417" s="63"/>
      <c r="F417" s="63"/>
      <c r="G417" s="63"/>
      <c r="H417" s="63"/>
      <c r="I417" s="64"/>
      <c r="J417" s="63"/>
      <c r="K417" s="63"/>
      <c r="L417" s="63"/>
      <c r="M417" s="63"/>
      <c r="N417" s="63"/>
      <c r="O417" s="63"/>
      <c r="P417" s="63"/>
      <c r="Q417" s="63"/>
      <c r="R417" s="64"/>
      <c r="S417" s="63"/>
      <c r="T417" s="63"/>
      <c r="U417" s="63"/>
      <c r="V417" s="63"/>
      <c r="W417" s="63"/>
      <c r="X417" s="63"/>
      <c r="Y417" s="63"/>
      <c r="Z417" s="63"/>
      <c r="AA417" s="64"/>
      <c r="AB417" s="63"/>
      <c r="AC417" s="63"/>
      <c r="AD417" s="63"/>
      <c r="AE417" s="63"/>
      <c r="AF417" s="63"/>
      <c r="AG417" s="63"/>
      <c r="AH417" s="63"/>
      <c r="AI417" s="63"/>
      <c r="AJ417" s="64"/>
      <c r="AK417" s="63"/>
      <c r="AL417" s="63"/>
      <c r="AM417" s="63"/>
      <c r="AN417" s="63"/>
      <c r="AO417" s="63"/>
      <c r="AP417" s="63"/>
      <c r="AQ417" s="63"/>
      <c r="AR417" s="63"/>
      <c r="AS417" s="64"/>
      <c r="AT417" s="63"/>
      <c r="AU417" s="63"/>
      <c r="AV417" s="63"/>
      <c r="AW417" s="63"/>
      <c r="AX417" s="63"/>
      <c r="AY417" s="63"/>
      <c r="AZ417" s="63"/>
      <c r="BA417" s="63"/>
      <c r="BB417" s="64"/>
      <c r="BC417" s="63"/>
      <c r="BD417" s="63"/>
      <c r="BE417" s="63"/>
      <c r="BF417" s="63"/>
      <c r="BG417" s="63"/>
      <c r="BH417" s="63"/>
      <c r="BI417" s="63"/>
      <c r="BJ417" s="63"/>
      <c r="BK417" s="64"/>
      <c r="BL417" s="63"/>
      <c r="BM417" s="63"/>
      <c r="BN417" s="63"/>
      <c r="BO417" s="63"/>
      <c r="BP417" s="63"/>
      <c r="BQ417" s="63"/>
      <c r="BR417" s="63"/>
      <c r="BS417" s="63"/>
      <c r="BT417" s="64"/>
      <c r="BU417" s="63"/>
      <c r="BV417" s="63"/>
      <c r="BW417" s="63"/>
      <c r="BX417" s="63"/>
      <c r="BY417" s="63"/>
      <c r="BZ417" s="63"/>
      <c r="CA417" s="63"/>
      <c r="CB417" s="63"/>
      <c r="CC417" s="64"/>
      <c r="CD417" s="63"/>
      <c r="CE417" s="63"/>
      <c r="CF417" s="63"/>
      <c r="CG417" s="63"/>
      <c r="CH417" s="63"/>
      <c r="CI417" s="63"/>
      <c r="CJ417" s="63"/>
      <c r="CK417" s="63"/>
      <c r="CL417" s="64"/>
      <c r="CM417" s="63"/>
      <c r="CN417" s="63"/>
      <c r="CO417" s="63"/>
      <c r="CP417" s="63"/>
      <c r="CQ417" s="63"/>
      <c r="CR417" s="63"/>
      <c r="CS417" s="63"/>
      <c r="CT417" s="63"/>
      <c r="CU417" s="64"/>
      <c r="CV417" s="63"/>
      <c r="CW417" s="63"/>
      <c r="CX417" s="63"/>
      <c r="CY417" s="63"/>
      <c r="CZ417" s="63"/>
      <c r="DA417" s="63"/>
      <c r="DB417" s="63"/>
      <c r="DC417" s="63"/>
      <c r="DD417" s="64"/>
    </row>
    <row r="418" spans="1:108" ht="33" customHeight="1" x14ac:dyDescent="0.3">
      <c r="A418" s="63"/>
      <c r="B418" s="63"/>
      <c r="C418" s="63"/>
      <c r="D418" s="63"/>
      <c r="E418" s="63"/>
      <c r="F418" s="63"/>
      <c r="G418" s="63"/>
      <c r="H418" s="63"/>
      <c r="I418" s="64"/>
      <c r="J418" s="63"/>
      <c r="K418" s="63"/>
      <c r="L418" s="63"/>
      <c r="M418" s="63"/>
      <c r="N418" s="63"/>
      <c r="O418" s="63"/>
      <c r="P418" s="63"/>
      <c r="Q418" s="63"/>
      <c r="R418" s="64"/>
      <c r="S418" s="63"/>
      <c r="T418" s="63"/>
      <c r="U418" s="63"/>
      <c r="V418" s="63"/>
      <c r="W418" s="63"/>
      <c r="X418" s="63"/>
      <c r="Y418" s="63"/>
      <c r="Z418" s="63"/>
      <c r="AA418" s="64"/>
      <c r="AB418" s="63"/>
      <c r="AC418" s="63"/>
      <c r="AD418" s="63"/>
      <c r="AE418" s="63"/>
      <c r="AF418" s="63"/>
      <c r="AG418" s="63"/>
      <c r="AH418" s="63"/>
      <c r="AI418" s="63"/>
      <c r="AJ418" s="64"/>
      <c r="AK418" s="63"/>
      <c r="AL418" s="63"/>
      <c r="AM418" s="63"/>
      <c r="AN418" s="63"/>
      <c r="AO418" s="63"/>
      <c r="AP418" s="63"/>
      <c r="AQ418" s="63"/>
      <c r="AR418" s="63"/>
      <c r="AS418" s="64"/>
      <c r="AT418" s="63"/>
      <c r="AU418" s="63"/>
      <c r="AV418" s="63"/>
      <c r="AW418" s="63"/>
      <c r="AX418" s="63"/>
      <c r="AY418" s="63"/>
      <c r="AZ418" s="63"/>
      <c r="BA418" s="63"/>
      <c r="BB418" s="64"/>
      <c r="BC418" s="63"/>
      <c r="BD418" s="63"/>
      <c r="BE418" s="63"/>
      <c r="BF418" s="63"/>
      <c r="BG418" s="63"/>
      <c r="BH418" s="63"/>
      <c r="BI418" s="63"/>
      <c r="BJ418" s="63"/>
      <c r="BK418" s="64"/>
      <c r="BL418" s="63"/>
      <c r="BM418" s="63"/>
      <c r="BN418" s="63"/>
      <c r="BO418" s="63"/>
      <c r="BP418" s="63"/>
      <c r="BQ418" s="63"/>
      <c r="BR418" s="63"/>
      <c r="BS418" s="63"/>
      <c r="BT418" s="64"/>
      <c r="BU418" s="63"/>
      <c r="BV418" s="63"/>
      <c r="BW418" s="63"/>
      <c r="BX418" s="63"/>
      <c r="BY418" s="63"/>
      <c r="BZ418" s="63"/>
      <c r="CA418" s="63"/>
      <c r="CB418" s="63"/>
      <c r="CC418" s="64"/>
      <c r="CD418" s="63"/>
      <c r="CE418" s="63"/>
      <c r="CF418" s="63"/>
      <c r="CG418" s="63"/>
      <c r="CH418" s="63"/>
      <c r="CI418" s="63"/>
      <c r="CJ418" s="63"/>
      <c r="CK418" s="63"/>
      <c r="CL418" s="64"/>
      <c r="CM418" s="63"/>
      <c r="CN418" s="63"/>
      <c r="CO418" s="63"/>
      <c r="CP418" s="63"/>
      <c r="CQ418" s="63"/>
      <c r="CR418" s="63"/>
      <c r="CS418" s="63"/>
      <c r="CT418" s="63"/>
      <c r="CU418" s="64"/>
      <c r="CV418" s="63"/>
      <c r="CW418" s="63"/>
      <c r="CX418" s="63"/>
      <c r="CY418" s="63"/>
      <c r="CZ418" s="63"/>
      <c r="DA418" s="63"/>
      <c r="DB418" s="63"/>
      <c r="DC418" s="63"/>
      <c r="DD418" s="64"/>
    </row>
    <row r="419" spans="1:108" ht="33" customHeight="1" x14ac:dyDescent="0.3">
      <c r="A419" s="63"/>
      <c r="B419" s="63"/>
      <c r="C419" s="63"/>
      <c r="D419" s="63"/>
      <c r="E419" s="63"/>
      <c r="F419" s="63"/>
      <c r="G419" s="63"/>
      <c r="H419" s="63"/>
      <c r="I419" s="64"/>
      <c r="J419" s="63"/>
      <c r="K419" s="63"/>
      <c r="L419" s="63"/>
      <c r="M419" s="63"/>
      <c r="N419" s="63"/>
      <c r="O419" s="63"/>
      <c r="P419" s="63"/>
      <c r="Q419" s="63"/>
      <c r="R419" s="64"/>
      <c r="S419" s="63"/>
      <c r="T419" s="63"/>
      <c r="U419" s="63"/>
      <c r="V419" s="63"/>
      <c r="W419" s="63"/>
      <c r="X419" s="63"/>
      <c r="Y419" s="63"/>
      <c r="Z419" s="63"/>
      <c r="AA419" s="64"/>
      <c r="AB419" s="63"/>
      <c r="AC419" s="63"/>
      <c r="AD419" s="63"/>
      <c r="AE419" s="63"/>
      <c r="AF419" s="63"/>
      <c r="AG419" s="63"/>
      <c r="AH419" s="63"/>
      <c r="AI419" s="63"/>
      <c r="AJ419" s="64"/>
      <c r="AK419" s="63"/>
      <c r="AL419" s="63"/>
      <c r="AM419" s="63"/>
      <c r="AN419" s="63"/>
      <c r="AO419" s="63"/>
      <c r="AP419" s="63"/>
      <c r="AQ419" s="63"/>
      <c r="AR419" s="63"/>
      <c r="AS419" s="64"/>
      <c r="AT419" s="63"/>
      <c r="AU419" s="63"/>
      <c r="AV419" s="63"/>
      <c r="AW419" s="63"/>
      <c r="AX419" s="63"/>
      <c r="AY419" s="63"/>
      <c r="AZ419" s="63"/>
      <c r="BA419" s="63"/>
      <c r="BB419" s="64"/>
      <c r="BC419" s="63"/>
      <c r="BD419" s="63"/>
      <c r="BE419" s="63"/>
      <c r="BF419" s="63"/>
      <c r="BG419" s="63"/>
      <c r="BH419" s="63"/>
      <c r="BI419" s="63"/>
      <c r="BJ419" s="63"/>
      <c r="BK419" s="64"/>
      <c r="BL419" s="63"/>
      <c r="BM419" s="63"/>
      <c r="BN419" s="63"/>
      <c r="BO419" s="63"/>
      <c r="BP419" s="63"/>
      <c r="BQ419" s="63"/>
      <c r="BR419" s="63"/>
      <c r="BS419" s="63"/>
      <c r="BT419" s="64"/>
      <c r="BU419" s="63"/>
      <c r="BV419" s="63"/>
      <c r="BW419" s="63"/>
      <c r="BX419" s="63"/>
      <c r="BY419" s="63"/>
      <c r="BZ419" s="63"/>
      <c r="CA419" s="63"/>
      <c r="CB419" s="63"/>
      <c r="CC419" s="64"/>
      <c r="CD419" s="63"/>
      <c r="CE419" s="63"/>
      <c r="CF419" s="63"/>
      <c r="CG419" s="63"/>
      <c r="CH419" s="63"/>
      <c r="CI419" s="63"/>
      <c r="CJ419" s="63"/>
      <c r="CK419" s="63"/>
      <c r="CL419" s="64"/>
      <c r="CM419" s="63"/>
      <c r="CN419" s="63"/>
      <c r="CO419" s="63"/>
      <c r="CP419" s="63"/>
      <c r="CQ419" s="63"/>
      <c r="CR419" s="63"/>
      <c r="CS419" s="63"/>
      <c r="CT419" s="63"/>
      <c r="CU419" s="64"/>
      <c r="CV419" s="63"/>
      <c r="CW419" s="63"/>
      <c r="CX419" s="63"/>
      <c r="CY419" s="63"/>
      <c r="CZ419" s="63"/>
      <c r="DA419" s="63"/>
      <c r="DB419" s="63"/>
      <c r="DC419" s="63"/>
      <c r="DD419" s="64"/>
    </row>
    <row r="420" spans="1:108" ht="33" customHeight="1" x14ac:dyDescent="0.3">
      <c r="A420" s="63"/>
      <c r="B420" s="63"/>
      <c r="C420" s="63"/>
      <c r="D420" s="63"/>
      <c r="E420" s="63"/>
      <c r="F420" s="63"/>
      <c r="G420" s="63"/>
      <c r="H420" s="63"/>
      <c r="I420" s="64"/>
      <c r="J420" s="63"/>
      <c r="K420" s="63"/>
      <c r="L420" s="63"/>
      <c r="M420" s="63"/>
      <c r="N420" s="63"/>
      <c r="O420" s="63"/>
      <c r="P420" s="63"/>
      <c r="Q420" s="63"/>
      <c r="R420" s="64"/>
      <c r="S420" s="63"/>
      <c r="T420" s="63"/>
      <c r="U420" s="63"/>
      <c r="V420" s="63"/>
      <c r="W420" s="63"/>
      <c r="X420" s="63"/>
      <c r="Y420" s="63"/>
      <c r="Z420" s="63"/>
      <c r="AA420" s="64"/>
      <c r="AB420" s="63"/>
      <c r="AC420" s="63"/>
      <c r="AD420" s="63"/>
      <c r="AE420" s="63"/>
      <c r="AF420" s="63"/>
      <c r="AG420" s="63"/>
      <c r="AH420" s="63"/>
      <c r="AI420" s="63"/>
      <c r="AJ420" s="64"/>
      <c r="AK420" s="63"/>
      <c r="AL420" s="63"/>
      <c r="AM420" s="63"/>
      <c r="AN420" s="63"/>
      <c r="AO420" s="63"/>
      <c r="AP420" s="63"/>
      <c r="AQ420" s="63"/>
      <c r="AR420" s="63"/>
      <c r="AS420" s="64"/>
      <c r="AT420" s="63"/>
      <c r="AU420" s="63"/>
      <c r="AV420" s="63"/>
      <c r="AW420" s="63"/>
      <c r="AX420" s="63"/>
      <c r="AY420" s="63"/>
      <c r="AZ420" s="63"/>
      <c r="BA420" s="63"/>
      <c r="BB420" s="64"/>
      <c r="BC420" s="63"/>
      <c r="BD420" s="63"/>
      <c r="BE420" s="63"/>
      <c r="BF420" s="63"/>
      <c r="BG420" s="63"/>
      <c r="BH420" s="63"/>
      <c r="BI420" s="63"/>
      <c r="BJ420" s="63"/>
      <c r="BK420" s="64"/>
      <c r="BL420" s="63"/>
      <c r="BM420" s="63"/>
      <c r="BN420" s="63"/>
      <c r="BO420" s="63"/>
      <c r="BP420" s="63"/>
      <c r="BQ420" s="63"/>
      <c r="BR420" s="63"/>
      <c r="BS420" s="63"/>
      <c r="BT420" s="64"/>
      <c r="BU420" s="63"/>
      <c r="BV420" s="63"/>
      <c r="BW420" s="63"/>
      <c r="BX420" s="63"/>
      <c r="BY420" s="63"/>
      <c r="BZ420" s="63"/>
      <c r="CA420" s="63"/>
      <c r="CB420" s="63"/>
      <c r="CC420" s="64"/>
      <c r="CD420" s="63"/>
      <c r="CE420" s="63"/>
      <c r="CF420" s="63"/>
      <c r="CG420" s="63"/>
      <c r="CH420" s="63"/>
      <c r="CI420" s="63"/>
      <c r="CJ420" s="63"/>
      <c r="CK420" s="63"/>
      <c r="CL420" s="64"/>
      <c r="CM420" s="63"/>
      <c r="CN420" s="63"/>
      <c r="CO420" s="63"/>
      <c r="CP420" s="63"/>
      <c r="CQ420" s="63"/>
      <c r="CR420" s="63"/>
      <c r="CS420" s="63"/>
      <c r="CT420" s="63"/>
      <c r="CU420" s="64"/>
      <c r="CV420" s="63"/>
      <c r="CW420" s="63"/>
      <c r="CX420" s="63"/>
      <c r="CY420" s="63"/>
      <c r="CZ420" s="63"/>
      <c r="DA420" s="63"/>
      <c r="DB420" s="63"/>
      <c r="DC420" s="63"/>
      <c r="DD420" s="64"/>
    </row>
    <row r="421" spans="1:108" ht="33" customHeight="1" x14ac:dyDescent="0.3">
      <c r="A421" s="63"/>
      <c r="B421" s="63"/>
      <c r="C421" s="63"/>
      <c r="D421" s="63"/>
      <c r="E421" s="63"/>
      <c r="F421" s="63"/>
      <c r="G421" s="63"/>
      <c r="H421" s="63"/>
      <c r="I421" s="64"/>
      <c r="J421" s="63"/>
      <c r="K421" s="63"/>
      <c r="L421" s="63"/>
      <c r="M421" s="63"/>
      <c r="N421" s="63"/>
      <c r="O421" s="63"/>
      <c r="P421" s="63"/>
      <c r="Q421" s="63"/>
      <c r="R421" s="64"/>
      <c r="S421" s="63"/>
      <c r="T421" s="63"/>
      <c r="U421" s="63"/>
      <c r="V421" s="63"/>
      <c r="W421" s="63"/>
      <c r="X421" s="63"/>
      <c r="Y421" s="63"/>
      <c r="Z421" s="63"/>
      <c r="AA421" s="64"/>
      <c r="AB421" s="63"/>
      <c r="AC421" s="63"/>
      <c r="AD421" s="63"/>
      <c r="AE421" s="63"/>
      <c r="AF421" s="63"/>
      <c r="AG421" s="63"/>
      <c r="AH421" s="63"/>
      <c r="AI421" s="63"/>
      <c r="AJ421" s="64"/>
      <c r="AK421" s="63"/>
      <c r="AL421" s="63"/>
      <c r="AM421" s="63"/>
      <c r="AN421" s="63"/>
      <c r="AO421" s="63"/>
      <c r="AP421" s="63"/>
      <c r="AQ421" s="63"/>
      <c r="AR421" s="63"/>
      <c r="AS421" s="64"/>
      <c r="AT421" s="63"/>
      <c r="AU421" s="63"/>
      <c r="AV421" s="63"/>
      <c r="AW421" s="63"/>
      <c r="AX421" s="63"/>
      <c r="AY421" s="63"/>
      <c r="AZ421" s="63"/>
      <c r="BA421" s="63"/>
      <c r="BB421" s="64"/>
      <c r="BC421" s="63"/>
      <c r="BD421" s="63"/>
      <c r="BE421" s="63"/>
      <c r="BF421" s="63"/>
      <c r="BG421" s="63"/>
      <c r="BH421" s="63"/>
      <c r="BI421" s="63"/>
      <c r="BJ421" s="63"/>
      <c r="BK421" s="64"/>
      <c r="BL421" s="63"/>
      <c r="BM421" s="63"/>
      <c r="BN421" s="63"/>
      <c r="BO421" s="63"/>
      <c r="BP421" s="63"/>
      <c r="BQ421" s="63"/>
      <c r="BR421" s="63"/>
      <c r="BS421" s="63"/>
      <c r="BT421" s="64"/>
      <c r="BU421" s="63"/>
      <c r="BV421" s="63"/>
      <c r="BW421" s="63"/>
      <c r="BX421" s="63"/>
      <c r="BY421" s="63"/>
      <c r="BZ421" s="63"/>
      <c r="CA421" s="63"/>
      <c r="CB421" s="63"/>
      <c r="CC421" s="64"/>
      <c r="CD421" s="63"/>
      <c r="CE421" s="63"/>
      <c r="CF421" s="63"/>
      <c r="CG421" s="63"/>
      <c r="CH421" s="63"/>
      <c r="CI421" s="63"/>
      <c r="CJ421" s="63"/>
      <c r="CK421" s="63"/>
      <c r="CL421" s="64"/>
      <c r="CM421" s="63"/>
      <c r="CN421" s="63"/>
      <c r="CO421" s="63"/>
      <c r="CP421" s="63"/>
      <c r="CQ421" s="63"/>
      <c r="CR421" s="63"/>
      <c r="CS421" s="63"/>
      <c r="CT421" s="63"/>
      <c r="CU421" s="64"/>
      <c r="CV421" s="63"/>
      <c r="CW421" s="63"/>
      <c r="CX421" s="63"/>
      <c r="CY421" s="63"/>
      <c r="CZ421" s="63"/>
      <c r="DA421" s="63"/>
      <c r="DB421" s="63"/>
      <c r="DC421" s="63"/>
      <c r="DD421" s="64"/>
    </row>
    <row r="422" spans="1:108" ht="33" customHeight="1" x14ac:dyDescent="0.3">
      <c r="A422" s="63"/>
      <c r="B422" s="63"/>
      <c r="C422" s="63"/>
      <c r="D422" s="63"/>
      <c r="E422" s="63"/>
      <c r="F422" s="63"/>
      <c r="G422" s="63"/>
      <c r="H422" s="63"/>
      <c r="I422" s="64"/>
      <c r="J422" s="63"/>
      <c r="K422" s="63"/>
      <c r="L422" s="63"/>
      <c r="M422" s="63"/>
      <c r="N422" s="63"/>
      <c r="O422" s="63"/>
      <c r="P422" s="63"/>
      <c r="Q422" s="63"/>
      <c r="R422" s="64"/>
      <c r="S422" s="63"/>
      <c r="T422" s="63"/>
      <c r="U422" s="63"/>
      <c r="V422" s="63"/>
      <c r="W422" s="63"/>
      <c r="X422" s="63"/>
      <c r="Y422" s="63"/>
      <c r="Z422" s="63"/>
      <c r="AA422" s="64"/>
      <c r="AB422" s="63"/>
      <c r="AC422" s="63"/>
      <c r="AD422" s="63"/>
      <c r="AE422" s="63"/>
      <c r="AF422" s="63"/>
      <c r="AG422" s="63"/>
      <c r="AH422" s="63"/>
      <c r="AI422" s="63"/>
      <c r="AJ422" s="64"/>
      <c r="AK422" s="63"/>
      <c r="AL422" s="63"/>
      <c r="AM422" s="63"/>
      <c r="AN422" s="63"/>
      <c r="AO422" s="63"/>
      <c r="AP422" s="63"/>
      <c r="AQ422" s="63"/>
      <c r="AR422" s="63"/>
      <c r="AS422" s="64"/>
      <c r="AT422" s="63"/>
      <c r="AU422" s="63"/>
      <c r="AV422" s="63"/>
      <c r="AW422" s="63"/>
      <c r="AX422" s="63"/>
      <c r="AY422" s="63"/>
      <c r="AZ422" s="63"/>
      <c r="BA422" s="63"/>
      <c r="BB422" s="64"/>
      <c r="BC422" s="63"/>
      <c r="BD422" s="63"/>
      <c r="BE422" s="63"/>
      <c r="BF422" s="63"/>
      <c r="BG422" s="63"/>
      <c r="BH422" s="63"/>
      <c r="BI422" s="63"/>
      <c r="BJ422" s="63"/>
      <c r="BK422" s="64"/>
      <c r="BL422" s="63"/>
      <c r="BM422" s="63"/>
      <c r="BN422" s="63"/>
      <c r="BO422" s="63"/>
      <c r="BP422" s="63"/>
      <c r="BQ422" s="63"/>
      <c r="BR422" s="63"/>
      <c r="BS422" s="63"/>
      <c r="BT422" s="64"/>
      <c r="BU422" s="63"/>
      <c r="BV422" s="63"/>
      <c r="BW422" s="63"/>
      <c r="BX422" s="63"/>
      <c r="BY422" s="63"/>
      <c r="BZ422" s="63"/>
      <c r="CA422" s="63"/>
      <c r="CB422" s="63"/>
      <c r="CC422" s="64"/>
      <c r="CD422" s="63"/>
      <c r="CE422" s="63"/>
      <c r="CF422" s="63"/>
      <c r="CG422" s="63"/>
      <c r="CH422" s="63"/>
      <c r="CI422" s="63"/>
      <c r="CJ422" s="63"/>
      <c r="CK422" s="63"/>
      <c r="CL422" s="64"/>
      <c r="CM422" s="63"/>
      <c r="CN422" s="63"/>
      <c r="CO422" s="63"/>
      <c r="CP422" s="63"/>
      <c r="CQ422" s="63"/>
      <c r="CR422" s="63"/>
      <c r="CS422" s="63"/>
      <c r="CT422" s="63"/>
      <c r="CU422" s="64"/>
      <c r="CV422" s="63"/>
      <c r="CW422" s="63"/>
      <c r="CX422" s="63"/>
      <c r="CY422" s="63"/>
      <c r="CZ422" s="63"/>
      <c r="DA422" s="63"/>
      <c r="DB422" s="63"/>
      <c r="DC422" s="63"/>
      <c r="DD422" s="64"/>
    </row>
    <row r="423" spans="1:108" ht="33" customHeight="1" x14ac:dyDescent="0.3">
      <c r="A423" s="63"/>
      <c r="B423" s="63"/>
      <c r="C423" s="63"/>
      <c r="D423" s="63"/>
      <c r="E423" s="63"/>
      <c r="F423" s="63"/>
      <c r="G423" s="63"/>
      <c r="H423" s="63"/>
      <c r="I423" s="64"/>
      <c r="J423" s="63"/>
      <c r="K423" s="63"/>
      <c r="L423" s="63"/>
      <c r="M423" s="63"/>
      <c r="N423" s="63"/>
      <c r="O423" s="63"/>
      <c r="P423" s="63"/>
      <c r="Q423" s="63"/>
      <c r="R423" s="64"/>
      <c r="S423" s="63"/>
      <c r="T423" s="63"/>
      <c r="U423" s="63"/>
      <c r="V423" s="63"/>
      <c r="W423" s="63"/>
      <c r="X423" s="63"/>
      <c r="Y423" s="63"/>
      <c r="Z423" s="63"/>
      <c r="AA423" s="64"/>
      <c r="AB423" s="63"/>
      <c r="AC423" s="63"/>
      <c r="AD423" s="63"/>
      <c r="AE423" s="63"/>
      <c r="AF423" s="63"/>
      <c r="AG423" s="63"/>
      <c r="AH423" s="63"/>
      <c r="AI423" s="63"/>
      <c r="AJ423" s="64"/>
      <c r="AK423" s="63"/>
      <c r="AL423" s="63"/>
      <c r="AM423" s="63"/>
      <c r="AN423" s="63"/>
      <c r="AO423" s="63"/>
      <c r="AP423" s="63"/>
      <c r="AQ423" s="63"/>
      <c r="AR423" s="63"/>
      <c r="AS423" s="64"/>
      <c r="AT423" s="63"/>
      <c r="AU423" s="63"/>
      <c r="AV423" s="63"/>
      <c r="AW423" s="63"/>
      <c r="AX423" s="63"/>
      <c r="AY423" s="63"/>
      <c r="AZ423" s="63"/>
      <c r="BA423" s="63"/>
      <c r="BB423" s="64"/>
      <c r="BC423" s="63"/>
      <c r="BD423" s="63"/>
      <c r="BE423" s="63"/>
      <c r="BF423" s="63"/>
      <c r="BG423" s="63"/>
      <c r="BH423" s="63"/>
      <c r="BI423" s="63"/>
      <c r="BJ423" s="63"/>
      <c r="BK423" s="64"/>
      <c r="BL423" s="63"/>
      <c r="BM423" s="63"/>
      <c r="BN423" s="63"/>
      <c r="BO423" s="63"/>
      <c r="BP423" s="63"/>
      <c r="BQ423" s="63"/>
      <c r="BR423" s="63"/>
      <c r="BS423" s="63"/>
      <c r="BT423" s="64"/>
      <c r="BU423" s="63"/>
      <c r="BV423" s="63"/>
      <c r="BW423" s="63"/>
      <c r="BX423" s="63"/>
      <c r="BY423" s="63"/>
      <c r="BZ423" s="63"/>
      <c r="CA423" s="63"/>
      <c r="CB423" s="63"/>
      <c r="CC423" s="64"/>
      <c r="CD423" s="63"/>
      <c r="CE423" s="63"/>
      <c r="CF423" s="63"/>
      <c r="CG423" s="63"/>
      <c r="CH423" s="63"/>
      <c r="CI423" s="63"/>
      <c r="CJ423" s="63"/>
      <c r="CK423" s="63"/>
      <c r="CL423" s="64"/>
      <c r="CM423" s="63"/>
      <c r="CN423" s="63"/>
      <c r="CO423" s="63"/>
      <c r="CP423" s="63"/>
      <c r="CQ423" s="63"/>
      <c r="CR423" s="63"/>
      <c r="CS423" s="63"/>
      <c r="CT423" s="63"/>
      <c r="CU423" s="64"/>
      <c r="CV423" s="63"/>
      <c r="CW423" s="63"/>
      <c r="CX423" s="63"/>
      <c r="CY423" s="63"/>
      <c r="CZ423" s="63"/>
      <c r="DA423" s="63"/>
      <c r="DB423" s="63"/>
      <c r="DC423" s="63"/>
      <c r="DD423" s="64"/>
    </row>
    <row r="424" spans="1:108" ht="33" customHeight="1" x14ac:dyDescent="0.3">
      <c r="A424" s="63"/>
      <c r="B424" s="63"/>
      <c r="C424" s="63"/>
      <c r="D424" s="63"/>
      <c r="E424" s="63"/>
      <c r="F424" s="63"/>
      <c r="G424" s="63"/>
      <c r="H424" s="63"/>
      <c r="I424" s="64"/>
      <c r="J424" s="63"/>
      <c r="K424" s="63"/>
      <c r="L424" s="63"/>
      <c r="M424" s="63"/>
      <c r="N424" s="63"/>
      <c r="O424" s="63"/>
      <c r="P424" s="63"/>
      <c r="Q424" s="63"/>
      <c r="R424" s="64"/>
      <c r="S424" s="63"/>
      <c r="T424" s="63"/>
      <c r="U424" s="63"/>
      <c r="V424" s="63"/>
      <c r="W424" s="63"/>
      <c r="X424" s="63"/>
      <c r="Y424" s="63"/>
      <c r="Z424" s="63"/>
      <c r="AA424" s="64"/>
      <c r="AB424" s="63"/>
      <c r="AC424" s="63"/>
      <c r="AD424" s="63"/>
      <c r="AE424" s="63"/>
      <c r="AF424" s="63"/>
      <c r="AG424" s="63"/>
      <c r="AH424" s="63"/>
      <c r="AI424" s="63"/>
      <c r="AJ424" s="64"/>
      <c r="AK424" s="63"/>
      <c r="AL424" s="63"/>
      <c r="AM424" s="63"/>
      <c r="AN424" s="63"/>
      <c r="AO424" s="63"/>
      <c r="AP424" s="63"/>
      <c r="AQ424" s="63"/>
      <c r="AR424" s="63"/>
      <c r="AS424" s="64"/>
      <c r="AT424" s="63"/>
      <c r="AU424" s="63"/>
      <c r="AV424" s="63"/>
      <c r="AW424" s="63"/>
      <c r="AX424" s="63"/>
      <c r="AY424" s="63"/>
      <c r="AZ424" s="63"/>
      <c r="BA424" s="63"/>
      <c r="BB424" s="64"/>
      <c r="BC424" s="63"/>
      <c r="BD424" s="63"/>
      <c r="BE424" s="63"/>
      <c r="BF424" s="63"/>
      <c r="BG424" s="63"/>
      <c r="BH424" s="63"/>
      <c r="BI424" s="63"/>
      <c r="BJ424" s="63"/>
      <c r="BK424" s="64"/>
      <c r="BL424" s="63"/>
      <c r="BM424" s="63"/>
      <c r="BN424" s="63"/>
      <c r="BO424" s="63"/>
      <c r="BP424" s="63"/>
      <c r="BQ424" s="63"/>
      <c r="BR424" s="63"/>
      <c r="BS424" s="63"/>
      <c r="BT424" s="64"/>
      <c r="BU424" s="63"/>
      <c r="BV424" s="63"/>
      <c r="BW424" s="63"/>
      <c r="BX424" s="63"/>
      <c r="BY424" s="63"/>
      <c r="BZ424" s="63"/>
      <c r="CA424" s="63"/>
      <c r="CB424" s="63"/>
      <c r="CC424" s="64"/>
      <c r="CD424" s="63"/>
      <c r="CE424" s="63"/>
      <c r="CF424" s="63"/>
      <c r="CG424" s="63"/>
      <c r="CH424" s="63"/>
      <c r="CI424" s="63"/>
      <c r="CJ424" s="63"/>
      <c r="CK424" s="63"/>
      <c r="CL424" s="64"/>
      <c r="CM424" s="63"/>
      <c r="CN424" s="63"/>
      <c r="CO424" s="63"/>
      <c r="CP424" s="63"/>
      <c r="CQ424" s="63"/>
      <c r="CR424" s="63"/>
      <c r="CS424" s="63"/>
      <c r="CT424" s="63"/>
      <c r="CU424" s="64"/>
      <c r="CV424" s="63"/>
      <c r="CW424" s="63"/>
      <c r="CX424" s="63"/>
      <c r="CY424" s="63"/>
      <c r="CZ424" s="63"/>
      <c r="DA424" s="63"/>
      <c r="DB424" s="63"/>
      <c r="DC424" s="63"/>
      <c r="DD424" s="64"/>
    </row>
    <row r="425" spans="1:108" ht="33" customHeight="1" x14ac:dyDescent="0.3">
      <c r="A425" s="63"/>
      <c r="B425" s="63"/>
      <c r="C425" s="63"/>
      <c r="D425" s="63"/>
      <c r="E425" s="63"/>
      <c r="F425" s="63"/>
      <c r="G425" s="63"/>
      <c r="H425" s="63"/>
      <c r="I425" s="64"/>
      <c r="J425" s="63"/>
      <c r="K425" s="63"/>
      <c r="L425" s="63"/>
      <c r="M425" s="63"/>
      <c r="N425" s="63"/>
      <c r="O425" s="63"/>
      <c r="P425" s="63"/>
      <c r="Q425" s="63"/>
      <c r="R425" s="64"/>
      <c r="S425" s="63"/>
      <c r="T425" s="63"/>
      <c r="U425" s="63"/>
      <c r="V425" s="63"/>
      <c r="W425" s="63"/>
      <c r="X425" s="63"/>
      <c r="Y425" s="63"/>
      <c r="Z425" s="63"/>
      <c r="AA425" s="64"/>
      <c r="AB425" s="63"/>
      <c r="AC425" s="63"/>
      <c r="AD425" s="63"/>
      <c r="AE425" s="63"/>
      <c r="AF425" s="63"/>
      <c r="AG425" s="63"/>
      <c r="AH425" s="63"/>
      <c r="AI425" s="63"/>
      <c r="AJ425" s="64"/>
      <c r="AK425" s="63"/>
      <c r="AL425" s="63"/>
      <c r="AM425" s="63"/>
      <c r="AN425" s="63"/>
      <c r="AO425" s="63"/>
      <c r="AP425" s="63"/>
      <c r="AQ425" s="63"/>
      <c r="AR425" s="63"/>
      <c r="AS425" s="64"/>
      <c r="AT425" s="63"/>
      <c r="AU425" s="63"/>
      <c r="AV425" s="63"/>
      <c r="AW425" s="63"/>
      <c r="AX425" s="63"/>
      <c r="AY425" s="63"/>
      <c r="AZ425" s="63"/>
      <c r="BA425" s="63"/>
      <c r="BB425" s="64"/>
      <c r="BC425" s="63"/>
      <c r="BD425" s="63"/>
      <c r="BE425" s="63"/>
      <c r="BF425" s="63"/>
      <c r="BG425" s="63"/>
      <c r="BH425" s="63"/>
      <c r="BI425" s="63"/>
      <c r="BJ425" s="63"/>
      <c r="BK425" s="64"/>
      <c r="BL425" s="63"/>
      <c r="BM425" s="63"/>
      <c r="BN425" s="63"/>
      <c r="BO425" s="63"/>
      <c r="BP425" s="63"/>
      <c r="BQ425" s="63"/>
      <c r="BR425" s="63"/>
      <c r="BS425" s="63"/>
      <c r="BT425" s="64"/>
      <c r="BU425" s="63"/>
      <c r="BV425" s="63"/>
      <c r="BW425" s="63"/>
      <c r="BX425" s="63"/>
      <c r="BY425" s="63"/>
      <c r="BZ425" s="63"/>
      <c r="CA425" s="63"/>
      <c r="CB425" s="63"/>
      <c r="CC425" s="64"/>
      <c r="CD425" s="63"/>
      <c r="CE425" s="63"/>
      <c r="CF425" s="63"/>
      <c r="CG425" s="63"/>
      <c r="CH425" s="63"/>
      <c r="CI425" s="63"/>
      <c r="CJ425" s="63"/>
      <c r="CK425" s="63"/>
      <c r="CL425" s="64"/>
      <c r="CM425" s="63"/>
      <c r="CN425" s="63"/>
      <c r="CO425" s="63"/>
      <c r="CP425" s="63"/>
      <c r="CQ425" s="63"/>
      <c r="CR425" s="63"/>
      <c r="CS425" s="63"/>
      <c r="CT425" s="63"/>
      <c r="CU425" s="64"/>
      <c r="CV425" s="63"/>
      <c r="CW425" s="63"/>
      <c r="CX425" s="63"/>
      <c r="CY425" s="63"/>
      <c r="CZ425" s="63"/>
      <c r="DA425" s="63"/>
      <c r="DB425" s="63"/>
      <c r="DC425" s="63"/>
      <c r="DD425" s="64"/>
    </row>
    <row r="426" spans="1:108" ht="33" customHeight="1" x14ac:dyDescent="0.3">
      <c r="A426" s="63"/>
      <c r="B426" s="63"/>
      <c r="C426" s="63"/>
      <c r="D426" s="63"/>
      <c r="E426" s="63"/>
      <c r="F426" s="63"/>
      <c r="G426" s="63"/>
      <c r="H426" s="63"/>
      <c r="I426" s="64"/>
      <c r="J426" s="63"/>
      <c r="K426" s="63"/>
      <c r="L426" s="63"/>
      <c r="M426" s="63"/>
      <c r="N426" s="63"/>
      <c r="O426" s="63"/>
      <c r="P426" s="63"/>
      <c r="Q426" s="63"/>
      <c r="R426" s="64"/>
      <c r="S426" s="63"/>
      <c r="T426" s="63"/>
      <c r="U426" s="63"/>
      <c r="V426" s="63"/>
      <c r="W426" s="63"/>
      <c r="X426" s="63"/>
      <c r="Y426" s="63"/>
      <c r="Z426" s="63"/>
      <c r="AA426" s="64"/>
      <c r="AB426" s="63"/>
      <c r="AC426" s="63"/>
      <c r="AD426" s="63"/>
      <c r="AE426" s="63"/>
      <c r="AF426" s="63"/>
      <c r="AG426" s="63"/>
      <c r="AH426" s="63"/>
      <c r="AI426" s="63"/>
      <c r="AJ426" s="64"/>
      <c r="AK426" s="63"/>
      <c r="AL426" s="63"/>
      <c r="AM426" s="63"/>
      <c r="AN426" s="63"/>
      <c r="AO426" s="63"/>
      <c r="AP426" s="63"/>
      <c r="AQ426" s="63"/>
      <c r="AR426" s="63"/>
      <c r="AS426" s="64"/>
      <c r="AT426" s="63"/>
      <c r="AU426" s="63"/>
      <c r="AV426" s="63"/>
      <c r="AW426" s="63"/>
      <c r="AX426" s="63"/>
      <c r="AY426" s="63"/>
      <c r="AZ426" s="63"/>
      <c r="BA426" s="63"/>
      <c r="BB426" s="64"/>
      <c r="BC426" s="63"/>
      <c r="BD426" s="63"/>
      <c r="BE426" s="63"/>
      <c r="BF426" s="63"/>
      <c r="BG426" s="63"/>
      <c r="BH426" s="63"/>
      <c r="BI426" s="63"/>
      <c r="BJ426" s="63"/>
      <c r="BK426" s="64"/>
      <c r="BL426" s="63"/>
      <c r="BM426" s="63"/>
      <c r="BN426" s="63"/>
      <c r="BO426" s="63"/>
      <c r="BP426" s="63"/>
      <c r="BQ426" s="63"/>
      <c r="BR426" s="63"/>
      <c r="BS426" s="63"/>
      <c r="BT426" s="64"/>
      <c r="BU426" s="63"/>
      <c r="BV426" s="63"/>
      <c r="BW426" s="63"/>
      <c r="BX426" s="63"/>
      <c r="BY426" s="63"/>
      <c r="BZ426" s="63"/>
      <c r="CA426" s="63"/>
      <c r="CB426" s="63"/>
      <c r="CC426" s="64"/>
      <c r="CD426" s="63"/>
      <c r="CE426" s="63"/>
      <c r="CF426" s="63"/>
      <c r="CG426" s="63"/>
      <c r="CH426" s="63"/>
      <c r="CI426" s="63"/>
      <c r="CJ426" s="63"/>
      <c r="CK426" s="63"/>
      <c r="CL426" s="64"/>
      <c r="CM426" s="63"/>
      <c r="CN426" s="63"/>
      <c r="CO426" s="63"/>
      <c r="CP426" s="63"/>
      <c r="CQ426" s="63"/>
      <c r="CR426" s="63"/>
      <c r="CS426" s="63"/>
      <c r="CT426" s="63"/>
      <c r="CU426" s="64"/>
      <c r="CV426" s="63"/>
      <c r="CW426" s="63"/>
      <c r="CX426" s="63"/>
      <c r="CY426" s="63"/>
      <c r="CZ426" s="63"/>
      <c r="DA426" s="63"/>
      <c r="DB426" s="63"/>
      <c r="DC426" s="63"/>
      <c r="DD426" s="64"/>
    </row>
    <row r="427" spans="1:108" ht="33" customHeight="1" x14ac:dyDescent="0.3">
      <c r="A427" s="63"/>
      <c r="B427" s="63"/>
      <c r="C427" s="63"/>
      <c r="D427" s="63"/>
      <c r="E427" s="63"/>
      <c r="F427" s="63"/>
      <c r="G427" s="63"/>
      <c r="H427" s="63"/>
      <c r="I427" s="64"/>
      <c r="J427" s="63"/>
      <c r="K427" s="63"/>
      <c r="L427" s="63"/>
      <c r="M427" s="63"/>
      <c r="N427" s="63"/>
      <c r="O427" s="63"/>
      <c r="P427" s="63"/>
      <c r="Q427" s="63"/>
      <c r="R427" s="64"/>
      <c r="S427" s="63"/>
      <c r="T427" s="63"/>
      <c r="U427" s="63"/>
      <c r="V427" s="63"/>
      <c r="W427" s="63"/>
      <c r="X427" s="63"/>
      <c r="Y427" s="63"/>
      <c r="Z427" s="63"/>
      <c r="AA427" s="64"/>
      <c r="AB427" s="63"/>
      <c r="AC427" s="63"/>
      <c r="AD427" s="63"/>
      <c r="AE427" s="63"/>
      <c r="AF427" s="63"/>
      <c r="AG427" s="63"/>
      <c r="AH427" s="63"/>
      <c r="AI427" s="63"/>
      <c r="AJ427" s="64"/>
      <c r="AK427" s="63"/>
      <c r="AL427" s="63"/>
      <c r="AM427" s="63"/>
      <c r="AN427" s="63"/>
      <c r="AO427" s="63"/>
      <c r="AP427" s="63"/>
      <c r="AQ427" s="63"/>
      <c r="AR427" s="63"/>
      <c r="AS427" s="64"/>
      <c r="AT427" s="63"/>
      <c r="AU427" s="63"/>
      <c r="AV427" s="63"/>
      <c r="AW427" s="63"/>
      <c r="AX427" s="63"/>
      <c r="AY427" s="63"/>
      <c r="AZ427" s="63"/>
      <c r="BA427" s="63"/>
      <c r="BB427" s="64"/>
      <c r="BC427" s="63"/>
      <c r="BD427" s="63"/>
      <c r="BE427" s="63"/>
      <c r="BF427" s="63"/>
      <c r="BG427" s="63"/>
      <c r="BH427" s="63"/>
      <c r="BI427" s="63"/>
      <c r="BJ427" s="63"/>
      <c r="BK427" s="64"/>
      <c r="BL427" s="63"/>
      <c r="BM427" s="63"/>
      <c r="BN427" s="63"/>
      <c r="BO427" s="63"/>
      <c r="BP427" s="63"/>
      <c r="BQ427" s="63"/>
      <c r="BR427" s="63"/>
      <c r="BS427" s="63"/>
      <c r="BT427" s="64"/>
      <c r="BU427" s="63"/>
      <c r="BV427" s="63"/>
      <c r="BW427" s="63"/>
      <c r="BX427" s="63"/>
      <c r="BY427" s="63"/>
      <c r="BZ427" s="63"/>
      <c r="CA427" s="63"/>
      <c r="CB427" s="63"/>
      <c r="CC427" s="64"/>
      <c r="CD427" s="63"/>
      <c r="CE427" s="63"/>
      <c r="CF427" s="63"/>
      <c r="CG427" s="63"/>
      <c r="CH427" s="63"/>
      <c r="CI427" s="63"/>
      <c r="CJ427" s="63"/>
      <c r="CK427" s="63"/>
      <c r="CL427" s="64"/>
      <c r="CM427" s="63"/>
      <c r="CN427" s="63"/>
      <c r="CO427" s="63"/>
      <c r="CP427" s="63"/>
      <c r="CQ427" s="63"/>
      <c r="CR427" s="63"/>
      <c r="CS427" s="63"/>
      <c r="CT427" s="63"/>
      <c r="CU427" s="64"/>
      <c r="CV427" s="63"/>
      <c r="CW427" s="63"/>
      <c r="CX427" s="63"/>
      <c r="CY427" s="63"/>
      <c r="CZ427" s="63"/>
      <c r="DA427" s="63"/>
      <c r="DB427" s="63"/>
      <c r="DC427" s="63"/>
      <c r="DD427" s="64"/>
    </row>
    <row r="428" spans="1:108" ht="33" customHeight="1" x14ac:dyDescent="0.3">
      <c r="A428" s="63"/>
      <c r="B428" s="63"/>
      <c r="C428" s="63"/>
      <c r="D428" s="63"/>
      <c r="E428" s="63"/>
      <c r="F428" s="63"/>
      <c r="G428" s="63"/>
      <c r="H428" s="63"/>
      <c r="I428" s="64"/>
      <c r="J428" s="63"/>
      <c r="K428" s="63"/>
      <c r="L428" s="63"/>
      <c r="M428" s="63"/>
      <c r="N428" s="63"/>
      <c r="O428" s="63"/>
      <c r="P428" s="63"/>
      <c r="Q428" s="63"/>
      <c r="R428" s="64"/>
      <c r="S428" s="63"/>
      <c r="T428" s="63"/>
      <c r="U428" s="63"/>
      <c r="V428" s="63"/>
      <c r="W428" s="63"/>
      <c r="X428" s="63"/>
      <c r="Y428" s="63"/>
      <c r="Z428" s="63"/>
      <c r="AA428" s="64"/>
      <c r="AB428" s="63"/>
      <c r="AC428" s="63"/>
      <c r="AD428" s="63"/>
      <c r="AE428" s="63"/>
      <c r="AF428" s="63"/>
      <c r="AG428" s="63"/>
      <c r="AH428" s="63"/>
      <c r="AI428" s="63"/>
      <c r="AJ428" s="64"/>
      <c r="AK428" s="63"/>
      <c r="AL428" s="63"/>
      <c r="AM428" s="63"/>
      <c r="AN428" s="63"/>
      <c r="AO428" s="63"/>
      <c r="AP428" s="63"/>
      <c r="AQ428" s="63"/>
      <c r="AR428" s="63"/>
      <c r="AS428" s="64"/>
      <c r="AT428" s="63"/>
      <c r="AU428" s="63"/>
      <c r="AV428" s="63"/>
      <c r="AW428" s="63"/>
      <c r="AX428" s="63"/>
      <c r="AY428" s="63"/>
      <c r="AZ428" s="63"/>
      <c r="BA428" s="63"/>
      <c r="BB428" s="64"/>
      <c r="BC428" s="63"/>
      <c r="BD428" s="63"/>
      <c r="BE428" s="63"/>
      <c r="BF428" s="63"/>
      <c r="BG428" s="63"/>
      <c r="BH428" s="63"/>
      <c r="BI428" s="63"/>
      <c r="BJ428" s="63"/>
      <c r="BK428" s="64"/>
      <c r="BL428" s="63"/>
      <c r="BM428" s="63"/>
      <c r="BN428" s="63"/>
      <c r="BO428" s="63"/>
      <c r="BP428" s="63"/>
      <c r="BQ428" s="63"/>
      <c r="BR428" s="63"/>
      <c r="BS428" s="63"/>
      <c r="BT428" s="64"/>
      <c r="BU428" s="63"/>
      <c r="BV428" s="63"/>
      <c r="BW428" s="63"/>
      <c r="BX428" s="63"/>
      <c r="BY428" s="63"/>
      <c r="BZ428" s="63"/>
      <c r="CA428" s="63"/>
      <c r="CB428" s="63"/>
      <c r="CC428" s="64"/>
      <c r="CD428" s="63"/>
      <c r="CE428" s="63"/>
      <c r="CF428" s="63"/>
      <c r="CG428" s="63"/>
      <c r="CH428" s="63"/>
      <c r="CI428" s="63"/>
      <c r="CJ428" s="63"/>
      <c r="CK428" s="63"/>
      <c r="CL428" s="64"/>
      <c r="CM428" s="63"/>
      <c r="CN428" s="63"/>
      <c r="CO428" s="63"/>
      <c r="CP428" s="63"/>
      <c r="CQ428" s="63"/>
      <c r="CR428" s="63"/>
      <c r="CS428" s="63"/>
      <c r="CT428" s="63"/>
      <c r="CU428" s="64"/>
      <c r="CV428" s="63"/>
      <c r="CW428" s="63"/>
      <c r="CX428" s="63"/>
      <c r="CY428" s="63"/>
      <c r="CZ428" s="63"/>
      <c r="DA428" s="63"/>
      <c r="DB428" s="63"/>
      <c r="DC428" s="63"/>
      <c r="DD428" s="64"/>
    </row>
    <row r="429" spans="1:108" ht="33" customHeight="1" x14ac:dyDescent="0.3">
      <c r="A429" s="63"/>
      <c r="B429" s="63"/>
      <c r="C429" s="63"/>
      <c r="D429" s="63"/>
      <c r="E429" s="63"/>
      <c r="F429" s="63"/>
      <c r="G429" s="63"/>
      <c r="H429" s="63"/>
      <c r="I429" s="64"/>
      <c r="J429" s="63"/>
      <c r="K429" s="63"/>
      <c r="L429" s="63"/>
      <c r="M429" s="63"/>
      <c r="N429" s="63"/>
      <c r="O429" s="63"/>
      <c r="P429" s="63"/>
      <c r="Q429" s="63"/>
      <c r="R429" s="64"/>
      <c r="S429" s="63"/>
      <c r="T429" s="63"/>
      <c r="U429" s="63"/>
      <c r="V429" s="63"/>
      <c r="W429" s="63"/>
      <c r="X429" s="63"/>
      <c r="Y429" s="63"/>
      <c r="Z429" s="63"/>
      <c r="AA429" s="64"/>
      <c r="AB429" s="63"/>
      <c r="AC429" s="63"/>
      <c r="AD429" s="63"/>
      <c r="AE429" s="63"/>
      <c r="AF429" s="63"/>
      <c r="AG429" s="63"/>
      <c r="AH429" s="63"/>
      <c r="AI429" s="63"/>
      <c r="AJ429" s="64"/>
      <c r="AK429" s="63"/>
      <c r="AL429" s="63"/>
      <c r="AM429" s="63"/>
      <c r="AN429" s="63"/>
      <c r="AO429" s="63"/>
      <c r="AP429" s="63"/>
      <c r="AQ429" s="63"/>
      <c r="AR429" s="63"/>
      <c r="AS429" s="64"/>
      <c r="AT429" s="63"/>
      <c r="AU429" s="63"/>
      <c r="AV429" s="63"/>
      <c r="AW429" s="63"/>
      <c r="AX429" s="63"/>
      <c r="AY429" s="63"/>
      <c r="AZ429" s="63"/>
      <c r="BA429" s="63"/>
      <c r="BB429" s="64"/>
      <c r="BC429" s="63"/>
      <c r="BD429" s="63"/>
      <c r="BE429" s="63"/>
      <c r="BF429" s="63"/>
      <c r="BG429" s="63"/>
      <c r="BH429" s="63"/>
      <c r="BI429" s="63"/>
      <c r="BJ429" s="63"/>
      <c r="BK429" s="64"/>
      <c r="BL429" s="63"/>
      <c r="BM429" s="63"/>
      <c r="BN429" s="63"/>
      <c r="BO429" s="63"/>
      <c r="BP429" s="63"/>
      <c r="BQ429" s="63"/>
      <c r="BR429" s="63"/>
      <c r="BS429" s="63"/>
      <c r="BT429" s="64"/>
      <c r="BU429" s="63"/>
      <c r="BV429" s="63"/>
      <c r="BW429" s="63"/>
      <c r="BX429" s="63"/>
      <c r="BY429" s="63"/>
      <c r="BZ429" s="63"/>
      <c r="CA429" s="63"/>
      <c r="CB429" s="63"/>
      <c r="CC429" s="64"/>
      <c r="CD429" s="63"/>
      <c r="CE429" s="63"/>
      <c r="CF429" s="63"/>
      <c r="CG429" s="63"/>
      <c r="CH429" s="63"/>
      <c r="CI429" s="63"/>
      <c r="CJ429" s="63"/>
      <c r="CK429" s="63"/>
      <c r="CL429" s="64"/>
      <c r="CM429" s="63"/>
      <c r="CN429" s="63"/>
      <c r="CO429" s="63"/>
      <c r="CP429" s="63"/>
      <c r="CQ429" s="63"/>
      <c r="CR429" s="63"/>
      <c r="CS429" s="63"/>
      <c r="CT429" s="63"/>
      <c r="CU429" s="64"/>
      <c r="CV429" s="63"/>
      <c r="CW429" s="63"/>
      <c r="CX429" s="63"/>
      <c r="CY429" s="63"/>
      <c r="CZ429" s="63"/>
      <c r="DA429" s="63"/>
      <c r="DB429" s="63"/>
      <c r="DC429" s="63"/>
      <c r="DD429" s="64"/>
    </row>
    <row r="430" spans="1:108" ht="33" customHeight="1" x14ac:dyDescent="0.3">
      <c r="A430" s="63"/>
      <c r="B430" s="63"/>
      <c r="C430" s="63"/>
      <c r="D430" s="63"/>
      <c r="E430" s="63"/>
      <c r="F430" s="63"/>
      <c r="G430" s="63"/>
      <c r="H430" s="63"/>
      <c r="I430" s="64"/>
      <c r="J430" s="63"/>
      <c r="K430" s="63"/>
      <c r="L430" s="63"/>
      <c r="M430" s="63"/>
      <c r="N430" s="63"/>
      <c r="O430" s="63"/>
      <c r="P430" s="63"/>
      <c r="Q430" s="63"/>
      <c r="R430" s="64"/>
      <c r="S430" s="63"/>
      <c r="T430" s="63"/>
      <c r="U430" s="63"/>
      <c r="V430" s="63"/>
      <c r="W430" s="63"/>
      <c r="X430" s="63"/>
      <c r="Y430" s="63"/>
      <c r="Z430" s="63"/>
      <c r="AA430" s="64"/>
      <c r="AB430" s="63"/>
      <c r="AC430" s="63"/>
      <c r="AD430" s="63"/>
      <c r="AE430" s="63"/>
      <c r="AF430" s="63"/>
      <c r="AG430" s="63"/>
      <c r="AH430" s="63"/>
      <c r="AI430" s="63"/>
      <c r="AJ430" s="64"/>
      <c r="AK430" s="63"/>
      <c r="AL430" s="63"/>
      <c r="AM430" s="63"/>
      <c r="AN430" s="63"/>
      <c r="AO430" s="63"/>
      <c r="AP430" s="63"/>
      <c r="AQ430" s="63"/>
      <c r="AR430" s="63"/>
      <c r="AS430" s="64"/>
      <c r="AT430" s="63"/>
      <c r="AU430" s="63"/>
      <c r="AV430" s="63"/>
      <c r="AW430" s="63"/>
      <c r="AX430" s="63"/>
      <c r="AY430" s="63"/>
      <c r="AZ430" s="63"/>
      <c r="BA430" s="63"/>
      <c r="BB430" s="64"/>
      <c r="BC430" s="63"/>
      <c r="BD430" s="63"/>
      <c r="BE430" s="63"/>
      <c r="BF430" s="63"/>
      <c r="BG430" s="63"/>
      <c r="BH430" s="63"/>
      <c r="BI430" s="63"/>
      <c r="BJ430" s="63"/>
      <c r="BK430" s="64"/>
      <c r="BL430" s="63"/>
      <c r="BM430" s="63"/>
      <c r="BN430" s="63"/>
      <c r="BO430" s="63"/>
      <c r="BP430" s="63"/>
      <c r="BQ430" s="63"/>
      <c r="BR430" s="63"/>
      <c r="BS430" s="63"/>
      <c r="BT430" s="64"/>
      <c r="BU430" s="63"/>
      <c r="BV430" s="63"/>
      <c r="BW430" s="63"/>
      <c r="BX430" s="63"/>
      <c r="BY430" s="63"/>
      <c r="BZ430" s="63"/>
      <c r="CA430" s="63"/>
      <c r="CB430" s="63"/>
      <c r="CC430" s="64"/>
      <c r="CD430" s="63"/>
      <c r="CE430" s="63"/>
      <c r="CF430" s="63"/>
      <c r="CG430" s="63"/>
      <c r="CH430" s="63"/>
      <c r="CI430" s="63"/>
      <c r="CJ430" s="63"/>
      <c r="CK430" s="63"/>
      <c r="CL430" s="64"/>
      <c r="CM430" s="63"/>
      <c r="CN430" s="63"/>
      <c r="CO430" s="63"/>
      <c r="CP430" s="63"/>
      <c r="CQ430" s="63"/>
      <c r="CR430" s="63"/>
      <c r="CS430" s="63"/>
      <c r="CT430" s="63"/>
      <c r="CU430" s="64"/>
      <c r="CV430" s="63"/>
      <c r="CW430" s="63"/>
      <c r="CX430" s="63"/>
      <c r="CY430" s="63"/>
      <c r="CZ430" s="63"/>
      <c r="DA430" s="63"/>
      <c r="DB430" s="63"/>
      <c r="DC430" s="63"/>
      <c r="DD430" s="64"/>
    </row>
    <row r="431" spans="1:108" ht="33" customHeight="1" x14ac:dyDescent="0.3">
      <c r="A431" s="63"/>
      <c r="B431" s="63"/>
      <c r="C431" s="63"/>
      <c r="D431" s="63"/>
      <c r="E431" s="63"/>
      <c r="F431" s="63"/>
      <c r="G431" s="63"/>
      <c r="H431" s="63"/>
      <c r="I431" s="64"/>
      <c r="J431" s="63"/>
      <c r="K431" s="63"/>
      <c r="L431" s="63"/>
      <c r="M431" s="63"/>
      <c r="N431" s="63"/>
      <c r="O431" s="63"/>
      <c r="P431" s="63"/>
      <c r="Q431" s="63"/>
      <c r="R431" s="64"/>
      <c r="S431" s="63"/>
      <c r="T431" s="63"/>
      <c r="U431" s="63"/>
      <c r="V431" s="63"/>
      <c r="W431" s="63"/>
      <c r="X431" s="63"/>
      <c r="Y431" s="63"/>
      <c r="Z431" s="63"/>
      <c r="AA431" s="64"/>
      <c r="AB431" s="63"/>
      <c r="AC431" s="63"/>
      <c r="AD431" s="63"/>
      <c r="AE431" s="63"/>
      <c r="AF431" s="63"/>
      <c r="AG431" s="63"/>
      <c r="AH431" s="63"/>
      <c r="AI431" s="63"/>
      <c r="AJ431" s="64"/>
      <c r="AK431" s="63"/>
      <c r="AL431" s="63"/>
      <c r="AM431" s="63"/>
      <c r="AN431" s="63"/>
      <c r="AO431" s="63"/>
      <c r="AP431" s="63"/>
      <c r="AQ431" s="63"/>
      <c r="AR431" s="63"/>
      <c r="AS431" s="64"/>
      <c r="AT431" s="63"/>
      <c r="AU431" s="63"/>
      <c r="AV431" s="63"/>
      <c r="AW431" s="63"/>
      <c r="AX431" s="63"/>
      <c r="AY431" s="63"/>
      <c r="AZ431" s="63"/>
      <c r="BA431" s="63"/>
      <c r="BB431" s="64"/>
      <c r="BC431" s="63"/>
      <c r="BD431" s="63"/>
      <c r="BE431" s="63"/>
      <c r="BF431" s="63"/>
      <c r="BG431" s="63"/>
      <c r="BH431" s="63"/>
      <c r="BI431" s="63"/>
      <c r="BJ431" s="63"/>
      <c r="BK431" s="64"/>
      <c r="BL431" s="63"/>
      <c r="BM431" s="63"/>
      <c r="BN431" s="63"/>
      <c r="BO431" s="63"/>
      <c r="BP431" s="63"/>
      <c r="BQ431" s="63"/>
      <c r="BR431" s="63"/>
      <c r="BS431" s="63"/>
      <c r="BT431" s="64"/>
      <c r="BU431" s="63"/>
      <c r="BV431" s="63"/>
      <c r="BW431" s="63"/>
      <c r="BX431" s="63"/>
      <c r="BY431" s="63"/>
      <c r="BZ431" s="63"/>
      <c r="CA431" s="63"/>
      <c r="CB431" s="63"/>
      <c r="CC431" s="64"/>
      <c r="CD431" s="63"/>
      <c r="CE431" s="63"/>
      <c r="CF431" s="63"/>
      <c r="CG431" s="63"/>
      <c r="CH431" s="63"/>
      <c r="CI431" s="63"/>
      <c r="CJ431" s="63"/>
      <c r="CK431" s="63"/>
      <c r="CL431" s="64"/>
      <c r="CM431" s="63"/>
      <c r="CN431" s="63"/>
      <c r="CO431" s="63"/>
      <c r="CP431" s="63"/>
      <c r="CQ431" s="63"/>
      <c r="CR431" s="63"/>
      <c r="CS431" s="63"/>
      <c r="CT431" s="63"/>
      <c r="CU431" s="64"/>
      <c r="CV431" s="63"/>
      <c r="CW431" s="63"/>
      <c r="CX431" s="63"/>
      <c r="CY431" s="63"/>
      <c r="CZ431" s="63"/>
      <c r="DA431" s="63"/>
      <c r="DB431" s="63"/>
      <c r="DC431" s="63"/>
      <c r="DD431" s="64"/>
    </row>
    <row r="432" spans="1:108" ht="33" customHeight="1" x14ac:dyDescent="0.3">
      <c r="A432" s="63"/>
      <c r="B432" s="63"/>
      <c r="C432" s="63"/>
      <c r="D432" s="63"/>
      <c r="E432" s="63"/>
      <c r="F432" s="63"/>
      <c r="G432" s="63"/>
      <c r="H432" s="63"/>
      <c r="I432" s="64"/>
      <c r="J432" s="63"/>
      <c r="K432" s="63"/>
      <c r="L432" s="63"/>
      <c r="M432" s="63"/>
      <c r="N432" s="63"/>
      <c r="O432" s="63"/>
      <c r="P432" s="63"/>
      <c r="Q432" s="63"/>
      <c r="R432" s="64"/>
      <c r="S432" s="63"/>
      <c r="T432" s="63"/>
      <c r="U432" s="63"/>
      <c r="V432" s="63"/>
      <c r="W432" s="63"/>
      <c r="X432" s="63"/>
      <c r="Y432" s="63"/>
      <c r="Z432" s="63"/>
      <c r="AA432" s="64"/>
      <c r="AB432" s="63"/>
      <c r="AC432" s="63"/>
      <c r="AD432" s="63"/>
      <c r="AE432" s="63"/>
      <c r="AF432" s="63"/>
      <c r="AG432" s="63"/>
      <c r="AH432" s="63"/>
      <c r="AI432" s="63"/>
      <c r="AJ432" s="64"/>
      <c r="AK432" s="63"/>
      <c r="AL432" s="63"/>
      <c r="AM432" s="63"/>
      <c r="AN432" s="63"/>
      <c r="AO432" s="63"/>
      <c r="AP432" s="63"/>
      <c r="AQ432" s="63"/>
      <c r="AR432" s="63"/>
      <c r="AS432" s="64"/>
      <c r="AT432" s="63"/>
      <c r="AU432" s="63"/>
      <c r="AV432" s="63"/>
      <c r="AW432" s="63"/>
      <c r="AX432" s="63"/>
      <c r="AY432" s="63"/>
      <c r="AZ432" s="63"/>
      <c r="BA432" s="63"/>
      <c r="BB432" s="64"/>
      <c r="BC432" s="63"/>
      <c r="BD432" s="63"/>
      <c r="BE432" s="63"/>
      <c r="BF432" s="63"/>
      <c r="BG432" s="63"/>
      <c r="BH432" s="63"/>
      <c r="BI432" s="63"/>
      <c r="BJ432" s="63"/>
      <c r="BK432" s="64"/>
      <c r="BL432" s="63"/>
      <c r="BM432" s="63"/>
      <c r="BN432" s="63"/>
      <c r="BO432" s="63"/>
      <c r="BP432" s="63"/>
      <c r="BQ432" s="63"/>
      <c r="BR432" s="63"/>
      <c r="BS432" s="63"/>
      <c r="BT432" s="64"/>
      <c r="BU432" s="63"/>
      <c r="BV432" s="63"/>
      <c r="BW432" s="63"/>
      <c r="BX432" s="63"/>
      <c r="BY432" s="63"/>
      <c r="BZ432" s="63"/>
      <c r="CA432" s="63"/>
      <c r="CB432" s="63"/>
      <c r="CC432" s="64"/>
      <c r="CD432" s="63"/>
      <c r="CE432" s="63"/>
      <c r="CF432" s="63"/>
      <c r="CG432" s="63"/>
      <c r="CH432" s="63"/>
      <c r="CI432" s="63"/>
      <c r="CJ432" s="63"/>
      <c r="CK432" s="63"/>
      <c r="CL432" s="64"/>
      <c r="CM432" s="63"/>
      <c r="CN432" s="63"/>
      <c r="CO432" s="63"/>
      <c r="CP432" s="63"/>
      <c r="CQ432" s="63"/>
      <c r="CR432" s="63"/>
      <c r="CS432" s="63"/>
      <c r="CT432" s="63"/>
      <c r="CU432" s="64"/>
      <c r="CV432" s="63"/>
      <c r="CW432" s="63"/>
      <c r="CX432" s="63"/>
      <c r="CY432" s="63"/>
      <c r="CZ432" s="63"/>
      <c r="DA432" s="63"/>
      <c r="DB432" s="63"/>
      <c r="DC432" s="63"/>
      <c r="DD432" s="64"/>
    </row>
    <row r="433" spans="1:108" ht="33" customHeight="1" x14ac:dyDescent="0.3">
      <c r="A433" s="63"/>
      <c r="B433" s="63"/>
      <c r="C433" s="63"/>
      <c r="D433" s="63"/>
      <c r="E433" s="63"/>
      <c r="F433" s="63"/>
      <c r="G433" s="63"/>
      <c r="H433" s="63"/>
      <c r="I433" s="64"/>
      <c r="J433" s="63"/>
      <c r="K433" s="63"/>
      <c r="L433" s="63"/>
      <c r="M433" s="63"/>
      <c r="N433" s="63"/>
      <c r="O433" s="63"/>
      <c r="P433" s="63"/>
      <c r="Q433" s="63"/>
      <c r="R433" s="64"/>
      <c r="S433" s="63"/>
      <c r="T433" s="63"/>
      <c r="U433" s="63"/>
      <c r="V433" s="63"/>
      <c r="W433" s="63"/>
      <c r="X433" s="63"/>
      <c r="Y433" s="63"/>
      <c r="Z433" s="63"/>
      <c r="AA433" s="64"/>
      <c r="AB433" s="63"/>
      <c r="AC433" s="63"/>
      <c r="AD433" s="63"/>
      <c r="AE433" s="63"/>
      <c r="AF433" s="63"/>
      <c r="AG433" s="63"/>
      <c r="AH433" s="63"/>
      <c r="AI433" s="63"/>
      <c r="AJ433" s="64"/>
      <c r="AK433" s="63"/>
      <c r="AL433" s="63"/>
      <c r="AM433" s="63"/>
      <c r="AN433" s="63"/>
      <c r="AO433" s="63"/>
      <c r="AP433" s="63"/>
      <c r="AQ433" s="63"/>
      <c r="AR433" s="63"/>
      <c r="AS433" s="64"/>
      <c r="AT433" s="63"/>
      <c r="AU433" s="63"/>
      <c r="AV433" s="63"/>
      <c r="AW433" s="63"/>
      <c r="AX433" s="63"/>
      <c r="AY433" s="63"/>
      <c r="AZ433" s="63"/>
      <c r="BA433" s="63"/>
      <c r="BB433" s="64"/>
      <c r="BC433" s="63"/>
      <c r="BD433" s="63"/>
      <c r="BE433" s="63"/>
      <c r="BF433" s="63"/>
      <c r="BG433" s="63"/>
      <c r="BH433" s="63"/>
      <c r="BI433" s="63"/>
      <c r="BJ433" s="63"/>
      <c r="BK433" s="64"/>
      <c r="BL433" s="63"/>
      <c r="BM433" s="63"/>
      <c r="BN433" s="63"/>
      <c r="BO433" s="63"/>
      <c r="BP433" s="63"/>
      <c r="BQ433" s="63"/>
      <c r="BR433" s="63"/>
      <c r="BS433" s="63"/>
      <c r="BT433" s="64"/>
      <c r="BU433" s="63"/>
      <c r="BV433" s="63"/>
      <c r="BW433" s="63"/>
      <c r="BX433" s="63"/>
      <c r="BY433" s="63"/>
      <c r="BZ433" s="63"/>
      <c r="CA433" s="63"/>
      <c r="CB433" s="63"/>
      <c r="CC433" s="64"/>
      <c r="CD433" s="63"/>
      <c r="CE433" s="63"/>
      <c r="CF433" s="63"/>
      <c r="CG433" s="63"/>
      <c r="CH433" s="63"/>
      <c r="CI433" s="63"/>
      <c r="CJ433" s="63"/>
      <c r="CK433" s="63"/>
      <c r="CL433" s="64"/>
      <c r="CM433" s="63"/>
      <c r="CN433" s="63"/>
      <c r="CO433" s="63"/>
      <c r="CP433" s="63"/>
      <c r="CQ433" s="63"/>
      <c r="CR433" s="63"/>
      <c r="CS433" s="63"/>
      <c r="CT433" s="63"/>
      <c r="CU433" s="64"/>
      <c r="CV433" s="63"/>
      <c r="CW433" s="63"/>
      <c r="CX433" s="63"/>
      <c r="CY433" s="63"/>
      <c r="CZ433" s="63"/>
      <c r="DA433" s="63"/>
      <c r="DB433" s="63"/>
      <c r="DC433" s="63"/>
      <c r="DD433" s="64"/>
    </row>
    <row r="434" spans="1:108" ht="33" customHeight="1" x14ac:dyDescent="0.3">
      <c r="A434" s="63"/>
      <c r="B434" s="63"/>
      <c r="C434" s="63"/>
      <c r="D434" s="63"/>
      <c r="E434" s="63"/>
      <c r="F434" s="63"/>
      <c r="G434" s="63"/>
      <c r="H434" s="63"/>
      <c r="I434" s="64"/>
      <c r="J434" s="63"/>
      <c r="K434" s="63"/>
      <c r="L434" s="63"/>
      <c r="M434" s="63"/>
      <c r="N434" s="63"/>
      <c r="O434" s="63"/>
      <c r="P434" s="63"/>
      <c r="Q434" s="63"/>
      <c r="R434" s="64"/>
      <c r="S434" s="63"/>
      <c r="T434" s="63"/>
      <c r="U434" s="63"/>
      <c r="V434" s="63"/>
      <c r="W434" s="63"/>
      <c r="X434" s="63"/>
      <c r="Y434" s="63"/>
      <c r="Z434" s="63"/>
      <c r="AA434" s="64"/>
      <c r="AB434" s="63"/>
      <c r="AC434" s="63"/>
      <c r="AD434" s="63"/>
      <c r="AE434" s="63"/>
      <c r="AF434" s="63"/>
      <c r="AG434" s="63"/>
      <c r="AH434" s="63"/>
      <c r="AI434" s="63"/>
      <c r="AJ434" s="64"/>
      <c r="AK434" s="63"/>
      <c r="AL434" s="63"/>
      <c r="AM434" s="63"/>
      <c r="AN434" s="63"/>
      <c r="AO434" s="63"/>
      <c r="AP434" s="63"/>
      <c r="AQ434" s="63"/>
      <c r="AR434" s="63"/>
      <c r="AS434" s="64"/>
      <c r="AT434" s="63"/>
      <c r="AU434" s="63"/>
      <c r="AV434" s="63"/>
      <c r="AW434" s="63"/>
      <c r="AX434" s="63"/>
      <c r="AY434" s="63"/>
      <c r="AZ434" s="63"/>
      <c r="BA434" s="63"/>
      <c r="BB434" s="64"/>
      <c r="BC434" s="63"/>
      <c r="BD434" s="63"/>
      <c r="BE434" s="63"/>
      <c r="BF434" s="63"/>
      <c r="BG434" s="63"/>
      <c r="BH434" s="63"/>
      <c r="BI434" s="63"/>
      <c r="BJ434" s="63"/>
      <c r="BK434" s="64"/>
      <c r="BL434" s="63"/>
      <c r="BM434" s="63"/>
      <c r="BN434" s="63"/>
      <c r="BO434" s="63"/>
      <c r="BP434" s="63"/>
      <c r="BQ434" s="63"/>
      <c r="BR434" s="63"/>
      <c r="BS434" s="63"/>
      <c r="BT434" s="64"/>
      <c r="BU434" s="63"/>
      <c r="BV434" s="63"/>
      <c r="BW434" s="63"/>
      <c r="BX434" s="63"/>
      <c r="BY434" s="63"/>
      <c r="BZ434" s="63"/>
      <c r="CA434" s="63"/>
      <c r="CB434" s="63"/>
      <c r="CC434" s="64"/>
      <c r="CD434" s="63"/>
      <c r="CE434" s="63"/>
      <c r="CF434" s="63"/>
      <c r="CG434" s="63"/>
      <c r="CH434" s="63"/>
      <c r="CI434" s="63"/>
      <c r="CJ434" s="63"/>
      <c r="CK434" s="63"/>
      <c r="CL434" s="64"/>
      <c r="CM434" s="63"/>
      <c r="CN434" s="63"/>
      <c r="CO434" s="63"/>
      <c r="CP434" s="63"/>
      <c r="CQ434" s="63"/>
      <c r="CR434" s="63"/>
      <c r="CS434" s="63"/>
      <c r="CT434" s="63"/>
      <c r="CU434" s="64"/>
      <c r="CV434" s="63"/>
      <c r="CW434" s="63"/>
      <c r="CX434" s="63"/>
      <c r="CY434" s="63"/>
      <c r="CZ434" s="63"/>
      <c r="DA434" s="63"/>
      <c r="DB434" s="63"/>
      <c r="DC434" s="63"/>
      <c r="DD434" s="64"/>
    </row>
    <row r="435" spans="1:108" ht="33" customHeight="1" x14ac:dyDescent="0.3">
      <c r="A435" s="63"/>
      <c r="B435" s="63"/>
      <c r="C435" s="63"/>
      <c r="D435" s="63"/>
      <c r="E435" s="63"/>
      <c r="F435" s="63"/>
      <c r="G435" s="63"/>
      <c r="H435" s="63"/>
      <c r="I435" s="64"/>
      <c r="J435" s="63"/>
      <c r="K435" s="63"/>
      <c r="L435" s="63"/>
      <c r="M435" s="63"/>
      <c r="N435" s="63"/>
      <c r="O435" s="63"/>
      <c r="P435" s="63"/>
      <c r="Q435" s="63"/>
      <c r="R435" s="64"/>
      <c r="S435" s="63"/>
      <c r="T435" s="63"/>
      <c r="U435" s="63"/>
      <c r="V435" s="63"/>
      <c r="W435" s="63"/>
      <c r="X435" s="63"/>
      <c r="Y435" s="63"/>
      <c r="Z435" s="63"/>
      <c r="AA435" s="64"/>
      <c r="AB435" s="63"/>
      <c r="AC435" s="63"/>
      <c r="AD435" s="63"/>
      <c r="AE435" s="63"/>
      <c r="AF435" s="63"/>
      <c r="AG435" s="63"/>
      <c r="AH435" s="63"/>
      <c r="AI435" s="63"/>
      <c r="AJ435" s="64"/>
      <c r="AK435" s="63"/>
      <c r="AL435" s="63"/>
      <c r="AM435" s="63"/>
      <c r="AN435" s="63"/>
      <c r="AO435" s="63"/>
      <c r="AP435" s="63"/>
      <c r="AQ435" s="63"/>
      <c r="AR435" s="63"/>
      <c r="AS435" s="64"/>
      <c r="AT435" s="63"/>
      <c r="AU435" s="63"/>
      <c r="AV435" s="63"/>
      <c r="AW435" s="63"/>
      <c r="AX435" s="63"/>
      <c r="AY435" s="63"/>
      <c r="AZ435" s="63"/>
      <c r="BA435" s="63"/>
      <c r="BB435" s="64"/>
      <c r="BC435" s="63"/>
      <c r="BD435" s="63"/>
      <c r="BE435" s="63"/>
      <c r="BF435" s="63"/>
      <c r="BG435" s="63"/>
      <c r="BH435" s="63"/>
      <c r="BI435" s="63"/>
      <c r="BJ435" s="63"/>
      <c r="BK435" s="64"/>
      <c r="BL435" s="63"/>
      <c r="BM435" s="63"/>
      <c r="BN435" s="63"/>
      <c r="BO435" s="63"/>
      <c r="BP435" s="63"/>
      <c r="BQ435" s="63"/>
      <c r="BR435" s="63"/>
      <c r="BS435" s="63"/>
      <c r="BT435" s="64"/>
      <c r="BU435" s="63"/>
      <c r="BV435" s="63"/>
      <c r="BW435" s="63"/>
      <c r="BX435" s="63"/>
      <c r="BY435" s="63"/>
      <c r="BZ435" s="63"/>
      <c r="CA435" s="63"/>
      <c r="CB435" s="63"/>
      <c r="CC435" s="64"/>
      <c r="CD435" s="63"/>
      <c r="CE435" s="63"/>
      <c r="CF435" s="63"/>
      <c r="CG435" s="63"/>
      <c r="CH435" s="63"/>
      <c r="CI435" s="63"/>
      <c r="CJ435" s="63"/>
      <c r="CK435" s="63"/>
      <c r="CL435" s="64"/>
      <c r="CM435" s="63"/>
      <c r="CN435" s="63"/>
      <c r="CO435" s="63"/>
      <c r="CP435" s="63"/>
      <c r="CQ435" s="63"/>
      <c r="CR435" s="63"/>
      <c r="CS435" s="63"/>
      <c r="CT435" s="63"/>
      <c r="CU435" s="64"/>
      <c r="CV435" s="63"/>
      <c r="CW435" s="63"/>
      <c r="CX435" s="63"/>
      <c r="CY435" s="63"/>
      <c r="CZ435" s="63"/>
      <c r="DA435" s="63"/>
      <c r="DB435" s="63"/>
      <c r="DC435" s="63"/>
      <c r="DD435" s="64"/>
    </row>
    <row r="436" spans="1:108" ht="33" customHeight="1" x14ac:dyDescent="0.3">
      <c r="A436" s="63"/>
      <c r="B436" s="63"/>
      <c r="C436" s="63"/>
      <c r="D436" s="63"/>
      <c r="E436" s="63"/>
      <c r="F436" s="63"/>
      <c r="G436" s="63"/>
      <c r="H436" s="63"/>
      <c r="I436" s="64"/>
      <c r="J436" s="63"/>
      <c r="K436" s="63"/>
      <c r="L436" s="63"/>
      <c r="M436" s="63"/>
      <c r="N436" s="63"/>
      <c r="O436" s="63"/>
      <c r="P436" s="63"/>
      <c r="Q436" s="63"/>
      <c r="R436" s="64"/>
      <c r="S436" s="63"/>
      <c r="T436" s="63"/>
      <c r="U436" s="63"/>
      <c r="V436" s="63"/>
      <c r="W436" s="63"/>
      <c r="X436" s="63"/>
      <c r="Y436" s="63"/>
      <c r="Z436" s="63"/>
      <c r="AA436" s="64"/>
      <c r="AB436" s="63"/>
      <c r="AC436" s="63"/>
      <c r="AD436" s="63"/>
      <c r="AE436" s="63"/>
      <c r="AF436" s="63"/>
      <c r="AG436" s="63"/>
      <c r="AH436" s="63"/>
      <c r="AI436" s="63"/>
      <c r="AJ436" s="64"/>
      <c r="AK436" s="63"/>
      <c r="AL436" s="63"/>
      <c r="AM436" s="63"/>
      <c r="AN436" s="63"/>
      <c r="AO436" s="63"/>
      <c r="AP436" s="63"/>
      <c r="AQ436" s="63"/>
      <c r="AR436" s="63"/>
      <c r="AS436" s="64"/>
      <c r="AT436" s="63"/>
      <c r="AU436" s="63"/>
      <c r="AV436" s="63"/>
      <c r="AW436" s="63"/>
      <c r="AX436" s="63"/>
      <c r="AY436" s="63"/>
      <c r="AZ436" s="63"/>
      <c r="BA436" s="63"/>
      <c r="BB436" s="64"/>
      <c r="BC436" s="63"/>
      <c r="BD436" s="63"/>
      <c r="BE436" s="63"/>
      <c r="BF436" s="63"/>
      <c r="BG436" s="63"/>
      <c r="BH436" s="63"/>
      <c r="BI436" s="63"/>
      <c r="BJ436" s="63"/>
      <c r="BK436" s="64"/>
      <c r="BL436" s="63"/>
      <c r="BM436" s="63"/>
      <c r="BN436" s="63"/>
      <c r="BO436" s="63"/>
      <c r="BP436" s="63"/>
      <c r="BQ436" s="63"/>
      <c r="BR436" s="63"/>
      <c r="BS436" s="63"/>
      <c r="BT436" s="64"/>
      <c r="BU436" s="63"/>
      <c r="BV436" s="63"/>
      <c r="BW436" s="63"/>
      <c r="BX436" s="63"/>
      <c r="BY436" s="63"/>
      <c r="BZ436" s="63"/>
      <c r="CA436" s="63"/>
      <c r="CB436" s="63"/>
      <c r="CC436" s="64"/>
      <c r="CD436" s="63"/>
      <c r="CE436" s="63"/>
      <c r="CF436" s="63"/>
      <c r="CG436" s="63"/>
      <c r="CH436" s="63"/>
      <c r="CI436" s="63"/>
      <c r="CJ436" s="63"/>
      <c r="CK436" s="63"/>
      <c r="CL436" s="64"/>
      <c r="CM436" s="63"/>
      <c r="CN436" s="63"/>
      <c r="CO436" s="63"/>
      <c r="CP436" s="63"/>
      <c r="CQ436" s="63"/>
      <c r="CR436" s="63"/>
      <c r="CS436" s="63"/>
      <c r="CT436" s="63"/>
      <c r="CU436" s="64"/>
      <c r="CV436" s="63"/>
      <c r="CW436" s="63"/>
      <c r="CX436" s="63"/>
      <c r="CY436" s="63"/>
      <c r="CZ436" s="63"/>
      <c r="DA436" s="63"/>
      <c r="DB436" s="63"/>
      <c r="DC436" s="63"/>
      <c r="DD436" s="64"/>
    </row>
    <row r="437" spans="1:108" ht="33" customHeight="1" x14ac:dyDescent="0.3">
      <c r="A437" s="63"/>
      <c r="B437" s="63"/>
      <c r="C437" s="63"/>
      <c r="D437" s="63"/>
      <c r="E437" s="63"/>
      <c r="F437" s="63"/>
      <c r="G437" s="63"/>
      <c r="H437" s="63"/>
      <c r="I437" s="64"/>
      <c r="J437" s="63"/>
      <c r="K437" s="63"/>
      <c r="L437" s="63"/>
      <c r="M437" s="63"/>
      <c r="N437" s="63"/>
      <c r="O437" s="63"/>
      <c r="P437" s="63"/>
      <c r="Q437" s="63"/>
      <c r="R437" s="64"/>
      <c r="S437" s="63"/>
      <c r="T437" s="63"/>
      <c r="U437" s="63"/>
      <c r="V437" s="63"/>
      <c r="W437" s="63"/>
      <c r="X437" s="63"/>
      <c r="Y437" s="63"/>
      <c r="Z437" s="63"/>
      <c r="AA437" s="64"/>
      <c r="AB437" s="63"/>
      <c r="AC437" s="63"/>
      <c r="AD437" s="63"/>
      <c r="AE437" s="63"/>
      <c r="AF437" s="63"/>
      <c r="AG437" s="63"/>
      <c r="AH437" s="63"/>
      <c r="AI437" s="63"/>
      <c r="AJ437" s="64"/>
      <c r="AK437" s="63"/>
      <c r="AL437" s="63"/>
      <c r="AM437" s="63"/>
      <c r="AN437" s="63"/>
      <c r="AO437" s="63"/>
      <c r="AP437" s="63"/>
      <c r="AQ437" s="63"/>
      <c r="AR437" s="63"/>
      <c r="AS437" s="64"/>
      <c r="AT437" s="63"/>
      <c r="AU437" s="63"/>
      <c r="AV437" s="63"/>
      <c r="AW437" s="63"/>
      <c r="AX437" s="63"/>
      <c r="AY437" s="63"/>
      <c r="AZ437" s="63"/>
      <c r="BA437" s="63"/>
      <c r="BB437" s="64"/>
      <c r="BC437" s="63"/>
      <c r="BD437" s="63"/>
      <c r="BE437" s="63"/>
      <c r="BF437" s="63"/>
      <c r="BG437" s="63"/>
      <c r="BH437" s="63"/>
      <c r="BI437" s="63"/>
      <c r="BJ437" s="63"/>
      <c r="BK437" s="64"/>
      <c r="BL437" s="63"/>
      <c r="BM437" s="63"/>
      <c r="BN437" s="63"/>
      <c r="BO437" s="63"/>
      <c r="BP437" s="63"/>
      <c r="BQ437" s="63"/>
      <c r="BR437" s="63"/>
      <c r="BS437" s="63"/>
      <c r="BT437" s="64"/>
      <c r="BU437" s="63"/>
      <c r="BV437" s="63"/>
      <c r="BW437" s="63"/>
      <c r="BX437" s="63"/>
      <c r="BY437" s="63"/>
      <c r="BZ437" s="63"/>
      <c r="CA437" s="63"/>
      <c r="CB437" s="63"/>
      <c r="CC437" s="64"/>
      <c r="CD437" s="63"/>
      <c r="CE437" s="63"/>
      <c r="CF437" s="63"/>
      <c r="CG437" s="63"/>
      <c r="CH437" s="63"/>
      <c r="CI437" s="63"/>
      <c r="CJ437" s="63"/>
      <c r="CK437" s="63"/>
      <c r="CL437" s="64"/>
      <c r="CM437" s="63"/>
      <c r="CN437" s="63"/>
      <c r="CO437" s="63"/>
      <c r="CP437" s="63"/>
      <c r="CQ437" s="63"/>
      <c r="CR437" s="63"/>
      <c r="CS437" s="63"/>
      <c r="CT437" s="63"/>
      <c r="CU437" s="64"/>
      <c r="CV437" s="63"/>
      <c r="CW437" s="63"/>
      <c r="CX437" s="63"/>
      <c r="CY437" s="63"/>
      <c r="CZ437" s="63"/>
      <c r="DA437" s="63"/>
      <c r="DB437" s="63"/>
      <c r="DC437" s="63"/>
      <c r="DD437" s="64"/>
    </row>
    <row r="438" spans="1:108" ht="33" customHeight="1" x14ac:dyDescent="0.3">
      <c r="A438" s="63"/>
      <c r="B438" s="63"/>
      <c r="C438" s="63"/>
      <c r="D438" s="63"/>
      <c r="E438" s="63"/>
      <c r="F438" s="63"/>
      <c r="G438" s="63"/>
      <c r="H438" s="63"/>
      <c r="I438" s="64"/>
      <c r="J438" s="63"/>
      <c r="K438" s="63"/>
      <c r="L438" s="63"/>
      <c r="M438" s="63"/>
      <c r="N438" s="63"/>
      <c r="O438" s="63"/>
      <c r="P438" s="63"/>
      <c r="Q438" s="63"/>
      <c r="R438" s="64"/>
      <c r="S438" s="63"/>
      <c r="T438" s="63"/>
      <c r="U438" s="63"/>
      <c r="V438" s="63"/>
      <c r="W438" s="63"/>
      <c r="X438" s="63"/>
      <c r="Y438" s="63"/>
      <c r="Z438" s="63"/>
      <c r="AA438" s="64"/>
      <c r="AB438" s="63"/>
      <c r="AC438" s="63"/>
      <c r="AD438" s="63"/>
      <c r="AE438" s="63"/>
      <c r="AF438" s="63"/>
      <c r="AG438" s="63"/>
      <c r="AH438" s="63"/>
      <c r="AI438" s="63"/>
      <c r="AJ438" s="64"/>
      <c r="AK438" s="63"/>
      <c r="AL438" s="63"/>
      <c r="AM438" s="63"/>
      <c r="AN438" s="63"/>
      <c r="AO438" s="63"/>
      <c r="AP438" s="63"/>
      <c r="AQ438" s="63"/>
      <c r="AR438" s="63"/>
      <c r="AS438" s="64"/>
      <c r="AT438" s="63"/>
      <c r="AU438" s="63"/>
      <c r="AV438" s="63"/>
      <c r="AW438" s="63"/>
      <c r="AX438" s="63"/>
      <c r="AY438" s="63"/>
      <c r="AZ438" s="63"/>
      <c r="BA438" s="63"/>
      <c r="BB438" s="64"/>
      <c r="BC438" s="63"/>
      <c r="BD438" s="63"/>
      <c r="BE438" s="63"/>
      <c r="BF438" s="63"/>
      <c r="BG438" s="63"/>
      <c r="BH438" s="63"/>
      <c r="BI438" s="63"/>
      <c r="BJ438" s="63"/>
      <c r="BK438" s="64"/>
      <c r="BL438" s="63"/>
      <c r="BM438" s="63"/>
      <c r="BN438" s="63"/>
      <c r="BO438" s="63"/>
      <c r="BP438" s="63"/>
      <c r="BQ438" s="63"/>
      <c r="BR438" s="63"/>
      <c r="BS438" s="63"/>
      <c r="BT438" s="64"/>
      <c r="BU438" s="63"/>
      <c r="BV438" s="63"/>
      <c r="BW438" s="63"/>
      <c r="BX438" s="63"/>
      <c r="BY438" s="63"/>
      <c r="BZ438" s="63"/>
      <c r="CA438" s="63"/>
      <c r="CB438" s="63"/>
      <c r="CC438" s="64"/>
      <c r="CD438" s="63"/>
      <c r="CE438" s="63"/>
      <c r="CF438" s="63"/>
      <c r="CG438" s="63"/>
      <c r="CH438" s="63"/>
      <c r="CI438" s="63"/>
      <c r="CJ438" s="63"/>
      <c r="CK438" s="63"/>
      <c r="CL438" s="64"/>
      <c r="CM438" s="63"/>
      <c r="CN438" s="63"/>
      <c r="CO438" s="63"/>
      <c r="CP438" s="63"/>
      <c r="CQ438" s="63"/>
      <c r="CR438" s="63"/>
      <c r="CS438" s="63"/>
      <c r="CT438" s="63"/>
      <c r="CU438" s="64"/>
      <c r="CV438" s="63"/>
      <c r="CW438" s="63"/>
      <c r="CX438" s="63"/>
      <c r="CY438" s="63"/>
      <c r="CZ438" s="63"/>
      <c r="DA438" s="63"/>
      <c r="DB438" s="63"/>
      <c r="DC438" s="63"/>
      <c r="DD438" s="64"/>
    </row>
    <row r="439" spans="1:108" ht="33" customHeight="1" x14ac:dyDescent="0.3">
      <c r="A439" s="63"/>
      <c r="B439" s="63"/>
      <c r="C439" s="63"/>
      <c r="D439" s="63"/>
      <c r="E439" s="63"/>
      <c r="F439" s="63"/>
      <c r="G439" s="63"/>
      <c r="H439" s="63"/>
      <c r="I439" s="64"/>
      <c r="J439" s="63"/>
      <c r="K439" s="63"/>
      <c r="L439" s="63"/>
      <c r="M439" s="63"/>
      <c r="N439" s="63"/>
      <c r="O439" s="63"/>
      <c r="P439" s="63"/>
      <c r="Q439" s="63"/>
      <c r="R439" s="64"/>
      <c r="S439" s="63"/>
      <c r="T439" s="63"/>
      <c r="U439" s="63"/>
      <c r="V439" s="63"/>
      <c r="W439" s="63"/>
      <c r="X439" s="63"/>
      <c r="Y439" s="63"/>
      <c r="Z439" s="63"/>
      <c r="AA439" s="64"/>
      <c r="AB439" s="63"/>
      <c r="AC439" s="63"/>
      <c r="AD439" s="63"/>
      <c r="AE439" s="63"/>
      <c r="AF439" s="63"/>
      <c r="AG439" s="63"/>
      <c r="AH439" s="63"/>
      <c r="AI439" s="63"/>
      <c r="AJ439" s="64"/>
      <c r="AK439" s="63"/>
      <c r="AL439" s="63"/>
      <c r="AM439" s="63"/>
      <c r="AN439" s="63"/>
      <c r="AO439" s="63"/>
      <c r="AP439" s="63"/>
      <c r="AQ439" s="63"/>
      <c r="AR439" s="63"/>
      <c r="AS439" s="64"/>
      <c r="AT439" s="63"/>
      <c r="AU439" s="63"/>
      <c r="AV439" s="63"/>
      <c r="AW439" s="63"/>
      <c r="AX439" s="63"/>
      <c r="AY439" s="63"/>
      <c r="AZ439" s="63"/>
      <c r="BA439" s="63"/>
      <c r="BB439" s="64"/>
      <c r="BC439" s="63"/>
      <c r="BD439" s="63"/>
      <c r="BE439" s="63"/>
      <c r="BF439" s="63"/>
      <c r="BG439" s="63"/>
      <c r="BH439" s="63"/>
      <c r="BI439" s="63"/>
      <c r="BJ439" s="63"/>
      <c r="BK439" s="64"/>
      <c r="BL439" s="63"/>
      <c r="BM439" s="63"/>
      <c r="BN439" s="63"/>
      <c r="BO439" s="63"/>
      <c r="BP439" s="63"/>
      <c r="BQ439" s="63"/>
      <c r="BR439" s="63"/>
      <c r="BS439" s="63"/>
      <c r="BT439" s="64"/>
      <c r="BU439" s="63"/>
      <c r="BV439" s="63"/>
      <c r="BW439" s="63"/>
      <c r="BX439" s="63"/>
      <c r="BY439" s="63"/>
      <c r="BZ439" s="63"/>
      <c r="CA439" s="63"/>
      <c r="CB439" s="63"/>
      <c r="CC439" s="64"/>
      <c r="CD439" s="63"/>
      <c r="CE439" s="63"/>
      <c r="CF439" s="63"/>
      <c r="CG439" s="63"/>
      <c r="CH439" s="63"/>
      <c r="CI439" s="63"/>
      <c r="CJ439" s="63"/>
      <c r="CK439" s="63"/>
      <c r="CL439" s="64"/>
      <c r="CM439" s="63"/>
      <c r="CN439" s="63"/>
      <c r="CO439" s="63"/>
      <c r="CP439" s="63"/>
      <c r="CQ439" s="63"/>
      <c r="CR439" s="63"/>
      <c r="CS439" s="63"/>
      <c r="CT439" s="63"/>
      <c r="CU439" s="64"/>
      <c r="CV439" s="63"/>
      <c r="CW439" s="63"/>
      <c r="CX439" s="63"/>
      <c r="CY439" s="63"/>
      <c r="CZ439" s="63"/>
      <c r="DA439" s="63"/>
      <c r="DB439" s="63"/>
      <c r="DC439" s="63"/>
      <c r="DD439" s="64"/>
    </row>
    <row r="440" spans="1:108" ht="33" customHeight="1" x14ac:dyDescent="0.3">
      <c r="A440" s="63"/>
      <c r="B440" s="63"/>
      <c r="C440" s="63"/>
      <c r="D440" s="63"/>
      <c r="E440" s="63"/>
      <c r="F440" s="63"/>
      <c r="G440" s="63"/>
      <c r="H440" s="63"/>
      <c r="I440" s="64"/>
      <c r="J440" s="63"/>
      <c r="K440" s="63"/>
      <c r="L440" s="63"/>
      <c r="M440" s="63"/>
      <c r="N440" s="63"/>
      <c r="O440" s="63"/>
      <c r="P440" s="63"/>
      <c r="Q440" s="63"/>
      <c r="R440" s="64"/>
      <c r="S440" s="63"/>
      <c r="T440" s="63"/>
      <c r="U440" s="63"/>
      <c r="V440" s="63"/>
      <c r="W440" s="63"/>
      <c r="X440" s="63"/>
      <c r="Y440" s="63"/>
      <c r="Z440" s="63"/>
      <c r="AA440" s="64"/>
      <c r="AB440" s="63"/>
      <c r="AC440" s="63"/>
      <c r="AD440" s="63"/>
      <c r="AE440" s="63"/>
      <c r="AF440" s="63"/>
      <c r="AG440" s="63"/>
      <c r="AH440" s="63"/>
      <c r="AI440" s="63"/>
      <c r="AJ440" s="64"/>
      <c r="AK440" s="63"/>
      <c r="AL440" s="63"/>
      <c r="AM440" s="63"/>
      <c r="AN440" s="63"/>
      <c r="AO440" s="63"/>
      <c r="AP440" s="63"/>
      <c r="AQ440" s="63"/>
      <c r="AR440" s="63"/>
      <c r="AS440" s="64"/>
      <c r="AT440" s="63"/>
      <c r="AU440" s="63"/>
      <c r="AV440" s="63"/>
      <c r="AW440" s="63"/>
      <c r="AX440" s="63"/>
      <c r="AY440" s="63"/>
      <c r="AZ440" s="63"/>
      <c r="BA440" s="63"/>
      <c r="BB440" s="64"/>
      <c r="BC440" s="63"/>
      <c r="BD440" s="63"/>
      <c r="BE440" s="63"/>
      <c r="BF440" s="63"/>
      <c r="BG440" s="63"/>
      <c r="BH440" s="63"/>
      <c r="BI440" s="63"/>
      <c r="BJ440" s="63"/>
      <c r="BK440" s="64"/>
      <c r="BL440" s="63"/>
      <c r="BM440" s="63"/>
      <c r="BN440" s="63"/>
      <c r="BO440" s="63"/>
      <c r="BP440" s="63"/>
      <c r="BQ440" s="63"/>
      <c r="BR440" s="63"/>
      <c r="BS440" s="63"/>
      <c r="BT440" s="64"/>
      <c r="BU440" s="63"/>
      <c r="BV440" s="63"/>
      <c r="BW440" s="63"/>
      <c r="BX440" s="63"/>
      <c r="BY440" s="63"/>
      <c r="BZ440" s="63"/>
      <c r="CA440" s="63"/>
      <c r="CB440" s="63"/>
      <c r="CC440" s="64"/>
      <c r="CD440" s="63"/>
      <c r="CE440" s="63"/>
      <c r="CF440" s="63"/>
      <c r="CG440" s="63"/>
      <c r="CH440" s="63"/>
      <c r="CI440" s="63"/>
      <c r="CJ440" s="63"/>
      <c r="CK440" s="63"/>
      <c r="CL440" s="64"/>
      <c r="CM440" s="63"/>
      <c r="CN440" s="63"/>
      <c r="CO440" s="63"/>
      <c r="CP440" s="63"/>
      <c r="CQ440" s="63"/>
      <c r="CR440" s="63"/>
      <c r="CS440" s="63"/>
      <c r="CT440" s="63"/>
      <c r="CU440" s="64"/>
      <c r="CV440" s="63"/>
      <c r="CW440" s="63"/>
      <c r="CX440" s="63"/>
      <c r="CY440" s="63"/>
      <c r="CZ440" s="63"/>
      <c r="DA440" s="63"/>
      <c r="DB440" s="63"/>
      <c r="DC440" s="63"/>
      <c r="DD440" s="64"/>
    </row>
    <row r="441" spans="1:108" ht="33" customHeight="1" x14ac:dyDescent="0.3">
      <c r="A441" s="63"/>
      <c r="B441" s="63"/>
      <c r="C441" s="63"/>
      <c r="D441" s="63"/>
      <c r="E441" s="63"/>
      <c r="F441" s="63"/>
      <c r="G441" s="63"/>
      <c r="H441" s="63"/>
      <c r="I441" s="64"/>
      <c r="J441" s="63"/>
      <c r="K441" s="63"/>
      <c r="L441" s="63"/>
      <c r="M441" s="63"/>
      <c r="N441" s="63"/>
      <c r="O441" s="63"/>
      <c r="P441" s="63"/>
      <c r="Q441" s="63"/>
      <c r="R441" s="64"/>
      <c r="S441" s="63"/>
      <c r="T441" s="63"/>
      <c r="U441" s="63"/>
      <c r="V441" s="63"/>
      <c r="W441" s="63"/>
      <c r="X441" s="63"/>
      <c r="Y441" s="63"/>
      <c r="Z441" s="63"/>
      <c r="AA441" s="64"/>
      <c r="AB441" s="63"/>
      <c r="AC441" s="63"/>
      <c r="AD441" s="63"/>
      <c r="AE441" s="63"/>
      <c r="AF441" s="63"/>
      <c r="AG441" s="63"/>
      <c r="AH441" s="63"/>
      <c r="AI441" s="63"/>
      <c r="AJ441" s="64"/>
      <c r="AK441" s="63"/>
      <c r="AL441" s="63"/>
      <c r="AM441" s="63"/>
      <c r="AN441" s="63"/>
      <c r="AO441" s="63"/>
      <c r="AP441" s="63"/>
      <c r="AQ441" s="63"/>
      <c r="AR441" s="63"/>
      <c r="AS441" s="64"/>
      <c r="AT441" s="63"/>
      <c r="AU441" s="63"/>
      <c r="AV441" s="63"/>
      <c r="AW441" s="63"/>
      <c r="AX441" s="63"/>
      <c r="AY441" s="63"/>
      <c r="AZ441" s="63"/>
      <c r="BA441" s="63"/>
      <c r="BB441" s="64"/>
      <c r="BC441" s="63"/>
      <c r="BD441" s="63"/>
      <c r="BE441" s="63"/>
      <c r="BF441" s="63"/>
      <c r="BG441" s="63"/>
      <c r="BH441" s="63"/>
      <c r="BI441" s="63"/>
      <c r="BJ441" s="63"/>
      <c r="BK441" s="64"/>
      <c r="BL441" s="63"/>
      <c r="BM441" s="63"/>
      <c r="BN441" s="63"/>
      <c r="BO441" s="63"/>
      <c r="BP441" s="63"/>
      <c r="BQ441" s="63"/>
      <c r="BR441" s="63"/>
      <c r="BS441" s="63"/>
      <c r="BT441" s="64"/>
      <c r="BU441" s="63"/>
      <c r="BV441" s="63"/>
      <c r="BW441" s="63"/>
      <c r="BX441" s="63"/>
      <c r="BY441" s="63"/>
      <c r="BZ441" s="63"/>
      <c r="CA441" s="63"/>
      <c r="CB441" s="63"/>
      <c r="CC441" s="64"/>
      <c r="CD441" s="63"/>
      <c r="CE441" s="63"/>
      <c r="CF441" s="63"/>
      <c r="CG441" s="63"/>
      <c r="CH441" s="63"/>
      <c r="CI441" s="63"/>
      <c r="CJ441" s="63"/>
      <c r="CK441" s="63"/>
      <c r="CL441" s="64"/>
      <c r="CM441" s="63"/>
      <c r="CN441" s="63"/>
      <c r="CO441" s="63"/>
      <c r="CP441" s="63"/>
      <c r="CQ441" s="63"/>
      <c r="CR441" s="63"/>
      <c r="CS441" s="63"/>
      <c r="CT441" s="63"/>
      <c r="CU441" s="64"/>
      <c r="CV441" s="63"/>
      <c r="CW441" s="63"/>
      <c r="CX441" s="63"/>
      <c r="CY441" s="63"/>
      <c r="CZ441" s="63"/>
      <c r="DA441" s="63"/>
      <c r="DB441" s="63"/>
      <c r="DC441" s="63"/>
      <c r="DD441" s="64"/>
    </row>
    <row r="442" spans="1:108" ht="33" customHeight="1" x14ac:dyDescent="0.3">
      <c r="A442" s="63"/>
      <c r="B442" s="63"/>
      <c r="C442" s="63"/>
      <c r="D442" s="63"/>
      <c r="E442" s="63"/>
      <c r="F442" s="63"/>
      <c r="G442" s="63"/>
      <c r="H442" s="63"/>
      <c r="I442" s="64"/>
      <c r="J442" s="63"/>
      <c r="K442" s="63"/>
      <c r="L442" s="63"/>
      <c r="M442" s="63"/>
      <c r="N442" s="63"/>
      <c r="O442" s="63"/>
      <c r="P442" s="63"/>
      <c r="Q442" s="63"/>
      <c r="R442" s="64"/>
      <c r="S442" s="63"/>
      <c r="T442" s="63"/>
      <c r="U442" s="63"/>
      <c r="V442" s="63"/>
      <c r="W442" s="63"/>
      <c r="X442" s="63"/>
      <c r="Y442" s="63"/>
      <c r="Z442" s="63"/>
      <c r="AA442" s="64"/>
      <c r="AB442" s="63"/>
      <c r="AC442" s="63"/>
      <c r="AD442" s="63"/>
      <c r="AE442" s="63"/>
      <c r="AF442" s="63"/>
      <c r="AG442" s="63"/>
      <c r="AH442" s="63"/>
      <c r="AI442" s="63"/>
      <c r="AJ442" s="64"/>
      <c r="AK442" s="63"/>
      <c r="AL442" s="63"/>
      <c r="AM442" s="63"/>
      <c r="AN442" s="63"/>
      <c r="AO442" s="63"/>
      <c r="AP442" s="63"/>
      <c r="AQ442" s="63"/>
      <c r="AR442" s="63"/>
      <c r="AS442" s="64"/>
      <c r="AT442" s="63"/>
      <c r="AU442" s="63"/>
      <c r="AV442" s="63"/>
      <c r="AW442" s="63"/>
      <c r="AX442" s="63"/>
      <c r="AY442" s="63"/>
      <c r="AZ442" s="63"/>
      <c r="BA442" s="63"/>
      <c r="BB442" s="64"/>
      <c r="BC442" s="63"/>
      <c r="BD442" s="63"/>
      <c r="BE442" s="63"/>
      <c r="BF442" s="63"/>
      <c r="BG442" s="63"/>
      <c r="BH442" s="63"/>
      <c r="BI442" s="63"/>
      <c r="BJ442" s="63"/>
      <c r="BK442" s="64"/>
      <c r="BL442" s="63"/>
      <c r="BM442" s="63"/>
      <c r="BN442" s="63"/>
      <c r="BO442" s="63"/>
      <c r="BP442" s="63"/>
      <c r="BQ442" s="63"/>
      <c r="BR442" s="63"/>
      <c r="BS442" s="63"/>
      <c r="BT442" s="64"/>
      <c r="BU442" s="63"/>
      <c r="BV442" s="63"/>
      <c r="BW442" s="63"/>
      <c r="BX442" s="63"/>
      <c r="BY442" s="63"/>
      <c r="BZ442" s="63"/>
      <c r="CA442" s="63"/>
      <c r="CB442" s="63"/>
      <c r="CC442" s="64"/>
      <c r="CD442" s="63"/>
      <c r="CE442" s="63"/>
      <c r="CF442" s="63"/>
      <c r="CG442" s="63"/>
      <c r="CH442" s="63"/>
      <c r="CI442" s="63"/>
      <c r="CJ442" s="63"/>
      <c r="CK442" s="63"/>
      <c r="CL442" s="64"/>
      <c r="CM442" s="63"/>
      <c r="CN442" s="63"/>
      <c r="CO442" s="63"/>
      <c r="CP442" s="63"/>
      <c r="CQ442" s="63"/>
      <c r="CR442" s="63"/>
      <c r="CS442" s="63"/>
      <c r="CT442" s="63"/>
      <c r="CU442" s="64"/>
      <c r="CV442" s="63"/>
      <c r="CW442" s="63"/>
      <c r="CX442" s="63"/>
      <c r="CY442" s="63"/>
      <c r="CZ442" s="63"/>
      <c r="DA442" s="63"/>
      <c r="DB442" s="63"/>
      <c r="DC442" s="63"/>
      <c r="DD442" s="64"/>
    </row>
    <row r="443" spans="1:108" ht="33" customHeight="1" x14ac:dyDescent="0.3">
      <c r="A443" s="63"/>
      <c r="B443" s="63"/>
      <c r="C443" s="63"/>
      <c r="D443" s="63"/>
      <c r="E443" s="63"/>
      <c r="F443" s="63"/>
      <c r="G443" s="63"/>
      <c r="H443" s="63"/>
      <c r="I443" s="64"/>
      <c r="J443" s="63"/>
      <c r="K443" s="63"/>
      <c r="L443" s="63"/>
      <c r="M443" s="63"/>
      <c r="N443" s="63"/>
      <c r="O443" s="63"/>
      <c r="P443" s="63"/>
      <c r="Q443" s="63"/>
      <c r="R443" s="64"/>
      <c r="S443" s="63"/>
      <c r="T443" s="63"/>
      <c r="U443" s="63"/>
      <c r="V443" s="63"/>
      <c r="W443" s="63"/>
      <c r="X443" s="63"/>
      <c r="Y443" s="63"/>
      <c r="Z443" s="63"/>
      <c r="AA443" s="64"/>
      <c r="AB443" s="63"/>
      <c r="AC443" s="63"/>
      <c r="AD443" s="63"/>
      <c r="AE443" s="63"/>
      <c r="AF443" s="63"/>
      <c r="AG443" s="63"/>
      <c r="AH443" s="63"/>
      <c r="AI443" s="63"/>
      <c r="AJ443" s="64"/>
      <c r="AK443" s="63"/>
      <c r="AL443" s="63"/>
      <c r="AM443" s="63"/>
      <c r="AN443" s="63"/>
      <c r="AO443" s="63"/>
      <c r="AP443" s="63"/>
      <c r="AQ443" s="63"/>
      <c r="AR443" s="63"/>
      <c r="AS443" s="64"/>
      <c r="AT443" s="63"/>
      <c r="AU443" s="63"/>
      <c r="AV443" s="63"/>
      <c r="AW443" s="63"/>
      <c r="AX443" s="63"/>
      <c r="AY443" s="63"/>
      <c r="AZ443" s="63"/>
      <c r="BA443" s="63"/>
      <c r="BB443" s="64"/>
      <c r="BC443" s="63"/>
      <c r="BD443" s="63"/>
      <c r="BE443" s="63"/>
      <c r="BF443" s="63"/>
      <c r="BG443" s="63"/>
      <c r="BH443" s="63"/>
      <c r="BI443" s="63"/>
      <c r="BJ443" s="63"/>
      <c r="BK443" s="64"/>
      <c r="BL443" s="63"/>
      <c r="BM443" s="63"/>
      <c r="BN443" s="63"/>
      <c r="BO443" s="63"/>
      <c r="BP443" s="63"/>
      <c r="BQ443" s="63"/>
      <c r="BR443" s="63"/>
      <c r="BS443" s="63"/>
      <c r="BT443" s="64"/>
      <c r="BU443" s="63"/>
      <c r="BV443" s="63"/>
      <c r="BW443" s="63"/>
      <c r="BX443" s="63"/>
      <c r="BY443" s="63"/>
      <c r="BZ443" s="63"/>
      <c r="CA443" s="63"/>
      <c r="CB443" s="63"/>
      <c r="CC443" s="64"/>
      <c r="CD443" s="63"/>
      <c r="CE443" s="63"/>
      <c r="CF443" s="63"/>
      <c r="CG443" s="63"/>
      <c r="CH443" s="63"/>
      <c r="CI443" s="63"/>
      <c r="CJ443" s="63"/>
      <c r="CK443" s="63"/>
      <c r="CL443" s="64"/>
      <c r="CM443" s="63"/>
      <c r="CN443" s="63"/>
      <c r="CO443" s="63"/>
      <c r="CP443" s="63"/>
      <c r="CQ443" s="63"/>
      <c r="CR443" s="63"/>
      <c r="CS443" s="63"/>
      <c r="CT443" s="63"/>
      <c r="CU443" s="64"/>
      <c r="CV443" s="63"/>
      <c r="CW443" s="63"/>
      <c r="CX443" s="63"/>
      <c r="CY443" s="63"/>
      <c r="CZ443" s="63"/>
      <c r="DA443" s="63"/>
      <c r="DB443" s="63"/>
      <c r="DC443" s="63"/>
      <c r="DD443" s="64"/>
    </row>
    <row r="444" spans="1:108" ht="33" customHeight="1" x14ac:dyDescent="0.3">
      <c r="A444" s="63"/>
      <c r="B444" s="63"/>
      <c r="C444" s="63"/>
      <c r="D444" s="63"/>
      <c r="E444" s="63"/>
      <c r="F444" s="63"/>
      <c r="G444" s="63"/>
      <c r="H444" s="63"/>
      <c r="I444" s="64"/>
      <c r="J444" s="63"/>
      <c r="K444" s="63"/>
      <c r="L444" s="63"/>
      <c r="M444" s="63"/>
      <c r="N444" s="63"/>
      <c r="O444" s="63"/>
      <c r="P444" s="63"/>
      <c r="Q444" s="63"/>
      <c r="R444" s="64"/>
      <c r="S444" s="63"/>
      <c r="T444" s="63"/>
      <c r="U444" s="63"/>
      <c r="V444" s="63"/>
      <c r="W444" s="63"/>
      <c r="X444" s="63"/>
      <c r="Y444" s="63"/>
      <c r="Z444" s="63"/>
      <c r="AA444" s="64"/>
      <c r="AB444" s="63"/>
      <c r="AC444" s="63"/>
      <c r="AD444" s="63"/>
      <c r="AE444" s="63"/>
      <c r="AF444" s="63"/>
      <c r="AG444" s="63"/>
      <c r="AH444" s="63"/>
      <c r="AI444" s="63"/>
      <c r="AJ444" s="64"/>
      <c r="AK444" s="63"/>
      <c r="AL444" s="63"/>
      <c r="AM444" s="63"/>
      <c r="AN444" s="63"/>
      <c r="AO444" s="63"/>
      <c r="AP444" s="63"/>
      <c r="AQ444" s="63"/>
      <c r="AR444" s="63"/>
      <c r="AS444" s="64"/>
      <c r="AT444" s="63"/>
      <c r="AU444" s="63"/>
      <c r="AV444" s="63"/>
      <c r="AW444" s="63"/>
      <c r="AX444" s="63"/>
      <c r="AY444" s="63"/>
      <c r="AZ444" s="63"/>
      <c r="BA444" s="63"/>
      <c r="BB444" s="64"/>
      <c r="BC444" s="63"/>
      <c r="BD444" s="63"/>
      <c r="BE444" s="63"/>
      <c r="BF444" s="63"/>
      <c r="BG444" s="63"/>
      <c r="BH444" s="63"/>
      <c r="BI444" s="63"/>
      <c r="BJ444" s="63"/>
      <c r="BK444" s="64"/>
      <c r="BL444" s="63"/>
      <c r="BM444" s="63"/>
      <c r="BN444" s="63"/>
      <c r="BO444" s="63"/>
      <c r="BP444" s="63"/>
      <c r="BQ444" s="63"/>
      <c r="BR444" s="63"/>
      <c r="BS444" s="63"/>
      <c r="BT444" s="64"/>
      <c r="BU444" s="63"/>
      <c r="BV444" s="63"/>
      <c r="BW444" s="63"/>
      <c r="BX444" s="63"/>
      <c r="BY444" s="63"/>
      <c r="BZ444" s="63"/>
      <c r="CA444" s="63"/>
      <c r="CB444" s="63"/>
      <c r="CC444" s="64"/>
      <c r="CD444" s="63"/>
      <c r="CE444" s="63"/>
      <c r="CF444" s="63"/>
      <c r="CG444" s="63"/>
      <c r="CH444" s="63"/>
      <c r="CI444" s="63"/>
      <c r="CJ444" s="63"/>
      <c r="CK444" s="63"/>
      <c r="CL444" s="64"/>
      <c r="CM444" s="63"/>
      <c r="CN444" s="63"/>
      <c r="CO444" s="63"/>
      <c r="CP444" s="63"/>
      <c r="CQ444" s="63"/>
      <c r="CR444" s="63"/>
      <c r="CS444" s="63"/>
      <c r="CT444" s="63"/>
      <c r="CU444" s="64"/>
      <c r="CV444" s="63"/>
      <c r="CW444" s="63"/>
      <c r="CX444" s="63"/>
      <c r="CY444" s="63"/>
      <c r="CZ444" s="63"/>
      <c r="DA444" s="63"/>
      <c r="DB444" s="63"/>
      <c r="DC444" s="63"/>
      <c r="DD444" s="64"/>
    </row>
    <row r="445" spans="1:108" ht="33" customHeight="1" x14ac:dyDescent="0.3">
      <c r="A445" s="63"/>
      <c r="B445" s="63"/>
      <c r="C445" s="63"/>
      <c r="D445" s="63"/>
      <c r="E445" s="63"/>
      <c r="F445" s="63"/>
      <c r="G445" s="63"/>
      <c r="H445" s="63"/>
      <c r="I445" s="64"/>
      <c r="J445" s="63"/>
      <c r="K445" s="63"/>
      <c r="L445" s="63"/>
      <c r="M445" s="63"/>
      <c r="N445" s="63"/>
      <c r="O445" s="63"/>
      <c r="P445" s="63"/>
      <c r="Q445" s="63"/>
      <c r="R445" s="64"/>
      <c r="S445" s="63"/>
      <c r="T445" s="63"/>
      <c r="U445" s="63"/>
      <c r="V445" s="63"/>
      <c r="W445" s="63"/>
      <c r="X445" s="63"/>
      <c r="Y445" s="63"/>
      <c r="Z445" s="63"/>
      <c r="AA445" s="64"/>
      <c r="AB445" s="63"/>
      <c r="AC445" s="63"/>
      <c r="AD445" s="63"/>
      <c r="AE445" s="63"/>
      <c r="AF445" s="63"/>
      <c r="AG445" s="63"/>
      <c r="AH445" s="63"/>
      <c r="AI445" s="63"/>
      <c r="AJ445" s="64"/>
      <c r="AK445" s="63"/>
      <c r="AL445" s="63"/>
      <c r="AM445" s="63"/>
      <c r="AN445" s="63"/>
      <c r="AO445" s="63"/>
      <c r="AP445" s="63"/>
      <c r="AQ445" s="63"/>
      <c r="AR445" s="63"/>
      <c r="AS445" s="64"/>
      <c r="AT445" s="63"/>
      <c r="AU445" s="63"/>
      <c r="AV445" s="63"/>
      <c r="AW445" s="63"/>
      <c r="AX445" s="63"/>
      <c r="AY445" s="63"/>
      <c r="AZ445" s="63"/>
      <c r="BA445" s="63"/>
      <c r="BB445" s="64"/>
      <c r="BC445" s="63"/>
      <c r="BD445" s="63"/>
      <c r="BE445" s="63"/>
      <c r="BF445" s="63"/>
      <c r="BG445" s="63"/>
      <c r="BH445" s="63"/>
      <c r="BI445" s="63"/>
      <c r="BJ445" s="63"/>
      <c r="BK445" s="64"/>
      <c r="BL445" s="63"/>
      <c r="BM445" s="63"/>
      <c r="BN445" s="63"/>
      <c r="BO445" s="63"/>
      <c r="BP445" s="63"/>
      <c r="BQ445" s="63"/>
      <c r="BR445" s="63"/>
      <c r="BS445" s="63"/>
      <c r="BT445" s="64"/>
      <c r="BU445" s="63"/>
      <c r="BV445" s="63"/>
      <c r="BW445" s="63"/>
      <c r="BX445" s="63"/>
      <c r="BY445" s="63"/>
      <c r="BZ445" s="63"/>
      <c r="CA445" s="63"/>
      <c r="CB445" s="63"/>
      <c r="CC445" s="64"/>
      <c r="CD445" s="63"/>
      <c r="CE445" s="63"/>
      <c r="CF445" s="63"/>
      <c r="CG445" s="63"/>
      <c r="CH445" s="63"/>
      <c r="CI445" s="63"/>
      <c r="CJ445" s="63"/>
      <c r="CK445" s="63"/>
      <c r="CL445" s="64"/>
      <c r="CM445" s="63"/>
      <c r="CN445" s="63"/>
      <c r="CO445" s="63"/>
      <c r="CP445" s="63"/>
      <c r="CQ445" s="63"/>
      <c r="CR445" s="63"/>
      <c r="CS445" s="63"/>
      <c r="CT445" s="63"/>
      <c r="CU445" s="64"/>
      <c r="CV445" s="63"/>
      <c r="CW445" s="63"/>
      <c r="CX445" s="63"/>
      <c r="CY445" s="63"/>
      <c r="CZ445" s="63"/>
      <c r="DA445" s="63"/>
      <c r="DB445" s="63"/>
      <c r="DC445" s="63"/>
      <c r="DD445" s="64"/>
    </row>
    <row r="446" spans="1:108" ht="33" customHeight="1" x14ac:dyDescent="0.3">
      <c r="A446" s="63"/>
      <c r="B446" s="63"/>
      <c r="C446" s="63"/>
      <c r="D446" s="63"/>
      <c r="E446" s="63"/>
      <c r="F446" s="63"/>
      <c r="G446" s="63"/>
      <c r="H446" s="63"/>
      <c r="I446" s="64"/>
      <c r="J446" s="63"/>
      <c r="K446" s="63"/>
      <c r="L446" s="63"/>
      <c r="M446" s="63"/>
      <c r="N446" s="63"/>
      <c r="O446" s="63"/>
      <c r="P446" s="63"/>
      <c r="Q446" s="63"/>
      <c r="R446" s="64"/>
      <c r="S446" s="63"/>
      <c r="T446" s="63"/>
      <c r="U446" s="63"/>
      <c r="V446" s="63"/>
      <c r="W446" s="63"/>
      <c r="X446" s="63"/>
      <c r="Y446" s="63"/>
      <c r="Z446" s="63"/>
      <c r="AA446" s="64"/>
      <c r="AB446" s="63"/>
      <c r="AC446" s="63"/>
      <c r="AD446" s="63"/>
      <c r="AE446" s="63"/>
      <c r="AF446" s="63"/>
      <c r="AG446" s="63"/>
      <c r="AH446" s="63"/>
      <c r="AI446" s="63"/>
      <c r="AJ446" s="64"/>
      <c r="AK446" s="63"/>
      <c r="AL446" s="63"/>
      <c r="AM446" s="63"/>
      <c r="AN446" s="63"/>
      <c r="AO446" s="63"/>
      <c r="AP446" s="63"/>
      <c r="AQ446" s="63"/>
      <c r="AR446" s="63"/>
      <c r="AS446" s="64"/>
      <c r="AT446" s="63"/>
      <c r="AU446" s="63"/>
      <c r="AV446" s="63"/>
      <c r="AW446" s="63"/>
      <c r="AX446" s="63"/>
      <c r="AY446" s="63"/>
      <c r="AZ446" s="63"/>
      <c r="BA446" s="63"/>
      <c r="BB446" s="64"/>
      <c r="BC446" s="63"/>
      <c r="BD446" s="63"/>
      <c r="BE446" s="63"/>
      <c r="BF446" s="63"/>
      <c r="BG446" s="63"/>
      <c r="BH446" s="63"/>
      <c r="BI446" s="63"/>
      <c r="BJ446" s="63"/>
      <c r="BK446" s="64"/>
      <c r="BL446" s="63"/>
      <c r="BM446" s="63"/>
      <c r="BN446" s="63"/>
      <c r="BO446" s="63"/>
      <c r="BP446" s="63"/>
      <c r="BQ446" s="63"/>
      <c r="BR446" s="63"/>
      <c r="BS446" s="63"/>
      <c r="BT446" s="64"/>
      <c r="BU446" s="63"/>
      <c r="BV446" s="63"/>
      <c r="BW446" s="63"/>
      <c r="BX446" s="63"/>
      <c r="BY446" s="63"/>
      <c r="BZ446" s="63"/>
      <c r="CA446" s="63"/>
      <c r="CB446" s="63"/>
      <c r="CC446" s="64"/>
      <c r="CD446" s="63"/>
      <c r="CE446" s="63"/>
      <c r="CF446" s="63"/>
      <c r="CG446" s="63"/>
      <c r="CH446" s="63"/>
      <c r="CI446" s="63"/>
      <c r="CJ446" s="63"/>
      <c r="CK446" s="63"/>
      <c r="CL446" s="64"/>
      <c r="CM446" s="63"/>
      <c r="CN446" s="63"/>
      <c r="CO446" s="63"/>
      <c r="CP446" s="63"/>
      <c r="CQ446" s="63"/>
      <c r="CR446" s="63"/>
      <c r="CS446" s="63"/>
      <c r="CT446" s="63"/>
      <c r="CU446" s="64"/>
      <c r="CV446" s="63"/>
      <c r="CW446" s="63"/>
      <c r="CX446" s="63"/>
      <c r="CY446" s="63"/>
      <c r="CZ446" s="63"/>
      <c r="DA446" s="63"/>
      <c r="DB446" s="63"/>
      <c r="DC446" s="63"/>
      <c r="DD446" s="64"/>
    </row>
    <row r="447" spans="1:108" ht="33" customHeight="1" x14ac:dyDescent="0.3">
      <c r="A447" s="63"/>
      <c r="B447" s="63"/>
      <c r="C447" s="63"/>
      <c r="D447" s="63"/>
      <c r="E447" s="63"/>
      <c r="F447" s="63"/>
      <c r="G447" s="63"/>
      <c r="H447" s="63"/>
      <c r="I447" s="64"/>
      <c r="J447" s="63"/>
      <c r="K447" s="63"/>
      <c r="L447" s="63"/>
      <c r="M447" s="63"/>
      <c r="N447" s="63"/>
      <c r="O447" s="63"/>
      <c r="P447" s="63"/>
      <c r="Q447" s="63"/>
      <c r="R447" s="64"/>
      <c r="S447" s="63"/>
      <c r="T447" s="63"/>
      <c r="U447" s="63"/>
      <c r="V447" s="63"/>
      <c r="W447" s="63"/>
      <c r="X447" s="63"/>
      <c r="Y447" s="63"/>
      <c r="Z447" s="63"/>
      <c r="AA447" s="64"/>
      <c r="AB447" s="63"/>
      <c r="AC447" s="63"/>
      <c r="AD447" s="63"/>
      <c r="AE447" s="63"/>
      <c r="AF447" s="63"/>
      <c r="AG447" s="63"/>
      <c r="AH447" s="63"/>
      <c r="AI447" s="63"/>
      <c r="AJ447" s="64"/>
      <c r="AK447" s="63"/>
      <c r="AL447" s="63"/>
      <c r="AM447" s="63"/>
      <c r="AN447" s="63"/>
      <c r="AO447" s="63"/>
      <c r="AP447" s="63"/>
      <c r="AQ447" s="63"/>
      <c r="AR447" s="63"/>
      <c r="AS447" s="64"/>
      <c r="AT447" s="63"/>
      <c r="AU447" s="63"/>
      <c r="AV447" s="63"/>
      <c r="AW447" s="63"/>
      <c r="AX447" s="63"/>
      <c r="AY447" s="63"/>
      <c r="AZ447" s="63"/>
      <c r="BA447" s="63"/>
      <c r="BB447" s="64"/>
      <c r="BC447" s="63"/>
      <c r="BD447" s="63"/>
      <c r="BE447" s="63"/>
      <c r="BF447" s="63"/>
      <c r="BG447" s="63"/>
      <c r="BH447" s="63"/>
      <c r="BI447" s="63"/>
      <c r="BJ447" s="63"/>
      <c r="BK447" s="64"/>
      <c r="BL447" s="63"/>
      <c r="BM447" s="63"/>
      <c r="BN447" s="63"/>
      <c r="BO447" s="63"/>
      <c r="BP447" s="63"/>
      <c r="BQ447" s="63"/>
      <c r="BR447" s="63"/>
      <c r="BS447" s="63"/>
      <c r="BT447" s="64"/>
      <c r="BU447" s="63"/>
      <c r="BV447" s="63"/>
      <c r="BW447" s="63"/>
      <c r="BX447" s="63"/>
      <c r="BY447" s="63"/>
      <c r="BZ447" s="63"/>
      <c r="CA447" s="63"/>
      <c r="CB447" s="63"/>
      <c r="CC447" s="64"/>
      <c r="CD447" s="63"/>
      <c r="CE447" s="63"/>
      <c r="CF447" s="63"/>
      <c r="CG447" s="63"/>
      <c r="CH447" s="63"/>
      <c r="CI447" s="63"/>
      <c r="CJ447" s="63"/>
      <c r="CK447" s="63"/>
      <c r="CL447" s="64"/>
      <c r="CM447" s="63"/>
      <c r="CN447" s="63"/>
      <c r="CO447" s="63"/>
      <c r="CP447" s="63"/>
      <c r="CQ447" s="63"/>
      <c r="CR447" s="63"/>
      <c r="CS447" s="63"/>
      <c r="CT447" s="63"/>
      <c r="CU447" s="64"/>
      <c r="CV447" s="63"/>
      <c r="CW447" s="63"/>
      <c r="CX447" s="63"/>
      <c r="CY447" s="63"/>
      <c r="CZ447" s="63"/>
      <c r="DA447" s="63"/>
      <c r="DB447" s="63"/>
      <c r="DC447" s="63"/>
      <c r="DD447" s="64"/>
    </row>
    <row r="448" spans="1:108" ht="33" customHeight="1" x14ac:dyDescent="0.3">
      <c r="A448" s="63"/>
      <c r="B448" s="63"/>
      <c r="C448" s="63"/>
      <c r="D448" s="63"/>
      <c r="E448" s="63"/>
      <c r="F448" s="63"/>
      <c r="G448" s="63"/>
      <c r="H448" s="63"/>
      <c r="I448" s="64"/>
      <c r="J448" s="63"/>
      <c r="K448" s="63"/>
      <c r="L448" s="63"/>
      <c r="M448" s="63"/>
      <c r="N448" s="63"/>
      <c r="O448" s="63"/>
      <c r="P448" s="63"/>
      <c r="Q448" s="63"/>
      <c r="R448" s="64"/>
      <c r="S448" s="63"/>
      <c r="T448" s="63"/>
      <c r="U448" s="63"/>
      <c r="V448" s="63"/>
      <c r="W448" s="63"/>
      <c r="X448" s="63"/>
      <c r="Y448" s="63"/>
      <c r="Z448" s="63"/>
      <c r="AA448" s="64"/>
      <c r="AB448" s="63"/>
      <c r="AC448" s="63"/>
      <c r="AD448" s="63"/>
      <c r="AE448" s="63"/>
      <c r="AF448" s="63"/>
      <c r="AG448" s="63"/>
      <c r="AH448" s="63"/>
      <c r="AI448" s="63"/>
      <c r="AJ448" s="64"/>
      <c r="AK448" s="63"/>
      <c r="AL448" s="63"/>
      <c r="AM448" s="63"/>
      <c r="AN448" s="63"/>
      <c r="AO448" s="63"/>
      <c r="AP448" s="63"/>
      <c r="AQ448" s="63"/>
      <c r="AR448" s="63"/>
      <c r="AS448" s="64"/>
      <c r="AT448" s="63"/>
      <c r="AU448" s="63"/>
      <c r="AV448" s="63"/>
      <c r="AW448" s="63"/>
      <c r="AX448" s="63"/>
      <c r="AY448" s="63"/>
      <c r="AZ448" s="63"/>
      <c r="BA448" s="63"/>
      <c r="BB448" s="64"/>
      <c r="BC448" s="63"/>
      <c r="BD448" s="63"/>
      <c r="BE448" s="63"/>
      <c r="BF448" s="63"/>
      <c r="BG448" s="63"/>
      <c r="BH448" s="63"/>
      <c r="BI448" s="63"/>
      <c r="BJ448" s="63"/>
      <c r="BK448" s="64"/>
      <c r="BL448" s="63"/>
      <c r="BM448" s="63"/>
      <c r="BN448" s="63"/>
      <c r="BO448" s="63"/>
      <c r="BP448" s="63"/>
      <c r="BQ448" s="63"/>
      <c r="BR448" s="63"/>
      <c r="BS448" s="63"/>
      <c r="BT448" s="64"/>
      <c r="BU448" s="63"/>
      <c r="BV448" s="63"/>
      <c r="BW448" s="63"/>
      <c r="BX448" s="63"/>
      <c r="BY448" s="63"/>
      <c r="BZ448" s="63"/>
      <c r="CA448" s="63"/>
      <c r="CB448" s="63"/>
      <c r="CC448" s="64"/>
      <c r="CD448" s="63"/>
      <c r="CE448" s="63"/>
      <c r="CF448" s="63"/>
      <c r="CG448" s="63"/>
      <c r="CH448" s="63"/>
      <c r="CI448" s="63"/>
      <c r="CJ448" s="63"/>
      <c r="CK448" s="63"/>
      <c r="CL448" s="64"/>
      <c r="CM448" s="63"/>
      <c r="CN448" s="63"/>
      <c r="CO448" s="63"/>
      <c r="CP448" s="63"/>
      <c r="CQ448" s="63"/>
      <c r="CR448" s="63"/>
      <c r="CS448" s="63"/>
      <c r="CT448" s="63"/>
      <c r="CU448" s="64"/>
      <c r="CV448" s="63"/>
      <c r="CW448" s="63"/>
      <c r="CX448" s="63"/>
      <c r="CY448" s="63"/>
      <c r="CZ448" s="63"/>
      <c r="DA448" s="63"/>
      <c r="DB448" s="63"/>
      <c r="DC448" s="63"/>
      <c r="DD448" s="64"/>
    </row>
    <row r="449" spans="1:108" ht="33" customHeight="1" x14ac:dyDescent="0.3">
      <c r="A449" s="63"/>
      <c r="B449" s="63"/>
      <c r="C449" s="63"/>
      <c r="D449" s="63"/>
      <c r="E449" s="63"/>
      <c r="F449" s="63"/>
      <c r="G449" s="63"/>
      <c r="H449" s="63"/>
      <c r="I449" s="64"/>
      <c r="J449" s="63"/>
      <c r="K449" s="63"/>
      <c r="L449" s="63"/>
      <c r="M449" s="63"/>
      <c r="N449" s="63"/>
      <c r="O449" s="63"/>
      <c r="P449" s="63"/>
      <c r="Q449" s="63"/>
      <c r="R449" s="64"/>
      <c r="S449" s="63"/>
      <c r="T449" s="63"/>
      <c r="U449" s="63"/>
      <c r="V449" s="63"/>
      <c r="W449" s="63"/>
      <c r="X449" s="63"/>
      <c r="Y449" s="63"/>
      <c r="Z449" s="63"/>
      <c r="AA449" s="64"/>
      <c r="AB449" s="63"/>
      <c r="AC449" s="63"/>
      <c r="AD449" s="63"/>
      <c r="AE449" s="63"/>
      <c r="AF449" s="63"/>
      <c r="AG449" s="63"/>
      <c r="AH449" s="63"/>
      <c r="AI449" s="63"/>
      <c r="AJ449" s="64"/>
      <c r="AK449" s="63"/>
      <c r="AL449" s="63"/>
      <c r="AM449" s="63"/>
      <c r="AN449" s="63"/>
      <c r="AO449" s="63"/>
      <c r="AP449" s="63"/>
      <c r="AQ449" s="63"/>
      <c r="AR449" s="63"/>
      <c r="AS449" s="64"/>
      <c r="AT449" s="63"/>
      <c r="AU449" s="63"/>
      <c r="AV449" s="63"/>
      <c r="AW449" s="63"/>
      <c r="AX449" s="63"/>
      <c r="AY449" s="63"/>
      <c r="AZ449" s="63"/>
      <c r="BA449" s="63"/>
      <c r="BB449" s="64"/>
      <c r="BC449" s="63"/>
      <c r="BD449" s="63"/>
      <c r="BE449" s="63"/>
      <c r="BF449" s="63"/>
      <c r="BG449" s="63"/>
      <c r="BH449" s="63"/>
      <c r="BI449" s="63"/>
      <c r="BJ449" s="63"/>
      <c r="BK449" s="64"/>
      <c r="BL449" s="63"/>
      <c r="BM449" s="63"/>
      <c r="BN449" s="63"/>
      <c r="BO449" s="63"/>
      <c r="BP449" s="63"/>
      <c r="BQ449" s="63"/>
      <c r="BR449" s="63"/>
      <c r="BS449" s="63"/>
      <c r="BT449" s="64"/>
      <c r="BU449" s="63"/>
      <c r="BV449" s="63"/>
      <c r="BW449" s="63"/>
      <c r="BX449" s="63"/>
      <c r="BY449" s="63"/>
      <c r="BZ449" s="63"/>
      <c r="CA449" s="63"/>
      <c r="CB449" s="63"/>
      <c r="CC449" s="64"/>
      <c r="CD449" s="63"/>
      <c r="CE449" s="63"/>
      <c r="CF449" s="63"/>
      <c r="CG449" s="63"/>
      <c r="CH449" s="63"/>
      <c r="CI449" s="63"/>
      <c r="CJ449" s="63"/>
      <c r="CK449" s="63"/>
      <c r="CL449" s="64"/>
      <c r="CM449" s="63"/>
      <c r="CN449" s="63"/>
      <c r="CO449" s="63"/>
      <c r="CP449" s="63"/>
      <c r="CQ449" s="63"/>
      <c r="CR449" s="63"/>
      <c r="CS449" s="63"/>
      <c r="CT449" s="63"/>
      <c r="CU449" s="64"/>
      <c r="CV449" s="63"/>
      <c r="CW449" s="63"/>
      <c r="CX449" s="63"/>
      <c r="CY449" s="63"/>
      <c r="CZ449" s="63"/>
      <c r="DA449" s="63"/>
      <c r="DB449" s="63"/>
      <c r="DC449" s="63"/>
      <c r="DD449" s="64"/>
    </row>
    <row r="450" spans="1:108" ht="33" customHeight="1" x14ac:dyDescent="0.3">
      <c r="A450" s="63"/>
      <c r="B450" s="63"/>
      <c r="C450" s="63"/>
      <c r="D450" s="63"/>
      <c r="E450" s="63"/>
      <c r="F450" s="63"/>
      <c r="G450" s="63"/>
      <c r="H450" s="63"/>
      <c r="I450" s="64"/>
      <c r="J450" s="63"/>
      <c r="K450" s="63"/>
      <c r="L450" s="63"/>
      <c r="M450" s="63"/>
      <c r="N450" s="63"/>
      <c r="O450" s="63"/>
      <c r="P450" s="63"/>
      <c r="Q450" s="63"/>
      <c r="R450" s="64"/>
      <c r="S450" s="63"/>
      <c r="T450" s="63"/>
      <c r="U450" s="63"/>
      <c r="V450" s="63"/>
      <c r="W450" s="63"/>
      <c r="X450" s="63"/>
      <c r="Y450" s="63"/>
      <c r="Z450" s="63"/>
      <c r="AA450" s="64"/>
      <c r="AB450" s="63"/>
      <c r="AC450" s="63"/>
      <c r="AD450" s="63"/>
      <c r="AE450" s="63"/>
      <c r="AF450" s="63"/>
      <c r="AG450" s="63"/>
      <c r="AH450" s="63"/>
      <c r="AI450" s="63"/>
      <c r="AJ450" s="64"/>
      <c r="AK450" s="63"/>
      <c r="AL450" s="63"/>
      <c r="AM450" s="63"/>
      <c r="AN450" s="63"/>
      <c r="AO450" s="63"/>
      <c r="AP450" s="63"/>
      <c r="AQ450" s="63"/>
      <c r="AR450" s="63"/>
      <c r="AS450" s="64"/>
      <c r="AT450" s="63"/>
      <c r="AU450" s="63"/>
      <c r="AV450" s="63"/>
      <c r="AW450" s="63"/>
      <c r="AX450" s="63"/>
      <c r="AY450" s="63"/>
      <c r="AZ450" s="63"/>
      <c r="BA450" s="63"/>
      <c r="BB450" s="64"/>
      <c r="BC450" s="63"/>
      <c r="BD450" s="63"/>
      <c r="BE450" s="63"/>
      <c r="BF450" s="63"/>
      <c r="BG450" s="63"/>
      <c r="BH450" s="63"/>
      <c r="BI450" s="63"/>
      <c r="BJ450" s="63"/>
      <c r="BK450" s="64"/>
      <c r="BL450" s="63"/>
      <c r="BM450" s="63"/>
      <c r="BN450" s="63"/>
      <c r="BO450" s="63"/>
      <c r="BP450" s="63"/>
      <c r="BQ450" s="63"/>
      <c r="BR450" s="63"/>
      <c r="BS450" s="63"/>
      <c r="BT450" s="64"/>
      <c r="BU450" s="63"/>
      <c r="BV450" s="63"/>
      <c r="BW450" s="63"/>
      <c r="BX450" s="63"/>
      <c r="BY450" s="63"/>
      <c r="BZ450" s="63"/>
      <c r="CA450" s="63"/>
      <c r="CB450" s="63"/>
      <c r="CC450" s="64"/>
      <c r="CD450" s="63"/>
      <c r="CE450" s="63"/>
      <c r="CF450" s="63"/>
      <c r="CG450" s="63"/>
      <c r="CH450" s="63"/>
      <c r="CI450" s="63"/>
      <c r="CJ450" s="63"/>
      <c r="CK450" s="63"/>
      <c r="CL450" s="64"/>
      <c r="CM450" s="63"/>
      <c r="CN450" s="63"/>
      <c r="CO450" s="63"/>
      <c r="CP450" s="63"/>
      <c r="CQ450" s="63"/>
      <c r="CR450" s="63"/>
      <c r="CS450" s="63"/>
      <c r="CT450" s="63"/>
      <c r="CU450" s="64"/>
      <c r="CV450" s="63"/>
      <c r="CW450" s="63"/>
      <c r="CX450" s="63"/>
      <c r="CY450" s="63"/>
      <c r="CZ450" s="63"/>
      <c r="DA450" s="63"/>
      <c r="DB450" s="63"/>
      <c r="DC450" s="63"/>
      <c r="DD450" s="64"/>
    </row>
    <row r="451" spans="1:108" ht="33" customHeight="1" x14ac:dyDescent="0.3">
      <c r="A451" s="63"/>
      <c r="B451" s="63"/>
      <c r="C451" s="63"/>
      <c r="D451" s="63"/>
      <c r="E451" s="63"/>
      <c r="F451" s="63"/>
      <c r="G451" s="63"/>
      <c r="H451" s="63"/>
      <c r="I451" s="64"/>
      <c r="J451" s="63"/>
      <c r="K451" s="63"/>
      <c r="L451" s="63"/>
      <c r="M451" s="63"/>
      <c r="N451" s="63"/>
      <c r="O451" s="63"/>
      <c r="P451" s="63"/>
      <c r="Q451" s="63"/>
      <c r="R451" s="64"/>
      <c r="S451" s="63"/>
      <c r="T451" s="63"/>
      <c r="U451" s="63"/>
      <c r="V451" s="63"/>
      <c r="W451" s="63"/>
      <c r="X451" s="63"/>
      <c r="Y451" s="63"/>
      <c r="Z451" s="63"/>
      <c r="AA451" s="64"/>
      <c r="AB451" s="63"/>
      <c r="AC451" s="63"/>
      <c r="AD451" s="63"/>
      <c r="AE451" s="63"/>
      <c r="AF451" s="63"/>
      <c r="AG451" s="63"/>
      <c r="AH451" s="63"/>
      <c r="AI451" s="63"/>
      <c r="AJ451" s="64"/>
      <c r="AK451" s="63"/>
      <c r="AL451" s="63"/>
      <c r="AM451" s="63"/>
      <c r="AN451" s="63"/>
      <c r="AO451" s="63"/>
      <c r="AP451" s="63"/>
      <c r="AQ451" s="63"/>
      <c r="AR451" s="63"/>
      <c r="AS451" s="64"/>
      <c r="AT451" s="63"/>
      <c r="AU451" s="63"/>
      <c r="AV451" s="63"/>
      <c r="AW451" s="63"/>
      <c r="AX451" s="63"/>
      <c r="AY451" s="63"/>
      <c r="AZ451" s="63"/>
      <c r="BA451" s="63"/>
      <c r="BB451" s="64"/>
      <c r="BC451" s="63"/>
      <c r="BD451" s="63"/>
      <c r="BE451" s="63"/>
      <c r="BF451" s="63"/>
      <c r="BG451" s="63"/>
      <c r="BH451" s="63"/>
      <c r="BI451" s="63"/>
      <c r="BJ451" s="63"/>
      <c r="BK451" s="64"/>
      <c r="BL451" s="63"/>
      <c r="BM451" s="63"/>
      <c r="BN451" s="63"/>
      <c r="BO451" s="63"/>
      <c r="BP451" s="63"/>
      <c r="BQ451" s="63"/>
      <c r="BR451" s="63"/>
      <c r="BS451" s="63"/>
      <c r="BT451" s="64"/>
      <c r="BU451" s="63"/>
      <c r="BV451" s="63"/>
      <c r="BW451" s="63"/>
      <c r="BX451" s="63"/>
      <c r="BY451" s="63"/>
      <c r="BZ451" s="63"/>
      <c r="CA451" s="63"/>
      <c r="CB451" s="63"/>
      <c r="CC451" s="64"/>
      <c r="CD451" s="63"/>
      <c r="CE451" s="63"/>
      <c r="CF451" s="63"/>
      <c r="CG451" s="63"/>
      <c r="CH451" s="63"/>
      <c r="CI451" s="63"/>
      <c r="CJ451" s="63"/>
      <c r="CK451" s="63"/>
      <c r="CL451" s="64"/>
      <c r="CM451" s="63"/>
      <c r="CN451" s="63"/>
      <c r="CO451" s="63"/>
      <c r="CP451" s="63"/>
      <c r="CQ451" s="63"/>
      <c r="CR451" s="63"/>
      <c r="CS451" s="63"/>
      <c r="CT451" s="63"/>
      <c r="CU451" s="64"/>
      <c r="CV451" s="63"/>
      <c r="CW451" s="63"/>
      <c r="CX451" s="63"/>
      <c r="CY451" s="63"/>
      <c r="CZ451" s="63"/>
      <c r="DA451" s="63"/>
      <c r="DB451" s="63"/>
      <c r="DC451" s="63"/>
      <c r="DD451" s="64"/>
    </row>
    <row r="452" spans="1:108" ht="33" customHeight="1" x14ac:dyDescent="0.3">
      <c r="A452" s="63"/>
      <c r="B452" s="63"/>
      <c r="C452" s="63"/>
      <c r="D452" s="63"/>
      <c r="E452" s="63"/>
      <c r="F452" s="63"/>
      <c r="G452" s="63"/>
      <c r="H452" s="63"/>
      <c r="I452" s="64"/>
      <c r="J452" s="63"/>
      <c r="K452" s="63"/>
      <c r="L452" s="63"/>
      <c r="M452" s="63"/>
      <c r="N452" s="63"/>
      <c r="O452" s="63"/>
      <c r="P452" s="63"/>
      <c r="Q452" s="63"/>
      <c r="R452" s="64"/>
      <c r="S452" s="63"/>
      <c r="T452" s="63"/>
      <c r="U452" s="63"/>
      <c r="V452" s="63"/>
      <c r="W452" s="63"/>
      <c r="X452" s="63"/>
      <c r="Y452" s="63"/>
      <c r="Z452" s="63"/>
      <c r="AA452" s="64"/>
      <c r="AB452" s="63"/>
      <c r="AC452" s="63"/>
      <c r="AD452" s="63"/>
      <c r="AE452" s="63"/>
      <c r="AF452" s="63"/>
      <c r="AG452" s="63"/>
      <c r="AH452" s="63"/>
      <c r="AI452" s="63"/>
      <c r="AJ452" s="64"/>
      <c r="AK452" s="63"/>
      <c r="AL452" s="63"/>
      <c r="AM452" s="63"/>
      <c r="AN452" s="63"/>
      <c r="AO452" s="63"/>
      <c r="AP452" s="63"/>
      <c r="AQ452" s="63"/>
      <c r="AR452" s="63"/>
      <c r="AS452" s="64"/>
      <c r="AT452" s="63"/>
      <c r="AU452" s="63"/>
      <c r="AV452" s="63"/>
      <c r="AW452" s="63"/>
      <c r="AX452" s="63"/>
      <c r="AY452" s="63"/>
      <c r="AZ452" s="63"/>
      <c r="BA452" s="63"/>
      <c r="BB452" s="64"/>
      <c r="BC452" s="63"/>
      <c r="BD452" s="63"/>
      <c r="BE452" s="63"/>
      <c r="BF452" s="63"/>
      <c r="BG452" s="63"/>
      <c r="BH452" s="63"/>
      <c r="BI452" s="63"/>
      <c r="BJ452" s="63"/>
      <c r="BK452" s="64"/>
      <c r="BL452" s="63"/>
      <c r="BM452" s="63"/>
      <c r="BN452" s="63"/>
      <c r="BO452" s="63"/>
      <c r="BP452" s="63"/>
      <c r="BQ452" s="63"/>
      <c r="BR452" s="63"/>
      <c r="BS452" s="63"/>
      <c r="BT452" s="64"/>
      <c r="BU452" s="63"/>
      <c r="BV452" s="63"/>
      <c r="BW452" s="63"/>
      <c r="BX452" s="63"/>
      <c r="BY452" s="63"/>
      <c r="BZ452" s="63"/>
      <c r="CA452" s="63"/>
      <c r="CB452" s="63"/>
      <c r="CC452" s="64"/>
      <c r="CD452" s="63"/>
      <c r="CE452" s="63"/>
      <c r="CF452" s="63"/>
      <c r="CG452" s="63"/>
      <c r="CH452" s="63"/>
      <c r="CI452" s="63"/>
      <c r="CJ452" s="63"/>
      <c r="CK452" s="63"/>
      <c r="CL452" s="64"/>
      <c r="CM452" s="63"/>
      <c r="CN452" s="63"/>
      <c r="CO452" s="63"/>
      <c r="CP452" s="63"/>
      <c r="CQ452" s="63"/>
      <c r="CR452" s="63"/>
      <c r="CS452" s="63"/>
      <c r="CT452" s="63"/>
      <c r="CU452" s="64"/>
      <c r="CV452" s="63"/>
      <c r="CW452" s="63"/>
      <c r="CX452" s="63"/>
      <c r="CY452" s="63"/>
      <c r="CZ452" s="63"/>
      <c r="DA452" s="63"/>
      <c r="DB452" s="63"/>
      <c r="DC452" s="63"/>
      <c r="DD452" s="64"/>
    </row>
    <row r="453" spans="1:108" ht="33" customHeight="1" x14ac:dyDescent="0.3">
      <c r="A453" s="63"/>
      <c r="B453" s="63"/>
      <c r="C453" s="63"/>
      <c r="D453" s="63"/>
      <c r="E453" s="63"/>
      <c r="F453" s="63"/>
      <c r="G453" s="63"/>
      <c r="H453" s="63"/>
      <c r="I453" s="64"/>
      <c r="J453" s="63"/>
      <c r="K453" s="63"/>
      <c r="L453" s="63"/>
      <c r="M453" s="63"/>
      <c r="N453" s="63"/>
      <c r="O453" s="63"/>
      <c r="P453" s="63"/>
      <c r="Q453" s="63"/>
      <c r="R453" s="64"/>
      <c r="S453" s="63"/>
      <c r="T453" s="63"/>
      <c r="U453" s="63"/>
      <c r="V453" s="63"/>
      <c r="W453" s="63"/>
      <c r="X453" s="63"/>
      <c r="Y453" s="63"/>
      <c r="Z453" s="63"/>
      <c r="AA453" s="64"/>
      <c r="AB453" s="63"/>
      <c r="AC453" s="63"/>
      <c r="AD453" s="63"/>
      <c r="AE453" s="63"/>
      <c r="AF453" s="63"/>
      <c r="AG453" s="63"/>
      <c r="AH453" s="63"/>
      <c r="AI453" s="63"/>
      <c r="AJ453" s="64"/>
      <c r="AK453" s="63"/>
      <c r="AL453" s="63"/>
      <c r="AM453" s="63"/>
      <c r="AN453" s="63"/>
      <c r="AO453" s="63"/>
      <c r="AP453" s="63"/>
      <c r="AQ453" s="63"/>
      <c r="AR453" s="63"/>
      <c r="AS453" s="64"/>
      <c r="AT453" s="63"/>
      <c r="AU453" s="63"/>
      <c r="AV453" s="63"/>
      <c r="AW453" s="63"/>
      <c r="AX453" s="63"/>
      <c r="AY453" s="63"/>
      <c r="AZ453" s="63"/>
      <c r="BA453" s="63"/>
      <c r="BB453" s="64"/>
      <c r="BC453" s="63"/>
      <c r="BD453" s="63"/>
      <c r="BE453" s="63"/>
      <c r="BF453" s="63"/>
      <c r="BG453" s="63"/>
      <c r="BH453" s="63"/>
      <c r="BI453" s="63"/>
      <c r="BJ453" s="63"/>
      <c r="BK453" s="64"/>
      <c r="BL453" s="63"/>
      <c r="BM453" s="63"/>
      <c r="BN453" s="63"/>
      <c r="BO453" s="63"/>
      <c r="BP453" s="63"/>
      <c r="BQ453" s="63"/>
      <c r="BR453" s="63"/>
      <c r="BS453" s="63"/>
      <c r="BT453" s="64"/>
      <c r="BU453" s="63"/>
      <c r="BV453" s="63"/>
      <c r="BW453" s="63"/>
      <c r="BX453" s="63"/>
      <c r="BY453" s="63"/>
      <c r="BZ453" s="63"/>
      <c r="CA453" s="63"/>
      <c r="CB453" s="63"/>
      <c r="CC453" s="64"/>
      <c r="CD453" s="63"/>
      <c r="CE453" s="63"/>
      <c r="CF453" s="63"/>
      <c r="CG453" s="63"/>
      <c r="CH453" s="63"/>
      <c r="CI453" s="63"/>
      <c r="CJ453" s="63"/>
      <c r="CK453" s="63"/>
      <c r="CL453" s="64"/>
      <c r="CM453" s="63"/>
      <c r="CN453" s="63"/>
      <c r="CO453" s="63"/>
      <c r="CP453" s="63"/>
      <c r="CQ453" s="63"/>
      <c r="CR453" s="63"/>
      <c r="CS453" s="63"/>
      <c r="CT453" s="63"/>
      <c r="CU453" s="64"/>
      <c r="CV453" s="63"/>
      <c r="CW453" s="63"/>
      <c r="CX453" s="63"/>
      <c r="CY453" s="63"/>
      <c r="CZ453" s="63"/>
      <c r="DA453" s="63"/>
      <c r="DB453" s="63"/>
      <c r="DC453" s="63"/>
      <c r="DD453" s="64"/>
    </row>
    <row r="454" spans="1:108" ht="33" customHeight="1" x14ac:dyDescent="0.3">
      <c r="A454" s="63"/>
      <c r="B454" s="63"/>
      <c r="C454" s="63"/>
      <c r="D454" s="63"/>
      <c r="E454" s="63"/>
      <c r="F454" s="63"/>
      <c r="G454" s="63"/>
      <c r="H454" s="63"/>
      <c r="I454" s="64"/>
      <c r="J454" s="63"/>
      <c r="K454" s="63"/>
      <c r="L454" s="63"/>
      <c r="M454" s="63"/>
      <c r="N454" s="63"/>
      <c r="O454" s="63"/>
      <c r="P454" s="63"/>
      <c r="Q454" s="63"/>
      <c r="R454" s="64"/>
      <c r="S454" s="63"/>
      <c r="T454" s="63"/>
      <c r="U454" s="63"/>
      <c r="V454" s="63"/>
      <c r="W454" s="63"/>
      <c r="X454" s="63"/>
      <c r="Y454" s="63"/>
      <c r="Z454" s="63"/>
      <c r="AA454" s="64"/>
      <c r="AB454" s="63"/>
      <c r="AC454" s="63"/>
      <c r="AD454" s="63"/>
      <c r="AE454" s="63"/>
      <c r="AF454" s="63"/>
      <c r="AG454" s="63"/>
      <c r="AH454" s="63"/>
      <c r="AI454" s="63"/>
      <c r="AJ454" s="64"/>
      <c r="AK454" s="63"/>
      <c r="AL454" s="63"/>
      <c r="AM454" s="63"/>
      <c r="AN454" s="63"/>
      <c r="AO454" s="63"/>
      <c r="AP454" s="63"/>
      <c r="AQ454" s="63"/>
      <c r="AR454" s="63"/>
      <c r="AS454" s="64"/>
      <c r="AT454" s="63"/>
      <c r="AU454" s="63"/>
      <c r="AV454" s="63"/>
      <c r="AW454" s="63"/>
      <c r="AX454" s="63"/>
      <c r="AY454" s="63"/>
      <c r="AZ454" s="63"/>
      <c r="BA454" s="63"/>
      <c r="BB454" s="64"/>
      <c r="BC454" s="63"/>
      <c r="BD454" s="63"/>
      <c r="BE454" s="63"/>
      <c r="BF454" s="63"/>
      <c r="BG454" s="63"/>
      <c r="BH454" s="63"/>
      <c r="BI454" s="63"/>
      <c r="BJ454" s="63"/>
      <c r="BK454" s="64"/>
      <c r="BL454" s="63"/>
      <c r="BM454" s="63"/>
      <c r="BN454" s="63"/>
      <c r="BO454" s="63"/>
      <c r="BP454" s="63"/>
      <c r="BQ454" s="63"/>
      <c r="BR454" s="63"/>
      <c r="BS454" s="63"/>
      <c r="BT454" s="64"/>
      <c r="BU454" s="63"/>
      <c r="BV454" s="63"/>
      <c r="BW454" s="63"/>
      <c r="BX454" s="63"/>
      <c r="BY454" s="63"/>
      <c r="BZ454" s="63"/>
      <c r="CA454" s="63"/>
      <c r="CB454" s="63"/>
      <c r="CC454" s="64"/>
      <c r="CD454" s="63"/>
      <c r="CE454" s="63"/>
      <c r="CF454" s="63"/>
      <c r="CG454" s="63"/>
      <c r="CH454" s="63"/>
      <c r="CI454" s="63"/>
      <c r="CJ454" s="63"/>
      <c r="CK454" s="63"/>
      <c r="CL454" s="64"/>
      <c r="CM454" s="63"/>
      <c r="CN454" s="63"/>
      <c r="CO454" s="63"/>
      <c r="CP454" s="63"/>
      <c r="CQ454" s="63"/>
      <c r="CR454" s="63"/>
      <c r="CS454" s="63"/>
      <c r="CT454" s="63"/>
      <c r="CU454" s="64"/>
      <c r="CV454" s="63"/>
      <c r="CW454" s="63"/>
      <c r="CX454" s="63"/>
      <c r="CY454" s="63"/>
      <c r="CZ454" s="63"/>
      <c r="DA454" s="63"/>
      <c r="DB454" s="63"/>
      <c r="DC454" s="63"/>
      <c r="DD454" s="64"/>
    </row>
    <row r="455" spans="1:108" ht="33" customHeight="1" x14ac:dyDescent="0.3">
      <c r="A455" s="63"/>
      <c r="B455" s="63"/>
      <c r="C455" s="63"/>
      <c r="D455" s="63"/>
      <c r="E455" s="63"/>
      <c r="F455" s="63"/>
      <c r="G455" s="63"/>
      <c r="H455" s="63"/>
      <c r="I455" s="64"/>
      <c r="J455" s="63"/>
      <c r="K455" s="63"/>
      <c r="L455" s="63"/>
      <c r="M455" s="63"/>
      <c r="N455" s="63"/>
      <c r="O455" s="63"/>
      <c r="P455" s="63"/>
      <c r="Q455" s="63"/>
      <c r="R455" s="64"/>
      <c r="S455" s="63"/>
      <c r="T455" s="63"/>
      <c r="U455" s="63"/>
      <c r="V455" s="63"/>
      <c r="W455" s="63"/>
      <c r="X455" s="63"/>
      <c r="Y455" s="63"/>
      <c r="Z455" s="63"/>
      <c r="AA455" s="64"/>
      <c r="AB455" s="63"/>
      <c r="AC455" s="63"/>
      <c r="AD455" s="63"/>
      <c r="AE455" s="63"/>
      <c r="AF455" s="63"/>
      <c r="AG455" s="63"/>
      <c r="AH455" s="63"/>
      <c r="AI455" s="63"/>
      <c r="AJ455" s="64"/>
      <c r="AK455" s="63"/>
      <c r="AL455" s="63"/>
      <c r="AM455" s="63"/>
      <c r="AN455" s="63"/>
      <c r="AO455" s="63"/>
      <c r="AP455" s="63"/>
      <c r="AQ455" s="63"/>
      <c r="AR455" s="63"/>
      <c r="AS455" s="64"/>
      <c r="AT455" s="63"/>
      <c r="AU455" s="63"/>
      <c r="AV455" s="63"/>
      <c r="AW455" s="63"/>
      <c r="AX455" s="63"/>
      <c r="AY455" s="63"/>
      <c r="AZ455" s="63"/>
      <c r="BA455" s="63"/>
      <c r="BB455" s="64"/>
      <c r="BC455" s="63"/>
      <c r="BD455" s="63"/>
      <c r="BE455" s="63"/>
      <c r="BF455" s="63"/>
      <c r="BG455" s="63"/>
      <c r="BH455" s="63"/>
      <c r="BI455" s="63"/>
      <c r="BJ455" s="63"/>
      <c r="BK455" s="64"/>
      <c r="BL455" s="63"/>
      <c r="BM455" s="63"/>
      <c r="BN455" s="63"/>
      <c r="BO455" s="63"/>
      <c r="BP455" s="63"/>
      <c r="BQ455" s="63"/>
      <c r="BR455" s="63"/>
      <c r="BS455" s="63"/>
      <c r="BT455" s="64"/>
      <c r="BU455" s="63"/>
      <c r="BV455" s="63"/>
      <c r="BW455" s="63"/>
      <c r="BX455" s="63"/>
      <c r="BY455" s="63"/>
      <c r="BZ455" s="63"/>
      <c r="CA455" s="63"/>
      <c r="CB455" s="63"/>
      <c r="CC455" s="64"/>
      <c r="CD455" s="63"/>
      <c r="CE455" s="63"/>
      <c r="CF455" s="63"/>
      <c r="CG455" s="63"/>
      <c r="CH455" s="63"/>
      <c r="CI455" s="63"/>
      <c r="CJ455" s="63"/>
      <c r="CK455" s="63"/>
      <c r="CL455" s="64"/>
      <c r="CM455" s="63"/>
      <c r="CN455" s="63"/>
      <c r="CO455" s="63"/>
      <c r="CP455" s="63"/>
      <c r="CQ455" s="63"/>
      <c r="CR455" s="63"/>
      <c r="CS455" s="63"/>
      <c r="CT455" s="63"/>
      <c r="CU455" s="64"/>
      <c r="CV455" s="63"/>
      <c r="CW455" s="63"/>
      <c r="CX455" s="63"/>
      <c r="CY455" s="63"/>
      <c r="CZ455" s="63"/>
      <c r="DA455" s="63"/>
      <c r="DB455" s="63"/>
      <c r="DC455" s="63"/>
      <c r="DD455" s="64"/>
    </row>
    <row r="456" spans="1:108" ht="33" customHeight="1" x14ac:dyDescent="0.3">
      <c r="A456" s="63"/>
      <c r="B456" s="63"/>
      <c r="C456" s="63"/>
      <c r="D456" s="63"/>
      <c r="E456" s="63"/>
      <c r="F456" s="63"/>
      <c r="G456" s="63"/>
      <c r="H456" s="63"/>
      <c r="I456" s="64"/>
      <c r="J456" s="63"/>
      <c r="K456" s="63"/>
      <c r="L456" s="63"/>
      <c r="M456" s="63"/>
      <c r="N456" s="63"/>
      <c r="O456" s="63"/>
      <c r="P456" s="63"/>
      <c r="Q456" s="63"/>
      <c r="R456" s="64"/>
      <c r="S456" s="63"/>
      <c r="T456" s="63"/>
      <c r="U456" s="63"/>
      <c r="V456" s="63"/>
      <c r="W456" s="63"/>
      <c r="X456" s="63"/>
      <c r="Y456" s="63"/>
      <c r="Z456" s="63"/>
      <c r="AA456" s="64"/>
      <c r="AB456" s="63"/>
      <c r="AC456" s="63"/>
      <c r="AD456" s="63"/>
      <c r="AE456" s="63"/>
      <c r="AF456" s="63"/>
      <c r="AG456" s="63"/>
      <c r="AH456" s="63"/>
      <c r="AI456" s="63"/>
      <c r="AJ456" s="64"/>
      <c r="AK456" s="63"/>
      <c r="AL456" s="63"/>
      <c r="AM456" s="63"/>
      <c r="AN456" s="63"/>
      <c r="AO456" s="63"/>
      <c r="AP456" s="63"/>
      <c r="AQ456" s="63"/>
      <c r="AR456" s="63"/>
      <c r="AS456" s="64"/>
      <c r="AT456" s="63"/>
      <c r="AU456" s="63"/>
      <c r="AV456" s="63"/>
      <c r="AW456" s="63"/>
      <c r="AX456" s="63"/>
      <c r="AY456" s="63"/>
      <c r="AZ456" s="63"/>
      <c r="BA456" s="63"/>
      <c r="BB456" s="64"/>
      <c r="BC456" s="63"/>
      <c r="BD456" s="63"/>
      <c r="BE456" s="63"/>
      <c r="BF456" s="63"/>
      <c r="BG456" s="63"/>
      <c r="BH456" s="63"/>
      <c r="BI456" s="63"/>
      <c r="BJ456" s="63"/>
      <c r="BK456" s="64"/>
      <c r="BL456" s="63"/>
      <c r="BM456" s="63"/>
      <c r="BN456" s="63"/>
      <c r="BO456" s="63"/>
      <c r="BP456" s="63"/>
      <c r="BQ456" s="63"/>
      <c r="BR456" s="63"/>
      <c r="BS456" s="63"/>
      <c r="BT456" s="64"/>
      <c r="BU456" s="63"/>
      <c r="BV456" s="63"/>
      <c r="BW456" s="63"/>
      <c r="BX456" s="63"/>
      <c r="BY456" s="63"/>
      <c r="BZ456" s="63"/>
      <c r="CA456" s="63"/>
      <c r="CB456" s="63"/>
      <c r="CC456" s="64"/>
      <c r="CD456" s="63"/>
      <c r="CE456" s="63"/>
      <c r="CF456" s="63"/>
      <c r="CG456" s="63"/>
      <c r="CH456" s="63"/>
      <c r="CI456" s="63"/>
      <c r="CJ456" s="63"/>
      <c r="CK456" s="63"/>
      <c r="CL456" s="64"/>
      <c r="CM456" s="63"/>
      <c r="CN456" s="63"/>
      <c r="CO456" s="63"/>
      <c r="CP456" s="63"/>
      <c r="CQ456" s="63"/>
      <c r="CR456" s="63"/>
      <c r="CS456" s="63"/>
      <c r="CT456" s="63"/>
      <c r="CU456" s="64"/>
      <c r="CV456" s="63"/>
      <c r="CW456" s="63"/>
      <c r="CX456" s="63"/>
      <c r="CY456" s="63"/>
      <c r="CZ456" s="63"/>
      <c r="DA456" s="63"/>
      <c r="DB456" s="63"/>
      <c r="DC456" s="63"/>
      <c r="DD456" s="64"/>
    </row>
    <row r="457" spans="1:108" ht="33" customHeight="1" x14ac:dyDescent="0.3">
      <c r="A457" s="63"/>
      <c r="B457" s="63"/>
      <c r="C457" s="63"/>
      <c r="D457" s="63"/>
      <c r="E457" s="63"/>
      <c r="F457" s="63"/>
      <c r="G457" s="63"/>
      <c r="H457" s="63"/>
      <c r="I457" s="64"/>
      <c r="J457" s="63"/>
      <c r="K457" s="63"/>
      <c r="L457" s="63"/>
      <c r="M457" s="63"/>
      <c r="N457" s="63"/>
      <c r="O457" s="63"/>
      <c r="P457" s="63"/>
      <c r="Q457" s="63"/>
      <c r="R457" s="64"/>
      <c r="S457" s="63"/>
      <c r="T457" s="63"/>
      <c r="U457" s="63"/>
      <c r="V457" s="63"/>
      <c r="W457" s="63"/>
      <c r="X457" s="63"/>
      <c r="Y457" s="63"/>
      <c r="Z457" s="63"/>
      <c r="AA457" s="64"/>
      <c r="AB457" s="63"/>
      <c r="AC457" s="63"/>
      <c r="AD457" s="63"/>
      <c r="AE457" s="63"/>
      <c r="AF457" s="63"/>
      <c r="AG457" s="63"/>
      <c r="AH457" s="63"/>
      <c r="AI457" s="63"/>
      <c r="AJ457" s="64"/>
      <c r="AK457" s="63"/>
      <c r="AL457" s="63"/>
      <c r="AM457" s="63"/>
      <c r="AN457" s="63"/>
      <c r="AO457" s="63"/>
      <c r="AP457" s="63"/>
      <c r="AQ457" s="63"/>
      <c r="AR457" s="63"/>
      <c r="AS457" s="64"/>
      <c r="AT457" s="63"/>
      <c r="AU457" s="63"/>
      <c r="AV457" s="63"/>
      <c r="AW457" s="63"/>
      <c r="AX457" s="63"/>
      <c r="AY457" s="63"/>
      <c r="AZ457" s="63"/>
      <c r="BA457" s="63"/>
      <c r="BB457" s="64"/>
      <c r="BC457" s="63"/>
      <c r="BD457" s="63"/>
      <c r="BE457" s="63"/>
      <c r="BF457" s="63"/>
      <c r="BG457" s="63"/>
      <c r="BH457" s="63"/>
      <c r="BI457" s="63"/>
      <c r="BJ457" s="63"/>
      <c r="BK457" s="64"/>
      <c r="BL457" s="63"/>
      <c r="BM457" s="63"/>
      <c r="BN457" s="63"/>
      <c r="BO457" s="63"/>
      <c r="BP457" s="63"/>
      <c r="BQ457" s="63"/>
      <c r="BR457" s="63"/>
      <c r="BS457" s="63"/>
      <c r="BT457" s="64"/>
      <c r="BU457" s="63"/>
      <c r="BV457" s="63"/>
      <c r="BW457" s="63"/>
      <c r="BX457" s="63"/>
      <c r="BY457" s="63"/>
      <c r="BZ457" s="63"/>
      <c r="CA457" s="63"/>
      <c r="CB457" s="63"/>
      <c r="CC457" s="64"/>
      <c r="CD457" s="63"/>
      <c r="CE457" s="63"/>
      <c r="CF457" s="63"/>
      <c r="CG457" s="63"/>
      <c r="CH457" s="63"/>
      <c r="CI457" s="63"/>
      <c r="CJ457" s="63"/>
      <c r="CK457" s="63"/>
      <c r="CL457" s="64"/>
      <c r="CM457" s="63"/>
      <c r="CN457" s="63"/>
      <c r="CO457" s="63"/>
      <c r="CP457" s="63"/>
      <c r="CQ457" s="63"/>
      <c r="CR457" s="63"/>
      <c r="CS457" s="63"/>
      <c r="CT457" s="63"/>
      <c r="CU457" s="64"/>
      <c r="CV457" s="63"/>
      <c r="CW457" s="63"/>
      <c r="CX457" s="63"/>
      <c r="CY457" s="63"/>
      <c r="CZ457" s="63"/>
      <c r="DA457" s="63"/>
      <c r="DB457" s="63"/>
      <c r="DC457" s="63"/>
      <c r="DD457" s="64"/>
    </row>
    <row r="458" spans="1:108" ht="33" customHeight="1" x14ac:dyDescent="0.3">
      <c r="A458" s="63"/>
      <c r="B458" s="63"/>
      <c r="C458" s="63"/>
      <c r="D458" s="63"/>
      <c r="E458" s="63"/>
      <c r="F458" s="63"/>
      <c r="G458" s="63"/>
      <c r="H458" s="63"/>
      <c r="I458" s="64"/>
      <c r="J458" s="63"/>
      <c r="K458" s="63"/>
      <c r="L458" s="63"/>
      <c r="M458" s="63"/>
      <c r="N458" s="63"/>
      <c r="O458" s="63"/>
      <c r="P458" s="63"/>
      <c r="Q458" s="63"/>
      <c r="R458" s="64"/>
      <c r="S458" s="63"/>
      <c r="T458" s="63"/>
      <c r="U458" s="63"/>
      <c r="V458" s="63"/>
      <c r="W458" s="63"/>
      <c r="X458" s="63"/>
      <c r="Y458" s="63"/>
      <c r="Z458" s="63"/>
      <c r="AA458" s="64"/>
      <c r="AB458" s="63"/>
      <c r="AC458" s="63"/>
      <c r="AD458" s="63"/>
      <c r="AE458" s="63"/>
      <c r="AF458" s="63"/>
      <c r="AG458" s="63"/>
      <c r="AH458" s="63"/>
      <c r="AI458" s="63"/>
      <c r="AJ458" s="64"/>
      <c r="AK458" s="63"/>
      <c r="AL458" s="63"/>
      <c r="AM458" s="63"/>
      <c r="AN458" s="63"/>
      <c r="AO458" s="63"/>
      <c r="AP458" s="63"/>
      <c r="AQ458" s="63"/>
      <c r="AR458" s="63"/>
      <c r="AS458" s="64"/>
      <c r="AT458" s="63"/>
      <c r="AU458" s="63"/>
      <c r="AV458" s="63"/>
      <c r="AW458" s="63"/>
      <c r="AX458" s="63"/>
      <c r="AY458" s="63"/>
      <c r="AZ458" s="63"/>
      <c r="BA458" s="63"/>
      <c r="BB458" s="64"/>
      <c r="BC458" s="63"/>
      <c r="BD458" s="63"/>
      <c r="BE458" s="63"/>
      <c r="BF458" s="63"/>
      <c r="BG458" s="63"/>
      <c r="BH458" s="63"/>
      <c r="BI458" s="63"/>
      <c r="BJ458" s="63"/>
      <c r="BK458" s="64"/>
      <c r="BL458" s="63"/>
      <c r="BM458" s="63"/>
      <c r="BN458" s="63"/>
      <c r="BO458" s="63"/>
      <c r="BP458" s="63"/>
      <c r="BQ458" s="63"/>
      <c r="BR458" s="63"/>
      <c r="BS458" s="63"/>
      <c r="BT458" s="64"/>
      <c r="BU458" s="63"/>
      <c r="BV458" s="63"/>
      <c r="BW458" s="63"/>
      <c r="BX458" s="63"/>
      <c r="BY458" s="63"/>
      <c r="BZ458" s="63"/>
      <c r="CA458" s="63"/>
      <c r="CB458" s="63"/>
      <c r="CC458" s="64"/>
      <c r="CD458" s="63"/>
      <c r="CE458" s="63"/>
      <c r="CF458" s="63"/>
      <c r="CG458" s="63"/>
      <c r="CH458" s="63"/>
      <c r="CI458" s="63"/>
      <c r="CJ458" s="63"/>
      <c r="CK458" s="63"/>
      <c r="CL458" s="64"/>
      <c r="CM458" s="63"/>
      <c r="CN458" s="63"/>
      <c r="CO458" s="63"/>
      <c r="CP458" s="63"/>
      <c r="CQ458" s="63"/>
      <c r="CR458" s="63"/>
      <c r="CS458" s="63"/>
      <c r="CT458" s="63"/>
      <c r="CU458" s="64"/>
      <c r="CV458" s="63"/>
      <c r="CW458" s="63"/>
      <c r="CX458" s="63"/>
      <c r="CY458" s="63"/>
      <c r="CZ458" s="63"/>
      <c r="DA458" s="63"/>
      <c r="DB458" s="63"/>
      <c r="DC458" s="63"/>
      <c r="DD458" s="64"/>
    </row>
    <row r="459" spans="1:108" ht="33" customHeight="1" x14ac:dyDescent="0.3">
      <c r="A459" s="63"/>
      <c r="B459" s="63"/>
      <c r="C459" s="63"/>
      <c r="D459" s="63"/>
      <c r="E459" s="63"/>
      <c r="F459" s="63"/>
      <c r="G459" s="63"/>
      <c r="H459" s="63"/>
      <c r="I459" s="64"/>
      <c r="J459" s="63"/>
      <c r="K459" s="63"/>
      <c r="L459" s="63"/>
      <c r="M459" s="63"/>
      <c r="N459" s="63"/>
      <c r="O459" s="63"/>
      <c r="P459" s="63"/>
      <c r="Q459" s="63"/>
      <c r="R459" s="64"/>
      <c r="S459" s="63"/>
      <c r="T459" s="63"/>
      <c r="U459" s="63"/>
      <c r="V459" s="63"/>
      <c r="W459" s="63"/>
      <c r="X459" s="63"/>
      <c r="Y459" s="63"/>
      <c r="Z459" s="63"/>
      <c r="AA459" s="64"/>
      <c r="AB459" s="63"/>
      <c r="AC459" s="63"/>
      <c r="AD459" s="63"/>
      <c r="AE459" s="63"/>
      <c r="AF459" s="63"/>
      <c r="AG459" s="63"/>
      <c r="AH459" s="63"/>
      <c r="AI459" s="63"/>
      <c r="AJ459" s="64"/>
      <c r="AK459" s="63"/>
      <c r="AL459" s="63"/>
      <c r="AM459" s="63"/>
      <c r="AN459" s="63"/>
      <c r="AO459" s="63"/>
      <c r="AP459" s="63"/>
      <c r="AQ459" s="63"/>
      <c r="AR459" s="63"/>
      <c r="AS459" s="64"/>
      <c r="AT459" s="63"/>
      <c r="AU459" s="63"/>
      <c r="AV459" s="63"/>
      <c r="AW459" s="63"/>
      <c r="AX459" s="63"/>
      <c r="AY459" s="63"/>
      <c r="AZ459" s="63"/>
      <c r="BA459" s="63"/>
      <c r="BB459" s="64"/>
      <c r="BC459" s="63"/>
      <c r="BD459" s="63"/>
      <c r="BE459" s="63"/>
      <c r="BF459" s="63"/>
      <c r="BG459" s="63"/>
      <c r="BH459" s="63"/>
      <c r="BI459" s="63"/>
      <c r="BJ459" s="63"/>
      <c r="BK459" s="64"/>
      <c r="BL459" s="63"/>
      <c r="BM459" s="63"/>
      <c r="BN459" s="63"/>
      <c r="BO459" s="63"/>
      <c r="BP459" s="63"/>
      <c r="BQ459" s="63"/>
      <c r="BR459" s="63"/>
      <c r="BS459" s="63"/>
      <c r="BT459" s="64"/>
      <c r="BU459" s="63"/>
      <c r="BV459" s="63"/>
      <c r="BW459" s="63"/>
      <c r="BX459" s="63"/>
      <c r="BY459" s="63"/>
      <c r="BZ459" s="63"/>
      <c r="CA459" s="63"/>
      <c r="CB459" s="63"/>
      <c r="CC459" s="64"/>
      <c r="CD459" s="63"/>
      <c r="CE459" s="63"/>
      <c r="CF459" s="63"/>
      <c r="CG459" s="63"/>
      <c r="CH459" s="63"/>
      <c r="CI459" s="63"/>
      <c r="CJ459" s="63"/>
      <c r="CK459" s="63"/>
      <c r="CL459" s="64"/>
      <c r="CM459" s="63"/>
      <c r="CN459" s="63"/>
      <c r="CO459" s="63"/>
      <c r="CP459" s="63"/>
      <c r="CQ459" s="63"/>
      <c r="CR459" s="63"/>
      <c r="CS459" s="63"/>
      <c r="CT459" s="63"/>
      <c r="CU459" s="64"/>
      <c r="CV459" s="63"/>
      <c r="CW459" s="63"/>
      <c r="CX459" s="63"/>
      <c r="CY459" s="63"/>
      <c r="CZ459" s="63"/>
      <c r="DA459" s="63"/>
      <c r="DB459" s="63"/>
      <c r="DC459" s="63"/>
      <c r="DD459" s="64"/>
    </row>
    <row r="460" spans="1:108" ht="33" customHeight="1" x14ac:dyDescent="0.3">
      <c r="A460" s="63"/>
      <c r="B460" s="63"/>
      <c r="C460" s="63"/>
      <c r="D460" s="63"/>
      <c r="E460" s="63"/>
      <c r="F460" s="63"/>
      <c r="G460" s="63"/>
      <c r="H460" s="63"/>
      <c r="I460" s="64"/>
      <c r="J460" s="63"/>
      <c r="K460" s="63"/>
      <c r="L460" s="63"/>
      <c r="M460" s="63"/>
      <c r="N460" s="63"/>
      <c r="O460" s="63"/>
      <c r="P460" s="63"/>
      <c r="Q460" s="63"/>
      <c r="R460" s="64"/>
      <c r="S460" s="63"/>
      <c r="T460" s="63"/>
      <c r="U460" s="63"/>
      <c r="V460" s="63"/>
      <c r="W460" s="63"/>
      <c r="X460" s="63"/>
      <c r="Y460" s="63"/>
      <c r="Z460" s="63"/>
      <c r="AA460" s="64"/>
      <c r="AB460" s="63"/>
      <c r="AC460" s="63"/>
      <c r="AD460" s="63"/>
      <c r="AE460" s="63"/>
      <c r="AF460" s="63"/>
      <c r="AG460" s="63"/>
      <c r="AH460" s="63"/>
      <c r="AI460" s="63"/>
      <c r="AJ460" s="64"/>
      <c r="AK460" s="63"/>
      <c r="AL460" s="63"/>
      <c r="AM460" s="63"/>
      <c r="AN460" s="63"/>
      <c r="AO460" s="63"/>
      <c r="AP460" s="63"/>
      <c r="AQ460" s="63"/>
      <c r="AR460" s="63"/>
      <c r="AS460" s="64"/>
      <c r="AT460" s="63"/>
      <c r="AU460" s="63"/>
      <c r="AV460" s="63"/>
      <c r="AW460" s="63"/>
      <c r="AX460" s="63"/>
      <c r="AY460" s="63"/>
      <c r="AZ460" s="63"/>
      <c r="BA460" s="63"/>
      <c r="BB460" s="64"/>
      <c r="BC460" s="63"/>
      <c r="BD460" s="63"/>
      <c r="BE460" s="63"/>
      <c r="BF460" s="63"/>
      <c r="BG460" s="63"/>
      <c r="BH460" s="63"/>
      <c r="BI460" s="63"/>
      <c r="BJ460" s="63"/>
      <c r="BK460" s="64"/>
      <c r="BL460" s="63"/>
      <c r="BM460" s="63"/>
      <c r="BN460" s="63"/>
      <c r="BO460" s="63"/>
      <c r="BP460" s="63"/>
      <c r="BQ460" s="63"/>
      <c r="BR460" s="63"/>
      <c r="BS460" s="63"/>
      <c r="BT460" s="64"/>
      <c r="BU460" s="63"/>
      <c r="BV460" s="63"/>
      <c r="BW460" s="63"/>
      <c r="BX460" s="63"/>
      <c r="BY460" s="63"/>
      <c r="BZ460" s="63"/>
      <c r="CA460" s="63"/>
      <c r="CB460" s="63"/>
      <c r="CC460" s="64"/>
      <c r="CD460" s="63"/>
      <c r="CE460" s="63"/>
      <c r="CF460" s="63"/>
      <c r="CG460" s="63"/>
      <c r="CH460" s="63"/>
      <c r="CI460" s="63"/>
      <c r="CJ460" s="63"/>
      <c r="CK460" s="63"/>
      <c r="CL460" s="64"/>
      <c r="CM460" s="63"/>
      <c r="CN460" s="63"/>
      <c r="CO460" s="63"/>
      <c r="CP460" s="63"/>
      <c r="CQ460" s="63"/>
      <c r="CR460" s="63"/>
      <c r="CS460" s="63"/>
      <c r="CT460" s="63"/>
      <c r="CU460" s="64"/>
      <c r="CV460" s="63"/>
      <c r="CW460" s="63"/>
      <c r="CX460" s="63"/>
      <c r="CY460" s="63"/>
      <c r="CZ460" s="63"/>
      <c r="DA460" s="63"/>
      <c r="DB460" s="63"/>
      <c r="DC460" s="63"/>
      <c r="DD460" s="64"/>
    </row>
    <row r="461" spans="1:108" ht="33" customHeight="1" x14ac:dyDescent="0.3">
      <c r="A461" s="63"/>
      <c r="B461" s="63"/>
      <c r="C461" s="63"/>
      <c r="D461" s="63"/>
      <c r="E461" s="63"/>
      <c r="F461" s="63"/>
      <c r="G461" s="63"/>
      <c r="H461" s="63"/>
      <c r="I461" s="64"/>
      <c r="J461" s="63"/>
      <c r="K461" s="63"/>
      <c r="L461" s="63"/>
      <c r="M461" s="63"/>
      <c r="N461" s="63"/>
      <c r="O461" s="63"/>
      <c r="P461" s="63"/>
      <c r="Q461" s="63"/>
      <c r="R461" s="64"/>
      <c r="S461" s="63"/>
      <c r="T461" s="63"/>
      <c r="U461" s="63"/>
      <c r="V461" s="63"/>
      <c r="W461" s="63"/>
      <c r="X461" s="63"/>
      <c r="Y461" s="63"/>
      <c r="Z461" s="63"/>
      <c r="AA461" s="64"/>
      <c r="AB461" s="63"/>
      <c r="AC461" s="63"/>
      <c r="AD461" s="63"/>
      <c r="AE461" s="63"/>
      <c r="AF461" s="63"/>
      <c r="AG461" s="63"/>
      <c r="AH461" s="63"/>
      <c r="AI461" s="63"/>
      <c r="AJ461" s="64"/>
      <c r="AK461" s="63"/>
      <c r="AL461" s="63"/>
      <c r="AM461" s="63"/>
      <c r="AN461" s="63"/>
      <c r="AO461" s="63"/>
      <c r="AP461" s="63"/>
      <c r="AQ461" s="63"/>
      <c r="AR461" s="63"/>
      <c r="AS461" s="64"/>
      <c r="AT461" s="63"/>
      <c r="AU461" s="63"/>
      <c r="AV461" s="63"/>
      <c r="AW461" s="63"/>
      <c r="AX461" s="63"/>
      <c r="AY461" s="63"/>
      <c r="AZ461" s="63"/>
      <c r="BA461" s="63"/>
      <c r="BB461" s="64"/>
      <c r="BC461" s="63"/>
      <c r="BD461" s="63"/>
      <c r="BE461" s="63"/>
      <c r="BF461" s="63"/>
      <c r="BG461" s="63"/>
      <c r="BH461" s="63"/>
      <c r="BI461" s="63"/>
      <c r="BJ461" s="63"/>
      <c r="BK461" s="64"/>
      <c r="BL461" s="63"/>
      <c r="BM461" s="63"/>
      <c r="BN461" s="63"/>
      <c r="BO461" s="63"/>
      <c r="BP461" s="63"/>
      <c r="BQ461" s="63"/>
      <c r="BR461" s="63"/>
      <c r="BS461" s="63"/>
      <c r="BT461" s="64"/>
      <c r="BU461" s="63"/>
      <c r="BV461" s="63"/>
      <c r="BW461" s="63"/>
      <c r="BX461" s="63"/>
      <c r="BY461" s="63"/>
      <c r="BZ461" s="63"/>
      <c r="CA461" s="63"/>
      <c r="CB461" s="63"/>
      <c r="CC461" s="64"/>
      <c r="CD461" s="63"/>
      <c r="CE461" s="63"/>
      <c r="CF461" s="63"/>
      <c r="CG461" s="63"/>
      <c r="CH461" s="63"/>
      <c r="CI461" s="63"/>
      <c r="CJ461" s="63"/>
      <c r="CK461" s="63"/>
      <c r="CL461" s="64"/>
      <c r="CM461" s="63"/>
      <c r="CN461" s="63"/>
      <c r="CO461" s="63"/>
      <c r="CP461" s="63"/>
      <c r="CQ461" s="63"/>
      <c r="CR461" s="63"/>
      <c r="CS461" s="63"/>
      <c r="CT461" s="63"/>
      <c r="CU461" s="64"/>
      <c r="CV461" s="63"/>
      <c r="CW461" s="63"/>
      <c r="CX461" s="63"/>
      <c r="CY461" s="63"/>
      <c r="CZ461" s="63"/>
      <c r="DA461" s="63"/>
      <c r="DB461" s="63"/>
      <c r="DC461" s="63"/>
      <c r="DD461" s="64"/>
    </row>
    <row r="462" spans="1:108" ht="33" customHeight="1" x14ac:dyDescent="0.3">
      <c r="A462" s="63"/>
      <c r="B462" s="63"/>
      <c r="C462" s="63"/>
      <c r="D462" s="63"/>
      <c r="E462" s="63"/>
      <c r="F462" s="63"/>
      <c r="G462" s="63"/>
      <c r="H462" s="63"/>
      <c r="I462" s="64"/>
      <c r="J462" s="63"/>
      <c r="K462" s="63"/>
      <c r="L462" s="63"/>
      <c r="M462" s="63"/>
      <c r="N462" s="63"/>
      <c r="O462" s="63"/>
      <c r="P462" s="63"/>
      <c r="Q462" s="63"/>
      <c r="R462" s="64"/>
      <c r="S462" s="63"/>
      <c r="T462" s="63"/>
      <c r="U462" s="63"/>
      <c r="V462" s="63"/>
      <c r="W462" s="63"/>
      <c r="X462" s="63"/>
      <c r="Y462" s="63"/>
      <c r="Z462" s="63"/>
      <c r="AA462" s="64"/>
      <c r="AB462" s="63"/>
      <c r="AC462" s="63"/>
      <c r="AD462" s="63"/>
      <c r="AE462" s="63"/>
      <c r="AF462" s="63"/>
      <c r="AG462" s="63"/>
      <c r="AH462" s="63"/>
      <c r="AI462" s="63"/>
      <c r="AJ462" s="64"/>
      <c r="AK462" s="63"/>
      <c r="AL462" s="63"/>
      <c r="AM462" s="63"/>
      <c r="AN462" s="63"/>
      <c r="AO462" s="63"/>
      <c r="AP462" s="63"/>
      <c r="AQ462" s="63"/>
      <c r="AR462" s="63"/>
      <c r="AS462" s="64"/>
      <c r="AT462" s="63"/>
      <c r="AU462" s="63"/>
      <c r="AV462" s="63"/>
      <c r="AW462" s="63"/>
      <c r="AX462" s="63"/>
      <c r="AY462" s="63"/>
      <c r="AZ462" s="63"/>
      <c r="BA462" s="63"/>
      <c r="BB462" s="64"/>
      <c r="BC462" s="63"/>
      <c r="BD462" s="63"/>
      <c r="BE462" s="63"/>
      <c r="BF462" s="63"/>
      <c r="BG462" s="63"/>
      <c r="BH462" s="63"/>
      <c r="BI462" s="63"/>
      <c r="BJ462" s="63"/>
      <c r="BK462" s="64"/>
      <c r="BL462" s="63"/>
      <c r="BM462" s="63"/>
      <c r="BN462" s="63"/>
      <c r="BO462" s="63"/>
      <c r="BP462" s="63"/>
      <c r="BQ462" s="63"/>
      <c r="BR462" s="63"/>
      <c r="BS462" s="63"/>
      <c r="BT462" s="64"/>
      <c r="BU462" s="63"/>
      <c r="BV462" s="63"/>
      <c r="BW462" s="63"/>
      <c r="BX462" s="63"/>
      <c r="BY462" s="63"/>
      <c r="BZ462" s="63"/>
      <c r="CA462" s="63"/>
      <c r="CB462" s="63"/>
      <c r="CC462" s="64"/>
      <c r="CD462" s="63"/>
      <c r="CE462" s="63"/>
      <c r="CF462" s="63"/>
      <c r="CG462" s="63"/>
      <c r="CH462" s="63"/>
      <c r="CI462" s="63"/>
      <c r="CJ462" s="63"/>
      <c r="CK462" s="63"/>
      <c r="CL462" s="64"/>
      <c r="CM462" s="63"/>
      <c r="CN462" s="63"/>
      <c r="CO462" s="63"/>
      <c r="CP462" s="63"/>
      <c r="CQ462" s="63"/>
      <c r="CR462" s="63"/>
      <c r="CS462" s="63"/>
      <c r="CT462" s="63"/>
      <c r="CU462" s="64"/>
      <c r="CV462" s="63"/>
      <c r="CW462" s="63"/>
      <c r="CX462" s="63"/>
      <c r="CY462" s="63"/>
      <c r="CZ462" s="63"/>
      <c r="DA462" s="63"/>
      <c r="DB462" s="63"/>
      <c r="DC462" s="63"/>
      <c r="DD462" s="64"/>
    </row>
    <row r="463" spans="1:108" ht="33" customHeight="1" x14ac:dyDescent="0.3">
      <c r="A463" s="63"/>
      <c r="B463" s="63"/>
      <c r="C463" s="63"/>
      <c r="D463" s="63"/>
      <c r="E463" s="63"/>
      <c r="F463" s="63"/>
      <c r="G463" s="63"/>
      <c r="H463" s="63"/>
      <c r="I463" s="64"/>
      <c r="J463" s="63"/>
      <c r="K463" s="63"/>
      <c r="L463" s="63"/>
      <c r="M463" s="63"/>
      <c r="N463" s="63"/>
      <c r="O463" s="63"/>
      <c r="P463" s="63"/>
      <c r="Q463" s="63"/>
      <c r="R463" s="64"/>
      <c r="S463" s="63"/>
      <c r="T463" s="63"/>
      <c r="U463" s="63"/>
      <c r="V463" s="63"/>
      <c r="W463" s="63"/>
      <c r="X463" s="63"/>
      <c r="Y463" s="63"/>
      <c r="Z463" s="63"/>
      <c r="AA463" s="64"/>
      <c r="AB463" s="63"/>
      <c r="AC463" s="63"/>
      <c r="AD463" s="63"/>
      <c r="AE463" s="63"/>
      <c r="AF463" s="63"/>
      <c r="AG463" s="63"/>
      <c r="AH463" s="63"/>
      <c r="AI463" s="63"/>
      <c r="AJ463" s="64"/>
      <c r="AK463" s="63"/>
      <c r="AL463" s="63"/>
      <c r="AM463" s="63"/>
      <c r="AN463" s="63"/>
      <c r="AO463" s="63"/>
      <c r="AP463" s="63"/>
      <c r="AQ463" s="63"/>
      <c r="AR463" s="63"/>
      <c r="AS463" s="64"/>
      <c r="AT463" s="63"/>
      <c r="AU463" s="63"/>
      <c r="AV463" s="63"/>
      <c r="AW463" s="63"/>
      <c r="AX463" s="63"/>
      <c r="AY463" s="63"/>
      <c r="AZ463" s="63"/>
      <c r="BA463" s="63"/>
      <c r="BB463" s="64"/>
      <c r="BC463" s="63"/>
      <c r="BD463" s="63"/>
      <c r="BE463" s="63"/>
      <c r="BF463" s="63"/>
      <c r="BG463" s="63"/>
      <c r="BH463" s="63"/>
      <c r="BI463" s="63"/>
      <c r="BJ463" s="63"/>
      <c r="BK463" s="64"/>
      <c r="BL463" s="63"/>
      <c r="BM463" s="63"/>
      <c r="BN463" s="63"/>
      <c r="BO463" s="63"/>
      <c r="BP463" s="63"/>
      <c r="BQ463" s="63"/>
      <c r="BR463" s="63"/>
      <c r="BS463" s="63"/>
      <c r="BT463" s="64"/>
      <c r="BU463" s="63"/>
      <c r="BV463" s="63"/>
      <c r="BW463" s="63"/>
      <c r="BX463" s="63"/>
      <c r="BY463" s="63"/>
      <c r="BZ463" s="63"/>
      <c r="CA463" s="63"/>
      <c r="CB463" s="63"/>
      <c r="CC463" s="64"/>
      <c r="CD463" s="63"/>
      <c r="CE463" s="63"/>
      <c r="CF463" s="63"/>
      <c r="CG463" s="63"/>
      <c r="CH463" s="63"/>
      <c r="CI463" s="63"/>
      <c r="CJ463" s="63"/>
      <c r="CK463" s="63"/>
      <c r="CL463" s="64"/>
      <c r="CM463" s="63"/>
      <c r="CN463" s="63"/>
      <c r="CO463" s="63"/>
      <c r="CP463" s="63"/>
      <c r="CQ463" s="63"/>
      <c r="CR463" s="63"/>
      <c r="CS463" s="63"/>
      <c r="CT463" s="63"/>
      <c r="CU463" s="64"/>
      <c r="CV463" s="63"/>
      <c r="CW463" s="63"/>
      <c r="CX463" s="63"/>
      <c r="CY463" s="63"/>
      <c r="CZ463" s="63"/>
      <c r="DA463" s="63"/>
      <c r="DB463" s="63"/>
      <c r="DC463" s="63"/>
      <c r="DD463" s="64"/>
    </row>
    <row r="464" spans="1:108" ht="33" customHeight="1" x14ac:dyDescent="0.3">
      <c r="A464" s="63"/>
      <c r="B464" s="63"/>
      <c r="C464" s="63"/>
      <c r="D464" s="63"/>
      <c r="E464" s="63"/>
      <c r="F464" s="63"/>
      <c r="G464" s="63"/>
      <c r="H464" s="63"/>
      <c r="I464" s="64"/>
      <c r="J464" s="63"/>
      <c r="K464" s="63"/>
      <c r="L464" s="63"/>
      <c r="M464" s="63"/>
      <c r="N464" s="63"/>
      <c r="O464" s="63"/>
      <c r="P464" s="63"/>
      <c r="Q464" s="63"/>
      <c r="R464" s="64"/>
      <c r="S464" s="63"/>
      <c r="T464" s="63"/>
      <c r="U464" s="63"/>
      <c r="V464" s="63"/>
      <c r="W464" s="63"/>
      <c r="X464" s="63"/>
      <c r="Y464" s="63"/>
      <c r="Z464" s="63"/>
      <c r="AA464" s="64"/>
      <c r="AB464" s="63"/>
      <c r="AC464" s="63"/>
      <c r="AD464" s="63"/>
      <c r="AE464" s="63"/>
      <c r="AF464" s="63"/>
      <c r="AG464" s="63"/>
      <c r="AH464" s="63"/>
      <c r="AI464" s="63"/>
      <c r="AJ464" s="64"/>
      <c r="AK464" s="63"/>
      <c r="AL464" s="63"/>
      <c r="AM464" s="63"/>
      <c r="AN464" s="63"/>
      <c r="AO464" s="63"/>
      <c r="AP464" s="63"/>
      <c r="AQ464" s="63"/>
      <c r="AR464" s="63"/>
      <c r="AS464" s="64"/>
      <c r="AT464" s="63"/>
      <c r="AU464" s="63"/>
      <c r="AV464" s="63"/>
      <c r="AW464" s="63"/>
      <c r="AX464" s="63"/>
      <c r="AY464" s="63"/>
      <c r="AZ464" s="63"/>
      <c r="BA464" s="63"/>
      <c r="BB464" s="64"/>
      <c r="BC464" s="63"/>
      <c r="BD464" s="63"/>
      <c r="BE464" s="63"/>
      <c r="BF464" s="63"/>
      <c r="BG464" s="63"/>
      <c r="BH464" s="63"/>
      <c r="BI464" s="63"/>
      <c r="BJ464" s="63"/>
      <c r="BK464" s="64"/>
      <c r="BL464" s="63"/>
      <c r="BM464" s="63"/>
      <c r="BN464" s="63"/>
      <c r="BO464" s="63"/>
      <c r="BP464" s="63"/>
      <c r="BQ464" s="63"/>
      <c r="BR464" s="63"/>
      <c r="BS464" s="63"/>
      <c r="BT464" s="64"/>
      <c r="BU464" s="63"/>
      <c r="BV464" s="63"/>
      <c r="BW464" s="63"/>
      <c r="BX464" s="63"/>
      <c r="BY464" s="63"/>
      <c r="BZ464" s="63"/>
      <c r="CA464" s="63"/>
      <c r="CB464" s="63"/>
      <c r="CC464" s="64"/>
      <c r="CD464" s="63"/>
      <c r="CE464" s="63"/>
      <c r="CF464" s="63"/>
      <c r="CG464" s="63"/>
      <c r="CH464" s="63"/>
      <c r="CI464" s="63"/>
      <c r="CJ464" s="63"/>
      <c r="CK464" s="63"/>
      <c r="CL464" s="64"/>
      <c r="CM464" s="63"/>
      <c r="CN464" s="63"/>
      <c r="CO464" s="63"/>
      <c r="CP464" s="63"/>
      <c r="CQ464" s="63"/>
      <c r="CR464" s="63"/>
      <c r="CS464" s="63"/>
      <c r="CT464" s="63"/>
      <c r="CU464" s="64"/>
      <c r="CV464" s="63"/>
      <c r="CW464" s="63"/>
      <c r="CX464" s="63"/>
      <c r="CY464" s="63"/>
      <c r="CZ464" s="63"/>
      <c r="DA464" s="63"/>
      <c r="DB464" s="63"/>
      <c r="DC464" s="63"/>
      <c r="DD464" s="64"/>
    </row>
    <row r="465" spans="1:108" ht="33" customHeight="1" x14ac:dyDescent="0.3">
      <c r="A465" s="63"/>
      <c r="B465" s="63"/>
      <c r="C465" s="63"/>
      <c r="D465" s="63"/>
      <c r="E465" s="63"/>
      <c r="F465" s="63"/>
      <c r="G465" s="63"/>
      <c r="H465" s="63"/>
      <c r="I465" s="64"/>
      <c r="J465" s="63"/>
      <c r="K465" s="63"/>
      <c r="L465" s="63"/>
      <c r="M465" s="63"/>
      <c r="N465" s="63"/>
      <c r="O465" s="63"/>
      <c r="P465" s="63"/>
      <c r="Q465" s="63"/>
      <c r="R465" s="64"/>
      <c r="S465" s="63"/>
      <c r="T465" s="63"/>
      <c r="U465" s="63"/>
      <c r="V465" s="63"/>
      <c r="W465" s="63"/>
      <c r="X465" s="63"/>
      <c r="Y465" s="63"/>
      <c r="Z465" s="63"/>
      <c r="AA465" s="64"/>
      <c r="AB465" s="63"/>
      <c r="AC465" s="63"/>
      <c r="AD465" s="63"/>
      <c r="AE465" s="63"/>
      <c r="AF465" s="63"/>
      <c r="AG465" s="63"/>
      <c r="AH465" s="63"/>
      <c r="AI465" s="63"/>
      <c r="AJ465" s="64"/>
      <c r="AK465" s="63"/>
      <c r="AL465" s="63"/>
      <c r="AM465" s="63"/>
      <c r="AN465" s="63"/>
      <c r="AO465" s="63"/>
      <c r="AP465" s="63"/>
      <c r="AQ465" s="63"/>
      <c r="AR465" s="63"/>
      <c r="AS465" s="64"/>
      <c r="AT465" s="63"/>
      <c r="AU465" s="63"/>
      <c r="AV465" s="63"/>
      <c r="AW465" s="63"/>
      <c r="AX465" s="63"/>
      <c r="AY465" s="63"/>
      <c r="AZ465" s="63"/>
      <c r="BA465" s="63"/>
      <c r="BB465" s="64"/>
      <c r="BC465" s="63"/>
      <c r="BD465" s="63"/>
      <c r="BE465" s="63"/>
      <c r="BF465" s="63"/>
      <c r="BG465" s="63"/>
      <c r="BH465" s="63"/>
      <c r="BI465" s="63"/>
      <c r="BJ465" s="63"/>
      <c r="BK465" s="64"/>
      <c r="BL465" s="63"/>
      <c r="BM465" s="63"/>
      <c r="BN465" s="63"/>
      <c r="BO465" s="63"/>
      <c r="BP465" s="63"/>
      <c r="BQ465" s="63"/>
      <c r="BR465" s="63"/>
      <c r="BS465" s="63"/>
      <c r="BT465" s="64"/>
      <c r="BU465" s="63"/>
      <c r="BV465" s="63"/>
      <c r="BW465" s="63"/>
      <c r="BX465" s="63"/>
      <c r="BY465" s="63"/>
      <c r="BZ465" s="63"/>
      <c r="CA465" s="63"/>
      <c r="CB465" s="63"/>
      <c r="CC465" s="64"/>
      <c r="CD465" s="63"/>
      <c r="CE465" s="63"/>
      <c r="CF465" s="63"/>
      <c r="CG465" s="63"/>
      <c r="CH465" s="63"/>
      <c r="CI465" s="63"/>
      <c r="CJ465" s="63"/>
      <c r="CK465" s="63"/>
      <c r="CL465" s="64"/>
      <c r="CM465" s="63"/>
      <c r="CN465" s="63"/>
      <c r="CO465" s="63"/>
      <c r="CP465" s="63"/>
      <c r="CQ465" s="63"/>
      <c r="CR465" s="63"/>
      <c r="CS465" s="63"/>
      <c r="CT465" s="63"/>
      <c r="CU465" s="64"/>
      <c r="CV465" s="63"/>
      <c r="CW465" s="63"/>
      <c r="CX465" s="63"/>
      <c r="CY465" s="63"/>
      <c r="CZ465" s="63"/>
      <c r="DA465" s="63"/>
      <c r="DB465" s="63"/>
      <c r="DC465" s="63"/>
      <c r="DD465" s="64"/>
    </row>
    <row r="466" spans="1:108" ht="33" customHeight="1" x14ac:dyDescent="0.3">
      <c r="A466" s="63"/>
      <c r="B466" s="63"/>
      <c r="C466" s="63"/>
      <c r="D466" s="63"/>
      <c r="E466" s="63"/>
      <c r="F466" s="63"/>
      <c r="G466" s="63"/>
      <c r="H466" s="63"/>
      <c r="I466" s="64"/>
      <c r="J466" s="63"/>
      <c r="K466" s="63"/>
      <c r="L466" s="63"/>
      <c r="M466" s="63"/>
      <c r="N466" s="63"/>
      <c r="O466" s="63"/>
      <c r="P466" s="63"/>
      <c r="Q466" s="63"/>
      <c r="R466" s="64"/>
      <c r="S466" s="63"/>
      <c r="T466" s="63"/>
      <c r="U466" s="63"/>
      <c r="V466" s="63"/>
      <c r="W466" s="63"/>
      <c r="X466" s="63"/>
      <c r="Y466" s="63"/>
      <c r="Z466" s="63"/>
      <c r="AA466" s="64"/>
      <c r="AB466" s="63"/>
      <c r="AC466" s="63"/>
      <c r="AD466" s="63"/>
      <c r="AE466" s="63"/>
      <c r="AF466" s="63"/>
      <c r="AG466" s="63"/>
      <c r="AH466" s="63"/>
      <c r="AI466" s="63"/>
      <c r="AJ466" s="64"/>
      <c r="AK466" s="63"/>
      <c r="AL466" s="63"/>
      <c r="AM466" s="63"/>
      <c r="AN466" s="63"/>
      <c r="AO466" s="63"/>
      <c r="AP466" s="63"/>
      <c r="AQ466" s="63"/>
      <c r="AR466" s="63"/>
      <c r="AS466" s="64"/>
      <c r="AT466" s="63"/>
      <c r="AU466" s="63"/>
      <c r="AV466" s="63"/>
      <c r="AW466" s="63"/>
      <c r="AX466" s="63"/>
      <c r="AY466" s="63"/>
      <c r="AZ466" s="63"/>
      <c r="BA466" s="63"/>
      <c r="BB466" s="64"/>
      <c r="BC466" s="63"/>
      <c r="BD466" s="63"/>
      <c r="BE466" s="63"/>
      <c r="BF466" s="63"/>
      <c r="BG466" s="63"/>
      <c r="BH466" s="63"/>
      <c r="BI466" s="63"/>
      <c r="BJ466" s="63"/>
      <c r="BK466" s="64"/>
      <c r="BL466" s="63"/>
      <c r="BM466" s="63"/>
      <c r="BN466" s="63"/>
      <c r="BO466" s="63"/>
      <c r="BP466" s="63"/>
      <c r="BQ466" s="63"/>
      <c r="BR466" s="63"/>
      <c r="BS466" s="63"/>
      <c r="BT466" s="64"/>
      <c r="BU466" s="63"/>
      <c r="BV466" s="63"/>
      <c r="BW466" s="63"/>
      <c r="BX466" s="63"/>
      <c r="BY466" s="63"/>
      <c r="BZ466" s="63"/>
      <c r="CA466" s="63"/>
      <c r="CB466" s="63"/>
      <c r="CC466" s="64"/>
      <c r="CD466" s="63"/>
      <c r="CE466" s="63"/>
      <c r="CF466" s="63"/>
      <c r="CG466" s="63"/>
      <c r="CH466" s="63"/>
      <c r="CI466" s="63"/>
      <c r="CJ466" s="63"/>
      <c r="CK466" s="63"/>
      <c r="CL466" s="64"/>
      <c r="CM466" s="63"/>
      <c r="CN466" s="63"/>
      <c r="CO466" s="63"/>
      <c r="CP466" s="63"/>
      <c r="CQ466" s="63"/>
      <c r="CR466" s="63"/>
      <c r="CS466" s="63"/>
      <c r="CT466" s="63"/>
      <c r="CU466" s="64"/>
      <c r="CV466" s="63"/>
      <c r="CW466" s="63"/>
      <c r="CX466" s="63"/>
      <c r="CY466" s="63"/>
      <c r="CZ466" s="63"/>
      <c r="DA466" s="63"/>
      <c r="DB466" s="63"/>
      <c r="DC466" s="63"/>
      <c r="DD466" s="64"/>
    </row>
    <row r="467" spans="1:108" ht="33" customHeight="1" x14ac:dyDescent="0.3">
      <c r="A467" s="63"/>
      <c r="B467" s="63"/>
      <c r="C467" s="63"/>
      <c r="D467" s="63"/>
      <c r="E467" s="63"/>
      <c r="F467" s="63"/>
      <c r="G467" s="63"/>
      <c r="H467" s="63"/>
      <c r="I467" s="64"/>
      <c r="J467" s="63"/>
      <c r="K467" s="63"/>
      <c r="L467" s="63"/>
      <c r="M467" s="63"/>
      <c r="N467" s="63"/>
      <c r="O467" s="63"/>
      <c r="P467" s="63"/>
      <c r="Q467" s="63"/>
      <c r="R467" s="64"/>
      <c r="S467" s="63"/>
      <c r="T467" s="63"/>
      <c r="U467" s="63"/>
      <c r="V467" s="63"/>
      <c r="W467" s="63"/>
      <c r="X467" s="63"/>
      <c r="Y467" s="63"/>
      <c r="Z467" s="63"/>
      <c r="AA467" s="64"/>
      <c r="AB467" s="63"/>
      <c r="AC467" s="63"/>
      <c r="AD467" s="63"/>
      <c r="AE467" s="63"/>
      <c r="AF467" s="63"/>
      <c r="AG467" s="63"/>
      <c r="AH467" s="63"/>
      <c r="AI467" s="63"/>
      <c r="AJ467" s="64"/>
      <c r="AK467" s="63"/>
      <c r="AL467" s="63"/>
      <c r="AM467" s="63"/>
      <c r="AN467" s="63"/>
      <c r="AO467" s="63"/>
      <c r="AP467" s="63"/>
      <c r="AQ467" s="63"/>
      <c r="AR467" s="63"/>
      <c r="AS467" s="64"/>
      <c r="AT467" s="63"/>
      <c r="AU467" s="63"/>
      <c r="AV467" s="63"/>
      <c r="AW467" s="63"/>
      <c r="AX467" s="63"/>
      <c r="AY467" s="63"/>
      <c r="AZ467" s="63"/>
      <c r="BA467" s="63"/>
      <c r="BB467" s="64"/>
      <c r="BC467" s="63"/>
      <c r="BD467" s="63"/>
      <c r="BE467" s="63"/>
      <c r="BF467" s="63"/>
      <c r="BG467" s="63"/>
      <c r="BH467" s="63"/>
      <c r="BI467" s="63"/>
      <c r="BJ467" s="63"/>
      <c r="BK467" s="64"/>
      <c r="BL467" s="63"/>
      <c r="BM467" s="63"/>
      <c r="BN467" s="63"/>
      <c r="BO467" s="63"/>
      <c r="BP467" s="63"/>
      <c r="BQ467" s="63"/>
      <c r="BR467" s="63"/>
      <c r="BS467" s="63"/>
      <c r="BT467" s="64"/>
      <c r="BU467" s="63"/>
      <c r="BV467" s="63"/>
      <c r="BW467" s="63"/>
      <c r="BX467" s="63"/>
      <c r="BY467" s="63"/>
      <c r="BZ467" s="63"/>
      <c r="CA467" s="63"/>
      <c r="CB467" s="63"/>
      <c r="CC467" s="64"/>
      <c r="CD467" s="63"/>
      <c r="CE467" s="63"/>
      <c r="CF467" s="63"/>
      <c r="CG467" s="63"/>
      <c r="CH467" s="63"/>
      <c r="CI467" s="63"/>
      <c r="CJ467" s="63"/>
      <c r="CK467" s="63"/>
      <c r="CL467" s="64"/>
      <c r="CM467" s="63"/>
      <c r="CN467" s="63"/>
      <c r="CO467" s="63"/>
      <c r="CP467" s="63"/>
      <c r="CQ467" s="63"/>
      <c r="CR467" s="63"/>
      <c r="CS467" s="63"/>
      <c r="CT467" s="63"/>
      <c r="CU467" s="64"/>
      <c r="CV467" s="63"/>
      <c r="CW467" s="63"/>
      <c r="CX467" s="63"/>
      <c r="CY467" s="63"/>
      <c r="CZ467" s="63"/>
      <c r="DA467" s="63"/>
      <c r="DB467" s="63"/>
      <c r="DC467" s="63"/>
      <c r="DD467" s="64"/>
    </row>
    <row r="468" spans="1:108" ht="33" customHeight="1" x14ac:dyDescent="0.3">
      <c r="A468" s="63"/>
      <c r="B468" s="63"/>
      <c r="C468" s="63"/>
      <c r="D468" s="63"/>
      <c r="E468" s="63"/>
      <c r="F468" s="63"/>
      <c r="G468" s="63"/>
      <c r="H468" s="63"/>
      <c r="I468" s="64"/>
      <c r="J468" s="63"/>
      <c r="K468" s="63"/>
      <c r="L468" s="63"/>
      <c r="M468" s="63"/>
      <c r="N468" s="63"/>
      <c r="O468" s="63"/>
      <c r="P468" s="63"/>
      <c r="Q468" s="63"/>
      <c r="R468" s="64"/>
      <c r="S468" s="63"/>
      <c r="T468" s="63"/>
      <c r="U468" s="63"/>
      <c r="V468" s="63"/>
      <c r="W468" s="63"/>
      <c r="X468" s="63"/>
      <c r="Y468" s="63"/>
      <c r="Z468" s="63"/>
      <c r="AA468" s="64"/>
      <c r="AB468" s="63"/>
      <c r="AC468" s="63"/>
      <c r="AD468" s="63"/>
      <c r="AE468" s="63"/>
      <c r="AF468" s="63"/>
      <c r="AG468" s="63"/>
      <c r="AH468" s="63"/>
      <c r="AI468" s="63"/>
      <c r="AJ468" s="64"/>
      <c r="AK468" s="63"/>
      <c r="AL468" s="63"/>
      <c r="AM468" s="63"/>
      <c r="AN468" s="63"/>
      <c r="AO468" s="63"/>
      <c r="AP468" s="63"/>
      <c r="AQ468" s="63"/>
      <c r="AR468" s="63"/>
      <c r="AS468" s="64"/>
      <c r="AT468" s="63"/>
      <c r="AU468" s="63"/>
      <c r="AV468" s="63"/>
      <c r="AW468" s="63"/>
      <c r="AX468" s="63"/>
      <c r="AY468" s="63"/>
      <c r="AZ468" s="63"/>
      <c r="BA468" s="63"/>
      <c r="BB468" s="64"/>
      <c r="BC468" s="63"/>
      <c r="BD468" s="63"/>
      <c r="BE468" s="63"/>
      <c r="BF468" s="63"/>
      <c r="BG468" s="63"/>
      <c r="BH468" s="63"/>
      <c r="BI468" s="63"/>
      <c r="BJ468" s="63"/>
      <c r="BK468" s="64"/>
      <c r="BL468" s="63"/>
      <c r="BM468" s="63"/>
      <c r="BN468" s="63"/>
      <c r="BO468" s="63"/>
      <c r="BP468" s="63"/>
      <c r="BQ468" s="63"/>
      <c r="BR468" s="63"/>
      <c r="BS468" s="63"/>
      <c r="BT468" s="64"/>
      <c r="BU468" s="63"/>
      <c r="BV468" s="63"/>
      <c r="BW468" s="63"/>
      <c r="BX468" s="63"/>
      <c r="BY468" s="63"/>
      <c r="BZ468" s="63"/>
      <c r="CA468" s="63"/>
      <c r="CB468" s="63"/>
      <c r="CC468" s="64"/>
      <c r="CD468" s="63"/>
      <c r="CE468" s="63"/>
      <c r="CF468" s="63"/>
      <c r="CG468" s="63"/>
      <c r="CH468" s="63"/>
      <c r="CI468" s="63"/>
      <c r="CJ468" s="63"/>
      <c r="CK468" s="63"/>
      <c r="CL468" s="64"/>
      <c r="CM468" s="63"/>
      <c r="CN468" s="63"/>
      <c r="CO468" s="63"/>
      <c r="CP468" s="63"/>
      <c r="CQ468" s="63"/>
      <c r="CR468" s="63"/>
      <c r="CS468" s="63"/>
      <c r="CT468" s="63"/>
      <c r="CU468" s="64"/>
      <c r="CV468" s="63"/>
      <c r="CW468" s="63"/>
      <c r="CX468" s="63"/>
      <c r="CY468" s="63"/>
      <c r="CZ468" s="63"/>
      <c r="DA468" s="63"/>
      <c r="DB468" s="63"/>
      <c r="DC468" s="63"/>
      <c r="DD468" s="64"/>
    </row>
    <row r="469" spans="1:108" ht="33" customHeight="1" x14ac:dyDescent="0.3">
      <c r="A469" s="63"/>
      <c r="B469" s="63"/>
      <c r="C469" s="63"/>
      <c r="D469" s="63"/>
      <c r="E469" s="63"/>
      <c r="F469" s="63"/>
      <c r="G469" s="63"/>
      <c r="H469" s="63"/>
      <c r="I469" s="64"/>
      <c r="J469" s="63"/>
      <c r="K469" s="63"/>
      <c r="L469" s="63"/>
      <c r="M469" s="63"/>
      <c r="N469" s="63"/>
      <c r="O469" s="63"/>
      <c r="P469" s="63"/>
      <c r="Q469" s="63"/>
      <c r="R469" s="64"/>
      <c r="S469" s="63"/>
      <c r="T469" s="63"/>
      <c r="U469" s="63"/>
      <c r="V469" s="63"/>
      <c r="W469" s="63"/>
      <c r="X469" s="63"/>
      <c r="Y469" s="63"/>
      <c r="Z469" s="63"/>
      <c r="AA469" s="64"/>
      <c r="AB469" s="63"/>
      <c r="AC469" s="63"/>
      <c r="AD469" s="63"/>
      <c r="AE469" s="63"/>
      <c r="AF469" s="63"/>
      <c r="AG469" s="63"/>
      <c r="AH469" s="63"/>
      <c r="AI469" s="63"/>
      <c r="AJ469" s="64"/>
      <c r="AK469" s="63"/>
      <c r="AL469" s="63"/>
      <c r="AM469" s="63"/>
      <c r="AN469" s="63"/>
      <c r="AO469" s="63"/>
      <c r="AP469" s="63"/>
      <c r="AQ469" s="63"/>
      <c r="AR469" s="63"/>
      <c r="AS469" s="64"/>
      <c r="AT469" s="63"/>
      <c r="AU469" s="63"/>
      <c r="AV469" s="63"/>
      <c r="AW469" s="63"/>
      <c r="AX469" s="63"/>
      <c r="AY469" s="63"/>
      <c r="AZ469" s="63"/>
      <c r="BA469" s="63"/>
      <c r="BB469" s="64"/>
      <c r="BC469" s="63"/>
      <c r="BD469" s="63"/>
      <c r="BE469" s="63"/>
      <c r="BF469" s="63"/>
      <c r="BG469" s="63"/>
      <c r="BH469" s="63"/>
      <c r="BI469" s="63"/>
      <c r="BJ469" s="63"/>
      <c r="BK469" s="64"/>
      <c r="BL469" s="63"/>
      <c r="BM469" s="63"/>
      <c r="BN469" s="63"/>
      <c r="BO469" s="63"/>
      <c r="BP469" s="63"/>
      <c r="BQ469" s="63"/>
      <c r="BR469" s="63"/>
      <c r="BS469" s="63"/>
      <c r="BT469" s="64"/>
      <c r="BU469" s="63"/>
      <c r="BV469" s="63"/>
      <c r="BW469" s="63"/>
      <c r="BX469" s="63"/>
      <c r="BY469" s="63"/>
      <c r="BZ469" s="63"/>
      <c r="CA469" s="63"/>
      <c r="CB469" s="63"/>
      <c r="CC469" s="64"/>
      <c r="CD469" s="63"/>
      <c r="CE469" s="63"/>
      <c r="CF469" s="63"/>
      <c r="CG469" s="63"/>
      <c r="CH469" s="63"/>
      <c r="CI469" s="63"/>
      <c r="CJ469" s="63"/>
      <c r="CK469" s="63"/>
      <c r="CL469" s="64"/>
      <c r="CM469" s="63"/>
      <c r="CN469" s="63"/>
      <c r="CO469" s="63"/>
      <c r="CP469" s="63"/>
      <c r="CQ469" s="63"/>
      <c r="CR469" s="63"/>
      <c r="CS469" s="63"/>
      <c r="CT469" s="63"/>
      <c r="CU469" s="64"/>
      <c r="CV469" s="63"/>
      <c r="CW469" s="63"/>
      <c r="CX469" s="63"/>
      <c r="CY469" s="63"/>
      <c r="CZ469" s="63"/>
      <c r="DA469" s="63"/>
      <c r="DB469" s="63"/>
      <c r="DC469" s="63"/>
      <c r="DD469" s="64"/>
    </row>
    <row r="470" spans="1:108" ht="33" customHeight="1" x14ac:dyDescent="0.3">
      <c r="A470" s="63"/>
      <c r="B470" s="63"/>
      <c r="C470" s="63"/>
      <c r="D470" s="63"/>
      <c r="E470" s="63"/>
      <c r="F470" s="63"/>
      <c r="G470" s="63"/>
      <c r="H470" s="63"/>
      <c r="I470" s="64"/>
      <c r="J470" s="63"/>
      <c r="K470" s="63"/>
      <c r="L470" s="63"/>
      <c r="M470" s="63"/>
      <c r="N470" s="63"/>
      <c r="O470" s="63"/>
      <c r="P470" s="63"/>
      <c r="Q470" s="63"/>
      <c r="R470" s="64"/>
      <c r="S470" s="63"/>
      <c r="T470" s="63"/>
      <c r="U470" s="63"/>
      <c r="V470" s="63"/>
      <c r="W470" s="63"/>
      <c r="X470" s="63"/>
      <c r="Y470" s="63"/>
      <c r="Z470" s="63"/>
      <c r="AA470" s="64"/>
      <c r="AB470" s="63"/>
      <c r="AC470" s="63"/>
      <c r="AD470" s="63"/>
      <c r="AE470" s="63"/>
      <c r="AF470" s="63"/>
      <c r="AG470" s="63"/>
      <c r="AH470" s="63"/>
      <c r="AI470" s="63"/>
      <c r="AJ470" s="64"/>
      <c r="AK470" s="63"/>
      <c r="AL470" s="63"/>
      <c r="AM470" s="63"/>
      <c r="AN470" s="63"/>
      <c r="AO470" s="63"/>
      <c r="AP470" s="63"/>
      <c r="AQ470" s="63"/>
      <c r="AR470" s="63"/>
      <c r="AS470" s="64"/>
      <c r="AT470" s="63"/>
      <c r="AU470" s="63"/>
      <c r="AV470" s="63"/>
      <c r="AW470" s="63"/>
      <c r="AX470" s="63"/>
      <c r="AY470" s="63"/>
      <c r="AZ470" s="63"/>
      <c r="BA470" s="63"/>
      <c r="BB470" s="64"/>
      <c r="BC470" s="63"/>
      <c r="BD470" s="63"/>
      <c r="BE470" s="63"/>
      <c r="BF470" s="63"/>
      <c r="BG470" s="63"/>
      <c r="BH470" s="63"/>
      <c r="BI470" s="63"/>
      <c r="BJ470" s="63"/>
      <c r="BK470" s="64"/>
      <c r="BL470" s="63"/>
      <c r="BM470" s="63"/>
      <c r="BN470" s="63"/>
      <c r="BO470" s="63"/>
      <c r="BP470" s="63"/>
      <c r="BQ470" s="63"/>
      <c r="BR470" s="63"/>
      <c r="BS470" s="63"/>
      <c r="BT470" s="64"/>
      <c r="BU470" s="63"/>
      <c r="BV470" s="63"/>
      <c r="BW470" s="63"/>
      <c r="BX470" s="63"/>
      <c r="BY470" s="63"/>
      <c r="BZ470" s="63"/>
      <c r="CA470" s="63"/>
      <c r="CB470" s="63"/>
      <c r="CC470" s="64"/>
      <c r="CD470" s="63"/>
      <c r="CE470" s="63"/>
      <c r="CF470" s="63"/>
      <c r="CG470" s="63"/>
      <c r="CH470" s="63"/>
      <c r="CI470" s="63"/>
      <c r="CJ470" s="63"/>
      <c r="CK470" s="63"/>
      <c r="CL470" s="64"/>
      <c r="CM470" s="63"/>
      <c r="CN470" s="63"/>
      <c r="CO470" s="63"/>
      <c r="CP470" s="63"/>
      <c r="CQ470" s="63"/>
      <c r="CR470" s="63"/>
      <c r="CS470" s="63"/>
      <c r="CT470" s="63"/>
      <c r="CU470" s="64"/>
      <c r="CV470" s="63"/>
      <c r="CW470" s="63"/>
      <c r="CX470" s="63"/>
      <c r="CY470" s="63"/>
      <c r="CZ470" s="63"/>
      <c r="DA470" s="63"/>
      <c r="DB470" s="63"/>
      <c r="DC470" s="63"/>
      <c r="DD470" s="64"/>
    </row>
    <row r="471" spans="1:108" ht="33" customHeight="1" x14ac:dyDescent="0.3">
      <c r="A471" s="63"/>
      <c r="B471" s="63"/>
      <c r="C471" s="63"/>
      <c r="D471" s="63"/>
      <c r="E471" s="63"/>
      <c r="F471" s="63"/>
      <c r="G471" s="63"/>
      <c r="H471" s="63"/>
      <c r="I471" s="64"/>
      <c r="J471" s="63"/>
      <c r="K471" s="63"/>
      <c r="L471" s="63"/>
      <c r="M471" s="63"/>
      <c r="N471" s="63"/>
      <c r="O471" s="63"/>
      <c r="P471" s="63"/>
      <c r="Q471" s="63"/>
      <c r="R471" s="64"/>
      <c r="S471" s="63"/>
      <c r="T471" s="63"/>
      <c r="U471" s="63"/>
      <c r="V471" s="63"/>
      <c r="W471" s="63"/>
      <c r="X471" s="63"/>
      <c r="Y471" s="63"/>
      <c r="Z471" s="63"/>
      <c r="AA471" s="64"/>
      <c r="AB471" s="63"/>
      <c r="AC471" s="63"/>
      <c r="AD471" s="63"/>
      <c r="AE471" s="63"/>
      <c r="AF471" s="63"/>
      <c r="AG471" s="63"/>
      <c r="AH471" s="63"/>
      <c r="AI471" s="63"/>
      <c r="AJ471" s="64"/>
      <c r="AK471" s="63"/>
      <c r="AL471" s="63"/>
      <c r="AM471" s="63"/>
      <c r="AN471" s="63"/>
      <c r="AO471" s="63"/>
      <c r="AP471" s="63"/>
      <c r="AQ471" s="63"/>
      <c r="AR471" s="63"/>
      <c r="AS471" s="64"/>
      <c r="AT471" s="63"/>
      <c r="AU471" s="63"/>
      <c r="AV471" s="63"/>
      <c r="AW471" s="63"/>
      <c r="AX471" s="63"/>
      <c r="AY471" s="63"/>
      <c r="AZ471" s="63"/>
      <c r="BA471" s="63"/>
      <c r="BB471" s="64"/>
      <c r="BC471" s="63"/>
      <c r="BD471" s="63"/>
      <c r="BE471" s="63"/>
      <c r="BF471" s="63"/>
      <c r="BG471" s="63"/>
      <c r="BH471" s="63"/>
      <c r="BI471" s="63"/>
      <c r="BJ471" s="63"/>
      <c r="BK471" s="64"/>
      <c r="BL471" s="63"/>
      <c r="BM471" s="63"/>
      <c r="BN471" s="63"/>
      <c r="BO471" s="63"/>
      <c r="BP471" s="63"/>
      <c r="BQ471" s="63"/>
      <c r="BR471" s="63"/>
      <c r="BS471" s="63"/>
      <c r="BT471" s="64"/>
      <c r="BU471" s="63"/>
      <c r="BV471" s="63"/>
      <c r="BW471" s="63"/>
      <c r="BX471" s="63"/>
      <c r="BY471" s="63"/>
      <c r="BZ471" s="63"/>
      <c r="CA471" s="63"/>
      <c r="CB471" s="63"/>
      <c r="CC471" s="64"/>
      <c r="CD471" s="63"/>
      <c r="CE471" s="63"/>
      <c r="CF471" s="63"/>
      <c r="CG471" s="63"/>
      <c r="CH471" s="63"/>
      <c r="CI471" s="63"/>
      <c r="CJ471" s="63"/>
      <c r="CK471" s="63"/>
      <c r="CL471" s="64"/>
      <c r="CM471" s="63"/>
      <c r="CN471" s="63"/>
      <c r="CO471" s="63"/>
      <c r="CP471" s="63"/>
      <c r="CQ471" s="63"/>
      <c r="CR471" s="63"/>
      <c r="CS471" s="63"/>
      <c r="CT471" s="63"/>
      <c r="CU471" s="64"/>
      <c r="CV471" s="63"/>
      <c r="CW471" s="63"/>
      <c r="CX471" s="63"/>
      <c r="CY471" s="63"/>
      <c r="CZ471" s="63"/>
      <c r="DA471" s="63"/>
      <c r="DB471" s="63"/>
      <c r="DC471" s="63"/>
      <c r="DD471" s="64"/>
    </row>
    <row r="472" spans="1:108" ht="33" customHeight="1" x14ac:dyDescent="0.3">
      <c r="A472" s="63"/>
      <c r="B472" s="63"/>
      <c r="C472" s="63"/>
      <c r="D472" s="63"/>
      <c r="E472" s="63"/>
      <c r="F472" s="63"/>
      <c r="G472" s="63"/>
      <c r="H472" s="63"/>
      <c r="I472" s="64"/>
      <c r="J472" s="63"/>
      <c r="K472" s="63"/>
      <c r="L472" s="63"/>
      <c r="M472" s="63"/>
      <c r="N472" s="63"/>
      <c r="O472" s="63"/>
      <c r="P472" s="63"/>
      <c r="Q472" s="63"/>
      <c r="R472" s="64"/>
      <c r="S472" s="63"/>
      <c r="T472" s="63"/>
      <c r="U472" s="63"/>
      <c r="V472" s="63"/>
      <c r="W472" s="63"/>
      <c r="X472" s="63"/>
      <c r="Y472" s="63"/>
      <c r="Z472" s="63"/>
      <c r="AA472" s="64"/>
      <c r="AB472" s="63"/>
      <c r="AC472" s="63"/>
      <c r="AD472" s="63"/>
      <c r="AE472" s="63"/>
      <c r="AF472" s="63"/>
      <c r="AG472" s="63"/>
      <c r="AH472" s="63"/>
      <c r="AI472" s="63"/>
      <c r="AJ472" s="64"/>
      <c r="AK472" s="63"/>
      <c r="AL472" s="63"/>
      <c r="AM472" s="63"/>
      <c r="AN472" s="63"/>
      <c r="AO472" s="63"/>
      <c r="AP472" s="63"/>
      <c r="AQ472" s="63"/>
      <c r="AR472" s="63"/>
      <c r="AS472" s="64"/>
      <c r="AT472" s="63"/>
      <c r="AU472" s="63"/>
      <c r="AV472" s="63"/>
      <c r="AW472" s="63"/>
      <c r="AX472" s="63"/>
      <c r="AY472" s="63"/>
      <c r="AZ472" s="63"/>
      <c r="BA472" s="63"/>
      <c r="BB472" s="64"/>
      <c r="BC472" s="63"/>
      <c r="BD472" s="63"/>
      <c r="BE472" s="63"/>
      <c r="BF472" s="63"/>
      <c r="BG472" s="63"/>
      <c r="BH472" s="63"/>
      <c r="BI472" s="63"/>
      <c r="BJ472" s="63"/>
      <c r="BK472" s="64"/>
      <c r="BL472" s="63"/>
      <c r="BM472" s="63"/>
      <c r="BN472" s="63"/>
      <c r="BO472" s="63"/>
      <c r="BP472" s="63"/>
      <c r="BQ472" s="63"/>
      <c r="BR472" s="63"/>
      <c r="BS472" s="63"/>
      <c r="BT472" s="64"/>
      <c r="BU472" s="63"/>
      <c r="BV472" s="63"/>
      <c r="BW472" s="63"/>
      <c r="BX472" s="63"/>
      <c r="BY472" s="63"/>
      <c r="BZ472" s="63"/>
      <c r="CA472" s="63"/>
      <c r="CB472" s="63"/>
      <c r="CC472" s="64"/>
      <c r="CD472" s="63"/>
      <c r="CE472" s="63"/>
      <c r="CF472" s="63"/>
      <c r="CG472" s="63"/>
      <c r="CH472" s="63"/>
      <c r="CI472" s="63"/>
      <c r="CJ472" s="63"/>
      <c r="CK472" s="63"/>
      <c r="CL472" s="64"/>
      <c r="CM472" s="63"/>
      <c r="CN472" s="63"/>
      <c r="CO472" s="63"/>
      <c r="CP472" s="63"/>
      <c r="CQ472" s="63"/>
      <c r="CR472" s="63"/>
      <c r="CS472" s="63"/>
      <c r="CT472" s="63"/>
      <c r="CU472" s="64"/>
      <c r="CV472" s="63"/>
      <c r="CW472" s="63"/>
      <c r="CX472" s="63"/>
      <c r="CY472" s="63"/>
      <c r="CZ472" s="63"/>
      <c r="DA472" s="63"/>
      <c r="DB472" s="63"/>
      <c r="DC472" s="63"/>
      <c r="DD472" s="64"/>
    </row>
    <row r="473" spans="1:108" ht="33" customHeight="1" x14ac:dyDescent="0.3">
      <c r="A473" s="63"/>
      <c r="B473" s="63"/>
      <c r="C473" s="63"/>
      <c r="D473" s="63"/>
      <c r="E473" s="63"/>
      <c r="F473" s="63"/>
      <c r="G473" s="63"/>
      <c r="H473" s="63"/>
      <c r="I473" s="64"/>
      <c r="J473" s="63"/>
      <c r="K473" s="63"/>
      <c r="L473" s="63"/>
      <c r="M473" s="63"/>
      <c r="N473" s="63"/>
      <c r="O473" s="63"/>
      <c r="P473" s="63"/>
      <c r="Q473" s="63"/>
      <c r="R473" s="64"/>
      <c r="S473" s="63"/>
      <c r="T473" s="63"/>
      <c r="U473" s="63"/>
      <c r="V473" s="63"/>
      <c r="W473" s="63"/>
      <c r="X473" s="63"/>
      <c r="Y473" s="63"/>
      <c r="Z473" s="63"/>
      <c r="AA473" s="64"/>
      <c r="AB473" s="63"/>
      <c r="AC473" s="63"/>
      <c r="AD473" s="63"/>
      <c r="AE473" s="63"/>
      <c r="AF473" s="63"/>
      <c r="AG473" s="63"/>
      <c r="AH473" s="63"/>
      <c r="AI473" s="63"/>
      <c r="AJ473" s="64"/>
      <c r="AK473" s="63"/>
      <c r="AL473" s="63"/>
      <c r="AM473" s="63"/>
      <c r="AN473" s="63"/>
      <c r="AO473" s="63"/>
      <c r="AP473" s="63"/>
      <c r="AQ473" s="63"/>
      <c r="AR473" s="63"/>
      <c r="AS473" s="64"/>
      <c r="AT473" s="63"/>
      <c r="AU473" s="63"/>
      <c r="AV473" s="63"/>
      <c r="AW473" s="63"/>
      <c r="AX473" s="63"/>
      <c r="AY473" s="63"/>
      <c r="AZ473" s="63"/>
      <c r="BA473" s="63"/>
      <c r="BB473" s="64"/>
      <c r="BC473" s="63"/>
      <c r="BD473" s="63"/>
      <c r="BE473" s="63"/>
      <c r="BF473" s="63"/>
      <c r="BG473" s="63"/>
      <c r="BH473" s="63"/>
      <c r="BI473" s="63"/>
      <c r="BJ473" s="63"/>
      <c r="BK473" s="64"/>
      <c r="BL473" s="63"/>
      <c r="BM473" s="63"/>
      <c r="BN473" s="63"/>
      <c r="BO473" s="63"/>
      <c r="BP473" s="63"/>
      <c r="BQ473" s="63"/>
      <c r="BR473" s="63"/>
      <c r="BS473" s="63"/>
      <c r="BT473" s="64"/>
      <c r="BU473" s="63"/>
      <c r="BV473" s="63"/>
      <c r="BW473" s="63"/>
      <c r="BX473" s="63"/>
      <c r="BY473" s="63"/>
      <c r="BZ473" s="63"/>
      <c r="CA473" s="63"/>
      <c r="CB473" s="63"/>
      <c r="CC473" s="64"/>
      <c r="CD473" s="63"/>
      <c r="CE473" s="63"/>
      <c r="CF473" s="63"/>
      <c r="CG473" s="63"/>
      <c r="CH473" s="63"/>
      <c r="CI473" s="63"/>
      <c r="CJ473" s="63"/>
      <c r="CK473" s="63"/>
      <c r="CL473" s="64"/>
      <c r="CM473" s="63"/>
      <c r="CN473" s="63"/>
      <c r="CO473" s="63"/>
      <c r="CP473" s="63"/>
      <c r="CQ473" s="63"/>
      <c r="CR473" s="63"/>
      <c r="CS473" s="63"/>
      <c r="CT473" s="63"/>
      <c r="CU473" s="64"/>
      <c r="CV473" s="63"/>
      <c r="CW473" s="63"/>
      <c r="CX473" s="63"/>
      <c r="CY473" s="63"/>
      <c r="CZ473" s="63"/>
      <c r="DA473" s="63"/>
      <c r="DB473" s="63"/>
      <c r="DC473" s="63"/>
      <c r="DD473" s="64"/>
    </row>
    <row r="474" spans="1:108" ht="33" customHeight="1" x14ac:dyDescent="0.3">
      <c r="A474" s="63"/>
      <c r="B474" s="63"/>
      <c r="C474" s="63"/>
      <c r="D474" s="63"/>
      <c r="E474" s="63"/>
      <c r="F474" s="63"/>
      <c r="G474" s="63"/>
      <c r="H474" s="63"/>
      <c r="I474" s="64"/>
      <c r="J474" s="63"/>
      <c r="K474" s="63"/>
      <c r="L474" s="63"/>
      <c r="M474" s="63"/>
      <c r="N474" s="63"/>
      <c r="O474" s="63"/>
      <c r="P474" s="63"/>
      <c r="Q474" s="63"/>
      <c r="R474" s="64"/>
      <c r="S474" s="63"/>
      <c r="T474" s="63"/>
      <c r="U474" s="63"/>
      <c r="V474" s="63"/>
      <c r="W474" s="63"/>
      <c r="X474" s="63"/>
      <c r="Y474" s="63"/>
      <c r="Z474" s="63"/>
      <c r="AA474" s="64"/>
      <c r="AB474" s="63"/>
      <c r="AC474" s="63"/>
      <c r="AD474" s="63"/>
      <c r="AE474" s="63"/>
      <c r="AF474" s="63"/>
      <c r="AG474" s="63"/>
      <c r="AH474" s="63"/>
      <c r="AI474" s="63"/>
      <c r="AJ474" s="64"/>
      <c r="AK474" s="63"/>
      <c r="AL474" s="63"/>
      <c r="AM474" s="63"/>
      <c r="AN474" s="63"/>
      <c r="AO474" s="63"/>
      <c r="AP474" s="63"/>
      <c r="AQ474" s="63"/>
      <c r="AR474" s="63"/>
      <c r="AS474" s="64"/>
      <c r="AT474" s="63"/>
      <c r="AU474" s="63"/>
      <c r="AV474" s="63"/>
      <c r="AW474" s="63"/>
      <c r="AX474" s="63"/>
      <c r="AY474" s="63"/>
      <c r="AZ474" s="63"/>
      <c r="BA474" s="63"/>
      <c r="BB474" s="64"/>
      <c r="BC474" s="63"/>
      <c r="BD474" s="63"/>
      <c r="BE474" s="63"/>
      <c r="BF474" s="63"/>
      <c r="BG474" s="63"/>
      <c r="BH474" s="63"/>
      <c r="BI474" s="63"/>
      <c r="BJ474" s="63"/>
      <c r="BK474" s="64"/>
      <c r="BL474" s="63"/>
      <c r="BM474" s="63"/>
      <c r="BN474" s="63"/>
      <c r="BO474" s="63"/>
      <c r="BP474" s="63"/>
      <c r="BQ474" s="63"/>
      <c r="BR474" s="63"/>
      <c r="BS474" s="63"/>
      <c r="BT474" s="64"/>
      <c r="BU474" s="63"/>
      <c r="BV474" s="63"/>
      <c r="BW474" s="63"/>
      <c r="BX474" s="63"/>
      <c r="BY474" s="63"/>
      <c r="BZ474" s="63"/>
      <c r="CA474" s="63"/>
      <c r="CB474" s="63"/>
      <c r="CC474" s="64"/>
      <c r="CD474" s="63"/>
      <c r="CE474" s="63"/>
      <c r="CF474" s="63"/>
      <c r="CG474" s="63"/>
      <c r="CH474" s="63"/>
      <c r="CI474" s="63"/>
      <c r="CJ474" s="63"/>
      <c r="CK474" s="63"/>
      <c r="CL474" s="64"/>
      <c r="CM474" s="63"/>
      <c r="CN474" s="63"/>
      <c r="CO474" s="63"/>
      <c r="CP474" s="63"/>
      <c r="CQ474" s="63"/>
      <c r="CR474" s="63"/>
      <c r="CS474" s="63"/>
      <c r="CT474" s="63"/>
      <c r="CU474" s="64"/>
      <c r="CV474" s="63"/>
      <c r="CW474" s="63"/>
      <c r="CX474" s="63"/>
      <c r="CY474" s="63"/>
      <c r="CZ474" s="63"/>
      <c r="DA474" s="63"/>
      <c r="DB474" s="63"/>
      <c r="DC474" s="63"/>
      <c r="DD474" s="64"/>
    </row>
    <row r="475" spans="1:108" ht="33" customHeight="1" x14ac:dyDescent="0.3">
      <c r="A475" s="63"/>
      <c r="B475" s="63"/>
      <c r="C475" s="63"/>
      <c r="D475" s="63"/>
      <c r="E475" s="63"/>
      <c r="F475" s="63"/>
      <c r="G475" s="63"/>
      <c r="H475" s="63"/>
      <c r="I475" s="64"/>
      <c r="J475" s="63"/>
      <c r="K475" s="63"/>
      <c r="L475" s="63"/>
      <c r="M475" s="63"/>
      <c r="N475" s="63"/>
      <c r="O475" s="63"/>
      <c r="P475" s="63"/>
      <c r="Q475" s="63"/>
      <c r="R475" s="64"/>
      <c r="S475" s="63"/>
      <c r="T475" s="63"/>
      <c r="U475" s="63"/>
      <c r="V475" s="63"/>
      <c r="W475" s="63"/>
      <c r="X475" s="63"/>
      <c r="Y475" s="63"/>
      <c r="Z475" s="63"/>
      <c r="AA475" s="64"/>
      <c r="AB475" s="63"/>
      <c r="AC475" s="63"/>
      <c r="AD475" s="63"/>
      <c r="AE475" s="63"/>
      <c r="AF475" s="63"/>
      <c r="AG475" s="63"/>
      <c r="AH475" s="63"/>
      <c r="AI475" s="63"/>
      <c r="AJ475" s="64"/>
      <c r="AK475" s="63"/>
      <c r="AL475" s="63"/>
      <c r="AM475" s="63"/>
      <c r="AN475" s="63"/>
      <c r="AO475" s="63"/>
      <c r="AP475" s="63"/>
      <c r="AQ475" s="63"/>
      <c r="AR475" s="63"/>
      <c r="AS475" s="64"/>
      <c r="AT475" s="63"/>
      <c r="AU475" s="63"/>
      <c r="AV475" s="63"/>
      <c r="AW475" s="63"/>
      <c r="AX475" s="63"/>
      <c r="AY475" s="63"/>
      <c r="AZ475" s="63"/>
      <c r="BA475" s="63"/>
      <c r="BB475" s="64"/>
      <c r="BC475" s="63"/>
      <c r="BD475" s="63"/>
      <c r="BE475" s="63"/>
      <c r="BF475" s="63"/>
      <c r="BG475" s="63"/>
      <c r="BH475" s="63"/>
      <c r="BI475" s="63"/>
      <c r="BJ475" s="63"/>
      <c r="BK475" s="64"/>
      <c r="BL475" s="63"/>
      <c r="BM475" s="63"/>
      <c r="BN475" s="63"/>
      <c r="BO475" s="63"/>
      <c r="BP475" s="63"/>
      <c r="BQ475" s="63"/>
      <c r="BR475" s="63"/>
      <c r="BS475" s="63"/>
      <c r="BT475" s="64"/>
      <c r="BU475" s="63"/>
      <c r="BV475" s="63"/>
      <c r="BW475" s="63"/>
      <c r="BX475" s="63"/>
      <c r="BY475" s="63"/>
      <c r="BZ475" s="63"/>
      <c r="CA475" s="63"/>
      <c r="CB475" s="63"/>
      <c r="CC475" s="64"/>
      <c r="CD475" s="63"/>
      <c r="CE475" s="63"/>
      <c r="CF475" s="63"/>
      <c r="CG475" s="63"/>
      <c r="CH475" s="63"/>
      <c r="CI475" s="63"/>
      <c r="CJ475" s="63"/>
      <c r="CK475" s="63"/>
      <c r="CL475" s="64"/>
      <c r="CM475" s="63"/>
      <c r="CN475" s="63"/>
      <c r="CO475" s="63"/>
      <c r="CP475" s="63"/>
      <c r="CQ475" s="63"/>
      <c r="CR475" s="63"/>
      <c r="CS475" s="63"/>
      <c r="CT475" s="63"/>
      <c r="CU475" s="64"/>
      <c r="CV475" s="63"/>
      <c r="CW475" s="63"/>
      <c r="CX475" s="63"/>
      <c r="CY475" s="63"/>
      <c r="CZ475" s="63"/>
      <c r="DA475" s="63"/>
      <c r="DB475" s="63"/>
      <c r="DC475" s="63"/>
      <c r="DD475" s="64"/>
    </row>
    <row r="476" spans="1:108" ht="33" customHeight="1" x14ac:dyDescent="0.3">
      <c r="A476" s="63"/>
      <c r="B476" s="63"/>
      <c r="C476" s="63"/>
      <c r="D476" s="63"/>
      <c r="E476" s="63"/>
      <c r="F476" s="63"/>
      <c r="G476" s="63"/>
      <c r="H476" s="63"/>
      <c r="I476" s="64"/>
      <c r="J476" s="63"/>
      <c r="K476" s="63"/>
      <c r="L476" s="63"/>
      <c r="M476" s="63"/>
      <c r="N476" s="63"/>
      <c r="O476" s="63"/>
      <c r="P476" s="63"/>
      <c r="Q476" s="63"/>
      <c r="R476" s="64"/>
      <c r="S476" s="63"/>
      <c r="T476" s="63"/>
      <c r="U476" s="63"/>
      <c r="V476" s="63"/>
      <c r="W476" s="63"/>
      <c r="X476" s="63"/>
      <c r="Y476" s="63"/>
      <c r="Z476" s="63"/>
      <c r="AA476" s="64"/>
      <c r="AB476" s="63"/>
      <c r="AC476" s="63"/>
      <c r="AD476" s="63"/>
      <c r="AE476" s="63"/>
      <c r="AF476" s="63"/>
      <c r="AG476" s="63"/>
      <c r="AH476" s="63"/>
      <c r="AI476" s="63"/>
      <c r="AJ476" s="64"/>
      <c r="AK476" s="63"/>
      <c r="AL476" s="63"/>
      <c r="AM476" s="63"/>
      <c r="AN476" s="63"/>
      <c r="AO476" s="63"/>
      <c r="AP476" s="63"/>
      <c r="AQ476" s="63"/>
      <c r="AR476" s="63"/>
      <c r="AS476" s="64"/>
      <c r="AT476" s="63"/>
      <c r="AU476" s="63"/>
      <c r="AV476" s="63"/>
      <c r="AW476" s="63"/>
      <c r="AX476" s="63"/>
      <c r="AY476" s="63"/>
      <c r="AZ476" s="63"/>
      <c r="BA476" s="63"/>
      <c r="BB476" s="64"/>
      <c r="BC476" s="63"/>
      <c r="BD476" s="63"/>
      <c r="BE476" s="63"/>
      <c r="BF476" s="63"/>
      <c r="BG476" s="63"/>
      <c r="BH476" s="63"/>
      <c r="BI476" s="63"/>
      <c r="BJ476" s="63"/>
      <c r="BK476" s="64"/>
      <c r="BL476" s="63"/>
      <c r="BM476" s="63"/>
      <c r="BN476" s="63"/>
      <c r="BO476" s="63"/>
      <c r="BP476" s="63"/>
      <c r="BQ476" s="63"/>
      <c r="BR476" s="63"/>
      <c r="BS476" s="63"/>
      <c r="BT476" s="64"/>
      <c r="BU476" s="63"/>
      <c r="BV476" s="63"/>
      <c r="BW476" s="63"/>
      <c r="BX476" s="63"/>
      <c r="BY476" s="63"/>
      <c r="BZ476" s="63"/>
      <c r="CA476" s="63"/>
      <c r="CB476" s="63"/>
      <c r="CC476" s="64"/>
      <c r="CD476" s="63"/>
      <c r="CE476" s="63"/>
      <c r="CF476" s="63"/>
      <c r="CG476" s="63"/>
      <c r="CH476" s="63"/>
      <c r="CI476" s="63"/>
      <c r="CJ476" s="63"/>
      <c r="CK476" s="63"/>
      <c r="CL476" s="64"/>
      <c r="CM476" s="63"/>
      <c r="CN476" s="63"/>
      <c r="CO476" s="63"/>
      <c r="CP476" s="63"/>
      <c r="CQ476" s="63"/>
      <c r="CR476" s="63"/>
      <c r="CS476" s="63"/>
      <c r="CT476" s="63"/>
      <c r="CU476" s="64"/>
      <c r="CV476" s="63"/>
      <c r="CW476" s="63"/>
      <c r="CX476" s="63"/>
      <c r="CY476" s="63"/>
      <c r="CZ476" s="63"/>
      <c r="DA476" s="63"/>
      <c r="DB476" s="63"/>
      <c r="DC476" s="63"/>
      <c r="DD476" s="64"/>
    </row>
    <row r="477" spans="1:108" ht="33" customHeight="1" x14ac:dyDescent="0.3">
      <c r="A477" s="63"/>
      <c r="B477" s="63"/>
      <c r="C477" s="63"/>
      <c r="D477" s="63"/>
      <c r="E477" s="63"/>
      <c r="F477" s="63"/>
      <c r="G477" s="63"/>
      <c r="H477" s="63"/>
      <c r="I477" s="64"/>
      <c r="J477" s="63"/>
      <c r="K477" s="63"/>
      <c r="L477" s="63"/>
      <c r="M477" s="63"/>
      <c r="N477" s="63"/>
      <c r="O477" s="63"/>
      <c r="P477" s="63"/>
      <c r="Q477" s="63"/>
      <c r="R477" s="64"/>
      <c r="S477" s="63"/>
      <c r="T477" s="63"/>
      <c r="U477" s="63"/>
      <c r="V477" s="63"/>
      <c r="W477" s="63"/>
      <c r="X477" s="63"/>
      <c r="Y477" s="63"/>
      <c r="Z477" s="63"/>
      <c r="AA477" s="64"/>
      <c r="AB477" s="63"/>
      <c r="AC477" s="63"/>
      <c r="AD477" s="63"/>
      <c r="AE477" s="63"/>
      <c r="AF477" s="63"/>
      <c r="AG477" s="63"/>
      <c r="AH477" s="63"/>
      <c r="AI477" s="63"/>
      <c r="AJ477" s="64"/>
      <c r="AK477" s="63"/>
      <c r="AL477" s="63"/>
      <c r="AM477" s="63"/>
      <c r="AN477" s="63"/>
      <c r="AO477" s="63"/>
      <c r="AP477" s="63"/>
      <c r="AQ477" s="63"/>
      <c r="AR477" s="63"/>
      <c r="AS477" s="64"/>
      <c r="AT477" s="63"/>
      <c r="AU477" s="63"/>
      <c r="AV477" s="63"/>
      <c r="AW477" s="63"/>
      <c r="AX477" s="63"/>
      <c r="AY477" s="63"/>
      <c r="AZ477" s="63"/>
      <c r="BA477" s="63"/>
      <c r="BB477" s="64"/>
      <c r="BC477" s="63"/>
      <c r="BD477" s="63"/>
      <c r="BE477" s="63"/>
      <c r="BF477" s="63"/>
      <c r="BG477" s="63"/>
      <c r="BH477" s="63"/>
      <c r="BI477" s="63"/>
      <c r="BJ477" s="63"/>
      <c r="BK477" s="64"/>
      <c r="BL477" s="63"/>
      <c r="BM477" s="63"/>
      <c r="BN477" s="63"/>
      <c r="BO477" s="63"/>
      <c r="BP477" s="63"/>
      <c r="BQ477" s="63"/>
      <c r="BR477" s="63"/>
      <c r="BS477" s="63"/>
      <c r="BT477" s="64"/>
      <c r="BU477" s="63"/>
      <c r="BV477" s="63"/>
      <c r="BW477" s="63"/>
      <c r="BX477" s="63"/>
      <c r="BY477" s="63"/>
      <c r="BZ477" s="63"/>
      <c r="CA477" s="63"/>
      <c r="CB477" s="63"/>
      <c r="CC477" s="64"/>
      <c r="CD477" s="63"/>
      <c r="CE477" s="63"/>
      <c r="CF477" s="63"/>
      <c r="CG477" s="63"/>
      <c r="CH477" s="63"/>
      <c r="CI477" s="63"/>
      <c r="CJ477" s="63"/>
      <c r="CK477" s="63"/>
      <c r="CL477" s="64"/>
      <c r="CM477" s="63"/>
      <c r="CN477" s="63"/>
      <c r="CO477" s="63"/>
      <c r="CP477" s="63"/>
      <c r="CQ477" s="63"/>
      <c r="CR477" s="63"/>
      <c r="CS477" s="63"/>
      <c r="CT477" s="63"/>
      <c r="CU477" s="64"/>
      <c r="CV477" s="63"/>
      <c r="CW477" s="63"/>
      <c r="CX477" s="63"/>
      <c r="CY477" s="63"/>
      <c r="CZ477" s="63"/>
      <c r="DA477" s="63"/>
      <c r="DB477" s="63"/>
      <c r="DC477" s="63"/>
      <c r="DD477" s="64"/>
    </row>
    <row r="478" spans="1:108" ht="33" customHeight="1" x14ac:dyDescent="0.3">
      <c r="A478" s="63"/>
      <c r="B478" s="63"/>
      <c r="C478" s="63"/>
      <c r="D478" s="63"/>
      <c r="E478" s="63"/>
      <c r="F478" s="63"/>
      <c r="G478" s="63"/>
      <c r="H478" s="63"/>
      <c r="I478" s="64"/>
      <c r="J478" s="63"/>
      <c r="K478" s="63"/>
      <c r="L478" s="63"/>
      <c r="M478" s="63"/>
      <c r="N478" s="63"/>
      <c r="O478" s="63"/>
      <c r="P478" s="63"/>
      <c r="Q478" s="63"/>
      <c r="R478" s="64"/>
      <c r="S478" s="63"/>
      <c r="T478" s="63"/>
      <c r="U478" s="63"/>
      <c r="V478" s="63"/>
      <c r="W478" s="63"/>
      <c r="X478" s="63"/>
      <c r="Y478" s="63"/>
      <c r="Z478" s="63"/>
      <c r="AA478" s="64"/>
      <c r="AB478" s="63"/>
      <c r="AC478" s="63"/>
      <c r="AD478" s="63"/>
      <c r="AE478" s="63"/>
      <c r="AF478" s="63"/>
      <c r="AG478" s="63"/>
      <c r="AH478" s="63"/>
      <c r="AI478" s="63"/>
      <c r="AJ478" s="64"/>
      <c r="AK478" s="63"/>
      <c r="AL478" s="63"/>
      <c r="AM478" s="63"/>
      <c r="AN478" s="63"/>
      <c r="AO478" s="63"/>
      <c r="AP478" s="63"/>
      <c r="AQ478" s="63"/>
      <c r="AR478" s="63"/>
      <c r="AS478" s="64"/>
      <c r="AT478" s="63"/>
      <c r="AU478" s="63"/>
      <c r="AV478" s="63"/>
      <c r="AW478" s="63"/>
      <c r="AX478" s="63"/>
      <c r="AY478" s="63"/>
      <c r="AZ478" s="63"/>
      <c r="BA478" s="63"/>
      <c r="BB478" s="64"/>
      <c r="BC478" s="63"/>
      <c r="BD478" s="63"/>
      <c r="BE478" s="63"/>
      <c r="BF478" s="63"/>
      <c r="BG478" s="63"/>
      <c r="BH478" s="63"/>
      <c r="BI478" s="63"/>
      <c r="BJ478" s="63"/>
      <c r="BK478" s="64"/>
      <c r="BL478" s="63"/>
      <c r="BM478" s="63"/>
      <c r="BN478" s="63"/>
      <c r="BO478" s="63"/>
      <c r="BP478" s="63"/>
      <c r="BQ478" s="63"/>
      <c r="BR478" s="63"/>
      <c r="BS478" s="63"/>
      <c r="BT478" s="64"/>
      <c r="BU478" s="63"/>
      <c r="BV478" s="63"/>
      <c r="BW478" s="63"/>
      <c r="BX478" s="63"/>
      <c r="BY478" s="63"/>
      <c r="BZ478" s="63"/>
      <c r="CA478" s="63"/>
      <c r="CB478" s="63"/>
      <c r="CC478" s="64"/>
      <c r="CD478" s="63"/>
      <c r="CE478" s="63"/>
      <c r="CF478" s="63"/>
      <c r="CG478" s="63"/>
      <c r="CH478" s="63"/>
      <c r="CI478" s="63"/>
      <c r="CJ478" s="63"/>
      <c r="CK478" s="63"/>
      <c r="CL478" s="64"/>
      <c r="CM478" s="63"/>
      <c r="CN478" s="63"/>
      <c r="CO478" s="63"/>
      <c r="CP478" s="63"/>
      <c r="CQ478" s="63"/>
      <c r="CR478" s="63"/>
      <c r="CS478" s="63"/>
      <c r="CT478" s="63"/>
      <c r="CU478" s="64"/>
      <c r="CV478" s="63"/>
      <c r="CW478" s="63"/>
      <c r="CX478" s="63"/>
      <c r="CY478" s="63"/>
      <c r="CZ478" s="63"/>
      <c r="DA478" s="63"/>
      <c r="DB478" s="63"/>
      <c r="DC478" s="63"/>
      <c r="DD478" s="64"/>
    </row>
    <row r="479" spans="1:108" ht="33" customHeight="1" x14ac:dyDescent="0.3">
      <c r="A479" s="63"/>
      <c r="B479" s="63"/>
      <c r="C479" s="63"/>
      <c r="D479" s="63"/>
      <c r="E479" s="63"/>
      <c r="F479" s="63"/>
      <c r="G479" s="63"/>
      <c r="H479" s="63"/>
      <c r="I479" s="64"/>
      <c r="J479" s="63"/>
      <c r="K479" s="63"/>
      <c r="L479" s="63"/>
      <c r="M479" s="63"/>
      <c r="N479" s="63"/>
      <c r="O479" s="63"/>
      <c r="P479" s="63"/>
      <c r="Q479" s="63"/>
      <c r="R479" s="64"/>
      <c r="S479" s="63"/>
      <c r="T479" s="63"/>
      <c r="U479" s="63"/>
      <c r="V479" s="63"/>
      <c r="W479" s="63"/>
      <c r="X479" s="63"/>
      <c r="Y479" s="63"/>
      <c r="Z479" s="63"/>
      <c r="AA479" s="64"/>
      <c r="AB479" s="63"/>
      <c r="AC479" s="63"/>
      <c r="AD479" s="63"/>
      <c r="AE479" s="63"/>
      <c r="AF479" s="63"/>
      <c r="AG479" s="63"/>
      <c r="AH479" s="63"/>
      <c r="AI479" s="63"/>
      <c r="AJ479" s="64"/>
      <c r="AK479" s="63"/>
      <c r="AL479" s="63"/>
      <c r="AM479" s="63"/>
      <c r="AN479" s="63"/>
      <c r="AO479" s="63"/>
      <c r="AP479" s="63"/>
      <c r="AQ479" s="63"/>
      <c r="AR479" s="63"/>
      <c r="AS479" s="64"/>
      <c r="AT479" s="63"/>
      <c r="AU479" s="63"/>
      <c r="AV479" s="63"/>
      <c r="AW479" s="63"/>
      <c r="AX479" s="63"/>
      <c r="AY479" s="63"/>
      <c r="AZ479" s="63"/>
      <c r="BA479" s="63"/>
      <c r="BB479" s="64"/>
      <c r="BC479" s="63"/>
      <c r="BD479" s="63"/>
      <c r="BE479" s="63"/>
      <c r="BF479" s="63"/>
      <c r="BG479" s="63"/>
      <c r="BH479" s="63"/>
      <c r="BI479" s="63"/>
      <c r="BJ479" s="63"/>
      <c r="BK479" s="64"/>
      <c r="BL479" s="63"/>
      <c r="BM479" s="63"/>
      <c r="BN479" s="63"/>
      <c r="BO479" s="63"/>
      <c r="BP479" s="63"/>
      <c r="BQ479" s="63"/>
      <c r="BR479" s="63"/>
      <c r="BS479" s="63"/>
      <c r="BT479" s="64"/>
      <c r="BU479" s="63"/>
      <c r="BV479" s="63"/>
      <c r="BW479" s="63"/>
      <c r="BX479" s="63"/>
      <c r="BY479" s="63"/>
      <c r="BZ479" s="63"/>
      <c r="CA479" s="63"/>
      <c r="CB479" s="63"/>
      <c r="CC479" s="64"/>
      <c r="CD479" s="63"/>
      <c r="CE479" s="63"/>
      <c r="CF479" s="63"/>
      <c r="CG479" s="63"/>
      <c r="CH479" s="63"/>
      <c r="CI479" s="63"/>
      <c r="CJ479" s="63"/>
      <c r="CK479" s="63"/>
      <c r="CL479" s="64"/>
      <c r="CM479" s="63"/>
      <c r="CN479" s="63"/>
      <c r="CO479" s="63"/>
      <c r="CP479" s="63"/>
      <c r="CQ479" s="63"/>
      <c r="CR479" s="63"/>
      <c r="CS479" s="63"/>
      <c r="CT479" s="63"/>
      <c r="CU479" s="64"/>
      <c r="CV479" s="63"/>
      <c r="CW479" s="63"/>
      <c r="CX479" s="63"/>
      <c r="CY479" s="63"/>
      <c r="CZ479" s="63"/>
      <c r="DA479" s="63"/>
      <c r="DB479" s="63"/>
      <c r="DC479" s="63"/>
      <c r="DD479" s="64"/>
    </row>
    <row r="480" spans="1:108" ht="33" customHeight="1" x14ac:dyDescent="0.3">
      <c r="A480" s="63"/>
      <c r="B480" s="63"/>
      <c r="C480" s="63"/>
      <c r="D480" s="63"/>
      <c r="E480" s="63"/>
      <c r="F480" s="63"/>
      <c r="G480" s="63"/>
      <c r="H480" s="63"/>
      <c r="I480" s="64"/>
      <c r="J480" s="63"/>
      <c r="K480" s="63"/>
      <c r="L480" s="63"/>
      <c r="M480" s="63"/>
      <c r="N480" s="63"/>
      <c r="O480" s="63"/>
      <c r="P480" s="63"/>
      <c r="Q480" s="63"/>
      <c r="R480" s="64"/>
      <c r="S480" s="63"/>
      <c r="T480" s="63"/>
      <c r="U480" s="63"/>
      <c r="V480" s="63"/>
      <c r="W480" s="63"/>
      <c r="X480" s="63"/>
      <c r="Y480" s="63"/>
      <c r="Z480" s="63"/>
      <c r="AA480" s="64"/>
      <c r="AB480" s="63"/>
      <c r="AC480" s="63"/>
      <c r="AD480" s="63"/>
      <c r="AE480" s="63"/>
      <c r="AF480" s="63"/>
      <c r="AG480" s="63"/>
      <c r="AH480" s="63"/>
      <c r="AI480" s="63"/>
      <c r="AJ480" s="64"/>
      <c r="AK480" s="63"/>
      <c r="AL480" s="63"/>
      <c r="AM480" s="63"/>
      <c r="AN480" s="63"/>
      <c r="AO480" s="63"/>
      <c r="AP480" s="63"/>
      <c r="AQ480" s="63"/>
      <c r="AR480" s="63"/>
      <c r="AS480" s="64"/>
      <c r="AT480" s="63"/>
      <c r="AU480" s="63"/>
      <c r="AV480" s="63"/>
      <c r="AW480" s="63"/>
      <c r="AX480" s="63"/>
      <c r="AY480" s="63"/>
      <c r="AZ480" s="63"/>
      <c r="BA480" s="63"/>
      <c r="BB480" s="64"/>
      <c r="BC480" s="63"/>
      <c r="BD480" s="63"/>
      <c r="BE480" s="63"/>
      <c r="BF480" s="63"/>
      <c r="BG480" s="63"/>
      <c r="BH480" s="63"/>
      <c r="BI480" s="63"/>
      <c r="BJ480" s="63"/>
      <c r="BK480" s="64"/>
      <c r="BL480" s="63"/>
      <c r="BM480" s="63"/>
      <c r="BN480" s="63"/>
      <c r="BO480" s="63"/>
      <c r="BP480" s="63"/>
      <c r="BQ480" s="63"/>
      <c r="BR480" s="63"/>
      <c r="BS480" s="63"/>
      <c r="BT480" s="64"/>
      <c r="BU480" s="63"/>
      <c r="BV480" s="63"/>
      <c r="BW480" s="63"/>
      <c r="BX480" s="63"/>
      <c r="BY480" s="63"/>
      <c r="BZ480" s="63"/>
      <c r="CA480" s="63"/>
      <c r="CB480" s="63"/>
      <c r="CC480" s="64"/>
      <c r="CD480" s="63"/>
      <c r="CE480" s="63"/>
      <c r="CF480" s="63"/>
      <c r="CG480" s="63"/>
      <c r="CH480" s="63"/>
      <c r="CI480" s="63"/>
      <c r="CJ480" s="63"/>
      <c r="CK480" s="63"/>
      <c r="CL480" s="64"/>
      <c r="CM480" s="63"/>
      <c r="CN480" s="63"/>
      <c r="CO480" s="63"/>
      <c r="CP480" s="63"/>
      <c r="CQ480" s="63"/>
      <c r="CR480" s="63"/>
      <c r="CS480" s="63"/>
      <c r="CT480" s="63"/>
      <c r="CU480" s="64"/>
      <c r="CV480" s="63"/>
      <c r="CW480" s="63"/>
      <c r="CX480" s="63"/>
      <c r="CY480" s="63"/>
      <c r="CZ480" s="63"/>
      <c r="DA480" s="63"/>
      <c r="DB480" s="63"/>
      <c r="DC480" s="63"/>
      <c r="DD480" s="64"/>
    </row>
    <row r="481" spans="1:108" ht="33" customHeight="1" x14ac:dyDescent="0.3">
      <c r="A481" s="63"/>
      <c r="B481" s="63"/>
      <c r="C481" s="63"/>
      <c r="D481" s="63"/>
      <c r="E481" s="63"/>
      <c r="F481" s="63"/>
      <c r="G481" s="63"/>
      <c r="H481" s="63"/>
      <c r="I481" s="64"/>
      <c r="J481" s="63"/>
      <c r="K481" s="63"/>
      <c r="L481" s="63"/>
      <c r="M481" s="63"/>
      <c r="N481" s="63"/>
      <c r="O481" s="63"/>
      <c r="P481" s="63"/>
      <c r="Q481" s="63"/>
      <c r="R481" s="64"/>
      <c r="S481" s="63"/>
      <c r="T481" s="63"/>
      <c r="U481" s="63"/>
      <c r="V481" s="63"/>
      <c r="W481" s="63"/>
      <c r="X481" s="63"/>
      <c r="Y481" s="63"/>
      <c r="Z481" s="63"/>
      <c r="AA481" s="64"/>
      <c r="AB481" s="63"/>
      <c r="AC481" s="63"/>
      <c r="AD481" s="63"/>
      <c r="AE481" s="63"/>
      <c r="AF481" s="63"/>
      <c r="AG481" s="63"/>
      <c r="AH481" s="63"/>
      <c r="AI481" s="63"/>
      <c r="AJ481" s="64"/>
      <c r="AK481" s="63"/>
      <c r="AL481" s="63"/>
      <c r="AM481" s="63"/>
      <c r="AN481" s="63"/>
      <c r="AO481" s="63"/>
      <c r="AP481" s="63"/>
      <c r="AQ481" s="63"/>
      <c r="AR481" s="63"/>
      <c r="AS481" s="64"/>
      <c r="AT481" s="63"/>
      <c r="AU481" s="63"/>
      <c r="AV481" s="63"/>
      <c r="AW481" s="63"/>
      <c r="AX481" s="63"/>
      <c r="AY481" s="63"/>
      <c r="AZ481" s="63"/>
      <c r="BA481" s="63"/>
      <c r="BB481" s="64"/>
      <c r="BC481" s="63"/>
      <c r="BD481" s="63"/>
      <c r="BE481" s="63"/>
      <c r="BF481" s="63"/>
      <c r="BG481" s="63"/>
      <c r="BH481" s="63"/>
      <c r="BI481" s="63"/>
      <c r="BJ481" s="63"/>
      <c r="BK481" s="64"/>
      <c r="BL481" s="63"/>
      <c r="BM481" s="63"/>
      <c r="BN481" s="63"/>
      <c r="BO481" s="63"/>
      <c r="BP481" s="63"/>
      <c r="BQ481" s="63"/>
      <c r="BR481" s="63"/>
      <c r="BS481" s="63"/>
      <c r="BT481" s="64"/>
      <c r="BU481" s="63"/>
      <c r="BV481" s="63"/>
      <c r="BW481" s="63"/>
      <c r="BX481" s="63"/>
      <c r="BY481" s="63"/>
      <c r="BZ481" s="63"/>
      <c r="CA481" s="63"/>
      <c r="CB481" s="63"/>
      <c r="CC481" s="64"/>
      <c r="CD481" s="63"/>
      <c r="CE481" s="63"/>
      <c r="CF481" s="63"/>
      <c r="CG481" s="63"/>
      <c r="CH481" s="63"/>
      <c r="CI481" s="63"/>
      <c r="CJ481" s="63"/>
      <c r="CK481" s="63"/>
      <c r="CL481" s="64"/>
      <c r="CM481" s="63"/>
      <c r="CN481" s="63"/>
      <c r="CO481" s="63"/>
      <c r="CP481" s="63"/>
      <c r="CQ481" s="63"/>
      <c r="CR481" s="63"/>
      <c r="CS481" s="63"/>
      <c r="CT481" s="63"/>
      <c r="CU481" s="64"/>
      <c r="CV481" s="63"/>
      <c r="CW481" s="63"/>
      <c r="CX481" s="63"/>
      <c r="CY481" s="63"/>
      <c r="CZ481" s="63"/>
      <c r="DA481" s="63"/>
      <c r="DB481" s="63"/>
      <c r="DC481" s="63"/>
      <c r="DD481" s="64"/>
    </row>
    <row r="482" spans="1:108" ht="33" customHeight="1" x14ac:dyDescent="0.3">
      <c r="A482" s="63"/>
      <c r="B482" s="63"/>
      <c r="C482" s="63"/>
      <c r="D482" s="63"/>
      <c r="E482" s="63"/>
      <c r="F482" s="63"/>
      <c r="G482" s="63"/>
      <c r="H482" s="63"/>
      <c r="I482" s="64"/>
      <c r="J482" s="63"/>
      <c r="K482" s="63"/>
      <c r="L482" s="63"/>
      <c r="M482" s="63"/>
      <c r="N482" s="63"/>
      <c r="O482" s="63"/>
      <c r="P482" s="63"/>
      <c r="Q482" s="63"/>
      <c r="R482" s="64"/>
      <c r="S482" s="63"/>
      <c r="T482" s="63"/>
      <c r="U482" s="63"/>
      <c r="V482" s="63"/>
      <c r="W482" s="63"/>
      <c r="X482" s="63"/>
      <c r="Y482" s="63"/>
      <c r="Z482" s="63"/>
      <c r="AA482" s="64"/>
      <c r="AB482" s="63"/>
      <c r="AC482" s="63"/>
      <c r="AD482" s="63"/>
      <c r="AE482" s="63"/>
      <c r="AF482" s="63"/>
      <c r="AG482" s="63"/>
      <c r="AH482" s="63"/>
      <c r="AI482" s="63"/>
      <c r="AJ482" s="64"/>
      <c r="AK482" s="63"/>
      <c r="AL482" s="63"/>
      <c r="AM482" s="63"/>
      <c r="AN482" s="63"/>
      <c r="AO482" s="63"/>
      <c r="AP482" s="63"/>
      <c r="AQ482" s="63"/>
      <c r="AR482" s="63"/>
      <c r="AS482" s="64"/>
      <c r="AT482" s="63"/>
      <c r="AU482" s="63"/>
      <c r="AV482" s="63"/>
      <c r="AW482" s="63"/>
      <c r="AX482" s="63"/>
      <c r="AY482" s="63"/>
      <c r="AZ482" s="63"/>
      <c r="BA482" s="63"/>
      <c r="BB482" s="64"/>
      <c r="BC482" s="63"/>
      <c r="BD482" s="63"/>
      <c r="BE482" s="63"/>
      <c r="BF482" s="63"/>
      <c r="BG482" s="63"/>
      <c r="BH482" s="63"/>
      <c r="BI482" s="63"/>
      <c r="BJ482" s="63"/>
      <c r="BK482" s="64"/>
      <c r="BL482" s="63"/>
      <c r="BM482" s="63"/>
      <c r="BN482" s="63"/>
      <c r="BO482" s="63"/>
      <c r="BP482" s="63"/>
      <c r="BQ482" s="63"/>
      <c r="BR482" s="63"/>
      <c r="BS482" s="63"/>
      <c r="BT482" s="64"/>
      <c r="BU482" s="63"/>
      <c r="BV482" s="63"/>
      <c r="BW482" s="63"/>
      <c r="BX482" s="63"/>
      <c r="BY482" s="63"/>
      <c r="BZ482" s="63"/>
      <c r="CA482" s="63"/>
      <c r="CB482" s="63"/>
      <c r="CC482" s="64"/>
      <c r="CD482" s="63"/>
      <c r="CE482" s="63"/>
      <c r="CF482" s="63"/>
      <c r="CG482" s="63"/>
      <c r="CH482" s="63"/>
      <c r="CI482" s="63"/>
      <c r="CJ482" s="63"/>
      <c r="CK482" s="63"/>
      <c r="CL482" s="64"/>
      <c r="CM482" s="63"/>
      <c r="CN482" s="63"/>
      <c r="CO482" s="63"/>
      <c r="CP482" s="63"/>
      <c r="CQ482" s="63"/>
      <c r="CR482" s="63"/>
      <c r="CS482" s="63"/>
      <c r="CT482" s="63"/>
      <c r="CU482" s="64"/>
      <c r="CV482" s="63"/>
      <c r="CW482" s="63"/>
      <c r="CX482" s="63"/>
      <c r="CY482" s="63"/>
      <c r="CZ482" s="63"/>
      <c r="DA482" s="63"/>
      <c r="DB482" s="63"/>
      <c r="DC482" s="63"/>
      <c r="DD482" s="64"/>
    </row>
    <row r="483" spans="1:108" ht="33" customHeight="1" x14ac:dyDescent="0.3">
      <c r="A483" s="63"/>
      <c r="B483" s="63"/>
      <c r="C483" s="63"/>
      <c r="D483" s="63"/>
      <c r="E483" s="63"/>
      <c r="F483" s="63"/>
      <c r="G483" s="63"/>
      <c r="H483" s="63"/>
      <c r="I483" s="64"/>
      <c r="J483" s="63"/>
      <c r="K483" s="63"/>
      <c r="L483" s="63"/>
      <c r="M483" s="63"/>
      <c r="N483" s="63"/>
      <c r="O483" s="63"/>
      <c r="P483" s="63"/>
      <c r="Q483" s="63"/>
      <c r="R483" s="64"/>
      <c r="S483" s="63"/>
      <c r="T483" s="63"/>
      <c r="U483" s="63"/>
      <c r="V483" s="63"/>
      <c r="W483" s="63"/>
      <c r="X483" s="63"/>
      <c r="Y483" s="63"/>
      <c r="Z483" s="63"/>
      <c r="AA483" s="64"/>
      <c r="AB483" s="63"/>
      <c r="AC483" s="63"/>
      <c r="AD483" s="63"/>
      <c r="AE483" s="63"/>
      <c r="AF483" s="63"/>
      <c r="AG483" s="63"/>
      <c r="AH483" s="63"/>
      <c r="AI483" s="63"/>
      <c r="AJ483" s="64"/>
      <c r="AK483" s="63"/>
      <c r="AL483" s="63"/>
      <c r="AM483" s="63"/>
      <c r="AN483" s="63"/>
      <c r="AO483" s="63"/>
      <c r="AP483" s="63"/>
      <c r="AQ483" s="63"/>
      <c r="AR483" s="63"/>
      <c r="AS483" s="64"/>
      <c r="AT483" s="63"/>
      <c r="AU483" s="63"/>
      <c r="AV483" s="63"/>
      <c r="AW483" s="63"/>
      <c r="AX483" s="63"/>
      <c r="AY483" s="63"/>
      <c r="AZ483" s="63"/>
      <c r="BA483" s="63"/>
      <c r="BB483" s="64"/>
      <c r="BC483" s="63"/>
      <c r="BD483" s="63"/>
      <c r="BE483" s="63"/>
      <c r="BF483" s="63"/>
      <c r="BG483" s="63"/>
      <c r="BH483" s="63"/>
      <c r="BI483" s="63"/>
      <c r="BJ483" s="63"/>
      <c r="BK483" s="64"/>
      <c r="BL483" s="63"/>
      <c r="BM483" s="63"/>
      <c r="BN483" s="63"/>
      <c r="BO483" s="63"/>
      <c r="BP483" s="63"/>
      <c r="BQ483" s="63"/>
      <c r="BR483" s="63"/>
      <c r="BS483" s="63"/>
      <c r="BT483" s="64"/>
      <c r="BU483" s="63"/>
      <c r="BV483" s="63"/>
      <c r="BW483" s="63"/>
      <c r="BX483" s="63"/>
      <c r="BY483" s="63"/>
      <c r="BZ483" s="63"/>
      <c r="CA483" s="63"/>
      <c r="CB483" s="63"/>
      <c r="CC483" s="64"/>
      <c r="CD483" s="63"/>
      <c r="CE483" s="63"/>
      <c r="CF483" s="63"/>
      <c r="CG483" s="63"/>
      <c r="CH483" s="63"/>
      <c r="CI483" s="63"/>
      <c r="CJ483" s="63"/>
      <c r="CK483" s="63"/>
      <c r="CL483" s="64"/>
      <c r="CM483" s="63"/>
      <c r="CN483" s="63"/>
      <c r="CO483" s="63"/>
      <c r="CP483" s="63"/>
      <c r="CQ483" s="63"/>
      <c r="CR483" s="63"/>
      <c r="CS483" s="63"/>
      <c r="CT483" s="63"/>
      <c r="CU483" s="64"/>
      <c r="CV483" s="63"/>
      <c r="CW483" s="63"/>
      <c r="CX483" s="63"/>
      <c r="CY483" s="63"/>
      <c r="CZ483" s="63"/>
      <c r="DA483" s="63"/>
      <c r="DB483" s="63"/>
      <c r="DC483" s="63"/>
      <c r="DD483" s="64"/>
    </row>
    <row r="484" spans="1:108" ht="33" customHeight="1" x14ac:dyDescent="0.3">
      <c r="A484" s="63"/>
      <c r="B484" s="63"/>
      <c r="C484" s="63"/>
      <c r="D484" s="63"/>
      <c r="E484" s="63"/>
      <c r="F484" s="63"/>
      <c r="G484" s="63"/>
      <c r="H484" s="63"/>
      <c r="I484" s="64"/>
      <c r="J484" s="63"/>
      <c r="K484" s="63"/>
      <c r="L484" s="63"/>
      <c r="M484" s="63"/>
      <c r="N484" s="63"/>
      <c r="O484" s="63"/>
      <c r="P484" s="63"/>
      <c r="Q484" s="63"/>
      <c r="R484" s="64"/>
      <c r="S484" s="63"/>
      <c r="T484" s="63"/>
      <c r="U484" s="63"/>
      <c r="V484" s="63"/>
      <c r="W484" s="63"/>
      <c r="X484" s="63"/>
      <c r="Y484" s="63"/>
      <c r="Z484" s="63"/>
      <c r="AA484" s="64"/>
      <c r="AB484" s="63"/>
      <c r="AC484" s="63"/>
      <c r="AD484" s="63"/>
      <c r="AE484" s="63"/>
      <c r="AF484" s="63"/>
      <c r="AG484" s="63"/>
      <c r="AH484" s="63"/>
      <c r="AI484" s="63"/>
      <c r="AJ484" s="64"/>
      <c r="AK484" s="63"/>
      <c r="AL484" s="63"/>
      <c r="AM484" s="63"/>
      <c r="AN484" s="63"/>
      <c r="AO484" s="63"/>
      <c r="AP484" s="63"/>
      <c r="AQ484" s="63"/>
      <c r="AR484" s="63"/>
      <c r="AS484" s="64"/>
      <c r="AT484" s="63"/>
      <c r="AU484" s="63"/>
      <c r="AV484" s="63"/>
      <c r="AW484" s="63"/>
      <c r="AX484" s="63"/>
      <c r="AY484" s="63"/>
      <c r="AZ484" s="63"/>
      <c r="BA484" s="63"/>
      <c r="BB484" s="64"/>
      <c r="BC484" s="63"/>
      <c r="BD484" s="63"/>
      <c r="BE484" s="63"/>
      <c r="BF484" s="63"/>
      <c r="BG484" s="63"/>
      <c r="BH484" s="63"/>
      <c r="BI484" s="63"/>
      <c r="BJ484" s="63"/>
      <c r="BK484" s="64"/>
      <c r="BL484" s="63"/>
      <c r="BM484" s="63"/>
      <c r="BN484" s="63"/>
      <c r="BO484" s="63"/>
      <c r="BP484" s="63"/>
      <c r="BQ484" s="63"/>
      <c r="BR484" s="63"/>
      <c r="BS484" s="63"/>
      <c r="BT484" s="64"/>
      <c r="BU484" s="63"/>
      <c r="BV484" s="63"/>
      <c r="BW484" s="63"/>
      <c r="BX484" s="63"/>
      <c r="BY484" s="63"/>
      <c r="BZ484" s="63"/>
      <c r="CA484" s="63"/>
      <c r="CB484" s="63"/>
      <c r="CC484" s="64"/>
      <c r="CD484" s="63"/>
      <c r="CE484" s="63"/>
      <c r="CF484" s="63"/>
      <c r="CG484" s="63"/>
      <c r="CH484" s="63"/>
      <c r="CI484" s="63"/>
      <c r="CJ484" s="63"/>
      <c r="CK484" s="63"/>
      <c r="CL484" s="64"/>
      <c r="CM484" s="63"/>
      <c r="CN484" s="63"/>
      <c r="CO484" s="63"/>
      <c r="CP484" s="63"/>
      <c r="CQ484" s="63"/>
      <c r="CR484" s="63"/>
      <c r="CS484" s="63"/>
      <c r="CT484" s="63"/>
      <c r="CU484" s="64"/>
      <c r="CV484" s="63"/>
      <c r="CW484" s="63"/>
      <c r="CX484" s="63"/>
      <c r="CY484" s="63"/>
      <c r="CZ484" s="63"/>
      <c r="DA484" s="63"/>
      <c r="DB484" s="63"/>
      <c r="DC484" s="63"/>
      <c r="DD484" s="64"/>
    </row>
    <row r="485" spans="1:108" ht="33" customHeight="1" x14ac:dyDescent="0.3">
      <c r="A485" s="63"/>
      <c r="B485" s="63"/>
      <c r="C485" s="63"/>
      <c r="D485" s="63"/>
      <c r="E485" s="63"/>
      <c r="F485" s="63"/>
      <c r="G485" s="63"/>
      <c r="H485" s="63"/>
      <c r="I485" s="64"/>
      <c r="J485" s="63"/>
      <c r="K485" s="63"/>
      <c r="L485" s="63"/>
      <c r="M485" s="63"/>
      <c r="N485" s="63"/>
      <c r="O485" s="63"/>
      <c r="P485" s="63"/>
      <c r="Q485" s="63"/>
      <c r="R485" s="64"/>
      <c r="S485" s="63"/>
      <c r="T485" s="63"/>
      <c r="U485" s="63"/>
      <c r="V485" s="63"/>
      <c r="W485" s="63"/>
      <c r="X485" s="63"/>
      <c r="Y485" s="63"/>
      <c r="Z485" s="63"/>
      <c r="AA485" s="64"/>
      <c r="AB485" s="63"/>
      <c r="AC485" s="63"/>
      <c r="AD485" s="63"/>
      <c r="AE485" s="63"/>
      <c r="AF485" s="63"/>
      <c r="AG485" s="63"/>
      <c r="AH485" s="63"/>
      <c r="AI485" s="63"/>
      <c r="AJ485" s="64"/>
      <c r="AK485" s="63"/>
      <c r="AL485" s="63"/>
      <c r="AM485" s="63"/>
      <c r="AN485" s="63"/>
      <c r="AO485" s="63"/>
      <c r="AP485" s="63"/>
      <c r="AQ485" s="63"/>
      <c r="AR485" s="63"/>
      <c r="AS485" s="64"/>
      <c r="AT485" s="63"/>
      <c r="AU485" s="63"/>
      <c r="AV485" s="63"/>
      <c r="AW485" s="63"/>
      <c r="AX485" s="63"/>
      <c r="AY485" s="63"/>
      <c r="AZ485" s="63"/>
      <c r="BA485" s="63"/>
      <c r="BB485" s="64"/>
      <c r="BC485" s="63"/>
      <c r="BD485" s="63"/>
      <c r="BE485" s="63"/>
      <c r="BF485" s="63"/>
      <c r="BG485" s="63"/>
      <c r="BH485" s="63"/>
      <c r="BI485" s="63"/>
      <c r="BJ485" s="63"/>
      <c r="BK485" s="64"/>
      <c r="BL485" s="63"/>
      <c r="BM485" s="63"/>
      <c r="BN485" s="63"/>
      <c r="BO485" s="63"/>
      <c r="BP485" s="63"/>
      <c r="BQ485" s="63"/>
      <c r="BR485" s="63"/>
      <c r="BS485" s="63"/>
      <c r="BT485" s="64"/>
      <c r="BU485" s="63"/>
      <c r="BV485" s="63"/>
      <c r="BW485" s="63"/>
      <c r="BX485" s="63"/>
      <c r="BY485" s="63"/>
      <c r="BZ485" s="63"/>
      <c r="CA485" s="63"/>
      <c r="CB485" s="63"/>
      <c r="CC485" s="64"/>
      <c r="CD485" s="63"/>
      <c r="CE485" s="63"/>
      <c r="CF485" s="63"/>
      <c r="CG485" s="63"/>
      <c r="CH485" s="63"/>
      <c r="CI485" s="63"/>
      <c r="CJ485" s="63"/>
      <c r="CK485" s="63"/>
      <c r="CL485" s="64"/>
      <c r="CM485" s="63"/>
      <c r="CN485" s="63"/>
      <c r="CO485" s="63"/>
      <c r="CP485" s="63"/>
      <c r="CQ485" s="63"/>
      <c r="CR485" s="63"/>
      <c r="CS485" s="63"/>
      <c r="CT485" s="63"/>
      <c r="CU485" s="64"/>
      <c r="CV485" s="63"/>
      <c r="CW485" s="63"/>
      <c r="CX485" s="63"/>
      <c r="CY485" s="63"/>
      <c r="CZ485" s="63"/>
      <c r="DA485" s="63"/>
      <c r="DB485" s="63"/>
      <c r="DC485" s="63"/>
      <c r="DD485" s="64"/>
    </row>
    <row r="486" spans="1:108" ht="33" customHeight="1" x14ac:dyDescent="0.3">
      <c r="A486" s="63"/>
      <c r="B486" s="63"/>
      <c r="C486" s="63"/>
      <c r="D486" s="63"/>
      <c r="E486" s="63"/>
      <c r="F486" s="63"/>
      <c r="G486" s="63"/>
      <c r="H486" s="63"/>
      <c r="I486" s="64"/>
      <c r="J486" s="63"/>
      <c r="K486" s="63"/>
      <c r="L486" s="63"/>
      <c r="M486" s="63"/>
      <c r="N486" s="63"/>
      <c r="O486" s="63"/>
      <c r="P486" s="63"/>
      <c r="Q486" s="63"/>
      <c r="R486" s="64"/>
      <c r="S486" s="63"/>
      <c r="T486" s="63"/>
      <c r="U486" s="63"/>
      <c r="V486" s="63"/>
      <c r="W486" s="63"/>
      <c r="X486" s="63"/>
      <c r="Y486" s="63"/>
      <c r="Z486" s="63"/>
      <c r="AA486" s="64"/>
      <c r="AB486" s="63"/>
      <c r="AC486" s="63"/>
      <c r="AD486" s="63"/>
      <c r="AE486" s="63"/>
      <c r="AF486" s="63"/>
      <c r="AG486" s="63"/>
      <c r="AH486" s="63"/>
      <c r="AI486" s="63"/>
      <c r="AJ486" s="64"/>
      <c r="AK486" s="63"/>
      <c r="AL486" s="63"/>
      <c r="AM486" s="63"/>
      <c r="AN486" s="63"/>
      <c r="AO486" s="63"/>
      <c r="AP486" s="63"/>
      <c r="AQ486" s="63"/>
      <c r="AR486" s="63"/>
      <c r="AS486" s="64"/>
      <c r="AT486" s="63"/>
      <c r="AU486" s="63"/>
      <c r="AV486" s="63"/>
      <c r="AW486" s="63"/>
      <c r="AX486" s="63"/>
      <c r="AY486" s="63"/>
      <c r="AZ486" s="63"/>
      <c r="BA486" s="63"/>
      <c r="BB486" s="64"/>
      <c r="BC486" s="63"/>
      <c r="BD486" s="63"/>
      <c r="BE486" s="63"/>
      <c r="BF486" s="63"/>
      <c r="BG486" s="63"/>
      <c r="BH486" s="63"/>
      <c r="BI486" s="63"/>
      <c r="BJ486" s="63"/>
      <c r="BK486" s="64"/>
      <c r="BL486" s="63"/>
      <c r="BM486" s="63"/>
      <c r="BN486" s="63"/>
      <c r="BO486" s="63"/>
      <c r="BP486" s="63"/>
      <c r="BQ486" s="63"/>
      <c r="BR486" s="63"/>
      <c r="BS486" s="63"/>
      <c r="BT486" s="64"/>
      <c r="BU486" s="63"/>
      <c r="BV486" s="63"/>
      <c r="BW486" s="63"/>
      <c r="BX486" s="63"/>
      <c r="BY486" s="63"/>
      <c r="BZ486" s="63"/>
      <c r="CA486" s="63"/>
      <c r="CB486" s="63"/>
      <c r="CC486" s="64"/>
      <c r="CD486" s="63"/>
      <c r="CE486" s="63"/>
      <c r="CF486" s="63"/>
      <c r="CG486" s="63"/>
      <c r="CH486" s="63"/>
      <c r="CI486" s="63"/>
      <c r="CJ486" s="63"/>
      <c r="CK486" s="63"/>
      <c r="CL486" s="64"/>
      <c r="CM486" s="63"/>
      <c r="CN486" s="63"/>
      <c r="CO486" s="63"/>
      <c r="CP486" s="63"/>
      <c r="CQ486" s="63"/>
      <c r="CR486" s="63"/>
      <c r="CS486" s="63"/>
      <c r="CT486" s="63"/>
      <c r="CU486" s="64"/>
      <c r="CV486" s="63"/>
      <c r="CW486" s="63"/>
      <c r="CX486" s="63"/>
      <c r="CY486" s="63"/>
      <c r="CZ486" s="63"/>
      <c r="DA486" s="63"/>
      <c r="DB486" s="63"/>
      <c r="DC486" s="63"/>
      <c r="DD486" s="64"/>
    </row>
    <row r="487" spans="1:108" ht="33" customHeight="1" x14ac:dyDescent="0.3">
      <c r="A487" s="63"/>
      <c r="B487" s="63"/>
      <c r="C487" s="63"/>
      <c r="D487" s="63"/>
      <c r="E487" s="63"/>
      <c r="F487" s="63"/>
      <c r="G487" s="63"/>
      <c r="H487" s="63"/>
      <c r="I487" s="64"/>
      <c r="J487" s="63"/>
      <c r="K487" s="63"/>
      <c r="L487" s="63"/>
      <c r="M487" s="63"/>
      <c r="N487" s="63"/>
      <c r="O487" s="63"/>
      <c r="P487" s="63"/>
      <c r="Q487" s="63"/>
      <c r="R487" s="64"/>
      <c r="S487" s="63"/>
      <c r="T487" s="63"/>
      <c r="U487" s="63"/>
      <c r="V487" s="63"/>
      <c r="W487" s="63"/>
      <c r="X487" s="63"/>
      <c r="Y487" s="63"/>
      <c r="Z487" s="63"/>
      <c r="AA487" s="64"/>
      <c r="AB487" s="63"/>
      <c r="AC487" s="63"/>
      <c r="AD487" s="63"/>
      <c r="AE487" s="63"/>
      <c r="AF487" s="63"/>
      <c r="AG487" s="63"/>
      <c r="AH487" s="63"/>
      <c r="AI487" s="63"/>
      <c r="AJ487" s="64"/>
      <c r="AK487" s="63"/>
      <c r="AL487" s="63"/>
      <c r="AM487" s="63"/>
      <c r="AN487" s="63"/>
      <c r="AO487" s="63"/>
      <c r="AP487" s="63"/>
      <c r="AQ487" s="63"/>
      <c r="AR487" s="63"/>
      <c r="AS487" s="64"/>
      <c r="AT487" s="63"/>
      <c r="AU487" s="63"/>
      <c r="AV487" s="63"/>
      <c r="AW487" s="63"/>
      <c r="AX487" s="63"/>
      <c r="AY487" s="63"/>
      <c r="AZ487" s="63"/>
      <c r="BA487" s="63"/>
      <c r="BB487" s="64"/>
      <c r="BC487" s="63"/>
      <c r="BD487" s="63"/>
      <c r="BE487" s="63"/>
      <c r="BF487" s="63"/>
      <c r="BG487" s="63"/>
      <c r="BH487" s="63"/>
      <c r="BI487" s="63"/>
      <c r="BJ487" s="63"/>
      <c r="BK487" s="64"/>
      <c r="BL487" s="63"/>
      <c r="BM487" s="63"/>
      <c r="BN487" s="63"/>
      <c r="BO487" s="63"/>
      <c r="BP487" s="63"/>
      <c r="BQ487" s="63"/>
      <c r="BR487" s="63"/>
      <c r="BS487" s="63"/>
      <c r="BT487" s="64"/>
      <c r="BU487" s="63"/>
      <c r="BV487" s="63"/>
      <c r="BW487" s="63"/>
      <c r="BX487" s="63"/>
      <c r="BY487" s="63"/>
      <c r="BZ487" s="63"/>
      <c r="CA487" s="63"/>
      <c r="CB487" s="63"/>
      <c r="CC487" s="64"/>
      <c r="CD487" s="63"/>
      <c r="CE487" s="63"/>
      <c r="CF487" s="63"/>
      <c r="CG487" s="63"/>
      <c r="CH487" s="63"/>
      <c r="CI487" s="63"/>
      <c r="CJ487" s="63"/>
      <c r="CK487" s="63"/>
      <c r="CL487" s="64"/>
      <c r="CM487" s="63"/>
      <c r="CN487" s="63"/>
      <c r="CO487" s="63"/>
      <c r="CP487" s="63"/>
      <c r="CQ487" s="63"/>
      <c r="CR487" s="63"/>
      <c r="CS487" s="63"/>
      <c r="CT487" s="63"/>
      <c r="CU487" s="64"/>
      <c r="CV487" s="63"/>
      <c r="CW487" s="63"/>
      <c r="CX487" s="63"/>
      <c r="CY487" s="63"/>
      <c r="CZ487" s="63"/>
      <c r="DA487" s="63"/>
      <c r="DB487" s="63"/>
      <c r="DC487" s="63"/>
      <c r="DD487" s="64"/>
    </row>
    <row r="488" spans="1:108" ht="33" customHeight="1" x14ac:dyDescent="0.3">
      <c r="A488" s="63"/>
      <c r="B488" s="63"/>
      <c r="C488" s="63"/>
      <c r="D488" s="63"/>
      <c r="E488" s="63"/>
      <c r="F488" s="63"/>
      <c r="G488" s="63"/>
      <c r="H488" s="63"/>
      <c r="I488" s="64"/>
      <c r="J488" s="63"/>
      <c r="K488" s="63"/>
      <c r="L488" s="63"/>
      <c r="M488" s="63"/>
      <c r="N488" s="63"/>
      <c r="O488" s="63"/>
      <c r="P488" s="63"/>
      <c r="Q488" s="63"/>
      <c r="R488" s="64"/>
      <c r="S488" s="63"/>
      <c r="T488" s="63"/>
      <c r="U488" s="63"/>
      <c r="V488" s="63"/>
      <c r="W488" s="63"/>
      <c r="X488" s="63"/>
      <c r="Y488" s="63"/>
      <c r="Z488" s="63"/>
      <c r="AA488" s="64"/>
      <c r="AB488" s="63"/>
      <c r="AC488" s="63"/>
      <c r="AD488" s="63"/>
      <c r="AE488" s="63"/>
      <c r="AF488" s="63"/>
      <c r="AG488" s="63"/>
      <c r="AH488" s="63"/>
      <c r="AI488" s="63"/>
      <c r="AJ488" s="64"/>
      <c r="AK488" s="63"/>
      <c r="AL488" s="63"/>
      <c r="AM488" s="63"/>
      <c r="AN488" s="63"/>
      <c r="AO488" s="63"/>
      <c r="AP488" s="63"/>
      <c r="AQ488" s="63"/>
      <c r="AR488" s="63"/>
      <c r="AS488" s="64"/>
      <c r="AT488" s="63"/>
      <c r="AU488" s="63"/>
      <c r="AV488" s="63"/>
      <c r="AW488" s="63"/>
      <c r="AX488" s="63"/>
      <c r="AY488" s="63"/>
      <c r="AZ488" s="63"/>
      <c r="BA488" s="63"/>
      <c r="BB488" s="64"/>
      <c r="BC488" s="63"/>
      <c r="BD488" s="63"/>
      <c r="BE488" s="63"/>
      <c r="BF488" s="63"/>
      <c r="BG488" s="63"/>
      <c r="BH488" s="63"/>
      <c r="BI488" s="63"/>
      <c r="BJ488" s="63"/>
      <c r="BK488" s="64"/>
      <c r="BL488" s="63"/>
      <c r="BM488" s="63"/>
      <c r="BN488" s="63"/>
      <c r="BO488" s="63"/>
      <c r="BP488" s="63"/>
      <c r="BQ488" s="63"/>
      <c r="BR488" s="63"/>
      <c r="BS488" s="63"/>
      <c r="BT488" s="64"/>
      <c r="BU488" s="63"/>
      <c r="BV488" s="63"/>
      <c r="BW488" s="63"/>
      <c r="BX488" s="63"/>
      <c r="BY488" s="63"/>
      <c r="BZ488" s="63"/>
      <c r="CA488" s="63"/>
      <c r="CB488" s="63"/>
      <c r="CC488" s="64"/>
      <c r="CD488" s="63"/>
      <c r="CE488" s="63"/>
      <c r="CF488" s="63"/>
      <c r="CG488" s="63"/>
      <c r="CH488" s="63"/>
      <c r="CI488" s="63"/>
      <c r="CJ488" s="63"/>
      <c r="CK488" s="63"/>
      <c r="CL488" s="64"/>
      <c r="CM488" s="63"/>
      <c r="CN488" s="63"/>
      <c r="CO488" s="63"/>
      <c r="CP488" s="63"/>
      <c r="CQ488" s="63"/>
      <c r="CR488" s="63"/>
      <c r="CS488" s="63"/>
      <c r="CT488" s="63"/>
      <c r="CU488" s="64"/>
      <c r="CV488" s="63"/>
      <c r="CW488" s="63"/>
      <c r="CX488" s="63"/>
      <c r="CY488" s="63"/>
      <c r="CZ488" s="63"/>
      <c r="DA488" s="63"/>
      <c r="DB488" s="63"/>
      <c r="DC488" s="63"/>
      <c r="DD488" s="64"/>
    </row>
    <row r="489" spans="1:108" ht="33" customHeight="1" x14ac:dyDescent="0.3">
      <c r="A489" s="63"/>
      <c r="B489" s="63"/>
      <c r="C489" s="63"/>
      <c r="D489" s="63"/>
      <c r="E489" s="63"/>
      <c r="F489" s="63"/>
      <c r="G489" s="63"/>
      <c r="H489" s="63"/>
      <c r="I489" s="64"/>
      <c r="J489" s="63"/>
      <c r="K489" s="63"/>
      <c r="L489" s="63"/>
      <c r="M489" s="63"/>
      <c r="N489" s="63"/>
      <c r="O489" s="63"/>
      <c r="P489" s="63"/>
      <c r="Q489" s="63"/>
      <c r="R489" s="64"/>
      <c r="S489" s="63"/>
      <c r="T489" s="63"/>
      <c r="U489" s="63"/>
      <c r="V489" s="63"/>
      <c r="W489" s="63"/>
      <c r="X489" s="63"/>
      <c r="Y489" s="63"/>
      <c r="Z489" s="63"/>
      <c r="AA489" s="64"/>
      <c r="AB489" s="63"/>
      <c r="AC489" s="63"/>
      <c r="AD489" s="63"/>
      <c r="AE489" s="63"/>
      <c r="AF489" s="63"/>
      <c r="AG489" s="63"/>
      <c r="AH489" s="63"/>
      <c r="AI489" s="63"/>
      <c r="AJ489" s="64"/>
      <c r="AK489" s="63"/>
      <c r="AL489" s="63"/>
      <c r="AM489" s="63"/>
      <c r="AN489" s="63"/>
      <c r="AO489" s="63"/>
      <c r="AP489" s="63"/>
      <c r="AQ489" s="63"/>
      <c r="AR489" s="63"/>
      <c r="AS489" s="64"/>
      <c r="AT489" s="63"/>
      <c r="AU489" s="63"/>
      <c r="AV489" s="63"/>
      <c r="AW489" s="63"/>
      <c r="AX489" s="63"/>
      <c r="AY489" s="63"/>
      <c r="AZ489" s="63"/>
      <c r="BA489" s="63"/>
      <c r="BB489" s="64"/>
      <c r="BC489" s="63"/>
      <c r="BD489" s="63"/>
      <c r="BE489" s="63"/>
      <c r="BF489" s="63"/>
      <c r="BG489" s="63"/>
      <c r="BH489" s="63"/>
      <c r="BI489" s="63"/>
      <c r="BJ489" s="63"/>
      <c r="BK489" s="64"/>
      <c r="BL489" s="63"/>
      <c r="BM489" s="63"/>
      <c r="BN489" s="63"/>
      <c r="BO489" s="63"/>
      <c r="BP489" s="63"/>
      <c r="BQ489" s="63"/>
      <c r="BR489" s="63"/>
      <c r="BS489" s="63"/>
      <c r="BT489" s="64"/>
      <c r="BU489" s="63"/>
      <c r="BV489" s="63"/>
      <c r="BW489" s="63"/>
      <c r="BX489" s="63"/>
      <c r="BY489" s="63"/>
      <c r="BZ489" s="63"/>
      <c r="CA489" s="63"/>
      <c r="CB489" s="63"/>
      <c r="CC489" s="64"/>
      <c r="CD489" s="63"/>
      <c r="CE489" s="63"/>
      <c r="CF489" s="63"/>
      <c r="CG489" s="63"/>
      <c r="CH489" s="63"/>
      <c r="CI489" s="63"/>
      <c r="CJ489" s="63"/>
      <c r="CK489" s="63"/>
      <c r="CL489" s="64"/>
      <c r="CM489" s="63"/>
      <c r="CN489" s="63"/>
      <c r="CO489" s="63"/>
      <c r="CP489" s="63"/>
      <c r="CQ489" s="63"/>
      <c r="CR489" s="63"/>
      <c r="CS489" s="63"/>
      <c r="CT489" s="63"/>
      <c r="CU489" s="64"/>
      <c r="CV489" s="63"/>
      <c r="CW489" s="63"/>
      <c r="CX489" s="63"/>
      <c r="CY489" s="63"/>
      <c r="CZ489" s="63"/>
      <c r="DA489" s="63"/>
      <c r="DB489" s="63"/>
      <c r="DC489" s="63"/>
      <c r="DD489" s="64"/>
    </row>
    <row r="490" spans="1:108" ht="33" customHeight="1" x14ac:dyDescent="0.3">
      <c r="A490" s="63"/>
      <c r="B490" s="63"/>
      <c r="C490" s="63"/>
      <c r="D490" s="63"/>
      <c r="E490" s="63"/>
      <c r="F490" s="63"/>
      <c r="G490" s="63"/>
      <c r="H490" s="63"/>
      <c r="I490" s="64"/>
      <c r="J490" s="63"/>
      <c r="K490" s="63"/>
      <c r="L490" s="63"/>
      <c r="M490" s="63"/>
      <c r="N490" s="63"/>
      <c r="O490" s="63"/>
      <c r="P490" s="63"/>
      <c r="Q490" s="63"/>
      <c r="R490" s="64"/>
      <c r="S490" s="63"/>
      <c r="T490" s="63"/>
      <c r="U490" s="63"/>
      <c r="V490" s="63"/>
      <c r="W490" s="63"/>
      <c r="X490" s="63"/>
      <c r="Y490" s="63"/>
      <c r="Z490" s="63"/>
      <c r="AA490" s="64"/>
      <c r="AB490" s="63"/>
      <c r="AC490" s="63"/>
      <c r="AD490" s="63"/>
      <c r="AE490" s="63"/>
      <c r="AF490" s="63"/>
      <c r="AG490" s="63"/>
      <c r="AH490" s="63"/>
      <c r="AI490" s="63"/>
      <c r="AJ490" s="64"/>
      <c r="AK490" s="63"/>
      <c r="AL490" s="63"/>
      <c r="AM490" s="63"/>
      <c r="AN490" s="63"/>
      <c r="AO490" s="63"/>
      <c r="AP490" s="63"/>
      <c r="AQ490" s="63"/>
      <c r="AR490" s="63"/>
      <c r="AS490" s="64"/>
      <c r="AT490" s="63"/>
      <c r="AU490" s="63"/>
      <c r="AV490" s="63"/>
      <c r="AW490" s="63"/>
      <c r="AX490" s="63"/>
      <c r="AY490" s="63"/>
      <c r="AZ490" s="63"/>
      <c r="BA490" s="63"/>
      <c r="BB490" s="64"/>
      <c r="BC490" s="63"/>
      <c r="BD490" s="63"/>
      <c r="BE490" s="63"/>
      <c r="BF490" s="63"/>
      <c r="BG490" s="63"/>
      <c r="BH490" s="63"/>
      <c r="BI490" s="63"/>
      <c r="BJ490" s="63"/>
      <c r="BK490" s="64"/>
      <c r="BL490" s="63"/>
      <c r="BM490" s="63"/>
      <c r="BN490" s="63"/>
      <c r="BO490" s="63"/>
      <c r="BP490" s="63"/>
      <c r="BQ490" s="63"/>
      <c r="BR490" s="63"/>
      <c r="BS490" s="63"/>
      <c r="BT490" s="64"/>
      <c r="BU490" s="63"/>
      <c r="BV490" s="63"/>
      <c r="BW490" s="63"/>
      <c r="BX490" s="63"/>
      <c r="BY490" s="63"/>
      <c r="BZ490" s="63"/>
      <c r="CA490" s="63"/>
      <c r="CB490" s="63"/>
      <c r="CC490" s="64"/>
      <c r="CD490" s="63"/>
      <c r="CE490" s="63"/>
      <c r="CF490" s="63"/>
      <c r="CG490" s="63"/>
      <c r="CH490" s="63"/>
      <c r="CI490" s="63"/>
      <c r="CJ490" s="63"/>
      <c r="CK490" s="63"/>
      <c r="CL490" s="64"/>
      <c r="CM490" s="63"/>
      <c r="CN490" s="63"/>
      <c r="CO490" s="63"/>
      <c r="CP490" s="63"/>
      <c r="CQ490" s="63"/>
      <c r="CR490" s="63"/>
      <c r="CS490" s="63"/>
      <c r="CT490" s="63"/>
      <c r="CU490" s="64"/>
      <c r="CV490" s="63"/>
      <c r="CW490" s="63"/>
      <c r="CX490" s="63"/>
      <c r="CY490" s="63"/>
      <c r="CZ490" s="63"/>
      <c r="DA490" s="63"/>
      <c r="DB490" s="63"/>
      <c r="DC490" s="63"/>
      <c r="DD490" s="64"/>
    </row>
    <row r="491" spans="1:108" ht="33" customHeight="1" x14ac:dyDescent="0.3">
      <c r="A491" s="63"/>
      <c r="B491" s="63"/>
      <c r="C491" s="63"/>
      <c r="D491" s="63"/>
      <c r="E491" s="63"/>
      <c r="F491" s="63"/>
      <c r="G491" s="63"/>
      <c r="H491" s="63"/>
      <c r="I491" s="64"/>
      <c r="J491" s="63"/>
      <c r="K491" s="63"/>
      <c r="L491" s="63"/>
      <c r="M491" s="63"/>
      <c r="N491" s="63"/>
      <c r="O491" s="63"/>
      <c r="P491" s="63"/>
      <c r="Q491" s="63"/>
      <c r="R491" s="64"/>
      <c r="S491" s="63"/>
      <c r="T491" s="63"/>
      <c r="U491" s="63"/>
      <c r="V491" s="63"/>
      <c r="W491" s="63"/>
      <c r="X491" s="63"/>
      <c r="Y491" s="63"/>
      <c r="Z491" s="63"/>
      <c r="AA491" s="64"/>
      <c r="AB491" s="63"/>
      <c r="AC491" s="63"/>
      <c r="AD491" s="63"/>
      <c r="AE491" s="63"/>
      <c r="AF491" s="63"/>
      <c r="AG491" s="63"/>
      <c r="AH491" s="63"/>
      <c r="AI491" s="63"/>
      <c r="AJ491" s="64"/>
      <c r="AK491" s="63"/>
      <c r="AL491" s="63"/>
      <c r="AM491" s="63"/>
      <c r="AN491" s="63"/>
      <c r="AO491" s="63"/>
      <c r="AP491" s="63"/>
      <c r="AQ491" s="63"/>
      <c r="AR491" s="63"/>
      <c r="AS491" s="64"/>
      <c r="AT491" s="63"/>
      <c r="AU491" s="63"/>
      <c r="AV491" s="63"/>
      <c r="AW491" s="63"/>
      <c r="AX491" s="63"/>
      <c r="AY491" s="63"/>
      <c r="AZ491" s="63"/>
      <c r="BA491" s="63"/>
      <c r="BB491" s="64"/>
      <c r="BC491" s="63"/>
      <c r="BD491" s="63"/>
      <c r="BE491" s="63"/>
      <c r="BF491" s="63"/>
      <c r="BG491" s="63"/>
      <c r="BH491" s="63"/>
      <c r="BI491" s="63"/>
      <c r="BJ491" s="63"/>
      <c r="BK491" s="64"/>
      <c r="BL491" s="63"/>
      <c r="BM491" s="63"/>
      <c r="BN491" s="63"/>
      <c r="BO491" s="63"/>
      <c r="BP491" s="63"/>
      <c r="BQ491" s="63"/>
      <c r="BR491" s="63"/>
      <c r="BS491" s="63"/>
      <c r="BT491" s="64"/>
      <c r="BU491" s="63"/>
      <c r="BV491" s="63"/>
      <c r="BW491" s="63"/>
      <c r="BX491" s="63"/>
      <c r="BY491" s="63"/>
      <c r="BZ491" s="63"/>
      <c r="CA491" s="63"/>
      <c r="CB491" s="63"/>
      <c r="CC491" s="64"/>
      <c r="CD491" s="63"/>
      <c r="CE491" s="63"/>
      <c r="CF491" s="63"/>
      <c r="CG491" s="63"/>
      <c r="CH491" s="63"/>
      <c r="CI491" s="63"/>
      <c r="CJ491" s="63"/>
      <c r="CK491" s="63"/>
      <c r="CL491" s="64"/>
      <c r="CM491" s="63"/>
      <c r="CN491" s="63"/>
      <c r="CO491" s="63"/>
      <c r="CP491" s="63"/>
      <c r="CQ491" s="63"/>
      <c r="CR491" s="63"/>
      <c r="CS491" s="63"/>
      <c r="CT491" s="63"/>
      <c r="CU491" s="64"/>
      <c r="CV491" s="63"/>
      <c r="CW491" s="63"/>
      <c r="CX491" s="63"/>
      <c r="CY491" s="63"/>
      <c r="CZ491" s="63"/>
      <c r="DA491" s="63"/>
      <c r="DB491" s="63"/>
      <c r="DC491" s="63"/>
      <c r="DD491" s="64"/>
    </row>
    <row r="492" spans="1:108" ht="33" customHeight="1" x14ac:dyDescent="0.3">
      <c r="A492" s="63"/>
      <c r="B492" s="63"/>
      <c r="C492" s="63"/>
      <c r="D492" s="63"/>
      <c r="E492" s="63"/>
      <c r="F492" s="63"/>
      <c r="G492" s="63"/>
      <c r="H492" s="63"/>
      <c r="I492" s="64"/>
      <c r="J492" s="63"/>
      <c r="K492" s="63"/>
      <c r="L492" s="63"/>
      <c r="M492" s="63"/>
      <c r="N492" s="63"/>
      <c r="O492" s="63"/>
      <c r="P492" s="63"/>
      <c r="Q492" s="63"/>
      <c r="R492" s="64"/>
      <c r="S492" s="63"/>
      <c r="T492" s="63"/>
      <c r="U492" s="63"/>
      <c r="V492" s="63"/>
      <c r="W492" s="63"/>
      <c r="X492" s="63"/>
      <c r="Y492" s="63"/>
      <c r="Z492" s="63"/>
      <c r="AA492" s="64"/>
      <c r="AB492" s="63"/>
      <c r="AC492" s="63"/>
      <c r="AD492" s="63"/>
      <c r="AE492" s="63"/>
      <c r="AF492" s="63"/>
      <c r="AG492" s="63"/>
      <c r="AH492" s="63"/>
      <c r="AI492" s="63"/>
      <c r="AJ492" s="64"/>
      <c r="AK492" s="63"/>
      <c r="AL492" s="63"/>
      <c r="AM492" s="63"/>
      <c r="AN492" s="63"/>
      <c r="AO492" s="63"/>
      <c r="AP492" s="63"/>
      <c r="AQ492" s="63"/>
      <c r="AR492" s="63"/>
      <c r="AS492" s="64"/>
      <c r="AT492" s="63"/>
      <c r="AU492" s="63"/>
      <c r="AV492" s="63"/>
      <c r="AW492" s="63"/>
      <c r="AX492" s="63"/>
      <c r="AY492" s="63"/>
      <c r="AZ492" s="63"/>
      <c r="BA492" s="63"/>
      <c r="BB492" s="64"/>
      <c r="BC492" s="63"/>
      <c r="BD492" s="63"/>
      <c r="BE492" s="63"/>
      <c r="BF492" s="63"/>
      <c r="BG492" s="63"/>
      <c r="BH492" s="63"/>
      <c r="BI492" s="63"/>
      <c r="BJ492" s="63"/>
      <c r="BK492" s="64"/>
      <c r="BL492" s="63"/>
      <c r="BM492" s="63"/>
      <c r="BN492" s="63"/>
      <c r="BO492" s="63"/>
      <c r="BP492" s="63"/>
      <c r="BQ492" s="63"/>
      <c r="BR492" s="63"/>
      <c r="BS492" s="63"/>
      <c r="BT492" s="64"/>
      <c r="BU492" s="63"/>
      <c r="BV492" s="63"/>
      <c r="BW492" s="63"/>
      <c r="BX492" s="63"/>
      <c r="BY492" s="63"/>
      <c r="BZ492" s="63"/>
      <c r="CA492" s="63"/>
      <c r="CB492" s="63"/>
      <c r="CC492" s="64"/>
      <c r="CD492" s="63"/>
      <c r="CE492" s="63"/>
      <c r="CF492" s="63"/>
      <c r="CG492" s="63"/>
      <c r="CH492" s="63"/>
      <c r="CI492" s="63"/>
      <c r="CJ492" s="63"/>
      <c r="CK492" s="63"/>
      <c r="CL492" s="64"/>
      <c r="CM492" s="63"/>
      <c r="CN492" s="63"/>
      <c r="CO492" s="63"/>
      <c r="CP492" s="63"/>
      <c r="CQ492" s="63"/>
      <c r="CR492" s="63"/>
      <c r="CS492" s="63"/>
      <c r="CT492" s="63"/>
      <c r="CU492" s="64"/>
      <c r="CV492" s="63"/>
      <c r="CW492" s="63"/>
      <c r="CX492" s="63"/>
      <c r="CY492" s="63"/>
      <c r="CZ492" s="63"/>
      <c r="DA492" s="63"/>
      <c r="DB492" s="63"/>
      <c r="DC492" s="63"/>
      <c r="DD492" s="64"/>
    </row>
    <row r="493" spans="1:108" ht="33" customHeight="1" x14ac:dyDescent="0.3">
      <c r="A493" s="63"/>
      <c r="B493" s="63"/>
      <c r="C493" s="63"/>
      <c r="D493" s="63"/>
      <c r="E493" s="63"/>
      <c r="F493" s="63"/>
      <c r="G493" s="63"/>
      <c r="H493" s="63"/>
      <c r="I493" s="64"/>
      <c r="J493" s="63"/>
      <c r="K493" s="63"/>
      <c r="L493" s="63"/>
      <c r="M493" s="63"/>
      <c r="N493" s="63"/>
      <c r="O493" s="63"/>
      <c r="P493" s="63"/>
      <c r="Q493" s="63"/>
      <c r="R493" s="64"/>
      <c r="S493" s="63"/>
      <c r="T493" s="63"/>
      <c r="U493" s="63"/>
      <c r="V493" s="63"/>
      <c r="W493" s="63"/>
      <c r="X493" s="63"/>
      <c r="Y493" s="63"/>
      <c r="Z493" s="63"/>
      <c r="AA493" s="64"/>
      <c r="AB493" s="63"/>
      <c r="AC493" s="63"/>
      <c r="AD493" s="63"/>
      <c r="AE493" s="63"/>
      <c r="AF493" s="63"/>
      <c r="AG493" s="63"/>
      <c r="AH493" s="63"/>
      <c r="AI493" s="63"/>
      <c r="AJ493" s="64"/>
      <c r="AK493" s="63"/>
      <c r="AL493" s="63"/>
      <c r="AM493" s="63"/>
      <c r="AN493" s="63"/>
      <c r="AO493" s="63"/>
      <c r="AP493" s="63"/>
      <c r="AQ493" s="63"/>
      <c r="AR493" s="63"/>
      <c r="AS493" s="64"/>
      <c r="AT493" s="63"/>
      <c r="AU493" s="63"/>
      <c r="AV493" s="63"/>
      <c r="AW493" s="63"/>
      <c r="AX493" s="63"/>
      <c r="AY493" s="63"/>
      <c r="AZ493" s="63"/>
      <c r="BA493" s="63"/>
      <c r="BB493" s="64"/>
      <c r="BC493" s="63"/>
      <c r="BD493" s="63"/>
      <c r="BE493" s="63"/>
      <c r="BF493" s="63"/>
      <c r="BG493" s="63"/>
      <c r="BH493" s="63"/>
      <c r="BI493" s="63"/>
      <c r="BJ493" s="63"/>
      <c r="BK493" s="64"/>
      <c r="BL493" s="63"/>
      <c r="BM493" s="63"/>
      <c r="BN493" s="63"/>
      <c r="BO493" s="63"/>
      <c r="BP493" s="63"/>
      <c r="BQ493" s="63"/>
      <c r="BR493" s="63"/>
      <c r="BS493" s="63"/>
      <c r="BT493" s="64"/>
      <c r="BU493" s="63"/>
      <c r="BV493" s="63"/>
      <c r="BW493" s="63"/>
      <c r="BX493" s="63"/>
      <c r="BY493" s="63"/>
      <c r="BZ493" s="63"/>
      <c r="CA493" s="63"/>
      <c r="CB493" s="63"/>
      <c r="CC493" s="64"/>
      <c r="CD493" s="63"/>
      <c r="CE493" s="63"/>
      <c r="CF493" s="63"/>
      <c r="CG493" s="63"/>
      <c r="CH493" s="63"/>
      <c r="CI493" s="63"/>
      <c r="CJ493" s="63"/>
      <c r="CK493" s="63"/>
      <c r="CL493" s="64"/>
      <c r="CM493" s="63"/>
      <c r="CN493" s="63"/>
      <c r="CO493" s="63"/>
      <c r="CP493" s="63"/>
      <c r="CQ493" s="63"/>
      <c r="CR493" s="63"/>
      <c r="CS493" s="63"/>
      <c r="CT493" s="63"/>
      <c r="CU493" s="64"/>
      <c r="CV493" s="63"/>
      <c r="CW493" s="63"/>
      <c r="CX493" s="63"/>
      <c r="CY493" s="63"/>
      <c r="CZ493" s="63"/>
      <c r="DA493" s="63"/>
      <c r="DB493" s="63"/>
      <c r="DC493" s="63"/>
      <c r="DD493" s="64"/>
    </row>
    <row r="494" spans="1:108" ht="33" customHeight="1" x14ac:dyDescent="0.3">
      <c r="A494" s="63"/>
      <c r="B494" s="63"/>
      <c r="C494" s="63"/>
      <c r="D494" s="63"/>
      <c r="E494" s="63"/>
      <c r="F494" s="63"/>
      <c r="G494" s="63"/>
      <c r="H494" s="63"/>
      <c r="I494" s="64"/>
      <c r="J494" s="63"/>
      <c r="K494" s="63"/>
      <c r="L494" s="63"/>
      <c r="M494" s="63"/>
      <c r="N494" s="63"/>
      <c r="O494" s="63"/>
      <c r="P494" s="63"/>
      <c r="Q494" s="63"/>
      <c r="R494" s="64"/>
      <c r="S494" s="63"/>
      <c r="T494" s="63"/>
      <c r="U494" s="63"/>
      <c r="V494" s="63"/>
      <c r="W494" s="63"/>
      <c r="X494" s="63"/>
      <c r="Y494" s="63"/>
      <c r="Z494" s="63"/>
      <c r="AA494" s="64"/>
      <c r="AB494" s="63"/>
      <c r="AC494" s="63"/>
      <c r="AD494" s="63"/>
      <c r="AE494" s="63"/>
      <c r="AF494" s="63"/>
      <c r="AG494" s="63"/>
      <c r="AH494" s="63"/>
      <c r="AI494" s="63"/>
      <c r="AJ494" s="64"/>
      <c r="AK494" s="63"/>
      <c r="AL494" s="63"/>
      <c r="AM494" s="63"/>
      <c r="AN494" s="63"/>
      <c r="AO494" s="63"/>
      <c r="AP494" s="63"/>
      <c r="AQ494" s="63"/>
      <c r="AR494" s="63"/>
      <c r="AS494" s="64"/>
      <c r="AT494" s="63"/>
      <c r="AU494" s="63"/>
      <c r="AV494" s="63"/>
      <c r="AW494" s="63"/>
      <c r="AX494" s="63"/>
      <c r="AY494" s="63"/>
      <c r="AZ494" s="63"/>
      <c r="BA494" s="63"/>
      <c r="BB494" s="64"/>
      <c r="BC494" s="63"/>
      <c r="BD494" s="63"/>
      <c r="BE494" s="63"/>
      <c r="BF494" s="63"/>
      <c r="BG494" s="63"/>
      <c r="BH494" s="63"/>
      <c r="BI494" s="63"/>
      <c r="BJ494" s="63"/>
      <c r="BK494" s="64"/>
      <c r="BL494" s="63"/>
      <c r="BM494" s="63"/>
      <c r="BN494" s="63"/>
      <c r="BO494" s="63"/>
      <c r="BP494" s="63"/>
      <c r="BQ494" s="63"/>
      <c r="BR494" s="63"/>
      <c r="BS494" s="63"/>
      <c r="BT494" s="64"/>
      <c r="BU494" s="63"/>
      <c r="BV494" s="63"/>
      <c r="BW494" s="63"/>
      <c r="BX494" s="63"/>
      <c r="BY494" s="63"/>
      <c r="BZ494" s="63"/>
      <c r="CA494" s="63"/>
      <c r="CB494" s="63"/>
      <c r="CC494" s="64"/>
      <c r="CD494" s="63"/>
      <c r="CE494" s="63"/>
      <c r="CF494" s="63"/>
      <c r="CG494" s="63"/>
      <c r="CH494" s="63"/>
      <c r="CI494" s="63"/>
      <c r="CJ494" s="63"/>
      <c r="CK494" s="63"/>
      <c r="CL494" s="64"/>
      <c r="CM494" s="63"/>
      <c r="CN494" s="63"/>
      <c r="CO494" s="63"/>
      <c r="CP494" s="63"/>
      <c r="CQ494" s="63"/>
      <c r="CR494" s="63"/>
      <c r="CS494" s="63"/>
      <c r="CT494" s="63"/>
      <c r="CU494" s="64"/>
      <c r="CV494" s="63"/>
      <c r="CW494" s="63"/>
      <c r="CX494" s="63"/>
      <c r="CY494" s="63"/>
      <c r="CZ494" s="63"/>
      <c r="DA494" s="63"/>
      <c r="DB494" s="63"/>
      <c r="DC494" s="63"/>
      <c r="DD494" s="64"/>
    </row>
    <row r="495" spans="1:108" ht="33" customHeight="1" x14ac:dyDescent="0.3">
      <c r="A495" s="63"/>
      <c r="B495" s="63"/>
      <c r="C495" s="63"/>
      <c r="D495" s="63"/>
      <c r="E495" s="63"/>
      <c r="F495" s="63"/>
      <c r="G495" s="63"/>
      <c r="H495" s="63"/>
      <c r="I495" s="64"/>
      <c r="J495" s="63"/>
      <c r="K495" s="63"/>
      <c r="L495" s="63"/>
      <c r="M495" s="63"/>
      <c r="N495" s="63"/>
      <c r="O495" s="63"/>
      <c r="P495" s="63"/>
      <c r="Q495" s="63"/>
      <c r="R495" s="64"/>
      <c r="S495" s="63"/>
      <c r="T495" s="63"/>
      <c r="U495" s="63"/>
      <c r="V495" s="63"/>
      <c r="W495" s="63"/>
      <c r="X495" s="63"/>
      <c r="Y495" s="63"/>
      <c r="Z495" s="63"/>
      <c r="AA495" s="64"/>
      <c r="AB495" s="63"/>
      <c r="AC495" s="63"/>
      <c r="AD495" s="63"/>
      <c r="AE495" s="63"/>
      <c r="AF495" s="63"/>
      <c r="AG495" s="63"/>
      <c r="AH495" s="63"/>
      <c r="AI495" s="63"/>
      <c r="AJ495" s="64"/>
      <c r="AK495" s="63"/>
      <c r="AL495" s="63"/>
      <c r="AM495" s="63"/>
      <c r="AN495" s="63"/>
      <c r="AO495" s="63"/>
      <c r="AP495" s="63"/>
      <c r="AQ495" s="63"/>
      <c r="AR495" s="63"/>
      <c r="AS495" s="64"/>
      <c r="AT495" s="63"/>
      <c r="AU495" s="63"/>
      <c r="AV495" s="63"/>
      <c r="AW495" s="63"/>
      <c r="AX495" s="63"/>
      <c r="AY495" s="63"/>
      <c r="AZ495" s="63"/>
      <c r="BA495" s="63"/>
      <c r="BB495" s="64"/>
      <c r="BC495" s="63"/>
      <c r="BD495" s="63"/>
      <c r="BE495" s="63"/>
      <c r="BF495" s="63"/>
      <c r="BG495" s="63"/>
      <c r="BH495" s="63"/>
      <c r="BI495" s="63"/>
      <c r="BJ495" s="63"/>
      <c r="BK495" s="64"/>
      <c r="BL495" s="63"/>
      <c r="BM495" s="63"/>
      <c r="BN495" s="63"/>
      <c r="BO495" s="63"/>
      <c r="BP495" s="63"/>
      <c r="BQ495" s="63"/>
      <c r="BR495" s="63"/>
      <c r="BS495" s="63"/>
      <c r="BT495" s="64"/>
      <c r="BU495" s="63"/>
      <c r="BV495" s="63"/>
      <c r="BW495" s="63"/>
      <c r="BX495" s="63"/>
      <c r="BY495" s="63"/>
      <c r="BZ495" s="63"/>
      <c r="CA495" s="63"/>
      <c r="CB495" s="63"/>
      <c r="CC495" s="64"/>
      <c r="CD495" s="63"/>
      <c r="CE495" s="63"/>
      <c r="CF495" s="63"/>
      <c r="CG495" s="63"/>
      <c r="CH495" s="63"/>
      <c r="CI495" s="63"/>
      <c r="CJ495" s="63"/>
      <c r="CK495" s="63"/>
      <c r="CL495" s="64"/>
      <c r="CM495" s="63"/>
      <c r="CN495" s="63"/>
      <c r="CO495" s="63"/>
      <c r="CP495" s="63"/>
      <c r="CQ495" s="63"/>
      <c r="CR495" s="63"/>
      <c r="CS495" s="63"/>
      <c r="CT495" s="63"/>
      <c r="CU495" s="64"/>
      <c r="CV495" s="63"/>
      <c r="CW495" s="63"/>
      <c r="CX495" s="63"/>
      <c r="CY495" s="63"/>
      <c r="CZ495" s="63"/>
      <c r="DA495" s="63"/>
      <c r="DB495" s="63"/>
      <c r="DC495" s="63"/>
      <c r="DD495" s="64"/>
    </row>
    <row r="496" spans="1:108" ht="33" customHeight="1" x14ac:dyDescent="0.3">
      <c r="A496" s="63"/>
      <c r="B496" s="63"/>
      <c r="C496" s="63"/>
      <c r="D496" s="63"/>
      <c r="E496" s="63"/>
      <c r="F496" s="63"/>
      <c r="G496" s="63"/>
      <c r="H496" s="63"/>
      <c r="I496" s="64"/>
      <c r="J496" s="63"/>
      <c r="K496" s="63"/>
      <c r="L496" s="63"/>
      <c r="M496" s="63"/>
      <c r="N496" s="63"/>
      <c r="O496" s="63"/>
      <c r="P496" s="63"/>
      <c r="Q496" s="63"/>
      <c r="R496" s="64"/>
      <c r="S496" s="63"/>
      <c r="T496" s="63"/>
      <c r="U496" s="63"/>
      <c r="V496" s="63"/>
      <c r="W496" s="63"/>
      <c r="X496" s="63"/>
      <c r="Y496" s="63"/>
      <c r="Z496" s="63"/>
      <c r="AA496" s="64"/>
      <c r="AB496" s="63"/>
      <c r="AC496" s="63"/>
      <c r="AD496" s="63"/>
      <c r="AE496" s="63"/>
      <c r="AF496" s="63"/>
      <c r="AG496" s="63"/>
      <c r="AH496" s="63"/>
      <c r="AI496" s="63"/>
      <c r="AJ496" s="64"/>
      <c r="AK496" s="63"/>
      <c r="AL496" s="63"/>
      <c r="AM496" s="63"/>
      <c r="AN496" s="63"/>
      <c r="AO496" s="63"/>
      <c r="AP496" s="63"/>
      <c r="AQ496" s="63"/>
      <c r="AR496" s="63"/>
      <c r="AS496" s="64"/>
      <c r="AT496" s="63"/>
      <c r="AU496" s="63"/>
      <c r="AV496" s="63"/>
      <c r="AW496" s="63"/>
      <c r="AX496" s="63"/>
      <c r="AY496" s="63"/>
      <c r="AZ496" s="63"/>
      <c r="BA496" s="63"/>
      <c r="BB496" s="64"/>
      <c r="BC496" s="63"/>
      <c r="BD496" s="63"/>
      <c r="BE496" s="63"/>
      <c r="BF496" s="63"/>
      <c r="BG496" s="63"/>
      <c r="BH496" s="63"/>
      <c r="BI496" s="63"/>
      <c r="BJ496" s="63"/>
      <c r="BK496" s="64"/>
      <c r="BL496" s="63"/>
      <c r="BM496" s="63"/>
      <c r="BN496" s="63"/>
      <c r="BO496" s="63"/>
      <c r="BP496" s="63"/>
      <c r="BQ496" s="63"/>
      <c r="BR496" s="63"/>
      <c r="BS496" s="63"/>
      <c r="BT496" s="64"/>
      <c r="BU496" s="63"/>
      <c r="BV496" s="63"/>
      <c r="BW496" s="63"/>
      <c r="BX496" s="63"/>
      <c r="BY496" s="63"/>
      <c r="BZ496" s="63"/>
      <c r="CA496" s="63"/>
      <c r="CB496" s="63"/>
      <c r="CC496" s="64"/>
      <c r="CD496" s="63"/>
      <c r="CE496" s="63"/>
      <c r="CF496" s="63"/>
      <c r="CG496" s="63"/>
      <c r="CH496" s="63"/>
      <c r="CI496" s="63"/>
      <c r="CJ496" s="63"/>
      <c r="CK496" s="63"/>
      <c r="CL496" s="64"/>
      <c r="CM496" s="63"/>
      <c r="CN496" s="63"/>
      <c r="CO496" s="63"/>
      <c r="CP496" s="63"/>
      <c r="CQ496" s="63"/>
      <c r="CR496" s="63"/>
      <c r="CS496" s="63"/>
      <c r="CT496" s="63"/>
      <c r="CU496" s="64"/>
      <c r="CV496" s="63"/>
      <c r="CW496" s="63"/>
      <c r="CX496" s="63"/>
      <c r="CY496" s="63"/>
      <c r="CZ496" s="63"/>
      <c r="DA496" s="63"/>
      <c r="DB496" s="63"/>
      <c r="DC496" s="63"/>
      <c r="DD496" s="64"/>
    </row>
    <row r="497" spans="1:108" ht="33" customHeight="1" x14ac:dyDescent="0.3">
      <c r="A497" s="63"/>
      <c r="B497" s="63"/>
      <c r="C497" s="63"/>
      <c r="D497" s="63"/>
      <c r="E497" s="63"/>
      <c r="F497" s="63"/>
      <c r="G497" s="63"/>
      <c r="H497" s="63"/>
      <c r="I497" s="64"/>
      <c r="J497" s="63"/>
      <c r="K497" s="63"/>
      <c r="L497" s="63"/>
      <c r="M497" s="63"/>
      <c r="N497" s="63"/>
      <c r="O497" s="63"/>
      <c r="P497" s="63"/>
      <c r="Q497" s="63"/>
      <c r="R497" s="64"/>
      <c r="S497" s="63"/>
      <c r="T497" s="63"/>
      <c r="U497" s="63"/>
      <c r="V497" s="63"/>
      <c r="W497" s="63"/>
      <c r="X497" s="63"/>
      <c r="Y497" s="63"/>
      <c r="Z497" s="63"/>
      <c r="AA497" s="64"/>
      <c r="AB497" s="63"/>
      <c r="AC497" s="63"/>
      <c r="AD497" s="63"/>
      <c r="AE497" s="63"/>
      <c r="AF497" s="63"/>
      <c r="AG497" s="63"/>
      <c r="AH497" s="63"/>
      <c r="AI497" s="63"/>
      <c r="AJ497" s="64"/>
      <c r="AK497" s="63"/>
      <c r="AL497" s="63"/>
      <c r="AM497" s="63"/>
      <c r="AN497" s="63"/>
      <c r="AO497" s="63"/>
      <c r="AP497" s="63"/>
      <c r="AQ497" s="63"/>
      <c r="AR497" s="63"/>
      <c r="AS497" s="64"/>
      <c r="AT497" s="63"/>
      <c r="AU497" s="63"/>
      <c r="AV497" s="63"/>
      <c r="AW497" s="63"/>
      <c r="AX497" s="63"/>
      <c r="AY497" s="63"/>
      <c r="AZ497" s="63"/>
      <c r="BA497" s="63"/>
      <c r="BB497" s="64"/>
      <c r="BC497" s="63"/>
      <c r="BD497" s="63"/>
      <c r="BE497" s="63"/>
      <c r="BF497" s="63"/>
      <c r="BG497" s="63"/>
      <c r="BH497" s="63"/>
      <c r="BI497" s="63"/>
      <c r="BJ497" s="63"/>
      <c r="BK497" s="64"/>
      <c r="BL497" s="63"/>
      <c r="BM497" s="63"/>
      <c r="BN497" s="63"/>
      <c r="BO497" s="63"/>
      <c r="BP497" s="63"/>
      <c r="BQ497" s="63"/>
      <c r="BR497" s="63"/>
      <c r="BS497" s="63"/>
      <c r="BT497" s="64"/>
      <c r="BU497" s="63"/>
      <c r="BV497" s="63"/>
      <c r="BW497" s="63"/>
      <c r="BX497" s="63"/>
      <c r="BY497" s="63"/>
      <c r="BZ497" s="63"/>
      <c r="CA497" s="63"/>
      <c r="CB497" s="63"/>
      <c r="CC497" s="64"/>
      <c r="CD497" s="63"/>
      <c r="CE497" s="63"/>
      <c r="CF497" s="63"/>
      <c r="CG497" s="63"/>
      <c r="CH497" s="63"/>
      <c r="CI497" s="63"/>
      <c r="CJ497" s="63"/>
      <c r="CK497" s="63"/>
      <c r="CL497" s="64"/>
      <c r="CM497" s="63"/>
      <c r="CN497" s="63"/>
      <c r="CO497" s="63"/>
      <c r="CP497" s="63"/>
      <c r="CQ497" s="63"/>
      <c r="CR497" s="63"/>
      <c r="CS497" s="63"/>
      <c r="CT497" s="63"/>
      <c r="CU497" s="64"/>
      <c r="CV497" s="63"/>
      <c r="CW497" s="63"/>
      <c r="CX497" s="63"/>
      <c r="CY497" s="63"/>
      <c r="CZ497" s="63"/>
      <c r="DA497" s="63"/>
      <c r="DB497" s="63"/>
      <c r="DC497" s="63"/>
      <c r="DD497" s="64"/>
    </row>
    <row r="498" spans="1:108" ht="33" customHeight="1" x14ac:dyDescent="0.3">
      <c r="A498" s="63"/>
      <c r="B498" s="63"/>
      <c r="C498" s="63"/>
      <c r="D498" s="63"/>
      <c r="E498" s="63"/>
      <c r="F498" s="63"/>
      <c r="G498" s="63"/>
      <c r="H498" s="63"/>
      <c r="I498" s="64"/>
      <c r="J498" s="63"/>
      <c r="K498" s="63"/>
      <c r="L498" s="63"/>
      <c r="M498" s="63"/>
      <c r="N498" s="63"/>
      <c r="O498" s="63"/>
      <c r="P498" s="63"/>
      <c r="Q498" s="63"/>
      <c r="R498" s="64"/>
      <c r="S498" s="63"/>
      <c r="T498" s="63"/>
      <c r="U498" s="63"/>
      <c r="V498" s="63"/>
      <c r="W498" s="63"/>
      <c r="X498" s="63"/>
      <c r="Y498" s="63"/>
      <c r="Z498" s="63"/>
      <c r="AA498" s="64"/>
      <c r="AB498" s="63"/>
      <c r="AC498" s="63"/>
      <c r="AD498" s="63"/>
      <c r="AE498" s="63"/>
      <c r="AF498" s="63"/>
      <c r="AG498" s="63"/>
      <c r="AH498" s="63"/>
      <c r="AI498" s="63"/>
      <c r="AJ498" s="64"/>
      <c r="AK498" s="63"/>
      <c r="AL498" s="63"/>
      <c r="AM498" s="63"/>
      <c r="AN498" s="63"/>
      <c r="AO498" s="63"/>
      <c r="AP498" s="63"/>
      <c r="AQ498" s="63"/>
      <c r="AR498" s="63"/>
      <c r="AS498" s="64"/>
      <c r="AT498" s="63"/>
      <c r="AU498" s="63"/>
      <c r="AV498" s="63"/>
      <c r="AW498" s="63"/>
      <c r="AX498" s="63"/>
      <c r="AY498" s="63"/>
      <c r="AZ498" s="63"/>
      <c r="BA498" s="63"/>
      <c r="BB498" s="64"/>
      <c r="BC498" s="63"/>
      <c r="BD498" s="63"/>
      <c r="BE498" s="63"/>
      <c r="BF498" s="63"/>
      <c r="BG498" s="63"/>
      <c r="BH498" s="63"/>
      <c r="BI498" s="63"/>
      <c r="BJ498" s="63"/>
      <c r="BK498" s="64"/>
      <c r="BL498" s="63"/>
      <c r="BM498" s="63"/>
      <c r="BN498" s="63"/>
      <c r="BO498" s="63"/>
      <c r="BP498" s="63"/>
      <c r="BQ498" s="63"/>
      <c r="BR498" s="63"/>
      <c r="BS498" s="63"/>
      <c r="BT498" s="64"/>
      <c r="BU498" s="63"/>
      <c r="BV498" s="63"/>
      <c r="BW498" s="63"/>
      <c r="BX498" s="63"/>
      <c r="BY498" s="63"/>
      <c r="BZ498" s="63"/>
      <c r="CA498" s="63"/>
      <c r="CB498" s="63"/>
      <c r="CC498" s="64"/>
      <c r="CD498" s="63"/>
      <c r="CE498" s="63"/>
      <c r="CF498" s="63"/>
      <c r="CG498" s="63"/>
      <c r="CH498" s="63"/>
      <c r="CI498" s="63"/>
      <c r="CJ498" s="63"/>
      <c r="CK498" s="63"/>
      <c r="CL498" s="64"/>
      <c r="CM498" s="63"/>
      <c r="CN498" s="63"/>
      <c r="CO498" s="63"/>
      <c r="CP498" s="63"/>
      <c r="CQ498" s="63"/>
      <c r="CR498" s="63"/>
      <c r="CS498" s="63"/>
      <c r="CT498" s="63"/>
      <c r="CU498" s="64"/>
      <c r="CV498" s="63"/>
      <c r="CW498" s="63"/>
      <c r="CX498" s="63"/>
      <c r="CY498" s="63"/>
      <c r="CZ498" s="63"/>
      <c r="DA498" s="63"/>
      <c r="DB498" s="63"/>
      <c r="DC498" s="63"/>
      <c r="DD498" s="64"/>
    </row>
    <row r="499" spans="1:108" ht="33" customHeight="1" x14ac:dyDescent="0.3">
      <c r="A499" s="63"/>
      <c r="B499" s="63"/>
      <c r="C499" s="63"/>
      <c r="D499" s="63"/>
      <c r="E499" s="63"/>
      <c r="F499" s="63"/>
      <c r="G499" s="63"/>
      <c r="H499" s="63"/>
      <c r="I499" s="64"/>
      <c r="J499" s="63"/>
      <c r="K499" s="63"/>
      <c r="L499" s="63"/>
      <c r="M499" s="63"/>
      <c r="N499" s="63"/>
      <c r="O499" s="63"/>
      <c r="P499" s="63"/>
      <c r="Q499" s="63"/>
      <c r="R499" s="64"/>
      <c r="S499" s="63"/>
      <c r="T499" s="63"/>
      <c r="U499" s="63"/>
      <c r="V499" s="63"/>
      <c r="W499" s="63"/>
      <c r="X499" s="63"/>
      <c r="Y499" s="63"/>
      <c r="Z499" s="63"/>
      <c r="AA499" s="64"/>
      <c r="AB499" s="63"/>
      <c r="AC499" s="63"/>
      <c r="AD499" s="63"/>
      <c r="AE499" s="63"/>
      <c r="AF499" s="63"/>
      <c r="AG499" s="63"/>
      <c r="AH499" s="63"/>
      <c r="AI499" s="63"/>
      <c r="AJ499" s="64"/>
      <c r="AK499" s="63"/>
      <c r="AL499" s="63"/>
      <c r="AM499" s="63"/>
      <c r="AN499" s="63"/>
      <c r="AO499" s="63"/>
      <c r="AP499" s="63"/>
      <c r="AQ499" s="63"/>
      <c r="AR499" s="63"/>
      <c r="AS499" s="64"/>
      <c r="AT499" s="63"/>
      <c r="AU499" s="63"/>
      <c r="AV499" s="63"/>
      <c r="AW499" s="63"/>
      <c r="AX499" s="63"/>
      <c r="AY499" s="63"/>
      <c r="AZ499" s="63"/>
      <c r="BA499" s="63"/>
      <c r="BB499" s="64"/>
      <c r="BC499" s="63"/>
      <c r="BD499" s="63"/>
      <c r="BE499" s="63"/>
      <c r="BF499" s="63"/>
      <c r="BG499" s="63"/>
      <c r="BH499" s="63"/>
      <c r="BI499" s="63"/>
      <c r="BJ499" s="63"/>
      <c r="BK499" s="64"/>
      <c r="BL499" s="63"/>
      <c r="BM499" s="63"/>
      <c r="BN499" s="63"/>
      <c r="BO499" s="63"/>
      <c r="BP499" s="63"/>
      <c r="BQ499" s="63"/>
      <c r="BR499" s="63"/>
      <c r="BS499" s="63"/>
      <c r="BT499" s="64"/>
      <c r="BU499" s="63"/>
      <c r="BV499" s="63"/>
      <c r="BW499" s="63"/>
      <c r="BX499" s="63"/>
      <c r="BY499" s="63"/>
      <c r="BZ499" s="63"/>
      <c r="CA499" s="63"/>
      <c r="CB499" s="63"/>
      <c r="CC499" s="64"/>
      <c r="CD499" s="63"/>
      <c r="CE499" s="63"/>
      <c r="CF499" s="63"/>
      <c r="CG499" s="63"/>
      <c r="CH499" s="63"/>
      <c r="CI499" s="63"/>
      <c r="CJ499" s="63"/>
      <c r="CK499" s="63"/>
      <c r="CL499" s="64"/>
      <c r="CM499" s="63"/>
      <c r="CN499" s="63"/>
      <c r="CO499" s="63"/>
      <c r="CP499" s="63"/>
      <c r="CQ499" s="63"/>
      <c r="CR499" s="63"/>
      <c r="CS499" s="63"/>
      <c r="CT499" s="63"/>
      <c r="CU499" s="64"/>
      <c r="CV499" s="63"/>
      <c r="CW499" s="63"/>
      <c r="CX499" s="63"/>
      <c r="CY499" s="63"/>
      <c r="CZ499" s="63"/>
      <c r="DA499" s="63"/>
      <c r="DB499" s="63"/>
      <c r="DC499" s="63"/>
      <c r="DD499" s="64"/>
    </row>
    <row r="500" spans="1:108" ht="33" customHeight="1" x14ac:dyDescent="0.3">
      <c r="A500" s="63"/>
      <c r="B500" s="63"/>
      <c r="C500" s="63"/>
      <c r="D500" s="63"/>
      <c r="E500" s="63"/>
      <c r="F500" s="63"/>
      <c r="G500" s="63"/>
      <c r="H500" s="63"/>
      <c r="I500" s="64"/>
      <c r="J500" s="63"/>
      <c r="K500" s="63"/>
      <c r="L500" s="63"/>
      <c r="M500" s="63"/>
      <c r="N500" s="63"/>
      <c r="O500" s="63"/>
      <c r="P500" s="63"/>
      <c r="Q500" s="63"/>
      <c r="R500" s="64"/>
      <c r="S500" s="63"/>
      <c r="T500" s="63"/>
      <c r="U500" s="63"/>
      <c r="V500" s="63"/>
      <c r="W500" s="63"/>
      <c r="X500" s="63"/>
      <c r="Y500" s="63"/>
      <c r="Z500" s="63"/>
      <c r="AA500" s="64"/>
      <c r="AB500" s="63"/>
      <c r="AC500" s="63"/>
      <c r="AD500" s="63"/>
      <c r="AE500" s="63"/>
      <c r="AF500" s="63"/>
      <c r="AG500" s="63"/>
      <c r="AH500" s="63"/>
      <c r="AI500" s="63"/>
      <c r="AJ500" s="64"/>
      <c r="AK500" s="63"/>
      <c r="AL500" s="63"/>
      <c r="AM500" s="63"/>
      <c r="AN500" s="63"/>
      <c r="AO500" s="63"/>
      <c r="AP500" s="63"/>
      <c r="AQ500" s="63"/>
      <c r="AR500" s="63"/>
      <c r="AS500" s="64"/>
      <c r="AT500" s="63"/>
      <c r="AU500" s="63"/>
      <c r="AV500" s="63"/>
      <c r="AW500" s="63"/>
      <c r="AX500" s="63"/>
      <c r="AY500" s="63"/>
      <c r="AZ500" s="63"/>
      <c r="BA500" s="63"/>
      <c r="BB500" s="64"/>
      <c r="BC500" s="63"/>
      <c r="BD500" s="63"/>
      <c r="BE500" s="63"/>
      <c r="BF500" s="63"/>
      <c r="BG500" s="63"/>
      <c r="BH500" s="63"/>
      <c r="BI500" s="63"/>
      <c r="BJ500" s="63"/>
      <c r="BK500" s="64"/>
      <c r="BL500" s="63"/>
      <c r="BM500" s="63"/>
      <c r="BN500" s="63"/>
      <c r="BO500" s="63"/>
      <c r="BP500" s="63"/>
      <c r="BQ500" s="63"/>
      <c r="BR500" s="63"/>
      <c r="BS500" s="63"/>
      <c r="BT500" s="64"/>
      <c r="BU500" s="63"/>
      <c r="BV500" s="63"/>
      <c r="BW500" s="63"/>
      <c r="BX500" s="63"/>
      <c r="BY500" s="63"/>
      <c r="BZ500" s="63"/>
      <c r="CA500" s="63"/>
      <c r="CB500" s="63"/>
      <c r="CC500" s="64"/>
      <c r="CD500" s="63"/>
      <c r="CE500" s="63"/>
      <c r="CF500" s="63"/>
      <c r="CG500" s="63"/>
      <c r="CH500" s="63"/>
      <c r="CI500" s="63"/>
      <c r="CJ500" s="63"/>
      <c r="CK500" s="63"/>
      <c r="CL500" s="64"/>
      <c r="CM500" s="63"/>
      <c r="CN500" s="63"/>
      <c r="CO500" s="63"/>
      <c r="CP500" s="63"/>
      <c r="CQ500" s="63"/>
      <c r="CR500" s="63"/>
      <c r="CS500" s="63"/>
      <c r="CT500" s="63"/>
      <c r="CU500" s="64"/>
      <c r="CV500" s="63"/>
      <c r="CW500" s="63"/>
      <c r="CX500" s="63"/>
      <c r="CY500" s="63"/>
      <c r="CZ500" s="63"/>
      <c r="DA500" s="63"/>
      <c r="DB500" s="63"/>
      <c r="DC500" s="63"/>
      <c r="DD500" s="64"/>
    </row>
    <row r="501" spans="1:108" ht="33" customHeight="1" x14ac:dyDescent="0.3">
      <c r="A501" s="63"/>
      <c r="B501" s="63"/>
      <c r="C501" s="63"/>
      <c r="D501" s="63"/>
      <c r="E501" s="63"/>
      <c r="F501" s="63"/>
      <c r="G501" s="63"/>
      <c r="H501" s="63"/>
      <c r="I501" s="64"/>
      <c r="J501" s="63"/>
      <c r="K501" s="63"/>
      <c r="L501" s="63"/>
      <c r="M501" s="63"/>
      <c r="N501" s="63"/>
      <c r="O501" s="63"/>
      <c r="P501" s="63"/>
      <c r="Q501" s="63"/>
      <c r="R501" s="64"/>
      <c r="S501" s="63"/>
      <c r="T501" s="63"/>
      <c r="U501" s="63"/>
      <c r="V501" s="63"/>
      <c r="W501" s="63"/>
      <c r="X501" s="63"/>
      <c r="Y501" s="63"/>
      <c r="Z501" s="63"/>
      <c r="AA501" s="64"/>
      <c r="AB501" s="63"/>
      <c r="AC501" s="63"/>
      <c r="AD501" s="63"/>
      <c r="AE501" s="63"/>
      <c r="AF501" s="63"/>
      <c r="AG501" s="63"/>
      <c r="AH501" s="63"/>
      <c r="AI501" s="63"/>
      <c r="AJ501" s="64"/>
      <c r="AK501" s="63"/>
      <c r="AL501" s="63"/>
      <c r="AM501" s="63"/>
      <c r="AN501" s="63"/>
      <c r="AO501" s="63"/>
      <c r="AP501" s="63"/>
      <c r="AQ501" s="63"/>
      <c r="AR501" s="63"/>
      <c r="AS501" s="64"/>
      <c r="AT501" s="63"/>
      <c r="AU501" s="63"/>
      <c r="AV501" s="63"/>
      <c r="AW501" s="63"/>
      <c r="AX501" s="63"/>
      <c r="AY501" s="63"/>
      <c r="AZ501" s="63"/>
      <c r="BA501" s="63"/>
      <c r="BB501" s="64"/>
      <c r="BC501" s="63"/>
      <c r="BD501" s="63"/>
      <c r="BE501" s="63"/>
      <c r="BF501" s="63"/>
      <c r="BG501" s="63"/>
      <c r="BH501" s="63"/>
      <c r="BI501" s="63"/>
      <c r="BJ501" s="63"/>
      <c r="BK501" s="64"/>
      <c r="BL501" s="63"/>
      <c r="BM501" s="63"/>
      <c r="BN501" s="63"/>
      <c r="BO501" s="63"/>
      <c r="BP501" s="63"/>
      <c r="BQ501" s="63"/>
      <c r="BR501" s="63"/>
      <c r="BS501" s="63"/>
      <c r="BT501" s="64"/>
      <c r="BU501" s="63"/>
      <c r="BV501" s="63"/>
      <c r="BW501" s="63"/>
      <c r="BX501" s="63"/>
      <c r="BY501" s="63"/>
      <c r="BZ501" s="63"/>
      <c r="CA501" s="63"/>
      <c r="CB501" s="63"/>
      <c r="CC501" s="64"/>
      <c r="CD501" s="63"/>
      <c r="CE501" s="63"/>
      <c r="CF501" s="63"/>
      <c r="CG501" s="63"/>
      <c r="CH501" s="63"/>
      <c r="CI501" s="63"/>
      <c r="CJ501" s="63"/>
      <c r="CK501" s="63"/>
      <c r="CL501" s="64"/>
      <c r="CM501" s="63"/>
      <c r="CN501" s="63"/>
      <c r="CO501" s="63"/>
      <c r="CP501" s="63"/>
      <c r="CQ501" s="63"/>
      <c r="CR501" s="63"/>
      <c r="CS501" s="63"/>
      <c r="CT501" s="63"/>
      <c r="CU501" s="64"/>
      <c r="CV501" s="63"/>
      <c r="CW501" s="63"/>
      <c r="CX501" s="63"/>
      <c r="CY501" s="63"/>
      <c r="CZ501" s="63"/>
      <c r="DA501" s="63"/>
      <c r="DB501" s="63"/>
      <c r="DC501" s="63"/>
      <c r="DD501" s="64"/>
    </row>
    <row r="502" spans="1:108" ht="33" customHeight="1" x14ac:dyDescent="0.3">
      <c r="A502" s="63"/>
      <c r="B502" s="63"/>
      <c r="C502" s="63"/>
      <c r="D502" s="63"/>
      <c r="E502" s="63"/>
      <c r="F502" s="63"/>
      <c r="G502" s="63"/>
      <c r="H502" s="63"/>
      <c r="I502" s="64"/>
      <c r="J502" s="63"/>
      <c r="K502" s="63"/>
      <c r="L502" s="63"/>
      <c r="M502" s="63"/>
      <c r="N502" s="63"/>
      <c r="O502" s="63"/>
      <c r="P502" s="63"/>
      <c r="Q502" s="63"/>
      <c r="R502" s="64"/>
      <c r="S502" s="63"/>
      <c r="T502" s="63"/>
      <c r="U502" s="63"/>
      <c r="V502" s="63"/>
      <c r="W502" s="63"/>
      <c r="X502" s="63"/>
      <c r="Y502" s="63"/>
      <c r="Z502" s="63"/>
      <c r="AA502" s="64"/>
      <c r="AB502" s="63"/>
      <c r="AC502" s="63"/>
      <c r="AD502" s="63"/>
      <c r="AE502" s="63"/>
      <c r="AF502" s="63"/>
      <c r="AG502" s="63"/>
      <c r="AH502" s="63"/>
      <c r="AI502" s="63"/>
      <c r="AJ502" s="64"/>
      <c r="AK502" s="63"/>
      <c r="AL502" s="63"/>
      <c r="AM502" s="63"/>
      <c r="AN502" s="63"/>
      <c r="AO502" s="63"/>
      <c r="AP502" s="63"/>
      <c r="AQ502" s="63"/>
      <c r="AR502" s="63"/>
      <c r="AS502" s="64"/>
      <c r="AT502" s="63"/>
      <c r="AU502" s="63"/>
      <c r="AV502" s="63"/>
      <c r="AW502" s="63"/>
      <c r="AX502" s="63"/>
      <c r="AY502" s="63"/>
      <c r="AZ502" s="63"/>
      <c r="BA502" s="63"/>
      <c r="BB502" s="64"/>
      <c r="BC502" s="63"/>
      <c r="BD502" s="63"/>
      <c r="BE502" s="63"/>
      <c r="BF502" s="63"/>
      <c r="BG502" s="63"/>
      <c r="BH502" s="63"/>
      <c r="BI502" s="63"/>
      <c r="BJ502" s="63"/>
      <c r="BK502" s="64"/>
      <c r="BL502" s="63"/>
      <c r="BM502" s="63"/>
      <c r="BN502" s="63"/>
      <c r="BO502" s="63"/>
      <c r="BP502" s="63"/>
      <c r="BQ502" s="63"/>
      <c r="BR502" s="63"/>
      <c r="BS502" s="63"/>
      <c r="BT502" s="64"/>
      <c r="BU502" s="63"/>
      <c r="BV502" s="63"/>
      <c r="BW502" s="63"/>
      <c r="BX502" s="63"/>
      <c r="BY502" s="63"/>
      <c r="BZ502" s="63"/>
      <c r="CA502" s="63"/>
      <c r="CB502" s="63"/>
      <c r="CC502" s="64"/>
      <c r="CD502" s="63"/>
      <c r="CE502" s="63"/>
      <c r="CF502" s="63"/>
      <c r="CG502" s="63"/>
      <c r="CH502" s="63"/>
      <c r="CI502" s="63"/>
      <c r="CJ502" s="63"/>
      <c r="CK502" s="63"/>
      <c r="CL502" s="64"/>
      <c r="CM502" s="63"/>
      <c r="CN502" s="63"/>
      <c r="CO502" s="63"/>
      <c r="CP502" s="63"/>
      <c r="CQ502" s="63"/>
      <c r="CR502" s="63"/>
      <c r="CS502" s="63"/>
      <c r="CT502" s="63"/>
      <c r="CU502" s="64"/>
      <c r="CV502" s="63"/>
      <c r="CW502" s="63"/>
      <c r="CX502" s="63"/>
      <c r="CY502" s="63"/>
      <c r="CZ502" s="63"/>
      <c r="DA502" s="63"/>
      <c r="DB502" s="63"/>
      <c r="DC502" s="63"/>
      <c r="DD502" s="64"/>
    </row>
    <row r="503" spans="1:108" ht="33" customHeight="1" x14ac:dyDescent="0.3">
      <c r="A503" s="63"/>
      <c r="B503" s="63"/>
      <c r="C503" s="63"/>
      <c r="D503" s="63"/>
      <c r="E503" s="63"/>
      <c r="F503" s="63"/>
      <c r="G503" s="63"/>
      <c r="H503" s="63"/>
      <c r="I503" s="64"/>
      <c r="J503" s="63"/>
      <c r="K503" s="63"/>
      <c r="L503" s="63"/>
      <c r="M503" s="63"/>
      <c r="N503" s="63"/>
      <c r="O503" s="63"/>
      <c r="P503" s="63"/>
      <c r="Q503" s="63"/>
      <c r="R503" s="64"/>
      <c r="S503" s="63"/>
      <c r="T503" s="63"/>
      <c r="U503" s="63"/>
      <c r="V503" s="63"/>
      <c r="W503" s="63"/>
      <c r="X503" s="63"/>
      <c r="Y503" s="63"/>
      <c r="Z503" s="63"/>
      <c r="AA503" s="64"/>
      <c r="AB503" s="63"/>
      <c r="AC503" s="63"/>
      <c r="AD503" s="63"/>
      <c r="AE503" s="63"/>
      <c r="AF503" s="63"/>
      <c r="AG503" s="63"/>
      <c r="AH503" s="63"/>
      <c r="AI503" s="63"/>
      <c r="AJ503" s="64"/>
      <c r="AK503" s="63"/>
      <c r="AL503" s="63"/>
      <c r="AM503" s="63"/>
      <c r="AN503" s="63"/>
      <c r="AO503" s="63"/>
      <c r="AP503" s="63"/>
      <c r="AQ503" s="63"/>
      <c r="AR503" s="63"/>
      <c r="AS503" s="64"/>
      <c r="AT503" s="63"/>
      <c r="AU503" s="63"/>
      <c r="AV503" s="63"/>
      <c r="AW503" s="63"/>
      <c r="AX503" s="63"/>
      <c r="AY503" s="63"/>
      <c r="AZ503" s="63"/>
      <c r="BA503" s="63"/>
      <c r="BB503" s="64"/>
      <c r="BC503" s="63"/>
      <c r="BD503" s="63"/>
      <c r="BE503" s="63"/>
      <c r="BF503" s="63"/>
      <c r="BG503" s="63"/>
      <c r="BH503" s="63"/>
      <c r="BI503" s="63"/>
      <c r="BJ503" s="63"/>
      <c r="BK503" s="64"/>
      <c r="BL503" s="63"/>
      <c r="BM503" s="63"/>
      <c r="BN503" s="63"/>
      <c r="BO503" s="63"/>
      <c r="BP503" s="63"/>
      <c r="BQ503" s="63"/>
      <c r="BR503" s="63"/>
      <c r="BS503" s="63"/>
      <c r="BT503" s="64"/>
      <c r="BU503" s="63"/>
      <c r="BV503" s="63"/>
      <c r="BW503" s="63"/>
      <c r="BX503" s="63"/>
      <c r="BY503" s="63"/>
      <c r="BZ503" s="63"/>
      <c r="CA503" s="63"/>
      <c r="CB503" s="63"/>
      <c r="CC503" s="64"/>
      <c r="CD503" s="63"/>
      <c r="CE503" s="63"/>
      <c r="CF503" s="63"/>
      <c r="CG503" s="63"/>
      <c r="CH503" s="63"/>
      <c r="CI503" s="63"/>
      <c r="CJ503" s="63"/>
      <c r="CK503" s="63"/>
      <c r="CL503" s="64"/>
      <c r="CM503" s="63"/>
      <c r="CN503" s="63"/>
      <c r="CO503" s="63"/>
      <c r="CP503" s="63"/>
      <c r="CQ503" s="63"/>
      <c r="CR503" s="63"/>
      <c r="CS503" s="63"/>
      <c r="CT503" s="63"/>
      <c r="CU503" s="64"/>
      <c r="CV503" s="63"/>
      <c r="CW503" s="63"/>
      <c r="CX503" s="63"/>
      <c r="CY503" s="63"/>
      <c r="CZ503" s="63"/>
      <c r="DA503" s="63"/>
      <c r="DB503" s="63"/>
      <c r="DC503" s="63"/>
      <c r="DD503" s="64"/>
    </row>
    <row r="504" spans="1:108" ht="33" customHeight="1" x14ac:dyDescent="0.3">
      <c r="A504" s="63"/>
      <c r="B504" s="63"/>
      <c r="C504" s="63"/>
      <c r="D504" s="63"/>
      <c r="E504" s="63"/>
      <c r="F504" s="63"/>
      <c r="G504" s="63"/>
      <c r="H504" s="63"/>
      <c r="I504" s="64"/>
      <c r="J504" s="63"/>
      <c r="K504" s="63"/>
      <c r="L504" s="63"/>
      <c r="M504" s="63"/>
      <c r="N504" s="63"/>
      <c r="O504" s="63"/>
      <c r="P504" s="63"/>
      <c r="Q504" s="63"/>
      <c r="R504" s="64"/>
      <c r="S504" s="63"/>
      <c r="T504" s="63"/>
      <c r="U504" s="63"/>
      <c r="V504" s="63"/>
      <c r="W504" s="63"/>
      <c r="X504" s="63"/>
      <c r="Y504" s="63"/>
      <c r="Z504" s="63"/>
      <c r="AA504" s="64"/>
      <c r="AB504" s="63"/>
      <c r="AC504" s="63"/>
      <c r="AD504" s="63"/>
      <c r="AE504" s="63"/>
      <c r="AF504" s="63"/>
      <c r="AG504" s="63"/>
      <c r="AH504" s="63"/>
      <c r="AI504" s="63"/>
      <c r="AJ504" s="64"/>
      <c r="AK504" s="63"/>
      <c r="AL504" s="63"/>
      <c r="AM504" s="63"/>
      <c r="AN504" s="63"/>
      <c r="AO504" s="63"/>
      <c r="AP504" s="63"/>
      <c r="AQ504" s="63"/>
      <c r="AR504" s="63"/>
      <c r="AS504" s="64"/>
      <c r="AT504" s="63"/>
      <c r="AU504" s="63"/>
      <c r="AV504" s="63"/>
      <c r="AW504" s="63"/>
      <c r="AX504" s="63"/>
      <c r="AY504" s="63"/>
      <c r="AZ504" s="63"/>
      <c r="BA504" s="63"/>
      <c r="BB504" s="64"/>
      <c r="BC504" s="63"/>
      <c r="BD504" s="63"/>
      <c r="BE504" s="63"/>
      <c r="BF504" s="63"/>
      <c r="BG504" s="63"/>
      <c r="BH504" s="63"/>
      <c r="BI504" s="63"/>
      <c r="BJ504" s="63"/>
      <c r="BK504" s="64"/>
      <c r="BL504" s="63"/>
      <c r="BM504" s="63"/>
      <c r="BN504" s="63"/>
      <c r="BO504" s="63"/>
      <c r="BP504" s="63"/>
      <c r="BQ504" s="63"/>
      <c r="BR504" s="63"/>
      <c r="BS504" s="63"/>
      <c r="BT504" s="64"/>
      <c r="BU504" s="63"/>
      <c r="BV504" s="63"/>
      <c r="BW504" s="63"/>
      <c r="BX504" s="63"/>
      <c r="BY504" s="63"/>
      <c r="BZ504" s="63"/>
      <c r="CA504" s="63"/>
      <c r="CB504" s="63"/>
      <c r="CC504" s="64"/>
      <c r="CD504" s="63"/>
      <c r="CE504" s="63"/>
      <c r="CF504" s="63"/>
      <c r="CG504" s="63"/>
      <c r="CH504" s="63"/>
      <c r="CI504" s="63"/>
      <c r="CJ504" s="63"/>
      <c r="CK504" s="63"/>
      <c r="CL504" s="64"/>
      <c r="CM504" s="63"/>
      <c r="CN504" s="63"/>
      <c r="CO504" s="63"/>
      <c r="CP504" s="63"/>
      <c r="CQ504" s="63"/>
      <c r="CR504" s="63"/>
      <c r="CS504" s="63"/>
      <c r="CT504" s="63"/>
      <c r="CU504" s="64"/>
      <c r="CV504" s="63"/>
      <c r="CW504" s="63"/>
      <c r="CX504" s="63"/>
      <c r="CY504" s="63"/>
      <c r="CZ504" s="63"/>
      <c r="DA504" s="63"/>
      <c r="DB504" s="63"/>
      <c r="DC504" s="63"/>
      <c r="DD504" s="64"/>
    </row>
    <row r="505" spans="1:108" ht="33" customHeight="1" x14ac:dyDescent="0.3">
      <c r="A505" s="63"/>
      <c r="B505" s="63"/>
      <c r="C505" s="63"/>
      <c r="D505" s="63"/>
      <c r="E505" s="63"/>
      <c r="F505" s="63"/>
      <c r="G505" s="63"/>
      <c r="H505" s="63"/>
      <c r="I505" s="64"/>
      <c r="J505" s="63"/>
      <c r="K505" s="63"/>
      <c r="L505" s="63"/>
      <c r="M505" s="63"/>
      <c r="N505" s="63"/>
      <c r="O505" s="63"/>
      <c r="P505" s="63"/>
      <c r="Q505" s="63"/>
      <c r="R505" s="64"/>
      <c r="S505" s="63"/>
      <c r="T505" s="63"/>
      <c r="U505" s="63"/>
      <c r="V505" s="63"/>
      <c r="W505" s="63"/>
      <c r="X505" s="63"/>
      <c r="Y505" s="63"/>
      <c r="Z505" s="63"/>
      <c r="AA505" s="64"/>
      <c r="AB505" s="63"/>
      <c r="AC505" s="63"/>
      <c r="AD505" s="63"/>
      <c r="AE505" s="63"/>
      <c r="AF505" s="63"/>
      <c r="AG505" s="63"/>
      <c r="AH505" s="63"/>
      <c r="AI505" s="63"/>
      <c r="AJ505" s="64"/>
      <c r="AK505" s="63"/>
      <c r="AL505" s="63"/>
      <c r="AM505" s="63"/>
      <c r="AN505" s="63"/>
      <c r="AO505" s="63"/>
      <c r="AP505" s="63"/>
      <c r="AQ505" s="63"/>
      <c r="AR505" s="63"/>
      <c r="AS505" s="64"/>
      <c r="AT505" s="63"/>
      <c r="AU505" s="63"/>
      <c r="AV505" s="63"/>
      <c r="AW505" s="63"/>
      <c r="AX505" s="63"/>
      <c r="AY505" s="63"/>
      <c r="AZ505" s="63"/>
      <c r="BA505" s="63"/>
      <c r="BB505" s="64"/>
      <c r="BC505" s="63"/>
      <c r="BD505" s="63"/>
      <c r="BE505" s="63"/>
      <c r="BF505" s="63"/>
      <c r="BG505" s="63"/>
      <c r="BH505" s="63"/>
      <c r="BI505" s="63"/>
      <c r="BJ505" s="63"/>
      <c r="BK505" s="64"/>
      <c r="BL505" s="63"/>
      <c r="BM505" s="63"/>
      <c r="BN505" s="63"/>
      <c r="BO505" s="63"/>
      <c r="BP505" s="63"/>
      <c r="BQ505" s="63"/>
      <c r="BR505" s="63"/>
      <c r="BS505" s="63"/>
      <c r="BT505" s="64"/>
      <c r="BU505" s="63"/>
      <c r="BV505" s="63"/>
      <c r="BW505" s="63"/>
      <c r="BX505" s="63"/>
      <c r="BY505" s="63"/>
      <c r="BZ505" s="63"/>
      <c r="CA505" s="63"/>
      <c r="CB505" s="63"/>
      <c r="CC505" s="64"/>
      <c r="CD505" s="63"/>
      <c r="CE505" s="63"/>
      <c r="CF505" s="63"/>
      <c r="CG505" s="63"/>
      <c r="CH505" s="63"/>
      <c r="CI505" s="63"/>
      <c r="CJ505" s="63"/>
      <c r="CK505" s="63"/>
      <c r="CL505" s="64"/>
      <c r="CM505" s="63"/>
      <c r="CN505" s="63"/>
      <c r="CO505" s="63"/>
      <c r="CP505" s="63"/>
      <c r="CQ505" s="63"/>
      <c r="CR505" s="63"/>
      <c r="CS505" s="63"/>
      <c r="CT505" s="63"/>
      <c r="CU505" s="64"/>
      <c r="CV505" s="63"/>
      <c r="CW505" s="63"/>
      <c r="CX505" s="63"/>
      <c r="CY505" s="63"/>
      <c r="CZ505" s="63"/>
      <c r="DA505" s="63"/>
      <c r="DB505" s="63"/>
      <c r="DC505" s="63"/>
      <c r="DD505" s="64"/>
    </row>
    <row r="506" spans="1:108" ht="33" customHeight="1" x14ac:dyDescent="0.3">
      <c r="A506" s="63"/>
      <c r="B506" s="63"/>
      <c r="C506" s="63"/>
      <c r="D506" s="63"/>
      <c r="E506" s="63"/>
      <c r="F506" s="63"/>
      <c r="G506" s="63"/>
      <c r="H506" s="63"/>
      <c r="I506" s="64"/>
      <c r="J506" s="63"/>
      <c r="K506" s="63"/>
      <c r="L506" s="63"/>
      <c r="M506" s="63"/>
      <c r="N506" s="63"/>
      <c r="O506" s="63"/>
      <c r="P506" s="63"/>
      <c r="Q506" s="63"/>
      <c r="R506" s="64"/>
      <c r="S506" s="63"/>
      <c r="T506" s="63"/>
      <c r="U506" s="63"/>
      <c r="V506" s="63"/>
      <c r="W506" s="63"/>
      <c r="X506" s="63"/>
      <c r="Y506" s="63"/>
      <c r="Z506" s="63"/>
      <c r="AA506" s="64"/>
      <c r="AB506" s="63"/>
      <c r="AC506" s="63"/>
      <c r="AD506" s="63"/>
      <c r="AE506" s="63"/>
      <c r="AF506" s="63"/>
      <c r="AG506" s="63"/>
      <c r="AH506" s="63"/>
      <c r="AI506" s="63"/>
      <c r="AJ506" s="64"/>
      <c r="AK506" s="63"/>
      <c r="AL506" s="63"/>
      <c r="AM506" s="63"/>
      <c r="AN506" s="63"/>
      <c r="AO506" s="63"/>
      <c r="AP506" s="63"/>
      <c r="AQ506" s="63"/>
      <c r="AR506" s="63"/>
      <c r="AS506" s="64"/>
      <c r="AT506" s="63"/>
      <c r="AU506" s="63"/>
      <c r="AV506" s="63"/>
      <c r="AW506" s="63"/>
      <c r="AX506" s="63"/>
      <c r="AY506" s="63"/>
      <c r="AZ506" s="63"/>
      <c r="BA506" s="63"/>
      <c r="BB506" s="64"/>
      <c r="BC506" s="63"/>
      <c r="BD506" s="63"/>
      <c r="BE506" s="63"/>
      <c r="BF506" s="63"/>
      <c r="BG506" s="63"/>
      <c r="BH506" s="63"/>
      <c r="BI506" s="63"/>
      <c r="BJ506" s="63"/>
      <c r="BK506" s="64"/>
      <c r="BL506" s="63"/>
      <c r="BM506" s="63"/>
      <c r="BN506" s="63"/>
      <c r="BO506" s="63"/>
      <c r="BP506" s="63"/>
      <c r="BQ506" s="63"/>
      <c r="BR506" s="63"/>
      <c r="BS506" s="63"/>
      <c r="BT506" s="64"/>
      <c r="BU506" s="63"/>
      <c r="BV506" s="63"/>
      <c r="BW506" s="63"/>
      <c r="BX506" s="63"/>
      <c r="BY506" s="63"/>
      <c r="BZ506" s="63"/>
      <c r="CA506" s="63"/>
      <c r="CB506" s="63"/>
      <c r="CC506" s="64"/>
      <c r="CD506" s="63"/>
      <c r="CE506" s="63"/>
      <c r="CF506" s="63"/>
      <c r="CG506" s="63"/>
      <c r="CH506" s="63"/>
      <c r="CI506" s="63"/>
      <c r="CJ506" s="63"/>
      <c r="CK506" s="63"/>
      <c r="CL506" s="64"/>
      <c r="CM506" s="63"/>
      <c r="CN506" s="63"/>
      <c r="CO506" s="63"/>
      <c r="CP506" s="63"/>
      <c r="CQ506" s="63"/>
      <c r="CR506" s="63"/>
      <c r="CS506" s="63"/>
      <c r="CT506" s="63"/>
      <c r="CU506" s="64"/>
      <c r="CV506" s="63"/>
      <c r="CW506" s="63"/>
      <c r="CX506" s="63"/>
      <c r="CY506" s="63"/>
      <c r="CZ506" s="63"/>
      <c r="DA506" s="63"/>
      <c r="DB506" s="63"/>
      <c r="DC506" s="63"/>
      <c r="DD506" s="64"/>
    </row>
    <row r="507" spans="1:108" ht="33" customHeight="1" x14ac:dyDescent="0.3">
      <c r="A507" s="63"/>
      <c r="B507" s="63"/>
      <c r="C507" s="63"/>
      <c r="D507" s="63"/>
      <c r="E507" s="63"/>
      <c r="F507" s="63"/>
      <c r="G507" s="63"/>
      <c r="H507" s="63"/>
      <c r="I507" s="64"/>
      <c r="J507" s="63"/>
      <c r="K507" s="63"/>
      <c r="L507" s="63"/>
      <c r="M507" s="63"/>
      <c r="N507" s="63"/>
      <c r="O507" s="63"/>
      <c r="P507" s="63"/>
      <c r="Q507" s="63"/>
      <c r="R507" s="64"/>
      <c r="S507" s="63"/>
      <c r="T507" s="63"/>
      <c r="U507" s="63"/>
      <c r="V507" s="63"/>
      <c r="W507" s="63"/>
      <c r="X507" s="63"/>
      <c r="Y507" s="63"/>
      <c r="Z507" s="63"/>
      <c r="AA507" s="64"/>
      <c r="AB507" s="63"/>
      <c r="AC507" s="63"/>
      <c r="AD507" s="63"/>
      <c r="AE507" s="63"/>
      <c r="AF507" s="63"/>
      <c r="AG507" s="63"/>
      <c r="AH507" s="63"/>
      <c r="AI507" s="63"/>
      <c r="AJ507" s="64"/>
      <c r="AK507" s="63"/>
      <c r="AL507" s="63"/>
      <c r="AM507" s="63"/>
      <c r="AN507" s="63"/>
      <c r="AO507" s="63"/>
      <c r="AP507" s="63"/>
      <c r="AQ507" s="63"/>
      <c r="AR507" s="63"/>
      <c r="AS507" s="64"/>
      <c r="AT507" s="63"/>
      <c r="AU507" s="63"/>
      <c r="AV507" s="63"/>
      <c r="AW507" s="63"/>
      <c r="AX507" s="63"/>
      <c r="AY507" s="63"/>
      <c r="AZ507" s="63"/>
      <c r="BA507" s="63"/>
      <c r="BB507" s="64"/>
      <c r="BC507" s="63"/>
      <c r="BD507" s="63"/>
      <c r="BE507" s="63"/>
      <c r="BF507" s="63"/>
      <c r="BG507" s="63"/>
      <c r="BH507" s="63"/>
      <c r="BI507" s="63"/>
      <c r="BJ507" s="63"/>
      <c r="BK507" s="64"/>
      <c r="BL507" s="63"/>
      <c r="BM507" s="63"/>
      <c r="BN507" s="63"/>
      <c r="BO507" s="63"/>
      <c r="BP507" s="63"/>
      <c r="BQ507" s="63"/>
      <c r="BR507" s="63"/>
      <c r="BS507" s="63"/>
      <c r="BT507" s="64"/>
      <c r="BU507" s="63"/>
      <c r="BV507" s="63"/>
      <c r="BW507" s="63"/>
      <c r="BX507" s="63"/>
      <c r="BY507" s="63"/>
      <c r="BZ507" s="63"/>
      <c r="CA507" s="63"/>
      <c r="CB507" s="63"/>
      <c r="CC507" s="64"/>
      <c r="CD507" s="63"/>
      <c r="CE507" s="63"/>
      <c r="CF507" s="63"/>
      <c r="CG507" s="63"/>
      <c r="CH507" s="63"/>
      <c r="CI507" s="63"/>
      <c r="CJ507" s="63"/>
      <c r="CK507" s="63"/>
      <c r="CL507" s="64"/>
      <c r="CM507" s="63"/>
      <c r="CN507" s="63"/>
      <c r="CO507" s="63"/>
      <c r="CP507" s="63"/>
      <c r="CQ507" s="63"/>
      <c r="CR507" s="63"/>
      <c r="CS507" s="63"/>
      <c r="CT507" s="63"/>
      <c r="CU507" s="64"/>
      <c r="CV507" s="63"/>
      <c r="CW507" s="63"/>
      <c r="CX507" s="63"/>
      <c r="CY507" s="63"/>
      <c r="CZ507" s="63"/>
      <c r="DA507" s="63"/>
      <c r="DB507" s="63"/>
      <c r="DC507" s="63"/>
      <c r="DD507" s="64"/>
    </row>
    <row r="508" spans="1:108" ht="33" customHeight="1" x14ac:dyDescent="0.3">
      <c r="A508" s="63"/>
      <c r="B508" s="63"/>
      <c r="C508" s="63"/>
      <c r="D508" s="63"/>
      <c r="E508" s="63"/>
      <c r="F508" s="63"/>
      <c r="G508" s="63"/>
      <c r="H508" s="63"/>
      <c r="I508" s="64"/>
      <c r="J508" s="63"/>
      <c r="K508" s="63"/>
      <c r="L508" s="63"/>
      <c r="M508" s="63"/>
      <c r="N508" s="63"/>
      <c r="O508" s="63"/>
      <c r="P508" s="63"/>
      <c r="Q508" s="63"/>
      <c r="R508" s="64"/>
      <c r="S508" s="63"/>
      <c r="T508" s="63"/>
      <c r="U508" s="63"/>
      <c r="V508" s="63"/>
      <c r="W508" s="63"/>
      <c r="X508" s="63"/>
      <c r="Y508" s="63"/>
      <c r="Z508" s="63"/>
      <c r="AA508" s="64"/>
      <c r="AB508" s="63"/>
      <c r="AC508" s="63"/>
      <c r="AD508" s="63"/>
      <c r="AE508" s="63"/>
      <c r="AF508" s="63"/>
      <c r="AG508" s="63"/>
      <c r="AH508" s="63"/>
      <c r="AI508" s="63"/>
      <c r="AJ508" s="64"/>
      <c r="AK508" s="63"/>
      <c r="AL508" s="63"/>
      <c r="AM508" s="63"/>
      <c r="AN508" s="63"/>
      <c r="AO508" s="63"/>
      <c r="AP508" s="63"/>
      <c r="AQ508" s="63"/>
      <c r="AR508" s="63"/>
      <c r="AS508" s="64"/>
      <c r="AT508" s="63"/>
      <c r="AU508" s="63"/>
      <c r="AV508" s="63"/>
      <c r="AW508" s="63"/>
      <c r="AX508" s="63"/>
      <c r="AY508" s="63"/>
      <c r="AZ508" s="63"/>
      <c r="BA508" s="63"/>
      <c r="BB508" s="64"/>
      <c r="BC508" s="63"/>
      <c r="BD508" s="63"/>
      <c r="BE508" s="63"/>
      <c r="BF508" s="63"/>
      <c r="BG508" s="63"/>
      <c r="BH508" s="63"/>
      <c r="BI508" s="63"/>
      <c r="BJ508" s="63"/>
      <c r="BK508" s="64"/>
      <c r="BL508" s="63"/>
      <c r="BM508" s="63"/>
      <c r="BN508" s="63"/>
      <c r="BO508" s="63"/>
      <c r="BP508" s="63"/>
      <c r="BQ508" s="63"/>
      <c r="BR508" s="63"/>
      <c r="BS508" s="63"/>
      <c r="BT508" s="64"/>
      <c r="BU508" s="63"/>
      <c r="BV508" s="63"/>
      <c r="BW508" s="63"/>
      <c r="BX508" s="63"/>
      <c r="BY508" s="63"/>
      <c r="BZ508" s="63"/>
      <c r="CA508" s="63"/>
      <c r="CB508" s="63"/>
      <c r="CC508" s="64"/>
      <c r="CD508" s="63"/>
      <c r="CE508" s="63"/>
      <c r="CF508" s="63"/>
      <c r="CG508" s="63"/>
      <c r="CH508" s="63"/>
      <c r="CI508" s="63"/>
      <c r="CJ508" s="63"/>
      <c r="CK508" s="63"/>
      <c r="CL508" s="64"/>
      <c r="CM508" s="63"/>
      <c r="CN508" s="63"/>
      <c r="CO508" s="63"/>
      <c r="CP508" s="63"/>
      <c r="CQ508" s="63"/>
      <c r="CR508" s="63"/>
      <c r="CS508" s="63"/>
      <c r="CT508" s="63"/>
      <c r="CU508" s="64"/>
      <c r="CV508" s="63"/>
      <c r="CW508" s="63"/>
      <c r="CX508" s="63"/>
      <c r="CY508" s="63"/>
      <c r="CZ508" s="63"/>
      <c r="DA508" s="63"/>
      <c r="DB508" s="63"/>
      <c r="DC508" s="63"/>
      <c r="DD508" s="64"/>
    </row>
    <row r="509" spans="1:108" ht="33" customHeight="1" x14ac:dyDescent="0.3">
      <c r="A509" s="63"/>
      <c r="B509" s="63"/>
      <c r="C509" s="63"/>
      <c r="D509" s="63"/>
      <c r="E509" s="63"/>
      <c r="F509" s="63"/>
      <c r="G509" s="63"/>
      <c r="H509" s="63"/>
      <c r="I509" s="64"/>
      <c r="J509" s="63"/>
      <c r="K509" s="63"/>
      <c r="L509" s="63"/>
      <c r="M509" s="63"/>
      <c r="N509" s="63"/>
      <c r="O509" s="63"/>
      <c r="P509" s="63"/>
      <c r="Q509" s="63"/>
      <c r="R509" s="64"/>
      <c r="S509" s="63"/>
      <c r="T509" s="63"/>
      <c r="U509" s="63"/>
      <c r="V509" s="63"/>
      <c r="W509" s="63"/>
      <c r="X509" s="63"/>
      <c r="Y509" s="63"/>
      <c r="Z509" s="63"/>
      <c r="AA509" s="64"/>
      <c r="AB509" s="63"/>
      <c r="AC509" s="63"/>
      <c r="AD509" s="63"/>
      <c r="AE509" s="63"/>
      <c r="AF509" s="63"/>
      <c r="AG509" s="63"/>
      <c r="AH509" s="63"/>
      <c r="AI509" s="63"/>
      <c r="AJ509" s="64"/>
      <c r="AK509" s="63"/>
      <c r="AL509" s="63"/>
      <c r="AM509" s="63"/>
      <c r="AN509" s="63"/>
      <c r="AO509" s="63"/>
      <c r="AP509" s="63"/>
      <c r="AQ509" s="63"/>
      <c r="AR509" s="63"/>
      <c r="AS509" s="64"/>
      <c r="AT509" s="63"/>
      <c r="AU509" s="63"/>
      <c r="AV509" s="63"/>
      <c r="AW509" s="63"/>
      <c r="AX509" s="63"/>
      <c r="AY509" s="63"/>
      <c r="AZ509" s="63"/>
      <c r="BA509" s="63"/>
      <c r="BB509" s="64"/>
      <c r="BC509" s="63"/>
      <c r="BD509" s="63"/>
      <c r="BE509" s="63"/>
      <c r="BF509" s="63"/>
      <c r="BG509" s="63"/>
      <c r="BH509" s="63"/>
      <c r="BI509" s="63"/>
      <c r="BJ509" s="63"/>
      <c r="BK509" s="64"/>
      <c r="BL509" s="63"/>
      <c r="BM509" s="63"/>
      <c r="BN509" s="63"/>
      <c r="BO509" s="63"/>
      <c r="BP509" s="63"/>
      <c r="BQ509" s="63"/>
      <c r="BR509" s="63"/>
      <c r="BS509" s="63"/>
      <c r="BT509" s="64"/>
      <c r="BU509" s="63"/>
      <c r="BV509" s="63"/>
      <c r="BW509" s="63"/>
      <c r="BX509" s="63"/>
      <c r="BY509" s="63"/>
      <c r="BZ509" s="63"/>
      <c r="CA509" s="63"/>
      <c r="CB509" s="63"/>
      <c r="CC509" s="64"/>
      <c r="CD509" s="63"/>
      <c r="CE509" s="63"/>
      <c r="CF509" s="63"/>
      <c r="CG509" s="63"/>
      <c r="CH509" s="63"/>
      <c r="CI509" s="63"/>
      <c r="CJ509" s="63"/>
      <c r="CK509" s="63"/>
      <c r="CL509" s="64"/>
      <c r="CM509" s="63"/>
      <c r="CN509" s="63"/>
      <c r="CO509" s="63"/>
      <c r="CP509" s="63"/>
      <c r="CQ509" s="63"/>
      <c r="CR509" s="63"/>
      <c r="CS509" s="63"/>
      <c r="CT509" s="63"/>
      <c r="CU509" s="64"/>
      <c r="CV509" s="63"/>
      <c r="CW509" s="63"/>
      <c r="CX509" s="63"/>
      <c r="CY509" s="63"/>
      <c r="CZ509" s="63"/>
      <c r="DA509" s="63"/>
      <c r="DB509" s="63"/>
      <c r="DC509" s="63"/>
      <c r="DD509" s="64"/>
    </row>
    <row r="510" spans="1:108" ht="33" customHeight="1" x14ac:dyDescent="0.3">
      <c r="A510" s="63"/>
      <c r="B510" s="63"/>
      <c r="C510" s="63"/>
      <c r="D510" s="63"/>
      <c r="E510" s="63"/>
      <c r="F510" s="63"/>
      <c r="G510" s="63"/>
      <c r="H510" s="63"/>
      <c r="I510" s="64"/>
      <c r="J510" s="63"/>
      <c r="K510" s="63"/>
      <c r="L510" s="63"/>
      <c r="M510" s="63"/>
      <c r="N510" s="63"/>
      <c r="O510" s="63"/>
      <c r="P510" s="63"/>
      <c r="Q510" s="63"/>
      <c r="R510" s="64"/>
      <c r="S510" s="63"/>
      <c r="T510" s="63"/>
      <c r="U510" s="63"/>
      <c r="V510" s="63"/>
      <c r="W510" s="63"/>
      <c r="X510" s="63"/>
      <c r="Y510" s="63"/>
      <c r="Z510" s="63"/>
      <c r="AA510" s="64"/>
      <c r="AB510" s="63"/>
      <c r="AC510" s="63"/>
      <c r="AD510" s="63"/>
      <c r="AE510" s="63"/>
      <c r="AF510" s="63"/>
      <c r="AG510" s="63"/>
      <c r="AH510" s="63"/>
      <c r="AI510" s="63"/>
      <c r="AJ510" s="64"/>
      <c r="AK510" s="63"/>
      <c r="AL510" s="63"/>
      <c r="AM510" s="63"/>
      <c r="AN510" s="63"/>
      <c r="AO510" s="63"/>
      <c r="AP510" s="63"/>
      <c r="AQ510" s="63"/>
      <c r="AR510" s="63"/>
      <c r="AS510" s="64"/>
      <c r="AT510" s="63"/>
      <c r="AU510" s="63"/>
      <c r="AV510" s="63"/>
      <c r="AW510" s="63"/>
      <c r="AX510" s="63"/>
      <c r="AY510" s="63"/>
      <c r="AZ510" s="63"/>
      <c r="BA510" s="63"/>
      <c r="BB510" s="64"/>
      <c r="BC510" s="63"/>
      <c r="BD510" s="63"/>
      <c r="BE510" s="63"/>
      <c r="BF510" s="63"/>
      <c r="BG510" s="63"/>
      <c r="BH510" s="63"/>
      <c r="BI510" s="63"/>
      <c r="BJ510" s="63"/>
      <c r="BK510" s="64"/>
      <c r="BL510" s="63"/>
      <c r="BM510" s="63"/>
      <c r="BN510" s="63"/>
      <c r="BO510" s="63"/>
      <c r="BP510" s="63"/>
      <c r="BQ510" s="63"/>
      <c r="BR510" s="63"/>
      <c r="BS510" s="63"/>
      <c r="BT510" s="64"/>
      <c r="BU510" s="63"/>
      <c r="BV510" s="63"/>
      <c r="BW510" s="63"/>
      <c r="BX510" s="63"/>
      <c r="BY510" s="63"/>
      <c r="BZ510" s="63"/>
      <c r="CA510" s="63"/>
      <c r="CB510" s="63"/>
      <c r="CC510" s="64"/>
      <c r="CD510" s="63"/>
      <c r="CE510" s="63"/>
      <c r="CF510" s="63"/>
      <c r="CG510" s="63"/>
      <c r="CH510" s="63"/>
      <c r="CI510" s="63"/>
      <c r="CJ510" s="63"/>
      <c r="CK510" s="63"/>
      <c r="CL510" s="64"/>
      <c r="CM510" s="63"/>
      <c r="CN510" s="63"/>
      <c r="CO510" s="63"/>
      <c r="CP510" s="63"/>
      <c r="CQ510" s="63"/>
      <c r="CR510" s="63"/>
      <c r="CS510" s="63"/>
      <c r="CT510" s="63"/>
      <c r="CU510" s="64"/>
      <c r="CV510" s="63"/>
      <c r="CW510" s="63"/>
      <c r="CX510" s="63"/>
      <c r="CY510" s="63"/>
      <c r="CZ510" s="63"/>
      <c r="DA510" s="63"/>
      <c r="DB510" s="63"/>
      <c r="DC510" s="63"/>
      <c r="DD510" s="64"/>
    </row>
    <row r="511" spans="1:108" ht="33" customHeight="1" x14ac:dyDescent="0.3">
      <c r="A511" s="63"/>
      <c r="B511" s="63"/>
      <c r="C511" s="63"/>
      <c r="D511" s="63"/>
      <c r="E511" s="63"/>
      <c r="F511" s="63"/>
      <c r="G511" s="63"/>
      <c r="H511" s="63"/>
      <c r="I511" s="64"/>
      <c r="J511" s="63"/>
      <c r="K511" s="63"/>
      <c r="L511" s="63"/>
      <c r="M511" s="63"/>
      <c r="N511" s="63"/>
      <c r="O511" s="63"/>
      <c r="P511" s="63"/>
      <c r="Q511" s="63"/>
      <c r="R511" s="64"/>
      <c r="S511" s="63"/>
      <c r="T511" s="63"/>
      <c r="U511" s="63"/>
      <c r="V511" s="63"/>
      <c r="W511" s="63"/>
      <c r="X511" s="63"/>
      <c r="Y511" s="63"/>
      <c r="Z511" s="63"/>
      <c r="AA511" s="64"/>
      <c r="AB511" s="63"/>
      <c r="AC511" s="63"/>
      <c r="AD511" s="63"/>
      <c r="AE511" s="63"/>
      <c r="AF511" s="63"/>
      <c r="AG511" s="63"/>
      <c r="AH511" s="63"/>
      <c r="AI511" s="63"/>
      <c r="AJ511" s="64"/>
      <c r="AK511" s="63"/>
      <c r="AL511" s="63"/>
      <c r="AM511" s="63"/>
      <c r="AN511" s="63"/>
      <c r="AO511" s="63"/>
      <c r="AP511" s="63"/>
      <c r="AQ511" s="63"/>
      <c r="AR511" s="63"/>
      <c r="AS511" s="64"/>
      <c r="AT511" s="63"/>
      <c r="AU511" s="63"/>
      <c r="AV511" s="63"/>
      <c r="AW511" s="63"/>
      <c r="AX511" s="63"/>
      <c r="AY511" s="63"/>
      <c r="AZ511" s="63"/>
      <c r="BA511" s="63"/>
      <c r="BB511" s="64"/>
      <c r="BC511" s="63"/>
      <c r="BD511" s="63"/>
      <c r="BE511" s="63"/>
      <c r="BF511" s="63"/>
      <c r="BG511" s="63"/>
      <c r="BH511" s="63"/>
      <c r="BI511" s="63"/>
      <c r="BJ511" s="63"/>
      <c r="BK511" s="64"/>
      <c r="BL511" s="63"/>
      <c r="BM511" s="63"/>
      <c r="BN511" s="63"/>
      <c r="BO511" s="63"/>
      <c r="BP511" s="63"/>
      <c r="BQ511" s="63"/>
      <c r="BR511" s="63"/>
      <c r="BS511" s="63"/>
      <c r="BT511" s="64"/>
      <c r="BU511" s="63"/>
      <c r="BV511" s="63"/>
      <c r="BW511" s="63"/>
      <c r="BX511" s="63"/>
      <c r="BY511" s="63"/>
      <c r="BZ511" s="63"/>
      <c r="CA511" s="63"/>
      <c r="CB511" s="63"/>
      <c r="CC511" s="64"/>
      <c r="CD511" s="63"/>
      <c r="CE511" s="63"/>
      <c r="CF511" s="63"/>
      <c r="CG511" s="63"/>
      <c r="CH511" s="63"/>
      <c r="CI511" s="63"/>
      <c r="CJ511" s="63"/>
      <c r="CK511" s="63"/>
      <c r="CL511" s="64"/>
      <c r="CM511" s="63"/>
      <c r="CN511" s="63"/>
      <c r="CO511" s="63"/>
      <c r="CP511" s="63"/>
      <c r="CQ511" s="63"/>
      <c r="CR511" s="63"/>
      <c r="CS511" s="63"/>
      <c r="CT511" s="63"/>
      <c r="CU511" s="64"/>
      <c r="CV511" s="63"/>
      <c r="CW511" s="63"/>
      <c r="CX511" s="63"/>
      <c r="CY511" s="63"/>
      <c r="CZ511" s="63"/>
      <c r="DA511" s="63"/>
      <c r="DB511" s="63"/>
      <c r="DC511" s="63"/>
      <c r="DD511" s="64"/>
    </row>
    <row r="512" spans="1:108" ht="33" customHeight="1" x14ac:dyDescent="0.3">
      <c r="A512" s="63"/>
      <c r="B512" s="63"/>
      <c r="C512" s="63"/>
      <c r="D512" s="63"/>
      <c r="E512" s="63"/>
      <c r="F512" s="63"/>
      <c r="G512" s="63"/>
      <c r="H512" s="63"/>
      <c r="I512" s="64"/>
      <c r="J512" s="63"/>
      <c r="K512" s="63"/>
      <c r="L512" s="63"/>
      <c r="M512" s="63"/>
      <c r="N512" s="63"/>
      <c r="O512" s="63"/>
      <c r="P512" s="63"/>
      <c r="Q512" s="63"/>
      <c r="R512" s="64"/>
      <c r="S512" s="63"/>
      <c r="T512" s="63"/>
      <c r="U512" s="63"/>
      <c r="V512" s="63"/>
      <c r="W512" s="63"/>
      <c r="X512" s="63"/>
      <c r="Y512" s="63"/>
      <c r="Z512" s="63"/>
      <c r="AA512" s="64"/>
      <c r="AB512" s="63"/>
      <c r="AC512" s="63"/>
      <c r="AD512" s="63"/>
      <c r="AE512" s="63"/>
      <c r="AF512" s="63"/>
      <c r="AG512" s="63"/>
      <c r="AH512" s="63"/>
      <c r="AI512" s="63"/>
      <c r="AJ512" s="64"/>
      <c r="AK512" s="63"/>
      <c r="AL512" s="63"/>
      <c r="AM512" s="63"/>
      <c r="AN512" s="63"/>
      <c r="AO512" s="63"/>
      <c r="AP512" s="63"/>
      <c r="AQ512" s="63"/>
      <c r="AR512" s="63"/>
      <c r="AS512" s="64"/>
      <c r="AT512" s="63"/>
      <c r="AU512" s="63"/>
      <c r="AV512" s="63"/>
      <c r="AW512" s="63"/>
      <c r="AX512" s="63"/>
      <c r="AY512" s="63"/>
      <c r="AZ512" s="63"/>
      <c r="BA512" s="63"/>
      <c r="BB512" s="64"/>
      <c r="BC512" s="63"/>
      <c r="BD512" s="63"/>
      <c r="BE512" s="63"/>
      <c r="BF512" s="63"/>
      <c r="BG512" s="63"/>
      <c r="BH512" s="63"/>
      <c r="BI512" s="63"/>
      <c r="BJ512" s="63"/>
      <c r="BK512" s="64"/>
      <c r="BL512" s="63"/>
      <c r="BM512" s="63"/>
      <c r="BN512" s="63"/>
      <c r="BO512" s="63"/>
      <c r="BP512" s="63"/>
      <c r="BQ512" s="63"/>
      <c r="BR512" s="63"/>
      <c r="BS512" s="63"/>
      <c r="BT512" s="64"/>
      <c r="BU512" s="63"/>
      <c r="BV512" s="63"/>
      <c r="BW512" s="63"/>
      <c r="BX512" s="63"/>
      <c r="BY512" s="63"/>
      <c r="BZ512" s="63"/>
      <c r="CA512" s="63"/>
      <c r="CB512" s="63"/>
      <c r="CC512" s="64"/>
      <c r="CD512" s="63"/>
      <c r="CE512" s="63"/>
      <c r="CF512" s="63"/>
      <c r="CG512" s="63"/>
      <c r="CH512" s="63"/>
      <c r="CI512" s="63"/>
      <c r="CJ512" s="63"/>
      <c r="CK512" s="63"/>
      <c r="CL512" s="64"/>
      <c r="CM512" s="63"/>
      <c r="CN512" s="63"/>
      <c r="CO512" s="63"/>
      <c r="CP512" s="63"/>
      <c r="CQ512" s="63"/>
      <c r="CR512" s="63"/>
      <c r="CS512" s="63"/>
      <c r="CT512" s="63"/>
      <c r="CU512" s="64"/>
      <c r="CV512" s="63"/>
      <c r="CW512" s="63"/>
      <c r="CX512" s="63"/>
      <c r="CY512" s="63"/>
      <c r="CZ512" s="63"/>
      <c r="DA512" s="63"/>
      <c r="DB512" s="63"/>
      <c r="DC512" s="63"/>
      <c r="DD512" s="64"/>
    </row>
    <row r="513" spans="1:108" ht="33" customHeight="1" x14ac:dyDescent="0.3">
      <c r="A513" s="63"/>
      <c r="B513" s="63"/>
      <c r="C513" s="63"/>
      <c r="D513" s="63"/>
      <c r="E513" s="63"/>
      <c r="F513" s="63"/>
      <c r="G513" s="63"/>
      <c r="H513" s="63"/>
      <c r="I513" s="64"/>
      <c r="J513" s="63"/>
      <c r="K513" s="63"/>
      <c r="L513" s="63"/>
      <c r="M513" s="63"/>
      <c r="N513" s="63"/>
      <c r="O513" s="63"/>
      <c r="P513" s="63"/>
      <c r="Q513" s="63"/>
      <c r="R513" s="64"/>
      <c r="S513" s="63"/>
      <c r="T513" s="63"/>
      <c r="U513" s="63"/>
      <c r="V513" s="63"/>
      <c r="W513" s="63"/>
      <c r="X513" s="63"/>
      <c r="Y513" s="63"/>
      <c r="Z513" s="63"/>
      <c r="AA513" s="64"/>
      <c r="AB513" s="63"/>
      <c r="AC513" s="63"/>
      <c r="AD513" s="63"/>
      <c r="AE513" s="63"/>
      <c r="AF513" s="63"/>
      <c r="AG513" s="63"/>
      <c r="AH513" s="63"/>
      <c r="AI513" s="63"/>
      <c r="AJ513" s="64"/>
      <c r="AK513" s="63"/>
      <c r="AL513" s="63"/>
      <c r="AM513" s="63"/>
      <c r="AN513" s="63"/>
      <c r="AO513" s="63"/>
      <c r="AP513" s="63"/>
      <c r="AQ513" s="63"/>
      <c r="AR513" s="63"/>
      <c r="AS513" s="64"/>
      <c r="AT513" s="63"/>
      <c r="AU513" s="63"/>
      <c r="AV513" s="63"/>
      <c r="AW513" s="63"/>
      <c r="AX513" s="63"/>
      <c r="AY513" s="63"/>
      <c r="AZ513" s="63"/>
      <c r="BA513" s="63"/>
      <c r="BB513" s="64"/>
      <c r="BC513" s="63"/>
      <c r="BD513" s="63"/>
      <c r="BE513" s="63"/>
      <c r="BF513" s="63"/>
      <c r="BG513" s="63"/>
      <c r="BH513" s="63"/>
      <c r="BI513" s="63"/>
      <c r="BJ513" s="63"/>
      <c r="BK513" s="64"/>
      <c r="BL513" s="63"/>
      <c r="BM513" s="63"/>
      <c r="BN513" s="63"/>
      <c r="BO513" s="63"/>
      <c r="BP513" s="63"/>
      <c r="BQ513" s="63"/>
      <c r="BR513" s="63"/>
      <c r="BS513" s="63"/>
      <c r="BT513" s="64"/>
      <c r="BU513" s="63"/>
      <c r="BV513" s="63"/>
      <c r="BW513" s="63"/>
      <c r="BX513" s="63"/>
      <c r="BY513" s="63"/>
      <c r="BZ513" s="63"/>
      <c r="CA513" s="63"/>
      <c r="CB513" s="63"/>
      <c r="CC513" s="64"/>
      <c r="CD513" s="63"/>
      <c r="CE513" s="63"/>
      <c r="CF513" s="63"/>
      <c r="CG513" s="63"/>
      <c r="CH513" s="63"/>
      <c r="CI513" s="63"/>
      <c r="CJ513" s="63"/>
      <c r="CK513" s="63"/>
      <c r="CL513" s="64"/>
      <c r="CM513" s="63"/>
      <c r="CN513" s="63"/>
      <c r="CO513" s="63"/>
      <c r="CP513" s="63"/>
      <c r="CQ513" s="63"/>
      <c r="CR513" s="63"/>
      <c r="CS513" s="63"/>
      <c r="CT513" s="63"/>
      <c r="CU513" s="64"/>
      <c r="CV513" s="63"/>
      <c r="CW513" s="63"/>
      <c r="CX513" s="63"/>
      <c r="CY513" s="63"/>
      <c r="CZ513" s="63"/>
      <c r="DA513" s="63"/>
      <c r="DB513" s="63"/>
      <c r="DC513" s="63"/>
      <c r="DD513" s="64"/>
    </row>
    <row r="514" spans="1:108" ht="33" customHeight="1" x14ac:dyDescent="0.3">
      <c r="A514" s="63"/>
      <c r="B514" s="63"/>
      <c r="C514" s="63"/>
      <c r="D514" s="63"/>
      <c r="E514" s="63"/>
      <c r="F514" s="63"/>
      <c r="G514" s="63"/>
      <c r="H514" s="63"/>
      <c r="I514" s="64"/>
      <c r="J514" s="63"/>
      <c r="K514" s="63"/>
      <c r="L514" s="63"/>
      <c r="M514" s="63"/>
      <c r="N514" s="63"/>
      <c r="O514" s="63"/>
      <c r="P514" s="63"/>
      <c r="Q514" s="63"/>
      <c r="R514" s="64"/>
      <c r="S514" s="63"/>
      <c r="T514" s="63"/>
      <c r="U514" s="63"/>
      <c r="V514" s="63"/>
      <c r="W514" s="63"/>
      <c r="X514" s="63"/>
      <c r="Y514" s="63"/>
      <c r="Z514" s="63"/>
      <c r="AA514" s="64"/>
      <c r="AB514" s="63"/>
      <c r="AC514" s="63"/>
      <c r="AD514" s="63"/>
      <c r="AE514" s="63"/>
      <c r="AF514" s="63"/>
      <c r="AG514" s="63"/>
      <c r="AH514" s="63"/>
      <c r="AI514" s="63"/>
      <c r="AJ514" s="64"/>
      <c r="AK514" s="63"/>
      <c r="AL514" s="63"/>
      <c r="AM514" s="63"/>
      <c r="AN514" s="63"/>
      <c r="AO514" s="63"/>
      <c r="AP514" s="63"/>
      <c r="AQ514" s="63"/>
      <c r="AR514" s="63"/>
      <c r="AS514" s="64"/>
      <c r="AT514" s="63"/>
      <c r="AU514" s="63"/>
      <c r="AV514" s="63"/>
      <c r="AW514" s="63"/>
      <c r="AX514" s="63"/>
      <c r="AY514" s="63"/>
      <c r="AZ514" s="63"/>
      <c r="BA514" s="63"/>
      <c r="BB514" s="64"/>
      <c r="BC514" s="63"/>
      <c r="BD514" s="63"/>
      <c r="BE514" s="63"/>
      <c r="BF514" s="63"/>
      <c r="BG514" s="63"/>
      <c r="BH514" s="63"/>
      <c r="BI514" s="63"/>
      <c r="BJ514" s="63"/>
      <c r="BK514" s="64"/>
      <c r="BL514" s="63"/>
      <c r="BM514" s="63"/>
      <c r="BN514" s="63"/>
      <c r="BO514" s="63"/>
      <c r="BP514" s="63"/>
      <c r="BQ514" s="63"/>
      <c r="BR514" s="63"/>
      <c r="BS514" s="63"/>
      <c r="BT514" s="64"/>
      <c r="BU514" s="63"/>
      <c r="BV514" s="63"/>
      <c r="BW514" s="63"/>
      <c r="BX514" s="63"/>
      <c r="BY514" s="63"/>
      <c r="BZ514" s="63"/>
      <c r="CA514" s="63"/>
      <c r="CB514" s="63"/>
      <c r="CC514" s="64"/>
      <c r="CD514" s="63"/>
      <c r="CE514" s="63"/>
      <c r="CF514" s="63"/>
      <c r="CG514" s="63"/>
      <c r="CH514" s="63"/>
      <c r="CI514" s="63"/>
      <c r="CJ514" s="63"/>
      <c r="CK514" s="63"/>
      <c r="CL514" s="64"/>
      <c r="CM514" s="63"/>
      <c r="CN514" s="63"/>
      <c r="CO514" s="63"/>
      <c r="CP514" s="63"/>
      <c r="CQ514" s="63"/>
      <c r="CR514" s="63"/>
      <c r="CS514" s="63"/>
      <c r="CT514" s="63"/>
      <c r="CU514" s="64"/>
      <c r="CV514" s="63"/>
      <c r="CW514" s="63"/>
      <c r="CX514" s="63"/>
      <c r="CY514" s="63"/>
      <c r="CZ514" s="63"/>
      <c r="DA514" s="63"/>
      <c r="DB514" s="63"/>
      <c r="DC514" s="63"/>
      <c r="DD514" s="64"/>
    </row>
    <row r="515" spans="1:108" ht="33" customHeight="1" x14ac:dyDescent="0.3">
      <c r="A515" s="63"/>
      <c r="B515" s="63"/>
      <c r="C515" s="63"/>
      <c r="D515" s="63"/>
      <c r="E515" s="63"/>
      <c r="F515" s="63"/>
      <c r="G515" s="63"/>
      <c r="H515" s="63"/>
      <c r="I515" s="64"/>
      <c r="J515" s="63"/>
      <c r="K515" s="63"/>
      <c r="L515" s="63"/>
      <c r="M515" s="63"/>
      <c r="N515" s="63"/>
      <c r="O515" s="63"/>
      <c r="P515" s="63"/>
      <c r="Q515" s="63"/>
      <c r="R515" s="64"/>
      <c r="S515" s="63"/>
      <c r="T515" s="63"/>
      <c r="U515" s="63"/>
      <c r="V515" s="63"/>
      <c r="W515" s="63"/>
      <c r="X515" s="63"/>
      <c r="Y515" s="63"/>
      <c r="Z515" s="63"/>
      <c r="AA515" s="64"/>
      <c r="AB515" s="63"/>
      <c r="AC515" s="63"/>
      <c r="AD515" s="63"/>
      <c r="AE515" s="63"/>
      <c r="AF515" s="63"/>
      <c r="AG515" s="63"/>
      <c r="AH515" s="63"/>
      <c r="AI515" s="63"/>
      <c r="AJ515" s="64"/>
      <c r="AK515" s="63"/>
      <c r="AL515" s="63"/>
      <c r="AM515" s="63"/>
      <c r="AN515" s="63"/>
      <c r="AO515" s="63"/>
      <c r="AP515" s="63"/>
      <c r="AQ515" s="63"/>
      <c r="AR515" s="63"/>
      <c r="AS515" s="64"/>
      <c r="AT515" s="63"/>
      <c r="AU515" s="63"/>
      <c r="AV515" s="63"/>
      <c r="AW515" s="63"/>
      <c r="AX515" s="63"/>
      <c r="AY515" s="63"/>
      <c r="AZ515" s="63"/>
      <c r="BA515" s="63"/>
      <c r="BB515" s="64"/>
      <c r="BC515" s="63"/>
      <c r="BD515" s="63"/>
      <c r="BE515" s="63"/>
      <c r="BF515" s="63"/>
      <c r="BG515" s="63"/>
      <c r="BH515" s="63"/>
      <c r="BI515" s="63"/>
      <c r="BJ515" s="63"/>
      <c r="BK515" s="64"/>
      <c r="BL515" s="63"/>
      <c r="BM515" s="63"/>
      <c r="BN515" s="63"/>
      <c r="BO515" s="63"/>
      <c r="BP515" s="63"/>
      <c r="BQ515" s="63"/>
      <c r="BR515" s="63"/>
      <c r="BS515" s="63"/>
      <c r="BT515" s="64"/>
      <c r="BU515" s="63"/>
      <c r="BV515" s="63"/>
      <c r="BW515" s="63"/>
      <c r="BX515" s="63"/>
      <c r="BY515" s="63"/>
      <c r="BZ515" s="63"/>
      <c r="CA515" s="63"/>
      <c r="CB515" s="63"/>
      <c r="CC515" s="64"/>
      <c r="CD515" s="63"/>
      <c r="CE515" s="63"/>
      <c r="CF515" s="63"/>
      <c r="CG515" s="63"/>
      <c r="CH515" s="63"/>
      <c r="CI515" s="63"/>
      <c r="CJ515" s="63"/>
      <c r="CK515" s="63"/>
      <c r="CL515" s="64"/>
      <c r="CM515" s="63"/>
      <c r="CN515" s="63"/>
      <c r="CO515" s="63"/>
      <c r="CP515" s="63"/>
      <c r="CQ515" s="63"/>
      <c r="CR515" s="63"/>
      <c r="CS515" s="63"/>
      <c r="CT515" s="63"/>
      <c r="CU515" s="64"/>
      <c r="CV515" s="63"/>
      <c r="CW515" s="63"/>
      <c r="CX515" s="63"/>
      <c r="CY515" s="63"/>
      <c r="CZ515" s="63"/>
      <c r="DA515" s="63"/>
      <c r="DB515" s="63"/>
      <c r="DC515" s="63"/>
      <c r="DD515" s="64"/>
    </row>
    <row r="516" spans="1:108" ht="33" customHeight="1" x14ac:dyDescent="0.3">
      <c r="A516" s="63"/>
      <c r="B516" s="63"/>
      <c r="C516" s="63"/>
      <c r="D516" s="63"/>
      <c r="E516" s="63"/>
      <c r="F516" s="63"/>
      <c r="G516" s="63"/>
      <c r="H516" s="63"/>
      <c r="I516" s="64"/>
      <c r="J516" s="63"/>
      <c r="K516" s="63"/>
      <c r="L516" s="63"/>
      <c r="M516" s="63"/>
      <c r="N516" s="63"/>
      <c r="O516" s="63"/>
      <c r="P516" s="63"/>
      <c r="Q516" s="63"/>
      <c r="R516" s="64"/>
      <c r="S516" s="63"/>
      <c r="T516" s="63"/>
      <c r="U516" s="63"/>
      <c r="V516" s="63"/>
      <c r="W516" s="63"/>
      <c r="X516" s="63"/>
      <c r="Y516" s="63"/>
      <c r="Z516" s="63"/>
      <c r="AA516" s="64"/>
      <c r="AB516" s="63"/>
      <c r="AC516" s="63"/>
      <c r="AD516" s="63"/>
      <c r="AE516" s="63"/>
      <c r="AF516" s="63"/>
      <c r="AG516" s="63"/>
      <c r="AH516" s="63"/>
      <c r="AI516" s="63"/>
      <c r="AJ516" s="64"/>
      <c r="AK516" s="63"/>
      <c r="AL516" s="63"/>
      <c r="AM516" s="63"/>
      <c r="AN516" s="63"/>
      <c r="AO516" s="63"/>
      <c r="AP516" s="63"/>
      <c r="AQ516" s="63"/>
      <c r="AR516" s="63"/>
      <c r="AS516" s="64"/>
      <c r="AT516" s="63"/>
      <c r="AU516" s="63"/>
      <c r="AV516" s="63"/>
      <c r="AW516" s="63"/>
      <c r="AX516" s="63"/>
      <c r="AY516" s="63"/>
      <c r="AZ516" s="63"/>
      <c r="BA516" s="63"/>
      <c r="BB516" s="64"/>
      <c r="BC516" s="63"/>
      <c r="BD516" s="63"/>
      <c r="BE516" s="63"/>
      <c r="BF516" s="63"/>
      <c r="BG516" s="63"/>
      <c r="BH516" s="63"/>
      <c r="BI516" s="63"/>
      <c r="BJ516" s="63"/>
      <c r="BK516" s="64"/>
      <c r="BL516" s="63"/>
      <c r="BM516" s="63"/>
      <c r="BN516" s="63"/>
      <c r="BO516" s="63"/>
      <c r="BP516" s="63"/>
      <c r="BQ516" s="63"/>
      <c r="BR516" s="63"/>
      <c r="BS516" s="63"/>
      <c r="BT516" s="64"/>
      <c r="BU516" s="63"/>
      <c r="BV516" s="63"/>
      <c r="BW516" s="63"/>
      <c r="BX516" s="63"/>
      <c r="BY516" s="63"/>
      <c r="BZ516" s="63"/>
      <c r="CA516" s="63"/>
      <c r="CB516" s="63"/>
      <c r="CC516" s="64"/>
      <c r="CD516" s="63"/>
      <c r="CE516" s="63"/>
      <c r="CF516" s="63"/>
      <c r="CG516" s="63"/>
      <c r="CH516" s="63"/>
      <c r="CI516" s="63"/>
      <c r="CJ516" s="63"/>
      <c r="CK516" s="63"/>
      <c r="CL516" s="64"/>
      <c r="CM516" s="63"/>
      <c r="CN516" s="63"/>
      <c r="CO516" s="63"/>
      <c r="CP516" s="63"/>
      <c r="CQ516" s="63"/>
      <c r="CR516" s="63"/>
      <c r="CS516" s="63"/>
      <c r="CT516" s="63"/>
      <c r="CU516" s="64"/>
      <c r="CV516" s="63"/>
      <c r="CW516" s="63"/>
      <c r="CX516" s="63"/>
      <c r="CY516" s="63"/>
      <c r="CZ516" s="63"/>
      <c r="DA516" s="63"/>
      <c r="DB516" s="63"/>
      <c r="DC516" s="63"/>
      <c r="DD516" s="64"/>
    </row>
    <row r="517" spans="1:108" ht="33" customHeight="1" x14ac:dyDescent="0.3">
      <c r="A517" s="63"/>
      <c r="B517" s="63"/>
      <c r="C517" s="63"/>
      <c r="D517" s="63"/>
      <c r="E517" s="63"/>
      <c r="F517" s="63"/>
      <c r="G517" s="63"/>
      <c r="H517" s="63"/>
      <c r="I517" s="64"/>
      <c r="J517" s="63"/>
      <c r="K517" s="63"/>
      <c r="L517" s="63"/>
      <c r="M517" s="63"/>
      <c r="N517" s="63"/>
      <c r="O517" s="63"/>
      <c r="P517" s="63"/>
      <c r="Q517" s="63"/>
      <c r="R517" s="64"/>
      <c r="S517" s="63"/>
      <c r="T517" s="63"/>
      <c r="U517" s="63"/>
      <c r="V517" s="63"/>
      <c r="W517" s="63"/>
      <c r="X517" s="63"/>
      <c r="Y517" s="63"/>
      <c r="Z517" s="63"/>
      <c r="AA517" s="64"/>
      <c r="AB517" s="63"/>
      <c r="AC517" s="63"/>
      <c r="AD517" s="63"/>
      <c r="AE517" s="63"/>
      <c r="AF517" s="63"/>
      <c r="AG517" s="63"/>
      <c r="AH517" s="63"/>
      <c r="AI517" s="63"/>
      <c r="AJ517" s="64"/>
      <c r="AK517" s="63"/>
      <c r="AL517" s="63"/>
      <c r="AM517" s="63"/>
      <c r="AN517" s="63"/>
      <c r="AO517" s="63"/>
      <c r="AP517" s="63"/>
      <c r="AQ517" s="63"/>
      <c r="AR517" s="63"/>
      <c r="AS517" s="64"/>
      <c r="AT517" s="63"/>
      <c r="AU517" s="63"/>
      <c r="AV517" s="63"/>
      <c r="AW517" s="63"/>
      <c r="AX517" s="63"/>
      <c r="AY517" s="63"/>
      <c r="AZ517" s="63"/>
      <c r="BA517" s="63"/>
      <c r="BB517" s="64"/>
      <c r="BC517" s="63"/>
      <c r="BD517" s="63"/>
      <c r="BE517" s="63"/>
      <c r="BF517" s="63"/>
      <c r="BG517" s="63"/>
      <c r="BH517" s="63"/>
      <c r="BI517" s="63"/>
      <c r="BJ517" s="63"/>
      <c r="BK517" s="64"/>
      <c r="BL517" s="63"/>
      <c r="BM517" s="63"/>
      <c r="BN517" s="63"/>
      <c r="BO517" s="63"/>
      <c r="BP517" s="63"/>
      <c r="BQ517" s="63"/>
      <c r="BR517" s="63"/>
      <c r="BS517" s="63"/>
      <c r="BT517" s="64"/>
      <c r="BU517" s="63"/>
      <c r="BV517" s="63"/>
      <c r="BW517" s="63"/>
      <c r="BX517" s="63"/>
      <c r="BY517" s="63"/>
      <c r="BZ517" s="63"/>
      <c r="CA517" s="63"/>
      <c r="CB517" s="63"/>
      <c r="CC517" s="64"/>
      <c r="CD517" s="63"/>
      <c r="CE517" s="63"/>
      <c r="CF517" s="63"/>
      <c r="CG517" s="63"/>
      <c r="CH517" s="63"/>
      <c r="CI517" s="63"/>
      <c r="CJ517" s="63"/>
      <c r="CK517" s="63"/>
      <c r="CL517" s="64"/>
      <c r="CM517" s="63"/>
      <c r="CN517" s="63"/>
      <c r="CO517" s="63"/>
      <c r="CP517" s="63"/>
      <c r="CQ517" s="63"/>
      <c r="CR517" s="63"/>
      <c r="CS517" s="63"/>
      <c r="CT517" s="63"/>
      <c r="CU517" s="64"/>
      <c r="CV517" s="63"/>
      <c r="CW517" s="63"/>
      <c r="CX517" s="63"/>
      <c r="CY517" s="63"/>
      <c r="CZ517" s="63"/>
      <c r="DA517" s="63"/>
      <c r="DB517" s="63"/>
      <c r="DC517" s="63"/>
      <c r="DD517" s="64"/>
    </row>
    <row r="518" spans="1:108" ht="33" customHeight="1" x14ac:dyDescent="0.3">
      <c r="A518" s="63"/>
      <c r="B518" s="63"/>
      <c r="C518" s="63"/>
      <c r="D518" s="63"/>
      <c r="E518" s="63"/>
      <c r="F518" s="63"/>
      <c r="G518" s="63"/>
      <c r="H518" s="63"/>
      <c r="I518" s="64"/>
      <c r="J518" s="63"/>
      <c r="K518" s="63"/>
      <c r="L518" s="63"/>
      <c r="M518" s="63"/>
      <c r="N518" s="63"/>
      <c r="O518" s="63"/>
      <c r="P518" s="63"/>
      <c r="Q518" s="63"/>
      <c r="R518" s="64"/>
      <c r="S518" s="63"/>
      <c r="T518" s="63"/>
      <c r="U518" s="63"/>
      <c r="V518" s="63"/>
      <c r="W518" s="63"/>
      <c r="X518" s="63"/>
      <c r="Y518" s="63"/>
      <c r="Z518" s="63"/>
      <c r="AA518" s="64"/>
      <c r="AB518" s="63"/>
      <c r="AC518" s="63"/>
      <c r="AD518" s="63"/>
      <c r="AE518" s="63"/>
      <c r="AF518" s="63"/>
      <c r="AG518" s="63"/>
      <c r="AH518" s="63"/>
      <c r="AI518" s="63"/>
      <c r="AJ518" s="64"/>
      <c r="AK518" s="63"/>
      <c r="AL518" s="63"/>
      <c r="AM518" s="63"/>
      <c r="AN518" s="63"/>
      <c r="AO518" s="63"/>
      <c r="AP518" s="63"/>
      <c r="AQ518" s="63"/>
      <c r="AR518" s="63"/>
      <c r="AS518" s="64"/>
      <c r="AT518" s="63"/>
      <c r="AU518" s="63"/>
      <c r="AV518" s="63"/>
      <c r="AW518" s="63"/>
      <c r="AX518" s="63"/>
      <c r="AY518" s="63"/>
      <c r="AZ518" s="63"/>
      <c r="BA518" s="63"/>
      <c r="BB518" s="64"/>
      <c r="BC518" s="63"/>
      <c r="BD518" s="63"/>
      <c r="BE518" s="63"/>
      <c r="BF518" s="63"/>
      <c r="BG518" s="63"/>
      <c r="BH518" s="63"/>
      <c r="BI518" s="63"/>
      <c r="BJ518" s="63"/>
      <c r="BK518" s="64"/>
      <c r="BL518" s="63"/>
      <c r="BM518" s="63"/>
      <c r="BN518" s="63"/>
      <c r="BO518" s="63"/>
      <c r="BP518" s="63"/>
      <c r="BQ518" s="63"/>
      <c r="BR518" s="63"/>
      <c r="BS518" s="63"/>
      <c r="BT518" s="64"/>
      <c r="BU518" s="63"/>
      <c r="BV518" s="63"/>
      <c r="BW518" s="63"/>
      <c r="BX518" s="63"/>
      <c r="BY518" s="63"/>
      <c r="BZ518" s="63"/>
      <c r="CA518" s="63"/>
      <c r="CB518" s="63"/>
      <c r="CC518" s="64"/>
      <c r="CD518" s="63"/>
      <c r="CE518" s="63"/>
      <c r="CF518" s="63"/>
      <c r="CG518" s="63"/>
      <c r="CH518" s="63"/>
      <c r="CI518" s="63"/>
      <c r="CJ518" s="63"/>
      <c r="CK518" s="63"/>
      <c r="CL518" s="64"/>
      <c r="CM518" s="63"/>
      <c r="CN518" s="63"/>
      <c r="CO518" s="63"/>
      <c r="CP518" s="63"/>
      <c r="CQ518" s="63"/>
      <c r="CR518" s="63"/>
      <c r="CS518" s="63"/>
      <c r="CT518" s="63"/>
      <c r="CU518" s="64"/>
      <c r="CV518" s="63"/>
      <c r="CW518" s="63"/>
      <c r="CX518" s="63"/>
      <c r="CY518" s="63"/>
      <c r="CZ518" s="63"/>
      <c r="DA518" s="63"/>
      <c r="DB518" s="63"/>
      <c r="DC518" s="63"/>
      <c r="DD518" s="64"/>
    </row>
    <row r="519" spans="1:108" ht="33" customHeight="1" x14ac:dyDescent="0.3">
      <c r="A519" s="63"/>
      <c r="B519" s="63"/>
      <c r="C519" s="63"/>
      <c r="D519" s="63"/>
      <c r="E519" s="63"/>
      <c r="F519" s="63"/>
      <c r="G519" s="63"/>
      <c r="H519" s="63"/>
      <c r="I519" s="64"/>
      <c r="J519" s="63"/>
      <c r="K519" s="63"/>
      <c r="L519" s="63"/>
      <c r="M519" s="63"/>
      <c r="N519" s="63"/>
      <c r="O519" s="63"/>
      <c r="P519" s="63"/>
      <c r="Q519" s="63"/>
      <c r="R519" s="64"/>
      <c r="S519" s="63"/>
      <c r="T519" s="63"/>
      <c r="U519" s="63"/>
      <c r="V519" s="63"/>
      <c r="W519" s="63"/>
      <c r="X519" s="63"/>
      <c r="Y519" s="63"/>
      <c r="Z519" s="63"/>
      <c r="AA519" s="64"/>
      <c r="AB519" s="63"/>
      <c r="AC519" s="63"/>
      <c r="AD519" s="63"/>
      <c r="AE519" s="63"/>
      <c r="AF519" s="63"/>
      <c r="AG519" s="63"/>
      <c r="AH519" s="63"/>
      <c r="AI519" s="63"/>
      <c r="AJ519" s="64"/>
      <c r="AK519" s="63"/>
      <c r="AL519" s="63"/>
      <c r="AM519" s="63"/>
      <c r="AN519" s="63"/>
      <c r="AO519" s="63"/>
      <c r="AP519" s="63"/>
      <c r="AQ519" s="63"/>
      <c r="AR519" s="63"/>
      <c r="AS519" s="64"/>
      <c r="AT519" s="63"/>
      <c r="AU519" s="63"/>
      <c r="AV519" s="63"/>
      <c r="AW519" s="63"/>
      <c r="AX519" s="63"/>
      <c r="AY519" s="63"/>
      <c r="AZ519" s="63"/>
      <c r="BA519" s="63"/>
      <c r="BB519" s="64"/>
      <c r="BC519" s="63"/>
      <c r="BD519" s="63"/>
      <c r="BE519" s="63"/>
      <c r="BF519" s="63"/>
      <c r="BG519" s="63"/>
      <c r="BH519" s="63"/>
      <c r="BI519" s="63"/>
      <c r="BJ519" s="63"/>
      <c r="BK519" s="64"/>
      <c r="BL519" s="63"/>
      <c r="BM519" s="63"/>
      <c r="BN519" s="63"/>
      <c r="BO519" s="63"/>
      <c r="BP519" s="63"/>
      <c r="BQ519" s="63"/>
      <c r="BR519" s="63"/>
      <c r="BS519" s="63"/>
      <c r="BT519" s="64"/>
      <c r="BU519" s="63"/>
      <c r="BV519" s="63"/>
      <c r="BW519" s="63"/>
      <c r="BX519" s="63"/>
      <c r="BY519" s="63"/>
      <c r="BZ519" s="63"/>
      <c r="CA519" s="63"/>
      <c r="CB519" s="63"/>
      <c r="CC519" s="64"/>
      <c r="CD519" s="63"/>
      <c r="CE519" s="63"/>
      <c r="CF519" s="63"/>
      <c r="CG519" s="63"/>
      <c r="CH519" s="63"/>
      <c r="CI519" s="63"/>
      <c r="CJ519" s="63"/>
      <c r="CK519" s="63"/>
      <c r="CL519" s="64"/>
      <c r="CM519" s="63"/>
      <c r="CN519" s="63"/>
      <c r="CO519" s="63"/>
      <c r="CP519" s="63"/>
      <c r="CQ519" s="63"/>
      <c r="CR519" s="63"/>
      <c r="CS519" s="63"/>
      <c r="CT519" s="63"/>
      <c r="CU519" s="64"/>
      <c r="CV519" s="63"/>
      <c r="CW519" s="63"/>
      <c r="CX519" s="63"/>
      <c r="CY519" s="63"/>
      <c r="CZ519" s="63"/>
      <c r="DA519" s="63"/>
      <c r="DB519" s="63"/>
      <c r="DC519" s="63"/>
      <c r="DD519" s="64"/>
    </row>
    <row r="520" spans="1:108" ht="33" customHeight="1" x14ac:dyDescent="0.3">
      <c r="A520" s="63"/>
      <c r="B520" s="63"/>
      <c r="C520" s="63"/>
      <c r="D520" s="63"/>
      <c r="E520" s="63"/>
      <c r="F520" s="63"/>
      <c r="G520" s="63"/>
      <c r="H520" s="63"/>
      <c r="I520" s="64"/>
      <c r="J520" s="63"/>
      <c r="K520" s="63"/>
      <c r="L520" s="63"/>
      <c r="M520" s="63"/>
      <c r="N520" s="63"/>
      <c r="O520" s="63"/>
      <c r="P520" s="63"/>
      <c r="Q520" s="63"/>
      <c r="R520" s="64"/>
      <c r="S520" s="63"/>
      <c r="T520" s="63"/>
      <c r="U520" s="63"/>
      <c r="V520" s="63"/>
      <c r="W520" s="63"/>
      <c r="X520" s="63"/>
      <c r="Y520" s="63"/>
      <c r="Z520" s="63"/>
      <c r="AA520" s="64"/>
      <c r="AB520" s="63"/>
      <c r="AC520" s="63"/>
      <c r="AD520" s="63"/>
      <c r="AE520" s="63"/>
      <c r="AF520" s="63"/>
      <c r="AG520" s="63"/>
      <c r="AH520" s="63"/>
      <c r="AI520" s="63"/>
      <c r="AJ520" s="64"/>
      <c r="AK520" s="63"/>
      <c r="AL520" s="63"/>
      <c r="AM520" s="63"/>
      <c r="AN520" s="63"/>
      <c r="AO520" s="63"/>
      <c r="AP520" s="63"/>
      <c r="AQ520" s="63"/>
      <c r="AR520" s="63"/>
      <c r="AS520" s="64"/>
      <c r="AT520" s="63"/>
      <c r="AU520" s="63"/>
      <c r="AV520" s="63"/>
      <c r="AW520" s="63"/>
      <c r="AX520" s="63"/>
      <c r="AY520" s="63"/>
      <c r="AZ520" s="63"/>
      <c r="BA520" s="63"/>
      <c r="BB520" s="64"/>
      <c r="BC520" s="63"/>
      <c r="BD520" s="63"/>
      <c r="BE520" s="63"/>
      <c r="BF520" s="63"/>
      <c r="BG520" s="63"/>
      <c r="BH520" s="63"/>
      <c r="BI520" s="63"/>
      <c r="BJ520" s="63"/>
      <c r="BK520" s="64"/>
      <c r="BL520" s="63"/>
      <c r="BM520" s="63"/>
      <c r="BN520" s="63"/>
      <c r="BO520" s="63"/>
      <c r="BP520" s="63"/>
      <c r="BQ520" s="63"/>
      <c r="BR520" s="63"/>
      <c r="BS520" s="63"/>
      <c r="BT520" s="64"/>
      <c r="BU520" s="63"/>
      <c r="BV520" s="63"/>
      <c r="BW520" s="63"/>
      <c r="BX520" s="63"/>
      <c r="BY520" s="63"/>
      <c r="BZ520" s="63"/>
      <c r="CA520" s="63"/>
      <c r="CB520" s="63"/>
      <c r="CC520" s="64"/>
      <c r="CD520" s="63"/>
      <c r="CE520" s="63"/>
      <c r="CF520" s="63"/>
      <c r="CG520" s="63"/>
      <c r="CH520" s="63"/>
      <c r="CI520" s="63"/>
      <c r="CJ520" s="63"/>
      <c r="CK520" s="63"/>
      <c r="CL520" s="64"/>
      <c r="CM520" s="63"/>
      <c r="CN520" s="63"/>
      <c r="CO520" s="63"/>
      <c r="CP520" s="63"/>
      <c r="CQ520" s="63"/>
      <c r="CR520" s="63"/>
      <c r="CS520" s="63"/>
      <c r="CT520" s="63"/>
      <c r="CU520" s="64"/>
      <c r="CV520" s="63"/>
      <c r="CW520" s="63"/>
      <c r="CX520" s="63"/>
      <c r="CY520" s="63"/>
      <c r="CZ520" s="63"/>
      <c r="DA520" s="63"/>
      <c r="DB520" s="63"/>
      <c r="DC520" s="63"/>
      <c r="DD520" s="64"/>
    </row>
    <row r="521" spans="1:108" ht="33" customHeight="1" x14ac:dyDescent="0.3">
      <c r="A521" s="63"/>
      <c r="B521" s="63"/>
      <c r="C521" s="63"/>
      <c r="D521" s="63"/>
      <c r="E521" s="63"/>
      <c r="F521" s="63"/>
      <c r="G521" s="63"/>
      <c r="H521" s="63"/>
      <c r="I521" s="64"/>
      <c r="J521" s="63"/>
      <c r="K521" s="63"/>
      <c r="L521" s="63"/>
      <c r="M521" s="63"/>
      <c r="N521" s="63"/>
      <c r="O521" s="63"/>
      <c r="P521" s="63"/>
      <c r="Q521" s="63"/>
      <c r="R521" s="64"/>
      <c r="S521" s="63"/>
      <c r="T521" s="63"/>
      <c r="U521" s="63"/>
      <c r="V521" s="63"/>
      <c r="W521" s="63"/>
      <c r="X521" s="63"/>
      <c r="Y521" s="63"/>
      <c r="Z521" s="63"/>
      <c r="AA521" s="64"/>
      <c r="AB521" s="63"/>
      <c r="AC521" s="63"/>
      <c r="AD521" s="63"/>
      <c r="AE521" s="63"/>
      <c r="AF521" s="63"/>
      <c r="AG521" s="63"/>
      <c r="AH521" s="63"/>
      <c r="AI521" s="63"/>
      <c r="AJ521" s="64"/>
      <c r="AK521" s="63"/>
      <c r="AL521" s="63"/>
      <c r="AM521" s="63"/>
      <c r="AN521" s="63"/>
      <c r="AO521" s="63"/>
      <c r="AP521" s="63"/>
      <c r="AQ521" s="63"/>
      <c r="AR521" s="63"/>
      <c r="AS521" s="64"/>
      <c r="AT521" s="63"/>
      <c r="AU521" s="63"/>
      <c r="AV521" s="63"/>
      <c r="AW521" s="63"/>
      <c r="AX521" s="63"/>
      <c r="AY521" s="63"/>
      <c r="AZ521" s="63"/>
      <c r="BA521" s="63"/>
      <c r="BB521" s="64"/>
      <c r="BC521" s="63"/>
      <c r="BD521" s="63"/>
      <c r="BE521" s="63"/>
      <c r="BF521" s="63"/>
      <c r="BG521" s="63"/>
      <c r="BH521" s="63"/>
      <c r="BI521" s="63"/>
      <c r="BJ521" s="63"/>
      <c r="BK521" s="64"/>
      <c r="BL521" s="63"/>
      <c r="BM521" s="63"/>
      <c r="BN521" s="63"/>
      <c r="BO521" s="63"/>
      <c r="BP521" s="63"/>
      <c r="BQ521" s="63"/>
      <c r="BR521" s="63"/>
      <c r="BS521" s="63"/>
      <c r="BT521" s="64"/>
      <c r="BU521" s="63"/>
      <c r="BV521" s="63"/>
      <c r="BW521" s="63"/>
      <c r="BX521" s="63"/>
      <c r="BY521" s="63"/>
      <c r="BZ521" s="63"/>
      <c r="CA521" s="63"/>
      <c r="CB521" s="63"/>
      <c r="CC521" s="64"/>
      <c r="CD521" s="63"/>
      <c r="CE521" s="63"/>
      <c r="CF521" s="63"/>
      <c r="CG521" s="63"/>
      <c r="CH521" s="63"/>
      <c r="CI521" s="63"/>
      <c r="CJ521" s="63"/>
      <c r="CK521" s="63"/>
      <c r="CL521" s="64"/>
      <c r="CM521" s="63"/>
      <c r="CN521" s="63"/>
      <c r="CO521" s="63"/>
      <c r="CP521" s="63"/>
      <c r="CQ521" s="63"/>
      <c r="CR521" s="63"/>
      <c r="CS521" s="63"/>
      <c r="CT521" s="63"/>
      <c r="CU521" s="64"/>
      <c r="CV521" s="63"/>
      <c r="CW521" s="63"/>
      <c r="CX521" s="63"/>
      <c r="CY521" s="63"/>
      <c r="CZ521" s="63"/>
      <c r="DA521" s="63"/>
      <c r="DB521" s="63"/>
      <c r="DC521" s="63"/>
      <c r="DD521" s="64"/>
    </row>
    <row r="522" spans="1:108" ht="33" customHeight="1" x14ac:dyDescent="0.3">
      <c r="A522" s="63"/>
      <c r="B522" s="63"/>
      <c r="C522" s="63"/>
      <c r="D522" s="63"/>
      <c r="E522" s="63"/>
      <c r="F522" s="63"/>
      <c r="G522" s="63"/>
      <c r="H522" s="63"/>
      <c r="I522" s="64"/>
      <c r="J522" s="63"/>
      <c r="K522" s="63"/>
      <c r="L522" s="63"/>
      <c r="M522" s="63"/>
      <c r="N522" s="63"/>
      <c r="O522" s="63"/>
      <c r="P522" s="63"/>
      <c r="Q522" s="63"/>
      <c r="R522" s="64"/>
      <c r="S522" s="63"/>
      <c r="T522" s="63"/>
      <c r="U522" s="63"/>
      <c r="V522" s="63"/>
      <c r="W522" s="63"/>
      <c r="X522" s="63"/>
      <c r="Y522" s="63"/>
      <c r="Z522" s="63"/>
      <c r="AA522" s="64"/>
      <c r="AB522" s="63"/>
      <c r="AC522" s="63"/>
      <c r="AD522" s="63"/>
      <c r="AE522" s="63"/>
      <c r="AF522" s="63"/>
      <c r="AG522" s="63"/>
      <c r="AH522" s="63"/>
      <c r="AI522" s="63"/>
      <c r="AJ522" s="64"/>
      <c r="AK522" s="63"/>
      <c r="AL522" s="63"/>
      <c r="AM522" s="63"/>
      <c r="AN522" s="63"/>
      <c r="AO522" s="63"/>
      <c r="AP522" s="63"/>
      <c r="AQ522" s="63"/>
      <c r="AR522" s="63"/>
      <c r="AS522" s="64"/>
      <c r="AT522" s="63"/>
      <c r="AU522" s="63"/>
      <c r="AV522" s="63"/>
      <c r="AW522" s="63"/>
      <c r="AX522" s="63"/>
      <c r="AY522" s="63"/>
      <c r="AZ522" s="63"/>
      <c r="BA522" s="63"/>
      <c r="BB522" s="64"/>
      <c r="BC522" s="63"/>
      <c r="BD522" s="63"/>
      <c r="BE522" s="63"/>
      <c r="BF522" s="63"/>
      <c r="BG522" s="63"/>
      <c r="BH522" s="63"/>
      <c r="BI522" s="63"/>
      <c r="BJ522" s="63"/>
      <c r="BK522" s="64"/>
      <c r="BL522" s="63"/>
      <c r="BM522" s="63"/>
      <c r="BN522" s="63"/>
      <c r="BO522" s="63"/>
      <c r="BP522" s="63"/>
      <c r="BQ522" s="63"/>
      <c r="BR522" s="63"/>
      <c r="BS522" s="63"/>
      <c r="BT522" s="64"/>
      <c r="BU522" s="63"/>
      <c r="BV522" s="63"/>
      <c r="BW522" s="63"/>
      <c r="BX522" s="63"/>
      <c r="BY522" s="63"/>
      <c r="BZ522" s="63"/>
      <c r="CA522" s="63"/>
      <c r="CB522" s="63"/>
      <c r="CC522" s="64"/>
      <c r="CD522" s="63"/>
      <c r="CE522" s="63"/>
      <c r="CF522" s="63"/>
      <c r="CG522" s="63"/>
      <c r="CH522" s="63"/>
      <c r="CI522" s="63"/>
      <c r="CJ522" s="63"/>
      <c r="CK522" s="63"/>
      <c r="CL522" s="64"/>
      <c r="CM522" s="63"/>
      <c r="CN522" s="63"/>
      <c r="CO522" s="63"/>
      <c r="CP522" s="63"/>
      <c r="CQ522" s="63"/>
      <c r="CR522" s="63"/>
      <c r="CS522" s="63"/>
      <c r="CT522" s="63"/>
      <c r="CU522" s="64"/>
      <c r="CV522" s="63"/>
      <c r="CW522" s="63"/>
      <c r="CX522" s="63"/>
      <c r="CY522" s="63"/>
      <c r="CZ522" s="63"/>
      <c r="DA522" s="63"/>
      <c r="DB522" s="63"/>
      <c r="DC522" s="63"/>
      <c r="DD522" s="64"/>
    </row>
    <row r="523" spans="1:108" ht="33" customHeight="1" x14ac:dyDescent="0.3">
      <c r="A523" s="63"/>
      <c r="B523" s="63"/>
      <c r="C523" s="63"/>
      <c r="D523" s="63"/>
      <c r="E523" s="63"/>
      <c r="F523" s="63"/>
      <c r="G523" s="63"/>
      <c r="H523" s="63"/>
      <c r="I523" s="64"/>
      <c r="J523" s="63"/>
      <c r="K523" s="63"/>
      <c r="L523" s="63"/>
      <c r="M523" s="63"/>
      <c r="N523" s="63"/>
      <c r="O523" s="63"/>
      <c r="P523" s="63"/>
      <c r="Q523" s="63"/>
      <c r="R523" s="64"/>
      <c r="S523" s="63"/>
      <c r="T523" s="63"/>
      <c r="U523" s="63"/>
      <c r="V523" s="63"/>
      <c r="W523" s="63"/>
      <c r="X523" s="63"/>
      <c r="Y523" s="63"/>
      <c r="Z523" s="63"/>
      <c r="AA523" s="64"/>
      <c r="AB523" s="63"/>
      <c r="AC523" s="63"/>
      <c r="AD523" s="63"/>
      <c r="AE523" s="63"/>
      <c r="AF523" s="63"/>
      <c r="AG523" s="63"/>
      <c r="AH523" s="63"/>
      <c r="AI523" s="63"/>
      <c r="AJ523" s="64"/>
      <c r="AK523" s="63"/>
      <c r="AL523" s="63"/>
      <c r="AM523" s="63"/>
      <c r="AN523" s="63"/>
      <c r="AO523" s="63"/>
      <c r="AP523" s="63"/>
      <c r="AQ523" s="63"/>
      <c r="AR523" s="63"/>
      <c r="AS523" s="64"/>
      <c r="AT523" s="63"/>
      <c r="AU523" s="63"/>
      <c r="AV523" s="63"/>
      <c r="AW523" s="63"/>
      <c r="AX523" s="63"/>
      <c r="AY523" s="63"/>
      <c r="AZ523" s="63"/>
      <c r="BA523" s="63"/>
      <c r="BB523" s="64"/>
      <c r="BC523" s="63"/>
      <c r="BD523" s="63"/>
      <c r="BE523" s="63"/>
      <c r="BF523" s="63"/>
      <c r="BG523" s="63"/>
      <c r="BH523" s="63"/>
      <c r="BI523" s="63"/>
      <c r="BJ523" s="63"/>
      <c r="BK523" s="64"/>
      <c r="BL523" s="63"/>
      <c r="BM523" s="63"/>
      <c r="BN523" s="63"/>
      <c r="BO523" s="63"/>
      <c r="BP523" s="63"/>
      <c r="BQ523" s="63"/>
      <c r="BR523" s="63"/>
      <c r="BS523" s="63"/>
      <c r="BT523" s="64"/>
      <c r="BU523" s="63"/>
      <c r="BV523" s="63"/>
      <c r="BW523" s="63"/>
      <c r="BX523" s="63"/>
      <c r="BY523" s="63"/>
      <c r="BZ523" s="63"/>
      <c r="CA523" s="63"/>
      <c r="CB523" s="63"/>
      <c r="CC523" s="64"/>
      <c r="CD523" s="63"/>
      <c r="CE523" s="63"/>
      <c r="CF523" s="63"/>
      <c r="CG523" s="63"/>
      <c r="CH523" s="63"/>
      <c r="CI523" s="63"/>
      <c r="CJ523" s="63"/>
      <c r="CK523" s="63"/>
      <c r="CL523" s="64"/>
      <c r="CM523" s="63"/>
      <c r="CN523" s="63"/>
      <c r="CO523" s="63"/>
      <c r="CP523" s="63"/>
      <c r="CQ523" s="63"/>
      <c r="CR523" s="63"/>
      <c r="CS523" s="63"/>
      <c r="CT523" s="63"/>
      <c r="CU523" s="64"/>
      <c r="CV523" s="63"/>
      <c r="CW523" s="63"/>
      <c r="CX523" s="63"/>
      <c r="CY523" s="63"/>
      <c r="CZ523" s="63"/>
      <c r="DA523" s="63"/>
      <c r="DB523" s="63"/>
      <c r="DC523" s="63"/>
      <c r="DD523" s="64"/>
    </row>
    <row r="524" spans="1:108" ht="33" customHeight="1" x14ac:dyDescent="0.3">
      <c r="A524" s="63"/>
      <c r="B524" s="63"/>
      <c r="C524" s="63"/>
      <c r="D524" s="63"/>
      <c r="E524" s="63"/>
      <c r="F524" s="63"/>
      <c r="G524" s="63"/>
      <c r="H524" s="63"/>
      <c r="I524" s="64"/>
      <c r="J524" s="63"/>
      <c r="K524" s="63"/>
      <c r="L524" s="63"/>
      <c r="M524" s="63"/>
      <c r="N524" s="63"/>
      <c r="O524" s="63"/>
      <c r="P524" s="63"/>
      <c r="Q524" s="63"/>
      <c r="R524" s="64"/>
      <c r="S524" s="63"/>
      <c r="T524" s="63"/>
      <c r="U524" s="63"/>
      <c r="V524" s="63"/>
      <c r="W524" s="63"/>
      <c r="X524" s="63"/>
      <c r="Y524" s="63"/>
      <c r="Z524" s="63"/>
      <c r="AA524" s="64"/>
      <c r="AB524" s="63"/>
      <c r="AC524" s="63"/>
      <c r="AD524" s="63"/>
      <c r="AE524" s="63"/>
      <c r="AF524" s="63"/>
      <c r="AG524" s="63"/>
      <c r="AH524" s="63"/>
      <c r="AI524" s="63"/>
      <c r="AJ524" s="64"/>
      <c r="AK524" s="63"/>
      <c r="AL524" s="63"/>
      <c r="AM524" s="63"/>
      <c r="AN524" s="63"/>
      <c r="AO524" s="63"/>
      <c r="AP524" s="63"/>
      <c r="AQ524" s="63"/>
      <c r="AR524" s="63"/>
      <c r="AS524" s="64"/>
      <c r="AT524" s="63"/>
      <c r="AU524" s="63"/>
      <c r="AV524" s="63"/>
      <c r="AW524" s="63"/>
      <c r="AX524" s="63"/>
      <c r="AY524" s="63"/>
      <c r="AZ524" s="63"/>
      <c r="BA524" s="63"/>
      <c r="BB524" s="64"/>
      <c r="BC524" s="63"/>
      <c r="BD524" s="63"/>
      <c r="BE524" s="63"/>
      <c r="BF524" s="63"/>
      <c r="BG524" s="63"/>
      <c r="BH524" s="63"/>
      <c r="BI524" s="63"/>
      <c r="BJ524" s="63"/>
      <c r="BK524" s="64"/>
      <c r="BL524" s="63"/>
      <c r="BM524" s="63"/>
      <c r="BN524" s="63"/>
      <c r="BO524" s="63"/>
      <c r="BP524" s="63"/>
      <c r="BQ524" s="63"/>
      <c r="BR524" s="63"/>
      <c r="BS524" s="63"/>
      <c r="BT524" s="64"/>
      <c r="BU524" s="63"/>
      <c r="BV524" s="63"/>
      <c r="BW524" s="63"/>
      <c r="BX524" s="63"/>
      <c r="BY524" s="63"/>
      <c r="BZ524" s="63"/>
      <c r="CA524" s="63"/>
      <c r="CB524" s="63"/>
      <c r="CC524" s="64"/>
      <c r="CD524" s="63"/>
      <c r="CE524" s="63"/>
      <c r="CF524" s="63"/>
      <c r="CG524" s="63"/>
      <c r="CH524" s="63"/>
      <c r="CI524" s="63"/>
      <c r="CJ524" s="63"/>
      <c r="CK524" s="63"/>
      <c r="CL524" s="64"/>
      <c r="CM524" s="63"/>
      <c r="CN524" s="63"/>
      <c r="CO524" s="63"/>
      <c r="CP524" s="63"/>
      <c r="CQ524" s="63"/>
      <c r="CR524" s="63"/>
      <c r="CS524" s="63"/>
      <c r="CT524" s="63"/>
      <c r="CU524" s="64"/>
      <c r="CV524" s="63"/>
      <c r="CW524" s="63"/>
      <c r="CX524" s="63"/>
      <c r="CY524" s="63"/>
      <c r="CZ524" s="63"/>
      <c r="DA524" s="63"/>
      <c r="DB524" s="63"/>
      <c r="DC524" s="63"/>
      <c r="DD524" s="64"/>
    </row>
    <row r="525" spans="1:108" ht="33" customHeight="1" x14ac:dyDescent="0.3">
      <c r="A525" s="63"/>
      <c r="B525" s="63"/>
      <c r="C525" s="63"/>
      <c r="D525" s="63"/>
      <c r="E525" s="63"/>
      <c r="F525" s="63"/>
      <c r="G525" s="63"/>
      <c r="H525" s="63"/>
      <c r="I525" s="64"/>
      <c r="J525" s="63"/>
      <c r="K525" s="63"/>
      <c r="L525" s="63"/>
      <c r="M525" s="63"/>
      <c r="N525" s="63"/>
      <c r="O525" s="63"/>
      <c r="P525" s="63"/>
      <c r="Q525" s="63"/>
      <c r="R525" s="64"/>
      <c r="S525" s="63"/>
      <c r="T525" s="63"/>
      <c r="U525" s="63"/>
      <c r="V525" s="63"/>
      <c r="W525" s="63"/>
      <c r="X525" s="63"/>
      <c r="Y525" s="63"/>
      <c r="Z525" s="63"/>
      <c r="AA525" s="64"/>
      <c r="AB525" s="63"/>
      <c r="AC525" s="63"/>
      <c r="AD525" s="63"/>
      <c r="AE525" s="63"/>
      <c r="AF525" s="63"/>
      <c r="AG525" s="63"/>
      <c r="AH525" s="63"/>
      <c r="AI525" s="63"/>
      <c r="AJ525" s="64"/>
      <c r="AK525" s="63"/>
      <c r="AL525" s="63"/>
      <c r="AM525" s="63"/>
      <c r="AN525" s="63"/>
      <c r="AO525" s="63"/>
      <c r="AP525" s="63"/>
      <c r="AQ525" s="63"/>
      <c r="AR525" s="63"/>
      <c r="AS525" s="64"/>
      <c r="AT525" s="63"/>
      <c r="AU525" s="63"/>
      <c r="AV525" s="63"/>
      <c r="AW525" s="63"/>
      <c r="AX525" s="63"/>
      <c r="AY525" s="63"/>
      <c r="AZ525" s="63"/>
      <c r="BA525" s="63"/>
      <c r="BB525" s="64"/>
      <c r="BC525" s="63"/>
      <c r="BD525" s="63"/>
      <c r="BE525" s="63"/>
      <c r="BF525" s="63"/>
      <c r="BG525" s="63"/>
      <c r="BH525" s="63"/>
      <c r="BI525" s="63"/>
      <c r="BJ525" s="63"/>
      <c r="BK525" s="64"/>
      <c r="BL525" s="63"/>
      <c r="BM525" s="63"/>
      <c r="BN525" s="63"/>
      <c r="BO525" s="63"/>
      <c r="BP525" s="63"/>
      <c r="BQ525" s="63"/>
      <c r="BR525" s="63"/>
      <c r="BS525" s="63"/>
      <c r="BT525" s="64"/>
      <c r="BU525" s="63"/>
      <c r="BV525" s="63"/>
      <c r="BW525" s="63"/>
      <c r="BX525" s="63"/>
      <c r="BY525" s="63"/>
      <c r="BZ525" s="63"/>
      <c r="CA525" s="63"/>
      <c r="CB525" s="63"/>
      <c r="CC525" s="64"/>
      <c r="CD525" s="63"/>
      <c r="CE525" s="63"/>
      <c r="CF525" s="63"/>
      <c r="CG525" s="63"/>
      <c r="CH525" s="63"/>
      <c r="CI525" s="63"/>
      <c r="CJ525" s="63"/>
      <c r="CK525" s="63"/>
      <c r="CL525" s="64"/>
      <c r="CM525" s="63"/>
      <c r="CN525" s="63"/>
      <c r="CO525" s="63"/>
      <c r="CP525" s="63"/>
      <c r="CQ525" s="63"/>
      <c r="CR525" s="63"/>
      <c r="CS525" s="63"/>
      <c r="CT525" s="63"/>
      <c r="CU525" s="64"/>
      <c r="CV525" s="63"/>
      <c r="CW525" s="63"/>
      <c r="CX525" s="63"/>
      <c r="CY525" s="63"/>
      <c r="CZ525" s="63"/>
      <c r="DA525" s="63"/>
      <c r="DB525" s="63"/>
      <c r="DC525" s="63"/>
      <c r="DD525" s="64"/>
    </row>
    <row r="526" spans="1:108" ht="33" customHeight="1" x14ac:dyDescent="0.3">
      <c r="A526" s="63"/>
      <c r="B526" s="63"/>
      <c r="C526" s="63"/>
      <c r="D526" s="63"/>
      <c r="E526" s="63"/>
      <c r="F526" s="63"/>
      <c r="G526" s="63"/>
      <c r="H526" s="63"/>
      <c r="I526" s="64"/>
      <c r="J526" s="63"/>
      <c r="K526" s="63"/>
      <c r="L526" s="63"/>
      <c r="M526" s="63"/>
      <c r="N526" s="63"/>
      <c r="O526" s="63"/>
      <c r="P526" s="63"/>
      <c r="Q526" s="63"/>
      <c r="R526" s="64"/>
      <c r="S526" s="63"/>
      <c r="T526" s="63"/>
      <c r="U526" s="63"/>
      <c r="V526" s="63"/>
      <c r="W526" s="63"/>
      <c r="X526" s="63"/>
      <c r="Y526" s="63"/>
      <c r="Z526" s="63"/>
      <c r="AA526" s="64"/>
      <c r="AB526" s="63"/>
      <c r="AC526" s="63"/>
      <c r="AD526" s="63"/>
      <c r="AE526" s="63"/>
      <c r="AF526" s="63"/>
      <c r="AG526" s="63"/>
      <c r="AH526" s="63"/>
      <c r="AI526" s="63"/>
      <c r="AJ526" s="64"/>
      <c r="AK526" s="63"/>
      <c r="AL526" s="63"/>
      <c r="AM526" s="63"/>
      <c r="AN526" s="63"/>
      <c r="AO526" s="63"/>
      <c r="AP526" s="63"/>
      <c r="AQ526" s="63"/>
      <c r="AR526" s="63"/>
      <c r="AS526" s="64"/>
      <c r="AT526" s="63"/>
      <c r="AU526" s="63"/>
      <c r="AV526" s="63"/>
      <c r="AW526" s="63"/>
      <c r="AX526" s="63"/>
      <c r="AY526" s="63"/>
      <c r="AZ526" s="63"/>
      <c r="BA526" s="63"/>
      <c r="BB526" s="64"/>
      <c r="BC526" s="63"/>
      <c r="BD526" s="63"/>
      <c r="BE526" s="63"/>
      <c r="BF526" s="63"/>
      <c r="BG526" s="63"/>
      <c r="BH526" s="63"/>
      <c r="BI526" s="63"/>
      <c r="BJ526" s="63"/>
      <c r="BK526" s="64"/>
      <c r="BL526" s="63"/>
      <c r="BM526" s="63"/>
      <c r="BN526" s="63"/>
      <c r="BO526" s="63"/>
      <c r="BP526" s="63"/>
      <c r="BQ526" s="63"/>
      <c r="BR526" s="63"/>
      <c r="BS526" s="63"/>
      <c r="BT526" s="64"/>
      <c r="BU526" s="63"/>
      <c r="BV526" s="63"/>
      <c r="BW526" s="63"/>
      <c r="BX526" s="63"/>
      <c r="BY526" s="63"/>
      <c r="BZ526" s="63"/>
      <c r="CA526" s="63"/>
      <c r="CB526" s="63"/>
      <c r="CC526" s="64"/>
      <c r="CD526" s="63"/>
      <c r="CE526" s="63"/>
      <c r="CF526" s="63"/>
      <c r="CG526" s="63"/>
      <c r="CH526" s="63"/>
      <c r="CI526" s="63"/>
      <c r="CJ526" s="63"/>
      <c r="CK526" s="63"/>
      <c r="CL526" s="64"/>
      <c r="CM526" s="63"/>
      <c r="CN526" s="63"/>
      <c r="CO526" s="63"/>
      <c r="CP526" s="63"/>
      <c r="CQ526" s="63"/>
      <c r="CR526" s="63"/>
      <c r="CS526" s="63"/>
      <c r="CT526" s="63"/>
      <c r="CU526" s="64"/>
      <c r="CV526" s="63"/>
      <c r="CW526" s="63"/>
      <c r="CX526" s="63"/>
      <c r="CY526" s="63"/>
      <c r="CZ526" s="63"/>
      <c r="DA526" s="63"/>
      <c r="DB526" s="63"/>
      <c r="DC526" s="63"/>
      <c r="DD526" s="64"/>
    </row>
    <row r="527" spans="1:108" ht="33" customHeight="1" x14ac:dyDescent="0.3">
      <c r="A527" s="63"/>
      <c r="B527" s="63"/>
      <c r="C527" s="63"/>
      <c r="D527" s="63"/>
      <c r="E527" s="63"/>
      <c r="F527" s="63"/>
      <c r="G527" s="63"/>
      <c r="H527" s="63"/>
      <c r="I527" s="64"/>
      <c r="J527" s="63"/>
      <c r="K527" s="63"/>
      <c r="L527" s="63"/>
      <c r="M527" s="63"/>
      <c r="N527" s="63"/>
      <c r="O527" s="63"/>
      <c r="P527" s="63"/>
      <c r="Q527" s="63"/>
      <c r="R527" s="64"/>
      <c r="S527" s="63"/>
      <c r="T527" s="63"/>
      <c r="U527" s="63"/>
      <c r="V527" s="63"/>
      <c r="W527" s="63"/>
      <c r="X527" s="63"/>
      <c r="Y527" s="63"/>
      <c r="Z527" s="63"/>
      <c r="AA527" s="64"/>
      <c r="AB527" s="63"/>
      <c r="AC527" s="63"/>
      <c r="AD527" s="63"/>
      <c r="AE527" s="63"/>
      <c r="AF527" s="63"/>
      <c r="AG527" s="63"/>
      <c r="AH527" s="63"/>
      <c r="AI527" s="63"/>
      <c r="AJ527" s="64"/>
      <c r="AK527" s="63"/>
      <c r="AL527" s="63"/>
      <c r="AM527" s="63"/>
      <c r="AN527" s="63"/>
      <c r="AO527" s="63"/>
      <c r="AP527" s="63"/>
      <c r="AQ527" s="63"/>
      <c r="AR527" s="63"/>
      <c r="AS527" s="64"/>
      <c r="AT527" s="63"/>
      <c r="AU527" s="63"/>
      <c r="AV527" s="63"/>
      <c r="AW527" s="63"/>
      <c r="AX527" s="63"/>
      <c r="AY527" s="63"/>
      <c r="AZ527" s="63"/>
      <c r="BA527" s="63"/>
      <c r="BB527" s="64"/>
      <c r="BC527" s="63"/>
      <c r="BD527" s="63"/>
      <c r="BE527" s="63"/>
      <c r="BF527" s="63"/>
      <c r="BG527" s="63"/>
      <c r="BH527" s="63"/>
      <c r="BI527" s="63"/>
      <c r="BJ527" s="63"/>
      <c r="BK527" s="64"/>
      <c r="BL527" s="63"/>
      <c r="BM527" s="63"/>
      <c r="BN527" s="63"/>
      <c r="BO527" s="63"/>
      <c r="BP527" s="63"/>
      <c r="BQ527" s="63"/>
      <c r="BR527" s="63"/>
      <c r="BS527" s="63"/>
      <c r="BT527" s="64"/>
      <c r="BU527" s="63"/>
      <c r="BV527" s="63"/>
      <c r="BW527" s="63"/>
      <c r="BX527" s="63"/>
      <c r="BY527" s="63"/>
      <c r="BZ527" s="63"/>
      <c r="CA527" s="63"/>
      <c r="CB527" s="63"/>
      <c r="CC527" s="64"/>
      <c r="CD527" s="63"/>
      <c r="CE527" s="63"/>
      <c r="CF527" s="63"/>
      <c r="CG527" s="63"/>
      <c r="CH527" s="63"/>
      <c r="CI527" s="63"/>
      <c r="CJ527" s="63"/>
      <c r="CK527" s="63"/>
      <c r="CL527" s="64"/>
      <c r="CM527" s="63"/>
      <c r="CN527" s="63"/>
      <c r="CO527" s="63"/>
      <c r="CP527" s="63"/>
      <c r="CQ527" s="63"/>
      <c r="CR527" s="63"/>
      <c r="CS527" s="63"/>
      <c r="CT527" s="63"/>
      <c r="CU527" s="64"/>
      <c r="CV527" s="63"/>
      <c r="CW527" s="63"/>
      <c r="CX527" s="63"/>
      <c r="CY527" s="63"/>
      <c r="CZ527" s="63"/>
      <c r="DA527" s="63"/>
      <c r="DB527" s="63"/>
      <c r="DC527" s="63"/>
      <c r="DD527" s="64"/>
    </row>
    <row r="528" spans="1:108" ht="33" customHeight="1" x14ac:dyDescent="0.3">
      <c r="A528" s="63"/>
      <c r="B528" s="63"/>
      <c r="C528" s="63"/>
      <c r="D528" s="63"/>
      <c r="E528" s="63"/>
      <c r="F528" s="63"/>
      <c r="G528" s="63"/>
      <c r="H528" s="63"/>
      <c r="I528" s="64"/>
      <c r="J528" s="63"/>
      <c r="K528" s="63"/>
      <c r="L528" s="63"/>
      <c r="M528" s="63"/>
      <c r="N528" s="63"/>
      <c r="O528" s="63"/>
      <c r="P528" s="63"/>
      <c r="Q528" s="63"/>
      <c r="R528" s="64"/>
      <c r="S528" s="63"/>
      <c r="T528" s="63"/>
      <c r="U528" s="63"/>
      <c r="V528" s="63"/>
      <c r="W528" s="63"/>
      <c r="X528" s="63"/>
      <c r="Y528" s="63"/>
      <c r="Z528" s="63"/>
      <c r="AA528" s="64"/>
      <c r="AB528" s="63"/>
      <c r="AC528" s="63"/>
      <c r="AD528" s="63"/>
      <c r="AE528" s="63"/>
      <c r="AF528" s="63"/>
      <c r="AG528" s="63"/>
      <c r="AH528" s="63"/>
      <c r="AI528" s="63"/>
      <c r="AJ528" s="64"/>
      <c r="AK528" s="63"/>
      <c r="AL528" s="63"/>
      <c r="AM528" s="63"/>
      <c r="AN528" s="63"/>
      <c r="AO528" s="63"/>
      <c r="AP528" s="63"/>
      <c r="AQ528" s="63"/>
      <c r="AR528" s="63"/>
      <c r="AS528" s="64"/>
      <c r="AT528" s="63"/>
      <c r="AU528" s="63"/>
      <c r="AV528" s="63"/>
      <c r="AW528" s="63"/>
      <c r="AX528" s="63"/>
      <c r="AY528" s="63"/>
      <c r="AZ528" s="63"/>
      <c r="BA528" s="63"/>
      <c r="BB528" s="64"/>
      <c r="BC528" s="63"/>
      <c r="BD528" s="63"/>
      <c r="BE528" s="63"/>
      <c r="BF528" s="63"/>
      <c r="BG528" s="63"/>
      <c r="BH528" s="63"/>
      <c r="BI528" s="63"/>
      <c r="BJ528" s="63"/>
      <c r="BK528" s="64"/>
      <c r="BL528" s="63"/>
      <c r="BM528" s="63"/>
      <c r="BN528" s="63"/>
      <c r="BO528" s="63"/>
      <c r="BP528" s="63"/>
      <c r="BQ528" s="63"/>
      <c r="BR528" s="63"/>
      <c r="BS528" s="63"/>
      <c r="BT528" s="64"/>
      <c r="BU528" s="63"/>
      <c r="BV528" s="63"/>
      <c r="BW528" s="63"/>
      <c r="BX528" s="63"/>
      <c r="BY528" s="63"/>
      <c r="BZ528" s="63"/>
      <c r="CA528" s="63"/>
      <c r="CB528" s="63"/>
      <c r="CC528" s="64"/>
      <c r="CD528" s="63"/>
      <c r="CE528" s="63"/>
      <c r="CF528" s="63"/>
      <c r="CG528" s="63"/>
      <c r="CH528" s="63"/>
      <c r="CI528" s="63"/>
      <c r="CJ528" s="63"/>
      <c r="CK528" s="63"/>
      <c r="CL528" s="64"/>
      <c r="CM528" s="63"/>
      <c r="CN528" s="63"/>
      <c r="CO528" s="63"/>
      <c r="CP528" s="63"/>
      <c r="CQ528" s="63"/>
      <c r="CR528" s="63"/>
      <c r="CS528" s="63"/>
      <c r="CT528" s="63"/>
      <c r="CU528" s="64"/>
      <c r="CV528" s="63"/>
      <c r="CW528" s="63"/>
      <c r="CX528" s="63"/>
      <c r="CY528" s="63"/>
      <c r="CZ528" s="63"/>
      <c r="DA528" s="63"/>
      <c r="DB528" s="63"/>
      <c r="DC528" s="63"/>
      <c r="DD528" s="64"/>
    </row>
    <row r="529" spans="1:108" ht="33" customHeight="1" x14ac:dyDescent="0.3">
      <c r="A529" s="63"/>
      <c r="B529" s="63"/>
      <c r="C529" s="63"/>
      <c r="D529" s="63"/>
      <c r="E529" s="63"/>
      <c r="F529" s="63"/>
      <c r="G529" s="63"/>
      <c r="H529" s="63"/>
      <c r="I529" s="64"/>
      <c r="J529" s="63"/>
      <c r="K529" s="63"/>
      <c r="L529" s="63"/>
      <c r="M529" s="63"/>
      <c r="N529" s="63"/>
      <c r="O529" s="63"/>
      <c r="P529" s="63"/>
      <c r="Q529" s="63"/>
      <c r="R529" s="64"/>
      <c r="S529" s="63"/>
      <c r="T529" s="63"/>
      <c r="U529" s="63"/>
      <c r="V529" s="63"/>
      <c r="W529" s="63"/>
      <c r="X529" s="63"/>
      <c r="Y529" s="63"/>
      <c r="Z529" s="63"/>
      <c r="AA529" s="64"/>
      <c r="AB529" s="63"/>
      <c r="AC529" s="63"/>
      <c r="AD529" s="63"/>
      <c r="AE529" s="63"/>
      <c r="AF529" s="63"/>
      <c r="AG529" s="63"/>
      <c r="AH529" s="63"/>
      <c r="AI529" s="63"/>
      <c r="AJ529" s="64"/>
      <c r="AK529" s="63"/>
      <c r="AL529" s="63"/>
      <c r="AM529" s="63"/>
      <c r="AN529" s="63"/>
      <c r="AO529" s="63"/>
      <c r="AP529" s="63"/>
      <c r="AQ529" s="63"/>
      <c r="AR529" s="63"/>
      <c r="AS529" s="64"/>
      <c r="AT529" s="63"/>
      <c r="AU529" s="63"/>
      <c r="AV529" s="63"/>
      <c r="AW529" s="63"/>
      <c r="AX529" s="63"/>
      <c r="AY529" s="63"/>
      <c r="AZ529" s="63"/>
      <c r="BA529" s="63"/>
      <c r="BB529" s="64"/>
      <c r="BC529" s="63"/>
      <c r="BD529" s="63"/>
      <c r="BE529" s="63"/>
      <c r="BF529" s="63"/>
      <c r="BG529" s="63"/>
      <c r="BH529" s="63"/>
      <c r="BI529" s="63"/>
      <c r="BJ529" s="63"/>
      <c r="BK529" s="64"/>
      <c r="BL529" s="63"/>
      <c r="BM529" s="63"/>
      <c r="BN529" s="63"/>
      <c r="BO529" s="63"/>
      <c r="BP529" s="63"/>
      <c r="BQ529" s="63"/>
      <c r="BR529" s="63"/>
      <c r="BS529" s="63"/>
      <c r="BT529" s="64"/>
      <c r="BU529" s="63"/>
      <c r="BV529" s="63"/>
      <c r="BW529" s="63"/>
      <c r="BX529" s="63"/>
      <c r="BY529" s="63"/>
      <c r="BZ529" s="63"/>
      <c r="CA529" s="63"/>
      <c r="CB529" s="63"/>
      <c r="CC529" s="64"/>
      <c r="CD529" s="63"/>
      <c r="CE529" s="63"/>
      <c r="CF529" s="63"/>
      <c r="CG529" s="63"/>
      <c r="CH529" s="63"/>
      <c r="CI529" s="63"/>
      <c r="CJ529" s="63"/>
      <c r="CK529" s="63"/>
      <c r="CL529" s="64"/>
      <c r="CM529" s="63"/>
      <c r="CN529" s="63"/>
      <c r="CO529" s="63"/>
      <c r="CP529" s="63"/>
      <c r="CQ529" s="63"/>
      <c r="CR529" s="63"/>
      <c r="CS529" s="63"/>
      <c r="CT529" s="63"/>
      <c r="CU529" s="64"/>
      <c r="CV529" s="63"/>
      <c r="CW529" s="63"/>
      <c r="CX529" s="63"/>
      <c r="CY529" s="63"/>
      <c r="CZ529" s="63"/>
      <c r="DA529" s="63"/>
      <c r="DB529" s="63"/>
      <c r="DC529" s="63"/>
      <c r="DD529" s="64"/>
    </row>
    <row r="530" spans="1:108" ht="33" customHeight="1" x14ac:dyDescent="0.3">
      <c r="A530" s="63"/>
      <c r="B530" s="63"/>
      <c r="C530" s="63"/>
      <c r="D530" s="63"/>
      <c r="E530" s="63"/>
      <c r="F530" s="63"/>
      <c r="G530" s="63"/>
      <c r="H530" s="63"/>
      <c r="I530" s="64"/>
      <c r="J530" s="63"/>
      <c r="K530" s="63"/>
      <c r="L530" s="63"/>
      <c r="M530" s="63"/>
      <c r="N530" s="63"/>
      <c r="O530" s="63"/>
      <c r="P530" s="63"/>
      <c r="Q530" s="63"/>
      <c r="R530" s="64"/>
      <c r="S530" s="63"/>
      <c r="T530" s="63"/>
      <c r="U530" s="63"/>
      <c r="V530" s="63"/>
      <c r="W530" s="63"/>
      <c r="X530" s="63"/>
      <c r="Y530" s="63"/>
      <c r="Z530" s="63"/>
      <c r="AA530" s="64"/>
      <c r="AB530" s="63"/>
      <c r="AC530" s="63"/>
      <c r="AD530" s="63"/>
      <c r="AE530" s="63"/>
      <c r="AF530" s="63"/>
      <c r="AG530" s="63"/>
      <c r="AH530" s="63"/>
      <c r="AI530" s="63"/>
      <c r="AJ530" s="64"/>
      <c r="AK530" s="63"/>
      <c r="AL530" s="63"/>
      <c r="AM530" s="63"/>
      <c r="AN530" s="63"/>
      <c r="AO530" s="63"/>
      <c r="AP530" s="63"/>
      <c r="AQ530" s="63"/>
      <c r="AR530" s="63"/>
      <c r="AS530" s="64"/>
      <c r="AT530" s="63"/>
      <c r="AU530" s="63"/>
      <c r="AV530" s="63"/>
      <c r="AW530" s="63"/>
      <c r="AX530" s="63"/>
      <c r="AY530" s="63"/>
      <c r="AZ530" s="63"/>
      <c r="BA530" s="63"/>
      <c r="BB530" s="64"/>
      <c r="BC530" s="63"/>
      <c r="BD530" s="63"/>
      <c r="BE530" s="63"/>
      <c r="BF530" s="63"/>
      <c r="BG530" s="63"/>
      <c r="BH530" s="63"/>
      <c r="BI530" s="63"/>
      <c r="BJ530" s="63"/>
      <c r="BK530" s="64"/>
      <c r="BL530" s="63"/>
      <c r="BM530" s="63"/>
      <c r="BN530" s="63"/>
      <c r="BO530" s="63"/>
      <c r="BP530" s="63"/>
      <c r="BQ530" s="63"/>
      <c r="BR530" s="63"/>
      <c r="BS530" s="63"/>
      <c r="BT530" s="64"/>
      <c r="BU530" s="63"/>
      <c r="BV530" s="63"/>
      <c r="BW530" s="63"/>
      <c r="BX530" s="63"/>
      <c r="BY530" s="63"/>
      <c r="BZ530" s="63"/>
      <c r="CA530" s="63"/>
      <c r="CB530" s="63"/>
      <c r="CC530" s="64"/>
      <c r="CD530" s="63"/>
      <c r="CE530" s="63"/>
      <c r="CF530" s="63"/>
      <c r="CG530" s="63"/>
      <c r="CH530" s="63"/>
      <c r="CI530" s="63"/>
      <c r="CJ530" s="63"/>
      <c r="CK530" s="63"/>
      <c r="CL530" s="64"/>
      <c r="CM530" s="63"/>
      <c r="CN530" s="63"/>
      <c r="CO530" s="63"/>
      <c r="CP530" s="63"/>
      <c r="CQ530" s="63"/>
      <c r="CR530" s="63"/>
      <c r="CS530" s="63"/>
      <c r="CT530" s="63"/>
      <c r="CU530" s="64"/>
      <c r="CV530" s="63"/>
      <c r="CW530" s="63"/>
      <c r="CX530" s="63"/>
      <c r="CY530" s="63"/>
      <c r="CZ530" s="63"/>
      <c r="DA530" s="63"/>
      <c r="DB530" s="63"/>
      <c r="DC530" s="63"/>
      <c r="DD530" s="64"/>
    </row>
    <row r="531" spans="1:108" ht="33" customHeight="1" x14ac:dyDescent="0.3">
      <c r="A531" s="63"/>
      <c r="B531" s="63"/>
      <c r="C531" s="63"/>
      <c r="D531" s="63"/>
      <c r="E531" s="63"/>
      <c r="F531" s="63"/>
      <c r="G531" s="63"/>
      <c r="H531" s="63"/>
      <c r="I531" s="64"/>
      <c r="J531" s="63"/>
      <c r="K531" s="63"/>
      <c r="L531" s="63"/>
      <c r="M531" s="63"/>
      <c r="N531" s="63"/>
      <c r="O531" s="63"/>
      <c r="P531" s="63"/>
      <c r="Q531" s="63"/>
      <c r="R531" s="64"/>
      <c r="S531" s="63"/>
      <c r="T531" s="63"/>
      <c r="U531" s="63"/>
      <c r="V531" s="63"/>
      <c r="W531" s="63"/>
      <c r="X531" s="63"/>
      <c r="Y531" s="63"/>
      <c r="Z531" s="63"/>
      <c r="AA531" s="64"/>
      <c r="AB531" s="63"/>
      <c r="AC531" s="63"/>
      <c r="AD531" s="63"/>
      <c r="AE531" s="63"/>
      <c r="AF531" s="63"/>
      <c r="AG531" s="63"/>
      <c r="AH531" s="63"/>
      <c r="AI531" s="63"/>
      <c r="AJ531" s="64"/>
      <c r="AK531" s="63"/>
      <c r="AL531" s="63"/>
      <c r="AM531" s="63"/>
      <c r="AN531" s="63"/>
      <c r="AO531" s="63"/>
      <c r="AP531" s="63"/>
      <c r="AQ531" s="63"/>
      <c r="AR531" s="63"/>
      <c r="AS531" s="64"/>
      <c r="AT531" s="63"/>
      <c r="AU531" s="63"/>
      <c r="AV531" s="63"/>
      <c r="AW531" s="63"/>
      <c r="AX531" s="63"/>
      <c r="AY531" s="63"/>
      <c r="AZ531" s="63"/>
      <c r="BA531" s="63"/>
      <c r="BB531" s="64"/>
      <c r="BC531" s="63"/>
      <c r="BD531" s="63"/>
      <c r="BE531" s="63"/>
      <c r="BF531" s="63"/>
      <c r="BG531" s="63"/>
      <c r="BH531" s="63"/>
      <c r="BI531" s="63"/>
      <c r="BJ531" s="63"/>
      <c r="BK531" s="64"/>
      <c r="BL531" s="63"/>
      <c r="BM531" s="63"/>
      <c r="BN531" s="63"/>
      <c r="BO531" s="63"/>
      <c r="BP531" s="63"/>
      <c r="BQ531" s="63"/>
      <c r="BR531" s="63"/>
      <c r="BS531" s="63"/>
      <c r="BT531" s="64"/>
      <c r="BU531" s="63"/>
      <c r="BV531" s="63"/>
      <c r="BW531" s="63"/>
      <c r="BX531" s="63"/>
      <c r="BY531" s="63"/>
      <c r="BZ531" s="63"/>
      <c r="CA531" s="63"/>
      <c r="CB531" s="63"/>
      <c r="CC531" s="64"/>
      <c r="CD531" s="63"/>
      <c r="CE531" s="63"/>
      <c r="CF531" s="63"/>
      <c r="CG531" s="63"/>
      <c r="CH531" s="63"/>
      <c r="CI531" s="63"/>
      <c r="CJ531" s="63"/>
      <c r="CK531" s="63"/>
      <c r="CL531" s="64"/>
      <c r="CM531" s="63"/>
      <c r="CN531" s="63"/>
      <c r="CO531" s="63"/>
      <c r="CP531" s="63"/>
      <c r="CQ531" s="63"/>
      <c r="CR531" s="63"/>
      <c r="CS531" s="63"/>
      <c r="CT531" s="63"/>
      <c r="CU531" s="64"/>
      <c r="CV531" s="63"/>
      <c r="CW531" s="63"/>
      <c r="CX531" s="63"/>
      <c r="CY531" s="63"/>
      <c r="CZ531" s="63"/>
      <c r="DA531" s="63"/>
      <c r="DB531" s="63"/>
      <c r="DC531" s="63"/>
      <c r="DD531" s="64"/>
    </row>
    <row r="532" spans="1:108" ht="33" customHeight="1" x14ac:dyDescent="0.3">
      <c r="A532" s="63"/>
      <c r="B532" s="63"/>
      <c r="C532" s="63"/>
      <c r="D532" s="63"/>
      <c r="E532" s="63"/>
      <c r="F532" s="63"/>
      <c r="G532" s="63"/>
      <c r="H532" s="63"/>
      <c r="I532" s="64"/>
      <c r="J532" s="63"/>
      <c r="K532" s="63"/>
      <c r="L532" s="63"/>
      <c r="M532" s="63"/>
      <c r="N532" s="63"/>
      <c r="O532" s="63"/>
      <c r="P532" s="63"/>
      <c r="Q532" s="63"/>
      <c r="R532" s="64"/>
      <c r="S532" s="63"/>
      <c r="T532" s="63"/>
      <c r="U532" s="63"/>
      <c r="V532" s="63"/>
      <c r="W532" s="63"/>
      <c r="X532" s="63"/>
      <c r="Y532" s="63"/>
      <c r="Z532" s="63"/>
      <c r="AA532" s="64"/>
      <c r="AB532" s="63"/>
      <c r="AC532" s="63"/>
      <c r="AD532" s="63"/>
      <c r="AE532" s="63"/>
      <c r="AF532" s="63"/>
      <c r="AG532" s="63"/>
      <c r="AH532" s="63"/>
      <c r="AI532" s="63"/>
      <c r="AJ532" s="64"/>
      <c r="AK532" s="63"/>
      <c r="AL532" s="63"/>
      <c r="AM532" s="63"/>
      <c r="AN532" s="63"/>
      <c r="AO532" s="63"/>
      <c r="AP532" s="63"/>
      <c r="AQ532" s="63"/>
      <c r="AR532" s="63"/>
      <c r="AS532" s="64"/>
      <c r="AT532" s="63"/>
      <c r="AU532" s="63"/>
      <c r="AV532" s="63"/>
      <c r="AW532" s="63"/>
      <c r="AX532" s="63"/>
      <c r="AY532" s="63"/>
      <c r="AZ532" s="63"/>
      <c r="BA532" s="63"/>
      <c r="BB532" s="64"/>
      <c r="BC532" s="63"/>
      <c r="BD532" s="63"/>
      <c r="BE532" s="63"/>
      <c r="BF532" s="63"/>
      <c r="BG532" s="63"/>
      <c r="BH532" s="63"/>
      <c r="BI532" s="63"/>
      <c r="BJ532" s="63"/>
      <c r="BK532" s="64"/>
      <c r="BL532" s="63"/>
      <c r="BM532" s="63"/>
      <c r="BN532" s="63"/>
      <c r="BO532" s="63"/>
      <c r="BP532" s="63"/>
      <c r="BQ532" s="63"/>
      <c r="BR532" s="63"/>
      <c r="BS532" s="63"/>
      <c r="BT532" s="64"/>
      <c r="BU532" s="63"/>
      <c r="BV532" s="63"/>
      <c r="BW532" s="63"/>
      <c r="BX532" s="63"/>
      <c r="BY532" s="63"/>
      <c r="BZ532" s="63"/>
      <c r="CA532" s="63"/>
      <c r="CB532" s="63"/>
      <c r="CC532" s="64"/>
      <c r="CD532" s="63"/>
      <c r="CE532" s="63"/>
      <c r="CF532" s="63"/>
      <c r="CG532" s="63"/>
      <c r="CH532" s="63"/>
      <c r="CI532" s="63"/>
      <c r="CJ532" s="63"/>
      <c r="CK532" s="63"/>
      <c r="CL532" s="64"/>
      <c r="CM532" s="63"/>
      <c r="CN532" s="63"/>
      <c r="CO532" s="63"/>
      <c r="CP532" s="63"/>
      <c r="CQ532" s="63"/>
      <c r="CR532" s="63"/>
      <c r="CS532" s="63"/>
      <c r="CT532" s="63"/>
      <c r="CU532" s="64"/>
      <c r="CV532" s="63"/>
      <c r="CW532" s="63"/>
      <c r="CX532" s="63"/>
      <c r="CY532" s="63"/>
      <c r="CZ532" s="63"/>
      <c r="DA532" s="63"/>
      <c r="DB532" s="63"/>
      <c r="DC532" s="63"/>
      <c r="DD532" s="64"/>
    </row>
    <row r="533" spans="1:108" ht="33" customHeight="1" x14ac:dyDescent="0.3">
      <c r="A533" s="63"/>
      <c r="B533" s="63"/>
      <c r="C533" s="63"/>
      <c r="D533" s="63"/>
      <c r="E533" s="63"/>
      <c r="F533" s="63"/>
      <c r="G533" s="63"/>
      <c r="H533" s="63"/>
      <c r="I533" s="64"/>
      <c r="J533" s="63"/>
      <c r="K533" s="63"/>
      <c r="L533" s="63"/>
      <c r="M533" s="63"/>
      <c r="N533" s="63"/>
      <c r="O533" s="63"/>
      <c r="P533" s="63"/>
      <c r="Q533" s="63"/>
      <c r="R533" s="64"/>
      <c r="S533" s="63"/>
      <c r="T533" s="63"/>
      <c r="U533" s="63"/>
      <c r="V533" s="63"/>
      <c r="W533" s="63"/>
      <c r="X533" s="63"/>
      <c r="Y533" s="63"/>
      <c r="Z533" s="63"/>
      <c r="AA533" s="64"/>
      <c r="AB533" s="63"/>
      <c r="AC533" s="63"/>
      <c r="AD533" s="63"/>
      <c r="AE533" s="63"/>
      <c r="AF533" s="63"/>
      <c r="AG533" s="63"/>
      <c r="AH533" s="63"/>
      <c r="AI533" s="63"/>
      <c r="AJ533" s="64"/>
      <c r="AK533" s="63"/>
      <c r="AL533" s="63"/>
      <c r="AM533" s="63"/>
      <c r="AN533" s="63"/>
      <c r="AO533" s="63"/>
      <c r="AP533" s="63"/>
      <c r="AQ533" s="63"/>
      <c r="AR533" s="63"/>
      <c r="AS533" s="64"/>
      <c r="AT533" s="63"/>
      <c r="AU533" s="63"/>
      <c r="AV533" s="63"/>
      <c r="AW533" s="63"/>
      <c r="AX533" s="63"/>
      <c r="AY533" s="63"/>
      <c r="AZ533" s="63"/>
      <c r="BA533" s="63"/>
      <c r="BB533" s="64"/>
      <c r="BC533" s="63"/>
      <c r="BD533" s="63"/>
      <c r="BE533" s="63"/>
      <c r="BF533" s="63"/>
      <c r="BG533" s="63"/>
      <c r="BH533" s="63"/>
      <c r="BI533" s="63"/>
      <c r="BJ533" s="63"/>
      <c r="BK533" s="64"/>
      <c r="BL533" s="63"/>
      <c r="BM533" s="63"/>
      <c r="BN533" s="63"/>
      <c r="BO533" s="63"/>
      <c r="BP533" s="63"/>
      <c r="BQ533" s="63"/>
      <c r="BR533" s="63"/>
      <c r="BS533" s="63"/>
      <c r="BT533" s="64"/>
      <c r="BU533" s="63"/>
      <c r="BV533" s="63"/>
      <c r="BW533" s="63"/>
      <c r="BX533" s="63"/>
      <c r="BY533" s="63"/>
      <c r="BZ533" s="63"/>
      <c r="CA533" s="63"/>
      <c r="CB533" s="63"/>
      <c r="CC533" s="64"/>
      <c r="CD533" s="63"/>
      <c r="CE533" s="63"/>
      <c r="CF533" s="63"/>
      <c r="CG533" s="63"/>
      <c r="CH533" s="63"/>
      <c r="CI533" s="63"/>
      <c r="CJ533" s="63"/>
      <c r="CK533" s="63"/>
      <c r="CL533" s="64"/>
      <c r="CM533" s="63"/>
      <c r="CN533" s="63"/>
      <c r="CO533" s="63"/>
      <c r="CP533" s="63"/>
      <c r="CQ533" s="63"/>
      <c r="CR533" s="63"/>
      <c r="CS533" s="63"/>
      <c r="CT533" s="63"/>
      <c r="CU533" s="64"/>
      <c r="CV533" s="63"/>
      <c r="CW533" s="63"/>
      <c r="CX533" s="63"/>
      <c r="CY533" s="63"/>
      <c r="CZ533" s="63"/>
      <c r="DA533" s="63"/>
      <c r="DB533" s="63"/>
      <c r="DC533" s="63"/>
      <c r="DD533" s="64"/>
    </row>
    <row r="534" spans="1:108" ht="33" customHeight="1" x14ac:dyDescent="0.3">
      <c r="A534" s="63"/>
      <c r="B534" s="63"/>
      <c r="C534" s="63"/>
      <c r="D534" s="63"/>
      <c r="E534" s="63"/>
      <c r="F534" s="63"/>
      <c r="G534" s="63"/>
      <c r="H534" s="63"/>
      <c r="I534" s="64"/>
      <c r="J534" s="63"/>
      <c r="K534" s="63"/>
      <c r="L534" s="63"/>
      <c r="M534" s="63"/>
      <c r="N534" s="63"/>
      <c r="O534" s="63"/>
      <c r="P534" s="63"/>
      <c r="Q534" s="63"/>
      <c r="R534" s="64"/>
      <c r="S534" s="63"/>
      <c r="T534" s="63"/>
      <c r="U534" s="63"/>
      <c r="V534" s="63"/>
      <c r="W534" s="63"/>
      <c r="X534" s="63"/>
      <c r="Y534" s="63"/>
      <c r="Z534" s="63"/>
      <c r="AA534" s="64"/>
      <c r="AB534" s="63"/>
      <c r="AC534" s="63"/>
      <c r="AD534" s="63"/>
      <c r="AE534" s="63"/>
      <c r="AF534" s="63"/>
      <c r="AG534" s="63"/>
      <c r="AH534" s="63"/>
      <c r="AI534" s="63"/>
      <c r="AJ534" s="64"/>
      <c r="AK534" s="63"/>
      <c r="AL534" s="63"/>
      <c r="AM534" s="63"/>
      <c r="AN534" s="63"/>
      <c r="AO534" s="63"/>
      <c r="AP534" s="63"/>
      <c r="AQ534" s="63"/>
      <c r="AR534" s="63"/>
      <c r="AS534" s="64"/>
      <c r="AT534" s="63"/>
      <c r="AU534" s="63"/>
      <c r="AV534" s="63"/>
      <c r="AW534" s="63"/>
      <c r="AX534" s="63"/>
      <c r="AY534" s="63"/>
      <c r="AZ534" s="63"/>
      <c r="BA534" s="63"/>
      <c r="BB534" s="64"/>
      <c r="BC534" s="63"/>
      <c r="BD534" s="63"/>
      <c r="BE534" s="63"/>
      <c r="BF534" s="63"/>
      <c r="BG534" s="63"/>
      <c r="BH534" s="63"/>
      <c r="BI534" s="63"/>
      <c r="BJ534" s="63"/>
      <c r="BK534" s="64"/>
      <c r="BL534" s="63"/>
      <c r="BM534" s="63"/>
      <c r="BN534" s="63"/>
      <c r="BO534" s="63"/>
      <c r="BP534" s="63"/>
      <c r="BQ534" s="63"/>
      <c r="BR534" s="63"/>
      <c r="BS534" s="63"/>
      <c r="BT534" s="64"/>
      <c r="BU534" s="63"/>
      <c r="BV534" s="63"/>
      <c r="BW534" s="63"/>
      <c r="BX534" s="63"/>
      <c r="BY534" s="63"/>
      <c r="BZ534" s="63"/>
      <c r="CA534" s="63"/>
      <c r="CB534" s="63"/>
      <c r="CC534" s="64"/>
      <c r="CD534" s="63"/>
      <c r="CE534" s="63"/>
      <c r="CF534" s="63"/>
      <c r="CG534" s="63"/>
      <c r="CH534" s="63"/>
      <c r="CI534" s="63"/>
      <c r="CJ534" s="63"/>
      <c r="CK534" s="63"/>
      <c r="CL534" s="64"/>
      <c r="CM534" s="63"/>
      <c r="CN534" s="63"/>
      <c r="CO534" s="63"/>
      <c r="CP534" s="63"/>
      <c r="CQ534" s="63"/>
      <c r="CR534" s="63"/>
      <c r="CS534" s="63"/>
      <c r="CT534" s="63"/>
      <c r="CU534" s="64"/>
      <c r="CV534" s="63"/>
      <c r="CW534" s="63"/>
      <c r="CX534" s="63"/>
      <c r="CY534" s="63"/>
      <c r="CZ534" s="63"/>
      <c r="DA534" s="63"/>
      <c r="DB534" s="63"/>
      <c r="DC534" s="63"/>
      <c r="DD534" s="64"/>
    </row>
    <row r="535" spans="1:108" ht="33" customHeight="1" x14ac:dyDescent="0.3">
      <c r="A535" s="63"/>
      <c r="B535" s="63"/>
      <c r="C535" s="63"/>
      <c r="D535" s="63"/>
      <c r="E535" s="63"/>
      <c r="F535" s="63"/>
      <c r="G535" s="63"/>
      <c r="H535" s="63"/>
      <c r="I535" s="64"/>
      <c r="J535" s="63"/>
      <c r="K535" s="63"/>
      <c r="L535" s="63"/>
      <c r="M535" s="63"/>
      <c r="N535" s="63"/>
      <c r="O535" s="63"/>
      <c r="P535" s="63"/>
      <c r="Q535" s="63"/>
      <c r="R535" s="64"/>
      <c r="S535" s="63"/>
      <c r="T535" s="63"/>
      <c r="U535" s="63"/>
      <c r="V535" s="63"/>
      <c r="W535" s="63"/>
      <c r="X535" s="63"/>
      <c r="Y535" s="63"/>
      <c r="Z535" s="63"/>
      <c r="AA535" s="64"/>
      <c r="AB535" s="63"/>
      <c r="AC535" s="63"/>
      <c r="AD535" s="63"/>
      <c r="AE535" s="63"/>
      <c r="AF535" s="63"/>
      <c r="AG535" s="63"/>
      <c r="AH535" s="63"/>
      <c r="AI535" s="63"/>
      <c r="AJ535" s="64"/>
      <c r="AK535" s="63"/>
      <c r="AL535" s="63"/>
      <c r="AM535" s="63"/>
      <c r="AN535" s="63"/>
      <c r="AO535" s="63"/>
      <c r="AP535" s="63"/>
      <c r="AQ535" s="63"/>
      <c r="AR535" s="63"/>
      <c r="AS535" s="64"/>
      <c r="AT535" s="63"/>
      <c r="AU535" s="63"/>
      <c r="AV535" s="63"/>
      <c r="AW535" s="63"/>
      <c r="AX535" s="63"/>
      <c r="AY535" s="63"/>
      <c r="AZ535" s="63"/>
      <c r="BA535" s="63"/>
      <c r="BB535" s="64"/>
      <c r="BC535" s="63"/>
      <c r="BD535" s="63"/>
      <c r="BE535" s="63"/>
      <c r="BF535" s="63"/>
      <c r="BG535" s="63"/>
      <c r="BH535" s="63"/>
      <c r="BI535" s="63"/>
      <c r="BJ535" s="63"/>
      <c r="BK535" s="64"/>
      <c r="BL535" s="63"/>
      <c r="BM535" s="63"/>
      <c r="BN535" s="63"/>
      <c r="BO535" s="63"/>
      <c r="BP535" s="63"/>
      <c r="BQ535" s="63"/>
      <c r="BR535" s="63"/>
      <c r="BS535" s="63"/>
      <c r="BT535" s="64"/>
      <c r="BU535" s="63"/>
      <c r="BV535" s="63"/>
      <c r="BW535" s="63"/>
      <c r="BX535" s="63"/>
      <c r="BY535" s="63"/>
      <c r="BZ535" s="63"/>
      <c r="CA535" s="63"/>
      <c r="CB535" s="63"/>
      <c r="CC535" s="64"/>
      <c r="CD535" s="63"/>
      <c r="CE535" s="63"/>
      <c r="CF535" s="63"/>
      <c r="CG535" s="63"/>
      <c r="CH535" s="63"/>
      <c r="CI535" s="63"/>
      <c r="CJ535" s="63"/>
      <c r="CK535" s="63"/>
      <c r="CL535" s="64"/>
      <c r="CM535" s="63"/>
      <c r="CN535" s="63"/>
      <c r="CO535" s="63"/>
      <c r="CP535" s="63"/>
      <c r="CQ535" s="63"/>
      <c r="CR535" s="63"/>
      <c r="CS535" s="63"/>
      <c r="CT535" s="63"/>
      <c r="CU535" s="64"/>
      <c r="CV535" s="63"/>
      <c r="CW535" s="63"/>
      <c r="CX535" s="63"/>
      <c r="CY535" s="63"/>
      <c r="CZ535" s="63"/>
      <c r="DA535" s="63"/>
      <c r="DB535" s="63"/>
      <c r="DC535" s="63"/>
      <c r="DD535" s="64"/>
    </row>
    <row r="536" spans="1:108" ht="33" customHeight="1" x14ac:dyDescent="0.3">
      <c r="A536" s="63"/>
      <c r="B536" s="63"/>
      <c r="C536" s="63"/>
      <c r="D536" s="63"/>
      <c r="E536" s="63"/>
      <c r="F536" s="63"/>
      <c r="G536" s="63"/>
      <c r="H536" s="63"/>
      <c r="I536" s="64"/>
      <c r="J536" s="63"/>
      <c r="K536" s="63"/>
      <c r="L536" s="63"/>
      <c r="M536" s="63"/>
      <c r="N536" s="63"/>
      <c r="O536" s="63"/>
      <c r="P536" s="63"/>
      <c r="Q536" s="63"/>
      <c r="R536" s="64"/>
      <c r="S536" s="63"/>
      <c r="T536" s="63"/>
      <c r="U536" s="63"/>
      <c r="V536" s="63"/>
      <c r="W536" s="63"/>
      <c r="X536" s="63"/>
      <c r="Y536" s="63"/>
      <c r="Z536" s="63"/>
      <c r="AA536" s="64"/>
      <c r="AB536" s="63"/>
      <c r="AC536" s="63"/>
      <c r="AD536" s="63"/>
      <c r="AE536" s="63"/>
      <c r="AF536" s="63"/>
      <c r="AG536" s="63"/>
      <c r="AH536" s="63"/>
      <c r="AI536" s="63"/>
      <c r="AJ536" s="64"/>
      <c r="AK536" s="63"/>
      <c r="AL536" s="63"/>
      <c r="AM536" s="63"/>
      <c r="AN536" s="63"/>
      <c r="AO536" s="63"/>
      <c r="AP536" s="63"/>
      <c r="AQ536" s="63"/>
      <c r="AR536" s="63"/>
      <c r="AS536" s="64"/>
      <c r="AT536" s="63"/>
      <c r="AU536" s="63"/>
      <c r="AV536" s="63"/>
      <c r="AW536" s="63"/>
      <c r="AX536" s="63"/>
      <c r="AY536" s="63"/>
      <c r="AZ536" s="63"/>
      <c r="BA536" s="63"/>
      <c r="BB536" s="64"/>
      <c r="BC536" s="63"/>
      <c r="BD536" s="63"/>
      <c r="BE536" s="63"/>
      <c r="BF536" s="63"/>
      <c r="BG536" s="63"/>
      <c r="BH536" s="63"/>
      <c r="BI536" s="63"/>
      <c r="BJ536" s="63"/>
      <c r="BK536" s="64"/>
      <c r="BL536" s="63"/>
      <c r="BM536" s="63"/>
      <c r="BN536" s="63"/>
      <c r="BO536" s="63"/>
      <c r="BP536" s="63"/>
      <c r="BQ536" s="63"/>
      <c r="BR536" s="63"/>
      <c r="BS536" s="63"/>
      <c r="BT536" s="64"/>
      <c r="BU536" s="63"/>
      <c r="BV536" s="63"/>
      <c r="BW536" s="63"/>
      <c r="BX536" s="63"/>
      <c r="BY536" s="63"/>
      <c r="BZ536" s="63"/>
      <c r="CA536" s="63"/>
      <c r="CB536" s="63"/>
      <c r="CC536" s="64"/>
      <c r="CD536" s="63"/>
      <c r="CE536" s="63"/>
      <c r="CF536" s="63"/>
      <c r="CG536" s="63"/>
      <c r="CH536" s="63"/>
      <c r="CI536" s="63"/>
      <c r="CJ536" s="63"/>
      <c r="CK536" s="63"/>
      <c r="CL536" s="64"/>
      <c r="CM536" s="63"/>
      <c r="CN536" s="63"/>
      <c r="CO536" s="63"/>
      <c r="CP536" s="63"/>
      <c r="CQ536" s="63"/>
      <c r="CR536" s="63"/>
      <c r="CS536" s="63"/>
      <c r="CT536" s="63"/>
      <c r="CU536" s="64"/>
      <c r="CV536" s="63"/>
      <c r="CW536" s="63"/>
      <c r="CX536" s="63"/>
      <c r="CY536" s="63"/>
      <c r="CZ536" s="63"/>
      <c r="DA536" s="63"/>
      <c r="DB536" s="63"/>
      <c r="DC536" s="63"/>
      <c r="DD536" s="64"/>
    </row>
    <row r="537" spans="1:108" ht="33" customHeight="1" x14ac:dyDescent="0.3">
      <c r="A537" s="63"/>
      <c r="B537" s="63"/>
      <c r="C537" s="63"/>
      <c r="D537" s="63"/>
      <c r="E537" s="63"/>
      <c r="F537" s="63"/>
      <c r="G537" s="63"/>
      <c r="H537" s="63"/>
      <c r="I537" s="64"/>
      <c r="J537" s="63"/>
      <c r="K537" s="63"/>
      <c r="L537" s="63"/>
      <c r="M537" s="63"/>
      <c r="N537" s="63"/>
      <c r="O537" s="63"/>
      <c r="P537" s="63"/>
      <c r="Q537" s="63"/>
      <c r="R537" s="64"/>
      <c r="S537" s="63"/>
      <c r="T537" s="63"/>
      <c r="U537" s="63"/>
      <c r="V537" s="63"/>
      <c r="W537" s="63"/>
      <c r="X537" s="63"/>
      <c r="Y537" s="63"/>
      <c r="Z537" s="63"/>
      <c r="AA537" s="64"/>
      <c r="AB537" s="63"/>
      <c r="AC537" s="63"/>
      <c r="AD537" s="63"/>
      <c r="AE537" s="63"/>
      <c r="AF537" s="63"/>
      <c r="AG537" s="63"/>
      <c r="AH537" s="63"/>
      <c r="AI537" s="63"/>
      <c r="AJ537" s="64"/>
      <c r="AK537" s="63"/>
      <c r="AL537" s="63"/>
      <c r="AM537" s="63"/>
      <c r="AN537" s="63"/>
      <c r="AO537" s="63"/>
      <c r="AP537" s="63"/>
      <c r="AQ537" s="63"/>
      <c r="AR537" s="63"/>
      <c r="AS537" s="64"/>
      <c r="AT537" s="63"/>
      <c r="AU537" s="63"/>
      <c r="AV537" s="63"/>
      <c r="AW537" s="63"/>
      <c r="AX537" s="63"/>
      <c r="AY537" s="63"/>
      <c r="AZ537" s="63"/>
      <c r="BA537" s="63"/>
      <c r="BB537" s="64"/>
      <c r="BC537" s="63"/>
      <c r="BD537" s="63"/>
      <c r="BE537" s="63"/>
      <c r="BF537" s="63"/>
      <c r="BG537" s="63"/>
      <c r="BH537" s="63"/>
      <c r="BI537" s="63"/>
      <c r="BJ537" s="63"/>
      <c r="BK537" s="64"/>
      <c r="BL537" s="63"/>
      <c r="BM537" s="63"/>
      <c r="BN537" s="63"/>
      <c r="BO537" s="63"/>
      <c r="BP537" s="63"/>
      <c r="BQ537" s="63"/>
      <c r="BR537" s="63"/>
      <c r="BS537" s="63"/>
      <c r="BT537" s="64"/>
      <c r="BU537" s="63"/>
      <c r="BV537" s="63"/>
      <c r="BW537" s="63"/>
      <c r="BX537" s="63"/>
      <c r="BY537" s="63"/>
      <c r="BZ537" s="63"/>
      <c r="CA537" s="63"/>
      <c r="CB537" s="63"/>
      <c r="CC537" s="64"/>
      <c r="CD537" s="63"/>
      <c r="CE537" s="63"/>
      <c r="CF537" s="63"/>
      <c r="CG537" s="63"/>
      <c r="CH537" s="63"/>
      <c r="CI537" s="63"/>
      <c r="CJ537" s="63"/>
      <c r="CK537" s="63"/>
      <c r="CL537" s="64"/>
      <c r="CM537" s="63"/>
      <c r="CN537" s="63"/>
      <c r="CO537" s="63"/>
      <c r="CP537" s="63"/>
      <c r="CQ537" s="63"/>
      <c r="CR537" s="63"/>
      <c r="CS537" s="63"/>
      <c r="CT537" s="63"/>
      <c r="CU537" s="64"/>
      <c r="CV537" s="63"/>
      <c r="CW537" s="63"/>
      <c r="CX537" s="63"/>
      <c r="CY537" s="63"/>
      <c r="CZ537" s="63"/>
      <c r="DA537" s="63"/>
      <c r="DB537" s="63"/>
      <c r="DC537" s="63"/>
      <c r="DD537" s="64"/>
    </row>
    <row r="538" spans="1:108" ht="33" customHeight="1" x14ac:dyDescent="0.3">
      <c r="A538" s="63"/>
      <c r="B538" s="63"/>
      <c r="C538" s="63"/>
      <c r="D538" s="63"/>
      <c r="E538" s="63"/>
      <c r="F538" s="63"/>
      <c r="G538" s="63"/>
      <c r="H538" s="63"/>
      <c r="I538" s="64"/>
      <c r="J538" s="63"/>
      <c r="K538" s="63"/>
      <c r="L538" s="63"/>
      <c r="M538" s="63"/>
      <c r="N538" s="63"/>
      <c r="O538" s="63"/>
      <c r="P538" s="63"/>
      <c r="Q538" s="63"/>
      <c r="R538" s="64"/>
      <c r="S538" s="63"/>
      <c r="T538" s="63"/>
      <c r="U538" s="63"/>
      <c r="V538" s="63"/>
      <c r="W538" s="63"/>
      <c r="X538" s="63"/>
      <c r="Y538" s="63"/>
      <c r="Z538" s="63"/>
      <c r="AA538" s="64"/>
      <c r="AB538" s="63"/>
      <c r="AC538" s="63"/>
      <c r="AD538" s="63"/>
      <c r="AE538" s="63"/>
      <c r="AF538" s="63"/>
      <c r="AG538" s="63"/>
      <c r="AH538" s="63"/>
      <c r="AI538" s="63"/>
      <c r="AJ538" s="64"/>
      <c r="AK538" s="63"/>
      <c r="AL538" s="63"/>
      <c r="AM538" s="63"/>
      <c r="AN538" s="63"/>
      <c r="AO538" s="63"/>
      <c r="AP538" s="63"/>
      <c r="AQ538" s="63"/>
      <c r="AR538" s="63"/>
      <c r="AS538" s="64"/>
      <c r="AT538" s="63"/>
      <c r="AU538" s="63"/>
      <c r="AV538" s="63"/>
      <c r="AW538" s="63"/>
      <c r="AX538" s="63"/>
      <c r="AY538" s="63"/>
      <c r="AZ538" s="63"/>
      <c r="BA538" s="63"/>
      <c r="BB538" s="64"/>
      <c r="BC538" s="63"/>
      <c r="BD538" s="63"/>
      <c r="BE538" s="63"/>
      <c r="BF538" s="63"/>
      <c r="BG538" s="63"/>
      <c r="BH538" s="63"/>
      <c r="BI538" s="63"/>
      <c r="BJ538" s="63"/>
      <c r="BK538" s="64"/>
      <c r="BL538" s="63"/>
      <c r="BM538" s="63"/>
      <c r="BN538" s="63"/>
      <c r="BO538" s="63"/>
      <c r="BP538" s="63"/>
      <c r="BQ538" s="63"/>
      <c r="BR538" s="63"/>
      <c r="BS538" s="63"/>
      <c r="BT538" s="64"/>
      <c r="BU538" s="63"/>
      <c r="BV538" s="63"/>
      <c r="BW538" s="63"/>
      <c r="BX538" s="63"/>
      <c r="BY538" s="63"/>
      <c r="BZ538" s="63"/>
      <c r="CA538" s="63"/>
      <c r="CB538" s="63"/>
      <c r="CC538" s="64"/>
      <c r="CD538" s="63"/>
      <c r="CE538" s="63"/>
      <c r="CF538" s="63"/>
      <c r="CG538" s="63"/>
      <c r="CH538" s="63"/>
      <c r="CI538" s="63"/>
      <c r="CJ538" s="63"/>
      <c r="CK538" s="63"/>
      <c r="CL538" s="64"/>
      <c r="CM538" s="63"/>
      <c r="CN538" s="63"/>
      <c r="CO538" s="63"/>
      <c r="CP538" s="63"/>
      <c r="CQ538" s="63"/>
      <c r="CR538" s="63"/>
      <c r="CS538" s="63"/>
      <c r="CT538" s="63"/>
      <c r="CU538" s="64"/>
      <c r="CV538" s="63"/>
      <c r="CW538" s="63"/>
      <c r="CX538" s="63"/>
      <c r="CY538" s="63"/>
      <c r="CZ538" s="63"/>
      <c r="DA538" s="63"/>
      <c r="DB538" s="63"/>
      <c r="DC538" s="63"/>
      <c r="DD538" s="64"/>
    </row>
    <row r="539" spans="1:108" ht="33" customHeight="1" x14ac:dyDescent="0.3">
      <c r="A539" s="63"/>
      <c r="B539" s="63"/>
      <c r="C539" s="63"/>
      <c r="D539" s="63"/>
      <c r="E539" s="63"/>
      <c r="F539" s="63"/>
      <c r="G539" s="63"/>
      <c r="H539" s="63"/>
      <c r="I539" s="64"/>
      <c r="J539" s="63"/>
      <c r="K539" s="63"/>
      <c r="L539" s="63"/>
      <c r="M539" s="63"/>
      <c r="N539" s="63"/>
      <c r="O539" s="63"/>
      <c r="P539" s="63"/>
      <c r="Q539" s="63"/>
      <c r="R539" s="64"/>
      <c r="S539" s="63"/>
      <c r="T539" s="63"/>
      <c r="U539" s="63"/>
      <c r="V539" s="63"/>
      <c r="W539" s="63"/>
      <c r="X539" s="63"/>
      <c r="Y539" s="63"/>
      <c r="Z539" s="63"/>
      <c r="AA539" s="64"/>
      <c r="AB539" s="63"/>
      <c r="AC539" s="63"/>
      <c r="AD539" s="63"/>
      <c r="AE539" s="63"/>
      <c r="AF539" s="63"/>
      <c r="AG539" s="63"/>
      <c r="AH539" s="63"/>
      <c r="AI539" s="63"/>
      <c r="AJ539" s="64"/>
      <c r="AK539" s="63"/>
      <c r="AL539" s="63"/>
      <c r="AM539" s="63"/>
      <c r="AN539" s="63"/>
      <c r="AO539" s="63"/>
      <c r="AP539" s="63"/>
      <c r="AQ539" s="63"/>
      <c r="AR539" s="63"/>
      <c r="AS539" s="64"/>
      <c r="AT539" s="63"/>
      <c r="AU539" s="63"/>
      <c r="AV539" s="63"/>
      <c r="AW539" s="63"/>
      <c r="AX539" s="63"/>
      <c r="AY539" s="63"/>
      <c r="AZ539" s="63"/>
      <c r="BA539" s="63"/>
      <c r="BB539" s="64"/>
      <c r="BC539" s="63"/>
      <c r="BD539" s="63"/>
      <c r="BE539" s="63"/>
      <c r="BF539" s="63"/>
      <c r="BG539" s="63"/>
      <c r="BH539" s="63"/>
      <c r="BI539" s="63"/>
      <c r="BJ539" s="63"/>
      <c r="BK539" s="64"/>
      <c r="BL539" s="63"/>
      <c r="BM539" s="63"/>
      <c r="BN539" s="63"/>
      <c r="BO539" s="63"/>
      <c r="BP539" s="63"/>
      <c r="BQ539" s="63"/>
      <c r="BR539" s="63"/>
      <c r="BS539" s="63"/>
      <c r="BT539" s="64"/>
      <c r="BU539" s="63"/>
      <c r="BV539" s="63"/>
      <c r="BW539" s="63"/>
      <c r="BX539" s="63"/>
      <c r="BY539" s="63"/>
      <c r="BZ539" s="63"/>
      <c r="CA539" s="63"/>
      <c r="CB539" s="63"/>
      <c r="CC539" s="64"/>
      <c r="CD539" s="63"/>
      <c r="CE539" s="63"/>
      <c r="CF539" s="63"/>
      <c r="CG539" s="63"/>
      <c r="CH539" s="63"/>
      <c r="CI539" s="63"/>
      <c r="CJ539" s="63"/>
      <c r="CK539" s="63"/>
      <c r="CL539" s="64"/>
      <c r="CM539" s="63"/>
      <c r="CN539" s="63"/>
      <c r="CO539" s="63"/>
      <c r="CP539" s="63"/>
      <c r="CQ539" s="63"/>
      <c r="CR539" s="63"/>
      <c r="CS539" s="63"/>
      <c r="CT539" s="63"/>
      <c r="CU539" s="64"/>
      <c r="CV539" s="63"/>
      <c r="CW539" s="63"/>
      <c r="CX539" s="63"/>
      <c r="CY539" s="63"/>
      <c r="CZ539" s="63"/>
      <c r="DA539" s="63"/>
      <c r="DB539" s="63"/>
      <c r="DC539" s="63"/>
      <c r="DD539" s="64"/>
    </row>
    <row r="540" spans="1:108" ht="33" customHeight="1" x14ac:dyDescent="0.3">
      <c r="A540" s="63"/>
      <c r="B540" s="63"/>
      <c r="C540" s="63"/>
      <c r="D540" s="63"/>
      <c r="E540" s="63"/>
      <c r="F540" s="63"/>
      <c r="G540" s="63"/>
      <c r="H540" s="63"/>
      <c r="I540" s="64"/>
      <c r="J540" s="63"/>
      <c r="K540" s="63"/>
      <c r="L540" s="63"/>
      <c r="M540" s="63"/>
      <c r="N540" s="63"/>
      <c r="O540" s="63"/>
      <c r="P540" s="63"/>
      <c r="Q540" s="63"/>
      <c r="R540" s="64"/>
      <c r="S540" s="63"/>
      <c r="T540" s="63"/>
      <c r="U540" s="63"/>
      <c r="V540" s="63"/>
      <c r="W540" s="63"/>
      <c r="X540" s="63"/>
      <c r="Y540" s="63"/>
      <c r="Z540" s="63"/>
      <c r="AA540" s="64"/>
      <c r="AB540" s="63"/>
      <c r="AC540" s="63"/>
      <c r="AD540" s="63"/>
      <c r="AE540" s="63"/>
      <c r="AF540" s="63"/>
      <c r="AG540" s="63"/>
      <c r="AH540" s="63"/>
      <c r="AI540" s="63"/>
      <c r="AJ540" s="64"/>
      <c r="AK540" s="63"/>
      <c r="AL540" s="63"/>
      <c r="AM540" s="63"/>
      <c r="AN540" s="63"/>
      <c r="AO540" s="63"/>
      <c r="AP540" s="63"/>
      <c r="AQ540" s="63"/>
      <c r="AR540" s="63"/>
      <c r="AS540" s="64"/>
      <c r="AT540" s="63"/>
      <c r="AU540" s="63"/>
      <c r="AV540" s="63"/>
      <c r="AW540" s="63"/>
      <c r="AX540" s="63"/>
      <c r="AY540" s="63"/>
      <c r="AZ540" s="63"/>
      <c r="BA540" s="63"/>
      <c r="BB540" s="64"/>
      <c r="BC540" s="63"/>
      <c r="BD540" s="63"/>
      <c r="BE540" s="63"/>
      <c r="BF540" s="63"/>
      <c r="BG540" s="63"/>
      <c r="BH540" s="63"/>
      <c r="BI540" s="63"/>
      <c r="BJ540" s="63"/>
      <c r="BK540" s="64"/>
      <c r="BL540" s="63"/>
      <c r="BM540" s="63"/>
      <c r="BN540" s="63"/>
      <c r="BO540" s="63"/>
      <c r="BP540" s="63"/>
      <c r="BQ540" s="63"/>
      <c r="BR540" s="63"/>
      <c r="BS540" s="63"/>
      <c r="BT540" s="64"/>
      <c r="BU540" s="63"/>
      <c r="BV540" s="63"/>
      <c r="BW540" s="63"/>
      <c r="BX540" s="63"/>
      <c r="BY540" s="63"/>
      <c r="BZ540" s="63"/>
      <c r="CA540" s="63"/>
      <c r="CB540" s="63"/>
      <c r="CC540" s="64"/>
      <c r="CD540" s="63"/>
      <c r="CE540" s="63"/>
      <c r="CF540" s="63"/>
      <c r="CG540" s="63"/>
      <c r="CH540" s="63"/>
      <c r="CI540" s="63"/>
      <c r="CJ540" s="63"/>
      <c r="CK540" s="63"/>
      <c r="CL540" s="64"/>
      <c r="CM540" s="63"/>
      <c r="CN540" s="63"/>
      <c r="CO540" s="63"/>
      <c r="CP540" s="63"/>
      <c r="CQ540" s="63"/>
      <c r="CR540" s="63"/>
      <c r="CS540" s="63"/>
      <c r="CT540" s="63"/>
      <c r="CU540" s="64"/>
      <c r="CV540" s="63"/>
      <c r="CW540" s="63"/>
      <c r="CX540" s="63"/>
      <c r="CY540" s="63"/>
      <c r="CZ540" s="63"/>
      <c r="DA540" s="63"/>
      <c r="DB540" s="63"/>
      <c r="DC540" s="63"/>
      <c r="DD540" s="64"/>
    </row>
    <row r="541" spans="1:108" ht="33" customHeight="1" x14ac:dyDescent="0.3">
      <c r="A541" s="63"/>
      <c r="B541" s="63"/>
      <c r="C541" s="63"/>
      <c r="D541" s="63"/>
      <c r="E541" s="63"/>
      <c r="F541" s="63"/>
      <c r="G541" s="63"/>
      <c r="H541" s="63"/>
      <c r="I541" s="64"/>
      <c r="J541" s="63"/>
      <c r="K541" s="63"/>
      <c r="L541" s="63"/>
      <c r="M541" s="63"/>
      <c r="N541" s="63"/>
      <c r="O541" s="63"/>
      <c r="P541" s="63"/>
      <c r="Q541" s="63"/>
      <c r="R541" s="64"/>
      <c r="S541" s="63"/>
      <c r="T541" s="63"/>
      <c r="U541" s="63"/>
      <c r="V541" s="63"/>
      <c r="W541" s="63"/>
      <c r="X541" s="63"/>
      <c r="Y541" s="63"/>
      <c r="Z541" s="63"/>
      <c r="AA541" s="64"/>
      <c r="AB541" s="63"/>
      <c r="AC541" s="63"/>
      <c r="AD541" s="63"/>
      <c r="AE541" s="63"/>
      <c r="AF541" s="63"/>
      <c r="AG541" s="63"/>
      <c r="AH541" s="63"/>
      <c r="AI541" s="63"/>
      <c r="AJ541" s="64"/>
      <c r="AK541" s="63"/>
      <c r="AL541" s="63"/>
      <c r="AM541" s="63"/>
      <c r="AN541" s="63"/>
      <c r="AO541" s="63"/>
      <c r="AP541" s="63"/>
      <c r="AQ541" s="63"/>
      <c r="AR541" s="63"/>
      <c r="AS541" s="64"/>
      <c r="AT541" s="63"/>
      <c r="AU541" s="63"/>
      <c r="AV541" s="63"/>
      <c r="AW541" s="63"/>
      <c r="AX541" s="63"/>
      <c r="AY541" s="63"/>
      <c r="AZ541" s="63"/>
      <c r="BA541" s="63"/>
      <c r="BB541" s="64"/>
      <c r="BC541" s="63"/>
      <c r="BD541" s="63"/>
      <c r="BE541" s="63"/>
      <c r="BF541" s="63"/>
      <c r="BG541" s="63"/>
      <c r="BH541" s="63"/>
      <c r="BI541" s="63"/>
      <c r="BJ541" s="63"/>
      <c r="BK541" s="64"/>
      <c r="BL541" s="63"/>
      <c r="BM541" s="63"/>
      <c r="BN541" s="63"/>
      <c r="BO541" s="63"/>
      <c r="BP541" s="63"/>
      <c r="BQ541" s="63"/>
      <c r="BR541" s="63"/>
      <c r="BS541" s="63"/>
      <c r="BT541" s="64"/>
      <c r="BU541" s="63"/>
      <c r="BV541" s="63"/>
      <c r="BW541" s="63"/>
      <c r="BX541" s="63"/>
      <c r="BY541" s="63"/>
      <c r="BZ541" s="63"/>
      <c r="CA541" s="63"/>
      <c r="CB541" s="63"/>
      <c r="CC541" s="64"/>
      <c r="CD541" s="63"/>
      <c r="CE541" s="63"/>
      <c r="CF541" s="63"/>
      <c r="CG541" s="63"/>
      <c r="CH541" s="63"/>
      <c r="CI541" s="63"/>
      <c r="CJ541" s="63"/>
      <c r="CK541" s="63"/>
      <c r="CL541" s="64"/>
      <c r="CM541" s="63"/>
      <c r="CN541" s="63"/>
      <c r="CO541" s="63"/>
      <c r="CP541" s="63"/>
      <c r="CQ541" s="63"/>
      <c r="CR541" s="63"/>
      <c r="CS541" s="63"/>
      <c r="CT541" s="63"/>
      <c r="CU541" s="64"/>
      <c r="CV541" s="63"/>
      <c r="CW541" s="63"/>
      <c r="CX541" s="63"/>
      <c r="CY541" s="63"/>
      <c r="CZ541" s="63"/>
      <c r="DA541" s="63"/>
      <c r="DB541" s="63"/>
      <c r="DC541" s="63"/>
      <c r="DD541" s="64"/>
    </row>
    <row r="542" spans="1:108" ht="33" customHeight="1" x14ac:dyDescent="0.3">
      <c r="A542" s="63"/>
      <c r="B542" s="63"/>
      <c r="C542" s="63"/>
      <c r="D542" s="63"/>
      <c r="E542" s="63"/>
      <c r="F542" s="63"/>
      <c r="G542" s="63"/>
      <c r="H542" s="63"/>
      <c r="I542" s="64"/>
      <c r="J542" s="63"/>
      <c r="K542" s="63"/>
      <c r="L542" s="63"/>
      <c r="M542" s="63"/>
      <c r="N542" s="63"/>
      <c r="O542" s="63"/>
      <c r="P542" s="63"/>
      <c r="Q542" s="63"/>
      <c r="R542" s="64"/>
      <c r="S542" s="63"/>
      <c r="T542" s="63"/>
      <c r="U542" s="63"/>
      <c r="V542" s="63"/>
      <c r="W542" s="63"/>
      <c r="X542" s="63"/>
      <c r="Y542" s="63"/>
      <c r="Z542" s="63"/>
      <c r="AA542" s="64"/>
      <c r="AB542" s="63"/>
      <c r="AC542" s="63"/>
      <c r="AD542" s="63"/>
      <c r="AE542" s="63"/>
      <c r="AF542" s="63"/>
      <c r="AG542" s="63"/>
      <c r="AH542" s="63"/>
      <c r="AI542" s="63"/>
      <c r="AJ542" s="64"/>
      <c r="AK542" s="63"/>
      <c r="AL542" s="63"/>
      <c r="AM542" s="63"/>
      <c r="AN542" s="63"/>
      <c r="AO542" s="63"/>
      <c r="AP542" s="63"/>
      <c r="AQ542" s="63"/>
      <c r="AR542" s="63"/>
      <c r="AS542" s="64"/>
      <c r="AT542" s="63"/>
      <c r="AU542" s="63"/>
      <c r="AV542" s="63"/>
      <c r="AW542" s="63"/>
      <c r="AX542" s="63"/>
      <c r="AY542" s="63"/>
      <c r="AZ542" s="63"/>
      <c r="BA542" s="63"/>
      <c r="BB542" s="64"/>
      <c r="BC542" s="63"/>
      <c r="BD542" s="63"/>
      <c r="BE542" s="63"/>
      <c r="BF542" s="63"/>
      <c r="BG542" s="63"/>
      <c r="BH542" s="63"/>
      <c r="BI542" s="63"/>
      <c r="BJ542" s="63"/>
      <c r="BK542" s="64"/>
      <c r="BL542" s="63"/>
      <c r="BM542" s="63"/>
      <c r="BN542" s="63"/>
      <c r="BO542" s="63"/>
      <c r="BP542" s="63"/>
      <c r="BQ542" s="63"/>
      <c r="BR542" s="63"/>
      <c r="BS542" s="63"/>
      <c r="BT542" s="64"/>
      <c r="BU542" s="63"/>
      <c r="BV542" s="63"/>
      <c r="BW542" s="63"/>
      <c r="BX542" s="63"/>
      <c r="BY542" s="63"/>
      <c r="BZ542" s="63"/>
      <c r="CA542" s="63"/>
      <c r="CB542" s="63"/>
      <c r="CC542" s="64"/>
      <c r="CD542" s="63"/>
      <c r="CE542" s="63"/>
      <c r="CF542" s="63"/>
      <c r="CG542" s="63"/>
      <c r="CH542" s="63"/>
      <c r="CI542" s="63"/>
      <c r="CJ542" s="63"/>
      <c r="CK542" s="63"/>
      <c r="CL542" s="64"/>
      <c r="CM542" s="63"/>
      <c r="CN542" s="63"/>
      <c r="CO542" s="63"/>
      <c r="CP542" s="63"/>
      <c r="CQ542" s="63"/>
      <c r="CR542" s="63"/>
      <c r="CS542" s="63"/>
      <c r="CT542" s="63"/>
      <c r="CU542" s="64"/>
      <c r="CV542" s="63"/>
      <c r="CW542" s="63"/>
      <c r="CX542" s="63"/>
      <c r="CY542" s="63"/>
      <c r="CZ542" s="63"/>
      <c r="DA542" s="63"/>
      <c r="DB542" s="63"/>
      <c r="DC542" s="63"/>
      <c r="DD542" s="64"/>
    </row>
    <row r="543" spans="1:108" ht="33" customHeight="1" x14ac:dyDescent="0.3">
      <c r="A543" s="63"/>
      <c r="B543" s="63"/>
      <c r="C543" s="63"/>
      <c r="D543" s="63"/>
      <c r="E543" s="63"/>
      <c r="F543" s="63"/>
      <c r="G543" s="63"/>
      <c r="H543" s="63"/>
      <c r="I543" s="64"/>
      <c r="J543" s="63"/>
      <c r="K543" s="63"/>
      <c r="L543" s="63"/>
      <c r="M543" s="63"/>
      <c r="N543" s="63"/>
      <c r="O543" s="63"/>
      <c r="P543" s="63"/>
      <c r="Q543" s="63"/>
      <c r="R543" s="64"/>
      <c r="S543" s="63"/>
      <c r="T543" s="63"/>
      <c r="U543" s="63"/>
      <c r="V543" s="63"/>
      <c r="W543" s="63"/>
      <c r="X543" s="63"/>
      <c r="Y543" s="63"/>
      <c r="Z543" s="63"/>
      <c r="AA543" s="64"/>
      <c r="AB543" s="63"/>
      <c r="AC543" s="63"/>
      <c r="AD543" s="63"/>
      <c r="AE543" s="63"/>
      <c r="AF543" s="63"/>
      <c r="AG543" s="63"/>
      <c r="AH543" s="63"/>
      <c r="AI543" s="63"/>
      <c r="AJ543" s="64"/>
      <c r="AK543" s="63"/>
      <c r="AL543" s="63"/>
      <c r="AM543" s="63"/>
      <c r="AN543" s="63"/>
      <c r="AO543" s="63"/>
      <c r="AP543" s="63"/>
      <c r="AQ543" s="63"/>
      <c r="AR543" s="63"/>
      <c r="AS543" s="64"/>
      <c r="AT543" s="63"/>
      <c r="AU543" s="63"/>
      <c r="AV543" s="63"/>
      <c r="AW543" s="63"/>
      <c r="AX543" s="63"/>
      <c r="AY543" s="63"/>
      <c r="AZ543" s="63"/>
      <c r="BA543" s="63"/>
      <c r="BB543" s="64"/>
      <c r="BC543" s="63"/>
      <c r="BD543" s="63"/>
      <c r="BE543" s="63"/>
      <c r="BF543" s="63"/>
      <c r="BG543" s="63"/>
      <c r="BH543" s="63"/>
      <c r="BI543" s="63"/>
      <c r="BJ543" s="63"/>
      <c r="BK543" s="64"/>
      <c r="BL543" s="63"/>
      <c r="BM543" s="63"/>
      <c r="BN543" s="63"/>
      <c r="BO543" s="63"/>
      <c r="BP543" s="63"/>
      <c r="BQ543" s="63"/>
      <c r="BR543" s="63"/>
      <c r="BS543" s="63"/>
      <c r="BT543" s="64"/>
      <c r="BU543" s="63"/>
      <c r="BV543" s="63"/>
      <c r="BW543" s="63"/>
      <c r="BX543" s="63"/>
      <c r="BY543" s="63"/>
      <c r="BZ543" s="63"/>
      <c r="CA543" s="63"/>
      <c r="CB543" s="63"/>
      <c r="CC543" s="64"/>
      <c r="CD543" s="63"/>
      <c r="CE543" s="63"/>
      <c r="CF543" s="63"/>
      <c r="CG543" s="63"/>
      <c r="CH543" s="63"/>
      <c r="CI543" s="63"/>
      <c r="CJ543" s="63"/>
      <c r="CK543" s="63"/>
      <c r="CL543" s="64"/>
      <c r="CM543" s="63"/>
      <c r="CN543" s="63"/>
      <c r="CO543" s="63"/>
      <c r="CP543" s="63"/>
      <c r="CQ543" s="63"/>
      <c r="CR543" s="63"/>
      <c r="CS543" s="63"/>
      <c r="CT543" s="63"/>
      <c r="CU543" s="64"/>
      <c r="CV543" s="63"/>
      <c r="CW543" s="63"/>
      <c r="CX543" s="63"/>
      <c r="CY543" s="63"/>
      <c r="CZ543" s="63"/>
      <c r="DA543" s="63"/>
      <c r="DB543" s="63"/>
      <c r="DC543" s="63"/>
      <c r="DD543" s="64"/>
    </row>
    <row r="544" spans="1:108" ht="33" customHeight="1" x14ac:dyDescent="0.3">
      <c r="A544" s="63"/>
      <c r="B544" s="63"/>
      <c r="C544" s="63"/>
      <c r="D544" s="63"/>
      <c r="E544" s="63"/>
      <c r="F544" s="63"/>
      <c r="G544" s="63"/>
      <c r="H544" s="63"/>
      <c r="I544" s="64"/>
      <c r="J544" s="63"/>
      <c r="K544" s="63"/>
      <c r="L544" s="63"/>
      <c r="M544" s="63"/>
      <c r="N544" s="63"/>
      <c r="O544" s="63"/>
      <c r="P544" s="63"/>
      <c r="Q544" s="63"/>
      <c r="R544" s="64"/>
      <c r="S544" s="63"/>
      <c r="T544" s="63"/>
      <c r="U544" s="63"/>
      <c r="V544" s="63"/>
      <c r="W544" s="63"/>
      <c r="X544" s="63"/>
      <c r="Y544" s="63"/>
      <c r="Z544" s="63"/>
      <c r="AA544" s="64"/>
      <c r="AB544" s="63"/>
      <c r="AC544" s="63"/>
      <c r="AD544" s="63"/>
      <c r="AE544" s="63"/>
      <c r="AF544" s="63"/>
      <c r="AG544" s="63"/>
      <c r="AH544" s="63"/>
      <c r="AI544" s="63"/>
      <c r="AJ544" s="64"/>
      <c r="AK544" s="63"/>
      <c r="AL544" s="63"/>
      <c r="AM544" s="63"/>
      <c r="AN544" s="63"/>
      <c r="AO544" s="63"/>
      <c r="AP544" s="63"/>
      <c r="AQ544" s="63"/>
      <c r="AR544" s="63"/>
      <c r="AS544" s="64"/>
      <c r="AT544" s="63"/>
      <c r="AU544" s="63"/>
      <c r="AV544" s="63"/>
      <c r="AW544" s="63"/>
      <c r="AX544" s="63"/>
      <c r="AY544" s="63"/>
      <c r="AZ544" s="63"/>
      <c r="BA544" s="63"/>
      <c r="BB544" s="64"/>
      <c r="BC544" s="63"/>
      <c r="BD544" s="63"/>
      <c r="BE544" s="63"/>
      <c r="BF544" s="63"/>
      <c r="BG544" s="63"/>
      <c r="BH544" s="63"/>
      <c r="BI544" s="63"/>
      <c r="BJ544" s="63"/>
      <c r="BK544" s="64"/>
      <c r="BL544" s="63"/>
      <c r="BM544" s="63"/>
      <c r="BN544" s="63"/>
      <c r="BO544" s="63"/>
      <c r="BP544" s="63"/>
      <c r="BQ544" s="63"/>
      <c r="BR544" s="63"/>
      <c r="BS544" s="63"/>
      <c r="BT544" s="64"/>
      <c r="BU544" s="63"/>
      <c r="BV544" s="63"/>
      <c r="BW544" s="63"/>
      <c r="BX544" s="63"/>
      <c r="BY544" s="63"/>
      <c r="BZ544" s="63"/>
      <c r="CA544" s="63"/>
      <c r="CB544" s="63"/>
      <c r="CC544" s="64"/>
      <c r="CD544" s="63"/>
      <c r="CE544" s="63"/>
      <c r="CF544" s="63"/>
      <c r="CG544" s="63"/>
      <c r="CH544" s="63"/>
      <c r="CI544" s="63"/>
      <c r="CJ544" s="63"/>
      <c r="CK544" s="63"/>
      <c r="CL544" s="64"/>
      <c r="CM544" s="63"/>
      <c r="CN544" s="63"/>
      <c r="CO544" s="63"/>
      <c r="CP544" s="63"/>
      <c r="CQ544" s="63"/>
      <c r="CR544" s="63"/>
      <c r="CS544" s="63"/>
      <c r="CT544" s="63"/>
      <c r="CU544" s="64"/>
      <c r="CV544" s="63"/>
      <c r="CW544" s="63"/>
      <c r="CX544" s="63"/>
      <c r="CY544" s="63"/>
      <c r="CZ544" s="63"/>
      <c r="DA544" s="63"/>
      <c r="DB544" s="63"/>
      <c r="DC544" s="63"/>
      <c r="DD544" s="64"/>
    </row>
    <row r="545" spans="1:108" ht="33" customHeight="1" x14ac:dyDescent="0.3">
      <c r="A545" s="63"/>
      <c r="B545" s="63"/>
      <c r="C545" s="63"/>
      <c r="D545" s="63"/>
      <c r="E545" s="63"/>
      <c r="F545" s="63"/>
      <c r="G545" s="63"/>
      <c r="H545" s="63"/>
      <c r="I545" s="64"/>
      <c r="J545" s="63"/>
      <c r="K545" s="63"/>
      <c r="L545" s="63"/>
      <c r="M545" s="63"/>
      <c r="N545" s="63"/>
      <c r="O545" s="63"/>
      <c r="P545" s="63"/>
      <c r="Q545" s="63"/>
      <c r="R545" s="64"/>
      <c r="S545" s="63"/>
      <c r="T545" s="63"/>
      <c r="U545" s="63"/>
      <c r="V545" s="63"/>
      <c r="W545" s="63"/>
      <c r="X545" s="63"/>
      <c r="Y545" s="63"/>
      <c r="Z545" s="63"/>
      <c r="AA545" s="64"/>
      <c r="AB545" s="63"/>
      <c r="AC545" s="63"/>
      <c r="AD545" s="63"/>
      <c r="AE545" s="63"/>
      <c r="AF545" s="63"/>
      <c r="AG545" s="63"/>
      <c r="AH545" s="63"/>
      <c r="AI545" s="63"/>
      <c r="AJ545" s="64"/>
      <c r="AK545" s="63"/>
      <c r="AL545" s="63"/>
      <c r="AM545" s="63"/>
      <c r="AN545" s="63"/>
      <c r="AO545" s="63"/>
      <c r="AP545" s="63"/>
      <c r="AQ545" s="63"/>
      <c r="AR545" s="63"/>
      <c r="AS545" s="64"/>
      <c r="AT545" s="63"/>
      <c r="AU545" s="63"/>
      <c r="AV545" s="63"/>
      <c r="AW545" s="63"/>
      <c r="AX545" s="63"/>
      <c r="AY545" s="63"/>
      <c r="AZ545" s="63"/>
      <c r="BA545" s="63"/>
      <c r="BB545" s="64"/>
      <c r="BC545" s="63"/>
      <c r="BD545" s="63"/>
      <c r="BE545" s="63"/>
      <c r="BF545" s="63"/>
      <c r="BG545" s="63"/>
      <c r="BH545" s="63"/>
      <c r="BI545" s="63"/>
      <c r="BJ545" s="63"/>
      <c r="BK545" s="64"/>
      <c r="BL545" s="63"/>
      <c r="BM545" s="63"/>
      <c r="BN545" s="63"/>
      <c r="BO545" s="63"/>
      <c r="BP545" s="63"/>
      <c r="BQ545" s="63"/>
      <c r="BR545" s="63"/>
      <c r="BS545" s="63"/>
      <c r="BT545" s="64"/>
      <c r="BU545" s="63"/>
      <c r="BV545" s="63"/>
      <c r="BW545" s="63"/>
      <c r="BX545" s="63"/>
      <c r="BY545" s="63"/>
      <c r="BZ545" s="63"/>
      <c r="CA545" s="63"/>
      <c r="CB545" s="63"/>
      <c r="CC545" s="64"/>
      <c r="CD545" s="63"/>
      <c r="CE545" s="63"/>
      <c r="CF545" s="63"/>
      <c r="CG545" s="63"/>
      <c r="CH545" s="63"/>
      <c r="CI545" s="63"/>
      <c r="CJ545" s="63"/>
      <c r="CK545" s="63"/>
      <c r="CL545" s="64"/>
      <c r="CM545" s="63"/>
      <c r="CN545" s="63"/>
      <c r="CO545" s="63"/>
      <c r="CP545" s="63"/>
      <c r="CQ545" s="63"/>
      <c r="CR545" s="63"/>
      <c r="CS545" s="63"/>
      <c r="CT545" s="63"/>
      <c r="CU545" s="64"/>
      <c r="CV545" s="63"/>
      <c r="CW545" s="63"/>
      <c r="CX545" s="63"/>
      <c r="CY545" s="63"/>
      <c r="CZ545" s="63"/>
      <c r="DA545" s="63"/>
      <c r="DB545" s="63"/>
      <c r="DC545" s="63"/>
      <c r="DD545" s="64"/>
    </row>
    <row r="546" spans="1:108" ht="33" customHeight="1" x14ac:dyDescent="0.3">
      <c r="A546" s="63"/>
      <c r="B546" s="63"/>
      <c r="C546" s="63"/>
      <c r="D546" s="63"/>
      <c r="E546" s="63"/>
      <c r="F546" s="63"/>
      <c r="G546" s="63"/>
      <c r="H546" s="63"/>
      <c r="I546" s="64"/>
      <c r="J546" s="63"/>
      <c r="K546" s="63"/>
      <c r="L546" s="63"/>
      <c r="M546" s="63"/>
      <c r="N546" s="63"/>
      <c r="O546" s="63"/>
      <c r="P546" s="63"/>
      <c r="Q546" s="63"/>
      <c r="R546" s="64"/>
      <c r="S546" s="63"/>
      <c r="T546" s="63"/>
      <c r="U546" s="63"/>
      <c r="V546" s="63"/>
      <c r="W546" s="63"/>
      <c r="X546" s="63"/>
      <c r="Y546" s="63"/>
      <c r="Z546" s="63"/>
      <c r="AA546" s="64"/>
      <c r="AB546" s="63"/>
      <c r="AC546" s="63"/>
      <c r="AD546" s="63"/>
      <c r="AE546" s="63"/>
      <c r="AF546" s="63"/>
      <c r="AG546" s="63"/>
      <c r="AH546" s="63"/>
      <c r="AI546" s="63"/>
      <c r="AJ546" s="64"/>
      <c r="AK546" s="63"/>
      <c r="AL546" s="63"/>
      <c r="AM546" s="63"/>
      <c r="AN546" s="63"/>
      <c r="AO546" s="63"/>
      <c r="AP546" s="63"/>
      <c r="AQ546" s="63"/>
      <c r="AR546" s="63"/>
      <c r="AS546" s="64"/>
      <c r="AT546" s="63"/>
      <c r="AU546" s="63"/>
      <c r="AV546" s="63"/>
      <c r="AW546" s="63"/>
      <c r="AX546" s="63"/>
      <c r="AY546" s="63"/>
      <c r="AZ546" s="63"/>
      <c r="BA546" s="63"/>
      <c r="BB546" s="64"/>
      <c r="BC546" s="63"/>
      <c r="BD546" s="63"/>
      <c r="BE546" s="63"/>
      <c r="BF546" s="63"/>
      <c r="BG546" s="63"/>
      <c r="BH546" s="63"/>
      <c r="BI546" s="63"/>
      <c r="BJ546" s="63"/>
      <c r="BK546" s="64"/>
      <c r="BL546" s="63"/>
      <c r="BM546" s="63"/>
      <c r="BN546" s="63"/>
      <c r="BO546" s="63"/>
      <c r="BP546" s="63"/>
      <c r="BQ546" s="63"/>
      <c r="BR546" s="63"/>
      <c r="BS546" s="63"/>
      <c r="BT546" s="64"/>
      <c r="BU546" s="63"/>
      <c r="BV546" s="63"/>
      <c r="BW546" s="63"/>
      <c r="BX546" s="63"/>
      <c r="BY546" s="63"/>
      <c r="BZ546" s="63"/>
      <c r="CA546" s="63"/>
      <c r="CB546" s="63"/>
      <c r="CC546" s="64"/>
      <c r="CD546" s="63"/>
      <c r="CE546" s="63"/>
      <c r="CF546" s="63"/>
      <c r="CG546" s="63"/>
      <c r="CH546" s="63"/>
      <c r="CI546" s="63"/>
      <c r="CJ546" s="63"/>
      <c r="CK546" s="63"/>
      <c r="CL546" s="64"/>
      <c r="CM546" s="63"/>
      <c r="CN546" s="63"/>
      <c r="CO546" s="63"/>
      <c r="CP546" s="63"/>
      <c r="CQ546" s="63"/>
      <c r="CR546" s="63"/>
      <c r="CS546" s="63"/>
      <c r="CT546" s="63"/>
      <c r="CU546" s="64"/>
      <c r="CV546" s="63"/>
      <c r="CW546" s="63"/>
      <c r="CX546" s="63"/>
      <c r="CY546" s="63"/>
      <c r="CZ546" s="63"/>
      <c r="DA546" s="63"/>
      <c r="DB546" s="63"/>
      <c r="DC546" s="63"/>
      <c r="DD546" s="64"/>
    </row>
    <row r="547" spans="1:108" ht="33" customHeight="1" x14ac:dyDescent="0.3">
      <c r="A547" s="63"/>
      <c r="B547" s="63"/>
      <c r="C547" s="63"/>
      <c r="D547" s="63"/>
      <c r="E547" s="63"/>
      <c r="F547" s="63"/>
      <c r="G547" s="63"/>
      <c r="H547" s="63"/>
      <c r="I547" s="64"/>
      <c r="J547" s="63"/>
      <c r="K547" s="63"/>
      <c r="L547" s="63"/>
      <c r="M547" s="63"/>
      <c r="N547" s="63"/>
      <c r="O547" s="63"/>
      <c r="P547" s="63"/>
      <c r="Q547" s="63"/>
      <c r="R547" s="64"/>
      <c r="S547" s="63"/>
      <c r="T547" s="63"/>
      <c r="U547" s="63"/>
      <c r="V547" s="63"/>
      <c r="W547" s="63"/>
      <c r="X547" s="63"/>
      <c r="Y547" s="63"/>
      <c r="Z547" s="63"/>
      <c r="AA547" s="64"/>
      <c r="AB547" s="63"/>
      <c r="AC547" s="63"/>
      <c r="AD547" s="63"/>
      <c r="AE547" s="63"/>
      <c r="AF547" s="63"/>
      <c r="AG547" s="63"/>
      <c r="AH547" s="63"/>
      <c r="AI547" s="63"/>
      <c r="AJ547" s="64"/>
      <c r="AK547" s="63"/>
      <c r="AL547" s="63"/>
      <c r="AM547" s="63"/>
      <c r="AN547" s="63"/>
      <c r="AO547" s="63"/>
      <c r="AP547" s="63"/>
      <c r="AQ547" s="63"/>
      <c r="AR547" s="63"/>
      <c r="AS547" s="64"/>
      <c r="AT547" s="63"/>
      <c r="AU547" s="63"/>
      <c r="AV547" s="63"/>
      <c r="AW547" s="63"/>
      <c r="AX547" s="63"/>
      <c r="AY547" s="63"/>
      <c r="AZ547" s="63"/>
      <c r="BA547" s="63"/>
      <c r="BB547" s="64"/>
      <c r="BC547" s="63"/>
      <c r="BD547" s="63"/>
      <c r="BE547" s="63"/>
      <c r="BF547" s="63"/>
      <c r="BG547" s="63"/>
      <c r="BH547" s="63"/>
      <c r="BI547" s="63"/>
      <c r="BJ547" s="63"/>
      <c r="BK547" s="64"/>
      <c r="BL547" s="63"/>
      <c r="BM547" s="63"/>
      <c r="BN547" s="63"/>
      <c r="BO547" s="63"/>
      <c r="BP547" s="63"/>
      <c r="BQ547" s="63"/>
      <c r="BR547" s="63"/>
      <c r="BS547" s="63"/>
      <c r="BT547" s="64"/>
      <c r="BU547" s="63"/>
      <c r="BV547" s="63"/>
      <c r="BW547" s="63"/>
      <c r="BX547" s="63"/>
      <c r="BY547" s="63"/>
      <c r="BZ547" s="63"/>
      <c r="CA547" s="63"/>
      <c r="CB547" s="63"/>
      <c r="CC547" s="64"/>
      <c r="CD547" s="63"/>
      <c r="CE547" s="63"/>
      <c r="CF547" s="63"/>
      <c r="CG547" s="63"/>
      <c r="CH547" s="63"/>
      <c r="CI547" s="63"/>
      <c r="CJ547" s="63"/>
      <c r="CK547" s="63"/>
      <c r="CL547" s="64"/>
      <c r="CM547" s="63"/>
      <c r="CN547" s="63"/>
      <c r="CO547" s="63"/>
      <c r="CP547" s="63"/>
      <c r="CQ547" s="63"/>
      <c r="CR547" s="63"/>
      <c r="CS547" s="63"/>
      <c r="CT547" s="63"/>
      <c r="CU547" s="64"/>
      <c r="CV547" s="63"/>
      <c r="CW547" s="63"/>
      <c r="CX547" s="63"/>
      <c r="CY547" s="63"/>
      <c r="CZ547" s="63"/>
      <c r="DA547" s="63"/>
      <c r="DB547" s="63"/>
      <c r="DC547" s="63"/>
      <c r="DD547" s="64"/>
    </row>
    <row r="548" spans="1:108" ht="33" customHeight="1" x14ac:dyDescent="0.3">
      <c r="A548" s="63"/>
      <c r="B548" s="63"/>
      <c r="C548" s="63"/>
      <c r="D548" s="63"/>
      <c r="E548" s="63"/>
      <c r="F548" s="63"/>
      <c r="G548" s="63"/>
      <c r="H548" s="63"/>
      <c r="I548" s="64"/>
      <c r="J548" s="63"/>
      <c r="K548" s="63"/>
      <c r="L548" s="63"/>
      <c r="M548" s="63"/>
      <c r="N548" s="63"/>
      <c r="O548" s="63"/>
      <c r="P548" s="63"/>
      <c r="Q548" s="63"/>
      <c r="R548" s="64"/>
      <c r="S548" s="63"/>
      <c r="T548" s="63"/>
      <c r="U548" s="63"/>
      <c r="V548" s="63"/>
      <c r="W548" s="63"/>
      <c r="X548" s="63"/>
      <c r="Y548" s="63"/>
      <c r="Z548" s="63"/>
      <c r="AA548" s="64"/>
      <c r="AB548" s="63"/>
      <c r="AC548" s="63"/>
      <c r="AD548" s="63"/>
      <c r="AE548" s="63"/>
      <c r="AF548" s="63"/>
      <c r="AG548" s="63"/>
      <c r="AH548" s="63"/>
      <c r="AI548" s="63"/>
      <c r="AJ548" s="64"/>
      <c r="AK548" s="63"/>
      <c r="AL548" s="63"/>
      <c r="AM548" s="63"/>
      <c r="AN548" s="63"/>
      <c r="AO548" s="63"/>
      <c r="AP548" s="63"/>
      <c r="AQ548" s="63"/>
      <c r="AR548" s="63"/>
      <c r="AS548" s="64"/>
      <c r="AT548" s="63"/>
      <c r="AU548" s="63"/>
      <c r="AV548" s="63"/>
      <c r="AW548" s="63"/>
      <c r="AX548" s="63"/>
      <c r="AY548" s="63"/>
      <c r="AZ548" s="63"/>
      <c r="BA548" s="63"/>
      <c r="BB548" s="64"/>
      <c r="BC548" s="63"/>
      <c r="BD548" s="63"/>
      <c r="BE548" s="63"/>
      <c r="BF548" s="63"/>
      <c r="BG548" s="63"/>
      <c r="BH548" s="63"/>
      <c r="BI548" s="63"/>
      <c r="BJ548" s="63"/>
      <c r="BK548" s="64"/>
      <c r="BL548" s="63"/>
      <c r="BM548" s="63"/>
      <c r="BN548" s="63"/>
      <c r="BO548" s="63"/>
      <c r="BP548" s="63"/>
      <c r="BQ548" s="63"/>
      <c r="BR548" s="63"/>
      <c r="BS548" s="63"/>
      <c r="BT548" s="64"/>
      <c r="BU548" s="63"/>
      <c r="BV548" s="63"/>
      <c r="BW548" s="63"/>
      <c r="BX548" s="63"/>
      <c r="BY548" s="63"/>
      <c r="BZ548" s="63"/>
      <c r="CA548" s="63"/>
      <c r="CB548" s="63"/>
      <c r="CC548" s="64"/>
      <c r="CD548" s="63"/>
      <c r="CE548" s="63"/>
      <c r="CF548" s="63"/>
      <c r="CG548" s="63"/>
      <c r="CH548" s="63"/>
      <c r="CI548" s="63"/>
      <c r="CJ548" s="63"/>
      <c r="CK548" s="63"/>
      <c r="CL548" s="64"/>
      <c r="CM548" s="63"/>
      <c r="CN548" s="63"/>
      <c r="CO548" s="63"/>
      <c r="CP548" s="63"/>
      <c r="CQ548" s="63"/>
      <c r="CR548" s="63"/>
      <c r="CS548" s="63"/>
      <c r="CT548" s="63"/>
      <c r="CU548" s="64"/>
      <c r="CV548" s="63"/>
      <c r="CW548" s="63"/>
      <c r="CX548" s="63"/>
      <c r="CY548" s="63"/>
      <c r="CZ548" s="63"/>
      <c r="DA548" s="63"/>
      <c r="DB548" s="63"/>
      <c r="DC548" s="63"/>
      <c r="DD548" s="64"/>
    </row>
    <row r="549" spans="1:108" ht="33" customHeight="1" x14ac:dyDescent="0.3">
      <c r="A549" s="63"/>
      <c r="B549" s="63"/>
      <c r="C549" s="63"/>
      <c r="D549" s="63"/>
      <c r="E549" s="63"/>
      <c r="F549" s="63"/>
      <c r="G549" s="63"/>
      <c r="H549" s="63"/>
      <c r="I549" s="64"/>
      <c r="J549" s="63"/>
      <c r="K549" s="63"/>
      <c r="L549" s="63"/>
      <c r="M549" s="63"/>
      <c r="N549" s="63"/>
      <c r="O549" s="63"/>
      <c r="P549" s="63"/>
      <c r="Q549" s="63"/>
      <c r="R549" s="64"/>
      <c r="S549" s="63"/>
      <c r="T549" s="63"/>
      <c r="U549" s="63"/>
      <c r="V549" s="63"/>
      <c r="W549" s="63"/>
      <c r="X549" s="63"/>
      <c r="Y549" s="63"/>
      <c r="Z549" s="63"/>
      <c r="AA549" s="64"/>
      <c r="AB549" s="63"/>
      <c r="AC549" s="63"/>
      <c r="AD549" s="63"/>
      <c r="AE549" s="63"/>
      <c r="AF549" s="63"/>
      <c r="AG549" s="63"/>
      <c r="AH549" s="63"/>
      <c r="AI549" s="63"/>
      <c r="AJ549" s="64"/>
      <c r="AK549" s="63"/>
      <c r="AL549" s="63"/>
      <c r="AM549" s="63"/>
      <c r="AN549" s="63"/>
      <c r="AO549" s="63"/>
      <c r="AP549" s="63"/>
      <c r="AQ549" s="63"/>
      <c r="AR549" s="63"/>
      <c r="AS549" s="64"/>
      <c r="AT549" s="63"/>
      <c r="AU549" s="63"/>
      <c r="AV549" s="63"/>
      <c r="AW549" s="63"/>
      <c r="AX549" s="63"/>
      <c r="AY549" s="63"/>
      <c r="AZ549" s="63"/>
      <c r="BA549" s="63"/>
      <c r="BB549" s="64"/>
      <c r="BC549" s="63"/>
      <c r="BD549" s="63"/>
      <c r="BE549" s="63"/>
      <c r="BF549" s="63"/>
      <c r="BG549" s="63"/>
      <c r="BH549" s="63"/>
      <c r="BI549" s="63"/>
      <c r="BJ549" s="63"/>
      <c r="BK549" s="64"/>
      <c r="BL549" s="63"/>
      <c r="BM549" s="63"/>
      <c r="BN549" s="63"/>
      <c r="BO549" s="63"/>
      <c r="BP549" s="63"/>
      <c r="BQ549" s="63"/>
      <c r="BR549" s="63"/>
      <c r="BS549" s="63"/>
      <c r="BT549" s="64"/>
      <c r="BU549" s="63"/>
      <c r="BV549" s="63"/>
      <c r="BW549" s="63"/>
      <c r="BX549" s="63"/>
      <c r="BY549" s="63"/>
      <c r="BZ549" s="63"/>
      <c r="CA549" s="63"/>
      <c r="CB549" s="63"/>
      <c r="CC549" s="64"/>
      <c r="CD549" s="63"/>
      <c r="CE549" s="63"/>
      <c r="CF549" s="63"/>
      <c r="CG549" s="63"/>
      <c r="CH549" s="63"/>
      <c r="CI549" s="63"/>
      <c r="CJ549" s="63"/>
      <c r="CK549" s="63"/>
      <c r="CL549" s="64"/>
      <c r="CM549" s="63"/>
      <c r="CN549" s="63"/>
      <c r="CO549" s="63"/>
      <c r="CP549" s="63"/>
      <c r="CQ549" s="63"/>
      <c r="CR549" s="63"/>
      <c r="CS549" s="63"/>
      <c r="CT549" s="63"/>
      <c r="CU549" s="64"/>
      <c r="CV549" s="63"/>
      <c r="CW549" s="63"/>
      <c r="CX549" s="63"/>
      <c r="CY549" s="63"/>
      <c r="CZ549" s="63"/>
      <c r="DA549" s="63"/>
      <c r="DB549" s="63"/>
      <c r="DC549" s="63"/>
      <c r="DD549" s="64"/>
    </row>
    <row r="550" spans="1:108" ht="33" customHeight="1" x14ac:dyDescent="0.3">
      <c r="A550" s="63"/>
      <c r="B550" s="63"/>
      <c r="C550" s="63"/>
      <c r="D550" s="63"/>
      <c r="E550" s="63"/>
      <c r="F550" s="63"/>
      <c r="G550" s="63"/>
      <c r="H550" s="63"/>
      <c r="I550" s="64"/>
      <c r="J550" s="63"/>
      <c r="K550" s="63"/>
      <c r="L550" s="63"/>
      <c r="M550" s="63"/>
      <c r="N550" s="63"/>
      <c r="O550" s="63"/>
      <c r="P550" s="63"/>
      <c r="Q550" s="63"/>
      <c r="R550" s="64"/>
      <c r="S550" s="63"/>
      <c r="T550" s="63"/>
      <c r="U550" s="63"/>
      <c r="V550" s="63"/>
      <c r="W550" s="63"/>
      <c r="X550" s="63"/>
      <c r="Y550" s="63"/>
      <c r="Z550" s="63"/>
      <c r="AA550" s="64"/>
      <c r="AB550" s="63"/>
      <c r="AC550" s="63"/>
      <c r="AD550" s="63"/>
      <c r="AE550" s="63"/>
      <c r="AF550" s="63"/>
      <c r="AG550" s="63"/>
      <c r="AH550" s="63"/>
      <c r="AI550" s="63"/>
      <c r="AJ550" s="64"/>
      <c r="AK550" s="63"/>
      <c r="AL550" s="63"/>
      <c r="AM550" s="63"/>
      <c r="AN550" s="63"/>
      <c r="AO550" s="63"/>
      <c r="AP550" s="63"/>
      <c r="AQ550" s="63"/>
      <c r="AR550" s="63"/>
      <c r="AS550" s="64"/>
      <c r="AT550" s="63"/>
      <c r="AU550" s="63"/>
      <c r="AV550" s="63"/>
      <c r="AW550" s="63"/>
      <c r="AX550" s="63"/>
      <c r="AY550" s="63"/>
      <c r="AZ550" s="63"/>
      <c r="BA550" s="63"/>
      <c r="BB550" s="64"/>
      <c r="BC550" s="63"/>
      <c r="BD550" s="63"/>
      <c r="BE550" s="63"/>
      <c r="BF550" s="63"/>
      <c r="BG550" s="63"/>
      <c r="BH550" s="63"/>
      <c r="BI550" s="63"/>
      <c r="BJ550" s="63"/>
      <c r="BK550" s="64"/>
      <c r="BL550" s="63"/>
      <c r="BM550" s="63"/>
      <c r="BN550" s="63"/>
      <c r="BO550" s="63"/>
      <c r="BP550" s="63"/>
      <c r="BQ550" s="63"/>
      <c r="BR550" s="63"/>
      <c r="BS550" s="63"/>
      <c r="BT550" s="64"/>
      <c r="BU550" s="63"/>
      <c r="BV550" s="63"/>
      <c r="BW550" s="63"/>
      <c r="BX550" s="63"/>
      <c r="BY550" s="63"/>
      <c r="BZ550" s="63"/>
      <c r="CA550" s="63"/>
      <c r="CB550" s="63"/>
      <c r="CC550" s="64"/>
      <c r="CD550" s="63"/>
      <c r="CE550" s="63"/>
      <c r="CF550" s="63"/>
      <c r="CG550" s="63"/>
      <c r="CH550" s="63"/>
      <c r="CI550" s="63"/>
      <c r="CJ550" s="63"/>
      <c r="CK550" s="63"/>
      <c r="CL550" s="64"/>
      <c r="CM550" s="63"/>
      <c r="CN550" s="63"/>
      <c r="CO550" s="63"/>
      <c r="CP550" s="63"/>
      <c r="CQ550" s="63"/>
      <c r="CR550" s="63"/>
      <c r="CS550" s="63"/>
      <c r="CT550" s="63"/>
      <c r="CU550" s="64"/>
      <c r="CV550" s="63"/>
      <c r="CW550" s="63"/>
      <c r="CX550" s="63"/>
      <c r="CY550" s="63"/>
      <c r="CZ550" s="63"/>
      <c r="DA550" s="63"/>
      <c r="DB550" s="63"/>
      <c r="DC550" s="63"/>
      <c r="DD550" s="64"/>
    </row>
    <row r="551" spans="1:108" ht="33" customHeight="1" x14ac:dyDescent="0.3">
      <c r="A551" s="63"/>
      <c r="B551" s="63"/>
      <c r="C551" s="63"/>
      <c r="D551" s="63"/>
      <c r="E551" s="63"/>
      <c r="F551" s="63"/>
      <c r="G551" s="63"/>
      <c r="H551" s="63"/>
      <c r="I551" s="64"/>
      <c r="J551" s="63"/>
      <c r="K551" s="63"/>
      <c r="L551" s="63"/>
      <c r="M551" s="63"/>
      <c r="N551" s="63"/>
      <c r="O551" s="63"/>
      <c r="P551" s="63"/>
      <c r="Q551" s="63"/>
      <c r="R551" s="64"/>
      <c r="S551" s="63"/>
      <c r="T551" s="63"/>
      <c r="U551" s="63"/>
      <c r="V551" s="63"/>
      <c r="W551" s="63"/>
      <c r="X551" s="63"/>
      <c r="Y551" s="63"/>
      <c r="Z551" s="63"/>
      <c r="AA551" s="64"/>
      <c r="AB551" s="63"/>
      <c r="AC551" s="63"/>
      <c r="AD551" s="63"/>
      <c r="AE551" s="63"/>
      <c r="AF551" s="63"/>
      <c r="AG551" s="63"/>
      <c r="AH551" s="63"/>
      <c r="AI551" s="63"/>
      <c r="AJ551" s="64"/>
      <c r="AK551" s="63"/>
      <c r="AL551" s="63"/>
      <c r="AM551" s="63"/>
      <c r="AN551" s="63"/>
      <c r="AO551" s="63"/>
      <c r="AP551" s="63"/>
      <c r="AQ551" s="63"/>
      <c r="AR551" s="63"/>
      <c r="AS551" s="64"/>
      <c r="AT551" s="63"/>
      <c r="AU551" s="63"/>
      <c r="AV551" s="63"/>
      <c r="AW551" s="63"/>
      <c r="AX551" s="63"/>
      <c r="AY551" s="63"/>
      <c r="AZ551" s="63"/>
      <c r="BA551" s="63"/>
      <c r="BB551" s="64"/>
      <c r="BC551" s="63"/>
      <c r="BD551" s="63"/>
      <c r="BE551" s="63"/>
      <c r="BF551" s="63"/>
      <c r="BG551" s="63"/>
      <c r="BH551" s="63"/>
      <c r="BI551" s="63"/>
      <c r="BJ551" s="63"/>
      <c r="BK551" s="64"/>
      <c r="BL551" s="63"/>
      <c r="BM551" s="63"/>
      <c r="BN551" s="63"/>
      <c r="BO551" s="63"/>
      <c r="BP551" s="63"/>
      <c r="BQ551" s="63"/>
      <c r="BR551" s="63"/>
      <c r="BS551" s="63"/>
      <c r="BT551" s="64"/>
      <c r="BU551" s="63"/>
      <c r="BV551" s="63"/>
      <c r="BW551" s="63"/>
      <c r="BX551" s="63"/>
      <c r="BY551" s="63"/>
      <c r="BZ551" s="63"/>
      <c r="CA551" s="63"/>
      <c r="CB551" s="63"/>
      <c r="CC551" s="64"/>
      <c r="CD551" s="63"/>
      <c r="CE551" s="63"/>
      <c r="CF551" s="63"/>
      <c r="CG551" s="63"/>
      <c r="CH551" s="63"/>
      <c r="CI551" s="63"/>
      <c r="CJ551" s="63"/>
      <c r="CK551" s="63"/>
      <c r="CL551" s="64"/>
      <c r="CM551" s="63"/>
      <c r="CN551" s="63"/>
      <c r="CO551" s="63"/>
      <c r="CP551" s="63"/>
      <c r="CQ551" s="63"/>
      <c r="CR551" s="63"/>
      <c r="CS551" s="63"/>
      <c r="CT551" s="63"/>
      <c r="CU551" s="64"/>
      <c r="CV551" s="63"/>
      <c r="CW551" s="63"/>
      <c r="CX551" s="63"/>
      <c r="CY551" s="63"/>
      <c r="CZ551" s="63"/>
      <c r="DA551" s="63"/>
      <c r="DB551" s="63"/>
      <c r="DC551" s="63"/>
      <c r="DD551" s="64"/>
    </row>
    <row r="552" spans="1:108" ht="33" customHeight="1" x14ac:dyDescent="0.3">
      <c r="A552" s="63"/>
      <c r="B552" s="63"/>
      <c r="C552" s="63"/>
      <c r="D552" s="63"/>
      <c r="E552" s="63"/>
      <c r="F552" s="63"/>
      <c r="G552" s="63"/>
      <c r="H552" s="63"/>
      <c r="I552" s="64"/>
      <c r="J552" s="63"/>
      <c r="K552" s="63"/>
      <c r="L552" s="63"/>
      <c r="M552" s="63"/>
      <c r="N552" s="63"/>
      <c r="O552" s="63"/>
      <c r="P552" s="63"/>
      <c r="Q552" s="63"/>
      <c r="R552" s="64"/>
      <c r="S552" s="63"/>
      <c r="T552" s="63"/>
      <c r="U552" s="63"/>
      <c r="V552" s="63"/>
      <c r="W552" s="63"/>
      <c r="X552" s="63"/>
      <c r="Y552" s="63"/>
      <c r="Z552" s="63"/>
      <c r="AA552" s="64"/>
      <c r="AB552" s="63"/>
      <c r="AC552" s="63"/>
      <c r="AD552" s="63"/>
      <c r="AE552" s="63"/>
      <c r="AF552" s="63"/>
      <c r="AG552" s="63"/>
      <c r="AH552" s="63"/>
      <c r="AI552" s="63"/>
      <c r="AJ552" s="64"/>
      <c r="AK552" s="63"/>
      <c r="AL552" s="63"/>
      <c r="AM552" s="63"/>
      <c r="AN552" s="63"/>
      <c r="AO552" s="63"/>
      <c r="AP552" s="63"/>
      <c r="AQ552" s="63"/>
      <c r="AR552" s="63"/>
      <c r="AS552" s="64"/>
      <c r="AT552" s="63"/>
      <c r="AU552" s="63"/>
      <c r="AV552" s="63"/>
      <c r="AW552" s="63"/>
      <c r="AX552" s="63"/>
      <c r="AY552" s="63"/>
      <c r="AZ552" s="63"/>
      <c r="BA552" s="63"/>
      <c r="BB552" s="64"/>
      <c r="BC552" s="63"/>
      <c r="BD552" s="63"/>
      <c r="BE552" s="63"/>
      <c r="BF552" s="63"/>
      <c r="BG552" s="63"/>
      <c r="BH552" s="63"/>
      <c r="BI552" s="63"/>
      <c r="BJ552" s="63"/>
      <c r="BK552" s="64"/>
      <c r="BL552" s="63"/>
      <c r="BM552" s="63"/>
      <c r="BN552" s="63"/>
      <c r="BO552" s="63"/>
      <c r="BP552" s="63"/>
      <c r="BQ552" s="63"/>
      <c r="BR552" s="63"/>
      <c r="BS552" s="63"/>
      <c r="BT552" s="64"/>
      <c r="BU552" s="63"/>
      <c r="BV552" s="63"/>
      <c r="BW552" s="63"/>
      <c r="BX552" s="63"/>
      <c r="BY552" s="63"/>
      <c r="BZ552" s="63"/>
      <c r="CA552" s="63"/>
      <c r="CB552" s="63"/>
      <c r="CC552" s="64"/>
      <c r="CD552" s="63"/>
      <c r="CE552" s="63"/>
      <c r="CF552" s="63"/>
      <c r="CG552" s="63"/>
      <c r="CH552" s="63"/>
      <c r="CI552" s="63"/>
      <c r="CJ552" s="63"/>
      <c r="CK552" s="63"/>
      <c r="CL552" s="64"/>
      <c r="CM552" s="63"/>
      <c r="CN552" s="63"/>
      <c r="CO552" s="63"/>
      <c r="CP552" s="63"/>
      <c r="CQ552" s="63"/>
      <c r="CR552" s="63"/>
      <c r="CS552" s="63"/>
      <c r="CT552" s="63"/>
      <c r="CU552" s="64"/>
      <c r="CV552" s="63"/>
      <c r="CW552" s="63"/>
      <c r="CX552" s="63"/>
      <c r="CY552" s="63"/>
      <c r="CZ552" s="63"/>
      <c r="DA552" s="63"/>
      <c r="DB552" s="63"/>
      <c r="DC552" s="63"/>
      <c r="DD552" s="64"/>
    </row>
    <row r="553" spans="1:108" ht="33" customHeight="1" x14ac:dyDescent="0.3">
      <c r="A553" s="63"/>
      <c r="B553" s="63"/>
      <c r="C553" s="63"/>
      <c r="D553" s="63"/>
      <c r="E553" s="63"/>
      <c r="F553" s="63"/>
      <c r="G553" s="63"/>
      <c r="H553" s="63"/>
      <c r="I553" s="64"/>
      <c r="J553" s="63"/>
      <c r="K553" s="63"/>
      <c r="L553" s="63"/>
      <c r="M553" s="63"/>
      <c r="N553" s="63"/>
      <c r="O553" s="63"/>
      <c r="P553" s="63"/>
      <c r="Q553" s="63"/>
      <c r="R553" s="64"/>
      <c r="S553" s="63"/>
      <c r="T553" s="63"/>
      <c r="U553" s="63"/>
      <c r="V553" s="63"/>
      <c r="W553" s="63"/>
      <c r="X553" s="63"/>
      <c r="Y553" s="63"/>
      <c r="Z553" s="63"/>
      <c r="AA553" s="64"/>
      <c r="AB553" s="63"/>
      <c r="AC553" s="63"/>
      <c r="AD553" s="63"/>
      <c r="AE553" s="63"/>
      <c r="AF553" s="63"/>
      <c r="AG553" s="63"/>
      <c r="AH553" s="63"/>
      <c r="AI553" s="63"/>
      <c r="AJ553" s="64"/>
      <c r="AK553" s="63"/>
      <c r="AL553" s="63"/>
      <c r="AM553" s="63"/>
      <c r="AN553" s="63"/>
      <c r="AO553" s="63"/>
      <c r="AP553" s="63"/>
      <c r="AQ553" s="63"/>
      <c r="AR553" s="63"/>
      <c r="AS553" s="64"/>
      <c r="AT553" s="63"/>
      <c r="AU553" s="63"/>
      <c r="AV553" s="63"/>
      <c r="AW553" s="63"/>
      <c r="AX553" s="63"/>
      <c r="AY553" s="63"/>
      <c r="AZ553" s="63"/>
      <c r="BA553" s="63"/>
      <c r="BB553" s="64"/>
      <c r="BC553" s="63"/>
      <c r="BD553" s="63"/>
      <c r="BE553" s="63"/>
      <c r="BF553" s="63"/>
      <c r="BG553" s="63"/>
      <c r="BH553" s="63"/>
      <c r="BI553" s="63"/>
      <c r="BJ553" s="63"/>
      <c r="BK553" s="64"/>
      <c r="BL553" s="63"/>
      <c r="BM553" s="63"/>
      <c r="BN553" s="63"/>
      <c r="BO553" s="63"/>
      <c r="BP553" s="63"/>
      <c r="BQ553" s="63"/>
      <c r="BR553" s="63"/>
      <c r="BS553" s="63"/>
      <c r="BT553" s="64"/>
      <c r="BU553" s="63"/>
      <c r="BV553" s="63"/>
      <c r="BW553" s="63"/>
      <c r="BX553" s="63"/>
      <c r="BY553" s="63"/>
      <c r="BZ553" s="63"/>
      <c r="CA553" s="63"/>
      <c r="CB553" s="63"/>
      <c r="CC553" s="64"/>
      <c r="CD553" s="63"/>
      <c r="CE553" s="63"/>
      <c r="CF553" s="63"/>
      <c r="CG553" s="63"/>
      <c r="CH553" s="63"/>
      <c r="CI553" s="63"/>
      <c r="CJ553" s="63"/>
      <c r="CK553" s="63"/>
      <c r="CL553" s="64"/>
      <c r="CM553" s="63"/>
      <c r="CN553" s="63"/>
      <c r="CO553" s="63"/>
      <c r="CP553" s="63"/>
      <c r="CQ553" s="63"/>
      <c r="CR553" s="63"/>
      <c r="CS553" s="63"/>
      <c r="CT553" s="63"/>
      <c r="CU553" s="64"/>
      <c r="CV553" s="63"/>
      <c r="CW553" s="63"/>
      <c r="CX553" s="63"/>
      <c r="CY553" s="63"/>
      <c r="CZ553" s="63"/>
      <c r="DA553" s="63"/>
      <c r="DB553" s="63"/>
      <c r="DC553" s="63"/>
      <c r="DD553" s="64"/>
    </row>
    <row r="554" spans="1:108" ht="33" customHeight="1" x14ac:dyDescent="0.3">
      <c r="A554" s="63"/>
      <c r="B554" s="63"/>
      <c r="C554" s="63"/>
      <c r="D554" s="63"/>
      <c r="E554" s="63"/>
      <c r="F554" s="63"/>
      <c r="G554" s="63"/>
      <c r="H554" s="63"/>
      <c r="I554" s="64"/>
      <c r="J554" s="63"/>
      <c r="K554" s="63"/>
      <c r="L554" s="63"/>
      <c r="M554" s="63"/>
      <c r="N554" s="63"/>
      <c r="O554" s="63"/>
      <c r="P554" s="63"/>
      <c r="Q554" s="63"/>
      <c r="R554" s="64"/>
      <c r="S554" s="63"/>
      <c r="T554" s="63"/>
      <c r="U554" s="63"/>
      <c r="V554" s="63"/>
      <c r="W554" s="63"/>
      <c r="X554" s="63"/>
      <c r="Y554" s="63"/>
      <c r="Z554" s="63"/>
      <c r="AA554" s="64"/>
      <c r="AB554" s="63"/>
      <c r="AC554" s="63"/>
      <c r="AD554" s="63"/>
      <c r="AE554" s="63"/>
      <c r="AF554" s="63"/>
      <c r="AG554" s="63"/>
      <c r="AH554" s="63"/>
      <c r="AI554" s="63"/>
      <c r="AJ554" s="64"/>
      <c r="AK554" s="63"/>
      <c r="AL554" s="63"/>
      <c r="AM554" s="63"/>
      <c r="AN554" s="63"/>
      <c r="AO554" s="63"/>
      <c r="AP554" s="63"/>
      <c r="AQ554" s="63"/>
      <c r="AR554" s="63"/>
      <c r="AS554" s="64"/>
      <c r="AT554" s="63"/>
      <c r="AU554" s="63"/>
      <c r="AV554" s="63"/>
      <c r="AW554" s="63"/>
      <c r="AX554" s="63"/>
      <c r="AY554" s="63"/>
      <c r="AZ554" s="63"/>
      <c r="BA554" s="63"/>
      <c r="BB554" s="64"/>
      <c r="BC554" s="63"/>
      <c r="BD554" s="63"/>
      <c r="BE554" s="63"/>
      <c r="BF554" s="63"/>
      <c r="BG554" s="63"/>
      <c r="BH554" s="63"/>
      <c r="BI554" s="63"/>
      <c r="BJ554" s="63"/>
      <c r="BK554" s="64"/>
      <c r="BL554" s="63"/>
      <c r="BM554" s="63"/>
      <c r="BN554" s="63"/>
      <c r="BO554" s="63"/>
      <c r="BP554" s="63"/>
      <c r="BQ554" s="63"/>
      <c r="BR554" s="63"/>
      <c r="BS554" s="63"/>
      <c r="BT554" s="64"/>
      <c r="BU554" s="63"/>
      <c r="BV554" s="63"/>
      <c r="BW554" s="63"/>
      <c r="BX554" s="63"/>
      <c r="BY554" s="63"/>
      <c r="BZ554" s="63"/>
      <c r="CA554" s="63"/>
      <c r="CB554" s="63"/>
      <c r="CC554" s="64"/>
      <c r="CD554" s="63"/>
      <c r="CE554" s="63"/>
      <c r="CF554" s="63"/>
      <c r="CG554" s="63"/>
      <c r="CH554" s="63"/>
      <c r="CI554" s="63"/>
      <c r="CJ554" s="63"/>
      <c r="CK554" s="63"/>
      <c r="CL554" s="64"/>
      <c r="CM554" s="63"/>
      <c r="CN554" s="63"/>
      <c r="CO554" s="63"/>
      <c r="CP554" s="63"/>
      <c r="CQ554" s="63"/>
      <c r="CR554" s="63"/>
      <c r="CS554" s="63"/>
      <c r="CT554" s="63"/>
      <c r="CU554" s="64"/>
      <c r="CV554" s="63"/>
      <c r="CW554" s="63"/>
      <c r="CX554" s="63"/>
      <c r="CY554" s="63"/>
      <c r="CZ554" s="63"/>
      <c r="DA554" s="63"/>
      <c r="DB554" s="63"/>
      <c r="DC554" s="63"/>
      <c r="DD554" s="64"/>
    </row>
    <row r="555" spans="1:108" ht="33" customHeight="1" x14ac:dyDescent="0.3">
      <c r="A555" s="63"/>
      <c r="B555" s="63"/>
      <c r="C555" s="63"/>
      <c r="D555" s="63"/>
      <c r="E555" s="63"/>
      <c r="F555" s="63"/>
      <c r="G555" s="63"/>
      <c r="H555" s="63"/>
      <c r="I555" s="64"/>
      <c r="J555" s="63"/>
      <c r="K555" s="63"/>
      <c r="L555" s="63"/>
      <c r="M555" s="63"/>
      <c r="N555" s="63"/>
      <c r="O555" s="63"/>
      <c r="P555" s="63"/>
      <c r="Q555" s="63"/>
      <c r="R555" s="64"/>
      <c r="S555" s="63"/>
      <c r="T555" s="63"/>
      <c r="U555" s="63"/>
      <c r="V555" s="63"/>
      <c r="W555" s="63"/>
      <c r="X555" s="63"/>
      <c r="Y555" s="63"/>
      <c r="Z555" s="63"/>
      <c r="AA555" s="64"/>
      <c r="AB555" s="63"/>
      <c r="AC555" s="63"/>
      <c r="AD555" s="63"/>
      <c r="AE555" s="63"/>
      <c r="AF555" s="63"/>
      <c r="AG555" s="63"/>
      <c r="AH555" s="63"/>
      <c r="AI555" s="63"/>
      <c r="AJ555" s="64"/>
      <c r="AK555" s="63"/>
      <c r="AL555" s="63"/>
      <c r="AM555" s="63"/>
      <c r="AN555" s="63"/>
      <c r="AO555" s="63"/>
      <c r="AP555" s="63"/>
      <c r="AQ555" s="63"/>
      <c r="AR555" s="63"/>
      <c r="AS555" s="64"/>
      <c r="AT555" s="63"/>
      <c r="AU555" s="63"/>
      <c r="AV555" s="63"/>
      <c r="AW555" s="63"/>
      <c r="AX555" s="63"/>
      <c r="AY555" s="63"/>
      <c r="AZ555" s="63"/>
      <c r="BA555" s="63"/>
      <c r="BB555" s="64"/>
      <c r="BC555" s="63"/>
      <c r="BD555" s="63"/>
      <c r="BE555" s="63"/>
      <c r="BF555" s="63"/>
      <c r="BG555" s="63"/>
      <c r="BH555" s="63"/>
      <c r="BI555" s="63"/>
      <c r="BJ555" s="63"/>
      <c r="BK555" s="64"/>
      <c r="BL555" s="63"/>
      <c r="BM555" s="63"/>
      <c r="BN555" s="63"/>
      <c r="BO555" s="63"/>
      <c r="BP555" s="63"/>
      <c r="BQ555" s="63"/>
      <c r="BR555" s="63"/>
      <c r="BS555" s="63"/>
      <c r="BT555" s="64"/>
      <c r="BU555" s="63"/>
      <c r="BV555" s="63"/>
      <c r="BW555" s="63"/>
      <c r="BX555" s="63"/>
      <c r="BY555" s="63"/>
      <c r="BZ555" s="63"/>
      <c r="CA555" s="63"/>
      <c r="CB555" s="63"/>
      <c r="CC555" s="64"/>
      <c r="CD555" s="63"/>
      <c r="CE555" s="63"/>
      <c r="CF555" s="63"/>
      <c r="CG555" s="63"/>
      <c r="CH555" s="63"/>
      <c r="CI555" s="63"/>
      <c r="CJ555" s="63"/>
      <c r="CK555" s="63"/>
      <c r="CL555" s="64"/>
      <c r="CM555" s="63"/>
      <c r="CN555" s="63"/>
      <c r="CO555" s="63"/>
      <c r="CP555" s="63"/>
      <c r="CQ555" s="63"/>
      <c r="CR555" s="63"/>
      <c r="CS555" s="63"/>
      <c r="CT555" s="63"/>
      <c r="CU555" s="64"/>
      <c r="CV555" s="63"/>
      <c r="CW555" s="63"/>
      <c r="CX555" s="63"/>
      <c r="CY555" s="63"/>
      <c r="CZ555" s="63"/>
      <c r="DA555" s="63"/>
      <c r="DB555" s="63"/>
      <c r="DC555" s="63"/>
      <c r="DD555" s="64"/>
    </row>
    <row r="556" spans="1:108" ht="33" customHeight="1" x14ac:dyDescent="0.3">
      <c r="A556" s="63"/>
      <c r="B556" s="63"/>
      <c r="C556" s="63"/>
      <c r="D556" s="63"/>
      <c r="E556" s="63"/>
      <c r="F556" s="63"/>
      <c r="G556" s="63"/>
      <c r="H556" s="63"/>
      <c r="I556" s="64"/>
      <c r="J556" s="63"/>
      <c r="K556" s="63"/>
      <c r="L556" s="63"/>
      <c r="M556" s="63"/>
      <c r="N556" s="63"/>
      <c r="O556" s="63"/>
      <c r="P556" s="63"/>
      <c r="Q556" s="63"/>
      <c r="R556" s="64"/>
      <c r="S556" s="63"/>
      <c r="T556" s="63"/>
      <c r="U556" s="63"/>
      <c r="V556" s="63"/>
      <c r="W556" s="63"/>
      <c r="X556" s="63"/>
      <c r="Y556" s="63"/>
      <c r="Z556" s="63"/>
      <c r="AA556" s="64"/>
      <c r="AB556" s="63"/>
      <c r="AC556" s="63"/>
      <c r="AD556" s="63"/>
      <c r="AE556" s="63"/>
      <c r="AF556" s="63"/>
      <c r="AG556" s="63"/>
      <c r="AH556" s="63"/>
      <c r="AI556" s="63"/>
      <c r="AJ556" s="64"/>
      <c r="AK556" s="63"/>
      <c r="AL556" s="63"/>
      <c r="AM556" s="63"/>
      <c r="AN556" s="63"/>
      <c r="AO556" s="63"/>
      <c r="AP556" s="63"/>
      <c r="AQ556" s="63"/>
      <c r="AR556" s="63"/>
      <c r="AS556" s="64"/>
      <c r="AT556" s="63"/>
      <c r="AU556" s="63"/>
      <c r="AV556" s="63"/>
      <c r="AW556" s="63"/>
      <c r="AX556" s="63"/>
      <c r="AY556" s="63"/>
      <c r="AZ556" s="63"/>
      <c r="BA556" s="63"/>
      <c r="BB556" s="64"/>
      <c r="BC556" s="63"/>
      <c r="BD556" s="63"/>
      <c r="BE556" s="63"/>
      <c r="BF556" s="63"/>
      <c r="BG556" s="63"/>
      <c r="BH556" s="63"/>
      <c r="BI556" s="63"/>
      <c r="BJ556" s="63"/>
      <c r="BK556" s="64"/>
      <c r="BL556" s="63"/>
      <c r="BM556" s="63"/>
      <c r="BN556" s="63"/>
      <c r="BO556" s="63"/>
      <c r="BP556" s="63"/>
      <c r="BQ556" s="63"/>
      <c r="BR556" s="63"/>
      <c r="BS556" s="63"/>
      <c r="BT556" s="64"/>
      <c r="BU556" s="63"/>
      <c r="BV556" s="63"/>
      <c r="BW556" s="63"/>
      <c r="BX556" s="63"/>
      <c r="BY556" s="63"/>
      <c r="BZ556" s="63"/>
      <c r="CA556" s="63"/>
      <c r="CB556" s="63"/>
      <c r="CC556" s="64"/>
      <c r="CD556" s="63"/>
      <c r="CE556" s="63"/>
      <c r="CF556" s="63"/>
      <c r="CG556" s="63"/>
      <c r="CH556" s="63"/>
      <c r="CI556" s="63"/>
      <c r="CJ556" s="63"/>
      <c r="CK556" s="63"/>
      <c r="CL556" s="64"/>
      <c r="CM556" s="63"/>
      <c r="CN556" s="63"/>
      <c r="CO556" s="63"/>
      <c r="CP556" s="63"/>
      <c r="CQ556" s="63"/>
      <c r="CR556" s="63"/>
      <c r="CS556" s="63"/>
      <c r="CT556" s="63"/>
      <c r="CU556" s="64"/>
      <c r="CV556" s="63"/>
      <c r="CW556" s="63"/>
      <c r="CX556" s="63"/>
      <c r="CY556" s="63"/>
      <c r="CZ556" s="63"/>
      <c r="DA556" s="63"/>
      <c r="DB556" s="63"/>
      <c r="DC556" s="63"/>
      <c r="DD556" s="64"/>
    </row>
    <row r="557" spans="1:108" ht="33" customHeight="1" x14ac:dyDescent="0.3">
      <c r="A557" s="63"/>
      <c r="B557" s="63"/>
      <c r="C557" s="63"/>
      <c r="D557" s="63"/>
      <c r="E557" s="63"/>
      <c r="F557" s="63"/>
      <c r="G557" s="63"/>
      <c r="H557" s="63"/>
      <c r="I557" s="64"/>
      <c r="J557" s="63"/>
      <c r="K557" s="63"/>
      <c r="L557" s="63"/>
      <c r="M557" s="63"/>
      <c r="N557" s="63"/>
      <c r="O557" s="63"/>
      <c r="P557" s="63"/>
      <c r="Q557" s="63"/>
      <c r="R557" s="64"/>
      <c r="S557" s="63"/>
      <c r="T557" s="63"/>
      <c r="U557" s="63"/>
      <c r="V557" s="63"/>
      <c r="W557" s="63"/>
      <c r="X557" s="63"/>
      <c r="Y557" s="63"/>
      <c r="Z557" s="63"/>
      <c r="AA557" s="64"/>
      <c r="AB557" s="63"/>
      <c r="AC557" s="63"/>
      <c r="AD557" s="63"/>
      <c r="AE557" s="63"/>
      <c r="AF557" s="63"/>
      <c r="AG557" s="63"/>
      <c r="AH557" s="63"/>
      <c r="AI557" s="63"/>
      <c r="AJ557" s="64"/>
      <c r="AK557" s="63"/>
      <c r="AL557" s="63"/>
      <c r="AM557" s="63"/>
      <c r="AN557" s="63"/>
      <c r="AO557" s="63"/>
      <c r="AP557" s="63"/>
      <c r="AQ557" s="63"/>
      <c r="AR557" s="63"/>
      <c r="AS557" s="64"/>
      <c r="AT557" s="63"/>
      <c r="AU557" s="63"/>
      <c r="AV557" s="63"/>
      <c r="AW557" s="63"/>
      <c r="AX557" s="63"/>
      <c r="AY557" s="63"/>
      <c r="AZ557" s="63"/>
      <c r="BA557" s="63"/>
      <c r="BB557" s="64"/>
      <c r="BC557" s="63"/>
      <c r="BD557" s="63"/>
      <c r="BE557" s="63"/>
      <c r="BF557" s="63"/>
      <c r="BG557" s="63"/>
      <c r="BH557" s="63"/>
      <c r="BI557" s="63"/>
      <c r="BJ557" s="63"/>
      <c r="BK557" s="64"/>
      <c r="BL557" s="63"/>
      <c r="BM557" s="63"/>
      <c r="BN557" s="63"/>
      <c r="BO557" s="63"/>
      <c r="BP557" s="63"/>
      <c r="BQ557" s="63"/>
      <c r="BR557" s="63"/>
      <c r="BS557" s="63"/>
      <c r="BT557" s="64"/>
      <c r="BU557" s="63"/>
      <c r="BV557" s="63"/>
      <c r="BW557" s="63"/>
      <c r="BX557" s="63"/>
      <c r="BY557" s="63"/>
      <c r="BZ557" s="63"/>
      <c r="CA557" s="63"/>
      <c r="CB557" s="63"/>
      <c r="CC557" s="64"/>
      <c r="CD557" s="63"/>
      <c r="CE557" s="63"/>
      <c r="CF557" s="63"/>
      <c r="CG557" s="63"/>
      <c r="CH557" s="63"/>
      <c r="CI557" s="63"/>
      <c r="CJ557" s="63"/>
      <c r="CK557" s="63"/>
      <c r="CL557" s="64"/>
      <c r="CM557" s="63"/>
      <c r="CN557" s="63"/>
      <c r="CO557" s="63"/>
      <c r="CP557" s="63"/>
      <c r="CQ557" s="63"/>
      <c r="CR557" s="63"/>
      <c r="CS557" s="63"/>
      <c r="CT557" s="63"/>
      <c r="CU557" s="64"/>
      <c r="CV557" s="63"/>
      <c r="CW557" s="63"/>
      <c r="CX557" s="63"/>
      <c r="CY557" s="63"/>
      <c r="CZ557" s="63"/>
      <c r="DA557" s="63"/>
      <c r="DB557" s="63"/>
      <c r="DC557" s="63"/>
      <c r="DD557" s="64"/>
    </row>
    <row r="558" spans="1:108" ht="33" customHeight="1" x14ac:dyDescent="0.3">
      <c r="A558" s="63"/>
      <c r="B558" s="63"/>
      <c r="C558" s="63"/>
      <c r="D558" s="63"/>
      <c r="E558" s="63"/>
      <c r="F558" s="63"/>
      <c r="G558" s="63"/>
      <c r="H558" s="63"/>
      <c r="I558" s="64"/>
      <c r="J558" s="63"/>
      <c r="K558" s="63"/>
      <c r="L558" s="63"/>
      <c r="M558" s="63"/>
      <c r="N558" s="63"/>
      <c r="O558" s="63"/>
      <c r="P558" s="63"/>
      <c r="Q558" s="63"/>
      <c r="R558" s="64"/>
      <c r="S558" s="63"/>
      <c r="T558" s="63"/>
      <c r="U558" s="63"/>
      <c r="V558" s="63"/>
      <c r="W558" s="63"/>
      <c r="X558" s="63"/>
      <c r="Y558" s="63"/>
      <c r="Z558" s="63"/>
      <c r="AA558" s="64"/>
      <c r="AB558" s="63"/>
      <c r="AC558" s="63"/>
      <c r="AD558" s="63"/>
      <c r="AE558" s="63"/>
      <c r="AF558" s="63"/>
      <c r="AG558" s="63"/>
      <c r="AH558" s="63"/>
      <c r="AI558" s="63"/>
      <c r="AJ558" s="64"/>
      <c r="AK558" s="63"/>
      <c r="AL558" s="63"/>
      <c r="AM558" s="63"/>
      <c r="AN558" s="63"/>
      <c r="AO558" s="63"/>
      <c r="AP558" s="63"/>
      <c r="AQ558" s="63"/>
      <c r="AR558" s="63"/>
      <c r="AS558" s="64"/>
      <c r="AT558" s="63"/>
      <c r="AU558" s="63"/>
      <c r="AV558" s="63"/>
      <c r="AW558" s="63"/>
      <c r="AX558" s="63"/>
      <c r="AY558" s="63"/>
      <c r="AZ558" s="63"/>
      <c r="BA558" s="63"/>
      <c r="BB558" s="64"/>
      <c r="BC558" s="63"/>
      <c r="BD558" s="63"/>
      <c r="BE558" s="63"/>
      <c r="BF558" s="63"/>
      <c r="BG558" s="63"/>
      <c r="BH558" s="63"/>
      <c r="BI558" s="63"/>
      <c r="BJ558" s="63"/>
      <c r="BK558" s="64"/>
      <c r="BL558" s="63"/>
      <c r="BM558" s="63"/>
      <c r="BN558" s="63"/>
      <c r="BO558" s="63"/>
      <c r="BP558" s="63"/>
      <c r="BQ558" s="63"/>
      <c r="BR558" s="63"/>
      <c r="BS558" s="63"/>
      <c r="BT558" s="64"/>
      <c r="BU558" s="63"/>
      <c r="BV558" s="63"/>
      <c r="BW558" s="63"/>
      <c r="BX558" s="63"/>
      <c r="BY558" s="63"/>
      <c r="BZ558" s="63"/>
      <c r="CA558" s="63"/>
      <c r="CB558" s="63"/>
      <c r="CC558" s="64"/>
      <c r="CD558" s="63"/>
      <c r="CE558" s="63"/>
      <c r="CF558" s="63"/>
      <c r="CG558" s="63"/>
      <c r="CH558" s="63"/>
      <c r="CI558" s="63"/>
      <c r="CJ558" s="63"/>
      <c r="CK558" s="63"/>
      <c r="CL558" s="64"/>
      <c r="CM558" s="63"/>
      <c r="CN558" s="63"/>
      <c r="CO558" s="63"/>
      <c r="CP558" s="63"/>
      <c r="CQ558" s="63"/>
      <c r="CR558" s="63"/>
      <c r="CS558" s="63"/>
      <c r="CT558" s="63"/>
      <c r="CU558" s="64"/>
      <c r="CV558" s="63"/>
      <c r="CW558" s="63"/>
      <c r="CX558" s="63"/>
      <c r="CY558" s="63"/>
      <c r="CZ558" s="63"/>
      <c r="DA558" s="63"/>
      <c r="DB558" s="63"/>
      <c r="DC558" s="63"/>
      <c r="DD558" s="64"/>
    </row>
    <row r="559" spans="1:108" ht="33" customHeight="1" x14ac:dyDescent="0.3">
      <c r="A559" s="63"/>
      <c r="B559" s="63"/>
      <c r="C559" s="63"/>
      <c r="D559" s="63"/>
      <c r="E559" s="63"/>
      <c r="F559" s="63"/>
      <c r="G559" s="63"/>
      <c r="H559" s="63"/>
      <c r="I559" s="64"/>
      <c r="J559" s="63"/>
      <c r="K559" s="63"/>
      <c r="L559" s="63"/>
      <c r="M559" s="63"/>
      <c r="N559" s="63"/>
      <c r="O559" s="63"/>
      <c r="P559" s="63"/>
      <c r="Q559" s="63"/>
      <c r="R559" s="64"/>
      <c r="S559" s="63"/>
      <c r="T559" s="63"/>
      <c r="U559" s="63"/>
      <c r="V559" s="63"/>
      <c r="W559" s="63"/>
      <c r="X559" s="63"/>
      <c r="Y559" s="63"/>
      <c r="Z559" s="63"/>
      <c r="AA559" s="64"/>
      <c r="AB559" s="63"/>
      <c r="AC559" s="63"/>
      <c r="AD559" s="63"/>
      <c r="AE559" s="63"/>
      <c r="AF559" s="63"/>
      <c r="AG559" s="63"/>
      <c r="AH559" s="63"/>
      <c r="AI559" s="63"/>
      <c r="AJ559" s="64"/>
      <c r="AK559" s="63"/>
      <c r="AL559" s="63"/>
      <c r="AM559" s="63"/>
      <c r="AN559" s="63"/>
      <c r="AO559" s="63"/>
      <c r="AP559" s="63"/>
      <c r="AQ559" s="63"/>
      <c r="AR559" s="63"/>
      <c r="AS559" s="64"/>
      <c r="AT559" s="63"/>
      <c r="AU559" s="63"/>
      <c r="AV559" s="63"/>
      <c r="AW559" s="63"/>
      <c r="AX559" s="63"/>
      <c r="AY559" s="63"/>
      <c r="AZ559" s="63"/>
      <c r="BA559" s="63"/>
      <c r="BB559" s="64"/>
      <c r="BC559" s="63"/>
      <c r="BD559" s="63"/>
      <c r="BE559" s="63"/>
      <c r="BF559" s="63"/>
      <c r="BG559" s="63"/>
      <c r="BH559" s="63"/>
      <c r="BI559" s="63"/>
      <c r="BJ559" s="63"/>
      <c r="BK559" s="64"/>
      <c r="BL559" s="63"/>
      <c r="BM559" s="63"/>
      <c r="BN559" s="63"/>
      <c r="BO559" s="63"/>
      <c r="BP559" s="63"/>
      <c r="BQ559" s="63"/>
      <c r="BR559" s="63"/>
      <c r="BS559" s="63"/>
      <c r="BT559" s="64"/>
      <c r="BU559" s="63"/>
      <c r="BV559" s="63"/>
      <c r="BW559" s="63"/>
      <c r="BX559" s="63"/>
      <c r="BY559" s="63"/>
      <c r="BZ559" s="63"/>
      <c r="CA559" s="63"/>
      <c r="CB559" s="63"/>
      <c r="CC559" s="64"/>
      <c r="CD559" s="63"/>
      <c r="CE559" s="63"/>
      <c r="CF559" s="63"/>
      <c r="CG559" s="63"/>
      <c r="CH559" s="63"/>
      <c r="CI559" s="63"/>
      <c r="CJ559" s="63"/>
      <c r="CK559" s="63"/>
      <c r="CL559" s="64"/>
      <c r="CM559" s="63"/>
      <c r="CN559" s="63"/>
      <c r="CO559" s="63"/>
      <c r="CP559" s="63"/>
      <c r="CQ559" s="63"/>
      <c r="CR559" s="63"/>
      <c r="CS559" s="63"/>
      <c r="CT559" s="63"/>
      <c r="CU559" s="64"/>
      <c r="CV559" s="63"/>
      <c r="CW559" s="63"/>
      <c r="CX559" s="63"/>
      <c r="CY559" s="63"/>
      <c r="CZ559" s="63"/>
      <c r="DA559" s="63"/>
      <c r="DB559" s="63"/>
      <c r="DC559" s="63"/>
      <c r="DD559" s="64"/>
    </row>
    <row r="560" spans="1:108" ht="33" customHeight="1" x14ac:dyDescent="0.3">
      <c r="A560" s="63"/>
      <c r="B560" s="63"/>
      <c r="C560" s="63"/>
      <c r="D560" s="63"/>
      <c r="E560" s="63"/>
      <c r="F560" s="63"/>
      <c r="G560" s="63"/>
      <c r="H560" s="63"/>
      <c r="I560" s="64"/>
      <c r="J560" s="63"/>
      <c r="K560" s="63"/>
      <c r="L560" s="63"/>
      <c r="M560" s="63"/>
      <c r="N560" s="63"/>
      <c r="O560" s="63"/>
      <c r="P560" s="63"/>
      <c r="Q560" s="63"/>
      <c r="R560" s="64"/>
      <c r="S560" s="63"/>
      <c r="T560" s="63"/>
      <c r="U560" s="63"/>
      <c r="V560" s="63"/>
      <c r="W560" s="63"/>
      <c r="X560" s="63"/>
      <c r="Y560" s="63"/>
      <c r="Z560" s="63"/>
      <c r="AA560" s="64"/>
      <c r="AB560" s="63"/>
      <c r="AC560" s="63"/>
      <c r="AD560" s="63"/>
      <c r="AE560" s="63"/>
      <c r="AF560" s="63"/>
      <c r="AG560" s="63"/>
      <c r="AH560" s="63"/>
      <c r="AI560" s="63"/>
      <c r="AJ560" s="64"/>
      <c r="AK560" s="63"/>
      <c r="AL560" s="63"/>
      <c r="AM560" s="63"/>
      <c r="AN560" s="63"/>
      <c r="AO560" s="63"/>
      <c r="AP560" s="63"/>
      <c r="AQ560" s="63"/>
      <c r="AR560" s="63"/>
      <c r="AS560" s="64"/>
      <c r="AT560" s="63"/>
      <c r="AU560" s="63"/>
      <c r="AV560" s="63"/>
      <c r="AW560" s="63"/>
      <c r="AX560" s="63"/>
      <c r="AY560" s="63"/>
      <c r="AZ560" s="63"/>
      <c r="BA560" s="63"/>
      <c r="BB560" s="64"/>
      <c r="BC560" s="63"/>
      <c r="BD560" s="63"/>
      <c r="BE560" s="63"/>
      <c r="BF560" s="63"/>
      <c r="BG560" s="63"/>
      <c r="BH560" s="63"/>
      <c r="BI560" s="63"/>
      <c r="BJ560" s="63"/>
      <c r="BK560" s="64"/>
      <c r="BL560" s="63"/>
      <c r="BM560" s="63"/>
      <c r="BN560" s="63"/>
      <c r="BO560" s="63"/>
      <c r="BP560" s="63"/>
      <c r="BQ560" s="63"/>
      <c r="BR560" s="63"/>
      <c r="BS560" s="63"/>
      <c r="BT560" s="64"/>
      <c r="BU560" s="63"/>
      <c r="BV560" s="63"/>
      <c r="BW560" s="63"/>
      <c r="BX560" s="63"/>
      <c r="BY560" s="63"/>
      <c r="BZ560" s="63"/>
      <c r="CA560" s="63"/>
      <c r="CB560" s="63"/>
      <c r="CC560" s="64"/>
      <c r="CD560" s="63"/>
      <c r="CE560" s="63"/>
      <c r="CF560" s="63"/>
      <c r="CG560" s="63"/>
      <c r="CH560" s="63"/>
      <c r="CI560" s="63"/>
      <c r="CJ560" s="63"/>
      <c r="CK560" s="63"/>
      <c r="CL560" s="64"/>
      <c r="CM560" s="63"/>
      <c r="CN560" s="63"/>
      <c r="CO560" s="63"/>
      <c r="CP560" s="63"/>
      <c r="CQ560" s="63"/>
      <c r="CR560" s="63"/>
      <c r="CS560" s="63"/>
      <c r="CT560" s="63"/>
      <c r="CU560" s="64"/>
      <c r="CV560" s="63"/>
      <c r="CW560" s="63"/>
      <c r="CX560" s="63"/>
      <c r="CY560" s="63"/>
      <c r="CZ560" s="63"/>
      <c r="DA560" s="63"/>
      <c r="DB560" s="63"/>
      <c r="DC560" s="63"/>
      <c r="DD560" s="64"/>
    </row>
    <row r="561" spans="1:108" ht="33" customHeight="1" x14ac:dyDescent="0.3">
      <c r="A561" s="63"/>
      <c r="B561" s="63"/>
      <c r="C561" s="63"/>
      <c r="D561" s="63"/>
      <c r="E561" s="63"/>
      <c r="F561" s="63"/>
      <c r="G561" s="63"/>
      <c r="H561" s="63"/>
      <c r="I561" s="64"/>
      <c r="J561" s="63"/>
      <c r="K561" s="63"/>
      <c r="L561" s="63"/>
      <c r="M561" s="63"/>
      <c r="N561" s="63"/>
      <c r="O561" s="63"/>
      <c r="P561" s="63"/>
      <c r="Q561" s="63"/>
      <c r="R561" s="64"/>
      <c r="S561" s="63"/>
      <c r="T561" s="63"/>
      <c r="U561" s="63"/>
      <c r="V561" s="63"/>
      <c r="W561" s="63"/>
      <c r="X561" s="63"/>
      <c r="Y561" s="63"/>
      <c r="Z561" s="63"/>
      <c r="AA561" s="64"/>
      <c r="AB561" s="63"/>
      <c r="AC561" s="63"/>
      <c r="AD561" s="63"/>
      <c r="AE561" s="63"/>
      <c r="AF561" s="63"/>
      <c r="AG561" s="63"/>
      <c r="AH561" s="63"/>
      <c r="AI561" s="63"/>
      <c r="AJ561" s="64"/>
      <c r="AK561" s="63"/>
      <c r="AL561" s="63"/>
      <c r="AM561" s="63"/>
      <c r="AN561" s="63"/>
      <c r="AO561" s="63"/>
      <c r="AP561" s="63"/>
      <c r="AQ561" s="63"/>
      <c r="AR561" s="63"/>
      <c r="AS561" s="64"/>
      <c r="AT561" s="63"/>
      <c r="AU561" s="63"/>
      <c r="AV561" s="63"/>
      <c r="AW561" s="63"/>
      <c r="AX561" s="63"/>
      <c r="AY561" s="63"/>
      <c r="AZ561" s="63"/>
      <c r="BA561" s="63"/>
      <c r="BB561" s="64"/>
      <c r="BC561" s="63"/>
      <c r="BD561" s="63"/>
      <c r="BE561" s="63"/>
      <c r="BF561" s="63"/>
      <c r="BG561" s="63"/>
      <c r="BH561" s="63"/>
      <c r="BI561" s="63"/>
      <c r="BJ561" s="63"/>
      <c r="BK561" s="64"/>
      <c r="BL561" s="63"/>
      <c r="BM561" s="63"/>
      <c r="BN561" s="63"/>
      <c r="BO561" s="63"/>
      <c r="BP561" s="63"/>
      <c r="BQ561" s="63"/>
      <c r="BR561" s="63"/>
      <c r="BS561" s="63"/>
      <c r="BT561" s="64"/>
      <c r="BU561" s="63"/>
      <c r="BV561" s="63"/>
      <c r="BW561" s="63"/>
      <c r="BX561" s="63"/>
      <c r="BY561" s="63"/>
      <c r="BZ561" s="63"/>
      <c r="CA561" s="63"/>
      <c r="CB561" s="63"/>
      <c r="CC561" s="64"/>
      <c r="CD561" s="63"/>
      <c r="CE561" s="63"/>
      <c r="CF561" s="63"/>
      <c r="CG561" s="63"/>
      <c r="CH561" s="63"/>
      <c r="CI561" s="63"/>
      <c r="CJ561" s="63"/>
      <c r="CK561" s="63"/>
      <c r="CL561" s="64"/>
      <c r="CM561" s="63"/>
      <c r="CN561" s="63"/>
      <c r="CO561" s="63"/>
      <c r="CP561" s="63"/>
      <c r="CQ561" s="63"/>
      <c r="CR561" s="63"/>
      <c r="CS561" s="63"/>
      <c r="CT561" s="63"/>
      <c r="CU561" s="64"/>
      <c r="CV561" s="63"/>
      <c r="CW561" s="63"/>
      <c r="CX561" s="63"/>
      <c r="CY561" s="63"/>
      <c r="CZ561" s="63"/>
      <c r="DA561" s="63"/>
      <c r="DB561" s="63"/>
      <c r="DC561" s="63"/>
      <c r="DD561" s="64"/>
    </row>
    <row r="562" spans="1:108" ht="33" customHeight="1" x14ac:dyDescent="0.3">
      <c r="A562" s="63"/>
      <c r="B562" s="63"/>
      <c r="C562" s="63"/>
      <c r="D562" s="63"/>
      <c r="E562" s="63"/>
      <c r="F562" s="63"/>
      <c r="G562" s="63"/>
      <c r="H562" s="63"/>
      <c r="I562" s="64"/>
      <c r="J562" s="63"/>
      <c r="K562" s="63"/>
      <c r="L562" s="63"/>
      <c r="M562" s="63"/>
      <c r="N562" s="63"/>
      <c r="O562" s="63"/>
      <c r="P562" s="63"/>
      <c r="Q562" s="63"/>
      <c r="R562" s="64"/>
      <c r="S562" s="63"/>
      <c r="T562" s="63"/>
      <c r="U562" s="63"/>
      <c r="V562" s="63"/>
      <c r="W562" s="63"/>
      <c r="X562" s="63"/>
      <c r="Y562" s="63"/>
      <c r="Z562" s="63"/>
      <c r="AA562" s="64"/>
      <c r="AB562" s="63"/>
      <c r="AC562" s="63"/>
      <c r="AD562" s="63"/>
      <c r="AE562" s="63"/>
      <c r="AF562" s="63"/>
      <c r="AG562" s="63"/>
      <c r="AH562" s="63"/>
      <c r="AI562" s="63"/>
      <c r="AJ562" s="64"/>
      <c r="AK562" s="63"/>
      <c r="AL562" s="63"/>
      <c r="AM562" s="63"/>
      <c r="AN562" s="63"/>
      <c r="AO562" s="63"/>
      <c r="AP562" s="63"/>
      <c r="AQ562" s="63"/>
      <c r="AR562" s="63"/>
      <c r="AS562" s="64"/>
      <c r="AT562" s="63"/>
      <c r="AU562" s="63"/>
      <c r="AV562" s="63"/>
      <c r="AW562" s="63"/>
      <c r="AX562" s="63"/>
      <c r="AY562" s="63"/>
      <c r="AZ562" s="63"/>
      <c r="BA562" s="63"/>
      <c r="BB562" s="64"/>
      <c r="BC562" s="63"/>
      <c r="BD562" s="63"/>
      <c r="BE562" s="63"/>
      <c r="BF562" s="63"/>
      <c r="BG562" s="63"/>
      <c r="BH562" s="63"/>
      <c r="BI562" s="63"/>
      <c r="BJ562" s="63"/>
      <c r="BK562" s="64"/>
      <c r="BL562" s="63"/>
      <c r="BM562" s="63"/>
      <c r="BN562" s="63"/>
      <c r="BO562" s="63"/>
      <c r="BP562" s="63"/>
      <c r="BQ562" s="63"/>
      <c r="BR562" s="63"/>
      <c r="BS562" s="63"/>
      <c r="BT562" s="64"/>
      <c r="BU562" s="63"/>
      <c r="BV562" s="63"/>
      <c r="BW562" s="63"/>
      <c r="BX562" s="63"/>
      <c r="BY562" s="63"/>
      <c r="BZ562" s="63"/>
      <c r="CA562" s="63"/>
      <c r="CB562" s="63"/>
      <c r="CC562" s="64"/>
      <c r="CD562" s="63"/>
      <c r="CE562" s="63"/>
      <c r="CF562" s="63"/>
      <c r="CG562" s="63"/>
      <c r="CH562" s="63"/>
      <c r="CI562" s="63"/>
      <c r="CJ562" s="63"/>
      <c r="CK562" s="63"/>
      <c r="CL562" s="64"/>
      <c r="CM562" s="63"/>
      <c r="CN562" s="63"/>
      <c r="CO562" s="63"/>
      <c r="CP562" s="63"/>
      <c r="CQ562" s="63"/>
      <c r="CR562" s="63"/>
      <c r="CS562" s="63"/>
      <c r="CT562" s="63"/>
      <c r="CU562" s="64"/>
      <c r="CV562" s="63"/>
      <c r="CW562" s="63"/>
      <c r="CX562" s="63"/>
      <c r="CY562" s="63"/>
      <c r="CZ562" s="63"/>
      <c r="DA562" s="63"/>
      <c r="DB562" s="63"/>
      <c r="DC562" s="63"/>
      <c r="DD562" s="64"/>
    </row>
    <row r="563" spans="1:108" ht="33" customHeight="1" x14ac:dyDescent="0.3">
      <c r="A563" s="63"/>
      <c r="B563" s="63"/>
      <c r="C563" s="63"/>
      <c r="D563" s="63"/>
      <c r="E563" s="63"/>
      <c r="F563" s="63"/>
      <c r="G563" s="63"/>
      <c r="H563" s="63"/>
      <c r="I563" s="64"/>
      <c r="J563" s="63"/>
      <c r="K563" s="63"/>
      <c r="L563" s="63"/>
      <c r="M563" s="63"/>
      <c r="N563" s="63"/>
      <c r="O563" s="63"/>
      <c r="P563" s="63"/>
      <c r="Q563" s="63"/>
      <c r="R563" s="64"/>
      <c r="S563" s="63"/>
      <c r="T563" s="63"/>
      <c r="U563" s="63"/>
      <c r="V563" s="63"/>
      <c r="W563" s="63"/>
      <c r="X563" s="63"/>
      <c r="Y563" s="63"/>
      <c r="Z563" s="63"/>
      <c r="AA563" s="64"/>
      <c r="AB563" s="63"/>
      <c r="AC563" s="63"/>
      <c r="AD563" s="63"/>
      <c r="AE563" s="63"/>
      <c r="AF563" s="63"/>
      <c r="AG563" s="63"/>
      <c r="AH563" s="63"/>
      <c r="AI563" s="63"/>
      <c r="AJ563" s="64"/>
      <c r="AK563" s="63"/>
      <c r="AL563" s="63"/>
      <c r="AM563" s="63"/>
      <c r="AN563" s="63"/>
      <c r="AO563" s="63"/>
      <c r="AP563" s="63"/>
      <c r="AQ563" s="63"/>
      <c r="AR563" s="63"/>
      <c r="AS563" s="64"/>
      <c r="AT563" s="63"/>
      <c r="AU563" s="63"/>
      <c r="AV563" s="63"/>
      <c r="AW563" s="63"/>
      <c r="AX563" s="63"/>
      <c r="AY563" s="63"/>
      <c r="AZ563" s="63"/>
      <c r="BA563" s="63"/>
      <c r="BB563" s="64"/>
      <c r="BC563" s="63"/>
      <c r="BD563" s="63"/>
      <c r="BE563" s="63"/>
      <c r="BF563" s="63"/>
      <c r="BG563" s="63"/>
      <c r="BH563" s="63"/>
      <c r="BI563" s="63"/>
      <c r="BJ563" s="63"/>
      <c r="BK563" s="64"/>
      <c r="BL563" s="63"/>
      <c r="BM563" s="63"/>
      <c r="BN563" s="63"/>
      <c r="BO563" s="63"/>
      <c r="BP563" s="63"/>
      <c r="BQ563" s="63"/>
      <c r="BR563" s="63"/>
      <c r="BS563" s="63"/>
      <c r="BT563" s="64"/>
      <c r="BU563" s="63"/>
      <c r="BV563" s="63"/>
      <c r="BW563" s="63"/>
      <c r="BX563" s="63"/>
      <c r="BY563" s="63"/>
      <c r="BZ563" s="63"/>
      <c r="CA563" s="63"/>
      <c r="CB563" s="63"/>
      <c r="CC563" s="64"/>
      <c r="CD563" s="63"/>
      <c r="CE563" s="63"/>
      <c r="CF563" s="63"/>
      <c r="CG563" s="63"/>
      <c r="CH563" s="63"/>
      <c r="CI563" s="63"/>
      <c r="CJ563" s="63"/>
      <c r="CK563" s="63"/>
      <c r="CL563" s="64"/>
      <c r="CM563" s="63"/>
      <c r="CN563" s="63"/>
      <c r="CO563" s="63"/>
      <c r="CP563" s="63"/>
      <c r="CQ563" s="63"/>
      <c r="CR563" s="63"/>
      <c r="CS563" s="63"/>
      <c r="CT563" s="63"/>
      <c r="CU563" s="64"/>
      <c r="CV563" s="63"/>
      <c r="CW563" s="63"/>
      <c r="CX563" s="63"/>
      <c r="CY563" s="63"/>
      <c r="CZ563" s="63"/>
      <c r="DA563" s="63"/>
      <c r="DB563" s="63"/>
      <c r="DC563" s="63"/>
      <c r="DD563" s="64"/>
    </row>
    <row r="564" spans="1:108" ht="33" customHeight="1" x14ac:dyDescent="0.3">
      <c r="A564" s="63"/>
      <c r="B564" s="63"/>
      <c r="C564" s="63"/>
      <c r="D564" s="63"/>
      <c r="E564" s="63"/>
      <c r="F564" s="63"/>
      <c r="G564" s="63"/>
      <c r="H564" s="63"/>
      <c r="I564" s="64"/>
      <c r="J564" s="63"/>
      <c r="K564" s="63"/>
      <c r="L564" s="63"/>
      <c r="M564" s="63"/>
      <c r="N564" s="63"/>
      <c r="O564" s="63"/>
      <c r="P564" s="63"/>
      <c r="Q564" s="63"/>
      <c r="R564" s="64"/>
      <c r="S564" s="63"/>
      <c r="T564" s="63"/>
      <c r="U564" s="63"/>
      <c r="V564" s="63"/>
      <c r="W564" s="63"/>
      <c r="X564" s="63"/>
      <c r="Y564" s="63"/>
      <c r="Z564" s="63"/>
      <c r="AA564" s="64"/>
      <c r="AB564" s="63"/>
      <c r="AC564" s="63"/>
      <c r="AD564" s="63"/>
      <c r="AE564" s="63"/>
      <c r="AF564" s="63"/>
      <c r="AG564" s="63"/>
      <c r="AH564" s="63"/>
      <c r="AI564" s="63"/>
      <c r="AJ564" s="64"/>
      <c r="AK564" s="63"/>
      <c r="AL564" s="63"/>
      <c r="AM564" s="63"/>
      <c r="AN564" s="63"/>
      <c r="AO564" s="63"/>
      <c r="AP564" s="63"/>
      <c r="AQ564" s="63"/>
      <c r="AR564" s="63"/>
      <c r="AS564" s="64"/>
      <c r="AT564" s="63"/>
      <c r="AU564" s="63"/>
      <c r="AV564" s="63"/>
      <c r="AW564" s="63"/>
      <c r="AX564" s="63"/>
      <c r="AY564" s="63"/>
      <c r="AZ564" s="63"/>
      <c r="BA564" s="63"/>
      <c r="BB564" s="64"/>
      <c r="BC564" s="63"/>
      <c r="BD564" s="63"/>
      <c r="BE564" s="63"/>
      <c r="BF564" s="63"/>
      <c r="BG564" s="63"/>
      <c r="BH564" s="63"/>
      <c r="BI564" s="63"/>
      <c r="BJ564" s="63"/>
      <c r="BK564" s="64"/>
      <c r="BL564" s="63"/>
      <c r="BM564" s="63"/>
      <c r="BN564" s="63"/>
      <c r="BO564" s="63"/>
      <c r="BP564" s="63"/>
      <c r="BQ564" s="63"/>
      <c r="BR564" s="63"/>
      <c r="BS564" s="63"/>
      <c r="BT564" s="64"/>
      <c r="BU564" s="63"/>
      <c r="BV564" s="63"/>
      <c r="BW564" s="63"/>
      <c r="BX564" s="63"/>
      <c r="BY564" s="63"/>
      <c r="BZ564" s="63"/>
      <c r="CA564" s="63"/>
      <c r="CB564" s="63"/>
      <c r="CC564" s="64"/>
      <c r="CD564" s="63"/>
      <c r="CE564" s="63"/>
      <c r="CF564" s="63"/>
      <c r="CG564" s="63"/>
      <c r="CH564" s="63"/>
      <c r="CI564" s="63"/>
      <c r="CJ564" s="63"/>
      <c r="CK564" s="63"/>
      <c r="CL564" s="64"/>
      <c r="CM564" s="63"/>
      <c r="CN564" s="63"/>
      <c r="CO564" s="63"/>
      <c r="CP564" s="63"/>
      <c r="CQ564" s="63"/>
      <c r="CR564" s="63"/>
      <c r="CS564" s="63"/>
      <c r="CT564" s="63"/>
      <c r="CU564" s="64"/>
      <c r="CV564" s="63"/>
      <c r="CW564" s="63"/>
      <c r="CX564" s="63"/>
      <c r="CY564" s="63"/>
      <c r="CZ564" s="63"/>
      <c r="DA564" s="63"/>
      <c r="DB564" s="63"/>
      <c r="DC564" s="63"/>
      <c r="DD564" s="64"/>
    </row>
    <row r="565" spans="1:108" ht="33" customHeight="1" x14ac:dyDescent="0.3">
      <c r="A565" s="63"/>
      <c r="B565" s="63"/>
      <c r="C565" s="63"/>
      <c r="D565" s="63"/>
      <c r="E565" s="63"/>
      <c r="F565" s="63"/>
      <c r="G565" s="63"/>
      <c r="H565" s="63"/>
      <c r="I565" s="64"/>
      <c r="J565" s="63"/>
      <c r="K565" s="63"/>
      <c r="L565" s="63"/>
      <c r="M565" s="63"/>
      <c r="N565" s="63"/>
      <c r="O565" s="63"/>
      <c r="P565" s="63"/>
      <c r="Q565" s="63"/>
      <c r="R565" s="64"/>
      <c r="S565" s="63"/>
      <c r="T565" s="63"/>
      <c r="U565" s="63"/>
      <c r="V565" s="63"/>
      <c r="W565" s="63"/>
      <c r="X565" s="63"/>
      <c r="Y565" s="63"/>
      <c r="Z565" s="63"/>
      <c r="AA565" s="64"/>
      <c r="AB565" s="63"/>
      <c r="AC565" s="63"/>
      <c r="AD565" s="63"/>
      <c r="AE565" s="63"/>
      <c r="AF565" s="63"/>
      <c r="AG565" s="63"/>
      <c r="AH565" s="63"/>
      <c r="AI565" s="63"/>
      <c r="AJ565" s="64"/>
      <c r="AK565" s="63"/>
      <c r="AL565" s="63"/>
      <c r="AM565" s="63"/>
      <c r="AN565" s="63"/>
      <c r="AO565" s="63"/>
      <c r="AP565" s="63"/>
      <c r="AQ565" s="63"/>
      <c r="AR565" s="63"/>
      <c r="AS565" s="64"/>
      <c r="AT565" s="63"/>
      <c r="AU565" s="63"/>
      <c r="AV565" s="63"/>
      <c r="AW565" s="63"/>
      <c r="AX565" s="63"/>
      <c r="AY565" s="63"/>
      <c r="AZ565" s="63"/>
      <c r="BA565" s="63"/>
      <c r="BB565" s="64"/>
      <c r="BC565" s="63"/>
      <c r="BD565" s="63"/>
      <c r="BE565" s="63"/>
      <c r="BF565" s="63"/>
      <c r="BG565" s="63"/>
      <c r="BH565" s="63"/>
      <c r="BI565" s="63"/>
      <c r="BJ565" s="63"/>
      <c r="BK565" s="64"/>
      <c r="BL565" s="63"/>
      <c r="BM565" s="63"/>
      <c r="BN565" s="63"/>
      <c r="BO565" s="63"/>
      <c r="BP565" s="63"/>
      <c r="BQ565" s="63"/>
      <c r="BR565" s="63"/>
      <c r="BS565" s="63"/>
      <c r="BT565" s="64"/>
      <c r="BU565" s="63"/>
      <c r="BV565" s="63"/>
      <c r="BW565" s="63"/>
      <c r="BX565" s="63"/>
      <c r="BY565" s="63"/>
      <c r="BZ565" s="63"/>
      <c r="CA565" s="63"/>
      <c r="CB565" s="63"/>
      <c r="CC565" s="64"/>
      <c r="CD565" s="63"/>
      <c r="CE565" s="63"/>
      <c r="CF565" s="63"/>
      <c r="CG565" s="63"/>
      <c r="CH565" s="63"/>
      <c r="CI565" s="63"/>
      <c r="CJ565" s="63"/>
      <c r="CK565" s="63"/>
      <c r="CL565" s="64"/>
      <c r="CM565" s="63"/>
      <c r="CN565" s="63"/>
      <c r="CO565" s="63"/>
      <c r="CP565" s="63"/>
      <c r="CQ565" s="63"/>
      <c r="CR565" s="63"/>
      <c r="CS565" s="63"/>
      <c r="CT565" s="63"/>
      <c r="CU565" s="64"/>
      <c r="CV565" s="63"/>
      <c r="CW565" s="63"/>
      <c r="CX565" s="63"/>
      <c r="CY565" s="63"/>
      <c r="CZ565" s="63"/>
      <c r="DA565" s="63"/>
      <c r="DB565" s="63"/>
      <c r="DC565" s="63"/>
      <c r="DD565" s="64"/>
    </row>
    <row r="566" spans="1:108" ht="33" customHeight="1" x14ac:dyDescent="0.3">
      <c r="A566" s="63"/>
      <c r="B566" s="63"/>
      <c r="C566" s="63"/>
      <c r="D566" s="63"/>
      <c r="E566" s="63"/>
      <c r="F566" s="63"/>
      <c r="G566" s="63"/>
      <c r="H566" s="63"/>
      <c r="I566" s="64"/>
      <c r="J566" s="63"/>
      <c r="K566" s="63"/>
      <c r="L566" s="63"/>
      <c r="M566" s="63"/>
      <c r="N566" s="63"/>
      <c r="O566" s="63"/>
      <c r="P566" s="63"/>
      <c r="Q566" s="63"/>
      <c r="R566" s="64"/>
      <c r="S566" s="63"/>
      <c r="T566" s="63"/>
      <c r="U566" s="63"/>
      <c r="V566" s="63"/>
      <c r="W566" s="63"/>
      <c r="X566" s="63"/>
      <c r="Y566" s="63"/>
      <c r="Z566" s="63"/>
      <c r="AA566" s="64"/>
      <c r="AB566" s="63"/>
      <c r="AC566" s="63"/>
      <c r="AD566" s="63"/>
      <c r="AE566" s="63"/>
      <c r="AF566" s="63"/>
      <c r="AG566" s="63"/>
      <c r="AH566" s="63"/>
      <c r="AI566" s="63"/>
      <c r="AJ566" s="64"/>
      <c r="AK566" s="63"/>
      <c r="AL566" s="63"/>
      <c r="AM566" s="63"/>
      <c r="AN566" s="63"/>
      <c r="AO566" s="63"/>
      <c r="AP566" s="63"/>
      <c r="AQ566" s="63"/>
      <c r="AR566" s="63"/>
      <c r="AS566" s="64"/>
      <c r="AT566" s="63"/>
      <c r="AU566" s="63"/>
      <c r="AV566" s="63"/>
      <c r="AW566" s="63"/>
      <c r="AX566" s="63"/>
      <c r="AY566" s="63"/>
      <c r="AZ566" s="63"/>
      <c r="BA566" s="63"/>
      <c r="BB566" s="64"/>
      <c r="BC566" s="63"/>
      <c r="BD566" s="63"/>
      <c r="BE566" s="63"/>
      <c r="BF566" s="63"/>
      <c r="BG566" s="63"/>
      <c r="BH566" s="63"/>
      <c r="BI566" s="63"/>
      <c r="BJ566" s="63"/>
      <c r="BK566" s="64"/>
      <c r="BL566" s="63"/>
      <c r="BM566" s="63"/>
      <c r="BN566" s="63"/>
      <c r="BO566" s="63"/>
      <c r="BP566" s="63"/>
      <c r="BQ566" s="63"/>
      <c r="BR566" s="63"/>
      <c r="BS566" s="63"/>
      <c r="BT566" s="64"/>
      <c r="BU566" s="63"/>
      <c r="BV566" s="63"/>
      <c r="BW566" s="63"/>
      <c r="BX566" s="63"/>
      <c r="BY566" s="63"/>
      <c r="BZ566" s="63"/>
      <c r="CA566" s="63"/>
      <c r="CB566" s="63"/>
      <c r="CC566" s="64"/>
      <c r="CD566" s="63"/>
      <c r="CE566" s="63"/>
      <c r="CF566" s="63"/>
      <c r="CG566" s="63"/>
      <c r="CH566" s="63"/>
      <c r="CI566" s="63"/>
      <c r="CJ566" s="63"/>
      <c r="CK566" s="63"/>
      <c r="CL566" s="64"/>
      <c r="CM566" s="63"/>
      <c r="CN566" s="63"/>
      <c r="CO566" s="63"/>
      <c r="CP566" s="63"/>
      <c r="CQ566" s="63"/>
      <c r="CR566" s="63"/>
      <c r="CS566" s="63"/>
      <c r="CT566" s="63"/>
      <c r="CU566" s="64"/>
      <c r="CV566" s="63"/>
      <c r="CW566" s="63"/>
      <c r="CX566" s="63"/>
      <c r="CY566" s="63"/>
      <c r="CZ566" s="63"/>
      <c r="DA566" s="63"/>
      <c r="DB566" s="63"/>
      <c r="DC566" s="63"/>
      <c r="DD566" s="64"/>
    </row>
    <row r="567" spans="1:108" ht="33" customHeight="1" x14ac:dyDescent="0.3">
      <c r="A567" s="63"/>
      <c r="B567" s="63"/>
      <c r="C567" s="63"/>
      <c r="D567" s="63"/>
      <c r="E567" s="63"/>
      <c r="F567" s="63"/>
      <c r="G567" s="63"/>
      <c r="H567" s="63"/>
      <c r="I567" s="64"/>
      <c r="J567" s="63"/>
      <c r="K567" s="63"/>
      <c r="L567" s="63"/>
      <c r="M567" s="63"/>
      <c r="N567" s="63"/>
      <c r="O567" s="63"/>
      <c r="P567" s="63"/>
      <c r="Q567" s="63"/>
      <c r="R567" s="64"/>
      <c r="S567" s="63"/>
      <c r="T567" s="63"/>
      <c r="U567" s="63"/>
      <c r="V567" s="63"/>
      <c r="W567" s="63"/>
      <c r="X567" s="63"/>
      <c r="Y567" s="63"/>
      <c r="Z567" s="63"/>
      <c r="AA567" s="64"/>
      <c r="AB567" s="63"/>
      <c r="AC567" s="63"/>
      <c r="AD567" s="63"/>
      <c r="AE567" s="63"/>
      <c r="AF567" s="63"/>
      <c r="AG567" s="63"/>
      <c r="AH567" s="63"/>
      <c r="AI567" s="63"/>
      <c r="AJ567" s="64"/>
      <c r="AK567" s="63"/>
      <c r="AL567" s="63"/>
      <c r="AM567" s="63"/>
      <c r="AN567" s="63"/>
      <c r="AO567" s="63"/>
      <c r="AP567" s="63"/>
      <c r="AQ567" s="63"/>
      <c r="AR567" s="63"/>
      <c r="AS567" s="64"/>
      <c r="AT567" s="63"/>
      <c r="AU567" s="63"/>
      <c r="AV567" s="63"/>
      <c r="AW567" s="63"/>
      <c r="AX567" s="63"/>
      <c r="AY567" s="63"/>
      <c r="AZ567" s="63"/>
      <c r="BA567" s="63"/>
      <c r="BB567" s="64"/>
      <c r="BC567" s="63"/>
      <c r="BD567" s="63"/>
      <c r="BE567" s="63"/>
      <c r="BF567" s="63"/>
      <c r="BG567" s="63"/>
      <c r="BH567" s="63"/>
      <c r="BI567" s="63"/>
      <c r="BJ567" s="63"/>
      <c r="BK567" s="64"/>
      <c r="BL567" s="63"/>
      <c r="BM567" s="63"/>
      <c r="BN567" s="63"/>
      <c r="BO567" s="63"/>
      <c r="BP567" s="63"/>
      <c r="BQ567" s="63"/>
      <c r="BR567" s="63"/>
      <c r="BS567" s="63"/>
      <c r="BT567" s="64"/>
      <c r="BU567" s="63"/>
      <c r="BV567" s="63"/>
      <c r="BW567" s="63"/>
      <c r="BX567" s="63"/>
      <c r="BY567" s="63"/>
      <c r="BZ567" s="63"/>
      <c r="CA567" s="63"/>
      <c r="CB567" s="63"/>
      <c r="CC567" s="64"/>
      <c r="CD567" s="63"/>
      <c r="CE567" s="63"/>
      <c r="CF567" s="63"/>
      <c r="CG567" s="63"/>
      <c r="CH567" s="63"/>
      <c r="CI567" s="63"/>
      <c r="CJ567" s="63"/>
      <c r="CK567" s="63"/>
      <c r="CL567" s="64"/>
      <c r="CM567" s="63"/>
      <c r="CN567" s="63"/>
      <c r="CO567" s="63"/>
      <c r="CP567" s="63"/>
      <c r="CQ567" s="63"/>
      <c r="CR567" s="63"/>
      <c r="CS567" s="63"/>
      <c r="CT567" s="63"/>
      <c r="CU567" s="64"/>
      <c r="CV567" s="63"/>
      <c r="CW567" s="63"/>
      <c r="CX567" s="63"/>
      <c r="CY567" s="63"/>
      <c r="CZ567" s="63"/>
      <c r="DA567" s="63"/>
      <c r="DB567" s="63"/>
      <c r="DC567" s="63"/>
      <c r="DD567" s="64"/>
    </row>
    <row r="568" spans="1:108" ht="33" customHeight="1" x14ac:dyDescent="0.3">
      <c r="A568" s="63"/>
      <c r="B568" s="63"/>
      <c r="C568" s="63"/>
      <c r="D568" s="63"/>
      <c r="E568" s="63"/>
      <c r="F568" s="63"/>
      <c r="G568" s="63"/>
      <c r="H568" s="63"/>
      <c r="I568" s="64"/>
      <c r="J568" s="63"/>
      <c r="K568" s="63"/>
      <c r="L568" s="63"/>
      <c r="M568" s="63"/>
      <c r="N568" s="63"/>
      <c r="O568" s="63"/>
      <c r="P568" s="63"/>
      <c r="Q568" s="63"/>
      <c r="R568" s="64"/>
      <c r="S568" s="63"/>
      <c r="T568" s="63"/>
      <c r="U568" s="63"/>
      <c r="V568" s="63"/>
      <c r="W568" s="63"/>
      <c r="X568" s="63"/>
      <c r="Y568" s="63"/>
      <c r="Z568" s="63"/>
      <c r="AA568" s="64"/>
      <c r="AB568" s="63"/>
      <c r="AC568" s="63"/>
      <c r="AD568" s="63"/>
      <c r="AE568" s="63"/>
      <c r="AF568" s="63"/>
      <c r="AG568" s="63"/>
      <c r="AH568" s="63"/>
      <c r="AI568" s="63"/>
      <c r="AJ568" s="64"/>
      <c r="AK568" s="63"/>
      <c r="AL568" s="63"/>
      <c r="AM568" s="63"/>
      <c r="AN568" s="63"/>
      <c r="AO568" s="63"/>
      <c r="AP568" s="63"/>
      <c r="AQ568" s="63"/>
      <c r="AR568" s="63"/>
      <c r="AS568" s="64"/>
      <c r="AT568" s="63"/>
      <c r="AU568" s="63"/>
      <c r="AV568" s="63"/>
      <c r="AW568" s="63"/>
      <c r="AX568" s="63"/>
      <c r="AY568" s="63"/>
      <c r="AZ568" s="63"/>
      <c r="BA568" s="63"/>
      <c r="BB568" s="64"/>
      <c r="BC568" s="63"/>
      <c r="BD568" s="63"/>
      <c r="BE568" s="63"/>
      <c r="BF568" s="63"/>
      <c r="BG568" s="63"/>
      <c r="BH568" s="63"/>
      <c r="BI568" s="63"/>
      <c r="BJ568" s="63"/>
      <c r="BK568" s="64"/>
      <c r="BL568" s="63"/>
      <c r="BM568" s="63"/>
      <c r="BN568" s="63"/>
      <c r="BO568" s="63"/>
      <c r="BP568" s="63"/>
      <c r="BQ568" s="63"/>
      <c r="BR568" s="63"/>
      <c r="BS568" s="63"/>
      <c r="BT568" s="64"/>
      <c r="BU568" s="63"/>
      <c r="BV568" s="63"/>
      <c r="BW568" s="63"/>
      <c r="BX568" s="63"/>
      <c r="BY568" s="63"/>
      <c r="BZ568" s="63"/>
      <c r="CA568" s="63"/>
      <c r="CB568" s="63"/>
      <c r="CC568" s="64"/>
      <c r="CD568" s="63"/>
      <c r="CE568" s="63"/>
      <c r="CF568" s="63"/>
      <c r="CG568" s="63"/>
      <c r="CH568" s="63"/>
      <c r="CI568" s="63"/>
      <c r="CJ568" s="63"/>
      <c r="CK568" s="63"/>
      <c r="CL568" s="64"/>
      <c r="CM568" s="63"/>
      <c r="CN568" s="63"/>
      <c r="CO568" s="63"/>
      <c r="CP568" s="63"/>
      <c r="CQ568" s="63"/>
      <c r="CR568" s="63"/>
      <c r="CS568" s="63"/>
      <c r="CT568" s="63"/>
      <c r="CU568" s="64"/>
      <c r="CV568" s="63"/>
      <c r="CW568" s="63"/>
      <c r="CX568" s="63"/>
      <c r="CY568" s="63"/>
      <c r="CZ568" s="63"/>
      <c r="DA568" s="63"/>
      <c r="DB568" s="63"/>
      <c r="DC568" s="63"/>
      <c r="DD568" s="64"/>
    </row>
    <row r="569" spans="1:108" ht="33" customHeight="1" x14ac:dyDescent="0.3">
      <c r="A569" s="63"/>
      <c r="B569" s="63"/>
      <c r="C569" s="63"/>
      <c r="D569" s="63"/>
      <c r="E569" s="63"/>
      <c r="F569" s="63"/>
      <c r="G569" s="63"/>
      <c r="H569" s="63"/>
      <c r="I569" s="64"/>
      <c r="J569" s="63"/>
      <c r="K569" s="63"/>
      <c r="L569" s="63"/>
      <c r="M569" s="63"/>
      <c r="N569" s="63"/>
      <c r="O569" s="63"/>
      <c r="P569" s="63"/>
      <c r="Q569" s="63"/>
      <c r="R569" s="64"/>
      <c r="S569" s="63"/>
      <c r="T569" s="63"/>
      <c r="U569" s="63"/>
      <c r="V569" s="63"/>
      <c r="W569" s="63"/>
      <c r="X569" s="63"/>
      <c r="Y569" s="63"/>
      <c r="Z569" s="63"/>
      <c r="AA569" s="64"/>
      <c r="AB569" s="63"/>
      <c r="AC569" s="63"/>
      <c r="AD569" s="63"/>
      <c r="AE569" s="63"/>
      <c r="AF569" s="63"/>
      <c r="AG569" s="63"/>
      <c r="AH569" s="63"/>
      <c r="AI569" s="63"/>
      <c r="AJ569" s="64"/>
      <c r="AK569" s="63"/>
      <c r="AL569" s="63"/>
      <c r="AM569" s="63"/>
      <c r="AN569" s="63"/>
      <c r="AO569" s="63"/>
      <c r="AP569" s="63"/>
      <c r="AQ569" s="63"/>
      <c r="AR569" s="63"/>
      <c r="AS569" s="64"/>
      <c r="AT569" s="63"/>
      <c r="AU569" s="63"/>
      <c r="AV569" s="63"/>
      <c r="AW569" s="63"/>
      <c r="AX569" s="63"/>
      <c r="AY569" s="63"/>
      <c r="AZ569" s="63"/>
      <c r="BA569" s="63"/>
      <c r="BB569" s="64"/>
      <c r="BC569" s="63"/>
      <c r="BD569" s="63"/>
      <c r="BE569" s="63"/>
      <c r="BF569" s="63"/>
      <c r="BG569" s="63"/>
      <c r="BH569" s="63"/>
      <c r="BI569" s="63"/>
      <c r="BJ569" s="63"/>
      <c r="BK569" s="64"/>
      <c r="BL569" s="63"/>
      <c r="BM569" s="63"/>
      <c r="BN569" s="63"/>
      <c r="BO569" s="63"/>
      <c r="BP569" s="63"/>
      <c r="BQ569" s="63"/>
      <c r="BR569" s="63"/>
      <c r="BS569" s="63"/>
      <c r="BT569" s="64"/>
      <c r="BU569" s="63"/>
      <c r="BV569" s="63"/>
      <c r="BW569" s="63"/>
      <c r="BX569" s="63"/>
      <c r="BY569" s="63"/>
      <c r="BZ569" s="63"/>
      <c r="CA569" s="63"/>
      <c r="CB569" s="63"/>
      <c r="CC569" s="64"/>
      <c r="CD569" s="63"/>
      <c r="CE569" s="63"/>
      <c r="CF569" s="63"/>
      <c r="CG569" s="63"/>
      <c r="CH569" s="63"/>
      <c r="CI569" s="63"/>
      <c r="CJ569" s="63"/>
      <c r="CK569" s="63"/>
      <c r="CL569" s="64"/>
      <c r="CM569" s="63"/>
      <c r="CN569" s="63"/>
      <c r="CO569" s="63"/>
      <c r="CP569" s="63"/>
      <c r="CQ569" s="63"/>
      <c r="CR569" s="63"/>
      <c r="CS569" s="63"/>
      <c r="CT569" s="63"/>
      <c r="CU569" s="64"/>
      <c r="CV569" s="63"/>
      <c r="CW569" s="63"/>
      <c r="CX569" s="63"/>
      <c r="CY569" s="63"/>
      <c r="CZ569" s="63"/>
      <c r="DA569" s="63"/>
      <c r="DB569" s="63"/>
      <c r="DC569" s="63"/>
      <c r="DD569" s="64"/>
    </row>
    <row r="570" spans="1:108" ht="33" customHeight="1" x14ac:dyDescent="0.3">
      <c r="A570" s="63"/>
      <c r="B570" s="63"/>
      <c r="C570" s="63"/>
      <c r="D570" s="63"/>
      <c r="E570" s="63"/>
      <c r="F570" s="63"/>
      <c r="G570" s="63"/>
      <c r="H570" s="63"/>
      <c r="I570" s="64"/>
      <c r="J570" s="63"/>
      <c r="K570" s="63"/>
      <c r="L570" s="63"/>
      <c r="M570" s="63"/>
      <c r="N570" s="63"/>
      <c r="O570" s="63"/>
      <c r="P570" s="63"/>
      <c r="Q570" s="63"/>
      <c r="R570" s="64"/>
      <c r="S570" s="63"/>
      <c r="T570" s="63"/>
      <c r="U570" s="63"/>
      <c r="V570" s="63"/>
      <c r="W570" s="63"/>
      <c r="X570" s="63"/>
      <c r="Y570" s="63"/>
      <c r="Z570" s="63"/>
      <c r="AA570" s="64"/>
      <c r="AB570" s="63"/>
      <c r="AC570" s="63"/>
      <c r="AD570" s="63"/>
      <c r="AE570" s="63"/>
      <c r="AF570" s="63"/>
      <c r="AG570" s="63"/>
      <c r="AH570" s="63"/>
      <c r="AI570" s="63"/>
      <c r="AJ570" s="64"/>
      <c r="AK570" s="63"/>
      <c r="AL570" s="63"/>
      <c r="AM570" s="63"/>
      <c r="AN570" s="63"/>
      <c r="AO570" s="63"/>
      <c r="AP570" s="63"/>
      <c r="AQ570" s="63"/>
      <c r="AR570" s="63"/>
      <c r="AS570" s="64"/>
      <c r="AT570" s="63"/>
      <c r="AU570" s="63"/>
      <c r="AV570" s="63"/>
      <c r="AW570" s="63"/>
      <c r="AX570" s="63"/>
      <c r="AY570" s="63"/>
      <c r="AZ570" s="63"/>
      <c r="BA570" s="63"/>
      <c r="BB570" s="64"/>
      <c r="BC570" s="63"/>
      <c r="BD570" s="63"/>
      <c r="BE570" s="63"/>
      <c r="BF570" s="63"/>
      <c r="BG570" s="63"/>
      <c r="BH570" s="63"/>
      <c r="BI570" s="63"/>
      <c r="BJ570" s="63"/>
      <c r="BK570" s="64"/>
      <c r="BL570" s="63"/>
      <c r="BM570" s="63"/>
      <c r="BN570" s="63"/>
      <c r="BO570" s="63"/>
      <c r="BP570" s="63"/>
      <c r="BQ570" s="63"/>
      <c r="BR570" s="63"/>
      <c r="BS570" s="63"/>
      <c r="BT570" s="64"/>
      <c r="BU570" s="63"/>
      <c r="BV570" s="63"/>
      <c r="BW570" s="63"/>
      <c r="BX570" s="63"/>
      <c r="BY570" s="63"/>
      <c r="BZ570" s="63"/>
      <c r="CA570" s="63"/>
      <c r="CB570" s="63"/>
      <c r="CC570" s="64"/>
      <c r="CD570" s="63"/>
      <c r="CE570" s="63"/>
      <c r="CF570" s="63"/>
      <c r="CG570" s="63"/>
      <c r="CH570" s="63"/>
      <c r="CI570" s="63"/>
      <c r="CJ570" s="63"/>
      <c r="CK570" s="63"/>
      <c r="CL570" s="64"/>
      <c r="CM570" s="63"/>
      <c r="CN570" s="63"/>
      <c r="CO570" s="63"/>
      <c r="CP570" s="63"/>
      <c r="CQ570" s="63"/>
      <c r="CR570" s="63"/>
      <c r="CS570" s="63"/>
      <c r="CT570" s="63"/>
      <c r="CU570" s="64"/>
      <c r="CV570" s="63"/>
      <c r="CW570" s="63"/>
      <c r="CX570" s="63"/>
      <c r="CY570" s="63"/>
      <c r="CZ570" s="63"/>
      <c r="DA570" s="63"/>
      <c r="DB570" s="63"/>
      <c r="DC570" s="63"/>
      <c r="DD570" s="64"/>
    </row>
    <row r="571" spans="1:108" ht="33" customHeight="1" x14ac:dyDescent="0.3">
      <c r="A571" s="63"/>
      <c r="B571" s="63"/>
      <c r="C571" s="63"/>
      <c r="D571" s="63"/>
      <c r="E571" s="63"/>
      <c r="F571" s="63"/>
      <c r="G571" s="63"/>
      <c r="H571" s="63"/>
      <c r="I571" s="64"/>
      <c r="J571" s="63"/>
      <c r="K571" s="63"/>
      <c r="L571" s="63"/>
      <c r="M571" s="63"/>
      <c r="N571" s="63"/>
      <c r="O571" s="63"/>
      <c r="P571" s="63"/>
      <c r="Q571" s="63"/>
      <c r="R571" s="64"/>
      <c r="S571" s="63"/>
      <c r="T571" s="63"/>
      <c r="U571" s="63"/>
      <c r="V571" s="63"/>
      <c r="W571" s="63"/>
      <c r="X571" s="63"/>
      <c r="Y571" s="63"/>
      <c r="Z571" s="63"/>
      <c r="AA571" s="64"/>
      <c r="AB571" s="63"/>
      <c r="AC571" s="63"/>
      <c r="AD571" s="63"/>
      <c r="AE571" s="63"/>
      <c r="AF571" s="63"/>
      <c r="AG571" s="63"/>
      <c r="AH571" s="63"/>
      <c r="AI571" s="63"/>
      <c r="AJ571" s="64"/>
      <c r="AK571" s="63"/>
      <c r="AL571" s="63"/>
      <c r="AM571" s="63"/>
      <c r="AN571" s="63"/>
      <c r="AO571" s="63"/>
      <c r="AP571" s="63"/>
      <c r="AQ571" s="63"/>
      <c r="AR571" s="63"/>
      <c r="AS571" s="64"/>
      <c r="AT571" s="63"/>
      <c r="AU571" s="63"/>
      <c r="AV571" s="63"/>
      <c r="AW571" s="63"/>
      <c r="AX571" s="63"/>
      <c r="AY571" s="63"/>
      <c r="AZ571" s="63"/>
      <c r="BA571" s="63"/>
      <c r="BB571" s="64"/>
      <c r="BC571" s="63"/>
      <c r="BD571" s="63"/>
      <c r="BE571" s="63"/>
      <c r="BF571" s="63"/>
      <c r="BG571" s="63"/>
      <c r="BH571" s="63"/>
      <c r="BI571" s="63"/>
      <c r="BJ571" s="63"/>
      <c r="BK571" s="64"/>
      <c r="BL571" s="63"/>
      <c r="BM571" s="63"/>
      <c r="BN571" s="63"/>
      <c r="BO571" s="63"/>
      <c r="BP571" s="63"/>
      <c r="BQ571" s="63"/>
      <c r="BR571" s="63"/>
      <c r="BS571" s="63"/>
      <c r="BT571" s="64"/>
      <c r="BU571" s="63"/>
      <c r="BV571" s="63"/>
      <c r="BW571" s="63"/>
      <c r="BX571" s="63"/>
      <c r="BY571" s="63"/>
      <c r="BZ571" s="63"/>
      <c r="CA571" s="63"/>
      <c r="CB571" s="63"/>
      <c r="CC571" s="64"/>
      <c r="CD571" s="63"/>
      <c r="CE571" s="63"/>
      <c r="CF571" s="63"/>
      <c r="CG571" s="63"/>
      <c r="CH571" s="63"/>
      <c r="CI571" s="63"/>
      <c r="CJ571" s="63"/>
      <c r="CK571" s="63"/>
      <c r="CL571" s="64"/>
      <c r="CM571" s="63"/>
      <c r="CN571" s="63"/>
      <c r="CO571" s="63"/>
      <c r="CP571" s="63"/>
      <c r="CQ571" s="63"/>
      <c r="CR571" s="63"/>
      <c r="CS571" s="63"/>
      <c r="CT571" s="63"/>
      <c r="CU571" s="64"/>
      <c r="CV571" s="63"/>
      <c r="CW571" s="63"/>
      <c r="CX571" s="63"/>
      <c r="CY571" s="63"/>
      <c r="CZ571" s="63"/>
      <c r="DA571" s="63"/>
      <c r="DB571" s="63"/>
      <c r="DC571" s="63"/>
      <c r="DD571" s="64"/>
    </row>
    <row r="572" spans="1:108" ht="33" customHeight="1" x14ac:dyDescent="0.3">
      <c r="A572" s="63"/>
      <c r="B572" s="63"/>
      <c r="C572" s="63"/>
      <c r="D572" s="63"/>
      <c r="E572" s="63"/>
      <c r="F572" s="63"/>
      <c r="G572" s="63"/>
      <c r="H572" s="63"/>
      <c r="I572" s="64"/>
      <c r="J572" s="63"/>
      <c r="K572" s="63"/>
      <c r="L572" s="63"/>
      <c r="M572" s="63"/>
      <c r="N572" s="63"/>
      <c r="O572" s="63"/>
      <c r="P572" s="63"/>
      <c r="Q572" s="63"/>
      <c r="R572" s="64"/>
      <c r="S572" s="63"/>
      <c r="T572" s="63"/>
      <c r="U572" s="63"/>
      <c r="V572" s="63"/>
      <c r="W572" s="63"/>
      <c r="X572" s="63"/>
      <c r="Y572" s="63"/>
      <c r="Z572" s="63"/>
      <c r="AA572" s="64"/>
      <c r="AB572" s="63"/>
      <c r="AC572" s="63"/>
      <c r="AD572" s="63"/>
      <c r="AE572" s="63"/>
      <c r="AF572" s="63"/>
      <c r="AG572" s="63"/>
      <c r="AH572" s="63"/>
      <c r="AI572" s="63"/>
      <c r="AJ572" s="64"/>
      <c r="AK572" s="63"/>
      <c r="AL572" s="63"/>
      <c r="AM572" s="63"/>
      <c r="AN572" s="63"/>
      <c r="AO572" s="63"/>
      <c r="AP572" s="63"/>
      <c r="AQ572" s="63"/>
      <c r="AR572" s="63"/>
      <c r="AS572" s="64"/>
      <c r="AT572" s="63"/>
      <c r="AU572" s="63"/>
      <c r="AV572" s="63"/>
      <c r="AW572" s="63"/>
      <c r="AX572" s="63"/>
      <c r="AY572" s="63"/>
      <c r="AZ572" s="63"/>
      <c r="BA572" s="63"/>
      <c r="BB572" s="64"/>
      <c r="BC572" s="63"/>
      <c r="BD572" s="63"/>
      <c r="BE572" s="63"/>
      <c r="BF572" s="63"/>
      <c r="BG572" s="63"/>
      <c r="BH572" s="63"/>
      <c r="BI572" s="63"/>
      <c r="BJ572" s="63"/>
      <c r="BK572" s="64"/>
      <c r="BL572" s="63"/>
      <c r="BM572" s="63"/>
      <c r="BN572" s="63"/>
      <c r="BO572" s="63"/>
      <c r="BP572" s="63"/>
      <c r="BQ572" s="63"/>
      <c r="BR572" s="63"/>
      <c r="BS572" s="63"/>
      <c r="BT572" s="64"/>
      <c r="BU572" s="63"/>
      <c r="BV572" s="63"/>
      <c r="BW572" s="63"/>
      <c r="BX572" s="63"/>
      <c r="BY572" s="63"/>
      <c r="BZ572" s="63"/>
      <c r="CA572" s="63"/>
      <c r="CB572" s="63"/>
      <c r="CC572" s="64"/>
      <c r="CD572" s="63"/>
      <c r="CE572" s="63"/>
      <c r="CF572" s="63"/>
      <c r="CG572" s="63"/>
      <c r="CH572" s="63"/>
      <c r="CI572" s="63"/>
      <c r="CJ572" s="63"/>
      <c r="CK572" s="63"/>
      <c r="CL572" s="64"/>
      <c r="CM572" s="63"/>
      <c r="CN572" s="63"/>
      <c r="CO572" s="63"/>
      <c r="CP572" s="63"/>
      <c r="CQ572" s="63"/>
      <c r="CR572" s="63"/>
      <c r="CS572" s="63"/>
      <c r="CT572" s="63"/>
      <c r="CU572" s="64"/>
      <c r="CV572" s="63"/>
      <c r="CW572" s="63"/>
      <c r="CX572" s="63"/>
      <c r="CY572" s="63"/>
      <c r="CZ572" s="63"/>
      <c r="DA572" s="63"/>
      <c r="DB572" s="63"/>
      <c r="DC572" s="63"/>
      <c r="DD572" s="64"/>
    </row>
    <row r="573" spans="1:108" ht="33" customHeight="1" x14ac:dyDescent="0.3">
      <c r="A573" s="63"/>
      <c r="B573" s="63"/>
      <c r="C573" s="63"/>
      <c r="D573" s="63"/>
      <c r="E573" s="63"/>
      <c r="F573" s="63"/>
      <c r="G573" s="63"/>
      <c r="H573" s="63"/>
      <c r="I573" s="64"/>
      <c r="J573" s="63"/>
      <c r="K573" s="63"/>
      <c r="L573" s="63"/>
      <c r="M573" s="63"/>
      <c r="N573" s="63"/>
      <c r="O573" s="63"/>
      <c r="P573" s="63"/>
      <c r="Q573" s="63"/>
      <c r="R573" s="64"/>
      <c r="S573" s="63"/>
      <c r="T573" s="63"/>
      <c r="U573" s="63"/>
      <c r="V573" s="63"/>
      <c r="W573" s="63"/>
      <c r="X573" s="63"/>
      <c r="Y573" s="63"/>
      <c r="Z573" s="63"/>
      <c r="AA573" s="64"/>
      <c r="AB573" s="63"/>
      <c r="AC573" s="63"/>
      <c r="AD573" s="63"/>
      <c r="AE573" s="63"/>
      <c r="AF573" s="63"/>
      <c r="AG573" s="63"/>
      <c r="AH573" s="63"/>
      <c r="AI573" s="63"/>
      <c r="AJ573" s="64"/>
      <c r="AK573" s="63"/>
      <c r="AL573" s="63"/>
      <c r="AM573" s="63"/>
      <c r="AN573" s="63"/>
      <c r="AO573" s="63"/>
      <c r="AP573" s="63"/>
      <c r="AQ573" s="63"/>
      <c r="AR573" s="63"/>
      <c r="AS573" s="64"/>
      <c r="AT573" s="63"/>
      <c r="AU573" s="63"/>
      <c r="AV573" s="63"/>
      <c r="AW573" s="63"/>
      <c r="AX573" s="63"/>
      <c r="AY573" s="63"/>
      <c r="AZ573" s="63"/>
      <c r="BA573" s="63"/>
      <c r="BB573" s="64"/>
      <c r="BC573" s="63"/>
      <c r="BD573" s="63"/>
      <c r="BE573" s="63"/>
      <c r="BF573" s="63"/>
      <c r="BG573" s="63"/>
      <c r="BH573" s="63"/>
      <c r="BI573" s="63"/>
      <c r="BJ573" s="63"/>
      <c r="BK573" s="64"/>
      <c r="BL573" s="63"/>
      <c r="BM573" s="63"/>
      <c r="BN573" s="63"/>
      <c r="BO573" s="63"/>
      <c r="BP573" s="63"/>
      <c r="BQ573" s="63"/>
      <c r="BR573" s="63"/>
      <c r="BS573" s="63"/>
      <c r="BT573" s="64"/>
      <c r="BU573" s="63"/>
      <c r="BV573" s="63"/>
      <c r="BW573" s="63"/>
      <c r="BX573" s="63"/>
      <c r="BY573" s="63"/>
      <c r="BZ573" s="63"/>
      <c r="CA573" s="63"/>
      <c r="CB573" s="63"/>
      <c r="CC573" s="64"/>
      <c r="CD573" s="63"/>
      <c r="CE573" s="63"/>
      <c r="CF573" s="63"/>
      <c r="CG573" s="63"/>
      <c r="CH573" s="63"/>
      <c r="CI573" s="63"/>
      <c r="CJ573" s="63"/>
      <c r="CK573" s="63"/>
      <c r="CL573" s="64"/>
      <c r="CM573" s="63"/>
      <c r="CN573" s="63"/>
      <c r="CO573" s="63"/>
      <c r="CP573" s="63"/>
      <c r="CQ573" s="63"/>
      <c r="CR573" s="63"/>
      <c r="CS573" s="63"/>
      <c r="CT573" s="63"/>
      <c r="CU573" s="64"/>
      <c r="CV573" s="63"/>
      <c r="CW573" s="63"/>
      <c r="CX573" s="63"/>
      <c r="CY573" s="63"/>
      <c r="CZ573" s="63"/>
      <c r="DA573" s="63"/>
      <c r="DB573" s="63"/>
      <c r="DC573" s="63"/>
      <c r="DD573" s="64"/>
    </row>
    <row r="574" spans="1:108" ht="33" customHeight="1" x14ac:dyDescent="0.3">
      <c r="A574" s="63"/>
      <c r="B574" s="63"/>
      <c r="C574" s="63"/>
      <c r="D574" s="63"/>
      <c r="E574" s="63"/>
      <c r="F574" s="63"/>
      <c r="G574" s="63"/>
      <c r="H574" s="63"/>
      <c r="I574" s="64"/>
      <c r="J574" s="63"/>
      <c r="K574" s="63"/>
      <c r="L574" s="63"/>
      <c r="M574" s="63"/>
      <c r="N574" s="63"/>
      <c r="O574" s="63"/>
      <c r="P574" s="63"/>
      <c r="Q574" s="63"/>
      <c r="R574" s="64"/>
      <c r="S574" s="63"/>
      <c r="T574" s="63"/>
      <c r="U574" s="63"/>
      <c r="V574" s="63"/>
      <c r="W574" s="63"/>
      <c r="X574" s="63"/>
      <c r="Y574" s="63"/>
      <c r="Z574" s="63"/>
      <c r="AA574" s="64"/>
      <c r="AB574" s="63"/>
      <c r="AC574" s="63"/>
      <c r="AD574" s="63"/>
      <c r="AE574" s="63"/>
      <c r="AF574" s="63"/>
      <c r="AG574" s="63"/>
      <c r="AH574" s="63"/>
      <c r="AI574" s="63"/>
      <c r="AJ574" s="64"/>
      <c r="AK574" s="63"/>
      <c r="AL574" s="63"/>
      <c r="AM574" s="63"/>
      <c r="AN574" s="63"/>
      <c r="AO574" s="63"/>
      <c r="AP574" s="63"/>
      <c r="AQ574" s="63"/>
      <c r="AR574" s="63"/>
      <c r="AS574" s="64"/>
      <c r="AT574" s="63"/>
      <c r="AU574" s="63"/>
      <c r="AV574" s="63"/>
      <c r="AW574" s="63"/>
      <c r="AX574" s="63"/>
      <c r="AY574" s="63"/>
      <c r="AZ574" s="63"/>
      <c r="BA574" s="63"/>
      <c r="BB574" s="64"/>
      <c r="BC574" s="63"/>
      <c r="BD574" s="63"/>
      <c r="BE574" s="63"/>
      <c r="BF574" s="63"/>
      <c r="BG574" s="63"/>
      <c r="BH574" s="63"/>
      <c r="BI574" s="63"/>
      <c r="BJ574" s="63"/>
      <c r="BK574" s="64"/>
      <c r="BL574" s="63"/>
      <c r="BM574" s="63"/>
      <c r="BN574" s="63"/>
      <c r="BO574" s="63"/>
      <c r="BP574" s="63"/>
      <c r="BQ574" s="63"/>
      <c r="BR574" s="63"/>
      <c r="BS574" s="63"/>
      <c r="BT574" s="64"/>
      <c r="BU574" s="63"/>
      <c r="BV574" s="63"/>
      <c r="BW574" s="63"/>
      <c r="BX574" s="63"/>
      <c r="BY574" s="63"/>
      <c r="BZ574" s="63"/>
      <c r="CA574" s="63"/>
      <c r="CB574" s="63"/>
      <c r="CC574" s="64"/>
      <c r="CD574" s="63"/>
      <c r="CE574" s="63"/>
      <c r="CF574" s="63"/>
      <c r="CG574" s="63"/>
      <c r="CH574" s="63"/>
      <c r="CI574" s="63"/>
      <c r="CJ574" s="63"/>
      <c r="CK574" s="63"/>
      <c r="CL574" s="64"/>
      <c r="CM574" s="63"/>
      <c r="CN574" s="63"/>
      <c r="CO574" s="63"/>
      <c r="CP574" s="63"/>
      <c r="CQ574" s="63"/>
      <c r="CR574" s="63"/>
      <c r="CS574" s="63"/>
      <c r="CT574" s="63"/>
      <c r="CU574" s="64"/>
      <c r="CV574" s="63"/>
      <c r="CW574" s="63"/>
      <c r="CX574" s="63"/>
      <c r="CY574" s="63"/>
      <c r="CZ574" s="63"/>
      <c r="DA574" s="63"/>
      <c r="DB574" s="63"/>
      <c r="DC574" s="63"/>
      <c r="DD574" s="64"/>
    </row>
    <row r="575" spans="1:108" ht="33" customHeight="1" x14ac:dyDescent="0.3">
      <c r="A575" s="63"/>
      <c r="B575" s="63"/>
      <c r="C575" s="63"/>
      <c r="D575" s="63"/>
      <c r="E575" s="63"/>
      <c r="F575" s="63"/>
      <c r="G575" s="63"/>
      <c r="H575" s="63"/>
      <c r="I575" s="64"/>
      <c r="J575" s="63"/>
      <c r="K575" s="63"/>
      <c r="L575" s="63"/>
      <c r="M575" s="63"/>
      <c r="N575" s="63"/>
      <c r="O575" s="63"/>
      <c r="P575" s="63"/>
      <c r="Q575" s="63"/>
      <c r="R575" s="64"/>
      <c r="S575" s="63"/>
      <c r="T575" s="63"/>
      <c r="U575" s="63"/>
      <c r="V575" s="63"/>
      <c r="W575" s="63"/>
      <c r="X575" s="63"/>
      <c r="Y575" s="63"/>
      <c r="Z575" s="63"/>
      <c r="AA575" s="64"/>
      <c r="AB575" s="63"/>
      <c r="AC575" s="63"/>
      <c r="AD575" s="63"/>
      <c r="AE575" s="63"/>
      <c r="AF575" s="63"/>
      <c r="AG575" s="63"/>
      <c r="AH575" s="63"/>
      <c r="AI575" s="63"/>
      <c r="AJ575" s="64"/>
      <c r="AK575" s="63"/>
      <c r="AL575" s="63"/>
      <c r="AM575" s="63"/>
      <c r="AN575" s="63"/>
      <c r="AO575" s="63"/>
      <c r="AP575" s="63"/>
      <c r="AQ575" s="63"/>
      <c r="AR575" s="63"/>
      <c r="AS575" s="64"/>
      <c r="AT575" s="63"/>
      <c r="AU575" s="63"/>
      <c r="AV575" s="63"/>
      <c r="AW575" s="63"/>
      <c r="AX575" s="63"/>
      <c r="AY575" s="63"/>
      <c r="AZ575" s="63"/>
      <c r="BA575" s="63"/>
      <c r="BB575" s="64"/>
      <c r="BC575" s="63"/>
      <c r="BD575" s="63"/>
      <c r="BE575" s="63"/>
      <c r="BF575" s="63"/>
      <c r="BG575" s="63"/>
      <c r="BH575" s="63"/>
      <c r="BI575" s="63"/>
      <c r="BJ575" s="63"/>
      <c r="BK575" s="64"/>
      <c r="BL575" s="63"/>
      <c r="BM575" s="63"/>
      <c r="BN575" s="63"/>
      <c r="BO575" s="63"/>
      <c r="BP575" s="63"/>
      <c r="BQ575" s="63"/>
      <c r="BR575" s="63"/>
      <c r="BS575" s="63"/>
      <c r="BT575" s="64"/>
      <c r="BU575" s="63"/>
      <c r="BV575" s="63"/>
      <c r="BW575" s="63"/>
      <c r="BX575" s="63"/>
      <c r="BY575" s="63"/>
      <c r="BZ575" s="63"/>
      <c r="CA575" s="63"/>
      <c r="CB575" s="63"/>
      <c r="CC575" s="64"/>
      <c r="CD575" s="63"/>
      <c r="CE575" s="63"/>
      <c r="CF575" s="63"/>
      <c r="CG575" s="63"/>
      <c r="CH575" s="63"/>
      <c r="CI575" s="63"/>
      <c r="CJ575" s="63"/>
      <c r="CK575" s="63"/>
      <c r="CL575" s="64"/>
      <c r="CM575" s="63"/>
      <c r="CN575" s="63"/>
      <c r="CO575" s="63"/>
      <c r="CP575" s="63"/>
      <c r="CQ575" s="63"/>
      <c r="CR575" s="63"/>
      <c r="CS575" s="63"/>
      <c r="CT575" s="63"/>
      <c r="CU575" s="64"/>
      <c r="CV575" s="63"/>
      <c r="CW575" s="63"/>
      <c r="CX575" s="63"/>
      <c r="CY575" s="63"/>
      <c r="CZ575" s="63"/>
      <c r="DA575" s="63"/>
      <c r="DB575" s="63"/>
      <c r="DC575" s="63"/>
      <c r="DD575" s="64"/>
    </row>
    <row r="576" spans="1:108" ht="33" customHeight="1" x14ac:dyDescent="0.3">
      <c r="A576" s="63"/>
      <c r="B576" s="63"/>
      <c r="C576" s="63"/>
      <c r="D576" s="63"/>
      <c r="E576" s="63"/>
      <c r="F576" s="63"/>
      <c r="G576" s="63"/>
      <c r="H576" s="63"/>
      <c r="I576" s="64"/>
      <c r="J576" s="63"/>
      <c r="K576" s="63"/>
      <c r="L576" s="63"/>
      <c r="M576" s="63"/>
      <c r="N576" s="63"/>
      <c r="O576" s="63"/>
      <c r="P576" s="63"/>
      <c r="Q576" s="63"/>
      <c r="R576" s="64"/>
      <c r="S576" s="63"/>
      <c r="T576" s="63"/>
      <c r="U576" s="63"/>
      <c r="V576" s="63"/>
      <c r="W576" s="63"/>
      <c r="X576" s="63"/>
      <c r="Y576" s="63"/>
      <c r="Z576" s="63"/>
      <c r="AA576" s="64"/>
      <c r="AB576" s="63"/>
      <c r="AC576" s="63"/>
      <c r="AD576" s="63"/>
      <c r="AE576" s="63"/>
      <c r="AF576" s="63"/>
      <c r="AG576" s="63"/>
      <c r="AH576" s="63"/>
      <c r="AI576" s="63"/>
      <c r="AJ576" s="64"/>
      <c r="AK576" s="63"/>
      <c r="AL576" s="63"/>
      <c r="AM576" s="63"/>
      <c r="AN576" s="63"/>
      <c r="AO576" s="63"/>
      <c r="AP576" s="63"/>
      <c r="AQ576" s="63"/>
      <c r="AR576" s="63"/>
      <c r="AS576" s="64"/>
      <c r="AT576" s="63"/>
      <c r="AU576" s="63"/>
      <c r="AV576" s="63"/>
      <c r="AW576" s="63"/>
      <c r="AX576" s="63"/>
      <c r="AY576" s="63"/>
      <c r="AZ576" s="63"/>
      <c r="BA576" s="63"/>
      <c r="BB576" s="64"/>
      <c r="BC576" s="63"/>
      <c r="BD576" s="63"/>
      <c r="BE576" s="63"/>
      <c r="BF576" s="63"/>
      <c r="BG576" s="63"/>
      <c r="BH576" s="63"/>
      <c r="BI576" s="63"/>
      <c r="BJ576" s="63"/>
      <c r="BK576" s="64"/>
      <c r="BL576" s="63"/>
      <c r="BM576" s="63"/>
      <c r="BN576" s="63"/>
      <c r="BO576" s="63"/>
      <c r="BP576" s="63"/>
      <c r="BQ576" s="63"/>
      <c r="BR576" s="63"/>
      <c r="BS576" s="63"/>
      <c r="BT576" s="64"/>
      <c r="BU576" s="63"/>
      <c r="BV576" s="63"/>
      <c r="BW576" s="63"/>
      <c r="BX576" s="63"/>
      <c r="BY576" s="63"/>
      <c r="BZ576" s="63"/>
      <c r="CA576" s="63"/>
      <c r="CB576" s="63"/>
      <c r="CC576" s="64"/>
      <c r="CD576" s="63"/>
      <c r="CE576" s="63"/>
      <c r="CF576" s="63"/>
      <c r="CG576" s="63"/>
      <c r="CH576" s="63"/>
      <c r="CI576" s="63"/>
      <c r="CJ576" s="63"/>
      <c r="CK576" s="63"/>
      <c r="CL576" s="64"/>
      <c r="CM576" s="63"/>
      <c r="CN576" s="63"/>
      <c r="CO576" s="63"/>
      <c r="CP576" s="63"/>
      <c r="CQ576" s="63"/>
      <c r="CR576" s="63"/>
      <c r="CS576" s="63"/>
      <c r="CT576" s="63"/>
      <c r="CU576" s="64"/>
      <c r="CV576" s="63"/>
      <c r="CW576" s="63"/>
      <c r="CX576" s="63"/>
      <c r="CY576" s="63"/>
      <c r="CZ576" s="63"/>
      <c r="DA576" s="63"/>
      <c r="DB576" s="63"/>
      <c r="DC576" s="63"/>
      <c r="DD576" s="64"/>
    </row>
    <row r="577" spans="1:108" ht="33" customHeight="1" x14ac:dyDescent="0.3">
      <c r="A577" s="63"/>
      <c r="B577" s="63"/>
      <c r="C577" s="63"/>
      <c r="D577" s="63"/>
      <c r="E577" s="63"/>
      <c r="F577" s="63"/>
      <c r="G577" s="63"/>
      <c r="H577" s="63"/>
      <c r="I577" s="64"/>
      <c r="J577" s="63"/>
      <c r="K577" s="63"/>
      <c r="L577" s="63"/>
      <c r="M577" s="63"/>
      <c r="N577" s="63"/>
      <c r="O577" s="63"/>
      <c r="P577" s="63"/>
      <c r="Q577" s="63"/>
      <c r="R577" s="64"/>
      <c r="S577" s="63"/>
      <c r="T577" s="63"/>
      <c r="U577" s="63"/>
      <c r="V577" s="63"/>
      <c r="W577" s="63"/>
      <c r="X577" s="63"/>
      <c r="Y577" s="63"/>
      <c r="Z577" s="63"/>
      <c r="AA577" s="64"/>
      <c r="AB577" s="63"/>
      <c r="AC577" s="63"/>
      <c r="AD577" s="63"/>
      <c r="AE577" s="63"/>
      <c r="AF577" s="63"/>
      <c r="AG577" s="63"/>
      <c r="AH577" s="63"/>
      <c r="AI577" s="63"/>
      <c r="AJ577" s="64"/>
      <c r="AK577" s="63"/>
      <c r="AL577" s="63"/>
      <c r="AM577" s="63"/>
      <c r="AN577" s="63"/>
      <c r="AO577" s="63"/>
      <c r="AP577" s="63"/>
      <c r="AQ577" s="63"/>
      <c r="AR577" s="63"/>
      <c r="AS577" s="64"/>
      <c r="AT577" s="63"/>
      <c r="AU577" s="63"/>
      <c r="AV577" s="63"/>
      <c r="AW577" s="63"/>
      <c r="AX577" s="63"/>
      <c r="AY577" s="63"/>
      <c r="AZ577" s="63"/>
      <c r="BA577" s="63"/>
      <c r="BB577" s="64"/>
      <c r="BC577" s="63"/>
      <c r="BD577" s="63"/>
      <c r="BE577" s="63"/>
      <c r="BF577" s="63"/>
      <c r="BG577" s="63"/>
      <c r="BH577" s="63"/>
      <c r="BI577" s="63"/>
      <c r="BJ577" s="63"/>
      <c r="BK577" s="64"/>
      <c r="BL577" s="63"/>
      <c r="BM577" s="63"/>
      <c r="BN577" s="63"/>
      <c r="BO577" s="63"/>
      <c r="BP577" s="63"/>
      <c r="BQ577" s="63"/>
      <c r="BR577" s="63"/>
      <c r="BS577" s="63"/>
      <c r="BT577" s="64"/>
      <c r="BU577" s="63"/>
      <c r="BV577" s="63"/>
      <c r="BW577" s="63"/>
      <c r="BX577" s="63"/>
      <c r="BY577" s="63"/>
      <c r="BZ577" s="63"/>
      <c r="CA577" s="63"/>
      <c r="CB577" s="63"/>
      <c r="CC577" s="64"/>
      <c r="CD577" s="63"/>
      <c r="CE577" s="63"/>
      <c r="CF577" s="63"/>
      <c r="CG577" s="63"/>
      <c r="CH577" s="63"/>
      <c r="CI577" s="63"/>
      <c r="CJ577" s="63"/>
      <c r="CK577" s="63"/>
      <c r="CL577" s="64"/>
      <c r="CM577" s="63"/>
      <c r="CN577" s="63"/>
      <c r="CO577" s="63"/>
      <c r="CP577" s="63"/>
      <c r="CQ577" s="63"/>
      <c r="CR577" s="63"/>
      <c r="CS577" s="63"/>
      <c r="CT577" s="63"/>
      <c r="CU577" s="64"/>
      <c r="CV577" s="63"/>
      <c r="CW577" s="63"/>
      <c r="CX577" s="63"/>
      <c r="CY577" s="63"/>
      <c r="CZ577" s="63"/>
      <c r="DA577" s="63"/>
      <c r="DB577" s="63"/>
      <c r="DC577" s="63"/>
      <c r="DD577" s="64"/>
    </row>
    <row r="578" spans="1:108" ht="33" customHeight="1" x14ac:dyDescent="0.3">
      <c r="A578" s="63"/>
      <c r="B578" s="63"/>
      <c r="C578" s="63"/>
      <c r="D578" s="63"/>
      <c r="E578" s="63"/>
      <c r="F578" s="63"/>
      <c r="G578" s="63"/>
      <c r="H578" s="63"/>
      <c r="I578" s="64"/>
      <c r="J578" s="63"/>
      <c r="K578" s="63"/>
      <c r="L578" s="63"/>
      <c r="M578" s="63"/>
      <c r="N578" s="63"/>
      <c r="O578" s="63"/>
      <c r="P578" s="63"/>
      <c r="Q578" s="63"/>
      <c r="R578" s="64"/>
      <c r="S578" s="63"/>
      <c r="T578" s="63"/>
      <c r="U578" s="63"/>
      <c r="V578" s="63"/>
      <c r="W578" s="63"/>
      <c r="X578" s="63"/>
      <c r="Y578" s="63"/>
      <c r="Z578" s="63"/>
      <c r="AA578" s="64"/>
      <c r="AB578" s="63"/>
      <c r="AC578" s="63"/>
      <c r="AD578" s="63"/>
      <c r="AE578" s="63"/>
      <c r="AF578" s="63"/>
      <c r="AG578" s="63"/>
      <c r="AH578" s="63"/>
      <c r="AI578" s="63"/>
      <c r="AJ578" s="64"/>
      <c r="AK578" s="63"/>
      <c r="AL578" s="63"/>
      <c r="AM578" s="63"/>
      <c r="AN578" s="63"/>
      <c r="AO578" s="63"/>
      <c r="AP578" s="63"/>
      <c r="AQ578" s="63"/>
      <c r="AR578" s="63"/>
      <c r="AS578" s="64"/>
      <c r="AT578" s="63"/>
      <c r="AU578" s="63"/>
      <c r="AV578" s="63"/>
      <c r="AW578" s="63"/>
      <c r="AX578" s="63"/>
      <c r="AY578" s="63"/>
      <c r="AZ578" s="63"/>
      <c r="BA578" s="63"/>
      <c r="BB578" s="64"/>
      <c r="BC578" s="63"/>
      <c r="BD578" s="63"/>
      <c r="BE578" s="63"/>
      <c r="BF578" s="63"/>
      <c r="BG578" s="63"/>
      <c r="BH578" s="63"/>
      <c r="BI578" s="63"/>
      <c r="BJ578" s="63"/>
      <c r="BK578" s="64"/>
      <c r="BL578" s="63"/>
      <c r="BM578" s="63"/>
      <c r="BN578" s="63"/>
      <c r="BO578" s="63"/>
      <c r="BP578" s="63"/>
      <c r="BQ578" s="63"/>
      <c r="BR578" s="63"/>
      <c r="BS578" s="63"/>
      <c r="BT578" s="64"/>
      <c r="BU578" s="63"/>
      <c r="BV578" s="63"/>
      <c r="BW578" s="63"/>
      <c r="BX578" s="63"/>
      <c r="BY578" s="63"/>
      <c r="BZ578" s="63"/>
      <c r="CA578" s="63"/>
      <c r="CB578" s="63"/>
      <c r="CC578" s="64"/>
      <c r="CD578" s="63"/>
      <c r="CE578" s="63"/>
      <c r="CF578" s="63"/>
      <c r="CG578" s="63"/>
      <c r="CH578" s="63"/>
      <c r="CI578" s="63"/>
      <c r="CJ578" s="63"/>
      <c r="CK578" s="63"/>
      <c r="CL578" s="64"/>
      <c r="CM578" s="63"/>
      <c r="CN578" s="63"/>
      <c r="CO578" s="63"/>
      <c r="CP578" s="63"/>
      <c r="CQ578" s="63"/>
      <c r="CR578" s="63"/>
      <c r="CS578" s="63"/>
      <c r="CT578" s="63"/>
      <c r="CU578" s="64"/>
      <c r="CV578" s="63"/>
      <c r="CW578" s="63"/>
      <c r="CX578" s="63"/>
      <c r="CY578" s="63"/>
      <c r="CZ578" s="63"/>
      <c r="DA578" s="63"/>
      <c r="DB578" s="63"/>
      <c r="DC578" s="63"/>
      <c r="DD578" s="64"/>
    </row>
    <row r="579" spans="1:108" ht="33" customHeight="1" x14ac:dyDescent="0.3">
      <c r="A579" s="63"/>
      <c r="B579" s="63"/>
      <c r="C579" s="63"/>
      <c r="D579" s="63"/>
      <c r="E579" s="63"/>
      <c r="F579" s="63"/>
      <c r="G579" s="63"/>
      <c r="H579" s="63"/>
      <c r="I579" s="64"/>
      <c r="J579" s="63"/>
      <c r="K579" s="63"/>
      <c r="L579" s="63"/>
      <c r="M579" s="63"/>
      <c r="N579" s="63"/>
      <c r="O579" s="63"/>
      <c r="P579" s="63"/>
      <c r="Q579" s="63"/>
      <c r="R579" s="64"/>
      <c r="S579" s="63"/>
      <c r="T579" s="63"/>
      <c r="U579" s="63"/>
      <c r="V579" s="63"/>
      <c r="W579" s="63"/>
      <c r="X579" s="63"/>
      <c r="Y579" s="63"/>
      <c r="Z579" s="63"/>
      <c r="AA579" s="64"/>
      <c r="AB579" s="63"/>
      <c r="AC579" s="63"/>
      <c r="AD579" s="63"/>
      <c r="AE579" s="63"/>
      <c r="AF579" s="63"/>
      <c r="AG579" s="63"/>
      <c r="AH579" s="63"/>
      <c r="AI579" s="63"/>
      <c r="AJ579" s="64"/>
      <c r="AK579" s="63"/>
      <c r="AL579" s="63"/>
      <c r="AM579" s="63"/>
      <c r="AN579" s="63"/>
      <c r="AO579" s="63"/>
      <c r="AP579" s="63"/>
      <c r="AQ579" s="63"/>
      <c r="AR579" s="63"/>
      <c r="AS579" s="64"/>
      <c r="AT579" s="63"/>
      <c r="AU579" s="63"/>
      <c r="AV579" s="63"/>
      <c r="AW579" s="63"/>
      <c r="AX579" s="63"/>
      <c r="AY579" s="63"/>
      <c r="AZ579" s="63"/>
      <c r="BA579" s="63"/>
      <c r="BB579" s="64"/>
      <c r="BC579" s="63"/>
      <c r="BD579" s="63"/>
      <c r="BE579" s="63"/>
      <c r="BF579" s="63"/>
      <c r="BG579" s="63"/>
      <c r="BH579" s="63"/>
      <c r="BI579" s="63"/>
      <c r="BJ579" s="63"/>
      <c r="BK579" s="64"/>
      <c r="BL579" s="63"/>
      <c r="BM579" s="63"/>
      <c r="BN579" s="63"/>
      <c r="BO579" s="63"/>
      <c r="BP579" s="63"/>
      <c r="BQ579" s="63"/>
      <c r="BR579" s="63"/>
      <c r="BS579" s="63"/>
      <c r="BT579" s="64"/>
      <c r="BU579" s="63"/>
      <c r="BV579" s="63"/>
      <c r="BW579" s="63"/>
      <c r="BX579" s="63"/>
      <c r="BY579" s="63"/>
      <c r="BZ579" s="63"/>
      <c r="CA579" s="63"/>
      <c r="CB579" s="63"/>
      <c r="CC579" s="64"/>
      <c r="CD579" s="63"/>
      <c r="CE579" s="63"/>
      <c r="CF579" s="63"/>
      <c r="CG579" s="63"/>
      <c r="CH579" s="63"/>
      <c r="CI579" s="63"/>
      <c r="CJ579" s="63"/>
      <c r="CK579" s="63"/>
      <c r="CL579" s="64"/>
      <c r="CM579" s="63"/>
      <c r="CN579" s="63"/>
      <c r="CO579" s="63"/>
      <c r="CP579" s="63"/>
      <c r="CQ579" s="63"/>
      <c r="CR579" s="63"/>
      <c r="CS579" s="63"/>
      <c r="CT579" s="63"/>
      <c r="CU579" s="64"/>
      <c r="CV579" s="63"/>
      <c r="CW579" s="63"/>
      <c r="CX579" s="63"/>
      <c r="CY579" s="63"/>
      <c r="CZ579" s="63"/>
      <c r="DA579" s="63"/>
      <c r="DB579" s="63"/>
      <c r="DC579" s="63"/>
      <c r="DD579" s="64"/>
    </row>
    <row r="580" spans="1:108" ht="33" customHeight="1" x14ac:dyDescent="0.3">
      <c r="A580" s="63"/>
      <c r="B580" s="63"/>
      <c r="C580" s="63"/>
      <c r="D580" s="63"/>
      <c r="E580" s="63"/>
      <c r="F580" s="63"/>
      <c r="G580" s="63"/>
      <c r="H580" s="63"/>
      <c r="I580" s="64"/>
      <c r="J580" s="63"/>
      <c r="K580" s="63"/>
      <c r="L580" s="63"/>
      <c r="M580" s="63"/>
      <c r="N580" s="63"/>
      <c r="O580" s="63"/>
      <c r="P580" s="63"/>
      <c r="Q580" s="63"/>
      <c r="R580" s="64"/>
      <c r="S580" s="63"/>
      <c r="T580" s="63"/>
      <c r="U580" s="63"/>
      <c r="V580" s="63"/>
      <c r="W580" s="63"/>
      <c r="X580" s="63"/>
      <c r="Y580" s="63"/>
      <c r="Z580" s="63"/>
      <c r="AA580" s="64"/>
      <c r="AB580" s="63"/>
      <c r="AC580" s="63"/>
      <c r="AD580" s="63"/>
      <c r="AE580" s="63"/>
      <c r="AF580" s="63"/>
      <c r="AG580" s="63"/>
      <c r="AH580" s="63"/>
      <c r="AI580" s="63"/>
      <c r="AJ580" s="64"/>
      <c r="AK580" s="63"/>
      <c r="AL580" s="63"/>
      <c r="AM580" s="63"/>
      <c r="AN580" s="63"/>
      <c r="AO580" s="63"/>
      <c r="AP580" s="63"/>
      <c r="AQ580" s="63"/>
      <c r="AR580" s="63"/>
      <c r="AS580" s="64"/>
      <c r="AT580" s="63"/>
      <c r="AU580" s="63"/>
      <c r="AV580" s="63"/>
      <c r="AW580" s="63"/>
      <c r="AX580" s="63"/>
      <c r="AY580" s="63"/>
      <c r="AZ580" s="63"/>
      <c r="BA580" s="63"/>
      <c r="BB580" s="64"/>
      <c r="BC580" s="63"/>
      <c r="BD580" s="63"/>
      <c r="BE580" s="63"/>
      <c r="BF580" s="63"/>
      <c r="BG580" s="63"/>
      <c r="BH580" s="63"/>
      <c r="BI580" s="63"/>
      <c r="BJ580" s="63"/>
      <c r="BK580" s="64"/>
      <c r="BL580" s="63"/>
      <c r="BM580" s="63"/>
      <c r="BN580" s="63"/>
      <c r="BO580" s="63"/>
      <c r="BP580" s="63"/>
      <c r="BQ580" s="63"/>
      <c r="BR580" s="63"/>
      <c r="BS580" s="63"/>
      <c r="BT580" s="64"/>
      <c r="BU580" s="63"/>
      <c r="BV580" s="63"/>
      <c r="BW580" s="63"/>
      <c r="BX580" s="63"/>
      <c r="BY580" s="63"/>
      <c r="BZ580" s="63"/>
      <c r="CA580" s="63"/>
      <c r="CB580" s="63"/>
      <c r="CC580" s="64"/>
      <c r="CD580" s="63"/>
      <c r="CE580" s="63"/>
      <c r="CF580" s="63"/>
      <c r="CG580" s="63"/>
      <c r="CH580" s="63"/>
      <c r="CI580" s="63"/>
      <c r="CJ580" s="63"/>
      <c r="CK580" s="63"/>
      <c r="CL580" s="64"/>
      <c r="CM580" s="63"/>
      <c r="CN580" s="63"/>
      <c r="CO580" s="63"/>
      <c r="CP580" s="63"/>
      <c r="CQ580" s="63"/>
      <c r="CR580" s="63"/>
      <c r="CS580" s="63"/>
      <c r="CT580" s="63"/>
      <c r="CU580" s="64"/>
      <c r="CV580" s="63"/>
      <c r="CW580" s="63"/>
      <c r="CX580" s="63"/>
      <c r="CY580" s="63"/>
      <c r="CZ580" s="63"/>
      <c r="DA580" s="63"/>
      <c r="DB580" s="63"/>
      <c r="DC580" s="63"/>
      <c r="DD580" s="64"/>
    </row>
    <row r="581" spans="1:108" ht="33" customHeight="1" x14ac:dyDescent="0.3">
      <c r="A581" s="63"/>
      <c r="B581" s="63"/>
      <c r="C581" s="63"/>
      <c r="D581" s="63"/>
      <c r="E581" s="63"/>
      <c r="F581" s="63"/>
      <c r="G581" s="63"/>
      <c r="H581" s="63"/>
      <c r="I581" s="64"/>
      <c r="J581" s="63"/>
      <c r="K581" s="63"/>
      <c r="L581" s="63"/>
      <c r="M581" s="63"/>
      <c r="N581" s="63"/>
      <c r="O581" s="63"/>
      <c r="P581" s="63"/>
      <c r="Q581" s="63"/>
      <c r="R581" s="64"/>
      <c r="S581" s="63"/>
      <c r="T581" s="63"/>
      <c r="U581" s="63"/>
      <c r="V581" s="63"/>
      <c r="W581" s="63"/>
      <c r="X581" s="63"/>
      <c r="Y581" s="63"/>
      <c r="Z581" s="63"/>
      <c r="AA581" s="64"/>
      <c r="AB581" s="63"/>
      <c r="AC581" s="63"/>
      <c r="AD581" s="63"/>
      <c r="AE581" s="63"/>
      <c r="AF581" s="63"/>
      <c r="AG581" s="63"/>
      <c r="AH581" s="63"/>
      <c r="AI581" s="63"/>
      <c r="AJ581" s="64"/>
      <c r="AK581" s="63"/>
      <c r="AL581" s="63"/>
      <c r="AM581" s="63"/>
      <c r="AN581" s="63"/>
      <c r="AO581" s="63"/>
      <c r="AP581" s="63"/>
      <c r="AQ581" s="63"/>
      <c r="AR581" s="63"/>
      <c r="AS581" s="64"/>
      <c r="AT581" s="63"/>
      <c r="AU581" s="63"/>
      <c r="AV581" s="63"/>
      <c r="AW581" s="63"/>
      <c r="AX581" s="63"/>
      <c r="AY581" s="63"/>
      <c r="AZ581" s="63"/>
      <c r="BA581" s="63"/>
      <c r="BB581" s="64"/>
      <c r="BC581" s="63"/>
      <c r="BD581" s="63"/>
      <c r="BE581" s="63"/>
      <c r="BF581" s="63"/>
      <c r="BG581" s="63"/>
      <c r="BH581" s="63"/>
      <c r="BI581" s="63"/>
      <c r="BJ581" s="63"/>
      <c r="BK581" s="64"/>
      <c r="BL581" s="63"/>
      <c r="BM581" s="63"/>
      <c r="BN581" s="63"/>
      <c r="BO581" s="63"/>
      <c r="BP581" s="63"/>
      <c r="BQ581" s="63"/>
      <c r="BR581" s="63"/>
      <c r="BS581" s="63"/>
      <c r="BT581" s="64"/>
      <c r="BU581" s="63"/>
      <c r="BV581" s="63"/>
      <c r="BW581" s="63"/>
      <c r="BX581" s="63"/>
      <c r="BY581" s="63"/>
      <c r="BZ581" s="63"/>
      <c r="CA581" s="63"/>
      <c r="CB581" s="63"/>
      <c r="CC581" s="64"/>
      <c r="CD581" s="63"/>
      <c r="CE581" s="63"/>
      <c r="CF581" s="63"/>
      <c r="CG581" s="63"/>
      <c r="CH581" s="63"/>
      <c r="CI581" s="63"/>
      <c r="CJ581" s="63"/>
      <c r="CK581" s="63"/>
      <c r="CL581" s="64"/>
      <c r="CM581" s="63"/>
      <c r="CN581" s="63"/>
      <c r="CO581" s="63"/>
      <c r="CP581" s="63"/>
      <c r="CQ581" s="63"/>
      <c r="CR581" s="63"/>
      <c r="CS581" s="63"/>
      <c r="CT581" s="63"/>
      <c r="CU581" s="64"/>
      <c r="CV581" s="63"/>
      <c r="CW581" s="63"/>
      <c r="CX581" s="63"/>
      <c r="CY581" s="63"/>
      <c r="CZ581" s="63"/>
      <c r="DA581" s="63"/>
      <c r="DB581" s="63"/>
      <c r="DC581" s="63"/>
      <c r="DD581" s="64"/>
    </row>
    <row r="582" spans="1:108" ht="33" customHeight="1" x14ac:dyDescent="0.3">
      <c r="A582" s="63"/>
      <c r="B582" s="63"/>
      <c r="C582" s="63"/>
      <c r="D582" s="63"/>
      <c r="E582" s="63"/>
      <c r="F582" s="63"/>
      <c r="G582" s="63"/>
      <c r="H582" s="63"/>
      <c r="I582" s="64"/>
      <c r="J582" s="63"/>
      <c r="K582" s="63"/>
      <c r="L582" s="63"/>
      <c r="M582" s="63"/>
      <c r="N582" s="63"/>
      <c r="O582" s="63"/>
      <c r="P582" s="63"/>
      <c r="Q582" s="63"/>
      <c r="R582" s="64"/>
      <c r="S582" s="63"/>
      <c r="T582" s="63"/>
      <c r="U582" s="63"/>
      <c r="V582" s="63"/>
      <c r="W582" s="63"/>
      <c r="X582" s="63"/>
      <c r="Y582" s="63"/>
      <c r="Z582" s="63"/>
      <c r="AA582" s="64"/>
      <c r="AB582" s="63"/>
      <c r="AC582" s="63"/>
      <c r="AD582" s="63"/>
      <c r="AE582" s="63"/>
      <c r="AF582" s="63"/>
      <c r="AG582" s="63"/>
      <c r="AH582" s="63"/>
      <c r="AI582" s="63"/>
      <c r="AJ582" s="64"/>
      <c r="AK582" s="63"/>
      <c r="AL582" s="63"/>
      <c r="AM582" s="63"/>
      <c r="AN582" s="63"/>
      <c r="AO582" s="63"/>
      <c r="AP582" s="63"/>
      <c r="AQ582" s="63"/>
      <c r="AR582" s="63"/>
      <c r="AS582" s="64"/>
      <c r="AT582" s="63"/>
      <c r="AU582" s="63"/>
      <c r="AV582" s="63"/>
      <c r="AW582" s="63"/>
      <c r="AX582" s="63"/>
      <c r="AY582" s="63"/>
      <c r="AZ582" s="63"/>
      <c r="BA582" s="63"/>
      <c r="BB582" s="64"/>
      <c r="BC582" s="63"/>
      <c r="BD582" s="63"/>
      <c r="BE582" s="63"/>
      <c r="BF582" s="63"/>
      <c r="BG582" s="63"/>
      <c r="BH582" s="63"/>
      <c r="BI582" s="63"/>
      <c r="BJ582" s="63"/>
      <c r="BK582" s="64"/>
      <c r="BL582" s="63"/>
      <c r="BM582" s="63"/>
      <c r="BN582" s="63"/>
      <c r="BO582" s="63"/>
      <c r="BP582" s="63"/>
      <c r="BQ582" s="63"/>
      <c r="BR582" s="63"/>
      <c r="BS582" s="63"/>
      <c r="BT582" s="64"/>
      <c r="BU582" s="63"/>
      <c r="BV582" s="63"/>
      <c r="BW582" s="63"/>
      <c r="BX582" s="63"/>
      <c r="BY582" s="63"/>
      <c r="BZ582" s="63"/>
      <c r="CA582" s="63"/>
      <c r="CB582" s="63"/>
      <c r="CC582" s="64"/>
      <c r="CD582" s="63"/>
      <c r="CE582" s="63"/>
      <c r="CF582" s="63"/>
      <c r="CG582" s="63"/>
      <c r="CH582" s="63"/>
      <c r="CI582" s="63"/>
      <c r="CJ582" s="63"/>
      <c r="CK582" s="63"/>
      <c r="CL582" s="64"/>
      <c r="CM582" s="63"/>
      <c r="CN582" s="63"/>
      <c r="CO582" s="63"/>
      <c r="CP582" s="63"/>
      <c r="CQ582" s="63"/>
      <c r="CR582" s="63"/>
      <c r="CS582" s="63"/>
      <c r="CT582" s="63"/>
      <c r="CU582" s="64"/>
      <c r="CV582" s="63"/>
      <c r="CW582" s="63"/>
      <c r="CX582" s="63"/>
      <c r="CY582" s="63"/>
      <c r="CZ582" s="63"/>
      <c r="DA582" s="63"/>
      <c r="DB582" s="63"/>
      <c r="DC582" s="63"/>
      <c r="DD582" s="64"/>
    </row>
    <row r="583" spans="1:108" ht="33" customHeight="1" x14ac:dyDescent="0.3">
      <c r="A583" s="63"/>
      <c r="B583" s="63"/>
      <c r="C583" s="63"/>
      <c r="D583" s="63"/>
      <c r="E583" s="63"/>
      <c r="F583" s="63"/>
      <c r="G583" s="63"/>
      <c r="H583" s="63"/>
      <c r="I583" s="64"/>
      <c r="J583" s="63"/>
      <c r="K583" s="63"/>
      <c r="L583" s="63"/>
      <c r="M583" s="63"/>
      <c r="N583" s="63"/>
      <c r="O583" s="63"/>
      <c r="P583" s="63"/>
      <c r="Q583" s="63"/>
      <c r="R583" s="64"/>
      <c r="S583" s="63"/>
      <c r="T583" s="63"/>
      <c r="U583" s="63"/>
      <c r="V583" s="63"/>
      <c r="W583" s="63"/>
      <c r="X583" s="63"/>
      <c r="Y583" s="63"/>
      <c r="Z583" s="63"/>
      <c r="AA583" s="64"/>
      <c r="AB583" s="63"/>
      <c r="AC583" s="63"/>
      <c r="AD583" s="63"/>
      <c r="AE583" s="63"/>
      <c r="AF583" s="63"/>
      <c r="AG583" s="63"/>
      <c r="AH583" s="63"/>
      <c r="AI583" s="63"/>
      <c r="AJ583" s="64"/>
      <c r="AK583" s="63"/>
      <c r="AL583" s="63"/>
      <c r="AM583" s="63"/>
      <c r="AN583" s="63"/>
      <c r="AO583" s="63"/>
      <c r="AP583" s="63"/>
      <c r="AQ583" s="63"/>
      <c r="AR583" s="63"/>
      <c r="AS583" s="64"/>
      <c r="AT583" s="63"/>
      <c r="AU583" s="63"/>
      <c r="AV583" s="63"/>
      <c r="AW583" s="63"/>
      <c r="AX583" s="63"/>
      <c r="AY583" s="63"/>
      <c r="AZ583" s="63"/>
      <c r="BA583" s="63"/>
      <c r="BB583" s="64"/>
      <c r="BC583" s="63"/>
      <c r="BD583" s="63"/>
      <c r="BE583" s="63"/>
      <c r="BF583" s="63"/>
      <c r="BG583" s="63"/>
      <c r="BH583" s="63"/>
      <c r="BI583" s="63"/>
      <c r="BJ583" s="63"/>
      <c r="BK583" s="64"/>
      <c r="BL583" s="63"/>
      <c r="BM583" s="63"/>
      <c r="BN583" s="63"/>
      <c r="BO583" s="63"/>
      <c r="BP583" s="63"/>
      <c r="BQ583" s="63"/>
      <c r="BR583" s="63"/>
      <c r="BS583" s="63"/>
      <c r="BT583" s="64"/>
      <c r="BU583" s="63"/>
      <c r="BV583" s="63"/>
      <c r="BW583" s="63"/>
      <c r="BX583" s="63"/>
      <c r="BY583" s="63"/>
      <c r="BZ583" s="63"/>
      <c r="CA583" s="63"/>
      <c r="CB583" s="63"/>
      <c r="CC583" s="64"/>
      <c r="CD583" s="63"/>
      <c r="CE583" s="63"/>
      <c r="CF583" s="63"/>
      <c r="CG583" s="63"/>
      <c r="CH583" s="63"/>
      <c r="CI583" s="63"/>
      <c r="CJ583" s="63"/>
      <c r="CK583" s="63"/>
      <c r="CL583" s="64"/>
      <c r="CM583" s="63"/>
      <c r="CN583" s="63"/>
      <c r="CO583" s="63"/>
      <c r="CP583" s="63"/>
      <c r="CQ583" s="63"/>
      <c r="CR583" s="63"/>
      <c r="CS583" s="63"/>
      <c r="CT583" s="63"/>
      <c r="CU583" s="64"/>
      <c r="CV583" s="63"/>
      <c r="CW583" s="63"/>
      <c r="CX583" s="63"/>
      <c r="CY583" s="63"/>
      <c r="CZ583" s="63"/>
      <c r="DA583" s="63"/>
      <c r="DB583" s="63"/>
      <c r="DC583" s="63"/>
      <c r="DD583" s="64"/>
    </row>
    <row r="584" spans="1:108" ht="33" customHeight="1" x14ac:dyDescent="0.3">
      <c r="A584" s="63"/>
      <c r="B584" s="63"/>
      <c r="C584" s="63"/>
      <c r="D584" s="63"/>
      <c r="E584" s="63"/>
      <c r="F584" s="63"/>
      <c r="G584" s="63"/>
      <c r="H584" s="63"/>
      <c r="I584" s="64"/>
      <c r="J584" s="63"/>
      <c r="K584" s="63"/>
      <c r="L584" s="63"/>
      <c r="M584" s="63"/>
      <c r="N584" s="63"/>
      <c r="O584" s="63"/>
      <c r="P584" s="63"/>
      <c r="Q584" s="63"/>
      <c r="R584" s="64"/>
      <c r="S584" s="63"/>
      <c r="T584" s="63"/>
      <c r="U584" s="63"/>
      <c r="V584" s="63"/>
      <c r="W584" s="63"/>
      <c r="X584" s="63"/>
      <c r="Y584" s="63"/>
      <c r="Z584" s="63"/>
      <c r="AA584" s="64"/>
      <c r="AB584" s="63"/>
      <c r="AC584" s="63"/>
      <c r="AD584" s="63"/>
      <c r="AE584" s="63"/>
      <c r="AF584" s="63"/>
      <c r="AG584" s="63"/>
      <c r="AH584" s="63"/>
      <c r="AI584" s="63"/>
      <c r="AJ584" s="64"/>
      <c r="AK584" s="63"/>
      <c r="AL584" s="63"/>
      <c r="AM584" s="63"/>
      <c r="AN584" s="63"/>
      <c r="AO584" s="63"/>
      <c r="AP584" s="63"/>
      <c r="AQ584" s="63"/>
      <c r="AR584" s="63"/>
      <c r="AS584" s="64"/>
      <c r="AT584" s="63"/>
      <c r="AU584" s="63"/>
      <c r="AV584" s="63"/>
      <c r="AW584" s="63"/>
      <c r="AX584" s="63"/>
      <c r="AY584" s="63"/>
      <c r="AZ584" s="63"/>
      <c r="BA584" s="63"/>
      <c r="BB584" s="64"/>
      <c r="BC584" s="63"/>
      <c r="BD584" s="63"/>
      <c r="BE584" s="63"/>
      <c r="BF584" s="63"/>
      <c r="BG584" s="63"/>
      <c r="BH584" s="63"/>
      <c r="BI584" s="63"/>
      <c r="BJ584" s="63"/>
      <c r="BK584" s="64"/>
      <c r="BL584" s="63"/>
      <c r="BM584" s="63"/>
      <c r="BN584" s="63"/>
      <c r="BO584" s="63"/>
      <c r="BP584" s="63"/>
      <c r="BQ584" s="63"/>
      <c r="BR584" s="63"/>
      <c r="BS584" s="63"/>
      <c r="BT584" s="64"/>
      <c r="BU584" s="63"/>
      <c r="BV584" s="63"/>
      <c r="BW584" s="63"/>
      <c r="BX584" s="63"/>
      <c r="BY584" s="63"/>
      <c r="BZ584" s="63"/>
      <c r="CA584" s="63"/>
      <c r="CB584" s="63"/>
      <c r="CC584" s="64"/>
      <c r="CD584" s="63"/>
      <c r="CE584" s="63"/>
      <c r="CF584" s="63"/>
      <c r="CG584" s="63"/>
      <c r="CH584" s="63"/>
      <c r="CI584" s="63"/>
      <c r="CJ584" s="63"/>
      <c r="CK584" s="63"/>
      <c r="CL584" s="64"/>
      <c r="CM584" s="63"/>
      <c r="CN584" s="63"/>
      <c r="CO584" s="63"/>
      <c r="CP584" s="63"/>
      <c r="CQ584" s="63"/>
      <c r="CR584" s="63"/>
      <c r="CS584" s="63"/>
      <c r="CT584" s="63"/>
      <c r="CU584" s="64"/>
      <c r="CV584" s="63"/>
      <c r="CW584" s="63"/>
      <c r="CX584" s="63"/>
      <c r="CY584" s="63"/>
      <c r="CZ584" s="63"/>
      <c r="DA584" s="63"/>
      <c r="DB584" s="63"/>
      <c r="DC584" s="63"/>
      <c r="DD584" s="64"/>
    </row>
    <row r="585" spans="1:108" ht="33" customHeight="1" x14ac:dyDescent="0.3">
      <c r="A585" s="63"/>
      <c r="B585" s="63"/>
      <c r="C585" s="63"/>
      <c r="D585" s="63"/>
      <c r="E585" s="63"/>
      <c r="F585" s="63"/>
      <c r="G585" s="63"/>
      <c r="H585" s="63"/>
      <c r="I585" s="64"/>
      <c r="J585" s="63"/>
      <c r="K585" s="63"/>
      <c r="L585" s="63"/>
      <c r="M585" s="63"/>
      <c r="N585" s="63"/>
      <c r="O585" s="63"/>
      <c r="P585" s="63"/>
      <c r="Q585" s="63"/>
      <c r="R585" s="64"/>
      <c r="S585" s="63"/>
      <c r="T585" s="63"/>
      <c r="U585" s="63"/>
      <c r="V585" s="63"/>
      <c r="W585" s="63"/>
      <c r="X585" s="63"/>
      <c r="Y585" s="63"/>
      <c r="Z585" s="63"/>
      <c r="AA585" s="64"/>
      <c r="AB585" s="63"/>
      <c r="AC585" s="63"/>
      <c r="AD585" s="63"/>
      <c r="AE585" s="63"/>
      <c r="AF585" s="63"/>
      <c r="AG585" s="63"/>
      <c r="AH585" s="63"/>
      <c r="AI585" s="63"/>
      <c r="AJ585" s="64"/>
      <c r="AK585" s="63"/>
      <c r="AL585" s="63"/>
      <c r="AM585" s="63"/>
      <c r="AN585" s="63"/>
      <c r="AO585" s="63"/>
      <c r="AP585" s="63"/>
      <c r="AQ585" s="63"/>
      <c r="AR585" s="63"/>
      <c r="AS585" s="64"/>
      <c r="AT585" s="63"/>
      <c r="AU585" s="63"/>
      <c r="AV585" s="63"/>
      <c r="AW585" s="63"/>
      <c r="AX585" s="63"/>
      <c r="AY585" s="63"/>
      <c r="AZ585" s="63"/>
      <c r="BA585" s="63"/>
      <c r="BB585" s="64"/>
      <c r="BC585" s="63"/>
      <c r="BD585" s="63"/>
      <c r="BE585" s="63"/>
      <c r="BF585" s="63"/>
      <c r="BG585" s="63"/>
      <c r="BH585" s="63"/>
      <c r="BI585" s="63"/>
      <c r="BJ585" s="63"/>
      <c r="BK585" s="64"/>
      <c r="BL585" s="63"/>
      <c r="BM585" s="63"/>
      <c r="BN585" s="63"/>
      <c r="BO585" s="63"/>
      <c r="BP585" s="63"/>
      <c r="BQ585" s="63"/>
      <c r="BR585" s="63"/>
      <c r="BS585" s="63"/>
      <c r="BT585" s="64"/>
      <c r="BU585" s="63"/>
      <c r="BV585" s="63"/>
      <c r="BW585" s="63"/>
      <c r="BX585" s="63"/>
      <c r="BY585" s="63"/>
      <c r="BZ585" s="63"/>
      <c r="CA585" s="63"/>
      <c r="CB585" s="63"/>
      <c r="CC585" s="64"/>
      <c r="CD585" s="63"/>
      <c r="CE585" s="63"/>
      <c r="CF585" s="63"/>
      <c r="CG585" s="63"/>
      <c r="CH585" s="63"/>
      <c r="CI585" s="63"/>
      <c r="CJ585" s="63"/>
      <c r="CK585" s="63"/>
      <c r="CL585" s="64"/>
      <c r="CM585" s="63"/>
      <c r="CN585" s="63"/>
      <c r="CO585" s="63"/>
      <c r="CP585" s="63"/>
      <c r="CQ585" s="63"/>
      <c r="CR585" s="63"/>
      <c r="CS585" s="63"/>
      <c r="CT585" s="63"/>
      <c r="CU585" s="64"/>
      <c r="CV585" s="63"/>
      <c r="CW585" s="63"/>
      <c r="CX585" s="63"/>
      <c r="CY585" s="63"/>
      <c r="CZ585" s="63"/>
      <c r="DA585" s="63"/>
      <c r="DB585" s="63"/>
      <c r="DC585" s="63"/>
      <c r="DD585" s="64"/>
    </row>
    <row r="586" spans="1:108" ht="33" customHeight="1" x14ac:dyDescent="0.3">
      <c r="A586" s="63"/>
      <c r="B586" s="63"/>
      <c r="C586" s="63"/>
      <c r="D586" s="63"/>
      <c r="E586" s="63"/>
      <c r="F586" s="63"/>
      <c r="G586" s="63"/>
      <c r="H586" s="63"/>
      <c r="I586" s="64"/>
      <c r="J586" s="63"/>
      <c r="K586" s="63"/>
      <c r="L586" s="63"/>
      <c r="M586" s="63"/>
      <c r="N586" s="63"/>
      <c r="O586" s="63"/>
      <c r="P586" s="63"/>
      <c r="Q586" s="63"/>
      <c r="R586" s="64"/>
      <c r="S586" s="63"/>
      <c r="T586" s="63"/>
      <c r="U586" s="63"/>
      <c r="V586" s="63"/>
      <c r="W586" s="63"/>
      <c r="X586" s="63"/>
      <c r="Y586" s="63"/>
      <c r="Z586" s="63"/>
      <c r="AA586" s="64"/>
      <c r="AB586" s="63"/>
      <c r="AC586" s="63"/>
      <c r="AD586" s="63"/>
      <c r="AE586" s="63"/>
      <c r="AF586" s="63"/>
      <c r="AG586" s="63"/>
      <c r="AH586" s="63"/>
      <c r="AI586" s="63"/>
      <c r="AJ586" s="64"/>
      <c r="AK586" s="63"/>
      <c r="AL586" s="63"/>
      <c r="AM586" s="63"/>
      <c r="AN586" s="63"/>
      <c r="AO586" s="63"/>
      <c r="AP586" s="63"/>
      <c r="AQ586" s="63"/>
      <c r="AR586" s="63"/>
      <c r="AS586" s="64"/>
      <c r="AT586" s="63"/>
      <c r="AU586" s="63"/>
      <c r="AV586" s="63"/>
      <c r="AW586" s="63"/>
      <c r="AX586" s="63"/>
      <c r="AY586" s="63"/>
      <c r="AZ586" s="63"/>
      <c r="BA586" s="63"/>
      <c r="BB586" s="64"/>
      <c r="BC586" s="63"/>
      <c r="BD586" s="63"/>
      <c r="BE586" s="63"/>
      <c r="BF586" s="63"/>
      <c r="BG586" s="63"/>
      <c r="BH586" s="63"/>
      <c r="BI586" s="63"/>
      <c r="BJ586" s="63"/>
      <c r="BK586" s="64"/>
      <c r="BL586" s="63"/>
      <c r="BM586" s="63"/>
      <c r="BN586" s="63"/>
      <c r="BO586" s="63"/>
      <c r="BP586" s="63"/>
      <c r="BQ586" s="63"/>
      <c r="BR586" s="63"/>
      <c r="BS586" s="63"/>
      <c r="BT586" s="64"/>
      <c r="BU586" s="63"/>
      <c r="BV586" s="63"/>
      <c r="BW586" s="63"/>
      <c r="BX586" s="63"/>
      <c r="BY586" s="63"/>
      <c r="BZ586" s="63"/>
      <c r="CA586" s="63"/>
      <c r="CB586" s="63"/>
      <c r="CC586" s="64"/>
      <c r="CD586" s="63"/>
      <c r="CE586" s="63"/>
      <c r="CF586" s="63"/>
      <c r="CG586" s="63"/>
      <c r="CH586" s="63"/>
      <c r="CI586" s="63"/>
      <c r="CJ586" s="63"/>
      <c r="CK586" s="63"/>
      <c r="CL586" s="64"/>
      <c r="CM586" s="63"/>
      <c r="CN586" s="63"/>
      <c r="CO586" s="63"/>
      <c r="CP586" s="63"/>
      <c r="CQ586" s="63"/>
      <c r="CR586" s="63"/>
      <c r="CS586" s="63"/>
      <c r="CT586" s="63"/>
      <c r="CU586" s="64"/>
      <c r="CV586" s="63"/>
      <c r="CW586" s="63"/>
      <c r="CX586" s="63"/>
      <c r="CY586" s="63"/>
      <c r="CZ586" s="63"/>
      <c r="DA586" s="63"/>
      <c r="DB586" s="63"/>
      <c r="DC586" s="63"/>
      <c r="DD586" s="64"/>
    </row>
    <row r="587" spans="1:108" ht="33" customHeight="1" x14ac:dyDescent="0.3">
      <c r="A587" s="63"/>
      <c r="B587" s="63"/>
      <c r="C587" s="63"/>
      <c r="D587" s="63"/>
      <c r="E587" s="63"/>
      <c r="F587" s="63"/>
      <c r="G587" s="63"/>
      <c r="H587" s="63"/>
      <c r="I587" s="64"/>
      <c r="J587" s="63"/>
      <c r="K587" s="63"/>
      <c r="L587" s="63"/>
      <c r="M587" s="63"/>
      <c r="N587" s="63"/>
      <c r="O587" s="63"/>
      <c r="P587" s="63"/>
      <c r="Q587" s="63"/>
      <c r="R587" s="64"/>
      <c r="S587" s="63"/>
      <c r="T587" s="63"/>
      <c r="U587" s="63"/>
      <c r="V587" s="63"/>
      <c r="W587" s="63"/>
      <c r="X587" s="63"/>
      <c r="Y587" s="63"/>
      <c r="Z587" s="63"/>
      <c r="AA587" s="64"/>
      <c r="AB587" s="63"/>
      <c r="AC587" s="63"/>
      <c r="AD587" s="63"/>
      <c r="AE587" s="63"/>
      <c r="AF587" s="63"/>
      <c r="AG587" s="63"/>
      <c r="AH587" s="63"/>
      <c r="AI587" s="63"/>
      <c r="AJ587" s="64"/>
      <c r="AK587" s="63"/>
      <c r="AL587" s="63"/>
      <c r="AM587" s="63"/>
      <c r="AN587" s="63"/>
      <c r="AO587" s="63"/>
      <c r="AP587" s="63"/>
      <c r="AQ587" s="63"/>
      <c r="AR587" s="63"/>
      <c r="AS587" s="64"/>
      <c r="AT587" s="63"/>
      <c r="AU587" s="63"/>
      <c r="AV587" s="63"/>
      <c r="AW587" s="63"/>
      <c r="AX587" s="63"/>
      <c r="AY587" s="63"/>
      <c r="AZ587" s="63"/>
      <c r="BA587" s="63"/>
      <c r="BB587" s="64"/>
      <c r="BC587" s="63"/>
      <c r="BD587" s="63"/>
      <c r="BE587" s="63"/>
      <c r="BF587" s="63"/>
      <c r="BG587" s="63"/>
      <c r="BH587" s="63"/>
      <c r="BI587" s="63"/>
      <c r="BJ587" s="63"/>
      <c r="BK587" s="64"/>
      <c r="BL587" s="63"/>
      <c r="BM587" s="63"/>
      <c r="BN587" s="63"/>
      <c r="BO587" s="63"/>
      <c r="BP587" s="63"/>
      <c r="BQ587" s="63"/>
      <c r="BR587" s="63"/>
      <c r="BS587" s="63"/>
      <c r="BT587" s="64"/>
      <c r="BU587" s="63"/>
      <c r="BV587" s="63"/>
      <c r="BW587" s="63"/>
      <c r="BX587" s="63"/>
      <c r="BY587" s="63"/>
      <c r="BZ587" s="63"/>
      <c r="CA587" s="63"/>
      <c r="CB587" s="63"/>
      <c r="CC587" s="64"/>
      <c r="CD587" s="63"/>
      <c r="CE587" s="63"/>
      <c r="CF587" s="63"/>
      <c r="CG587" s="63"/>
      <c r="CH587" s="63"/>
      <c r="CI587" s="63"/>
      <c r="CJ587" s="63"/>
      <c r="CK587" s="63"/>
      <c r="CL587" s="64"/>
      <c r="CM587" s="63"/>
      <c r="CN587" s="63"/>
      <c r="CO587" s="63"/>
      <c r="CP587" s="63"/>
      <c r="CQ587" s="63"/>
      <c r="CR587" s="63"/>
      <c r="CS587" s="63"/>
      <c r="CT587" s="63"/>
      <c r="CU587" s="64"/>
      <c r="CV587" s="63"/>
      <c r="CW587" s="63"/>
      <c r="CX587" s="63"/>
      <c r="CY587" s="63"/>
      <c r="CZ587" s="63"/>
      <c r="DA587" s="63"/>
      <c r="DB587" s="63"/>
      <c r="DC587" s="63"/>
      <c r="DD587" s="64"/>
    </row>
    <row r="588" spans="1:108" ht="33" customHeight="1" x14ac:dyDescent="0.3">
      <c r="A588" s="63"/>
      <c r="B588" s="63"/>
      <c r="C588" s="63"/>
      <c r="D588" s="63"/>
      <c r="E588" s="63"/>
      <c r="F588" s="63"/>
      <c r="G588" s="63"/>
      <c r="H588" s="63"/>
      <c r="I588" s="64"/>
      <c r="J588" s="63"/>
      <c r="K588" s="63"/>
      <c r="L588" s="63"/>
      <c r="M588" s="63"/>
      <c r="N588" s="63"/>
      <c r="O588" s="63"/>
      <c r="P588" s="63"/>
      <c r="Q588" s="63"/>
      <c r="R588" s="64"/>
      <c r="S588" s="63"/>
      <c r="T588" s="63"/>
      <c r="U588" s="63"/>
      <c r="V588" s="63"/>
      <c r="W588" s="63"/>
      <c r="X588" s="63"/>
      <c r="Y588" s="63"/>
      <c r="Z588" s="63"/>
      <c r="AA588" s="64"/>
      <c r="AB588" s="63"/>
      <c r="AC588" s="63"/>
      <c r="AD588" s="63"/>
      <c r="AE588" s="63"/>
      <c r="AF588" s="63"/>
      <c r="AG588" s="63"/>
      <c r="AH588" s="63"/>
      <c r="AI588" s="63"/>
      <c r="AJ588" s="64"/>
      <c r="AK588" s="63"/>
      <c r="AL588" s="63"/>
      <c r="AM588" s="63"/>
      <c r="AN588" s="63"/>
      <c r="AO588" s="63"/>
      <c r="AP588" s="63"/>
      <c r="AQ588" s="63"/>
      <c r="AR588" s="63"/>
      <c r="AS588" s="64"/>
      <c r="AT588" s="63"/>
      <c r="AU588" s="63"/>
      <c r="AV588" s="63"/>
      <c r="AW588" s="63"/>
      <c r="AX588" s="63"/>
      <c r="AY588" s="63"/>
      <c r="AZ588" s="63"/>
      <c r="BA588" s="63"/>
      <c r="BB588" s="64"/>
      <c r="BC588" s="63"/>
      <c r="BD588" s="63"/>
      <c r="BE588" s="63"/>
      <c r="BF588" s="63"/>
      <c r="BG588" s="63"/>
      <c r="BH588" s="63"/>
      <c r="BI588" s="63"/>
      <c r="BJ588" s="63"/>
      <c r="BK588" s="64"/>
      <c r="BL588" s="63"/>
      <c r="BM588" s="63"/>
      <c r="BN588" s="63"/>
      <c r="BO588" s="63"/>
      <c r="BP588" s="63"/>
      <c r="BQ588" s="63"/>
      <c r="BR588" s="63"/>
      <c r="BS588" s="63"/>
      <c r="BT588" s="64"/>
      <c r="BU588" s="63"/>
      <c r="BV588" s="63"/>
      <c r="BW588" s="63"/>
      <c r="BX588" s="63"/>
      <c r="BY588" s="63"/>
      <c r="BZ588" s="63"/>
      <c r="CA588" s="63"/>
      <c r="CB588" s="63"/>
      <c r="CC588" s="64"/>
      <c r="CD588" s="63"/>
      <c r="CE588" s="63"/>
      <c r="CF588" s="63"/>
      <c r="CG588" s="63"/>
      <c r="CH588" s="63"/>
      <c r="CI588" s="63"/>
      <c r="CJ588" s="63"/>
      <c r="CK588" s="63"/>
      <c r="CL588" s="64"/>
      <c r="CM588" s="63"/>
      <c r="CN588" s="63"/>
      <c r="CO588" s="63"/>
      <c r="CP588" s="63"/>
      <c r="CQ588" s="63"/>
      <c r="CR588" s="63"/>
      <c r="CS588" s="63"/>
      <c r="CT588" s="63"/>
      <c r="CU588" s="64"/>
      <c r="CV588" s="63"/>
      <c r="CW588" s="63"/>
      <c r="CX588" s="63"/>
      <c r="CY588" s="63"/>
      <c r="CZ588" s="63"/>
      <c r="DA588" s="63"/>
      <c r="DB588" s="63"/>
      <c r="DC588" s="63"/>
      <c r="DD588" s="64"/>
    </row>
    <row r="589" spans="1:108" ht="33" customHeight="1" x14ac:dyDescent="0.3">
      <c r="A589" s="63"/>
      <c r="B589" s="63"/>
      <c r="C589" s="63"/>
      <c r="D589" s="63"/>
      <c r="E589" s="63"/>
      <c r="F589" s="63"/>
      <c r="G589" s="63"/>
      <c r="H589" s="63"/>
      <c r="I589" s="64"/>
      <c r="J589" s="63"/>
      <c r="K589" s="63"/>
      <c r="L589" s="63"/>
      <c r="M589" s="63"/>
      <c r="N589" s="63"/>
      <c r="O589" s="63"/>
      <c r="P589" s="63"/>
      <c r="Q589" s="63"/>
      <c r="R589" s="64"/>
      <c r="S589" s="63"/>
      <c r="T589" s="63"/>
      <c r="U589" s="63"/>
      <c r="V589" s="63"/>
      <c r="W589" s="63"/>
      <c r="X589" s="63"/>
      <c r="Y589" s="63"/>
      <c r="Z589" s="63"/>
      <c r="AA589" s="64"/>
      <c r="AB589" s="63"/>
      <c r="AC589" s="63"/>
      <c r="AD589" s="63"/>
      <c r="AE589" s="63"/>
      <c r="AF589" s="63"/>
      <c r="AG589" s="63"/>
      <c r="AH589" s="63"/>
      <c r="AI589" s="63"/>
      <c r="AJ589" s="64"/>
      <c r="AK589" s="63"/>
      <c r="AL589" s="63"/>
      <c r="AM589" s="63"/>
      <c r="AN589" s="63"/>
      <c r="AO589" s="63"/>
      <c r="AP589" s="63"/>
      <c r="AQ589" s="63"/>
      <c r="AR589" s="63"/>
      <c r="AS589" s="64"/>
      <c r="AT589" s="63"/>
      <c r="AU589" s="63"/>
      <c r="AV589" s="63"/>
      <c r="AW589" s="63"/>
      <c r="AX589" s="63"/>
      <c r="AY589" s="63"/>
      <c r="AZ589" s="63"/>
      <c r="BA589" s="63"/>
      <c r="BB589" s="64"/>
      <c r="BC589" s="63"/>
      <c r="BD589" s="63"/>
      <c r="BE589" s="63"/>
      <c r="BF589" s="63"/>
      <c r="BG589" s="63"/>
      <c r="BH589" s="63"/>
      <c r="BI589" s="63"/>
      <c r="BJ589" s="63"/>
      <c r="BK589" s="64"/>
      <c r="BL589" s="63"/>
      <c r="BM589" s="63"/>
      <c r="BN589" s="63"/>
      <c r="BO589" s="63"/>
      <c r="BP589" s="63"/>
      <c r="BQ589" s="63"/>
      <c r="BR589" s="63"/>
      <c r="BS589" s="63"/>
      <c r="BT589" s="64"/>
      <c r="BU589" s="63"/>
      <c r="BV589" s="63"/>
      <c r="BW589" s="63"/>
      <c r="BX589" s="63"/>
      <c r="BY589" s="63"/>
      <c r="BZ589" s="63"/>
      <c r="CA589" s="63"/>
      <c r="CB589" s="63"/>
      <c r="CC589" s="64"/>
      <c r="CD589" s="63"/>
      <c r="CE589" s="63"/>
      <c r="CF589" s="63"/>
      <c r="CG589" s="63"/>
      <c r="CH589" s="63"/>
      <c r="CI589" s="63"/>
      <c r="CJ589" s="63"/>
      <c r="CK589" s="63"/>
      <c r="CL589" s="64"/>
      <c r="CM589" s="63"/>
      <c r="CN589" s="63"/>
      <c r="CO589" s="63"/>
      <c r="CP589" s="63"/>
      <c r="CQ589" s="63"/>
      <c r="CR589" s="63"/>
      <c r="CS589" s="63"/>
      <c r="CT589" s="63"/>
      <c r="CU589" s="64"/>
      <c r="CV589" s="63"/>
      <c r="CW589" s="63"/>
      <c r="CX589" s="63"/>
      <c r="CY589" s="63"/>
      <c r="CZ589" s="63"/>
      <c r="DA589" s="63"/>
      <c r="DB589" s="63"/>
      <c r="DC589" s="63"/>
      <c r="DD589" s="64"/>
    </row>
    <row r="590" spans="1:108" ht="33" customHeight="1" x14ac:dyDescent="0.3">
      <c r="A590" s="63"/>
      <c r="B590" s="63"/>
      <c r="C590" s="63"/>
      <c r="D590" s="63"/>
      <c r="E590" s="63"/>
      <c r="F590" s="63"/>
      <c r="G590" s="63"/>
      <c r="H590" s="63"/>
      <c r="I590" s="64"/>
      <c r="J590" s="63"/>
      <c r="K590" s="63"/>
      <c r="L590" s="63"/>
      <c r="M590" s="63"/>
      <c r="N590" s="63"/>
      <c r="O590" s="63"/>
      <c r="P590" s="63"/>
      <c r="Q590" s="63"/>
      <c r="R590" s="64"/>
      <c r="S590" s="63"/>
      <c r="T590" s="63"/>
      <c r="U590" s="63"/>
      <c r="V590" s="63"/>
      <c r="W590" s="63"/>
      <c r="X590" s="63"/>
      <c r="Y590" s="63"/>
      <c r="Z590" s="63"/>
      <c r="AA590" s="64"/>
      <c r="AB590" s="63"/>
      <c r="AC590" s="63"/>
      <c r="AD590" s="63"/>
      <c r="AE590" s="63"/>
      <c r="AF590" s="63"/>
      <c r="AG590" s="63"/>
      <c r="AH590" s="63"/>
      <c r="AI590" s="63"/>
      <c r="AJ590" s="64"/>
      <c r="AK590" s="63"/>
      <c r="AL590" s="63"/>
      <c r="AM590" s="63"/>
      <c r="AN590" s="63"/>
      <c r="AO590" s="63"/>
      <c r="AP590" s="63"/>
      <c r="AQ590" s="63"/>
      <c r="AR590" s="63"/>
      <c r="AS590" s="64"/>
      <c r="AT590" s="63"/>
      <c r="AU590" s="63"/>
      <c r="AV590" s="63"/>
      <c r="AW590" s="63"/>
      <c r="AX590" s="63"/>
      <c r="AY590" s="63"/>
      <c r="AZ590" s="63"/>
      <c r="BA590" s="63"/>
      <c r="BB590" s="64"/>
      <c r="BC590" s="63"/>
      <c r="BD590" s="63"/>
      <c r="BE590" s="63"/>
      <c r="BF590" s="63"/>
      <c r="BG590" s="63"/>
      <c r="BH590" s="63"/>
      <c r="BI590" s="63"/>
      <c r="BJ590" s="63"/>
      <c r="BK590" s="64"/>
      <c r="BL590" s="63"/>
      <c r="BM590" s="63"/>
      <c r="BN590" s="63"/>
      <c r="BO590" s="63"/>
      <c r="BP590" s="63"/>
      <c r="BQ590" s="63"/>
      <c r="BR590" s="63"/>
      <c r="BS590" s="63"/>
      <c r="BT590" s="64"/>
      <c r="BU590" s="63"/>
      <c r="BV590" s="63"/>
      <c r="BW590" s="63"/>
      <c r="BX590" s="63"/>
      <c r="BY590" s="63"/>
      <c r="BZ590" s="63"/>
      <c r="CA590" s="63"/>
      <c r="CB590" s="63"/>
      <c r="CC590" s="64"/>
      <c r="CD590" s="63"/>
      <c r="CE590" s="63"/>
      <c r="CF590" s="63"/>
      <c r="CG590" s="63"/>
      <c r="CH590" s="63"/>
      <c r="CI590" s="63"/>
      <c r="CJ590" s="63"/>
      <c r="CK590" s="63"/>
      <c r="CL590" s="64"/>
      <c r="CM590" s="63"/>
      <c r="CN590" s="63"/>
      <c r="CO590" s="63"/>
      <c r="CP590" s="63"/>
      <c r="CQ590" s="63"/>
      <c r="CR590" s="63"/>
      <c r="CS590" s="63"/>
      <c r="CT590" s="63"/>
      <c r="CU590" s="64"/>
      <c r="CV590" s="63"/>
      <c r="CW590" s="63"/>
      <c r="CX590" s="63"/>
      <c r="CY590" s="63"/>
      <c r="CZ590" s="63"/>
      <c r="DA590" s="63"/>
      <c r="DB590" s="63"/>
      <c r="DC590" s="63"/>
      <c r="DD590" s="64"/>
    </row>
    <row r="591" spans="1:108" ht="33" customHeight="1" x14ac:dyDescent="0.3">
      <c r="A591" s="63"/>
      <c r="B591" s="63"/>
      <c r="C591" s="63"/>
      <c r="D591" s="63"/>
      <c r="E591" s="63"/>
      <c r="F591" s="63"/>
      <c r="G591" s="63"/>
      <c r="H591" s="63"/>
      <c r="I591" s="64"/>
      <c r="J591" s="63"/>
      <c r="K591" s="63"/>
      <c r="L591" s="63"/>
      <c r="M591" s="63"/>
      <c r="N591" s="63"/>
      <c r="O591" s="63"/>
      <c r="P591" s="63"/>
      <c r="Q591" s="63"/>
      <c r="R591" s="64"/>
      <c r="S591" s="63"/>
      <c r="T591" s="63"/>
      <c r="U591" s="63"/>
      <c r="V591" s="63"/>
      <c r="W591" s="63"/>
      <c r="X591" s="63"/>
      <c r="Y591" s="63"/>
      <c r="Z591" s="63"/>
      <c r="AA591" s="64"/>
      <c r="AB591" s="63"/>
      <c r="AC591" s="63"/>
      <c r="AD591" s="63"/>
      <c r="AE591" s="63"/>
      <c r="AF591" s="63"/>
      <c r="AG591" s="63"/>
      <c r="AH591" s="63"/>
      <c r="AI591" s="63"/>
      <c r="AJ591" s="64"/>
      <c r="AK591" s="63"/>
      <c r="AL591" s="63"/>
      <c r="AM591" s="63"/>
      <c r="AN591" s="63"/>
      <c r="AO591" s="63"/>
      <c r="AP591" s="63"/>
      <c r="AQ591" s="63"/>
      <c r="AR591" s="63"/>
      <c r="AS591" s="64"/>
      <c r="AT591" s="63"/>
      <c r="AU591" s="63"/>
      <c r="AV591" s="63"/>
      <c r="AW591" s="63"/>
      <c r="AX591" s="63"/>
      <c r="AY591" s="63"/>
      <c r="AZ591" s="63"/>
      <c r="BA591" s="63"/>
      <c r="BB591" s="64"/>
      <c r="BC591" s="63"/>
      <c r="BD591" s="63"/>
      <c r="BE591" s="63"/>
      <c r="BF591" s="63"/>
      <c r="BG591" s="63"/>
      <c r="BH591" s="63"/>
      <c r="BI591" s="63"/>
      <c r="BJ591" s="63"/>
      <c r="BK591" s="64"/>
      <c r="BL591" s="63"/>
      <c r="BM591" s="63"/>
      <c r="BN591" s="63"/>
      <c r="BO591" s="63"/>
      <c r="BP591" s="63"/>
      <c r="BQ591" s="63"/>
      <c r="BR591" s="63"/>
      <c r="BS591" s="63"/>
      <c r="BT591" s="64"/>
      <c r="BU591" s="63"/>
      <c r="BV591" s="63"/>
      <c r="BW591" s="63"/>
      <c r="BX591" s="63"/>
      <c r="BY591" s="63"/>
      <c r="BZ591" s="63"/>
      <c r="CA591" s="63"/>
      <c r="CB591" s="63"/>
      <c r="CC591" s="64"/>
      <c r="CD591" s="63"/>
      <c r="CE591" s="63"/>
      <c r="CF591" s="63"/>
      <c r="CG591" s="63"/>
      <c r="CH591" s="63"/>
      <c r="CI591" s="63"/>
      <c r="CJ591" s="63"/>
      <c r="CK591" s="63"/>
      <c r="CL591" s="64"/>
      <c r="CM591" s="63"/>
      <c r="CN591" s="63"/>
      <c r="CO591" s="63"/>
      <c r="CP591" s="63"/>
      <c r="CQ591" s="63"/>
      <c r="CR591" s="63"/>
      <c r="CS591" s="63"/>
      <c r="CT591" s="63"/>
      <c r="CU591" s="64"/>
      <c r="CV591" s="63"/>
      <c r="CW591" s="63"/>
      <c r="CX591" s="63"/>
      <c r="CY591" s="63"/>
      <c r="CZ591" s="63"/>
      <c r="DA591" s="63"/>
      <c r="DB591" s="63"/>
      <c r="DC591" s="63"/>
      <c r="DD591" s="64"/>
    </row>
    <row r="592" spans="1:108" ht="33" customHeight="1" x14ac:dyDescent="0.3">
      <c r="A592" s="63"/>
      <c r="B592" s="63"/>
      <c r="C592" s="63"/>
      <c r="D592" s="63"/>
      <c r="E592" s="63"/>
      <c r="F592" s="63"/>
      <c r="G592" s="63"/>
      <c r="H592" s="63"/>
      <c r="I592" s="64"/>
      <c r="J592" s="63"/>
      <c r="K592" s="63"/>
      <c r="L592" s="63"/>
      <c r="M592" s="63"/>
      <c r="N592" s="63"/>
      <c r="O592" s="63"/>
      <c r="P592" s="63"/>
      <c r="Q592" s="63"/>
      <c r="R592" s="64"/>
      <c r="S592" s="63"/>
      <c r="T592" s="63"/>
      <c r="U592" s="63"/>
      <c r="V592" s="63"/>
      <c r="W592" s="63"/>
      <c r="X592" s="63"/>
      <c r="Y592" s="63"/>
      <c r="Z592" s="63"/>
      <c r="AA592" s="64"/>
      <c r="AB592" s="63"/>
      <c r="AC592" s="63"/>
      <c r="AD592" s="63"/>
      <c r="AE592" s="63"/>
      <c r="AF592" s="63"/>
      <c r="AG592" s="63"/>
      <c r="AH592" s="63"/>
      <c r="AI592" s="63"/>
      <c r="AJ592" s="64"/>
      <c r="AK592" s="63"/>
      <c r="AL592" s="63"/>
      <c r="AM592" s="63"/>
      <c r="AN592" s="63"/>
      <c r="AO592" s="63"/>
      <c r="AP592" s="63"/>
      <c r="AQ592" s="63"/>
      <c r="AR592" s="63"/>
      <c r="AS592" s="64"/>
      <c r="AT592" s="63"/>
      <c r="AU592" s="63"/>
      <c r="AV592" s="63"/>
      <c r="AW592" s="63"/>
      <c r="AX592" s="63"/>
      <c r="AY592" s="63"/>
      <c r="AZ592" s="63"/>
      <c r="BA592" s="63"/>
      <c r="BB592" s="64"/>
      <c r="BC592" s="63"/>
      <c r="BD592" s="63"/>
      <c r="BE592" s="63"/>
      <c r="BF592" s="63"/>
      <c r="BG592" s="63"/>
      <c r="BH592" s="63"/>
      <c r="BI592" s="63"/>
      <c r="BJ592" s="63"/>
      <c r="BK592" s="64"/>
      <c r="BL592" s="63"/>
      <c r="BM592" s="63"/>
      <c r="BN592" s="63"/>
      <c r="BO592" s="63"/>
      <c r="BP592" s="63"/>
      <c r="BQ592" s="63"/>
      <c r="BR592" s="63"/>
      <c r="BS592" s="63"/>
      <c r="BT592" s="64"/>
      <c r="BU592" s="63"/>
      <c r="BV592" s="63"/>
      <c r="BW592" s="63"/>
      <c r="BX592" s="63"/>
      <c r="BY592" s="63"/>
      <c r="BZ592" s="63"/>
      <c r="CA592" s="63"/>
      <c r="CB592" s="63"/>
      <c r="CC592" s="64"/>
      <c r="CD592" s="63"/>
      <c r="CE592" s="63"/>
      <c r="CF592" s="63"/>
      <c r="CG592" s="63"/>
      <c r="CH592" s="63"/>
      <c r="CI592" s="63"/>
      <c r="CJ592" s="63"/>
      <c r="CK592" s="63"/>
      <c r="CL592" s="64"/>
      <c r="CM592" s="63"/>
      <c r="CN592" s="63"/>
      <c r="CO592" s="63"/>
      <c r="CP592" s="63"/>
      <c r="CQ592" s="63"/>
      <c r="CR592" s="63"/>
      <c r="CS592" s="63"/>
      <c r="CT592" s="63"/>
      <c r="CU592" s="64"/>
      <c r="CV592" s="63"/>
      <c r="CW592" s="63"/>
      <c r="CX592" s="63"/>
      <c r="CY592" s="63"/>
      <c r="CZ592" s="63"/>
      <c r="DA592" s="63"/>
      <c r="DB592" s="63"/>
      <c r="DC592" s="63"/>
      <c r="DD592" s="64"/>
    </row>
    <row r="593" spans="1:108" ht="33" customHeight="1" x14ac:dyDescent="0.3">
      <c r="A593" s="63"/>
      <c r="B593" s="63"/>
      <c r="C593" s="63"/>
      <c r="D593" s="63"/>
      <c r="E593" s="63"/>
      <c r="F593" s="63"/>
      <c r="G593" s="63"/>
      <c r="H593" s="63"/>
      <c r="I593" s="64"/>
      <c r="J593" s="63"/>
      <c r="K593" s="63"/>
      <c r="L593" s="63"/>
      <c r="M593" s="63"/>
      <c r="N593" s="63"/>
      <c r="O593" s="63"/>
      <c r="P593" s="63"/>
      <c r="Q593" s="63"/>
      <c r="R593" s="64"/>
      <c r="S593" s="63"/>
      <c r="T593" s="63"/>
      <c r="U593" s="63"/>
      <c r="V593" s="63"/>
      <c r="W593" s="63"/>
      <c r="X593" s="63"/>
      <c r="Y593" s="63"/>
      <c r="Z593" s="63"/>
      <c r="AA593" s="64"/>
      <c r="AB593" s="63"/>
      <c r="AC593" s="63"/>
      <c r="AD593" s="63"/>
      <c r="AE593" s="63"/>
      <c r="AF593" s="63"/>
      <c r="AG593" s="63"/>
      <c r="AH593" s="63"/>
      <c r="AI593" s="63"/>
      <c r="AJ593" s="64"/>
      <c r="AK593" s="63"/>
      <c r="AL593" s="63"/>
      <c r="AM593" s="63"/>
      <c r="AN593" s="63"/>
      <c r="AO593" s="63"/>
      <c r="AP593" s="63"/>
      <c r="AQ593" s="63"/>
      <c r="AR593" s="63"/>
      <c r="AS593" s="64"/>
      <c r="AT593" s="63"/>
      <c r="AU593" s="63"/>
      <c r="AV593" s="63"/>
      <c r="AW593" s="63"/>
      <c r="AX593" s="63"/>
      <c r="AY593" s="63"/>
      <c r="AZ593" s="63"/>
      <c r="BA593" s="63"/>
      <c r="BB593" s="64"/>
      <c r="BC593" s="63"/>
      <c r="BD593" s="63"/>
      <c r="BE593" s="63"/>
      <c r="BF593" s="63"/>
      <c r="BG593" s="63"/>
      <c r="BH593" s="63"/>
      <c r="BI593" s="63"/>
      <c r="BJ593" s="63"/>
      <c r="BK593" s="64"/>
      <c r="BL593" s="63"/>
      <c r="BM593" s="63"/>
      <c r="BN593" s="63"/>
      <c r="BO593" s="63"/>
      <c r="BP593" s="63"/>
      <c r="BQ593" s="63"/>
      <c r="BR593" s="63"/>
      <c r="BS593" s="63"/>
      <c r="BT593" s="64"/>
      <c r="BU593" s="63"/>
      <c r="BV593" s="63"/>
      <c r="BW593" s="63"/>
      <c r="BX593" s="63"/>
      <c r="BY593" s="63"/>
      <c r="BZ593" s="63"/>
      <c r="CA593" s="63"/>
      <c r="CB593" s="63"/>
      <c r="CC593" s="64"/>
      <c r="CD593" s="63"/>
      <c r="CE593" s="63"/>
      <c r="CF593" s="63"/>
      <c r="CG593" s="63"/>
      <c r="CH593" s="63"/>
      <c r="CI593" s="63"/>
      <c r="CJ593" s="63"/>
      <c r="CK593" s="63"/>
      <c r="CL593" s="64"/>
      <c r="CM593" s="63"/>
      <c r="CN593" s="63"/>
      <c r="CO593" s="63"/>
      <c r="CP593" s="63"/>
      <c r="CQ593" s="63"/>
      <c r="CR593" s="63"/>
      <c r="CS593" s="63"/>
      <c r="CT593" s="63"/>
      <c r="CU593" s="64"/>
      <c r="CV593" s="63"/>
      <c r="CW593" s="63"/>
      <c r="CX593" s="63"/>
      <c r="CY593" s="63"/>
      <c r="CZ593" s="63"/>
      <c r="DA593" s="63"/>
      <c r="DB593" s="63"/>
      <c r="DC593" s="63"/>
      <c r="DD593" s="64"/>
    </row>
    <row r="594" spans="1:108" ht="33" customHeight="1" x14ac:dyDescent="0.3">
      <c r="A594" s="63"/>
      <c r="B594" s="63"/>
      <c r="C594" s="63"/>
      <c r="D594" s="63"/>
      <c r="E594" s="63"/>
      <c r="F594" s="63"/>
      <c r="G594" s="63"/>
      <c r="H594" s="63"/>
      <c r="I594" s="64"/>
      <c r="J594" s="63"/>
      <c r="K594" s="63"/>
      <c r="L594" s="63"/>
      <c r="M594" s="63"/>
      <c r="N594" s="63"/>
      <c r="O594" s="63"/>
      <c r="P594" s="63"/>
      <c r="Q594" s="63"/>
      <c r="R594" s="64"/>
      <c r="S594" s="63"/>
      <c r="T594" s="63"/>
      <c r="U594" s="63"/>
      <c r="V594" s="63"/>
      <c r="W594" s="63"/>
      <c r="X594" s="63"/>
      <c r="Y594" s="63"/>
      <c r="Z594" s="63"/>
      <c r="AA594" s="64"/>
      <c r="AB594" s="63"/>
      <c r="AC594" s="63"/>
      <c r="AD594" s="63"/>
      <c r="AE594" s="63"/>
      <c r="AF594" s="63"/>
      <c r="AG594" s="63"/>
      <c r="AH594" s="63"/>
      <c r="AI594" s="63"/>
      <c r="AJ594" s="64"/>
      <c r="AK594" s="63"/>
      <c r="AL594" s="63"/>
      <c r="AM594" s="63"/>
      <c r="AN594" s="63"/>
      <c r="AO594" s="63"/>
      <c r="AP594" s="63"/>
      <c r="AQ594" s="63"/>
      <c r="AR594" s="63"/>
      <c r="AS594" s="64"/>
      <c r="AT594" s="63"/>
      <c r="AU594" s="63"/>
      <c r="AV594" s="63"/>
      <c r="AW594" s="63"/>
      <c r="AX594" s="63"/>
      <c r="AY594" s="63"/>
      <c r="AZ594" s="63"/>
      <c r="BA594" s="63"/>
      <c r="BB594" s="64"/>
      <c r="BC594" s="63"/>
      <c r="BD594" s="63"/>
      <c r="BE594" s="63"/>
      <c r="BF594" s="63"/>
      <c r="BG594" s="63"/>
      <c r="BH594" s="63"/>
      <c r="BI594" s="63"/>
      <c r="BJ594" s="63"/>
      <c r="BK594" s="64"/>
      <c r="BL594" s="63"/>
      <c r="BM594" s="63"/>
      <c r="BN594" s="63"/>
      <c r="BO594" s="63"/>
      <c r="BP594" s="63"/>
      <c r="BQ594" s="63"/>
      <c r="BR594" s="63"/>
      <c r="BS594" s="63"/>
      <c r="BT594" s="64"/>
      <c r="BU594" s="63"/>
      <c r="BV594" s="63"/>
      <c r="BW594" s="63"/>
      <c r="BX594" s="63"/>
      <c r="BY594" s="63"/>
      <c r="BZ594" s="63"/>
      <c r="CA594" s="63"/>
      <c r="CB594" s="63"/>
      <c r="CC594" s="64"/>
      <c r="CD594" s="63"/>
      <c r="CE594" s="63"/>
      <c r="CF594" s="63"/>
      <c r="CG594" s="63"/>
      <c r="CH594" s="63"/>
      <c r="CI594" s="63"/>
      <c r="CJ594" s="63"/>
      <c r="CK594" s="63"/>
      <c r="CL594" s="64"/>
      <c r="CM594" s="63"/>
      <c r="CN594" s="63"/>
      <c r="CO594" s="63"/>
      <c r="CP594" s="63"/>
      <c r="CQ594" s="63"/>
      <c r="CR594" s="63"/>
      <c r="CS594" s="63"/>
      <c r="CT594" s="63"/>
      <c r="CU594" s="64"/>
      <c r="CV594" s="63"/>
      <c r="CW594" s="63"/>
      <c r="CX594" s="63"/>
      <c r="CY594" s="63"/>
      <c r="CZ594" s="63"/>
      <c r="DA594" s="63"/>
      <c r="DB594" s="63"/>
      <c r="DC594" s="63"/>
      <c r="DD594" s="64"/>
    </row>
    <row r="595" spans="1:108" ht="33" customHeight="1" x14ac:dyDescent="0.3">
      <c r="A595" s="63"/>
      <c r="B595" s="63"/>
      <c r="C595" s="63"/>
      <c r="D595" s="63"/>
      <c r="E595" s="63"/>
      <c r="F595" s="63"/>
      <c r="G595" s="63"/>
      <c r="H595" s="63"/>
      <c r="I595" s="64"/>
      <c r="J595" s="63"/>
      <c r="K595" s="63"/>
      <c r="L595" s="63"/>
      <c r="M595" s="63"/>
      <c r="N595" s="63"/>
      <c r="O595" s="63"/>
      <c r="P595" s="63"/>
      <c r="Q595" s="63"/>
      <c r="R595" s="64"/>
      <c r="S595" s="63"/>
      <c r="T595" s="63"/>
      <c r="U595" s="63"/>
      <c r="V595" s="63"/>
      <c r="W595" s="63"/>
      <c r="X595" s="63"/>
      <c r="Y595" s="63"/>
      <c r="Z595" s="63"/>
      <c r="AA595" s="64"/>
      <c r="AB595" s="63"/>
      <c r="AC595" s="63"/>
      <c r="AD595" s="63"/>
      <c r="AE595" s="63"/>
      <c r="AF595" s="63"/>
      <c r="AG595" s="63"/>
      <c r="AH595" s="63"/>
      <c r="AI595" s="63"/>
      <c r="AJ595" s="64"/>
      <c r="AK595" s="63"/>
      <c r="AL595" s="63"/>
      <c r="AM595" s="63"/>
      <c r="AN595" s="63"/>
      <c r="AO595" s="63"/>
      <c r="AP595" s="63"/>
      <c r="AQ595" s="63"/>
      <c r="AR595" s="63"/>
      <c r="AS595" s="64"/>
      <c r="AT595" s="63"/>
      <c r="AU595" s="63"/>
      <c r="AV595" s="63"/>
      <c r="AW595" s="63"/>
      <c r="AX595" s="63"/>
      <c r="AY595" s="63"/>
      <c r="AZ595" s="63"/>
      <c r="BA595" s="63"/>
      <c r="BB595" s="64"/>
      <c r="BC595" s="63"/>
      <c r="BD595" s="63"/>
      <c r="BE595" s="63"/>
      <c r="BF595" s="63"/>
      <c r="BG595" s="63"/>
      <c r="BH595" s="63"/>
      <c r="BI595" s="63"/>
      <c r="BJ595" s="63"/>
      <c r="BK595" s="64"/>
      <c r="BL595" s="63"/>
      <c r="BM595" s="63"/>
      <c r="BN595" s="63"/>
      <c r="BO595" s="63"/>
      <c r="BP595" s="63"/>
      <c r="BQ595" s="63"/>
      <c r="BR595" s="63"/>
      <c r="BS595" s="63"/>
      <c r="BT595" s="64"/>
      <c r="BU595" s="63"/>
      <c r="BV595" s="63"/>
      <c r="BW595" s="63"/>
      <c r="BX595" s="63"/>
      <c r="BY595" s="63"/>
      <c r="BZ595" s="63"/>
      <c r="CA595" s="63"/>
      <c r="CB595" s="63"/>
      <c r="CC595" s="64"/>
      <c r="CD595" s="63"/>
      <c r="CE595" s="63"/>
      <c r="CF595" s="63"/>
      <c r="CG595" s="63"/>
      <c r="CH595" s="63"/>
      <c r="CI595" s="63"/>
      <c r="CJ595" s="63"/>
      <c r="CK595" s="63"/>
      <c r="CL595" s="64"/>
      <c r="CM595" s="63"/>
      <c r="CN595" s="63"/>
      <c r="CO595" s="63"/>
      <c r="CP595" s="63"/>
      <c r="CQ595" s="63"/>
      <c r="CR595" s="63"/>
      <c r="CS595" s="63"/>
      <c r="CT595" s="63"/>
      <c r="CU595" s="64"/>
      <c r="CV595" s="63"/>
      <c r="CW595" s="63"/>
      <c r="CX595" s="63"/>
      <c r="CY595" s="63"/>
      <c r="CZ595" s="63"/>
      <c r="DA595" s="63"/>
      <c r="DB595" s="63"/>
      <c r="DC595" s="63"/>
      <c r="DD595" s="64"/>
    </row>
    <row r="596" spans="1:108" ht="33" customHeight="1" x14ac:dyDescent="0.3">
      <c r="A596" s="63"/>
      <c r="B596" s="63"/>
      <c r="C596" s="63"/>
      <c r="D596" s="63"/>
      <c r="E596" s="63"/>
      <c r="F596" s="63"/>
      <c r="G596" s="63"/>
      <c r="H596" s="63"/>
      <c r="I596" s="64"/>
      <c r="J596" s="63"/>
      <c r="K596" s="63"/>
      <c r="L596" s="63"/>
      <c r="M596" s="63"/>
      <c r="N596" s="63"/>
      <c r="O596" s="63"/>
      <c r="P596" s="63"/>
      <c r="Q596" s="63"/>
      <c r="R596" s="64"/>
      <c r="S596" s="63"/>
      <c r="T596" s="63"/>
      <c r="U596" s="63"/>
      <c r="V596" s="63"/>
      <c r="W596" s="63"/>
      <c r="X596" s="63"/>
      <c r="Y596" s="63"/>
      <c r="Z596" s="63"/>
      <c r="AA596" s="64"/>
      <c r="AB596" s="63"/>
      <c r="AC596" s="63"/>
      <c r="AD596" s="63"/>
      <c r="AE596" s="63"/>
      <c r="AF596" s="63"/>
      <c r="AG596" s="63"/>
      <c r="AH596" s="63"/>
      <c r="AI596" s="63"/>
      <c r="AJ596" s="64"/>
      <c r="AK596" s="63"/>
      <c r="AL596" s="63"/>
      <c r="AM596" s="63"/>
      <c r="AN596" s="63"/>
      <c r="AO596" s="63"/>
      <c r="AP596" s="63"/>
      <c r="AQ596" s="63"/>
      <c r="AR596" s="63"/>
      <c r="AS596" s="64"/>
      <c r="AT596" s="63"/>
      <c r="AU596" s="63"/>
      <c r="AV596" s="63"/>
      <c r="AW596" s="63"/>
      <c r="AX596" s="63"/>
      <c r="AY596" s="63"/>
      <c r="AZ596" s="63"/>
      <c r="BA596" s="63"/>
      <c r="BB596" s="64"/>
      <c r="BC596" s="63"/>
      <c r="BD596" s="63"/>
      <c r="BE596" s="63"/>
      <c r="BF596" s="63"/>
      <c r="BG596" s="63"/>
      <c r="BH596" s="63"/>
      <c r="BI596" s="63"/>
      <c r="BJ596" s="63"/>
      <c r="BK596" s="64"/>
      <c r="BL596" s="63"/>
      <c r="BM596" s="63"/>
      <c r="BN596" s="63"/>
      <c r="BO596" s="63"/>
      <c r="BP596" s="63"/>
      <c r="BQ596" s="63"/>
      <c r="BR596" s="63"/>
      <c r="BS596" s="63"/>
      <c r="BT596" s="64"/>
      <c r="BU596" s="63"/>
      <c r="BV596" s="63"/>
      <c r="BW596" s="63"/>
      <c r="BX596" s="63"/>
      <c r="BY596" s="63"/>
      <c r="BZ596" s="63"/>
      <c r="CA596" s="63"/>
      <c r="CB596" s="63"/>
      <c r="CC596" s="64"/>
      <c r="CD596" s="63"/>
      <c r="CE596" s="63"/>
      <c r="CF596" s="63"/>
      <c r="CG596" s="63"/>
      <c r="CH596" s="63"/>
      <c r="CI596" s="63"/>
      <c r="CJ596" s="63"/>
      <c r="CK596" s="63"/>
      <c r="CL596" s="64"/>
      <c r="CM596" s="63"/>
      <c r="CN596" s="63"/>
      <c r="CO596" s="63"/>
      <c r="CP596" s="63"/>
      <c r="CQ596" s="63"/>
      <c r="CR596" s="63"/>
      <c r="CS596" s="63"/>
      <c r="CT596" s="63"/>
      <c r="CU596" s="64"/>
      <c r="CV596" s="63"/>
      <c r="CW596" s="63"/>
      <c r="CX596" s="63"/>
      <c r="CY596" s="63"/>
      <c r="CZ596" s="63"/>
      <c r="DA596" s="63"/>
      <c r="DB596" s="63"/>
      <c r="DC596" s="63"/>
      <c r="DD596" s="64"/>
    </row>
    <row r="597" spans="1:108" ht="33" customHeight="1" x14ac:dyDescent="0.3">
      <c r="A597" s="63"/>
      <c r="B597" s="63"/>
      <c r="C597" s="63"/>
      <c r="D597" s="63"/>
      <c r="E597" s="63"/>
      <c r="F597" s="63"/>
      <c r="G597" s="63"/>
      <c r="H597" s="63"/>
      <c r="I597" s="64"/>
      <c r="J597" s="63"/>
      <c r="K597" s="63"/>
      <c r="L597" s="63"/>
      <c r="M597" s="63"/>
      <c r="N597" s="63"/>
      <c r="O597" s="63"/>
      <c r="P597" s="63"/>
      <c r="Q597" s="63"/>
      <c r="R597" s="64"/>
      <c r="S597" s="63"/>
      <c r="T597" s="63"/>
      <c r="U597" s="63"/>
      <c r="V597" s="63"/>
      <c r="W597" s="63"/>
      <c r="X597" s="63"/>
      <c r="Y597" s="63"/>
      <c r="Z597" s="63"/>
      <c r="AA597" s="64"/>
      <c r="AB597" s="63"/>
      <c r="AC597" s="63"/>
      <c r="AD597" s="63"/>
      <c r="AE597" s="63"/>
      <c r="AF597" s="63"/>
      <c r="AG597" s="63"/>
      <c r="AH597" s="63"/>
      <c r="AI597" s="63"/>
      <c r="AJ597" s="64"/>
      <c r="AK597" s="63"/>
      <c r="AL597" s="63"/>
      <c r="AM597" s="63"/>
      <c r="AN597" s="63"/>
      <c r="AO597" s="63"/>
      <c r="AP597" s="63"/>
      <c r="AQ597" s="63"/>
      <c r="AR597" s="63"/>
      <c r="AS597" s="64"/>
      <c r="AT597" s="63"/>
      <c r="AU597" s="63"/>
      <c r="AV597" s="63"/>
      <c r="AW597" s="63"/>
      <c r="AX597" s="63"/>
      <c r="AY597" s="63"/>
      <c r="AZ597" s="63"/>
      <c r="BA597" s="63"/>
      <c r="BB597" s="64"/>
      <c r="BC597" s="63"/>
      <c r="BD597" s="63"/>
      <c r="BE597" s="63"/>
      <c r="BF597" s="63"/>
      <c r="BG597" s="63"/>
      <c r="BH597" s="63"/>
      <c r="BI597" s="63"/>
      <c r="BJ597" s="63"/>
      <c r="BK597" s="64"/>
      <c r="BL597" s="63"/>
      <c r="BM597" s="63"/>
      <c r="BN597" s="63"/>
      <c r="BO597" s="63"/>
      <c r="BP597" s="63"/>
      <c r="BQ597" s="63"/>
      <c r="BR597" s="63"/>
      <c r="BS597" s="63"/>
      <c r="BT597" s="64"/>
      <c r="BU597" s="63"/>
      <c r="BV597" s="63"/>
      <c r="BW597" s="63"/>
      <c r="BX597" s="63"/>
      <c r="BY597" s="63"/>
      <c r="BZ597" s="63"/>
      <c r="CA597" s="63"/>
      <c r="CB597" s="63"/>
      <c r="CC597" s="64"/>
      <c r="CD597" s="63"/>
      <c r="CE597" s="63"/>
      <c r="CF597" s="63"/>
      <c r="CG597" s="63"/>
      <c r="CH597" s="63"/>
      <c r="CI597" s="63"/>
      <c r="CJ597" s="63"/>
      <c r="CK597" s="63"/>
      <c r="CL597" s="64"/>
      <c r="CM597" s="63"/>
      <c r="CN597" s="63"/>
      <c r="CO597" s="63"/>
      <c r="CP597" s="63"/>
      <c r="CQ597" s="63"/>
      <c r="CR597" s="63"/>
      <c r="CS597" s="63"/>
      <c r="CT597" s="63"/>
      <c r="CU597" s="64"/>
      <c r="CV597" s="63"/>
      <c r="CW597" s="63"/>
      <c r="CX597" s="63"/>
      <c r="CY597" s="63"/>
      <c r="CZ597" s="63"/>
      <c r="DA597" s="63"/>
      <c r="DB597" s="63"/>
      <c r="DC597" s="63"/>
      <c r="DD597" s="64"/>
    </row>
    <row r="598" spans="1:108" ht="33" customHeight="1" x14ac:dyDescent="0.3">
      <c r="A598" s="63"/>
      <c r="B598" s="63"/>
      <c r="C598" s="63"/>
      <c r="D598" s="63"/>
      <c r="E598" s="63"/>
      <c r="F598" s="63"/>
      <c r="G598" s="63"/>
      <c r="H598" s="63"/>
      <c r="I598" s="64"/>
      <c r="J598" s="63"/>
      <c r="K598" s="63"/>
      <c r="L598" s="63"/>
      <c r="M598" s="63"/>
      <c r="N598" s="63"/>
      <c r="O598" s="63"/>
      <c r="P598" s="63"/>
      <c r="Q598" s="63"/>
      <c r="R598" s="64"/>
      <c r="S598" s="63"/>
      <c r="T598" s="63"/>
      <c r="U598" s="63"/>
      <c r="V598" s="63"/>
      <c r="W598" s="63"/>
      <c r="X598" s="63"/>
      <c r="Y598" s="63"/>
      <c r="Z598" s="63"/>
      <c r="AA598" s="64"/>
      <c r="AB598" s="63"/>
      <c r="AC598" s="63"/>
      <c r="AD598" s="63"/>
      <c r="AE598" s="63"/>
      <c r="AF598" s="63"/>
      <c r="AG598" s="63"/>
      <c r="AH598" s="63"/>
      <c r="AI598" s="63"/>
      <c r="AJ598" s="64"/>
      <c r="AK598" s="63"/>
      <c r="AL598" s="63"/>
      <c r="AM598" s="63"/>
      <c r="AN598" s="63"/>
      <c r="AO598" s="63"/>
      <c r="AP598" s="63"/>
      <c r="AQ598" s="63"/>
      <c r="AR598" s="63"/>
      <c r="AS598" s="64"/>
      <c r="AT598" s="63"/>
      <c r="AU598" s="63"/>
      <c r="AV598" s="63"/>
      <c r="AW598" s="63"/>
      <c r="AX598" s="63"/>
      <c r="AY598" s="63"/>
      <c r="AZ598" s="63"/>
      <c r="BA598" s="63"/>
      <c r="BB598" s="64"/>
      <c r="BC598" s="63"/>
      <c r="BD598" s="63"/>
      <c r="BE598" s="63"/>
      <c r="BF598" s="63"/>
      <c r="BG598" s="63"/>
      <c r="BH598" s="63"/>
      <c r="BI598" s="63"/>
      <c r="BJ598" s="63"/>
      <c r="BK598" s="64"/>
      <c r="BL598" s="63"/>
      <c r="BM598" s="63"/>
      <c r="BN598" s="63"/>
      <c r="BO598" s="63"/>
      <c r="BP598" s="63"/>
      <c r="BQ598" s="63"/>
      <c r="BR598" s="63"/>
      <c r="BS598" s="63"/>
      <c r="BT598" s="64"/>
      <c r="BU598" s="63"/>
      <c r="BV598" s="63"/>
      <c r="BW598" s="63"/>
      <c r="BX598" s="63"/>
      <c r="BY598" s="63"/>
      <c r="BZ598" s="63"/>
      <c r="CA598" s="63"/>
      <c r="CB598" s="63"/>
      <c r="CC598" s="64"/>
      <c r="CD598" s="63"/>
      <c r="CE598" s="63"/>
      <c r="CF598" s="63"/>
      <c r="CG598" s="63"/>
      <c r="CH598" s="63"/>
      <c r="CI598" s="63"/>
      <c r="CJ598" s="63"/>
      <c r="CK598" s="63"/>
      <c r="CL598" s="64"/>
      <c r="CM598" s="63"/>
      <c r="CN598" s="63"/>
      <c r="CO598" s="63"/>
      <c r="CP598" s="63"/>
      <c r="CQ598" s="63"/>
      <c r="CR598" s="63"/>
      <c r="CS598" s="63"/>
      <c r="CT598" s="63"/>
      <c r="CU598" s="64"/>
      <c r="CV598" s="63"/>
      <c r="CW598" s="63"/>
      <c r="CX598" s="63"/>
      <c r="CY598" s="63"/>
      <c r="CZ598" s="63"/>
      <c r="DA598" s="63"/>
      <c r="DB598" s="63"/>
      <c r="DC598" s="63"/>
      <c r="DD598" s="64"/>
    </row>
    <row r="599" spans="1:108" ht="33" customHeight="1" x14ac:dyDescent="0.3">
      <c r="A599" s="63"/>
      <c r="B599" s="63"/>
      <c r="C599" s="63"/>
      <c r="D599" s="63"/>
      <c r="E599" s="63"/>
      <c r="F599" s="63"/>
      <c r="G599" s="63"/>
      <c r="H599" s="63"/>
      <c r="I599" s="64"/>
      <c r="J599" s="63"/>
      <c r="K599" s="63"/>
      <c r="L599" s="63"/>
      <c r="M599" s="63"/>
      <c r="N599" s="63"/>
      <c r="O599" s="63"/>
      <c r="P599" s="63"/>
      <c r="Q599" s="63"/>
      <c r="R599" s="64"/>
      <c r="S599" s="63"/>
      <c r="T599" s="63"/>
      <c r="U599" s="63"/>
      <c r="V599" s="63"/>
      <c r="W599" s="63"/>
      <c r="X599" s="63"/>
      <c r="Y599" s="63"/>
      <c r="Z599" s="63"/>
      <c r="AA599" s="64"/>
      <c r="AB599" s="63"/>
      <c r="AC599" s="63"/>
      <c r="AD599" s="63"/>
      <c r="AE599" s="63"/>
      <c r="AF599" s="63"/>
      <c r="AG599" s="63"/>
      <c r="AH599" s="63"/>
      <c r="AI599" s="63"/>
      <c r="AJ599" s="64"/>
      <c r="AK599" s="63"/>
      <c r="AL599" s="63"/>
      <c r="AM599" s="63"/>
      <c r="AN599" s="63"/>
      <c r="AO599" s="63"/>
      <c r="AP599" s="63"/>
      <c r="AQ599" s="63"/>
      <c r="AR599" s="63"/>
      <c r="AS599" s="64"/>
      <c r="AT599" s="63"/>
      <c r="AU599" s="63"/>
      <c r="AV599" s="63"/>
      <c r="AW599" s="63"/>
      <c r="AX599" s="63"/>
      <c r="AY599" s="63"/>
      <c r="AZ599" s="63"/>
      <c r="BA599" s="63"/>
      <c r="BB599" s="64"/>
      <c r="BC599" s="63"/>
      <c r="BD599" s="63"/>
      <c r="BE599" s="63"/>
      <c r="BF599" s="63"/>
      <c r="BG599" s="63"/>
      <c r="BH599" s="63"/>
      <c r="BI599" s="63"/>
      <c r="BJ599" s="63"/>
      <c r="BK599" s="64"/>
      <c r="BL599" s="63"/>
      <c r="BM599" s="63"/>
      <c r="BN599" s="63"/>
      <c r="BO599" s="63"/>
      <c r="BP599" s="63"/>
      <c r="BQ599" s="63"/>
      <c r="BR599" s="63"/>
      <c r="BS599" s="63"/>
      <c r="BT599" s="64"/>
      <c r="BU599" s="63"/>
      <c r="BV599" s="63"/>
      <c r="BW599" s="63"/>
      <c r="BX599" s="63"/>
      <c r="BY599" s="63"/>
      <c r="BZ599" s="63"/>
      <c r="CA599" s="63"/>
      <c r="CB599" s="63"/>
      <c r="CC599" s="64"/>
      <c r="CD599" s="63"/>
      <c r="CE599" s="63"/>
      <c r="CF599" s="63"/>
      <c r="CG599" s="63"/>
      <c r="CH599" s="63"/>
      <c r="CI599" s="63"/>
      <c r="CJ599" s="63"/>
      <c r="CK599" s="63"/>
      <c r="CL599" s="64"/>
      <c r="CM599" s="63"/>
      <c r="CN599" s="63"/>
      <c r="CO599" s="63"/>
      <c r="CP599" s="63"/>
      <c r="CQ599" s="63"/>
      <c r="CR599" s="63"/>
      <c r="CS599" s="63"/>
      <c r="CT599" s="63"/>
      <c r="CU599" s="64"/>
      <c r="CV599" s="63"/>
      <c r="CW599" s="63"/>
      <c r="CX599" s="63"/>
      <c r="CY599" s="63"/>
      <c r="CZ599" s="63"/>
      <c r="DA599" s="63"/>
      <c r="DB599" s="63"/>
      <c r="DC599" s="63"/>
      <c r="DD599" s="64"/>
    </row>
    <row r="600" spans="1:108" ht="33" customHeight="1" x14ac:dyDescent="0.3">
      <c r="A600" s="63"/>
      <c r="B600" s="63"/>
      <c r="C600" s="63"/>
      <c r="D600" s="63"/>
      <c r="E600" s="63"/>
      <c r="F600" s="63"/>
      <c r="G600" s="63"/>
      <c r="H600" s="63"/>
      <c r="I600" s="64"/>
      <c r="J600" s="63"/>
      <c r="K600" s="63"/>
      <c r="L600" s="63"/>
      <c r="M600" s="63"/>
      <c r="N600" s="63"/>
      <c r="O600" s="63"/>
      <c r="P600" s="63"/>
      <c r="Q600" s="63"/>
      <c r="R600" s="64"/>
      <c r="S600" s="63"/>
      <c r="T600" s="63"/>
      <c r="U600" s="63"/>
      <c r="V600" s="63"/>
      <c r="W600" s="63"/>
      <c r="X600" s="63"/>
      <c r="Y600" s="63"/>
      <c r="Z600" s="63"/>
      <c r="AA600" s="64"/>
      <c r="AB600" s="63"/>
      <c r="AC600" s="63"/>
      <c r="AD600" s="63"/>
      <c r="AE600" s="63"/>
      <c r="AF600" s="63"/>
      <c r="AG600" s="63"/>
      <c r="AH600" s="63"/>
      <c r="AI600" s="63"/>
      <c r="AJ600" s="64"/>
      <c r="AK600" s="63"/>
      <c r="AL600" s="63"/>
      <c r="AM600" s="63"/>
      <c r="AN600" s="63"/>
      <c r="AO600" s="63"/>
      <c r="AP600" s="63"/>
      <c r="AQ600" s="63"/>
      <c r="AR600" s="63"/>
      <c r="AS600" s="64"/>
      <c r="AT600" s="63"/>
      <c r="AU600" s="63"/>
      <c r="AV600" s="63"/>
      <c r="AW600" s="63"/>
      <c r="AX600" s="63"/>
      <c r="AY600" s="63"/>
      <c r="AZ600" s="63"/>
      <c r="BA600" s="63"/>
      <c r="BB600" s="64"/>
      <c r="BC600" s="63"/>
      <c r="BD600" s="63"/>
      <c r="BE600" s="63"/>
      <c r="BF600" s="63"/>
      <c r="BG600" s="63"/>
      <c r="BH600" s="63"/>
      <c r="BI600" s="63"/>
      <c r="BJ600" s="63"/>
      <c r="BK600" s="64"/>
      <c r="BL600" s="63"/>
      <c r="BM600" s="63"/>
      <c r="BN600" s="63"/>
      <c r="BO600" s="63"/>
      <c r="BP600" s="63"/>
      <c r="BQ600" s="63"/>
      <c r="BR600" s="63"/>
      <c r="BS600" s="63"/>
      <c r="BT600" s="64"/>
      <c r="BU600" s="63"/>
      <c r="BV600" s="63"/>
      <c r="BW600" s="63"/>
      <c r="BX600" s="63"/>
      <c r="BY600" s="63"/>
      <c r="BZ600" s="63"/>
      <c r="CA600" s="63"/>
      <c r="CB600" s="63"/>
      <c r="CC600" s="64"/>
      <c r="CD600" s="63"/>
      <c r="CE600" s="63"/>
      <c r="CF600" s="63"/>
      <c r="CG600" s="63"/>
      <c r="CH600" s="63"/>
      <c r="CI600" s="63"/>
      <c r="CJ600" s="63"/>
      <c r="CK600" s="63"/>
      <c r="CL600" s="64"/>
      <c r="CM600" s="63"/>
      <c r="CN600" s="63"/>
      <c r="CO600" s="63"/>
      <c r="CP600" s="63"/>
      <c r="CQ600" s="63"/>
      <c r="CR600" s="63"/>
      <c r="CS600" s="63"/>
      <c r="CT600" s="63"/>
      <c r="CU600" s="64"/>
      <c r="CV600" s="63"/>
      <c r="CW600" s="63"/>
      <c r="CX600" s="63"/>
      <c r="CY600" s="63"/>
      <c r="CZ600" s="63"/>
      <c r="DA600" s="63"/>
      <c r="DB600" s="63"/>
      <c r="DC600" s="63"/>
      <c r="DD600" s="64"/>
    </row>
    <row r="601" spans="1:108" ht="33" customHeight="1" x14ac:dyDescent="0.3">
      <c r="A601" s="63"/>
      <c r="B601" s="63"/>
      <c r="C601" s="63"/>
      <c r="D601" s="63"/>
      <c r="E601" s="63"/>
      <c r="F601" s="63"/>
      <c r="G601" s="63"/>
      <c r="H601" s="63"/>
      <c r="I601" s="64"/>
      <c r="J601" s="63"/>
      <c r="K601" s="63"/>
      <c r="L601" s="63"/>
      <c r="M601" s="63"/>
      <c r="N601" s="63"/>
      <c r="O601" s="63"/>
      <c r="P601" s="63"/>
      <c r="Q601" s="63"/>
      <c r="R601" s="64"/>
      <c r="S601" s="63"/>
      <c r="T601" s="63"/>
      <c r="U601" s="63"/>
      <c r="V601" s="63"/>
      <c r="W601" s="63"/>
      <c r="X601" s="63"/>
      <c r="Y601" s="63"/>
      <c r="Z601" s="63"/>
      <c r="AA601" s="64"/>
      <c r="AB601" s="63"/>
      <c r="AC601" s="63"/>
      <c r="AD601" s="63"/>
      <c r="AE601" s="63"/>
      <c r="AF601" s="63"/>
      <c r="AG601" s="63"/>
      <c r="AH601" s="63"/>
      <c r="AI601" s="63"/>
      <c r="AJ601" s="64"/>
      <c r="AK601" s="63"/>
      <c r="AL601" s="63"/>
      <c r="AM601" s="63"/>
      <c r="AN601" s="63"/>
      <c r="AO601" s="63"/>
      <c r="AP601" s="63"/>
      <c r="AQ601" s="63"/>
      <c r="AR601" s="63"/>
      <c r="AS601" s="64"/>
      <c r="AT601" s="63"/>
      <c r="AU601" s="63"/>
      <c r="AV601" s="63"/>
      <c r="AW601" s="63"/>
      <c r="AX601" s="63"/>
      <c r="AY601" s="63"/>
      <c r="AZ601" s="63"/>
      <c r="BA601" s="63"/>
      <c r="BB601" s="64"/>
      <c r="BC601" s="63"/>
      <c r="BD601" s="63"/>
      <c r="BE601" s="63"/>
      <c r="BF601" s="63"/>
      <c r="BG601" s="63"/>
      <c r="BH601" s="63"/>
      <c r="BI601" s="63"/>
      <c r="BJ601" s="63"/>
      <c r="BK601" s="64"/>
      <c r="BL601" s="63"/>
      <c r="BM601" s="63"/>
      <c r="BN601" s="63"/>
      <c r="BO601" s="63"/>
      <c r="BP601" s="63"/>
      <c r="BQ601" s="63"/>
      <c r="BR601" s="63"/>
      <c r="BS601" s="63"/>
      <c r="BT601" s="64"/>
      <c r="BU601" s="63"/>
      <c r="BV601" s="63"/>
      <c r="BW601" s="63"/>
      <c r="BX601" s="63"/>
      <c r="BY601" s="63"/>
      <c r="BZ601" s="63"/>
      <c r="CA601" s="63"/>
      <c r="CB601" s="63"/>
      <c r="CC601" s="64"/>
      <c r="CD601" s="63"/>
      <c r="CE601" s="63"/>
      <c r="CF601" s="63"/>
      <c r="CG601" s="63"/>
      <c r="CH601" s="63"/>
      <c r="CI601" s="63"/>
      <c r="CJ601" s="63"/>
      <c r="CK601" s="63"/>
      <c r="CL601" s="64"/>
      <c r="CM601" s="63"/>
      <c r="CN601" s="63"/>
      <c r="CO601" s="63"/>
      <c r="CP601" s="63"/>
      <c r="CQ601" s="63"/>
      <c r="CR601" s="63"/>
      <c r="CS601" s="63"/>
      <c r="CT601" s="63"/>
      <c r="CU601" s="64"/>
      <c r="CV601" s="63"/>
      <c r="CW601" s="63"/>
      <c r="CX601" s="63"/>
      <c r="CY601" s="63"/>
      <c r="CZ601" s="63"/>
      <c r="DA601" s="63"/>
      <c r="DB601" s="63"/>
      <c r="DC601" s="63"/>
      <c r="DD601" s="64"/>
    </row>
    <row r="602" spans="1:108" ht="33" customHeight="1" x14ac:dyDescent="0.3">
      <c r="A602" s="63"/>
      <c r="B602" s="63"/>
      <c r="C602" s="63"/>
      <c r="D602" s="63"/>
      <c r="E602" s="63"/>
      <c r="F602" s="63"/>
      <c r="G602" s="63"/>
      <c r="H602" s="63"/>
      <c r="I602" s="64"/>
      <c r="J602" s="63"/>
      <c r="K602" s="63"/>
      <c r="L602" s="63"/>
      <c r="M602" s="63"/>
      <c r="N602" s="63"/>
      <c r="O602" s="63"/>
      <c r="P602" s="63"/>
      <c r="Q602" s="63"/>
      <c r="R602" s="64"/>
      <c r="S602" s="63"/>
      <c r="T602" s="63"/>
      <c r="U602" s="63"/>
      <c r="V602" s="63"/>
      <c r="W602" s="63"/>
      <c r="X602" s="63"/>
      <c r="Y602" s="63"/>
      <c r="Z602" s="63"/>
      <c r="AA602" s="64"/>
      <c r="AB602" s="63"/>
      <c r="AC602" s="63"/>
      <c r="AD602" s="63"/>
      <c r="AE602" s="63"/>
      <c r="AF602" s="63"/>
      <c r="AG602" s="63"/>
      <c r="AH602" s="63"/>
      <c r="AI602" s="63"/>
      <c r="AJ602" s="64"/>
      <c r="AK602" s="63"/>
      <c r="AL602" s="63"/>
      <c r="AM602" s="63"/>
      <c r="AN602" s="63"/>
      <c r="AO602" s="63"/>
      <c r="AP602" s="63"/>
      <c r="AQ602" s="63"/>
      <c r="AR602" s="63"/>
      <c r="AS602" s="64"/>
      <c r="AT602" s="63"/>
      <c r="AU602" s="63"/>
      <c r="AV602" s="63"/>
      <c r="AW602" s="63"/>
      <c r="AX602" s="63"/>
      <c r="AY602" s="63"/>
      <c r="AZ602" s="63"/>
      <c r="BA602" s="63"/>
      <c r="BB602" s="64"/>
      <c r="BC602" s="63"/>
      <c r="BD602" s="63"/>
      <c r="BE602" s="63"/>
      <c r="BF602" s="63"/>
      <c r="BG602" s="63"/>
      <c r="BH602" s="63"/>
      <c r="BI602" s="63"/>
      <c r="BJ602" s="63"/>
      <c r="BK602" s="64"/>
      <c r="BL602" s="63"/>
      <c r="BM602" s="63"/>
      <c r="BN602" s="63"/>
      <c r="BO602" s="63"/>
      <c r="BP602" s="63"/>
      <c r="BQ602" s="63"/>
      <c r="BR602" s="63"/>
      <c r="BS602" s="63"/>
      <c r="BT602" s="64"/>
      <c r="BU602" s="63"/>
      <c r="BV602" s="63"/>
      <c r="BW602" s="63"/>
      <c r="BX602" s="63"/>
      <c r="BY602" s="63"/>
      <c r="BZ602" s="63"/>
      <c r="CA602" s="63"/>
      <c r="CB602" s="63"/>
      <c r="CC602" s="64"/>
      <c r="CD602" s="63"/>
      <c r="CE602" s="63"/>
      <c r="CF602" s="63"/>
      <c r="CG602" s="63"/>
      <c r="CH602" s="63"/>
      <c r="CI602" s="63"/>
      <c r="CJ602" s="63"/>
      <c r="CK602" s="63"/>
      <c r="CL602" s="64"/>
      <c r="CM602" s="63"/>
      <c r="CN602" s="63"/>
      <c r="CO602" s="63"/>
      <c r="CP602" s="63"/>
      <c r="CQ602" s="63"/>
      <c r="CR602" s="63"/>
      <c r="CS602" s="63"/>
      <c r="CT602" s="63"/>
      <c r="CU602" s="64"/>
      <c r="CV602" s="63"/>
      <c r="CW602" s="63"/>
      <c r="CX602" s="63"/>
      <c r="CY602" s="63"/>
      <c r="CZ602" s="63"/>
      <c r="DA602" s="63"/>
      <c r="DB602" s="63"/>
      <c r="DC602" s="63"/>
      <c r="DD602" s="64"/>
    </row>
    <row r="603" spans="1:108" ht="33" customHeight="1" x14ac:dyDescent="0.3">
      <c r="A603" s="63"/>
      <c r="B603" s="63"/>
      <c r="C603" s="63"/>
      <c r="D603" s="63"/>
      <c r="E603" s="63"/>
      <c r="F603" s="63"/>
      <c r="G603" s="63"/>
      <c r="H603" s="63"/>
      <c r="I603" s="64"/>
      <c r="J603" s="63"/>
      <c r="K603" s="63"/>
      <c r="L603" s="63"/>
      <c r="M603" s="63"/>
      <c r="N603" s="63"/>
      <c r="O603" s="63"/>
      <c r="P603" s="63"/>
      <c r="Q603" s="63"/>
      <c r="R603" s="64"/>
      <c r="S603" s="63"/>
      <c r="T603" s="63"/>
      <c r="U603" s="63"/>
      <c r="V603" s="63"/>
      <c r="W603" s="63"/>
      <c r="X603" s="63"/>
      <c r="Y603" s="63"/>
      <c r="Z603" s="63"/>
      <c r="AA603" s="64"/>
      <c r="AB603" s="63"/>
      <c r="AC603" s="63"/>
      <c r="AD603" s="63"/>
      <c r="AE603" s="63"/>
      <c r="AF603" s="63"/>
      <c r="AG603" s="63"/>
      <c r="AH603" s="63"/>
      <c r="AI603" s="63"/>
      <c r="AJ603" s="64"/>
      <c r="AK603" s="63"/>
      <c r="AL603" s="63"/>
      <c r="AM603" s="63"/>
      <c r="AN603" s="63"/>
      <c r="AO603" s="63"/>
      <c r="AP603" s="63"/>
      <c r="AQ603" s="63"/>
      <c r="AR603" s="63"/>
      <c r="AS603" s="64"/>
      <c r="AT603" s="63"/>
      <c r="AU603" s="63"/>
      <c r="AV603" s="63"/>
      <c r="AW603" s="63"/>
      <c r="AX603" s="63"/>
      <c r="AY603" s="63"/>
      <c r="AZ603" s="63"/>
      <c r="BA603" s="63"/>
      <c r="BB603" s="64"/>
      <c r="BC603" s="63"/>
      <c r="BD603" s="63"/>
      <c r="BE603" s="63"/>
      <c r="BF603" s="63"/>
      <c r="BG603" s="63"/>
      <c r="BH603" s="63"/>
      <c r="BI603" s="63"/>
      <c r="BJ603" s="63"/>
      <c r="BK603" s="64"/>
      <c r="BL603" s="63"/>
      <c r="BM603" s="63"/>
      <c r="BN603" s="63"/>
      <c r="BO603" s="63"/>
      <c r="BP603" s="63"/>
      <c r="BQ603" s="63"/>
      <c r="BR603" s="63"/>
      <c r="BS603" s="63"/>
      <c r="BT603" s="64"/>
      <c r="BU603" s="63"/>
      <c r="BV603" s="63"/>
      <c r="BW603" s="63"/>
      <c r="BX603" s="63"/>
      <c r="BY603" s="63"/>
      <c r="BZ603" s="63"/>
      <c r="CA603" s="63"/>
      <c r="CB603" s="63"/>
      <c r="CC603" s="64"/>
      <c r="CD603" s="63"/>
      <c r="CE603" s="63"/>
      <c r="CF603" s="63"/>
      <c r="CG603" s="63"/>
      <c r="CH603" s="63"/>
      <c r="CI603" s="63"/>
      <c r="CJ603" s="63"/>
      <c r="CK603" s="63"/>
      <c r="CL603" s="64"/>
      <c r="CM603" s="63"/>
      <c r="CN603" s="63"/>
      <c r="CO603" s="63"/>
      <c r="CP603" s="63"/>
      <c r="CQ603" s="63"/>
      <c r="CR603" s="63"/>
      <c r="CS603" s="63"/>
      <c r="CT603" s="63"/>
      <c r="CU603" s="64"/>
      <c r="CV603" s="63"/>
      <c r="CW603" s="63"/>
      <c r="CX603" s="63"/>
      <c r="CY603" s="63"/>
      <c r="CZ603" s="63"/>
      <c r="DA603" s="63"/>
      <c r="DB603" s="63"/>
      <c r="DC603" s="63"/>
      <c r="DD603" s="64"/>
    </row>
    <row r="604" spans="1:108" ht="33" customHeight="1" x14ac:dyDescent="0.3">
      <c r="A604" s="63"/>
      <c r="B604" s="63"/>
      <c r="C604" s="63"/>
      <c r="D604" s="63"/>
      <c r="E604" s="63"/>
      <c r="F604" s="63"/>
      <c r="G604" s="63"/>
      <c r="H604" s="63"/>
      <c r="I604" s="64"/>
      <c r="J604" s="63"/>
      <c r="K604" s="63"/>
      <c r="L604" s="63"/>
      <c r="M604" s="63"/>
      <c r="N604" s="63"/>
      <c r="O604" s="63"/>
      <c r="P604" s="63"/>
      <c r="Q604" s="63"/>
      <c r="R604" s="64"/>
      <c r="S604" s="63"/>
      <c r="T604" s="63"/>
      <c r="U604" s="63"/>
      <c r="V604" s="63"/>
      <c r="W604" s="63"/>
      <c r="X604" s="63"/>
      <c r="Y604" s="63"/>
      <c r="Z604" s="63"/>
      <c r="AA604" s="64"/>
      <c r="AB604" s="63"/>
      <c r="AC604" s="63"/>
      <c r="AD604" s="63"/>
      <c r="AE604" s="63"/>
      <c r="AF604" s="63"/>
      <c r="AG604" s="63"/>
      <c r="AH604" s="63"/>
      <c r="AI604" s="63"/>
      <c r="AJ604" s="64"/>
      <c r="AK604" s="63"/>
      <c r="AL604" s="63"/>
      <c r="AM604" s="63"/>
      <c r="AN604" s="63"/>
      <c r="AO604" s="63"/>
      <c r="AP604" s="63"/>
      <c r="AQ604" s="63"/>
      <c r="AR604" s="63"/>
      <c r="AS604" s="64"/>
      <c r="AT604" s="63"/>
      <c r="AU604" s="63"/>
      <c r="AV604" s="63"/>
      <c r="AW604" s="63"/>
      <c r="AX604" s="63"/>
      <c r="AY604" s="63"/>
      <c r="AZ604" s="63"/>
      <c r="BA604" s="63"/>
      <c r="BB604" s="64"/>
      <c r="BC604" s="63"/>
      <c r="BD604" s="63"/>
      <c r="BE604" s="63"/>
      <c r="BF604" s="63"/>
      <c r="BG604" s="63"/>
      <c r="BH604" s="63"/>
      <c r="BI604" s="63"/>
      <c r="BJ604" s="63"/>
      <c r="BK604" s="64"/>
      <c r="BL604" s="63"/>
      <c r="BM604" s="63"/>
      <c r="BN604" s="63"/>
      <c r="BO604" s="63"/>
      <c r="BP604" s="63"/>
      <c r="BQ604" s="63"/>
      <c r="BR604" s="63"/>
      <c r="BS604" s="63"/>
      <c r="BT604" s="64"/>
      <c r="BU604" s="63"/>
      <c r="BV604" s="63"/>
      <c r="BW604" s="63"/>
      <c r="BX604" s="63"/>
      <c r="BY604" s="63"/>
      <c r="BZ604" s="63"/>
      <c r="CA604" s="63"/>
      <c r="CB604" s="63"/>
      <c r="CC604" s="64"/>
      <c r="CD604" s="63"/>
      <c r="CE604" s="63"/>
      <c r="CF604" s="63"/>
      <c r="CG604" s="63"/>
      <c r="CH604" s="63"/>
      <c r="CI604" s="63"/>
      <c r="CJ604" s="63"/>
      <c r="CK604" s="63"/>
      <c r="CL604" s="64"/>
      <c r="CM604" s="63"/>
      <c r="CN604" s="63"/>
      <c r="CO604" s="63"/>
      <c r="CP604" s="63"/>
      <c r="CQ604" s="63"/>
      <c r="CR604" s="63"/>
      <c r="CS604" s="63"/>
      <c r="CT604" s="63"/>
      <c r="CU604" s="64"/>
      <c r="CV604" s="63"/>
      <c r="CW604" s="63"/>
      <c r="CX604" s="63"/>
      <c r="CY604" s="63"/>
      <c r="CZ604" s="63"/>
      <c r="DA604" s="63"/>
      <c r="DB604" s="63"/>
      <c r="DC604" s="63"/>
      <c r="DD604" s="64"/>
    </row>
    <row r="605" spans="1:108" ht="33" customHeight="1" x14ac:dyDescent="0.3">
      <c r="A605" s="63"/>
      <c r="B605" s="63"/>
      <c r="C605" s="63"/>
      <c r="D605" s="63"/>
      <c r="E605" s="63"/>
      <c r="F605" s="63"/>
      <c r="G605" s="63"/>
      <c r="H605" s="63"/>
      <c r="I605" s="64"/>
      <c r="J605" s="63"/>
      <c r="K605" s="63"/>
      <c r="L605" s="63"/>
      <c r="M605" s="63"/>
      <c r="N605" s="63"/>
      <c r="O605" s="63"/>
      <c r="P605" s="63"/>
      <c r="Q605" s="63"/>
      <c r="R605" s="64"/>
      <c r="S605" s="63"/>
      <c r="T605" s="63"/>
      <c r="U605" s="63"/>
      <c r="V605" s="63"/>
      <c r="W605" s="63"/>
      <c r="X605" s="63"/>
      <c r="Y605" s="63"/>
      <c r="Z605" s="63"/>
      <c r="AA605" s="64"/>
      <c r="AB605" s="63"/>
      <c r="AC605" s="63"/>
      <c r="AD605" s="63"/>
      <c r="AE605" s="63"/>
      <c r="AF605" s="63"/>
      <c r="AG605" s="63"/>
      <c r="AH605" s="63"/>
      <c r="AI605" s="63"/>
      <c r="AJ605" s="64"/>
      <c r="AK605" s="63"/>
      <c r="AL605" s="63"/>
      <c r="AM605" s="63"/>
      <c r="AN605" s="63"/>
      <c r="AO605" s="63"/>
      <c r="AP605" s="63"/>
      <c r="AQ605" s="63"/>
      <c r="AR605" s="63"/>
      <c r="AS605" s="64"/>
      <c r="AT605" s="63"/>
      <c r="AU605" s="63"/>
      <c r="AV605" s="63"/>
      <c r="AW605" s="63"/>
      <c r="AX605" s="63"/>
      <c r="AY605" s="63"/>
      <c r="AZ605" s="63"/>
      <c r="BA605" s="63"/>
      <c r="BB605" s="64"/>
      <c r="BC605" s="63"/>
      <c r="BD605" s="63"/>
      <c r="BE605" s="63"/>
      <c r="BF605" s="63"/>
      <c r="BG605" s="63"/>
      <c r="BH605" s="63"/>
      <c r="BI605" s="63"/>
      <c r="BJ605" s="63"/>
      <c r="BK605" s="64"/>
      <c r="BL605" s="63"/>
      <c r="BM605" s="63"/>
      <c r="BN605" s="63"/>
      <c r="BO605" s="63"/>
      <c r="BP605" s="63"/>
      <c r="BQ605" s="63"/>
      <c r="BR605" s="63"/>
      <c r="BS605" s="63"/>
      <c r="BT605" s="64"/>
      <c r="BU605" s="63"/>
      <c r="BV605" s="63"/>
      <c r="BW605" s="63"/>
      <c r="BX605" s="63"/>
      <c r="BY605" s="63"/>
      <c r="BZ605" s="63"/>
      <c r="CA605" s="63"/>
      <c r="CB605" s="63"/>
      <c r="CC605" s="64"/>
      <c r="CD605" s="63"/>
      <c r="CE605" s="63"/>
      <c r="CF605" s="63"/>
      <c r="CG605" s="63"/>
      <c r="CH605" s="63"/>
      <c r="CI605" s="63"/>
      <c r="CJ605" s="63"/>
      <c r="CK605" s="63"/>
      <c r="CL605" s="64"/>
      <c r="CM605" s="63"/>
      <c r="CN605" s="63"/>
      <c r="CO605" s="63"/>
      <c r="CP605" s="63"/>
      <c r="CQ605" s="63"/>
      <c r="CR605" s="63"/>
      <c r="CS605" s="63"/>
      <c r="CT605" s="63"/>
      <c r="CU605" s="64"/>
      <c r="CV605" s="63"/>
      <c r="CW605" s="63"/>
      <c r="CX605" s="63"/>
      <c r="CY605" s="63"/>
      <c r="CZ605" s="63"/>
      <c r="DA605" s="63"/>
      <c r="DB605" s="63"/>
      <c r="DC605" s="63"/>
      <c r="DD605" s="64"/>
    </row>
    <row r="606" spans="1:108" ht="33" customHeight="1" x14ac:dyDescent="0.3">
      <c r="A606" s="63"/>
      <c r="B606" s="63"/>
      <c r="C606" s="63"/>
      <c r="D606" s="63"/>
      <c r="E606" s="63"/>
      <c r="F606" s="63"/>
      <c r="G606" s="63"/>
      <c r="H606" s="63"/>
      <c r="I606" s="64"/>
      <c r="J606" s="63"/>
      <c r="K606" s="63"/>
      <c r="L606" s="63"/>
      <c r="M606" s="63"/>
      <c r="N606" s="63"/>
      <c r="O606" s="63"/>
      <c r="P606" s="63"/>
      <c r="Q606" s="63"/>
      <c r="R606" s="64"/>
      <c r="S606" s="63"/>
      <c r="T606" s="63"/>
      <c r="U606" s="63"/>
      <c r="V606" s="63"/>
      <c r="W606" s="63"/>
      <c r="X606" s="63"/>
      <c r="Y606" s="63"/>
      <c r="Z606" s="63"/>
      <c r="AA606" s="64"/>
      <c r="AB606" s="63"/>
      <c r="AC606" s="63"/>
      <c r="AD606" s="63"/>
      <c r="AE606" s="63"/>
      <c r="AF606" s="63"/>
      <c r="AG606" s="63"/>
      <c r="AH606" s="63"/>
      <c r="AI606" s="63"/>
      <c r="AJ606" s="64"/>
      <c r="AK606" s="63"/>
      <c r="AL606" s="63"/>
      <c r="AM606" s="63"/>
      <c r="AN606" s="63"/>
      <c r="AO606" s="63"/>
      <c r="AP606" s="63"/>
      <c r="AQ606" s="63"/>
      <c r="AR606" s="63"/>
      <c r="AS606" s="64"/>
      <c r="AT606" s="63"/>
      <c r="AU606" s="63"/>
      <c r="AV606" s="63"/>
      <c r="AW606" s="63"/>
      <c r="AX606" s="63"/>
      <c r="AY606" s="63"/>
      <c r="AZ606" s="63"/>
      <c r="BA606" s="63"/>
      <c r="BB606" s="64"/>
      <c r="BC606" s="63"/>
      <c r="BD606" s="63"/>
      <c r="BE606" s="63"/>
      <c r="BF606" s="63"/>
      <c r="BG606" s="63"/>
      <c r="BH606" s="63"/>
      <c r="BI606" s="63"/>
      <c r="BJ606" s="63"/>
      <c r="BK606" s="64"/>
      <c r="BL606" s="63"/>
      <c r="BM606" s="63"/>
      <c r="BN606" s="63"/>
      <c r="BO606" s="63"/>
      <c r="BP606" s="63"/>
      <c r="BQ606" s="63"/>
      <c r="BR606" s="63"/>
      <c r="BS606" s="63"/>
      <c r="BT606" s="64"/>
      <c r="BU606" s="63"/>
      <c r="BV606" s="63"/>
      <c r="BW606" s="63"/>
      <c r="BX606" s="63"/>
      <c r="BY606" s="63"/>
      <c r="BZ606" s="63"/>
      <c r="CA606" s="63"/>
      <c r="CB606" s="63"/>
      <c r="CC606" s="64"/>
      <c r="CD606" s="63"/>
      <c r="CE606" s="63"/>
      <c r="CF606" s="63"/>
      <c r="CG606" s="63"/>
      <c r="CH606" s="63"/>
      <c r="CI606" s="63"/>
      <c r="CJ606" s="63"/>
      <c r="CK606" s="63"/>
      <c r="CL606" s="64"/>
      <c r="CM606" s="63"/>
      <c r="CN606" s="63"/>
      <c r="CO606" s="63"/>
      <c r="CP606" s="63"/>
      <c r="CQ606" s="63"/>
      <c r="CR606" s="63"/>
      <c r="CS606" s="63"/>
      <c r="CT606" s="63"/>
      <c r="CU606" s="64"/>
      <c r="CV606" s="63"/>
      <c r="CW606" s="63"/>
      <c r="CX606" s="63"/>
      <c r="CY606" s="63"/>
      <c r="CZ606" s="63"/>
      <c r="DA606" s="63"/>
      <c r="DB606" s="63"/>
      <c r="DC606" s="63"/>
      <c r="DD606" s="64"/>
    </row>
    <row r="607" spans="1:108" ht="33" customHeight="1" x14ac:dyDescent="0.3">
      <c r="A607" s="63"/>
      <c r="B607" s="63"/>
      <c r="C607" s="63"/>
      <c r="D607" s="63"/>
      <c r="E607" s="63"/>
      <c r="F607" s="63"/>
      <c r="G607" s="63"/>
      <c r="H607" s="63"/>
      <c r="I607" s="64"/>
      <c r="J607" s="63"/>
      <c r="K607" s="63"/>
      <c r="L607" s="63"/>
      <c r="M607" s="63"/>
      <c r="N607" s="63"/>
      <c r="O607" s="63"/>
      <c r="P607" s="63"/>
      <c r="Q607" s="63"/>
      <c r="R607" s="64"/>
      <c r="S607" s="63"/>
      <c r="T607" s="63"/>
      <c r="U607" s="63"/>
      <c r="V607" s="63"/>
      <c r="W607" s="63"/>
      <c r="X607" s="63"/>
      <c r="Y607" s="63"/>
      <c r="Z607" s="63"/>
      <c r="AA607" s="64"/>
      <c r="AB607" s="63"/>
      <c r="AC607" s="63"/>
      <c r="AD607" s="63"/>
      <c r="AE607" s="63"/>
      <c r="AF607" s="63"/>
      <c r="AG607" s="63"/>
      <c r="AH607" s="63"/>
      <c r="AI607" s="63"/>
      <c r="AJ607" s="64"/>
      <c r="AK607" s="63"/>
      <c r="AL607" s="63"/>
      <c r="AM607" s="63"/>
      <c r="AN607" s="63"/>
      <c r="AO607" s="63"/>
      <c r="AP607" s="63"/>
      <c r="AQ607" s="63"/>
      <c r="AR607" s="63"/>
      <c r="AS607" s="64"/>
      <c r="AT607" s="63"/>
      <c r="AU607" s="63"/>
      <c r="AV607" s="63"/>
      <c r="AW607" s="63"/>
      <c r="AX607" s="63"/>
      <c r="AY607" s="63"/>
      <c r="AZ607" s="63"/>
      <c r="BA607" s="63"/>
      <c r="BB607" s="64"/>
      <c r="BC607" s="63"/>
      <c r="BD607" s="63"/>
      <c r="BE607" s="63"/>
      <c r="BF607" s="63"/>
      <c r="BG607" s="63"/>
      <c r="BH607" s="63"/>
      <c r="BI607" s="63"/>
      <c r="BJ607" s="63"/>
      <c r="BK607" s="64"/>
      <c r="BL607" s="63"/>
      <c r="BM607" s="63"/>
      <c r="BN607" s="63"/>
      <c r="BO607" s="63"/>
      <c r="BP607" s="63"/>
      <c r="BQ607" s="63"/>
      <c r="BR607" s="63"/>
      <c r="BS607" s="63"/>
      <c r="BT607" s="64"/>
      <c r="BU607" s="63"/>
      <c r="BV607" s="63"/>
      <c r="BW607" s="63"/>
      <c r="BX607" s="63"/>
      <c r="BY607" s="63"/>
      <c r="BZ607" s="63"/>
      <c r="CA607" s="63"/>
      <c r="CB607" s="63"/>
      <c r="CC607" s="64"/>
      <c r="CD607" s="63"/>
      <c r="CE607" s="63"/>
      <c r="CF607" s="63"/>
      <c r="CG607" s="63"/>
      <c r="CH607" s="63"/>
      <c r="CI607" s="63"/>
      <c r="CJ607" s="63"/>
      <c r="CK607" s="63"/>
      <c r="CL607" s="64"/>
      <c r="CM607" s="63"/>
      <c r="CN607" s="63"/>
      <c r="CO607" s="63"/>
      <c r="CP607" s="63"/>
      <c r="CQ607" s="63"/>
      <c r="CR607" s="63"/>
      <c r="CS607" s="63"/>
      <c r="CT607" s="63"/>
      <c r="CU607" s="64"/>
      <c r="CV607" s="63"/>
      <c r="CW607" s="63"/>
      <c r="CX607" s="63"/>
      <c r="CY607" s="63"/>
      <c r="CZ607" s="63"/>
      <c r="DA607" s="63"/>
      <c r="DB607" s="63"/>
      <c r="DC607" s="63"/>
      <c r="DD607" s="64"/>
    </row>
    <row r="608" spans="1:108" ht="33" customHeight="1" x14ac:dyDescent="0.3">
      <c r="A608" s="63"/>
      <c r="B608" s="63"/>
      <c r="C608" s="63"/>
      <c r="D608" s="63"/>
      <c r="E608" s="63"/>
      <c r="F608" s="63"/>
      <c r="G608" s="63"/>
      <c r="H608" s="63"/>
      <c r="I608" s="64"/>
      <c r="J608" s="63"/>
      <c r="K608" s="63"/>
      <c r="L608" s="63"/>
      <c r="M608" s="63"/>
      <c r="N608" s="63"/>
      <c r="O608" s="63"/>
      <c r="P608" s="63"/>
      <c r="Q608" s="63"/>
      <c r="R608" s="64"/>
      <c r="S608" s="63"/>
      <c r="T608" s="63"/>
      <c r="U608" s="63"/>
      <c r="V608" s="63"/>
      <c r="W608" s="63"/>
      <c r="X608" s="63"/>
      <c r="Y608" s="63"/>
      <c r="Z608" s="63"/>
      <c r="AA608" s="64"/>
      <c r="AB608" s="63"/>
      <c r="AC608" s="63"/>
      <c r="AD608" s="63"/>
      <c r="AE608" s="63"/>
      <c r="AF608" s="63"/>
      <c r="AG608" s="63"/>
      <c r="AH608" s="63"/>
      <c r="AI608" s="63"/>
      <c r="AJ608" s="64"/>
      <c r="AK608" s="63"/>
      <c r="AL608" s="63"/>
      <c r="AM608" s="63"/>
      <c r="AN608" s="63"/>
      <c r="AO608" s="63"/>
      <c r="AP608" s="63"/>
      <c r="AQ608" s="63"/>
      <c r="AR608" s="63"/>
      <c r="AS608" s="64"/>
      <c r="AT608" s="63"/>
      <c r="AU608" s="63"/>
      <c r="AV608" s="63"/>
      <c r="AW608" s="63"/>
      <c r="AX608" s="63"/>
      <c r="AY608" s="63"/>
      <c r="AZ608" s="63"/>
      <c r="BA608" s="63"/>
      <c r="BB608" s="64"/>
      <c r="BC608" s="63"/>
      <c r="BD608" s="63"/>
      <c r="BE608" s="63"/>
      <c r="BF608" s="63"/>
      <c r="BG608" s="63"/>
      <c r="BH608" s="63"/>
      <c r="BI608" s="63"/>
      <c r="BJ608" s="63"/>
      <c r="BK608" s="64"/>
      <c r="BL608" s="63"/>
      <c r="BM608" s="63"/>
      <c r="BN608" s="63"/>
      <c r="BO608" s="63"/>
      <c r="BP608" s="63"/>
      <c r="BQ608" s="63"/>
      <c r="BR608" s="63"/>
      <c r="BS608" s="63"/>
      <c r="BT608" s="64"/>
      <c r="BU608" s="63"/>
      <c r="BV608" s="63"/>
      <c r="BW608" s="63"/>
      <c r="BX608" s="63"/>
      <c r="BY608" s="63"/>
      <c r="BZ608" s="63"/>
      <c r="CA608" s="63"/>
      <c r="CB608" s="63"/>
      <c r="CC608" s="64"/>
      <c r="CD608" s="63"/>
      <c r="CE608" s="63"/>
      <c r="CF608" s="63"/>
      <c r="CG608" s="63"/>
      <c r="CH608" s="63"/>
      <c r="CI608" s="63"/>
      <c r="CJ608" s="63"/>
      <c r="CK608" s="63"/>
      <c r="CL608" s="64"/>
      <c r="CM608" s="63"/>
      <c r="CN608" s="63"/>
      <c r="CO608" s="63"/>
      <c r="CP608" s="63"/>
      <c r="CQ608" s="63"/>
      <c r="CR608" s="63"/>
      <c r="CS608" s="63"/>
      <c r="CT608" s="63"/>
      <c r="CU608" s="64"/>
      <c r="CV608" s="63"/>
      <c r="CW608" s="63"/>
      <c r="CX608" s="63"/>
      <c r="CY608" s="63"/>
      <c r="CZ608" s="63"/>
      <c r="DA608" s="63"/>
      <c r="DB608" s="63"/>
      <c r="DC608" s="63"/>
      <c r="DD608" s="64"/>
    </row>
    <row r="609" spans="1:108" ht="33" customHeight="1" x14ac:dyDescent="0.3">
      <c r="A609" s="63"/>
      <c r="B609" s="63"/>
      <c r="C609" s="63"/>
      <c r="D609" s="63"/>
      <c r="E609" s="63"/>
      <c r="F609" s="63"/>
      <c r="G609" s="63"/>
      <c r="H609" s="63"/>
      <c r="I609" s="64"/>
      <c r="J609" s="63"/>
      <c r="K609" s="63"/>
      <c r="L609" s="63"/>
      <c r="M609" s="63"/>
      <c r="N609" s="63"/>
      <c r="O609" s="63"/>
      <c r="P609" s="63"/>
      <c r="Q609" s="63"/>
      <c r="R609" s="64"/>
      <c r="S609" s="63"/>
      <c r="T609" s="63"/>
      <c r="U609" s="63"/>
      <c r="V609" s="63"/>
      <c r="W609" s="63"/>
      <c r="X609" s="63"/>
      <c r="Y609" s="63"/>
      <c r="Z609" s="63"/>
      <c r="AA609" s="64"/>
      <c r="AB609" s="63"/>
      <c r="AC609" s="63"/>
      <c r="AD609" s="63"/>
      <c r="AE609" s="63"/>
      <c r="AF609" s="63"/>
      <c r="AG609" s="63"/>
      <c r="AH609" s="63"/>
      <c r="AI609" s="63"/>
      <c r="AJ609" s="64"/>
      <c r="AK609" s="63"/>
      <c r="AL609" s="63"/>
      <c r="AM609" s="63"/>
      <c r="AN609" s="63"/>
      <c r="AO609" s="63"/>
      <c r="AP609" s="63"/>
      <c r="AQ609" s="63"/>
      <c r="AR609" s="63"/>
      <c r="AS609" s="64"/>
      <c r="AT609" s="63"/>
      <c r="AU609" s="63"/>
      <c r="AV609" s="63"/>
      <c r="AW609" s="63"/>
      <c r="AX609" s="63"/>
      <c r="AY609" s="63"/>
      <c r="AZ609" s="63"/>
      <c r="BA609" s="63"/>
      <c r="BB609" s="64"/>
      <c r="BC609" s="63"/>
      <c r="BD609" s="63"/>
      <c r="BE609" s="63"/>
      <c r="BF609" s="63"/>
      <c r="BG609" s="63"/>
      <c r="BH609" s="63"/>
      <c r="BI609" s="63"/>
      <c r="BJ609" s="63"/>
      <c r="BK609" s="64"/>
      <c r="BL609" s="63"/>
      <c r="BM609" s="63"/>
      <c r="BN609" s="63"/>
      <c r="BO609" s="63"/>
      <c r="BP609" s="63"/>
      <c r="BQ609" s="63"/>
      <c r="BR609" s="63"/>
      <c r="BS609" s="63"/>
      <c r="BT609" s="64"/>
      <c r="BU609" s="63"/>
      <c r="BV609" s="63"/>
      <c r="BW609" s="63"/>
      <c r="BX609" s="63"/>
      <c r="BY609" s="63"/>
      <c r="BZ609" s="63"/>
      <c r="CA609" s="63"/>
      <c r="CB609" s="63"/>
      <c r="CC609" s="64"/>
      <c r="CD609" s="63"/>
      <c r="CE609" s="63"/>
      <c r="CF609" s="63"/>
      <c r="CG609" s="63"/>
      <c r="CH609" s="63"/>
      <c r="CI609" s="63"/>
      <c r="CJ609" s="63"/>
      <c r="CK609" s="63"/>
      <c r="CL609" s="64"/>
      <c r="CM609" s="63"/>
      <c r="CN609" s="63"/>
      <c r="CO609" s="63"/>
      <c r="CP609" s="63"/>
      <c r="CQ609" s="63"/>
      <c r="CR609" s="63"/>
      <c r="CS609" s="63"/>
      <c r="CT609" s="63"/>
      <c r="CU609" s="64"/>
      <c r="CV609" s="63"/>
      <c r="CW609" s="63"/>
      <c r="CX609" s="63"/>
      <c r="CY609" s="63"/>
      <c r="CZ609" s="63"/>
      <c r="DA609" s="63"/>
      <c r="DB609" s="63"/>
      <c r="DC609" s="63"/>
      <c r="DD609" s="64"/>
    </row>
    <row r="610" spans="1:108" ht="33" customHeight="1" x14ac:dyDescent="0.3">
      <c r="A610" s="63"/>
      <c r="B610" s="63"/>
      <c r="C610" s="63"/>
      <c r="D610" s="63"/>
      <c r="E610" s="63"/>
      <c r="F610" s="63"/>
      <c r="G610" s="63"/>
      <c r="H610" s="63"/>
      <c r="I610" s="64"/>
      <c r="J610" s="63"/>
      <c r="K610" s="63"/>
      <c r="L610" s="63"/>
      <c r="M610" s="63"/>
      <c r="N610" s="63"/>
      <c r="O610" s="63"/>
      <c r="P610" s="63"/>
      <c r="Q610" s="63"/>
      <c r="R610" s="64"/>
      <c r="S610" s="63"/>
      <c r="T610" s="63"/>
      <c r="U610" s="63"/>
      <c r="V610" s="63"/>
      <c r="W610" s="63"/>
      <c r="X610" s="63"/>
      <c r="Y610" s="63"/>
      <c r="Z610" s="63"/>
      <c r="AA610" s="64"/>
      <c r="AB610" s="63"/>
      <c r="AC610" s="63"/>
      <c r="AD610" s="63"/>
      <c r="AE610" s="63"/>
      <c r="AF610" s="63"/>
      <c r="AG610" s="63"/>
      <c r="AH610" s="63"/>
      <c r="AI610" s="63"/>
      <c r="AJ610" s="64"/>
      <c r="AK610" s="63"/>
      <c r="AL610" s="63"/>
      <c r="AM610" s="63"/>
      <c r="AN610" s="63"/>
      <c r="AO610" s="63"/>
      <c r="AP610" s="63"/>
      <c r="AQ610" s="63"/>
      <c r="AR610" s="63"/>
      <c r="AS610" s="64"/>
      <c r="AT610" s="63"/>
      <c r="AU610" s="63"/>
      <c r="AV610" s="63"/>
      <c r="AW610" s="63"/>
      <c r="AX610" s="63"/>
      <c r="AY610" s="63"/>
      <c r="AZ610" s="63"/>
      <c r="BA610" s="63"/>
      <c r="BB610" s="64"/>
      <c r="BC610" s="63"/>
      <c r="BD610" s="63"/>
      <c r="BE610" s="63"/>
      <c r="BF610" s="63"/>
      <c r="BG610" s="63"/>
      <c r="BH610" s="63"/>
      <c r="BI610" s="63"/>
      <c r="BJ610" s="63"/>
      <c r="BK610" s="64"/>
      <c r="BL610" s="63"/>
      <c r="BM610" s="63"/>
      <c r="BN610" s="63"/>
      <c r="BO610" s="63"/>
      <c r="BP610" s="63"/>
      <c r="BQ610" s="63"/>
      <c r="BR610" s="63"/>
      <c r="BS610" s="63"/>
      <c r="BT610" s="64"/>
      <c r="BU610" s="63"/>
      <c r="BV610" s="63"/>
      <c r="BW610" s="63"/>
      <c r="BX610" s="63"/>
      <c r="BY610" s="63"/>
      <c r="BZ610" s="63"/>
      <c r="CA610" s="63"/>
      <c r="CB610" s="63"/>
      <c r="CC610" s="64"/>
      <c r="CD610" s="63"/>
      <c r="CE610" s="63"/>
      <c r="CF610" s="63"/>
      <c r="CG610" s="63"/>
      <c r="CH610" s="63"/>
      <c r="CI610" s="63"/>
      <c r="CJ610" s="63"/>
      <c r="CK610" s="63"/>
      <c r="CL610" s="64"/>
      <c r="CM610" s="63"/>
      <c r="CN610" s="63"/>
      <c r="CO610" s="63"/>
      <c r="CP610" s="63"/>
      <c r="CQ610" s="63"/>
      <c r="CR610" s="63"/>
      <c r="CS610" s="63"/>
      <c r="CT610" s="63"/>
      <c r="CU610" s="64"/>
      <c r="CV610" s="63"/>
      <c r="CW610" s="63"/>
      <c r="CX610" s="63"/>
      <c r="CY610" s="63"/>
      <c r="CZ610" s="63"/>
      <c r="DA610" s="63"/>
      <c r="DB610" s="63"/>
      <c r="DC610" s="63"/>
      <c r="DD610" s="64"/>
    </row>
    <row r="611" spans="1:108" ht="33" customHeight="1" x14ac:dyDescent="0.3">
      <c r="A611" s="63"/>
      <c r="B611" s="63"/>
      <c r="C611" s="63"/>
      <c r="D611" s="63"/>
      <c r="E611" s="63"/>
      <c r="F611" s="63"/>
      <c r="G611" s="63"/>
      <c r="H611" s="63"/>
      <c r="I611" s="64"/>
      <c r="J611" s="63"/>
      <c r="K611" s="63"/>
      <c r="L611" s="63"/>
      <c r="M611" s="63"/>
      <c r="N611" s="63"/>
      <c r="O611" s="63"/>
      <c r="P611" s="63"/>
      <c r="Q611" s="63"/>
      <c r="R611" s="64"/>
      <c r="S611" s="63"/>
      <c r="T611" s="63"/>
      <c r="U611" s="63"/>
      <c r="V611" s="63"/>
      <c r="W611" s="63"/>
      <c r="X611" s="63"/>
      <c r="Y611" s="63"/>
      <c r="Z611" s="63"/>
      <c r="AA611" s="64"/>
      <c r="AB611" s="63"/>
      <c r="AC611" s="63"/>
      <c r="AD611" s="63"/>
      <c r="AE611" s="63"/>
      <c r="AF611" s="63"/>
      <c r="AG611" s="63"/>
      <c r="AH611" s="63"/>
      <c r="AI611" s="63"/>
      <c r="AJ611" s="64"/>
      <c r="AK611" s="63"/>
      <c r="AL611" s="63"/>
      <c r="AM611" s="63"/>
      <c r="AN611" s="63"/>
      <c r="AO611" s="63"/>
      <c r="AP611" s="63"/>
      <c r="AQ611" s="63"/>
      <c r="AR611" s="63"/>
      <c r="AS611" s="64"/>
      <c r="AT611" s="63"/>
      <c r="AU611" s="63"/>
      <c r="AV611" s="63"/>
      <c r="AW611" s="63"/>
      <c r="AX611" s="63"/>
      <c r="AY611" s="63"/>
      <c r="AZ611" s="63"/>
      <c r="BA611" s="63"/>
      <c r="BB611" s="64"/>
      <c r="BC611" s="63"/>
      <c r="BD611" s="63"/>
      <c r="BE611" s="63"/>
      <c r="BF611" s="63"/>
      <c r="BG611" s="63"/>
      <c r="BH611" s="63"/>
      <c r="BI611" s="63"/>
      <c r="BJ611" s="63"/>
      <c r="BK611" s="64"/>
      <c r="BL611" s="63"/>
      <c r="BM611" s="63"/>
      <c r="BN611" s="63"/>
      <c r="BO611" s="63"/>
      <c r="BP611" s="63"/>
      <c r="BQ611" s="63"/>
      <c r="BR611" s="63"/>
      <c r="BS611" s="63"/>
      <c r="BT611" s="64"/>
      <c r="BU611" s="63"/>
      <c r="BV611" s="63"/>
      <c r="BW611" s="63"/>
      <c r="BX611" s="63"/>
      <c r="BY611" s="63"/>
      <c r="BZ611" s="63"/>
      <c r="CA611" s="63"/>
      <c r="CB611" s="63"/>
      <c r="CC611" s="64"/>
      <c r="CD611" s="63"/>
      <c r="CE611" s="63"/>
      <c r="CF611" s="63"/>
      <c r="CG611" s="63"/>
      <c r="CH611" s="63"/>
      <c r="CI611" s="63"/>
      <c r="CJ611" s="63"/>
      <c r="CK611" s="63"/>
      <c r="CL611" s="64"/>
      <c r="CM611" s="63"/>
      <c r="CN611" s="63"/>
      <c r="CO611" s="63"/>
      <c r="CP611" s="63"/>
      <c r="CQ611" s="63"/>
      <c r="CR611" s="63"/>
      <c r="CS611" s="63"/>
      <c r="CT611" s="63"/>
      <c r="CU611" s="64"/>
      <c r="CV611" s="63"/>
      <c r="CW611" s="63"/>
      <c r="CX611" s="63"/>
      <c r="CY611" s="63"/>
      <c r="CZ611" s="63"/>
      <c r="DA611" s="63"/>
      <c r="DB611" s="63"/>
      <c r="DC611" s="63"/>
      <c r="DD611" s="64"/>
    </row>
    <row r="612" spans="1:108" ht="33" customHeight="1" x14ac:dyDescent="0.3">
      <c r="A612" s="63"/>
      <c r="B612" s="63"/>
      <c r="C612" s="63"/>
      <c r="D612" s="63"/>
      <c r="E612" s="63"/>
      <c r="F612" s="63"/>
      <c r="G612" s="63"/>
      <c r="H612" s="63"/>
      <c r="I612" s="64"/>
      <c r="J612" s="63"/>
      <c r="K612" s="63"/>
      <c r="L612" s="63"/>
      <c r="M612" s="63"/>
      <c r="N612" s="63"/>
      <c r="O612" s="63"/>
      <c r="P612" s="63"/>
      <c r="Q612" s="63"/>
      <c r="R612" s="64"/>
      <c r="S612" s="63"/>
      <c r="T612" s="63"/>
      <c r="U612" s="63"/>
      <c r="V612" s="63"/>
      <c r="W612" s="63"/>
      <c r="X612" s="63"/>
      <c r="Y612" s="63"/>
      <c r="Z612" s="63"/>
      <c r="AA612" s="64"/>
      <c r="AB612" s="63"/>
      <c r="AC612" s="63"/>
      <c r="AD612" s="63"/>
      <c r="AE612" s="63"/>
      <c r="AF612" s="63"/>
      <c r="AG612" s="63"/>
      <c r="AH612" s="63"/>
      <c r="AI612" s="63"/>
      <c r="AJ612" s="64"/>
      <c r="AK612" s="63"/>
      <c r="AL612" s="63"/>
      <c r="AM612" s="63"/>
      <c r="AN612" s="63"/>
      <c r="AO612" s="63"/>
      <c r="AP612" s="63"/>
      <c r="AQ612" s="63"/>
      <c r="AR612" s="63"/>
      <c r="AS612" s="64"/>
      <c r="AT612" s="63"/>
      <c r="AU612" s="63"/>
      <c r="AV612" s="63"/>
      <c r="AW612" s="63"/>
      <c r="AX612" s="63"/>
      <c r="AY612" s="63"/>
      <c r="AZ612" s="63"/>
      <c r="BA612" s="63"/>
      <c r="BB612" s="64"/>
      <c r="BC612" s="63"/>
      <c r="BD612" s="63"/>
      <c r="BE612" s="63"/>
      <c r="BF612" s="63"/>
      <c r="BG612" s="63"/>
      <c r="BH612" s="63"/>
      <c r="BI612" s="63"/>
      <c r="BJ612" s="63"/>
      <c r="BK612" s="64"/>
      <c r="BL612" s="63"/>
      <c r="BM612" s="63"/>
      <c r="BN612" s="63"/>
      <c r="BO612" s="63"/>
      <c r="BP612" s="63"/>
      <c r="BQ612" s="63"/>
      <c r="BR612" s="63"/>
      <c r="BS612" s="63"/>
      <c r="BT612" s="64"/>
      <c r="BU612" s="63"/>
      <c r="BV612" s="63"/>
      <c r="BW612" s="63"/>
      <c r="BX612" s="63"/>
      <c r="BY612" s="63"/>
      <c r="BZ612" s="63"/>
      <c r="CA612" s="63"/>
      <c r="CB612" s="63"/>
      <c r="CC612" s="64"/>
      <c r="CD612" s="63"/>
      <c r="CE612" s="63"/>
      <c r="CF612" s="63"/>
      <c r="CG612" s="63"/>
      <c r="CH612" s="63"/>
      <c r="CI612" s="63"/>
      <c r="CJ612" s="63"/>
      <c r="CK612" s="63"/>
      <c r="CL612" s="64"/>
      <c r="CM612" s="63"/>
      <c r="CN612" s="63"/>
      <c r="CO612" s="63"/>
      <c r="CP612" s="63"/>
      <c r="CQ612" s="63"/>
      <c r="CR612" s="63"/>
      <c r="CS612" s="63"/>
      <c r="CT612" s="63"/>
      <c r="CU612" s="64"/>
      <c r="CV612" s="63"/>
      <c r="CW612" s="63"/>
      <c r="CX612" s="63"/>
      <c r="CY612" s="63"/>
      <c r="CZ612" s="63"/>
      <c r="DA612" s="63"/>
      <c r="DB612" s="63"/>
      <c r="DC612" s="63"/>
      <c r="DD612" s="64"/>
    </row>
    <row r="613" spans="1:108" ht="33" customHeight="1" x14ac:dyDescent="0.3">
      <c r="A613" s="63"/>
      <c r="B613" s="63"/>
      <c r="C613" s="63"/>
      <c r="D613" s="63"/>
      <c r="E613" s="63"/>
      <c r="F613" s="63"/>
      <c r="G613" s="63"/>
      <c r="H613" s="63"/>
      <c r="I613" s="64"/>
      <c r="J613" s="63"/>
      <c r="K613" s="63"/>
      <c r="L613" s="63"/>
      <c r="M613" s="63"/>
      <c r="N613" s="63"/>
      <c r="O613" s="63"/>
      <c r="P613" s="63"/>
      <c r="Q613" s="63"/>
      <c r="R613" s="64"/>
      <c r="S613" s="63"/>
      <c r="T613" s="63"/>
      <c r="U613" s="63"/>
      <c r="V613" s="63"/>
      <c r="W613" s="63"/>
      <c r="X613" s="63"/>
      <c r="Y613" s="63"/>
      <c r="Z613" s="63"/>
      <c r="AA613" s="64"/>
      <c r="AB613" s="63"/>
      <c r="AC613" s="63"/>
      <c r="AD613" s="63"/>
      <c r="AE613" s="63"/>
      <c r="AF613" s="63"/>
      <c r="AG613" s="63"/>
      <c r="AH613" s="63"/>
      <c r="AI613" s="63"/>
      <c r="AJ613" s="64"/>
      <c r="AK613" s="63"/>
      <c r="AL613" s="63"/>
      <c r="AM613" s="63"/>
      <c r="AN613" s="63"/>
      <c r="AO613" s="63"/>
      <c r="AP613" s="63"/>
      <c r="AQ613" s="63"/>
      <c r="AR613" s="63"/>
      <c r="AS613" s="64"/>
      <c r="AT613" s="63"/>
      <c r="AU613" s="63"/>
      <c r="AV613" s="63"/>
      <c r="AW613" s="63"/>
      <c r="AX613" s="63"/>
      <c r="AY613" s="63"/>
      <c r="AZ613" s="63"/>
      <c r="BA613" s="63"/>
      <c r="BB613" s="64"/>
      <c r="BC613" s="63"/>
      <c r="BD613" s="63"/>
      <c r="BE613" s="63"/>
      <c r="BF613" s="63"/>
      <c r="BG613" s="63"/>
      <c r="BH613" s="63"/>
      <c r="BI613" s="63"/>
      <c r="BJ613" s="63"/>
      <c r="BK613" s="64"/>
      <c r="BL613" s="63"/>
      <c r="BM613" s="63"/>
      <c r="BN613" s="63"/>
      <c r="BO613" s="63"/>
      <c r="BP613" s="63"/>
      <c r="BQ613" s="63"/>
      <c r="BR613" s="63"/>
      <c r="BS613" s="63"/>
      <c r="BT613" s="64"/>
      <c r="BU613" s="63"/>
      <c r="BV613" s="63"/>
      <c r="BW613" s="63"/>
      <c r="BX613" s="63"/>
      <c r="BY613" s="63"/>
      <c r="BZ613" s="63"/>
      <c r="CA613" s="63"/>
      <c r="CB613" s="63"/>
      <c r="CC613" s="64"/>
      <c r="CD613" s="63"/>
      <c r="CE613" s="63"/>
      <c r="CF613" s="63"/>
      <c r="CG613" s="63"/>
      <c r="CH613" s="63"/>
      <c r="CI613" s="63"/>
      <c r="CJ613" s="63"/>
      <c r="CK613" s="63"/>
      <c r="CL613" s="64"/>
      <c r="CM613" s="63"/>
      <c r="CN613" s="63"/>
      <c r="CO613" s="63"/>
      <c r="CP613" s="63"/>
      <c r="CQ613" s="63"/>
      <c r="CR613" s="63"/>
      <c r="CS613" s="63"/>
      <c r="CT613" s="63"/>
      <c r="CU613" s="64"/>
      <c r="CV613" s="63"/>
      <c r="CW613" s="63"/>
      <c r="CX613" s="63"/>
      <c r="CY613" s="63"/>
      <c r="CZ613" s="63"/>
      <c r="DA613" s="63"/>
      <c r="DB613" s="63"/>
      <c r="DC613" s="63"/>
      <c r="DD613" s="64"/>
    </row>
    <row r="614" spans="1:108" ht="33" customHeight="1" x14ac:dyDescent="0.3">
      <c r="A614" s="63"/>
      <c r="B614" s="63"/>
      <c r="C614" s="63"/>
      <c r="D614" s="63"/>
      <c r="E614" s="63"/>
      <c r="F614" s="63"/>
      <c r="G614" s="63"/>
      <c r="H614" s="63"/>
      <c r="I614" s="64"/>
      <c r="J614" s="63"/>
      <c r="K614" s="63"/>
      <c r="L614" s="63"/>
      <c r="M614" s="63"/>
      <c r="N614" s="63"/>
      <c r="O614" s="63"/>
      <c r="P614" s="63"/>
      <c r="Q614" s="63"/>
      <c r="R614" s="64"/>
      <c r="S614" s="63"/>
      <c r="T614" s="63"/>
      <c r="U614" s="63"/>
      <c r="V614" s="63"/>
      <c r="W614" s="63"/>
      <c r="X614" s="63"/>
      <c r="Y614" s="63"/>
      <c r="Z614" s="63"/>
      <c r="AA614" s="64"/>
      <c r="AB614" s="63"/>
      <c r="AC614" s="63"/>
      <c r="AD614" s="63"/>
      <c r="AE614" s="63"/>
      <c r="AF614" s="63"/>
      <c r="AG614" s="63"/>
      <c r="AH614" s="63"/>
      <c r="AI614" s="63"/>
      <c r="AJ614" s="64"/>
      <c r="AK614" s="63"/>
      <c r="AL614" s="63"/>
      <c r="AM614" s="63"/>
      <c r="AN614" s="63"/>
      <c r="AO614" s="63"/>
      <c r="AP614" s="63"/>
      <c r="AQ614" s="63"/>
      <c r="AR614" s="63"/>
      <c r="AS614" s="64"/>
      <c r="AT614" s="63"/>
      <c r="AU614" s="63"/>
      <c r="AV614" s="63"/>
      <c r="AW614" s="63"/>
      <c r="AX614" s="63"/>
      <c r="AY614" s="63"/>
      <c r="AZ614" s="63"/>
      <c r="BA614" s="63"/>
      <c r="BB614" s="64"/>
      <c r="BC614" s="63"/>
      <c r="BD614" s="63"/>
      <c r="BE614" s="63"/>
      <c r="BF614" s="63"/>
      <c r="BG614" s="63"/>
      <c r="BH614" s="63"/>
      <c r="BI614" s="63"/>
      <c r="BJ614" s="63"/>
      <c r="BK614" s="64"/>
      <c r="BL614" s="63"/>
      <c r="BM614" s="63"/>
      <c r="BN614" s="63"/>
      <c r="BO614" s="63"/>
      <c r="BP614" s="63"/>
      <c r="BQ614" s="63"/>
      <c r="BR614" s="63"/>
      <c r="BS614" s="63"/>
      <c r="BT614" s="64"/>
      <c r="BU614" s="63"/>
      <c r="BV614" s="63"/>
      <c r="BW614" s="63"/>
      <c r="BX614" s="63"/>
      <c r="BY614" s="63"/>
      <c r="BZ614" s="63"/>
      <c r="CA614" s="63"/>
      <c r="CB614" s="63"/>
      <c r="CC614" s="64"/>
      <c r="CD614" s="63"/>
      <c r="CE614" s="63"/>
      <c r="CF614" s="63"/>
      <c r="CG614" s="63"/>
      <c r="CH614" s="63"/>
      <c r="CI614" s="63"/>
      <c r="CJ614" s="63"/>
      <c r="CK614" s="63"/>
      <c r="CL614" s="64"/>
      <c r="CM614" s="63"/>
      <c r="CN614" s="63"/>
      <c r="CO614" s="63"/>
      <c r="CP614" s="63"/>
      <c r="CQ614" s="63"/>
      <c r="CR614" s="63"/>
      <c r="CS614" s="63"/>
      <c r="CT614" s="63"/>
      <c r="CU614" s="64"/>
      <c r="CV614" s="63"/>
      <c r="CW614" s="63"/>
      <c r="CX614" s="63"/>
      <c r="CY614" s="63"/>
      <c r="CZ614" s="63"/>
      <c r="DA614" s="63"/>
      <c r="DB614" s="63"/>
      <c r="DC614" s="63"/>
      <c r="DD614" s="64"/>
    </row>
    <row r="615" spans="1:108" ht="33" customHeight="1" x14ac:dyDescent="0.3">
      <c r="A615" s="63"/>
      <c r="B615" s="63"/>
      <c r="C615" s="63"/>
      <c r="D615" s="63"/>
      <c r="E615" s="63"/>
      <c r="F615" s="63"/>
      <c r="G615" s="63"/>
      <c r="H615" s="63"/>
      <c r="I615" s="64"/>
      <c r="J615" s="63"/>
      <c r="K615" s="63"/>
      <c r="L615" s="63"/>
      <c r="M615" s="63"/>
      <c r="N615" s="63"/>
      <c r="O615" s="63"/>
      <c r="P615" s="63"/>
      <c r="Q615" s="63"/>
      <c r="R615" s="64"/>
      <c r="S615" s="63"/>
      <c r="T615" s="63"/>
      <c r="U615" s="63"/>
      <c r="V615" s="63"/>
      <c r="W615" s="63"/>
      <c r="X615" s="63"/>
      <c r="Y615" s="63"/>
      <c r="Z615" s="63"/>
      <c r="AA615" s="64"/>
      <c r="AB615" s="63"/>
      <c r="AC615" s="63"/>
      <c r="AD615" s="63"/>
      <c r="AE615" s="63"/>
      <c r="AF615" s="63"/>
      <c r="AG615" s="63"/>
      <c r="AH615" s="63"/>
      <c r="AI615" s="63"/>
      <c r="AJ615" s="64"/>
      <c r="AK615" s="63"/>
      <c r="AL615" s="63"/>
      <c r="AM615" s="63"/>
      <c r="AN615" s="63"/>
      <c r="AO615" s="63"/>
      <c r="AP615" s="63"/>
      <c r="AQ615" s="63"/>
      <c r="AR615" s="63"/>
      <c r="AS615" s="64"/>
      <c r="AT615" s="63"/>
      <c r="AU615" s="63"/>
      <c r="AV615" s="63"/>
      <c r="AW615" s="63"/>
      <c r="AX615" s="63"/>
      <c r="AY615" s="63"/>
      <c r="AZ615" s="63"/>
      <c r="BA615" s="63"/>
      <c r="BB615" s="64"/>
      <c r="BC615" s="63"/>
      <c r="BD615" s="63"/>
      <c r="BE615" s="63"/>
      <c r="BF615" s="63"/>
      <c r="BG615" s="63"/>
      <c r="BH615" s="63"/>
      <c r="BI615" s="63"/>
      <c r="BJ615" s="63"/>
      <c r="BK615" s="64"/>
      <c r="BL615" s="63"/>
      <c r="BM615" s="63"/>
      <c r="BN615" s="63"/>
      <c r="BO615" s="63"/>
      <c r="BP615" s="63"/>
      <c r="BQ615" s="63"/>
      <c r="BR615" s="63"/>
      <c r="BS615" s="63"/>
      <c r="BT615" s="64"/>
      <c r="BU615" s="63"/>
      <c r="BV615" s="63"/>
      <c r="BW615" s="63"/>
      <c r="BX615" s="63"/>
      <c r="BY615" s="63"/>
      <c r="BZ615" s="63"/>
      <c r="CA615" s="63"/>
      <c r="CB615" s="63"/>
      <c r="CC615" s="64"/>
      <c r="CD615" s="63"/>
      <c r="CE615" s="63"/>
      <c r="CF615" s="63"/>
      <c r="CG615" s="63"/>
      <c r="CH615" s="63"/>
      <c r="CI615" s="63"/>
      <c r="CJ615" s="63"/>
      <c r="CK615" s="63"/>
      <c r="CL615" s="64"/>
      <c r="CM615" s="63"/>
      <c r="CN615" s="63"/>
      <c r="CO615" s="63"/>
      <c r="CP615" s="63"/>
      <c r="CQ615" s="63"/>
      <c r="CR615" s="63"/>
      <c r="CS615" s="63"/>
      <c r="CT615" s="63"/>
      <c r="CU615" s="64"/>
      <c r="CV615" s="63"/>
      <c r="CW615" s="63"/>
      <c r="CX615" s="63"/>
      <c r="CY615" s="63"/>
      <c r="CZ615" s="63"/>
      <c r="DA615" s="63"/>
      <c r="DB615" s="63"/>
      <c r="DC615" s="63"/>
      <c r="DD615" s="64"/>
    </row>
    <row r="616" spans="1:108" ht="33" customHeight="1" x14ac:dyDescent="0.3">
      <c r="A616" s="63"/>
      <c r="B616" s="63"/>
      <c r="C616" s="63"/>
      <c r="D616" s="63"/>
      <c r="E616" s="63"/>
      <c r="F616" s="63"/>
      <c r="G616" s="63"/>
      <c r="H616" s="63"/>
      <c r="I616" s="64"/>
      <c r="J616" s="63"/>
      <c r="K616" s="63"/>
      <c r="L616" s="63"/>
      <c r="M616" s="63"/>
      <c r="N616" s="63"/>
      <c r="O616" s="63"/>
      <c r="P616" s="63"/>
      <c r="Q616" s="63"/>
      <c r="R616" s="64"/>
      <c r="S616" s="63"/>
      <c r="T616" s="63"/>
      <c r="U616" s="63"/>
      <c r="V616" s="63"/>
      <c r="W616" s="63"/>
      <c r="X616" s="63"/>
      <c r="Y616" s="63"/>
      <c r="Z616" s="63"/>
      <c r="AA616" s="64"/>
      <c r="AB616" s="63"/>
      <c r="AC616" s="63"/>
      <c r="AD616" s="63"/>
      <c r="AE616" s="63"/>
      <c r="AF616" s="63"/>
      <c r="AG616" s="63"/>
      <c r="AH616" s="63"/>
      <c r="AI616" s="63"/>
      <c r="AJ616" s="64"/>
      <c r="AK616" s="63"/>
      <c r="AL616" s="63"/>
      <c r="AM616" s="63"/>
      <c r="AN616" s="63"/>
      <c r="AO616" s="63"/>
      <c r="AP616" s="63"/>
      <c r="AQ616" s="63"/>
      <c r="AR616" s="63"/>
      <c r="AS616" s="64"/>
      <c r="AT616" s="63"/>
      <c r="AU616" s="63"/>
      <c r="AV616" s="63"/>
      <c r="AW616" s="63"/>
      <c r="AX616" s="63"/>
      <c r="AY616" s="63"/>
      <c r="AZ616" s="63"/>
      <c r="BA616" s="63"/>
      <c r="BB616" s="64"/>
      <c r="BC616" s="63"/>
      <c r="BD616" s="63"/>
      <c r="BE616" s="63"/>
      <c r="BF616" s="63"/>
      <c r="BG616" s="63"/>
      <c r="BH616" s="63"/>
      <c r="BI616" s="63"/>
      <c r="BJ616" s="63"/>
      <c r="BK616" s="64"/>
      <c r="BL616" s="63"/>
      <c r="BM616" s="63"/>
      <c r="BN616" s="63"/>
      <c r="BO616" s="63"/>
      <c r="BP616" s="63"/>
      <c r="BQ616" s="63"/>
      <c r="BR616" s="63"/>
      <c r="BS616" s="63"/>
      <c r="BT616" s="64"/>
      <c r="BU616" s="63"/>
      <c r="BV616" s="63"/>
      <c r="BW616" s="63"/>
      <c r="BX616" s="63"/>
      <c r="BY616" s="63"/>
      <c r="BZ616" s="63"/>
      <c r="CA616" s="63"/>
      <c r="CB616" s="63"/>
      <c r="CC616" s="64"/>
      <c r="CD616" s="63"/>
      <c r="CE616" s="63"/>
      <c r="CF616" s="63"/>
      <c r="CG616" s="63"/>
      <c r="CH616" s="63"/>
      <c r="CI616" s="63"/>
      <c r="CJ616" s="63"/>
      <c r="CK616" s="63"/>
      <c r="CL616" s="64"/>
      <c r="CM616" s="63"/>
      <c r="CN616" s="63"/>
      <c r="CO616" s="63"/>
      <c r="CP616" s="63"/>
      <c r="CQ616" s="63"/>
      <c r="CR616" s="63"/>
      <c r="CS616" s="63"/>
      <c r="CT616" s="63"/>
      <c r="CU616" s="64"/>
      <c r="CV616" s="63"/>
      <c r="CW616" s="63"/>
      <c r="CX616" s="63"/>
      <c r="CY616" s="63"/>
      <c r="CZ616" s="63"/>
      <c r="DA616" s="63"/>
      <c r="DB616" s="63"/>
      <c r="DC616" s="63"/>
      <c r="DD616" s="64"/>
    </row>
    <row r="617" spans="1:108" ht="33" customHeight="1" x14ac:dyDescent="0.3">
      <c r="A617" s="63"/>
      <c r="B617" s="63"/>
      <c r="C617" s="63"/>
      <c r="D617" s="63"/>
      <c r="E617" s="63"/>
      <c r="F617" s="63"/>
      <c r="G617" s="63"/>
      <c r="H617" s="63"/>
      <c r="I617" s="64"/>
      <c r="J617" s="63"/>
      <c r="K617" s="63"/>
      <c r="L617" s="63"/>
      <c r="M617" s="63"/>
      <c r="N617" s="63"/>
      <c r="O617" s="63"/>
      <c r="P617" s="63"/>
      <c r="Q617" s="63"/>
      <c r="R617" s="64"/>
      <c r="S617" s="63"/>
      <c r="T617" s="63"/>
      <c r="U617" s="63"/>
      <c r="V617" s="63"/>
      <c r="W617" s="63"/>
      <c r="X617" s="63"/>
      <c r="Y617" s="63"/>
      <c r="Z617" s="63"/>
      <c r="AA617" s="64"/>
      <c r="AB617" s="63"/>
      <c r="AC617" s="63"/>
      <c r="AD617" s="63"/>
      <c r="AE617" s="63"/>
      <c r="AF617" s="63"/>
      <c r="AG617" s="63"/>
      <c r="AH617" s="63"/>
      <c r="AI617" s="63"/>
      <c r="AJ617" s="64"/>
      <c r="AK617" s="63"/>
      <c r="AL617" s="63"/>
      <c r="AM617" s="63"/>
      <c r="AN617" s="63"/>
      <c r="AO617" s="63"/>
      <c r="AP617" s="63"/>
      <c r="AQ617" s="63"/>
      <c r="AR617" s="63"/>
      <c r="AS617" s="64"/>
      <c r="AT617" s="63"/>
      <c r="AU617" s="63"/>
      <c r="AV617" s="63"/>
      <c r="AW617" s="63"/>
      <c r="AX617" s="63"/>
      <c r="AY617" s="63"/>
      <c r="AZ617" s="63"/>
      <c r="BA617" s="63"/>
      <c r="BB617" s="64"/>
      <c r="BC617" s="63"/>
      <c r="BD617" s="63"/>
      <c r="BE617" s="63"/>
      <c r="BF617" s="63"/>
      <c r="BG617" s="63"/>
      <c r="BH617" s="63"/>
      <c r="BI617" s="63"/>
      <c r="BJ617" s="63"/>
      <c r="BK617" s="64"/>
      <c r="BL617" s="63"/>
      <c r="BM617" s="63"/>
      <c r="BN617" s="63"/>
      <c r="BO617" s="63"/>
      <c r="BP617" s="63"/>
      <c r="BQ617" s="63"/>
      <c r="BR617" s="63"/>
      <c r="BS617" s="63"/>
      <c r="BT617" s="64"/>
      <c r="BU617" s="63"/>
      <c r="BV617" s="63"/>
      <c r="BW617" s="63"/>
      <c r="BX617" s="63"/>
      <c r="BY617" s="63"/>
      <c r="BZ617" s="63"/>
      <c r="CA617" s="63"/>
      <c r="CB617" s="63"/>
      <c r="CC617" s="64"/>
      <c r="CD617" s="63"/>
      <c r="CE617" s="63"/>
      <c r="CF617" s="63"/>
      <c r="CG617" s="63"/>
      <c r="CH617" s="63"/>
      <c r="CI617" s="63"/>
      <c r="CJ617" s="63"/>
      <c r="CK617" s="63"/>
      <c r="CL617" s="64"/>
      <c r="CM617" s="63"/>
      <c r="CN617" s="63"/>
      <c r="CO617" s="63"/>
      <c r="CP617" s="63"/>
      <c r="CQ617" s="63"/>
      <c r="CR617" s="63"/>
      <c r="CS617" s="63"/>
      <c r="CT617" s="63"/>
      <c r="CU617" s="64"/>
      <c r="CV617" s="63"/>
      <c r="CW617" s="63"/>
      <c r="CX617" s="63"/>
      <c r="CY617" s="63"/>
      <c r="CZ617" s="63"/>
      <c r="DA617" s="63"/>
      <c r="DB617" s="63"/>
      <c r="DC617" s="63"/>
      <c r="DD617" s="64"/>
    </row>
    <row r="618" spans="1:108" ht="33" customHeight="1" x14ac:dyDescent="0.3">
      <c r="A618" s="63"/>
      <c r="B618" s="63"/>
      <c r="C618" s="63"/>
      <c r="D618" s="63"/>
      <c r="E618" s="63"/>
      <c r="F618" s="63"/>
      <c r="G618" s="63"/>
      <c r="H618" s="63"/>
      <c r="I618" s="64"/>
      <c r="J618" s="63"/>
      <c r="K618" s="63"/>
      <c r="L618" s="63"/>
      <c r="M618" s="63"/>
      <c r="N618" s="63"/>
      <c r="O618" s="63"/>
      <c r="P618" s="63"/>
      <c r="Q618" s="63"/>
      <c r="R618" s="64"/>
      <c r="S618" s="63"/>
      <c r="T618" s="63"/>
      <c r="U618" s="63"/>
      <c r="V618" s="63"/>
      <c r="W618" s="63"/>
      <c r="X618" s="63"/>
      <c r="Y618" s="63"/>
      <c r="Z618" s="63"/>
      <c r="AA618" s="64"/>
      <c r="AB618" s="63"/>
      <c r="AC618" s="63"/>
      <c r="AD618" s="63"/>
      <c r="AE618" s="63"/>
      <c r="AF618" s="63"/>
      <c r="AG618" s="63"/>
      <c r="AH618" s="63"/>
      <c r="AI618" s="63"/>
      <c r="AJ618" s="64"/>
      <c r="AK618" s="63"/>
      <c r="AL618" s="63"/>
      <c r="AM618" s="63"/>
      <c r="AN618" s="63"/>
      <c r="AO618" s="63"/>
      <c r="AP618" s="63"/>
      <c r="AQ618" s="63"/>
      <c r="AR618" s="63"/>
      <c r="AS618" s="64"/>
      <c r="AT618" s="63"/>
      <c r="AU618" s="63"/>
      <c r="AV618" s="63"/>
      <c r="AW618" s="63"/>
      <c r="AX618" s="63"/>
      <c r="AY618" s="63"/>
      <c r="AZ618" s="63"/>
      <c r="BA618" s="63"/>
      <c r="BB618" s="64"/>
      <c r="BC618" s="63"/>
      <c r="BD618" s="63"/>
      <c r="BE618" s="63"/>
      <c r="BF618" s="63"/>
      <c r="BG618" s="63"/>
      <c r="BH618" s="63"/>
      <c r="BI618" s="63"/>
      <c r="BJ618" s="63"/>
      <c r="BK618" s="64"/>
      <c r="BL618" s="63"/>
      <c r="BM618" s="63"/>
      <c r="BN618" s="63"/>
      <c r="BO618" s="63"/>
      <c r="BP618" s="63"/>
      <c r="BQ618" s="63"/>
      <c r="BR618" s="63"/>
      <c r="BS618" s="63"/>
      <c r="BT618" s="64"/>
      <c r="BU618" s="63"/>
      <c r="BV618" s="63"/>
      <c r="BW618" s="63"/>
      <c r="BX618" s="63"/>
      <c r="BY618" s="63"/>
      <c r="BZ618" s="63"/>
      <c r="CA618" s="63"/>
      <c r="CB618" s="63"/>
      <c r="CC618" s="64"/>
      <c r="CD618" s="63"/>
      <c r="CE618" s="63"/>
      <c r="CF618" s="63"/>
      <c r="CG618" s="63"/>
      <c r="CH618" s="63"/>
      <c r="CI618" s="63"/>
      <c r="CJ618" s="63"/>
      <c r="CK618" s="63"/>
      <c r="CL618" s="64"/>
      <c r="CM618" s="63"/>
      <c r="CN618" s="63"/>
      <c r="CO618" s="63"/>
      <c r="CP618" s="63"/>
      <c r="CQ618" s="63"/>
      <c r="CR618" s="63"/>
      <c r="CS618" s="63"/>
      <c r="CT618" s="63"/>
      <c r="CU618" s="64"/>
      <c r="CV618" s="63"/>
      <c r="CW618" s="63"/>
      <c r="CX618" s="63"/>
      <c r="CY618" s="63"/>
      <c r="CZ618" s="63"/>
      <c r="DA618" s="63"/>
      <c r="DB618" s="63"/>
      <c r="DC618" s="63"/>
      <c r="DD618" s="64"/>
    </row>
    <row r="619" spans="1:108" ht="33" customHeight="1" x14ac:dyDescent="0.3">
      <c r="A619" s="63"/>
      <c r="B619" s="63"/>
      <c r="C619" s="63"/>
      <c r="D619" s="63"/>
      <c r="E619" s="63"/>
      <c r="F619" s="63"/>
      <c r="G619" s="63"/>
      <c r="H619" s="63"/>
      <c r="I619" s="64"/>
      <c r="J619" s="63"/>
      <c r="K619" s="63"/>
      <c r="L619" s="63"/>
      <c r="M619" s="63"/>
      <c r="N619" s="63"/>
      <c r="O619" s="63"/>
      <c r="P619" s="63"/>
      <c r="Q619" s="63"/>
      <c r="R619" s="64"/>
      <c r="S619" s="63"/>
      <c r="T619" s="63"/>
      <c r="U619" s="63"/>
      <c r="V619" s="63"/>
      <c r="W619" s="63"/>
      <c r="X619" s="63"/>
      <c r="Y619" s="63"/>
      <c r="Z619" s="63"/>
      <c r="AA619" s="64"/>
      <c r="AB619" s="63"/>
      <c r="AC619" s="63"/>
      <c r="AD619" s="63"/>
      <c r="AE619" s="63"/>
      <c r="AF619" s="63"/>
      <c r="AG619" s="63"/>
      <c r="AH619" s="63"/>
      <c r="AI619" s="63"/>
      <c r="AJ619" s="64"/>
      <c r="AK619" s="63"/>
      <c r="AL619" s="63"/>
      <c r="AM619" s="63"/>
      <c r="AN619" s="63"/>
      <c r="AO619" s="63"/>
      <c r="AP619" s="63"/>
      <c r="AQ619" s="63"/>
      <c r="AR619" s="63"/>
      <c r="AS619" s="64"/>
      <c r="AT619" s="63"/>
      <c r="AU619" s="63"/>
      <c r="AV619" s="63"/>
      <c r="AW619" s="63"/>
      <c r="AX619" s="63"/>
      <c r="AY619" s="63"/>
      <c r="AZ619" s="63"/>
      <c r="BA619" s="63"/>
      <c r="BB619" s="64"/>
      <c r="BC619" s="63"/>
      <c r="BD619" s="63"/>
      <c r="BE619" s="63"/>
      <c r="BF619" s="63"/>
      <c r="BG619" s="63"/>
      <c r="BH619" s="63"/>
      <c r="BI619" s="63"/>
      <c r="BJ619" s="63"/>
      <c r="BK619" s="64"/>
      <c r="BL619" s="63"/>
      <c r="BM619" s="63"/>
      <c r="BN619" s="63"/>
      <c r="BO619" s="63"/>
      <c r="BP619" s="63"/>
      <c r="BQ619" s="63"/>
      <c r="BR619" s="63"/>
      <c r="BS619" s="63"/>
      <c r="BT619" s="64"/>
      <c r="BU619" s="63"/>
      <c r="BV619" s="63"/>
      <c r="BW619" s="63"/>
      <c r="BX619" s="63"/>
      <c r="BY619" s="63"/>
      <c r="BZ619" s="63"/>
      <c r="CA619" s="63"/>
      <c r="CB619" s="63"/>
      <c r="CC619" s="64"/>
      <c r="CD619" s="63"/>
      <c r="CE619" s="63"/>
      <c r="CF619" s="63"/>
      <c r="CG619" s="63"/>
      <c r="CH619" s="63"/>
      <c r="CI619" s="63"/>
      <c r="CJ619" s="63"/>
      <c r="CK619" s="63"/>
      <c r="CL619" s="64"/>
      <c r="CM619" s="63"/>
      <c r="CN619" s="63"/>
      <c r="CO619" s="63"/>
      <c r="CP619" s="63"/>
      <c r="CQ619" s="63"/>
      <c r="CR619" s="63"/>
      <c r="CS619" s="63"/>
      <c r="CT619" s="63"/>
      <c r="CU619" s="64"/>
      <c r="CV619" s="63"/>
      <c r="CW619" s="63"/>
      <c r="CX619" s="63"/>
      <c r="CY619" s="63"/>
      <c r="CZ619" s="63"/>
      <c r="DA619" s="63"/>
      <c r="DB619" s="63"/>
      <c r="DC619" s="63"/>
      <c r="DD619" s="64"/>
    </row>
    <row r="620" spans="1:108" ht="33" customHeight="1" x14ac:dyDescent="0.3">
      <c r="A620" s="63"/>
      <c r="B620" s="63"/>
      <c r="C620" s="63"/>
      <c r="D620" s="63"/>
      <c r="E620" s="63"/>
      <c r="F620" s="63"/>
      <c r="G620" s="63"/>
      <c r="H620" s="63"/>
      <c r="I620" s="64"/>
      <c r="J620" s="63"/>
      <c r="K620" s="63"/>
      <c r="L620" s="63"/>
      <c r="M620" s="63"/>
      <c r="N620" s="63"/>
      <c r="O620" s="63"/>
      <c r="P620" s="63"/>
      <c r="Q620" s="63"/>
      <c r="R620" s="64"/>
      <c r="S620" s="63"/>
      <c r="T620" s="63"/>
      <c r="U620" s="63"/>
      <c r="V620" s="63"/>
      <c r="W620" s="63"/>
      <c r="X620" s="63"/>
      <c r="Y620" s="63"/>
      <c r="Z620" s="63"/>
      <c r="AA620" s="64"/>
      <c r="AB620" s="63"/>
      <c r="AC620" s="63"/>
      <c r="AD620" s="63"/>
      <c r="AE620" s="63"/>
      <c r="AF620" s="63"/>
      <c r="AG620" s="63"/>
      <c r="AH620" s="63"/>
      <c r="AI620" s="63"/>
      <c r="AJ620" s="64"/>
      <c r="AK620" s="63"/>
      <c r="AL620" s="63"/>
      <c r="AM620" s="63"/>
      <c r="AN620" s="63"/>
      <c r="AO620" s="63"/>
      <c r="AP620" s="63"/>
      <c r="AQ620" s="63"/>
      <c r="AR620" s="63"/>
      <c r="AS620" s="64"/>
      <c r="AT620" s="63"/>
      <c r="AU620" s="63"/>
      <c r="AV620" s="63"/>
      <c r="AW620" s="63"/>
      <c r="AX620" s="63"/>
      <c r="AY620" s="63"/>
      <c r="AZ620" s="63"/>
      <c r="BA620" s="63"/>
      <c r="BB620" s="64"/>
      <c r="BC620" s="63"/>
      <c r="BD620" s="63"/>
      <c r="BE620" s="63"/>
      <c r="BF620" s="63"/>
      <c r="BG620" s="63"/>
      <c r="BH620" s="63"/>
      <c r="BI620" s="63"/>
      <c r="BJ620" s="63"/>
      <c r="BK620" s="64"/>
      <c r="BL620" s="63"/>
      <c r="BM620" s="63"/>
      <c r="BN620" s="63"/>
      <c r="BO620" s="63"/>
      <c r="BP620" s="63"/>
      <c r="BQ620" s="63"/>
      <c r="BR620" s="63"/>
      <c r="BS620" s="63"/>
      <c r="BT620" s="64"/>
      <c r="BU620" s="63"/>
      <c r="BV620" s="63"/>
      <c r="BW620" s="63"/>
      <c r="BX620" s="63"/>
      <c r="BY620" s="63"/>
      <c r="BZ620" s="63"/>
      <c r="CA620" s="63"/>
      <c r="CB620" s="63"/>
      <c r="CC620" s="64"/>
      <c r="CD620" s="63"/>
      <c r="CE620" s="63"/>
      <c r="CF620" s="63"/>
      <c r="CG620" s="63"/>
      <c r="CH620" s="63"/>
      <c r="CI620" s="63"/>
      <c r="CJ620" s="63"/>
      <c r="CK620" s="63"/>
      <c r="CL620" s="64"/>
      <c r="CM620" s="63"/>
      <c r="CN620" s="63"/>
      <c r="CO620" s="63"/>
      <c r="CP620" s="63"/>
      <c r="CQ620" s="63"/>
      <c r="CR620" s="63"/>
      <c r="CS620" s="63"/>
      <c r="CT620" s="63"/>
      <c r="CU620" s="64"/>
      <c r="CV620" s="63"/>
      <c r="CW620" s="63"/>
      <c r="CX620" s="63"/>
      <c r="CY620" s="63"/>
      <c r="CZ620" s="63"/>
      <c r="DA620" s="63"/>
      <c r="DB620" s="63"/>
      <c r="DC620" s="63"/>
      <c r="DD620" s="64"/>
    </row>
    <row r="621" spans="1:108" ht="33" customHeight="1" x14ac:dyDescent="0.3">
      <c r="A621" s="63"/>
      <c r="B621" s="63"/>
      <c r="C621" s="63"/>
      <c r="D621" s="63"/>
      <c r="E621" s="63"/>
      <c r="F621" s="63"/>
      <c r="G621" s="63"/>
      <c r="H621" s="63"/>
      <c r="I621" s="64"/>
      <c r="J621" s="63"/>
      <c r="K621" s="63"/>
      <c r="L621" s="63"/>
      <c r="M621" s="63"/>
      <c r="N621" s="63"/>
      <c r="O621" s="63"/>
      <c r="P621" s="63"/>
      <c r="Q621" s="63"/>
      <c r="R621" s="64"/>
      <c r="S621" s="63"/>
      <c r="T621" s="63"/>
      <c r="U621" s="63"/>
      <c r="V621" s="63"/>
      <c r="W621" s="63"/>
      <c r="X621" s="63"/>
      <c r="Y621" s="63"/>
      <c r="Z621" s="63"/>
      <c r="AA621" s="64"/>
      <c r="AB621" s="63"/>
      <c r="AC621" s="63"/>
      <c r="AD621" s="63"/>
      <c r="AE621" s="63"/>
      <c r="AF621" s="63"/>
      <c r="AG621" s="63"/>
      <c r="AH621" s="63"/>
      <c r="AI621" s="63"/>
      <c r="AJ621" s="64"/>
      <c r="AK621" s="63"/>
      <c r="AL621" s="63"/>
      <c r="AM621" s="63"/>
      <c r="AN621" s="63"/>
      <c r="AO621" s="63"/>
      <c r="AP621" s="63"/>
      <c r="AQ621" s="63"/>
      <c r="AR621" s="63"/>
      <c r="AS621" s="64"/>
      <c r="AT621" s="63"/>
      <c r="AU621" s="63"/>
      <c r="AV621" s="63"/>
      <c r="AW621" s="63"/>
      <c r="AX621" s="63"/>
      <c r="AY621" s="63"/>
      <c r="AZ621" s="63"/>
      <c r="BA621" s="63"/>
      <c r="BB621" s="64"/>
      <c r="BC621" s="63"/>
      <c r="BD621" s="63"/>
      <c r="BE621" s="63"/>
      <c r="BF621" s="63"/>
      <c r="BG621" s="63"/>
      <c r="BH621" s="63"/>
      <c r="BI621" s="63"/>
      <c r="BJ621" s="63"/>
      <c r="BK621" s="64"/>
      <c r="BL621" s="63"/>
      <c r="BM621" s="63"/>
      <c r="BN621" s="63"/>
      <c r="BO621" s="63"/>
      <c r="BP621" s="63"/>
      <c r="BQ621" s="63"/>
      <c r="BR621" s="63"/>
      <c r="BS621" s="63"/>
      <c r="BT621" s="64"/>
      <c r="BU621" s="63"/>
      <c r="BV621" s="63"/>
      <c r="BW621" s="63"/>
      <c r="BX621" s="63"/>
      <c r="BY621" s="63"/>
      <c r="BZ621" s="63"/>
      <c r="CA621" s="63"/>
      <c r="CB621" s="63"/>
      <c r="CC621" s="64"/>
      <c r="CD621" s="63"/>
      <c r="CE621" s="63"/>
      <c r="CF621" s="63"/>
      <c r="CG621" s="63"/>
      <c r="CH621" s="63"/>
      <c r="CI621" s="63"/>
      <c r="CJ621" s="63"/>
      <c r="CK621" s="63"/>
      <c r="CL621" s="64"/>
      <c r="CM621" s="63"/>
      <c r="CN621" s="63"/>
      <c r="CO621" s="63"/>
      <c r="CP621" s="63"/>
      <c r="CQ621" s="63"/>
      <c r="CR621" s="63"/>
      <c r="CS621" s="63"/>
      <c r="CT621" s="63"/>
      <c r="CU621" s="64"/>
      <c r="CV621" s="63"/>
      <c r="CW621" s="63"/>
      <c r="CX621" s="63"/>
      <c r="CY621" s="63"/>
      <c r="CZ621" s="63"/>
      <c r="DA621" s="63"/>
      <c r="DB621" s="63"/>
      <c r="DC621" s="63"/>
      <c r="DD621" s="64"/>
    </row>
    <row r="622" spans="1:108" ht="33" customHeight="1" x14ac:dyDescent="0.3">
      <c r="A622" s="63"/>
      <c r="B622" s="63"/>
      <c r="C622" s="63"/>
      <c r="D622" s="63"/>
      <c r="E622" s="63"/>
      <c r="F622" s="63"/>
      <c r="G622" s="63"/>
      <c r="H622" s="63"/>
      <c r="I622" s="64"/>
      <c r="J622" s="63"/>
      <c r="K622" s="63"/>
      <c r="L622" s="63"/>
      <c r="M622" s="63"/>
      <c r="N622" s="63"/>
      <c r="O622" s="63"/>
      <c r="P622" s="63"/>
      <c r="Q622" s="63"/>
      <c r="R622" s="64"/>
      <c r="S622" s="63"/>
      <c r="T622" s="63"/>
      <c r="U622" s="63"/>
      <c r="V622" s="63"/>
      <c r="W622" s="63"/>
      <c r="X622" s="63"/>
      <c r="Y622" s="63"/>
      <c r="Z622" s="63"/>
      <c r="AA622" s="64"/>
      <c r="AB622" s="63"/>
      <c r="AC622" s="63"/>
      <c r="AD622" s="63"/>
      <c r="AE622" s="63"/>
      <c r="AF622" s="63"/>
      <c r="AG622" s="63"/>
      <c r="AH622" s="63"/>
      <c r="AI622" s="63"/>
      <c r="AJ622" s="64"/>
      <c r="AK622" s="63"/>
      <c r="AL622" s="63"/>
      <c r="AM622" s="63"/>
      <c r="AN622" s="63"/>
      <c r="AO622" s="63"/>
      <c r="AP622" s="63"/>
      <c r="AQ622" s="63"/>
      <c r="AR622" s="63"/>
      <c r="AS622" s="64"/>
      <c r="AT622" s="63"/>
      <c r="AU622" s="63"/>
      <c r="AV622" s="63"/>
      <c r="AW622" s="63"/>
      <c r="AX622" s="63"/>
      <c r="AY622" s="63"/>
      <c r="AZ622" s="63"/>
      <c r="BA622" s="63"/>
      <c r="BB622" s="64"/>
      <c r="BC622" s="63"/>
      <c r="BD622" s="63"/>
      <c r="BE622" s="63"/>
      <c r="BF622" s="63"/>
      <c r="BG622" s="63"/>
      <c r="BH622" s="63"/>
      <c r="BI622" s="63"/>
      <c r="BJ622" s="63"/>
      <c r="BK622" s="64"/>
      <c r="BL622" s="63"/>
      <c r="BM622" s="63"/>
      <c r="BN622" s="63"/>
      <c r="BO622" s="63"/>
      <c r="BP622" s="63"/>
      <c r="BQ622" s="63"/>
      <c r="BR622" s="63"/>
      <c r="BS622" s="63"/>
      <c r="BT622" s="64"/>
      <c r="BU622" s="63"/>
      <c r="BV622" s="63"/>
      <c r="BW622" s="63"/>
      <c r="BX622" s="63"/>
      <c r="BY622" s="63"/>
      <c r="BZ622" s="63"/>
      <c r="CA622" s="63"/>
      <c r="CB622" s="63"/>
      <c r="CC622" s="64"/>
      <c r="CD622" s="63"/>
      <c r="CE622" s="63"/>
      <c r="CF622" s="63"/>
      <c r="CG622" s="63"/>
      <c r="CH622" s="63"/>
      <c r="CI622" s="63"/>
      <c r="CJ622" s="63"/>
      <c r="CK622" s="63"/>
      <c r="CL622" s="64"/>
      <c r="CM622" s="63"/>
      <c r="CN622" s="63"/>
      <c r="CO622" s="63"/>
      <c r="CP622" s="63"/>
      <c r="CQ622" s="63"/>
      <c r="CR622" s="63"/>
      <c r="CS622" s="63"/>
      <c r="CT622" s="63"/>
      <c r="CU622" s="64"/>
      <c r="CV622" s="63"/>
      <c r="CW622" s="63"/>
      <c r="CX622" s="63"/>
      <c r="CY622" s="63"/>
      <c r="CZ622" s="63"/>
      <c r="DA622" s="63"/>
      <c r="DB622" s="63"/>
      <c r="DC622" s="63"/>
      <c r="DD622" s="64"/>
    </row>
    <row r="623" spans="1:108" ht="33" customHeight="1" x14ac:dyDescent="0.3">
      <c r="A623" s="63"/>
      <c r="B623" s="63"/>
      <c r="C623" s="63"/>
      <c r="D623" s="63"/>
      <c r="E623" s="63"/>
      <c r="F623" s="63"/>
      <c r="G623" s="63"/>
      <c r="H623" s="63"/>
      <c r="I623" s="64"/>
      <c r="J623" s="63"/>
      <c r="K623" s="63"/>
      <c r="L623" s="63"/>
      <c r="M623" s="63"/>
      <c r="N623" s="63"/>
      <c r="O623" s="63"/>
      <c r="P623" s="63"/>
      <c r="Q623" s="63"/>
      <c r="R623" s="64"/>
      <c r="S623" s="63"/>
      <c r="T623" s="63"/>
      <c r="U623" s="63"/>
      <c r="V623" s="63"/>
      <c r="W623" s="63"/>
      <c r="X623" s="63"/>
      <c r="Y623" s="63"/>
      <c r="Z623" s="63"/>
      <c r="AA623" s="64"/>
      <c r="AB623" s="63"/>
      <c r="AC623" s="63"/>
      <c r="AD623" s="63"/>
      <c r="AE623" s="63"/>
      <c r="AF623" s="63"/>
      <c r="AG623" s="63"/>
      <c r="AH623" s="63"/>
      <c r="AI623" s="63"/>
      <c r="AJ623" s="64"/>
      <c r="AK623" s="63"/>
      <c r="AL623" s="63"/>
      <c r="AM623" s="63"/>
      <c r="AN623" s="63"/>
      <c r="AO623" s="63"/>
      <c r="AP623" s="63"/>
      <c r="AQ623" s="63"/>
      <c r="AR623" s="63"/>
      <c r="AS623" s="64"/>
      <c r="AT623" s="63"/>
      <c r="AU623" s="63"/>
      <c r="AV623" s="63"/>
      <c r="AW623" s="63"/>
      <c r="AX623" s="63"/>
      <c r="AY623" s="63"/>
      <c r="AZ623" s="63"/>
      <c r="BA623" s="63"/>
      <c r="BB623" s="64"/>
      <c r="BC623" s="63"/>
      <c r="BD623" s="63"/>
      <c r="BE623" s="63"/>
      <c r="BF623" s="63"/>
      <c r="BG623" s="63"/>
      <c r="BH623" s="63"/>
      <c r="BI623" s="63"/>
      <c r="BJ623" s="63"/>
      <c r="BK623" s="64"/>
      <c r="BL623" s="63"/>
      <c r="BM623" s="63"/>
      <c r="BN623" s="63"/>
      <c r="BO623" s="63"/>
      <c r="BP623" s="63"/>
      <c r="BQ623" s="63"/>
      <c r="BR623" s="63"/>
      <c r="BS623" s="63"/>
      <c r="BT623" s="64"/>
      <c r="BU623" s="63"/>
      <c r="BV623" s="63"/>
      <c r="BW623" s="63"/>
      <c r="BX623" s="63"/>
      <c r="BY623" s="63"/>
      <c r="BZ623" s="63"/>
      <c r="CA623" s="63"/>
      <c r="CB623" s="63"/>
      <c r="CC623" s="64"/>
      <c r="CD623" s="63"/>
      <c r="CE623" s="63"/>
      <c r="CF623" s="63"/>
      <c r="CG623" s="63"/>
      <c r="CH623" s="63"/>
      <c r="CI623" s="63"/>
      <c r="CJ623" s="63"/>
      <c r="CK623" s="63"/>
      <c r="CL623" s="64"/>
      <c r="CM623" s="63"/>
      <c r="CN623" s="63"/>
      <c r="CO623" s="63"/>
      <c r="CP623" s="63"/>
      <c r="CQ623" s="63"/>
      <c r="CR623" s="63"/>
      <c r="CS623" s="63"/>
      <c r="CT623" s="63"/>
      <c r="CU623" s="64"/>
      <c r="CV623" s="63"/>
      <c r="CW623" s="63"/>
      <c r="CX623" s="63"/>
      <c r="CY623" s="63"/>
      <c r="CZ623" s="63"/>
      <c r="DA623" s="63"/>
      <c r="DB623" s="63"/>
      <c r="DC623" s="63"/>
      <c r="DD623" s="64"/>
    </row>
    <row r="624" spans="1:108" ht="33" customHeight="1" x14ac:dyDescent="0.3">
      <c r="A624" s="63"/>
      <c r="B624" s="63"/>
      <c r="C624" s="63"/>
      <c r="D624" s="63"/>
      <c r="E624" s="63"/>
      <c r="F624" s="63"/>
      <c r="G624" s="63"/>
      <c r="H624" s="63"/>
      <c r="I624" s="64"/>
      <c r="J624" s="63"/>
      <c r="K624" s="63"/>
      <c r="L624" s="63"/>
      <c r="M624" s="63"/>
      <c r="N624" s="63"/>
      <c r="O624" s="63"/>
      <c r="P624" s="63"/>
      <c r="Q624" s="63"/>
      <c r="R624" s="64"/>
      <c r="S624" s="63"/>
      <c r="T624" s="63"/>
      <c r="U624" s="63"/>
      <c r="V624" s="63"/>
      <c r="W624" s="63"/>
      <c r="X624" s="63"/>
      <c r="Y624" s="63"/>
      <c r="Z624" s="63"/>
      <c r="AA624" s="64"/>
      <c r="AB624" s="63"/>
      <c r="AC624" s="63"/>
      <c r="AD624" s="63"/>
      <c r="AE624" s="63"/>
      <c r="AF624" s="63"/>
      <c r="AG624" s="63"/>
      <c r="AH624" s="63"/>
      <c r="AI624" s="63"/>
      <c r="AJ624" s="64"/>
      <c r="AK624" s="63"/>
      <c r="AL624" s="63"/>
      <c r="AM624" s="63"/>
      <c r="AN624" s="63"/>
      <c r="AO624" s="63"/>
      <c r="AP624" s="63"/>
      <c r="AQ624" s="63"/>
      <c r="AR624" s="63"/>
      <c r="AS624" s="64"/>
      <c r="AT624" s="63"/>
      <c r="AU624" s="63"/>
      <c r="AV624" s="63"/>
      <c r="AW624" s="63"/>
      <c r="AX624" s="63"/>
      <c r="AY624" s="63"/>
      <c r="AZ624" s="63"/>
      <c r="BA624" s="63"/>
      <c r="BB624" s="64"/>
      <c r="BC624" s="63"/>
      <c r="BD624" s="63"/>
      <c r="BE624" s="63"/>
      <c r="BF624" s="63"/>
      <c r="BG624" s="63"/>
      <c r="BH624" s="63"/>
      <c r="BI624" s="63"/>
      <c r="BJ624" s="63"/>
      <c r="BK624" s="64"/>
      <c r="BL624" s="63"/>
      <c r="BM624" s="63"/>
      <c r="BN624" s="63"/>
      <c r="BO624" s="63"/>
      <c r="BP624" s="63"/>
      <c r="BQ624" s="63"/>
      <c r="BR624" s="63"/>
      <c r="BS624" s="63"/>
      <c r="BT624" s="64"/>
      <c r="BU624" s="63"/>
      <c r="BV624" s="63"/>
      <c r="BW624" s="63"/>
      <c r="BX624" s="63"/>
      <c r="BY624" s="63"/>
      <c r="BZ624" s="63"/>
      <c r="CA624" s="63"/>
      <c r="CB624" s="63"/>
      <c r="CC624" s="64"/>
      <c r="CD624" s="63"/>
      <c r="CE624" s="63"/>
      <c r="CF624" s="63"/>
      <c r="CG624" s="63"/>
      <c r="CH624" s="63"/>
      <c r="CI624" s="63"/>
      <c r="CJ624" s="63"/>
      <c r="CK624" s="63"/>
      <c r="CL624" s="64"/>
      <c r="CM624" s="63"/>
      <c r="CN624" s="63"/>
      <c r="CO624" s="63"/>
      <c r="CP624" s="63"/>
      <c r="CQ624" s="63"/>
      <c r="CR624" s="63"/>
      <c r="CS624" s="63"/>
      <c r="CT624" s="63"/>
      <c r="CU624" s="64"/>
      <c r="CV624" s="63"/>
      <c r="CW624" s="63"/>
      <c r="CX624" s="63"/>
      <c r="CY624" s="63"/>
      <c r="CZ624" s="63"/>
      <c r="DA624" s="63"/>
      <c r="DB624" s="63"/>
      <c r="DC624" s="63"/>
      <c r="DD624" s="64"/>
    </row>
    <row r="625" spans="1:108" ht="33" customHeight="1" x14ac:dyDescent="0.3">
      <c r="A625" s="63"/>
      <c r="B625" s="63"/>
      <c r="C625" s="63"/>
      <c r="D625" s="63"/>
      <c r="E625" s="63"/>
      <c r="F625" s="63"/>
      <c r="G625" s="63"/>
      <c r="H625" s="63"/>
      <c r="I625" s="64"/>
      <c r="J625" s="63"/>
      <c r="K625" s="63"/>
      <c r="L625" s="63"/>
      <c r="M625" s="63"/>
      <c r="N625" s="63"/>
      <c r="O625" s="63"/>
      <c r="P625" s="63"/>
      <c r="Q625" s="63"/>
      <c r="R625" s="64"/>
      <c r="S625" s="63"/>
      <c r="T625" s="63"/>
      <c r="U625" s="63"/>
      <c r="V625" s="63"/>
      <c r="W625" s="63"/>
      <c r="X625" s="63"/>
      <c r="Y625" s="63"/>
      <c r="Z625" s="63"/>
      <c r="AA625" s="64"/>
      <c r="AB625" s="63"/>
      <c r="AC625" s="63"/>
      <c r="AD625" s="63"/>
      <c r="AE625" s="63"/>
      <c r="AF625" s="63"/>
      <c r="AG625" s="63"/>
      <c r="AH625" s="63"/>
      <c r="AI625" s="63"/>
      <c r="AJ625" s="64"/>
      <c r="AK625" s="63"/>
      <c r="AL625" s="63"/>
      <c r="AM625" s="63"/>
      <c r="AN625" s="63"/>
      <c r="AO625" s="63"/>
      <c r="AP625" s="63"/>
      <c r="AQ625" s="63"/>
      <c r="AR625" s="63"/>
      <c r="AS625" s="64"/>
      <c r="AT625" s="63"/>
      <c r="AU625" s="63"/>
      <c r="AV625" s="63"/>
      <c r="AW625" s="63"/>
      <c r="AX625" s="63"/>
      <c r="AY625" s="63"/>
      <c r="AZ625" s="63"/>
      <c r="BA625" s="63"/>
      <c r="BB625" s="64"/>
      <c r="BC625" s="63"/>
      <c r="BD625" s="63"/>
      <c r="BE625" s="63"/>
      <c r="BF625" s="63"/>
      <c r="BG625" s="63"/>
      <c r="BH625" s="63"/>
      <c r="BI625" s="63"/>
      <c r="BJ625" s="63"/>
      <c r="BK625" s="64"/>
      <c r="BL625" s="63"/>
      <c r="BM625" s="63"/>
      <c r="BN625" s="63"/>
      <c r="BO625" s="63"/>
      <c r="BP625" s="63"/>
      <c r="BQ625" s="63"/>
      <c r="BR625" s="63"/>
      <c r="BS625" s="63"/>
      <c r="BT625" s="64"/>
      <c r="BU625" s="63"/>
      <c r="BV625" s="63"/>
      <c r="BW625" s="63"/>
      <c r="BX625" s="63"/>
      <c r="BY625" s="63"/>
      <c r="BZ625" s="63"/>
      <c r="CA625" s="63"/>
      <c r="CB625" s="63"/>
      <c r="CC625" s="64"/>
      <c r="CD625" s="63"/>
      <c r="CE625" s="63"/>
      <c r="CF625" s="63"/>
      <c r="CG625" s="63"/>
      <c r="CH625" s="63"/>
      <c r="CI625" s="63"/>
      <c r="CJ625" s="63"/>
      <c r="CK625" s="63"/>
      <c r="CL625" s="64"/>
      <c r="CM625" s="63"/>
      <c r="CN625" s="63"/>
      <c r="CO625" s="63"/>
      <c r="CP625" s="63"/>
      <c r="CQ625" s="63"/>
      <c r="CR625" s="63"/>
      <c r="CS625" s="63"/>
      <c r="CT625" s="63"/>
      <c r="CU625" s="64"/>
      <c r="CV625" s="63"/>
      <c r="CW625" s="63"/>
      <c r="CX625" s="63"/>
      <c r="CY625" s="63"/>
      <c r="CZ625" s="63"/>
      <c r="DA625" s="63"/>
      <c r="DB625" s="63"/>
      <c r="DC625" s="63"/>
      <c r="DD625" s="64"/>
    </row>
    <row r="626" spans="1:108" ht="33" customHeight="1" x14ac:dyDescent="0.3">
      <c r="A626" s="63"/>
      <c r="B626" s="63"/>
      <c r="C626" s="63"/>
      <c r="D626" s="63"/>
      <c r="E626" s="63"/>
      <c r="F626" s="63"/>
      <c r="G626" s="63"/>
      <c r="H626" s="63"/>
      <c r="I626" s="64"/>
      <c r="J626" s="63"/>
      <c r="K626" s="63"/>
      <c r="L626" s="63"/>
      <c r="M626" s="63"/>
      <c r="N626" s="63"/>
      <c r="O626" s="63"/>
      <c r="P626" s="63"/>
      <c r="Q626" s="63"/>
      <c r="R626" s="64"/>
      <c r="S626" s="63"/>
      <c r="T626" s="63"/>
      <c r="U626" s="63"/>
      <c r="V626" s="63"/>
      <c r="W626" s="63"/>
      <c r="X626" s="63"/>
      <c r="Y626" s="63"/>
      <c r="Z626" s="63"/>
      <c r="AA626" s="64"/>
      <c r="AB626" s="63"/>
      <c r="AC626" s="63"/>
      <c r="AD626" s="63"/>
      <c r="AE626" s="63"/>
      <c r="AF626" s="63"/>
      <c r="AG626" s="63"/>
      <c r="AH626" s="63"/>
      <c r="AI626" s="63"/>
      <c r="AJ626" s="64"/>
      <c r="AK626" s="63"/>
      <c r="AL626" s="63"/>
      <c r="AM626" s="63"/>
      <c r="AN626" s="63"/>
      <c r="AO626" s="63"/>
      <c r="AP626" s="63"/>
      <c r="AQ626" s="63"/>
      <c r="AR626" s="63"/>
      <c r="AS626" s="64"/>
      <c r="AT626" s="63"/>
      <c r="AU626" s="63"/>
      <c r="AV626" s="63"/>
      <c r="AW626" s="63"/>
      <c r="AX626" s="63"/>
      <c r="AY626" s="63"/>
      <c r="AZ626" s="63"/>
      <c r="BA626" s="63"/>
      <c r="BB626" s="64"/>
      <c r="BC626" s="63"/>
      <c r="BD626" s="63"/>
      <c r="BE626" s="63"/>
      <c r="BF626" s="63"/>
      <c r="BG626" s="63"/>
      <c r="BH626" s="63"/>
      <c r="BI626" s="63"/>
      <c r="BJ626" s="63"/>
      <c r="BK626" s="64"/>
      <c r="BL626" s="63"/>
      <c r="BM626" s="63"/>
      <c r="BN626" s="63"/>
      <c r="BO626" s="63"/>
      <c r="BP626" s="63"/>
      <c r="BQ626" s="63"/>
      <c r="BR626" s="63"/>
      <c r="BS626" s="63"/>
      <c r="BT626" s="64"/>
      <c r="BU626" s="63"/>
      <c r="BV626" s="63"/>
      <c r="BW626" s="63"/>
      <c r="BX626" s="63"/>
      <c r="BY626" s="63"/>
      <c r="BZ626" s="63"/>
      <c r="CA626" s="63"/>
      <c r="CB626" s="63"/>
      <c r="CC626" s="64"/>
      <c r="CD626" s="63"/>
      <c r="CE626" s="63"/>
      <c r="CF626" s="63"/>
      <c r="CG626" s="63"/>
      <c r="CH626" s="63"/>
      <c r="CI626" s="63"/>
      <c r="CJ626" s="63"/>
      <c r="CK626" s="63"/>
      <c r="CL626" s="64"/>
      <c r="CM626" s="63"/>
      <c r="CN626" s="63"/>
      <c r="CO626" s="63"/>
      <c r="CP626" s="63"/>
      <c r="CQ626" s="63"/>
      <c r="CR626" s="63"/>
      <c r="CS626" s="63"/>
      <c r="CT626" s="63"/>
      <c r="CU626" s="64"/>
      <c r="CV626" s="63"/>
      <c r="CW626" s="63"/>
      <c r="CX626" s="63"/>
      <c r="CY626" s="63"/>
      <c r="CZ626" s="63"/>
      <c r="DA626" s="63"/>
      <c r="DB626" s="63"/>
      <c r="DC626" s="63"/>
      <c r="DD626" s="64"/>
    </row>
    <row r="627" spans="1:108" ht="33" customHeight="1" x14ac:dyDescent="0.3">
      <c r="A627" s="63"/>
      <c r="B627" s="63"/>
      <c r="C627" s="63"/>
      <c r="D627" s="63"/>
      <c r="E627" s="63"/>
      <c r="F627" s="63"/>
      <c r="G627" s="63"/>
      <c r="H627" s="63"/>
      <c r="I627" s="64"/>
      <c r="J627" s="63"/>
      <c r="K627" s="63"/>
      <c r="L627" s="63"/>
      <c r="M627" s="63"/>
      <c r="N627" s="63"/>
      <c r="O627" s="63"/>
      <c r="P627" s="63"/>
      <c r="Q627" s="63"/>
      <c r="R627" s="64"/>
      <c r="S627" s="63"/>
      <c r="T627" s="63"/>
      <c r="U627" s="63"/>
      <c r="V627" s="63"/>
      <c r="W627" s="63"/>
      <c r="X627" s="63"/>
      <c r="Y627" s="63"/>
      <c r="Z627" s="63"/>
      <c r="AA627" s="64"/>
      <c r="AB627" s="63"/>
      <c r="AC627" s="63"/>
      <c r="AD627" s="63"/>
      <c r="AE627" s="63"/>
      <c r="AF627" s="63"/>
      <c r="AG627" s="63"/>
      <c r="AH627" s="63"/>
      <c r="AI627" s="63"/>
      <c r="AJ627" s="64"/>
      <c r="AK627" s="63"/>
      <c r="AL627" s="63"/>
      <c r="AM627" s="63"/>
      <c r="AN627" s="63"/>
      <c r="AO627" s="63"/>
      <c r="AP627" s="63"/>
      <c r="AQ627" s="63"/>
      <c r="AR627" s="63"/>
      <c r="AS627" s="64"/>
      <c r="AT627" s="63"/>
      <c r="AU627" s="63"/>
      <c r="AV627" s="63"/>
      <c r="AW627" s="63"/>
      <c r="AX627" s="63"/>
      <c r="AY627" s="63"/>
      <c r="AZ627" s="63"/>
      <c r="BA627" s="63"/>
      <c r="BB627" s="64"/>
      <c r="BC627" s="63"/>
      <c r="BD627" s="63"/>
      <c r="BE627" s="63"/>
      <c r="BF627" s="63"/>
      <c r="BG627" s="63"/>
      <c r="BH627" s="63"/>
      <c r="BI627" s="63"/>
      <c r="BJ627" s="63"/>
      <c r="BK627" s="64"/>
      <c r="BL627" s="63"/>
      <c r="BM627" s="63"/>
      <c r="BN627" s="63"/>
      <c r="BO627" s="63"/>
      <c r="BP627" s="63"/>
      <c r="BQ627" s="63"/>
      <c r="BR627" s="63"/>
      <c r="BS627" s="63"/>
      <c r="BT627" s="64"/>
      <c r="BU627" s="63"/>
      <c r="BV627" s="63"/>
      <c r="BW627" s="63"/>
      <c r="BX627" s="63"/>
      <c r="BY627" s="63"/>
      <c r="BZ627" s="63"/>
      <c r="CA627" s="63"/>
      <c r="CB627" s="63"/>
      <c r="CC627" s="64"/>
      <c r="CD627" s="63"/>
      <c r="CE627" s="63"/>
      <c r="CF627" s="63"/>
      <c r="CG627" s="63"/>
      <c r="CH627" s="63"/>
      <c r="CI627" s="63"/>
      <c r="CJ627" s="63"/>
      <c r="CK627" s="63"/>
      <c r="CL627" s="64"/>
      <c r="CM627" s="63"/>
      <c r="CN627" s="63"/>
      <c r="CO627" s="63"/>
      <c r="CP627" s="63"/>
      <c r="CQ627" s="63"/>
      <c r="CR627" s="63"/>
      <c r="CS627" s="63"/>
      <c r="CT627" s="63"/>
      <c r="CU627" s="64"/>
      <c r="CV627" s="63"/>
      <c r="CW627" s="63"/>
      <c r="CX627" s="63"/>
      <c r="CY627" s="63"/>
      <c r="CZ627" s="63"/>
      <c r="DA627" s="63"/>
      <c r="DB627" s="63"/>
      <c r="DC627" s="63"/>
      <c r="DD627" s="64"/>
    </row>
    <row r="628" spans="1:108" ht="33" customHeight="1" x14ac:dyDescent="0.3">
      <c r="A628" s="63"/>
      <c r="B628" s="63"/>
      <c r="C628" s="63"/>
      <c r="D628" s="63"/>
      <c r="E628" s="63"/>
      <c r="F628" s="63"/>
      <c r="G628" s="63"/>
      <c r="H628" s="63"/>
      <c r="I628" s="64"/>
      <c r="J628" s="63"/>
      <c r="K628" s="63"/>
      <c r="L628" s="63"/>
      <c r="M628" s="63"/>
      <c r="N628" s="63"/>
      <c r="O628" s="63"/>
      <c r="P628" s="63"/>
      <c r="Q628" s="63"/>
      <c r="R628" s="64"/>
      <c r="S628" s="63"/>
      <c r="T628" s="63"/>
      <c r="U628" s="63"/>
      <c r="V628" s="63"/>
      <c r="W628" s="63"/>
      <c r="X628" s="63"/>
      <c r="Y628" s="63"/>
      <c r="Z628" s="63"/>
      <c r="AA628" s="64"/>
      <c r="AB628" s="63"/>
      <c r="AC628" s="63"/>
      <c r="AD628" s="63"/>
      <c r="AE628" s="63"/>
      <c r="AF628" s="63"/>
      <c r="AG628" s="63"/>
      <c r="AH628" s="63"/>
      <c r="AI628" s="63"/>
      <c r="AJ628" s="64"/>
      <c r="AK628" s="63"/>
      <c r="AL628" s="63"/>
      <c r="AM628" s="63"/>
      <c r="AN628" s="63"/>
      <c r="AO628" s="63"/>
      <c r="AP628" s="63"/>
      <c r="AQ628" s="63"/>
      <c r="AR628" s="63"/>
      <c r="AS628" s="64"/>
      <c r="AT628" s="63"/>
      <c r="AU628" s="63"/>
      <c r="AV628" s="63"/>
      <c r="AW628" s="63"/>
      <c r="AX628" s="63"/>
      <c r="AY628" s="63"/>
      <c r="AZ628" s="63"/>
      <c r="BA628" s="63"/>
      <c r="BB628" s="64"/>
      <c r="BC628" s="63"/>
      <c r="BD628" s="63"/>
      <c r="BE628" s="63"/>
      <c r="BF628" s="63"/>
      <c r="BG628" s="63"/>
      <c r="BH628" s="63"/>
      <c r="BI628" s="63"/>
      <c r="BJ628" s="63"/>
      <c r="BK628" s="64"/>
      <c r="BL628" s="63"/>
      <c r="BM628" s="63"/>
      <c r="BN628" s="63"/>
      <c r="BO628" s="63"/>
      <c r="BP628" s="63"/>
      <c r="BQ628" s="63"/>
      <c r="BR628" s="63"/>
      <c r="BS628" s="63"/>
      <c r="BT628" s="64"/>
      <c r="BU628" s="63"/>
      <c r="BV628" s="63"/>
      <c r="BW628" s="63"/>
      <c r="BX628" s="63"/>
      <c r="BY628" s="63"/>
      <c r="BZ628" s="63"/>
      <c r="CA628" s="63"/>
      <c r="CB628" s="63"/>
      <c r="CC628" s="64"/>
      <c r="CD628" s="63"/>
      <c r="CE628" s="63"/>
      <c r="CF628" s="63"/>
      <c r="CG628" s="63"/>
      <c r="CH628" s="63"/>
      <c r="CI628" s="63"/>
      <c r="CJ628" s="63"/>
      <c r="CK628" s="63"/>
      <c r="CL628" s="64"/>
      <c r="CM628" s="63"/>
      <c r="CN628" s="63"/>
      <c r="CO628" s="63"/>
      <c r="CP628" s="63"/>
      <c r="CQ628" s="63"/>
      <c r="CR628" s="63"/>
      <c r="CS628" s="63"/>
      <c r="CT628" s="63"/>
      <c r="CU628" s="64"/>
      <c r="CV628" s="63"/>
      <c r="CW628" s="63"/>
      <c r="CX628" s="63"/>
      <c r="CY628" s="63"/>
      <c r="CZ628" s="63"/>
      <c r="DA628" s="63"/>
      <c r="DB628" s="63"/>
      <c r="DC628" s="63"/>
      <c r="DD628" s="64"/>
    </row>
    <row r="629" spans="1:108" ht="33" customHeight="1" x14ac:dyDescent="0.3">
      <c r="A629" s="63"/>
      <c r="B629" s="63"/>
      <c r="C629" s="63"/>
      <c r="D629" s="63"/>
      <c r="E629" s="63"/>
      <c r="F629" s="63"/>
      <c r="G629" s="63"/>
      <c r="H629" s="63"/>
      <c r="I629" s="64"/>
      <c r="J629" s="63"/>
      <c r="K629" s="63"/>
      <c r="L629" s="63"/>
      <c r="M629" s="63"/>
      <c r="N629" s="63"/>
      <c r="O629" s="63"/>
      <c r="P629" s="63"/>
      <c r="Q629" s="63"/>
      <c r="R629" s="64"/>
      <c r="S629" s="63"/>
      <c r="T629" s="63"/>
      <c r="U629" s="63"/>
      <c r="V629" s="63"/>
      <c r="W629" s="63"/>
      <c r="X629" s="63"/>
      <c r="Y629" s="63"/>
      <c r="Z629" s="63"/>
      <c r="AA629" s="64"/>
      <c r="AB629" s="63"/>
      <c r="AC629" s="63"/>
      <c r="AD629" s="63"/>
      <c r="AE629" s="63"/>
      <c r="AF629" s="63"/>
      <c r="AG629" s="63"/>
      <c r="AH629" s="63"/>
      <c r="AI629" s="63"/>
      <c r="AJ629" s="64"/>
      <c r="AK629" s="63"/>
      <c r="AL629" s="63"/>
      <c r="AM629" s="63"/>
      <c r="AN629" s="63"/>
      <c r="AO629" s="63"/>
      <c r="AP629" s="63"/>
      <c r="AQ629" s="63"/>
      <c r="AR629" s="63"/>
      <c r="AS629" s="64"/>
      <c r="AT629" s="63"/>
      <c r="AU629" s="63"/>
      <c r="AV629" s="63"/>
      <c r="AW629" s="63"/>
      <c r="AX629" s="63"/>
      <c r="AY629" s="63"/>
      <c r="AZ629" s="63"/>
      <c r="BA629" s="63"/>
      <c r="BB629" s="64"/>
      <c r="BC629" s="63"/>
      <c r="BD629" s="63"/>
      <c r="BE629" s="63"/>
      <c r="BF629" s="63"/>
      <c r="BG629" s="63"/>
      <c r="BH629" s="63"/>
      <c r="BI629" s="63"/>
      <c r="BJ629" s="63"/>
      <c r="BK629" s="64"/>
      <c r="BL629" s="63"/>
      <c r="BM629" s="63"/>
      <c r="BN629" s="63"/>
      <c r="BO629" s="63"/>
      <c r="BP629" s="63"/>
      <c r="BQ629" s="63"/>
      <c r="BR629" s="63"/>
      <c r="BS629" s="63"/>
      <c r="BT629" s="64"/>
      <c r="BU629" s="63"/>
      <c r="BV629" s="63"/>
      <c r="BW629" s="63"/>
      <c r="BX629" s="63"/>
      <c r="BY629" s="63"/>
      <c r="BZ629" s="63"/>
      <c r="CA629" s="63"/>
      <c r="CB629" s="63"/>
      <c r="CC629" s="64"/>
      <c r="CD629" s="63"/>
      <c r="CE629" s="63"/>
      <c r="CF629" s="63"/>
      <c r="CG629" s="63"/>
      <c r="CH629" s="63"/>
      <c r="CI629" s="63"/>
      <c r="CJ629" s="63"/>
      <c r="CK629" s="63"/>
      <c r="CL629" s="64"/>
      <c r="CM629" s="63"/>
      <c r="CN629" s="63"/>
      <c r="CO629" s="63"/>
      <c r="CP629" s="63"/>
      <c r="CQ629" s="63"/>
      <c r="CR629" s="63"/>
      <c r="CS629" s="63"/>
      <c r="CT629" s="63"/>
      <c r="CU629" s="64"/>
      <c r="CV629" s="63"/>
      <c r="CW629" s="63"/>
      <c r="CX629" s="63"/>
      <c r="CY629" s="63"/>
      <c r="CZ629" s="63"/>
      <c r="DA629" s="63"/>
      <c r="DB629" s="63"/>
      <c r="DC629" s="63"/>
      <c r="DD629" s="64"/>
    </row>
    <row r="630" spans="1:108" ht="33" customHeight="1" x14ac:dyDescent="0.3">
      <c r="A630" s="63"/>
      <c r="B630" s="63"/>
      <c r="C630" s="63"/>
      <c r="D630" s="63"/>
      <c r="E630" s="63"/>
      <c r="F630" s="63"/>
      <c r="G630" s="63"/>
      <c r="H630" s="63"/>
      <c r="I630" s="64"/>
      <c r="J630" s="63"/>
      <c r="K630" s="63"/>
      <c r="L630" s="63"/>
      <c r="M630" s="63"/>
      <c r="N630" s="63"/>
      <c r="O630" s="63"/>
      <c r="P630" s="63"/>
      <c r="Q630" s="63"/>
      <c r="R630" s="64"/>
      <c r="S630" s="63"/>
      <c r="T630" s="63"/>
      <c r="U630" s="63"/>
      <c r="V630" s="63"/>
      <c r="W630" s="63"/>
      <c r="X630" s="63"/>
      <c r="Y630" s="63"/>
      <c r="Z630" s="63"/>
      <c r="AA630" s="64"/>
      <c r="AB630" s="63"/>
      <c r="AC630" s="63"/>
      <c r="AD630" s="63"/>
      <c r="AE630" s="63"/>
      <c r="AF630" s="63"/>
      <c r="AG630" s="63"/>
      <c r="AH630" s="63"/>
      <c r="AI630" s="63"/>
      <c r="AJ630" s="64"/>
      <c r="AK630" s="63"/>
      <c r="AL630" s="63"/>
      <c r="AM630" s="63"/>
      <c r="AN630" s="63"/>
      <c r="AO630" s="63"/>
      <c r="AP630" s="63"/>
      <c r="AQ630" s="63"/>
      <c r="AR630" s="63"/>
      <c r="AS630" s="64"/>
      <c r="AT630" s="63"/>
      <c r="AU630" s="63"/>
      <c r="AV630" s="63"/>
      <c r="AW630" s="63"/>
      <c r="AX630" s="63"/>
      <c r="AY630" s="63"/>
      <c r="AZ630" s="63"/>
      <c r="BA630" s="63"/>
      <c r="BB630" s="64"/>
      <c r="BC630" s="63"/>
      <c r="BD630" s="63"/>
      <c r="BE630" s="63"/>
      <c r="BF630" s="63"/>
      <c r="BG630" s="63"/>
      <c r="BH630" s="63"/>
      <c r="BI630" s="63"/>
      <c r="BJ630" s="63"/>
      <c r="BK630" s="64"/>
      <c r="BL630" s="63"/>
      <c r="BM630" s="63"/>
      <c r="BN630" s="63"/>
      <c r="BO630" s="63"/>
      <c r="BP630" s="63"/>
      <c r="BQ630" s="63"/>
      <c r="BR630" s="63"/>
      <c r="BS630" s="63"/>
      <c r="BT630" s="64"/>
      <c r="BU630" s="63"/>
      <c r="BV630" s="63"/>
      <c r="BW630" s="63"/>
      <c r="BX630" s="63"/>
      <c r="BY630" s="63"/>
      <c r="BZ630" s="63"/>
      <c r="CA630" s="63"/>
      <c r="CB630" s="63"/>
      <c r="CC630" s="64"/>
      <c r="CD630" s="63"/>
      <c r="CE630" s="63"/>
      <c r="CF630" s="63"/>
      <c r="CG630" s="63"/>
      <c r="CH630" s="63"/>
      <c r="CI630" s="63"/>
      <c r="CJ630" s="63"/>
      <c r="CK630" s="63"/>
      <c r="CL630" s="64"/>
      <c r="CM630" s="63"/>
      <c r="CN630" s="63"/>
      <c r="CO630" s="63"/>
      <c r="CP630" s="63"/>
      <c r="CQ630" s="63"/>
      <c r="CR630" s="63"/>
      <c r="CS630" s="63"/>
      <c r="CT630" s="63"/>
      <c r="CU630" s="64"/>
      <c r="CV630" s="63"/>
      <c r="CW630" s="63"/>
      <c r="CX630" s="63"/>
      <c r="CY630" s="63"/>
      <c r="CZ630" s="63"/>
      <c r="DA630" s="63"/>
      <c r="DB630" s="63"/>
      <c r="DC630" s="63"/>
      <c r="DD630" s="64"/>
    </row>
    <row r="631" spans="1:108" ht="33" customHeight="1" x14ac:dyDescent="0.3">
      <c r="A631" s="63"/>
      <c r="B631" s="63"/>
      <c r="C631" s="63"/>
      <c r="D631" s="63"/>
      <c r="E631" s="63"/>
      <c r="F631" s="63"/>
      <c r="G631" s="63"/>
      <c r="H631" s="63"/>
      <c r="I631" s="64"/>
      <c r="J631" s="63"/>
      <c r="K631" s="63"/>
      <c r="L631" s="63"/>
      <c r="M631" s="63"/>
      <c r="N631" s="63"/>
      <c r="O631" s="63"/>
      <c r="P631" s="63"/>
      <c r="Q631" s="63"/>
      <c r="R631" s="64"/>
      <c r="S631" s="63"/>
      <c r="T631" s="63"/>
      <c r="U631" s="63"/>
      <c r="V631" s="63"/>
      <c r="W631" s="63"/>
      <c r="X631" s="63"/>
      <c r="Y631" s="63"/>
      <c r="Z631" s="63"/>
      <c r="AA631" s="64"/>
      <c r="AB631" s="63"/>
      <c r="AC631" s="63"/>
      <c r="AD631" s="63"/>
      <c r="AE631" s="63"/>
      <c r="AF631" s="63"/>
      <c r="AG631" s="63"/>
      <c r="AH631" s="63"/>
      <c r="AI631" s="63"/>
      <c r="AJ631" s="64"/>
      <c r="AK631" s="63"/>
      <c r="AL631" s="63"/>
      <c r="AM631" s="63"/>
      <c r="AN631" s="63"/>
      <c r="AO631" s="63"/>
      <c r="AP631" s="63"/>
      <c r="AQ631" s="63"/>
      <c r="AR631" s="63"/>
      <c r="AS631" s="64"/>
      <c r="AT631" s="63"/>
      <c r="AU631" s="63"/>
      <c r="AV631" s="63"/>
      <c r="AW631" s="63"/>
      <c r="AX631" s="63"/>
      <c r="AY631" s="63"/>
      <c r="AZ631" s="63"/>
      <c r="BA631" s="63"/>
      <c r="BB631" s="64"/>
      <c r="BC631" s="63"/>
      <c r="BD631" s="63"/>
      <c r="BE631" s="63"/>
      <c r="BF631" s="63"/>
      <c r="BG631" s="63"/>
      <c r="BH631" s="63"/>
      <c r="BI631" s="63"/>
      <c r="BJ631" s="63"/>
      <c r="BK631" s="64"/>
      <c r="BL631" s="63"/>
      <c r="BM631" s="63"/>
      <c r="BN631" s="63"/>
      <c r="BO631" s="63"/>
      <c r="BP631" s="63"/>
      <c r="BQ631" s="63"/>
      <c r="BR631" s="63"/>
      <c r="BS631" s="63"/>
      <c r="BT631" s="64"/>
      <c r="BU631" s="63"/>
      <c r="BV631" s="63"/>
      <c r="BW631" s="63"/>
      <c r="BX631" s="63"/>
      <c r="BY631" s="63"/>
      <c r="BZ631" s="63"/>
      <c r="CA631" s="63"/>
      <c r="CB631" s="63"/>
      <c r="CC631" s="64"/>
      <c r="CD631" s="63"/>
      <c r="CE631" s="63"/>
      <c r="CF631" s="63"/>
      <c r="CG631" s="63"/>
      <c r="CH631" s="63"/>
      <c r="CI631" s="63"/>
      <c r="CJ631" s="63"/>
      <c r="CK631" s="63"/>
      <c r="CL631" s="64"/>
      <c r="CM631" s="63"/>
      <c r="CN631" s="63"/>
      <c r="CO631" s="63"/>
      <c r="CP631" s="63"/>
      <c r="CQ631" s="63"/>
      <c r="CR631" s="63"/>
      <c r="CS631" s="63"/>
      <c r="CT631" s="63"/>
      <c r="CU631" s="64"/>
      <c r="CV631" s="63"/>
      <c r="CW631" s="63"/>
      <c r="CX631" s="63"/>
      <c r="CY631" s="63"/>
      <c r="CZ631" s="63"/>
      <c r="DA631" s="63"/>
      <c r="DB631" s="63"/>
      <c r="DC631" s="63"/>
      <c r="DD631" s="64"/>
    </row>
    <row r="632" spans="1:108" ht="33" customHeight="1" x14ac:dyDescent="0.3">
      <c r="A632" s="63"/>
      <c r="B632" s="63"/>
      <c r="C632" s="63"/>
      <c r="D632" s="63"/>
      <c r="E632" s="63"/>
      <c r="F632" s="63"/>
      <c r="G632" s="63"/>
      <c r="H632" s="63"/>
      <c r="I632" s="64"/>
      <c r="J632" s="63"/>
      <c r="K632" s="63"/>
      <c r="L632" s="63"/>
      <c r="M632" s="63"/>
      <c r="N632" s="63"/>
      <c r="O632" s="63"/>
      <c r="P632" s="63"/>
      <c r="Q632" s="63"/>
      <c r="R632" s="64"/>
      <c r="S632" s="63"/>
      <c r="T632" s="63"/>
      <c r="U632" s="63"/>
      <c r="V632" s="63"/>
      <c r="W632" s="63"/>
      <c r="X632" s="63"/>
      <c r="Y632" s="63"/>
      <c r="Z632" s="63"/>
      <c r="AA632" s="64"/>
      <c r="AB632" s="63"/>
      <c r="AC632" s="63"/>
      <c r="AD632" s="63"/>
      <c r="AE632" s="63"/>
      <c r="AF632" s="63"/>
      <c r="AG632" s="63"/>
      <c r="AH632" s="63"/>
      <c r="AI632" s="63"/>
      <c r="AJ632" s="64"/>
      <c r="AK632" s="63"/>
      <c r="AL632" s="63"/>
      <c r="AM632" s="63"/>
      <c r="AN632" s="63"/>
      <c r="AO632" s="63"/>
      <c r="AP632" s="63"/>
      <c r="AQ632" s="63"/>
      <c r="AR632" s="63"/>
      <c r="AS632" s="64"/>
      <c r="AT632" s="63"/>
      <c r="AU632" s="63"/>
      <c r="AV632" s="63"/>
      <c r="AW632" s="63"/>
      <c r="AX632" s="63"/>
      <c r="AY632" s="63"/>
      <c r="AZ632" s="63"/>
      <c r="BA632" s="63"/>
      <c r="BB632" s="64"/>
      <c r="BC632" s="63"/>
      <c r="BD632" s="63"/>
      <c r="BE632" s="63"/>
      <c r="BF632" s="63"/>
      <c r="BG632" s="63"/>
      <c r="BH632" s="63"/>
      <c r="BI632" s="63"/>
      <c r="BJ632" s="63"/>
      <c r="BK632" s="64"/>
      <c r="BL632" s="63"/>
      <c r="BM632" s="63"/>
      <c r="BN632" s="63"/>
      <c r="BO632" s="63"/>
      <c r="BP632" s="63"/>
      <c r="BQ632" s="63"/>
      <c r="BR632" s="63"/>
      <c r="BS632" s="63"/>
      <c r="BT632" s="64"/>
      <c r="BU632" s="63"/>
      <c r="BV632" s="63"/>
      <c r="BW632" s="63"/>
      <c r="BX632" s="63"/>
      <c r="BY632" s="63"/>
      <c r="BZ632" s="63"/>
      <c r="CA632" s="63"/>
      <c r="CB632" s="63"/>
      <c r="CC632" s="64"/>
      <c r="CD632" s="63"/>
      <c r="CE632" s="63"/>
      <c r="CF632" s="63"/>
      <c r="CG632" s="63"/>
      <c r="CH632" s="63"/>
      <c r="CI632" s="63"/>
      <c r="CJ632" s="63"/>
      <c r="CK632" s="63"/>
      <c r="CL632" s="64"/>
      <c r="CM632" s="63"/>
      <c r="CN632" s="63"/>
      <c r="CO632" s="63"/>
      <c r="CP632" s="63"/>
      <c r="CQ632" s="63"/>
      <c r="CR632" s="63"/>
      <c r="CS632" s="63"/>
      <c r="CT632" s="63"/>
      <c r="CU632" s="64"/>
      <c r="CV632" s="63"/>
      <c r="CW632" s="63"/>
      <c r="CX632" s="63"/>
      <c r="CY632" s="63"/>
      <c r="CZ632" s="63"/>
      <c r="DA632" s="63"/>
      <c r="DB632" s="63"/>
      <c r="DC632" s="63"/>
      <c r="DD632" s="64"/>
    </row>
    <row r="633" spans="1:108" ht="33" customHeight="1" x14ac:dyDescent="0.3">
      <c r="A633" s="63"/>
      <c r="B633" s="63"/>
      <c r="C633" s="63"/>
      <c r="D633" s="63"/>
      <c r="E633" s="63"/>
      <c r="F633" s="63"/>
      <c r="G633" s="63"/>
      <c r="H633" s="63"/>
      <c r="I633" s="64"/>
      <c r="J633" s="63"/>
      <c r="K633" s="63"/>
      <c r="L633" s="63"/>
      <c r="M633" s="63"/>
      <c r="N633" s="63"/>
      <c r="O633" s="63"/>
      <c r="P633" s="63"/>
      <c r="Q633" s="63"/>
      <c r="R633" s="64"/>
      <c r="S633" s="63"/>
      <c r="T633" s="63"/>
      <c r="U633" s="63"/>
      <c r="V633" s="63"/>
      <c r="W633" s="63"/>
      <c r="X633" s="63"/>
      <c r="Y633" s="63"/>
      <c r="Z633" s="63"/>
      <c r="AA633" s="64"/>
      <c r="AB633" s="63"/>
      <c r="AC633" s="63"/>
      <c r="AD633" s="63"/>
      <c r="AE633" s="63"/>
      <c r="AF633" s="63"/>
      <c r="AG633" s="63"/>
      <c r="AH633" s="63"/>
      <c r="AI633" s="63"/>
      <c r="AJ633" s="64"/>
      <c r="AK633" s="63"/>
      <c r="AL633" s="63"/>
      <c r="AM633" s="63"/>
      <c r="AN633" s="63"/>
      <c r="AO633" s="63"/>
      <c r="AP633" s="63"/>
      <c r="AQ633" s="63"/>
      <c r="AR633" s="63"/>
      <c r="AS633" s="64"/>
      <c r="AT633" s="63"/>
      <c r="AU633" s="63"/>
      <c r="AV633" s="63"/>
      <c r="AW633" s="63"/>
      <c r="AX633" s="63"/>
      <c r="AY633" s="63"/>
      <c r="AZ633" s="63"/>
      <c r="BA633" s="63"/>
      <c r="BB633" s="64"/>
      <c r="BC633" s="63"/>
      <c r="BD633" s="63"/>
      <c r="BE633" s="63"/>
      <c r="BF633" s="63"/>
      <c r="BG633" s="63"/>
      <c r="BH633" s="63"/>
      <c r="BI633" s="63"/>
      <c r="BJ633" s="63"/>
      <c r="BK633" s="64"/>
      <c r="BL633" s="63"/>
      <c r="BM633" s="63"/>
      <c r="BN633" s="63"/>
      <c r="BO633" s="63"/>
      <c r="BP633" s="63"/>
      <c r="BQ633" s="63"/>
      <c r="BR633" s="63"/>
      <c r="BS633" s="63"/>
      <c r="BT633" s="64"/>
      <c r="BU633" s="63"/>
      <c r="BV633" s="63"/>
      <c r="BW633" s="63"/>
      <c r="BX633" s="63"/>
      <c r="BY633" s="63"/>
      <c r="BZ633" s="63"/>
      <c r="CA633" s="63"/>
      <c r="CB633" s="63"/>
      <c r="CC633" s="64"/>
      <c r="CD633" s="63"/>
      <c r="CE633" s="63"/>
      <c r="CF633" s="63"/>
      <c r="CG633" s="63"/>
      <c r="CH633" s="63"/>
      <c r="CI633" s="63"/>
      <c r="CJ633" s="63"/>
      <c r="CK633" s="63"/>
      <c r="CL633" s="64"/>
      <c r="CM633" s="63"/>
      <c r="CN633" s="63"/>
      <c r="CO633" s="63"/>
      <c r="CP633" s="63"/>
      <c r="CQ633" s="63"/>
      <c r="CR633" s="63"/>
      <c r="CS633" s="63"/>
      <c r="CT633" s="63"/>
      <c r="CU633" s="64"/>
      <c r="CV633" s="63"/>
      <c r="CW633" s="63"/>
      <c r="CX633" s="63"/>
      <c r="CY633" s="63"/>
      <c r="CZ633" s="63"/>
      <c r="DA633" s="63"/>
      <c r="DB633" s="63"/>
      <c r="DC633" s="63"/>
      <c r="DD633" s="64"/>
    </row>
    <row r="634" spans="1:108" ht="33" customHeight="1" x14ac:dyDescent="0.3">
      <c r="A634" s="63"/>
      <c r="B634" s="63"/>
      <c r="C634" s="63"/>
      <c r="D634" s="63"/>
      <c r="E634" s="63"/>
      <c r="F634" s="63"/>
      <c r="G634" s="63"/>
      <c r="H634" s="63"/>
      <c r="I634" s="64"/>
      <c r="J634" s="63"/>
      <c r="K634" s="63"/>
      <c r="L634" s="63"/>
      <c r="M634" s="63"/>
      <c r="N634" s="63"/>
      <c r="O634" s="63"/>
      <c r="P634" s="63"/>
      <c r="Q634" s="63"/>
      <c r="R634" s="64"/>
      <c r="S634" s="63"/>
      <c r="T634" s="63"/>
      <c r="U634" s="63"/>
      <c r="V634" s="63"/>
      <c r="W634" s="63"/>
      <c r="X634" s="63"/>
      <c r="Y634" s="63"/>
      <c r="Z634" s="63"/>
      <c r="AA634" s="64"/>
      <c r="AB634" s="63"/>
      <c r="AC634" s="63"/>
      <c r="AD634" s="63"/>
      <c r="AE634" s="63"/>
      <c r="AF634" s="63"/>
      <c r="AG634" s="63"/>
      <c r="AH634" s="63"/>
      <c r="AI634" s="63"/>
      <c r="AJ634" s="64"/>
      <c r="AK634" s="63"/>
      <c r="AL634" s="63"/>
      <c r="AM634" s="63"/>
      <c r="AN634" s="63"/>
      <c r="AO634" s="63"/>
      <c r="AP634" s="63"/>
      <c r="AQ634" s="63"/>
      <c r="AR634" s="63"/>
      <c r="AS634" s="64"/>
      <c r="AT634" s="63"/>
      <c r="AU634" s="63"/>
      <c r="AV634" s="63"/>
      <c r="AW634" s="63"/>
      <c r="AX634" s="63"/>
      <c r="AY634" s="63"/>
      <c r="AZ634" s="63"/>
      <c r="BA634" s="63"/>
      <c r="BB634" s="64"/>
      <c r="BC634" s="63"/>
      <c r="BD634" s="63"/>
      <c r="BE634" s="63"/>
      <c r="BF634" s="63"/>
      <c r="BG634" s="63"/>
      <c r="BH634" s="63"/>
      <c r="BI634" s="63"/>
      <c r="BJ634" s="63"/>
      <c r="BK634" s="64"/>
      <c r="BL634" s="63"/>
      <c r="BM634" s="63"/>
      <c r="BN634" s="63"/>
      <c r="BO634" s="63"/>
      <c r="BP634" s="63"/>
      <c r="BQ634" s="63"/>
      <c r="BR634" s="63"/>
      <c r="BS634" s="63"/>
      <c r="BT634" s="64"/>
      <c r="BU634" s="63"/>
      <c r="BV634" s="63"/>
      <c r="BW634" s="63"/>
      <c r="BX634" s="63"/>
      <c r="BY634" s="63"/>
      <c r="BZ634" s="63"/>
      <c r="CA634" s="63"/>
      <c r="CB634" s="63"/>
      <c r="CC634" s="64"/>
      <c r="CD634" s="63"/>
      <c r="CE634" s="63"/>
      <c r="CF634" s="63"/>
      <c r="CG634" s="63"/>
      <c r="CH634" s="63"/>
      <c r="CI634" s="63"/>
      <c r="CJ634" s="63"/>
      <c r="CK634" s="63"/>
      <c r="CL634" s="64"/>
      <c r="CM634" s="63"/>
      <c r="CN634" s="63"/>
      <c r="CO634" s="63"/>
      <c r="CP634" s="63"/>
      <c r="CQ634" s="63"/>
      <c r="CR634" s="63"/>
      <c r="CS634" s="63"/>
      <c r="CT634" s="63"/>
      <c r="CU634" s="64"/>
      <c r="CV634" s="63"/>
      <c r="CW634" s="63"/>
      <c r="CX634" s="63"/>
      <c r="CY634" s="63"/>
      <c r="CZ634" s="63"/>
      <c r="DA634" s="63"/>
      <c r="DB634" s="63"/>
      <c r="DC634" s="63"/>
      <c r="DD634" s="64"/>
    </row>
    <row r="635" spans="1:108" ht="33" customHeight="1" x14ac:dyDescent="0.3">
      <c r="A635" s="63"/>
      <c r="B635" s="63"/>
      <c r="C635" s="63"/>
      <c r="D635" s="63"/>
      <c r="E635" s="63"/>
      <c r="F635" s="63"/>
      <c r="G635" s="63"/>
      <c r="H635" s="63"/>
      <c r="I635" s="64"/>
      <c r="J635" s="63"/>
      <c r="K635" s="63"/>
      <c r="L635" s="63"/>
      <c r="M635" s="63"/>
      <c r="N635" s="63"/>
      <c r="O635" s="63"/>
      <c r="P635" s="63"/>
      <c r="Q635" s="63"/>
      <c r="R635" s="64"/>
      <c r="S635" s="63"/>
      <c r="T635" s="63"/>
      <c r="U635" s="63"/>
      <c r="V635" s="63"/>
      <c r="W635" s="63"/>
      <c r="X635" s="63"/>
      <c r="Y635" s="63"/>
      <c r="Z635" s="63"/>
      <c r="AA635" s="64"/>
      <c r="AB635" s="63"/>
      <c r="AC635" s="63"/>
      <c r="AD635" s="63"/>
      <c r="AE635" s="63"/>
      <c r="AF635" s="63"/>
      <c r="AG635" s="63"/>
      <c r="AH635" s="63"/>
      <c r="AI635" s="63"/>
      <c r="AJ635" s="64"/>
      <c r="AK635" s="63"/>
      <c r="AL635" s="63"/>
      <c r="AM635" s="63"/>
      <c r="AN635" s="63"/>
      <c r="AO635" s="63"/>
      <c r="AP635" s="63"/>
      <c r="AQ635" s="63"/>
      <c r="AR635" s="63"/>
      <c r="AS635" s="64"/>
      <c r="AT635" s="63"/>
      <c r="AU635" s="63"/>
      <c r="AV635" s="63"/>
      <c r="AW635" s="63"/>
      <c r="AX635" s="63"/>
      <c r="AY635" s="63"/>
      <c r="AZ635" s="63"/>
      <c r="BA635" s="63"/>
      <c r="BB635" s="64"/>
      <c r="BC635" s="63"/>
      <c r="BD635" s="63"/>
      <c r="BE635" s="63"/>
      <c r="BF635" s="63"/>
      <c r="BG635" s="63"/>
      <c r="BH635" s="63"/>
      <c r="BI635" s="63"/>
      <c r="BJ635" s="63"/>
      <c r="BK635" s="64"/>
      <c r="BL635" s="63"/>
      <c r="BM635" s="63"/>
      <c r="BN635" s="63"/>
      <c r="BO635" s="63"/>
      <c r="BP635" s="63"/>
      <c r="BQ635" s="63"/>
      <c r="BR635" s="63"/>
      <c r="BS635" s="63"/>
      <c r="BT635" s="64"/>
      <c r="BU635" s="63"/>
      <c r="BV635" s="63"/>
      <c r="BW635" s="63"/>
      <c r="BX635" s="63"/>
      <c r="BY635" s="63"/>
      <c r="BZ635" s="63"/>
      <c r="CA635" s="63"/>
      <c r="CB635" s="63"/>
      <c r="CC635" s="64"/>
      <c r="CD635" s="63"/>
      <c r="CE635" s="63"/>
      <c r="CF635" s="63"/>
      <c r="CG635" s="63"/>
      <c r="CH635" s="63"/>
      <c r="CI635" s="63"/>
      <c r="CJ635" s="63"/>
      <c r="CK635" s="63"/>
      <c r="CL635" s="64"/>
      <c r="CM635" s="63"/>
      <c r="CN635" s="63"/>
      <c r="CO635" s="63"/>
      <c r="CP635" s="63"/>
      <c r="CQ635" s="63"/>
      <c r="CR635" s="63"/>
      <c r="CS635" s="63"/>
      <c r="CT635" s="63"/>
      <c r="CU635" s="64"/>
      <c r="CV635" s="63"/>
      <c r="CW635" s="63"/>
      <c r="CX635" s="63"/>
      <c r="CY635" s="63"/>
      <c r="CZ635" s="63"/>
      <c r="DA635" s="63"/>
      <c r="DB635" s="63"/>
      <c r="DC635" s="63"/>
      <c r="DD635" s="64"/>
    </row>
    <row r="636" spans="1:108" ht="33" customHeight="1" x14ac:dyDescent="0.3">
      <c r="A636" s="63"/>
      <c r="B636" s="63"/>
      <c r="C636" s="63"/>
      <c r="D636" s="63"/>
      <c r="E636" s="63"/>
      <c r="F636" s="63"/>
      <c r="G636" s="63"/>
      <c r="H636" s="63"/>
      <c r="I636" s="64"/>
      <c r="J636" s="63"/>
      <c r="K636" s="63"/>
      <c r="L636" s="63"/>
      <c r="M636" s="63"/>
      <c r="N636" s="63"/>
      <c r="O636" s="63"/>
      <c r="P636" s="63"/>
      <c r="Q636" s="63"/>
      <c r="R636" s="64"/>
      <c r="S636" s="63"/>
      <c r="T636" s="63"/>
      <c r="U636" s="63"/>
      <c r="V636" s="63"/>
      <c r="W636" s="63"/>
      <c r="X636" s="63"/>
      <c r="Y636" s="63"/>
      <c r="Z636" s="63"/>
      <c r="AA636" s="64"/>
      <c r="AB636" s="63"/>
      <c r="AC636" s="63"/>
      <c r="AD636" s="63"/>
      <c r="AE636" s="63"/>
      <c r="AF636" s="63"/>
      <c r="AG636" s="63"/>
      <c r="AH636" s="63"/>
      <c r="AI636" s="63"/>
      <c r="AJ636" s="64"/>
      <c r="AK636" s="63"/>
      <c r="AL636" s="63"/>
      <c r="AM636" s="63"/>
      <c r="AN636" s="63"/>
      <c r="AO636" s="63"/>
      <c r="AP636" s="63"/>
      <c r="AQ636" s="63"/>
      <c r="AR636" s="63"/>
      <c r="AS636" s="64"/>
      <c r="AT636" s="63"/>
      <c r="AU636" s="63"/>
      <c r="AV636" s="63"/>
      <c r="AW636" s="63"/>
      <c r="AX636" s="63"/>
      <c r="AY636" s="63"/>
      <c r="AZ636" s="63"/>
      <c r="BA636" s="63"/>
      <c r="BB636" s="64"/>
      <c r="BC636" s="63"/>
      <c r="BD636" s="63"/>
      <c r="BE636" s="63"/>
      <c r="BF636" s="63"/>
      <c r="BG636" s="63"/>
      <c r="BH636" s="63"/>
      <c r="BI636" s="63"/>
      <c r="BJ636" s="63"/>
      <c r="BK636" s="64"/>
      <c r="BL636" s="63"/>
      <c r="BM636" s="63"/>
      <c r="BN636" s="63"/>
      <c r="BO636" s="63"/>
      <c r="BP636" s="63"/>
      <c r="BQ636" s="63"/>
      <c r="BR636" s="63"/>
      <c r="BS636" s="63"/>
      <c r="BT636" s="64"/>
      <c r="BU636" s="63"/>
      <c r="BV636" s="63"/>
      <c r="BW636" s="63"/>
      <c r="BX636" s="63"/>
      <c r="BY636" s="63"/>
      <c r="BZ636" s="63"/>
      <c r="CA636" s="63"/>
      <c r="CB636" s="63"/>
      <c r="CC636" s="64"/>
      <c r="CD636" s="63"/>
      <c r="CE636" s="63"/>
      <c r="CF636" s="63"/>
      <c r="CG636" s="63"/>
      <c r="CH636" s="63"/>
      <c r="CI636" s="63"/>
      <c r="CJ636" s="63"/>
      <c r="CK636" s="63"/>
      <c r="CL636" s="64"/>
      <c r="CM636" s="63"/>
      <c r="CN636" s="63"/>
      <c r="CO636" s="63"/>
      <c r="CP636" s="63"/>
      <c r="CQ636" s="63"/>
      <c r="CR636" s="63"/>
      <c r="CS636" s="63"/>
      <c r="CT636" s="63"/>
      <c r="CU636" s="64"/>
      <c r="CV636" s="63"/>
      <c r="CW636" s="63"/>
      <c r="CX636" s="63"/>
      <c r="CY636" s="63"/>
      <c r="CZ636" s="63"/>
      <c r="DA636" s="63"/>
      <c r="DB636" s="63"/>
      <c r="DC636" s="63"/>
      <c r="DD636" s="64"/>
    </row>
    <row r="637" spans="1:108" ht="33" customHeight="1" x14ac:dyDescent="0.3">
      <c r="A637" s="63"/>
      <c r="B637" s="63"/>
      <c r="C637" s="63"/>
      <c r="D637" s="63"/>
      <c r="E637" s="63"/>
      <c r="F637" s="63"/>
      <c r="G637" s="63"/>
      <c r="H637" s="63"/>
      <c r="I637" s="64"/>
      <c r="J637" s="63"/>
      <c r="K637" s="63"/>
      <c r="L637" s="63"/>
      <c r="M637" s="63"/>
      <c r="N637" s="63"/>
      <c r="O637" s="63"/>
      <c r="P637" s="63"/>
      <c r="Q637" s="63"/>
      <c r="R637" s="64"/>
      <c r="S637" s="63"/>
      <c r="T637" s="63"/>
      <c r="U637" s="63"/>
      <c r="V637" s="63"/>
      <c r="W637" s="63"/>
      <c r="X637" s="63"/>
      <c r="Y637" s="63"/>
      <c r="Z637" s="63"/>
      <c r="AA637" s="64"/>
      <c r="AB637" s="63"/>
      <c r="AC637" s="63"/>
      <c r="AD637" s="63"/>
      <c r="AE637" s="63"/>
      <c r="AF637" s="63"/>
      <c r="AG637" s="63"/>
      <c r="AH637" s="63"/>
      <c r="AI637" s="63"/>
      <c r="AJ637" s="64"/>
      <c r="AK637" s="63"/>
      <c r="AL637" s="63"/>
      <c r="AM637" s="63"/>
      <c r="AN637" s="63"/>
      <c r="AO637" s="63"/>
      <c r="AP637" s="63"/>
      <c r="AQ637" s="63"/>
      <c r="AR637" s="63"/>
      <c r="AS637" s="64"/>
      <c r="AT637" s="63"/>
      <c r="AU637" s="63"/>
      <c r="AV637" s="63"/>
      <c r="AW637" s="63"/>
      <c r="AX637" s="63"/>
      <c r="AY637" s="63"/>
      <c r="AZ637" s="63"/>
      <c r="BA637" s="63"/>
      <c r="BB637" s="64"/>
      <c r="BC637" s="63"/>
      <c r="BD637" s="63"/>
      <c r="BE637" s="63"/>
      <c r="BF637" s="63"/>
      <c r="BG637" s="63"/>
      <c r="BH637" s="63"/>
      <c r="BI637" s="63"/>
      <c r="BJ637" s="63"/>
      <c r="BK637" s="64"/>
      <c r="BL637" s="63"/>
      <c r="BM637" s="63"/>
      <c r="BN637" s="63"/>
      <c r="BO637" s="63"/>
      <c r="BP637" s="63"/>
      <c r="BQ637" s="63"/>
      <c r="BR637" s="63"/>
      <c r="BS637" s="63"/>
      <c r="BT637" s="64"/>
      <c r="BU637" s="63"/>
      <c r="BV637" s="63"/>
      <c r="BW637" s="63"/>
      <c r="BX637" s="63"/>
      <c r="BY637" s="63"/>
      <c r="BZ637" s="63"/>
      <c r="CA637" s="63"/>
      <c r="CB637" s="63"/>
      <c r="CC637" s="64"/>
      <c r="CD637" s="63"/>
      <c r="CE637" s="63"/>
      <c r="CF637" s="63"/>
      <c r="CG637" s="63"/>
      <c r="CH637" s="63"/>
      <c r="CI637" s="63"/>
      <c r="CJ637" s="63"/>
      <c r="CK637" s="63"/>
      <c r="CL637" s="64"/>
      <c r="CM637" s="63"/>
      <c r="CN637" s="63"/>
      <c r="CO637" s="63"/>
      <c r="CP637" s="63"/>
      <c r="CQ637" s="63"/>
      <c r="CR637" s="63"/>
      <c r="CS637" s="63"/>
      <c r="CT637" s="63"/>
      <c r="CU637" s="64"/>
      <c r="CV637" s="63"/>
      <c r="CW637" s="63"/>
      <c r="CX637" s="63"/>
      <c r="CY637" s="63"/>
      <c r="CZ637" s="63"/>
      <c r="DA637" s="63"/>
      <c r="DB637" s="63"/>
      <c r="DC637" s="63"/>
      <c r="DD637" s="64"/>
    </row>
    <row r="638" spans="1:108" ht="33" customHeight="1" x14ac:dyDescent="0.3">
      <c r="A638" s="63"/>
      <c r="B638" s="63"/>
      <c r="C638" s="63"/>
      <c r="D638" s="63"/>
      <c r="E638" s="63"/>
      <c r="F638" s="63"/>
      <c r="G638" s="63"/>
      <c r="H638" s="63"/>
      <c r="I638" s="64"/>
      <c r="J638" s="63"/>
      <c r="K638" s="63"/>
      <c r="L638" s="63"/>
      <c r="M638" s="63"/>
      <c r="N638" s="63"/>
      <c r="O638" s="63"/>
      <c r="P638" s="63"/>
      <c r="Q638" s="63"/>
      <c r="R638" s="64"/>
      <c r="S638" s="63"/>
      <c r="T638" s="63"/>
      <c r="U638" s="63"/>
      <c r="V638" s="63"/>
      <c r="W638" s="63"/>
      <c r="X638" s="63"/>
      <c r="Y638" s="63"/>
      <c r="Z638" s="63"/>
      <c r="AA638" s="64"/>
      <c r="AB638" s="63"/>
      <c r="AC638" s="63"/>
      <c r="AD638" s="63"/>
      <c r="AE638" s="63"/>
      <c r="AF638" s="63"/>
      <c r="AG638" s="63"/>
      <c r="AH638" s="63"/>
      <c r="AI638" s="63"/>
      <c r="AJ638" s="64"/>
      <c r="AK638" s="63"/>
      <c r="AL638" s="63"/>
      <c r="AM638" s="63"/>
      <c r="AN638" s="63"/>
      <c r="AO638" s="63"/>
      <c r="AP638" s="63"/>
      <c r="AQ638" s="63"/>
      <c r="AR638" s="63"/>
      <c r="AS638" s="64"/>
      <c r="AT638" s="63"/>
      <c r="AU638" s="63"/>
      <c r="AV638" s="63"/>
      <c r="AW638" s="63"/>
      <c r="AX638" s="63"/>
      <c r="AY638" s="63"/>
      <c r="AZ638" s="63"/>
      <c r="BA638" s="63"/>
      <c r="BB638" s="64"/>
      <c r="BC638" s="63"/>
      <c r="BD638" s="63"/>
      <c r="BE638" s="63"/>
      <c r="BF638" s="63"/>
      <c r="BG638" s="63"/>
      <c r="BH638" s="63"/>
      <c r="BI638" s="63"/>
      <c r="BJ638" s="63"/>
      <c r="BK638" s="64"/>
      <c r="BL638" s="63"/>
      <c r="BM638" s="63"/>
      <c r="BN638" s="63"/>
      <c r="BO638" s="63"/>
      <c r="BP638" s="63"/>
      <c r="BQ638" s="63"/>
      <c r="BR638" s="63"/>
      <c r="BS638" s="63"/>
      <c r="BT638" s="64"/>
      <c r="BU638" s="63"/>
      <c r="BV638" s="63"/>
      <c r="BW638" s="63"/>
      <c r="BX638" s="63"/>
      <c r="BY638" s="63"/>
      <c r="BZ638" s="63"/>
      <c r="CA638" s="63"/>
      <c r="CB638" s="63"/>
      <c r="CC638" s="64"/>
      <c r="CD638" s="63"/>
      <c r="CE638" s="63"/>
      <c r="CF638" s="63"/>
      <c r="CG638" s="63"/>
      <c r="CH638" s="63"/>
      <c r="CI638" s="63"/>
      <c r="CJ638" s="63"/>
      <c r="CK638" s="63"/>
      <c r="CL638" s="64"/>
      <c r="CM638" s="63"/>
      <c r="CN638" s="63"/>
      <c r="CO638" s="63"/>
      <c r="CP638" s="63"/>
      <c r="CQ638" s="63"/>
      <c r="CR638" s="63"/>
      <c r="CS638" s="63"/>
      <c r="CT638" s="63"/>
      <c r="CU638" s="64"/>
      <c r="CV638" s="63"/>
      <c r="CW638" s="63"/>
      <c r="CX638" s="63"/>
      <c r="CY638" s="63"/>
      <c r="CZ638" s="63"/>
      <c r="DA638" s="63"/>
      <c r="DB638" s="63"/>
      <c r="DC638" s="63"/>
      <c r="DD638" s="64"/>
    </row>
    <row r="639" spans="1:108" ht="33" customHeight="1" x14ac:dyDescent="0.3">
      <c r="A639" s="63"/>
      <c r="B639" s="63"/>
      <c r="C639" s="63"/>
      <c r="D639" s="63"/>
      <c r="E639" s="63"/>
      <c r="F639" s="63"/>
      <c r="G639" s="63"/>
      <c r="H639" s="63"/>
      <c r="I639" s="64"/>
      <c r="J639" s="63"/>
      <c r="K639" s="63"/>
      <c r="L639" s="63"/>
      <c r="M639" s="63"/>
      <c r="N639" s="63"/>
      <c r="O639" s="63"/>
      <c r="P639" s="63"/>
      <c r="Q639" s="63"/>
      <c r="R639" s="64"/>
      <c r="S639" s="63"/>
      <c r="T639" s="63"/>
      <c r="U639" s="63"/>
      <c r="V639" s="63"/>
      <c r="W639" s="63"/>
      <c r="X639" s="63"/>
      <c r="Y639" s="63"/>
      <c r="Z639" s="63"/>
      <c r="AA639" s="64"/>
      <c r="AB639" s="63"/>
      <c r="AC639" s="63"/>
      <c r="AD639" s="63"/>
      <c r="AE639" s="63"/>
      <c r="AF639" s="63"/>
      <c r="AG639" s="63"/>
      <c r="AH639" s="63"/>
      <c r="AI639" s="63"/>
      <c r="AJ639" s="64"/>
      <c r="AK639" s="63"/>
      <c r="AL639" s="63"/>
      <c r="AM639" s="63"/>
      <c r="AN639" s="63"/>
      <c r="AO639" s="63"/>
      <c r="AP639" s="63"/>
      <c r="AQ639" s="63"/>
      <c r="AR639" s="63"/>
      <c r="AS639" s="64"/>
      <c r="AT639" s="63"/>
      <c r="AU639" s="63"/>
      <c r="AV639" s="63"/>
      <c r="AW639" s="63"/>
      <c r="AX639" s="63"/>
      <c r="AY639" s="63"/>
      <c r="AZ639" s="63"/>
      <c r="BA639" s="63"/>
      <c r="BB639" s="64"/>
      <c r="BC639" s="63"/>
      <c r="BD639" s="63"/>
      <c r="BE639" s="63"/>
      <c r="BF639" s="63"/>
      <c r="BG639" s="63"/>
      <c r="BH639" s="63"/>
      <c r="BI639" s="63"/>
      <c r="BJ639" s="63"/>
      <c r="BK639" s="64"/>
      <c r="BL639" s="63"/>
      <c r="BM639" s="63"/>
      <c r="BN639" s="63"/>
      <c r="BO639" s="63"/>
      <c r="BP639" s="63"/>
      <c r="BQ639" s="63"/>
      <c r="BR639" s="63"/>
      <c r="BS639" s="63"/>
      <c r="BT639" s="64"/>
      <c r="BU639" s="63"/>
      <c r="BV639" s="63"/>
      <c r="BW639" s="63"/>
      <c r="BX639" s="63"/>
      <c r="BY639" s="63"/>
      <c r="BZ639" s="63"/>
      <c r="CA639" s="63"/>
      <c r="CB639" s="63"/>
      <c r="CC639" s="64"/>
      <c r="CD639" s="63"/>
      <c r="CE639" s="63"/>
      <c r="CF639" s="63"/>
      <c r="CG639" s="63"/>
      <c r="CH639" s="63"/>
      <c r="CI639" s="63"/>
      <c r="CJ639" s="63"/>
      <c r="CK639" s="63"/>
      <c r="CL639" s="64"/>
      <c r="CM639" s="63"/>
      <c r="CN639" s="63"/>
      <c r="CO639" s="63"/>
      <c r="CP639" s="63"/>
      <c r="CQ639" s="63"/>
      <c r="CR639" s="63"/>
      <c r="CS639" s="63"/>
      <c r="CT639" s="63"/>
      <c r="CU639" s="64"/>
      <c r="CV639" s="63"/>
      <c r="CW639" s="63"/>
      <c r="CX639" s="63"/>
      <c r="CY639" s="63"/>
      <c r="CZ639" s="63"/>
      <c r="DA639" s="63"/>
      <c r="DB639" s="63"/>
      <c r="DC639" s="63"/>
      <c r="DD639" s="64"/>
    </row>
    <row r="640" spans="1:108" ht="33" customHeight="1" x14ac:dyDescent="0.3">
      <c r="A640" s="63"/>
      <c r="B640" s="63"/>
      <c r="C640" s="63"/>
      <c r="D640" s="63"/>
      <c r="E640" s="63"/>
      <c r="F640" s="63"/>
      <c r="G640" s="63"/>
      <c r="H640" s="63"/>
      <c r="I640" s="64"/>
      <c r="J640" s="63"/>
      <c r="K640" s="63"/>
      <c r="L640" s="63"/>
      <c r="M640" s="63"/>
      <c r="N640" s="63"/>
      <c r="O640" s="63"/>
      <c r="P640" s="63"/>
      <c r="Q640" s="63"/>
      <c r="R640" s="64"/>
      <c r="S640" s="63"/>
      <c r="T640" s="63"/>
      <c r="U640" s="63"/>
      <c r="V640" s="63"/>
      <c r="W640" s="63"/>
      <c r="X640" s="63"/>
      <c r="Y640" s="63"/>
      <c r="Z640" s="63"/>
      <c r="AA640" s="64"/>
      <c r="AB640" s="63"/>
      <c r="AC640" s="63"/>
      <c r="AD640" s="63"/>
      <c r="AE640" s="63"/>
      <c r="AF640" s="63"/>
      <c r="AG640" s="63"/>
      <c r="AH640" s="63"/>
      <c r="AI640" s="63"/>
      <c r="AJ640" s="64"/>
      <c r="AK640" s="63"/>
      <c r="AL640" s="63"/>
      <c r="AM640" s="63"/>
      <c r="AN640" s="63"/>
      <c r="AO640" s="63"/>
      <c r="AP640" s="63"/>
      <c r="AQ640" s="63"/>
      <c r="AR640" s="63"/>
      <c r="AS640" s="64"/>
      <c r="AT640" s="63"/>
      <c r="AU640" s="63"/>
      <c r="AV640" s="63"/>
      <c r="AW640" s="63"/>
      <c r="AX640" s="63"/>
      <c r="AY640" s="63"/>
      <c r="AZ640" s="63"/>
      <c r="BA640" s="63"/>
      <c r="BB640" s="64"/>
      <c r="BC640" s="63"/>
      <c r="BD640" s="63"/>
      <c r="BE640" s="63"/>
      <c r="BF640" s="63"/>
      <c r="BG640" s="63"/>
      <c r="BH640" s="63"/>
      <c r="BI640" s="63"/>
      <c r="BJ640" s="63"/>
      <c r="BK640" s="64"/>
      <c r="BL640" s="63"/>
      <c r="BM640" s="63"/>
      <c r="BN640" s="63"/>
      <c r="BO640" s="63"/>
      <c r="BP640" s="63"/>
      <c r="BQ640" s="63"/>
      <c r="BR640" s="63"/>
      <c r="BS640" s="63"/>
      <c r="BT640" s="64"/>
      <c r="BU640" s="63"/>
      <c r="BV640" s="63"/>
      <c r="BW640" s="63"/>
      <c r="BX640" s="63"/>
      <c r="BY640" s="63"/>
      <c r="BZ640" s="63"/>
      <c r="CA640" s="63"/>
      <c r="CB640" s="63"/>
      <c r="CC640" s="64"/>
      <c r="CD640" s="63"/>
      <c r="CE640" s="63"/>
      <c r="CF640" s="63"/>
      <c r="CG640" s="63"/>
      <c r="CH640" s="63"/>
      <c r="CI640" s="63"/>
      <c r="CJ640" s="63"/>
      <c r="CK640" s="63"/>
      <c r="CL640" s="64"/>
      <c r="CM640" s="63"/>
      <c r="CN640" s="63"/>
      <c r="CO640" s="63"/>
      <c r="CP640" s="63"/>
      <c r="CQ640" s="63"/>
      <c r="CR640" s="63"/>
      <c r="CS640" s="63"/>
      <c r="CT640" s="63"/>
      <c r="CU640" s="64"/>
      <c r="CV640" s="63"/>
      <c r="CW640" s="63"/>
      <c r="CX640" s="63"/>
      <c r="CY640" s="63"/>
      <c r="CZ640" s="63"/>
      <c r="DA640" s="63"/>
      <c r="DB640" s="63"/>
      <c r="DC640" s="63"/>
      <c r="DD640" s="64"/>
    </row>
    <row r="641" spans="1:108" ht="33" customHeight="1" x14ac:dyDescent="0.3">
      <c r="A641" s="63"/>
      <c r="B641" s="63"/>
      <c r="C641" s="63"/>
      <c r="D641" s="63"/>
      <c r="E641" s="63"/>
      <c r="F641" s="63"/>
      <c r="G641" s="63"/>
      <c r="H641" s="63"/>
      <c r="I641" s="64"/>
      <c r="J641" s="63"/>
      <c r="K641" s="63"/>
      <c r="L641" s="63"/>
      <c r="M641" s="63"/>
      <c r="N641" s="63"/>
      <c r="O641" s="63"/>
      <c r="P641" s="63"/>
      <c r="Q641" s="63"/>
      <c r="R641" s="64"/>
      <c r="S641" s="63"/>
      <c r="T641" s="63"/>
      <c r="U641" s="63"/>
      <c r="V641" s="63"/>
      <c r="W641" s="63"/>
      <c r="X641" s="63"/>
      <c r="Y641" s="63"/>
      <c r="Z641" s="63"/>
      <c r="AA641" s="64"/>
      <c r="AB641" s="63"/>
      <c r="AC641" s="63"/>
      <c r="AD641" s="63"/>
      <c r="AE641" s="63"/>
      <c r="AF641" s="63"/>
      <c r="AG641" s="63"/>
      <c r="AH641" s="63"/>
      <c r="AI641" s="63"/>
      <c r="AJ641" s="64"/>
      <c r="AK641" s="63"/>
      <c r="AL641" s="63"/>
      <c r="AM641" s="63"/>
      <c r="AN641" s="63"/>
      <c r="AO641" s="63"/>
      <c r="AP641" s="63"/>
      <c r="AQ641" s="63"/>
      <c r="AR641" s="63"/>
      <c r="AS641" s="64"/>
      <c r="AT641" s="63"/>
      <c r="AU641" s="63"/>
      <c r="AV641" s="63"/>
      <c r="AW641" s="63"/>
      <c r="AX641" s="63"/>
      <c r="AY641" s="63"/>
      <c r="AZ641" s="63"/>
      <c r="BA641" s="63"/>
      <c r="BB641" s="64"/>
      <c r="BC641" s="63"/>
      <c r="BD641" s="63"/>
      <c r="BE641" s="63"/>
      <c r="BF641" s="63"/>
      <c r="BG641" s="63"/>
      <c r="BH641" s="63"/>
      <c r="BI641" s="63"/>
      <c r="BJ641" s="63"/>
      <c r="BK641" s="64"/>
      <c r="BL641" s="63"/>
      <c r="BM641" s="63"/>
      <c r="BN641" s="63"/>
      <c r="BO641" s="63"/>
      <c r="BP641" s="63"/>
      <c r="BQ641" s="63"/>
      <c r="BR641" s="63"/>
      <c r="BS641" s="63"/>
      <c r="BT641" s="64"/>
      <c r="BU641" s="63"/>
      <c r="BV641" s="63"/>
      <c r="BW641" s="63"/>
      <c r="BX641" s="63"/>
      <c r="BY641" s="63"/>
      <c r="BZ641" s="63"/>
      <c r="CA641" s="63"/>
      <c r="CB641" s="63"/>
      <c r="CC641" s="64"/>
      <c r="CD641" s="63"/>
      <c r="CE641" s="63"/>
      <c r="CF641" s="63"/>
      <c r="CG641" s="63"/>
      <c r="CH641" s="63"/>
      <c r="CI641" s="63"/>
      <c r="CJ641" s="63"/>
      <c r="CK641" s="63"/>
      <c r="CL641" s="64"/>
      <c r="CM641" s="63"/>
      <c r="CN641" s="63"/>
      <c r="CO641" s="63"/>
      <c r="CP641" s="63"/>
      <c r="CQ641" s="63"/>
      <c r="CR641" s="63"/>
      <c r="CS641" s="63"/>
      <c r="CT641" s="63"/>
      <c r="CU641" s="64"/>
      <c r="CV641" s="63"/>
      <c r="CW641" s="63"/>
      <c r="CX641" s="63"/>
      <c r="CY641" s="63"/>
      <c r="CZ641" s="63"/>
      <c r="DA641" s="63"/>
      <c r="DB641" s="63"/>
      <c r="DC641" s="63"/>
      <c r="DD641" s="64"/>
    </row>
    <row r="642" spans="1:108" ht="33" customHeight="1" x14ac:dyDescent="0.3">
      <c r="A642" s="63"/>
      <c r="B642" s="63"/>
      <c r="C642" s="63"/>
      <c r="D642" s="63"/>
      <c r="E642" s="63"/>
      <c r="F642" s="63"/>
      <c r="G642" s="63"/>
      <c r="H642" s="63"/>
      <c r="I642" s="64"/>
      <c r="J642" s="63"/>
      <c r="K642" s="63"/>
      <c r="L642" s="63"/>
      <c r="M642" s="63"/>
      <c r="N642" s="63"/>
      <c r="O642" s="63"/>
      <c r="P642" s="63"/>
      <c r="Q642" s="63"/>
      <c r="R642" s="64"/>
      <c r="S642" s="63"/>
      <c r="T642" s="63"/>
      <c r="U642" s="63"/>
      <c r="V642" s="63"/>
      <c r="W642" s="63"/>
      <c r="X642" s="63"/>
      <c r="Y642" s="63"/>
      <c r="Z642" s="63"/>
      <c r="AA642" s="64"/>
      <c r="AB642" s="63"/>
      <c r="AC642" s="63"/>
      <c r="AD642" s="63"/>
      <c r="AE642" s="63"/>
      <c r="AF642" s="63"/>
      <c r="AG642" s="63"/>
      <c r="AH642" s="63"/>
      <c r="AI642" s="63"/>
      <c r="AJ642" s="64"/>
      <c r="AK642" s="63"/>
      <c r="AL642" s="63"/>
      <c r="AM642" s="63"/>
      <c r="AN642" s="63"/>
      <c r="AO642" s="63"/>
      <c r="AP642" s="63"/>
      <c r="AQ642" s="63"/>
      <c r="AR642" s="63"/>
      <c r="AS642" s="64"/>
      <c r="AT642" s="63"/>
      <c r="AU642" s="63"/>
      <c r="AV642" s="63"/>
      <c r="AW642" s="63"/>
      <c r="AX642" s="63"/>
      <c r="AY642" s="63"/>
      <c r="AZ642" s="63"/>
      <c r="BA642" s="63"/>
      <c r="BB642" s="64"/>
      <c r="BC642" s="63"/>
      <c r="BD642" s="63"/>
      <c r="BE642" s="63"/>
      <c r="BF642" s="63"/>
      <c r="BG642" s="63"/>
      <c r="BH642" s="63"/>
      <c r="BI642" s="63"/>
      <c r="BJ642" s="63"/>
      <c r="BK642" s="64"/>
      <c r="BL642" s="63"/>
      <c r="BM642" s="63"/>
      <c r="BN642" s="63"/>
      <c r="BO642" s="63"/>
      <c r="BP642" s="63"/>
      <c r="BQ642" s="63"/>
      <c r="BR642" s="63"/>
      <c r="BS642" s="63"/>
      <c r="BT642" s="64"/>
      <c r="BU642" s="63"/>
      <c r="BV642" s="63"/>
      <c r="BW642" s="63"/>
      <c r="BX642" s="63"/>
      <c r="BY642" s="63"/>
      <c r="BZ642" s="63"/>
      <c r="CA642" s="63"/>
      <c r="CB642" s="63"/>
      <c r="CC642" s="64"/>
      <c r="CD642" s="63"/>
      <c r="CE642" s="63"/>
      <c r="CF642" s="63"/>
      <c r="CG642" s="63"/>
      <c r="CH642" s="63"/>
      <c r="CI642" s="63"/>
      <c r="CJ642" s="63"/>
      <c r="CK642" s="63"/>
      <c r="CL642" s="64"/>
      <c r="CM642" s="63"/>
      <c r="CN642" s="63"/>
      <c r="CO642" s="63"/>
      <c r="CP642" s="63"/>
      <c r="CQ642" s="63"/>
      <c r="CR642" s="63"/>
      <c r="CS642" s="63"/>
      <c r="CT642" s="63"/>
      <c r="CU642" s="64"/>
      <c r="CV642" s="63"/>
      <c r="CW642" s="63"/>
      <c r="CX642" s="63"/>
      <c r="CY642" s="63"/>
      <c r="CZ642" s="63"/>
      <c r="DA642" s="63"/>
      <c r="DB642" s="63"/>
      <c r="DC642" s="63"/>
      <c r="DD642" s="64"/>
    </row>
    <row r="643" spans="1:108" ht="33" customHeight="1" x14ac:dyDescent="0.3">
      <c r="A643" s="63"/>
      <c r="B643" s="63"/>
      <c r="C643" s="63"/>
      <c r="D643" s="63"/>
      <c r="E643" s="63"/>
      <c r="F643" s="63"/>
      <c r="G643" s="63"/>
      <c r="H643" s="63"/>
      <c r="I643" s="64"/>
      <c r="J643" s="63"/>
      <c r="K643" s="63"/>
      <c r="L643" s="63"/>
      <c r="M643" s="63"/>
      <c r="N643" s="63"/>
      <c r="O643" s="63"/>
      <c r="P643" s="63"/>
      <c r="Q643" s="63"/>
      <c r="R643" s="64"/>
      <c r="S643" s="63"/>
      <c r="T643" s="63"/>
      <c r="U643" s="63"/>
      <c r="V643" s="63"/>
      <c r="W643" s="63"/>
      <c r="X643" s="63"/>
      <c r="Y643" s="63"/>
      <c r="Z643" s="63"/>
      <c r="AA643" s="64"/>
      <c r="AB643" s="63"/>
      <c r="AC643" s="63"/>
      <c r="AD643" s="63"/>
      <c r="AE643" s="63"/>
      <c r="AF643" s="63"/>
      <c r="AG643" s="63"/>
      <c r="AH643" s="63"/>
      <c r="AI643" s="63"/>
      <c r="AJ643" s="64"/>
      <c r="AK643" s="63"/>
      <c r="AL643" s="63"/>
      <c r="AM643" s="63"/>
      <c r="AN643" s="63"/>
      <c r="AO643" s="63"/>
      <c r="AP643" s="63"/>
      <c r="AQ643" s="63"/>
      <c r="AR643" s="63"/>
      <c r="AS643" s="64"/>
      <c r="AT643" s="63"/>
      <c r="AU643" s="63"/>
      <c r="AV643" s="63"/>
      <c r="AW643" s="63"/>
      <c r="AX643" s="63"/>
      <c r="AY643" s="63"/>
      <c r="AZ643" s="63"/>
      <c r="BA643" s="63"/>
      <c r="BB643" s="64"/>
      <c r="BC643" s="63"/>
      <c r="BD643" s="63"/>
      <c r="BE643" s="63"/>
      <c r="BF643" s="63"/>
      <c r="BG643" s="63"/>
      <c r="BH643" s="63"/>
      <c r="BI643" s="63"/>
      <c r="BJ643" s="63"/>
      <c r="BK643" s="64"/>
      <c r="BL643" s="63"/>
      <c r="BM643" s="63"/>
      <c r="BN643" s="63"/>
      <c r="BO643" s="63"/>
      <c r="BP643" s="63"/>
      <c r="BQ643" s="63"/>
      <c r="BR643" s="63"/>
      <c r="BS643" s="63"/>
      <c r="BT643" s="64"/>
      <c r="BU643" s="63"/>
      <c r="BV643" s="63"/>
      <c r="BW643" s="63"/>
      <c r="BX643" s="63"/>
      <c r="BY643" s="63"/>
      <c r="BZ643" s="63"/>
      <c r="CA643" s="63"/>
      <c r="CB643" s="63"/>
      <c r="CC643" s="64"/>
      <c r="CD643" s="63"/>
      <c r="CE643" s="63"/>
      <c r="CF643" s="63"/>
      <c r="CG643" s="63"/>
      <c r="CH643" s="63"/>
      <c r="CI643" s="63"/>
      <c r="CJ643" s="63"/>
      <c r="CK643" s="63"/>
      <c r="CL643" s="64"/>
      <c r="CM643" s="63"/>
      <c r="CN643" s="63"/>
      <c r="CO643" s="63"/>
      <c r="CP643" s="63"/>
      <c r="CQ643" s="63"/>
      <c r="CR643" s="63"/>
      <c r="CS643" s="63"/>
      <c r="CT643" s="63"/>
      <c r="CU643" s="64"/>
      <c r="CV643" s="63"/>
      <c r="CW643" s="63"/>
      <c r="CX643" s="63"/>
      <c r="CY643" s="63"/>
      <c r="CZ643" s="63"/>
      <c r="DA643" s="63"/>
      <c r="DB643" s="63"/>
      <c r="DC643" s="63"/>
      <c r="DD643" s="64"/>
    </row>
    <row r="644" spans="1:108" ht="33" customHeight="1" x14ac:dyDescent="0.3">
      <c r="A644" s="63"/>
      <c r="B644" s="63"/>
      <c r="C644" s="63"/>
      <c r="D644" s="63"/>
      <c r="E644" s="63"/>
      <c r="F644" s="63"/>
      <c r="G644" s="63"/>
      <c r="H644" s="63"/>
      <c r="I644" s="64"/>
      <c r="J644" s="63"/>
      <c r="K644" s="63"/>
      <c r="L644" s="63"/>
      <c r="M644" s="63"/>
      <c r="N644" s="63"/>
      <c r="O644" s="63"/>
      <c r="P644" s="63"/>
      <c r="Q644" s="63"/>
      <c r="R644" s="64"/>
      <c r="S644" s="63"/>
      <c r="T644" s="63"/>
      <c r="U644" s="63"/>
      <c r="V644" s="63"/>
      <c r="W644" s="63"/>
      <c r="X644" s="63"/>
      <c r="Y644" s="63"/>
      <c r="Z644" s="63"/>
      <c r="AA644" s="64"/>
      <c r="AB644" s="63"/>
      <c r="AC644" s="63"/>
      <c r="AD644" s="63"/>
      <c r="AE644" s="63"/>
      <c r="AF644" s="63"/>
      <c r="AG644" s="63"/>
      <c r="AH644" s="63"/>
      <c r="AI644" s="63"/>
      <c r="AJ644" s="64"/>
      <c r="AK644" s="63"/>
      <c r="AL644" s="63"/>
      <c r="AM644" s="63"/>
      <c r="AN644" s="63"/>
      <c r="AO644" s="63"/>
      <c r="AP644" s="63"/>
      <c r="AQ644" s="63"/>
      <c r="AR644" s="63"/>
      <c r="AS644" s="64"/>
      <c r="AT644" s="63"/>
      <c r="AU644" s="63"/>
      <c r="AV644" s="63"/>
      <c r="AW644" s="63"/>
      <c r="AX644" s="63"/>
      <c r="AY644" s="63"/>
      <c r="AZ644" s="63"/>
      <c r="BA644" s="63"/>
      <c r="BB644" s="64"/>
      <c r="BC644" s="63"/>
      <c r="BD644" s="63"/>
      <c r="BE644" s="63"/>
      <c r="BF644" s="63"/>
      <c r="BG644" s="63"/>
      <c r="BH644" s="63"/>
      <c r="BI644" s="63"/>
      <c r="BJ644" s="63"/>
      <c r="BK644" s="64"/>
      <c r="BL644" s="63"/>
      <c r="BM644" s="63"/>
      <c r="BN644" s="63"/>
      <c r="BO644" s="63"/>
      <c r="BP644" s="63"/>
      <c r="BQ644" s="63"/>
      <c r="BR644" s="63"/>
      <c r="BS644" s="63"/>
      <c r="BT644" s="64"/>
      <c r="BU644" s="63"/>
      <c r="BV644" s="63"/>
      <c r="BW644" s="63"/>
      <c r="BX644" s="63"/>
      <c r="BY644" s="63"/>
      <c r="BZ644" s="63"/>
      <c r="CA644" s="63"/>
      <c r="CB644" s="63"/>
      <c r="CC644" s="64"/>
      <c r="CD644" s="63"/>
      <c r="CE644" s="63"/>
      <c r="CF644" s="63"/>
      <c r="CG644" s="63"/>
      <c r="CH644" s="63"/>
      <c r="CI644" s="63"/>
      <c r="CJ644" s="63"/>
      <c r="CK644" s="63"/>
      <c r="CL644" s="64"/>
      <c r="CM644" s="63"/>
      <c r="CN644" s="63"/>
      <c r="CO644" s="63"/>
      <c r="CP644" s="63"/>
      <c r="CQ644" s="63"/>
      <c r="CR644" s="63"/>
      <c r="CS644" s="63"/>
      <c r="CT644" s="63"/>
      <c r="CU644" s="64"/>
      <c r="CV644" s="63"/>
      <c r="CW644" s="63"/>
      <c r="CX644" s="63"/>
      <c r="CY644" s="63"/>
      <c r="CZ644" s="63"/>
      <c r="DA644" s="63"/>
      <c r="DB644" s="63"/>
      <c r="DC644" s="63"/>
      <c r="DD644" s="64"/>
    </row>
    <row r="645" spans="1:108" ht="33" customHeight="1" x14ac:dyDescent="0.3">
      <c r="A645" s="63"/>
      <c r="B645" s="63"/>
      <c r="C645" s="63"/>
      <c r="D645" s="63"/>
      <c r="E645" s="63"/>
      <c r="F645" s="63"/>
      <c r="G645" s="63"/>
      <c r="H645" s="63"/>
      <c r="I645" s="64"/>
      <c r="J645" s="63"/>
      <c r="K645" s="63"/>
      <c r="L645" s="63"/>
      <c r="M645" s="63"/>
      <c r="N645" s="63"/>
      <c r="O645" s="63"/>
      <c r="P645" s="63"/>
      <c r="Q645" s="63"/>
      <c r="R645" s="64"/>
      <c r="S645" s="63"/>
      <c r="T645" s="63"/>
      <c r="U645" s="63"/>
      <c r="V645" s="63"/>
      <c r="W645" s="63"/>
      <c r="X645" s="63"/>
      <c r="Y645" s="63"/>
      <c r="Z645" s="63"/>
      <c r="AA645" s="64"/>
      <c r="AB645" s="63"/>
      <c r="AC645" s="63"/>
      <c r="AD645" s="63"/>
      <c r="AE645" s="63"/>
      <c r="AF645" s="63"/>
      <c r="AG645" s="63"/>
      <c r="AH645" s="63"/>
      <c r="AI645" s="63"/>
      <c r="AJ645" s="64"/>
      <c r="AK645" s="63"/>
      <c r="AL645" s="63"/>
      <c r="AM645" s="63"/>
      <c r="AN645" s="63"/>
      <c r="AO645" s="63"/>
      <c r="AP645" s="63"/>
      <c r="AQ645" s="63"/>
      <c r="AR645" s="63"/>
      <c r="AS645" s="64"/>
      <c r="AT645" s="63"/>
      <c r="AU645" s="63"/>
      <c r="AV645" s="63"/>
      <c r="AW645" s="63"/>
      <c r="AX645" s="63"/>
      <c r="AY645" s="63"/>
      <c r="AZ645" s="63"/>
      <c r="BA645" s="63"/>
      <c r="BB645" s="64"/>
      <c r="BC645" s="63"/>
      <c r="BD645" s="63"/>
      <c r="BE645" s="63"/>
      <c r="BF645" s="63"/>
      <c r="BG645" s="63"/>
      <c r="BH645" s="63"/>
      <c r="BI645" s="63"/>
      <c r="BJ645" s="63"/>
      <c r="BK645" s="64"/>
      <c r="BL645" s="63"/>
      <c r="BM645" s="63"/>
      <c r="BN645" s="63"/>
      <c r="BO645" s="63"/>
      <c r="BP645" s="63"/>
      <c r="BQ645" s="63"/>
      <c r="BR645" s="63"/>
      <c r="BS645" s="63"/>
      <c r="BT645" s="64"/>
      <c r="BU645" s="63"/>
      <c r="BV645" s="63"/>
      <c r="BW645" s="63"/>
      <c r="BX645" s="63"/>
      <c r="BY645" s="63"/>
      <c r="BZ645" s="63"/>
      <c r="CA645" s="63"/>
      <c r="CB645" s="63"/>
      <c r="CC645" s="64"/>
      <c r="CD645" s="63"/>
      <c r="CE645" s="63"/>
      <c r="CF645" s="63"/>
      <c r="CG645" s="63"/>
      <c r="CH645" s="63"/>
      <c r="CI645" s="63"/>
      <c r="CJ645" s="63"/>
      <c r="CK645" s="63"/>
      <c r="CL645" s="64"/>
      <c r="CM645" s="63"/>
      <c r="CN645" s="63"/>
      <c r="CO645" s="63"/>
      <c r="CP645" s="63"/>
      <c r="CQ645" s="63"/>
      <c r="CR645" s="63"/>
      <c r="CS645" s="63"/>
      <c r="CT645" s="63"/>
      <c r="CU645" s="64"/>
      <c r="CV645" s="63"/>
      <c r="CW645" s="63"/>
      <c r="CX645" s="63"/>
      <c r="CY645" s="63"/>
      <c r="CZ645" s="63"/>
      <c r="DA645" s="63"/>
      <c r="DB645" s="63"/>
      <c r="DC645" s="63"/>
      <c r="DD645" s="64"/>
    </row>
    <row r="646" spans="1:108" ht="33" customHeight="1" x14ac:dyDescent="0.3">
      <c r="A646" s="63"/>
      <c r="B646" s="63"/>
      <c r="C646" s="63"/>
      <c r="D646" s="63"/>
      <c r="E646" s="63"/>
      <c r="F646" s="63"/>
      <c r="G646" s="63"/>
      <c r="H646" s="63"/>
      <c r="I646" s="64"/>
      <c r="J646" s="63"/>
      <c r="K646" s="63"/>
      <c r="L646" s="63"/>
      <c r="M646" s="63"/>
      <c r="N646" s="63"/>
      <c r="O646" s="63"/>
      <c r="P646" s="63"/>
      <c r="Q646" s="63"/>
      <c r="R646" s="64"/>
      <c r="S646" s="63"/>
      <c r="T646" s="63"/>
      <c r="U646" s="63"/>
      <c r="V646" s="63"/>
      <c r="W646" s="63"/>
      <c r="X646" s="63"/>
      <c r="Y646" s="63"/>
      <c r="Z646" s="63"/>
      <c r="AA646" s="64"/>
      <c r="AB646" s="63"/>
      <c r="AC646" s="63"/>
      <c r="AD646" s="63"/>
      <c r="AE646" s="63"/>
      <c r="AF646" s="63"/>
      <c r="AG646" s="63"/>
      <c r="AH646" s="63"/>
      <c r="AI646" s="63"/>
      <c r="AJ646" s="64"/>
      <c r="AK646" s="63"/>
      <c r="AL646" s="63"/>
      <c r="AM646" s="63"/>
      <c r="AN646" s="63"/>
      <c r="AO646" s="63"/>
      <c r="AP646" s="63"/>
      <c r="AQ646" s="63"/>
      <c r="AR646" s="63"/>
      <c r="AS646" s="64"/>
      <c r="AT646" s="63"/>
      <c r="AU646" s="63"/>
      <c r="AV646" s="63"/>
      <c r="AW646" s="63"/>
      <c r="AX646" s="63"/>
      <c r="AY646" s="63"/>
      <c r="AZ646" s="63"/>
      <c r="BA646" s="63"/>
      <c r="BB646" s="64"/>
      <c r="BC646" s="63"/>
      <c r="BD646" s="63"/>
      <c r="BE646" s="63"/>
      <c r="BF646" s="63"/>
      <c r="BG646" s="63"/>
      <c r="BH646" s="63"/>
      <c r="BI646" s="63"/>
      <c r="BJ646" s="63"/>
      <c r="BK646" s="64"/>
      <c r="BL646" s="63"/>
      <c r="BM646" s="63"/>
      <c r="BN646" s="63"/>
      <c r="BO646" s="63"/>
      <c r="BP646" s="63"/>
      <c r="BQ646" s="63"/>
      <c r="BR646" s="63"/>
      <c r="BS646" s="63"/>
      <c r="BT646" s="64"/>
      <c r="BU646" s="63"/>
      <c r="BV646" s="63"/>
      <c r="BW646" s="63"/>
      <c r="BX646" s="63"/>
      <c r="BY646" s="63"/>
      <c r="BZ646" s="63"/>
      <c r="CA646" s="63"/>
      <c r="CB646" s="63"/>
      <c r="CC646" s="64"/>
      <c r="CD646" s="63"/>
      <c r="CE646" s="63"/>
      <c r="CF646" s="63"/>
      <c r="CG646" s="63"/>
      <c r="CH646" s="63"/>
      <c r="CI646" s="63"/>
      <c r="CJ646" s="63"/>
      <c r="CK646" s="63"/>
      <c r="CL646" s="64"/>
      <c r="CM646" s="63"/>
      <c r="CN646" s="63"/>
      <c r="CO646" s="63"/>
      <c r="CP646" s="63"/>
      <c r="CQ646" s="63"/>
      <c r="CR646" s="63"/>
      <c r="CS646" s="63"/>
      <c r="CT646" s="63"/>
      <c r="CU646" s="64"/>
      <c r="CV646" s="63"/>
      <c r="CW646" s="63"/>
      <c r="CX646" s="63"/>
      <c r="CY646" s="63"/>
      <c r="CZ646" s="63"/>
      <c r="DA646" s="63"/>
      <c r="DB646" s="63"/>
      <c r="DC646" s="63"/>
      <c r="DD646" s="64"/>
    </row>
    <row r="647" spans="1:108" ht="33" customHeight="1" x14ac:dyDescent="0.3">
      <c r="A647" s="63"/>
      <c r="B647" s="63"/>
      <c r="C647" s="63"/>
      <c r="D647" s="63"/>
      <c r="E647" s="63"/>
      <c r="F647" s="63"/>
      <c r="G647" s="63"/>
      <c r="H647" s="63"/>
      <c r="I647" s="64"/>
      <c r="J647" s="63"/>
      <c r="K647" s="63"/>
      <c r="L647" s="63"/>
      <c r="M647" s="63"/>
      <c r="N647" s="63"/>
      <c r="O647" s="63"/>
      <c r="P647" s="63"/>
      <c r="Q647" s="63"/>
      <c r="R647" s="64"/>
      <c r="S647" s="63"/>
      <c r="T647" s="63"/>
      <c r="U647" s="63"/>
      <c r="V647" s="63"/>
      <c r="W647" s="63"/>
      <c r="X647" s="63"/>
      <c r="Y647" s="63"/>
      <c r="Z647" s="63"/>
      <c r="AA647" s="64"/>
      <c r="AB647" s="63"/>
      <c r="AC647" s="63"/>
      <c r="AD647" s="63"/>
      <c r="AE647" s="63"/>
      <c r="AF647" s="63"/>
      <c r="AG647" s="63"/>
      <c r="AH647" s="63"/>
      <c r="AI647" s="63"/>
      <c r="AJ647" s="64"/>
      <c r="AK647" s="63"/>
      <c r="AL647" s="63"/>
      <c r="AM647" s="63"/>
      <c r="AN647" s="63"/>
      <c r="AO647" s="63"/>
      <c r="AP647" s="63"/>
      <c r="AQ647" s="63"/>
      <c r="AR647" s="63"/>
      <c r="AS647" s="64"/>
      <c r="AT647" s="63"/>
      <c r="AU647" s="63"/>
      <c r="AV647" s="63"/>
      <c r="AW647" s="63"/>
      <c r="AX647" s="63"/>
      <c r="AY647" s="63"/>
      <c r="AZ647" s="63"/>
      <c r="BA647" s="63"/>
      <c r="BB647" s="64"/>
      <c r="BC647" s="63"/>
      <c r="BD647" s="63"/>
      <c r="BE647" s="63"/>
      <c r="BF647" s="63"/>
      <c r="BG647" s="63"/>
      <c r="BH647" s="63"/>
      <c r="BI647" s="63"/>
      <c r="BJ647" s="63"/>
      <c r="BK647" s="64"/>
      <c r="BL647" s="63"/>
      <c r="BM647" s="63"/>
      <c r="BN647" s="63"/>
      <c r="BO647" s="63"/>
      <c r="BP647" s="63"/>
      <c r="BQ647" s="63"/>
      <c r="BR647" s="63"/>
      <c r="BS647" s="63"/>
      <c r="BT647" s="64"/>
      <c r="BU647" s="63"/>
      <c r="BV647" s="63"/>
      <c r="BW647" s="63"/>
      <c r="BX647" s="63"/>
      <c r="BY647" s="63"/>
      <c r="BZ647" s="63"/>
      <c r="CA647" s="63"/>
      <c r="CB647" s="63"/>
      <c r="CC647" s="64"/>
      <c r="CD647" s="63"/>
      <c r="CE647" s="63"/>
      <c r="CF647" s="63"/>
      <c r="CG647" s="63"/>
      <c r="CH647" s="63"/>
      <c r="CI647" s="63"/>
      <c r="CJ647" s="63"/>
      <c r="CK647" s="63"/>
      <c r="CL647" s="64"/>
      <c r="CM647" s="63"/>
      <c r="CN647" s="63"/>
      <c r="CO647" s="63"/>
      <c r="CP647" s="63"/>
      <c r="CQ647" s="63"/>
      <c r="CR647" s="63"/>
      <c r="CS647" s="63"/>
      <c r="CT647" s="63"/>
      <c r="CU647" s="64"/>
      <c r="CV647" s="63"/>
      <c r="CW647" s="63"/>
      <c r="CX647" s="63"/>
      <c r="CY647" s="63"/>
      <c r="CZ647" s="63"/>
      <c r="DA647" s="63"/>
      <c r="DB647" s="63"/>
      <c r="DC647" s="63"/>
      <c r="DD647" s="64"/>
    </row>
    <row r="648" spans="1:108" ht="33" customHeight="1" x14ac:dyDescent="0.3">
      <c r="A648" s="63"/>
      <c r="B648" s="63"/>
      <c r="C648" s="63"/>
      <c r="D648" s="63"/>
      <c r="E648" s="63"/>
      <c r="F648" s="63"/>
      <c r="G648" s="63"/>
      <c r="H648" s="63"/>
      <c r="I648" s="64"/>
      <c r="J648" s="63"/>
      <c r="K648" s="63"/>
      <c r="L648" s="63"/>
      <c r="M648" s="63"/>
      <c r="N648" s="63"/>
      <c r="O648" s="63"/>
      <c r="P648" s="63"/>
      <c r="Q648" s="63"/>
      <c r="R648" s="64"/>
      <c r="S648" s="63"/>
      <c r="T648" s="63"/>
      <c r="U648" s="63"/>
      <c r="V648" s="63"/>
      <c r="W648" s="63"/>
      <c r="X648" s="63"/>
      <c r="Y648" s="63"/>
      <c r="Z648" s="63"/>
      <c r="AA648" s="64"/>
      <c r="AB648" s="63"/>
      <c r="AC648" s="63"/>
      <c r="AD648" s="63"/>
      <c r="AE648" s="63"/>
      <c r="AF648" s="63"/>
      <c r="AG648" s="63"/>
      <c r="AH648" s="63"/>
      <c r="AI648" s="63"/>
      <c r="AJ648" s="64"/>
      <c r="AK648" s="63"/>
      <c r="AL648" s="63"/>
      <c r="AM648" s="63"/>
      <c r="AN648" s="63"/>
      <c r="AO648" s="63"/>
      <c r="AP648" s="63"/>
      <c r="AQ648" s="63"/>
      <c r="AR648" s="63"/>
      <c r="AS648" s="64"/>
      <c r="AT648" s="63"/>
      <c r="AU648" s="63"/>
      <c r="AV648" s="63"/>
      <c r="AW648" s="63"/>
      <c r="AX648" s="63"/>
      <c r="AY648" s="63"/>
      <c r="AZ648" s="63"/>
      <c r="BA648" s="63"/>
      <c r="BB648" s="64"/>
      <c r="BC648" s="63"/>
      <c r="BD648" s="63"/>
      <c r="BE648" s="63"/>
      <c r="BF648" s="63"/>
      <c r="BG648" s="63"/>
      <c r="BH648" s="63"/>
      <c r="BI648" s="63"/>
      <c r="BJ648" s="63"/>
      <c r="BK648" s="64"/>
      <c r="BL648" s="63"/>
      <c r="BM648" s="63"/>
      <c r="BN648" s="63"/>
      <c r="BO648" s="63"/>
      <c r="BP648" s="63"/>
      <c r="BQ648" s="63"/>
      <c r="BR648" s="63"/>
      <c r="BS648" s="63"/>
      <c r="BT648" s="64"/>
      <c r="BU648" s="63"/>
      <c r="BV648" s="63"/>
      <c r="BW648" s="63"/>
      <c r="BX648" s="63"/>
      <c r="BY648" s="63"/>
      <c r="BZ648" s="63"/>
      <c r="CA648" s="63"/>
      <c r="CB648" s="63"/>
      <c r="CC648" s="64"/>
      <c r="CD648" s="63"/>
      <c r="CE648" s="63"/>
      <c r="CF648" s="63"/>
      <c r="CG648" s="63"/>
      <c r="CH648" s="63"/>
      <c r="CI648" s="63"/>
      <c r="CJ648" s="63"/>
      <c r="CK648" s="63"/>
      <c r="CL648" s="64"/>
      <c r="CM648" s="63"/>
      <c r="CN648" s="63"/>
      <c r="CO648" s="63"/>
      <c r="CP648" s="63"/>
      <c r="CQ648" s="63"/>
      <c r="CR648" s="63"/>
      <c r="CS648" s="63"/>
      <c r="CT648" s="63"/>
      <c r="CU648" s="64"/>
      <c r="CV648" s="63"/>
      <c r="CW648" s="63"/>
      <c r="CX648" s="63"/>
      <c r="CY648" s="63"/>
      <c r="CZ648" s="63"/>
      <c r="DA648" s="63"/>
      <c r="DB648" s="63"/>
      <c r="DC648" s="63"/>
      <c r="DD648" s="64"/>
    </row>
    <row r="649" spans="1:108" ht="33" customHeight="1" x14ac:dyDescent="0.3">
      <c r="A649" s="63"/>
      <c r="B649" s="63"/>
      <c r="C649" s="63"/>
      <c r="D649" s="63"/>
      <c r="E649" s="63"/>
      <c r="F649" s="63"/>
      <c r="G649" s="63"/>
      <c r="H649" s="63"/>
      <c r="I649" s="64"/>
      <c r="J649" s="63"/>
      <c r="K649" s="63"/>
      <c r="L649" s="63"/>
      <c r="M649" s="63"/>
      <c r="N649" s="63"/>
      <c r="O649" s="63"/>
      <c r="P649" s="63"/>
      <c r="Q649" s="63"/>
      <c r="R649" s="64"/>
      <c r="S649" s="63"/>
      <c r="T649" s="63"/>
      <c r="U649" s="63"/>
      <c r="V649" s="63"/>
      <c r="W649" s="63"/>
      <c r="X649" s="63"/>
      <c r="Y649" s="63"/>
      <c r="Z649" s="63"/>
      <c r="AA649" s="64"/>
      <c r="AB649" s="63"/>
      <c r="AC649" s="63"/>
      <c r="AD649" s="63"/>
      <c r="AE649" s="63"/>
      <c r="AF649" s="63"/>
      <c r="AG649" s="63"/>
      <c r="AH649" s="63"/>
      <c r="AI649" s="63"/>
      <c r="AJ649" s="64"/>
      <c r="AK649" s="63"/>
      <c r="AL649" s="63"/>
      <c r="AM649" s="63"/>
      <c r="AN649" s="63"/>
      <c r="AO649" s="63"/>
      <c r="AP649" s="63"/>
      <c r="AQ649" s="63"/>
      <c r="AR649" s="63"/>
      <c r="AS649" s="64"/>
      <c r="AT649" s="63"/>
      <c r="AU649" s="63"/>
      <c r="AV649" s="63"/>
      <c r="AW649" s="63"/>
      <c r="AX649" s="63"/>
      <c r="AY649" s="63"/>
      <c r="AZ649" s="63"/>
      <c r="BA649" s="63"/>
      <c r="BB649" s="64"/>
      <c r="BC649" s="63"/>
      <c r="BD649" s="63"/>
      <c r="BE649" s="63"/>
      <c r="BF649" s="63"/>
      <c r="BG649" s="63"/>
      <c r="BH649" s="63"/>
      <c r="BI649" s="63"/>
      <c r="BJ649" s="63"/>
      <c r="BK649" s="64"/>
      <c r="BL649" s="63"/>
      <c r="BM649" s="63"/>
      <c r="BN649" s="63"/>
      <c r="BO649" s="63"/>
      <c r="BP649" s="63"/>
      <c r="BQ649" s="63"/>
      <c r="BR649" s="63"/>
      <c r="BS649" s="63"/>
      <c r="BT649" s="64"/>
      <c r="BU649" s="63"/>
      <c r="BV649" s="63"/>
      <c r="BW649" s="63"/>
      <c r="BX649" s="63"/>
      <c r="BY649" s="63"/>
      <c r="BZ649" s="63"/>
      <c r="CA649" s="63"/>
      <c r="CB649" s="63"/>
      <c r="CC649" s="64"/>
      <c r="CD649" s="63"/>
      <c r="CE649" s="63"/>
      <c r="CF649" s="63"/>
      <c r="CG649" s="63"/>
      <c r="CH649" s="63"/>
      <c r="CI649" s="63"/>
      <c r="CJ649" s="63"/>
      <c r="CK649" s="63"/>
      <c r="CL649" s="64"/>
      <c r="CM649" s="63"/>
      <c r="CN649" s="63"/>
      <c r="CO649" s="63"/>
      <c r="CP649" s="63"/>
      <c r="CQ649" s="63"/>
      <c r="CR649" s="63"/>
      <c r="CS649" s="63"/>
      <c r="CT649" s="63"/>
      <c r="CU649" s="64"/>
      <c r="CV649" s="63"/>
      <c r="CW649" s="63"/>
      <c r="CX649" s="63"/>
      <c r="CY649" s="63"/>
      <c r="CZ649" s="63"/>
      <c r="DA649" s="63"/>
      <c r="DB649" s="63"/>
      <c r="DC649" s="63"/>
      <c r="DD649" s="64"/>
    </row>
    <row r="650" spans="1:108" ht="33" customHeight="1" x14ac:dyDescent="0.3">
      <c r="A650" s="63"/>
      <c r="B650" s="63"/>
      <c r="C650" s="63"/>
      <c r="D650" s="63"/>
      <c r="E650" s="63"/>
      <c r="F650" s="63"/>
      <c r="G650" s="63"/>
      <c r="H650" s="63"/>
      <c r="I650" s="64"/>
      <c r="J650" s="63"/>
      <c r="K650" s="63"/>
      <c r="L650" s="63"/>
      <c r="M650" s="63"/>
      <c r="N650" s="63"/>
      <c r="O650" s="63"/>
      <c r="P650" s="63"/>
      <c r="Q650" s="63"/>
      <c r="R650" s="64"/>
      <c r="S650" s="63"/>
      <c r="T650" s="63"/>
      <c r="U650" s="63"/>
      <c r="V650" s="63"/>
      <c r="W650" s="63"/>
      <c r="X650" s="63"/>
      <c r="Y650" s="63"/>
      <c r="Z650" s="63"/>
      <c r="AA650" s="64"/>
      <c r="AB650" s="63"/>
      <c r="AC650" s="63"/>
      <c r="AD650" s="63"/>
      <c r="AE650" s="63"/>
      <c r="AF650" s="63"/>
      <c r="AG650" s="63"/>
      <c r="AH650" s="63"/>
      <c r="AI650" s="63"/>
      <c r="AJ650" s="64"/>
      <c r="AK650" s="63"/>
      <c r="AL650" s="63"/>
      <c r="AM650" s="63"/>
      <c r="AN650" s="63"/>
      <c r="AO650" s="63"/>
      <c r="AP650" s="63"/>
      <c r="AQ650" s="63"/>
      <c r="AR650" s="63"/>
      <c r="AS650" s="64"/>
      <c r="AT650" s="63"/>
      <c r="AU650" s="63"/>
      <c r="AV650" s="63"/>
      <c r="AW650" s="63"/>
      <c r="AX650" s="63"/>
      <c r="AY650" s="63"/>
      <c r="AZ650" s="63"/>
      <c r="BA650" s="63"/>
      <c r="BB650" s="64"/>
      <c r="BC650" s="63"/>
      <c r="BD650" s="63"/>
      <c r="BE650" s="63"/>
      <c r="BF650" s="63"/>
      <c r="BG650" s="63"/>
      <c r="BH650" s="63"/>
      <c r="BI650" s="63"/>
      <c r="BJ650" s="63"/>
      <c r="BK650" s="64"/>
      <c r="BL650" s="63"/>
      <c r="BM650" s="63"/>
      <c r="BN650" s="63"/>
      <c r="BO650" s="63"/>
      <c r="BP650" s="63"/>
      <c r="BQ650" s="63"/>
      <c r="BR650" s="63"/>
      <c r="BS650" s="63"/>
      <c r="BT650" s="64"/>
      <c r="BU650" s="63"/>
      <c r="BV650" s="63"/>
      <c r="BW650" s="63"/>
      <c r="BX650" s="63"/>
      <c r="BY650" s="63"/>
      <c r="BZ650" s="63"/>
      <c r="CA650" s="63"/>
      <c r="CB650" s="63"/>
      <c r="CC650" s="64"/>
      <c r="CD650" s="63"/>
      <c r="CE650" s="63"/>
      <c r="CF650" s="63"/>
      <c r="CG650" s="63"/>
      <c r="CH650" s="63"/>
      <c r="CI650" s="63"/>
      <c r="CJ650" s="63"/>
      <c r="CK650" s="63"/>
      <c r="CL650" s="64"/>
      <c r="CM650" s="63"/>
      <c r="CN650" s="63"/>
      <c r="CO650" s="63"/>
      <c r="CP650" s="63"/>
      <c r="CQ650" s="63"/>
      <c r="CR650" s="63"/>
      <c r="CS650" s="63"/>
      <c r="CT650" s="63"/>
      <c r="CU650" s="64"/>
      <c r="CV650" s="63"/>
      <c r="CW650" s="63"/>
      <c r="CX650" s="63"/>
      <c r="CY650" s="63"/>
      <c r="CZ650" s="63"/>
      <c r="DA650" s="63"/>
      <c r="DB650" s="63"/>
      <c r="DC650" s="63"/>
      <c r="DD650" s="64"/>
    </row>
    <row r="651" spans="1:108" ht="33" customHeight="1" x14ac:dyDescent="0.3">
      <c r="A651" s="63"/>
      <c r="B651" s="63"/>
      <c r="C651" s="63"/>
      <c r="D651" s="63"/>
      <c r="E651" s="63"/>
      <c r="F651" s="63"/>
      <c r="G651" s="63"/>
      <c r="H651" s="63"/>
      <c r="I651" s="64"/>
      <c r="J651" s="63"/>
      <c r="K651" s="63"/>
      <c r="L651" s="63"/>
      <c r="M651" s="63"/>
      <c r="N651" s="63"/>
      <c r="O651" s="63"/>
      <c r="P651" s="63"/>
      <c r="Q651" s="63"/>
      <c r="R651" s="64"/>
      <c r="S651" s="63"/>
      <c r="T651" s="63"/>
      <c r="U651" s="63"/>
      <c r="V651" s="63"/>
      <c r="W651" s="63"/>
      <c r="X651" s="63"/>
      <c r="Y651" s="63"/>
      <c r="Z651" s="63"/>
      <c r="AA651" s="64"/>
      <c r="AB651" s="63"/>
      <c r="AC651" s="63"/>
      <c r="AD651" s="63"/>
      <c r="AE651" s="63"/>
      <c r="AF651" s="63"/>
      <c r="AG651" s="63"/>
      <c r="AH651" s="63"/>
      <c r="AI651" s="63"/>
      <c r="AJ651" s="64"/>
      <c r="AK651" s="63"/>
      <c r="AL651" s="63"/>
      <c r="AM651" s="63"/>
      <c r="AN651" s="63"/>
      <c r="AO651" s="63"/>
      <c r="AP651" s="63"/>
      <c r="AQ651" s="63"/>
      <c r="AR651" s="63"/>
      <c r="AS651" s="64"/>
      <c r="AT651" s="63"/>
      <c r="AU651" s="63"/>
      <c r="AV651" s="63"/>
      <c r="AW651" s="63"/>
      <c r="AX651" s="63"/>
      <c r="AY651" s="63"/>
      <c r="AZ651" s="63"/>
      <c r="BA651" s="63"/>
      <c r="BB651" s="64"/>
      <c r="BC651" s="63"/>
      <c r="BD651" s="63"/>
      <c r="BE651" s="63"/>
      <c r="BF651" s="63"/>
      <c r="BG651" s="63"/>
      <c r="BH651" s="63"/>
      <c r="BI651" s="63"/>
      <c r="BJ651" s="63"/>
      <c r="BK651" s="64"/>
      <c r="BL651" s="63"/>
      <c r="BM651" s="63"/>
      <c r="BN651" s="63"/>
      <c r="BO651" s="63"/>
      <c r="BP651" s="63"/>
      <c r="BQ651" s="63"/>
      <c r="BR651" s="63"/>
      <c r="BS651" s="63"/>
      <c r="BT651" s="64"/>
      <c r="BU651" s="63"/>
      <c r="BV651" s="63"/>
      <c r="BW651" s="63"/>
      <c r="BX651" s="63"/>
      <c r="BY651" s="63"/>
      <c r="BZ651" s="63"/>
      <c r="CA651" s="63"/>
      <c r="CB651" s="63"/>
      <c r="CC651" s="64"/>
      <c r="CD651" s="63"/>
      <c r="CE651" s="63"/>
      <c r="CF651" s="63"/>
      <c r="CG651" s="63"/>
      <c r="CH651" s="63"/>
      <c r="CI651" s="63"/>
      <c r="CJ651" s="63"/>
      <c r="CK651" s="63"/>
      <c r="CL651" s="64"/>
      <c r="CM651" s="63"/>
      <c r="CN651" s="63"/>
      <c r="CO651" s="63"/>
      <c r="CP651" s="63"/>
      <c r="CQ651" s="63"/>
      <c r="CR651" s="63"/>
      <c r="CS651" s="63"/>
      <c r="CT651" s="63"/>
      <c r="CU651" s="64"/>
      <c r="CV651" s="63"/>
      <c r="CW651" s="63"/>
      <c r="CX651" s="63"/>
      <c r="CY651" s="63"/>
      <c r="CZ651" s="63"/>
      <c r="DA651" s="63"/>
      <c r="DB651" s="63"/>
      <c r="DC651" s="63"/>
      <c r="DD651" s="64"/>
    </row>
    <row r="652" spans="1:108" ht="33" customHeight="1" x14ac:dyDescent="0.3">
      <c r="A652" s="63"/>
      <c r="B652" s="63"/>
      <c r="C652" s="63"/>
      <c r="D652" s="63"/>
      <c r="E652" s="63"/>
      <c r="F652" s="63"/>
      <c r="G652" s="63"/>
      <c r="H652" s="63"/>
      <c r="I652" s="64"/>
      <c r="J652" s="63"/>
      <c r="K652" s="63"/>
      <c r="L652" s="63"/>
      <c r="M652" s="63"/>
      <c r="N652" s="63"/>
      <c r="O652" s="63"/>
      <c r="P652" s="63"/>
      <c r="Q652" s="63"/>
      <c r="R652" s="64"/>
      <c r="S652" s="63"/>
      <c r="T652" s="63"/>
      <c r="U652" s="63"/>
      <c r="V652" s="63"/>
      <c r="W652" s="63"/>
      <c r="X652" s="63"/>
      <c r="Y652" s="63"/>
      <c r="Z652" s="63"/>
      <c r="AA652" s="64"/>
      <c r="AB652" s="63"/>
      <c r="AC652" s="63"/>
      <c r="AD652" s="63"/>
      <c r="AE652" s="63"/>
      <c r="AF652" s="63"/>
      <c r="AG652" s="63"/>
      <c r="AH652" s="63"/>
      <c r="AI652" s="63"/>
      <c r="AJ652" s="64"/>
      <c r="AK652" s="63"/>
      <c r="AL652" s="63"/>
      <c r="AM652" s="63"/>
      <c r="AN652" s="63"/>
      <c r="AO652" s="63"/>
      <c r="AP652" s="63"/>
      <c r="AQ652" s="63"/>
      <c r="AR652" s="63"/>
      <c r="AS652" s="64"/>
      <c r="AT652" s="63"/>
      <c r="AU652" s="63"/>
      <c r="AV652" s="63"/>
      <c r="AW652" s="63"/>
      <c r="AX652" s="63"/>
      <c r="AY652" s="63"/>
      <c r="AZ652" s="63"/>
      <c r="BA652" s="63"/>
      <c r="BB652" s="64"/>
      <c r="BC652" s="63"/>
      <c r="BD652" s="63"/>
      <c r="BE652" s="63"/>
      <c r="BF652" s="63"/>
      <c r="BG652" s="63"/>
      <c r="BH652" s="63"/>
      <c r="BI652" s="63"/>
      <c r="BJ652" s="63"/>
      <c r="BK652" s="64"/>
      <c r="BL652" s="63"/>
      <c r="BM652" s="63"/>
      <c r="BN652" s="63"/>
      <c r="BO652" s="63"/>
      <c r="BP652" s="63"/>
      <c r="BQ652" s="63"/>
      <c r="BR652" s="63"/>
      <c r="BS652" s="63"/>
      <c r="BT652" s="64"/>
      <c r="BU652" s="63"/>
      <c r="BV652" s="63"/>
      <c r="BW652" s="63"/>
      <c r="BX652" s="63"/>
      <c r="BY652" s="63"/>
      <c r="BZ652" s="63"/>
      <c r="CA652" s="63"/>
      <c r="CB652" s="63"/>
      <c r="CC652" s="64"/>
      <c r="CD652" s="63"/>
      <c r="CE652" s="63"/>
      <c r="CF652" s="63"/>
      <c r="CG652" s="63"/>
      <c r="CH652" s="63"/>
      <c r="CI652" s="63"/>
      <c r="CJ652" s="63"/>
      <c r="CK652" s="63"/>
      <c r="CL652" s="64"/>
      <c r="CM652" s="63"/>
      <c r="CN652" s="63"/>
      <c r="CO652" s="63"/>
      <c r="CP652" s="63"/>
      <c r="CQ652" s="63"/>
      <c r="CR652" s="63"/>
      <c r="CS652" s="63"/>
      <c r="CT652" s="63"/>
      <c r="CU652" s="64"/>
      <c r="CV652" s="63"/>
      <c r="CW652" s="63"/>
      <c r="CX652" s="63"/>
      <c r="CY652" s="63"/>
      <c r="CZ652" s="63"/>
      <c r="DA652" s="63"/>
      <c r="DB652" s="63"/>
      <c r="DC652" s="63"/>
      <c r="DD652" s="64"/>
    </row>
    <row r="653" spans="1:108" ht="33" customHeight="1" x14ac:dyDescent="0.3">
      <c r="A653" s="63"/>
      <c r="B653" s="63"/>
      <c r="C653" s="63"/>
      <c r="D653" s="63"/>
      <c r="E653" s="63"/>
      <c r="F653" s="63"/>
      <c r="G653" s="63"/>
      <c r="H653" s="63"/>
      <c r="I653" s="64"/>
      <c r="J653" s="63"/>
      <c r="K653" s="63"/>
      <c r="L653" s="63"/>
      <c r="M653" s="63"/>
      <c r="N653" s="63"/>
      <c r="O653" s="63"/>
      <c r="P653" s="63"/>
      <c r="Q653" s="63"/>
      <c r="R653" s="64"/>
      <c r="S653" s="63"/>
      <c r="T653" s="63"/>
      <c r="U653" s="63"/>
      <c r="V653" s="63"/>
      <c r="W653" s="63"/>
      <c r="X653" s="63"/>
      <c r="Y653" s="63"/>
      <c r="Z653" s="63"/>
      <c r="AA653" s="64"/>
      <c r="AB653" s="63"/>
      <c r="AC653" s="63"/>
      <c r="AD653" s="63"/>
      <c r="AE653" s="63"/>
      <c r="AF653" s="63"/>
      <c r="AG653" s="63"/>
      <c r="AH653" s="63"/>
      <c r="AI653" s="63"/>
      <c r="AJ653" s="64"/>
      <c r="AK653" s="63"/>
      <c r="AL653" s="63"/>
      <c r="AM653" s="63"/>
      <c r="AN653" s="63"/>
      <c r="AO653" s="63"/>
      <c r="AP653" s="63"/>
      <c r="AQ653" s="63"/>
      <c r="AR653" s="63"/>
      <c r="AS653" s="64"/>
      <c r="AT653" s="63"/>
      <c r="AU653" s="63"/>
      <c r="AV653" s="63"/>
      <c r="AW653" s="63"/>
      <c r="AX653" s="63"/>
      <c r="AY653" s="63"/>
      <c r="AZ653" s="63"/>
      <c r="BA653" s="63"/>
      <c r="BB653" s="64"/>
      <c r="BC653" s="63"/>
      <c r="BD653" s="63"/>
      <c r="BE653" s="63"/>
      <c r="BF653" s="63"/>
      <c r="BG653" s="63"/>
      <c r="BH653" s="63"/>
      <c r="BI653" s="63"/>
      <c r="BJ653" s="63"/>
      <c r="BK653" s="64"/>
      <c r="BL653" s="63"/>
      <c r="BM653" s="63"/>
      <c r="BN653" s="63"/>
      <c r="BO653" s="63"/>
      <c r="BP653" s="63"/>
      <c r="BQ653" s="63"/>
      <c r="BR653" s="63"/>
      <c r="BS653" s="63"/>
      <c r="BT653" s="64"/>
      <c r="BU653" s="63"/>
      <c r="BV653" s="63"/>
      <c r="BW653" s="63"/>
      <c r="BX653" s="63"/>
      <c r="BY653" s="63"/>
      <c r="BZ653" s="63"/>
      <c r="CA653" s="63"/>
      <c r="CB653" s="63"/>
      <c r="CC653" s="64"/>
      <c r="CD653" s="63"/>
      <c r="CE653" s="63"/>
      <c r="CF653" s="63"/>
      <c r="CG653" s="63"/>
      <c r="CH653" s="63"/>
      <c r="CI653" s="63"/>
      <c r="CJ653" s="63"/>
      <c r="CK653" s="63"/>
      <c r="CL653" s="64"/>
      <c r="CM653" s="63"/>
      <c r="CN653" s="63"/>
      <c r="CO653" s="63"/>
      <c r="CP653" s="63"/>
      <c r="CQ653" s="63"/>
      <c r="CR653" s="63"/>
      <c r="CS653" s="63"/>
      <c r="CT653" s="63"/>
      <c r="CU653" s="64"/>
      <c r="CV653" s="63"/>
      <c r="CW653" s="63"/>
      <c r="CX653" s="63"/>
      <c r="CY653" s="63"/>
      <c r="CZ653" s="63"/>
      <c r="DA653" s="63"/>
      <c r="DB653" s="63"/>
      <c r="DC653" s="63"/>
      <c r="DD653" s="64"/>
    </row>
    <row r="654" spans="1:108" ht="33" customHeight="1" x14ac:dyDescent="0.3">
      <c r="A654" s="63"/>
      <c r="B654" s="63"/>
      <c r="C654" s="63"/>
      <c r="D654" s="63"/>
      <c r="E654" s="63"/>
      <c r="F654" s="63"/>
      <c r="G654" s="63"/>
      <c r="H654" s="63"/>
      <c r="I654" s="64"/>
      <c r="J654" s="63"/>
      <c r="K654" s="63"/>
      <c r="L654" s="63"/>
      <c r="M654" s="63"/>
      <c r="N654" s="63"/>
      <c r="O654" s="63"/>
      <c r="P654" s="63"/>
      <c r="Q654" s="63"/>
      <c r="R654" s="64"/>
      <c r="S654" s="63"/>
      <c r="T654" s="63"/>
      <c r="U654" s="63"/>
      <c r="V654" s="63"/>
      <c r="W654" s="63"/>
      <c r="X654" s="63"/>
      <c r="Y654" s="63"/>
      <c r="Z654" s="63"/>
      <c r="AA654" s="64"/>
      <c r="AB654" s="63"/>
      <c r="AC654" s="63"/>
      <c r="AD654" s="63"/>
      <c r="AE654" s="63"/>
      <c r="AF654" s="63"/>
      <c r="AG654" s="63"/>
      <c r="AH654" s="63"/>
      <c r="AI654" s="63"/>
      <c r="AJ654" s="64"/>
      <c r="AK654" s="63"/>
      <c r="AL654" s="63"/>
      <c r="AM654" s="63"/>
      <c r="AN654" s="63"/>
      <c r="AO654" s="63"/>
      <c r="AP654" s="63"/>
      <c r="AQ654" s="63"/>
      <c r="AR654" s="63"/>
      <c r="AS654" s="64"/>
      <c r="AT654" s="63"/>
      <c r="AU654" s="63"/>
      <c r="AV654" s="63"/>
      <c r="AW654" s="63"/>
      <c r="AX654" s="63"/>
      <c r="AY654" s="63"/>
      <c r="AZ654" s="63"/>
      <c r="BA654" s="63"/>
      <c r="BB654" s="64"/>
      <c r="BC654" s="63"/>
      <c r="BD654" s="63"/>
      <c r="BE654" s="63"/>
      <c r="BF654" s="63"/>
      <c r="BG654" s="63"/>
      <c r="BH654" s="63"/>
      <c r="BI654" s="63"/>
      <c r="BJ654" s="63"/>
      <c r="BK654" s="64"/>
      <c r="BL654" s="63"/>
      <c r="BM654" s="63"/>
      <c r="BN654" s="63"/>
      <c r="BO654" s="63"/>
      <c r="BP654" s="63"/>
      <c r="BQ654" s="63"/>
      <c r="BR654" s="63"/>
      <c r="BS654" s="63"/>
      <c r="BT654" s="64"/>
      <c r="BU654" s="63"/>
      <c r="BV654" s="63"/>
      <c r="BW654" s="63"/>
      <c r="BX654" s="63"/>
      <c r="BY654" s="63"/>
      <c r="BZ654" s="63"/>
      <c r="CA654" s="63"/>
      <c r="CB654" s="63"/>
      <c r="CC654" s="64"/>
      <c r="CD654" s="63"/>
      <c r="CE654" s="63"/>
      <c r="CF654" s="63"/>
      <c r="CG654" s="63"/>
      <c r="CH654" s="63"/>
      <c r="CI654" s="63"/>
      <c r="CJ654" s="63"/>
      <c r="CK654" s="63"/>
      <c r="CL654" s="64"/>
      <c r="CM654" s="63"/>
      <c r="CN654" s="63"/>
      <c r="CO654" s="63"/>
      <c r="CP654" s="63"/>
      <c r="CQ654" s="63"/>
      <c r="CR654" s="63"/>
      <c r="CS654" s="63"/>
      <c r="CT654" s="63"/>
      <c r="CU654" s="64"/>
      <c r="CV654" s="63"/>
      <c r="CW654" s="63"/>
      <c r="CX654" s="63"/>
      <c r="CY654" s="63"/>
      <c r="CZ654" s="63"/>
      <c r="DA654" s="63"/>
      <c r="DB654" s="63"/>
      <c r="DC654" s="63"/>
      <c r="DD654" s="64"/>
    </row>
    <row r="655" spans="1:108" ht="33" customHeight="1" x14ac:dyDescent="0.3">
      <c r="A655" s="63"/>
      <c r="B655" s="63"/>
      <c r="C655" s="63"/>
      <c r="D655" s="63"/>
      <c r="E655" s="63"/>
      <c r="F655" s="63"/>
      <c r="G655" s="63"/>
      <c r="H655" s="63"/>
      <c r="I655" s="64"/>
      <c r="J655" s="63"/>
      <c r="K655" s="63"/>
      <c r="L655" s="63"/>
      <c r="M655" s="63"/>
      <c r="N655" s="63"/>
      <c r="O655" s="63"/>
      <c r="P655" s="63"/>
      <c r="Q655" s="63"/>
      <c r="R655" s="64"/>
      <c r="S655" s="63"/>
      <c r="T655" s="63"/>
      <c r="U655" s="63"/>
      <c r="V655" s="63"/>
      <c r="W655" s="63"/>
      <c r="X655" s="63"/>
      <c r="Y655" s="63"/>
      <c r="Z655" s="63"/>
      <c r="AA655" s="64"/>
      <c r="AB655" s="63"/>
      <c r="AC655" s="63"/>
      <c r="AD655" s="63"/>
      <c r="AE655" s="63"/>
      <c r="AF655" s="63"/>
      <c r="AG655" s="63"/>
      <c r="AH655" s="63"/>
      <c r="AI655" s="63"/>
      <c r="AJ655" s="64"/>
      <c r="AK655" s="63"/>
      <c r="AL655" s="63"/>
      <c r="AM655" s="63"/>
      <c r="AN655" s="63"/>
      <c r="AO655" s="63"/>
      <c r="AP655" s="63"/>
      <c r="AQ655" s="63"/>
      <c r="AR655" s="63"/>
      <c r="AS655" s="64"/>
      <c r="AT655" s="63"/>
      <c r="AU655" s="63"/>
      <c r="AV655" s="63"/>
      <c r="AW655" s="63"/>
      <c r="AX655" s="63"/>
      <c r="AY655" s="63"/>
      <c r="AZ655" s="63"/>
      <c r="BA655" s="63"/>
      <c r="BB655" s="64"/>
      <c r="BC655" s="63"/>
      <c r="BD655" s="63"/>
      <c r="BE655" s="63"/>
      <c r="BF655" s="63"/>
      <c r="BG655" s="63"/>
      <c r="BH655" s="63"/>
      <c r="BI655" s="63"/>
      <c r="BJ655" s="63"/>
      <c r="BK655" s="64"/>
      <c r="BL655" s="63"/>
      <c r="BM655" s="63"/>
      <c r="BN655" s="63"/>
      <c r="BO655" s="63"/>
      <c r="BP655" s="63"/>
      <c r="BQ655" s="63"/>
      <c r="BR655" s="63"/>
      <c r="BS655" s="63"/>
      <c r="BT655" s="64"/>
      <c r="BU655" s="63"/>
      <c r="BV655" s="63"/>
      <c r="BW655" s="63"/>
      <c r="BX655" s="63"/>
      <c r="BY655" s="63"/>
      <c r="BZ655" s="63"/>
      <c r="CA655" s="63"/>
      <c r="CB655" s="63"/>
      <c r="CC655" s="64"/>
      <c r="CD655" s="63"/>
      <c r="CE655" s="63"/>
      <c r="CF655" s="63"/>
      <c r="CG655" s="63"/>
      <c r="CH655" s="63"/>
      <c r="CI655" s="63"/>
      <c r="CJ655" s="63"/>
      <c r="CK655" s="63"/>
      <c r="CL655" s="64"/>
      <c r="CM655" s="63"/>
      <c r="CN655" s="63"/>
      <c r="CO655" s="63"/>
      <c r="CP655" s="63"/>
      <c r="CQ655" s="63"/>
      <c r="CR655" s="63"/>
      <c r="CS655" s="63"/>
      <c r="CT655" s="63"/>
      <c r="CU655" s="64"/>
      <c r="CV655" s="63"/>
      <c r="CW655" s="63"/>
      <c r="CX655" s="63"/>
      <c r="CY655" s="63"/>
      <c r="CZ655" s="63"/>
      <c r="DA655" s="63"/>
      <c r="DB655" s="63"/>
      <c r="DC655" s="63"/>
      <c r="DD655" s="64"/>
    </row>
    <row r="656" spans="1:108" ht="33" customHeight="1" x14ac:dyDescent="0.3">
      <c r="A656" s="63"/>
      <c r="B656" s="63"/>
      <c r="C656" s="63"/>
      <c r="D656" s="63"/>
      <c r="E656" s="63"/>
      <c r="F656" s="63"/>
      <c r="G656" s="63"/>
      <c r="H656" s="63"/>
      <c r="I656" s="64"/>
      <c r="J656" s="63"/>
      <c r="K656" s="63"/>
      <c r="L656" s="63"/>
      <c r="M656" s="63"/>
      <c r="N656" s="63"/>
      <c r="O656" s="63"/>
      <c r="P656" s="63"/>
      <c r="Q656" s="63"/>
      <c r="R656" s="64"/>
      <c r="S656" s="63"/>
      <c r="T656" s="63"/>
      <c r="U656" s="63"/>
      <c r="V656" s="63"/>
      <c r="W656" s="63"/>
      <c r="X656" s="63"/>
      <c r="Y656" s="63"/>
      <c r="Z656" s="63"/>
      <c r="AA656" s="64"/>
      <c r="AB656" s="63"/>
      <c r="AC656" s="63"/>
      <c r="AD656" s="63"/>
      <c r="AE656" s="63"/>
      <c r="AF656" s="63"/>
      <c r="AG656" s="63"/>
      <c r="AH656" s="63"/>
      <c r="AI656" s="63"/>
      <c r="AJ656" s="64"/>
      <c r="AK656" s="63"/>
      <c r="AL656" s="63"/>
      <c r="AM656" s="63"/>
      <c r="AN656" s="63"/>
      <c r="AO656" s="63"/>
      <c r="AP656" s="63"/>
      <c r="AQ656" s="63"/>
      <c r="AR656" s="63"/>
      <c r="AS656" s="64"/>
      <c r="AT656" s="63"/>
      <c r="AU656" s="63"/>
      <c r="AV656" s="63"/>
      <c r="AW656" s="63"/>
      <c r="AX656" s="63"/>
      <c r="AY656" s="63"/>
      <c r="AZ656" s="63"/>
      <c r="BA656" s="63"/>
      <c r="BB656" s="64"/>
      <c r="BC656" s="63"/>
      <c r="BD656" s="63"/>
      <c r="BE656" s="63"/>
      <c r="BF656" s="63"/>
      <c r="BG656" s="63"/>
      <c r="BH656" s="63"/>
      <c r="BI656" s="63"/>
      <c r="BJ656" s="63"/>
      <c r="BK656" s="64"/>
      <c r="BL656" s="63"/>
      <c r="BM656" s="63"/>
      <c r="BN656" s="63"/>
      <c r="BO656" s="63"/>
      <c r="BP656" s="63"/>
      <c r="BQ656" s="63"/>
      <c r="BR656" s="63"/>
      <c r="BS656" s="63"/>
      <c r="BT656" s="64"/>
      <c r="BU656" s="63"/>
      <c r="BV656" s="63"/>
      <c r="BW656" s="63"/>
      <c r="BX656" s="63"/>
      <c r="BY656" s="63"/>
      <c r="BZ656" s="63"/>
      <c r="CA656" s="63"/>
      <c r="CB656" s="63"/>
      <c r="CC656" s="64"/>
      <c r="CD656" s="63"/>
      <c r="CE656" s="63"/>
      <c r="CF656" s="63"/>
      <c r="CG656" s="63"/>
      <c r="CH656" s="63"/>
      <c r="CI656" s="63"/>
      <c r="CJ656" s="63"/>
      <c r="CK656" s="63"/>
      <c r="CL656" s="64"/>
      <c r="CM656" s="63"/>
      <c r="CN656" s="63"/>
      <c r="CO656" s="63"/>
      <c r="CP656" s="63"/>
      <c r="CQ656" s="63"/>
      <c r="CR656" s="63"/>
      <c r="CS656" s="63"/>
      <c r="CT656" s="63"/>
      <c r="CU656" s="64"/>
      <c r="CV656" s="63"/>
      <c r="CW656" s="63"/>
      <c r="CX656" s="63"/>
      <c r="CY656" s="63"/>
      <c r="CZ656" s="63"/>
      <c r="DA656" s="63"/>
      <c r="DB656" s="63"/>
      <c r="DC656" s="63"/>
      <c r="DD656" s="64"/>
    </row>
    <row r="657" spans="1:108" ht="33" customHeight="1" x14ac:dyDescent="0.3">
      <c r="A657" s="63"/>
      <c r="B657" s="63"/>
      <c r="C657" s="63"/>
      <c r="D657" s="63"/>
      <c r="E657" s="63"/>
      <c r="F657" s="63"/>
      <c r="G657" s="63"/>
      <c r="H657" s="63"/>
      <c r="I657" s="64"/>
      <c r="J657" s="63"/>
      <c r="K657" s="63"/>
      <c r="L657" s="63"/>
      <c r="M657" s="63"/>
      <c r="N657" s="63"/>
      <c r="O657" s="63"/>
      <c r="P657" s="63"/>
      <c r="Q657" s="63"/>
      <c r="R657" s="64"/>
      <c r="S657" s="63"/>
      <c r="T657" s="63"/>
      <c r="U657" s="63"/>
      <c r="V657" s="63"/>
      <c r="W657" s="63"/>
      <c r="X657" s="63"/>
      <c r="Y657" s="63"/>
      <c r="Z657" s="63"/>
      <c r="AA657" s="64"/>
      <c r="AB657" s="63"/>
      <c r="AC657" s="63"/>
      <c r="AD657" s="63"/>
      <c r="AE657" s="63"/>
      <c r="AF657" s="63"/>
      <c r="AG657" s="63"/>
      <c r="AH657" s="63"/>
      <c r="AI657" s="63"/>
      <c r="AJ657" s="64"/>
      <c r="AK657" s="63"/>
      <c r="AL657" s="63"/>
      <c r="AM657" s="63"/>
      <c r="AN657" s="63"/>
      <c r="AO657" s="63"/>
      <c r="AP657" s="63"/>
      <c r="AQ657" s="63"/>
      <c r="AR657" s="63"/>
      <c r="AS657" s="64"/>
      <c r="AT657" s="63"/>
      <c r="AU657" s="63"/>
      <c r="AV657" s="63"/>
      <c r="AW657" s="63"/>
      <c r="AX657" s="63"/>
      <c r="AY657" s="63"/>
      <c r="AZ657" s="63"/>
      <c r="BA657" s="63"/>
      <c r="BB657" s="64"/>
      <c r="BC657" s="63"/>
      <c r="BD657" s="63"/>
      <c r="BE657" s="63"/>
      <c r="BF657" s="63"/>
      <c r="BG657" s="63"/>
      <c r="BH657" s="63"/>
      <c r="BI657" s="63"/>
      <c r="BJ657" s="63"/>
      <c r="BK657" s="64"/>
      <c r="BL657" s="63"/>
      <c r="BM657" s="63"/>
      <c r="BN657" s="63"/>
      <c r="BO657" s="63"/>
      <c r="BP657" s="63"/>
      <c r="BQ657" s="63"/>
      <c r="BR657" s="63"/>
      <c r="BS657" s="63"/>
      <c r="BT657" s="64"/>
      <c r="BU657" s="63"/>
      <c r="BV657" s="63"/>
      <c r="BW657" s="63"/>
      <c r="BX657" s="63"/>
      <c r="BY657" s="63"/>
      <c r="BZ657" s="63"/>
      <c r="CA657" s="63"/>
      <c r="CB657" s="63"/>
      <c r="CC657" s="64"/>
      <c r="CD657" s="63"/>
      <c r="CE657" s="63"/>
      <c r="CF657" s="63"/>
      <c r="CG657" s="63"/>
      <c r="CH657" s="63"/>
      <c r="CI657" s="63"/>
      <c r="CJ657" s="63"/>
      <c r="CK657" s="63"/>
      <c r="CL657" s="64"/>
      <c r="CM657" s="63"/>
      <c r="CN657" s="63"/>
      <c r="CO657" s="63"/>
      <c r="CP657" s="63"/>
      <c r="CQ657" s="63"/>
      <c r="CR657" s="63"/>
      <c r="CS657" s="63"/>
      <c r="CT657" s="63"/>
      <c r="CU657" s="64"/>
      <c r="CV657" s="63"/>
      <c r="CW657" s="63"/>
      <c r="CX657" s="63"/>
      <c r="CY657" s="63"/>
      <c r="CZ657" s="63"/>
      <c r="DA657" s="63"/>
      <c r="DB657" s="63"/>
      <c r="DC657" s="63"/>
      <c r="DD657" s="64"/>
    </row>
    <row r="658" spans="1:108" ht="33" customHeight="1" x14ac:dyDescent="0.3">
      <c r="A658" s="63"/>
      <c r="B658" s="63"/>
      <c r="C658" s="63"/>
      <c r="D658" s="63"/>
      <c r="E658" s="63"/>
      <c r="F658" s="63"/>
      <c r="G658" s="63"/>
      <c r="H658" s="63"/>
      <c r="I658" s="64"/>
      <c r="J658" s="63"/>
      <c r="K658" s="63"/>
      <c r="L658" s="63"/>
      <c r="M658" s="63"/>
      <c r="N658" s="63"/>
      <c r="O658" s="63"/>
      <c r="P658" s="63"/>
      <c r="Q658" s="63"/>
      <c r="R658" s="64"/>
      <c r="S658" s="63"/>
      <c r="T658" s="63"/>
      <c r="U658" s="63"/>
      <c r="V658" s="63"/>
      <c r="W658" s="63"/>
      <c r="X658" s="63"/>
      <c r="Y658" s="63"/>
      <c r="Z658" s="63"/>
      <c r="AA658" s="64"/>
      <c r="AB658" s="63"/>
      <c r="AC658" s="63"/>
      <c r="AD658" s="63"/>
      <c r="AE658" s="63"/>
      <c r="AF658" s="63"/>
      <c r="AG658" s="63"/>
      <c r="AH658" s="63"/>
      <c r="AI658" s="63"/>
      <c r="AJ658" s="64"/>
      <c r="AK658" s="63"/>
      <c r="AL658" s="63"/>
      <c r="AM658" s="63"/>
      <c r="AN658" s="63"/>
      <c r="AO658" s="63"/>
      <c r="AP658" s="63"/>
      <c r="AQ658" s="63"/>
      <c r="AR658" s="63"/>
      <c r="AS658" s="64"/>
      <c r="AT658" s="63"/>
      <c r="AU658" s="63"/>
      <c r="AV658" s="63"/>
      <c r="AW658" s="63"/>
      <c r="AX658" s="63"/>
      <c r="AY658" s="63"/>
      <c r="AZ658" s="63"/>
      <c r="BA658" s="63"/>
      <c r="BB658" s="64"/>
      <c r="BC658" s="63"/>
      <c r="BD658" s="63"/>
      <c r="BE658" s="63"/>
      <c r="BF658" s="63"/>
      <c r="BG658" s="63"/>
      <c r="BH658" s="63"/>
      <c r="BI658" s="63"/>
      <c r="BJ658" s="63"/>
      <c r="BK658" s="64"/>
      <c r="BL658" s="63"/>
      <c r="BM658" s="63"/>
      <c r="BN658" s="63"/>
      <c r="BO658" s="63"/>
      <c r="BP658" s="63"/>
      <c r="BQ658" s="63"/>
      <c r="BR658" s="63"/>
      <c r="BS658" s="63"/>
      <c r="BT658" s="64"/>
      <c r="BU658" s="63"/>
      <c r="BV658" s="63"/>
      <c r="BW658" s="63"/>
      <c r="BX658" s="63"/>
      <c r="BY658" s="63"/>
      <c r="BZ658" s="63"/>
      <c r="CA658" s="63"/>
      <c r="CB658" s="63"/>
      <c r="CC658" s="64"/>
      <c r="CD658" s="63"/>
      <c r="CE658" s="63"/>
      <c r="CF658" s="63"/>
      <c r="CG658" s="63"/>
      <c r="CH658" s="63"/>
      <c r="CI658" s="63"/>
      <c r="CJ658" s="63"/>
      <c r="CK658" s="63"/>
      <c r="CL658" s="64"/>
      <c r="CM658" s="63"/>
      <c r="CN658" s="63"/>
      <c r="CO658" s="63"/>
      <c r="CP658" s="63"/>
      <c r="CQ658" s="63"/>
      <c r="CR658" s="63"/>
      <c r="CS658" s="63"/>
      <c r="CT658" s="63"/>
      <c r="CU658" s="64"/>
      <c r="CV658" s="63"/>
      <c r="CW658" s="63"/>
      <c r="CX658" s="63"/>
      <c r="CY658" s="63"/>
      <c r="CZ658" s="63"/>
      <c r="DA658" s="63"/>
      <c r="DB658" s="63"/>
      <c r="DC658" s="63"/>
      <c r="DD658" s="64"/>
    </row>
    <row r="659" spans="1:108" ht="33" customHeight="1" x14ac:dyDescent="0.3">
      <c r="A659" s="63"/>
      <c r="B659" s="63"/>
      <c r="C659" s="63"/>
      <c r="D659" s="63"/>
      <c r="E659" s="63"/>
      <c r="F659" s="63"/>
      <c r="G659" s="63"/>
      <c r="H659" s="63"/>
      <c r="I659" s="64"/>
      <c r="J659" s="63"/>
      <c r="K659" s="63"/>
      <c r="L659" s="63"/>
      <c r="M659" s="63"/>
      <c r="N659" s="63"/>
      <c r="O659" s="63"/>
      <c r="P659" s="63"/>
      <c r="Q659" s="63"/>
      <c r="R659" s="64"/>
      <c r="S659" s="63"/>
      <c r="T659" s="63"/>
      <c r="U659" s="63"/>
      <c r="V659" s="63"/>
      <c r="W659" s="63"/>
      <c r="X659" s="63"/>
      <c r="Y659" s="63"/>
      <c r="Z659" s="63"/>
      <c r="AA659" s="64"/>
      <c r="AB659" s="63"/>
      <c r="AC659" s="63"/>
      <c r="AD659" s="63"/>
      <c r="AE659" s="63"/>
      <c r="AF659" s="63"/>
      <c r="AG659" s="63"/>
      <c r="AH659" s="63"/>
      <c r="AI659" s="63"/>
      <c r="AJ659" s="64"/>
      <c r="AK659" s="63"/>
      <c r="AL659" s="63"/>
      <c r="AM659" s="63"/>
      <c r="AN659" s="63"/>
      <c r="AO659" s="63"/>
      <c r="AP659" s="63"/>
      <c r="AQ659" s="63"/>
      <c r="AR659" s="63"/>
      <c r="AS659" s="64"/>
      <c r="AT659" s="63"/>
      <c r="AU659" s="63"/>
      <c r="AV659" s="63"/>
      <c r="AW659" s="63"/>
      <c r="AX659" s="63"/>
      <c r="AY659" s="63"/>
      <c r="AZ659" s="63"/>
      <c r="BA659" s="63"/>
      <c r="BB659" s="64"/>
      <c r="BC659" s="63"/>
      <c r="BD659" s="63"/>
      <c r="BE659" s="63"/>
      <c r="BF659" s="63"/>
      <c r="BG659" s="63"/>
      <c r="BH659" s="63"/>
      <c r="BI659" s="63"/>
      <c r="BJ659" s="63"/>
      <c r="BK659" s="64"/>
      <c r="BL659" s="63"/>
      <c r="BM659" s="63"/>
      <c r="BN659" s="63"/>
      <c r="BO659" s="63"/>
      <c r="BP659" s="63"/>
      <c r="BQ659" s="63"/>
      <c r="BR659" s="63"/>
      <c r="BS659" s="63"/>
      <c r="BT659" s="64"/>
      <c r="BU659" s="63"/>
      <c r="BV659" s="63"/>
      <c r="BW659" s="63"/>
      <c r="BX659" s="63"/>
      <c r="BY659" s="63"/>
      <c r="BZ659" s="63"/>
      <c r="CA659" s="63"/>
      <c r="CB659" s="63"/>
      <c r="CC659" s="64"/>
      <c r="CD659" s="63"/>
      <c r="CE659" s="63"/>
      <c r="CF659" s="63"/>
      <c r="CG659" s="63"/>
      <c r="CH659" s="63"/>
      <c r="CI659" s="63"/>
      <c r="CJ659" s="63"/>
      <c r="CK659" s="63"/>
      <c r="CL659" s="64"/>
      <c r="CM659" s="63"/>
      <c r="CN659" s="63"/>
      <c r="CO659" s="63"/>
      <c r="CP659" s="63"/>
      <c r="CQ659" s="63"/>
      <c r="CR659" s="63"/>
      <c r="CS659" s="63"/>
      <c r="CT659" s="63"/>
      <c r="CU659" s="64"/>
      <c r="CV659" s="63"/>
      <c r="CW659" s="63"/>
      <c r="CX659" s="63"/>
      <c r="CY659" s="63"/>
      <c r="CZ659" s="63"/>
      <c r="DA659" s="63"/>
      <c r="DB659" s="63"/>
      <c r="DC659" s="63"/>
      <c r="DD659" s="64"/>
    </row>
    <row r="660" spans="1:108" ht="33" customHeight="1" x14ac:dyDescent="0.3">
      <c r="A660" s="63"/>
      <c r="B660" s="63"/>
      <c r="C660" s="63"/>
      <c r="D660" s="63"/>
      <c r="E660" s="63"/>
      <c r="F660" s="63"/>
      <c r="G660" s="63"/>
      <c r="H660" s="63"/>
      <c r="I660" s="64"/>
      <c r="J660" s="63"/>
      <c r="K660" s="63"/>
      <c r="L660" s="63"/>
      <c r="M660" s="63"/>
      <c r="N660" s="63"/>
      <c r="O660" s="63"/>
      <c r="P660" s="63"/>
      <c r="Q660" s="63"/>
      <c r="R660" s="64"/>
      <c r="S660" s="63"/>
      <c r="T660" s="63"/>
      <c r="U660" s="63"/>
      <c r="V660" s="63"/>
      <c r="W660" s="63"/>
      <c r="X660" s="63"/>
      <c r="Y660" s="63"/>
      <c r="Z660" s="63"/>
      <c r="AA660" s="64"/>
      <c r="AB660" s="63"/>
      <c r="AC660" s="63"/>
      <c r="AD660" s="63"/>
      <c r="AE660" s="63"/>
      <c r="AF660" s="63"/>
      <c r="AG660" s="63"/>
      <c r="AH660" s="63"/>
      <c r="AI660" s="63"/>
      <c r="AJ660" s="64"/>
      <c r="AK660" s="63"/>
      <c r="AL660" s="63"/>
      <c r="AM660" s="63"/>
      <c r="AN660" s="63"/>
      <c r="AO660" s="63"/>
      <c r="AP660" s="63"/>
      <c r="AQ660" s="63"/>
      <c r="AR660" s="63"/>
      <c r="AS660" s="64"/>
      <c r="AT660" s="63"/>
      <c r="AU660" s="63"/>
      <c r="AV660" s="63"/>
      <c r="AW660" s="63"/>
      <c r="AX660" s="63"/>
      <c r="AY660" s="63"/>
      <c r="AZ660" s="63"/>
      <c r="BA660" s="63"/>
      <c r="BB660" s="64"/>
      <c r="BC660" s="63"/>
      <c r="BD660" s="63"/>
      <c r="BE660" s="63"/>
      <c r="BF660" s="63"/>
      <c r="BG660" s="63"/>
      <c r="BH660" s="63"/>
      <c r="BI660" s="63"/>
      <c r="BJ660" s="63"/>
      <c r="BK660" s="64"/>
      <c r="BL660" s="63"/>
      <c r="BM660" s="63"/>
      <c r="BN660" s="63"/>
      <c r="BO660" s="63"/>
      <c r="BP660" s="63"/>
      <c r="BQ660" s="63"/>
      <c r="BR660" s="63"/>
      <c r="BS660" s="63"/>
      <c r="BT660" s="64"/>
      <c r="BU660" s="63"/>
      <c r="BV660" s="63"/>
      <c r="BW660" s="63"/>
      <c r="BX660" s="63"/>
      <c r="BY660" s="63"/>
      <c r="BZ660" s="63"/>
      <c r="CA660" s="63"/>
      <c r="CB660" s="63"/>
      <c r="CC660" s="64"/>
      <c r="CD660" s="63"/>
      <c r="CE660" s="63"/>
      <c r="CF660" s="63"/>
      <c r="CG660" s="63"/>
      <c r="CH660" s="63"/>
      <c r="CI660" s="63"/>
      <c r="CJ660" s="63"/>
      <c r="CK660" s="63"/>
      <c r="CL660" s="64"/>
      <c r="CM660" s="63"/>
      <c r="CN660" s="63"/>
      <c r="CO660" s="63"/>
      <c r="CP660" s="63"/>
      <c r="CQ660" s="63"/>
      <c r="CR660" s="63"/>
      <c r="CS660" s="63"/>
      <c r="CT660" s="63"/>
      <c r="CU660" s="64"/>
      <c r="CV660" s="63"/>
      <c r="CW660" s="63"/>
      <c r="CX660" s="63"/>
      <c r="CY660" s="63"/>
      <c r="CZ660" s="63"/>
      <c r="DA660" s="63"/>
      <c r="DB660" s="63"/>
      <c r="DC660" s="63"/>
      <c r="DD660" s="64"/>
    </row>
    <row r="661" spans="1:108" ht="33" customHeight="1" x14ac:dyDescent="0.3">
      <c r="A661" s="63"/>
      <c r="B661" s="63"/>
      <c r="C661" s="63"/>
      <c r="D661" s="63"/>
      <c r="E661" s="63"/>
      <c r="F661" s="63"/>
      <c r="G661" s="63"/>
      <c r="H661" s="63"/>
      <c r="I661" s="64"/>
      <c r="J661" s="63"/>
      <c r="K661" s="63"/>
      <c r="L661" s="63"/>
      <c r="M661" s="63"/>
      <c r="N661" s="63"/>
      <c r="O661" s="63"/>
      <c r="P661" s="63"/>
      <c r="Q661" s="63"/>
      <c r="R661" s="64"/>
      <c r="S661" s="63"/>
      <c r="T661" s="63"/>
      <c r="U661" s="63"/>
      <c r="V661" s="63"/>
      <c r="W661" s="63"/>
      <c r="X661" s="63"/>
      <c r="Y661" s="63"/>
      <c r="Z661" s="63"/>
      <c r="AA661" s="64"/>
      <c r="AB661" s="63"/>
      <c r="AC661" s="63"/>
      <c r="AD661" s="63"/>
      <c r="AE661" s="63"/>
      <c r="AF661" s="63"/>
      <c r="AG661" s="63"/>
      <c r="AH661" s="63"/>
      <c r="AI661" s="63"/>
      <c r="AJ661" s="64"/>
      <c r="AK661" s="63"/>
      <c r="AL661" s="63"/>
      <c r="AM661" s="63"/>
      <c r="AN661" s="63"/>
      <c r="AO661" s="63"/>
      <c r="AP661" s="63"/>
      <c r="AQ661" s="63"/>
      <c r="AR661" s="63"/>
      <c r="AS661" s="64"/>
      <c r="AT661" s="63"/>
      <c r="AU661" s="63"/>
      <c r="AV661" s="63"/>
      <c r="AW661" s="63"/>
      <c r="AX661" s="63"/>
      <c r="AY661" s="63"/>
      <c r="AZ661" s="63"/>
      <c r="BA661" s="63"/>
      <c r="BB661" s="64"/>
      <c r="BC661" s="63"/>
      <c r="BD661" s="63"/>
      <c r="BE661" s="63"/>
      <c r="BF661" s="63"/>
      <c r="BG661" s="63"/>
      <c r="BH661" s="63"/>
      <c r="BI661" s="63"/>
      <c r="BJ661" s="63"/>
      <c r="BK661" s="64"/>
      <c r="BL661" s="63"/>
      <c r="BM661" s="63"/>
      <c r="BN661" s="63"/>
      <c r="BO661" s="63"/>
      <c r="BP661" s="63"/>
      <c r="BQ661" s="63"/>
      <c r="BR661" s="63"/>
      <c r="BS661" s="63"/>
      <c r="BT661" s="64"/>
      <c r="BU661" s="63"/>
      <c r="BV661" s="63"/>
      <c r="BW661" s="63"/>
      <c r="BX661" s="63"/>
      <c r="BY661" s="63"/>
      <c r="BZ661" s="63"/>
      <c r="CA661" s="63"/>
      <c r="CB661" s="63"/>
      <c r="CC661" s="64"/>
      <c r="CD661" s="63"/>
      <c r="CE661" s="63"/>
      <c r="CF661" s="63"/>
      <c r="CG661" s="63"/>
      <c r="CH661" s="63"/>
      <c r="CI661" s="63"/>
      <c r="CJ661" s="63"/>
      <c r="CK661" s="63"/>
      <c r="CL661" s="64"/>
      <c r="CM661" s="63"/>
      <c r="CN661" s="63"/>
      <c r="CO661" s="63"/>
      <c r="CP661" s="63"/>
      <c r="CQ661" s="63"/>
      <c r="CR661" s="63"/>
      <c r="CS661" s="63"/>
      <c r="CT661" s="63"/>
      <c r="CU661" s="64"/>
      <c r="CV661" s="63"/>
      <c r="CW661" s="63"/>
      <c r="CX661" s="63"/>
      <c r="CY661" s="63"/>
      <c r="CZ661" s="63"/>
      <c r="DA661" s="63"/>
      <c r="DB661" s="63"/>
      <c r="DC661" s="63"/>
      <c r="DD661" s="64"/>
    </row>
    <row r="662" spans="1:108" ht="33" customHeight="1" x14ac:dyDescent="0.3">
      <c r="A662" s="63"/>
      <c r="B662" s="63"/>
      <c r="C662" s="63"/>
      <c r="D662" s="63"/>
      <c r="E662" s="63"/>
      <c r="F662" s="63"/>
      <c r="G662" s="63"/>
      <c r="H662" s="63"/>
      <c r="I662" s="64"/>
      <c r="J662" s="63"/>
      <c r="K662" s="63"/>
      <c r="L662" s="63"/>
      <c r="M662" s="63"/>
      <c r="N662" s="63"/>
      <c r="O662" s="63"/>
      <c r="P662" s="63"/>
      <c r="Q662" s="63"/>
      <c r="R662" s="64"/>
      <c r="S662" s="63"/>
      <c r="T662" s="63"/>
      <c r="U662" s="63"/>
      <c r="V662" s="63"/>
      <c r="W662" s="63"/>
      <c r="X662" s="63"/>
      <c r="Y662" s="63"/>
      <c r="Z662" s="63"/>
      <c r="AA662" s="64"/>
      <c r="AB662" s="63"/>
      <c r="AC662" s="63"/>
      <c r="AD662" s="63"/>
      <c r="AE662" s="63"/>
      <c r="AF662" s="63"/>
      <c r="AG662" s="63"/>
      <c r="AH662" s="63"/>
      <c r="AI662" s="63"/>
      <c r="AJ662" s="64"/>
      <c r="AK662" s="63"/>
      <c r="AL662" s="63"/>
      <c r="AM662" s="63"/>
      <c r="AN662" s="63"/>
      <c r="AO662" s="63"/>
      <c r="AP662" s="63"/>
      <c r="AQ662" s="63"/>
      <c r="AR662" s="63"/>
      <c r="AS662" s="64"/>
      <c r="AT662" s="63"/>
      <c r="AU662" s="63"/>
      <c r="AV662" s="63"/>
      <c r="AW662" s="63"/>
      <c r="AX662" s="63"/>
      <c r="AY662" s="63"/>
      <c r="AZ662" s="63"/>
      <c r="BA662" s="63"/>
      <c r="BB662" s="64"/>
      <c r="BC662" s="63"/>
      <c r="BD662" s="63"/>
      <c r="BE662" s="63"/>
      <c r="BF662" s="63"/>
      <c r="BG662" s="63"/>
      <c r="BH662" s="63"/>
      <c r="BI662" s="63"/>
      <c r="BJ662" s="63"/>
      <c r="BK662" s="64"/>
      <c r="BL662" s="63"/>
      <c r="BM662" s="63"/>
      <c r="BN662" s="63"/>
      <c r="BO662" s="63"/>
      <c r="BP662" s="63"/>
      <c r="BQ662" s="63"/>
      <c r="BR662" s="63"/>
      <c r="BS662" s="63"/>
      <c r="BT662" s="64"/>
      <c r="BU662" s="63"/>
      <c r="BV662" s="63"/>
      <c r="BW662" s="63"/>
      <c r="BX662" s="63"/>
      <c r="BY662" s="63"/>
      <c r="BZ662" s="63"/>
      <c r="CA662" s="63"/>
      <c r="CB662" s="63"/>
      <c r="CC662" s="64"/>
      <c r="CD662" s="63"/>
      <c r="CE662" s="63"/>
      <c r="CF662" s="63"/>
      <c r="CG662" s="63"/>
      <c r="CH662" s="63"/>
      <c r="CI662" s="63"/>
      <c r="CJ662" s="63"/>
      <c r="CK662" s="63"/>
      <c r="CL662" s="64"/>
      <c r="CM662" s="63"/>
      <c r="CN662" s="63"/>
      <c r="CO662" s="63"/>
      <c r="CP662" s="63"/>
      <c r="CQ662" s="63"/>
      <c r="CR662" s="63"/>
      <c r="CS662" s="63"/>
      <c r="CT662" s="63"/>
      <c r="CU662" s="64"/>
      <c r="CV662" s="63"/>
      <c r="CW662" s="63"/>
      <c r="CX662" s="63"/>
      <c r="CY662" s="63"/>
      <c r="CZ662" s="63"/>
      <c r="DA662" s="63"/>
      <c r="DB662" s="63"/>
      <c r="DC662" s="63"/>
      <c r="DD662" s="64"/>
    </row>
    <row r="663" spans="1:108" ht="33" customHeight="1" x14ac:dyDescent="0.3">
      <c r="A663" s="63"/>
      <c r="B663" s="63"/>
      <c r="C663" s="63"/>
      <c r="D663" s="63"/>
      <c r="E663" s="63"/>
      <c r="F663" s="63"/>
      <c r="G663" s="63"/>
      <c r="H663" s="63"/>
      <c r="I663" s="64"/>
      <c r="J663" s="63"/>
      <c r="K663" s="63"/>
      <c r="L663" s="63"/>
      <c r="M663" s="63"/>
      <c r="N663" s="63"/>
      <c r="O663" s="63"/>
      <c r="P663" s="63"/>
      <c r="Q663" s="63"/>
      <c r="R663" s="64"/>
      <c r="S663" s="63"/>
      <c r="T663" s="63"/>
      <c r="U663" s="63"/>
      <c r="V663" s="63"/>
      <c r="W663" s="63"/>
      <c r="X663" s="63"/>
      <c r="Y663" s="63"/>
      <c r="Z663" s="63"/>
      <c r="AA663" s="64"/>
      <c r="AB663" s="63"/>
      <c r="AC663" s="63"/>
      <c r="AD663" s="63"/>
      <c r="AE663" s="63"/>
      <c r="AF663" s="63"/>
      <c r="AG663" s="63"/>
      <c r="AH663" s="63"/>
      <c r="AI663" s="63"/>
      <c r="AJ663" s="64"/>
      <c r="AK663" s="63"/>
      <c r="AL663" s="63"/>
      <c r="AM663" s="63"/>
      <c r="AN663" s="63"/>
      <c r="AO663" s="63"/>
      <c r="AP663" s="63"/>
      <c r="AQ663" s="63"/>
      <c r="AR663" s="63"/>
      <c r="AS663" s="64"/>
      <c r="AT663" s="63"/>
      <c r="AU663" s="63"/>
      <c r="AV663" s="63"/>
      <c r="AW663" s="63"/>
      <c r="AX663" s="63"/>
      <c r="AY663" s="63"/>
      <c r="AZ663" s="63"/>
      <c r="BA663" s="63"/>
      <c r="BB663" s="64"/>
      <c r="BC663" s="63"/>
      <c r="BD663" s="63"/>
      <c r="BE663" s="63"/>
      <c r="BF663" s="63"/>
      <c r="BG663" s="63"/>
      <c r="BH663" s="63"/>
      <c r="BI663" s="63"/>
      <c r="BJ663" s="63"/>
      <c r="BK663" s="64"/>
      <c r="BL663" s="63"/>
      <c r="BM663" s="63"/>
      <c r="BN663" s="63"/>
      <c r="BO663" s="63"/>
      <c r="BP663" s="63"/>
      <c r="BQ663" s="63"/>
      <c r="BR663" s="63"/>
      <c r="BS663" s="63"/>
      <c r="BT663" s="64"/>
      <c r="BU663" s="63"/>
      <c r="BV663" s="63"/>
      <c r="BW663" s="63"/>
      <c r="BX663" s="63"/>
      <c r="BY663" s="63"/>
      <c r="BZ663" s="63"/>
      <c r="CA663" s="63"/>
      <c r="CB663" s="63"/>
      <c r="CC663" s="64"/>
      <c r="CD663" s="63"/>
      <c r="CE663" s="63"/>
      <c r="CF663" s="63"/>
      <c r="CG663" s="63"/>
      <c r="CH663" s="63"/>
      <c r="CI663" s="63"/>
      <c r="CJ663" s="63"/>
      <c r="CK663" s="63"/>
      <c r="CL663" s="64"/>
      <c r="CM663" s="63"/>
      <c r="CN663" s="63"/>
      <c r="CO663" s="63"/>
      <c r="CP663" s="63"/>
      <c r="CQ663" s="63"/>
      <c r="CR663" s="63"/>
      <c r="CS663" s="63"/>
      <c r="CT663" s="63"/>
      <c r="CU663" s="64"/>
      <c r="CV663" s="63"/>
      <c r="CW663" s="63"/>
      <c r="CX663" s="63"/>
      <c r="CY663" s="63"/>
      <c r="CZ663" s="63"/>
      <c r="DA663" s="63"/>
      <c r="DB663" s="63"/>
      <c r="DC663" s="63"/>
      <c r="DD663" s="64"/>
    </row>
    <row r="664" spans="1:108" ht="33" customHeight="1" x14ac:dyDescent="0.3">
      <c r="A664" s="63"/>
      <c r="B664" s="63"/>
      <c r="C664" s="63"/>
      <c r="D664" s="63"/>
      <c r="E664" s="63"/>
      <c r="F664" s="63"/>
      <c r="G664" s="63"/>
      <c r="H664" s="63"/>
      <c r="I664" s="64"/>
      <c r="J664" s="63"/>
      <c r="K664" s="63"/>
      <c r="L664" s="63"/>
      <c r="M664" s="63"/>
      <c r="N664" s="63"/>
      <c r="O664" s="63"/>
      <c r="P664" s="63"/>
      <c r="Q664" s="63"/>
      <c r="R664" s="64"/>
      <c r="S664" s="63"/>
      <c r="T664" s="63"/>
      <c r="U664" s="63"/>
      <c r="V664" s="63"/>
      <c r="W664" s="63"/>
      <c r="X664" s="63"/>
      <c r="Y664" s="63"/>
      <c r="Z664" s="63"/>
      <c r="AA664" s="64"/>
      <c r="AB664" s="63"/>
      <c r="AC664" s="63"/>
      <c r="AD664" s="63"/>
      <c r="AE664" s="63"/>
      <c r="AF664" s="63"/>
      <c r="AG664" s="63"/>
      <c r="AH664" s="63"/>
      <c r="AI664" s="63"/>
      <c r="AJ664" s="64"/>
      <c r="AK664" s="63"/>
      <c r="AL664" s="63"/>
      <c r="AM664" s="63"/>
      <c r="AN664" s="63"/>
      <c r="AO664" s="63"/>
      <c r="AP664" s="63"/>
      <c r="AQ664" s="63"/>
      <c r="AR664" s="63"/>
      <c r="AS664" s="64"/>
      <c r="AT664" s="63"/>
      <c r="AU664" s="63"/>
      <c r="AV664" s="63"/>
      <c r="AW664" s="63"/>
      <c r="AX664" s="63"/>
      <c r="AY664" s="63"/>
      <c r="AZ664" s="63"/>
      <c r="BA664" s="63"/>
      <c r="BB664" s="64"/>
      <c r="BC664" s="63"/>
      <c r="BD664" s="63"/>
      <c r="BE664" s="63"/>
      <c r="BF664" s="63"/>
      <c r="BG664" s="63"/>
      <c r="BH664" s="63"/>
      <c r="BI664" s="63"/>
      <c r="BJ664" s="63"/>
      <c r="BK664" s="64"/>
      <c r="BL664" s="63"/>
      <c r="BM664" s="63"/>
      <c r="BN664" s="63"/>
      <c r="BO664" s="63"/>
      <c r="BP664" s="63"/>
      <c r="BQ664" s="63"/>
      <c r="BR664" s="63"/>
      <c r="BS664" s="63"/>
      <c r="BT664" s="64"/>
      <c r="BU664" s="63"/>
      <c r="BV664" s="63"/>
      <c r="BW664" s="63"/>
      <c r="BX664" s="63"/>
      <c r="BY664" s="63"/>
      <c r="BZ664" s="63"/>
      <c r="CA664" s="63"/>
      <c r="CB664" s="63"/>
      <c r="CC664" s="64"/>
      <c r="CD664" s="63"/>
      <c r="CE664" s="63"/>
      <c r="CF664" s="63"/>
      <c r="CG664" s="63"/>
      <c r="CH664" s="63"/>
      <c r="CI664" s="63"/>
      <c r="CJ664" s="63"/>
      <c r="CK664" s="63"/>
      <c r="CL664" s="64"/>
      <c r="CM664" s="63"/>
      <c r="CN664" s="63"/>
      <c r="CO664" s="63"/>
      <c r="CP664" s="63"/>
      <c r="CQ664" s="63"/>
      <c r="CR664" s="63"/>
      <c r="CS664" s="63"/>
      <c r="CT664" s="63"/>
      <c r="CU664" s="64"/>
      <c r="CV664" s="63"/>
      <c r="CW664" s="63"/>
      <c r="CX664" s="63"/>
      <c r="CY664" s="63"/>
      <c r="CZ664" s="63"/>
      <c r="DA664" s="63"/>
      <c r="DB664" s="63"/>
      <c r="DC664" s="63"/>
      <c r="DD664" s="64"/>
    </row>
    <row r="665" spans="1:108" ht="33" customHeight="1" x14ac:dyDescent="0.3">
      <c r="A665" s="63"/>
      <c r="B665" s="63"/>
      <c r="C665" s="63"/>
      <c r="D665" s="63"/>
      <c r="E665" s="63"/>
      <c r="F665" s="63"/>
      <c r="G665" s="63"/>
      <c r="H665" s="63"/>
      <c r="I665" s="64"/>
      <c r="J665" s="63"/>
      <c r="K665" s="63"/>
      <c r="L665" s="63"/>
      <c r="M665" s="63"/>
      <c r="N665" s="63"/>
      <c r="O665" s="63"/>
      <c r="P665" s="63"/>
      <c r="Q665" s="63"/>
      <c r="R665" s="64"/>
      <c r="S665" s="63"/>
      <c r="T665" s="63"/>
      <c r="U665" s="63"/>
      <c r="V665" s="63"/>
      <c r="W665" s="63"/>
      <c r="X665" s="63"/>
      <c r="Y665" s="63"/>
      <c r="Z665" s="63"/>
      <c r="AA665" s="64"/>
      <c r="AB665" s="63"/>
      <c r="AC665" s="63"/>
      <c r="AD665" s="63"/>
      <c r="AE665" s="63"/>
      <c r="AF665" s="63"/>
      <c r="AG665" s="63"/>
      <c r="AH665" s="63"/>
      <c r="AI665" s="63"/>
      <c r="AJ665" s="64"/>
      <c r="AK665" s="63"/>
      <c r="AL665" s="63"/>
      <c r="AM665" s="63"/>
      <c r="AN665" s="63"/>
      <c r="AO665" s="63"/>
      <c r="AP665" s="63"/>
      <c r="AQ665" s="63"/>
      <c r="AR665" s="63"/>
      <c r="AS665" s="64"/>
      <c r="AT665" s="63"/>
      <c r="AU665" s="63"/>
      <c r="AV665" s="63"/>
      <c r="AW665" s="63"/>
      <c r="AX665" s="63"/>
      <c r="AY665" s="63"/>
      <c r="AZ665" s="63"/>
      <c r="BA665" s="63"/>
      <c r="BB665" s="64"/>
      <c r="BC665" s="63"/>
      <c r="BD665" s="63"/>
      <c r="BE665" s="63"/>
      <c r="BF665" s="63"/>
      <c r="BG665" s="63"/>
      <c r="BH665" s="63"/>
      <c r="BI665" s="63"/>
      <c r="BJ665" s="63"/>
      <c r="BK665" s="64"/>
      <c r="BL665" s="63"/>
      <c r="BM665" s="63"/>
      <c r="BN665" s="63"/>
      <c r="BO665" s="63"/>
      <c r="BP665" s="63"/>
      <c r="BQ665" s="63"/>
      <c r="BR665" s="63"/>
      <c r="BS665" s="63"/>
      <c r="BT665" s="64"/>
      <c r="BU665" s="63"/>
      <c r="BV665" s="63"/>
      <c r="BW665" s="63"/>
      <c r="BX665" s="63"/>
      <c r="BY665" s="63"/>
      <c r="BZ665" s="63"/>
      <c r="CA665" s="63"/>
      <c r="CB665" s="63"/>
      <c r="CC665" s="64"/>
      <c r="CD665" s="63"/>
      <c r="CE665" s="63"/>
      <c r="CF665" s="63"/>
      <c r="CG665" s="63"/>
      <c r="CH665" s="63"/>
      <c r="CI665" s="63"/>
      <c r="CJ665" s="63"/>
      <c r="CK665" s="63"/>
      <c r="CL665" s="64"/>
      <c r="CM665" s="63"/>
      <c r="CN665" s="63"/>
      <c r="CO665" s="63"/>
      <c r="CP665" s="63"/>
      <c r="CQ665" s="63"/>
      <c r="CR665" s="63"/>
      <c r="CS665" s="63"/>
      <c r="CT665" s="63"/>
      <c r="CU665" s="64"/>
      <c r="CV665" s="63"/>
      <c r="CW665" s="63"/>
      <c r="CX665" s="63"/>
      <c r="CY665" s="63"/>
      <c r="CZ665" s="63"/>
      <c r="DA665" s="63"/>
      <c r="DB665" s="63"/>
      <c r="DC665" s="63"/>
      <c r="DD665" s="64"/>
    </row>
    <row r="666" spans="1:108" ht="33" customHeight="1" x14ac:dyDescent="0.3">
      <c r="A666" s="63"/>
      <c r="B666" s="63"/>
      <c r="C666" s="63"/>
      <c r="D666" s="63"/>
      <c r="E666" s="63"/>
      <c r="F666" s="63"/>
      <c r="G666" s="63"/>
      <c r="H666" s="63"/>
      <c r="I666" s="64"/>
      <c r="J666" s="63"/>
      <c r="K666" s="63"/>
      <c r="L666" s="63"/>
      <c r="M666" s="63"/>
      <c r="N666" s="63"/>
      <c r="O666" s="63"/>
      <c r="P666" s="63"/>
      <c r="Q666" s="63"/>
      <c r="R666" s="64"/>
      <c r="S666" s="63"/>
      <c r="T666" s="63"/>
      <c r="U666" s="63"/>
      <c r="V666" s="63"/>
      <c r="W666" s="63"/>
      <c r="X666" s="63"/>
      <c r="Y666" s="63"/>
      <c r="Z666" s="63"/>
      <c r="AA666" s="64"/>
      <c r="AB666" s="63"/>
      <c r="AC666" s="63"/>
      <c r="AD666" s="63"/>
      <c r="AE666" s="63"/>
      <c r="AF666" s="63"/>
      <c r="AG666" s="63"/>
      <c r="AH666" s="63"/>
      <c r="AI666" s="63"/>
      <c r="AJ666" s="64"/>
      <c r="AK666" s="63"/>
      <c r="AL666" s="63"/>
      <c r="AM666" s="63"/>
      <c r="AN666" s="63"/>
      <c r="AO666" s="63"/>
      <c r="AP666" s="63"/>
      <c r="AQ666" s="63"/>
      <c r="AR666" s="63"/>
      <c r="AS666" s="64"/>
      <c r="AT666" s="63"/>
      <c r="AU666" s="63"/>
      <c r="AV666" s="63"/>
      <c r="AW666" s="63"/>
      <c r="AX666" s="63"/>
      <c r="AY666" s="63"/>
      <c r="AZ666" s="63"/>
      <c r="BA666" s="63"/>
      <c r="BB666" s="64"/>
      <c r="BC666" s="63"/>
      <c r="BD666" s="63"/>
      <c r="BE666" s="63"/>
      <c r="BF666" s="63"/>
      <c r="BG666" s="63"/>
      <c r="BH666" s="63"/>
      <c r="BI666" s="63"/>
      <c r="BJ666" s="63"/>
      <c r="BK666" s="64"/>
      <c r="BL666" s="63"/>
      <c r="BM666" s="63"/>
      <c r="BN666" s="63"/>
      <c r="BO666" s="63"/>
      <c r="BP666" s="63"/>
      <c r="BQ666" s="63"/>
      <c r="BR666" s="63"/>
      <c r="BS666" s="63"/>
      <c r="BT666" s="64"/>
      <c r="BU666" s="63"/>
      <c r="BV666" s="63"/>
      <c r="BW666" s="63"/>
      <c r="BX666" s="63"/>
      <c r="BY666" s="63"/>
      <c r="BZ666" s="63"/>
      <c r="CA666" s="63"/>
      <c r="CB666" s="63"/>
      <c r="CC666" s="64"/>
      <c r="CD666" s="63"/>
      <c r="CE666" s="63"/>
      <c r="CF666" s="63"/>
      <c r="CG666" s="63"/>
      <c r="CH666" s="63"/>
      <c r="CI666" s="63"/>
      <c r="CJ666" s="63"/>
      <c r="CK666" s="63"/>
      <c r="CL666" s="64"/>
      <c r="CM666" s="63"/>
      <c r="CN666" s="63"/>
      <c r="CO666" s="63"/>
      <c r="CP666" s="63"/>
      <c r="CQ666" s="63"/>
      <c r="CR666" s="63"/>
      <c r="CS666" s="63"/>
      <c r="CT666" s="63"/>
      <c r="CU666" s="64"/>
      <c r="CV666" s="63"/>
      <c r="CW666" s="63"/>
      <c r="CX666" s="63"/>
      <c r="CY666" s="63"/>
      <c r="CZ666" s="63"/>
      <c r="DA666" s="63"/>
      <c r="DB666" s="63"/>
      <c r="DC666" s="63"/>
      <c r="DD666" s="64"/>
    </row>
    <row r="667" spans="1:108" ht="33" customHeight="1" x14ac:dyDescent="0.3">
      <c r="A667" s="63"/>
      <c r="B667" s="63"/>
      <c r="C667" s="63"/>
      <c r="D667" s="63"/>
      <c r="E667" s="63"/>
      <c r="F667" s="63"/>
      <c r="G667" s="63"/>
      <c r="H667" s="63"/>
      <c r="I667" s="64"/>
      <c r="J667" s="63"/>
      <c r="K667" s="63"/>
      <c r="L667" s="63"/>
      <c r="M667" s="63"/>
      <c r="N667" s="63"/>
      <c r="O667" s="63"/>
      <c r="P667" s="63"/>
      <c r="Q667" s="63"/>
      <c r="R667" s="64"/>
      <c r="S667" s="63"/>
      <c r="T667" s="63"/>
      <c r="U667" s="63"/>
      <c r="V667" s="63"/>
      <c r="W667" s="63"/>
      <c r="X667" s="63"/>
      <c r="Y667" s="63"/>
      <c r="Z667" s="63"/>
      <c r="AA667" s="64"/>
      <c r="AB667" s="63"/>
      <c r="AC667" s="63"/>
      <c r="AD667" s="63"/>
      <c r="AE667" s="63"/>
      <c r="AF667" s="63"/>
      <c r="AG667" s="63"/>
      <c r="AH667" s="63"/>
      <c r="AI667" s="63"/>
      <c r="AJ667" s="64"/>
      <c r="AK667" s="63"/>
      <c r="AL667" s="63"/>
      <c r="AM667" s="63"/>
      <c r="AN667" s="63"/>
      <c r="AO667" s="63"/>
      <c r="AP667" s="63"/>
      <c r="AQ667" s="63"/>
      <c r="AR667" s="63"/>
      <c r="AS667" s="64"/>
      <c r="AT667" s="63"/>
      <c r="AU667" s="63"/>
      <c r="AV667" s="63"/>
      <c r="AW667" s="63"/>
      <c r="AX667" s="63"/>
      <c r="AY667" s="63"/>
      <c r="AZ667" s="63"/>
      <c r="BA667" s="63"/>
      <c r="BB667" s="64"/>
      <c r="BC667" s="63"/>
      <c r="BD667" s="63"/>
      <c r="BE667" s="63"/>
      <c r="BF667" s="63"/>
      <c r="BG667" s="63"/>
      <c r="BH667" s="63"/>
      <c r="BI667" s="63"/>
      <c r="BJ667" s="63"/>
      <c r="BK667" s="64"/>
      <c r="BL667" s="63"/>
      <c r="BM667" s="63"/>
      <c r="BN667" s="63"/>
      <c r="BO667" s="63"/>
      <c r="BP667" s="63"/>
      <c r="BQ667" s="63"/>
      <c r="BR667" s="63"/>
      <c r="BS667" s="63"/>
      <c r="BT667" s="64"/>
      <c r="BU667" s="63"/>
      <c r="BV667" s="63"/>
      <c r="BW667" s="63"/>
      <c r="BX667" s="63"/>
      <c r="BY667" s="63"/>
      <c r="BZ667" s="63"/>
      <c r="CA667" s="63"/>
      <c r="CB667" s="63"/>
      <c r="CC667" s="64"/>
      <c r="CD667" s="63"/>
      <c r="CE667" s="63"/>
      <c r="CF667" s="63"/>
      <c r="CG667" s="63"/>
      <c r="CH667" s="63"/>
      <c r="CI667" s="63"/>
      <c r="CJ667" s="63"/>
      <c r="CK667" s="63"/>
      <c r="CL667" s="64"/>
      <c r="CM667" s="63"/>
      <c r="CN667" s="63"/>
      <c r="CO667" s="63"/>
      <c r="CP667" s="63"/>
      <c r="CQ667" s="63"/>
      <c r="CR667" s="63"/>
      <c r="CS667" s="63"/>
      <c r="CT667" s="63"/>
      <c r="CU667" s="64"/>
      <c r="CV667" s="63"/>
      <c r="CW667" s="63"/>
      <c r="CX667" s="63"/>
      <c r="CY667" s="63"/>
      <c r="CZ667" s="63"/>
      <c r="DA667" s="63"/>
      <c r="DB667" s="63"/>
      <c r="DC667" s="63"/>
      <c r="DD667" s="64"/>
    </row>
    <row r="668" spans="1:108" ht="33" customHeight="1" x14ac:dyDescent="0.3">
      <c r="A668" s="63"/>
      <c r="B668" s="63"/>
      <c r="C668" s="63"/>
      <c r="D668" s="63"/>
      <c r="E668" s="63"/>
      <c r="F668" s="63"/>
      <c r="G668" s="63"/>
      <c r="H668" s="63"/>
      <c r="I668" s="64"/>
      <c r="J668" s="63"/>
      <c r="K668" s="63"/>
      <c r="L668" s="63"/>
      <c r="M668" s="63"/>
      <c r="N668" s="63"/>
      <c r="O668" s="63"/>
      <c r="P668" s="63"/>
      <c r="Q668" s="63"/>
      <c r="R668" s="64"/>
      <c r="S668" s="63"/>
      <c r="T668" s="63"/>
      <c r="U668" s="63"/>
      <c r="V668" s="63"/>
      <c r="W668" s="63"/>
      <c r="X668" s="63"/>
      <c r="Y668" s="63"/>
      <c r="Z668" s="63"/>
      <c r="AA668" s="64"/>
      <c r="AB668" s="63"/>
      <c r="AC668" s="63"/>
      <c r="AD668" s="63"/>
      <c r="AE668" s="63"/>
      <c r="AF668" s="63"/>
      <c r="AG668" s="63"/>
      <c r="AH668" s="63"/>
      <c r="AI668" s="63"/>
      <c r="AJ668" s="64"/>
      <c r="AK668" s="63"/>
      <c r="AL668" s="63"/>
      <c r="AM668" s="63"/>
      <c r="AN668" s="63"/>
      <c r="AO668" s="63"/>
      <c r="AP668" s="63"/>
      <c r="AQ668" s="63"/>
      <c r="AR668" s="63"/>
      <c r="AS668" s="64"/>
      <c r="AT668" s="63"/>
      <c r="AU668" s="63"/>
      <c r="AV668" s="63"/>
      <c r="AW668" s="63"/>
      <c r="AX668" s="63"/>
      <c r="AY668" s="63"/>
      <c r="AZ668" s="63"/>
      <c r="BA668" s="63"/>
      <c r="BB668" s="64"/>
      <c r="BC668" s="63"/>
      <c r="BD668" s="63"/>
      <c r="BE668" s="63"/>
      <c r="BF668" s="63"/>
      <c r="BG668" s="63"/>
      <c r="BH668" s="63"/>
      <c r="BI668" s="63"/>
      <c r="BJ668" s="63"/>
      <c r="BK668" s="64"/>
      <c r="BL668" s="63"/>
      <c r="BM668" s="63"/>
      <c r="BN668" s="63"/>
      <c r="BO668" s="63"/>
      <c r="BP668" s="63"/>
      <c r="BQ668" s="63"/>
      <c r="BR668" s="63"/>
      <c r="BS668" s="63"/>
      <c r="BT668" s="64"/>
      <c r="BU668" s="63"/>
      <c r="BV668" s="63"/>
      <c r="BW668" s="63"/>
      <c r="BX668" s="63"/>
      <c r="BY668" s="63"/>
      <c r="BZ668" s="63"/>
      <c r="CA668" s="63"/>
      <c r="CB668" s="63"/>
      <c r="CC668" s="64"/>
      <c r="CD668" s="63"/>
      <c r="CE668" s="63"/>
      <c r="CF668" s="63"/>
      <c r="CG668" s="63"/>
      <c r="CH668" s="63"/>
      <c r="CI668" s="63"/>
      <c r="CJ668" s="63"/>
      <c r="CK668" s="63"/>
      <c r="CL668" s="64"/>
      <c r="CM668" s="63"/>
      <c r="CN668" s="63"/>
      <c r="CO668" s="63"/>
      <c r="CP668" s="63"/>
      <c r="CQ668" s="63"/>
      <c r="CR668" s="63"/>
      <c r="CS668" s="63"/>
      <c r="CT668" s="63"/>
      <c r="CU668" s="64"/>
      <c r="CV668" s="63"/>
      <c r="CW668" s="63"/>
      <c r="CX668" s="63"/>
      <c r="CY668" s="63"/>
      <c r="CZ668" s="63"/>
      <c r="DA668" s="63"/>
      <c r="DB668" s="63"/>
      <c r="DC668" s="63"/>
      <c r="DD668" s="64"/>
    </row>
    <row r="669" spans="1:108" ht="33" customHeight="1" x14ac:dyDescent="0.3">
      <c r="A669" s="63"/>
      <c r="B669" s="63"/>
      <c r="C669" s="63"/>
      <c r="D669" s="63"/>
      <c r="E669" s="63"/>
      <c r="F669" s="63"/>
      <c r="G669" s="63"/>
      <c r="H669" s="63"/>
      <c r="I669" s="64"/>
      <c r="J669" s="63"/>
      <c r="K669" s="63"/>
      <c r="L669" s="63"/>
      <c r="M669" s="63"/>
      <c r="N669" s="63"/>
      <c r="O669" s="63"/>
      <c r="P669" s="63"/>
      <c r="Q669" s="63"/>
      <c r="R669" s="64"/>
      <c r="S669" s="63"/>
      <c r="T669" s="63"/>
      <c r="U669" s="63"/>
      <c r="V669" s="63"/>
      <c r="W669" s="63"/>
      <c r="X669" s="63"/>
      <c r="Y669" s="63"/>
      <c r="Z669" s="63"/>
      <c r="AA669" s="64"/>
      <c r="AB669" s="63"/>
      <c r="AC669" s="63"/>
      <c r="AD669" s="63"/>
      <c r="AE669" s="63"/>
      <c r="AF669" s="63"/>
      <c r="AG669" s="63"/>
      <c r="AH669" s="63"/>
      <c r="AI669" s="63"/>
      <c r="AJ669" s="64"/>
      <c r="AK669" s="63"/>
      <c r="AL669" s="63"/>
      <c r="AM669" s="63"/>
      <c r="AN669" s="63"/>
      <c r="AO669" s="63"/>
      <c r="AP669" s="63"/>
      <c r="AQ669" s="63"/>
      <c r="AR669" s="63"/>
      <c r="AS669" s="64"/>
      <c r="AT669" s="63"/>
      <c r="AU669" s="63"/>
      <c r="AV669" s="63"/>
      <c r="AW669" s="63"/>
      <c r="AX669" s="63"/>
      <c r="AY669" s="63"/>
      <c r="AZ669" s="63"/>
      <c r="BA669" s="63"/>
      <c r="BB669" s="64"/>
      <c r="BC669" s="63"/>
      <c r="BD669" s="63"/>
      <c r="BE669" s="63"/>
      <c r="BF669" s="63"/>
      <c r="BG669" s="63"/>
      <c r="BH669" s="63"/>
      <c r="BI669" s="63"/>
      <c r="BJ669" s="63"/>
      <c r="BK669" s="64"/>
      <c r="BL669" s="63"/>
      <c r="BM669" s="63"/>
      <c r="BN669" s="63"/>
      <c r="BO669" s="63"/>
      <c r="BP669" s="63"/>
      <c r="BQ669" s="63"/>
      <c r="BR669" s="63"/>
      <c r="BS669" s="63"/>
      <c r="BT669" s="64"/>
      <c r="BU669" s="63"/>
      <c r="BV669" s="63"/>
      <c r="BW669" s="63"/>
      <c r="BX669" s="63"/>
      <c r="BY669" s="63"/>
      <c r="BZ669" s="63"/>
      <c r="CA669" s="63"/>
      <c r="CB669" s="63"/>
      <c r="CC669" s="64"/>
      <c r="CD669" s="63"/>
      <c r="CE669" s="63"/>
      <c r="CF669" s="63"/>
      <c r="CG669" s="63"/>
      <c r="CH669" s="63"/>
      <c r="CI669" s="63"/>
      <c r="CJ669" s="63"/>
      <c r="CK669" s="63"/>
      <c r="CL669" s="64"/>
      <c r="CM669" s="63"/>
      <c r="CN669" s="63"/>
      <c r="CO669" s="63"/>
      <c r="CP669" s="63"/>
      <c r="CQ669" s="63"/>
      <c r="CR669" s="63"/>
      <c r="CS669" s="63"/>
      <c r="CT669" s="63"/>
      <c r="CU669" s="64"/>
      <c r="CV669" s="63"/>
      <c r="CW669" s="63"/>
      <c r="CX669" s="63"/>
      <c r="CY669" s="63"/>
      <c r="CZ669" s="63"/>
      <c r="DA669" s="63"/>
      <c r="DB669" s="63"/>
      <c r="DC669" s="63"/>
      <c r="DD669" s="64"/>
    </row>
    <row r="670" spans="1:108" ht="33" customHeight="1" x14ac:dyDescent="0.3">
      <c r="A670" s="63"/>
      <c r="B670" s="63"/>
      <c r="C670" s="63"/>
      <c r="D670" s="63"/>
      <c r="E670" s="63"/>
      <c r="F670" s="63"/>
      <c r="G670" s="63"/>
      <c r="H670" s="63"/>
      <c r="I670" s="64"/>
      <c r="J670" s="63"/>
      <c r="K670" s="63"/>
      <c r="L670" s="63"/>
      <c r="M670" s="63"/>
      <c r="N670" s="63"/>
      <c r="O670" s="63"/>
      <c r="P670" s="63"/>
      <c r="Q670" s="63"/>
      <c r="R670" s="64"/>
      <c r="S670" s="63"/>
      <c r="T670" s="63"/>
      <c r="U670" s="63"/>
      <c r="V670" s="63"/>
      <c r="W670" s="63"/>
      <c r="X670" s="63"/>
      <c r="Y670" s="63"/>
      <c r="Z670" s="63"/>
      <c r="AA670" s="64"/>
      <c r="AB670" s="63"/>
      <c r="AC670" s="63"/>
      <c r="AD670" s="63"/>
      <c r="AE670" s="63"/>
      <c r="AF670" s="63"/>
      <c r="AG670" s="63"/>
      <c r="AH670" s="63"/>
      <c r="AI670" s="63"/>
      <c r="AJ670" s="64"/>
      <c r="AK670" s="63"/>
      <c r="AL670" s="63"/>
      <c r="AM670" s="63"/>
      <c r="AN670" s="63"/>
      <c r="AO670" s="63"/>
      <c r="AP670" s="63"/>
      <c r="AQ670" s="63"/>
      <c r="AR670" s="63"/>
      <c r="AS670" s="64"/>
      <c r="AT670" s="63"/>
      <c r="AU670" s="63"/>
      <c r="AV670" s="63"/>
      <c r="AW670" s="63"/>
      <c r="AX670" s="63"/>
      <c r="AY670" s="63"/>
      <c r="AZ670" s="63"/>
      <c r="BA670" s="63"/>
      <c r="BB670" s="64"/>
      <c r="BC670" s="63"/>
      <c r="BD670" s="63"/>
      <c r="BE670" s="63"/>
      <c r="BF670" s="63"/>
      <c r="BG670" s="63"/>
      <c r="BH670" s="63"/>
      <c r="BI670" s="63"/>
      <c r="BJ670" s="63"/>
      <c r="BK670" s="64"/>
      <c r="BL670" s="63"/>
      <c r="BM670" s="63"/>
      <c r="BN670" s="63"/>
      <c r="BO670" s="63"/>
      <c r="BP670" s="63"/>
      <c r="BQ670" s="63"/>
      <c r="BR670" s="63"/>
      <c r="BS670" s="63"/>
      <c r="BT670" s="64"/>
      <c r="BU670" s="63"/>
      <c r="BV670" s="63"/>
      <c r="BW670" s="63"/>
      <c r="BX670" s="63"/>
      <c r="BY670" s="63"/>
      <c r="BZ670" s="63"/>
      <c r="CA670" s="63"/>
      <c r="CB670" s="63"/>
      <c r="CC670" s="64"/>
      <c r="CD670" s="63"/>
      <c r="CE670" s="63"/>
      <c r="CF670" s="63"/>
      <c r="CG670" s="63"/>
      <c r="CH670" s="63"/>
      <c r="CI670" s="63"/>
      <c r="CJ670" s="63"/>
      <c r="CK670" s="63"/>
      <c r="CL670" s="64"/>
      <c r="CM670" s="63"/>
      <c r="CN670" s="63"/>
      <c r="CO670" s="63"/>
      <c r="CP670" s="63"/>
      <c r="CQ670" s="63"/>
      <c r="CR670" s="63"/>
      <c r="CS670" s="63"/>
      <c r="CT670" s="63"/>
      <c r="CU670" s="64"/>
      <c r="CV670" s="63"/>
      <c r="CW670" s="63"/>
      <c r="CX670" s="63"/>
      <c r="CY670" s="63"/>
      <c r="CZ670" s="63"/>
      <c r="DA670" s="63"/>
      <c r="DB670" s="63"/>
      <c r="DC670" s="63"/>
      <c r="DD670" s="64"/>
    </row>
    <row r="671" spans="1:108" ht="33" customHeight="1" x14ac:dyDescent="0.3">
      <c r="A671" s="63"/>
      <c r="B671" s="63"/>
      <c r="C671" s="63"/>
      <c r="D671" s="63"/>
      <c r="E671" s="63"/>
      <c r="F671" s="63"/>
      <c r="G671" s="63"/>
      <c r="H671" s="63"/>
      <c r="I671" s="64"/>
      <c r="J671" s="63"/>
      <c r="K671" s="63"/>
      <c r="L671" s="63"/>
      <c r="M671" s="63"/>
      <c r="N671" s="63"/>
      <c r="O671" s="63"/>
      <c r="P671" s="63"/>
      <c r="Q671" s="63"/>
      <c r="R671" s="64"/>
      <c r="S671" s="63"/>
      <c r="T671" s="63"/>
      <c r="U671" s="63"/>
      <c r="V671" s="63"/>
      <c r="W671" s="63"/>
      <c r="X671" s="63"/>
      <c r="Y671" s="63"/>
      <c r="Z671" s="63"/>
      <c r="AA671" s="64"/>
      <c r="AB671" s="63"/>
      <c r="AC671" s="63"/>
      <c r="AD671" s="63"/>
      <c r="AE671" s="63"/>
      <c r="AF671" s="63"/>
      <c r="AG671" s="63"/>
      <c r="AH671" s="63"/>
      <c r="AI671" s="63"/>
      <c r="AJ671" s="64"/>
      <c r="AK671" s="63"/>
      <c r="AL671" s="63"/>
      <c r="AM671" s="63"/>
      <c r="AN671" s="63"/>
      <c r="AO671" s="63"/>
      <c r="AP671" s="63"/>
      <c r="AQ671" s="63"/>
      <c r="AR671" s="63"/>
      <c r="AS671" s="64"/>
      <c r="AT671" s="63"/>
      <c r="AU671" s="63"/>
      <c r="AV671" s="63"/>
      <c r="AW671" s="63"/>
      <c r="AX671" s="63"/>
      <c r="AY671" s="63"/>
      <c r="AZ671" s="63"/>
      <c r="BA671" s="63"/>
      <c r="BB671" s="64"/>
      <c r="BC671" s="63"/>
      <c r="BD671" s="63"/>
      <c r="BE671" s="63"/>
      <c r="BF671" s="63"/>
      <c r="BG671" s="63"/>
      <c r="BH671" s="63"/>
      <c r="BI671" s="63"/>
      <c r="BJ671" s="63"/>
      <c r="BK671" s="64"/>
      <c r="BL671" s="63"/>
      <c r="BM671" s="63"/>
      <c r="BN671" s="63"/>
      <c r="BO671" s="63"/>
      <c r="BP671" s="63"/>
      <c r="BQ671" s="63"/>
      <c r="BR671" s="63"/>
      <c r="BS671" s="63"/>
      <c r="BT671" s="64"/>
      <c r="BU671" s="63"/>
      <c r="BV671" s="63"/>
      <c r="BW671" s="63"/>
      <c r="BX671" s="63"/>
      <c r="BY671" s="63"/>
      <c r="BZ671" s="63"/>
      <c r="CA671" s="63"/>
      <c r="CB671" s="63"/>
      <c r="CC671" s="64"/>
      <c r="CD671" s="63"/>
      <c r="CE671" s="63"/>
      <c r="CF671" s="63"/>
      <c r="CG671" s="63"/>
      <c r="CH671" s="63"/>
      <c r="CI671" s="63"/>
      <c r="CJ671" s="63"/>
      <c r="CK671" s="63"/>
      <c r="CL671" s="64"/>
      <c r="CM671" s="63"/>
      <c r="CN671" s="63"/>
      <c r="CO671" s="63"/>
      <c r="CP671" s="63"/>
      <c r="CQ671" s="63"/>
      <c r="CR671" s="63"/>
      <c r="CS671" s="63"/>
      <c r="CT671" s="63"/>
      <c r="CU671" s="64"/>
      <c r="CV671" s="63"/>
      <c r="CW671" s="63"/>
      <c r="CX671" s="63"/>
      <c r="CY671" s="63"/>
      <c r="CZ671" s="63"/>
      <c r="DA671" s="63"/>
      <c r="DB671" s="63"/>
      <c r="DC671" s="63"/>
      <c r="DD671" s="64"/>
    </row>
    <row r="672" spans="1:108" ht="33" customHeight="1" x14ac:dyDescent="0.3">
      <c r="A672" s="63"/>
      <c r="B672" s="63"/>
      <c r="C672" s="63"/>
      <c r="D672" s="63"/>
      <c r="E672" s="63"/>
      <c r="F672" s="63"/>
      <c r="G672" s="63"/>
      <c r="H672" s="63"/>
      <c r="I672" s="64"/>
      <c r="J672" s="63"/>
      <c r="K672" s="63"/>
      <c r="L672" s="63"/>
      <c r="M672" s="63"/>
      <c r="N672" s="63"/>
      <c r="O672" s="63"/>
      <c r="P672" s="63"/>
      <c r="Q672" s="63"/>
      <c r="R672" s="64"/>
      <c r="S672" s="63"/>
      <c r="T672" s="63"/>
      <c r="U672" s="63"/>
      <c r="V672" s="63"/>
      <c r="W672" s="63"/>
      <c r="X672" s="63"/>
      <c r="Y672" s="63"/>
      <c r="Z672" s="63"/>
      <c r="AA672" s="64"/>
      <c r="AB672" s="63"/>
      <c r="AC672" s="63"/>
      <c r="AD672" s="63"/>
      <c r="AE672" s="63"/>
      <c r="AF672" s="63"/>
      <c r="AG672" s="63"/>
      <c r="AH672" s="63"/>
      <c r="AI672" s="63"/>
      <c r="AJ672" s="64"/>
      <c r="AK672" s="63"/>
      <c r="AL672" s="63"/>
      <c r="AM672" s="63"/>
      <c r="AN672" s="63"/>
      <c r="AO672" s="63"/>
      <c r="AP672" s="63"/>
      <c r="AQ672" s="63"/>
      <c r="AR672" s="63"/>
      <c r="AS672" s="64"/>
      <c r="AT672" s="63"/>
      <c r="AU672" s="63"/>
      <c r="AV672" s="63"/>
      <c r="AW672" s="63"/>
      <c r="AX672" s="63"/>
      <c r="AY672" s="63"/>
      <c r="AZ672" s="63"/>
      <c r="BA672" s="63"/>
      <c r="BB672" s="64"/>
      <c r="BC672" s="63"/>
      <c r="BD672" s="63"/>
      <c r="BE672" s="63"/>
      <c r="BF672" s="63"/>
      <c r="BG672" s="63"/>
      <c r="BH672" s="63"/>
      <c r="BI672" s="63"/>
      <c r="BJ672" s="63"/>
      <c r="BK672" s="64"/>
      <c r="BL672" s="63"/>
      <c r="BM672" s="63"/>
      <c r="BN672" s="63"/>
      <c r="BO672" s="63"/>
      <c r="BP672" s="63"/>
      <c r="BQ672" s="63"/>
      <c r="BR672" s="63"/>
      <c r="BS672" s="63"/>
      <c r="BT672" s="64"/>
      <c r="BU672" s="63"/>
      <c r="BV672" s="63"/>
      <c r="BW672" s="63"/>
      <c r="BX672" s="63"/>
      <c r="BY672" s="63"/>
      <c r="BZ672" s="63"/>
      <c r="CA672" s="63"/>
      <c r="CB672" s="63"/>
      <c r="CC672" s="64"/>
      <c r="CD672" s="63"/>
      <c r="CE672" s="63"/>
      <c r="CF672" s="63"/>
      <c r="CG672" s="63"/>
      <c r="CH672" s="63"/>
      <c r="CI672" s="63"/>
      <c r="CJ672" s="63"/>
      <c r="CK672" s="63"/>
      <c r="CL672" s="64"/>
      <c r="CM672" s="63"/>
      <c r="CN672" s="63"/>
      <c r="CO672" s="63"/>
      <c r="CP672" s="63"/>
      <c r="CQ672" s="63"/>
      <c r="CR672" s="63"/>
      <c r="CS672" s="63"/>
      <c r="CT672" s="63"/>
      <c r="CU672" s="64"/>
      <c r="CV672" s="63"/>
      <c r="CW672" s="63"/>
      <c r="CX672" s="63"/>
      <c r="CY672" s="63"/>
      <c r="CZ672" s="63"/>
      <c r="DA672" s="63"/>
      <c r="DB672" s="63"/>
      <c r="DC672" s="63"/>
      <c r="DD672" s="64"/>
    </row>
    <row r="673" spans="1:108" ht="33" customHeight="1" x14ac:dyDescent="0.3">
      <c r="A673" s="63"/>
      <c r="B673" s="63"/>
      <c r="C673" s="63"/>
      <c r="D673" s="63"/>
      <c r="E673" s="63"/>
      <c r="F673" s="63"/>
      <c r="G673" s="63"/>
      <c r="H673" s="63"/>
      <c r="I673" s="64"/>
      <c r="J673" s="63"/>
      <c r="K673" s="63"/>
      <c r="L673" s="63"/>
      <c r="M673" s="63"/>
      <c r="N673" s="63"/>
      <c r="O673" s="63"/>
      <c r="P673" s="63"/>
      <c r="Q673" s="63"/>
      <c r="R673" s="64"/>
      <c r="S673" s="63"/>
      <c r="T673" s="63"/>
      <c r="U673" s="63"/>
      <c r="V673" s="63"/>
      <c r="W673" s="63"/>
      <c r="X673" s="63"/>
      <c r="Y673" s="63"/>
      <c r="Z673" s="63"/>
      <c r="AA673" s="64"/>
      <c r="AB673" s="63"/>
      <c r="AC673" s="63"/>
      <c r="AD673" s="63"/>
      <c r="AE673" s="63"/>
      <c r="AF673" s="63"/>
      <c r="AG673" s="63"/>
      <c r="AH673" s="63"/>
      <c r="AI673" s="63"/>
      <c r="AJ673" s="64"/>
      <c r="AK673" s="63"/>
      <c r="AL673" s="63"/>
      <c r="AM673" s="63"/>
      <c r="AN673" s="63"/>
      <c r="AO673" s="63"/>
      <c r="AP673" s="63"/>
      <c r="AQ673" s="63"/>
      <c r="AR673" s="63"/>
      <c r="AS673" s="64"/>
      <c r="AT673" s="63"/>
      <c r="AU673" s="63"/>
      <c r="AV673" s="63"/>
      <c r="AW673" s="63"/>
      <c r="AX673" s="63"/>
      <c r="AY673" s="63"/>
      <c r="AZ673" s="63"/>
      <c r="BA673" s="63"/>
      <c r="BB673" s="64"/>
      <c r="BC673" s="63"/>
      <c r="BD673" s="63"/>
      <c r="BE673" s="63"/>
      <c r="BF673" s="63"/>
      <c r="BG673" s="63"/>
      <c r="BH673" s="63"/>
      <c r="BI673" s="63"/>
      <c r="BJ673" s="63"/>
      <c r="BK673" s="64"/>
      <c r="BL673" s="63"/>
      <c r="BM673" s="63"/>
      <c r="BN673" s="63"/>
      <c r="BO673" s="63"/>
      <c r="BP673" s="63"/>
      <c r="BQ673" s="63"/>
      <c r="BR673" s="63"/>
      <c r="BS673" s="63"/>
      <c r="BT673" s="64"/>
      <c r="BU673" s="63"/>
      <c r="BV673" s="63"/>
      <c r="BW673" s="63"/>
      <c r="BX673" s="63"/>
      <c r="BY673" s="63"/>
      <c r="BZ673" s="63"/>
      <c r="CA673" s="63"/>
      <c r="CB673" s="63"/>
      <c r="CC673" s="64"/>
      <c r="CD673" s="63"/>
      <c r="CE673" s="63"/>
      <c r="CF673" s="63"/>
      <c r="CG673" s="63"/>
      <c r="CH673" s="63"/>
      <c r="CI673" s="63"/>
      <c r="CJ673" s="63"/>
      <c r="CK673" s="63"/>
      <c r="CL673" s="64"/>
      <c r="CM673" s="63"/>
      <c r="CN673" s="63"/>
      <c r="CO673" s="63"/>
      <c r="CP673" s="63"/>
      <c r="CQ673" s="63"/>
      <c r="CR673" s="63"/>
      <c r="CS673" s="63"/>
      <c r="CT673" s="63"/>
      <c r="CU673" s="64"/>
      <c r="CV673" s="63"/>
      <c r="CW673" s="63"/>
      <c r="CX673" s="63"/>
      <c r="CY673" s="63"/>
      <c r="CZ673" s="63"/>
      <c r="DA673" s="63"/>
      <c r="DB673" s="63"/>
      <c r="DC673" s="63"/>
      <c r="DD673" s="64"/>
    </row>
    <row r="674" spans="1:108" ht="33" customHeight="1" x14ac:dyDescent="0.3">
      <c r="A674" s="63"/>
      <c r="B674" s="63"/>
      <c r="C674" s="63"/>
      <c r="D674" s="63"/>
      <c r="E674" s="63"/>
      <c r="F674" s="63"/>
      <c r="G674" s="63"/>
      <c r="H674" s="63"/>
      <c r="I674" s="64"/>
      <c r="J674" s="63"/>
      <c r="K674" s="63"/>
      <c r="L674" s="63"/>
      <c r="M674" s="63"/>
      <c r="N674" s="63"/>
      <c r="O674" s="63"/>
      <c r="P674" s="63"/>
      <c r="Q674" s="63"/>
      <c r="R674" s="64"/>
      <c r="S674" s="63"/>
      <c r="T674" s="63"/>
      <c r="U674" s="63"/>
      <c r="V674" s="63"/>
      <c r="W674" s="63"/>
      <c r="X674" s="63"/>
      <c r="Y674" s="63"/>
      <c r="Z674" s="63"/>
      <c r="AA674" s="64"/>
      <c r="AB674" s="63"/>
      <c r="AC674" s="63"/>
      <c r="AD674" s="63"/>
      <c r="AE674" s="63"/>
      <c r="AF674" s="63"/>
      <c r="AG674" s="63"/>
      <c r="AH674" s="63"/>
      <c r="AI674" s="63"/>
      <c r="AJ674" s="64"/>
      <c r="AK674" s="63"/>
      <c r="AL674" s="63"/>
      <c r="AM674" s="63"/>
      <c r="AN674" s="63"/>
      <c r="AO674" s="63"/>
      <c r="AP674" s="63"/>
      <c r="AQ674" s="63"/>
      <c r="AR674" s="63"/>
      <c r="AS674" s="64"/>
      <c r="AT674" s="63"/>
      <c r="AU674" s="63"/>
      <c r="AV674" s="63"/>
      <c r="AW674" s="63"/>
      <c r="AX674" s="63"/>
      <c r="AY674" s="63"/>
      <c r="AZ674" s="63"/>
      <c r="BA674" s="63"/>
      <c r="BB674" s="64"/>
      <c r="BC674" s="63"/>
      <c r="BD674" s="63"/>
      <c r="BE674" s="63"/>
      <c r="BF674" s="63"/>
      <c r="BG674" s="63"/>
      <c r="BH674" s="63"/>
      <c r="BI674" s="63"/>
      <c r="BJ674" s="63"/>
      <c r="BK674" s="64"/>
      <c r="BL674" s="63"/>
      <c r="BM674" s="63"/>
      <c r="BN674" s="63"/>
      <c r="BO674" s="63"/>
      <c r="BP674" s="63"/>
      <c r="BQ674" s="63"/>
      <c r="BR674" s="63"/>
      <c r="BS674" s="63"/>
      <c r="BT674" s="64"/>
      <c r="BU674" s="63"/>
      <c r="BV674" s="63"/>
      <c r="BW674" s="63"/>
      <c r="BX674" s="63"/>
      <c r="BY674" s="63"/>
      <c r="BZ674" s="63"/>
      <c r="CA674" s="63"/>
      <c r="CB674" s="63"/>
      <c r="CC674" s="64"/>
      <c r="CD674" s="63"/>
      <c r="CE674" s="63"/>
      <c r="CF674" s="63"/>
      <c r="CG674" s="63"/>
      <c r="CH674" s="63"/>
      <c r="CI674" s="63"/>
      <c r="CJ674" s="63"/>
      <c r="CK674" s="63"/>
      <c r="CL674" s="64"/>
      <c r="CM674" s="63"/>
      <c r="CN674" s="63"/>
      <c r="CO674" s="63"/>
      <c r="CP674" s="63"/>
      <c r="CQ674" s="63"/>
      <c r="CR674" s="63"/>
      <c r="CS674" s="63"/>
      <c r="CT674" s="63"/>
      <c r="CU674" s="64"/>
      <c r="CV674" s="63"/>
      <c r="CW674" s="63"/>
      <c r="CX674" s="63"/>
      <c r="CY674" s="63"/>
      <c r="CZ674" s="63"/>
      <c r="DA674" s="63"/>
      <c r="DB674" s="63"/>
      <c r="DC674" s="63"/>
      <c r="DD674" s="64"/>
    </row>
    <row r="675" spans="1:108" ht="33" customHeight="1" x14ac:dyDescent="0.3">
      <c r="A675" s="63"/>
      <c r="B675" s="63"/>
      <c r="C675" s="63"/>
      <c r="D675" s="63"/>
      <c r="E675" s="63"/>
      <c r="F675" s="63"/>
      <c r="G675" s="63"/>
      <c r="H675" s="63"/>
      <c r="I675" s="64"/>
      <c r="J675" s="63"/>
      <c r="K675" s="63"/>
      <c r="L675" s="63"/>
      <c r="M675" s="63"/>
      <c r="N675" s="63"/>
      <c r="O675" s="63"/>
      <c r="P675" s="63"/>
      <c r="Q675" s="63"/>
      <c r="R675" s="64"/>
      <c r="S675" s="63"/>
      <c r="T675" s="63"/>
      <c r="U675" s="63"/>
      <c r="V675" s="63"/>
      <c r="W675" s="63"/>
      <c r="X675" s="63"/>
      <c r="Y675" s="63"/>
      <c r="Z675" s="63"/>
      <c r="AA675" s="64"/>
      <c r="AB675" s="63"/>
      <c r="AC675" s="63"/>
      <c r="AD675" s="63"/>
      <c r="AE675" s="63"/>
      <c r="AF675" s="63"/>
      <c r="AG675" s="63"/>
      <c r="AH675" s="63"/>
      <c r="AI675" s="63"/>
      <c r="AJ675" s="64"/>
      <c r="AK675" s="63"/>
      <c r="AL675" s="63"/>
      <c r="AM675" s="63"/>
      <c r="AN675" s="63"/>
      <c r="AO675" s="63"/>
      <c r="AP675" s="63"/>
      <c r="AQ675" s="63"/>
      <c r="AR675" s="63"/>
      <c r="AS675" s="64"/>
      <c r="AT675" s="63"/>
      <c r="AU675" s="63"/>
      <c r="AV675" s="63"/>
      <c r="AW675" s="63"/>
      <c r="AX675" s="63"/>
      <c r="AY675" s="63"/>
      <c r="AZ675" s="63"/>
      <c r="BA675" s="63"/>
      <c r="BB675" s="64"/>
      <c r="BC675" s="63"/>
      <c r="BD675" s="63"/>
      <c r="BE675" s="63"/>
      <c r="BF675" s="63"/>
      <c r="BG675" s="63"/>
      <c r="BH675" s="63"/>
      <c r="BI675" s="63"/>
      <c r="BJ675" s="63"/>
      <c r="BK675" s="64"/>
      <c r="BL675" s="63"/>
      <c r="BM675" s="63"/>
      <c r="BN675" s="63"/>
      <c r="BO675" s="63"/>
      <c r="BP675" s="63"/>
      <c r="BQ675" s="63"/>
      <c r="BR675" s="63"/>
      <c r="BS675" s="63"/>
      <c r="BT675" s="64"/>
      <c r="BU675" s="63"/>
      <c r="BV675" s="63"/>
      <c r="BW675" s="63"/>
      <c r="BX675" s="63"/>
      <c r="BY675" s="63"/>
      <c r="BZ675" s="63"/>
      <c r="CA675" s="63"/>
      <c r="CB675" s="63"/>
      <c r="CC675" s="64"/>
      <c r="CD675" s="63"/>
      <c r="CE675" s="63"/>
      <c r="CF675" s="63"/>
      <c r="CG675" s="63"/>
      <c r="CH675" s="63"/>
      <c r="CI675" s="63"/>
      <c r="CJ675" s="63"/>
      <c r="CK675" s="63"/>
      <c r="CL675" s="64"/>
      <c r="CM675" s="63"/>
      <c r="CN675" s="63"/>
      <c r="CO675" s="63"/>
      <c r="CP675" s="63"/>
      <c r="CQ675" s="63"/>
      <c r="CR675" s="63"/>
      <c r="CS675" s="63"/>
      <c r="CT675" s="63"/>
      <c r="CU675" s="64"/>
      <c r="CV675" s="63"/>
      <c r="CW675" s="63"/>
      <c r="CX675" s="63"/>
      <c r="CY675" s="63"/>
      <c r="CZ675" s="63"/>
      <c r="DA675" s="63"/>
      <c r="DB675" s="63"/>
      <c r="DC675" s="63"/>
      <c r="DD675" s="64"/>
    </row>
    <row r="676" spans="1:108" ht="33" customHeight="1" x14ac:dyDescent="0.3">
      <c r="A676" s="63"/>
      <c r="B676" s="63"/>
      <c r="C676" s="63"/>
      <c r="D676" s="63"/>
      <c r="E676" s="63"/>
      <c r="F676" s="63"/>
      <c r="G676" s="63"/>
      <c r="H676" s="63"/>
      <c r="I676" s="64"/>
      <c r="J676" s="63"/>
      <c r="K676" s="63"/>
      <c r="L676" s="63"/>
      <c r="M676" s="63"/>
      <c r="N676" s="63"/>
      <c r="O676" s="63"/>
      <c r="P676" s="63"/>
      <c r="Q676" s="63"/>
      <c r="R676" s="64"/>
      <c r="S676" s="63"/>
      <c r="T676" s="63"/>
      <c r="U676" s="63"/>
      <c r="V676" s="63"/>
      <c r="W676" s="63"/>
      <c r="X676" s="63"/>
      <c r="Y676" s="63"/>
      <c r="Z676" s="63"/>
      <c r="AA676" s="64"/>
      <c r="AB676" s="63"/>
      <c r="AC676" s="63"/>
      <c r="AD676" s="63"/>
      <c r="AE676" s="63"/>
      <c r="AF676" s="63"/>
      <c r="AG676" s="63"/>
      <c r="AH676" s="63"/>
      <c r="AI676" s="63"/>
      <c r="AJ676" s="64"/>
      <c r="AK676" s="63"/>
      <c r="AL676" s="63"/>
      <c r="AM676" s="63"/>
      <c r="AN676" s="63"/>
      <c r="AO676" s="63"/>
      <c r="AP676" s="63"/>
      <c r="AQ676" s="63"/>
      <c r="AR676" s="63"/>
      <c r="AS676" s="64"/>
      <c r="AT676" s="63"/>
      <c r="AU676" s="63"/>
      <c r="AV676" s="63"/>
      <c r="AW676" s="63"/>
      <c r="AX676" s="63"/>
      <c r="AY676" s="63"/>
      <c r="AZ676" s="63"/>
      <c r="BA676" s="63"/>
      <c r="BB676" s="64"/>
      <c r="BC676" s="63"/>
      <c r="BD676" s="63"/>
      <c r="BE676" s="63"/>
      <c r="BF676" s="63"/>
      <c r="BG676" s="63"/>
      <c r="BH676" s="63"/>
      <c r="BI676" s="63"/>
      <c r="BJ676" s="63"/>
      <c r="BK676" s="64"/>
      <c r="BL676" s="63"/>
      <c r="BM676" s="63"/>
      <c r="BN676" s="63"/>
      <c r="BO676" s="63"/>
      <c r="BP676" s="63"/>
      <c r="BQ676" s="63"/>
      <c r="BR676" s="63"/>
      <c r="BS676" s="63"/>
      <c r="BT676" s="64"/>
      <c r="BU676" s="63"/>
      <c r="BV676" s="63"/>
      <c r="BW676" s="63"/>
      <c r="BX676" s="63"/>
      <c r="BY676" s="63"/>
      <c r="BZ676" s="63"/>
      <c r="CA676" s="63"/>
      <c r="CB676" s="63"/>
      <c r="CC676" s="64"/>
      <c r="CD676" s="63"/>
      <c r="CE676" s="63"/>
      <c r="CF676" s="63"/>
      <c r="CG676" s="63"/>
      <c r="CH676" s="63"/>
      <c r="CI676" s="63"/>
      <c r="CJ676" s="63"/>
      <c r="CK676" s="63"/>
      <c r="CL676" s="64"/>
      <c r="CM676" s="63"/>
      <c r="CN676" s="63"/>
      <c r="CO676" s="63"/>
      <c r="CP676" s="63"/>
      <c r="CQ676" s="63"/>
      <c r="CR676" s="63"/>
      <c r="CS676" s="63"/>
      <c r="CT676" s="63"/>
      <c r="CU676" s="64"/>
      <c r="CV676" s="63"/>
      <c r="CW676" s="63"/>
      <c r="CX676" s="63"/>
      <c r="CY676" s="63"/>
      <c r="CZ676" s="63"/>
      <c r="DA676" s="63"/>
      <c r="DB676" s="63"/>
      <c r="DC676" s="63"/>
      <c r="DD676" s="64"/>
    </row>
    <row r="677" spans="1:108" ht="33" customHeight="1" x14ac:dyDescent="0.3">
      <c r="A677" s="63"/>
      <c r="B677" s="63"/>
      <c r="C677" s="63"/>
      <c r="D677" s="63"/>
      <c r="E677" s="63"/>
      <c r="F677" s="63"/>
      <c r="G677" s="63"/>
      <c r="H677" s="63"/>
      <c r="I677" s="64"/>
      <c r="J677" s="63"/>
      <c r="K677" s="63"/>
      <c r="L677" s="63"/>
      <c r="M677" s="63"/>
      <c r="N677" s="63"/>
      <c r="O677" s="63"/>
      <c r="P677" s="63"/>
      <c r="Q677" s="63"/>
      <c r="R677" s="64"/>
      <c r="S677" s="63"/>
      <c r="T677" s="63"/>
      <c r="U677" s="63"/>
      <c r="V677" s="63"/>
      <c r="W677" s="63"/>
      <c r="X677" s="63"/>
      <c r="Y677" s="63"/>
      <c r="Z677" s="63"/>
      <c r="AA677" s="64"/>
      <c r="AB677" s="63"/>
      <c r="AC677" s="63"/>
      <c r="AD677" s="63"/>
      <c r="AE677" s="63"/>
      <c r="AF677" s="63"/>
      <c r="AG677" s="63"/>
      <c r="AH677" s="63"/>
      <c r="AI677" s="63"/>
      <c r="AJ677" s="64"/>
      <c r="AK677" s="63"/>
      <c r="AL677" s="63"/>
      <c r="AM677" s="63"/>
      <c r="AN677" s="63"/>
      <c r="AO677" s="63"/>
      <c r="AP677" s="63"/>
      <c r="AQ677" s="63"/>
      <c r="AR677" s="63"/>
      <c r="AS677" s="64"/>
      <c r="AT677" s="63"/>
      <c r="AU677" s="63"/>
      <c r="AV677" s="63"/>
      <c r="AW677" s="63"/>
      <c r="AX677" s="63"/>
      <c r="AY677" s="63"/>
      <c r="AZ677" s="63"/>
      <c r="BA677" s="63"/>
      <c r="BB677" s="64"/>
      <c r="BC677" s="63"/>
      <c r="BD677" s="63"/>
      <c r="BE677" s="63"/>
      <c r="BF677" s="63"/>
      <c r="BG677" s="63"/>
      <c r="BH677" s="63"/>
      <c r="BI677" s="63"/>
      <c r="BJ677" s="63"/>
      <c r="BK677" s="64"/>
      <c r="BL677" s="63"/>
      <c r="BM677" s="63"/>
      <c r="BN677" s="63"/>
      <c r="BO677" s="63"/>
      <c r="BP677" s="63"/>
      <c r="BQ677" s="63"/>
      <c r="BR677" s="63"/>
      <c r="BS677" s="63"/>
      <c r="BT677" s="64"/>
      <c r="BU677" s="63"/>
      <c r="BV677" s="63"/>
      <c r="BW677" s="63"/>
      <c r="BX677" s="63"/>
      <c r="BY677" s="63"/>
      <c r="BZ677" s="63"/>
      <c r="CA677" s="63"/>
      <c r="CB677" s="63"/>
      <c r="CC677" s="64"/>
      <c r="CD677" s="63"/>
      <c r="CE677" s="63"/>
      <c r="CF677" s="63"/>
      <c r="CG677" s="63"/>
      <c r="CH677" s="63"/>
      <c r="CI677" s="63"/>
      <c r="CJ677" s="63"/>
      <c r="CK677" s="63"/>
      <c r="CL677" s="64"/>
      <c r="CM677" s="63"/>
      <c r="CN677" s="63"/>
      <c r="CO677" s="63"/>
      <c r="CP677" s="63"/>
      <c r="CQ677" s="63"/>
      <c r="CR677" s="63"/>
      <c r="CS677" s="63"/>
      <c r="CT677" s="63"/>
      <c r="CU677" s="64"/>
      <c r="CV677" s="63"/>
      <c r="CW677" s="63"/>
      <c r="CX677" s="63"/>
      <c r="CY677" s="63"/>
      <c r="CZ677" s="63"/>
      <c r="DA677" s="63"/>
      <c r="DB677" s="63"/>
      <c r="DC677" s="63"/>
      <c r="DD677" s="64"/>
    </row>
    <row r="678" spans="1:108" ht="33" customHeight="1" x14ac:dyDescent="0.3">
      <c r="A678" s="63"/>
      <c r="B678" s="63"/>
      <c r="C678" s="63"/>
      <c r="D678" s="63"/>
      <c r="E678" s="63"/>
      <c r="F678" s="63"/>
      <c r="G678" s="63"/>
      <c r="H678" s="63"/>
      <c r="I678" s="64"/>
      <c r="J678" s="63"/>
      <c r="K678" s="63"/>
      <c r="L678" s="63"/>
      <c r="M678" s="63"/>
      <c r="N678" s="63"/>
      <c r="O678" s="63"/>
      <c r="P678" s="63"/>
      <c r="Q678" s="63"/>
      <c r="R678" s="64"/>
      <c r="S678" s="63"/>
      <c r="T678" s="63"/>
      <c r="U678" s="63"/>
      <c r="V678" s="63"/>
      <c r="W678" s="63"/>
      <c r="X678" s="63"/>
      <c r="Y678" s="63"/>
      <c r="Z678" s="63"/>
      <c r="AA678" s="64"/>
      <c r="AB678" s="63"/>
      <c r="AC678" s="63"/>
      <c r="AD678" s="63"/>
      <c r="AE678" s="63"/>
      <c r="AF678" s="63"/>
      <c r="AG678" s="63"/>
      <c r="AH678" s="63"/>
      <c r="AI678" s="63"/>
      <c r="AJ678" s="64"/>
      <c r="AK678" s="63"/>
      <c r="AL678" s="63"/>
      <c r="AM678" s="63"/>
      <c r="AN678" s="63"/>
      <c r="AO678" s="63"/>
      <c r="AP678" s="63"/>
      <c r="AQ678" s="63"/>
      <c r="AR678" s="63"/>
      <c r="AS678" s="64"/>
      <c r="AT678" s="63"/>
      <c r="AU678" s="63"/>
      <c r="AV678" s="63"/>
      <c r="AW678" s="63"/>
      <c r="AX678" s="63"/>
      <c r="AY678" s="63"/>
      <c r="AZ678" s="63"/>
      <c r="BA678" s="63"/>
      <c r="BB678" s="64"/>
      <c r="BC678" s="63"/>
      <c r="BD678" s="63"/>
      <c r="BE678" s="63"/>
      <c r="BF678" s="63"/>
      <c r="BG678" s="63"/>
      <c r="BH678" s="63"/>
      <c r="BI678" s="63"/>
      <c r="BJ678" s="63"/>
      <c r="BK678" s="64"/>
      <c r="BL678" s="63"/>
      <c r="BM678" s="63"/>
      <c r="BN678" s="63"/>
      <c r="BO678" s="63"/>
      <c r="BP678" s="63"/>
      <c r="BQ678" s="63"/>
      <c r="BR678" s="63"/>
      <c r="BS678" s="63"/>
      <c r="BT678" s="64"/>
      <c r="BU678" s="63"/>
      <c r="BV678" s="63"/>
      <c r="BW678" s="63"/>
      <c r="BX678" s="63"/>
      <c r="BY678" s="63"/>
      <c r="BZ678" s="63"/>
      <c r="CA678" s="63"/>
      <c r="CB678" s="63"/>
      <c r="CC678" s="64"/>
      <c r="CD678" s="63"/>
      <c r="CE678" s="63"/>
      <c r="CF678" s="63"/>
      <c r="CG678" s="63"/>
      <c r="CH678" s="63"/>
      <c r="CI678" s="63"/>
      <c r="CJ678" s="63"/>
      <c r="CK678" s="63"/>
      <c r="CL678" s="64"/>
      <c r="CM678" s="63"/>
      <c r="CN678" s="63"/>
      <c r="CO678" s="63"/>
      <c r="CP678" s="63"/>
      <c r="CQ678" s="63"/>
      <c r="CR678" s="63"/>
      <c r="CS678" s="63"/>
      <c r="CT678" s="63"/>
      <c r="CU678" s="64"/>
      <c r="CV678" s="63"/>
      <c r="CW678" s="63"/>
      <c r="CX678" s="63"/>
      <c r="CY678" s="63"/>
      <c r="CZ678" s="63"/>
      <c r="DA678" s="63"/>
      <c r="DB678" s="63"/>
      <c r="DC678" s="63"/>
      <c r="DD678" s="64"/>
    </row>
    <row r="679" spans="1:108" ht="33" customHeight="1" x14ac:dyDescent="0.3">
      <c r="A679" s="63"/>
      <c r="B679" s="63"/>
      <c r="C679" s="63"/>
      <c r="D679" s="63"/>
      <c r="E679" s="63"/>
      <c r="F679" s="63"/>
      <c r="G679" s="63"/>
      <c r="H679" s="63"/>
      <c r="I679" s="64"/>
      <c r="J679" s="63"/>
      <c r="K679" s="63"/>
      <c r="L679" s="63"/>
      <c r="M679" s="63"/>
      <c r="N679" s="63"/>
      <c r="O679" s="63"/>
      <c r="P679" s="63"/>
      <c r="Q679" s="63"/>
      <c r="R679" s="64"/>
      <c r="S679" s="63"/>
      <c r="T679" s="63"/>
      <c r="U679" s="63"/>
      <c r="V679" s="63"/>
      <c r="W679" s="63"/>
      <c r="X679" s="63"/>
      <c r="Y679" s="63"/>
      <c r="Z679" s="63"/>
      <c r="AA679" s="64"/>
      <c r="AB679" s="63"/>
      <c r="AC679" s="63"/>
      <c r="AD679" s="63"/>
      <c r="AE679" s="63"/>
      <c r="AF679" s="63"/>
      <c r="AG679" s="63"/>
      <c r="AH679" s="63"/>
      <c r="AI679" s="63"/>
      <c r="AJ679" s="64"/>
      <c r="AK679" s="63"/>
      <c r="AL679" s="63"/>
      <c r="AM679" s="63"/>
      <c r="AN679" s="63"/>
      <c r="AO679" s="63"/>
      <c r="AP679" s="63"/>
      <c r="AQ679" s="63"/>
      <c r="AR679" s="63"/>
      <c r="AS679" s="64"/>
      <c r="AT679" s="63"/>
      <c r="AU679" s="63"/>
      <c r="AV679" s="63"/>
      <c r="AW679" s="63"/>
      <c r="AX679" s="63"/>
      <c r="AY679" s="63"/>
      <c r="AZ679" s="63"/>
      <c r="BA679" s="63"/>
      <c r="BB679" s="64"/>
      <c r="BC679" s="63"/>
      <c r="BD679" s="63"/>
      <c r="BE679" s="63"/>
      <c r="BF679" s="63"/>
      <c r="BG679" s="63"/>
      <c r="BH679" s="63"/>
      <c r="BI679" s="63"/>
      <c r="BJ679" s="63"/>
      <c r="BK679" s="64"/>
      <c r="BL679" s="63"/>
      <c r="BM679" s="63"/>
      <c r="BN679" s="63"/>
      <c r="BO679" s="63"/>
      <c r="BP679" s="63"/>
      <c r="BQ679" s="63"/>
      <c r="BR679" s="63"/>
      <c r="BS679" s="63"/>
      <c r="BT679" s="64"/>
      <c r="BU679" s="63"/>
      <c r="BV679" s="63"/>
      <c r="BW679" s="63"/>
      <c r="BX679" s="63"/>
      <c r="BY679" s="63"/>
      <c r="BZ679" s="63"/>
      <c r="CA679" s="63"/>
      <c r="CB679" s="63"/>
      <c r="CC679" s="64"/>
      <c r="CD679" s="63"/>
      <c r="CE679" s="63"/>
      <c r="CF679" s="63"/>
      <c r="CG679" s="63"/>
      <c r="CH679" s="63"/>
      <c r="CI679" s="63"/>
      <c r="CJ679" s="63"/>
      <c r="CK679" s="63"/>
      <c r="CL679" s="64"/>
      <c r="CM679" s="63"/>
      <c r="CN679" s="63"/>
      <c r="CO679" s="63"/>
      <c r="CP679" s="63"/>
      <c r="CQ679" s="63"/>
      <c r="CR679" s="63"/>
      <c r="CS679" s="63"/>
      <c r="CT679" s="63"/>
      <c r="CU679" s="64"/>
      <c r="CV679" s="63"/>
      <c r="CW679" s="63"/>
      <c r="CX679" s="63"/>
      <c r="CY679" s="63"/>
      <c r="CZ679" s="63"/>
      <c r="DA679" s="63"/>
      <c r="DB679" s="63"/>
      <c r="DC679" s="63"/>
      <c r="DD679" s="64"/>
    </row>
    <row r="680" spans="1:108" ht="33" customHeight="1" x14ac:dyDescent="0.3">
      <c r="A680" s="63"/>
      <c r="B680" s="63"/>
      <c r="C680" s="63"/>
      <c r="D680" s="63"/>
      <c r="E680" s="63"/>
      <c r="F680" s="63"/>
      <c r="G680" s="63"/>
      <c r="H680" s="63"/>
      <c r="I680" s="64"/>
      <c r="J680" s="63"/>
      <c r="K680" s="63"/>
      <c r="L680" s="63"/>
      <c r="M680" s="63"/>
      <c r="N680" s="63"/>
      <c r="O680" s="63"/>
      <c r="P680" s="63"/>
      <c r="Q680" s="63"/>
      <c r="R680" s="64"/>
      <c r="S680" s="63"/>
      <c r="T680" s="63"/>
      <c r="U680" s="63"/>
      <c r="V680" s="63"/>
      <c r="W680" s="63"/>
      <c r="X680" s="63"/>
      <c r="Y680" s="63"/>
      <c r="Z680" s="63"/>
      <c r="AA680" s="64"/>
      <c r="AB680" s="63"/>
      <c r="AC680" s="63"/>
      <c r="AD680" s="63"/>
      <c r="AE680" s="63"/>
      <c r="AF680" s="63"/>
      <c r="AG680" s="63"/>
      <c r="AH680" s="63"/>
      <c r="AI680" s="63"/>
      <c r="AJ680" s="64"/>
      <c r="AK680" s="63"/>
      <c r="AL680" s="63"/>
      <c r="AM680" s="63"/>
      <c r="AN680" s="63"/>
      <c r="AO680" s="63"/>
      <c r="AP680" s="63"/>
      <c r="AQ680" s="63"/>
      <c r="AR680" s="63"/>
      <c r="AS680" s="64"/>
      <c r="AT680" s="63"/>
      <c r="AU680" s="63"/>
      <c r="AV680" s="63"/>
      <c r="AW680" s="63"/>
      <c r="AX680" s="63"/>
      <c r="AY680" s="63"/>
      <c r="AZ680" s="63"/>
      <c r="BA680" s="63"/>
      <c r="BB680" s="64"/>
      <c r="BC680" s="63"/>
      <c r="BD680" s="63"/>
      <c r="BE680" s="63"/>
      <c r="BF680" s="63"/>
      <c r="BG680" s="63"/>
      <c r="BH680" s="63"/>
      <c r="BI680" s="63"/>
      <c r="BJ680" s="63"/>
      <c r="BK680" s="64"/>
      <c r="BL680" s="63"/>
      <c r="BM680" s="63"/>
      <c r="BN680" s="63"/>
      <c r="BO680" s="63"/>
      <c r="BP680" s="63"/>
      <c r="BQ680" s="63"/>
      <c r="BR680" s="63"/>
      <c r="BS680" s="63"/>
      <c r="BT680" s="64"/>
      <c r="BU680" s="63"/>
      <c r="BV680" s="63"/>
      <c r="BW680" s="63"/>
      <c r="BX680" s="63"/>
      <c r="BY680" s="63"/>
      <c r="BZ680" s="63"/>
      <c r="CA680" s="63"/>
      <c r="CB680" s="63"/>
      <c r="CC680" s="64"/>
      <c r="CD680" s="63"/>
      <c r="CE680" s="63"/>
      <c r="CF680" s="63"/>
      <c r="CG680" s="63"/>
      <c r="CH680" s="63"/>
      <c r="CI680" s="63"/>
      <c r="CJ680" s="63"/>
      <c r="CK680" s="63"/>
      <c r="CL680" s="64"/>
      <c r="CM680" s="63"/>
      <c r="CN680" s="63"/>
      <c r="CO680" s="63"/>
      <c r="CP680" s="63"/>
      <c r="CQ680" s="63"/>
      <c r="CR680" s="63"/>
      <c r="CS680" s="63"/>
      <c r="CT680" s="63"/>
      <c r="CU680" s="64"/>
      <c r="CV680" s="63"/>
      <c r="CW680" s="63"/>
      <c r="CX680" s="63"/>
      <c r="CY680" s="63"/>
      <c r="CZ680" s="63"/>
      <c r="DA680" s="63"/>
      <c r="DB680" s="63"/>
      <c r="DC680" s="63"/>
      <c r="DD680" s="64"/>
    </row>
    <row r="681" spans="1:108" ht="33" customHeight="1" x14ac:dyDescent="0.3">
      <c r="A681" s="63"/>
      <c r="B681" s="63"/>
      <c r="C681" s="63"/>
      <c r="D681" s="63"/>
      <c r="E681" s="63"/>
      <c r="F681" s="63"/>
      <c r="G681" s="63"/>
      <c r="H681" s="63"/>
      <c r="I681" s="64"/>
      <c r="J681" s="63"/>
      <c r="K681" s="63"/>
      <c r="L681" s="63"/>
      <c r="M681" s="63"/>
      <c r="N681" s="63"/>
      <c r="O681" s="63"/>
      <c r="P681" s="63"/>
      <c r="Q681" s="63"/>
      <c r="R681" s="64"/>
      <c r="S681" s="63"/>
      <c r="T681" s="63"/>
      <c r="U681" s="63"/>
      <c r="V681" s="63"/>
      <c r="W681" s="63"/>
      <c r="X681" s="63"/>
      <c r="Y681" s="63"/>
      <c r="Z681" s="63"/>
      <c r="AA681" s="64"/>
      <c r="AB681" s="63"/>
      <c r="AC681" s="63"/>
      <c r="AD681" s="63"/>
      <c r="AE681" s="63"/>
      <c r="AF681" s="63"/>
      <c r="AG681" s="63"/>
      <c r="AH681" s="63"/>
      <c r="AI681" s="63"/>
      <c r="AJ681" s="64"/>
      <c r="AK681" s="63"/>
      <c r="AL681" s="63"/>
      <c r="AM681" s="63"/>
      <c r="AN681" s="63"/>
      <c r="AO681" s="63"/>
      <c r="AP681" s="63"/>
      <c r="AQ681" s="63"/>
      <c r="AR681" s="63"/>
      <c r="AS681" s="64"/>
      <c r="AT681" s="63"/>
      <c r="AU681" s="63"/>
      <c r="AV681" s="63"/>
      <c r="AW681" s="63"/>
      <c r="AX681" s="63"/>
      <c r="AY681" s="63"/>
      <c r="AZ681" s="63"/>
      <c r="BA681" s="63"/>
      <c r="BB681" s="64"/>
      <c r="BC681" s="63"/>
      <c r="BD681" s="63"/>
      <c r="BE681" s="63"/>
      <c r="BF681" s="63"/>
      <c r="BG681" s="63"/>
      <c r="BH681" s="63"/>
      <c r="BI681" s="63"/>
      <c r="BJ681" s="63"/>
      <c r="BK681" s="64"/>
      <c r="BL681" s="63"/>
      <c r="BM681" s="63"/>
      <c r="BN681" s="63"/>
      <c r="BO681" s="63"/>
      <c r="BP681" s="63"/>
      <c r="BQ681" s="63"/>
      <c r="BR681" s="63"/>
      <c r="BS681" s="63"/>
      <c r="BT681" s="64"/>
      <c r="BU681" s="63"/>
      <c r="BV681" s="63"/>
      <c r="BW681" s="63"/>
      <c r="BX681" s="63"/>
      <c r="BY681" s="63"/>
      <c r="BZ681" s="63"/>
      <c r="CA681" s="63"/>
      <c r="CB681" s="63"/>
      <c r="CC681" s="64"/>
      <c r="CD681" s="63"/>
      <c r="CE681" s="63"/>
      <c r="CF681" s="63"/>
      <c r="CG681" s="63"/>
      <c r="CH681" s="63"/>
      <c r="CI681" s="63"/>
      <c r="CJ681" s="63"/>
      <c r="CK681" s="63"/>
      <c r="CL681" s="64"/>
      <c r="CM681" s="63"/>
      <c r="CN681" s="63"/>
      <c r="CO681" s="63"/>
      <c r="CP681" s="63"/>
      <c r="CQ681" s="63"/>
      <c r="CR681" s="63"/>
      <c r="CS681" s="63"/>
      <c r="CT681" s="63"/>
      <c r="CU681" s="64"/>
      <c r="CV681" s="63"/>
      <c r="CW681" s="63"/>
      <c r="CX681" s="63"/>
      <c r="CY681" s="63"/>
      <c r="CZ681" s="63"/>
      <c r="DA681" s="63"/>
      <c r="DB681" s="63"/>
      <c r="DC681" s="63"/>
      <c r="DD681" s="64"/>
    </row>
    <row r="682" spans="1:108" ht="33" customHeight="1" x14ac:dyDescent="0.3">
      <c r="A682" s="63"/>
      <c r="B682" s="63"/>
      <c r="C682" s="63"/>
      <c r="D682" s="63"/>
      <c r="E682" s="63"/>
      <c r="F682" s="63"/>
      <c r="G682" s="63"/>
      <c r="H682" s="63"/>
      <c r="I682" s="64"/>
      <c r="J682" s="63"/>
      <c r="K682" s="63"/>
      <c r="L682" s="63"/>
      <c r="M682" s="63"/>
      <c r="N682" s="63"/>
      <c r="O682" s="63"/>
      <c r="P682" s="63"/>
      <c r="Q682" s="63"/>
      <c r="R682" s="64"/>
      <c r="S682" s="63"/>
      <c r="T682" s="63"/>
      <c r="U682" s="63"/>
      <c r="V682" s="63"/>
      <c r="W682" s="63"/>
      <c r="X682" s="63"/>
      <c r="Y682" s="63"/>
      <c r="Z682" s="63"/>
      <c r="AA682" s="64"/>
      <c r="AB682" s="63"/>
      <c r="AC682" s="63"/>
      <c r="AD682" s="63"/>
      <c r="AE682" s="63"/>
      <c r="AF682" s="63"/>
      <c r="AG682" s="63"/>
      <c r="AH682" s="63"/>
      <c r="AI682" s="63"/>
      <c r="AJ682" s="64"/>
      <c r="AK682" s="63"/>
      <c r="AL682" s="63"/>
      <c r="AM682" s="63"/>
      <c r="AN682" s="63"/>
      <c r="AO682" s="63"/>
      <c r="AP682" s="63"/>
      <c r="AQ682" s="63"/>
      <c r="AR682" s="63"/>
      <c r="AS682" s="64"/>
      <c r="AT682" s="63"/>
      <c r="AU682" s="63"/>
      <c r="AV682" s="63"/>
      <c r="AW682" s="63"/>
      <c r="AX682" s="63"/>
      <c r="AY682" s="63"/>
      <c r="AZ682" s="63"/>
      <c r="BA682" s="63"/>
      <c r="BB682" s="64"/>
      <c r="BC682" s="63"/>
      <c r="BD682" s="63"/>
      <c r="BE682" s="63"/>
      <c r="BF682" s="63"/>
      <c r="BG682" s="63"/>
      <c r="BH682" s="63"/>
      <c r="BI682" s="63"/>
      <c r="BJ682" s="63"/>
      <c r="BK682" s="64"/>
      <c r="BL682" s="63"/>
      <c r="BM682" s="63"/>
      <c r="BN682" s="63"/>
      <c r="BO682" s="63"/>
      <c r="BP682" s="63"/>
      <c r="BQ682" s="63"/>
      <c r="BR682" s="63"/>
      <c r="BS682" s="63"/>
      <c r="BT682" s="64"/>
      <c r="BU682" s="63"/>
      <c r="BV682" s="63"/>
      <c r="BW682" s="63"/>
      <c r="BX682" s="63"/>
      <c r="BY682" s="63"/>
      <c r="BZ682" s="63"/>
      <c r="CA682" s="63"/>
      <c r="CB682" s="63"/>
      <c r="CC682" s="64"/>
      <c r="CD682" s="63"/>
      <c r="CE682" s="63"/>
      <c r="CF682" s="63"/>
      <c r="CG682" s="63"/>
      <c r="CH682" s="63"/>
      <c r="CI682" s="63"/>
      <c r="CJ682" s="63"/>
      <c r="CK682" s="63"/>
      <c r="CL682" s="64"/>
      <c r="CM682" s="63"/>
      <c r="CN682" s="63"/>
      <c r="CO682" s="63"/>
      <c r="CP682" s="63"/>
      <c r="CQ682" s="63"/>
      <c r="CR682" s="63"/>
      <c r="CS682" s="63"/>
      <c r="CT682" s="63"/>
      <c r="CU682" s="64"/>
      <c r="CV682" s="63"/>
      <c r="CW682" s="63"/>
      <c r="CX682" s="63"/>
      <c r="CY682" s="63"/>
      <c r="CZ682" s="63"/>
      <c r="DA682" s="63"/>
      <c r="DB682" s="63"/>
      <c r="DC682" s="63"/>
      <c r="DD682" s="64"/>
    </row>
    <row r="683" spans="1:108" ht="33" customHeight="1" x14ac:dyDescent="0.3">
      <c r="A683" s="63"/>
      <c r="B683" s="63"/>
      <c r="C683" s="63"/>
      <c r="D683" s="63"/>
      <c r="E683" s="63"/>
      <c r="F683" s="63"/>
      <c r="G683" s="63"/>
      <c r="H683" s="63"/>
      <c r="I683" s="64"/>
      <c r="J683" s="63"/>
      <c r="K683" s="63"/>
      <c r="L683" s="63"/>
      <c r="M683" s="63"/>
      <c r="N683" s="63"/>
      <c r="O683" s="63"/>
      <c r="P683" s="63"/>
      <c r="Q683" s="63"/>
      <c r="R683" s="64"/>
      <c r="S683" s="63"/>
      <c r="T683" s="63"/>
      <c r="U683" s="63"/>
      <c r="V683" s="63"/>
      <c r="W683" s="63"/>
      <c r="X683" s="63"/>
      <c r="Y683" s="63"/>
      <c r="Z683" s="63"/>
      <c r="AA683" s="64"/>
      <c r="AB683" s="63"/>
      <c r="AC683" s="63"/>
      <c r="AD683" s="63"/>
      <c r="AE683" s="63"/>
      <c r="AF683" s="63"/>
      <c r="AG683" s="63"/>
      <c r="AH683" s="63"/>
      <c r="AI683" s="63"/>
      <c r="AJ683" s="64"/>
      <c r="AK683" s="63"/>
      <c r="AL683" s="63"/>
      <c r="AM683" s="63"/>
      <c r="AN683" s="63"/>
      <c r="AO683" s="63"/>
      <c r="AP683" s="63"/>
      <c r="AQ683" s="63"/>
      <c r="AR683" s="63"/>
      <c r="AS683" s="64"/>
      <c r="AT683" s="63"/>
      <c r="AU683" s="63"/>
      <c r="AV683" s="63"/>
      <c r="AW683" s="63"/>
      <c r="AX683" s="63"/>
      <c r="AY683" s="63"/>
      <c r="AZ683" s="63"/>
      <c r="BA683" s="63"/>
      <c r="BB683" s="64"/>
      <c r="BC683" s="63"/>
      <c r="BD683" s="63"/>
      <c r="BE683" s="63"/>
      <c r="BF683" s="63"/>
      <c r="BG683" s="63"/>
      <c r="BH683" s="63"/>
      <c r="BI683" s="63"/>
      <c r="BJ683" s="63"/>
      <c r="BK683" s="64"/>
      <c r="BL683" s="63"/>
      <c r="BM683" s="63"/>
      <c r="BN683" s="63"/>
      <c r="BO683" s="63"/>
      <c r="BP683" s="63"/>
      <c r="BQ683" s="63"/>
      <c r="BR683" s="63"/>
      <c r="BS683" s="63"/>
      <c r="BT683" s="64"/>
      <c r="BU683" s="63"/>
      <c r="BV683" s="63"/>
      <c r="BW683" s="63"/>
      <c r="BX683" s="63"/>
      <c r="BY683" s="63"/>
      <c r="BZ683" s="63"/>
      <c r="CA683" s="63"/>
      <c r="CB683" s="63"/>
      <c r="CC683" s="64"/>
      <c r="CD683" s="63"/>
      <c r="CE683" s="63"/>
      <c r="CF683" s="63"/>
      <c r="CG683" s="63"/>
      <c r="CH683" s="63"/>
      <c r="CI683" s="63"/>
      <c r="CJ683" s="63"/>
      <c r="CK683" s="63"/>
      <c r="CL683" s="64"/>
      <c r="CM683" s="63"/>
      <c r="CN683" s="63"/>
      <c r="CO683" s="63"/>
      <c r="CP683" s="63"/>
      <c r="CQ683" s="63"/>
      <c r="CR683" s="63"/>
      <c r="CS683" s="63"/>
      <c r="CT683" s="63"/>
      <c r="CU683" s="64"/>
      <c r="CV683" s="63"/>
      <c r="CW683" s="63"/>
      <c r="CX683" s="63"/>
      <c r="CY683" s="63"/>
      <c r="CZ683" s="63"/>
      <c r="DA683" s="63"/>
      <c r="DB683" s="63"/>
      <c r="DC683" s="63"/>
      <c r="DD683" s="64"/>
    </row>
    <row r="684" spans="1:108" ht="33" customHeight="1" x14ac:dyDescent="0.3">
      <c r="A684" s="63"/>
      <c r="B684" s="63"/>
      <c r="C684" s="63"/>
      <c r="D684" s="63"/>
      <c r="E684" s="63"/>
      <c r="F684" s="63"/>
      <c r="G684" s="63"/>
      <c r="H684" s="63"/>
      <c r="I684" s="64"/>
      <c r="J684" s="63"/>
      <c r="K684" s="63"/>
      <c r="L684" s="63"/>
      <c r="M684" s="63"/>
      <c r="N684" s="63"/>
      <c r="O684" s="63"/>
      <c r="P684" s="63"/>
      <c r="Q684" s="63"/>
      <c r="R684" s="64"/>
      <c r="S684" s="63"/>
      <c r="T684" s="63"/>
      <c r="U684" s="63"/>
      <c r="V684" s="63"/>
      <c r="W684" s="63"/>
      <c r="X684" s="63"/>
      <c r="Y684" s="63"/>
      <c r="Z684" s="63"/>
      <c r="AA684" s="64"/>
      <c r="AB684" s="63"/>
      <c r="AC684" s="63"/>
      <c r="AD684" s="63"/>
      <c r="AE684" s="63"/>
      <c r="AF684" s="63"/>
      <c r="AG684" s="63"/>
      <c r="AH684" s="63"/>
      <c r="AI684" s="63"/>
      <c r="AJ684" s="64"/>
      <c r="AK684" s="63"/>
      <c r="AL684" s="63"/>
      <c r="AM684" s="63"/>
      <c r="AN684" s="63"/>
      <c r="AO684" s="63"/>
      <c r="AP684" s="63"/>
      <c r="AQ684" s="63"/>
      <c r="AR684" s="63"/>
      <c r="AS684" s="64"/>
      <c r="AT684" s="63"/>
      <c r="AU684" s="63"/>
      <c r="AV684" s="63"/>
      <c r="AW684" s="63"/>
      <c r="AX684" s="63"/>
      <c r="AY684" s="63"/>
      <c r="AZ684" s="63"/>
      <c r="BA684" s="63"/>
      <c r="BB684" s="64"/>
      <c r="BC684" s="63"/>
      <c r="BD684" s="63"/>
      <c r="BE684" s="63"/>
      <c r="BF684" s="63"/>
      <c r="BG684" s="63"/>
      <c r="BH684" s="63"/>
      <c r="BI684" s="63"/>
      <c r="BJ684" s="63"/>
      <c r="BK684" s="64"/>
      <c r="BL684" s="63"/>
      <c r="BM684" s="63"/>
      <c r="BN684" s="63"/>
      <c r="BO684" s="63"/>
      <c r="BP684" s="63"/>
      <c r="BQ684" s="63"/>
      <c r="BR684" s="63"/>
      <c r="BS684" s="63"/>
      <c r="BT684" s="64"/>
      <c r="BU684" s="63"/>
      <c r="BV684" s="63"/>
      <c r="BW684" s="63"/>
      <c r="BX684" s="63"/>
      <c r="BY684" s="63"/>
      <c r="BZ684" s="63"/>
      <c r="CA684" s="63"/>
      <c r="CB684" s="63"/>
      <c r="CC684" s="64"/>
      <c r="CD684" s="63"/>
      <c r="CE684" s="63"/>
      <c r="CF684" s="63"/>
      <c r="CG684" s="63"/>
      <c r="CH684" s="63"/>
      <c r="CI684" s="63"/>
      <c r="CJ684" s="63"/>
      <c r="CK684" s="63"/>
      <c r="CL684" s="64"/>
      <c r="CM684" s="63"/>
      <c r="CN684" s="63"/>
      <c r="CO684" s="63"/>
      <c r="CP684" s="63"/>
      <c r="CQ684" s="63"/>
      <c r="CR684" s="63"/>
      <c r="CS684" s="63"/>
      <c r="CT684" s="63"/>
      <c r="CU684" s="64"/>
      <c r="CV684" s="63"/>
      <c r="CW684" s="63"/>
      <c r="CX684" s="63"/>
      <c r="CY684" s="63"/>
      <c r="CZ684" s="63"/>
      <c r="DA684" s="63"/>
      <c r="DB684" s="63"/>
      <c r="DC684" s="63"/>
      <c r="DD684" s="64"/>
    </row>
    <row r="685" spans="1:108" ht="33" customHeight="1" x14ac:dyDescent="0.3">
      <c r="A685" s="63"/>
      <c r="B685" s="63"/>
      <c r="C685" s="63"/>
      <c r="D685" s="63"/>
      <c r="E685" s="63"/>
      <c r="F685" s="63"/>
      <c r="G685" s="63"/>
      <c r="H685" s="63"/>
      <c r="I685" s="64"/>
      <c r="J685" s="63"/>
      <c r="K685" s="63"/>
      <c r="L685" s="63"/>
      <c r="M685" s="63"/>
      <c r="N685" s="63"/>
      <c r="O685" s="63"/>
      <c r="P685" s="63"/>
      <c r="Q685" s="63"/>
      <c r="R685" s="64"/>
      <c r="S685" s="63"/>
      <c r="T685" s="63"/>
      <c r="U685" s="63"/>
      <c r="V685" s="63"/>
      <c r="W685" s="63"/>
      <c r="X685" s="63"/>
      <c r="Y685" s="63"/>
      <c r="Z685" s="63"/>
      <c r="AA685" s="64"/>
      <c r="AB685" s="63"/>
      <c r="AC685" s="63"/>
      <c r="AD685" s="63"/>
      <c r="AE685" s="63"/>
      <c r="AF685" s="63"/>
      <c r="AG685" s="63"/>
      <c r="AH685" s="63"/>
      <c r="AI685" s="63"/>
      <c r="AJ685" s="64"/>
      <c r="AK685" s="63"/>
      <c r="AL685" s="63"/>
      <c r="AM685" s="63"/>
      <c r="AN685" s="63"/>
      <c r="AO685" s="63"/>
      <c r="AP685" s="63"/>
      <c r="AQ685" s="63"/>
      <c r="AR685" s="63"/>
      <c r="AS685" s="64"/>
      <c r="AT685" s="63"/>
      <c r="AU685" s="63"/>
      <c r="AV685" s="63"/>
      <c r="AW685" s="63"/>
      <c r="AX685" s="63"/>
      <c r="AY685" s="63"/>
      <c r="AZ685" s="63"/>
      <c r="BA685" s="63"/>
      <c r="BB685" s="64"/>
      <c r="BC685" s="63"/>
      <c r="BD685" s="63"/>
      <c r="BE685" s="63"/>
      <c r="BF685" s="63"/>
      <c r="BG685" s="63"/>
      <c r="BH685" s="63"/>
      <c r="BI685" s="63"/>
      <c r="BJ685" s="63"/>
      <c r="BK685" s="64"/>
      <c r="BL685" s="63"/>
      <c r="BM685" s="63"/>
      <c r="BN685" s="63"/>
      <c r="BO685" s="63"/>
      <c r="BP685" s="63"/>
      <c r="BQ685" s="63"/>
      <c r="BR685" s="63"/>
      <c r="BS685" s="63"/>
      <c r="BT685" s="64"/>
      <c r="BU685" s="63"/>
      <c r="BV685" s="63"/>
      <c r="BW685" s="63"/>
      <c r="BX685" s="63"/>
      <c r="BY685" s="63"/>
      <c r="BZ685" s="63"/>
      <c r="CA685" s="63"/>
      <c r="CB685" s="63"/>
      <c r="CC685" s="64"/>
      <c r="CD685" s="63"/>
      <c r="CE685" s="63"/>
      <c r="CF685" s="63"/>
      <c r="CG685" s="63"/>
      <c r="CH685" s="63"/>
      <c r="CI685" s="63"/>
      <c r="CJ685" s="63"/>
      <c r="CK685" s="63"/>
      <c r="CL685" s="64"/>
      <c r="CM685" s="63"/>
      <c r="CN685" s="63"/>
      <c r="CO685" s="63"/>
      <c r="CP685" s="63"/>
      <c r="CQ685" s="63"/>
      <c r="CR685" s="63"/>
      <c r="CS685" s="63"/>
      <c r="CT685" s="63"/>
      <c r="CU685" s="64"/>
      <c r="CV685" s="63"/>
      <c r="CW685" s="63"/>
      <c r="CX685" s="63"/>
      <c r="CY685" s="63"/>
      <c r="CZ685" s="63"/>
      <c r="DA685" s="63"/>
      <c r="DB685" s="63"/>
      <c r="DC685" s="63"/>
      <c r="DD685" s="64"/>
    </row>
    <row r="686" spans="1:108" ht="33" customHeight="1" x14ac:dyDescent="0.3">
      <c r="A686" s="63"/>
      <c r="B686" s="63"/>
      <c r="C686" s="63"/>
      <c r="D686" s="63"/>
      <c r="E686" s="63"/>
      <c r="F686" s="63"/>
      <c r="G686" s="63"/>
      <c r="H686" s="63"/>
      <c r="I686" s="64"/>
      <c r="J686" s="63"/>
      <c r="K686" s="63"/>
      <c r="L686" s="63"/>
      <c r="M686" s="63"/>
      <c r="N686" s="63"/>
      <c r="O686" s="63"/>
      <c r="P686" s="63"/>
      <c r="Q686" s="63"/>
      <c r="R686" s="64"/>
      <c r="S686" s="63"/>
      <c r="T686" s="63"/>
      <c r="U686" s="63"/>
      <c r="V686" s="63"/>
      <c r="W686" s="63"/>
      <c r="X686" s="63"/>
      <c r="Y686" s="63"/>
      <c r="Z686" s="63"/>
      <c r="AA686" s="64"/>
      <c r="AB686" s="63"/>
      <c r="AC686" s="63"/>
      <c r="AD686" s="63"/>
      <c r="AE686" s="63"/>
      <c r="AF686" s="63"/>
      <c r="AG686" s="63"/>
      <c r="AH686" s="63"/>
      <c r="AI686" s="63"/>
      <c r="AJ686" s="64"/>
      <c r="AK686" s="63"/>
      <c r="AL686" s="63"/>
      <c r="AM686" s="63"/>
      <c r="AN686" s="63"/>
      <c r="AO686" s="63"/>
      <c r="AP686" s="63"/>
      <c r="AQ686" s="63"/>
      <c r="AR686" s="63"/>
      <c r="AS686" s="64"/>
      <c r="AT686" s="63"/>
      <c r="AU686" s="63"/>
      <c r="AV686" s="63"/>
      <c r="AW686" s="63"/>
      <c r="AX686" s="63"/>
      <c r="AY686" s="63"/>
      <c r="AZ686" s="63"/>
      <c r="BA686" s="63"/>
      <c r="BB686" s="64"/>
      <c r="BC686" s="63"/>
      <c r="BD686" s="63"/>
      <c r="BE686" s="63"/>
      <c r="BF686" s="63"/>
      <c r="BG686" s="63"/>
      <c r="BH686" s="63"/>
      <c r="BI686" s="63"/>
      <c r="BJ686" s="63"/>
      <c r="BK686" s="64"/>
      <c r="BL686" s="63"/>
      <c r="BM686" s="63"/>
      <c r="BN686" s="63"/>
      <c r="BO686" s="63"/>
      <c r="BP686" s="63"/>
      <c r="BQ686" s="63"/>
      <c r="BR686" s="63"/>
      <c r="BS686" s="63"/>
      <c r="BT686" s="64"/>
      <c r="BU686" s="63"/>
      <c r="BV686" s="63"/>
      <c r="BW686" s="63"/>
      <c r="BX686" s="63"/>
      <c r="BY686" s="63"/>
      <c r="BZ686" s="63"/>
      <c r="CA686" s="63"/>
      <c r="CB686" s="63"/>
      <c r="CC686" s="64"/>
      <c r="CD686" s="63"/>
      <c r="CE686" s="63"/>
      <c r="CF686" s="63"/>
      <c r="CG686" s="63"/>
      <c r="CH686" s="63"/>
      <c r="CI686" s="63"/>
      <c r="CJ686" s="63"/>
      <c r="CK686" s="63"/>
      <c r="CL686" s="64"/>
      <c r="CM686" s="63"/>
      <c r="CN686" s="63"/>
      <c r="CO686" s="63"/>
      <c r="CP686" s="63"/>
      <c r="CQ686" s="63"/>
      <c r="CR686" s="63"/>
      <c r="CS686" s="63"/>
      <c r="CT686" s="63"/>
      <c r="CU686" s="64"/>
      <c r="CV686" s="63"/>
      <c r="CW686" s="63"/>
      <c r="CX686" s="63"/>
      <c r="CY686" s="63"/>
      <c r="CZ686" s="63"/>
      <c r="DA686" s="63"/>
      <c r="DB686" s="63"/>
      <c r="DC686" s="63"/>
      <c r="DD686" s="64"/>
    </row>
    <row r="687" spans="1:108" ht="33" customHeight="1" x14ac:dyDescent="0.3">
      <c r="A687" s="63"/>
      <c r="B687" s="63"/>
      <c r="C687" s="63"/>
      <c r="D687" s="63"/>
      <c r="E687" s="63"/>
      <c r="F687" s="63"/>
      <c r="G687" s="63"/>
      <c r="H687" s="63"/>
      <c r="I687" s="64"/>
      <c r="J687" s="63"/>
      <c r="K687" s="63"/>
      <c r="L687" s="63"/>
      <c r="M687" s="63"/>
      <c r="N687" s="63"/>
      <c r="O687" s="63"/>
      <c r="P687" s="63"/>
      <c r="Q687" s="63"/>
      <c r="R687" s="64"/>
      <c r="S687" s="63"/>
      <c r="T687" s="63"/>
      <c r="U687" s="63"/>
      <c r="V687" s="63"/>
      <c r="W687" s="63"/>
      <c r="X687" s="63"/>
      <c r="Y687" s="63"/>
      <c r="Z687" s="63"/>
      <c r="AA687" s="64"/>
      <c r="AB687" s="63"/>
      <c r="AC687" s="63"/>
      <c r="AD687" s="63"/>
      <c r="AE687" s="63"/>
      <c r="AF687" s="63"/>
      <c r="AG687" s="63"/>
      <c r="AH687" s="63"/>
      <c r="AI687" s="63"/>
      <c r="AJ687" s="64"/>
      <c r="AK687" s="63"/>
      <c r="AL687" s="63"/>
      <c r="AM687" s="63"/>
      <c r="AN687" s="63"/>
      <c r="AO687" s="63"/>
      <c r="AP687" s="63"/>
      <c r="AQ687" s="63"/>
      <c r="AR687" s="63"/>
      <c r="AS687" s="64"/>
      <c r="AT687" s="63"/>
      <c r="AU687" s="63"/>
      <c r="AV687" s="63"/>
      <c r="AW687" s="63"/>
      <c r="AX687" s="63"/>
      <c r="AY687" s="63"/>
      <c r="AZ687" s="63"/>
      <c r="BA687" s="63"/>
      <c r="BB687" s="64"/>
      <c r="BC687" s="63"/>
      <c r="BD687" s="63"/>
      <c r="BE687" s="63"/>
      <c r="BF687" s="63"/>
      <c r="BG687" s="63"/>
      <c r="BH687" s="63"/>
      <c r="BI687" s="63"/>
      <c r="BJ687" s="63"/>
      <c r="BK687" s="64"/>
      <c r="BL687" s="63"/>
      <c r="BM687" s="63"/>
      <c r="BN687" s="63"/>
      <c r="BO687" s="63"/>
      <c r="BP687" s="63"/>
      <c r="BQ687" s="63"/>
      <c r="BR687" s="63"/>
      <c r="BS687" s="63"/>
      <c r="BT687" s="64"/>
      <c r="BU687" s="63"/>
      <c r="BV687" s="63"/>
      <c r="BW687" s="63"/>
      <c r="BX687" s="63"/>
      <c r="BY687" s="63"/>
      <c r="BZ687" s="63"/>
      <c r="CA687" s="63"/>
      <c r="CB687" s="63"/>
      <c r="CC687" s="64"/>
      <c r="CD687" s="63"/>
      <c r="CE687" s="63"/>
      <c r="CF687" s="63"/>
      <c r="CG687" s="63"/>
      <c r="CH687" s="63"/>
      <c r="CI687" s="63"/>
      <c r="CJ687" s="63"/>
      <c r="CK687" s="63"/>
      <c r="CL687" s="64"/>
      <c r="CM687" s="63"/>
      <c r="CN687" s="63"/>
      <c r="CO687" s="63"/>
      <c r="CP687" s="63"/>
      <c r="CQ687" s="63"/>
      <c r="CR687" s="63"/>
      <c r="CS687" s="63"/>
      <c r="CT687" s="63"/>
      <c r="CU687" s="64"/>
      <c r="CV687" s="63"/>
      <c r="CW687" s="63"/>
      <c r="CX687" s="63"/>
      <c r="CY687" s="63"/>
      <c r="CZ687" s="63"/>
      <c r="DA687" s="63"/>
      <c r="DB687" s="63"/>
      <c r="DC687" s="63"/>
      <c r="DD687" s="64"/>
    </row>
    <row r="688" spans="1:108" ht="33" customHeight="1" x14ac:dyDescent="0.3">
      <c r="A688" s="63"/>
      <c r="B688" s="63"/>
      <c r="C688" s="63"/>
      <c r="D688" s="63"/>
      <c r="E688" s="63"/>
      <c r="F688" s="63"/>
      <c r="G688" s="63"/>
      <c r="H688" s="63"/>
      <c r="I688" s="64"/>
      <c r="J688" s="63"/>
      <c r="K688" s="63"/>
      <c r="L688" s="63"/>
      <c r="M688" s="63"/>
      <c r="N688" s="63"/>
      <c r="O688" s="63"/>
      <c r="P688" s="63"/>
      <c r="Q688" s="63"/>
      <c r="R688" s="64"/>
      <c r="S688" s="63"/>
      <c r="T688" s="63"/>
      <c r="U688" s="63"/>
      <c r="V688" s="63"/>
      <c r="W688" s="63"/>
      <c r="X688" s="63"/>
      <c r="Y688" s="63"/>
      <c r="Z688" s="63"/>
      <c r="AA688" s="64"/>
      <c r="AB688" s="63"/>
      <c r="AC688" s="63"/>
      <c r="AD688" s="63"/>
      <c r="AE688" s="63"/>
      <c r="AF688" s="63"/>
      <c r="AG688" s="63"/>
      <c r="AH688" s="63"/>
      <c r="AI688" s="63"/>
      <c r="AJ688" s="64"/>
      <c r="AK688" s="63"/>
      <c r="AL688" s="63"/>
      <c r="AM688" s="63"/>
      <c r="AN688" s="63"/>
      <c r="AO688" s="63"/>
      <c r="AP688" s="63"/>
      <c r="AQ688" s="63"/>
      <c r="AR688" s="63"/>
      <c r="AS688" s="64"/>
      <c r="AT688" s="63"/>
      <c r="AU688" s="63"/>
      <c r="AV688" s="63"/>
      <c r="AW688" s="63"/>
      <c r="AX688" s="63"/>
      <c r="AY688" s="63"/>
      <c r="AZ688" s="63"/>
      <c r="BA688" s="63"/>
      <c r="BB688" s="64"/>
      <c r="BC688" s="63"/>
      <c r="BD688" s="63"/>
      <c r="BE688" s="63"/>
      <c r="BF688" s="63"/>
      <c r="BG688" s="63"/>
      <c r="BH688" s="63"/>
      <c r="BI688" s="63"/>
      <c r="BJ688" s="63"/>
      <c r="BK688" s="64"/>
      <c r="BL688" s="63"/>
      <c r="BM688" s="63"/>
      <c r="BN688" s="63"/>
      <c r="BO688" s="63"/>
      <c r="BP688" s="63"/>
      <c r="BQ688" s="63"/>
      <c r="BR688" s="63"/>
      <c r="BS688" s="63"/>
      <c r="BT688" s="64"/>
      <c r="BU688" s="63"/>
      <c r="BV688" s="63"/>
      <c r="BW688" s="63"/>
      <c r="BX688" s="63"/>
      <c r="BY688" s="63"/>
      <c r="BZ688" s="63"/>
      <c r="CA688" s="63"/>
      <c r="CB688" s="63"/>
      <c r="CC688" s="64"/>
      <c r="CD688" s="63"/>
      <c r="CE688" s="63"/>
      <c r="CF688" s="63"/>
      <c r="CG688" s="63"/>
      <c r="CH688" s="63"/>
      <c r="CI688" s="63"/>
      <c r="CJ688" s="63"/>
      <c r="CK688" s="63"/>
      <c r="CL688" s="64"/>
      <c r="CM688" s="63"/>
      <c r="CN688" s="63"/>
      <c r="CO688" s="63"/>
      <c r="CP688" s="63"/>
      <c r="CQ688" s="63"/>
      <c r="CR688" s="63"/>
      <c r="CS688" s="63"/>
      <c r="CT688" s="63"/>
      <c r="CU688" s="64"/>
      <c r="CV688" s="63"/>
      <c r="CW688" s="63"/>
      <c r="CX688" s="63"/>
      <c r="CY688" s="63"/>
      <c r="CZ688" s="63"/>
      <c r="DA688" s="63"/>
      <c r="DB688" s="63"/>
      <c r="DC688" s="63"/>
      <c r="DD688" s="64"/>
    </row>
    <row r="689" spans="1:108" ht="33" customHeight="1" x14ac:dyDescent="0.3">
      <c r="A689" s="63"/>
      <c r="B689" s="63"/>
      <c r="C689" s="63"/>
      <c r="D689" s="63"/>
      <c r="E689" s="63"/>
      <c r="F689" s="63"/>
      <c r="G689" s="63"/>
      <c r="H689" s="63"/>
      <c r="I689" s="64"/>
      <c r="J689" s="63"/>
      <c r="K689" s="63"/>
      <c r="L689" s="63"/>
      <c r="M689" s="63"/>
      <c r="N689" s="63"/>
      <c r="O689" s="63"/>
      <c r="P689" s="63"/>
      <c r="Q689" s="63"/>
      <c r="R689" s="64"/>
      <c r="S689" s="63"/>
      <c r="T689" s="63"/>
      <c r="U689" s="63"/>
      <c r="V689" s="63"/>
      <c r="W689" s="63"/>
      <c r="X689" s="63"/>
      <c r="Y689" s="63"/>
      <c r="Z689" s="63"/>
      <c r="AA689" s="64"/>
      <c r="AB689" s="63"/>
      <c r="AC689" s="63"/>
      <c r="AD689" s="63"/>
      <c r="AE689" s="63"/>
      <c r="AF689" s="63"/>
      <c r="AG689" s="63"/>
      <c r="AH689" s="63"/>
      <c r="AI689" s="63"/>
      <c r="AJ689" s="64"/>
      <c r="AK689" s="63"/>
      <c r="AL689" s="63"/>
      <c r="AM689" s="63"/>
      <c r="AN689" s="63"/>
      <c r="AO689" s="63"/>
      <c r="AP689" s="63"/>
      <c r="AQ689" s="63"/>
      <c r="AR689" s="63"/>
      <c r="AS689" s="64"/>
      <c r="AT689" s="63"/>
      <c r="AU689" s="63"/>
      <c r="AV689" s="63"/>
      <c r="AW689" s="63"/>
      <c r="AX689" s="63"/>
      <c r="AY689" s="63"/>
      <c r="AZ689" s="63"/>
      <c r="BA689" s="63"/>
      <c r="BB689" s="64"/>
      <c r="BC689" s="63"/>
      <c r="BD689" s="63"/>
      <c r="BE689" s="63"/>
      <c r="BF689" s="63"/>
      <c r="BG689" s="63"/>
      <c r="BH689" s="63"/>
      <c r="BI689" s="63"/>
      <c r="BJ689" s="63"/>
      <c r="BK689" s="64"/>
      <c r="BL689" s="63"/>
      <c r="BM689" s="63"/>
      <c r="BN689" s="63"/>
      <c r="BO689" s="63"/>
      <c r="BP689" s="63"/>
      <c r="BQ689" s="63"/>
      <c r="BR689" s="63"/>
      <c r="BS689" s="63"/>
      <c r="BT689" s="64"/>
      <c r="BU689" s="63"/>
      <c r="BV689" s="63"/>
      <c r="BW689" s="63"/>
      <c r="BX689" s="63"/>
      <c r="BY689" s="63"/>
      <c r="BZ689" s="63"/>
      <c r="CA689" s="63"/>
      <c r="CB689" s="63"/>
      <c r="CC689" s="64"/>
      <c r="CD689" s="63"/>
      <c r="CE689" s="63"/>
      <c r="CF689" s="63"/>
      <c r="CG689" s="63"/>
      <c r="CH689" s="63"/>
      <c r="CI689" s="63"/>
      <c r="CJ689" s="63"/>
      <c r="CK689" s="63"/>
      <c r="CL689" s="64"/>
      <c r="CM689" s="63"/>
      <c r="CN689" s="63"/>
      <c r="CO689" s="63"/>
      <c r="CP689" s="63"/>
      <c r="CQ689" s="63"/>
      <c r="CR689" s="63"/>
      <c r="CS689" s="63"/>
      <c r="CT689" s="63"/>
      <c r="CU689" s="64"/>
      <c r="CV689" s="63"/>
      <c r="CW689" s="63"/>
      <c r="CX689" s="63"/>
      <c r="CY689" s="63"/>
      <c r="CZ689" s="63"/>
      <c r="DA689" s="63"/>
      <c r="DB689" s="63"/>
      <c r="DC689" s="63"/>
      <c r="DD689" s="64"/>
    </row>
    <row r="690" spans="1:108" ht="33" customHeight="1" x14ac:dyDescent="0.3">
      <c r="A690" s="63"/>
      <c r="B690" s="63"/>
      <c r="C690" s="63"/>
      <c r="D690" s="63"/>
      <c r="E690" s="63"/>
      <c r="F690" s="63"/>
      <c r="G690" s="63"/>
      <c r="H690" s="63"/>
      <c r="I690" s="64"/>
      <c r="J690" s="63"/>
      <c r="K690" s="63"/>
      <c r="L690" s="63"/>
      <c r="M690" s="63"/>
      <c r="N690" s="63"/>
      <c r="O690" s="63"/>
      <c r="P690" s="63"/>
      <c r="Q690" s="63"/>
      <c r="R690" s="64"/>
      <c r="S690" s="63"/>
      <c r="T690" s="63"/>
      <c r="U690" s="63"/>
      <c r="V690" s="63"/>
      <c r="W690" s="63"/>
      <c r="X690" s="63"/>
      <c r="Y690" s="63"/>
      <c r="Z690" s="63"/>
      <c r="AA690" s="64"/>
      <c r="AB690" s="63"/>
      <c r="AC690" s="63"/>
      <c r="AD690" s="63"/>
      <c r="AE690" s="63"/>
      <c r="AF690" s="63"/>
      <c r="AG690" s="63"/>
      <c r="AH690" s="63"/>
      <c r="AI690" s="63"/>
      <c r="AJ690" s="64"/>
      <c r="AK690" s="63"/>
      <c r="AL690" s="63"/>
      <c r="AM690" s="63"/>
      <c r="AN690" s="63"/>
      <c r="AO690" s="63"/>
      <c r="AP690" s="63"/>
      <c r="AQ690" s="63"/>
      <c r="AR690" s="63"/>
      <c r="AS690" s="64"/>
      <c r="AT690" s="63"/>
      <c r="AU690" s="63"/>
      <c r="AV690" s="63"/>
      <c r="AW690" s="63"/>
      <c r="AX690" s="63"/>
      <c r="AY690" s="63"/>
      <c r="AZ690" s="63"/>
      <c r="BA690" s="63"/>
      <c r="BB690" s="64"/>
      <c r="BC690" s="63"/>
      <c r="BD690" s="63"/>
      <c r="BE690" s="63"/>
      <c r="BF690" s="63"/>
      <c r="BG690" s="63"/>
      <c r="BH690" s="63"/>
      <c r="BI690" s="63"/>
      <c r="BJ690" s="63"/>
      <c r="BK690" s="64"/>
      <c r="BL690" s="63"/>
      <c r="BM690" s="63"/>
      <c r="BN690" s="63"/>
      <c r="BO690" s="63"/>
      <c r="BP690" s="63"/>
      <c r="BQ690" s="63"/>
      <c r="BR690" s="63"/>
      <c r="BS690" s="63"/>
      <c r="BT690" s="64"/>
      <c r="BU690" s="63"/>
      <c r="BV690" s="63"/>
      <c r="BW690" s="63"/>
      <c r="BX690" s="63"/>
      <c r="BY690" s="63"/>
      <c r="BZ690" s="63"/>
      <c r="CA690" s="63"/>
      <c r="CB690" s="63"/>
      <c r="CC690" s="64"/>
      <c r="CD690" s="63"/>
      <c r="CE690" s="63"/>
      <c r="CF690" s="63"/>
      <c r="CG690" s="63"/>
      <c r="CH690" s="63"/>
      <c r="CI690" s="63"/>
      <c r="CJ690" s="63"/>
      <c r="CK690" s="63"/>
      <c r="CL690" s="64"/>
      <c r="CM690" s="63"/>
      <c r="CN690" s="63"/>
      <c r="CO690" s="63"/>
      <c r="CP690" s="63"/>
      <c r="CQ690" s="63"/>
      <c r="CR690" s="63"/>
      <c r="CS690" s="63"/>
      <c r="CT690" s="63"/>
      <c r="CU690" s="64"/>
      <c r="CV690" s="63"/>
      <c r="CW690" s="63"/>
      <c r="CX690" s="63"/>
      <c r="CY690" s="63"/>
      <c r="CZ690" s="63"/>
      <c r="DA690" s="63"/>
      <c r="DB690" s="63"/>
      <c r="DC690" s="63"/>
      <c r="DD690" s="64"/>
    </row>
    <row r="691" spans="1:108" ht="33" customHeight="1" x14ac:dyDescent="0.3">
      <c r="A691" s="63"/>
      <c r="B691" s="63"/>
      <c r="C691" s="63"/>
      <c r="D691" s="63"/>
      <c r="E691" s="63"/>
      <c r="F691" s="63"/>
      <c r="G691" s="63"/>
      <c r="H691" s="63"/>
      <c r="I691" s="64"/>
      <c r="J691" s="63"/>
      <c r="K691" s="63"/>
      <c r="L691" s="63"/>
      <c r="M691" s="63"/>
      <c r="N691" s="63"/>
      <c r="O691" s="63"/>
      <c r="P691" s="63"/>
      <c r="Q691" s="63"/>
      <c r="R691" s="64"/>
      <c r="S691" s="63"/>
      <c r="T691" s="63"/>
      <c r="U691" s="63"/>
      <c r="V691" s="63"/>
      <c r="W691" s="63"/>
      <c r="X691" s="63"/>
      <c r="Y691" s="63"/>
      <c r="Z691" s="63"/>
      <c r="AA691" s="64"/>
      <c r="AB691" s="63"/>
      <c r="AC691" s="63"/>
      <c r="AD691" s="63"/>
      <c r="AE691" s="63"/>
      <c r="AF691" s="63"/>
      <c r="AG691" s="63"/>
      <c r="AH691" s="63"/>
      <c r="AI691" s="63"/>
      <c r="AJ691" s="64"/>
      <c r="AK691" s="63"/>
      <c r="AL691" s="63"/>
      <c r="AM691" s="63"/>
      <c r="AN691" s="63"/>
      <c r="AO691" s="63"/>
      <c r="AP691" s="63"/>
      <c r="AQ691" s="63"/>
      <c r="AR691" s="63"/>
      <c r="AS691" s="64"/>
      <c r="AT691" s="63"/>
      <c r="AU691" s="63"/>
      <c r="AV691" s="63"/>
      <c r="AW691" s="63"/>
      <c r="AX691" s="63"/>
      <c r="AY691" s="63"/>
      <c r="AZ691" s="63"/>
      <c r="BA691" s="63"/>
      <c r="BB691" s="64"/>
      <c r="BC691" s="63"/>
      <c r="BD691" s="63"/>
      <c r="BE691" s="63"/>
      <c r="BF691" s="63"/>
      <c r="BG691" s="63"/>
      <c r="BH691" s="63"/>
      <c r="BI691" s="63"/>
      <c r="BJ691" s="63"/>
      <c r="BK691" s="64"/>
      <c r="BL691" s="63"/>
      <c r="BM691" s="63"/>
      <c r="BN691" s="63"/>
      <c r="BO691" s="63"/>
      <c r="BP691" s="63"/>
      <c r="BQ691" s="63"/>
      <c r="BR691" s="63"/>
      <c r="BS691" s="63"/>
      <c r="BT691" s="64"/>
      <c r="BU691" s="63"/>
      <c r="BV691" s="63"/>
      <c r="BW691" s="63"/>
      <c r="BX691" s="63"/>
      <c r="BY691" s="63"/>
      <c r="BZ691" s="63"/>
      <c r="CA691" s="63"/>
      <c r="CB691" s="63"/>
      <c r="CC691" s="64"/>
      <c r="CD691" s="63"/>
      <c r="CE691" s="63"/>
      <c r="CF691" s="63"/>
      <c r="CG691" s="63"/>
      <c r="CH691" s="63"/>
      <c r="CI691" s="63"/>
      <c r="CJ691" s="63"/>
      <c r="CK691" s="63"/>
      <c r="CL691" s="64"/>
      <c r="CM691" s="63"/>
      <c r="CN691" s="63"/>
      <c r="CO691" s="63"/>
      <c r="CP691" s="63"/>
      <c r="CQ691" s="63"/>
      <c r="CR691" s="63"/>
      <c r="CS691" s="63"/>
      <c r="CT691" s="63"/>
      <c r="CU691" s="64"/>
      <c r="CV691" s="63"/>
      <c r="CW691" s="63"/>
      <c r="CX691" s="63"/>
      <c r="CY691" s="63"/>
      <c r="CZ691" s="63"/>
      <c r="DA691" s="63"/>
      <c r="DB691" s="63"/>
      <c r="DC691" s="63"/>
      <c r="DD691" s="64"/>
    </row>
    <row r="692" spans="1:108" ht="33" customHeight="1" x14ac:dyDescent="0.3">
      <c r="A692" s="63"/>
      <c r="B692" s="63"/>
      <c r="C692" s="63"/>
      <c r="D692" s="63"/>
      <c r="E692" s="63"/>
      <c r="F692" s="63"/>
      <c r="G692" s="63"/>
      <c r="H692" s="63"/>
      <c r="I692" s="64"/>
      <c r="J692" s="63"/>
      <c r="K692" s="63"/>
      <c r="L692" s="63"/>
      <c r="M692" s="63"/>
      <c r="N692" s="63"/>
      <c r="O692" s="63"/>
      <c r="P692" s="63"/>
      <c r="Q692" s="63"/>
      <c r="R692" s="64"/>
      <c r="S692" s="63"/>
      <c r="T692" s="63"/>
      <c r="U692" s="63"/>
      <c r="V692" s="63"/>
      <c r="W692" s="63"/>
      <c r="X692" s="63"/>
      <c r="Y692" s="63"/>
      <c r="Z692" s="63"/>
      <c r="AA692" s="64"/>
      <c r="AB692" s="63"/>
      <c r="AC692" s="63"/>
      <c r="AD692" s="63"/>
      <c r="AE692" s="63"/>
      <c r="AF692" s="63"/>
      <c r="AG692" s="63"/>
      <c r="AH692" s="63"/>
      <c r="AI692" s="63"/>
      <c r="AJ692" s="64"/>
      <c r="AK692" s="63"/>
      <c r="AL692" s="63"/>
      <c r="AM692" s="63"/>
      <c r="AN692" s="63"/>
      <c r="AO692" s="63"/>
      <c r="AP692" s="63"/>
      <c r="AQ692" s="63"/>
      <c r="AR692" s="63"/>
      <c r="AS692" s="64"/>
      <c r="AT692" s="63"/>
      <c r="AU692" s="63"/>
      <c r="AV692" s="63"/>
      <c r="AW692" s="63"/>
      <c r="AX692" s="63"/>
      <c r="AY692" s="63"/>
      <c r="AZ692" s="63"/>
      <c r="BA692" s="63"/>
      <c r="BB692" s="64"/>
      <c r="BC692" s="63"/>
      <c r="BD692" s="63"/>
      <c r="BE692" s="63"/>
      <c r="BF692" s="63"/>
      <c r="BG692" s="63"/>
      <c r="BH692" s="63"/>
      <c r="BI692" s="63"/>
      <c r="BJ692" s="63"/>
      <c r="BK692" s="64"/>
      <c r="BL692" s="63"/>
      <c r="BM692" s="63"/>
      <c r="BN692" s="63"/>
      <c r="BO692" s="63"/>
      <c r="BP692" s="63"/>
      <c r="BQ692" s="63"/>
      <c r="BR692" s="63"/>
      <c r="BS692" s="63"/>
      <c r="BT692" s="64"/>
      <c r="BU692" s="63"/>
      <c r="BV692" s="63"/>
      <c r="BW692" s="63"/>
      <c r="BX692" s="63"/>
      <c r="BY692" s="63"/>
      <c r="BZ692" s="63"/>
      <c r="CA692" s="63"/>
      <c r="CB692" s="63"/>
      <c r="CC692" s="64"/>
      <c r="CD692" s="63"/>
      <c r="CE692" s="63"/>
      <c r="CF692" s="63"/>
      <c r="CG692" s="63"/>
      <c r="CH692" s="63"/>
      <c r="CI692" s="63"/>
      <c r="CJ692" s="63"/>
      <c r="CK692" s="63"/>
      <c r="CL692" s="64"/>
      <c r="CM692" s="63"/>
      <c r="CN692" s="63"/>
      <c r="CO692" s="63"/>
      <c r="CP692" s="63"/>
      <c r="CQ692" s="63"/>
      <c r="CR692" s="63"/>
      <c r="CS692" s="63"/>
      <c r="CT692" s="63"/>
      <c r="CU692" s="64"/>
      <c r="CV692" s="63"/>
      <c r="CW692" s="63"/>
      <c r="CX692" s="63"/>
      <c r="CY692" s="63"/>
      <c r="CZ692" s="63"/>
      <c r="DA692" s="63"/>
      <c r="DB692" s="63"/>
      <c r="DC692" s="63"/>
      <c r="DD692" s="64"/>
    </row>
    <row r="693" spans="1:108" ht="33" customHeight="1" x14ac:dyDescent="0.3">
      <c r="A693" s="63"/>
      <c r="B693" s="63"/>
      <c r="C693" s="63"/>
      <c r="D693" s="63"/>
      <c r="E693" s="63"/>
      <c r="F693" s="63"/>
      <c r="G693" s="63"/>
      <c r="H693" s="63"/>
      <c r="I693" s="64"/>
      <c r="J693" s="63"/>
      <c r="K693" s="63"/>
      <c r="L693" s="63"/>
      <c r="M693" s="63"/>
      <c r="N693" s="63"/>
      <c r="O693" s="63"/>
      <c r="P693" s="63"/>
      <c r="Q693" s="63"/>
      <c r="R693" s="64"/>
      <c r="S693" s="63"/>
      <c r="T693" s="63"/>
      <c r="U693" s="63"/>
      <c r="V693" s="63"/>
      <c r="W693" s="63"/>
      <c r="X693" s="63"/>
      <c r="Y693" s="63"/>
      <c r="Z693" s="63"/>
      <c r="AA693" s="64"/>
      <c r="AB693" s="63"/>
      <c r="AC693" s="63"/>
      <c r="AD693" s="63"/>
      <c r="AE693" s="63"/>
      <c r="AF693" s="63"/>
      <c r="AG693" s="63"/>
      <c r="AH693" s="63"/>
      <c r="AI693" s="63"/>
      <c r="AJ693" s="64"/>
      <c r="AK693" s="63"/>
      <c r="AL693" s="63"/>
      <c r="AM693" s="63"/>
      <c r="AN693" s="63"/>
      <c r="AO693" s="63"/>
      <c r="AP693" s="63"/>
      <c r="AQ693" s="63"/>
      <c r="AR693" s="63"/>
      <c r="AS693" s="64"/>
      <c r="AT693" s="63"/>
      <c r="AU693" s="63"/>
      <c r="AV693" s="63"/>
      <c r="AW693" s="63"/>
      <c r="AX693" s="63"/>
      <c r="AY693" s="63"/>
      <c r="AZ693" s="63"/>
      <c r="BA693" s="63"/>
      <c r="BB693" s="64"/>
      <c r="BC693" s="63"/>
      <c r="BD693" s="63"/>
      <c r="BE693" s="63"/>
      <c r="BF693" s="63"/>
      <c r="BG693" s="63"/>
      <c r="BH693" s="63"/>
      <c r="BI693" s="63"/>
      <c r="BJ693" s="63"/>
      <c r="BK693" s="64"/>
      <c r="BL693" s="63"/>
      <c r="BM693" s="63"/>
      <c r="BN693" s="63"/>
      <c r="BO693" s="63"/>
      <c r="BP693" s="63"/>
      <c r="BQ693" s="63"/>
      <c r="BR693" s="63"/>
      <c r="BS693" s="63"/>
      <c r="BT693" s="64"/>
      <c r="BU693" s="63"/>
      <c r="BV693" s="63"/>
      <c r="BW693" s="63"/>
      <c r="BX693" s="63"/>
      <c r="BY693" s="63"/>
      <c r="BZ693" s="63"/>
      <c r="CA693" s="63"/>
      <c r="CB693" s="63"/>
      <c r="CC693" s="64"/>
      <c r="CD693" s="63"/>
      <c r="CE693" s="63"/>
      <c r="CF693" s="63"/>
      <c r="CG693" s="63"/>
      <c r="CH693" s="63"/>
      <c r="CI693" s="63"/>
      <c r="CJ693" s="63"/>
      <c r="CK693" s="63"/>
      <c r="CL693" s="64"/>
      <c r="CM693" s="63"/>
      <c r="CN693" s="63"/>
      <c r="CO693" s="63"/>
      <c r="CP693" s="63"/>
      <c r="CQ693" s="63"/>
      <c r="CR693" s="63"/>
      <c r="CS693" s="63"/>
      <c r="CT693" s="63"/>
      <c r="CU693" s="64"/>
      <c r="CV693" s="63"/>
      <c r="CW693" s="63"/>
      <c r="CX693" s="63"/>
      <c r="CY693" s="63"/>
      <c r="CZ693" s="63"/>
      <c r="DA693" s="63"/>
      <c r="DB693" s="63"/>
      <c r="DC693" s="63"/>
      <c r="DD693" s="64"/>
    </row>
    <row r="694" spans="1:108" ht="33" customHeight="1" x14ac:dyDescent="0.3">
      <c r="A694" s="63"/>
      <c r="B694" s="63"/>
      <c r="C694" s="63"/>
      <c r="D694" s="63"/>
      <c r="E694" s="63"/>
      <c r="F694" s="63"/>
      <c r="G694" s="63"/>
      <c r="H694" s="63"/>
      <c r="I694" s="64"/>
      <c r="J694" s="63"/>
      <c r="K694" s="63"/>
      <c r="L694" s="63"/>
      <c r="M694" s="63"/>
      <c r="N694" s="63"/>
      <c r="O694" s="63"/>
      <c r="P694" s="63"/>
      <c r="Q694" s="63"/>
      <c r="R694" s="64"/>
      <c r="S694" s="63"/>
      <c r="T694" s="63"/>
      <c r="U694" s="63"/>
      <c r="V694" s="63"/>
      <c r="W694" s="63"/>
      <c r="X694" s="63"/>
      <c r="Y694" s="63"/>
      <c r="Z694" s="63"/>
      <c r="AA694" s="64"/>
      <c r="AB694" s="63"/>
      <c r="AC694" s="63"/>
      <c r="AD694" s="63"/>
      <c r="AE694" s="63"/>
      <c r="AF694" s="63"/>
      <c r="AG694" s="63"/>
      <c r="AH694" s="63"/>
      <c r="AI694" s="63"/>
      <c r="AJ694" s="64"/>
      <c r="AK694" s="63"/>
      <c r="AL694" s="63"/>
      <c r="AM694" s="63"/>
      <c r="AN694" s="63"/>
      <c r="AO694" s="63"/>
      <c r="AP694" s="63"/>
      <c r="AQ694" s="63"/>
      <c r="AR694" s="63"/>
      <c r="AS694" s="64"/>
      <c r="AT694" s="63"/>
      <c r="AU694" s="63"/>
      <c r="AV694" s="63"/>
      <c r="AW694" s="63"/>
      <c r="AX694" s="63"/>
      <c r="AY694" s="63"/>
      <c r="AZ694" s="63"/>
      <c r="BA694" s="63"/>
      <c r="BB694" s="64"/>
      <c r="BC694" s="63"/>
      <c r="BD694" s="63"/>
      <c r="BE694" s="63"/>
      <c r="BF694" s="63"/>
      <c r="BG694" s="63"/>
      <c r="BH694" s="63"/>
      <c r="BI694" s="63"/>
      <c r="BJ694" s="63"/>
      <c r="BK694" s="64"/>
      <c r="BL694" s="63"/>
      <c r="BM694" s="63"/>
      <c r="BN694" s="63"/>
      <c r="BO694" s="63"/>
      <c r="BP694" s="63"/>
      <c r="BQ694" s="63"/>
      <c r="BR694" s="63"/>
      <c r="BS694" s="63"/>
      <c r="BT694" s="64"/>
      <c r="BU694" s="63"/>
      <c r="BV694" s="63"/>
      <c r="BW694" s="63"/>
      <c r="BX694" s="63"/>
      <c r="BY694" s="63"/>
      <c r="BZ694" s="63"/>
      <c r="CA694" s="63"/>
      <c r="CB694" s="63"/>
      <c r="CC694" s="64"/>
      <c r="CD694" s="63"/>
      <c r="CE694" s="63"/>
      <c r="CF694" s="63"/>
      <c r="CG694" s="63"/>
      <c r="CH694" s="63"/>
      <c r="CI694" s="63"/>
      <c r="CJ694" s="63"/>
      <c r="CK694" s="63"/>
      <c r="CL694" s="64"/>
      <c r="CM694" s="63"/>
      <c r="CN694" s="63"/>
      <c r="CO694" s="63"/>
      <c r="CP694" s="63"/>
      <c r="CQ694" s="63"/>
      <c r="CR694" s="63"/>
      <c r="CS694" s="63"/>
      <c r="CT694" s="63"/>
      <c r="CU694" s="64"/>
      <c r="CV694" s="63"/>
      <c r="CW694" s="63"/>
      <c r="CX694" s="63"/>
      <c r="CY694" s="63"/>
      <c r="CZ694" s="63"/>
      <c r="DA694" s="63"/>
      <c r="DB694" s="63"/>
      <c r="DC694" s="63"/>
      <c r="DD694" s="64"/>
    </row>
    <row r="695" spans="1:108" ht="33" customHeight="1" x14ac:dyDescent="0.3">
      <c r="A695" s="63"/>
      <c r="B695" s="63"/>
      <c r="C695" s="63"/>
      <c r="D695" s="63"/>
      <c r="E695" s="63"/>
      <c r="F695" s="63"/>
      <c r="G695" s="63"/>
      <c r="H695" s="63"/>
      <c r="I695" s="64"/>
      <c r="J695" s="63"/>
      <c r="K695" s="63"/>
      <c r="L695" s="63"/>
      <c r="M695" s="63"/>
      <c r="N695" s="63"/>
      <c r="O695" s="63"/>
      <c r="P695" s="63"/>
      <c r="Q695" s="63"/>
      <c r="R695" s="64"/>
      <c r="S695" s="63"/>
      <c r="T695" s="63"/>
      <c r="U695" s="63"/>
      <c r="V695" s="63"/>
      <c r="W695" s="63"/>
      <c r="X695" s="63"/>
      <c r="Y695" s="63"/>
      <c r="Z695" s="63"/>
      <c r="AA695" s="64"/>
      <c r="AB695" s="63"/>
      <c r="AC695" s="63"/>
      <c r="AD695" s="63"/>
      <c r="AE695" s="63"/>
      <c r="AF695" s="63"/>
      <c r="AG695" s="63"/>
      <c r="AH695" s="63"/>
      <c r="AI695" s="63"/>
      <c r="AJ695" s="64"/>
      <c r="AK695" s="63"/>
      <c r="AL695" s="63"/>
      <c r="AM695" s="63"/>
      <c r="AN695" s="63"/>
      <c r="AO695" s="63"/>
      <c r="AP695" s="63"/>
      <c r="AQ695" s="63"/>
      <c r="AR695" s="63"/>
      <c r="AS695" s="64"/>
      <c r="AT695" s="63"/>
      <c r="AU695" s="63"/>
      <c r="AV695" s="63"/>
      <c r="AW695" s="63"/>
      <c r="AX695" s="63"/>
      <c r="AY695" s="63"/>
      <c r="AZ695" s="63"/>
      <c r="BA695" s="63"/>
      <c r="BB695" s="64"/>
      <c r="BC695" s="63"/>
      <c r="BD695" s="63"/>
      <c r="BE695" s="63"/>
      <c r="BF695" s="63"/>
      <c r="BG695" s="63"/>
      <c r="BH695" s="63"/>
      <c r="BI695" s="63"/>
      <c r="BJ695" s="63"/>
      <c r="BK695" s="64"/>
      <c r="BL695" s="63"/>
      <c r="BM695" s="63"/>
      <c r="BN695" s="63"/>
      <c r="BO695" s="63"/>
      <c r="BP695" s="63"/>
      <c r="BQ695" s="63"/>
      <c r="BR695" s="63"/>
      <c r="BS695" s="63"/>
      <c r="BT695" s="64"/>
      <c r="BU695" s="63"/>
      <c r="BV695" s="63"/>
      <c r="BW695" s="63"/>
      <c r="BX695" s="63"/>
      <c r="BY695" s="63"/>
      <c r="BZ695" s="63"/>
      <c r="CA695" s="63"/>
      <c r="CB695" s="63"/>
      <c r="CC695" s="64"/>
      <c r="CD695" s="63"/>
      <c r="CE695" s="63"/>
      <c r="CF695" s="63"/>
      <c r="CG695" s="63"/>
      <c r="CH695" s="63"/>
      <c r="CI695" s="63"/>
      <c r="CJ695" s="63"/>
      <c r="CK695" s="63"/>
      <c r="CL695" s="64"/>
      <c r="CM695" s="63"/>
      <c r="CN695" s="63"/>
      <c r="CO695" s="63"/>
      <c r="CP695" s="63"/>
      <c r="CQ695" s="63"/>
      <c r="CR695" s="63"/>
      <c r="CS695" s="63"/>
      <c r="CT695" s="63"/>
      <c r="CU695" s="64"/>
      <c r="CV695" s="63"/>
      <c r="CW695" s="63"/>
      <c r="CX695" s="63"/>
      <c r="CY695" s="63"/>
      <c r="CZ695" s="63"/>
      <c r="DA695" s="63"/>
      <c r="DB695" s="63"/>
      <c r="DC695" s="63"/>
      <c r="DD695" s="64"/>
    </row>
    <row r="696" spans="1:108" ht="33" customHeight="1" x14ac:dyDescent="0.3">
      <c r="A696" s="63"/>
      <c r="B696" s="63"/>
      <c r="C696" s="63"/>
      <c r="D696" s="63"/>
      <c r="E696" s="63"/>
      <c r="F696" s="63"/>
      <c r="G696" s="63"/>
      <c r="H696" s="63"/>
      <c r="I696" s="64"/>
      <c r="J696" s="63"/>
      <c r="K696" s="63"/>
      <c r="L696" s="63"/>
      <c r="M696" s="63"/>
      <c r="N696" s="63"/>
      <c r="O696" s="63"/>
      <c r="P696" s="63"/>
      <c r="Q696" s="63"/>
      <c r="R696" s="64"/>
      <c r="S696" s="63"/>
      <c r="T696" s="63"/>
      <c r="U696" s="63"/>
      <c r="V696" s="63"/>
      <c r="W696" s="63"/>
      <c r="X696" s="63"/>
      <c r="Y696" s="63"/>
      <c r="Z696" s="63"/>
      <c r="AA696" s="64"/>
      <c r="AB696" s="63"/>
      <c r="AC696" s="63"/>
      <c r="AD696" s="63"/>
      <c r="AE696" s="63"/>
      <c r="AF696" s="63"/>
      <c r="AG696" s="63"/>
      <c r="AH696" s="63"/>
      <c r="AI696" s="63"/>
      <c r="AJ696" s="64"/>
      <c r="AK696" s="63"/>
      <c r="AL696" s="63"/>
      <c r="AM696" s="63"/>
      <c r="AN696" s="63"/>
      <c r="AO696" s="63"/>
      <c r="AP696" s="63"/>
      <c r="AQ696" s="63"/>
      <c r="AR696" s="63"/>
      <c r="AS696" s="64"/>
      <c r="AT696" s="63"/>
      <c r="AU696" s="63"/>
      <c r="AV696" s="63"/>
      <c r="AW696" s="63"/>
      <c r="AX696" s="63"/>
      <c r="AY696" s="63"/>
      <c r="AZ696" s="63"/>
      <c r="BA696" s="63"/>
      <c r="BB696" s="64"/>
      <c r="BC696" s="63"/>
      <c r="BD696" s="63"/>
      <c r="BE696" s="63"/>
      <c r="BF696" s="63"/>
      <c r="BG696" s="63"/>
      <c r="BH696" s="63"/>
      <c r="BI696" s="63"/>
      <c r="BJ696" s="63"/>
      <c r="BK696" s="64"/>
      <c r="BL696" s="63"/>
      <c r="BM696" s="63"/>
      <c r="BN696" s="63"/>
      <c r="BO696" s="63"/>
      <c r="BP696" s="63"/>
      <c r="BQ696" s="63"/>
      <c r="BR696" s="63"/>
      <c r="BS696" s="63"/>
      <c r="BT696" s="64"/>
      <c r="BU696" s="63"/>
      <c r="BV696" s="63"/>
      <c r="BW696" s="63"/>
      <c r="BX696" s="63"/>
      <c r="BY696" s="63"/>
      <c r="BZ696" s="63"/>
      <c r="CA696" s="63"/>
      <c r="CB696" s="63"/>
      <c r="CC696" s="64"/>
      <c r="CD696" s="63"/>
      <c r="CE696" s="63"/>
      <c r="CF696" s="63"/>
      <c r="CG696" s="63"/>
      <c r="CH696" s="63"/>
      <c r="CI696" s="63"/>
      <c r="CJ696" s="63"/>
      <c r="CK696" s="63"/>
      <c r="CL696" s="64"/>
      <c r="CM696" s="63"/>
      <c r="CN696" s="63"/>
      <c r="CO696" s="63"/>
      <c r="CP696" s="63"/>
      <c r="CQ696" s="63"/>
      <c r="CR696" s="63"/>
      <c r="CS696" s="63"/>
      <c r="CT696" s="63"/>
      <c r="CU696" s="64"/>
      <c r="CV696" s="63"/>
      <c r="CW696" s="63"/>
      <c r="CX696" s="63"/>
      <c r="CY696" s="63"/>
      <c r="CZ696" s="63"/>
      <c r="DA696" s="63"/>
      <c r="DB696" s="63"/>
      <c r="DC696" s="63"/>
      <c r="DD696" s="64"/>
    </row>
    <row r="697" spans="1:108" ht="33" customHeight="1" x14ac:dyDescent="0.3">
      <c r="A697" s="63"/>
      <c r="B697" s="63"/>
      <c r="C697" s="63"/>
      <c r="D697" s="63"/>
      <c r="E697" s="63"/>
      <c r="F697" s="63"/>
      <c r="G697" s="63"/>
      <c r="H697" s="63"/>
      <c r="I697" s="64"/>
      <c r="J697" s="63"/>
      <c r="K697" s="63"/>
      <c r="L697" s="63"/>
      <c r="M697" s="63"/>
      <c r="N697" s="63"/>
      <c r="O697" s="63"/>
      <c r="P697" s="63"/>
      <c r="Q697" s="63"/>
      <c r="R697" s="64"/>
      <c r="S697" s="63"/>
      <c r="T697" s="63"/>
      <c r="U697" s="63"/>
      <c r="V697" s="63"/>
      <c r="W697" s="63"/>
      <c r="X697" s="63"/>
      <c r="Y697" s="63"/>
      <c r="Z697" s="63"/>
      <c r="AA697" s="64"/>
      <c r="AB697" s="63"/>
      <c r="AC697" s="63"/>
      <c r="AD697" s="63"/>
      <c r="AE697" s="63"/>
      <c r="AF697" s="63"/>
      <c r="AG697" s="63"/>
      <c r="AH697" s="63"/>
      <c r="AI697" s="63"/>
      <c r="AJ697" s="64"/>
      <c r="AK697" s="63"/>
      <c r="AL697" s="63"/>
      <c r="AM697" s="63"/>
      <c r="AN697" s="63"/>
      <c r="AO697" s="63"/>
      <c r="AP697" s="63"/>
      <c r="AQ697" s="63"/>
      <c r="AR697" s="63"/>
      <c r="AS697" s="64"/>
      <c r="AT697" s="63"/>
      <c r="AU697" s="63"/>
      <c r="AV697" s="63"/>
      <c r="AW697" s="63"/>
      <c r="AX697" s="63"/>
      <c r="AY697" s="63"/>
      <c r="AZ697" s="63"/>
      <c r="BA697" s="63"/>
      <c r="BB697" s="64"/>
      <c r="BC697" s="63"/>
      <c r="BD697" s="63"/>
      <c r="BE697" s="63"/>
      <c r="BF697" s="63"/>
      <c r="BG697" s="63"/>
      <c r="BH697" s="63"/>
      <c r="BI697" s="63"/>
      <c r="BJ697" s="63"/>
      <c r="BK697" s="64"/>
      <c r="BL697" s="63"/>
      <c r="BM697" s="63"/>
      <c r="BN697" s="63"/>
      <c r="BO697" s="63"/>
      <c r="BP697" s="63"/>
      <c r="BQ697" s="63"/>
      <c r="BR697" s="63"/>
      <c r="BS697" s="63"/>
      <c r="BT697" s="64"/>
      <c r="BU697" s="63"/>
      <c r="BV697" s="63"/>
      <c r="BW697" s="63"/>
      <c r="BX697" s="63"/>
      <c r="BY697" s="63"/>
      <c r="BZ697" s="63"/>
      <c r="CA697" s="63"/>
      <c r="CB697" s="63"/>
      <c r="CC697" s="64"/>
      <c r="CD697" s="63"/>
      <c r="CE697" s="63"/>
      <c r="CF697" s="63"/>
      <c r="CG697" s="63"/>
      <c r="CH697" s="63"/>
      <c r="CI697" s="63"/>
      <c r="CJ697" s="63"/>
      <c r="CK697" s="63"/>
      <c r="CL697" s="64"/>
      <c r="CM697" s="63"/>
      <c r="CN697" s="63"/>
      <c r="CO697" s="63"/>
      <c r="CP697" s="63"/>
      <c r="CQ697" s="63"/>
      <c r="CR697" s="63"/>
      <c r="CS697" s="63"/>
      <c r="CT697" s="63"/>
      <c r="CU697" s="64"/>
      <c r="CV697" s="63"/>
      <c r="CW697" s="63"/>
      <c r="CX697" s="63"/>
      <c r="CY697" s="63"/>
      <c r="CZ697" s="63"/>
      <c r="DA697" s="63"/>
      <c r="DB697" s="63"/>
      <c r="DC697" s="63"/>
      <c r="DD697" s="64"/>
    </row>
    <row r="698" spans="1:108" ht="33" customHeight="1" x14ac:dyDescent="0.3">
      <c r="A698" s="63"/>
      <c r="B698" s="63"/>
      <c r="C698" s="63"/>
      <c r="D698" s="63"/>
      <c r="E698" s="63"/>
      <c r="F698" s="63"/>
      <c r="G698" s="63"/>
      <c r="H698" s="63"/>
      <c r="I698" s="64"/>
      <c r="J698" s="63"/>
      <c r="K698" s="63"/>
      <c r="L698" s="63"/>
      <c r="M698" s="63"/>
      <c r="N698" s="63"/>
      <c r="O698" s="63"/>
      <c r="P698" s="63"/>
      <c r="Q698" s="63"/>
      <c r="R698" s="64"/>
      <c r="S698" s="63"/>
      <c r="T698" s="63"/>
      <c r="U698" s="63"/>
      <c r="V698" s="63"/>
      <c r="W698" s="63"/>
      <c r="X698" s="63"/>
      <c r="Y698" s="63"/>
      <c r="Z698" s="63"/>
      <c r="AA698" s="64"/>
      <c r="AB698" s="63"/>
      <c r="AC698" s="63"/>
      <c r="AD698" s="63"/>
      <c r="AE698" s="63"/>
      <c r="AF698" s="63"/>
      <c r="AG698" s="63"/>
      <c r="AH698" s="63"/>
      <c r="AI698" s="63"/>
      <c r="AJ698" s="64"/>
      <c r="AK698" s="63"/>
      <c r="AL698" s="63"/>
      <c r="AM698" s="63"/>
      <c r="AN698" s="63"/>
      <c r="AO698" s="63"/>
      <c r="AP698" s="63"/>
      <c r="AQ698" s="63"/>
      <c r="AR698" s="63"/>
      <c r="AS698" s="64"/>
      <c r="AT698" s="63"/>
      <c r="AU698" s="63"/>
      <c r="AV698" s="63"/>
      <c r="AW698" s="63"/>
      <c r="AX698" s="63"/>
      <c r="AY698" s="63"/>
      <c r="AZ698" s="63"/>
      <c r="BA698" s="63"/>
      <c r="BB698" s="64"/>
      <c r="BC698" s="63"/>
      <c r="BD698" s="63"/>
      <c r="BE698" s="63"/>
      <c r="BF698" s="63"/>
      <c r="BG698" s="63"/>
      <c r="BH698" s="63"/>
      <c r="BI698" s="63"/>
      <c r="BJ698" s="63"/>
      <c r="BK698" s="64"/>
      <c r="BL698" s="63"/>
      <c r="BM698" s="63"/>
      <c r="BN698" s="63"/>
      <c r="BO698" s="63"/>
      <c r="BP698" s="63"/>
      <c r="BQ698" s="63"/>
      <c r="BR698" s="63"/>
      <c r="BS698" s="63"/>
      <c r="BT698" s="64"/>
      <c r="BU698" s="63"/>
      <c r="BV698" s="63"/>
      <c r="BW698" s="63"/>
      <c r="BX698" s="63"/>
      <c r="BY698" s="63"/>
      <c r="BZ698" s="63"/>
      <c r="CA698" s="63"/>
      <c r="CB698" s="63"/>
      <c r="CC698" s="64"/>
      <c r="CD698" s="63"/>
      <c r="CE698" s="63"/>
      <c r="CF698" s="63"/>
      <c r="CG698" s="63"/>
      <c r="CH698" s="63"/>
      <c r="CI698" s="63"/>
      <c r="CJ698" s="63"/>
      <c r="CK698" s="63"/>
      <c r="CL698" s="64"/>
      <c r="CM698" s="63"/>
      <c r="CN698" s="63"/>
      <c r="CO698" s="63"/>
      <c r="CP698" s="63"/>
      <c r="CQ698" s="63"/>
      <c r="CR698" s="63"/>
      <c r="CS698" s="63"/>
      <c r="CT698" s="63"/>
      <c r="CU698" s="64"/>
      <c r="CV698" s="63"/>
      <c r="CW698" s="63"/>
      <c r="CX698" s="63"/>
      <c r="CY698" s="63"/>
      <c r="CZ698" s="63"/>
      <c r="DA698" s="63"/>
      <c r="DB698" s="63"/>
      <c r="DC698" s="63"/>
      <c r="DD698" s="64"/>
    </row>
    <row r="699" spans="1:108" ht="33" customHeight="1" x14ac:dyDescent="0.3">
      <c r="A699" s="63"/>
      <c r="B699" s="63"/>
      <c r="C699" s="63"/>
      <c r="D699" s="63"/>
      <c r="E699" s="63"/>
      <c r="F699" s="63"/>
      <c r="G699" s="63"/>
      <c r="H699" s="63"/>
      <c r="I699" s="64"/>
      <c r="J699" s="63"/>
      <c r="K699" s="63"/>
      <c r="L699" s="63"/>
      <c r="M699" s="63"/>
      <c r="N699" s="63"/>
      <c r="O699" s="63"/>
      <c r="P699" s="63"/>
      <c r="Q699" s="63"/>
      <c r="R699" s="64"/>
      <c r="S699" s="63"/>
      <c r="T699" s="63"/>
      <c r="U699" s="63"/>
      <c r="V699" s="63"/>
      <c r="W699" s="63"/>
      <c r="X699" s="63"/>
      <c r="Y699" s="63"/>
      <c r="Z699" s="63"/>
      <c r="AA699" s="64"/>
      <c r="AB699" s="63"/>
      <c r="AC699" s="63"/>
      <c r="AD699" s="63"/>
      <c r="AE699" s="63"/>
      <c r="AF699" s="63"/>
      <c r="AG699" s="63"/>
      <c r="AH699" s="63"/>
      <c r="AI699" s="63"/>
      <c r="AJ699" s="64"/>
      <c r="AK699" s="63"/>
      <c r="AL699" s="63"/>
      <c r="AM699" s="63"/>
      <c r="AN699" s="63"/>
      <c r="AO699" s="63"/>
      <c r="AP699" s="63"/>
      <c r="AQ699" s="63"/>
      <c r="AR699" s="63"/>
      <c r="AS699" s="64"/>
      <c r="AT699" s="63"/>
      <c r="AU699" s="63"/>
      <c r="AV699" s="63"/>
      <c r="AW699" s="63"/>
      <c r="AX699" s="63"/>
      <c r="AY699" s="63"/>
      <c r="AZ699" s="63"/>
      <c r="BA699" s="63"/>
      <c r="BB699" s="64"/>
      <c r="BC699" s="63"/>
      <c r="BD699" s="63"/>
      <c r="BE699" s="63"/>
      <c r="BF699" s="63"/>
      <c r="BG699" s="63"/>
      <c r="BH699" s="63"/>
      <c r="BI699" s="63"/>
      <c r="BJ699" s="63"/>
      <c r="BK699" s="64"/>
      <c r="BL699" s="63"/>
      <c r="BM699" s="63"/>
      <c r="BN699" s="63"/>
      <c r="BO699" s="63"/>
      <c r="BP699" s="63"/>
      <c r="BQ699" s="63"/>
      <c r="BR699" s="63"/>
      <c r="BS699" s="63"/>
      <c r="BT699" s="64"/>
      <c r="BU699" s="63"/>
      <c r="BV699" s="63"/>
      <c r="BW699" s="63"/>
      <c r="BX699" s="63"/>
      <c r="BY699" s="63"/>
      <c r="BZ699" s="63"/>
      <c r="CA699" s="63"/>
      <c r="CB699" s="63"/>
      <c r="CC699" s="64"/>
      <c r="CD699" s="63"/>
      <c r="CE699" s="63"/>
      <c r="CF699" s="63"/>
      <c r="CG699" s="63"/>
      <c r="CH699" s="63"/>
      <c r="CI699" s="63"/>
      <c r="CJ699" s="63"/>
      <c r="CK699" s="63"/>
      <c r="CL699" s="64"/>
      <c r="CM699" s="63"/>
      <c r="CN699" s="63"/>
      <c r="CO699" s="63"/>
      <c r="CP699" s="63"/>
      <c r="CQ699" s="63"/>
      <c r="CR699" s="63"/>
      <c r="CS699" s="63"/>
      <c r="CT699" s="63"/>
      <c r="CU699" s="64"/>
      <c r="CV699" s="63"/>
      <c r="CW699" s="63"/>
      <c r="CX699" s="63"/>
      <c r="CY699" s="63"/>
      <c r="CZ699" s="63"/>
      <c r="DA699" s="63"/>
      <c r="DB699" s="63"/>
      <c r="DC699" s="63"/>
      <c r="DD699" s="64"/>
    </row>
    <row r="700" spans="1:108" ht="33" customHeight="1" x14ac:dyDescent="0.3">
      <c r="A700" s="63"/>
      <c r="B700" s="63"/>
      <c r="C700" s="63"/>
      <c r="D700" s="63"/>
      <c r="E700" s="63"/>
      <c r="F700" s="63"/>
      <c r="G700" s="63"/>
      <c r="H700" s="63"/>
      <c r="I700" s="64"/>
      <c r="J700" s="63"/>
      <c r="K700" s="63"/>
      <c r="L700" s="63"/>
      <c r="M700" s="63"/>
      <c r="N700" s="63"/>
      <c r="O700" s="63"/>
      <c r="P700" s="63"/>
      <c r="Q700" s="63"/>
      <c r="R700" s="64"/>
      <c r="S700" s="63"/>
      <c r="T700" s="63"/>
      <c r="U700" s="63"/>
      <c r="V700" s="63"/>
      <c r="W700" s="63"/>
      <c r="X700" s="63"/>
      <c r="Y700" s="63"/>
      <c r="Z700" s="63"/>
      <c r="AA700" s="64"/>
      <c r="AB700" s="63"/>
      <c r="AC700" s="63"/>
      <c r="AD700" s="63"/>
      <c r="AE700" s="63"/>
      <c r="AF700" s="63"/>
      <c r="AG700" s="63"/>
      <c r="AH700" s="63"/>
      <c r="AI700" s="63"/>
      <c r="AJ700" s="64"/>
      <c r="AK700" s="63"/>
      <c r="AL700" s="63"/>
      <c r="AM700" s="63"/>
      <c r="AN700" s="63"/>
      <c r="AO700" s="63"/>
      <c r="AP700" s="63"/>
      <c r="AQ700" s="63"/>
      <c r="AR700" s="63"/>
      <c r="AS700" s="64"/>
      <c r="AT700" s="63"/>
      <c r="AU700" s="63"/>
      <c r="AV700" s="63"/>
      <c r="AW700" s="63"/>
      <c r="AX700" s="63"/>
      <c r="AY700" s="63"/>
      <c r="AZ700" s="63"/>
      <c r="BA700" s="63"/>
      <c r="BB700" s="64"/>
      <c r="BC700" s="63"/>
      <c r="BD700" s="63"/>
      <c r="BE700" s="63"/>
      <c r="BF700" s="63"/>
      <c r="BG700" s="63"/>
      <c r="BH700" s="63"/>
      <c r="BI700" s="63"/>
      <c r="BJ700" s="63"/>
      <c r="BK700" s="64"/>
      <c r="BL700" s="63"/>
      <c r="BM700" s="63"/>
      <c r="BN700" s="63"/>
      <c r="BO700" s="63"/>
      <c r="BP700" s="63"/>
      <c r="BQ700" s="63"/>
      <c r="BR700" s="63"/>
      <c r="BS700" s="63"/>
      <c r="BT700" s="64"/>
      <c r="BU700" s="63"/>
      <c r="BV700" s="63"/>
      <c r="BW700" s="63"/>
      <c r="BX700" s="63"/>
      <c r="BY700" s="63"/>
      <c r="BZ700" s="63"/>
      <c r="CA700" s="63"/>
      <c r="CB700" s="63"/>
      <c r="CC700" s="64"/>
      <c r="CD700" s="63"/>
      <c r="CE700" s="63"/>
      <c r="CF700" s="63"/>
      <c r="CG700" s="63"/>
      <c r="CH700" s="63"/>
      <c r="CI700" s="63"/>
      <c r="CJ700" s="63"/>
      <c r="CK700" s="63"/>
      <c r="CL700" s="64"/>
      <c r="CM700" s="63"/>
      <c r="CN700" s="63"/>
      <c r="CO700" s="63"/>
      <c r="CP700" s="63"/>
      <c r="CQ700" s="63"/>
      <c r="CR700" s="63"/>
      <c r="CS700" s="63"/>
      <c r="CT700" s="63"/>
      <c r="CU700" s="64"/>
      <c r="CV700" s="63"/>
      <c r="CW700" s="63"/>
      <c r="CX700" s="63"/>
      <c r="CY700" s="63"/>
      <c r="CZ700" s="63"/>
      <c r="DA700" s="63"/>
      <c r="DB700" s="63"/>
      <c r="DC700" s="63"/>
      <c r="DD700" s="64"/>
    </row>
    <row r="701" spans="1:108" ht="33" customHeight="1" x14ac:dyDescent="0.3">
      <c r="A701" s="63"/>
      <c r="B701" s="63"/>
      <c r="C701" s="63"/>
      <c r="D701" s="63"/>
      <c r="E701" s="63"/>
      <c r="F701" s="63"/>
      <c r="G701" s="63"/>
      <c r="H701" s="63"/>
      <c r="I701" s="64"/>
      <c r="J701" s="63"/>
      <c r="K701" s="63"/>
      <c r="L701" s="63"/>
      <c r="M701" s="63"/>
      <c r="N701" s="63"/>
      <c r="O701" s="63"/>
      <c r="P701" s="63"/>
      <c r="Q701" s="63"/>
      <c r="R701" s="64"/>
      <c r="S701" s="63"/>
      <c r="T701" s="63"/>
      <c r="U701" s="63"/>
      <c r="V701" s="63"/>
      <c r="W701" s="63"/>
      <c r="X701" s="63"/>
      <c r="Y701" s="63"/>
      <c r="Z701" s="63"/>
      <c r="AA701" s="64"/>
      <c r="AB701" s="63"/>
      <c r="AC701" s="63"/>
      <c r="AD701" s="63"/>
      <c r="AE701" s="63"/>
      <c r="AF701" s="63"/>
      <c r="AG701" s="63"/>
      <c r="AH701" s="63"/>
      <c r="AI701" s="63"/>
      <c r="AJ701" s="64"/>
      <c r="AK701" s="63"/>
      <c r="AL701" s="63"/>
      <c r="AM701" s="63"/>
      <c r="AN701" s="63"/>
      <c r="AO701" s="63"/>
      <c r="AP701" s="63"/>
      <c r="AQ701" s="63"/>
      <c r="AR701" s="63"/>
      <c r="AS701" s="64"/>
      <c r="AT701" s="63"/>
      <c r="AU701" s="63"/>
      <c r="AV701" s="63"/>
      <c r="AW701" s="63"/>
      <c r="AX701" s="63"/>
      <c r="AY701" s="63"/>
      <c r="AZ701" s="63"/>
      <c r="BA701" s="63"/>
      <c r="BB701" s="64"/>
      <c r="BC701" s="63"/>
      <c r="BD701" s="63"/>
      <c r="BE701" s="63"/>
      <c r="BF701" s="63"/>
      <c r="BG701" s="63"/>
      <c r="BH701" s="63"/>
      <c r="BI701" s="63"/>
      <c r="BJ701" s="63"/>
      <c r="BK701" s="64"/>
      <c r="BL701" s="63"/>
      <c r="BM701" s="63"/>
      <c r="BN701" s="63"/>
      <c r="BO701" s="63"/>
      <c r="BP701" s="63"/>
      <c r="BQ701" s="63"/>
      <c r="BR701" s="63"/>
      <c r="BS701" s="63"/>
      <c r="BT701" s="64"/>
      <c r="BU701" s="63"/>
      <c r="BV701" s="63"/>
      <c r="BW701" s="63"/>
      <c r="BX701" s="63"/>
      <c r="BY701" s="63"/>
      <c r="BZ701" s="63"/>
      <c r="CA701" s="63"/>
      <c r="CB701" s="63"/>
      <c r="CC701" s="64"/>
      <c r="CD701" s="63"/>
      <c r="CE701" s="63"/>
      <c r="CF701" s="63"/>
      <c r="CG701" s="63"/>
      <c r="CH701" s="63"/>
      <c r="CI701" s="63"/>
      <c r="CJ701" s="63"/>
      <c r="CK701" s="63"/>
      <c r="CL701" s="64"/>
      <c r="CM701" s="63"/>
      <c r="CN701" s="63"/>
      <c r="CO701" s="63"/>
      <c r="CP701" s="63"/>
      <c r="CQ701" s="63"/>
      <c r="CR701" s="63"/>
      <c r="CS701" s="63"/>
      <c r="CT701" s="63"/>
      <c r="CU701" s="64"/>
      <c r="CV701" s="63"/>
      <c r="CW701" s="63"/>
      <c r="CX701" s="63"/>
      <c r="CY701" s="63"/>
      <c r="CZ701" s="63"/>
      <c r="DA701" s="63"/>
      <c r="DB701" s="63"/>
      <c r="DC701" s="63"/>
      <c r="DD701" s="64"/>
    </row>
    <row r="702" spans="1:108" ht="33" customHeight="1" x14ac:dyDescent="0.3">
      <c r="A702" s="63"/>
      <c r="B702" s="63"/>
      <c r="C702" s="63"/>
      <c r="D702" s="63"/>
      <c r="E702" s="63"/>
      <c r="F702" s="63"/>
      <c r="G702" s="63"/>
      <c r="H702" s="63"/>
      <c r="I702" s="64"/>
      <c r="J702" s="63"/>
      <c r="K702" s="63"/>
      <c r="L702" s="63"/>
      <c r="M702" s="63"/>
      <c r="N702" s="63"/>
      <c r="O702" s="63"/>
      <c r="P702" s="63"/>
      <c r="Q702" s="63"/>
      <c r="R702" s="64"/>
      <c r="S702" s="63"/>
      <c r="T702" s="63"/>
      <c r="U702" s="63"/>
      <c r="V702" s="63"/>
      <c r="W702" s="63"/>
      <c r="X702" s="63"/>
      <c r="Y702" s="63"/>
      <c r="Z702" s="63"/>
      <c r="AA702" s="64"/>
      <c r="AB702" s="63"/>
      <c r="AC702" s="63"/>
      <c r="AD702" s="63"/>
      <c r="AE702" s="63"/>
      <c r="AF702" s="63"/>
      <c r="AG702" s="63"/>
      <c r="AH702" s="63"/>
      <c r="AI702" s="63"/>
      <c r="AJ702" s="64"/>
      <c r="AK702" s="63"/>
      <c r="AL702" s="63"/>
      <c r="AM702" s="63"/>
      <c r="AN702" s="63"/>
      <c r="AO702" s="63"/>
      <c r="AP702" s="63"/>
      <c r="AQ702" s="63"/>
      <c r="AR702" s="63"/>
      <c r="AS702" s="64"/>
      <c r="AT702" s="63"/>
      <c r="AU702" s="63"/>
      <c r="AV702" s="63"/>
      <c r="AW702" s="63"/>
      <c r="AX702" s="63"/>
      <c r="AY702" s="63"/>
      <c r="AZ702" s="63"/>
      <c r="BA702" s="63"/>
      <c r="BB702" s="64"/>
      <c r="BC702" s="63"/>
      <c r="BD702" s="63"/>
      <c r="BE702" s="63"/>
      <c r="BF702" s="63"/>
      <c r="BG702" s="63"/>
      <c r="BH702" s="63"/>
      <c r="BI702" s="63"/>
      <c r="BJ702" s="63"/>
      <c r="BK702" s="64"/>
      <c r="BL702" s="63"/>
      <c r="BM702" s="63"/>
      <c r="BN702" s="63"/>
      <c r="BO702" s="63"/>
      <c r="BP702" s="63"/>
      <c r="BQ702" s="63"/>
      <c r="BR702" s="63"/>
      <c r="BS702" s="63"/>
      <c r="BT702" s="64"/>
      <c r="BU702" s="63"/>
      <c r="BV702" s="63"/>
      <c r="BW702" s="63"/>
      <c r="BX702" s="63"/>
      <c r="BY702" s="63"/>
      <c r="BZ702" s="63"/>
      <c r="CA702" s="63"/>
      <c r="CB702" s="63"/>
      <c r="CC702" s="64"/>
      <c r="CD702" s="63"/>
      <c r="CE702" s="63"/>
      <c r="CF702" s="63"/>
      <c r="CG702" s="63"/>
      <c r="CH702" s="63"/>
      <c r="CI702" s="63"/>
      <c r="CJ702" s="63"/>
      <c r="CK702" s="63"/>
      <c r="CL702" s="64"/>
      <c r="CM702" s="63"/>
      <c r="CN702" s="63"/>
      <c r="CO702" s="63"/>
      <c r="CP702" s="63"/>
      <c r="CQ702" s="63"/>
      <c r="CR702" s="63"/>
      <c r="CS702" s="63"/>
      <c r="CT702" s="63"/>
      <c r="CU702" s="64"/>
      <c r="CV702" s="63"/>
      <c r="CW702" s="63"/>
      <c r="CX702" s="63"/>
      <c r="CY702" s="63"/>
      <c r="CZ702" s="63"/>
      <c r="DA702" s="63"/>
      <c r="DB702" s="63"/>
      <c r="DC702" s="63"/>
      <c r="DD702" s="64"/>
    </row>
    <row r="703" spans="1:108" ht="33" customHeight="1" x14ac:dyDescent="0.3">
      <c r="A703" s="63"/>
      <c r="B703" s="63"/>
      <c r="C703" s="63"/>
      <c r="D703" s="63"/>
      <c r="E703" s="63"/>
      <c r="F703" s="63"/>
      <c r="G703" s="63"/>
      <c r="H703" s="63"/>
      <c r="I703" s="64"/>
      <c r="J703" s="63"/>
      <c r="K703" s="63"/>
      <c r="L703" s="63"/>
      <c r="M703" s="63"/>
      <c r="N703" s="63"/>
      <c r="O703" s="63"/>
      <c r="P703" s="63"/>
      <c r="Q703" s="63"/>
      <c r="R703" s="64"/>
      <c r="S703" s="63"/>
      <c r="T703" s="63"/>
      <c r="U703" s="63"/>
      <c r="V703" s="63"/>
      <c r="W703" s="63"/>
      <c r="X703" s="63"/>
      <c r="Y703" s="63"/>
      <c r="Z703" s="63"/>
      <c r="AA703" s="64"/>
      <c r="AB703" s="63"/>
      <c r="AC703" s="63"/>
      <c r="AD703" s="63"/>
      <c r="AE703" s="63"/>
      <c r="AF703" s="63"/>
      <c r="AG703" s="63"/>
      <c r="AH703" s="63"/>
      <c r="AI703" s="63"/>
      <c r="AJ703" s="64"/>
      <c r="AK703" s="63"/>
      <c r="AL703" s="63"/>
      <c r="AM703" s="63"/>
      <c r="AN703" s="63"/>
      <c r="AO703" s="63"/>
      <c r="AP703" s="63"/>
      <c r="AQ703" s="63"/>
      <c r="AR703" s="63"/>
      <c r="AS703" s="64"/>
      <c r="AT703" s="63"/>
      <c r="AU703" s="63"/>
      <c r="AV703" s="63"/>
      <c r="AW703" s="63"/>
      <c r="AX703" s="63"/>
      <c r="AY703" s="63"/>
      <c r="AZ703" s="63"/>
      <c r="BA703" s="63"/>
      <c r="BB703" s="64"/>
      <c r="BC703" s="63"/>
      <c r="BD703" s="63"/>
      <c r="BE703" s="63"/>
      <c r="BF703" s="63"/>
      <c r="BG703" s="63"/>
      <c r="BH703" s="63"/>
      <c r="BI703" s="63"/>
      <c r="BJ703" s="63"/>
      <c r="BK703" s="64"/>
      <c r="BL703" s="63"/>
      <c r="BM703" s="63"/>
      <c r="BN703" s="63"/>
      <c r="BO703" s="63"/>
      <c r="BP703" s="63"/>
      <c r="BQ703" s="63"/>
      <c r="BR703" s="63"/>
      <c r="BS703" s="63"/>
      <c r="BT703" s="64"/>
      <c r="BU703" s="63"/>
      <c r="BV703" s="63"/>
      <c r="BW703" s="63"/>
      <c r="BX703" s="63"/>
      <c r="BY703" s="63"/>
      <c r="BZ703" s="63"/>
      <c r="CA703" s="63"/>
      <c r="CB703" s="63"/>
      <c r="CC703" s="64"/>
      <c r="CD703" s="63"/>
      <c r="CE703" s="63"/>
      <c r="CF703" s="63"/>
      <c r="CG703" s="63"/>
      <c r="CH703" s="63"/>
      <c r="CI703" s="63"/>
      <c r="CJ703" s="63"/>
      <c r="CK703" s="63"/>
      <c r="CL703" s="64"/>
      <c r="CM703" s="63"/>
      <c r="CN703" s="63"/>
      <c r="CO703" s="63"/>
      <c r="CP703" s="63"/>
      <c r="CQ703" s="63"/>
      <c r="CR703" s="63"/>
      <c r="CS703" s="63"/>
      <c r="CT703" s="63"/>
      <c r="CU703" s="64"/>
      <c r="CV703" s="63"/>
      <c r="CW703" s="63"/>
      <c r="CX703" s="63"/>
      <c r="CY703" s="63"/>
      <c r="CZ703" s="63"/>
      <c r="DA703" s="63"/>
      <c r="DB703" s="63"/>
      <c r="DC703" s="63"/>
      <c r="DD703" s="64"/>
    </row>
    <row r="704" spans="1:108" ht="33" customHeight="1" x14ac:dyDescent="0.3">
      <c r="A704" s="63"/>
      <c r="B704" s="63"/>
      <c r="C704" s="63"/>
      <c r="D704" s="63"/>
      <c r="E704" s="63"/>
      <c r="F704" s="63"/>
      <c r="G704" s="63"/>
      <c r="H704" s="63"/>
      <c r="I704" s="64"/>
      <c r="J704" s="63"/>
      <c r="K704" s="63"/>
      <c r="L704" s="63"/>
      <c r="M704" s="63"/>
      <c r="N704" s="63"/>
      <c r="O704" s="63"/>
      <c r="P704" s="63"/>
      <c r="Q704" s="63"/>
      <c r="R704" s="64"/>
      <c r="S704" s="63"/>
      <c r="T704" s="63"/>
      <c r="U704" s="63"/>
      <c r="V704" s="63"/>
      <c r="W704" s="63"/>
      <c r="X704" s="63"/>
      <c r="Y704" s="63"/>
      <c r="Z704" s="63"/>
      <c r="AA704" s="64"/>
      <c r="AB704" s="63"/>
      <c r="AC704" s="63"/>
      <c r="AD704" s="63"/>
      <c r="AE704" s="63"/>
      <c r="AF704" s="63"/>
      <c r="AG704" s="63"/>
      <c r="AH704" s="63"/>
      <c r="AI704" s="63"/>
      <c r="AJ704" s="64"/>
      <c r="AK704" s="63"/>
      <c r="AL704" s="63"/>
      <c r="AM704" s="63"/>
      <c r="AN704" s="63"/>
      <c r="AO704" s="63"/>
      <c r="AP704" s="63"/>
      <c r="AQ704" s="63"/>
      <c r="AR704" s="63"/>
      <c r="AS704" s="64"/>
      <c r="AT704" s="63"/>
      <c r="AU704" s="63"/>
      <c r="AV704" s="63"/>
      <c r="AW704" s="63"/>
      <c r="AX704" s="63"/>
      <c r="AY704" s="63"/>
      <c r="AZ704" s="63"/>
      <c r="BA704" s="63"/>
      <c r="BB704" s="64"/>
      <c r="BC704" s="63"/>
      <c r="BD704" s="63"/>
      <c r="BE704" s="63"/>
      <c r="BF704" s="63"/>
      <c r="BG704" s="63"/>
      <c r="BH704" s="63"/>
      <c r="BI704" s="63"/>
      <c r="BJ704" s="63"/>
      <c r="BK704" s="64"/>
      <c r="BL704" s="63"/>
      <c r="BM704" s="63"/>
      <c r="BN704" s="63"/>
      <c r="BO704" s="63"/>
      <c r="BP704" s="63"/>
      <c r="BQ704" s="63"/>
      <c r="BR704" s="63"/>
      <c r="BS704" s="63"/>
      <c r="BT704" s="64"/>
      <c r="BU704" s="63"/>
      <c r="BV704" s="63"/>
      <c r="BW704" s="63"/>
      <c r="BX704" s="63"/>
      <c r="BY704" s="63"/>
      <c r="BZ704" s="63"/>
      <c r="CA704" s="63"/>
      <c r="CB704" s="63"/>
      <c r="CC704" s="64"/>
      <c r="CD704" s="63"/>
      <c r="CE704" s="63"/>
      <c r="CF704" s="63"/>
      <c r="CG704" s="63"/>
      <c r="CH704" s="63"/>
      <c r="CI704" s="63"/>
      <c r="CJ704" s="63"/>
      <c r="CK704" s="63"/>
      <c r="CL704" s="64"/>
      <c r="CM704" s="63"/>
      <c r="CN704" s="63"/>
      <c r="CO704" s="63"/>
      <c r="CP704" s="63"/>
      <c r="CQ704" s="63"/>
      <c r="CR704" s="63"/>
      <c r="CS704" s="63"/>
      <c r="CT704" s="63"/>
      <c r="CU704" s="64"/>
      <c r="CV704" s="63"/>
      <c r="CW704" s="63"/>
      <c r="CX704" s="63"/>
      <c r="CY704" s="63"/>
      <c r="CZ704" s="63"/>
      <c r="DA704" s="63"/>
      <c r="DB704" s="63"/>
      <c r="DC704" s="63"/>
      <c r="DD704" s="64"/>
    </row>
    <row r="705" spans="1:108" ht="33" customHeight="1" x14ac:dyDescent="0.3">
      <c r="A705" s="63"/>
      <c r="B705" s="63"/>
      <c r="C705" s="63"/>
      <c r="D705" s="63"/>
      <c r="E705" s="63"/>
      <c r="F705" s="63"/>
      <c r="G705" s="63"/>
      <c r="H705" s="63"/>
      <c r="I705" s="64"/>
      <c r="J705" s="63"/>
      <c r="K705" s="63"/>
      <c r="L705" s="63"/>
      <c r="M705" s="63"/>
      <c r="N705" s="63"/>
      <c r="O705" s="63"/>
      <c r="P705" s="63"/>
      <c r="Q705" s="63"/>
      <c r="R705" s="64"/>
      <c r="S705" s="63"/>
      <c r="T705" s="63"/>
      <c r="U705" s="63"/>
      <c r="V705" s="63"/>
      <c r="W705" s="63"/>
      <c r="X705" s="63"/>
      <c r="Y705" s="63"/>
      <c r="Z705" s="63"/>
      <c r="AA705" s="64"/>
      <c r="AB705" s="63"/>
      <c r="AC705" s="63"/>
      <c r="AD705" s="63"/>
      <c r="AE705" s="63"/>
      <c r="AF705" s="63"/>
      <c r="AG705" s="63"/>
      <c r="AH705" s="63"/>
      <c r="AI705" s="63"/>
      <c r="AJ705" s="64"/>
      <c r="AK705" s="63"/>
      <c r="AL705" s="63"/>
      <c r="AM705" s="63"/>
      <c r="AN705" s="63"/>
      <c r="AO705" s="63"/>
      <c r="AP705" s="63"/>
      <c r="AQ705" s="63"/>
      <c r="AR705" s="63"/>
      <c r="AS705" s="64"/>
      <c r="AT705" s="63"/>
      <c r="AU705" s="63"/>
      <c r="AV705" s="63"/>
      <c r="AW705" s="63"/>
      <c r="AX705" s="63"/>
      <c r="AY705" s="63"/>
      <c r="AZ705" s="63"/>
      <c r="BA705" s="63"/>
      <c r="BB705" s="64"/>
      <c r="BC705" s="63"/>
      <c r="BD705" s="63"/>
      <c r="BE705" s="63"/>
      <c r="BF705" s="63"/>
      <c r="BG705" s="63"/>
      <c r="BH705" s="63"/>
      <c r="BI705" s="63"/>
      <c r="BJ705" s="63"/>
      <c r="BK705" s="64"/>
      <c r="BL705" s="63"/>
      <c r="BM705" s="63"/>
      <c r="BN705" s="63"/>
      <c r="BO705" s="63"/>
      <c r="BP705" s="63"/>
      <c r="BQ705" s="63"/>
      <c r="BR705" s="63"/>
      <c r="BS705" s="63"/>
      <c r="BT705" s="64"/>
      <c r="BU705" s="63"/>
      <c r="BV705" s="63"/>
      <c r="BW705" s="63"/>
      <c r="BX705" s="63"/>
      <c r="BY705" s="63"/>
      <c r="BZ705" s="63"/>
      <c r="CA705" s="63"/>
      <c r="CB705" s="63"/>
      <c r="CC705" s="64"/>
      <c r="CD705" s="63"/>
      <c r="CE705" s="63"/>
      <c r="CF705" s="63"/>
      <c r="CG705" s="63"/>
      <c r="CH705" s="63"/>
      <c r="CI705" s="63"/>
      <c r="CJ705" s="63"/>
      <c r="CK705" s="63"/>
      <c r="CL705" s="64"/>
      <c r="CM705" s="63"/>
      <c r="CN705" s="63"/>
      <c r="CO705" s="63"/>
      <c r="CP705" s="63"/>
      <c r="CQ705" s="63"/>
      <c r="CR705" s="63"/>
      <c r="CS705" s="63"/>
      <c r="CT705" s="63"/>
      <c r="CU705" s="64"/>
      <c r="CV705" s="63"/>
      <c r="CW705" s="63"/>
      <c r="CX705" s="63"/>
      <c r="CY705" s="63"/>
      <c r="CZ705" s="63"/>
      <c r="DA705" s="63"/>
      <c r="DB705" s="63"/>
      <c r="DC705" s="63"/>
      <c r="DD705" s="64"/>
    </row>
    <row r="706" spans="1:108" ht="33" customHeight="1" x14ac:dyDescent="0.3">
      <c r="A706" s="63"/>
      <c r="B706" s="63"/>
      <c r="C706" s="63"/>
      <c r="D706" s="63"/>
      <c r="E706" s="63"/>
      <c r="F706" s="63"/>
      <c r="G706" s="63"/>
      <c r="H706" s="63"/>
      <c r="I706" s="64"/>
      <c r="J706" s="63"/>
      <c r="K706" s="63"/>
      <c r="L706" s="63"/>
      <c r="M706" s="63"/>
      <c r="N706" s="63"/>
      <c r="O706" s="63"/>
      <c r="P706" s="63"/>
      <c r="Q706" s="63"/>
      <c r="R706" s="64"/>
      <c r="S706" s="63"/>
      <c r="T706" s="63"/>
      <c r="U706" s="63"/>
      <c r="V706" s="63"/>
      <c r="W706" s="63"/>
      <c r="X706" s="63"/>
      <c r="Y706" s="63"/>
      <c r="Z706" s="63"/>
      <c r="AA706" s="64"/>
      <c r="AB706" s="63"/>
      <c r="AC706" s="63"/>
      <c r="AD706" s="63"/>
      <c r="AE706" s="63"/>
      <c r="AF706" s="63"/>
      <c r="AG706" s="63"/>
      <c r="AH706" s="63"/>
      <c r="AI706" s="63"/>
      <c r="AJ706" s="64"/>
      <c r="AK706" s="63"/>
      <c r="AL706" s="63"/>
      <c r="AM706" s="63"/>
      <c r="AN706" s="63"/>
      <c r="AO706" s="63"/>
      <c r="AP706" s="63"/>
      <c r="AQ706" s="63"/>
      <c r="AR706" s="63"/>
      <c r="AS706" s="64"/>
      <c r="AT706" s="63"/>
      <c r="AU706" s="63"/>
      <c r="AV706" s="63"/>
      <c r="AW706" s="63"/>
      <c r="AX706" s="63"/>
      <c r="AY706" s="63"/>
      <c r="AZ706" s="63"/>
      <c r="BA706" s="63"/>
      <c r="BB706" s="64"/>
      <c r="BC706" s="63"/>
      <c r="BD706" s="63"/>
      <c r="BE706" s="63"/>
      <c r="BF706" s="63"/>
      <c r="BG706" s="63"/>
      <c r="BH706" s="63"/>
      <c r="BI706" s="63"/>
      <c r="BJ706" s="63"/>
      <c r="BK706" s="64"/>
      <c r="BL706" s="63"/>
      <c r="BM706" s="63"/>
      <c r="BN706" s="63"/>
      <c r="BO706" s="63"/>
      <c r="BP706" s="63"/>
      <c r="BQ706" s="63"/>
      <c r="BR706" s="63"/>
      <c r="BS706" s="63"/>
      <c r="BT706" s="64"/>
      <c r="BU706" s="63"/>
      <c r="BV706" s="63"/>
      <c r="BW706" s="63"/>
      <c r="BX706" s="63"/>
      <c r="BY706" s="63"/>
      <c r="BZ706" s="63"/>
      <c r="CA706" s="63"/>
      <c r="CB706" s="63"/>
      <c r="CC706" s="64"/>
      <c r="CD706" s="63"/>
      <c r="CE706" s="63"/>
      <c r="CF706" s="63"/>
      <c r="CG706" s="63"/>
      <c r="CH706" s="63"/>
      <c r="CI706" s="63"/>
      <c r="CJ706" s="63"/>
      <c r="CK706" s="63"/>
      <c r="CL706" s="64"/>
      <c r="CM706" s="63"/>
      <c r="CN706" s="63"/>
      <c r="CO706" s="63"/>
      <c r="CP706" s="63"/>
      <c r="CQ706" s="63"/>
      <c r="CR706" s="63"/>
      <c r="CS706" s="63"/>
      <c r="CT706" s="63"/>
      <c r="CU706" s="64"/>
      <c r="CV706" s="63"/>
      <c r="CW706" s="63"/>
      <c r="CX706" s="63"/>
      <c r="CY706" s="63"/>
      <c r="CZ706" s="63"/>
      <c r="DA706" s="63"/>
      <c r="DB706" s="63"/>
      <c r="DC706" s="63"/>
      <c r="DD706" s="64"/>
    </row>
    <row r="707" spans="1:108" ht="33" customHeight="1" x14ac:dyDescent="0.3">
      <c r="A707" s="63"/>
      <c r="B707" s="63"/>
      <c r="C707" s="63"/>
      <c r="D707" s="63"/>
      <c r="E707" s="63"/>
      <c r="F707" s="63"/>
      <c r="G707" s="63"/>
      <c r="H707" s="63"/>
      <c r="I707" s="64"/>
      <c r="J707" s="63"/>
      <c r="K707" s="63"/>
      <c r="L707" s="63"/>
      <c r="M707" s="63"/>
      <c r="N707" s="63"/>
      <c r="O707" s="63"/>
      <c r="P707" s="63"/>
      <c r="Q707" s="63"/>
      <c r="R707" s="64"/>
      <c r="S707" s="63"/>
      <c r="T707" s="63"/>
      <c r="U707" s="63"/>
      <c r="V707" s="63"/>
      <c r="W707" s="63"/>
      <c r="X707" s="63"/>
      <c r="Y707" s="63"/>
      <c r="Z707" s="63"/>
      <c r="AA707" s="64"/>
      <c r="AB707" s="63"/>
      <c r="AC707" s="63"/>
      <c r="AD707" s="63"/>
      <c r="AE707" s="63"/>
      <c r="AF707" s="63"/>
      <c r="AG707" s="63"/>
      <c r="AH707" s="63"/>
      <c r="AI707" s="63"/>
      <c r="AJ707" s="64"/>
      <c r="AK707" s="63"/>
      <c r="AL707" s="63"/>
      <c r="AM707" s="63"/>
      <c r="AN707" s="63"/>
      <c r="AO707" s="63"/>
      <c r="AP707" s="63"/>
      <c r="AQ707" s="63"/>
      <c r="AR707" s="63"/>
      <c r="AS707" s="64"/>
      <c r="AT707" s="63"/>
      <c r="AU707" s="63"/>
      <c r="AV707" s="63"/>
      <c r="AW707" s="63"/>
      <c r="AX707" s="63"/>
      <c r="AY707" s="63"/>
      <c r="AZ707" s="63"/>
      <c r="BA707" s="63"/>
      <c r="BB707" s="64"/>
      <c r="BC707" s="63"/>
      <c r="BD707" s="63"/>
      <c r="BE707" s="63"/>
      <c r="BF707" s="63"/>
      <c r="BG707" s="63"/>
      <c r="BH707" s="63"/>
      <c r="BI707" s="63"/>
      <c r="BJ707" s="63"/>
      <c r="BK707" s="64"/>
      <c r="BL707" s="63"/>
      <c r="BM707" s="63"/>
      <c r="BN707" s="63"/>
      <c r="BO707" s="63"/>
      <c r="BP707" s="63"/>
      <c r="BQ707" s="63"/>
      <c r="BR707" s="63"/>
      <c r="BS707" s="63"/>
      <c r="BT707" s="64"/>
      <c r="BU707" s="63"/>
      <c r="BV707" s="63"/>
      <c r="BW707" s="63"/>
      <c r="BX707" s="63"/>
      <c r="BY707" s="63"/>
      <c r="BZ707" s="63"/>
      <c r="CA707" s="63"/>
      <c r="CB707" s="63"/>
      <c r="CC707" s="64"/>
      <c r="CD707" s="63"/>
      <c r="CE707" s="63"/>
      <c r="CF707" s="63"/>
      <c r="CG707" s="63"/>
      <c r="CH707" s="63"/>
      <c r="CI707" s="63"/>
      <c r="CJ707" s="63"/>
      <c r="CK707" s="63"/>
      <c r="CL707" s="64"/>
      <c r="CM707" s="63"/>
      <c r="CN707" s="63"/>
      <c r="CO707" s="63"/>
      <c r="CP707" s="63"/>
      <c r="CQ707" s="63"/>
      <c r="CR707" s="63"/>
      <c r="CS707" s="63"/>
      <c r="CT707" s="63"/>
      <c r="CU707" s="64"/>
      <c r="CV707" s="63"/>
      <c r="CW707" s="63"/>
      <c r="CX707" s="63"/>
      <c r="CY707" s="63"/>
      <c r="CZ707" s="63"/>
      <c r="DA707" s="63"/>
      <c r="DB707" s="63"/>
      <c r="DC707" s="63"/>
      <c r="DD707" s="64"/>
    </row>
    <row r="708" spans="1:108" ht="33" customHeight="1" x14ac:dyDescent="0.3">
      <c r="A708" s="63"/>
      <c r="B708" s="63"/>
      <c r="C708" s="63"/>
      <c r="D708" s="63"/>
      <c r="E708" s="63"/>
      <c r="F708" s="63"/>
      <c r="G708" s="63"/>
      <c r="H708" s="63"/>
      <c r="I708" s="64"/>
      <c r="J708" s="63"/>
      <c r="K708" s="63"/>
      <c r="L708" s="63"/>
      <c r="M708" s="63"/>
      <c r="N708" s="63"/>
      <c r="O708" s="63"/>
      <c r="P708" s="63"/>
      <c r="Q708" s="63"/>
      <c r="R708" s="64"/>
      <c r="S708" s="63"/>
      <c r="T708" s="63"/>
      <c r="U708" s="63"/>
      <c r="V708" s="63"/>
      <c r="W708" s="63"/>
      <c r="X708" s="63"/>
      <c r="Y708" s="63"/>
      <c r="Z708" s="63"/>
      <c r="AA708" s="64"/>
      <c r="AB708" s="63"/>
      <c r="AC708" s="63"/>
      <c r="AD708" s="63"/>
      <c r="AE708" s="63"/>
      <c r="AF708" s="63"/>
      <c r="AG708" s="63"/>
      <c r="AH708" s="63"/>
      <c r="AI708" s="63"/>
      <c r="AJ708" s="64"/>
      <c r="AK708" s="63"/>
      <c r="AL708" s="63"/>
      <c r="AM708" s="63"/>
      <c r="AN708" s="63"/>
      <c r="AO708" s="63"/>
      <c r="AP708" s="63"/>
      <c r="AQ708" s="63"/>
      <c r="AR708" s="63"/>
      <c r="AS708" s="64"/>
      <c r="AT708" s="63"/>
      <c r="AU708" s="63"/>
      <c r="AV708" s="63"/>
      <c r="AW708" s="63"/>
      <c r="AX708" s="63"/>
      <c r="AY708" s="63"/>
      <c r="AZ708" s="63"/>
      <c r="BA708" s="63"/>
      <c r="BB708" s="64"/>
      <c r="BC708" s="63"/>
      <c r="BD708" s="63"/>
      <c r="BE708" s="63"/>
      <c r="BF708" s="63"/>
      <c r="BG708" s="63"/>
      <c r="BH708" s="63"/>
      <c r="BI708" s="63"/>
      <c r="BJ708" s="63"/>
      <c r="BK708" s="64"/>
      <c r="BL708" s="63"/>
      <c r="BM708" s="63"/>
      <c r="BN708" s="63"/>
      <c r="BO708" s="63"/>
      <c r="BP708" s="63"/>
      <c r="BQ708" s="63"/>
      <c r="BR708" s="63"/>
      <c r="BS708" s="63"/>
      <c r="BT708" s="64"/>
      <c r="BU708" s="63"/>
      <c r="BV708" s="63"/>
      <c r="BW708" s="63"/>
      <c r="BX708" s="63"/>
      <c r="BY708" s="63"/>
      <c r="BZ708" s="63"/>
      <c r="CA708" s="63"/>
      <c r="CB708" s="63"/>
      <c r="CC708" s="64"/>
      <c r="CD708" s="63"/>
      <c r="CE708" s="63"/>
      <c r="CF708" s="63"/>
      <c r="CG708" s="63"/>
      <c r="CH708" s="63"/>
      <c r="CI708" s="63"/>
      <c r="CJ708" s="63"/>
      <c r="CK708" s="63"/>
      <c r="CL708" s="64"/>
      <c r="CM708" s="63"/>
      <c r="CN708" s="63"/>
      <c r="CO708" s="63"/>
      <c r="CP708" s="63"/>
      <c r="CQ708" s="63"/>
      <c r="CR708" s="63"/>
      <c r="CS708" s="63"/>
      <c r="CT708" s="63"/>
      <c r="CU708" s="64"/>
      <c r="CV708" s="63"/>
      <c r="CW708" s="63"/>
      <c r="CX708" s="63"/>
      <c r="CY708" s="63"/>
      <c r="CZ708" s="63"/>
      <c r="DA708" s="63"/>
      <c r="DB708" s="63"/>
      <c r="DC708" s="63"/>
      <c r="DD708" s="64"/>
    </row>
    <row r="709" spans="1:108" ht="33" customHeight="1" x14ac:dyDescent="0.3">
      <c r="A709" s="63"/>
      <c r="B709" s="63"/>
      <c r="C709" s="63"/>
      <c r="D709" s="63"/>
      <c r="E709" s="63"/>
      <c r="F709" s="63"/>
      <c r="G709" s="63"/>
      <c r="H709" s="63"/>
      <c r="I709" s="64"/>
      <c r="J709" s="63"/>
      <c r="K709" s="63"/>
      <c r="L709" s="63"/>
      <c r="M709" s="63"/>
      <c r="N709" s="63"/>
      <c r="O709" s="63"/>
      <c r="P709" s="63"/>
      <c r="Q709" s="63"/>
      <c r="R709" s="64"/>
      <c r="S709" s="63"/>
      <c r="T709" s="63"/>
      <c r="U709" s="63"/>
      <c r="V709" s="63"/>
      <c r="W709" s="63"/>
      <c r="X709" s="63"/>
      <c r="Y709" s="63"/>
      <c r="Z709" s="63"/>
      <c r="AA709" s="64"/>
      <c r="AB709" s="63"/>
      <c r="AC709" s="63"/>
      <c r="AD709" s="63"/>
      <c r="AE709" s="63"/>
      <c r="AF709" s="63"/>
      <c r="AG709" s="63"/>
      <c r="AH709" s="63"/>
      <c r="AI709" s="63"/>
      <c r="AJ709" s="64"/>
      <c r="AK709" s="63"/>
      <c r="AL709" s="63"/>
      <c r="AM709" s="63"/>
      <c r="AN709" s="63"/>
      <c r="AO709" s="63"/>
      <c r="AP709" s="63"/>
      <c r="AQ709" s="63"/>
      <c r="AR709" s="63"/>
      <c r="AS709" s="64"/>
      <c r="AT709" s="63"/>
      <c r="AU709" s="63"/>
      <c r="AV709" s="63"/>
      <c r="AW709" s="63"/>
      <c r="AX709" s="63"/>
      <c r="AY709" s="63"/>
      <c r="AZ709" s="63"/>
      <c r="BA709" s="63"/>
      <c r="BB709" s="64"/>
      <c r="BC709" s="63"/>
      <c r="BD709" s="63"/>
      <c r="BE709" s="63"/>
      <c r="BF709" s="63"/>
      <c r="BG709" s="63"/>
      <c r="BH709" s="63"/>
      <c r="BI709" s="63"/>
      <c r="BJ709" s="63"/>
      <c r="BK709" s="64"/>
      <c r="BL709" s="63"/>
      <c r="BM709" s="63"/>
      <c r="BN709" s="63"/>
      <c r="BO709" s="63"/>
      <c r="BP709" s="63"/>
      <c r="BQ709" s="63"/>
      <c r="BR709" s="63"/>
      <c r="BS709" s="63"/>
      <c r="BT709" s="64"/>
      <c r="BU709" s="63"/>
      <c r="BV709" s="63"/>
      <c r="BW709" s="63"/>
      <c r="BX709" s="63"/>
      <c r="BY709" s="63"/>
      <c r="BZ709" s="63"/>
      <c r="CA709" s="63"/>
      <c r="CB709" s="63"/>
      <c r="CC709" s="64"/>
      <c r="CD709" s="63"/>
      <c r="CE709" s="63"/>
      <c r="CF709" s="63"/>
      <c r="CG709" s="63"/>
      <c r="CH709" s="63"/>
      <c r="CI709" s="63"/>
      <c r="CJ709" s="63"/>
      <c r="CK709" s="63"/>
      <c r="CL709" s="64"/>
      <c r="CM709" s="63"/>
      <c r="CN709" s="63"/>
      <c r="CO709" s="63"/>
      <c r="CP709" s="63"/>
      <c r="CQ709" s="63"/>
      <c r="CR709" s="63"/>
      <c r="CS709" s="63"/>
      <c r="CT709" s="63"/>
      <c r="CU709" s="64"/>
      <c r="CV709" s="63"/>
      <c r="CW709" s="63"/>
      <c r="CX709" s="63"/>
      <c r="CY709" s="63"/>
      <c r="CZ709" s="63"/>
      <c r="DA709" s="63"/>
      <c r="DB709" s="63"/>
      <c r="DC709" s="63"/>
      <c r="DD709" s="64"/>
    </row>
    <row r="710" spans="1:108" ht="33" customHeight="1" x14ac:dyDescent="0.3">
      <c r="A710" s="63"/>
      <c r="B710" s="63"/>
      <c r="C710" s="63"/>
      <c r="D710" s="63"/>
      <c r="E710" s="63"/>
      <c r="F710" s="63"/>
      <c r="G710" s="63"/>
      <c r="H710" s="63"/>
      <c r="I710" s="64"/>
      <c r="J710" s="63"/>
      <c r="K710" s="63"/>
      <c r="L710" s="63"/>
      <c r="M710" s="63"/>
      <c r="N710" s="63"/>
      <c r="O710" s="63"/>
      <c r="P710" s="63"/>
      <c r="Q710" s="63"/>
      <c r="R710" s="64"/>
      <c r="S710" s="63"/>
      <c r="T710" s="63"/>
      <c r="U710" s="63"/>
      <c r="V710" s="63"/>
      <c r="W710" s="63"/>
      <c r="X710" s="63"/>
      <c r="Y710" s="63"/>
      <c r="Z710" s="63"/>
      <c r="AA710" s="64"/>
      <c r="AB710" s="63"/>
      <c r="AC710" s="63"/>
      <c r="AD710" s="63"/>
      <c r="AE710" s="63"/>
      <c r="AF710" s="63"/>
      <c r="AG710" s="63"/>
      <c r="AH710" s="63"/>
      <c r="AI710" s="63"/>
      <c r="AJ710" s="64"/>
      <c r="AK710" s="63"/>
      <c r="AL710" s="63"/>
      <c r="AM710" s="63"/>
      <c r="AN710" s="63"/>
      <c r="AO710" s="63"/>
      <c r="AP710" s="63"/>
      <c r="AQ710" s="63"/>
      <c r="AR710" s="63"/>
      <c r="AS710" s="64"/>
      <c r="AT710" s="63"/>
      <c r="AU710" s="63"/>
      <c r="AV710" s="63"/>
      <c r="AW710" s="63"/>
      <c r="AX710" s="63"/>
      <c r="AY710" s="63"/>
      <c r="AZ710" s="63"/>
      <c r="BA710" s="63"/>
      <c r="BB710" s="64"/>
      <c r="BC710" s="63"/>
      <c r="BD710" s="63"/>
      <c r="BE710" s="63"/>
      <c r="BF710" s="63"/>
      <c r="BG710" s="63"/>
      <c r="BH710" s="63"/>
      <c r="BI710" s="63"/>
      <c r="BJ710" s="63"/>
      <c r="BK710" s="64"/>
      <c r="BL710" s="63"/>
      <c r="BM710" s="63"/>
      <c r="BN710" s="63"/>
      <c r="BO710" s="63"/>
      <c r="BP710" s="63"/>
      <c r="BQ710" s="63"/>
      <c r="BR710" s="63"/>
      <c r="BS710" s="63"/>
      <c r="BT710" s="64"/>
      <c r="BU710" s="63"/>
      <c r="BV710" s="63"/>
      <c r="BW710" s="63"/>
      <c r="BX710" s="63"/>
      <c r="BY710" s="63"/>
      <c r="BZ710" s="63"/>
      <c r="CA710" s="63"/>
      <c r="CB710" s="63"/>
      <c r="CC710" s="64"/>
      <c r="CD710" s="63"/>
      <c r="CE710" s="63"/>
      <c r="CF710" s="63"/>
      <c r="CG710" s="63"/>
      <c r="CH710" s="63"/>
      <c r="CI710" s="63"/>
      <c r="CJ710" s="63"/>
      <c r="CK710" s="63"/>
      <c r="CL710" s="64"/>
      <c r="CM710" s="63"/>
      <c r="CN710" s="63"/>
      <c r="CO710" s="63"/>
      <c r="CP710" s="63"/>
      <c r="CQ710" s="63"/>
      <c r="CR710" s="63"/>
      <c r="CS710" s="63"/>
      <c r="CT710" s="63"/>
      <c r="CU710" s="64"/>
      <c r="CV710" s="63"/>
      <c r="CW710" s="63"/>
      <c r="CX710" s="63"/>
      <c r="CY710" s="63"/>
      <c r="CZ710" s="63"/>
      <c r="DA710" s="63"/>
      <c r="DB710" s="63"/>
      <c r="DC710" s="63"/>
      <c r="DD710" s="64"/>
    </row>
    <row r="711" spans="1:108" ht="33" customHeight="1" x14ac:dyDescent="0.3">
      <c r="A711" s="63"/>
      <c r="B711" s="63"/>
      <c r="C711" s="63"/>
      <c r="D711" s="63"/>
      <c r="E711" s="63"/>
      <c r="F711" s="63"/>
      <c r="G711" s="63"/>
      <c r="H711" s="63"/>
      <c r="I711" s="64"/>
      <c r="J711" s="63"/>
      <c r="K711" s="63"/>
      <c r="L711" s="63"/>
      <c r="M711" s="63"/>
      <c r="N711" s="63"/>
      <c r="O711" s="63"/>
      <c r="P711" s="63"/>
      <c r="Q711" s="63"/>
      <c r="R711" s="64"/>
      <c r="S711" s="63"/>
      <c r="T711" s="63"/>
      <c r="U711" s="63"/>
      <c r="V711" s="63"/>
      <c r="W711" s="63"/>
      <c r="X711" s="63"/>
      <c r="Y711" s="63"/>
      <c r="Z711" s="63"/>
      <c r="AA711" s="64"/>
      <c r="AB711" s="63"/>
      <c r="AC711" s="63"/>
      <c r="AD711" s="63"/>
      <c r="AE711" s="63"/>
      <c r="AF711" s="63"/>
      <c r="AG711" s="63"/>
      <c r="AH711" s="63"/>
      <c r="AI711" s="63"/>
      <c r="AJ711" s="64"/>
      <c r="AK711" s="63"/>
      <c r="AL711" s="63"/>
      <c r="AM711" s="63"/>
      <c r="AN711" s="63"/>
      <c r="AO711" s="63"/>
      <c r="AP711" s="63"/>
      <c r="AQ711" s="63"/>
      <c r="AR711" s="63"/>
      <c r="AS711" s="64"/>
      <c r="AT711" s="63"/>
      <c r="AU711" s="63"/>
      <c r="AV711" s="63"/>
      <c r="AW711" s="63"/>
      <c r="AX711" s="63"/>
      <c r="AY711" s="63"/>
      <c r="AZ711" s="63"/>
      <c r="BA711" s="63"/>
      <c r="BB711" s="64"/>
      <c r="BC711" s="63"/>
      <c r="BD711" s="63"/>
      <c r="BE711" s="63"/>
      <c r="BF711" s="63"/>
      <c r="BG711" s="63"/>
      <c r="BH711" s="63"/>
      <c r="BI711" s="63"/>
      <c r="BJ711" s="63"/>
      <c r="BK711" s="64"/>
      <c r="BL711" s="63"/>
      <c r="BM711" s="63"/>
      <c r="BN711" s="63"/>
      <c r="BO711" s="63"/>
      <c r="BP711" s="63"/>
      <c r="BQ711" s="63"/>
      <c r="BR711" s="63"/>
      <c r="BS711" s="63"/>
      <c r="BT711" s="64"/>
      <c r="BU711" s="63"/>
      <c r="BV711" s="63"/>
      <c r="BW711" s="63"/>
      <c r="BX711" s="63"/>
      <c r="BY711" s="63"/>
      <c r="BZ711" s="63"/>
      <c r="CA711" s="63"/>
      <c r="CB711" s="63"/>
      <c r="CC711" s="64"/>
      <c r="CD711" s="63"/>
      <c r="CE711" s="63"/>
      <c r="CF711" s="63"/>
      <c r="CG711" s="63"/>
      <c r="CH711" s="63"/>
      <c r="CI711" s="63"/>
      <c r="CJ711" s="63"/>
      <c r="CK711" s="63"/>
      <c r="CL711" s="64"/>
      <c r="CM711" s="63"/>
      <c r="CN711" s="63"/>
      <c r="CO711" s="63"/>
      <c r="CP711" s="63"/>
      <c r="CQ711" s="63"/>
      <c r="CR711" s="63"/>
      <c r="CS711" s="63"/>
      <c r="CT711" s="63"/>
      <c r="CU711" s="64"/>
      <c r="CV711" s="63"/>
      <c r="CW711" s="63"/>
      <c r="CX711" s="63"/>
      <c r="CY711" s="63"/>
      <c r="CZ711" s="63"/>
      <c r="DA711" s="63"/>
      <c r="DB711" s="63"/>
      <c r="DC711" s="63"/>
      <c r="DD711" s="64"/>
    </row>
    <row r="712" spans="1:108" ht="33" customHeight="1" x14ac:dyDescent="0.3">
      <c r="A712" s="63"/>
      <c r="B712" s="63"/>
      <c r="C712" s="63"/>
      <c r="D712" s="63"/>
      <c r="E712" s="63"/>
      <c r="F712" s="63"/>
      <c r="G712" s="63"/>
      <c r="H712" s="63"/>
      <c r="I712" s="64"/>
      <c r="J712" s="63"/>
      <c r="K712" s="63"/>
      <c r="L712" s="63"/>
      <c r="M712" s="63"/>
      <c r="N712" s="63"/>
      <c r="O712" s="63"/>
      <c r="P712" s="63"/>
      <c r="Q712" s="63"/>
      <c r="R712" s="64"/>
      <c r="S712" s="63"/>
      <c r="T712" s="63"/>
      <c r="U712" s="63"/>
      <c r="V712" s="63"/>
      <c r="W712" s="63"/>
      <c r="X712" s="63"/>
      <c r="Y712" s="63"/>
      <c r="Z712" s="63"/>
      <c r="AA712" s="64"/>
      <c r="AB712" s="63"/>
      <c r="AC712" s="63"/>
      <c r="AD712" s="63"/>
      <c r="AE712" s="63"/>
      <c r="AF712" s="63"/>
      <c r="AG712" s="63"/>
      <c r="AH712" s="63"/>
      <c r="AI712" s="63"/>
      <c r="AJ712" s="64"/>
      <c r="AK712" s="63"/>
      <c r="AL712" s="63"/>
      <c r="AM712" s="63"/>
      <c r="AN712" s="63"/>
      <c r="AO712" s="63"/>
      <c r="AP712" s="63"/>
      <c r="AQ712" s="63"/>
      <c r="AR712" s="63"/>
      <c r="AS712" s="64"/>
      <c r="AT712" s="63"/>
      <c r="AU712" s="63"/>
      <c r="AV712" s="63"/>
      <c r="AW712" s="63"/>
      <c r="AX712" s="63"/>
      <c r="AY712" s="63"/>
      <c r="AZ712" s="63"/>
      <c r="BA712" s="63"/>
      <c r="BB712" s="64"/>
      <c r="BC712" s="63"/>
      <c r="BD712" s="63"/>
      <c r="BE712" s="63"/>
      <c r="BF712" s="63"/>
      <c r="BG712" s="63"/>
      <c r="BH712" s="63"/>
      <c r="BI712" s="63"/>
      <c r="BJ712" s="63"/>
      <c r="BK712" s="64"/>
      <c r="BL712" s="63"/>
      <c r="BM712" s="63"/>
      <c r="BN712" s="63"/>
      <c r="BO712" s="63"/>
      <c r="BP712" s="63"/>
      <c r="BQ712" s="63"/>
      <c r="BR712" s="63"/>
      <c r="BS712" s="63"/>
      <c r="BT712" s="64"/>
      <c r="BU712" s="63"/>
      <c r="BV712" s="63"/>
      <c r="BW712" s="63"/>
      <c r="BX712" s="63"/>
      <c r="BY712" s="63"/>
      <c r="BZ712" s="63"/>
      <c r="CA712" s="63"/>
      <c r="CB712" s="63"/>
      <c r="CC712" s="64"/>
      <c r="CD712" s="63"/>
      <c r="CE712" s="63"/>
      <c r="CF712" s="63"/>
      <c r="CG712" s="63"/>
      <c r="CH712" s="63"/>
      <c r="CI712" s="63"/>
      <c r="CJ712" s="63"/>
      <c r="CK712" s="63"/>
      <c r="CL712" s="64"/>
      <c r="CM712" s="63"/>
      <c r="CN712" s="63"/>
      <c r="CO712" s="63"/>
      <c r="CP712" s="63"/>
      <c r="CQ712" s="63"/>
      <c r="CR712" s="63"/>
      <c r="CS712" s="63"/>
      <c r="CT712" s="63"/>
      <c r="CU712" s="64"/>
      <c r="CV712" s="63"/>
      <c r="CW712" s="63"/>
      <c r="CX712" s="63"/>
      <c r="CY712" s="63"/>
      <c r="CZ712" s="63"/>
      <c r="DA712" s="63"/>
      <c r="DB712" s="63"/>
      <c r="DC712" s="63"/>
      <c r="DD712" s="64"/>
    </row>
    <row r="713" spans="1:108" ht="33" customHeight="1" x14ac:dyDescent="0.3">
      <c r="A713" s="63"/>
      <c r="B713" s="63"/>
      <c r="C713" s="63"/>
      <c r="D713" s="63"/>
      <c r="E713" s="63"/>
      <c r="F713" s="63"/>
      <c r="G713" s="63"/>
      <c r="H713" s="63"/>
      <c r="I713" s="64"/>
      <c r="J713" s="63"/>
      <c r="K713" s="63"/>
      <c r="L713" s="63"/>
      <c r="M713" s="63"/>
      <c r="N713" s="63"/>
      <c r="O713" s="63"/>
      <c r="P713" s="63"/>
      <c r="Q713" s="63"/>
      <c r="R713" s="64"/>
      <c r="S713" s="63"/>
      <c r="T713" s="63"/>
      <c r="U713" s="63"/>
      <c r="V713" s="63"/>
      <c r="W713" s="63"/>
      <c r="X713" s="63"/>
      <c r="Y713" s="63"/>
      <c r="Z713" s="63"/>
      <c r="AA713" s="64"/>
      <c r="AB713" s="63"/>
      <c r="AC713" s="63"/>
      <c r="AD713" s="63"/>
      <c r="AE713" s="63"/>
      <c r="AF713" s="63"/>
      <c r="AG713" s="63"/>
      <c r="AH713" s="63"/>
      <c r="AI713" s="63"/>
      <c r="AJ713" s="64"/>
      <c r="AK713" s="63"/>
      <c r="AL713" s="63"/>
      <c r="AM713" s="63"/>
      <c r="AN713" s="63"/>
      <c r="AO713" s="63"/>
      <c r="AP713" s="63"/>
      <c r="AQ713" s="63"/>
      <c r="AR713" s="63"/>
      <c r="AS713" s="64"/>
      <c r="AT713" s="63"/>
      <c r="AU713" s="63"/>
      <c r="AV713" s="63"/>
      <c r="AW713" s="63"/>
      <c r="AX713" s="63"/>
      <c r="AY713" s="63"/>
      <c r="AZ713" s="63"/>
      <c r="BA713" s="63"/>
      <c r="BB713" s="64"/>
      <c r="BC713" s="63"/>
      <c r="BD713" s="63"/>
      <c r="BE713" s="63"/>
      <c r="BF713" s="63"/>
      <c r="BG713" s="63"/>
      <c r="BH713" s="63"/>
      <c r="BI713" s="63"/>
      <c r="BJ713" s="63"/>
      <c r="BK713" s="64"/>
      <c r="BL713" s="63"/>
      <c r="BM713" s="63"/>
      <c r="BN713" s="63"/>
      <c r="BO713" s="63"/>
      <c r="BP713" s="63"/>
      <c r="BQ713" s="63"/>
      <c r="BR713" s="63"/>
      <c r="BS713" s="63"/>
      <c r="BT713" s="64"/>
      <c r="BU713" s="63"/>
      <c r="BV713" s="63"/>
      <c r="BW713" s="63"/>
      <c r="BX713" s="63"/>
      <c r="BY713" s="63"/>
      <c r="BZ713" s="63"/>
      <c r="CA713" s="63"/>
      <c r="CB713" s="63"/>
      <c r="CC713" s="64"/>
      <c r="CD713" s="63"/>
      <c r="CE713" s="63"/>
      <c r="CF713" s="63"/>
      <c r="CG713" s="63"/>
      <c r="CH713" s="63"/>
      <c r="CI713" s="63"/>
      <c r="CJ713" s="63"/>
      <c r="CK713" s="63"/>
      <c r="CL713" s="64"/>
      <c r="CM713" s="63"/>
      <c r="CN713" s="63"/>
      <c r="CO713" s="63"/>
      <c r="CP713" s="63"/>
      <c r="CQ713" s="63"/>
      <c r="CR713" s="63"/>
      <c r="CS713" s="63"/>
      <c r="CT713" s="63"/>
      <c r="CU713" s="64"/>
      <c r="CV713" s="63"/>
      <c r="CW713" s="63"/>
      <c r="CX713" s="63"/>
      <c r="CY713" s="63"/>
      <c r="CZ713" s="63"/>
      <c r="DA713" s="63"/>
      <c r="DB713" s="63"/>
      <c r="DC713" s="63"/>
      <c r="DD713" s="64"/>
    </row>
    <row r="714" spans="1:108" ht="33" customHeight="1" x14ac:dyDescent="0.3">
      <c r="A714" s="63"/>
      <c r="B714" s="63"/>
      <c r="C714" s="63"/>
      <c r="D714" s="63"/>
      <c r="E714" s="63"/>
      <c r="F714" s="63"/>
      <c r="G714" s="63"/>
      <c r="H714" s="63"/>
      <c r="I714" s="64"/>
      <c r="J714" s="63"/>
      <c r="K714" s="63"/>
      <c r="L714" s="63"/>
      <c r="M714" s="63"/>
      <c r="N714" s="63"/>
      <c r="O714" s="63"/>
      <c r="P714" s="63"/>
      <c r="Q714" s="63"/>
      <c r="R714" s="64"/>
      <c r="S714" s="63"/>
      <c r="T714" s="63"/>
      <c r="U714" s="63"/>
      <c r="V714" s="63"/>
      <c r="W714" s="63"/>
      <c r="X714" s="63"/>
      <c r="Y714" s="63"/>
      <c r="Z714" s="63"/>
      <c r="AA714" s="64"/>
      <c r="AB714" s="63"/>
      <c r="AC714" s="63"/>
      <c r="AD714" s="63"/>
      <c r="AE714" s="63"/>
      <c r="AF714" s="63"/>
      <c r="AG714" s="63"/>
      <c r="AH714" s="63"/>
      <c r="AI714" s="63"/>
      <c r="AJ714" s="64"/>
      <c r="AK714" s="63"/>
      <c r="AL714" s="63"/>
      <c r="AM714" s="63"/>
      <c r="AN714" s="63"/>
      <c r="AO714" s="63"/>
      <c r="AP714" s="63"/>
      <c r="AQ714" s="63"/>
      <c r="AR714" s="63"/>
      <c r="AS714" s="64"/>
      <c r="AT714" s="63"/>
      <c r="AU714" s="63"/>
      <c r="AV714" s="63"/>
      <c r="AW714" s="63"/>
      <c r="AX714" s="63"/>
      <c r="AY714" s="63"/>
      <c r="AZ714" s="63"/>
      <c r="BA714" s="63"/>
      <c r="BB714" s="64"/>
      <c r="BC714" s="63"/>
      <c r="BD714" s="63"/>
      <c r="BE714" s="63"/>
      <c r="BF714" s="63"/>
      <c r="BG714" s="63"/>
      <c r="BH714" s="63"/>
      <c r="BI714" s="63"/>
      <c r="BJ714" s="63"/>
      <c r="BK714" s="64"/>
      <c r="BL714" s="63"/>
      <c r="BM714" s="63"/>
      <c r="BN714" s="63"/>
      <c r="BO714" s="63"/>
      <c r="BP714" s="63"/>
      <c r="BQ714" s="63"/>
      <c r="BR714" s="63"/>
      <c r="BS714" s="63"/>
      <c r="BT714" s="64"/>
      <c r="BU714" s="63"/>
      <c r="BV714" s="63"/>
      <c r="BW714" s="63"/>
      <c r="BX714" s="63"/>
      <c r="BY714" s="63"/>
      <c r="BZ714" s="63"/>
      <c r="CA714" s="63"/>
      <c r="CB714" s="63"/>
      <c r="CC714" s="64"/>
      <c r="CD714" s="63"/>
      <c r="CE714" s="63"/>
      <c r="CF714" s="63"/>
      <c r="CG714" s="63"/>
      <c r="CH714" s="63"/>
      <c r="CI714" s="63"/>
      <c r="CJ714" s="63"/>
      <c r="CK714" s="63"/>
      <c r="CL714" s="64"/>
      <c r="CM714" s="63"/>
      <c r="CN714" s="63"/>
      <c r="CO714" s="63"/>
      <c r="CP714" s="63"/>
      <c r="CQ714" s="63"/>
      <c r="CR714" s="63"/>
      <c r="CS714" s="63"/>
      <c r="CT714" s="63"/>
      <c r="CU714" s="64"/>
      <c r="CV714" s="63"/>
      <c r="CW714" s="63"/>
      <c r="CX714" s="63"/>
      <c r="CY714" s="63"/>
      <c r="CZ714" s="63"/>
      <c r="DA714" s="63"/>
      <c r="DB714" s="63"/>
      <c r="DC714" s="63"/>
      <c r="DD714" s="64"/>
    </row>
    <row r="715" spans="1:108" ht="33" customHeight="1" x14ac:dyDescent="0.3">
      <c r="A715" s="63"/>
      <c r="B715" s="63"/>
      <c r="C715" s="63"/>
      <c r="D715" s="63"/>
      <c r="E715" s="63"/>
      <c r="F715" s="63"/>
      <c r="G715" s="63"/>
      <c r="H715" s="63"/>
      <c r="I715" s="64"/>
      <c r="J715" s="63"/>
      <c r="K715" s="63"/>
      <c r="L715" s="63"/>
      <c r="M715" s="63"/>
      <c r="N715" s="63"/>
      <c r="O715" s="63"/>
      <c r="P715" s="63"/>
      <c r="Q715" s="63"/>
      <c r="R715" s="64"/>
      <c r="S715" s="63"/>
      <c r="T715" s="63"/>
      <c r="U715" s="63"/>
      <c r="V715" s="63"/>
      <c r="W715" s="63"/>
      <c r="X715" s="63"/>
      <c r="Y715" s="63"/>
      <c r="Z715" s="63"/>
      <c r="AA715" s="64"/>
      <c r="AB715" s="63"/>
      <c r="AC715" s="63"/>
      <c r="AD715" s="63"/>
      <c r="AE715" s="63"/>
      <c r="AF715" s="63"/>
      <c r="AG715" s="63"/>
      <c r="AH715" s="63"/>
      <c r="AI715" s="63"/>
      <c r="AJ715" s="64"/>
      <c r="AK715" s="63"/>
      <c r="AL715" s="63"/>
      <c r="AM715" s="63"/>
      <c r="AN715" s="63"/>
      <c r="AO715" s="63"/>
      <c r="AP715" s="63"/>
      <c r="AQ715" s="63"/>
      <c r="AR715" s="63"/>
      <c r="AS715" s="64"/>
      <c r="AT715" s="63"/>
      <c r="AU715" s="63"/>
      <c r="AV715" s="63"/>
      <c r="AW715" s="63"/>
      <c r="AX715" s="63"/>
      <c r="AY715" s="63"/>
      <c r="AZ715" s="63"/>
      <c r="BA715" s="63"/>
      <c r="BB715" s="64"/>
      <c r="BC715" s="63"/>
      <c r="BD715" s="63"/>
      <c r="BE715" s="63"/>
      <c r="BF715" s="63"/>
      <c r="BG715" s="63"/>
      <c r="BH715" s="63"/>
      <c r="BI715" s="63"/>
      <c r="BJ715" s="63"/>
      <c r="BK715" s="64"/>
      <c r="BL715" s="63"/>
      <c r="BM715" s="63"/>
      <c r="BN715" s="63"/>
      <c r="BO715" s="63"/>
      <c r="BP715" s="63"/>
      <c r="BQ715" s="63"/>
      <c r="BR715" s="63"/>
      <c r="BS715" s="63"/>
      <c r="BT715" s="64"/>
      <c r="BU715" s="63"/>
      <c r="BV715" s="63"/>
      <c r="BW715" s="63"/>
      <c r="BX715" s="63"/>
      <c r="BY715" s="63"/>
      <c r="BZ715" s="63"/>
      <c r="CA715" s="63"/>
      <c r="CB715" s="63"/>
      <c r="CC715" s="64"/>
      <c r="CD715" s="63"/>
      <c r="CE715" s="63"/>
      <c r="CF715" s="63"/>
      <c r="CG715" s="63"/>
      <c r="CH715" s="63"/>
      <c r="CI715" s="63"/>
      <c r="CJ715" s="63"/>
      <c r="CK715" s="63"/>
      <c r="CL715" s="64"/>
      <c r="CM715" s="63"/>
      <c r="CN715" s="63"/>
      <c r="CO715" s="63"/>
      <c r="CP715" s="63"/>
      <c r="CQ715" s="63"/>
      <c r="CR715" s="63"/>
      <c r="CS715" s="63"/>
      <c r="CT715" s="63"/>
      <c r="CU715" s="64"/>
      <c r="CV715" s="63"/>
      <c r="CW715" s="63"/>
      <c r="CX715" s="63"/>
      <c r="CY715" s="63"/>
      <c r="CZ715" s="63"/>
      <c r="DA715" s="63"/>
      <c r="DB715" s="63"/>
      <c r="DC715" s="63"/>
      <c r="DD715" s="64"/>
    </row>
    <row r="716" spans="1:108" ht="33" customHeight="1" x14ac:dyDescent="0.3">
      <c r="A716" s="63"/>
      <c r="B716" s="63"/>
      <c r="C716" s="63"/>
      <c r="D716" s="63"/>
      <c r="E716" s="63"/>
      <c r="F716" s="63"/>
      <c r="G716" s="63"/>
      <c r="H716" s="63"/>
      <c r="I716" s="64"/>
      <c r="J716" s="63"/>
      <c r="K716" s="63"/>
      <c r="L716" s="63"/>
      <c r="M716" s="63"/>
      <c r="N716" s="63"/>
      <c r="O716" s="63"/>
      <c r="P716" s="63"/>
      <c r="Q716" s="63"/>
      <c r="R716" s="64"/>
      <c r="S716" s="63"/>
      <c r="T716" s="63"/>
      <c r="U716" s="63"/>
      <c r="V716" s="63"/>
      <c r="W716" s="63"/>
      <c r="X716" s="63"/>
      <c r="Y716" s="63"/>
      <c r="Z716" s="63"/>
      <c r="AA716" s="64"/>
      <c r="AB716" s="63"/>
      <c r="AC716" s="63"/>
      <c r="AD716" s="63"/>
      <c r="AE716" s="63"/>
      <c r="AF716" s="63"/>
      <c r="AG716" s="63"/>
      <c r="AH716" s="63"/>
      <c r="AI716" s="63"/>
      <c r="AJ716" s="64"/>
      <c r="AK716" s="63"/>
      <c r="AL716" s="63"/>
      <c r="AM716" s="63"/>
      <c r="AN716" s="63"/>
      <c r="AO716" s="63"/>
      <c r="AP716" s="63"/>
      <c r="AQ716" s="63"/>
      <c r="AR716" s="63"/>
      <c r="AS716" s="64"/>
      <c r="AT716" s="63"/>
      <c r="AU716" s="63"/>
      <c r="AV716" s="63"/>
      <c r="AW716" s="63"/>
      <c r="AX716" s="63"/>
      <c r="AY716" s="63"/>
      <c r="AZ716" s="63"/>
      <c r="BA716" s="63"/>
      <c r="BB716" s="64"/>
      <c r="BC716" s="63"/>
      <c r="BD716" s="63"/>
      <c r="BE716" s="63"/>
      <c r="BF716" s="63"/>
      <c r="BG716" s="63"/>
      <c r="BH716" s="63"/>
      <c r="BI716" s="63"/>
      <c r="BJ716" s="63"/>
      <c r="BK716" s="64"/>
      <c r="BL716" s="63"/>
      <c r="BM716" s="63"/>
      <c r="BN716" s="63"/>
      <c r="BO716" s="63"/>
      <c r="BP716" s="63"/>
      <c r="BQ716" s="63"/>
      <c r="BR716" s="63"/>
      <c r="BS716" s="63"/>
      <c r="BT716" s="64"/>
      <c r="BU716" s="63"/>
      <c r="BV716" s="63"/>
      <c r="BW716" s="63"/>
      <c r="BX716" s="63"/>
      <c r="BY716" s="63"/>
      <c r="BZ716" s="63"/>
      <c r="CA716" s="63"/>
      <c r="CB716" s="63"/>
      <c r="CC716" s="64"/>
      <c r="CD716" s="63"/>
      <c r="CE716" s="63"/>
      <c r="CF716" s="63"/>
      <c r="CG716" s="63"/>
      <c r="CH716" s="63"/>
      <c r="CI716" s="63"/>
      <c r="CJ716" s="63"/>
      <c r="CK716" s="63"/>
      <c r="CL716" s="64"/>
      <c r="CM716" s="63"/>
      <c r="CN716" s="63"/>
      <c r="CO716" s="63"/>
      <c r="CP716" s="63"/>
      <c r="CQ716" s="63"/>
      <c r="CR716" s="63"/>
      <c r="CS716" s="63"/>
      <c r="CT716" s="63"/>
      <c r="CU716" s="64"/>
      <c r="CV716" s="63"/>
      <c r="CW716" s="63"/>
      <c r="CX716" s="63"/>
      <c r="CY716" s="63"/>
      <c r="CZ716" s="63"/>
      <c r="DA716" s="63"/>
      <c r="DB716" s="63"/>
      <c r="DC716" s="63"/>
      <c r="DD716" s="64"/>
    </row>
    <row r="717" spans="1:108" ht="33" customHeight="1" x14ac:dyDescent="0.3">
      <c r="A717" s="63"/>
      <c r="B717" s="63"/>
      <c r="C717" s="63"/>
      <c r="D717" s="63"/>
      <c r="E717" s="63"/>
      <c r="F717" s="63"/>
      <c r="G717" s="63"/>
      <c r="H717" s="63"/>
      <c r="I717" s="64"/>
      <c r="J717" s="63"/>
      <c r="K717" s="63"/>
      <c r="L717" s="63"/>
      <c r="M717" s="63"/>
      <c r="N717" s="63"/>
      <c r="O717" s="63"/>
      <c r="P717" s="63"/>
      <c r="Q717" s="63"/>
      <c r="R717" s="64"/>
      <c r="S717" s="63"/>
      <c r="T717" s="63"/>
      <c r="U717" s="63"/>
      <c r="V717" s="63"/>
      <c r="W717" s="63"/>
      <c r="X717" s="63"/>
      <c r="Y717" s="63"/>
      <c r="Z717" s="63"/>
      <c r="AA717" s="64"/>
      <c r="AB717" s="63"/>
      <c r="AC717" s="63"/>
      <c r="AD717" s="63"/>
      <c r="AE717" s="63"/>
      <c r="AF717" s="63"/>
      <c r="AG717" s="63"/>
      <c r="AH717" s="63"/>
      <c r="AI717" s="63"/>
      <c r="AJ717" s="64"/>
      <c r="AK717" s="63"/>
      <c r="AL717" s="63"/>
      <c r="AM717" s="63"/>
      <c r="AN717" s="63"/>
      <c r="AO717" s="63"/>
      <c r="AP717" s="63"/>
      <c r="AQ717" s="63"/>
      <c r="AR717" s="63"/>
      <c r="AS717" s="64"/>
      <c r="AT717" s="63"/>
      <c r="AU717" s="63"/>
      <c r="AV717" s="63"/>
      <c r="AW717" s="63"/>
      <c r="AX717" s="63"/>
      <c r="AY717" s="63"/>
      <c r="AZ717" s="63"/>
      <c r="BA717" s="63"/>
      <c r="BB717" s="64"/>
      <c r="BC717" s="63"/>
      <c r="BD717" s="63"/>
      <c r="BE717" s="63"/>
      <c r="BF717" s="63"/>
      <c r="BG717" s="63"/>
      <c r="BH717" s="63"/>
      <c r="BI717" s="63"/>
      <c r="BJ717" s="63"/>
      <c r="BK717" s="64"/>
      <c r="BL717" s="63"/>
      <c r="BM717" s="63"/>
      <c r="BN717" s="63"/>
      <c r="BO717" s="63"/>
      <c r="BP717" s="63"/>
      <c r="BQ717" s="63"/>
      <c r="BR717" s="63"/>
      <c r="BS717" s="63"/>
      <c r="BT717" s="64"/>
      <c r="BU717" s="63"/>
      <c r="BV717" s="63"/>
      <c r="BW717" s="63"/>
      <c r="BX717" s="63"/>
      <c r="BY717" s="63"/>
      <c r="BZ717" s="63"/>
      <c r="CA717" s="63"/>
      <c r="CB717" s="63"/>
      <c r="CC717" s="64"/>
      <c r="CD717" s="63"/>
      <c r="CE717" s="63"/>
      <c r="CF717" s="63"/>
      <c r="CG717" s="63"/>
      <c r="CH717" s="63"/>
      <c r="CI717" s="63"/>
      <c r="CJ717" s="63"/>
      <c r="CK717" s="63"/>
      <c r="CL717" s="64"/>
      <c r="CM717" s="63"/>
      <c r="CN717" s="63"/>
      <c r="CO717" s="63"/>
      <c r="CP717" s="63"/>
      <c r="CQ717" s="63"/>
      <c r="CR717" s="63"/>
      <c r="CS717" s="63"/>
      <c r="CT717" s="63"/>
      <c r="CU717" s="64"/>
      <c r="CV717" s="63"/>
      <c r="CW717" s="63"/>
      <c r="CX717" s="63"/>
      <c r="CY717" s="63"/>
      <c r="CZ717" s="63"/>
      <c r="DA717" s="63"/>
      <c r="DB717" s="63"/>
      <c r="DC717" s="63"/>
      <c r="DD717" s="64"/>
    </row>
    <row r="718" spans="1:108" ht="33" customHeight="1" x14ac:dyDescent="0.3">
      <c r="A718" s="63"/>
      <c r="B718" s="63"/>
      <c r="C718" s="63"/>
      <c r="D718" s="63"/>
      <c r="E718" s="63"/>
      <c r="F718" s="63"/>
      <c r="G718" s="63"/>
      <c r="H718" s="63"/>
      <c r="I718" s="64"/>
      <c r="J718" s="63"/>
      <c r="K718" s="63"/>
      <c r="L718" s="63"/>
      <c r="M718" s="63"/>
      <c r="N718" s="63"/>
      <c r="O718" s="63"/>
      <c r="P718" s="63"/>
      <c r="Q718" s="63"/>
      <c r="R718" s="64"/>
      <c r="S718" s="63"/>
      <c r="T718" s="63"/>
      <c r="U718" s="63"/>
      <c r="V718" s="63"/>
      <c r="W718" s="63"/>
      <c r="X718" s="63"/>
      <c r="Y718" s="63"/>
      <c r="Z718" s="63"/>
      <c r="AA718" s="64"/>
      <c r="AB718" s="63"/>
      <c r="AC718" s="63"/>
      <c r="AD718" s="63"/>
      <c r="AE718" s="63"/>
      <c r="AF718" s="63"/>
      <c r="AG718" s="63"/>
      <c r="AH718" s="63"/>
      <c r="AI718" s="63"/>
      <c r="AJ718" s="64"/>
      <c r="AK718" s="63"/>
      <c r="AL718" s="63"/>
      <c r="AM718" s="63"/>
      <c r="AN718" s="63"/>
      <c r="AO718" s="63"/>
      <c r="AP718" s="63"/>
      <c r="AQ718" s="63"/>
      <c r="AR718" s="63"/>
      <c r="AS718" s="64"/>
      <c r="AT718" s="63"/>
      <c r="AU718" s="63"/>
      <c r="AV718" s="63"/>
      <c r="AW718" s="63"/>
      <c r="AX718" s="63"/>
      <c r="AY718" s="63"/>
      <c r="AZ718" s="63"/>
      <c r="BA718" s="63"/>
      <c r="BB718" s="64"/>
      <c r="BC718" s="63"/>
      <c r="BD718" s="63"/>
      <c r="BE718" s="63"/>
      <c r="BF718" s="63"/>
      <c r="BG718" s="63"/>
      <c r="BH718" s="63"/>
      <c r="BI718" s="63"/>
      <c r="BJ718" s="63"/>
      <c r="BK718" s="64"/>
      <c r="BL718" s="63"/>
      <c r="BM718" s="63"/>
      <c r="BN718" s="63"/>
      <c r="BO718" s="63"/>
      <c r="BP718" s="63"/>
      <c r="BQ718" s="63"/>
      <c r="BR718" s="63"/>
      <c r="BS718" s="63"/>
      <c r="BT718" s="64"/>
      <c r="BU718" s="63"/>
      <c r="BV718" s="63"/>
      <c r="BW718" s="63"/>
      <c r="BX718" s="63"/>
      <c r="BY718" s="63"/>
      <c r="BZ718" s="63"/>
      <c r="CA718" s="63"/>
      <c r="CB718" s="63"/>
      <c r="CC718" s="64"/>
      <c r="CD718" s="63"/>
      <c r="CE718" s="63"/>
      <c r="CF718" s="63"/>
      <c r="CG718" s="63"/>
      <c r="CH718" s="63"/>
      <c r="CI718" s="63"/>
      <c r="CJ718" s="63"/>
      <c r="CK718" s="63"/>
      <c r="CL718" s="64"/>
      <c r="CM718" s="63"/>
      <c r="CN718" s="63"/>
      <c r="CO718" s="63"/>
      <c r="CP718" s="63"/>
      <c r="CQ718" s="63"/>
      <c r="CR718" s="63"/>
      <c r="CS718" s="63"/>
      <c r="CT718" s="63"/>
      <c r="CU718" s="64"/>
      <c r="CV718" s="63"/>
      <c r="CW718" s="63"/>
      <c r="CX718" s="63"/>
      <c r="CY718" s="63"/>
      <c r="CZ718" s="63"/>
      <c r="DA718" s="63"/>
      <c r="DB718" s="63"/>
      <c r="DC718" s="63"/>
      <c r="DD718" s="64"/>
    </row>
    <row r="719" spans="1:108" ht="33" customHeight="1" x14ac:dyDescent="0.3">
      <c r="A719" s="63"/>
      <c r="B719" s="63"/>
      <c r="C719" s="63"/>
      <c r="D719" s="63"/>
      <c r="E719" s="63"/>
      <c r="F719" s="63"/>
      <c r="G719" s="63"/>
      <c r="H719" s="63"/>
      <c r="I719" s="64"/>
      <c r="J719" s="63"/>
      <c r="K719" s="63"/>
      <c r="L719" s="63"/>
      <c r="M719" s="63"/>
      <c r="N719" s="63"/>
      <c r="O719" s="63"/>
      <c r="P719" s="63"/>
      <c r="Q719" s="63"/>
      <c r="R719" s="64"/>
      <c r="S719" s="63"/>
      <c r="T719" s="63"/>
      <c r="U719" s="63"/>
      <c r="V719" s="63"/>
      <c r="W719" s="63"/>
      <c r="X719" s="63"/>
      <c r="Y719" s="63"/>
      <c r="Z719" s="63"/>
      <c r="AA719" s="64"/>
      <c r="AB719" s="63"/>
      <c r="AC719" s="63"/>
      <c r="AD719" s="63"/>
      <c r="AE719" s="63"/>
      <c r="AF719" s="63"/>
      <c r="AG719" s="63"/>
      <c r="AH719" s="63"/>
      <c r="AI719" s="63"/>
      <c r="AJ719" s="64"/>
      <c r="AK719" s="63"/>
      <c r="AL719" s="63"/>
      <c r="AM719" s="63"/>
      <c r="AN719" s="63"/>
      <c r="AO719" s="63"/>
      <c r="AP719" s="63"/>
      <c r="AQ719" s="63"/>
      <c r="AR719" s="63"/>
      <c r="AS719" s="64"/>
      <c r="AT719" s="63"/>
      <c r="AU719" s="63"/>
      <c r="AV719" s="63"/>
      <c r="AW719" s="63"/>
      <c r="AX719" s="63"/>
      <c r="AY719" s="63"/>
      <c r="AZ719" s="63"/>
      <c r="BA719" s="63"/>
      <c r="BB719" s="64"/>
      <c r="BC719" s="63"/>
      <c r="BD719" s="63"/>
      <c r="BE719" s="63"/>
      <c r="BF719" s="63"/>
      <c r="BG719" s="63"/>
      <c r="BH719" s="63"/>
      <c r="BI719" s="63"/>
      <c r="BJ719" s="63"/>
      <c r="BK719" s="64"/>
      <c r="BL719" s="63"/>
      <c r="BM719" s="63"/>
      <c r="BN719" s="63"/>
      <c r="BO719" s="63"/>
      <c r="BP719" s="63"/>
      <c r="BQ719" s="63"/>
      <c r="BR719" s="63"/>
      <c r="BS719" s="63"/>
      <c r="BT719" s="64"/>
      <c r="BU719" s="63"/>
      <c r="BV719" s="63"/>
      <c r="BW719" s="63"/>
      <c r="BX719" s="63"/>
      <c r="BY719" s="63"/>
      <c r="BZ719" s="63"/>
      <c r="CA719" s="63"/>
      <c r="CB719" s="63"/>
      <c r="CC719" s="64"/>
      <c r="CD719" s="63"/>
      <c r="CE719" s="63"/>
      <c r="CF719" s="63"/>
      <c r="CG719" s="63"/>
      <c r="CH719" s="63"/>
      <c r="CI719" s="63"/>
      <c r="CJ719" s="63"/>
      <c r="CK719" s="63"/>
      <c r="CL719" s="64"/>
      <c r="CM719" s="63"/>
      <c r="CN719" s="63"/>
      <c r="CO719" s="63"/>
      <c r="CP719" s="63"/>
      <c r="CQ719" s="63"/>
      <c r="CR719" s="63"/>
      <c r="CS719" s="63"/>
      <c r="CT719" s="63"/>
      <c r="CU719" s="64"/>
      <c r="CV719" s="63"/>
      <c r="CW719" s="63"/>
      <c r="CX719" s="63"/>
      <c r="CY719" s="63"/>
      <c r="CZ719" s="63"/>
      <c r="DA719" s="63"/>
      <c r="DB719" s="63"/>
      <c r="DC719" s="63"/>
      <c r="DD719" s="64"/>
    </row>
    <row r="720" spans="1:108" ht="33" customHeight="1" x14ac:dyDescent="0.3">
      <c r="A720" s="63"/>
      <c r="B720" s="63"/>
      <c r="C720" s="63"/>
      <c r="D720" s="63"/>
      <c r="E720" s="63"/>
      <c r="F720" s="63"/>
      <c r="G720" s="63"/>
      <c r="H720" s="63"/>
      <c r="I720" s="64"/>
      <c r="J720" s="63"/>
      <c r="K720" s="63"/>
      <c r="L720" s="63"/>
      <c r="M720" s="63"/>
      <c r="N720" s="63"/>
      <c r="O720" s="63"/>
      <c r="P720" s="63"/>
      <c r="Q720" s="63"/>
      <c r="R720" s="64"/>
      <c r="S720" s="63"/>
      <c r="T720" s="63"/>
      <c r="U720" s="63"/>
      <c r="V720" s="63"/>
      <c r="W720" s="63"/>
      <c r="X720" s="63"/>
      <c r="Y720" s="63"/>
      <c r="Z720" s="63"/>
      <c r="AA720" s="64"/>
      <c r="AB720" s="63"/>
      <c r="AC720" s="63"/>
      <c r="AD720" s="63"/>
      <c r="AE720" s="63"/>
      <c r="AF720" s="63"/>
      <c r="AG720" s="63"/>
      <c r="AH720" s="63"/>
      <c r="AI720" s="63"/>
      <c r="AJ720" s="64"/>
      <c r="AK720" s="63"/>
      <c r="AL720" s="63"/>
      <c r="AM720" s="63"/>
      <c r="AN720" s="63"/>
      <c r="AO720" s="63"/>
      <c r="AP720" s="63"/>
      <c r="AQ720" s="63"/>
      <c r="AR720" s="63"/>
      <c r="AS720" s="64"/>
      <c r="AT720" s="63"/>
      <c r="AU720" s="63"/>
      <c r="AV720" s="63"/>
      <c r="AW720" s="63"/>
      <c r="AX720" s="63"/>
      <c r="AY720" s="63"/>
      <c r="AZ720" s="63"/>
      <c r="BA720" s="63"/>
      <c r="BB720" s="64"/>
      <c r="BC720" s="63"/>
      <c r="BD720" s="63"/>
      <c r="BE720" s="63"/>
      <c r="BF720" s="63"/>
      <c r="BG720" s="63"/>
      <c r="BH720" s="63"/>
      <c r="BI720" s="63"/>
      <c r="BJ720" s="63"/>
      <c r="BK720" s="64"/>
      <c r="BL720" s="63"/>
      <c r="BM720" s="63"/>
      <c r="BN720" s="63"/>
      <c r="BO720" s="63"/>
      <c r="BP720" s="63"/>
      <c r="BQ720" s="63"/>
      <c r="BR720" s="63"/>
      <c r="BS720" s="63"/>
      <c r="BT720" s="64"/>
      <c r="BU720" s="63"/>
      <c r="BV720" s="63"/>
      <c r="BW720" s="63"/>
      <c r="BX720" s="63"/>
      <c r="BY720" s="63"/>
      <c r="BZ720" s="63"/>
      <c r="CA720" s="63"/>
      <c r="CB720" s="63"/>
      <c r="CC720" s="64"/>
      <c r="CD720" s="63"/>
      <c r="CE720" s="63"/>
      <c r="CF720" s="63"/>
      <c r="CG720" s="63"/>
      <c r="CH720" s="63"/>
      <c r="CI720" s="63"/>
      <c r="CJ720" s="63"/>
      <c r="CK720" s="63"/>
      <c r="CL720" s="64"/>
      <c r="CM720" s="63"/>
      <c r="CN720" s="63"/>
      <c r="CO720" s="63"/>
      <c r="CP720" s="63"/>
      <c r="CQ720" s="63"/>
      <c r="CR720" s="63"/>
      <c r="CS720" s="63"/>
      <c r="CT720" s="63"/>
      <c r="CU720" s="64"/>
      <c r="CV720" s="63"/>
      <c r="CW720" s="63"/>
      <c r="CX720" s="63"/>
      <c r="CY720" s="63"/>
      <c r="CZ720" s="63"/>
      <c r="DA720" s="63"/>
      <c r="DB720" s="63"/>
      <c r="DC720" s="63"/>
      <c r="DD720" s="64"/>
    </row>
    <row r="721" spans="1:108" ht="33" customHeight="1" x14ac:dyDescent="0.3">
      <c r="A721" s="63"/>
      <c r="B721" s="63"/>
      <c r="C721" s="63"/>
      <c r="D721" s="63"/>
      <c r="E721" s="63"/>
      <c r="F721" s="63"/>
      <c r="G721" s="63"/>
      <c r="H721" s="63"/>
      <c r="I721" s="64"/>
      <c r="J721" s="63"/>
      <c r="K721" s="63"/>
      <c r="L721" s="63"/>
      <c r="M721" s="63"/>
      <c r="N721" s="63"/>
      <c r="O721" s="63"/>
      <c r="P721" s="63"/>
      <c r="Q721" s="63"/>
      <c r="R721" s="64"/>
      <c r="S721" s="63"/>
      <c r="T721" s="63"/>
      <c r="U721" s="63"/>
      <c r="V721" s="63"/>
      <c r="W721" s="63"/>
      <c r="X721" s="63"/>
      <c r="Y721" s="63"/>
      <c r="Z721" s="63"/>
      <c r="AA721" s="64"/>
      <c r="AB721" s="63"/>
      <c r="AC721" s="63"/>
      <c r="AD721" s="63"/>
      <c r="AE721" s="63"/>
      <c r="AF721" s="63"/>
      <c r="AG721" s="63"/>
      <c r="AH721" s="63"/>
      <c r="AI721" s="63"/>
      <c r="AJ721" s="64"/>
      <c r="AK721" s="63"/>
      <c r="AL721" s="63"/>
      <c r="AM721" s="63"/>
      <c r="AN721" s="63"/>
      <c r="AO721" s="63"/>
      <c r="AP721" s="63"/>
      <c r="AQ721" s="63"/>
      <c r="AR721" s="63"/>
      <c r="AS721" s="64"/>
      <c r="AT721" s="63"/>
      <c r="AU721" s="63"/>
      <c r="AV721" s="63"/>
      <c r="AW721" s="63"/>
      <c r="AX721" s="63"/>
      <c r="AY721" s="63"/>
      <c r="AZ721" s="63"/>
      <c r="BA721" s="63"/>
      <c r="BB721" s="64"/>
      <c r="BC721" s="63"/>
      <c r="BD721" s="63"/>
      <c r="BE721" s="63"/>
      <c r="BF721" s="63"/>
      <c r="BG721" s="63"/>
      <c r="BH721" s="63"/>
      <c r="BI721" s="63"/>
      <c r="BJ721" s="63"/>
      <c r="BK721" s="64"/>
      <c r="BL721" s="63"/>
      <c r="BM721" s="63"/>
      <c r="BN721" s="63"/>
      <c r="BO721" s="63"/>
      <c r="BP721" s="63"/>
      <c r="BQ721" s="63"/>
      <c r="BR721" s="63"/>
      <c r="BS721" s="63"/>
      <c r="BT721" s="64"/>
      <c r="BU721" s="63"/>
      <c r="BV721" s="63"/>
      <c r="BW721" s="63"/>
      <c r="BX721" s="63"/>
      <c r="BY721" s="63"/>
      <c r="BZ721" s="63"/>
      <c r="CA721" s="63"/>
      <c r="CB721" s="63"/>
      <c r="CC721" s="64"/>
      <c r="CD721" s="63"/>
      <c r="CE721" s="63"/>
      <c r="CF721" s="63"/>
      <c r="CG721" s="63"/>
      <c r="CH721" s="63"/>
      <c r="CI721" s="63"/>
      <c r="CJ721" s="63"/>
      <c r="CK721" s="63"/>
      <c r="CL721" s="64"/>
      <c r="CM721" s="63"/>
      <c r="CN721" s="63"/>
      <c r="CO721" s="63"/>
      <c r="CP721" s="63"/>
      <c r="CQ721" s="63"/>
      <c r="CR721" s="63"/>
      <c r="CS721" s="63"/>
      <c r="CT721" s="63"/>
      <c r="CU721" s="64"/>
      <c r="CV721" s="63"/>
      <c r="CW721" s="63"/>
      <c r="CX721" s="63"/>
      <c r="CY721" s="63"/>
      <c r="CZ721" s="63"/>
      <c r="DA721" s="63"/>
      <c r="DB721" s="63"/>
      <c r="DC721" s="63"/>
      <c r="DD721" s="64"/>
    </row>
    <row r="722" spans="1:108" ht="33" customHeight="1" x14ac:dyDescent="0.3">
      <c r="A722" s="63"/>
      <c r="B722" s="63"/>
      <c r="C722" s="63"/>
      <c r="D722" s="63"/>
      <c r="E722" s="63"/>
      <c r="F722" s="63"/>
      <c r="G722" s="63"/>
      <c r="H722" s="63"/>
      <c r="I722" s="64"/>
      <c r="J722" s="63"/>
      <c r="K722" s="63"/>
      <c r="L722" s="63"/>
      <c r="M722" s="63"/>
      <c r="N722" s="63"/>
      <c r="O722" s="63"/>
      <c r="P722" s="63"/>
      <c r="Q722" s="63"/>
      <c r="R722" s="64"/>
      <c r="S722" s="63"/>
      <c r="T722" s="63"/>
      <c r="U722" s="63"/>
      <c r="V722" s="63"/>
      <c r="W722" s="63"/>
      <c r="X722" s="63"/>
      <c r="Y722" s="63"/>
      <c r="Z722" s="63"/>
      <c r="AA722" s="64"/>
      <c r="AB722" s="63"/>
      <c r="AC722" s="63"/>
      <c r="AD722" s="63"/>
      <c r="AE722" s="63"/>
      <c r="AF722" s="63"/>
      <c r="AG722" s="63"/>
      <c r="AH722" s="63"/>
      <c r="AI722" s="63"/>
      <c r="AJ722" s="64"/>
      <c r="AK722" s="63"/>
      <c r="AL722" s="63"/>
      <c r="AM722" s="63"/>
      <c r="AN722" s="63"/>
      <c r="AO722" s="63"/>
      <c r="AP722" s="63"/>
      <c r="AQ722" s="63"/>
      <c r="AR722" s="63"/>
      <c r="AS722" s="64"/>
      <c r="AT722" s="63"/>
      <c r="AU722" s="63"/>
      <c r="AV722" s="63"/>
      <c r="AW722" s="63"/>
      <c r="AX722" s="63"/>
      <c r="AY722" s="63"/>
      <c r="AZ722" s="63"/>
      <c r="BA722" s="63"/>
      <c r="BB722" s="64"/>
      <c r="BC722" s="63"/>
      <c r="BD722" s="63"/>
      <c r="BE722" s="63"/>
      <c r="BF722" s="63"/>
      <c r="BG722" s="63"/>
      <c r="BH722" s="63"/>
      <c r="BI722" s="63"/>
      <c r="BJ722" s="63"/>
      <c r="BK722" s="64"/>
      <c r="BL722" s="63"/>
      <c r="BM722" s="63"/>
      <c r="BN722" s="63"/>
      <c r="BO722" s="63"/>
      <c r="BP722" s="63"/>
      <c r="BQ722" s="63"/>
      <c r="BR722" s="63"/>
      <c r="BS722" s="63"/>
      <c r="BT722" s="64"/>
      <c r="BU722" s="63"/>
      <c r="BV722" s="63"/>
      <c r="BW722" s="63"/>
      <c r="BX722" s="63"/>
      <c r="BY722" s="63"/>
      <c r="BZ722" s="63"/>
      <c r="CA722" s="63"/>
      <c r="CB722" s="63"/>
      <c r="CC722" s="64"/>
      <c r="CD722" s="63"/>
      <c r="CE722" s="63"/>
      <c r="CF722" s="63"/>
      <c r="CG722" s="63"/>
      <c r="CH722" s="63"/>
      <c r="CI722" s="63"/>
      <c r="CJ722" s="63"/>
      <c r="CK722" s="63"/>
      <c r="CL722" s="64"/>
      <c r="CM722" s="63"/>
      <c r="CN722" s="63"/>
      <c r="CO722" s="63"/>
      <c r="CP722" s="63"/>
      <c r="CQ722" s="63"/>
      <c r="CR722" s="63"/>
      <c r="CS722" s="63"/>
      <c r="CT722" s="63"/>
      <c r="CU722" s="64"/>
      <c r="CV722" s="63"/>
      <c r="CW722" s="63"/>
      <c r="CX722" s="63"/>
      <c r="CY722" s="63"/>
      <c r="CZ722" s="63"/>
      <c r="DA722" s="63"/>
      <c r="DB722" s="63"/>
      <c r="DC722" s="63"/>
      <c r="DD722" s="64"/>
    </row>
    <row r="723" spans="1:108" ht="33" customHeight="1" x14ac:dyDescent="0.3">
      <c r="A723" s="63"/>
      <c r="B723" s="63"/>
      <c r="C723" s="63"/>
      <c r="D723" s="63"/>
      <c r="E723" s="63"/>
      <c r="F723" s="63"/>
      <c r="G723" s="63"/>
      <c r="H723" s="63"/>
      <c r="I723" s="64"/>
      <c r="J723" s="63"/>
      <c r="K723" s="63"/>
      <c r="L723" s="63"/>
      <c r="M723" s="63"/>
      <c r="N723" s="63"/>
      <c r="O723" s="63"/>
      <c r="P723" s="63"/>
      <c r="Q723" s="63"/>
      <c r="R723" s="64"/>
      <c r="S723" s="63"/>
      <c r="T723" s="63"/>
      <c r="U723" s="63"/>
      <c r="V723" s="63"/>
      <c r="W723" s="63"/>
      <c r="X723" s="63"/>
      <c r="Y723" s="63"/>
      <c r="Z723" s="63"/>
      <c r="AA723" s="64"/>
      <c r="AB723" s="63"/>
      <c r="AC723" s="63"/>
      <c r="AD723" s="63"/>
      <c r="AE723" s="63"/>
      <c r="AF723" s="63"/>
      <c r="AG723" s="63"/>
      <c r="AH723" s="63"/>
      <c r="AI723" s="63"/>
      <c r="AJ723" s="64"/>
      <c r="AK723" s="63"/>
      <c r="AL723" s="63"/>
      <c r="AM723" s="63"/>
      <c r="AN723" s="63"/>
      <c r="AO723" s="63"/>
      <c r="AP723" s="63"/>
      <c r="AQ723" s="63"/>
      <c r="AR723" s="63"/>
      <c r="AS723" s="64"/>
      <c r="AT723" s="63"/>
      <c r="AU723" s="63"/>
      <c r="AV723" s="63"/>
      <c r="AW723" s="63"/>
      <c r="AX723" s="63"/>
      <c r="AY723" s="63"/>
      <c r="AZ723" s="63"/>
      <c r="BA723" s="63"/>
      <c r="BB723" s="64"/>
      <c r="BC723" s="63"/>
      <c r="BD723" s="63"/>
      <c r="BE723" s="63"/>
      <c r="BF723" s="63"/>
      <c r="BG723" s="63"/>
      <c r="BH723" s="63"/>
      <c r="BI723" s="63"/>
      <c r="BJ723" s="63"/>
      <c r="BK723" s="64"/>
      <c r="BL723" s="63"/>
      <c r="BM723" s="63"/>
      <c r="BN723" s="63"/>
      <c r="BO723" s="63"/>
      <c r="BP723" s="63"/>
      <c r="BQ723" s="63"/>
      <c r="BR723" s="63"/>
      <c r="BS723" s="63"/>
      <c r="BT723" s="64"/>
      <c r="BU723" s="63"/>
      <c r="BV723" s="63"/>
      <c r="BW723" s="63"/>
      <c r="BX723" s="63"/>
      <c r="BY723" s="63"/>
      <c r="BZ723" s="63"/>
      <c r="CA723" s="63"/>
      <c r="CB723" s="63"/>
      <c r="CC723" s="64"/>
      <c r="CD723" s="63"/>
      <c r="CE723" s="63"/>
      <c r="CF723" s="63"/>
      <c r="CG723" s="63"/>
      <c r="CH723" s="63"/>
      <c r="CI723" s="63"/>
      <c r="CJ723" s="63"/>
      <c r="CK723" s="63"/>
      <c r="CL723" s="64"/>
      <c r="CM723" s="63"/>
      <c r="CN723" s="63"/>
      <c r="CO723" s="63"/>
      <c r="CP723" s="63"/>
      <c r="CQ723" s="63"/>
      <c r="CR723" s="63"/>
      <c r="CS723" s="63"/>
      <c r="CT723" s="63"/>
      <c r="CU723" s="64"/>
      <c r="CV723" s="63"/>
      <c r="CW723" s="63"/>
      <c r="CX723" s="63"/>
      <c r="CY723" s="63"/>
      <c r="CZ723" s="63"/>
      <c r="DA723" s="63"/>
      <c r="DB723" s="63"/>
      <c r="DC723" s="63"/>
      <c r="DD723" s="64"/>
    </row>
    <row r="724" spans="1:108" ht="33" customHeight="1" x14ac:dyDescent="0.3">
      <c r="A724" s="63"/>
      <c r="B724" s="63"/>
      <c r="C724" s="63"/>
      <c r="D724" s="63"/>
      <c r="E724" s="63"/>
      <c r="F724" s="63"/>
      <c r="G724" s="63"/>
      <c r="H724" s="63"/>
      <c r="I724" s="64"/>
      <c r="J724" s="63"/>
      <c r="K724" s="63"/>
      <c r="L724" s="63"/>
      <c r="M724" s="63"/>
      <c r="N724" s="63"/>
      <c r="O724" s="63"/>
      <c r="P724" s="63"/>
      <c r="Q724" s="63"/>
      <c r="R724" s="64"/>
      <c r="S724" s="63"/>
      <c r="T724" s="63"/>
      <c r="U724" s="63"/>
      <c r="V724" s="63"/>
      <c r="W724" s="63"/>
      <c r="X724" s="63"/>
      <c r="Y724" s="63"/>
      <c r="Z724" s="63"/>
      <c r="AA724" s="64"/>
      <c r="AB724" s="63"/>
      <c r="AC724" s="63"/>
      <c r="AD724" s="63"/>
      <c r="AE724" s="63"/>
      <c r="AF724" s="63"/>
      <c r="AG724" s="63"/>
      <c r="AH724" s="63"/>
      <c r="AI724" s="63"/>
      <c r="AJ724" s="64"/>
      <c r="AK724" s="63"/>
      <c r="AL724" s="63"/>
      <c r="AM724" s="63"/>
      <c r="AN724" s="63"/>
      <c r="AO724" s="63"/>
      <c r="AP724" s="63"/>
      <c r="AQ724" s="63"/>
      <c r="AR724" s="63"/>
      <c r="AS724" s="64"/>
      <c r="AT724" s="63"/>
      <c r="AU724" s="63"/>
      <c r="AV724" s="63"/>
      <c r="AW724" s="63"/>
      <c r="AX724" s="63"/>
      <c r="AY724" s="63"/>
      <c r="AZ724" s="63"/>
      <c r="BA724" s="63"/>
      <c r="BB724" s="64"/>
      <c r="BC724" s="63"/>
      <c r="BD724" s="63"/>
      <c r="BE724" s="63"/>
      <c r="BF724" s="63"/>
      <c r="BG724" s="63"/>
      <c r="BH724" s="63"/>
      <c r="BI724" s="63"/>
      <c r="BJ724" s="63"/>
      <c r="BK724" s="64"/>
      <c r="BL724" s="63"/>
      <c r="BM724" s="63"/>
      <c r="BN724" s="63"/>
      <c r="BO724" s="63"/>
      <c r="BP724" s="63"/>
      <c r="BQ724" s="63"/>
      <c r="BR724" s="63"/>
      <c r="BS724" s="63"/>
      <c r="BT724" s="64"/>
      <c r="BU724" s="63"/>
      <c r="BV724" s="63"/>
      <c r="BW724" s="63"/>
      <c r="BX724" s="63"/>
      <c r="BY724" s="63"/>
      <c r="BZ724" s="63"/>
      <c r="CA724" s="63"/>
      <c r="CB724" s="63"/>
      <c r="CC724" s="64"/>
      <c r="CD724" s="63"/>
      <c r="CE724" s="63"/>
      <c r="CF724" s="63"/>
      <c r="CG724" s="63"/>
      <c r="CH724" s="63"/>
      <c r="CI724" s="63"/>
      <c r="CJ724" s="63"/>
      <c r="CK724" s="63"/>
      <c r="CL724" s="64"/>
      <c r="CM724" s="63"/>
      <c r="CN724" s="63"/>
      <c r="CO724" s="63"/>
      <c r="CP724" s="63"/>
      <c r="CQ724" s="63"/>
      <c r="CR724" s="63"/>
      <c r="CS724" s="63"/>
      <c r="CT724" s="63"/>
      <c r="CU724" s="64"/>
      <c r="CV724" s="63"/>
      <c r="CW724" s="63"/>
      <c r="CX724" s="63"/>
      <c r="CY724" s="63"/>
      <c r="CZ724" s="63"/>
      <c r="DA724" s="63"/>
      <c r="DB724" s="63"/>
      <c r="DC724" s="63"/>
      <c r="DD724" s="64"/>
    </row>
    <row r="725" spans="1:108" ht="33" customHeight="1" x14ac:dyDescent="0.3">
      <c r="A725" s="63"/>
      <c r="B725" s="63"/>
      <c r="C725" s="63"/>
      <c r="D725" s="63"/>
      <c r="E725" s="63"/>
      <c r="F725" s="63"/>
      <c r="G725" s="63"/>
      <c r="H725" s="63"/>
      <c r="I725" s="64"/>
      <c r="J725" s="63"/>
      <c r="K725" s="63"/>
      <c r="L725" s="63"/>
      <c r="M725" s="63"/>
      <c r="N725" s="63"/>
      <c r="O725" s="63"/>
      <c r="P725" s="63"/>
      <c r="Q725" s="63"/>
      <c r="R725" s="64"/>
      <c r="S725" s="63"/>
      <c r="T725" s="63"/>
      <c r="U725" s="63"/>
      <c r="V725" s="63"/>
      <c r="W725" s="63"/>
      <c r="X725" s="63"/>
      <c r="Y725" s="63"/>
      <c r="Z725" s="63"/>
      <c r="AA725" s="64"/>
      <c r="AB725" s="63"/>
      <c r="AC725" s="63"/>
      <c r="AD725" s="63"/>
      <c r="AE725" s="63"/>
      <c r="AF725" s="63"/>
      <c r="AG725" s="63"/>
      <c r="AH725" s="63"/>
      <c r="AI725" s="63"/>
      <c r="AJ725" s="64"/>
      <c r="AK725" s="63"/>
      <c r="AL725" s="63"/>
      <c r="AM725" s="63"/>
      <c r="AN725" s="63"/>
      <c r="AO725" s="63"/>
      <c r="AP725" s="63"/>
      <c r="AQ725" s="63"/>
      <c r="AR725" s="63"/>
      <c r="AS725" s="64"/>
      <c r="AT725" s="63"/>
      <c r="AU725" s="63"/>
      <c r="AV725" s="63"/>
      <c r="AW725" s="63"/>
      <c r="AX725" s="63"/>
      <c r="AY725" s="63"/>
      <c r="AZ725" s="63"/>
      <c r="BA725" s="63"/>
      <c r="BB725" s="64"/>
      <c r="BC725" s="63"/>
      <c r="BD725" s="63"/>
      <c r="BE725" s="63"/>
      <c r="BF725" s="63"/>
      <c r="BG725" s="63"/>
      <c r="BH725" s="63"/>
      <c r="BI725" s="63"/>
      <c r="BJ725" s="63"/>
      <c r="BK725" s="64"/>
      <c r="BL725" s="63"/>
      <c r="BM725" s="63"/>
      <c r="BN725" s="63"/>
      <c r="BO725" s="63"/>
      <c r="BP725" s="63"/>
      <c r="BQ725" s="63"/>
      <c r="BR725" s="63"/>
      <c r="BS725" s="63"/>
      <c r="BT725" s="64"/>
      <c r="BU725" s="63"/>
      <c r="BV725" s="63"/>
      <c r="BW725" s="63"/>
      <c r="BX725" s="63"/>
      <c r="BY725" s="63"/>
      <c r="BZ725" s="63"/>
      <c r="CA725" s="63"/>
      <c r="CB725" s="63"/>
      <c r="CC725" s="64"/>
      <c r="CD725" s="63"/>
      <c r="CE725" s="63"/>
      <c r="CF725" s="63"/>
      <c r="CG725" s="63"/>
      <c r="CH725" s="63"/>
      <c r="CI725" s="63"/>
      <c r="CJ725" s="63"/>
      <c r="CK725" s="63"/>
      <c r="CL725" s="64"/>
      <c r="CM725" s="63"/>
      <c r="CN725" s="63"/>
      <c r="CO725" s="63"/>
      <c r="CP725" s="63"/>
      <c r="CQ725" s="63"/>
      <c r="CR725" s="63"/>
      <c r="CS725" s="63"/>
      <c r="CT725" s="63"/>
      <c r="CU725" s="64"/>
      <c r="CV725" s="63"/>
      <c r="CW725" s="63"/>
      <c r="CX725" s="63"/>
      <c r="CY725" s="63"/>
      <c r="CZ725" s="63"/>
      <c r="DA725" s="63"/>
      <c r="DB725" s="63"/>
      <c r="DC725" s="63"/>
      <c r="DD725" s="64"/>
    </row>
    <row r="726" spans="1:108" ht="33" customHeight="1" x14ac:dyDescent="0.3">
      <c r="A726" s="63"/>
      <c r="B726" s="63"/>
      <c r="C726" s="63"/>
      <c r="D726" s="63"/>
      <c r="E726" s="63"/>
      <c r="F726" s="63"/>
      <c r="G726" s="63"/>
      <c r="H726" s="63"/>
      <c r="I726" s="64"/>
      <c r="J726" s="63"/>
      <c r="K726" s="63"/>
      <c r="L726" s="63"/>
      <c r="M726" s="63"/>
      <c r="N726" s="63"/>
      <c r="O726" s="63"/>
      <c r="P726" s="63"/>
      <c r="Q726" s="63"/>
      <c r="R726" s="64"/>
      <c r="S726" s="63"/>
      <c r="T726" s="63"/>
      <c r="U726" s="63"/>
      <c r="V726" s="63"/>
      <c r="W726" s="63"/>
      <c r="X726" s="63"/>
      <c r="Y726" s="63"/>
      <c r="Z726" s="63"/>
      <c r="AA726" s="64"/>
      <c r="AB726" s="63"/>
      <c r="AC726" s="63"/>
      <c r="AD726" s="63"/>
      <c r="AE726" s="63"/>
      <c r="AF726" s="63"/>
      <c r="AG726" s="63"/>
      <c r="AH726" s="63"/>
      <c r="AI726" s="63"/>
      <c r="AJ726" s="64"/>
      <c r="AK726" s="63"/>
      <c r="AL726" s="63"/>
      <c r="AM726" s="63"/>
      <c r="AN726" s="63"/>
      <c r="AO726" s="63"/>
      <c r="AP726" s="63"/>
      <c r="AQ726" s="63"/>
      <c r="AR726" s="63"/>
      <c r="AS726" s="64"/>
      <c r="AT726" s="63"/>
      <c r="AU726" s="63"/>
      <c r="AV726" s="63"/>
      <c r="AW726" s="63"/>
      <c r="AX726" s="63"/>
      <c r="AY726" s="63"/>
      <c r="AZ726" s="63"/>
      <c r="BA726" s="63"/>
      <c r="BB726" s="64"/>
      <c r="BC726" s="63"/>
      <c r="BD726" s="63"/>
      <c r="BE726" s="63"/>
      <c r="BF726" s="63"/>
      <c r="BG726" s="63"/>
      <c r="BH726" s="63"/>
      <c r="BI726" s="63"/>
      <c r="BJ726" s="63"/>
      <c r="BK726" s="64"/>
      <c r="BL726" s="63"/>
      <c r="BM726" s="63"/>
      <c r="BN726" s="63"/>
      <c r="BO726" s="63"/>
      <c r="BP726" s="63"/>
      <c r="BQ726" s="63"/>
      <c r="BR726" s="63"/>
      <c r="BS726" s="63"/>
      <c r="BT726" s="64"/>
      <c r="BU726" s="63"/>
      <c r="BV726" s="63"/>
      <c r="BW726" s="63"/>
      <c r="BX726" s="63"/>
      <c r="BY726" s="63"/>
      <c r="BZ726" s="63"/>
      <c r="CA726" s="63"/>
      <c r="CB726" s="63"/>
      <c r="CC726" s="64"/>
      <c r="CD726" s="63"/>
      <c r="CE726" s="63"/>
      <c r="CF726" s="63"/>
      <c r="CG726" s="63"/>
      <c r="CH726" s="63"/>
      <c r="CI726" s="63"/>
      <c r="CJ726" s="63"/>
      <c r="CK726" s="63"/>
      <c r="CL726" s="64"/>
      <c r="CM726" s="63"/>
      <c r="CN726" s="63"/>
      <c r="CO726" s="63"/>
      <c r="CP726" s="63"/>
      <c r="CQ726" s="63"/>
      <c r="CR726" s="63"/>
      <c r="CS726" s="63"/>
      <c r="CT726" s="63"/>
      <c r="CU726" s="64"/>
      <c r="CV726" s="63"/>
      <c r="CW726" s="63"/>
      <c r="CX726" s="63"/>
      <c r="CY726" s="63"/>
      <c r="CZ726" s="63"/>
      <c r="DA726" s="63"/>
      <c r="DB726" s="63"/>
      <c r="DC726" s="63"/>
      <c r="DD726" s="64"/>
    </row>
    <row r="727" spans="1:108" ht="33" customHeight="1" x14ac:dyDescent="0.3">
      <c r="A727" s="63"/>
      <c r="B727" s="63"/>
      <c r="C727" s="63"/>
      <c r="D727" s="63"/>
      <c r="E727" s="63"/>
      <c r="F727" s="63"/>
      <c r="G727" s="63"/>
      <c r="H727" s="63"/>
      <c r="I727" s="64"/>
      <c r="J727" s="63"/>
      <c r="K727" s="63"/>
      <c r="L727" s="63"/>
      <c r="M727" s="63"/>
      <c r="N727" s="63"/>
      <c r="O727" s="63"/>
      <c r="P727" s="63"/>
      <c r="Q727" s="63"/>
      <c r="R727" s="64"/>
      <c r="S727" s="63"/>
      <c r="T727" s="63"/>
      <c r="U727" s="63"/>
      <c r="V727" s="63"/>
      <c r="W727" s="63"/>
      <c r="X727" s="63"/>
      <c r="Y727" s="63"/>
      <c r="Z727" s="63"/>
      <c r="AA727" s="64"/>
      <c r="AB727" s="63"/>
      <c r="AC727" s="63"/>
      <c r="AD727" s="63"/>
      <c r="AE727" s="63"/>
      <c r="AF727" s="63"/>
      <c r="AG727" s="63"/>
      <c r="AH727" s="63"/>
      <c r="AI727" s="63"/>
      <c r="AJ727" s="64"/>
      <c r="AK727" s="63"/>
      <c r="AL727" s="63"/>
      <c r="AM727" s="63"/>
      <c r="AN727" s="63"/>
      <c r="AO727" s="63"/>
      <c r="AP727" s="63"/>
      <c r="AQ727" s="63"/>
      <c r="AR727" s="63"/>
      <c r="AS727" s="64"/>
      <c r="AT727" s="63"/>
      <c r="AU727" s="63"/>
      <c r="AV727" s="63"/>
      <c r="AW727" s="63"/>
      <c r="AX727" s="63"/>
      <c r="AY727" s="63"/>
      <c r="AZ727" s="63"/>
      <c r="BA727" s="63"/>
      <c r="BB727" s="64"/>
      <c r="BC727" s="63"/>
      <c r="BD727" s="63"/>
      <c r="BE727" s="63"/>
      <c r="BF727" s="63"/>
      <c r="BG727" s="63"/>
      <c r="BH727" s="63"/>
      <c r="BI727" s="63"/>
      <c r="BJ727" s="63"/>
      <c r="BK727" s="64"/>
      <c r="BL727" s="63"/>
      <c r="BM727" s="63"/>
      <c r="BN727" s="63"/>
      <c r="BO727" s="63"/>
      <c r="BP727" s="63"/>
      <c r="BQ727" s="63"/>
      <c r="BR727" s="63"/>
      <c r="BS727" s="63"/>
      <c r="BT727" s="64"/>
      <c r="BU727" s="63"/>
      <c r="BV727" s="63"/>
      <c r="BW727" s="63"/>
      <c r="BX727" s="63"/>
      <c r="BY727" s="63"/>
      <c r="BZ727" s="63"/>
      <c r="CA727" s="63"/>
      <c r="CB727" s="63"/>
      <c r="CC727" s="64"/>
      <c r="CD727" s="63"/>
      <c r="CE727" s="63"/>
      <c r="CF727" s="63"/>
      <c r="CG727" s="63"/>
      <c r="CH727" s="63"/>
      <c r="CI727" s="63"/>
      <c r="CJ727" s="63"/>
      <c r="CK727" s="63"/>
      <c r="CL727" s="64"/>
      <c r="CM727" s="63"/>
      <c r="CN727" s="63"/>
      <c r="CO727" s="63"/>
      <c r="CP727" s="63"/>
      <c r="CQ727" s="63"/>
      <c r="CR727" s="63"/>
      <c r="CS727" s="63"/>
      <c r="CT727" s="63"/>
      <c r="CU727" s="64"/>
      <c r="CV727" s="63"/>
      <c r="CW727" s="63"/>
      <c r="CX727" s="63"/>
      <c r="CY727" s="63"/>
      <c r="CZ727" s="63"/>
      <c r="DA727" s="63"/>
      <c r="DB727" s="63"/>
      <c r="DC727" s="63"/>
      <c r="DD727" s="64"/>
    </row>
    <row r="728" spans="1:108" ht="33" customHeight="1" x14ac:dyDescent="0.3">
      <c r="A728" s="63"/>
      <c r="B728" s="63"/>
      <c r="C728" s="63"/>
      <c r="D728" s="63"/>
      <c r="E728" s="63"/>
      <c r="F728" s="63"/>
      <c r="G728" s="63"/>
      <c r="H728" s="63"/>
      <c r="I728" s="64"/>
      <c r="J728" s="63"/>
      <c r="K728" s="63"/>
      <c r="L728" s="63"/>
      <c r="M728" s="63"/>
      <c r="N728" s="63"/>
      <c r="O728" s="63"/>
      <c r="P728" s="63"/>
      <c r="Q728" s="63"/>
      <c r="R728" s="64"/>
      <c r="S728" s="63"/>
      <c r="T728" s="63"/>
      <c r="U728" s="63"/>
      <c r="V728" s="63"/>
      <c r="W728" s="63"/>
      <c r="X728" s="63"/>
      <c r="Y728" s="63"/>
      <c r="Z728" s="63"/>
      <c r="AA728" s="64"/>
      <c r="AB728" s="63"/>
      <c r="AC728" s="63"/>
      <c r="AD728" s="63"/>
      <c r="AE728" s="63"/>
      <c r="AF728" s="63"/>
      <c r="AG728" s="63"/>
      <c r="AH728" s="63"/>
      <c r="AI728" s="63"/>
      <c r="AJ728" s="64"/>
      <c r="AK728" s="63"/>
      <c r="AL728" s="63"/>
      <c r="AM728" s="63"/>
      <c r="AN728" s="63"/>
      <c r="AO728" s="63"/>
      <c r="AP728" s="63"/>
      <c r="AQ728" s="63"/>
      <c r="AR728" s="63"/>
      <c r="AS728" s="64"/>
      <c r="AT728" s="63"/>
      <c r="AU728" s="63"/>
      <c r="AV728" s="63"/>
      <c r="AW728" s="63"/>
      <c r="AX728" s="63"/>
      <c r="AY728" s="63"/>
      <c r="AZ728" s="63"/>
      <c r="BA728" s="63"/>
      <c r="BB728" s="64"/>
      <c r="BC728" s="63"/>
      <c r="BD728" s="63"/>
      <c r="BE728" s="63"/>
      <c r="BF728" s="63"/>
      <c r="BG728" s="63"/>
      <c r="BH728" s="63"/>
      <c r="BI728" s="63"/>
      <c r="BJ728" s="63"/>
      <c r="BK728" s="64"/>
      <c r="BL728" s="63"/>
      <c r="BM728" s="63"/>
      <c r="BN728" s="63"/>
      <c r="BO728" s="63"/>
      <c r="BP728" s="63"/>
      <c r="BQ728" s="63"/>
      <c r="BR728" s="63"/>
      <c r="BS728" s="63"/>
      <c r="BT728" s="64"/>
      <c r="BU728" s="63"/>
      <c r="BV728" s="63"/>
      <c r="BW728" s="63"/>
      <c r="BX728" s="63"/>
      <c r="BY728" s="63"/>
      <c r="BZ728" s="63"/>
      <c r="CA728" s="63"/>
      <c r="CB728" s="63"/>
      <c r="CC728" s="64"/>
      <c r="CD728" s="63"/>
      <c r="CE728" s="63"/>
      <c r="CF728" s="63"/>
      <c r="CG728" s="63"/>
      <c r="CH728" s="63"/>
      <c r="CI728" s="63"/>
      <c r="CJ728" s="63"/>
      <c r="CK728" s="63"/>
      <c r="CL728" s="64"/>
      <c r="CM728" s="63"/>
      <c r="CN728" s="63"/>
      <c r="CO728" s="63"/>
      <c r="CP728" s="63"/>
      <c r="CQ728" s="63"/>
      <c r="CR728" s="63"/>
      <c r="CS728" s="63"/>
      <c r="CT728" s="63"/>
      <c r="CU728" s="64"/>
      <c r="CV728" s="63"/>
      <c r="CW728" s="63"/>
      <c r="CX728" s="63"/>
      <c r="CY728" s="63"/>
      <c r="CZ728" s="63"/>
      <c r="DA728" s="63"/>
      <c r="DB728" s="63"/>
      <c r="DC728" s="63"/>
      <c r="DD728" s="64"/>
    </row>
    <row r="729" spans="1:108" ht="33" customHeight="1" x14ac:dyDescent="0.3">
      <c r="A729" s="63"/>
      <c r="B729" s="63"/>
      <c r="C729" s="63"/>
      <c r="D729" s="63"/>
      <c r="E729" s="63"/>
      <c r="F729" s="63"/>
      <c r="G729" s="63"/>
      <c r="H729" s="63"/>
      <c r="I729" s="64"/>
      <c r="J729" s="63"/>
      <c r="K729" s="63"/>
      <c r="L729" s="63"/>
      <c r="M729" s="63"/>
      <c r="N729" s="63"/>
      <c r="O729" s="63"/>
      <c r="P729" s="63"/>
      <c r="Q729" s="63"/>
      <c r="R729" s="64"/>
      <c r="S729" s="63"/>
      <c r="T729" s="63"/>
      <c r="U729" s="63"/>
      <c r="V729" s="63"/>
      <c r="W729" s="63"/>
      <c r="X729" s="63"/>
      <c r="Y729" s="63"/>
      <c r="Z729" s="63"/>
      <c r="AA729" s="64"/>
      <c r="AB729" s="63"/>
      <c r="AC729" s="63"/>
      <c r="AD729" s="63"/>
      <c r="AE729" s="63"/>
      <c r="AF729" s="63"/>
      <c r="AG729" s="63"/>
      <c r="AH729" s="63"/>
      <c r="AI729" s="63"/>
      <c r="AJ729" s="64"/>
      <c r="AK729" s="63"/>
      <c r="AL729" s="63"/>
      <c r="AM729" s="63"/>
      <c r="AN729" s="63"/>
      <c r="AO729" s="63"/>
      <c r="AP729" s="63"/>
      <c r="AQ729" s="63"/>
      <c r="AR729" s="63"/>
      <c r="AS729" s="64"/>
      <c r="AT729" s="63"/>
      <c r="AU729" s="63"/>
      <c r="AV729" s="63"/>
      <c r="AW729" s="63"/>
      <c r="AX729" s="63"/>
      <c r="AY729" s="63"/>
      <c r="AZ729" s="63"/>
      <c r="BA729" s="63"/>
      <c r="BB729" s="64"/>
      <c r="BC729" s="63"/>
      <c r="BD729" s="63"/>
      <c r="BE729" s="63"/>
      <c r="BF729" s="63"/>
      <c r="BG729" s="63"/>
      <c r="BH729" s="63"/>
      <c r="BI729" s="63"/>
      <c r="BJ729" s="63"/>
      <c r="BK729" s="64"/>
      <c r="BL729" s="63"/>
      <c r="BM729" s="63"/>
      <c r="BN729" s="63"/>
      <c r="BO729" s="63"/>
      <c r="BP729" s="63"/>
      <c r="BQ729" s="63"/>
      <c r="BR729" s="63"/>
      <c r="BS729" s="63"/>
      <c r="BT729" s="64"/>
      <c r="BU729" s="63"/>
      <c r="BV729" s="63"/>
      <c r="BW729" s="63"/>
      <c r="BX729" s="63"/>
      <c r="BY729" s="63"/>
      <c r="BZ729" s="63"/>
      <c r="CA729" s="63"/>
      <c r="CB729" s="63"/>
      <c r="CC729" s="64"/>
      <c r="CD729" s="63"/>
      <c r="CE729" s="63"/>
      <c r="CF729" s="63"/>
      <c r="CG729" s="63"/>
      <c r="CH729" s="63"/>
      <c r="CI729" s="63"/>
      <c r="CJ729" s="63"/>
      <c r="CK729" s="63"/>
      <c r="CL729" s="64"/>
      <c r="CM729" s="63"/>
      <c r="CN729" s="63"/>
      <c r="CO729" s="63"/>
      <c r="CP729" s="63"/>
      <c r="CQ729" s="63"/>
      <c r="CR729" s="63"/>
      <c r="CS729" s="63"/>
      <c r="CT729" s="63"/>
      <c r="CU729" s="64"/>
      <c r="CV729" s="63"/>
      <c r="CW729" s="63"/>
      <c r="CX729" s="63"/>
      <c r="CY729" s="63"/>
      <c r="CZ729" s="63"/>
      <c r="DA729" s="63"/>
      <c r="DB729" s="63"/>
      <c r="DC729" s="63"/>
      <c r="DD729" s="64"/>
    </row>
    <row r="730" spans="1:108" ht="33" customHeight="1" x14ac:dyDescent="0.3">
      <c r="A730" s="63"/>
      <c r="B730" s="63"/>
      <c r="C730" s="63"/>
      <c r="D730" s="63"/>
      <c r="E730" s="63"/>
      <c r="F730" s="63"/>
      <c r="G730" s="63"/>
      <c r="H730" s="63"/>
      <c r="I730" s="64"/>
      <c r="J730" s="63"/>
      <c r="K730" s="63"/>
      <c r="L730" s="63"/>
      <c r="M730" s="63"/>
      <c r="N730" s="63"/>
      <c r="O730" s="63"/>
      <c r="P730" s="63"/>
      <c r="Q730" s="63"/>
      <c r="R730" s="64"/>
      <c r="S730" s="63"/>
      <c r="T730" s="63"/>
      <c r="U730" s="63"/>
      <c r="V730" s="63"/>
      <c r="W730" s="63"/>
      <c r="X730" s="63"/>
      <c r="Y730" s="63"/>
      <c r="Z730" s="63"/>
      <c r="AA730" s="64"/>
      <c r="AB730" s="63"/>
      <c r="AC730" s="63"/>
      <c r="AD730" s="63"/>
      <c r="AE730" s="63"/>
      <c r="AF730" s="63"/>
      <c r="AG730" s="63"/>
      <c r="AH730" s="63"/>
      <c r="AI730" s="63"/>
      <c r="AJ730" s="64"/>
      <c r="AK730" s="63"/>
      <c r="AL730" s="63"/>
      <c r="AM730" s="63"/>
      <c r="AN730" s="63"/>
      <c r="AO730" s="63"/>
      <c r="AP730" s="63"/>
      <c r="AQ730" s="63"/>
      <c r="AR730" s="63"/>
      <c r="AS730" s="64"/>
      <c r="AT730" s="63"/>
      <c r="AU730" s="63"/>
      <c r="AV730" s="63"/>
      <c r="AW730" s="63"/>
      <c r="AX730" s="63"/>
      <c r="AY730" s="63"/>
      <c r="AZ730" s="63"/>
      <c r="BA730" s="63"/>
      <c r="BB730" s="64"/>
      <c r="BC730" s="63"/>
      <c r="BD730" s="63"/>
      <c r="BE730" s="63"/>
      <c r="BF730" s="63"/>
      <c r="BG730" s="63"/>
      <c r="BH730" s="63"/>
      <c r="BI730" s="63"/>
      <c r="BJ730" s="63"/>
      <c r="BK730" s="64"/>
      <c r="BL730" s="63"/>
      <c r="BM730" s="63"/>
      <c r="BN730" s="63"/>
      <c r="BO730" s="63"/>
      <c r="BP730" s="63"/>
      <c r="BQ730" s="63"/>
      <c r="BR730" s="63"/>
      <c r="BS730" s="63"/>
      <c r="BT730" s="64"/>
      <c r="BU730" s="63"/>
      <c r="BV730" s="63"/>
      <c r="BW730" s="63"/>
      <c r="BX730" s="63"/>
      <c r="BY730" s="63"/>
      <c r="BZ730" s="63"/>
      <c r="CA730" s="63"/>
      <c r="CB730" s="63"/>
      <c r="CC730" s="64"/>
      <c r="CD730" s="63"/>
      <c r="CE730" s="63"/>
      <c r="CF730" s="63"/>
      <c r="CG730" s="63"/>
      <c r="CH730" s="63"/>
      <c r="CI730" s="63"/>
      <c r="CJ730" s="63"/>
      <c r="CK730" s="63"/>
      <c r="CL730" s="64"/>
      <c r="CM730" s="63"/>
      <c r="CN730" s="63"/>
      <c r="CO730" s="63"/>
      <c r="CP730" s="63"/>
      <c r="CQ730" s="63"/>
      <c r="CR730" s="63"/>
      <c r="CS730" s="63"/>
      <c r="CT730" s="63"/>
      <c r="CU730" s="64"/>
      <c r="CV730" s="63"/>
      <c r="CW730" s="63"/>
      <c r="CX730" s="63"/>
      <c r="CY730" s="63"/>
      <c r="CZ730" s="63"/>
      <c r="DA730" s="63"/>
      <c r="DB730" s="63"/>
      <c r="DC730" s="63"/>
      <c r="DD730" s="64"/>
    </row>
    <row r="731" spans="1:108" ht="33" customHeight="1" x14ac:dyDescent="0.3">
      <c r="A731" s="63"/>
      <c r="B731" s="63"/>
      <c r="C731" s="63"/>
      <c r="D731" s="63"/>
      <c r="E731" s="63"/>
      <c r="F731" s="63"/>
      <c r="G731" s="63"/>
      <c r="H731" s="63"/>
      <c r="I731" s="64"/>
      <c r="J731" s="63"/>
      <c r="K731" s="63"/>
      <c r="L731" s="63"/>
      <c r="M731" s="63"/>
      <c r="N731" s="63"/>
      <c r="O731" s="63"/>
      <c r="P731" s="63"/>
      <c r="Q731" s="63"/>
      <c r="R731" s="64"/>
      <c r="S731" s="63"/>
      <c r="T731" s="63"/>
      <c r="U731" s="63"/>
      <c r="V731" s="63"/>
      <c r="W731" s="63"/>
      <c r="X731" s="63"/>
      <c r="Y731" s="63"/>
      <c r="Z731" s="63"/>
      <c r="AA731" s="64"/>
      <c r="AB731" s="63"/>
      <c r="AC731" s="63"/>
      <c r="AD731" s="63"/>
      <c r="AE731" s="63"/>
      <c r="AF731" s="63"/>
      <c r="AG731" s="63"/>
      <c r="AH731" s="63"/>
      <c r="AI731" s="63"/>
      <c r="AJ731" s="64"/>
      <c r="AK731" s="63"/>
      <c r="AL731" s="63"/>
      <c r="AM731" s="63"/>
      <c r="AN731" s="63"/>
      <c r="AO731" s="63"/>
      <c r="AP731" s="63"/>
      <c r="AQ731" s="63"/>
      <c r="AR731" s="63"/>
      <c r="AS731" s="64"/>
      <c r="AT731" s="63"/>
      <c r="AU731" s="63"/>
      <c r="AV731" s="63"/>
      <c r="AW731" s="63"/>
      <c r="AX731" s="63"/>
      <c r="AY731" s="63"/>
      <c r="AZ731" s="63"/>
      <c r="BA731" s="63"/>
      <c r="BB731" s="64"/>
      <c r="BC731" s="63"/>
      <c r="BD731" s="63"/>
      <c r="BE731" s="63"/>
      <c r="BF731" s="63"/>
      <c r="BG731" s="63"/>
      <c r="BH731" s="63"/>
      <c r="BI731" s="63"/>
      <c r="BJ731" s="63"/>
      <c r="BK731" s="64"/>
      <c r="BL731" s="63"/>
      <c r="BM731" s="63"/>
      <c r="BN731" s="63"/>
      <c r="BO731" s="63"/>
      <c r="BP731" s="63"/>
      <c r="BQ731" s="63"/>
      <c r="BR731" s="63"/>
      <c r="BS731" s="63"/>
      <c r="BT731" s="64"/>
      <c r="BU731" s="63"/>
      <c r="BV731" s="63"/>
      <c r="BW731" s="63"/>
      <c r="BX731" s="63"/>
      <c r="BY731" s="63"/>
      <c r="BZ731" s="63"/>
      <c r="CA731" s="63"/>
      <c r="CB731" s="63"/>
      <c r="CC731" s="64"/>
      <c r="CD731" s="63"/>
      <c r="CE731" s="63"/>
      <c r="CF731" s="63"/>
      <c r="CG731" s="63"/>
      <c r="CH731" s="63"/>
      <c r="CI731" s="63"/>
      <c r="CJ731" s="63"/>
      <c r="CK731" s="63"/>
      <c r="CL731" s="64"/>
      <c r="CM731" s="63"/>
      <c r="CN731" s="63"/>
      <c r="CO731" s="63"/>
      <c r="CP731" s="63"/>
      <c r="CQ731" s="63"/>
      <c r="CR731" s="63"/>
      <c r="CS731" s="63"/>
      <c r="CT731" s="63"/>
      <c r="CU731" s="64"/>
      <c r="CV731" s="63"/>
      <c r="CW731" s="63"/>
      <c r="CX731" s="63"/>
      <c r="CY731" s="63"/>
      <c r="CZ731" s="63"/>
      <c r="DA731" s="63"/>
      <c r="DB731" s="63"/>
      <c r="DC731" s="63"/>
      <c r="DD731" s="64"/>
    </row>
    <row r="732" spans="1:108" ht="33" customHeight="1" x14ac:dyDescent="0.3">
      <c r="A732" s="63"/>
      <c r="B732" s="63"/>
      <c r="C732" s="63"/>
      <c r="D732" s="63"/>
      <c r="E732" s="63"/>
      <c r="F732" s="63"/>
      <c r="G732" s="63"/>
      <c r="H732" s="63"/>
      <c r="I732" s="64"/>
      <c r="J732" s="63"/>
      <c r="K732" s="63"/>
      <c r="L732" s="63"/>
      <c r="M732" s="63"/>
      <c r="N732" s="63"/>
      <c r="O732" s="63"/>
      <c r="P732" s="63"/>
      <c r="Q732" s="63"/>
      <c r="R732" s="64"/>
      <c r="S732" s="63"/>
      <c r="T732" s="63"/>
      <c r="U732" s="63"/>
      <c r="V732" s="63"/>
      <c r="W732" s="63"/>
      <c r="X732" s="63"/>
      <c r="Y732" s="63"/>
      <c r="Z732" s="63"/>
      <c r="AA732" s="64"/>
      <c r="AB732" s="63"/>
      <c r="AC732" s="63"/>
      <c r="AD732" s="63"/>
      <c r="AE732" s="63"/>
      <c r="AF732" s="63"/>
      <c r="AG732" s="63"/>
      <c r="AH732" s="63"/>
      <c r="AI732" s="63"/>
      <c r="AJ732" s="64"/>
      <c r="AK732" s="63"/>
      <c r="AL732" s="63"/>
      <c r="AM732" s="63"/>
      <c r="AN732" s="63"/>
      <c r="AO732" s="63"/>
      <c r="AP732" s="63"/>
      <c r="AQ732" s="63"/>
      <c r="AR732" s="63"/>
      <c r="AS732" s="64"/>
      <c r="AT732" s="63"/>
      <c r="AU732" s="63"/>
      <c r="AV732" s="63"/>
      <c r="AW732" s="63"/>
      <c r="AX732" s="63"/>
      <c r="AY732" s="63"/>
      <c r="AZ732" s="63"/>
      <c r="BA732" s="63"/>
      <c r="BB732" s="64"/>
      <c r="BC732" s="63"/>
      <c r="BD732" s="63"/>
      <c r="BE732" s="63"/>
      <c r="BF732" s="63"/>
      <c r="BG732" s="63"/>
      <c r="BH732" s="63"/>
      <c r="BI732" s="63"/>
      <c r="BJ732" s="63"/>
      <c r="BK732" s="64"/>
      <c r="BL732" s="63"/>
      <c r="BM732" s="63"/>
      <c r="BN732" s="63"/>
      <c r="BO732" s="63"/>
      <c r="BP732" s="63"/>
      <c r="BQ732" s="63"/>
      <c r="BR732" s="63"/>
      <c r="BS732" s="63"/>
      <c r="BT732" s="64"/>
      <c r="BU732" s="63"/>
      <c r="BV732" s="63"/>
      <c r="BW732" s="63"/>
      <c r="BX732" s="63"/>
      <c r="BY732" s="63"/>
      <c r="BZ732" s="63"/>
      <c r="CA732" s="63"/>
      <c r="CB732" s="63"/>
      <c r="CC732" s="64"/>
      <c r="CD732" s="63"/>
      <c r="CE732" s="63"/>
      <c r="CF732" s="63"/>
      <c r="CG732" s="63"/>
      <c r="CH732" s="63"/>
      <c r="CI732" s="63"/>
      <c r="CJ732" s="63"/>
      <c r="CK732" s="63"/>
      <c r="CL732" s="64"/>
      <c r="CM732" s="63"/>
      <c r="CN732" s="63"/>
      <c r="CO732" s="63"/>
      <c r="CP732" s="63"/>
      <c r="CQ732" s="63"/>
      <c r="CR732" s="63"/>
      <c r="CS732" s="63"/>
      <c r="CT732" s="63"/>
      <c r="CU732" s="64"/>
      <c r="CV732" s="63"/>
      <c r="CW732" s="63"/>
      <c r="CX732" s="63"/>
      <c r="CY732" s="63"/>
      <c r="CZ732" s="63"/>
      <c r="DA732" s="63"/>
      <c r="DB732" s="63"/>
      <c r="DC732" s="63"/>
      <c r="DD732" s="64"/>
    </row>
    <row r="733" spans="1:108" ht="33" customHeight="1" x14ac:dyDescent="0.3">
      <c r="A733" s="63"/>
      <c r="B733" s="63"/>
      <c r="C733" s="63"/>
      <c r="D733" s="63"/>
      <c r="E733" s="63"/>
      <c r="F733" s="63"/>
      <c r="G733" s="63"/>
      <c r="H733" s="63"/>
      <c r="I733" s="64"/>
      <c r="J733" s="63"/>
      <c r="K733" s="63"/>
      <c r="L733" s="63"/>
      <c r="M733" s="63"/>
      <c r="N733" s="63"/>
      <c r="O733" s="63"/>
      <c r="P733" s="63"/>
      <c r="Q733" s="63"/>
      <c r="R733" s="64"/>
      <c r="S733" s="63"/>
      <c r="T733" s="63"/>
      <c r="U733" s="63"/>
      <c r="V733" s="63"/>
      <c r="W733" s="63"/>
      <c r="X733" s="63"/>
      <c r="Y733" s="63"/>
      <c r="Z733" s="63"/>
      <c r="AA733" s="64"/>
      <c r="AB733" s="63"/>
      <c r="AC733" s="63"/>
      <c r="AD733" s="63"/>
      <c r="AE733" s="63"/>
      <c r="AF733" s="63"/>
      <c r="AG733" s="63"/>
      <c r="AH733" s="63"/>
      <c r="AI733" s="63"/>
      <c r="AJ733" s="64"/>
      <c r="AK733" s="63"/>
      <c r="AL733" s="63"/>
      <c r="AM733" s="63"/>
      <c r="AN733" s="63"/>
      <c r="AO733" s="63"/>
      <c r="AP733" s="63"/>
      <c r="AQ733" s="63"/>
      <c r="AR733" s="63"/>
      <c r="AS733" s="64"/>
      <c r="AT733" s="63"/>
      <c r="AU733" s="63"/>
      <c r="AV733" s="63"/>
      <c r="AW733" s="63"/>
      <c r="AX733" s="63"/>
      <c r="AY733" s="63"/>
      <c r="AZ733" s="63"/>
      <c r="BA733" s="63"/>
      <c r="BB733" s="64"/>
      <c r="BC733" s="63"/>
      <c r="BD733" s="63"/>
      <c r="BE733" s="63"/>
      <c r="BF733" s="63"/>
      <c r="BG733" s="63"/>
      <c r="BH733" s="63"/>
      <c r="BI733" s="63"/>
      <c r="BJ733" s="63"/>
      <c r="BK733" s="64"/>
      <c r="BL733" s="63"/>
      <c r="BM733" s="63"/>
      <c r="BN733" s="63"/>
      <c r="BO733" s="63"/>
      <c r="BP733" s="63"/>
      <c r="BQ733" s="63"/>
      <c r="BR733" s="63"/>
      <c r="BS733" s="63"/>
      <c r="BT733" s="64"/>
      <c r="BU733" s="63"/>
      <c r="BV733" s="63"/>
      <c r="BW733" s="63"/>
      <c r="BX733" s="63"/>
      <c r="BY733" s="63"/>
      <c r="BZ733" s="63"/>
      <c r="CA733" s="63"/>
      <c r="CB733" s="63"/>
      <c r="CC733" s="64"/>
      <c r="CD733" s="63"/>
      <c r="CE733" s="63"/>
      <c r="CF733" s="63"/>
      <c r="CG733" s="63"/>
      <c r="CH733" s="63"/>
      <c r="CI733" s="63"/>
      <c r="CJ733" s="63"/>
      <c r="CK733" s="63"/>
      <c r="CL733" s="64"/>
      <c r="CM733" s="63"/>
      <c r="CN733" s="63"/>
      <c r="CO733" s="63"/>
      <c r="CP733" s="63"/>
      <c r="CQ733" s="63"/>
      <c r="CR733" s="63"/>
      <c r="CS733" s="63"/>
      <c r="CT733" s="63"/>
      <c r="CU733" s="64"/>
      <c r="CV733" s="63"/>
      <c r="CW733" s="63"/>
      <c r="CX733" s="63"/>
      <c r="CY733" s="63"/>
      <c r="CZ733" s="63"/>
      <c r="DA733" s="63"/>
      <c r="DB733" s="63"/>
      <c r="DC733" s="63"/>
      <c r="DD733" s="64"/>
    </row>
    <row r="734" spans="1:108" ht="33" customHeight="1" x14ac:dyDescent="0.3">
      <c r="A734" s="63"/>
      <c r="B734" s="63"/>
      <c r="C734" s="63"/>
      <c r="D734" s="63"/>
      <c r="E734" s="63"/>
      <c r="F734" s="63"/>
      <c r="G734" s="63"/>
      <c r="H734" s="63"/>
      <c r="I734" s="64"/>
      <c r="J734" s="63"/>
      <c r="K734" s="63"/>
      <c r="L734" s="63"/>
      <c r="M734" s="63"/>
      <c r="N734" s="63"/>
      <c r="O734" s="63"/>
      <c r="P734" s="63"/>
      <c r="Q734" s="63"/>
      <c r="R734" s="64"/>
      <c r="S734" s="63"/>
      <c r="T734" s="63"/>
      <c r="U734" s="63"/>
      <c r="V734" s="63"/>
      <c r="W734" s="63"/>
      <c r="X734" s="63"/>
      <c r="Y734" s="63"/>
      <c r="Z734" s="63"/>
      <c r="AA734" s="64"/>
      <c r="AB734" s="63"/>
      <c r="AC734" s="63"/>
      <c r="AD734" s="63"/>
      <c r="AE734" s="63"/>
      <c r="AF734" s="63"/>
      <c r="AG734" s="63"/>
      <c r="AH734" s="63"/>
      <c r="AI734" s="63"/>
      <c r="AJ734" s="64"/>
      <c r="AK734" s="63"/>
      <c r="AL734" s="63"/>
      <c r="AM734" s="63"/>
      <c r="AN734" s="63"/>
      <c r="AO734" s="63"/>
      <c r="AP734" s="63"/>
      <c r="AQ734" s="63"/>
      <c r="AR734" s="63"/>
      <c r="AS734" s="64"/>
      <c r="AT734" s="63"/>
      <c r="AU734" s="63"/>
      <c r="AV734" s="63"/>
      <c r="AW734" s="63"/>
      <c r="AX734" s="63"/>
      <c r="AY734" s="63"/>
      <c r="AZ734" s="63"/>
      <c r="BA734" s="63"/>
      <c r="BB734" s="64"/>
      <c r="BC734" s="63"/>
      <c r="BD734" s="63"/>
      <c r="BE734" s="63"/>
      <c r="BF734" s="63"/>
      <c r="BG734" s="63"/>
      <c r="BH734" s="63"/>
      <c r="BI734" s="63"/>
      <c r="BJ734" s="63"/>
      <c r="BK734" s="64"/>
      <c r="BL734" s="63"/>
      <c r="BM734" s="63"/>
      <c r="BN734" s="63"/>
      <c r="BO734" s="63"/>
      <c r="BP734" s="63"/>
      <c r="BQ734" s="63"/>
      <c r="BR734" s="63"/>
      <c r="BS734" s="63"/>
      <c r="BT734" s="64"/>
      <c r="BU734" s="63"/>
      <c r="BV734" s="63"/>
      <c r="BW734" s="63"/>
      <c r="BX734" s="63"/>
      <c r="BY734" s="63"/>
      <c r="BZ734" s="63"/>
      <c r="CA734" s="63"/>
      <c r="CB734" s="63"/>
      <c r="CC734" s="64"/>
      <c r="CD734" s="63"/>
      <c r="CE734" s="63"/>
      <c r="CF734" s="63"/>
      <c r="CG734" s="63"/>
      <c r="CH734" s="63"/>
      <c r="CI734" s="63"/>
      <c r="CJ734" s="63"/>
      <c r="CK734" s="63"/>
      <c r="CL734" s="64"/>
      <c r="CM734" s="63"/>
      <c r="CN734" s="63"/>
      <c r="CO734" s="63"/>
      <c r="CP734" s="63"/>
      <c r="CQ734" s="63"/>
      <c r="CR734" s="63"/>
      <c r="CS734" s="63"/>
      <c r="CT734" s="63"/>
      <c r="CU734" s="64"/>
      <c r="CV734" s="63"/>
      <c r="CW734" s="63"/>
      <c r="CX734" s="63"/>
      <c r="CY734" s="63"/>
      <c r="CZ734" s="63"/>
      <c r="DA734" s="63"/>
      <c r="DB734" s="63"/>
      <c r="DC734" s="63"/>
      <c r="DD734" s="64"/>
    </row>
    <row r="735" spans="1:108" ht="33" customHeight="1" x14ac:dyDescent="0.3">
      <c r="A735" s="63"/>
      <c r="B735" s="63"/>
      <c r="C735" s="63"/>
      <c r="D735" s="63"/>
      <c r="E735" s="63"/>
      <c r="F735" s="63"/>
      <c r="G735" s="63"/>
      <c r="H735" s="63"/>
      <c r="I735" s="64"/>
      <c r="J735" s="63"/>
      <c r="K735" s="63"/>
      <c r="L735" s="63"/>
      <c r="M735" s="63"/>
      <c r="N735" s="63"/>
      <c r="O735" s="63"/>
      <c r="P735" s="63"/>
      <c r="Q735" s="63"/>
      <c r="R735" s="64"/>
      <c r="S735" s="63"/>
      <c r="T735" s="63"/>
      <c r="U735" s="63"/>
      <c r="V735" s="63"/>
      <c r="W735" s="63"/>
      <c r="X735" s="63"/>
      <c r="Y735" s="63"/>
      <c r="Z735" s="63"/>
      <c r="AA735" s="64"/>
      <c r="AB735" s="63"/>
      <c r="AC735" s="63"/>
      <c r="AD735" s="63"/>
      <c r="AE735" s="63"/>
      <c r="AF735" s="63"/>
      <c r="AG735" s="63"/>
      <c r="AH735" s="63"/>
      <c r="AI735" s="63"/>
      <c r="AJ735" s="64"/>
      <c r="AK735" s="63"/>
      <c r="AL735" s="63"/>
      <c r="AM735" s="63"/>
      <c r="AN735" s="63"/>
      <c r="AO735" s="63"/>
      <c r="AP735" s="63"/>
      <c r="AQ735" s="63"/>
      <c r="AR735" s="63"/>
      <c r="AS735" s="64"/>
      <c r="AT735" s="63"/>
      <c r="AU735" s="63"/>
      <c r="AV735" s="63"/>
      <c r="AW735" s="63"/>
      <c r="AX735" s="63"/>
      <c r="AY735" s="63"/>
      <c r="AZ735" s="63"/>
      <c r="BA735" s="63"/>
      <c r="BB735" s="64"/>
      <c r="BC735" s="63"/>
      <c r="BD735" s="63"/>
      <c r="BE735" s="63"/>
      <c r="BF735" s="63"/>
      <c r="BG735" s="63"/>
      <c r="BH735" s="63"/>
      <c r="BI735" s="63"/>
      <c r="BJ735" s="63"/>
      <c r="BK735" s="64"/>
      <c r="BL735" s="63"/>
      <c r="BM735" s="63"/>
      <c r="BN735" s="63"/>
      <c r="BO735" s="63"/>
      <c r="BP735" s="63"/>
      <c r="BQ735" s="63"/>
      <c r="BR735" s="63"/>
      <c r="BS735" s="63"/>
      <c r="BT735" s="64"/>
      <c r="BU735" s="63"/>
      <c r="BV735" s="63"/>
      <c r="BW735" s="63"/>
      <c r="BX735" s="63"/>
      <c r="BY735" s="63"/>
      <c r="BZ735" s="63"/>
      <c r="CA735" s="63"/>
      <c r="CB735" s="63"/>
      <c r="CC735" s="64"/>
      <c r="CD735" s="63"/>
      <c r="CE735" s="63"/>
      <c r="CF735" s="63"/>
      <c r="CG735" s="63"/>
      <c r="CH735" s="63"/>
      <c r="CI735" s="63"/>
      <c r="CJ735" s="63"/>
      <c r="CK735" s="63"/>
      <c r="CL735" s="64"/>
      <c r="CM735" s="63"/>
      <c r="CN735" s="63"/>
      <c r="CO735" s="63"/>
      <c r="CP735" s="63"/>
      <c r="CQ735" s="63"/>
      <c r="CR735" s="63"/>
      <c r="CS735" s="63"/>
      <c r="CT735" s="63"/>
      <c r="CU735" s="64"/>
      <c r="CV735" s="63"/>
      <c r="CW735" s="63"/>
      <c r="CX735" s="63"/>
      <c r="CY735" s="63"/>
      <c r="CZ735" s="63"/>
      <c r="DA735" s="63"/>
      <c r="DB735" s="63"/>
      <c r="DC735" s="63"/>
      <c r="DD735" s="64"/>
    </row>
    <row r="736" spans="1:108" ht="33" customHeight="1" x14ac:dyDescent="0.3">
      <c r="A736" s="63"/>
      <c r="B736" s="63"/>
      <c r="C736" s="63"/>
      <c r="D736" s="63"/>
      <c r="E736" s="63"/>
      <c r="F736" s="63"/>
      <c r="G736" s="63"/>
      <c r="H736" s="63"/>
      <c r="I736" s="64"/>
      <c r="J736" s="63"/>
      <c r="K736" s="63"/>
      <c r="L736" s="63"/>
      <c r="M736" s="63"/>
      <c r="N736" s="63"/>
      <c r="O736" s="63"/>
      <c r="P736" s="63"/>
      <c r="Q736" s="63"/>
      <c r="R736" s="64"/>
      <c r="S736" s="63"/>
      <c r="T736" s="63"/>
      <c r="U736" s="63"/>
      <c r="V736" s="63"/>
      <c r="W736" s="63"/>
      <c r="X736" s="63"/>
      <c r="Y736" s="63"/>
      <c r="Z736" s="63"/>
      <c r="AA736" s="64"/>
      <c r="AB736" s="63"/>
      <c r="AC736" s="63"/>
      <c r="AD736" s="63"/>
      <c r="AE736" s="63"/>
      <c r="AF736" s="63"/>
      <c r="AG736" s="63"/>
      <c r="AH736" s="63"/>
      <c r="AI736" s="63"/>
      <c r="AJ736" s="64"/>
      <c r="AK736" s="63"/>
      <c r="AL736" s="63"/>
      <c r="AM736" s="63"/>
      <c r="AN736" s="63"/>
      <c r="AO736" s="63"/>
      <c r="AP736" s="63"/>
      <c r="AQ736" s="63"/>
      <c r="AR736" s="63"/>
      <c r="AS736" s="64"/>
      <c r="AT736" s="63"/>
      <c r="AU736" s="63"/>
      <c r="AV736" s="63"/>
      <c r="AW736" s="63"/>
      <c r="AX736" s="63"/>
      <c r="AY736" s="63"/>
      <c r="AZ736" s="63"/>
      <c r="BA736" s="63"/>
      <c r="BB736" s="64"/>
      <c r="BC736" s="63"/>
      <c r="BD736" s="63"/>
      <c r="BE736" s="63"/>
      <c r="BF736" s="63"/>
      <c r="BG736" s="63"/>
      <c r="BH736" s="63"/>
      <c r="BI736" s="63"/>
      <c r="BJ736" s="63"/>
      <c r="BK736" s="64"/>
      <c r="BL736" s="63"/>
      <c r="BM736" s="63"/>
      <c r="BN736" s="63"/>
      <c r="BO736" s="63"/>
      <c r="BP736" s="63"/>
      <c r="BQ736" s="63"/>
      <c r="BR736" s="63"/>
      <c r="BS736" s="63"/>
      <c r="BT736" s="64"/>
      <c r="BU736" s="63"/>
      <c r="BV736" s="63"/>
      <c r="BW736" s="63"/>
      <c r="BX736" s="63"/>
      <c r="BY736" s="63"/>
      <c r="BZ736" s="63"/>
      <c r="CA736" s="63"/>
      <c r="CB736" s="63"/>
      <c r="CC736" s="64"/>
      <c r="CD736" s="63"/>
      <c r="CE736" s="63"/>
      <c r="CF736" s="63"/>
      <c r="CG736" s="63"/>
      <c r="CH736" s="63"/>
      <c r="CI736" s="63"/>
      <c r="CJ736" s="63"/>
      <c r="CK736" s="63"/>
      <c r="CL736" s="64"/>
      <c r="CM736" s="63"/>
      <c r="CN736" s="63"/>
      <c r="CO736" s="63"/>
      <c r="CP736" s="63"/>
      <c r="CQ736" s="63"/>
      <c r="CR736" s="63"/>
      <c r="CS736" s="63"/>
      <c r="CT736" s="63"/>
      <c r="CU736" s="64"/>
      <c r="CV736" s="63"/>
      <c r="CW736" s="63"/>
      <c r="CX736" s="63"/>
      <c r="CY736" s="63"/>
      <c r="CZ736" s="63"/>
      <c r="DA736" s="63"/>
      <c r="DB736" s="63"/>
      <c r="DC736" s="63"/>
      <c r="DD736" s="64"/>
    </row>
    <row r="737" spans="1:108" ht="33" customHeight="1" x14ac:dyDescent="0.3">
      <c r="A737" s="63"/>
      <c r="B737" s="63"/>
      <c r="C737" s="63"/>
      <c r="D737" s="63"/>
      <c r="E737" s="63"/>
      <c r="F737" s="63"/>
      <c r="G737" s="63"/>
      <c r="H737" s="63"/>
      <c r="I737" s="64"/>
      <c r="J737" s="63"/>
      <c r="K737" s="63"/>
      <c r="L737" s="63"/>
      <c r="M737" s="63"/>
      <c r="N737" s="63"/>
      <c r="O737" s="63"/>
      <c r="P737" s="63"/>
      <c r="Q737" s="63"/>
      <c r="R737" s="64"/>
      <c r="S737" s="63"/>
      <c r="T737" s="63"/>
      <c r="U737" s="63"/>
      <c r="V737" s="63"/>
      <c r="W737" s="63"/>
      <c r="X737" s="63"/>
      <c r="Y737" s="63"/>
      <c r="Z737" s="63"/>
      <c r="AA737" s="64"/>
      <c r="AB737" s="63"/>
      <c r="AC737" s="63"/>
      <c r="AD737" s="63"/>
      <c r="AE737" s="63"/>
      <c r="AF737" s="63"/>
      <c r="AG737" s="63"/>
      <c r="AH737" s="63"/>
      <c r="AI737" s="63"/>
      <c r="AJ737" s="64"/>
      <c r="AK737" s="63"/>
      <c r="AL737" s="63"/>
      <c r="AM737" s="63"/>
      <c r="AN737" s="63"/>
      <c r="AO737" s="63"/>
      <c r="AP737" s="63"/>
      <c r="AQ737" s="63"/>
      <c r="AR737" s="63"/>
      <c r="AS737" s="64"/>
      <c r="AT737" s="63"/>
      <c r="AU737" s="63"/>
      <c r="AV737" s="63"/>
      <c r="AW737" s="63"/>
      <c r="AX737" s="63"/>
      <c r="AY737" s="63"/>
      <c r="AZ737" s="63"/>
      <c r="BA737" s="63"/>
      <c r="BB737" s="64"/>
      <c r="BC737" s="63"/>
      <c r="BD737" s="63"/>
      <c r="BE737" s="63"/>
      <c r="BF737" s="63"/>
      <c r="BG737" s="63"/>
      <c r="BH737" s="63"/>
      <c r="BI737" s="63"/>
      <c r="BJ737" s="63"/>
      <c r="BK737" s="64"/>
      <c r="BL737" s="63"/>
      <c r="BM737" s="63"/>
      <c r="BN737" s="63"/>
      <c r="BO737" s="63"/>
      <c r="BP737" s="63"/>
      <c r="BQ737" s="63"/>
      <c r="BR737" s="63"/>
      <c r="BS737" s="63"/>
      <c r="BT737" s="64"/>
      <c r="BU737" s="63"/>
      <c r="BV737" s="63"/>
      <c r="BW737" s="63"/>
      <c r="BX737" s="63"/>
      <c r="BY737" s="63"/>
      <c r="BZ737" s="63"/>
      <c r="CA737" s="63"/>
      <c r="CB737" s="63"/>
      <c r="CC737" s="64"/>
      <c r="CD737" s="63"/>
      <c r="CE737" s="63"/>
      <c r="CF737" s="63"/>
      <c r="CG737" s="63"/>
      <c r="CH737" s="63"/>
      <c r="CI737" s="63"/>
      <c r="CJ737" s="63"/>
      <c r="CK737" s="63"/>
      <c r="CL737" s="64"/>
      <c r="CM737" s="63"/>
      <c r="CN737" s="63"/>
      <c r="CO737" s="63"/>
      <c r="CP737" s="63"/>
      <c r="CQ737" s="63"/>
      <c r="CR737" s="63"/>
      <c r="CS737" s="63"/>
      <c r="CT737" s="63"/>
      <c r="CU737" s="64"/>
      <c r="CV737" s="63"/>
      <c r="CW737" s="63"/>
      <c r="CX737" s="63"/>
      <c r="CY737" s="63"/>
      <c r="CZ737" s="63"/>
      <c r="DA737" s="63"/>
      <c r="DB737" s="63"/>
      <c r="DC737" s="63"/>
      <c r="DD737" s="64"/>
    </row>
    <row r="738" spans="1:108" ht="33" customHeight="1" x14ac:dyDescent="0.3">
      <c r="A738" s="63"/>
      <c r="B738" s="63"/>
      <c r="C738" s="63"/>
      <c r="D738" s="63"/>
      <c r="E738" s="63"/>
      <c r="F738" s="63"/>
      <c r="G738" s="63"/>
      <c r="H738" s="63"/>
      <c r="I738" s="64"/>
      <c r="J738" s="63"/>
      <c r="K738" s="63"/>
      <c r="L738" s="63"/>
      <c r="M738" s="63"/>
      <c r="N738" s="63"/>
      <c r="O738" s="63"/>
      <c r="P738" s="63"/>
      <c r="Q738" s="63"/>
      <c r="R738" s="64"/>
      <c r="S738" s="63"/>
      <c r="T738" s="63"/>
      <c r="U738" s="63"/>
      <c r="V738" s="63"/>
      <c r="W738" s="63"/>
      <c r="X738" s="63"/>
      <c r="Y738" s="63"/>
      <c r="Z738" s="63"/>
      <c r="AA738" s="64"/>
      <c r="AB738" s="63"/>
      <c r="AC738" s="63"/>
      <c r="AD738" s="63"/>
      <c r="AE738" s="63"/>
      <c r="AF738" s="63"/>
      <c r="AG738" s="63"/>
      <c r="AH738" s="63"/>
      <c r="AI738" s="63"/>
      <c r="AJ738" s="64"/>
      <c r="AK738" s="63"/>
      <c r="AL738" s="63"/>
      <c r="AM738" s="63"/>
      <c r="AN738" s="63"/>
      <c r="AO738" s="63"/>
      <c r="AP738" s="63"/>
      <c r="AQ738" s="63"/>
      <c r="AR738" s="63"/>
      <c r="AS738" s="64"/>
      <c r="AT738" s="63"/>
      <c r="AU738" s="63"/>
      <c r="AV738" s="63"/>
      <c r="AW738" s="63"/>
      <c r="AX738" s="63"/>
      <c r="AY738" s="63"/>
      <c r="AZ738" s="63"/>
      <c r="BA738" s="63"/>
      <c r="BB738" s="64"/>
      <c r="BC738" s="63"/>
      <c r="BD738" s="63"/>
      <c r="BE738" s="63"/>
      <c r="BF738" s="63"/>
      <c r="BG738" s="63"/>
      <c r="BH738" s="63"/>
      <c r="BI738" s="63"/>
      <c r="BJ738" s="63"/>
      <c r="BK738" s="64"/>
      <c r="BL738" s="63"/>
      <c r="BM738" s="63"/>
      <c r="BN738" s="63"/>
      <c r="BO738" s="63"/>
      <c r="BP738" s="63"/>
      <c r="BQ738" s="63"/>
      <c r="BR738" s="63"/>
      <c r="BS738" s="63"/>
      <c r="BT738" s="64"/>
      <c r="BU738" s="63"/>
      <c r="BV738" s="63"/>
      <c r="BW738" s="63"/>
      <c r="BX738" s="63"/>
      <c r="BY738" s="63"/>
      <c r="BZ738" s="63"/>
      <c r="CA738" s="63"/>
      <c r="CB738" s="63"/>
      <c r="CC738" s="64"/>
      <c r="CD738" s="63"/>
      <c r="CE738" s="63"/>
      <c r="CF738" s="63"/>
      <c r="CG738" s="63"/>
      <c r="CH738" s="63"/>
      <c r="CI738" s="63"/>
      <c r="CJ738" s="63"/>
      <c r="CK738" s="63"/>
      <c r="CL738" s="64"/>
      <c r="CM738" s="63"/>
      <c r="CN738" s="63"/>
      <c r="CO738" s="63"/>
      <c r="CP738" s="63"/>
      <c r="CQ738" s="63"/>
      <c r="CR738" s="63"/>
      <c r="CS738" s="63"/>
      <c r="CT738" s="63"/>
      <c r="CU738" s="64"/>
      <c r="CV738" s="63"/>
      <c r="CW738" s="63"/>
      <c r="CX738" s="63"/>
      <c r="CY738" s="63"/>
      <c r="CZ738" s="63"/>
      <c r="DA738" s="63"/>
      <c r="DB738" s="63"/>
      <c r="DC738" s="63"/>
      <c r="DD738" s="64"/>
    </row>
    <row r="739" spans="1:108" ht="33" customHeight="1" x14ac:dyDescent="0.3">
      <c r="A739" s="63"/>
      <c r="B739" s="63"/>
      <c r="C739" s="63"/>
      <c r="D739" s="63"/>
      <c r="E739" s="63"/>
      <c r="F739" s="63"/>
      <c r="G739" s="63"/>
      <c r="H739" s="63"/>
      <c r="I739" s="64"/>
      <c r="J739" s="63"/>
      <c r="K739" s="63"/>
      <c r="L739" s="63"/>
      <c r="M739" s="63"/>
      <c r="N739" s="63"/>
      <c r="O739" s="63"/>
      <c r="P739" s="63"/>
      <c r="Q739" s="63"/>
      <c r="R739" s="64"/>
      <c r="S739" s="63"/>
      <c r="T739" s="63"/>
      <c r="U739" s="63"/>
      <c r="V739" s="63"/>
      <c r="W739" s="63"/>
      <c r="X739" s="63"/>
      <c r="Y739" s="63"/>
      <c r="Z739" s="63"/>
      <c r="AA739" s="64"/>
      <c r="AB739" s="63"/>
      <c r="AC739" s="63"/>
      <c r="AD739" s="63"/>
      <c r="AE739" s="63"/>
      <c r="AF739" s="63"/>
      <c r="AG739" s="63"/>
      <c r="AH739" s="63"/>
      <c r="AI739" s="63"/>
      <c r="AJ739" s="64"/>
      <c r="AK739" s="63"/>
      <c r="AL739" s="63"/>
      <c r="AM739" s="63"/>
      <c r="AN739" s="63"/>
      <c r="AO739" s="63"/>
      <c r="AP739" s="63"/>
      <c r="AQ739" s="63"/>
      <c r="AR739" s="63"/>
      <c r="AS739" s="64"/>
      <c r="AT739" s="63"/>
      <c r="AU739" s="63"/>
      <c r="AV739" s="63"/>
      <c r="AW739" s="63"/>
      <c r="AX739" s="63"/>
      <c r="AY739" s="63"/>
      <c r="AZ739" s="63"/>
      <c r="BA739" s="63"/>
      <c r="BB739" s="64"/>
      <c r="BC739" s="63"/>
      <c r="BD739" s="63"/>
      <c r="BE739" s="63"/>
      <c r="BF739" s="63"/>
      <c r="BG739" s="63"/>
      <c r="BH739" s="63"/>
      <c r="BI739" s="63"/>
      <c r="BJ739" s="63"/>
      <c r="BK739" s="64"/>
      <c r="BL739" s="63"/>
      <c r="BM739" s="63"/>
      <c r="BN739" s="63"/>
      <c r="BO739" s="63"/>
      <c r="BP739" s="63"/>
      <c r="BQ739" s="63"/>
      <c r="BR739" s="63"/>
      <c r="BS739" s="63"/>
      <c r="BT739" s="64"/>
      <c r="BU739" s="63"/>
      <c r="BV739" s="63"/>
      <c r="BW739" s="63"/>
      <c r="BX739" s="63"/>
      <c r="BY739" s="63"/>
      <c r="BZ739" s="63"/>
      <c r="CA739" s="63"/>
      <c r="CB739" s="63"/>
      <c r="CC739" s="64"/>
      <c r="CD739" s="63"/>
      <c r="CE739" s="63"/>
      <c r="CF739" s="63"/>
      <c r="CG739" s="63"/>
      <c r="CH739" s="63"/>
      <c r="CI739" s="63"/>
      <c r="CJ739" s="63"/>
      <c r="CK739" s="63"/>
      <c r="CL739" s="64"/>
      <c r="CM739" s="63"/>
      <c r="CN739" s="63"/>
      <c r="CO739" s="63"/>
      <c r="CP739" s="63"/>
      <c r="CQ739" s="63"/>
      <c r="CR739" s="63"/>
      <c r="CS739" s="63"/>
      <c r="CT739" s="63"/>
      <c r="CU739" s="64"/>
      <c r="CV739" s="63"/>
      <c r="CW739" s="63"/>
      <c r="CX739" s="63"/>
      <c r="CY739" s="63"/>
      <c r="CZ739" s="63"/>
      <c r="DA739" s="63"/>
      <c r="DB739" s="63"/>
      <c r="DC739" s="63"/>
      <c r="DD739" s="64"/>
    </row>
    <row r="740" spans="1:108" ht="33" customHeight="1" x14ac:dyDescent="0.3">
      <c r="A740" s="63"/>
      <c r="B740" s="63"/>
      <c r="C740" s="63"/>
      <c r="D740" s="63"/>
      <c r="E740" s="63"/>
      <c r="F740" s="63"/>
      <c r="G740" s="63"/>
      <c r="H740" s="63"/>
      <c r="I740" s="64"/>
      <c r="J740" s="63"/>
      <c r="K740" s="63"/>
      <c r="L740" s="63"/>
      <c r="M740" s="63"/>
      <c r="N740" s="63"/>
      <c r="O740" s="63"/>
      <c r="P740" s="63"/>
      <c r="Q740" s="63"/>
      <c r="R740" s="64"/>
      <c r="S740" s="63"/>
      <c r="T740" s="63"/>
      <c r="U740" s="63"/>
      <c r="V740" s="63"/>
      <c r="W740" s="63"/>
      <c r="X740" s="63"/>
      <c r="Y740" s="63"/>
      <c r="Z740" s="63"/>
      <c r="AA740" s="64"/>
      <c r="AB740" s="63"/>
      <c r="AC740" s="63"/>
      <c r="AD740" s="63"/>
      <c r="AE740" s="63"/>
      <c r="AF740" s="63"/>
      <c r="AG740" s="63"/>
      <c r="AH740" s="63"/>
      <c r="AI740" s="63"/>
      <c r="AJ740" s="64"/>
      <c r="AK740" s="63"/>
      <c r="AL740" s="63"/>
      <c r="AM740" s="63"/>
      <c r="AN740" s="63"/>
      <c r="AO740" s="63"/>
      <c r="AP740" s="63"/>
      <c r="AQ740" s="63"/>
      <c r="AR740" s="63"/>
      <c r="AS740" s="64"/>
      <c r="AT740" s="63"/>
      <c r="AU740" s="63"/>
      <c r="AV740" s="63"/>
      <c r="AW740" s="63"/>
      <c r="AX740" s="63"/>
      <c r="AY740" s="63"/>
      <c r="AZ740" s="63"/>
      <c r="BA740" s="63"/>
      <c r="BB740" s="64"/>
      <c r="BC740" s="63"/>
      <c r="BD740" s="63"/>
      <c r="BE740" s="63"/>
      <c r="BF740" s="63"/>
      <c r="BG740" s="63"/>
      <c r="BH740" s="63"/>
      <c r="BI740" s="63"/>
      <c r="BJ740" s="63"/>
      <c r="BK740" s="64"/>
      <c r="BL740" s="63"/>
      <c r="BM740" s="63"/>
      <c r="BN740" s="63"/>
      <c r="BO740" s="63"/>
      <c r="BP740" s="63"/>
      <c r="BQ740" s="63"/>
      <c r="BR740" s="63"/>
      <c r="BS740" s="63"/>
      <c r="BT740" s="64"/>
      <c r="BU740" s="63"/>
      <c r="BV740" s="63"/>
      <c r="BW740" s="63"/>
      <c r="BX740" s="63"/>
      <c r="BY740" s="63"/>
      <c r="BZ740" s="63"/>
      <c r="CA740" s="63"/>
      <c r="CB740" s="63"/>
      <c r="CC740" s="64"/>
      <c r="CD740" s="63"/>
      <c r="CE740" s="63"/>
      <c r="CF740" s="63"/>
      <c r="CG740" s="63"/>
      <c r="CH740" s="63"/>
      <c r="CI740" s="63"/>
      <c r="CJ740" s="63"/>
      <c r="CK740" s="63"/>
      <c r="CL740" s="64"/>
      <c r="CM740" s="63"/>
      <c r="CN740" s="63"/>
      <c r="CO740" s="63"/>
      <c r="CP740" s="63"/>
      <c r="CQ740" s="63"/>
      <c r="CR740" s="63"/>
      <c r="CS740" s="63"/>
      <c r="CT740" s="63"/>
      <c r="CU740" s="64"/>
      <c r="CV740" s="63"/>
      <c r="CW740" s="63"/>
      <c r="CX740" s="63"/>
      <c r="CY740" s="63"/>
      <c r="CZ740" s="63"/>
      <c r="DA740" s="63"/>
      <c r="DB740" s="63"/>
      <c r="DC740" s="63"/>
      <c r="DD740" s="64"/>
    </row>
    <row r="741" spans="1:108" ht="33" customHeight="1" x14ac:dyDescent="0.3">
      <c r="A741" s="63"/>
      <c r="B741" s="63"/>
      <c r="C741" s="63"/>
      <c r="D741" s="63"/>
      <c r="E741" s="63"/>
      <c r="F741" s="63"/>
      <c r="G741" s="63"/>
      <c r="H741" s="63"/>
      <c r="I741" s="64"/>
      <c r="J741" s="63"/>
      <c r="K741" s="63"/>
      <c r="L741" s="63"/>
      <c r="M741" s="63"/>
      <c r="N741" s="63"/>
      <c r="O741" s="63"/>
      <c r="P741" s="63"/>
      <c r="Q741" s="63"/>
      <c r="R741" s="64"/>
      <c r="S741" s="63"/>
      <c r="T741" s="63"/>
      <c r="U741" s="63"/>
      <c r="V741" s="63"/>
      <c r="W741" s="63"/>
      <c r="X741" s="63"/>
      <c r="Y741" s="63"/>
      <c r="Z741" s="63"/>
      <c r="AA741" s="64"/>
      <c r="AB741" s="63"/>
      <c r="AC741" s="63"/>
      <c r="AD741" s="63"/>
      <c r="AE741" s="63"/>
      <c r="AF741" s="63"/>
      <c r="AG741" s="63"/>
      <c r="AH741" s="63"/>
      <c r="AI741" s="63"/>
      <c r="AJ741" s="64"/>
      <c r="AK741" s="63"/>
      <c r="AL741" s="63"/>
      <c r="AM741" s="63"/>
      <c r="AN741" s="63"/>
      <c r="AO741" s="63"/>
      <c r="AP741" s="63"/>
      <c r="AQ741" s="63"/>
      <c r="AR741" s="63"/>
      <c r="AS741" s="64"/>
      <c r="AT741" s="63"/>
      <c r="AU741" s="63"/>
      <c r="AV741" s="63"/>
      <c r="AW741" s="63"/>
      <c r="AX741" s="63"/>
      <c r="AY741" s="63"/>
      <c r="AZ741" s="63"/>
      <c r="BA741" s="63"/>
      <c r="BB741" s="64"/>
      <c r="BC741" s="63"/>
      <c r="BD741" s="63"/>
      <c r="BE741" s="63"/>
      <c r="BF741" s="63"/>
      <c r="BG741" s="63"/>
      <c r="BH741" s="63"/>
      <c r="BI741" s="63"/>
      <c r="BJ741" s="63"/>
      <c r="BK741" s="64"/>
      <c r="BL741" s="63"/>
      <c r="BM741" s="63"/>
      <c r="BN741" s="63"/>
      <c r="BO741" s="63"/>
      <c r="BP741" s="63"/>
      <c r="BQ741" s="63"/>
      <c r="BR741" s="63"/>
      <c r="BS741" s="63"/>
      <c r="BT741" s="64"/>
      <c r="BU741" s="63"/>
      <c r="BV741" s="63"/>
      <c r="BW741" s="63"/>
      <c r="BX741" s="63"/>
      <c r="BY741" s="63"/>
      <c r="BZ741" s="63"/>
      <c r="CA741" s="63"/>
      <c r="CB741" s="63"/>
      <c r="CC741" s="64"/>
      <c r="CD741" s="63"/>
      <c r="CE741" s="63"/>
      <c r="CF741" s="63"/>
      <c r="CG741" s="63"/>
      <c r="CH741" s="63"/>
      <c r="CI741" s="63"/>
      <c r="CJ741" s="63"/>
      <c r="CK741" s="63"/>
      <c r="CL741" s="64"/>
      <c r="CM741" s="63"/>
      <c r="CN741" s="63"/>
      <c r="CO741" s="63"/>
      <c r="CP741" s="63"/>
      <c r="CQ741" s="63"/>
      <c r="CR741" s="63"/>
      <c r="CS741" s="63"/>
      <c r="CT741" s="63"/>
      <c r="CU741" s="64"/>
      <c r="CV741" s="63"/>
      <c r="CW741" s="63"/>
      <c r="CX741" s="63"/>
      <c r="CY741" s="63"/>
      <c r="CZ741" s="63"/>
      <c r="DA741" s="63"/>
      <c r="DB741" s="63"/>
      <c r="DC741" s="63"/>
      <c r="DD741" s="64"/>
    </row>
    <row r="742" spans="1:108" ht="33" customHeight="1" x14ac:dyDescent="0.3">
      <c r="A742" s="63"/>
      <c r="B742" s="63"/>
      <c r="C742" s="63"/>
      <c r="D742" s="63"/>
      <c r="E742" s="63"/>
      <c r="F742" s="63"/>
      <c r="G742" s="63"/>
      <c r="H742" s="63"/>
      <c r="I742" s="64"/>
      <c r="J742" s="63"/>
      <c r="K742" s="63"/>
      <c r="L742" s="63"/>
      <c r="M742" s="63"/>
      <c r="N742" s="63"/>
      <c r="O742" s="63"/>
      <c r="P742" s="63"/>
      <c r="Q742" s="63"/>
      <c r="R742" s="64"/>
      <c r="S742" s="63"/>
      <c r="T742" s="63"/>
      <c r="U742" s="63"/>
      <c r="V742" s="63"/>
      <c r="W742" s="63"/>
      <c r="X742" s="63"/>
      <c r="Y742" s="63"/>
      <c r="Z742" s="63"/>
      <c r="AA742" s="64"/>
      <c r="AB742" s="63"/>
      <c r="AC742" s="63"/>
      <c r="AD742" s="63"/>
      <c r="AE742" s="63"/>
      <c r="AF742" s="63"/>
      <c r="AG742" s="63"/>
      <c r="AH742" s="63"/>
      <c r="AI742" s="63"/>
      <c r="AJ742" s="64"/>
      <c r="AK742" s="63"/>
      <c r="AL742" s="63"/>
      <c r="AM742" s="63"/>
      <c r="AN742" s="63"/>
      <c r="AO742" s="63"/>
      <c r="AP742" s="63"/>
      <c r="AQ742" s="63"/>
      <c r="AR742" s="63"/>
      <c r="AS742" s="64"/>
      <c r="AT742" s="63"/>
      <c r="AU742" s="63"/>
      <c r="AV742" s="63"/>
      <c r="AW742" s="63"/>
      <c r="AX742" s="63"/>
      <c r="AY742" s="63"/>
      <c r="AZ742" s="63"/>
      <c r="BA742" s="63"/>
      <c r="BB742" s="64"/>
      <c r="BC742" s="63"/>
      <c r="BD742" s="63"/>
      <c r="BE742" s="63"/>
      <c r="BF742" s="63"/>
      <c r="BG742" s="63"/>
      <c r="BH742" s="63"/>
      <c r="BI742" s="63"/>
      <c r="BJ742" s="63"/>
      <c r="BK742" s="64"/>
      <c r="BL742" s="63"/>
      <c r="BM742" s="63"/>
      <c r="BN742" s="63"/>
      <c r="BO742" s="63"/>
      <c r="BP742" s="63"/>
      <c r="BQ742" s="63"/>
      <c r="BR742" s="63"/>
      <c r="BS742" s="63"/>
      <c r="BT742" s="64"/>
      <c r="BU742" s="63"/>
      <c r="BV742" s="63"/>
      <c r="BW742" s="63"/>
      <c r="BX742" s="63"/>
      <c r="BY742" s="63"/>
      <c r="BZ742" s="63"/>
      <c r="CA742" s="63"/>
      <c r="CB742" s="63"/>
      <c r="CC742" s="64"/>
      <c r="CD742" s="63"/>
      <c r="CE742" s="63"/>
      <c r="CF742" s="63"/>
      <c r="CG742" s="63"/>
      <c r="CH742" s="63"/>
      <c r="CI742" s="63"/>
      <c r="CJ742" s="63"/>
      <c r="CK742" s="63"/>
      <c r="CL742" s="64"/>
      <c r="CM742" s="63"/>
      <c r="CN742" s="63"/>
      <c r="CO742" s="63"/>
      <c r="CP742" s="63"/>
      <c r="CQ742" s="63"/>
      <c r="CR742" s="63"/>
      <c r="CS742" s="63"/>
      <c r="CT742" s="63"/>
      <c r="CU742" s="64"/>
      <c r="CV742" s="63"/>
      <c r="CW742" s="63"/>
      <c r="CX742" s="63"/>
      <c r="CY742" s="63"/>
      <c r="CZ742" s="63"/>
      <c r="DA742" s="63"/>
      <c r="DB742" s="63"/>
      <c r="DC742" s="63"/>
      <c r="DD742" s="64"/>
    </row>
    <row r="743" spans="1:108" ht="33" customHeight="1" x14ac:dyDescent="0.3">
      <c r="A743" s="63"/>
      <c r="B743" s="63"/>
      <c r="C743" s="63"/>
      <c r="D743" s="63"/>
      <c r="E743" s="63"/>
      <c r="F743" s="63"/>
      <c r="G743" s="63"/>
      <c r="H743" s="63"/>
      <c r="I743" s="64"/>
      <c r="J743" s="63"/>
      <c r="K743" s="63"/>
      <c r="L743" s="63"/>
      <c r="M743" s="63"/>
      <c r="N743" s="63"/>
      <c r="O743" s="63"/>
      <c r="P743" s="63"/>
      <c r="Q743" s="63"/>
      <c r="R743" s="64"/>
      <c r="S743" s="63"/>
      <c r="T743" s="63"/>
      <c r="U743" s="63"/>
      <c r="V743" s="63"/>
      <c r="W743" s="63"/>
      <c r="X743" s="63"/>
      <c r="Y743" s="63"/>
      <c r="Z743" s="63"/>
      <c r="AA743" s="64"/>
      <c r="AB743" s="63"/>
      <c r="AC743" s="63"/>
      <c r="AD743" s="63"/>
      <c r="AE743" s="63"/>
      <c r="AF743" s="63"/>
      <c r="AG743" s="63"/>
      <c r="AH743" s="63"/>
      <c r="AI743" s="63"/>
      <c r="AJ743" s="64"/>
      <c r="AK743" s="63"/>
      <c r="AL743" s="63"/>
      <c r="AM743" s="63"/>
      <c r="AN743" s="63"/>
      <c r="AO743" s="63"/>
      <c r="AP743" s="63"/>
      <c r="AQ743" s="63"/>
      <c r="AR743" s="63"/>
      <c r="AS743" s="64"/>
      <c r="AT743" s="63"/>
      <c r="AU743" s="63"/>
      <c r="AV743" s="63"/>
      <c r="AW743" s="63"/>
      <c r="AX743" s="63"/>
      <c r="AY743" s="63"/>
      <c r="AZ743" s="63"/>
      <c r="BA743" s="63"/>
      <c r="BB743" s="64"/>
      <c r="BC743" s="63"/>
      <c r="BD743" s="63"/>
      <c r="BE743" s="63"/>
      <c r="BF743" s="63"/>
      <c r="BG743" s="63"/>
      <c r="BH743" s="63"/>
      <c r="BI743" s="63"/>
      <c r="BJ743" s="63"/>
      <c r="BK743" s="64"/>
      <c r="BL743" s="63"/>
      <c r="BM743" s="63"/>
      <c r="BN743" s="63"/>
      <c r="BO743" s="63"/>
      <c r="BP743" s="63"/>
      <c r="BQ743" s="63"/>
      <c r="BR743" s="63"/>
      <c r="BS743" s="63"/>
      <c r="BT743" s="64"/>
      <c r="BU743" s="63"/>
      <c r="BV743" s="63"/>
      <c r="BW743" s="63"/>
      <c r="BX743" s="63"/>
      <c r="BY743" s="63"/>
      <c r="BZ743" s="63"/>
      <c r="CA743" s="63"/>
      <c r="CB743" s="63"/>
      <c r="CC743" s="64"/>
      <c r="CD743" s="63"/>
      <c r="CE743" s="63"/>
      <c r="CF743" s="63"/>
      <c r="CG743" s="63"/>
      <c r="CH743" s="63"/>
      <c r="CI743" s="63"/>
      <c r="CJ743" s="63"/>
      <c r="CK743" s="63"/>
      <c r="CL743" s="64"/>
      <c r="CM743" s="63"/>
      <c r="CN743" s="63"/>
      <c r="CO743" s="63"/>
      <c r="CP743" s="63"/>
      <c r="CQ743" s="63"/>
      <c r="CR743" s="63"/>
      <c r="CS743" s="63"/>
      <c r="CT743" s="63"/>
      <c r="CU743" s="64"/>
      <c r="CV743" s="63"/>
      <c r="CW743" s="63"/>
      <c r="CX743" s="63"/>
      <c r="CY743" s="63"/>
      <c r="CZ743" s="63"/>
      <c r="DA743" s="63"/>
      <c r="DB743" s="63"/>
      <c r="DC743" s="63"/>
      <c r="DD743" s="64"/>
    </row>
    <row r="744" spans="1:108" ht="33" customHeight="1" x14ac:dyDescent="0.3">
      <c r="A744" s="63"/>
      <c r="B744" s="63"/>
      <c r="C744" s="63"/>
      <c r="D744" s="63"/>
      <c r="E744" s="63"/>
      <c r="F744" s="63"/>
      <c r="G744" s="63"/>
      <c r="H744" s="63"/>
      <c r="I744" s="64"/>
      <c r="J744" s="63"/>
      <c r="K744" s="63"/>
      <c r="L744" s="63"/>
      <c r="M744" s="63"/>
      <c r="N744" s="63"/>
      <c r="O744" s="63"/>
      <c r="P744" s="63"/>
      <c r="Q744" s="63"/>
      <c r="R744" s="64"/>
      <c r="S744" s="63"/>
      <c r="T744" s="63"/>
      <c r="U744" s="63"/>
      <c r="V744" s="63"/>
      <c r="W744" s="63"/>
      <c r="X744" s="63"/>
      <c r="Y744" s="63"/>
      <c r="Z744" s="63"/>
      <c r="AA744" s="64"/>
      <c r="AB744" s="63"/>
      <c r="AC744" s="63"/>
      <c r="AD744" s="63"/>
      <c r="AE744" s="63"/>
      <c r="AF744" s="63"/>
      <c r="AG744" s="63"/>
      <c r="AH744" s="63"/>
      <c r="AI744" s="63"/>
      <c r="AJ744" s="64"/>
      <c r="AK744" s="63"/>
      <c r="AL744" s="63"/>
      <c r="AM744" s="63"/>
      <c r="AN744" s="63"/>
      <c r="AO744" s="63"/>
      <c r="AP744" s="63"/>
      <c r="AQ744" s="63"/>
      <c r="AR744" s="63"/>
      <c r="AS744" s="64"/>
      <c r="AT744" s="63"/>
      <c r="AU744" s="63"/>
      <c r="AV744" s="63"/>
      <c r="AW744" s="63"/>
      <c r="AX744" s="63"/>
      <c r="AY744" s="63"/>
      <c r="AZ744" s="63"/>
      <c r="BA744" s="63"/>
      <c r="BB744" s="64"/>
      <c r="BC744" s="63"/>
      <c r="BD744" s="63"/>
      <c r="BE744" s="63"/>
      <c r="BF744" s="63"/>
      <c r="BG744" s="63"/>
      <c r="BH744" s="63"/>
      <c r="BI744" s="63"/>
      <c r="BJ744" s="63"/>
      <c r="BK744" s="64"/>
      <c r="BL744" s="63"/>
      <c r="BM744" s="63"/>
      <c r="BN744" s="63"/>
      <c r="BO744" s="63"/>
      <c r="BP744" s="63"/>
      <c r="BQ744" s="63"/>
      <c r="BR744" s="63"/>
      <c r="BS744" s="63"/>
      <c r="BT744" s="64"/>
      <c r="BU744" s="63"/>
      <c r="BV744" s="63"/>
      <c r="BW744" s="63"/>
      <c r="BX744" s="63"/>
      <c r="BY744" s="63"/>
      <c r="BZ744" s="63"/>
      <c r="CA744" s="63"/>
      <c r="CB744" s="63"/>
      <c r="CC744" s="64"/>
      <c r="CD744" s="63"/>
      <c r="CE744" s="63"/>
      <c r="CF744" s="63"/>
      <c r="CG744" s="63"/>
      <c r="CH744" s="63"/>
      <c r="CI744" s="63"/>
      <c r="CJ744" s="63"/>
      <c r="CK744" s="63"/>
      <c r="CL744" s="64"/>
      <c r="CM744" s="63"/>
      <c r="CN744" s="63"/>
      <c r="CO744" s="63"/>
      <c r="CP744" s="63"/>
      <c r="CQ744" s="63"/>
      <c r="CR744" s="63"/>
      <c r="CS744" s="63"/>
      <c r="CT744" s="63"/>
      <c r="CU744" s="64"/>
      <c r="CV744" s="63"/>
      <c r="CW744" s="63"/>
      <c r="CX744" s="63"/>
      <c r="CY744" s="63"/>
      <c r="CZ744" s="63"/>
      <c r="DA744" s="63"/>
      <c r="DB744" s="63"/>
      <c r="DC744" s="63"/>
      <c r="DD744" s="64"/>
    </row>
    <row r="745" spans="1:108" ht="33" customHeight="1" x14ac:dyDescent="0.3">
      <c r="A745" s="63"/>
      <c r="B745" s="63"/>
      <c r="C745" s="63"/>
      <c r="D745" s="63"/>
      <c r="E745" s="63"/>
      <c r="F745" s="63"/>
      <c r="G745" s="63"/>
      <c r="H745" s="63"/>
      <c r="I745" s="64"/>
      <c r="J745" s="63"/>
      <c r="K745" s="63"/>
      <c r="L745" s="63"/>
      <c r="M745" s="63"/>
      <c r="N745" s="63"/>
      <c r="O745" s="63"/>
      <c r="P745" s="63"/>
      <c r="Q745" s="63"/>
      <c r="R745" s="64"/>
      <c r="S745" s="63"/>
      <c r="T745" s="63"/>
      <c r="U745" s="63"/>
      <c r="V745" s="63"/>
      <c r="W745" s="63"/>
      <c r="X745" s="63"/>
      <c r="Y745" s="63"/>
      <c r="Z745" s="63"/>
      <c r="AA745" s="64"/>
      <c r="AB745" s="63"/>
      <c r="AC745" s="63"/>
      <c r="AD745" s="63"/>
      <c r="AE745" s="63"/>
      <c r="AF745" s="63"/>
      <c r="AG745" s="63"/>
      <c r="AH745" s="63"/>
      <c r="AI745" s="63"/>
      <c r="AJ745" s="64"/>
      <c r="AK745" s="63"/>
      <c r="AL745" s="63"/>
      <c r="AM745" s="63"/>
      <c r="AN745" s="63"/>
      <c r="AO745" s="63"/>
      <c r="AP745" s="63"/>
      <c r="AQ745" s="63"/>
      <c r="AR745" s="63"/>
      <c r="AS745" s="64"/>
      <c r="AT745" s="63"/>
      <c r="AU745" s="63"/>
      <c r="AV745" s="63"/>
      <c r="AW745" s="63"/>
      <c r="AX745" s="63"/>
      <c r="AY745" s="63"/>
      <c r="AZ745" s="63"/>
      <c r="BA745" s="63"/>
      <c r="BB745" s="64"/>
      <c r="BC745" s="63"/>
      <c r="BD745" s="63"/>
      <c r="BE745" s="63"/>
      <c r="BF745" s="63"/>
      <c r="BG745" s="63"/>
      <c r="BH745" s="63"/>
      <c r="BI745" s="63"/>
      <c r="BJ745" s="63"/>
      <c r="BK745" s="64"/>
      <c r="BL745" s="63"/>
      <c r="BM745" s="63"/>
      <c r="BN745" s="63"/>
      <c r="BO745" s="63"/>
      <c r="BP745" s="63"/>
      <c r="BQ745" s="63"/>
      <c r="BR745" s="63"/>
      <c r="BS745" s="63"/>
      <c r="BT745" s="64"/>
      <c r="BU745" s="63"/>
      <c r="BV745" s="63"/>
      <c r="BW745" s="63"/>
      <c r="BX745" s="63"/>
      <c r="BY745" s="63"/>
      <c r="BZ745" s="63"/>
      <c r="CA745" s="63"/>
      <c r="CB745" s="63"/>
      <c r="CC745" s="64"/>
      <c r="CD745" s="63"/>
      <c r="CE745" s="63"/>
      <c r="CF745" s="63"/>
      <c r="CG745" s="63"/>
      <c r="CH745" s="63"/>
      <c r="CI745" s="63"/>
      <c r="CJ745" s="63"/>
      <c r="CK745" s="63"/>
      <c r="CL745" s="64"/>
      <c r="CM745" s="63"/>
      <c r="CN745" s="63"/>
      <c r="CO745" s="63"/>
      <c r="CP745" s="63"/>
      <c r="CQ745" s="63"/>
      <c r="CR745" s="63"/>
      <c r="CS745" s="63"/>
      <c r="CT745" s="63"/>
      <c r="CU745" s="64"/>
      <c r="CV745" s="63"/>
      <c r="CW745" s="63"/>
      <c r="CX745" s="63"/>
      <c r="CY745" s="63"/>
      <c r="CZ745" s="63"/>
      <c r="DA745" s="63"/>
      <c r="DB745" s="63"/>
      <c r="DC745" s="63"/>
      <c r="DD745" s="64"/>
    </row>
    <row r="746" spans="1:108" ht="33" customHeight="1" x14ac:dyDescent="0.3">
      <c r="A746" s="63"/>
      <c r="B746" s="63"/>
      <c r="C746" s="63"/>
      <c r="D746" s="63"/>
      <c r="E746" s="63"/>
      <c r="F746" s="63"/>
      <c r="G746" s="63"/>
      <c r="H746" s="63"/>
      <c r="I746" s="64"/>
      <c r="J746" s="63"/>
      <c r="K746" s="63"/>
      <c r="L746" s="63"/>
      <c r="M746" s="63"/>
      <c r="N746" s="63"/>
      <c r="O746" s="63"/>
      <c r="P746" s="63"/>
      <c r="Q746" s="63"/>
      <c r="R746" s="64"/>
      <c r="S746" s="63"/>
      <c r="T746" s="63"/>
      <c r="U746" s="63"/>
      <c r="V746" s="63"/>
      <c r="W746" s="63"/>
      <c r="X746" s="63"/>
      <c r="Y746" s="63"/>
      <c r="Z746" s="63"/>
      <c r="AA746" s="64"/>
      <c r="AB746" s="63"/>
      <c r="AC746" s="63"/>
      <c r="AD746" s="63"/>
      <c r="AE746" s="63"/>
      <c r="AF746" s="63"/>
      <c r="AG746" s="63"/>
      <c r="AH746" s="63"/>
      <c r="AI746" s="63"/>
      <c r="AJ746" s="64"/>
      <c r="AK746" s="63"/>
      <c r="AL746" s="63"/>
      <c r="AM746" s="63"/>
      <c r="AN746" s="63"/>
      <c r="AO746" s="63"/>
      <c r="AP746" s="63"/>
      <c r="AQ746" s="63"/>
      <c r="AR746" s="63"/>
      <c r="AS746" s="64"/>
      <c r="AT746" s="63"/>
      <c r="AU746" s="63"/>
      <c r="AV746" s="63"/>
      <c r="AW746" s="63"/>
      <c r="AX746" s="63"/>
      <c r="AY746" s="63"/>
      <c r="AZ746" s="63"/>
      <c r="BA746" s="63"/>
      <c r="BB746" s="64"/>
      <c r="BC746" s="63"/>
      <c r="BD746" s="63"/>
      <c r="BE746" s="63"/>
      <c r="BF746" s="63"/>
      <c r="BG746" s="63"/>
      <c r="BH746" s="63"/>
      <c r="BI746" s="63"/>
      <c r="BJ746" s="63"/>
      <c r="BK746" s="64"/>
      <c r="BL746" s="63"/>
      <c r="BM746" s="63"/>
      <c r="BN746" s="63"/>
      <c r="BO746" s="63"/>
      <c r="BP746" s="63"/>
      <c r="BQ746" s="63"/>
      <c r="BR746" s="63"/>
      <c r="BS746" s="63"/>
      <c r="BT746" s="64"/>
      <c r="BU746" s="63"/>
      <c r="BV746" s="63"/>
      <c r="BW746" s="63"/>
      <c r="BX746" s="63"/>
      <c r="BY746" s="63"/>
      <c r="BZ746" s="63"/>
      <c r="CA746" s="63"/>
      <c r="CB746" s="63"/>
      <c r="CC746" s="64"/>
      <c r="CD746" s="63"/>
      <c r="CE746" s="63"/>
      <c r="CF746" s="63"/>
      <c r="CG746" s="63"/>
      <c r="CH746" s="63"/>
      <c r="CI746" s="63"/>
      <c r="CJ746" s="63"/>
      <c r="CK746" s="63"/>
      <c r="CL746" s="64"/>
      <c r="CM746" s="63"/>
      <c r="CN746" s="63"/>
      <c r="CO746" s="63"/>
      <c r="CP746" s="63"/>
      <c r="CQ746" s="63"/>
      <c r="CR746" s="63"/>
      <c r="CS746" s="63"/>
      <c r="CT746" s="63"/>
      <c r="CU746" s="64"/>
      <c r="CV746" s="63"/>
      <c r="CW746" s="63"/>
      <c r="CX746" s="63"/>
      <c r="CY746" s="63"/>
      <c r="CZ746" s="63"/>
      <c r="DA746" s="63"/>
      <c r="DB746" s="63"/>
      <c r="DC746" s="63"/>
      <c r="DD746" s="64"/>
    </row>
    <row r="747" spans="1:108" ht="33" customHeight="1" x14ac:dyDescent="0.3">
      <c r="A747" s="63"/>
      <c r="B747" s="63"/>
      <c r="C747" s="63"/>
      <c r="D747" s="63"/>
      <c r="E747" s="63"/>
      <c r="F747" s="63"/>
      <c r="G747" s="63"/>
      <c r="H747" s="63"/>
      <c r="I747" s="64"/>
      <c r="J747" s="63"/>
      <c r="K747" s="63"/>
      <c r="L747" s="63"/>
      <c r="M747" s="63"/>
      <c r="N747" s="63"/>
      <c r="O747" s="63"/>
      <c r="P747" s="63"/>
      <c r="Q747" s="63"/>
      <c r="R747" s="64"/>
      <c r="S747" s="63"/>
      <c r="T747" s="63"/>
      <c r="U747" s="63"/>
      <c r="V747" s="63"/>
      <c r="W747" s="63"/>
      <c r="X747" s="63"/>
      <c r="Y747" s="63"/>
      <c r="Z747" s="63"/>
      <c r="AA747" s="64"/>
      <c r="AB747" s="63"/>
      <c r="AC747" s="63"/>
      <c r="AD747" s="63"/>
      <c r="AE747" s="63"/>
      <c r="AF747" s="63"/>
      <c r="AG747" s="63"/>
      <c r="AH747" s="63"/>
      <c r="AI747" s="63"/>
      <c r="AJ747" s="64"/>
      <c r="AK747" s="63"/>
      <c r="AL747" s="63"/>
      <c r="AM747" s="63"/>
      <c r="AN747" s="63"/>
      <c r="AO747" s="63"/>
      <c r="AP747" s="63"/>
      <c r="AQ747" s="63"/>
      <c r="AR747" s="63"/>
      <c r="AS747" s="64"/>
      <c r="AT747" s="63"/>
      <c r="AU747" s="63"/>
      <c r="AV747" s="63"/>
      <c r="AW747" s="63"/>
      <c r="AX747" s="63"/>
      <c r="AY747" s="63"/>
      <c r="AZ747" s="63"/>
      <c r="BA747" s="63"/>
      <c r="BB747" s="64"/>
      <c r="BC747" s="63"/>
      <c r="BD747" s="63"/>
      <c r="BE747" s="63"/>
      <c r="BF747" s="63"/>
      <c r="BG747" s="63"/>
      <c r="BH747" s="63"/>
      <c r="BI747" s="63"/>
      <c r="BJ747" s="63"/>
      <c r="BK747" s="64"/>
      <c r="BL747" s="63"/>
      <c r="BM747" s="63"/>
      <c r="BN747" s="63"/>
      <c r="BO747" s="63"/>
      <c r="BP747" s="63"/>
      <c r="BQ747" s="63"/>
      <c r="BR747" s="63"/>
      <c r="BS747" s="63"/>
      <c r="BT747" s="64"/>
      <c r="BU747" s="63"/>
      <c r="BV747" s="63"/>
      <c r="BW747" s="63"/>
      <c r="BX747" s="63"/>
      <c r="BY747" s="63"/>
      <c r="BZ747" s="63"/>
      <c r="CA747" s="63"/>
      <c r="CB747" s="63"/>
      <c r="CC747" s="64"/>
      <c r="CD747" s="63"/>
      <c r="CE747" s="63"/>
      <c r="CF747" s="63"/>
      <c r="CG747" s="63"/>
      <c r="CH747" s="63"/>
      <c r="CI747" s="63"/>
      <c r="CJ747" s="63"/>
      <c r="CK747" s="63"/>
      <c r="CL747" s="64"/>
      <c r="CM747" s="63"/>
      <c r="CN747" s="63"/>
      <c r="CO747" s="63"/>
      <c r="CP747" s="63"/>
      <c r="CQ747" s="63"/>
      <c r="CR747" s="63"/>
      <c r="CS747" s="63"/>
      <c r="CT747" s="63"/>
      <c r="CU747" s="64"/>
      <c r="CV747" s="63"/>
      <c r="CW747" s="63"/>
      <c r="CX747" s="63"/>
      <c r="CY747" s="63"/>
      <c r="CZ747" s="63"/>
      <c r="DA747" s="63"/>
      <c r="DB747" s="63"/>
      <c r="DC747" s="63"/>
      <c r="DD747" s="64"/>
    </row>
    <row r="748" spans="1:108" ht="33" customHeight="1" x14ac:dyDescent="0.3">
      <c r="A748" s="63"/>
      <c r="B748" s="63"/>
      <c r="C748" s="63"/>
      <c r="D748" s="63"/>
      <c r="E748" s="63"/>
      <c r="F748" s="63"/>
      <c r="G748" s="63"/>
      <c r="H748" s="63"/>
      <c r="I748" s="64"/>
      <c r="J748" s="63"/>
      <c r="K748" s="63"/>
      <c r="L748" s="63"/>
      <c r="M748" s="63"/>
      <c r="N748" s="63"/>
      <c r="O748" s="63"/>
      <c r="P748" s="63"/>
      <c r="Q748" s="63"/>
      <c r="R748" s="64"/>
      <c r="S748" s="63"/>
      <c r="T748" s="63"/>
      <c r="U748" s="63"/>
      <c r="V748" s="63"/>
      <c r="W748" s="63"/>
      <c r="X748" s="63"/>
      <c r="Y748" s="63"/>
      <c r="Z748" s="63"/>
      <c r="AA748" s="64"/>
      <c r="AB748" s="63"/>
      <c r="AC748" s="63"/>
      <c r="AD748" s="63"/>
      <c r="AE748" s="63"/>
      <c r="AF748" s="63"/>
      <c r="AG748" s="63"/>
      <c r="AH748" s="63"/>
      <c r="AI748" s="63"/>
      <c r="AJ748" s="64"/>
      <c r="AK748" s="63"/>
      <c r="AL748" s="63"/>
      <c r="AM748" s="63"/>
      <c r="AN748" s="63"/>
      <c r="AO748" s="63"/>
      <c r="AP748" s="63"/>
      <c r="AQ748" s="63"/>
      <c r="AR748" s="63"/>
      <c r="AS748" s="64"/>
      <c r="AT748" s="63"/>
      <c r="AU748" s="63"/>
      <c r="AV748" s="63"/>
      <c r="AW748" s="63"/>
      <c r="AX748" s="63"/>
      <c r="AY748" s="63"/>
      <c r="AZ748" s="63"/>
      <c r="BA748" s="63"/>
      <c r="BB748" s="64"/>
      <c r="BC748" s="63"/>
      <c r="BD748" s="63"/>
      <c r="BE748" s="63"/>
      <c r="BF748" s="63"/>
      <c r="BG748" s="63"/>
      <c r="BH748" s="63"/>
      <c r="BI748" s="63"/>
      <c r="BJ748" s="63"/>
      <c r="BK748" s="64"/>
      <c r="BL748" s="63"/>
      <c r="BM748" s="63"/>
      <c r="BN748" s="63"/>
      <c r="BO748" s="63"/>
      <c r="BP748" s="63"/>
      <c r="BQ748" s="63"/>
      <c r="BR748" s="63"/>
      <c r="BS748" s="63"/>
      <c r="BT748" s="64"/>
      <c r="BU748" s="63"/>
      <c r="BV748" s="63"/>
      <c r="BW748" s="63"/>
      <c r="BX748" s="63"/>
      <c r="BY748" s="63"/>
      <c r="BZ748" s="63"/>
      <c r="CA748" s="63"/>
      <c r="CB748" s="63"/>
      <c r="CC748" s="64"/>
      <c r="CD748" s="63"/>
      <c r="CE748" s="63"/>
      <c r="CF748" s="63"/>
      <c r="CG748" s="63"/>
      <c r="CH748" s="63"/>
      <c r="CI748" s="63"/>
      <c r="CJ748" s="63"/>
      <c r="CK748" s="63"/>
      <c r="CL748" s="64"/>
      <c r="CM748" s="63"/>
      <c r="CN748" s="63"/>
      <c r="CO748" s="63"/>
      <c r="CP748" s="63"/>
      <c r="CQ748" s="63"/>
      <c r="CR748" s="63"/>
      <c r="CS748" s="63"/>
      <c r="CT748" s="63"/>
      <c r="CU748" s="64"/>
      <c r="CV748" s="63"/>
      <c r="CW748" s="63"/>
      <c r="CX748" s="63"/>
      <c r="CY748" s="63"/>
      <c r="CZ748" s="63"/>
      <c r="DA748" s="63"/>
      <c r="DB748" s="63"/>
      <c r="DC748" s="63"/>
      <c r="DD748" s="64"/>
    </row>
    <row r="749" spans="1:108" ht="33" customHeight="1" x14ac:dyDescent="0.3">
      <c r="A749" s="63"/>
      <c r="B749" s="63"/>
      <c r="C749" s="63"/>
      <c r="D749" s="63"/>
      <c r="E749" s="63"/>
      <c r="F749" s="63"/>
      <c r="G749" s="63"/>
      <c r="H749" s="63"/>
      <c r="I749" s="64"/>
      <c r="J749" s="63"/>
      <c r="K749" s="63"/>
      <c r="L749" s="63"/>
      <c r="M749" s="63"/>
      <c r="N749" s="63"/>
      <c r="O749" s="63"/>
      <c r="P749" s="63"/>
      <c r="Q749" s="63"/>
      <c r="R749" s="64"/>
      <c r="S749" s="63"/>
      <c r="T749" s="63"/>
      <c r="U749" s="63"/>
      <c r="V749" s="63"/>
      <c r="W749" s="63"/>
      <c r="X749" s="63"/>
      <c r="Y749" s="63"/>
      <c r="Z749" s="63"/>
      <c r="AA749" s="64"/>
      <c r="AB749" s="63"/>
      <c r="AC749" s="63"/>
      <c r="AD749" s="63"/>
      <c r="AE749" s="63"/>
      <c r="AF749" s="63"/>
      <c r="AG749" s="63"/>
      <c r="AH749" s="63"/>
      <c r="AI749" s="63"/>
      <c r="AJ749" s="64"/>
      <c r="AK749" s="63"/>
      <c r="AL749" s="63"/>
      <c r="AM749" s="63"/>
      <c r="AN749" s="63"/>
      <c r="AO749" s="63"/>
      <c r="AP749" s="63"/>
      <c r="AQ749" s="63"/>
      <c r="AR749" s="63"/>
      <c r="AS749" s="64"/>
      <c r="AT749" s="63"/>
      <c r="AU749" s="63"/>
      <c r="AV749" s="63"/>
      <c r="AW749" s="63"/>
      <c r="AX749" s="63"/>
      <c r="AY749" s="63"/>
      <c r="AZ749" s="63"/>
      <c r="BA749" s="63"/>
      <c r="BB749" s="64"/>
      <c r="BC749" s="63"/>
      <c r="BD749" s="63"/>
      <c r="BE749" s="63"/>
      <c r="BF749" s="63"/>
      <c r="BG749" s="63"/>
      <c r="BH749" s="63"/>
      <c r="BI749" s="63"/>
      <c r="BJ749" s="63"/>
      <c r="BK749" s="64"/>
      <c r="BL749" s="63"/>
      <c r="BM749" s="63"/>
      <c r="BN749" s="63"/>
      <c r="BO749" s="63"/>
      <c r="BP749" s="63"/>
      <c r="BQ749" s="63"/>
      <c r="BR749" s="63"/>
      <c r="BS749" s="63"/>
      <c r="BT749" s="64"/>
      <c r="BU749" s="63"/>
      <c r="BV749" s="63"/>
      <c r="BW749" s="63"/>
      <c r="BX749" s="63"/>
      <c r="BY749" s="63"/>
      <c r="BZ749" s="63"/>
      <c r="CA749" s="63"/>
      <c r="CB749" s="63"/>
      <c r="CC749" s="64"/>
      <c r="CD749" s="63"/>
      <c r="CE749" s="63"/>
      <c r="CF749" s="63"/>
      <c r="CG749" s="63"/>
      <c r="CH749" s="63"/>
      <c r="CI749" s="63"/>
      <c r="CJ749" s="63"/>
      <c r="CK749" s="63"/>
      <c r="CL749" s="64"/>
      <c r="CM749" s="63"/>
      <c r="CN749" s="63"/>
      <c r="CO749" s="63"/>
      <c r="CP749" s="63"/>
      <c r="CQ749" s="63"/>
      <c r="CR749" s="63"/>
      <c r="CS749" s="63"/>
      <c r="CT749" s="63"/>
      <c r="CU749" s="64"/>
      <c r="CV749" s="63"/>
      <c r="CW749" s="63"/>
      <c r="CX749" s="63"/>
      <c r="CY749" s="63"/>
      <c r="CZ749" s="63"/>
      <c r="DA749" s="63"/>
      <c r="DB749" s="63"/>
      <c r="DC749" s="63"/>
      <c r="DD749" s="64"/>
    </row>
    <row r="750" spans="1:108" ht="33" customHeight="1" x14ac:dyDescent="0.3">
      <c r="A750" s="63"/>
      <c r="B750" s="63"/>
      <c r="C750" s="63"/>
      <c r="D750" s="63"/>
      <c r="E750" s="63"/>
      <c r="F750" s="63"/>
      <c r="G750" s="63"/>
      <c r="H750" s="63"/>
      <c r="I750" s="64"/>
      <c r="J750" s="63"/>
      <c r="K750" s="63"/>
      <c r="L750" s="63"/>
      <c r="M750" s="63"/>
      <c r="N750" s="63"/>
      <c r="O750" s="63"/>
      <c r="P750" s="63"/>
      <c r="Q750" s="63"/>
      <c r="R750" s="64"/>
      <c r="S750" s="63"/>
      <c r="T750" s="63"/>
      <c r="U750" s="63"/>
      <c r="V750" s="63"/>
      <c r="W750" s="63"/>
      <c r="X750" s="63"/>
      <c r="Y750" s="63"/>
      <c r="Z750" s="63"/>
      <c r="AA750" s="64"/>
      <c r="AB750" s="63"/>
      <c r="AC750" s="63"/>
      <c r="AD750" s="63"/>
      <c r="AE750" s="63"/>
      <c r="AF750" s="63"/>
      <c r="AG750" s="63"/>
      <c r="AH750" s="63"/>
      <c r="AI750" s="63"/>
      <c r="AJ750" s="64"/>
      <c r="AK750" s="63"/>
      <c r="AL750" s="63"/>
      <c r="AM750" s="63"/>
      <c r="AN750" s="63"/>
      <c r="AO750" s="63"/>
      <c r="AP750" s="63"/>
      <c r="AQ750" s="63"/>
      <c r="AR750" s="63"/>
      <c r="AS750" s="64"/>
      <c r="AT750" s="63"/>
      <c r="AU750" s="63"/>
      <c r="AV750" s="63"/>
      <c r="AW750" s="63"/>
      <c r="AX750" s="63"/>
      <c r="AY750" s="63"/>
      <c r="AZ750" s="63"/>
      <c r="BA750" s="63"/>
      <c r="BB750" s="64"/>
      <c r="BC750" s="63"/>
      <c r="BD750" s="63"/>
      <c r="BE750" s="63"/>
      <c r="BF750" s="63"/>
      <c r="BG750" s="63"/>
      <c r="BH750" s="63"/>
      <c r="BI750" s="63"/>
      <c r="BJ750" s="63"/>
      <c r="BK750" s="64"/>
      <c r="BL750" s="63"/>
      <c r="BM750" s="63"/>
      <c r="BN750" s="63"/>
      <c r="BO750" s="63"/>
      <c r="BP750" s="63"/>
      <c r="BQ750" s="63"/>
      <c r="BR750" s="63"/>
      <c r="BS750" s="63"/>
      <c r="BT750" s="64"/>
      <c r="BU750" s="63"/>
      <c r="BV750" s="63"/>
      <c r="BW750" s="63"/>
      <c r="BX750" s="63"/>
      <c r="BY750" s="63"/>
      <c r="BZ750" s="63"/>
      <c r="CA750" s="63"/>
      <c r="CB750" s="63"/>
      <c r="CC750" s="64"/>
      <c r="CD750" s="63"/>
      <c r="CE750" s="63"/>
      <c r="CF750" s="63"/>
      <c r="CG750" s="63"/>
      <c r="CH750" s="63"/>
      <c r="CI750" s="63"/>
      <c r="CJ750" s="63"/>
      <c r="CK750" s="63"/>
      <c r="CL750" s="64"/>
      <c r="CM750" s="63"/>
      <c r="CN750" s="63"/>
      <c r="CO750" s="63"/>
      <c r="CP750" s="63"/>
      <c r="CQ750" s="63"/>
      <c r="CR750" s="63"/>
      <c r="CS750" s="63"/>
      <c r="CT750" s="63"/>
      <c r="CU750" s="64"/>
      <c r="CV750" s="63"/>
      <c r="CW750" s="63"/>
      <c r="CX750" s="63"/>
      <c r="CY750" s="63"/>
      <c r="CZ750" s="63"/>
      <c r="DA750" s="63"/>
      <c r="DB750" s="63"/>
      <c r="DC750" s="63"/>
      <c r="DD750" s="64"/>
    </row>
    <row r="751" spans="1:108" ht="33" customHeight="1" x14ac:dyDescent="0.3">
      <c r="A751" s="63"/>
      <c r="B751" s="63"/>
      <c r="C751" s="63"/>
      <c r="D751" s="63"/>
      <c r="E751" s="63"/>
      <c r="F751" s="63"/>
      <c r="G751" s="63"/>
      <c r="H751" s="63"/>
      <c r="I751" s="64"/>
      <c r="J751" s="63"/>
      <c r="K751" s="63"/>
      <c r="L751" s="63"/>
      <c r="M751" s="63"/>
      <c r="N751" s="63"/>
      <c r="O751" s="63"/>
      <c r="P751" s="63"/>
      <c r="Q751" s="63"/>
      <c r="R751" s="64"/>
      <c r="S751" s="63"/>
      <c r="T751" s="63"/>
      <c r="U751" s="63"/>
      <c r="V751" s="63"/>
      <c r="W751" s="63"/>
      <c r="X751" s="63"/>
      <c r="Y751" s="63"/>
      <c r="Z751" s="63"/>
      <c r="AA751" s="64"/>
      <c r="AB751" s="63"/>
      <c r="AC751" s="63"/>
      <c r="AD751" s="63"/>
      <c r="AE751" s="63"/>
      <c r="AF751" s="63"/>
      <c r="AG751" s="63"/>
      <c r="AH751" s="63"/>
      <c r="AI751" s="63"/>
      <c r="AJ751" s="64"/>
      <c r="AK751" s="63"/>
      <c r="AL751" s="63"/>
      <c r="AM751" s="63"/>
      <c r="AN751" s="63"/>
      <c r="AO751" s="63"/>
      <c r="AP751" s="63"/>
      <c r="AQ751" s="63"/>
      <c r="AR751" s="63"/>
      <c r="AS751" s="64"/>
      <c r="AT751" s="63"/>
      <c r="AU751" s="63"/>
      <c r="AV751" s="63"/>
      <c r="AW751" s="63"/>
      <c r="AX751" s="63"/>
      <c r="AY751" s="63"/>
      <c r="AZ751" s="63"/>
      <c r="BA751" s="63"/>
      <c r="BB751" s="64"/>
      <c r="BC751" s="63"/>
      <c r="BD751" s="63"/>
      <c r="BE751" s="63"/>
      <c r="BF751" s="63"/>
      <c r="BG751" s="63"/>
      <c r="BH751" s="63"/>
      <c r="BI751" s="63"/>
      <c r="BJ751" s="63"/>
      <c r="BK751" s="64"/>
      <c r="BL751" s="63"/>
      <c r="BM751" s="63"/>
      <c r="BN751" s="63"/>
      <c r="BO751" s="63"/>
      <c r="BP751" s="63"/>
      <c r="BQ751" s="63"/>
      <c r="BR751" s="63"/>
      <c r="BS751" s="63"/>
      <c r="BT751" s="64"/>
      <c r="BU751" s="63"/>
      <c r="BV751" s="63"/>
      <c r="BW751" s="63"/>
      <c r="BX751" s="63"/>
      <c r="BY751" s="63"/>
      <c r="BZ751" s="63"/>
      <c r="CA751" s="63"/>
      <c r="CB751" s="63"/>
      <c r="CC751" s="64"/>
      <c r="CD751" s="63"/>
      <c r="CE751" s="63"/>
      <c r="CF751" s="63"/>
      <c r="CG751" s="63"/>
      <c r="CH751" s="63"/>
      <c r="CI751" s="63"/>
      <c r="CJ751" s="63"/>
      <c r="CK751" s="63"/>
      <c r="CL751" s="64"/>
      <c r="CM751" s="63"/>
      <c r="CN751" s="63"/>
      <c r="CO751" s="63"/>
      <c r="CP751" s="63"/>
      <c r="CQ751" s="63"/>
      <c r="CR751" s="63"/>
      <c r="CS751" s="63"/>
      <c r="CT751" s="63"/>
      <c r="CU751" s="64"/>
      <c r="CV751" s="63"/>
      <c r="CW751" s="63"/>
      <c r="CX751" s="63"/>
      <c r="CY751" s="63"/>
      <c r="CZ751" s="63"/>
      <c r="DA751" s="63"/>
      <c r="DB751" s="63"/>
      <c r="DC751" s="63"/>
      <c r="DD751" s="64"/>
    </row>
    <row r="752" spans="1:108" ht="33" customHeight="1" x14ac:dyDescent="0.3">
      <c r="A752" s="63"/>
      <c r="B752" s="63"/>
      <c r="C752" s="63"/>
      <c r="D752" s="63"/>
      <c r="E752" s="63"/>
      <c r="F752" s="63"/>
      <c r="G752" s="63"/>
      <c r="H752" s="63"/>
      <c r="I752" s="64"/>
      <c r="J752" s="63"/>
      <c r="K752" s="63"/>
      <c r="L752" s="63"/>
      <c r="M752" s="63"/>
      <c r="N752" s="63"/>
      <c r="O752" s="63"/>
      <c r="P752" s="63"/>
      <c r="Q752" s="63"/>
      <c r="R752" s="64"/>
      <c r="S752" s="63"/>
      <c r="T752" s="63"/>
      <c r="U752" s="63"/>
      <c r="V752" s="63"/>
      <c r="W752" s="63"/>
      <c r="X752" s="63"/>
      <c r="Y752" s="63"/>
      <c r="Z752" s="63"/>
      <c r="AA752" s="64"/>
      <c r="AB752" s="63"/>
      <c r="AC752" s="63"/>
      <c r="AD752" s="63"/>
      <c r="AE752" s="63"/>
      <c r="AF752" s="63"/>
      <c r="AG752" s="63"/>
      <c r="AH752" s="63"/>
      <c r="AI752" s="63"/>
      <c r="AJ752" s="64"/>
      <c r="AK752" s="63"/>
      <c r="AL752" s="63"/>
      <c r="AM752" s="63"/>
      <c r="AN752" s="63"/>
      <c r="AO752" s="63"/>
      <c r="AP752" s="63"/>
      <c r="AQ752" s="63"/>
      <c r="AR752" s="63"/>
      <c r="AS752" s="64"/>
      <c r="AT752" s="63"/>
      <c r="AU752" s="63"/>
      <c r="AV752" s="63"/>
      <c r="AW752" s="63"/>
      <c r="AX752" s="63"/>
      <c r="AY752" s="63"/>
      <c r="AZ752" s="63"/>
      <c r="BA752" s="63"/>
      <c r="BB752" s="64"/>
      <c r="BC752" s="63"/>
      <c r="BD752" s="63"/>
      <c r="BE752" s="63"/>
      <c r="BF752" s="63"/>
      <c r="BG752" s="63"/>
      <c r="BH752" s="63"/>
      <c r="BI752" s="63"/>
      <c r="BJ752" s="63"/>
      <c r="BK752" s="64"/>
      <c r="BL752" s="63"/>
      <c r="BM752" s="63"/>
      <c r="BN752" s="63"/>
      <c r="BO752" s="63"/>
      <c r="BP752" s="63"/>
      <c r="BQ752" s="63"/>
      <c r="BR752" s="63"/>
      <c r="BS752" s="63"/>
      <c r="BT752" s="64"/>
      <c r="BU752" s="63"/>
      <c r="BV752" s="63"/>
      <c r="BW752" s="63"/>
      <c r="BX752" s="63"/>
      <c r="BY752" s="63"/>
      <c r="BZ752" s="63"/>
      <c r="CA752" s="63"/>
      <c r="CB752" s="63"/>
      <c r="CC752" s="64"/>
      <c r="CD752" s="63"/>
      <c r="CE752" s="63"/>
      <c r="CF752" s="63"/>
      <c r="CG752" s="63"/>
      <c r="CH752" s="63"/>
      <c r="CI752" s="63"/>
      <c r="CJ752" s="63"/>
      <c r="CK752" s="63"/>
      <c r="CL752" s="64"/>
      <c r="CM752" s="63"/>
      <c r="CN752" s="63"/>
      <c r="CO752" s="63"/>
      <c r="CP752" s="63"/>
      <c r="CQ752" s="63"/>
      <c r="CR752" s="63"/>
      <c r="CS752" s="63"/>
      <c r="CT752" s="63"/>
      <c r="CU752" s="64"/>
      <c r="CV752" s="63"/>
      <c r="CW752" s="63"/>
      <c r="CX752" s="63"/>
      <c r="CY752" s="63"/>
      <c r="CZ752" s="63"/>
      <c r="DA752" s="63"/>
      <c r="DB752" s="63"/>
      <c r="DC752" s="63"/>
      <c r="DD752" s="64"/>
    </row>
    <row r="753" spans="1:108" ht="33" customHeight="1" x14ac:dyDescent="0.3">
      <c r="A753" s="63"/>
      <c r="B753" s="63"/>
      <c r="C753" s="63"/>
      <c r="D753" s="63"/>
      <c r="E753" s="63"/>
      <c r="F753" s="63"/>
      <c r="G753" s="63"/>
      <c r="H753" s="63"/>
      <c r="I753" s="64"/>
      <c r="J753" s="63"/>
      <c r="K753" s="63"/>
      <c r="L753" s="63"/>
      <c r="M753" s="63"/>
      <c r="N753" s="63"/>
      <c r="O753" s="63"/>
      <c r="P753" s="63"/>
      <c r="Q753" s="63"/>
      <c r="R753" s="64"/>
      <c r="S753" s="63"/>
      <c r="T753" s="63"/>
      <c r="U753" s="63"/>
      <c r="V753" s="63"/>
      <c r="W753" s="63"/>
      <c r="X753" s="63"/>
      <c r="Y753" s="63"/>
      <c r="Z753" s="63"/>
      <c r="AA753" s="64"/>
      <c r="AB753" s="63"/>
      <c r="AC753" s="63"/>
      <c r="AD753" s="63"/>
      <c r="AE753" s="63"/>
      <c r="AF753" s="63"/>
      <c r="AG753" s="63"/>
      <c r="AH753" s="63"/>
      <c r="AI753" s="63"/>
      <c r="AJ753" s="64"/>
      <c r="AK753" s="63"/>
      <c r="AL753" s="63"/>
      <c r="AM753" s="63"/>
      <c r="AN753" s="63"/>
      <c r="AO753" s="63"/>
      <c r="AP753" s="63"/>
      <c r="AQ753" s="63"/>
      <c r="AR753" s="63"/>
      <c r="AS753" s="64"/>
      <c r="AT753" s="63"/>
      <c r="AU753" s="63"/>
      <c r="AV753" s="63"/>
      <c r="AW753" s="63"/>
      <c r="AX753" s="63"/>
      <c r="AY753" s="63"/>
      <c r="AZ753" s="63"/>
      <c r="BA753" s="63"/>
      <c r="BB753" s="64"/>
      <c r="BC753" s="63"/>
      <c r="BD753" s="63"/>
      <c r="BE753" s="63"/>
      <c r="BF753" s="63"/>
      <c r="BG753" s="63"/>
      <c r="BH753" s="63"/>
      <c r="BI753" s="63"/>
      <c r="BJ753" s="63"/>
      <c r="BK753" s="64"/>
      <c r="BL753" s="63"/>
      <c r="BM753" s="63"/>
      <c r="BN753" s="63"/>
      <c r="BO753" s="63"/>
      <c r="BP753" s="63"/>
      <c r="BQ753" s="63"/>
      <c r="BR753" s="63"/>
      <c r="BS753" s="63"/>
      <c r="BT753" s="64"/>
      <c r="BU753" s="63"/>
      <c r="BV753" s="63"/>
      <c r="BW753" s="63"/>
      <c r="BX753" s="63"/>
      <c r="BY753" s="63"/>
      <c r="BZ753" s="63"/>
      <c r="CA753" s="63"/>
      <c r="CB753" s="63"/>
      <c r="CC753" s="64"/>
      <c r="CD753" s="63"/>
      <c r="CE753" s="63"/>
      <c r="CF753" s="63"/>
      <c r="CG753" s="63"/>
      <c r="CH753" s="63"/>
      <c r="CI753" s="63"/>
      <c r="CJ753" s="63"/>
      <c r="CK753" s="63"/>
      <c r="CL753" s="64"/>
      <c r="CM753" s="63"/>
      <c r="CN753" s="63"/>
      <c r="CO753" s="63"/>
      <c r="CP753" s="63"/>
      <c r="CQ753" s="63"/>
      <c r="CR753" s="63"/>
      <c r="CS753" s="63"/>
      <c r="CT753" s="63"/>
      <c r="CU753" s="64"/>
      <c r="CV753" s="63"/>
      <c r="CW753" s="63"/>
      <c r="CX753" s="63"/>
      <c r="CY753" s="63"/>
      <c r="CZ753" s="63"/>
      <c r="DA753" s="63"/>
      <c r="DB753" s="63"/>
      <c r="DC753" s="63"/>
      <c r="DD753" s="64"/>
    </row>
    <row r="754" spans="1:108" ht="33" customHeight="1" x14ac:dyDescent="0.3">
      <c r="A754" s="63"/>
      <c r="B754" s="63"/>
      <c r="C754" s="63"/>
      <c r="D754" s="63"/>
      <c r="E754" s="63"/>
      <c r="F754" s="63"/>
      <c r="G754" s="63"/>
      <c r="H754" s="63"/>
      <c r="I754" s="64"/>
      <c r="J754" s="63"/>
      <c r="K754" s="63"/>
      <c r="L754" s="63"/>
      <c r="M754" s="63"/>
      <c r="N754" s="63"/>
      <c r="O754" s="63"/>
      <c r="P754" s="63"/>
      <c r="Q754" s="63"/>
      <c r="R754" s="64"/>
      <c r="S754" s="63"/>
      <c r="T754" s="63"/>
      <c r="U754" s="63"/>
      <c r="V754" s="63"/>
      <c r="W754" s="63"/>
      <c r="X754" s="63"/>
      <c r="Y754" s="63"/>
      <c r="Z754" s="63"/>
      <c r="AA754" s="64"/>
      <c r="AB754" s="63"/>
      <c r="AC754" s="63"/>
      <c r="AD754" s="63"/>
      <c r="AE754" s="63"/>
      <c r="AF754" s="63"/>
      <c r="AG754" s="63"/>
      <c r="AH754" s="63"/>
      <c r="AI754" s="63"/>
      <c r="AJ754" s="64"/>
      <c r="AK754" s="63"/>
      <c r="AL754" s="63"/>
      <c r="AM754" s="63"/>
      <c r="AN754" s="63"/>
      <c r="AO754" s="63"/>
      <c r="AP754" s="63"/>
      <c r="AQ754" s="63"/>
      <c r="AR754" s="63"/>
      <c r="AS754" s="64"/>
      <c r="AT754" s="63"/>
      <c r="AU754" s="63"/>
      <c r="AV754" s="63"/>
      <c r="AW754" s="63"/>
      <c r="AX754" s="63"/>
      <c r="AY754" s="63"/>
      <c r="AZ754" s="63"/>
      <c r="BA754" s="63"/>
      <c r="BB754" s="64"/>
      <c r="BC754" s="63"/>
      <c r="BD754" s="63"/>
      <c r="BE754" s="63"/>
      <c r="BF754" s="63"/>
      <c r="BG754" s="63"/>
      <c r="BH754" s="63"/>
      <c r="BI754" s="63"/>
      <c r="BJ754" s="63"/>
      <c r="BK754" s="64"/>
      <c r="BL754" s="63"/>
      <c r="BM754" s="63"/>
      <c r="BN754" s="63"/>
      <c r="BO754" s="63"/>
      <c r="BP754" s="63"/>
      <c r="BQ754" s="63"/>
      <c r="BR754" s="63"/>
      <c r="BS754" s="63"/>
      <c r="BT754" s="64"/>
      <c r="BU754" s="63"/>
      <c r="BV754" s="63"/>
      <c r="BW754" s="63"/>
      <c r="BX754" s="63"/>
      <c r="BY754" s="63"/>
      <c r="BZ754" s="63"/>
      <c r="CA754" s="63"/>
      <c r="CB754" s="63"/>
      <c r="CC754" s="64"/>
      <c r="CD754" s="63"/>
      <c r="CE754" s="63"/>
      <c r="CF754" s="63"/>
      <c r="CG754" s="63"/>
      <c r="CH754" s="63"/>
      <c r="CI754" s="63"/>
      <c r="CJ754" s="63"/>
      <c r="CK754" s="63"/>
      <c r="CL754" s="64"/>
      <c r="CM754" s="63"/>
      <c r="CN754" s="63"/>
      <c r="CO754" s="63"/>
      <c r="CP754" s="63"/>
      <c r="CQ754" s="63"/>
      <c r="CR754" s="63"/>
      <c r="CS754" s="63"/>
      <c r="CT754" s="63"/>
      <c r="CU754" s="64"/>
      <c r="CV754" s="63"/>
      <c r="CW754" s="63"/>
      <c r="CX754" s="63"/>
      <c r="CY754" s="63"/>
      <c r="CZ754" s="63"/>
      <c r="DA754" s="63"/>
      <c r="DB754" s="63"/>
      <c r="DC754" s="63"/>
      <c r="DD754" s="64"/>
    </row>
    <row r="755" spans="1:108" ht="33" customHeight="1" x14ac:dyDescent="0.3">
      <c r="A755" s="63"/>
      <c r="B755" s="63"/>
      <c r="C755" s="63"/>
      <c r="D755" s="63"/>
      <c r="E755" s="63"/>
      <c r="F755" s="63"/>
      <c r="G755" s="63"/>
      <c r="H755" s="63"/>
      <c r="I755" s="64"/>
      <c r="J755" s="63"/>
      <c r="K755" s="63"/>
      <c r="L755" s="63"/>
      <c r="M755" s="63"/>
      <c r="N755" s="63"/>
      <c r="O755" s="63"/>
      <c r="P755" s="63"/>
      <c r="Q755" s="63"/>
      <c r="R755" s="64"/>
      <c r="S755" s="63"/>
      <c r="T755" s="63"/>
      <c r="U755" s="63"/>
      <c r="V755" s="63"/>
      <c r="W755" s="63"/>
      <c r="X755" s="63"/>
      <c r="Y755" s="63"/>
      <c r="Z755" s="63"/>
      <c r="AA755" s="64"/>
      <c r="AB755" s="63"/>
      <c r="AC755" s="63"/>
      <c r="AD755" s="63"/>
      <c r="AE755" s="63"/>
      <c r="AF755" s="63"/>
      <c r="AG755" s="63"/>
      <c r="AH755" s="63"/>
      <c r="AI755" s="63"/>
      <c r="AJ755" s="64"/>
      <c r="AK755" s="63"/>
      <c r="AL755" s="63"/>
      <c r="AM755" s="63"/>
      <c r="AN755" s="63"/>
      <c r="AO755" s="63"/>
      <c r="AP755" s="63"/>
      <c r="AQ755" s="63"/>
      <c r="AR755" s="63"/>
      <c r="AS755" s="64"/>
      <c r="AT755" s="63"/>
      <c r="AU755" s="63"/>
      <c r="AV755" s="63"/>
      <c r="AW755" s="63"/>
      <c r="AX755" s="63"/>
      <c r="AY755" s="63"/>
      <c r="AZ755" s="63"/>
      <c r="BA755" s="63"/>
      <c r="BB755" s="64"/>
      <c r="BC755" s="63"/>
      <c r="BD755" s="63"/>
      <c r="BE755" s="63"/>
      <c r="BF755" s="63"/>
      <c r="BG755" s="63"/>
      <c r="BH755" s="63"/>
      <c r="BI755" s="63"/>
      <c r="BJ755" s="63"/>
      <c r="BK755" s="64"/>
      <c r="BL755" s="63"/>
      <c r="BM755" s="63"/>
      <c r="BN755" s="63"/>
      <c r="BO755" s="63"/>
      <c r="BP755" s="63"/>
      <c r="BQ755" s="63"/>
      <c r="BR755" s="63"/>
      <c r="BS755" s="63"/>
      <c r="BT755" s="64"/>
      <c r="BU755" s="63"/>
      <c r="BV755" s="63"/>
      <c r="BW755" s="63"/>
      <c r="BX755" s="63"/>
      <c r="BY755" s="63"/>
      <c r="BZ755" s="63"/>
      <c r="CA755" s="63"/>
      <c r="CB755" s="63"/>
      <c r="CC755" s="64"/>
      <c r="CD755" s="63"/>
      <c r="CE755" s="63"/>
      <c r="CF755" s="63"/>
      <c r="CG755" s="63"/>
      <c r="CH755" s="63"/>
      <c r="CI755" s="63"/>
      <c r="CJ755" s="63"/>
      <c r="CK755" s="63"/>
      <c r="CL755" s="64"/>
      <c r="CM755" s="63"/>
      <c r="CN755" s="63"/>
      <c r="CO755" s="63"/>
      <c r="CP755" s="63"/>
      <c r="CQ755" s="63"/>
      <c r="CR755" s="63"/>
      <c r="CS755" s="63"/>
      <c r="CT755" s="63"/>
      <c r="CU755" s="64"/>
      <c r="CV755" s="63"/>
      <c r="CW755" s="63"/>
      <c r="CX755" s="63"/>
      <c r="CY755" s="63"/>
      <c r="CZ755" s="63"/>
      <c r="DA755" s="63"/>
      <c r="DB755" s="63"/>
      <c r="DC755" s="63"/>
      <c r="DD755" s="64"/>
    </row>
    <row r="756" spans="1:108" ht="33" customHeight="1" x14ac:dyDescent="0.3">
      <c r="A756" s="63"/>
      <c r="B756" s="63"/>
      <c r="C756" s="63"/>
      <c r="D756" s="63"/>
      <c r="E756" s="63"/>
      <c r="F756" s="63"/>
      <c r="G756" s="63"/>
      <c r="H756" s="63"/>
      <c r="I756" s="64"/>
      <c r="J756" s="63"/>
      <c r="K756" s="63"/>
      <c r="L756" s="63"/>
      <c r="M756" s="63"/>
      <c r="N756" s="63"/>
      <c r="O756" s="63"/>
      <c r="P756" s="63"/>
      <c r="Q756" s="63"/>
      <c r="R756" s="64"/>
      <c r="S756" s="63"/>
      <c r="T756" s="63"/>
      <c r="U756" s="63"/>
      <c r="V756" s="63"/>
      <c r="W756" s="63"/>
      <c r="X756" s="63"/>
      <c r="Y756" s="63"/>
      <c r="Z756" s="63"/>
      <c r="AA756" s="64"/>
      <c r="AB756" s="63"/>
      <c r="AC756" s="63"/>
      <c r="AD756" s="63"/>
      <c r="AE756" s="63"/>
      <c r="AF756" s="63"/>
      <c r="AG756" s="63"/>
      <c r="AH756" s="63"/>
      <c r="AI756" s="63"/>
      <c r="AJ756" s="64"/>
      <c r="AK756" s="63"/>
      <c r="AL756" s="63"/>
      <c r="AM756" s="63"/>
      <c r="AN756" s="63"/>
      <c r="AO756" s="63"/>
      <c r="AP756" s="63"/>
      <c r="AQ756" s="63"/>
      <c r="AR756" s="63"/>
      <c r="AS756" s="64"/>
      <c r="AT756" s="63"/>
      <c r="AU756" s="63"/>
      <c r="AV756" s="63"/>
      <c r="AW756" s="63"/>
      <c r="AX756" s="63"/>
      <c r="AY756" s="63"/>
      <c r="AZ756" s="63"/>
      <c r="BA756" s="63"/>
      <c r="BB756" s="64"/>
      <c r="BC756" s="63"/>
      <c r="BD756" s="63"/>
      <c r="BE756" s="63"/>
      <c r="BF756" s="63"/>
      <c r="BG756" s="63"/>
      <c r="BH756" s="63"/>
      <c r="BI756" s="63"/>
      <c r="BJ756" s="63"/>
      <c r="BK756" s="64"/>
      <c r="BL756" s="63"/>
      <c r="BM756" s="63"/>
      <c r="BN756" s="63"/>
      <c r="BO756" s="63"/>
      <c r="BP756" s="63"/>
      <c r="BQ756" s="63"/>
      <c r="BR756" s="63"/>
      <c r="BS756" s="63"/>
      <c r="BT756" s="64"/>
      <c r="BU756" s="63"/>
      <c r="BV756" s="63"/>
      <c r="BW756" s="63"/>
      <c r="BX756" s="63"/>
      <c r="BY756" s="63"/>
      <c r="BZ756" s="63"/>
      <c r="CA756" s="63"/>
      <c r="CB756" s="63"/>
      <c r="CC756" s="64"/>
      <c r="CD756" s="63"/>
      <c r="CE756" s="63"/>
      <c r="CF756" s="63"/>
      <c r="CG756" s="63"/>
      <c r="CH756" s="63"/>
      <c r="CI756" s="63"/>
      <c r="CJ756" s="63"/>
      <c r="CK756" s="63"/>
      <c r="CL756" s="64"/>
      <c r="CM756" s="63"/>
      <c r="CN756" s="63"/>
      <c r="CO756" s="63"/>
      <c r="CP756" s="63"/>
      <c r="CQ756" s="63"/>
      <c r="CR756" s="63"/>
      <c r="CS756" s="63"/>
      <c r="CT756" s="63"/>
      <c r="CU756" s="64"/>
      <c r="CV756" s="63"/>
      <c r="CW756" s="63"/>
      <c r="CX756" s="63"/>
      <c r="CY756" s="63"/>
      <c r="CZ756" s="63"/>
      <c r="DA756" s="63"/>
      <c r="DB756" s="63"/>
      <c r="DC756" s="63"/>
      <c r="DD756" s="64"/>
    </row>
    <row r="757" spans="1:108" ht="33" customHeight="1" x14ac:dyDescent="0.3">
      <c r="A757" s="63"/>
      <c r="B757" s="63"/>
      <c r="C757" s="63"/>
      <c r="D757" s="63"/>
      <c r="E757" s="63"/>
      <c r="F757" s="63"/>
      <c r="G757" s="63"/>
      <c r="H757" s="63"/>
      <c r="I757" s="64"/>
      <c r="J757" s="63"/>
      <c r="K757" s="63"/>
      <c r="L757" s="63"/>
      <c r="M757" s="63"/>
      <c r="N757" s="63"/>
      <c r="O757" s="63"/>
      <c r="P757" s="63"/>
      <c r="Q757" s="63"/>
      <c r="R757" s="64"/>
      <c r="S757" s="63"/>
      <c r="T757" s="63"/>
      <c r="U757" s="63"/>
      <c r="V757" s="63"/>
      <c r="W757" s="63"/>
      <c r="X757" s="63"/>
      <c r="Y757" s="63"/>
      <c r="Z757" s="63"/>
      <c r="AA757" s="64"/>
      <c r="AB757" s="63"/>
      <c r="AC757" s="63"/>
      <c r="AD757" s="63"/>
      <c r="AE757" s="63"/>
      <c r="AF757" s="63"/>
      <c r="AG757" s="63"/>
      <c r="AH757" s="63"/>
      <c r="AI757" s="63"/>
      <c r="AJ757" s="64"/>
      <c r="AK757" s="63"/>
      <c r="AL757" s="63"/>
      <c r="AM757" s="63"/>
      <c r="AN757" s="63"/>
      <c r="AO757" s="63"/>
      <c r="AP757" s="63"/>
      <c r="AQ757" s="63"/>
      <c r="AR757" s="63"/>
      <c r="AS757" s="64"/>
      <c r="AT757" s="63"/>
      <c r="AU757" s="63"/>
      <c r="AV757" s="63"/>
      <c r="AW757" s="63"/>
      <c r="AX757" s="63"/>
      <c r="AY757" s="63"/>
      <c r="AZ757" s="63"/>
      <c r="BA757" s="63"/>
      <c r="BB757" s="64"/>
      <c r="BC757" s="63"/>
      <c r="BD757" s="63"/>
      <c r="BE757" s="63"/>
      <c r="BF757" s="63"/>
      <c r="BG757" s="63"/>
      <c r="BH757" s="63"/>
      <c r="BI757" s="63"/>
      <c r="BJ757" s="63"/>
      <c r="BK757" s="64"/>
      <c r="BL757" s="63"/>
      <c r="BM757" s="63"/>
      <c r="BN757" s="63"/>
      <c r="BO757" s="63"/>
      <c r="BP757" s="63"/>
      <c r="BQ757" s="63"/>
      <c r="BR757" s="63"/>
      <c r="BS757" s="63"/>
      <c r="BT757" s="64"/>
      <c r="BU757" s="63"/>
      <c r="BV757" s="63"/>
      <c r="BW757" s="63"/>
      <c r="BX757" s="63"/>
      <c r="BY757" s="63"/>
      <c r="BZ757" s="63"/>
      <c r="CA757" s="63"/>
      <c r="CB757" s="63"/>
      <c r="CC757" s="64"/>
      <c r="CD757" s="63"/>
      <c r="CE757" s="63"/>
      <c r="CF757" s="63"/>
      <c r="CG757" s="63"/>
      <c r="CH757" s="63"/>
      <c r="CI757" s="63"/>
      <c r="CJ757" s="63"/>
      <c r="CK757" s="63"/>
      <c r="CL757" s="64"/>
      <c r="CM757" s="63"/>
      <c r="CN757" s="63"/>
      <c r="CO757" s="63"/>
      <c r="CP757" s="63"/>
      <c r="CQ757" s="63"/>
      <c r="CR757" s="63"/>
      <c r="CS757" s="63"/>
      <c r="CT757" s="63"/>
      <c r="CU757" s="64"/>
      <c r="CV757" s="63"/>
      <c r="CW757" s="63"/>
      <c r="CX757" s="63"/>
      <c r="CY757" s="63"/>
      <c r="CZ757" s="63"/>
      <c r="DA757" s="63"/>
      <c r="DB757" s="63"/>
      <c r="DC757" s="63"/>
      <c r="DD757" s="64"/>
    </row>
    <row r="758" spans="1:108" ht="33" customHeight="1" x14ac:dyDescent="0.3">
      <c r="A758" s="63"/>
      <c r="B758" s="63"/>
      <c r="C758" s="63"/>
      <c r="D758" s="63"/>
      <c r="E758" s="63"/>
      <c r="F758" s="63"/>
      <c r="G758" s="63"/>
      <c r="H758" s="63"/>
      <c r="I758" s="64"/>
      <c r="J758" s="63"/>
      <c r="K758" s="63"/>
      <c r="L758" s="63"/>
      <c r="M758" s="63"/>
      <c r="N758" s="63"/>
      <c r="O758" s="63"/>
      <c r="P758" s="63"/>
      <c r="Q758" s="63"/>
      <c r="R758" s="64"/>
      <c r="S758" s="63"/>
      <c r="T758" s="63"/>
      <c r="U758" s="63"/>
      <c r="V758" s="63"/>
      <c r="W758" s="63"/>
      <c r="X758" s="63"/>
      <c r="Y758" s="63"/>
      <c r="Z758" s="63"/>
      <c r="AA758" s="64"/>
      <c r="AB758" s="63"/>
      <c r="AC758" s="63"/>
      <c r="AD758" s="63"/>
      <c r="AE758" s="63"/>
      <c r="AF758" s="63"/>
      <c r="AG758" s="63"/>
      <c r="AH758" s="63"/>
      <c r="AI758" s="63"/>
      <c r="AJ758" s="64"/>
      <c r="AK758" s="63"/>
      <c r="AL758" s="63"/>
      <c r="AM758" s="63"/>
      <c r="AN758" s="63"/>
      <c r="AO758" s="63"/>
      <c r="AP758" s="63"/>
      <c r="AQ758" s="63"/>
      <c r="AR758" s="63"/>
      <c r="AS758" s="64"/>
      <c r="AT758" s="63"/>
      <c r="AU758" s="63"/>
      <c r="AV758" s="63"/>
      <c r="AW758" s="63"/>
      <c r="AX758" s="63"/>
      <c r="AY758" s="63"/>
      <c r="AZ758" s="63"/>
      <c r="BA758" s="63"/>
      <c r="BB758" s="64"/>
      <c r="BC758" s="63"/>
      <c r="BD758" s="63"/>
      <c r="BE758" s="63"/>
      <c r="BF758" s="63"/>
      <c r="BG758" s="63"/>
      <c r="BH758" s="63"/>
      <c r="BI758" s="63"/>
      <c r="BJ758" s="63"/>
      <c r="BK758" s="64"/>
      <c r="BL758" s="63"/>
      <c r="BM758" s="63"/>
      <c r="BN758" s="63"/>
      <c r="BO758" s="63"/>
      <c r="BP758" s="63"/>
      <c r="BQ758" s="63"/>
      <c r="BR758" s="63"/>
      <c r="BS758" s="63"/>
      <c r="BT758" s="64"/>
      <c r="BU758" s="63"/>
      <c r="BV758" s="63"/>
      <c r="BW758" s="63"/>
      <c r="BX758" s="63"/>
      <c r="BY758" s="63"/>
      <c r="BZ758" s="63"/>
      <c r="CA758" s="63"/>
      <c r="CB758" s="63"/>
      <c r="CC758" s="64"/>
      <c r="CD758" s="63"/>
      <c r="CE758" s="63"/>
      <c r="CF758" s="63"/>
      <c r="CG758" s="63"/>
      <c r="CH758" s="63"/>
      <c r="CI758" s="63"/>
      <c r="CJ758" s="63"/>
      <c r="CK758" s="63"/>
      <c r="CL758" s="64"/>
      <c r="CM758" s="63"/>
      <c r="CN758" s="63"/>
      <c r="CO758" s="63"/>
      <c r="CP758" s="63"/>
      <c r="CQ758" s="63"/>
      <c r="CR758" s="63"/>
      <c r="CS758" s="63"/>
      <c r="CT758" s="63"/>
      <c r="CU758" s="64"/>
      <c r="CV758" s="63"/>
      <c r="CW758" s="63"/>
      <c r="CX758" s="63"/>
      <c r="CY758" s="63"/>
      <c r="CZ758" s="63"/>
      <c r="DA758" s="63"/>
      <c r="DB758" s="63"/>
      <c r="DC758" s="63"/>
      <c r="DD758" s="64"/>
    </row>
    <row r="759" spans="1:108" ht="33" customHeight="1" x14ac:dyDescent="0.3">
      <c r="A759" s="63"/>
      <c r="B759" s="63"/>
      <c r="C759" s="63"/>
      <c r="D759" s="63"/>
      <c r="E759" s="63"/>
      <c r="F759" s="63"/>
      <c r="G759" s="63"/>
      <c r="H759" s="63"/>
      <c r="I759" s="64"/>
      <c r="J759" s="63"/>
      <c r="K759" s="63"/>
      <c r="L759" s="63"/>
      <c r="M759" s="63"/>
      <c r="N759" s="63"/>
      <c r="O759" s="63"/>
      <c r="P759" s="63"/>
      <c r="Q759" s="63"/>
      <c r="R759" s="64"/>
      <c r="S759" s="63"/>
      <c r="T759" s="63"/>
      <c r="U759" s="63"/>
      <c r="V759" s="63"/>
      <c r="W759" s="63"/>
      <c r="X759" s="63"/>
      <c r="Y759" s="63"/>
      <c r="Z759" s="63"/>
      <c r="AA759" s="64"/>
      <c r="AB759" s="63"/>
      <c r="AC759" s="63"/>
      <c r="AD759" s="63"/>
      <c r="AE759" s="63"/>
      <c r="AF759" s="63"/>
      <c r="AG759" s="63"/>
      <c r="AH759" s="63"/>
      <c r="AI759" s="63"/>
      <c r="AJ759" s="64"/>
      <c r="AK759" s="63"/>
      <c r="AL759" s="63"/>
      <c r="AM759" s="63"/>
      <c r="AN759" s="63"/>
      <c r="AO759" s="63"/>
      <c r="AP759" s="63"/>
      <c r="AQ759" s="63"/>
      <c r="AR759" s="63"/>
      <c r="AS759" s="64"/>
      <c r="AT759" s="63"/>
      <c r="AU759" s="63"/>
      <c r="AV759" s="63"/>
      <c r="AW759" s="63"/>
      <c r="AX759" s="63"/>
      <c r="AY759" s="63"/>
      <c r="AZ759" s="63"/>
      <c r="BA759" s="63"/>
      <c r="BB759" s="64"/>
      <c r="BC759" s="63"/>
      <c r="BD759" s="63"/>
      <c r="BE759" s="63"/>
      <c r="BF759" s="63"/>
      <c r="BG759" s="63"/>
      <c r="BH759" s="63"/>
      <c r="BI759" s="63"/>
      <c r="BJ759" s="63"/>
      <c r="BK759" s="64"/>
      <c r="BL759" s="63"/>
      <c r="BM759" s="63"/>
      <c r="BN759" s="63"/>
      <c r="BO759" s="63"/>
      <c r="BP759" s="63"/>
      <c r="BQ759" s="63"/>
      <c r="BR759" s="63"/>
      <c r="BS759" s="63"/>
      <c r="BT759" s="64"/>
      <c r="BU759" s="63"/>
      <c r="BV759" s="63"/>
      <c r="BW759" s="63"/>
      <c r="BX759" s="63"/>
      <c r="BY759" s="63"/>
      <c r="BZ759" s="63"/>
      <c r="CA759" s="63"/>
      <c r="CB759" s="63"/>
      <c r="CC759" s="64"/>
      <c r="CD759" s="63"/>
      <c r="CE759" s="63"/>
      <c r="CF759" s="63"/>
      <c r="CG759" s="63"/>
      <c r="CH759" s="63"/>
      <c r="CI759" s="63"/>
      <c r="CJ759" s="63"/>
      <c r="CK759" s="63"/>
      <c r="CL759" s="64"/>
      <c r="CM759" s="63"/>
      <c r="CN759" s="63"/>
      <c r="CO759" s="63"/>
      <c r="CP759" s="63"/>
      <c r="CQ759" s="63"/>
      <c r="CR759" s="63"/>
      <c r="CS759" s="63"/>
      <c r="CT759" s="63"/>
      <c r="CU759" s="64"/>
      <c r="CV759" s="63"/>
      <c r="CW759" s="63"/>
      <c r="CX759" s="63"/>
      <c r="CY759" s="63"/>
      <c r="CZ759" s="63"/>
      <c r="DA759" s="63"/>
      <c r="DB759" s="63"/>
      <c r="DC759" s="63"/>
      <c r="DD759" s="64"/>
    </row>
    <row r="760" spans="1:108" ht="33" customHeight="1" x14ac:dyDescent="0.3">
      <c r="A760" s="63"/>
      <c r="B760" s="63"/>
      <c r="C760" s="63"/>
      <c r="D760" s="63"/>
      <c r="E760" s="63"/>
      <c r="F760" s="63"/>
      <c r="G760" s="63"/>
      <c r="H760" s="63"/>
      <c r="I760" s="64"/>
      <c r="J760" s="63"/>
      <c r="K760" s="63"/>
      <c r="L760" s="63"/>
      <c r="M760" s="63"/>
      <c r="N760" s="63"/>
      <c r="O760" s="63"/>
      <c r="P760" s="63"/>
      <c r="Q760" s="63"/>
      <c r="R760" s="64"/>
      <c r="S760" s="63"/>
      <c r="T760" s="63"/>
      <c r="U760" s="63"/>
      <c r="V760" s="63"/>
      <c r="W760" s="63"/>
      <c r="X760" s="63"/>
      <c r="Y760" s="63"/>
      <c r="Z760" s="63"/>
      <c r="AA760" s="64"/>
      <c r="AB760" s="63"/>
      <c r="AC760" s="63"/>
      <c r="AD760" s="63"/>
      <c r="AE760" s="63"/>
      <c r="AF760" s="63"/>
      <c r="AG760" s="63"/>
      <c r="AH760" s="63"/>
      <c r="AI760" s="63"/>
      <c r="AJ760" s="64"/>
      <c r="AK760" s="63"/>
      <c r="AL760" s="63"/>
      <c r="AM760" s="63"/>
      <c r="AN760" s="63"/>
      <c r="AO760" s="63"/>
      <c r="AP760" s="63"/>
      <c r="AQ760" s="63"/>
      <c r="AR760" s="63"/>
      <c r="AS760" s="64"/>
      <c r="AT760" s="63"/>
      <c r="AU760" s="63"/>
      <c r="AV760" s="63"/>
      <c r="AW760" s="63"/>
      <c r="AX760" s="63"/>
      <c r="AY760" s="63"/>
      <c r="AZ760" s="63"/>
      <c r="BA760" s="63"/>
      <c r="BB760" s="64"/>
      <c r="BC760" s="63"/>
      <c r="BD760" s="63"/>
      <c r="BE760" s="63"/>
      <c r="BF760" s="63"/>
      <c r="BG760" s="63"/>
      <c r="BH760" s="63"/>
      <c r="BI760" s="63"/>
      <c r="BJ760" s="63"/>
      <c r="BK760" s="64"/>
      <c r="BL760" s="63"/>
      <c r="BM760" s="63"/>
      <c r="BN760" s="63"/>
      <c r="BO760" s="63"/>
      <c r="BP760" s="63"/>
      <c r="BQ760" s="63"/>
      <c r="BR760" s="63"/>
      <c r="BS760" s="63"/>
      <c r="BT760" s="64"/>
      <c r="BU760" s="63"/>
      <c r="BV760" s="63"/>
      <c r="BW760" s="63"/>
      <c r="BX760" s="63"/>
      <c r="BY760" s="63"/>
      <c r="BZ760" s="63"/>
      <c r="CA760" s="63"/>
      <c r="CB760" s="63"/>
      <c r="CC760" s="64"/>
      <c r="CD760" s="63"/>
      <c r="CE760" s="63"/>
      <c r="CF760" s="63"/>
      <c r="CG760" s="63"/>
      <c r="CH760" s="63"/>
      <c r="CI760" s="63"/>
      <c r="CJ760" s="63"/>
      <c r="CK760" s="63"/>
      <c r="CL760" s="64"/>
      <c r="CM760" s="63"/>
      <c r="CN760" s="63"/>
      <c r="CO760" s="63"/>
      <c r="CP760" s="63"/>
      <c r="CQ760" s="63"/>
      <c r="CR760" s="63"/>
      <c r="CS760" s="63"/>
      <c r="CT760" s="63"/>
      <c r="CU760" s="64"/>
      <c r="CV760" s="63"/>
      <c r="CW760" s="63"/>
      <c r="CX760" s="63"/>
      <c r="CY760" s="63"/>
      <c r="CZ760" s="63"/>
      <c r="DA760" s="63"/>
      <c r="DB760" s="63"/>
      <c r="DC760" s="63"/>
      <c r="DD760" s="64"/>
    </row>
    <row r="761" spans="1:108" ht="33" customHeight="1" x14ac:dyDescent="0.3">
      <c r="A761" s="63"/>
      <c r="B761" s="63"/>
      <c r="C761" s="63"/>
      <c r="D761" s="63"/>
      <c r="E761" s="63"/>
      <c r="F761" s="63"/>
      <c r="G761" s="63"/>
      <c r="H761" s="63"/>
      <c r="I761" s="64"/>
      <c r="J761" s="63"/>
      <c r="K761" s="63"/>
      <c r="L761" s="63"/>
      <c r="M761" s="63"/>
      <c r="N761" s="63"/>
      <c r="O761" s="63"/>
      <c r="P761" s="63"/>
      <c r="Q761" s="63"/>
      <c r="R761" s="64"/>
      <c r="S761" s="63"/>
      <c r="T761" s="63"/>
      <c r="U761" s="63"/>
      <c r="V761" s="63"/>
      <c r="W761" s="63"/>
      <c r="X761" s="63"/>
      <c r="Y761" s="63"/>
      <c r="Z761" s="63"/>
      <c r="AA761" s="64"/>
      <c r="AB761" s="63"/>
      <c r="AC761" s="63"/>
      <c r="AD761" s="63"/>
      <c r="AE761" s="63"/>
      <c r="AF761" s="63"/>
      <c r="AG761" s="63"/>
      <c r="AH761" s="63"/>
      <c r="AI761" s="63"/>
      <c r="AJ761" s="64"/>
      <c r="AK761" s="63"/>
      <c r="AL761" s="63"/>
      <c r="AM761" s="63"/>
      <c r="AN761" s="63"/>
      <c r="AO761" s="63"/>
      <c r="AP761" s="63"/>
      <c r="AQ761" s="63"/>
      <c r="AR761" s="63"/>
      <c r="AS761" s="64"/>
      <c r="AT761" s="63"/>
      <c r="AU761" s="63"/>
      <c r="AV761" s="63"/>
      <c r="AW761" s="63"/>
      <c r="AX761" s="63"/>
      <c r="AY761" s="63"/>
      <c r="AZ761" s="63"/>
      <c r="BA761" s="63"/>
      <c r="BB761" s="64"/>
      <c r="BC761" s="63"/>
      <c r="BD761" s="63"/>
      <c r="BE761" s="63"/>
      <c r="BF761" s="63"/>
      <c r="BG761" s="63"/>
      <c r="BH761" s="63"/>
      <c r="BI761" s="63"/>
      <c r="BJ761" s="63"/>
      <c r="BK761" s="64"/>
      <c r="BL761" s="63"/>
      <c r="BM761" s="63"/>
      <c r="BN761" s="63"/>
      <c r="BO761" s="63"/>
      <c r="BP761" s="63"/>
      <c r="BQ761" s="63"/>
      <c r="BR761" s="63"/>
      <c r="BS761" s="63"/>
      <c r="BT761" s="64"/>
      <c r="BU761" s="63"/>
      <c r="BV761" s="63"/>
      <c r="BW761" s="63"/>
      <c r="BX761" s="63"/>
      <c r="BY761" s="63"/>
      <c r="BZ761" s="63"/>
      <c r="CA761" s="63"/>
      <c r="CB761" s="63"/>
      <c r="CC761" s="64"/>
      <c r="CD761" s="63"/>
      <c r="CE761" s="63"/>
      <c r="CF761" s="63"/>
      <c r="CG761" s="63"/>
      <c r="CH761" s="63"/>
      <c r="CI761" s="63"/>
      <c r="CJ761" s="63"/>
      <c r="CK761" s="63"/>
      <c r="CL761" s="64"/>
      <c r="CM761" s="63"/>
      <c r="CN761" s="63"/>
      <c r="CO761" s="63"/>
      <c r="CP761" s="63"/>
      <c r="CQ761" s="63"/>
      <c r="CR761" s="63"/>
      <c r="CS761" s="63"/>
      <c r="CT761" s="63"/>
      <c r="CU761" s="64"/>
      <c r="CV761" s="63"/>
      <c r="CW761" s="63"/>
      <c r="CX761" s="63"/>
      <c r="CY761" s="63"/>
      <c r="CZ761" s="63"/>
      <c r="DA761" s="63"/>
      <c r="DB761" s="63"/>
      <c r="DC761" s="63"/>
      <c r="DD761" s="64"/>
    </row>
    <row r="762" spans="1:108" ht="33" customHeight="1" x14ac:dyDescent="0.3">
      <c r="A762" s="63"/>
      <c r="B762" s="63"/>
      <c r="C762" s="63"/>
      <c r="D762" s="63"/>
      <c r="E762" s="63"/>
      <c r="F762" s="63"/>
      <c r="G762" s="63"/>
      <c r="H762" s="63"/>
      <c r="I762" s="64"/>
      <c r="J762" s="63"/>
      <c r="K762" s="63"/>
      <c r="L762" s="63"/>
      <c r="M762" s="63"/>
      <c r="N762" s="63"/>
      <c r="O762" s="63"/>
      <c r="P762" s="63"/>
      <c r="Q762" s="63"/>
      <c r="R762" s="64"/>
      <c r="S762" s="63"/>
      <c r="T762" s="63"/>
      <c r="U762" s="63"/>
      <c r="V762" s="63"/>
      <c r="W762" s="63"/>
      <c r="X762" s="63"/>
      <c r="Y762" s="63"/>
      <c r="Z762" s="63"/>
      <c r="AA762" s="64"/>
      <c r="AB762" s="63"/>
      <c r="AC762" s="63"/>
      <c r="AD762" s="63"/>
      <c r="AE762" s="63"/>
      <c r="AF762" s="63"/>
      <c r="AG762" s="63"/>
      <c r="AH762" s="63"/>
      <c r="AI762" s="63"/>
      <c r="AJ762" s="64"/>
      <c r="AK762" s="63"/>
      <c r="AL762" s="63"/>
      <c r="AM762" s="63"/>
      <c r="AN762" s="63"/>
      <c r="AO762" s="63"/>
      <c r="AP762" s="63"/>
      <c r="AQ762" s="63"/>
      <c r="AR762" s="63"/>
      <c r="AS762" s="64"/>
      <c r="AT762" s="63"/>
      <c r="AU762" s="63"/>
      <c r="AV762" s="63"/>
      <c r="AW762" s="63"/>
      <c r="AX762" s="63"/>
      <c r="AY762" s="63"/>
      <c r="AZ762" s="63"/>
      <c r="BA762" s="63"/>
      <c r="BB762" s="64"/>
      <c r="BC762" s="63"/>
      <c r="BD762" s="63"/>
      <c r="BE762" s="63"/>
      <c r="BF762" s="63"/>
      <c r="BG762" s="63"/>
      <c r="BH762" s="63"/>
      <c r="BI762" s="63"/>
      <c r="BJ762" s="63"/>
      <c r="BK762" s="64"/>
      <c r="BL762" s="63"/>
      <c r="BM762" s="63"/>
      <c r="BN762" s="63"/>
      <c r="BO762" s="63"/>
      <c r="BP762" s="63"/>
      <c r="BQ762" s="63"/>
      <c r="BR762" s="63"/>
      <c r="BS762" s="63"/>
      <c r="BT762" s="64"/>
      <c r="BU762" s="63"/>
      <c r="BV762" s="63"/>
      <c r="BW762" s="63"/>
      <c r="BX762" s="63"/>
      <c r="BY762" s="63"/>
      <c r="BZ762" s="63"/>
      <c r="CA762" s="63"/>
      <c r="CB762" s="63"/>
      <c r="CC762" s="64"/>
      <c r="CD762" s="63"/>
      <c r="CE762" s="63"/>
      <c r="CF762" s="63"/>
      <c r="CG762" s="63"/>
      <c r="CH762" s="63"/>
      <c r="CI762" s="63"/>
      <c r="CJ762" s="63"/>
      <c r="CK762" s="63"/>
      <c r="CL762" s="64"/>
      <c r="CM762" s="63"/>
      <c r="CN762" s="63"/>
      <c r="CO762" s="63"/>
      <c r="CP762" s="63"/>
      <c r="CQ762" s="63"/>
      <c r="CR762" s="63"/>
      <c r="CS762" s="63"/>
      <c r="CT762" s="63"/>
      <c r="CU762" s="64"/>
      <c r="CV762" s="63"/>
      <c r="CW762" s="63"/>
      <c r="CX762" s="63"/>
      <c r="CY762" s="63"/>
      <c r="CZ762" s="63"/>
      <c r="DA762" s="63"/>
      <c r="DB762" s="63"/>
      <c r="DC762" s="63"/>
      <c r="DD762" s="64"/>
    </row>
    <row r="763" spans="1:108" ht="33" customHeight="1" x14ac:dyDescent="0.3">
      <c r="A763" s="63"/>
      <c r="B763" s="63"/>
      <c r="C763" s="63"/>
      <c r="D763" s="63"/>
      <c r="E763" s="63"/>
      <c r="F763" s="63"/>
      <c r="G763" s="63"/>
      <c r="H763" s="63"/>
      <c r="I763" s="64"/>
      <c r="J763" s="63"/>
      <c r="K763" s="63"/>
      <c r="L763" s="63"/>
      <c r="M763" s="63"/>
      <c r="N763" s="63"/>
      <c r="O763" s="63"/>
      <c r="P763" s="63"/>
      <c r="Q763" s="63"/>
      <c r="R763" s="64"/>
      <c r="S763" s="63"/>
      <c r="T763" s="63"/>
      <c r="U763" s="63"/>
      <c r="V763" s="63"/>
      <c r="W763" s="63"/>
      <c r="X763" s="63"/>
      <c r="Y763" s="63"/>
      <c r="Z763" s="63"/>
      <c r="AA763" s="64"/>
      <c r="AB763" s="63"/>
      <c r="AC763" s="63"/>
      <c r="AD763" s="63"/>
      <c r="AE763" s="63"/>
      <c r="AF763" s="63"/>
      <c r="AG763" s="63"/>
      <c r="AH763" s="63"/>
      <c r="AI763" s="63"/>
      <c r="AJ763" s="64"/>
      <c r="AK763" s="63"/>
      <c r="AL763" s="63"/>
      <c r="AM763" s="63"/>
      <c r="AN763" s="63"/>
      <c r="AO763" s="63"/>
      <c r="AP763" s="63"/>
      <c r="AQ763" s="63"/>
      <c r="AR763" s="63"/>
      <c r="AS763" s="64"/>
      <c r="AT763" s="63"/>
      <c r="AU763" s="63"/>
      <c r="AV763" s="63"/>
      <c r="AW763" s="63"/>
      <c r="AX763" s="63"/>
      <c r="AY763" s="63"/>
      <c r="AZ763" s="63"/>
      <c r="BA763" s="63"/>
      <c r="BB763" s="64"/>
      <c r="BC763" s="63"/>
      <c r="BD763" s="63"/>
      <c r="BE763" s="63"/>
      <c r="BF763" s="63"/>
      <c r="BG763" s="63"/>
      <c r="BH763" s="63"/>
      <c r="BI763" s="63"/>
      <c r="BJ763" s="63"/>
      <c r="BK763" s="64"/>
      <c r="BL763" s="63"/>
      <c r="BM763" s="63"/>
      <c r="BN763" s="63"/>
      <c r="BO763" s="63"/>
      <c r="BP763" s="63"/>
      <c r="BQ763" s="63"/>
      <c r="BR763" s="63"/>
      <c r="BS763" s="63"/>
      <c r="BT763" s="64"/>
      <c r="BU763" s="63"/>
      <c r="BV763" s="63"/>
      <c r="BW763" s="63"/>
      <c r="BX763" s="63"/>
      <c r="BY763" s="63"/>
      <c r="BZ763" s="63"/>
      <c r="CA763" s="63"/>
      <c r="CB763" s="63"/>
      <c r="CC763" s="64"/>
      <c r="CD763" s="63"/>
      <c r="CE763" s="63"/>
      <c r="CF763" s="63"/>
      <c r="CG763" s="63"/>
      <c r="CH763" s="63"/>
      <c r="CI763" s="63"/>
      <c r="CJ763" s="63"/>
      <c r="CK763" s="63"/>
      <c r="CL763" s="64"/>
      <c r="CM763" s="63"/>
      <c r="CN763" s="63"/>
      <c r="CO763" s="63"/>
      <c r="CP763" s="63"/>
      <c r="CQ763" s="63"/>
      <c r="CR763" s="63"/>
      <c r="CS763" s="63"/>
      <c r="CT763" s="63"/>
      <c r="CU763" s="64"/>
      <c r="CV763" s="63"/>
      <c r="CW763" s="63"/>
      <c r="CX763" s="63"/>
      <c r="CY763" s="63"/>
      <c r="CZ763" s="63"/>
      <c r="DA763" s="63"/>
      <c r="DB763" s="63"/>
      <c r="DC763" s="63"/>
      <c r="DD763" s="64"/>
    </row>
    <row r="764" spans="1:108" ht="33" customHeight="1" x14ac:dyDescent="0.3">
      <c r="A764" s="63"/>
      <c r="B764" s="63"/>
      <c r="C764" s="63"/>
      <c r="D764" s="63"/>
      <c r="E764" s="63"/>
      <c r="F764" s="63"/>
      <c r="G764" s="63"/>
      <c r="H764" s="63"/>
      <c r="I764" s="64"/>
      <c r="J764" s="63"/>
      <c r="K764" s="63"/>
      <c r="L764" s="63"/>
      <c r="M764" s="63"/>
      <c r="N764" s="63"/>
      <c r="O764" s="63"/>
      <c r="P764" s="63"/>
      <c r="Q764" s="63"/>
      <c r="R764" s="64"/>
      <c r="S764" s="63"/>
      <c r="T764" s="63"/>
      <c r="U764" s="63"/>
      <c r="V764" s="63"/>
      <c r="W764" s="63"/>
      <c r="X764" s="63"/>
      <c r="Y764" s="63"/>
      <c r="Z764" s="63"/>
      <c r="AA764" s="64"/>
      <c r="AB764" s="63"/>
      <c r="AC764" s="63"/>
      <c r="AD764" s="63"/>
      <c r="AE764" s="63"/>
      <c r="AF764" s="63"/>
      <c r="AG764" s="63"/>
      <c r="AH764" s="63"/>
      <c r="AI764" s="63"/>
      <c r="AJ764" s="64"/>
      <c r="AK764" s="63"/>
      <c r="AL764" s="63"/>
      <c r="AM764" s="63"/>
      <c r="AN764" s="63"/>
      <c r="AO764" s="63"/>
      <c r="AP764" s="63"/>
      <c r="AQ764" s="63"/>
      <c r="AR764" s="63"/>
      <c r="AS764" s="64"/>
      <c r="AT764" s="63"/>
      <c r="AU764" s="63"/>
      <c r="AV764" s="63"/>
      <c r="AW764" s="63"/>
      <c r="AX764" s="63"/>
      <c r="AY764" s="63"/>
      <c r="AZ764" s="63"/>
      <c r="BA764" s="63"/>
      <c r="BB764" s="64"/>
      <c r="BC764" s="63"/>
      <c r="BD764" s="63"/>
      <c r="BE764" s="63"/>
      <c r="BF764" s="63"/>
      <c r="BG764" s="63"/>
      <c r="BH764" s="63"/>
      <c r="BI764" s="63"/>
      <c r="BJ764" s="63"/>
      <c r="BK764" s="64"/>
      <c r="BL764" s="63"/>
      <c r="BM764" s="63"/>
      <c r="BN764" s="63"/>
      <c r="BO764" s="63"/>
      <c r="BP764" s="63"/>
      <c r="BQ764" s="63"/>
      <c r="BR764" s="63"/>
      <c r="BS764" s="63"/>
      <c r="BT764" s="64"/>
      <c r="BU764" s="63"/>
      <c r="BV764" s="63"/>
      <c r="BW764" s="63"/>
      <c r="BX764" s="63"/>
      <c r="BY764" s="63"/>
      <c r="BZ764" s="63"/>
      <c r="CA764" s="63"/>
      <c r="CB764" s="63"/>
      <c r="CC764" s="64"/>
      <c r="CD764" s="63"/>
      <c r="CE764" s="63"/>
      <c r="CF764" s="63"/>
      <c r="CG764" s="63"/>
      <c r="CH764" s="63"/>
      <c r="CI764" s="63"/>
      <c r="CJ764" s="63"/>
      <c r="CK764" s="63"/>
      <c r="CL764" s="64"/>
      <c r="CM764" s="63"/>
      <c r="CN764" s="63"/>
      <c r="CO764" s="63"/>
      <c r="CP764" s="63"/>
      <c r="CQ764" s="63"/>
      <c r="CR764" s="63"/>
      <c r="CS764" s="63"/>
      <c r="CT764" s="63"/>
      <c r="CU764" s="64"/>
      <c r="CV764" s="63"/>
      <c r="CW764" s="63"/>
      <c r="CX764" s="63"/>
      <c r="CY764" s="63"/>
      <c r="CZ764" s="63"/>
      <c r="DA764" s="63"/>
      <c r="DB764" s="63"/>
      <c r="DC764" s="63"/>
      <c r="DD764" s="64"/>
    </row>
    <row r="765" spans="1:108" ht="33" customHeight="1" x14ac:dyDescent="0.3">
      <c r="A765" s="63"/>
      <c r="B765" s="63"/>
      <c r="C765" s="63"/>
      <c r="D765" s="63"/>
      <c r="E765" s="63"/>
      <c r="F765" s="63"/>
      <c r="G765" s="63"/>
      <c r="H765" s="63"/>
      <c r="I765" s="64"/>
      <c r="J765" s="63"/>
      <c r="K765" s="63"/>
      <c r="L765" s="63"/>
      <c r="M765" s="63"/>
      <c r="N765" s="63"/>
      <c r="O765" s="63"/>
      <c r="P765" s="63"/>
      <c r="Q765" s="63"/>
      <c r="R765" s="64"/>
      <c r="S765" s="63"/>
      <c r="T765" s="63"/>
      <c r="U765" s="63"/>
      <c r="V765" s="63"/>
      <c r="W765" s="63"/>
      <c r="X765" s="63"/>
      <c r="Y765" s="63"/>
      <c r="Z765" s="63"/>
      <c r="AA765" s="64"/>
      <c r="AB765" s="63"/>
      <c r="AC765" s="63"/>
      <c r="AD765" s="63"/>
      <c r="AE765" s="63"/>
      <c r="AF765" s="63"/>
      <c r="AG765" s="63"/>
      <c r="AH765" s="63"/>
      <c r="AI765" s="63"/>
      <c r="AJ765" s="64"/>
      <c r="AK765" s="63"/>
      <c r="AL765" s="63"/>
      <c r="AM765" s="63"/>
      <c r="AN765" s="63"/>
      <c r="AO765" s="63"/>
      <c r="AP765" s="63"/>
      <c r="AQ765" s="63"/>
      <c r="AR765" s="63"/>
      <c r="AS765" s="64"/>
      <c r="AT765" s="63"/>
      <c r="AU765" s="63"/>
      <c r="AV765" s="63"/>
      <c r="AW765" s="63"/>
      <c r="AX765" s="63"/>
      <c r="AY765" s="63"/>
      <c r="AZ765" s="63"/>
      <c r="BA765" s="63"/>
      <c r="BB765" s="64"/>
      <c r="BC765" s="63"/>
      <c r="BD765" s="63"/>
      <c r="BE765" s="63"/>
      <c r="BF765" s="63"/>
      <c r="BG765" s="63"/>
      <c r="BH765" s="63"/>
      <c r="BI765" s="63"/>
      <c r="BJ765" s="63"/>
      <c r="BK765" s="64"/>
      <c r="BL765" s="63"/>
      <c r="BM765" s="63"/>
      <c r="BN765" s="63"/>
      <c r="BO765" s="63"/>
      <c r="BP765" s="63"/>
      <c r="BQ765" s="63"/>
      <c r="BR765" s="63"/>
      <c r="BS765" s="63"/>
      <c r="BT765" s="64"/>
      <c r="BU765" s="63"/>
      <c r="BV765" s="63"/>
      <c r="BW765" s="63"/>
      <c r="BX765" s="63"/>
      <c r="BY765" s="63"/>
      <c r="BZ765" s="63"/>
      <c r="CA765" s="63"/>
      <c r="CB765" s="63"/>
      <c r="CC765" s="64"/>
      <c r="CD765" s="63"/>
      <c r="CE765" s="63"/>
      <c r="CF765" s="63"/>
      <c r="CG765" s="63"/>
      <c r="CH765" s="63"/>
      <c r="CI765" s="63"/>
      <c r="CJ765" s="63"/>
      <c r="CK765" s="63"/>
      <c r="CL765" s="64"/>
      <c r="CM765" s="63"/>
      <c r="CN765" s="63"/>
      <c r="CO765" s="63"/>
      <c r="CP765" s="63"/>
      <c r="CQ765" s="63"/>
      <c r="CR765" s="63"/>
      <c r="CS765" s="63"/>
      <c r="CT765" s="63"/>
      <c r="CU765" s="64"/>
      <c r="CV765" s="63"/>
      <c r="CW765" s="63"/>
      <c r="CX765" s="63"/>
      <c r="CY765" s="63"/>
      <c r="CZ765" s="63"/>
      <c r="DA765" s="63"/>
      <c r="DB765" s="63"/>
      <c r="DC765" s="63"/>
      <c r="DD765" s="64"/>
    </row>
    <row r="766" spans="1:108" ht="33" customHeight="1" x14ac:dyDescent="0.3">
      <c r="A766" s="63"/>
      <c r="B766" s="63"/>
      <c r="C766" s="63"/>
      <c r="D766" s="63"/>
      <c r="E766" s="63"/>
      <c r="F766" s="63"/>
      <c r="G766" s="63"/>
      <c r="H766" s="63"/>
      <c r="I766" s="64"/>
      <c r="J766" s="63"/>
      <c r="K766" s="63"/>
      <c r="L766" s="63"/>
      <c r="M766" s="63"/>
      <c r="N766" s="63"/>
      <c r="O766" s="63"/>
      <c r="P766" s="63"/>
      <c r="Q766" s="63"/>
      <c r="R766" s="64"/>
      <c r="S766" s="63"/>
      <c r="T766" s="63"/>
      <c r="U766" s="63"/>
      <c r="V766" s="63"/>
      <c r="W766" s="63"/>
      <c r="X766" s="63"/>
      <c r="Y766" s="63"/>
      <c r="Z766" s="63"/>
      <c r="AA766" s="64"/>
      <c r="AB766" s="63"/>
      <c r="AC766" s="63"/>
      <c r="AD766" s="63"/>
      <c r="AE766" s="63"/>
      <c r="AF766" s="63"/>
      <c r="AG766" s="63"/>
      <c r="AH766" s="63"/>
      <c r="AI766" s="63"/>
      <c r="AJ766" s="64"/>
      <c r="AK766" s="63"/>
      <c r="AL766" s="63"/>
      <c r="AM766" s="63"/>
      <c r="AN766" s="63"/>
      <c r="AO766" s="63"/>
      <c r="AP766" s="63"/>
      <c r="AQ766" s="63"/>
      <c r="AR766" s="63"/>
      <c r="AS766" s="64"/>
      <c r="AT766" s="63"/>
      <c r="AU766" s="63"/>
      <c r="AV766" s="63"/>
      <c r="AW766" s="63"/>
      <c r="AX766" s="63"/>
      <c r="AY766" s="63"/>
      <c r="AZ766" s="63"/>
      <c r="BA766" s="63"/>
      <c r="BB766" s="64"/>
      <c r="BC766" s="63"/>
      <c r="BD766" s="63"/>
      <c r="BE766" s="63"/>
      <c r="BF766" s="63"/>
      <c r="BG766" s="63"/>
      <c r="BH766" s="63"/>
      <c r="BI766" s="63"/>
      <c r="BJ766" s="63"/>
      <c r="BK766" s="64"/>
      <c r="BL766" s="63"/>
      <c r="BM766" s="63"/>
      <c r="BN766" s="63"/>
      <c r="BO766" s="63"/>
      <c r="BP766" s="63"/>
      <c r="BQ766" s="63"/>
      <c r="BR766" s="63"/>
      <c r="BS766" s="63"/>
      <c r="BT766" s="64"/>
      <c r="BU766" s="63"/>
      <c r="BV766" s="63"/>
      <c r="BW766" s="63"/>
      <c r="BX766" s="63"/>
      <c r="BY766" s="63"/>
      <c r="BZ766" s="63"/>
      <c r="CA766" s="63"/>
      <c r="CB766" s="63"/>
      <c r="CC766" s="64"/>
      <c r="CD766" s="63"/>
      <c r="CE766" s="63"/>
      <c r="CF766" s="63"/>
      <c r="CG766" s="63"/>
      <c r="CH766" s="63"/>
      <c r="CI766" s="63"/>
      <c r="CJ766" s="63"/>
      <c r="CK766" s="63"/>
      <c r="CL766" s="64"/>
      <c r="CM766" s="63"/>
      <c r="CN766" s="63"/>
      <c r="CO766" s="63"/>
      <c r="CP766" s="63"/>
      <c r="CQ766" s="63"/>
      <c r="CR766" s="63"/>
      <c r="CS766" s="63"/>
      <c r="CT766" s="63"/>
      <c r="CU766" s="64"/>
      <c r="CV766" s="63"/>
      <c r="CW766" s="63"/>
      <c r="CX766" s="63"/>
      <c r="CY766" s="63"/>
      <c r="CZ766" s="63"/>
      <c r="DA766" s="63"/>
      <c r="DB766" s="63"/>
      <c r="DC766" s="63"/>
      <c r="DD766" s="64"/>
    </row>
    <row r="767" spans="1:108" ht="33" customHeight="1" x14ac:dyDescent="0.3">
      <c r="A767" s="63"/>
      <c r="B767" s="63"/>
      <c r="C767" s="63"/>
      <c r="D767" s="63"/>
      <c r="E767" s="63"/>
      <c r="F767" s="63"/>
      <c r="G767" s="63"/>
      <c r="H767" s="63"/>
      <c r="I767" s="64"/>
      <c r="J767" s="63"/>
      <c r="K767" s="63"/>
      <c r="L767" s="63"/>
      <c r="M767" s="63"/>
      <c r="N767" s="63"/>
      <c r="O767" s="63"/>
      <c r="P767" s="63"/>
      <c r="Q767" s="63"/>
      <c r="R767" s="64"/>
      <c r="S767" s="63"/>
      <c r="T767" s="63"/>
      <c r="U767" s="63"/>
      <c r="V767" s="63"/>
      <c r="W767" s="63"/>
      <c r="X767" s="63"/>
      <c r="Y767" s="63"/>
      <c r="Z767" s="63"/>
      <c r="AA767" s="64"/>
      <c r="AB767" s="63"/>
      <c r="AC767" s="63"/>
      <c r="AD767" s="63"/>
      <c r="AE767" s="63"/>
      <c r="AF767" s="63"/>
      <c r="AG767" s="63"/>
      <c r="AH767" s="63"/>
      <c r="AI767" s="63"/>
      <c r="AJ767" s="64"/>
      <c r="AK767" s="63"/>
      <c r="AL767" s="63"/>
      <c r="AM767" s="63"/>
      <c r="AN767" s="63"/>
      <c r="AO767" s="63"/>
      <c r="AP767" s="63"/>
      <c r="AQ767" s="63"/>
      <c r="AR767" s="63"/>
      <c r="AS767" s="64"/>
      <c r="AT767" s="63"/>
      <c r="AU767" s="63"/>
      <c r="AV767" s="63"/>
      <c r="AW767" s="63"/>
      <c r="AX767" s="63"/>
      <c r="AY767" s="63"/>
      <c r="AZ767" s="63"/>
      <c r="BA767" s="63"/>
      <c r="BB767" s="64"/>
      <c r="BC767" s="63"/>
      <c r="BD767" s="63"/>
      <c r="BE767" s="63"/>
      <c r="BF767" s="63"/>
      <c r="BG767" s="63"/>
      <c r="BH767" s="63"/>
      <c r="BI767" s="63"/>
      <c r="BJ767" s="63"/>
      <c r="BK767" s="64"/>
      <c r="BL767" s="63"/>
      <c r="BM767" s="63"/>
      <c r="BN767" s="63"/>
      <c r="BO767" s="63"/>
      <c r="BP767" s="63"/>
      <c r="BQ767" s="63"/>
      <c r="BR767" s="63"/>
      <c r="BS767" s="63"/>
      <c r="BT767" s="64"/>
      <c r="BU767" s="63"/>
      <c r="BV767" s="63"/>
      <c r="BW767" s="63"/>
      <c r="BX767" s="63"/>
      <c r="BY767" s="63"/>
      <c r="BZ767" s="63"/>
      <c r="CA767" s="63"/>
      <c r="CB767" s="63"/>
      <c r="CC767" s="64"/>
      <c r="CD767" s="63"/>
      <c r="CE767" s="63"/>
      <c r="CF767" s="63"/>
      <c r="CG767" s="63"/>
      <c r="CH767" s="63"/>
      <c r="CI767" s="63"/>
      <c r="CJ767" s="63"/>
      <c r="CK767" s="63"/>
      <c r="CL767" s="64"/>
      <c r="CM767" s="63"/>
      <c r="CN767" s="63"/>
      <c r="CO767" s="63"/>
      <c r="CP767" s="63"/>
      <c r="CQ767" s="63"/>
      <c r="CR767" s="63"/>
      <c r="CS767" s="63"/>
      <c r="CT767" s="63"/>
      <c r="CU767" s="64"/>
      <c r="CV767" s="63"/>
      <c r="CW767" s="63"/>
      <c r="CX767" s="63"/>
      <c r="CY767" s="63"/>
      <c r="CZ767" s="63"/>
      <c r="DA767" s="63"/>
      <c r="DB767" s="63"/>
      <c r="DC767" s="63"/>
      <c r="DD767" s="64"/>
    </row>
    <row r="768" spans="1:108" ht="33" customHeight="1" x14ac:dyDescent="0.3">
      <c r="A768" s="63"/>
      <c r="B768" s="63"/>
      <c r="C768" s="63"/>
      <c r="D768" s="63"/>
      <c r="E768" s="63"/>
      <c r="F768" s="63"/>
      <c r="G768" s="63"/>
      <c r="H768" s="63"/>
      <c r="I768" s="64"/>
      <c r="J768" s="63"/>
      <c r="K768" s="63"/>
      <c r="L768" s="63"/>
      <c r="M768" s="63"/>
      <c r="N768" s="63"/>
      <c r="O768" s="63"/>
      <c r="P768" s="63"/>
      <c r="Q768" s="63"/>
      <c r="R768" s="64"/>
      <c r="S768" s="63"/>
      <c r="T768" s="63"/>
      <c r="U768" s="63"/>
      <c r="V768" s="63"/>
      <c r="W768" s="63"/>
      <c r="X768" s="63"/>
      <c r="Y768" s="63"/>
      <c r="Z768" s="63"/>
      <c r="AA768" s="64"/>
      <c r="AB768" s="63"/>
      <c r="AC768" s="63"/>
      <c r="AD768" s="63"/>
      <c r="AE768" s="63"/>
      <c r="AF768" s="63"/>
      <c r="AG768" s="63"/>
      <c r="AH768" s="63"/>
      <c r="AI768" s="63"/>
      <c r="AJ768" s="64"/>
      <c r="AK768" s="63"/>
      <c r="AL768" s="63"/>
      <c r="AM768" s="63"/>
      <c r="AN768" s="63"/>
      <c r="AO768" s="63"/>
      <c r="AP768" s="63"/>
      <c r="AQ768" s="63"/>
      <c r="AR768" s="63"/>
      <c r="AS768" s="64"/>
      <c r="AT768" s="63"/>
      <c r="AU768" s="63"/>
      <c r="AV768" s="63"/>
      <c r="AW768" s="63"/>
      <c r="AX768" s="63"/>
      <c r="AY768" s="63"/>
      <c r="AZ768" s="63"/>
      <c r="BA768" s="63"/>
      <c r="BB768" s="64"/>
      <c r="BC768" s="63"/>
      <c r="BD768" s="63"/>
      <c r="BE768" s="63"/>
      <c r="BF768" s="63"/>
      <c r="BG768" s="63"/>
      <c r="BH768" s="63"/>
      <c r="BI768" s="63"/>
      <c r="BJ768" s="63"/>
      <c r="BK768" s="64"/>
      <c r="BL768" s="63"/>
      <c r="BM768" s="63"/>
      <c r="BN768" s="63"/>
      <c r="BO768" s="63"/>
      <c r="BP768" s="63"/>
      <c r="BQ768" s="63"/>
      <c r="BR768" s="63"/>
      <c r="BS768" s="63"/>
      <c r="BT768" s="64"/>
      <c r="BU768" s="63"/>
      <c r="BV768" s="63"/>
      <c r="BW768" s="63"/>
      <c r="BX768" s="63"/>
      <c r="BY768" s="63"/>
      <c r="BZ768" s="63"/>
      <c r="CA768" s="63"/>
      <c r="CB768" s="63"/>
      <c r="CC768" s="64"/>
      <c r="CD768" s="63"/>
      <c r="CE768" s="63"/>
      <c r="CF768" s="63"/>
      <c r="CG768" s="63"/>
      <c r="CH768" s="63"/>
      <c r="CI768" s="63"/>
      <c r="CJ768" s="63"/>
      <c r="CK768" s="63"/>
      <c r="CL768" s="64"/>
      <c r="CM768" s="63"/>
      <c r="CN768" s="63"/>
      <c r="CO768" s="63"/>
      <c r="CP768" s="63"/>
      <c r="CQ768" s="63"/>
      <c r="CR768" s="63"/>
      <c r="CS768" s="63"/>
      <c r="CT768" s="63"/>
      <c r="CU768" s="64"/>
      <c r="CV768" s="63"/>
      <c r="CW768" s="63"/>
      <c r="CX768" s="63"/>
      <c r="CY768" s="63"/>
      <c r="CZ768" s="63"/>
      <c r="DA768" s="63"/>
      <c r="DB768" s="63"/>
      <c r="DC768" s="63"/>
      <c r="DD768" s="64"/>
    </row>
    <row r="769" spans="1:108" ht="33" customHeight="1" x14ac:dyDescent="0.3">
      <c r="A769" s="63"/>
      <c r="B769" s="63"/>
      <c r="C769" s="63"/>
      <c r="D769" s="63"/>
      <c r="E769" s="63"/>
      <c r="F769" s="63"/>
      <c r="G769" s="63"/>
      <c r="H769" s="63"/>
      <c r="I769" s="64"/>
      <c r="J769" s="63"/>
      <c r="K769" s="63"/>
      <c r="L769" s="63"/>
      <c r="M769" s="63"/>
      <c r="N769" s="63"/>
      <c r="O769" s="63"/>
      <c r="P769" s="63"/>
      <c r="Q769" s="63"/>
      <c r="R769" s="64"/>
      <c r="S769" s="63"/>
      <c r="T769" s="63"/>
      <c r="U769" s="63"/>
      <c r="V769" s="63"/>
      <c r="W769" s="63"/>
      <c r="X769" s="63"/>
      <c r="Y769" s="63"/>
      <c r="Z769" s="63"/>
      <c r="AA769" s="64"/>
      <c r="AB769" s="63"/>
      <c r="AC769" s="63"/>
      <c r="AD769" s="63"/>
      <c r="AE769" s="63"/>
      <c r="AF769" s="63"/>
      <c r="AG769" s="63"/>
      <c r="AH769" s="63"/>
      <c r="AI769" s="63"/>
      <c r="AJ769" s="64"/>
      <c r="AK769" s="63"/>
      <c r="AL769" s="63"/>
      <c r="AM769" s="63"/>
      <c r="AN769" s="63"/>
      <c r="AO769" s="63"/>
      <c r="AP769" s="63"/>
      <c r="AQ769" s="63"/>
      <c r="AR769" s="63"/>
      <c r="AS769" s="64"/>
      <c r="AT769" s="63"/>
      <c r="AU769" s="63"/>
      <c r="AV769" s="63"/>
      <c r="AW769" s="63"/>
      <c r="AX769" s="63"/>
      <c r="AY769" s="63"/>
      <c r="AZ769" s="63"/>
      <c r="BA769" s="63"/>
      <c r="BB769" s="64"/>
      <c r="BC769" s="63"/>
      <c r="BD769" s="63"/>
      <c r="BE769" s="63"/>
      <c r="BF769" s="63"/>
      <c r="BG769" s="63"/>
      <c r="BH769" s="63"/>
      <c r="BI769" s="63"/>
      <c r="BJ769" s="63"/>
      <c r="BK769" s="64"/>
      <c r="BL769" s="63"/>
      <c r="BM769" s="63"/>
      <c r="BN769" s="63"/>
      <c r="BO769" s="63"/>
      <c r="BP769" s="63"/>
      <c r="BQ769" s="63"/>
      <c r="BR769" s="63"/>
      <c r="BS769" s="63"/>
      <c r="BT769" s="64"/>
      <c r="BU769" s="63"/>
      <c r="BV769" s="63"/>
      <c r="BW769" s="63"/>
      <c r="BX769" s="63"/>
      <c r="BY769" s="63"/>
      <c r="BZ769" s="63"/>
      <c r="CA769" s="63"/>
      <c r="CB769" s="63"/>
      <c r="CC769" s="64"/>
      <c r="CD769" s="63"/>
      <c r="CE769" s="63"/>
      <c r="CF769" s="63"/>
      <c r="CG769" s="63"/>
      <c r="CH769" s="63"/>
      <c r="CI769" s="63"/>
      <c r="CJ769" s="63"/>
      <c r="CK769" s="63"/>
      <c r="CL769" s="64"/>
      <c r="CM769" s="63"/>
      <c r="CN769" s="63"/>
      <c r="CO769" s="63"/>
      <c r="CP769" s="63"/>
      <c r="CQ769" s="63"/>
      <c r="CR769" s="63"/>
      <c r="CS769" s="63"/>
      <c r="CT769" s="63"/>
      <c r="CU769" s="64"/>
      <c r="CV769" s="63"/>
      <c r="CW769" s="63"/>
      <c r="CX769" s="63"/>
      <c r="CY769" s="63"/>
      <c r="CZ769" s="63"/>
      <c r="DA769" s="63"/>
      <c r="DB769" s="63"/>
      <c r="DC769" s="63"/>
      <c r="DD769" s="64"/>
    </row>
    <row r="770" spans="1:108" ht="33" customHeight="1" x14ac:dyDescent="0.3">
      <c r="A770" s="63"/>
      <c r="B770" s="63"/>
      <c r="C770" s="63"/>
      <c r="D770" s="63"/>
      <c r="E770" s="63"/>
      <c r="F770" s="63"/>
      <c r="G770" s="63"/>
      <c r="H770" s="63"/>
      <c r="I770" s="64"/>
      <c r="J770" s="63"/>
      <c r="K770" s="63"/>
      <c r="L770" s="63"/>
      <c r="M770" s="63"/>
      <c r="N770" s="63"/>
      <c r="O770" s="63"/>
      <c r="P770" s="63"/>
      <c r="Q770" s="63"/>
      <c r="R770" s="64"/>
      <c r="S770" s="63"/>
      <c r="T770" s="63"/>
      <c r="U770" s="63"/>
      <c r="V770" s="63"/>
      <c r="W770" s="63"/>
      <c r="X770" s="63"/>
      <c r="Y770" s="63"/>
      <c r="Z770" s="63"/>
      <c r="AA770" s="64"/>
      <c r="AB770" s="63"/>
      <c r="AC770" s="63"/>
      <c r="AD770" s="63"/>
      <c r="AE770" s="63"/>
      <c r="AF770" s="63"/>
      <c r="AG770" s="63"/>
      <c r="AH770" s="63"/>
      <c r="AI770" s="63"/>
      <c r="AJ770" s="64"/>
      <c r="AK770" s="63"/>
      <c r="AL770" s="63"/>
      <c r="AM770" s="63"/>
      <c r="AN770" s="63"/>
      <c r="AO770" s="63"/>
      <c r="AP770" s="63"/>
      <c r="AQ770" s="63"/>
      <c r="AR770" s="63"/>
      <c r="AS770" s="64"/>
      <c r="AT770" s="63"/>
      <c r="AU770" s="63"/>
      <c r="AV770" s="63"/>
      <c r="AW770" s="63"/>
      <c r="AX770" s="63"/>
      <c r="AY770" s="63"/>
      <c r="AZ770" s="63"/>
      <c r="BA770" s="63"/>
      <c r="BB770" s="64"/>
      <c r="BC770" s="63"/>
      <c r="BD770" s="63"/>
      <c r="BE770" s="63"/>
      <c r="BF770" s="63"/>
      <c r="BG770" s="63"/>
      <c r="BH770" s="63"/>
      <c r="BI770" s="63"/>
      <c r="BJ770" s="63"/>
      <c r="BK770" s="64"/>
      <c r="BL770" s="63"/>
      <c r="BM770" s="63"/>
      <c r="BN770" s="63"/>
      <c r="BO770" s="63"/>
      <c r="BP770" s="63"/>
      <c r="BQ770" s="63"/>
      <c r="BR770" s="63"/>
      <c r="BS770" s="63"/>
      <c r="BT770" s="64"/>
      <c r="BU770" s="63"/>
      <c r="BV770" s="63"/>
      <c r="BW770" s="63"/>
      <c r="BX770" s="63"/>
      <c r="BY770" s="63"/>
      <c r="BZ770" s="63"/>
      <c r="CA770" s="63"/>
      <c r="CB770" s="63"/>
      <c r="CC770" s="64"/>
      <c r="CD770" s="63"/>
      <c r="CE770" s="63"/>
      <c r="CF770" s="63"/>
      <c r="CG770" s="63"/>
      <c r="CH770" s="63"/>
      <c r="CI770" s="63"/>
      <c r="CJ770" s="63"/>
      <c r="CK770" s="63"/>
      <c r="CL770" s="64"/>
      <c r="CM770" s="63"/>
      <c r="CN770" s="63"/>
      <c r="CO770" s="63"/>
      <c r="CP770" s="63"/>
      <c r="CQ770" s="63"/>
      <c r="CR770" s="63"/>
      <c r="CS770" s="63"/>
      <c r="CT770" s="63"/>
      <c r="CU770" s="64"/>
      <c r="CV770" s="63"/>
      <c r="CW770" s="63"/>
      <c r="CX770" s="63"/>
      <c r="CY770" s="63"/>
      <c r="CZ770" s="63"/>
      <c r="DA770" s="63"/>
      <c r="DB770" s="63"/>
      <c r="DC770" s="63"/>
      <c r="DD770" s="64"/>
    </row>
    <row r="771" spans="1:108" ht="33" customHeight="1" x14ac:dyDescent="0.3">
      <c r="A771" s="63"/>
      <c r="B771" s="63"/>
      <c r="C771" s="63"/>
      <c r="D771" s="63"/>
      <c r="E771" s="63"/>
      <c r="F771" s="63"/>
      <c r="G771" s="63"/>
      <c r="H771" s="63"/>
      <c r="I771" s="64"/>
      <c r="J771" s="63"/>
      <c r="K771" s="63"/>
      <c r="L771" s="63"/>
      <c r="M771" s="63"/>
      <c r="N771" s="63"/>
      <c r="O771" s="63"/>
      <c r="P771" s="63"/>
      <c r="Q771" s="63"/>
      <c r="R771" s="64"/>
      <c r="S771" s="63"/>
      <c r="T771" s="63"/>
      <c r="U771" s="63"/>
      <c r="V771" s="63"/>
      <c r="W771" s="63"/>
      <c r="X771" s="63"/>
      <c r="Y771" s="63"/>
      <c r="Z771" s="63"/>
      <c r="AA771" s="64"/>
      <c r="AB771" s="63"/>
      <c r="AC771" s="63"/>
      <c r="AD771" s="63"/>
      <c r="AE771" s="63"/>
      <c r="AF771" s="63"/>
      <c r="AG771" s="63"/>
      <c r="AH771" s="63"/>
      <c r="AI771" s="63"/>
      <c r="AJ771" s="64"/>
      <c r="AK771" s="63"/>
      <c r="AL771" s="63"/>
      <c r="AM771" s="63"/>
      <c r="AN771" s="63"/>
      <c r="AO771" s="63"/>
      <c r="AP771" s="63"/>
      <c r="AQ771" s="63"/>
      <c r="AR771" s="63"/>
      <c r="AS771" s="64"/>
      <c r="AT771" s="63"/>
      <c r="AU771" s="63"/>
      <c r="AV771" s="63"/>
      <c r="AW771" s="63"/>
      <c r="AX771" s="63"/>
      <c r="AY771" s="63"/>
      <c r="AZ771" s="63"/>
      <c r="BA771" s="63"/>
      <c r="BB771" s="64"/>
      <c r="BC771" s="63"/>
      <c r="BD771" s="63"/>
      <c r="BE771" s="63"/>
      <c r="BF771" s="63"/>
      <c r="BG771" s="63"/>
      <c r="BH771" s="63"/>
      <c r="BI771" s="63"/>
      <c r="BJ771" s="63"/>
      <c r="BK771" s="64"/>
      <c r="BL771" s="63"/>
      <c r="BM771" s="63"/>
      <c r="BN771" s="63"/>
      <c r="BO771" s="63"/>
      <c r="BP771" s="63"/>
      <c r="BQ771" s="63"/>
      <c r="BR771" s="63"/>
      <c r="BS771" s="63"/>
      <c r="BT771" s="64"/>
      <c r="BU771" s="63"/>
      <c r="BV771" s="63"/>
      <c r="BW771" s="63"/>
      <c r="BX771" s="63"/>
      <c r="BY771" s="63"/>
      <c r="BZ771" s="63"/>
      <c r="CA771" s="63"/>
      <c r="CB771" s="63"/>
      <c r="CC771" s="64"/>
      <c r="CD771" s="63"/>
      <c r="CE771" s="63"/>
      <c r="CF771" s="63"/>
      <c r="CG771" s="63"/>
      <c r="CH771" s="63"/>
      <c r="CI771" s="63"/>
      <c r="CJ771" s="63"/>
      <c r="CK771" s="63"/>
      <c r="CL771" s="64"/>
      <c r="CM771" s="63"/>
      <c r="CN771" s="63"/>
      <c r="CO771" s="63"/>
      <c r="CP771" s="63"/>
      <c r="CQ771" s="63"/>
      <c r="CR771" s="63"/>
      <c r="CS771" s="63"/>
      <c r="CT771" s="63"/>
      <c r="CU771" s="64"/>
      <c r="CV771" s="63"/>
      <c r="CW771" s="63"/>
      <c r="CX771" s="63"/>
      <c r="CY771" s="63"/>
      <c r="CZ771" s="63"/>
      <c r="DA771" s="63"/>
      <c r="DB771" s="63"/>
      <c r="DC771" s="63"/>
      <c r="DD771" s="64"/>
    </row>
    <row r="772" spans="1:108" ht="33" customHeight="1" x14ac:dyDescent="0.3">
      <c r="A772" s="63"/>
      <c r="B772" s="63"/>
      <c r="C772" s="63"/>
      <c r="D772" s="63"/>
      <c r="E772" s="63"/>
      <c r="F772" s="63"/>
      <c r="G772" s="63"/>
      <c r="H772" s="63"/>
      <c r="I772" s="64"/>
      <c r="J772" s="63"/>
      <c r="K772" s="63"/>
      <c r="L772" s="63"/>
      <c r="M772" s="63"/>
      <c r="N772" s="63"/>
      <c r="O772" s="63"/>
      <c r="P772" s="63"/>
      <c r="Q772" s="63"/>
      <c r="R772" s="64"/>
      <c r="S772" s="63"/>
      <c r="T772" s="63"/>
      <c r="U772" s="63"/>
      <c r="V772" s="63"/>
      <c r="W772" s="63"/>
      <c r="X772" s="63"/>
      <c r="Y772" s="63"/>
      <c r="Z772" s="63"/>
      <c r="AA772" s="64"/>
      <c r="AB772" s="63"/>
      <c r="AC772" s="63"/>
      <c r="AD772" s="63"/>
      <c r="AE772" s="63"/>
      <c r="AF772" s="63"/>
      <c r="AG772" s="63"/>
      <c r="AH772" s="63"/>
      <c r="AI772" s="63"/>
      <c r="AJ772" s="64"/>
      <c r="AK772" s="63"/>
      <c r="AL772" s="63"/>
      <c r="AM772" s="63"/>
      <c r="AN772" s="63"/>
      <c r="AO772" s="63"/>
      <c r="AP772" s="63"/>
      <c r="AQ772" s="63"/>
      <c r="AR772" s="63"/>
      <c r="AS772" s="64"/>
      <c r="AT772" s="63"/>
      <c r="AU772" s="63"/>
      <c r="AV772" s="63"/>
      <c r="AW772" s="63"/>
      <c r="AX772" s="63"/>
      <c r="AY772" s="63"/>
      <c r="AZ772" s="63"/>
      <c r="BA772" s="63"/>
      <c r="BB772" s="64"/>
      <c r="BC772" s="63"/>
      <c r="BD772" s="63"/>
      <c r="BE772" s="63"/>
      <c r="BF772" s="63"/>
      <c r="BG772" s="63"/>
      <c r="BH772" s="63"/>
      <c r="BI772" s="63"/>
      <c r="BJ772" s="63"/>
      <c r="BK772" s="64"/>
      <c r="BL772" s="63"/>
      <c r="BM772" s="63"/>
      <c r="BN772" s="63"/>
      <c r="BO772" s="63"/>
      <c r="BP772" s="63"/>
      <c r="BQ772" s="63"/>
      <c r="BR772" s="63"/>
      <c r="BS772" s="63"/>
      <c r="BT772" s="64"/>
      <c r="BU772" s="63"/>
      <c r="BV772" s="63"/>
      <c r="BW772" s="63"/>
      <c r="BX772" s="63"/>
      <c r="BY772" s="63"/>
      <c r="BZ772" s="63"/>
      <c r="CA772" s="63"/>
      <c r="CB772" s="63"/>
      <c r="CC772" s="64"/>
      <c r="CD772" s="63"/>
      <c r="CE772" s="63"/>
      <c r="CF772" s="63"/>
      <c r="CG772" s="63"/>
      <c r="CH772" s="63"/>
      <c r="CI772" s="63"/>
      <c r="CJ772" s="63"/>
      <c r="CK772" s="63"/>
      <c r="CL772" s="64"/>
      <c r="CM772" s="63"/>
      <c r="CN772" s="63"/>
      <c r="CO772" s="63"/>
      <c r="CP772" s="63"/>
      <c r="CQ772" s="63"/>
      <c r="CR772" s="63"/>
      <c r="CS772" s="63"/>
      <c r="CT772" s="63"/>
      <c r="CU772" s="64"/>
      <c r="CV772" s="63"/>
      <c r="CW772" s="63"/>
      <c r="CX772" s="63"/>
      <c r="CY772" s="63"/>
      <c r="CZ772" s="63"/>
      <c r="DA772" s="63"/>
      <c r="DB772" s="63"/>
      <c r="DC772" s="63"/>
      <c r="DD772" s="64"/>
    </row>
    <row r="773" spans="1:108" ht="33" customHeight="1" x14ac:dyDescent="0.3">
      <c r="A773" s="63"/>
      <c r="B773" s="63"/>
      <c r="C773" s="63"/>
      <c r="D773" s="63"/>
      <c r="E773" s="63"/>
      <c r="F773" s="63"/>
      <c r="G773" s="63"/>
      <c r="H773" s="63"/>
      <c r="I773" s="64"/>
      <c r="J773" s="63"/>
      <c r="K773" s="63"/>
      <c r="L773" s="63"/>
      <c r="M773" s="63"/>
      <c r="N773" s="63"/>
      <c r="O773" s="63"/>
      <c r="P773" s="63"/>
      <c r="Q773" s="63"/>
      <c r="R773" s="64"/>
      <c r="S773" s="63"/>
      <c r="T773" s="63"/>
      <c r="U773" s="63"/>
      <c r="V773" s="63"/>
      <c r="W773" s="63"/>
      <c r="X773" s="63"/>
      <c r="Y773" s="63"/>
      <c r="Z773" s="63"/>
      <c r="AA773" s="64"/>
      <c r="AB773" s="63"/>
      <c r="AC773" s="63"/>
      <c r="AD773" s="63"/>
      <c r="AE773" s="63"/>
      <c r="AF773" s="63"/>
      <c r="AG773" s="63"/>
      <c r="AH773" s="63"/>
      <c r="AI773" s="63"/>
      <c r="AJ773" s="64"/>
      <c r="AK773" s="63"/>
      <c r="AL773" s="63"/>
      <c r="AM773" s="63"/>
      <c r="AN773" s="63"/>
      <c r="AO773" s="63"/>
      <c r="AP773" s="63"/>
      <c r="AQ773" s="63"/>
      <c r="AR773" s="63"/>
      <c r="AS773" s="64"/>
      <c r="AT773" s="63"/>
      <c r="AU773" s="63"/>
      <c r="AV773" s="63"/>
      <c r="AW773" s="63"/>
      <c r="AX773" s="63"/>
      <c r="AY773" s="63"/>
      <c r="AZ773" s="63"/>
      <c r="BA773" s="63"/>
      <c r="BB773" s="64"/>
      <c r="BC773" s="63"/>
      <c r="BD773" s="63"/>
      <c r="BE773" s="63"/>
      <c r="BF773" s="63"/>
      <c r="BG773" s="63"/>
      <c r="BH773" s="63"/>
      <c r="BI773" s="63"/>
      <c r="BJ773" s="63"/>
      <c r="BK773" s="64"/>
      <c r="BL773" s="63"/>
      <c r="BM773" s="63"/>
      <c r="BN773" s="63"/>
      <c r="BO773" s="63"/>
      <c r="BP773" s="63"/>
      <c r="BQ773" s="63"/>
      <c r="BR773" s="63"/>
      <c r="BS773" s="63"/>
      <c r="BT773" s="64"/>
      <c r="BU773" s="63"/>
      <c r="BV773" s="63"/>
      <c r="BW773" s="63"/>
      <c r="BX773" s="63"/>
      <c r="BY773" s="63"/>
      <c r="BZ773" s="63"/>
      <c r="CA773" s="63"/>
      <c r="CB773" s="63"/>
      <c r="CC773" s="64"/>
      <c r="CD773" s="63"/>
      <c r="CE773" s="63"/>
      <c r="CF773" s="63"/>
      <c r="CG773" s="63"/>
      <c r="CH773" s="63"/>
      <c r="CI773" s="63"/>
      <c r="CJ773" s="63"/>
      <c r="CK773" s="63"/>
      <c r="CL773" s="64"/>
      <c r="CM773" s="63"/>
      <c r="CN773" s="63"/>
      <c r="CO773" s="63"/>
      <c r="CP773" s="63"/>
      <c r="CQ773" s="63"/>
      <c r="CR773" s="63"/>
      <c r="CS773" s="63"/>
      <c r="CT773" s="63"/>
      <c r="CU773" s="64"/>
      <c r="CV773" s="63"/>
      <c r="CW773" s="63"/>
      <c r="CX773" s="63"/>
      <c r="CY773" s="63"/>
      <c r="CZ773" s="63"/>
      <c r="DA773" s="63"/>
      <c r="DB773" s="63"/>
      <c r="DC773" s="63"/>
      <c r="DD773" s="64"/>
    </row>
    <row r="774" spans="1:108" ht="33" customHeight="1" x14ac:dyDescent="0.3">
      <c r="A774" s="63"/>
      <c r="B774" s="63"/>
      <c r="C774" s="63"/>
      <c r="D774" s="63"/>
      <c r="E774" s="63"/>
      <c r="F774" s="63"/>
      <c r="G774" s="63"/>
      <c r="H774" s="63"/>
      <c r="I774" s="64"/>
      <c r="J774" s="63"/>
      <c r="K774" s="63"/>
      <c r="L774" s="63"/>
      <c r="M774" s="63"/>
      <c r="N774" s="63"/>
      <c r="O774" s="63"/>
      <c r="P774" s="63"/>
      <c r="Q774" s="63"/>
      <c r="R774" s="64"/>
      <c r="S774" s="63"/>
      <c r="T774" s="63"/>
      <c r="U774" s="63"/>
      <c r="V774" s="63"/>
      <c r="W774" s="63"/>
      <c r="X774" s="63"/>
      <c r="Y774" s="63"/>
      <c r="Z774" s="63"/>
      <c r="AA774" s="64"/>
      <c r="AB774" s="63"/>
      <c r="AC774" s="63"/>
      <c r="AD774" s="63"/>
      <c r="AE774" s="63"/>
      <c r="AF774" s="63"/>
      <c r="AG774" s="63"/>
      <c r="AH774" s="63"/>
      <c r="AI774" s="63"/>
      <c r="AJ774" s="64"/>
      <c r="AK774" s="63"/>
      <c r="AL774" s="63"/>
      <c r="AM774" s="63"/>
      <c r="AN774" s="63"/>
      <c r="AO774" s="63"/>
      <c r="AP774" s="63"/>
      <c r="AQ774" s="63"/>
      <c r="AR774" s="63"/>
      <c r="AS774" s="64"/>
      <c r="AT774" s="63"/>
      <c r="AU774" s="63"/>
      <c r="AV774" s="63"/>
      <c r="AW774" s="63"/>
      <c r="AX774" s="63"/>
      <c r="AY774" s="63"/>
      <c r="AZ774" s="63"/>
      <c r="BA774" s="63"/>
      <c r="BB774" s="64"/>
      <c r="BC774" s="63"/>
      <c r="BD774" s="63"/>
      <c r="BE774" s="63"/>
      <c r="BF774" s="63"/>
      <c r="BG774" s="63"/>
      <c r="BH774" s="63"/>
      <c r="BI774" s="63"/>
      <c r="BJ774" s="63"/>
      <c r="BK774" s="64"/>
      <c r="BL774" s="63"/>
      <c r="BM774" s="63"/>
      <c r="BN774" s="63"/>
      <c r="BO774" s="63"/>
      <c r="BP774" s="63"/>
      <c r="BQ774" s="63"/>
      <c r="BR774" s="63"/>
      <c r="BS774" s="63"/>
      <c r="BT774" s="64"/>
      <c r="BU774" s="63"/>
      <c r="BV774" s="63"/>
      <c r="BW774" s="63"/>
      <c r="BX774" s="63"/>
      <c r="BY774" s="63"/>
      <c r="BZ774" s="63"/>
      <c r="CA774" s="63"/>
      <c r="CB774" s="63"/>
      <c r="CC774" s="64"/>
      <c r="CD774" s="63"/>
      <c r="CE774" s="63"/>
      <c r="CF774" s="63"/>
      <c r="CG774" s="63"/>
      <c r="CH774" s="63"/>
      <c r="CI774" s="63"/>
      <c r="CJ774" s="63"/>
      <c r="CK774" s="63"/>
      <c r="CL774" s="64"/>
      <c r="CM774" s="63"/>
      <c r="CN774" s="63"/>
      <c r="CO774" s="63"/>
      <c r="CP774" s="63"/>
      <c r="CQ774" s="63"/>
      <c r="CR774" s="63"/>
      <c r="CS774" s="63"/>
      <c r="CT774" s="63"/>
      <c r="CU774" s="64"/>
      <c r="CV774" s="63"/>
      <c r="CW774" s="63"/>
      <c r="CX774" s="63"/>
      <c r="CY774" s="63"/>
      <c r="CZ774" s="63"/>
      <c r="DA774" s="63"/>
      <c r="DB774" s="63"/>
      <c r="DC774" s="63"/>
      <c r="DD774" s="64"/>
    </row>
    <row r="775" spans="1:108" ht="33" customHeight="1" x14ac:dyDescent="0.3">
      <c r="A775" s="63"/>
      <c r="B775" s="63"/>
      <c r="C775" s="63"/>
      <c r="D775" s="63"/>
      <c r="E775" s="63"/>
      <c r="F775" s="63"/>
      <c r="G775" s="63"/>
      <c r="H775" s="63"/>
      <c r="I775" s="64"/>
      <c r="J775" s="63"/>
      <c r="K775" s="63"/>
      <c r="L775" s="63"/>
      <c r="M775" s="63"/>
      <c r="N775" s="63"/>
      <c r="O775" s="63"/>
      <c r="P775" s="63"/>
      <c r="Q775" s="63"/>
      <c r="R775" s="64"/>
      <c r="S775" s="63"/>
      <c r="T775" s="63"/>
      <c r="U775" s="63"/>
      <c r="V775" s="63"/>
      <c r="W775" s="63"/>
      <c r="X775" s="63"/>
      <c r="Y775" s="63"/>
      <c r="Z775" s="63"/>
      <c r="AA775" s="64"/>
      <c r="AB775" s="63"/>
      <c r="AC775" s="63"/>
      <c r="AD775" s="63"/>
      <c r="AE775" s="63"/>
      <c r="AF775" s="63"/>
      <c r="AG775" s="63"/>
      <c r="AH775" s="63"/>
      <c r="AI775" s="63"/>
      <c r="AJ775" s="64"/>
      <c r="AK775" s="63"/>
      <c r="AL775" s="63"/>
      <c r="AM775" s="63"/>
      <c r="AN775" s="63"/>
      <c r="AO775" s="63"/>
      <c r="AP775" s="63"/>
      <c r="AQ775" s="63"/>
      <c r="AR775" s="63"/>
      <c r="AS775" s="64"/>
      <c r="AT775" s="63"/>
      <c r="AU775" s="63"/>
      <c r="AV775" s="63"/>
      <c r="AW775" s="63"/>
      <c r="AX775" s="63"/>
      <c r="AY775" s="63"/>
      <c r="AZ775" s="63"/>
      <c r="BA775" s="63"/>
      <c r="BB775" s="64"/>
      <c r="BC775" s="63"/>
      <c r="BD775" s="63"/>
      <c r="BE775" s="63"/>
      <c r="BF775" s="63"/>
      <c r="BG775" s="63"/>
      <c r="BH775" s="63"/>
      <c r="BI775" s="63"/>
      <c r="BJ775" s="63"/>
      <c r="BK775" s="64"/>
      <c r="BL775" s="63"/>
      <c r="BM775" s="63"/>
      <c r="BN775" s="63"/>
      <c r="BO775" s="63"/>
      <c r="BP775" s="63"/>
      <c r="BQ775" s="63"/>
      <c r="BR775" s="63"/>
      <c r="BS775" s="63"/>
      <c r="BT775" s="64"/>
      <c r="BU775" s="63"/>
      <c r="BV775" s="63"/>
      <c r="BW775" s="63"/>
      <c r="BX775" s="63"/>
      <c r="BY775" s="63"/>
      <c r="BZ775" s="63"/>
      <c r="CA775" s="63"/>
      <c r="CB775" s="63"/>
      <c r="CC775" s="64"/>
      <c r="CD775" s="63"/>
      <c r="CE775" s="63"/>
      <c r="CF775" s="63"/>
      <c r="CG775" s="63"/>
      <c r="CH775" s="63"/>
      <c r="CI775" s="63"/>
      <c r="CJ775" s="63"/>
      <c r="CK775" s="63"/>
      <c r="CL775" s="64"/>
      <c r="CM775" s="63"/>
      <c r="CN775" s="63"/>
      <c r="CO775" s="63"/>
      <c r="CP775" s="63"/>
      <c r="CQ775" s="63"/>
      <c r="CR775" s="63"/>
      <c r="CS775" s="63"/>
      <c r="CT775" s="63"/>
      <c r="CU775" s="64"/>
      <c r="CV775" s="63"/>
      <c r="CW775" s="63"/>
      <c r="CX775" s="63"/>
      <c r="CY775" s="63"/>
      <c r="CZ775" s="63"/>
      <c r="DA775" s="63"/>
      <c r="DB775" s="63"/>
      <c r="DC775" s="63"/>
      <c r="DD775" s="64"/>
    </row>
    <row r="776" spans="1:108" ht="33" customHeight="1" x14ac:dyDescent="0.3">
      <c r="A776" s="63"/>
      <c r="B776" s="63"/>
      <c r="C776" s="63"/>
      <c r="D776" s="63"/>
      <c r="E776" s="63"/>
      <c r="F776" s="63"/>
      <c r="G776" s="63"/>
      <c r="H776" s="63"/>
      <c r="I776" s="64"/>
      <c r="J776" s="63"/>
      <c r="K776" s="63"/>
      <c r="L776" s="63"/>
      <c r="M776" s="63"/>
      <c r="N776" s="63"/>
      <c r="O776" s="63"/>
      <c r="P776" s="63"/>
      <c r="Q776" s="63"/>
      <c r="R776" s="64"/>
      <c r="S776" s="63"/>
      <c r="T776" s="63"/>
      <c r="U776" s="63"/>
      <c r="V776" s="63"/>
      <c r="W776" s="63"/>
      <c r="X776" s="63"/>
      <c r="Y776" s="63"/>
      <c r="Z776" s="63"/>
      <c r="AA776" s="64"/>
      <c r="AB776" s="63"/>
      <c r="AC776" s="63"/>
      <c r="AD776" s="63"/>
      <c r="AE776" s="63"/>
      <c r="AF776" s="63"/>
      <c r="AG776" s="63"/>
      <c r="AH776" s="63"/>
      <c r="AI776" s="63"/>
      <c r="AJ776" s="64"/>
      <c r="AK776" s="63"/>
      <c r="AL776" s="63"/>
      <c r="AM776" s="63"/>
      <c r="AN776" s="63"/>
      <c r="AO776" s="63"/>
      <c r="AP776" s="63"/>
      <c r="AQ776" s="63"/>
      <c r="AR776" s="63"/>
      <c r="AS776" s="64"/>
      <c r="AT776" s="63"/>
      <c r="AU776" s="63"/>
      <c r="AV776" s="63"/>
      <c r="AW776" s="63"/>
      <c r="AX776" s="63"/>
      <c r="AY776" s="63"/>
      <c r="AZ776" s="63"/>
      <c r="BA776" s="63"/>
      <c r="BB776" s="64"/>
      <c r="BC776" s="63"/>
      <c r="BD776" s="63"/>
      <c r="BE776" s="63"/>
      <c r="BF776" s="63"/>
      <c r="BG776" s="63"/>
      <c r="BH776" s="63"/>
      <c r="BI776" s="63"/>
      <c r="BJ776" s="63"/>
      <c r="BK776" s="64"/>
      <c r="BL776" s="63"/>
      <c r="BM776" s="63"/>
      <c r="BN776" s="63"/>
      <c r="BO776" s="63"/>
      <c r="BP776" s="63"/>
      <c r="BQ776" s="63"/>
      <c r="BR776" s="63"/>
      <c r="BS776" s="63"/>
      <c r="BT776" s="64"/>
      <c r="BU776" s="63"/>
      <c r="BV776" s="63"/>
      <c r="BW776" s="63"/>
      <c r="BX776" s="63"/>
      <c r="BY776" s="63"/>
      <c r="BZ776" s="63"/>
      <c r="CA776" s="63"/>
      <c r="CB776" s="63"/>
      <c r="CC776" s="64"/>
      <c r="CD776" s="63"/>
      <c r="CE776" s="63"/>
      <c r="CF776" s="63"/>
      <c r="CG776" s="63"/>
      <c r="CH776" s="63"/>
      <c r="CI776" s="63"/>
      <c r="CJ776" s="63"/>
      <c r="CK776" s="63"/>
      <c r="CL776" s="64"/>
      <c r="CM776" s="63"/>
      <c r="CN776" s="63"/>
      <c r="CO776" s="63"/>
      <c r="CP776" s="63"/>
      <c r="CQ776" s="63"/>
      <c r="CR776" s="63"/>
      <c r="CS776" s="63"/>
      <c r="CT776" s="63"/>
      <c r="CU776" s="64"/>
      <c r="CV776" s="63"/>
      <c r="CW776" s="63"/>
      <c r="CX776" s="63"/>
      <c r="CY776" s="63"/>
      <c r="CZ776" s="63"/>
      <c r="DA776" s="63"/>
      <c r="DB776" s="63"/>
      <c r="DC776" s="63"/>
      <c r="DD776" s="64"/>
    </row>
    <row r="777" spans="1:108" ht="33" customHeight="1" x14ac:dyDescent="0.3">
      <c r="A777" s="63"/>
      <c r="B777" s="63"/>
      <c r="C777" s="63"/>
      <c r="D777" s="63"/>
      <c r="E777" s="63"/>
      <c r="F777" s="63"/>
      <c r="G777" s="63"/>
      <c r="H777" s="63"/>
      <c r="I777" s="64"/>
      <c r="J777" s="63"/>
      <c r="K777" s="63"/>
      <c r="L777" s="63"/>
      <c r="M777" s="63"/>
      <c r="N777" s="63"/>
      <c r="O777" s="63"/>
      <c r="P777" s="63"/>
      <c r="Q777" s="63"/>
      <c r="R777" s="64"/>
      <c r="S777" s="63"/>
      <c r="T777" s="63"/>
      <c r="U777" s="63"/>
      <c r="V777" s="63"/>
      <c r="W777" s="63"/>
      <c r="X777" s="63"/>
      <c r="Y777" s="63"/>
      <c r="Z777" s="63"/>
      <c r="AA777" s="64"/>
      <c r="AB777" s="63"/>
      <c r="AC777" s="63"/>
      <c r="AD777" s="63"/>
      <c r="AE777" s="63"/>
      <c r="AF777" s="63"/>
      <c r="AG777" s="63"/>
      <c r="AH777" s="63"/>
      <c r="AI777" s="63"/>
      <c r="AJ777" s="64"/>
      <c r="AK777" s="63"/>
      <c r="AL777" s="63"/>
      <c r="AM777" s="63"/>
      <c r="AN777" s="63"/>
      <c r="AO777" s="63"/>
      <c r="AP777" s="63"/>
      <c r="AQ777" s="63"/>
      <c r="AR777" s="63"/>
      <c r="AS777" s="64"/>
      <c r="AT777" s="63"/>
      <c r="AU777" s="63"/>
      <c r="AV777" s="63"/>
      <c r="AW777" s="63"/>
      <c r="AX777" s="63"/>
      <c r="AY777" s="63"/>
      <c r="AZ777" s="63"/>
      <c r="BA777" s="63"/>
      <c r="BB777" s="64"/>
      <c r="BC777" s="63"/>
      <c r="BD777" s="63"/>
      <c r="BE777" s="63"/>
      <c r="BF777" s="63"/>
      <c r="BG777" s="63"/>
      <c r="BH777" s="63"/>
      <c r="BI777" s="63"/>
      <c r="BJ777" s="63"/>
      <c r="BK777" s="64"/>
      <c r="BL777" s="63"/>
      <c r="BM777" s="63"/>
      <c r="BN777" s="63"/>
      <c r="BO777" s="63"/>
      <c r="BP777" s="63"/>
      <c r="BQ777" s="63"/>
      <c r="BR777" s="63"/>
      <c r="BS777" s="63"/>
      <c r="BT777" s="64"/>
      <c r="BU777" s="63"/>
      <c r="BV777" s="63"/>
      <c r="BW777" s="63"/>
      <c r="BX777" s="63"/>
      <c r="BY777" s="63"/>
      <c r="BZ777" s="63"/>
      <c r="CA777" s="63"/>
      <c r="CB777" s="63"/>
      <c r="CC777" s="64"/>
      <c r="CD777" s="63"/>
      <c r="CE777" s="63"/>
      <c r="CF777" s="63"/>
      <c r="CG777" s="63"/>
      <c r="CH777" s="63"/>
      <c r="CI777" s="63"/>
      <c r="CJ777" s="63"/>
      <c r="CK777" s="63"/>
      <c r="CL777" s="64"/>
      <c r="CM777" s="63"/>
      <c r="CN777" s="63"/>
      <c r="CO777" s="63"/>
      <c r="CP777" s="63"/>
      <c r="CQ777" s="63"/>
      <c r="CR777" s="63"/>
      <c r="CS777" s="63"/>
      <c r="CT777" s="63"/>
      <c r="CU777" s="64"/>
      <c r="CV777" s="63"/>
      <c r="CW777" s="63"/>
      <c r="CX777" s="63"/>
      <c r="CY777" s="63"/>
      <c r="CZ777" s="63"/>
      <c r="DA777" s="63"/>
      <c r="DB777" s="63"/>
      <c r="DC777" s="63"/>
      <c r="DD777" s="64"/>
    </row>
    <row r="778" spans="1:108" ht="33" customHeight="1" x14ac:dyDescent="0.3">
      <c r="A778" s="63"/>
      <c r="B778" s="63"/>
      <c r="C778" s="63"/>
      <c r="D778" s="63"/>
      <c r="E778" s="63"/>
      <c r="F778" s="63"/>
      <c r="G778" s="63"/>
      <c r="H778" s="63"/>
      <c r="I778" s="64"/>
      <c r="J778" s="63"/>
      <c r="K778" s="63"/>
      <c r="L778" s="63"/>
      <c r="M778" s="63"/>
      <c r="N778" s="63"/>
      <c r="O778" s="63"/>
      <c r="P778" s="63"/>
      <c r="Q778" s="63"/>
      <c r="R778" s="64"/>
      <c r="S778" s="63"/>
      <c r="T778" s="63"/>
      <c r="U778" s="63"/>
      <c r="V778" s="63"/>
      <c r="W778" s="63"/>
      <c r="X778" s="63"/>
      <c r="Y778" s="63"/>
      <c r="Z778" s="63"/>
      <c r="AA778" s="64"/>
      <c r="AB778" s="63"/>
      <c r="AC778" s="63"/>
      <c r="AD778" s="63"/>
      <c r="AE778" s="63"/>
      <c r="AF778" s="63"/>
      <c r="AG778" s="63"/>
      <c r="AH778" s="63"/>
      <c r="AI778" s="63"/>
      <c r="AJ778" s="64"/>
      <c r="AK778" s="63"/>
      <c r="AL778" s="63"/>
      <c r="AM778" s="63"/>
      <c r="AN778" s="63"/>
      <c r="AO778" s="63"/>
      <c r="AP778" s="63"/>
      <c r="AQ778" s="63"/>
      <c r="AR778" s="63"/>
      <c r="AS778" s="64"/>
      <c r="AT778" s="63"/>
      <c r="AU778" s="63"/>
      <c r="AV778" s="63"/>
      <c r="AW778" s="63"/>
      <c r="AX778" s="63"/>
      <c r="AY778" s="63"/>
      <c r="AZ778" s="63"/>
      <c r="BA778" s="63"/>
      <c r="BB778" s="64"/>
      <c r="BC778" s="63"/>
      <c r="BD778" s="63"/>
      <c r="BE778" s="63"/>
      <c r="BF778" s="63"/>
      <c r="BG778" s="63"/>
      <c r="BH778" s="63"/>
      <c r="BI778" s="63"/>
      <c r="BJ778" s="63"/>
      <c r="BK778" s="64"/>
      <c r="BL778" s="63"/>
      <c r="BM778" s="63"/>
      <c r="BN778" s="63"/>
      <c r="BO778" s="63"/>
      <c r="BP778" s="63"/>
      <c r="BQ778" s="63"/>
      <c r="BR778" s="63"/>
      <c r="BS778" s="63"/>
      <c r="BT778" s="64"/>
      <c r="BU778" s="63"/>
      <c r="BV778" s="63"/>
      <c r="BW778" s="63"/>
      <c r="BX778" s="63"/>
      <c r="BY778" s="63"/>
      <c r="BZ778" s="63"/>
      <c r="CA778" s="63"/>
      <c r="CB778" s="63"/>
      <c r="CC778" s="64"/>
      <c r="CD778" s="63"/>
      <c r="CE778" s="63"/>
      <c r="CF778" s="63"/>
      <c r="CG778" s="63"/>
      <c r="CH778" s="63"/>
      <c r="CI778" s="63"/>
      <c r="CJ778" s="63"/>
      <c r="CK778" s="63"/>
      <c r="CL778" s="64"/>
      <c r="CM778" s="63"/>
      <c r="CN778" s="63"/>
      <c r="CO778" s="63"/>
      <c r="CP778" s="63"/>
      <c r="CQ778" s="63"/>
      <c r="CR778" s="63"/>
      <c r="CS778" s="63"/>
      <c r="CT778" s="63"/>
      <c r="CU778" s="64"/>
      <c r="CV778" s="63"/>
      <c r="CW778" s="63"/>
      <c r="CX778" s="63"/>
      <c r="CY778" s="63"/>
      <c r="CZ778" s="63"/>
      <c r="DA778" s="63"/>
      <c r="DB778" s="63"/>
      <c r="DC778" s="63"/>
      <c r="DD778" s="64"/>
    </row>
    <row r="779" spans="1:108" ht="33" customHeight="1" x14ac:dyDescent="0.3">
      <c r="A779" s="63"/>
      <c r="B779" s="63"/>
      <c r="C779" s="63"/>
      <c r="D779" s="63"/>
      <c r="E779" s="63"/>
      <c r="F779" s="63"/>
      <c r="G779" s="63"/>
      <c r="H779" s="63"/>
      <c r="I779" s="64"/>
      <c r="J779" s="63"/>
      <c r="K779" s="63"/>
      <c r="L779" s="63"/>
      <c r="M779" s="63"/>
      <c r="N779" s="63"/>
      <c r="O779" s="63"/>
      <c r="P779" s="63"/>
      <c r="Q779" s="63"/>
      <c r="R779" s="64"/>
      <c r="S779" s="63"/>
      <c r="T779" s="63"/>
      <c r="U779" s="63"/>
      <c r="V779" s="63"/>
      <c r="W779" s="63"/>
      <c r="X779" s="63"/>
      <c r="Y779" s="63"/>
      <c r="Z779" s="63"/>
      <c r="AA779" s="64"/>
      <c r="AB779" s="63"/>
      <c r="AC779" s="63"/>
      <c r="AD779" s="63"/>
      <c r="AE779" s="63"/>
      <c r="AF779" s="63"/>
      <c r="AG779" s="63"/>
      <c r="AH779" s="63"/>
      <c r="AI779" s="63"/>
      <c r="AJ779" s="64"/>
      <c r="AK779" s="63"/>
      <c r="AL779" s="63"/>
      <c r="AM779" s="63"/>
      <c r="AN779" s="63"/>
      <c r="AO779" s="63"/>
      <c r="AP779" s="63"/>
      <c r="AQ779" s="63"/>
      <c r="AR779" s="63"/>
      <c r="AS779" s="64"/>
      <c r="AT779" s="63"/>
      <c r="AU779" s="63"/>
      <c r="AV779" s="63"/>
      <c r="AW779" s="63"/>
      <c r="AX779" s="63"/>
      <c r="AY779" s="63"/>
      <c r="AZ779" s="63"/>
      <c r="BA779" s="63"/>
      <c r="BB779" s="64"/>
      <c r="BC779" s="63"/>
      <c r="BD779" s="63"/>
      <c r="BE779" s="63"/>
      <c r="BF779" s="63"/>
      <c r="BG779" s="63"/>
      <c r="BH779" s="63"/>
      <c r="BI779" s="63"/>
      <c r="BJ779" s="63"/>
      <c r="BK779" s="64"/>
      <c r="BL779" s="63"/>
      <c r="BM779" s="63"/>
      <c r="BN779" s="63"/>
      <c r="BO779" s="63"/>
      <c r="BP779" s="63"/>
      <c r="BQ779" s="63"/>
      <c r="BR779" s="63"/>
      <c r="BS779" s="63"/>
      <c r="BT779" s="64"/>
      <c r="BU779" s="63"/>
      <c r="BV779" s="63"/>
      <c r="BW779" s="63"/>
      <c r="BX779" s="63"/>
      <c r="BY779" s="63"/>
      <c r="BZ779" s="63"/>
      <c r="CA779" s="63"/>
      <c r="CB779" s="63"/>
      <c r="CC779" s="64"/>
      <c r="CD779" s="63"/>
      <c r="CE779" s="63"/>
      <c r="CF779" s="63"/>
      <c r="CG779" s="63"/>
      <c r="CH779" s="63"/>
      <c r="CI779" s="63"/>
      <c r="CJ779" s="63"/>
      <c r="CK779" s="63"/>
      <c r="CL779" s="64"/>
      <c r="CM779" s="63"/>
      <c r="CN779" s="63"/>
      <c r="CO779" s="63"/>
      <c r="CP779" s="63"/>
      <c r="CQ779" s="63"/>
      <c r="CR779" s="63"/>
      <c r="CS779" s="63"/>
      <c r="CT779" s="63"/>
      <c r="CU779" s="64"/>
      <c r="CV779" s="63"/>
      <c r="CW779" s="63"/>
      <c r="CX779" s="63"/>
      <c r="CY779" s="63"/>
      <c r="CZ779" s="63"/>
      <c r="DA779" s="63"/>
      <c r="DB779" s="63"/>
      <c r="DC779" s="63"/>
      <c r="DD779" s="64"/>
    </row>
    <row r="780" spans="1:108" ht="33" customHeight="1" x14ac:dyDescent="0.3">
      <c r="A780" s="63"/>
      <c r="B780" s="63"/>
      <c r="C780" s="63"/>
      <c r="D780" s="63"/>
      <c r="E780" s="63"/>
      <c r="F780" s="63"/>
      <c r="G780" s="63"/>
      <c r="H780" s="63"/>
      <c r="I780" s="64"/>
      <c r="J780" s="63"/>
      <c r="K780" s="63"/>
      <c r="L780" s="63"/>
      <c r="M780" s="63"/>
      <c r="N780" s="63"/>
      <c r="O780" s="63"/>
      <c r="P780" s="63"/>
      <c r="Q780" s="63"/>
      <c r="R780" s="64"/>
      <c r="S780" s="63"/>
      <c r="T780" s="63"/>
      <c r="U780" s="63"/>
      <c r="V780" s="63"/>
      <c r="W780" s="63"/>
      <c r="X780" s="63"/>
      <c r="Y780" s="63"/>
      <c r="Z780" s="63"/>
      <c r="AA780" s="64"/>
      <c r="AB780" s="63"/>
      <c r="AC780" s="63"/>
      <c r="AD780" s="63"/>
      <c r="AE780" s="63"/>
      <c r="AF780" s="63"/>
      <c r="AG780" s="63"/>
      <c r="AH780" s="63"/>
      <c r="AI780" s="63"/>
      <c r="AJ780" s="64"/>
      <c r="AK780" s="63"/>
      <c r="AL780" s="63"/>
      <c r="AM780" s="63"/>
      <c r="AN780" s="63"/>
      <c r="AO780" s="63"/>
      <c r="AP780" s="63"/>
      <c r="AQ780" s="63"/>
      <c r="AR780" s="63"/>
      <c r="AS780" s="64"/>
      <c r="AT780" s="63"/>
      <c r="AU780" s="63"/>
      <c r="AV780" s="63"/>
      <c r="AW780" s="63"/>
      <c r="AX780" s="63"/>
      <c r="AY780" s="63"/>
      <c r="AZ780" s="63"/>
      <c r="BA780" s="63"/>
      <c r="BB780" s="64"/>
      <c r="BC780" s="63"/>
      <c r="BD780" s="63"/>
      <c r="BE780" s="63"/>
      <c r="BF780" s="63"/>
      <c r="BG780" s="63"/>
      <c r="BH780" s="63"/>
      <c r="BI780" s="63"/>
      <c r="BJ780" s="63"/>
      <c r="BK780" s="64"/>
      <c r="BL780" s="63"/>
      <c r="BM780" s="63"/>
      <c r="BN780" s="63"/>
      <c r="BO780" s="63"/>
      <c r="BP780" s="63"/>
      <c r="BQ780" s="63"/>
      <c r="BR780" s="63"/>
      <c r="BS780" s="63"/>
      <c r="BT780" s="64"/>
      <c r="BU780" s="63"/>
      <c r="BV780" s="63"/>
      <c r="BW780" s="63"/>
      <c r="BX780" s="63"/>
      <c r="BY780" s="63"/>
      <c r="BZ780" s="63"/>
      <c r="CA780" s="63"/>
      <c r="CB780" s="63"/>
      <c r="CC780" s="64"/>
      <c r="CD780" s="63"/>
      <c r="CE780" s="63"/>
      <c r="CF780" s="63"/>
      <c r="CG780" s="63"/>
      <c r="CH780" s="63"/>
      <c r="CI780" s="63"/>
      <c r="CJ780" s="63"/>
      <c r="CK780" s="63"/>
      <c r="CL780" s="64"/>
      <c r="CM780" s="63"/>
      <c r="CN780" s="63"/>
      <c r="CO780" s="63"/>
      <c r="CP780" s="63"/>
      <c r="CQ780" s="63"/>
      <c r="CR780" s="63"/>
      <c r="CS780" s="63"/>
      <c r="CT780" s="63"/>
      <c r="CU780" s="64"/>
      <c r="CV780" s="63"/>
      <c r="CW780" s="63"/>
      <c r="CX780" s="63"/>
      <c r="CY780" s="63"/>
      <c r="CZ780" s="63"/>
      <c r="DA780" s="63"/>
      <c r="DB780" s="63"/>
      <c r="DC780" s="63"/>
      <c r="DD780" s="64"/>
    </row>
    <row r="781" spans="1:108" ht="33" customHeight="1" x14ac:dyDescent="0.3">
      <c r="A781" s="63"/>
      <c r="B781" s="63"/>
      <c r="C781" s="63"/>
      <c r="D781" s="63"/>
      <c r="E781" s="63"/>
      <c r="F781" s="63"/>
      <c r="G781" s="63"/>
      <c r="H781" s="63"/>
      <c r="I781" s="64"/>
      <c r="J781" s="63"/>
      <c r="K781" s="63"/>
      <c r="L781" s="63"/>
      <c r="M781" s="63"/>
      <c r="N781" s="63"/>
      <c r="O781" s="63"/>
      <c r="P781" s="63"/>
      <c r="Q781" s="63"/>
      <c r="R781" s="64"/>
      <c r="S781" s="63"/>
      <c r="T781" s="63"/>
      <c r="U781" s="63"/>
      <c r="V781" s="63"/>
      <c r="W781" s="63"/>
      <c r="X781" s="63"/>
      <c r="Y781" s="63"/>
      <c r="Z781" s="63"/>
      <c r="AA781" s="64"/>
      <c r="AB781" s="63"/>
      <c r="AC781" s="63"/>
      <c r="AD781" s="63"/>
      <c r="AE781" s="63"/>
      <c r="AF781" s="63"/>
      <c r="AG781" s="63"/>
      <c r="AH781" s="63"/>
      <c r="AI781" s="63"/>
      <c r="AJ781" s="64"/>
      <c r="AK781" s="63"/>
      <c r="AL781" s="63"/>
      <c r="AM781" s="63"/>
      <c r="AN781" s="63"/>
      <c r="AO781" s="63"/>
      <c r="AP781" s="63"/>
      <c r="AQ781" s="63"/>
      <c r="AR781" s="63"/>
      <c r="AS781" s="64"/>
      <c r="AT781" s="63"/>
      <c r="AU781" s="63"/>
      <c r="AV781" s="63"/>
      <c r="AW781" s="63"/>
      <c r="AX781" s="63"/>
      <c r="AY781" s="63"/>
      <c r="AZ781" s="63"/>
      <c r="BA781" s="63"/>
      <c r="BB781" s="64"/>
      <c r="BC781" s="63"/>
      <c r="BD781" s="63"/>
      <c r="BE781" s="63"/>
      <c r="BF781" s="63"/>
      <c r="BG781" s="63"/>
      <c r="BH781" s="63"/>
      <c r="BI781" s="63"/>
      <c r="BJ781" s="63"/>
      <c r="BK781" s="64"/>
      <c r="BL781" s="63"/>
      <c r="BM781" s="63"/>
      <c r="BN781" s="63"/>
      <c r="BO781" s="63"/>
      <c r="BP781" s="63"/>
      <c r="BQ781" s="63"/>
      <c r="BR781" s="63"/>
      <c r="BS781" s="63"/>
      <c r="BT781" s="64"/>
      <c r="BU781" s="63"/>
      <c r="BV781" s="63"/>
      <c r="BW781" s="63"/>
      <c r="BX781" s="63"/>
      <c r="BY781" s="63"/>
      <c r="BZ781" s="63"/>
      <c r="CA781" s="63"/>
      <c r="CB781" s="63"/>
      <c r="CC781" s="64"/>
      <c r="CD781" s="63"/>
      <c r="CE781" s="63"/>
      <c r="CF781" s="63"/>
      <c r="CG781" s="63"/>
      <c r="CH781" s="63"/>
      <c r="CI781" s="63"/>
      <c r="CJ781" s="63"/>
      <c r="CK781" s="63"/>
      <c r="CL781" s="64"/>
      <c r="CM781" s="63"/>
      <c r="CN781" s="63"/>
      <c r="CO781" s="63"/>
      <c r="CP781" s="63"/>
      <c r="CQ781" s="63"/>
      <c r="CR781" s="63"/>
      <c r="CS781" s="63"/>
      <c r="CT781" s="63"/>
      <c r="CU781" s="64"/>
      <c r="CV781" s="63"/>
      <c r="CW781" s="63"/>
      <c r="CX781" s="63"/>
      <c r="CY781" s="63"/>
      <c r="CZ781" s="63"/>
      <c r="DA781" s="63"/>
      <c r="DB781" s="63"/>
      <c r="DC781" s="63"/>
      <c r="DD781" s="64"/>
    </row>
    <row r="782" spans="1:108" ht="33" customHeight="1" x14ac:dyDescent="0.3">
      <c r="A782" s="63"/>
      <c r="B782" s="63"/>
      <c r="C782" s="63"/>
      <c r="D782" s="63"/>
      <c r="E782" s="63"/>
      <c r="F782" s="63"/>
      <c r="G782" s="63"/>
      <c r="H782" s="63"/>
      <c r="I782" s="64"/>
      <c r="J782" s="63"/>
      <c r="K782" s="63"/>
      <c r="L782" s="63"/>
      <c r="M782" s="63"/>
      <c r="N782" s="63"/>
      <c r="O782" s="63"/>
      <c r="P782" s="63"/>
      <c r="Q782" s="63"/>
      <c r="R782" s="64"/>
      <c r="S782" s="63"/>
      <c r="T782" s="63"/>
      <c r="U782" s="63"/>
      <c r="V782" s="63"/>
      <c r="W782" s="63"/>
      <c r="X782" s="63"/>
      <c r="Y782" s="63"/>
      <c r="Z782" s="63"/>
      <c r="AA782" s="64"/>
      <c r="AB782" s="63"/>
      <c r="AC782" s="63"/>
      <c r="AD782" s="63"/>
      <c r="AE782" s="63"/>
      <c r="AF782" s="63"/>
      <c r="AG782" s="63"/>
      <c r="AH782" s="63"/>
      <c r="AI782" s="63"/>
      <c r="AJ782" s="64"/>
      <c r="AK782" s="63"/>
      <c r="AL782" s="63"/>
      <c r="AM782" s="63"/>
      <c r="AN782" s="63"/>
      <c r="AO782" s="63"/>
      <c r="AP782" s="63"/>
      <c r="AQ782" s="63"/>
      <c r="AR782" s="63"/>
      <c r="AS782" s="64"/>
      <c r="AT782" s="63"/>
      <c r="AU782" s="63"/>
      <c r="AV782" s="63"/>
      <c r="AW782" s="63"/>
      <c r="AX782" s="63"/>
      <c r="AY782" s="63"/>
      <c r="AZ782" s="63"/>
      <c r="BA782" s="63"/>
      <c r="BB782" s="64"/>
      <c r="BC782" s="63"/>
      <c r="BD782" s="63"/>
      <c r="BE782" s="63"/>
      <c r="BF782" s="63"/>
      <c r="BG782" s="63"/>
      <c r="BH782" s="63"/>
      <c r="BI782" s="63"/>
      <c r="BJ782" s="63"/>
      <c r="BK782" s="64"/>
      <c r="BL782" s="63"/>
      <c r="BM782" s="63"/>
      <c r="BN782" s="63"/>
      <c r="BO782" s="63"/>
      <c r="BP782" s="63"/>
      <c r="BQ782" s="63"/>
      <c r="BR782" s="63"/>
      <c r="BS782" s="63"/>
      <c r="BT782" s="64"/>
      <c r="BU782" s="63"/>
      <c r="BV782" s="63"/>
      <c r="BW782" s="63"/>
      <c r="BX782" s="63"/>
      <c r="BY782" s="63"/>
      <c r="BZ782" s="63"/>
      <c r="CA782" s="63"/>
      <c r="CB782" s="63"/>
      <c r="CC782" s="64"/>
      <c r="CD782" s="63"/>
      <c r="CE782" s="63"/>
      <c r="CF782" s="63"/>
      <c r="CG782" s="63"/>
      <c r="CH782" s="63"/>
      <c r="CI782" s="63"/>
      <c r="CJ782" s="63"/>
      <c r="CK782" s="63"/>
      <c r="CL782" s="64"/>
      <c r="CM782" s="63"/>
      <c r="CN782" s="63"/>
      <c r="CO782" s="63"/>
      <c r="CP782" s="63"/>
      <c r="CQ782" s="63"/>
      <c r="CR782" s="63"/>
      <c r="CS782" s="63"/>
      <c r="CT782" s="63"/>
      <c r="CU782" s="64"/>
      <c r="CV782" s="63"/>
      <c r="CW782" s="63"/>
      <c r="CX782" s="63"/>
      <c r="CY782" s="63"/>
      <c r="CZ782" s="63"/>
      <c r="DA782" s="63"/>
      <c r="DB782" s="63"/>
      <c r="DC782" s="63"/>
      <c r="DD782" s="64"/>
    </row>
    <row r="783" spans="1:108" ht="33" customHeight="1" x14ac:dyDescent="0.3">
      <c r="A783" s="63"/>
      <c r="B783" s="63"/>
      <c r="C783" s="63"/>
      <c r="D783" s="63"/>
      <c r="E783" s="63"/>
      <c r="F783" s="63"/>
      <c r="G783" s="63"/>
      <c r="H783" s="63"/>
      <c r="I783" s="64"/>
      <c r="J783" s="63"/>
      <c r="K783" s="63"/>
      <c r="L783" s="63"/>
      <c r="M783" s="63"/>
      <c r="N783" s="63"/>
      <c r="O783" s="63"/>
      <c r="P783" s="63"/>
      <c r="Q783" s="63"/>
      <c r="R783" s="64"/>
      <c r="S783" s="63"/>
      <c r="T783" s="63"/>
      <c r="U783" s="63"/>
      <c r="V783" s="63"/>
      <c r="W783" s="63"/>
      <c r="X783" s="63"/>
      <c r="Y783" s="63"/>
      <c r="Z783" s="63"/>
      <c r="AA783" s="64"/>
      <c r="AB783" s="63"/>
      <c r="AC783" s="63"/>
      <c r="AD783" s="63"/>
      <c r="AE783" s="63"/>
      <c r="AF783" s="63"/>
      <c r="AG783" s="63"/>
      <c r="AH783" s="63"/>
      <c r="AI783" s="63"/>
      <c r="AJ783" s="64"/>
      <c r="AK783" s="63"/>
      <c r="AL783" s="63"/>
      <c r="AM783" s="63"/>
      <c r="AN783" s="63"/>
      <c r="AO783" s="63"/>
      <c r="AP783" s="63"/>
      <c r="AQ783" s="63"/>
      <c r="AR783" s="63"/>
      <c r="AS783" s="64"/>
      <c r="AT783" s="63"/>
      <c r="AU783" s="63"/>
      <c r="AV783" s="63"/>
      <c r="AW783" s="63"/>
      <c r="AX783" s="63"/>
      <c r="AY783" s="63"/>
      <c r="AZ783" s="63"/>
      <c r="BA783" s="63"/>
      <c r="BB783" s="64"/>
      <c r="BC783" s="63"/>
      <c r="BD783" s="63"/>
      <c r="BE783" s="63"/>
      <c r="BF783" s="63"/>
      <c r="BG783" s="63"/>
      <c r="BH783" s="63"/>
      <c r="BI783" s="63"/>
      <c r="BJ783" s="63"/>
      <c r="BK783" s="64"/>
      <c r="BL783" s="63"/>
      <c r="BM783" s="63"/>
      <c r="BN783" s="63"/>
      <c r="BO783" s="63"/>
      <c r="BP783" s="63"/>
      <c r="BQ783" s="63"/>
      <c r="BR783" s="63"/>
      <c r="BS783" s="63"/>
      <c r="BT783" s="64"/>
      <c r="BU783" s="63"/>
      <c r="BV783" s="63"/>
      <c r="BW783" s="63"/>
      <c r="BX783" s="63"/>
      <c r="BY783" s="63"/>
      <c r="BZ783" s="63"/>
      <c r="CA783" s="63"/>
      <c r="CB783" s="63"/>
      <c r="CC783" s="64"/>
      <c r="CD783" s="63"/>
      <c r="CE783" s="63"/>
      <c r="CF783" s="63"/>
      <c r="CG783" s="63"/>
      <c r="CH783" s="63"/>
      <c r="CI783" s="63"/>
      <c r="CJ783" s="63"/>
      <c r="CK783" s="63"/>
      <c r="CL783" s="64"/>
      <c r="CM783" s="63"/>
      <c r="CN783" s="63"/>
      <c r="CO783" s="63"/>
      <c r="CP783" s="63"/>
      <c r="CQ783" s="63"/>
      <c r="CR783" s="63"/>
      <c r="CS783" s="63"/>
      <c r="CT783" s="63"/>
      <c r="CU783" s="64"/>
      <c r="CV783" s="63"/>
      <c r="CW783" s="63"/>
      <c r="CX783" s="63"/>
      <c r="CY783" s="63"/>
      <c r="CZ783" s="63"/>
      <c r="DA783" s="63"/>
      <c r="DB783" s="63"/>
      <c r="DC783" s="63"/>
      <c r="DD783" s="64"/>
    </row>
    <row r="784" spans="1:108" ht="33" customHeight="1" x14ac:dyDescent="0.3">
      <c r="A784" s="63"/>
      <c r="B784" s="63"/>
      <c r="C784" s="63"/>
      <c r="D784" s="63"/>
      <c r="E784" s="63"/>
      <c r="F784" s="63"/>
      <c r="G784" s="63"/>
      <c r="H784" s="63"/>
      <c r="I784" s="64"/>
      <c r="J784" s="63"/>
      <c r="K784" s="63"/>
      <c r="L784" s="63"/>
      <c r="M784" s="63"/>
      <c r="N784" s="63"/>
      <c r="O784" s="63"/>
      <c r="P784" s="63"/>
      <c r="Q784" s="63"/>
      <c r="R784" s="64"/>
      <c r="S784" s="63"/>
      <c r="T784" s="63"/>
      <c r="U784" s="63"/>
      <c r="V784" s="63"/>
      <c r="W784" s="63"/>
      <c r="X784" s="63"/>
      <c r="Y784" s="63"/>
      <c r="Z784" s="63"/>
      <c r="AA784" s="64"/>
      <c r="AB784" s="63"/>
      <c r="AC784" s="63"/>
      <c r="AD784" s="63"/>
      <c r="AE784" s="63"/>
      <c r="AF784" s="63"/>
      <c r="AG784" s="63"/>
      <c r="AH784" s="63"/>
      <c r="AI784" s="63"/>
      <c r="AJ784" s="64"/>
      <c r="AK784" s="63"/>
      <c r="AL784" s="63"/>
      <c r="AM784" s="63"/>
      <c r="AN784" s="63"/>
      <c r="AO784" s="63"/>
      <c r="AP784" s="63"/>
      <c r="AQ784" s="63"/>
      <c r="AR784" s="63"/>
      <c r="AS784" s="64"/>
      <c r="AT784" s="63"/>
      <c r="AU784" s="63"/>
      <c r="AV784" s="63"/>
      <c r="AW784" s="63"/>
      <c r="AX784" s="63"/>
      <c r="AY784" s="63"/>
      <c r="AZ784" s="63"/>
      <c r="BA784" s="63"/>
      <c r="BB784" s="64"/>
      <c r="BC784" s="63"/>
      <c r="BD784" s="63"/>
      <c r="BE784" s="63"/>
      <c r="BF784" s="63"/>
      <c r="BG784" s="63"/>
      <c r="BH784" s="63"/>
      <c r="BI784" s="63"/>
      <c r="BJ784" s="63"/>
      <c r="BK784" s="64"/>
      <c r="BL784" s="63"/>
      <c r="BM784" s="63"/>
      <c r="BN784" s="63"/>
      <c r="BO784" s="63"/>
      <c r="BP784" s="63"/>
      <c r="BQ784" s="63"/>
      <c r="BR784" s="63"/>
      <c r="BS784" s="63"/>
      <c r="BT784" s="64"/>
      <c r="BU784" s="63"/>
      <c r="BV784" s="63"/>
      <c r="BW784" s="63"/>
      <c r="BX784" s="63"/>
      <c r="BY784" s="63"/>
      <c r="BZ784" s="63"/>
      <c r="CA784" s="63"/>
      <c r="CB784" s="63"/>
      <c r="CC784" s="64"/>
      <c r="CD784" s="63"/>
      <c r="CE784" s="63"/>
      <c r="CF784" s="63"/>
      <c r="CG784" s="63"/>
      <c r="CH784" s="63"/>
      <c r="CI784" s="63"/>
      <c r="CJ784" s="63"/>
      <c r="CK784" s="63"/>
      <c r="CL784" s="64"/>
      <c r="CM784" s="63"/>
      <c r="CN784" s="63"/>
      <c r="CO784" s="63"/>
      <c r="CP784" s="63"/>
      <c r="CQ784" s="63"/>
      <c r="CR784" s="63"/>
      <c r="CS784" s="63"/>
      <c r="CT784" s="63"/>
      <c r="CU784" s="64"/>
      <c r="CV784" s="63"/>
      <c r="CW784" s="63"/>
      <c r="CX784" s="63"/>
      <c r="CY784" s="63"/>
      <c r="CZ784" s="63"/>
      <c r="DA784" s="63"/>
      <c r="DB784" s="63"/>
      <c r="DC784" s="63"/>
      <c r="DD784" s="64"/>
    </row>
    <row r="785" spans="1:108" ht="33" customHeight="1" x14ac:dyDescent="0.3">
      <c r="A785" s="63"/>
      <c r="B785" s="63"/>
      <c r="C785" s="63"/>
      <c r="D785" s="63"/>
      <c r="E785" s="63"/>
      <c r="F785" s="63"/>
      <c r="G785" s="63"/>
      <c r="H785" s="63"/>
      <c r="I785" s="64"/>
      <c r="J785" s="63"/>
      <c r="K785" s="63"/>
      <c r="L785" s="63"/>
      <c r="M785" s="63"/>
      <c r="N785" s="63"/>
      <c r="O785" s="63"/>
      <c r="P785" s="63"/>
      <c r="Q785" s="63"/>
      <c r="R785" s="64"/>
      <c r="S785" s="63"/>
      <c r="T785" s="63"/>
      <c r="U785" s="63"/>
      <c r="V785" s="63"/>
      <c r="W785" s="63"/>
      <c r="X785" s="63"/>
      <c r="Y785" s="63"/>
      <c r="Z785" s="63"/>
      <c r="AA785" s="64"/>
      <c r="AB785" s="63"/>
      <c r="AC785" s="63"/>
      <c r="AD785" s="63"/>
      <c r="AE785" s="63"/>
      <c r="AF785" s="63"/>
      <c r="AG785" s="63"/>
      <c r="AH785" s="63"/>
      <c r="AI785" s="63"/>
      <c r="AJ785" s="64"/>
      <c r="AK785" s="63"/>
      <c r="AL785" s="63"/>
      <c r="AM785" s="63"/>
      <c r="AN785" s="63"/>
      <c r="AO785" s="63"/>
      <c r="AP785" s="63"/>
      <c r="AQ785" s="63"/>
      <c r="AR785" s="63"/>
      <c r="AS785" s="64"/>
      <c r="AT785" s="63"/>
      <c r="AU785" s="63"/>
      <c r="AV785" s="63"/>
      <c r="AW785" s="63"/>
      <c r="AX785" s="63"/>
      <c r="AY785" s="63"/>
      <c r="AZ785" s="63"/>
      <c r="BA785" s="63"/>
      <c r="BB785" s="64"/>
      <c r="BC785" s="63"/>
      <c r="BD785" s="63"/>
      <c r="BE785" s="63"/>
      <c r="BF785" s="63"/>
      <c r="BG785" s="63"/>
      <c r="BH785" s="63"/>
      <c r="BI785" s="63"/>
      <c r="BJ785" s="63"/>
      <c r="BK785" s="64"/>
      <c r="BL785" s="63"/>
      <c r="BM785" s="63"/>
      <c r="BN785" s="63"/>
      <c r="BO785" s="63"/>
      <c r="BP785" s="63"/>
      <c r="BQ785" s="63"/>
      <c r="BR785" s="63"/>
      <c r="BS785" s="63"/>
      <c r="BT785" s="64"/>
      <c r="BU785" s="63"/>
      <c r="BV785" s="63"/>
      <c r="BW785" s="63"/>
      <c r="BX785" s="63"/>
      <c r="BY785" s="63"/>
      <c r="BZ785" s="63"/>
      <c r="CA785" s="63"/>
      <c r="CB785" s="63"/>
      <c r="CC785" s="64"/>
      <c r="CD785" s="63"/>
      <c r="CE785" s="63"/>
      <c r="CF785" s="63"/>
      <c r="CG785" s="63"/>
      <c r="CH785" s="63"/>
      <c r="CI785" s="63"/>
      <c r="CJ785" s="63"/>
      <c r="CK785" s="63"/>
      <c r="CL785" s="64"/>
      <c r="CM785" s="63"/>
      <c r="CN785" s="63"/>
      <c r="CO785" s="63"/>
      <c r="CP785" s="63"/>
      <c r="CQ785" s="63"/>
      <c r="CR785" s="63"/>
      <c r="CS785" s="63"/>
      <c r="CT785" s="63"/>
      <c r="CU785" s="64"/>
      <c r="CV785" s="63"/>
      <c r="CW785" s="63"/>
      <c r="CX785" s="63"/>
      <c r="CY785" s="63"/>
      <c r="CZ785" s="63"/>
      <c r="DA785" s="63"/>
      <c r="DB785" s="63"/>
      <c r="DC785" s="63"/>
      <c r="DD785" s="64"/>
    </row>
    <row r="786" spans="1:108" ht="33" customHeight="1" x14ac:dyDescent="0.3">
      <c r="A786" s="63"/>
      <c r="B786" s="63"/>
      <c r="C786" s="63"/>
      <c r="D786" s="63"/>
      <c r="E786" s="63"/>
      <c r="F786" s="63"/>
      <c r="G786" s="63"/>
      <c r="H786" s="63"/>
      <c r="I786" s="64"/>
      <c r="J786" s="63"/>
      <c r="K786" s="63"/>
      <c r="L786" s="63"/>
      <c r="M786" s="63"/>
      <c r="N786" s="63"/>
      <c r="O786" s="63"/>
      <c r="P786" s="63"/>
      <c r="Q786" s="63"/>
      <c r="R786" s="64"/>
      <c r="S786" s="63"/>
      <c r="T786" s="63"/>
      <c r="U786" s="63"/>
      <c r="V786" s="63"/>
      <c r="W786" s="63"/>
      <c r="X786" s="63"/>
      <c r="Y786" s="63"/>
      <c r="Z786" s="63"/>
      <c r="AA786" s="64"/>
      <c r="AB786" s="63"/>
      <c r="AC786" s="63"/>
      <c r="AD786" s="63"/>
      <c r="AE786" s="63"/>
      <c r="AF786" s="63"/>
      <c r="AG786" s="63"/>
      <c r="AH786" s="63"/>
      <c r="AI786" s="63"/>
      <c r="AJ786" s="64"/>
      <c r="AK786" s="63"/>
      <c r="AL786" s="63"/>
      <c r="AM786" s="63"/>
      <c r="AN786" s="63"/>
      <c r="AO786" s="63"/>
      <c r="AP786" s="63"/>
      <c r="AQ786" s="63"/>
      <c r="AR786" s="63"/>
      <c r="AS786" s="64"/>
      <c r="AT786" s="63"/>
      <c r="AU786" s="63"/>
      <c r="AV786" s="63"/>
      <c r="AW786" s="63"/>
      <c r="AX786" s="63"/>
      <c r="AY786" s="63"/>
      <c r="AZ786" s="63"/>
      <c r="BA786" s="63"/>
      <c r="BB786" s="64"/>
      <c r="BC786" s="63"/>
      <c r="BD786" s="63"/>
      <c r="BE786" s="63"/>
      <c r="BF786" s="63"/>
      <c r="BG786" s="63"/>
      <c r="BH786" s="63"/>
      <c r="BI786" s="63"/>
      <c r="BJ786" s="63"/>
      <c r="BK786" s="64"/>
      <c r="BL786" s="63"/>
      <c r="BM786" s="63"/>
      <c r="BN786" s="63"/>
      <c r="BO786" s="63"/>
      <c r="BP786" s="63"/>
      <c r="BQ786" s="63"/>
      <c r="BR786" s="63"/>
      <c r="BS786" s="63"/>
      <c r="BT786" s="64"/>
      <c r="BU786" s="63"/>
      <c r="BV786" s="63"/>
      <c r="BW786" s="63"/>
      <c r="BX786" s="63"/>
      <c r="BY786" s="63"/>
      <c r="BZ786" s="63"/>
      <c r="CA786" s="63"/>
      <c r="CB786" s="63"/>
      <c r="CC786" s="64"/>
      <c r="CD786" s="63"/>
      <c r="CE786" s="63"/>
      <c r="CF786" s="63"/>
      <c r="CG786" s="63"/>
      <c r="CH786" s="63"/>
      <c r="CI786" s="63"/>
      <c r="CJ786" s="63"/>
      <c r="CK786" s="63"/>
      <c r="CL786" s="64"/>
      <c r="CM786" s="63"/>
      <c r="CN786" s="63"/>
      <c r="CO786" s="63"/>
      <c r="CP786" s="63"/>
      <c r="CQ786" s="63"/>
      <c r="CR786" s="63"/>
      <c r="CS786" s="63"/>
      <c r="CT786" s="63"/>
      <c r="CU786" s="64"/>
      <c r="CV786" s="63"/>
      <c r="CW786" s="63"/>
      <c r="CX786" s="63"/>
      <c r="CY786" s="63"/>
      <c r="CZ786" s="63"/>
      <c r="DA786" s="63"/>
      <c r="DB786" s="63"/>
      <c r="DC786" s="63"/>
      <c r="DD786" s="64"/>
    </row>
    <row r="787" spans="1:108" ht="33" customHeight="1" x14ac:dyDescent="0.3">
      <c r="A787" s="63"/>
      <c r="B787" s="63"/>
      <c r="C787" s="63"/>
      <c r="D787" s="63"/>
      <c r="E787" s="63"/>
      <c r="F787" s="63"/>
      <c r="G787" s="63"/>
      <c r="H787" s="63"/>
      <c r="I787" s="64"/>
      <c r="J787" s="63"/>
      <c r="K787" s="63"/>
      <c r="L787" s="63"/>
      <c r="M787" s="63"/>
      <c r="N787" s="63"/>
      <c r="O787" s="63"/>
      <c r="P787" s="63"/>
      <c r="Q787" s="63"/>
      <c r="R787" s="64"/>
      <c r="S787" s="63"/>
      <c r="T787" s="63"/>
      <c r="U787" s="63"/>
      <c r="V787" s="63"/>
      <c r="W787" s="63"/>
      <c r="X787" s="63"/>
      <c r="Y787" s="63"/>
      <c r="Z787" s="63"/>
      <c r="AA787" s="64"/>
      <c r="AB787" s="63"/>
      <c r="AC787" s="63"/>
      <c r="AD787" s="63"/>
      <c r="AE787" s="63"/>
      <c r="AF787" s="63"/>
      <c r="AG787" s="63"/>
      <c r="AH787" s="63"/>
      <c r="AI787" s="63"/>
      <c r="AJ787" s="64"/>
      <c r="AK787" s="63"/>
      <c r="AL787" s="63"/>
      <c r="AM787" s="63"/>
      <c r="AN787" s="63"/>
      <c r="AO787" s="63"/>
      <c r="AP787" s="63"/>
      <c r="AQ787" s="63"/>
      <c r="AR787" s="63"/>
      <c r="AS787" s="64"/>
      <c r="AT787" s="63"/>
      <c r="AU787" s="63"/>
      <c r="AV787" s="63"/>
      <c r="AW787" s="63"/>
      <c r="AX787" s="63"/>
      <c r="AY787" s="63"/>
      <c r="AZ787" s="63"/>
      <c r="BA787" s="63"/>
      <c r="BB787" s="64"/>
      <c r="BC787" s="63"/>
      <c r="BD787" s="63"/>
      <c r="BE787" s="63"/>
      <c r="BF787" s="63"/>
      <c r="BG787" s="63"/>
      <c r="BH787" s="63"/>
      <c r="BI787" s="63"/>
      <c r="BJ787" s="63"/>
      <c r="BK787" s="64"/>
      <c r="BL787" s="63"/>
      <c r="BM787" s="63"/>
      <c r="BN787" s="63"/>
      <c r="BO787" s="63"/>
      <c r="BP787" s="63"/>
      <c r="BQ787" s="63"/>
      <c r="BR787" s="63"/>
      <c r="BS787" s="63"/>
      <c r="BT787" s="64"/>
      <c r="BU787" s="63"/>
      <c r="BV787" s="63"/>
      <c r="BW787" s="63"/>
      <c r="BX787" s="63"/>
      <c r="BY787" s="63"/>
      <c r="BZ787" s="63"/>
      <c r="CA787" s="63"/>
      <c r="CB787" s="63"/>
      <c r="CC787" s="64"/>
      <c r="CD787" s="63"/>
      <c r="CE787" s="63"/>
      <c r="CF787" s="63"/>
      <c r="CG787" s="63"/>
      <c r="CH787" s="63"/>
      <c r="CI787" s="63"/>
      <c r="CJ787" s="63"/>
      <c r="CK787" s="63"/>
      <c r="CL787" s="64"/>
      <c r="CM787" s="63"/>
      <c r="CN787" s="63"/>
      <c r="CO787" s="63"/>
      <c r="CP787" s="63"/>
      <c r="CQ787" s="63"/>
      <c r="CR787" s="63"/>
      <c r="CS787" s="63"/>
      <c r="CT787" s="63"/>
      <c r="CU787" s="64"/>
      <c r="CV787" s="63"/>
      <c r="CW787" s="63"/>
      <c r="CX787" s="63"/>
      <c r="CY787" s="63"/>
      <c r="CZ787" s="63"/>
      <c r="DA787" s="63"/>
      <c r="DB787" s="63"/>
      <c r="DC787" s="63"/>
      <c r="DD787" s="64"/>
    </row>
    <row r="788" spans="1:108" ht="33" customHeight="1" x14ac:dyDescent="0.3">
      <c r="A788" s="63"/>
      <c r="B788" s="63"/>
      <c r="C788" s="63"/>
      <c r="D788" s="63"/>
      <c r="E788" s="63"/>
      <c r="F788" s="63"/>
      <c r="G788" s="63"/>
      <c r="H788" s="63"/>
      <c r="I788" s="64"/>
      <c r="J788" s="63"/>
      <c r="K788" s="63"/>
      <c r="L788" s="63"/>
      <c r="M788" s="63"/>
      <c r="N788" s="63"/>
      <c r="O788" s="63"/>
      <c r="P788" s="63"/>
      <c r="Q788" s="63"/>
      <c r="R788" s="64"/>
      <c r="S788" s="63"/>
      <c r="T788" s="63"/>
      <c r="U788" s="63"/>
      <c r="V788" s="63"/>
      <c r="W788" s="63"/>
      <c r="X788" s="63"/>
      <c r="Y788" s="63"/>
      <c r="Z788" s="63"/>
      <c r="AA788" s="64"/>
      <c r="AB788" s="63"/>
      <c r="AC788" s="63"/>
      <c r="AD788" s="63"/>
      <c r="AE788" s="63"/>
      <c r="AF788" s="63"/>
      <c r="AG788" s="63"/>
      <c r="AH788" s="63"/>
      <c r="AI788" s="63"/>
      <c r="AJ788" s="64"/>
      <c r="AK788" s="63"/>
      <c r="AL788" s="63"/>
      <c r="AM788" s="63"/>
      <c r="AN788" s="63"/>
      <c r="AO788" s="63"/>
      <c r="AP788" s="63"/>
      <c r="AQ788" s="63"/>
      <c r="AR788" s="63"/>
      <c r="AS788" s="64"/>
      <c r="AT788" s="63"/>
      <c r="AU788" s="63"/>
      <c r="AV788" s="63"/>
      <c r="AW788" s="63"/>
      <c r="AX788" s="63"/>
      <c r="AY788" s="63"/>
      <c r="AZ788" s="63"/>
      <c r="BA788" s="63"/>
      <c r="BB788" s="64"/>
      <c r="BC788" s="63"/>
      <c r="BD788" s="63"/>
      <c r="BE788" s="63"/>
      <c r="BF788" s="63"/>
      <c r="BG788" s="63"/>
      <c r="BH788" s="63"/>
      <c r="BI788" s="63"/>
      <c r="BJ788" s="63"/>
      <c r="BK788" s="64"/>
      <c r="BL788" s="63"/>
      <c r="BM788" s="63"/>
      <c r="BN788" s="63"/>
      <c r="BO788" s="63"/>
      <c r="BP788" s="63"/>
      <c r="BQ788" s="63"/>
      <c r="BR788" s="63"/>
      <c r="BS788" s="63"/>
      <c r="BT788" s="64"/>
      <c r="BU788" s="63"/>
      <c r="BV788" s="63"/>
      <c r="BW788" s="63"/>
      <c r="BX788" s="63"/>
      <c r="BY788" s="63"/>
      <c r="BZ788" s="63"/>
      <c r="CA788" s="63"/>
      <c r="CB788" s="63"/>
      <c r="CC788" s="64"/>
      <c r="CD788" s="63"/>
      <c r="CE788" s="63"/>
      <c r="CF788" s="63"/>
      <c r="CG788" s="63"/>
      <c r="CH788" s="63"/>
      <c r="CI788" s="63"/>
      <c r="CJ788" s="63"/>
      <c r="CK788" s="63"/>
      <c r="CL788" s="64"/>
      <c r="CM788" s="63"/>
      <c r="CN788" s="63"/>
      <c r="CO788" s="63"/>
      <c r="CP788" s="63"/>
      <c r="CQ788" s="63"/>
      <c r="CR788" s="63"/>
      <c r="CS788" s="63"/>
      <c r="CT788" s="63"/>
      <c r="CU788" s="64"/>
      <c r="CV788" s="63"/>
      <c r="CW788" s="63"/>
      <c r="CX788" s="63"/>
      <c r="CY788" s="63"/>
      <c r="CZ788" s="63"/>
      <c r="DA788" s="63"/>
      <c r="DB788" s="63"/>
      <c r="DC788" s="63"/>
      <c r="DD788" s="64"/>
    </row>
    <row r="789" spans="1:108" ht="33" customHeight="1" x14ac:dyDescent="0.3">
      <c r="A789" s="63"/>
      <c r="B789" s="63"/>
      <c r="C789" s="63"/>
      <c r="D789" s="63"/>
      <c r="E789" s="63"/>
      <c r="F789" s="63"/>
      <c r="G789" s="63"/>
      <c r="H789" s="63"/>
      <c r="I789" s="64"/>
      <c r="J789" s="63"/>
      <c r="K789" s="63"/>
      <c r="L789" s="63"/>
      <c r="M789" s="63"/>
      <c r="N789" s="63"/>
      <c r="O789" s="63"/>
      <c r="P789" s="63"/>
      <c r="Q789" s="63"/>
      <c r="R789" s="64"/>
      <c r="S789" s="63"/>
      <c r="T789" s="63"/>
      <c r="U789" s="63"/>
      <c r="V789" s="63"/>
      <c r="W789" s="63"/>
      <c r="X789" s="63"/>
      <c r="Y789" s="63"/>
      <c r="Z789" s="63"/>
      <c r="AA789" s="64"/>
      <c r="AB789" s="63"/>
      <c r="AC789" s="63"/>
      <c r="AD789" s="63"/>
      <c r="AE789" s="63"/>
      <c r="AF789" s="63"/>
      <c r="AG789" s="63"/>
      <c r="AH789" s="63"/>
      <c r="AI789" s="63"/>
      <c r="AJ789" s="64"/>
      <c r="AK789" s="63"/>
      <c r="AL789" s="63"/>
      <c r="AM789" s="63"/>
      <c r="AN789" s="63"/>
      <c r="AO789" s="63"/>
      <c r="AP789" s="63"/>
      <c r="AQ789" s="63"/>
      <c r="AR789" s="63"/>
      <c r="AS789" s="64"/>
      <c r="AT789" s="63"/>
      <c r="AU789" s="63"/>
      <c r="AV789" s="63"/>
      <c r="AW789" s="63"/>
      <c r="AX789" s="63"/>
      <c r="AY789" s="63"/>
      <c r="AZ789" s="63"/>
      <c r="BA789" s="63"/>
      <c r="BB789" s="64"/>
      <c r="BC789" s="63"/>
      <c r="BD789" s="63"/>
      <c r="BE789" s="63"/>
      <c r="BF789" s="63"/>
      <c r="BG789" s="63"/>
      <c r="BH789" s="63"/>
      <c r="BI789" s="63"/>
      <c r="BJ789" s="63"/>
      <c r="BK789" s="64"/>
      <c r="BL789" s="63"/>
      <c r="BM789" s="63"/>
      <c r="BN789" s="63"/>
      <c r="BO789" s="63"/>
      <c r="BP789" s="63"/>
      <c r="BQ789" s="63"/>
      <c r="BR789" s="63"/>
      <c r="BS789" s="63"/>
      <c r="BT789" s="64"/>
      <c r="BU789" s="63"/>
      <c r="BV789" s="63"/>
      <c r="BW789" s="63"/>
      <c r="BX789" s="63"/>
      <c r="BY789" s="63"/>
      <c r="BZ789" s="63"/>
      <c r="CA789" s="63"/>
      <c r="CB789" s="63"/>
      <c r="CC789" s="64"/>
      <c r="CD789" s="63"/>
      <c r="CE789" s="63"/>
      <c r="CF789" s="63"/>
      <c r="CG789" s="63"/>
      <c r="CH789" s="63"/>
      <c r="CI789" s="63"/>
      <c r="CJ789" s="63"/>
      <c r="CK789" s="63"/>
      <c r="CL789" s="64"/>
      <c r="CM789" s="63"/>
      <c r="CN789" s="63"/>
      <c r="CO789" s="63"/>
      <c r="CP789" s="63"/>
      <c r="CQ789" s="63"/>
      <c r="CR789" s="63"/>
      <c r="CS789" s="63"/>
      <c r="CT789" s="63"/>
      <c r="CU789" s="64"/>
      <c r="CV789" s="63"/>
      <c r="CW789" s="63"/>
      <c r="CX789" s="63"/>
      <c r="CY789" s="63"/>
      <c r="CZ789" s="63"/>
      <c r="DA789" s="63"/>
      <c r="DB789" s="63"/>
      <c r="DC789" s="63"/>
      <c r="DD789" s="64"/>
    </row>
    <row r="790" spans="1:108" ht="33" customHeight="1" x14ac:dyDescent="0.3">
      <c r="A790" s="63"/>
      <c r="B790" s="63"/>
      <c r="C790" s="63"/>
      <c r="D790" s="63"/>
      <c r="E790" s="63"/>
      <c r="F790" s="63"/>
      <c r="G790" s="63"/>
      <c r="H790" s="63"/>
      <c r="I790" s="64"/>
      <c r="J790" s="63"/>
      <c r="K790" s="63"/>
      <c r="L790" s="63"/>
      <c r="M790" s="63"/>
      <c r="N790" s="63"/>
      <c r="O790" s="63"/>
      <c r="P790" s="63"/>
      <c r="Q790" s="63"/>
      <c r="R790" s="64"/>
      <c r="S790" s="63"/>
      <c r="T790" s="63"/>
      <c r="U790" s="63"/>
      <c r="V790" s="63"/>
      <c r="W790" s="63"/>
      <c r="X790" s="63"/>
      <c r="Y790" s="63"/>
      <c r="Z790" s="63"/>
      <c r="AA790" s="64"/>
      <c r="AB790" s="63"/>
      <c r="AC790" s="63"/>
      <c r="AD790" s="63"/>
      <c r="AE790" s="63"/>
      <c r="AF790" s="63"/>
      <c r="AG790" s="63"/>
      <c r="AH790" s="63"/>
      <c r="AI790" s="63"/>
      <c r="AJ790" s="64"/>
      <c r="AK790" s="63"/>
      <c r="AL790" s="63"/>
      <c r="AM790" s="63"/>
      <c r="AN790" s="63"/>
      <c r="AO790" s="63"/>
      <c r="AP790" s="63"/>
      <c r="AQ790" s="63"/>
      <c r="AR790" s="63"/>
      <c r="AS790" s="64"/>
      <c r="AT790" s="63"/>
      <c r="AU790" s="63"/>
      <c r="AV790" s="63"/>
      <c r="AW790" s="63"/>
      <c r="AX790" s="63"/>
      <c r="AY790" s="63"/>
      <c r="AZ790" s="63"/>
      <c r="BA790" s="63"/>
      <c r="BB790" s="64"/>
      <c r="BC790" s="63"/>
      <c r="BD790" s="63"/>
      <c r="BE790" s="63"/>
      <c r="BF790" s="63"/>
      <c r="BG790" s="63"/>
      <c r="BH790" s="63"/>
      <c r="BI790" s="63"/>
      <c r="BJ790" s="63"/>
      <c r="BK790" s="64"/>
      <c r="BL790" s="63"/>
      <c r="BM790" s="63"/>
      <c r="BN790" s="63"/>
      <c r="BO790" s="63"/>
      <c r="BP790" s="63"/>
      <c r="BQ790" s="63"/>
      <c r="BR790" s="63"/>
      <c r="BS790" s="63"/>
      <c r="BT790" s="64"/>
      <c r="BU790" s="63"/>
      <c r="BV790" s="63"/>
      <c r="BW790" s="63"/>
      <c r="BX790" s="63"/>
      <c r="BY790" s="63"/>
      <c r="BZ790" s="63"/>
      <c r="CA790" s="63"/>
      <c r="CB790" s="63"/>
      <c r="CC790" s="64"/>
      <c r="CD790" s="63"/>
      <c r="CE790" s="63"/>
      <c r="CF790" s="63"/>
      <c r="CG790" s="63"/>
      <c r="CH790" s="63"/>
      <c r="CI790" s="63"/>
      <c r="CJ790" s="63"/>
      <c r="CK790" s="63"/>
      <c r="CL790" s="64"/>
      <c r="CM790" s="63"/>
      <c r="CN790" s="63"/>
      <c r="CO790" s="63"/>
      <c r="CP790" s="63"/>
      <c r="CQ790" s="63"/>
      <c r="CR790" s="63"/>
      <c r="CS790" s="63"/>
      <c r="CT790" s="63"/>
      <c r="CU790" s="64"/>
      <c r="CV790" s="63"/>
      <c r="CW790" s="63"/>
      <c r="CX790" s="63"/>
      <c r="CY790" s="63"/>
      <c r="CZ790" s="63"/>
      <c r="DA790" s="63"/>
      <c r="DB790" s="63"/>
      <c r="DC790" s="63"/>
      <c r="DD790" s="64"/>
    </row>
    <row r="791" spans="1:108" ht="33" customHeight="1" x14ac:dyDescent="0.3">
      <c r="A791" s="63"/>
      <c r="B791" s="63"/>
      <c r="C791" s="63"/>
      <c r="D791" s="63"/>
      <c r="E791" s="63"/>
      <c r="F791" s="63"/>
      <c r="G791" s="63"/>
      <c r="H791" s="63"/>
      <c r="I791" s="64"/>
      <c r="J791" s="63"/>
      <c r="K791" s="63"/>
      <c r="L791" s="63"/>
      <c r="M791" s="63"/>
      <c r="N791" s="63"/>
      <c r="O791" s="63"/>
      <c r="P791" s="63"/>
      <c r="Q791" s="63"/>
      <c r="R791" s="64"/>
      <c r="S791" s="63"/>
      <c r="T791" s="63"/>
      <c r="U791" s="63"/>
      <c r="V791" s="63"/>
      <c r="W791" s="63"/>
      <c r="X791" s="63"/>
      <c r="Y791" s="63"/>
      <c r="Z791" s="63"/>
      <c r="AA791" s="64"/>
      <c r="AB791" s="63"/>
      <c r="AC791" s="63"/>
      <c r="AD791" s="63"/>
      <c r="AE791" s="63"/>
      <c r="AF791" s="63"/>
      <c r="AG791" s="63"/>
      <c r="AH791" s="63"/>
      <c r="AI791" s="63"/>
      <c r="AJ791" s="64"/>
      <c r="AK791" s="63"/>
      <c r="AL791" s="63"/>
      <c r="AM791" s="63"/>
      <c r="AN791" s="63"/>
      <c r="AO791" s="63"/>
      <c r="AP791" s="63"/>
      <c r="AQ791" s="63"/>
      <c r="AR791" s="63"/>
      <c r="AS791" s="64"/>
      <c r="AT791" s="63"/>
      <c r="AU791" s="63"/>
      <c r="AV791" s="63"/>
      <c r="AW791" s="63"/>
      <c r="AX791" s="63"/>
      <c r="AY791" s="63"/>
      <c r="AZ791" s="63"/>
      <c r="BA791" s="63"/>
      <c r="BB791" s="64"/>
      <c r="BC791" s="63"/>
      <c r="BD791" s="63"/>
      <c r="BE791" s="63"/>
      <c r="BF791" s="63"/>
      <c r="BG791" s="63"/>
      <c r="BH791" s="63"/>
      <c r="BI791" s="63"/>
      <c r="BJ791" s="63"/>
      <c r="BK791" s="64"/>
      <c r="BL791" s="63"/>
      <c r="BM791" s="63"/>
      <c r="BN791" s="63"/>
      <c r="BO791" s="63"/>
      <c r="BP791" s="63"/>
      <c r="BQ791" s="63"/>
      <c r="BR791" s="63"/>
      <c r="BS791" s="63"/>
      <c r="BT791" s="64"/>
      <c r="BU791" s="63"/>
      <c r="BV791" s="63"/>
      <c r="BW791" s="63"/>
      <c r="BX791" s="63"/>
      <c r="BY791" s="63"/>
      <c r="BZ791" s="63"/>
      <c r="CA791" s="63"/>
      <c r="CB791" s="63"/>
      <c r="CC791" s="64"/>
      <c r="CD791" s="63"/>
      <c r="CE791" s="63"/>
      <c r="CF791" s="63"/>
      <c r="CG791" s="63"/>
      <c r="CH791" s="63"/>
      <c r="CI791" s="63"/>
      <c r="CJ791" s="63"/>
      <c r="CK791" s="63"/>
      <c r="CL791" s="64"/>
      <c r="CM791" s="63"/>
      <c r="CN791" s="63"/>
      <c r="CO791" s="63"/>
      <c r="CP791" s="63"/>
      <c r="CQ791" s="63"/>
      <c r="CR791" s="63"/>
      <c r="CS791" s="63"/>
      <c r="CT791" s="63"/>
      <c r="CU791" s="64"/>
      <c r="CV791" s="63"/>
      <c r="CW791" s="63"/>
      <c r="CX791" s="63"/>
      <c r="CY791" s="63"/>
      <c r="CZ791" s="63"/>
      <c r="DA791" s="63"/>
      <c r="DB791" s="63"/>
      <c r="DC791" s="63"/>
      <c r="DD791" s="64"/>
    </row>
    <row r="792" spans="1:108" ht="33" customHeight="1" x14ac:dyDescent="0.3">
      <c r="A792" s="63"/>
      <c r="B792" s="63"/>
      <c r="C792" s="63"/>
      <c r="D792" s="63"/>
      <c r="E792" s="63"/>
      <c r="F792" s="63"/>
      <c r="G792" s="63"/>
      <c r="H792" s="63"/>
      <c r="I792" s="64"/>
      <c r="J792" s="63"/>
      <c r="K792" s="63"/>
      <c r="L792" s="63"/>
      <c r="M792" s="63"/>
      <c r="N792" s="63"/>
      <c r="O792" s="63"/>
      <c r="P792" s="63"/>
      <c r="Q792" s="63"/>
      <c r="R792" s="64"/>
      <c r="S792" s="63"/>
      <c r="T792" s="63"/>
      <c r="U792" s="63"/>
      <c r="V792" s="63"/>
      <c r="W792" s="63"/>
      <c r="X792" s="63"/>
      <c r="Y792" s="63"/>
      <c r="Z792" s="63"/>
      <c r="AA792" s="64"/>
      <c r="AB792" s="63"/>
      <c r="AC792" s="63"/>
      <c r="AD792" s="63"/>
      <c r="AE792" s="63"/>
      <c r="AF792" s="63"/>
      <c r="AG792" s="63"/>
      <c r="AH792" s="63"/>
      <c r="AI792" s="63"/>
      <c r="AJ792" s="64"/>
      <c r="AK792" s="63"/>
      <c r="AL792" s="63"/>
      <c r="AM792" s="63"/>
      <c r="AN792" s="63"/>
      <c r="AO792" s="63"/>
      <c r="AP792" s="63"/>
      <c r="AQ792" s="63"/>
      <c r="AR792" s="63"/>
      <c r="AS792" s="64"/>
      <c r="AT792" s="63"/>
      <c r="AU792" s="63"/>
      <c r="AV792" s="63"/>
      <c r="AW792" s="63"/>
      <c r="AX792" s="63"/>
      <c r="AY792" s="63"/>
      <c r="AZ792" s="63"/>
      <c r="BA792" s="63"/>
      <c r="BB792" s="64"/>
      <c r="BC792" s="63"/>
      <c r="BD792" s="63"/>
      <c r="BE792" s="63"/>
      <c r="BF792" s="63"/>
      <c r="BG792" s="63"/>
      <c r="BH792" s="63"/>
      <c r="BI792" s="63"/>
      <c r="BJ792" s="63"/>
      <c r="BK792" s="64"/>
      <c r="BL792" s="63"/>
      <c r="BM792" s="63"/>
      <c r="BN792" s="63"/>
      <c r="BO792" s="63"/>
      <c r="BP792" s="63"/>
      <c r="BQ792" s="63"/>
      <c r="BR792" s="63"/>
      <c r="BS792" s="63"/>
      <c r="BT792" s="64"/>
      <c r="BU792" s="63"/>
      <c r="BV792" s="63"/>
      <c r="BW792" s="63"/>
      <c r="BX792" s="63"/>
      <c r="BY792" s="63"/>
      <c r="BZ792" s="63"/>
      <c r="CA792" s="63"/>
      <c r="CB792" s="63"/>
      <c r="CC792" s="64"/>
      <c r="CD792" s="63"/>
      <c r="CE792" s="63"/>
      <c r="CF792" s="63"/>
      <c r="CG792" s="63"/>
      <c r="CH792" s="63"/>
      <c r="CI792" s="63"/>
      <c r="CJ792" s="63"/>
      <c r="CK792" s="63"/>
      <c r="CL792" s="64"/>
      <c r="CM792" s="63"/>
      <c r="CN792" s="63"/>
      <c r="CO792" s="63"/>
      <c r="CP792" s="63"/>
      <c r="CQ792" s="63"/>
      <c r="CR792" s="63"/>
      <c r="CS792" s="63"/>
      <c r="CT792" s="63"/>
      <c r="CU792" s="64"/>
      <c r="CV792" s="63"/>
      <c r="CW792" s="63"/>
      <c r="CX792" s="63"/>
      <c r="CY792" s="63"/>
      <c r="CZ792" s="63"/>
      <c r="DA792" s="63"/>
      <c r="DB792" s="63"/>
      <c r="DC792" s="63"/>
      <c r="DD792" s="64"/>
    </row>
    <row r="793" spans="1:108" ht="33" customHeight="1" x14ac:dyDescent="0.3">
      <c r="A793" s="63"/>
      <c r="B793" s="63"/>
      <c r="C793" s="63"/>
      <c r="D793" s="63"/>
      <c r="E793" s="63"/>
      <c r="F793" s="63"/>
      <c r="G793" s="63"/>
      <c r="H793" s="63"/>
      <c r="I793" s="64"/>
      <c r="J793" s="63"/>
      <c r="K793" s="63"/>
      <c r="L793" s="63"/>
      <c r="M793" s="63"/>
      <c r="N793" s="63"/>
      <c r="O793" s="63"/>
      <c r="P793" s="63"/>
      <c r="Q793" s="63"/>
      <c r="R793" s="64"/>
      <c r="S793" s="63"/>
      <c r="T793" s="63"/>
      <c r="U793" s="63"/>
      <c r="V793" s="63"/>
      <c r="W793" s="63"/>
      <c r="X793" s="63"/>
      <c r="Y793" s="63"/>
      <c r="Z793" s="63"/>
      <c r="AA793" s="64"/>
      <c r="AB793" s="63"/>
      <c r="AC793" s="63"/>
      <c r="AD793" s="63"/>
      <c r="AE793" s="63"/>
      <c r="AF793" s="63"/>
      <c r="AG793" s="63"/>
      <c r="AH793" s="63"/>
      <c r="AI793" s="63"/>
      <c r="AJ793" s="64"/>
      <c r="AK793" s="63"/>
      <c r="AL793" s="63"/>
      <c r="AM793" s="63"/>
      <c r="AN793" s="63"/>
      <c r="AO793" s="63"/>
      <c r="AP793" s="63"/>
      <c r="AQ793" s="63"/>
      <c r="AR793" s="63"/>
      <c r="AS793" s="64"/>
      <c r="AT793" s="63"/>
      <c r="AU793" s="63"/>
      <c r="AV793" s="63"/>
      <c r="AW793" s="63"/>
      <c r="AX793" s="63"/>
      <c r="AY793" s="63"/>
      <c r="AZ793" s="63"/>
      <c r="BA793" s="63"/>
      <c r="BB793" s="64"/>
      <c r="BC793" s="63"/>
      <c r="BD793" s="63"/>
      <c r="BE793" s="63"/>
      <c r="BF793" s="63"/>
      <c r="BG793" s="63"/>
      <c r="BH793" s="63"/>
      <c r="BI793" s="63"/>
      <c r="BJ793" s="63"/>
      <c r="BK793" s="64"/>
      <c r="BL793" s="63"/>
      <c r="BM793" s="63"/>
      <c r="BN793" s="63"/>
      <c r="BO793" s="63"/>
      <c r="BP793" s="63"/>
      <c r="BQ793" s="63"/>
      <c r="BR793" s="63"/>
      <c r="BS793" s="63"/>
      <c r="BT793" s="64"/>
      <c r="BU793" s="63"/>
      <c r="BV793" s="63"/>
      <c r="BW793" s="63"/>
      <c r="BX793" s="63"/>
      <c r="BY793" s="63"/>
      <c r="BZ793" s="63"/>
      <c r="CA793" s="63"/>
      <c r="CB793" s="63"/>
      <c r="CC793" s="64"/>
      <c r="CD793" s="63"/>
      <c r="CE793" s="63"/>
      <c r="CF793" s="63"/>
      <c r="CG793" s="63"/>
      <c r="CH793" s="63"/>
      <c r="CI793" s="63"/>
      <c r="CJ793" s="63"/>
      <c r="CK793" s="63"/>
      <c r="CL793" s="64"/>
      <c r="CM793" s="63"/>
      <c r="CN793" s="63"/>
      <c r="CO793" s="63"/>
      <c r="CP793" s="63"/>
      <c r="CQ793" s="63"/>
      <c r="CR793" s="63"/>
      <c r="CS793" s="63"/>
      <c r="CT793" s="63"/>
      <c r="CU793" s="64"/>
      <c r="CV793" s="63"/>
      <c r="CW793" s="63"/>
      <c r="CX793" s="63"/>
      <c r="CY793" s="63"/>
      <c r="CZ793" s="63"/>
      <c r="DA793" s="63"/>
      <c r="DB793" s="63"/>
      <c r="DC793" s="63"/>
      <c r="DD793" s="64"/>
    </row>
    <row r="794" spans="1:108" ht="33" customHeight="1" x14ac:dyDescent="0.3">
      <c r="A794" s="63"/>
      <c r="B794" s="63"/>
      <c r="C794" s="63"/>
      <c r="D794" s="63"/>
      <c r="E794" s="63"/>
      <c r="F794" s="63"/>
      <c r="G794" s="63"/>
      <c r="H794" s="63"/>
      <c r="I794" s="64"/>
      <c r="J794" s="63"/>
      <c r="K794" s="63"/>
      <c r="L794" s="63"/>
      <c r="M794" s="63"/>
      <c r="N794" s="63"/>
      <c r="O794" s="63"/>
      <c r="P794" s="63"/>
      <c r="Q794" s="63"/>
      <c r="R794" s="64"/>
      <c r="S794" s="63"/>
      <c r="T794" s="63"/>
      <c r="U794" s="63"/>
      <c r="V794" s="63"/>
      <c r="W794" s="63"/>
      <c r="X794" s="63"/>
      <c r="Y794" s="63"/>
      <c r="Z794" s="63"/>
      <c r="AA794" s="64"/>
      <c r="AB794" s="63"/>
      <c r="AC794" s="63"/>
      <c r="AD794" s="63"/>
      <c r="AE794" s="63"/>
      <c r="AF794" s="63"/>
      <c r="AG794" s="63"/>
      <c r="AH794" s="63"/>
      <c r="AI794" s="63"/>
      <c r="AJ794" s="64"/>
      <c r="AK794" s="63"/>
      <c r="AL794" s="63"/>
      <c r="AM794" s="63"/>
      <c r="AN794" s="63"/>
      <c r="AO794" s="63"/>
      <c r="AP794" s="63"/>
      <c r="AQ794" s="63"/>
      <c r="AR794" s="63"/>
      <c r="AS794" s="64"/>
      <c r="AT794" s="63"/>
      <c r="AU794" s="63"/>
      <c r="AV794" s="63"/>
      <c r="AW794" s="63"/>
      <c r="AX794" s="63"/>
      <c r="AY794" s="63"/>
      <c r="AZ794" s="63"/>
      <c r="BA794" s="63"/>
      <c r="BB794" s="64"/>
      <c r="BC794" s="63"/>
      <c r="BD794" s="63"/>
      <c r="BE794" s="63"/>
      <c r="BF794" s="63"/>
      <c r="BG794" s="63"/>
      <c r="BH794" s="63"/>
      <c r="BI794" s="63"/>
      <c r="BJ794" s="63"/>
      <c r="BK794" s="64"/>
      <c r="BL794" s="63"/>
      <c r="BM794" s="63"/>
      <c r="BN794" s="63"/>
      <c r="BO794" s="63"/>
      <c r="BP794" s="63"/>
      <c r="BQ794" s="63"/>
      <c r="BR794" s="63"/>
      <c r="BS794" s="63"/>
      <c r="BT794" s="64"/>
      <c r="BU794" s="63"/>
      <c r="BV794" s="63"/>
      <c r="BW794" s="63"/>
      <c r="BX794" s="63"/>
      <c r="BY794" s="63"/>
      <c r="BZ794" s="63"/>
      <c r="CA794" s="63"/>
      <c r="CB794" s="63"/>
      <c r="CC794" s="64"/>
      <c r="CD794" s="63"/>
      <c r="CE794" s="63"/>
      <c r="CF794" s="63"/>
      <c r="CG794" s="63"/>
      <c r="CH794" s="63"/>
      <c r="CI794" s="63"/>
      <c r="CJ794" s="63"/>
      <c r="CK794" s="63"/>
      <c r="CL794" s="64"/>
      <c r="CM794" s="63"/>
      <c r="CN794" s="63"/>
      <c r="CO794" s="63"/>
      <c r="CP794" s="63"/>
      <c r="CQ794" s="63"/>
      <c r="CR794" s="63"/>
      <c r="CS794" s="63"/>
      <c r="CT794" s="63"/>
      <c r="CU794" s="64"/>
      <c r="CV794" s="63"/>
      <c r="CW794" s="63"/>
      <c r="CX794" s="63"/>
      <c r="CY794" s="63"/>
      <c r="CZ794" s="63"/>
      <c r="DA794" s="63"/>
      <c r="DB794" s="63"/>
      <c r="DC794" s="63"/>
      <c r="DD794" s="64"/>
    </row>
    <row r="795" spans="1:108" ht="33" customHeight="1" x14ac:dyDescent="0.3">
      <c r="A795" s="63"/>
      <c r="B795" s="63"/>
      <c r="C795" s="63"/>
      <c r="D795" s="63"/>
      <c r="E795" s="63"/>
      <c r="F795" s="63"/>
      <c r="G795" s="63"/>
      <c r="H795" s="63"/>
      <c r="I795" s="64"/>
      <c r="J795" s="63"/>
      <c r="K795" s="63"/>
      <c r="L795" s="63"/>
      <c r="M795" s="63"/>
      <c r="N795" s="63"/>
      <c r="O795" s="63"/>
      <c r="P795" s="63"/>
      <c r="Q795" s="63"/>
      <c r="R795" s="64"/>
      <c r="S795" s="63"/>
      <c r="T795" s="63"/>
      <c r="U795" s="63"/>
      <c r="V795" s="63"/>
      <c r="W795" s="63"/>
      <c r="X795" s="63"/>
      <c r="Y795" s="63"/>
      <c r="Z795" s="63"/>
      <c r="AA795" s="64"/>
      <c r="AB795" s="63"/>
      <c r="AC795" s="63"/>
      <c r="AD795" s="63"/>
      <c r="AE795" s="63"/>
      <c r="AF795" s="63"/>
      <c r="AG795" s="63"/>
      <c r="AH795" s="63"/>
      <c r="AI795" s="63"/>
      <c r="AJ795" s="64"/>
      <c r="AK795" s="63"/>
      <c r="AL795" s="63"/>
      <c r="AM795" s="63"/>
      <c r="AN795" s="63"/>
      <c r="AO795" s="63"/>
      <c r="AP795" s="63"/>
      <c r="AQ795" s="63"/>
      <c r="AR795" s="63"/>
      <c r="AS795" s="64"/>
      <c r="AT795" s="63"/>
      <c r="AU795" s="63"/>
      <c r="AV795" s="63"/>
      <c r="AW795" s="63"/>
      <c r="AX795" s="63"/>
      <c r="AY795" s="63"/>
      <c r="AZ795" s="63"/>
      <c r="BA795" s="63"/>
      <c r="BB795" s="64"/>
      <c r="BC795" s="63"/>
      <c r="BD795" s="63"/>
      <c r="BE795" s="63"/>
      <c r="BF795" s="63"/>
      <c r="BG795" s="63"/>
      <c r="BH795" s="63"/>
      <c r="BI795" s="63"/>
      <c r="BJ795" s="63"/>
      <c r="BK795" s="64"/>
      <c r="BL795" s="63"/>
      <c r="BM795" s="63"/>
      <c r="BN795" s="63"/>
      <c r="BO795" s="63"/>
      <c r="BP795" s="63"/>
      <c r="BQ795" s="63"/>
      <c r="BR795" s="63"/>
      <c r="BS795" s="63"/>
      <c r="BT795" s="64"/>
      <c r="BU795" s="63"/>
      <c r="BV795" s="63"/>
      <c r="BW795" s="63"/>
      <c r="BX795" s="63"/>
      <c r="BY795" s="63"/>
      <c r="BZ795" s="63"/>
      <c r="CA795" s="63"/>
      <c r="CB795" s="63"/>
      <c r="CC795" s="64"/>
      <c r="CD795" s="63"/>
      <c r="CE795" s="63"/>
      <c r="CF795" s="63"/>
      <c r="CG795" s="63"/>
      <c r="CH795" s="63"/>
      <c r="CI795" s="63"/>
      <c r="CJ795" s="63"/>
      <c r="CK795" s="63"/>
      <c r="CL795" s="64"/>
      <c r="CM795" s="63"/>
      <c r="CN795" s="63"/>
      <c r="CO795" s="63"/>
      <c r="CP795" s="63"/>
      <c r="CQ795" s="63"/>
      <c r="CR795" s="63"/>
      <c r="CS795" s="63"/>
      <c r="CT795" s="63"/>
      <c r="CU795" s="64"/>
      <c r="CV795" s="63"/>
      <c r="CW795" s="63"/>
      <c r="CX795" s="63"/>
      <c r="CY795" s="63"/>
      <c r="CZ795" s="63"/>
      <c r="DA795" s="63"/>
      <c r="DB795" s="63"/>
      <c r="DC795" s="63"/>
      <c r="DD795" s="64"/>
    </row>
    <row r="796" spans="1:108" ht="33" customHeight="1" x14ac:dyDescent="0.3">
      <c r="A796" s="63"/>
      <c r="B796" s="63"/>
      <c r="C796" s="63"/>
      <c r="D796" s="63"/>
      <c r="E796" s="63"/>
      <c r="F796" s="63"/>
      <c r="G796" s="63"/>
      <c r="H796" s="63"/>
      <c r="I796" s="64"/>
      <c r="J796" s="63"/>
      <c r="K796" s="63"/>
      <c r="L796" s="63"/>
      <c r="M796" s="63"/>
      <c r="N796" s="63"/>
      <c r="O796" s="63"/>
      <c r="P796" s="63"/>
      <c r="Q796" s="63"/>
      <c r="R796" s="64"/>
      <c r="S796" s="63"/>
      <c r="T796" s="63"/>
      <c r="U796" s="63"/>
      <c r="V796" s="63"/>
      <c r="W796" s="63"/>
      <c r="X796" s="63"/>
      <c r="Y796" s="63"/>
      <c r="Z796" s="63"/>
      <c r="AA796" s="64"/>
      <c r="AB796" s="63"/>
      <c r="AC796" s="63"/>
      <c r="AD796" s="63"/>
      <c r="AE796" s="63"/>
      <c r="AF796" s="63"/>
      <c r="AG796" s="63"/>
      <c r="AH796" s="63"/>
      <c r="AI796" s="63"/>
      <c r="AJ796" s="64"/>
      <c r="AK796" s="63"/>
      <c r="AL796" s="63"/>
      <c r="AM796" s="63"/>
      <c r="AN796" s="63"/>
      <c r="AO796" s="63"/>
      <c r="AP796" s="63"/>
      <c r="AQ796" s="63"/>
      <c r="AR796" s="63"/>
      <c r="AS796" s="64"/>
      <c r="AT796" s="63"/>
      <c r="AU796" s="63"/>
      <c r="AV796" s="63"/>
      <c r="AW796" s="63"/>
      <c r="AX796" s="63"/>
      <c r="AY796" s="63"/>
      <c r="AZ796" s="63"/>
      <c r="BA796" s="63"/>
      <c r="BB796" s="64"/>
      <c r="BC796" s="63"/>
      <c r="BD796" s="63"/>
      <c r="BE796" s="63"/>
      <c r="BF796" s="63"/>
      <c r="BG796" s="63"/>
      <c r="BH796" s="63"/>
      <c r="BI796" s="63"/>
      <c r="BJ796" s="63"/>
      <c r="BK796" s="64"/>
      <c r="BL796" s="63"/>
      <c r="BM796" s="63"/>
      <c r="BN796" s="63"/>
      <c r="BO796" s="63"/>
      <c r="BP796" s="63"/>
      <c r="BQ796" s="63"/>
      <c r="BR796" s="63"/>
      <c r="BS796" s="63"/>
      <c r="BT796" s="64"/>
      <c r="BU796" s="63"/>
      <c r="BV796" s="63"/>
      <c r="BW796" s="63"/>
      <c r="BX796" s="63"/>
      <c r="BY796" s="63"/>
      <c r="BZ796" s="63"/>
      <c r="CA796" s="63"/>
      <c r="CB796" s="63"/>
      <c r="CC796" s="64"/>
      <c r="CD796" s="63"/>
      <c r="CE796" s="63"/>
      <c r="CF796" s="63"/>
      <c r="CG796" s="63"/>
      <c r="CH796" s="63"/>
      <c r="CI796" s="63"/>
      <c r="CJ796" s="63"/>
      <c r="CK796" s="63"/>
      <c r="CL796" s="64"/>
      <c r="CM796" s="63"/>
      <c r="CN796" s="63"/>
      <c r="CO796" s="63"/>
      <c r="CP796" s="63"/>
      <c r="CQ796" s="63"/>
      <c r="CR796" s="63"/>
      <c r="CS796" s="63"/>
      <c r="CT796" s="63"/>
      <c r="CU796" s="64"/>
      <c r="CV796" s="63"/>
      <c r="CW796" s="63"/>
      <c r="CX796" s="63"/>
      <c r="CY796" s="63"/>
      <c r="CZ796" s="63"/>
      <c r="DA796" s="63"/>
      <c r="DB796" s="63"/>
      <c r="DC796" s="63"/>
      <c r="DD796" s="64"/>
    </row>
    <row r="797" spans="1:108" ht="33" customHeight="1" x14ac:dyDescent="0.3">
      <c r="A797" s="63"/>
      <c r="B797" s="63"/>
      <c r="C797" s="63"/>
      <c r="D797" s="63"/>
      <c r="E797" s="63"/>
      <c r="F797" s="63"/>
      <c r="G797" s="63"/>
      <c r="H797" s="63"/>
      <c r="I797" s="64"/>
      <c r="J797" s="63"/>
      <c r="K797" s="63"/>
      <c r="L797" s="63"/>
      <c r="M797" s="63"/>
      <c r="N797" s="63"/>
      <c r="O797" s="63"/>
      <c r="P797" s="63"/>
      <c r="Q797" s="63"/>
      <c r="R797" s="64"/>
      <c r="S797" s="63"/>
      <c r="T797" s="63"/>
      <c r="U797" s="63"/>
      <c r="V797" s="63"/>
      <c r="W797" s="63"/>
      <c r="X797" s="63"/>
      <c r="Y797" s="63"/>
      <c r="Z797" s="63"/>
      <c r="AA797" s="64"/>
      <c r="AB797" s="63"/>
      <c r="AC797" s="63"/>
      <c r="AD797" s="63"/>
      <c r="AE797" s="63"/>
      <c r="AF797" s="63"/>
      <c r="AG797" s="63"/>
      <c r="AH797" s="63"/>
      <c r="AI797" s="63"/>
      <c r="AJ797" s="64"/>
      <c r="AK797" s="63"/>
      <c r="AL797" s="63"/>
      <c r="AM797" s="63"/>
      <c r="AN797" s="63"/>
      <c r="AO797" s="63"/>
      <c r="AP797" s="63"/>
      <c r="AQ797" s="63"/>
      <c r="AR797" s="63"/>
      <c r="AS797" s="64"/>
      <c r="AT797" s="63"/>
      <c r="AU797" s="63"/>
      <c r="AV797" s="63"/>
      <c r="AW797" s="63"/>
      <c r="AX797" s="63"/>
      <c r="AY797" s="63"/>
      <c r="AZ797" s="63"/>
      <c r="BA797" s="63"/>
      <c r="BB797" s="64"/>
      <c r="BC797" s="63"/>
      <c r="BD797" s="63"/>
      <c r="BE797" s="63"/>
      <c r="BF797" s="63"/>
      <c r="BG797" s="63"/>
      <c r="BH797" s="63"/>
      <c r="BI797" s="63"/>
      <c r="BJ797" s="63"/>
      <c r="BK797" s="64"/>
      <c r="BL797" s="63"/>
      <c r="BM797" s="63"/>
      <c r="BN797" s="63"/>
      <c r="BO797" s="63"/>
      <c r="BP797" s="63"/>
      <c r="BQ797" s="63"/>
      <c r="BR797" s="63"/>
      <c r="BS797" s="63"/>
      <c r="BT797" s="64"/>
      <c r="BU797" s="63"/>
      <c r="BV797" s="63"/>
      <c r="BW797" s="63"/>
      <c r="BX797" s="63"/>
      <c r="BY797" s="63"/>
      <c r="BZ797" s="63"/>
      <c r="CA797" s="63"/>
      <c r="CB797" s="63"/>
      <c r="CC797" s="64"/>
      <c r="CD797" s="63"/>
      <c r="CE797" s="63"/>
      <c r="CF797" s="63"/>
      <c r="CG797" s="63"/>
      <c r="CH797" s="63"/>
      <c r="CI797" s="63"/>
      <c r="CJ797" s="63"/>
      <c r="CK797" s="63"/>
      <c r="CL797" s="64"/>
      <c r="CM797" s="63"/>
      <c r="CN797" s="63"/>
      <c r="CO797" s="63"/>
      <c r="CP797" s="63"/>
      <c r="CQ797" s="63"/>
      <c r="CR797" s="63"/>
      <c r="CS797" s="63"/>
      <c r="CT797" s="63"/>
      <c r="CU797" s="64"/>
      <c r="CV797" s="63"/>
      <c r="CW797" s="63"/>
      <c r="CX797" s="63"/>
      <c r="CY797" s="63"/>
      <c r="CZ797" s="63"/>
      <c r="DA797" s="63"/>
      <c r="DB797" s="63"/>
      <c r="DC797" s="63"/>
      <c r="DD797" s="64"/>
    </row>
    <row r="798" spans="1:108" ht="33" customHeight="1" x14ac:dyDescent="0.3">
      <c r="A798" s="63"/>
      <c r="B798" s="63"/>
      <c r="C798" s="63"/>
      <c r="D798" s="63"/>
      <c r="E798" s="63"/>
      <c r="F798" s="63"/>
      <c r="G798" s="63"/>
      <c r="H798" s="63"/>
      <c r="I798" s="64"/>
      <c r="J798" s="63"/>
      <c r="K798" s="63"/>
      <c r="L798" s="63"/>
      <c r="M798" s="63"/>
      <c r="N798" s="63"/>
      <c r="O798" s="63"/>
      <c r="P798" s="63"/>
      <c r="Q798" s="63"/>
      <c r="R798" s="64"/>
      <c r="S798" s="63"/>
      <c r="T798" s="63"/>
      <c r="U798" s="63"/>
      <c r="V798" s="63"/>
      <c r="W798" s="63"/>
      <c r="X798" s="63"/>
      <c r="Y798" s="63"/>
      <c r="Z798" s="63"/>
      <c r="AA798" s="64"/>
      <c r="AB798" s="63"/>
      <c r="AC798" s="63"/>
      <c r="AD798" s="63"/>
      <c r="AE798" s="63"/>
      <c r="AF798" s="63"/>
      <c r="AG798" s="63"/>
      <c r="AH798" s="63"/>
      <c r="AI798" s="63"/>
      <c r="AJ798" s="64"/>
      <c r="AK798" s="63"/>
      <c r="AL798" s="63"/>
      <c r="AM798" s="63"/>
      <c r="AN798" s="63"/>
      <c r="AO798" s="63"/>
      <c r="AP798" s="63"/>
      <c r="AQ798" s="63"/>
      <c r="AR798" s="63"/>
      <c r="AS798" s="64"/>
      <c r="AT798" s="63"/>
      <c r="AU798" s="63"/>
      <c r="AV798" s="63"/>
      <c r="AW798" s="63"/>
      <c r="AX798" s="63"/>
      <c r="AY798" s="63"/>
      <c r="AZ798" s="63"/>
      <c r="BA798" s="63"/>
      <c r="BB798" s="64"/>
      <c r="BC798" s="63"/>
      <c r="BD798" s="63"/>
      <c r="BE798" s="63"/>
      <c r="BF798" s="63"/>
      <c r="BG798" s="63"/>
      <c r="BH798" s="63"/>
      <c r="BI798" s="63"/>
      <c r="BJ798" s="63"/>
      <c r="BK798" s="64"/>
      <c r="BL798" s="63"/>
      <c r="BM798" s="63"/>
      <c r="BN798" s="63"/>
      <c r="BO798" s="63"/>
      <c r="BP798" s="63"/>
      <c r="BQ798" s="63"/>
      <c r="BR798" s="63"/>
      <c r="BS798" s="63"/>
      <c r="BT798" s="64"/>
      <c r="BU798" s="63"/>
      <c r="BV798" s="63"/>
      <c r="BW798" s="63"/>
      <c r="BX798" s="63"/>
      <c r="BY798" s="63"/>
      <c r="BZ798" s="63"/>
      <c r="CA798" s="63"/>
      <c r="CB798" s="63"/>
      <c r="CC798" s="64"/>
      <c r="CD798" s="63"/>
      <c r="CE798" s="63"/>
      <c r="CF798" s="63"/>
      <c r="CG798" s="63"/>
      <c r="CH798" s="63"/>
      <c r="CI798" s="63"/>
      <c r="CJ798" s="63"/>
      <c r="CK798" s="63"/>
      <c r="CL798" s="64"/>
      <c r="CM798" s="63"/>
      <c r="CN798" s="63"/>
      <c r="CO798" s="63"/>
      <c r="CP798" s="63"/>
      <c r="CQ798" s="63"/>
      <c r="CR798" s="63"/>
      <c r="CS798" s="63"/>
      <c r="CT798" s="63"/>
      <c r="CU798" s="64"/>
      <c r="CV798" s="63"/>
      <c r="CW798" s="63"/>
      <c r="CX798" s="63"/>
      <c r="CY798" s="63"/>
      <c r="CZ798" s="63"/>
      <c r="DA798" s="63"/>
      <c r="DB798" s="63"/>
      <c r="DC798" s="63"/>
      <c r="DD798" s="64"/>
    </row>
    <row r="799" spans="1:108" ht="33" customHeight="1" x14ac:dyDescent="0.3">
      <c r="A799" s="63"/>
      <c r="B799" s="63"/>
      <c r="C799" s="63"/>
      <c r="D799" s="63"/>
      <c r="E799" s="63"/>
      <c r="F799" s="63"/>
      <c r="G799" s="63"/>
      <c r="H799" s="63"/>
      <c r="I799" s="64"/>
      <c r="J799" s="63"/>
      <c r="K799" s="63"/>
      <c r="L799" s="63"/>
      <c r="M799" s="63"/>
      <c r="N799" s="63"/>
      <c r="O799" s="63"/>
      <c r="P799" s="63"/>
      <c r="Q799" s="63"/>
      <c r="R799" s="64"/>
      <c r="S799" s="63"/>
      <c r="T799" s="63"/>
      <c r="U799" s="63"/>
      <c r="V799" s="63"/>
      <c r="W799" s="63"/>
      <c r="X799" s="63"/>
      <c r="Y799" s="63"/>
      <c r="Z799" s="63"/>
      <c r="AA799" s="64"/>
      <c r="AB799" s="63"/>
      <c r="AC799" s="63"/>
      <c r="AD799" s="63"/>
      <c r="AE799" s="63"/>
      <c r="AF799" s="63"/>
      <c r="AG799" s="63"/>
      <c r="AH799" s="63"/>
      <c r="AI799" s="63"/>
      <c r="AJ799" s="64"/>
      <c r="AK799" s="63"/>
      <c r="AL799" s="63"/>
      <c r="AM799" s="63"/>
      <c r="AN799" s="63"/>
      <c r="AO799" s="63"/>
      <c r="AP799" s="63"/>
      <c r="AQ799" s="63"/>
      <c r="AR799" s="63"/>
      <c r="AS799" s="64"/>
      <c r="AT799" s="63"/>
      <c r="AU799" s="63"/>
      <c r="AV799" s="63"/>
      <c r="AW799" s="63"/>
      <c r="AX799" s="63"/>
      <c r="AY799" s="63"/>
      <c r="AZ799" s="63"/>
      <c r="BA799" s="63"/>
      <c r="BB799" s="64"/>
      <c r="BC799" s="63"/>
      <c r="BD799" s="63"/>
      <c r="BE799" s="63"/>
      <c r="BF799" s="63"/>
      <c r="BG799" s="63"/>
      <c r="BH799" s="63"/>
      <c r="BI799" s="63"/>
      <c r="BJ799" s="63"/>
      <c r="BK799" s="64"/>
      <c r="BL799" s="63"/>
      <c r="BM799" s="63"/>
      <c r="BN799" s="63"/>
      <c r="BO799" s="63"/>
      <c r="BP799" s="63"/>
      <c r="BQ799" s="63"/>
      <c r="BR799" s="63"/>
      <c r="BS799" s="63"/>
      <c r="BT799" s="64"/>
      <c r="BU799" s="63"/>
      <c r="BV799" s="63"/>
      <c r="BW799" s="63"/>
      <c r="BX799" s="63"/>
      <c r="BY799" s="63"/>
      <c r="BZ799" s="63"/>
      <c r="CA799" s="63"/>
      <c r="CB799" s="63"/>
      <c r="CC799" s="64"/>
      <c r="CD799" s="63"/>
      <c r="CE799" s="63"/>
      <c r="CF799" s="63"/>
      <c r="CG799" s="63"/>
      <c r="CH799" s="63"/>
      <c r="CI799" s="63"/>
      <c r="CJ799" s="63"/>
      <c r="CK799" s="63"/>
      <c r="CL799" s="64"/>
      <c r="CM799" s="63"/>
      <c r="CN799" s="63"/>
      <c r="CO799" s="63"/>
      <c r="CP799" s="63"/>
      <c r="CQ799" s="63"/>
      <c r="CR799" s="63"/>
      <c r="CS799" s="63"/>
      <c r="CT799" s="63"/>
      <c r="CU799" s="64"/>
      <c r="CV799" s="63"/>
      <c r="CW799" s="63"/>
      <c r="CX799" s="63"/>
      <c r="CY799" s="63"/>
      <c r="CZ799" s="63"/>
      <c r="DA799" s="63"/>
      <c r="DB799" s="63"/>
      <c r="DC799" s="63"/>
      <c r="DD799" s="64"/>
    </row>
    <row r="800" spans="1:108" ht="33" customHeight="1" x14ac:dyDescent="0.3">
      <c r="A800" s="63"/>
      <c r="B800" s="63"/>
      <c r="C800" s="63"/>
      <c r="D800" s="63"/>
      <c r="E800" s="63"/>
      <c r="F800" s="63"/>
      <c r="G800" s="63"/>
      <c r="H800" s="63"/>
      <c r="I800" s="64"/>
      <c r="J800" s="63"/>
      <c r="K800" s="63"/>
      <c r="L800" s="63"/>
      <c r="M800" s="63"/>
      <c r="N800" s="63"/>
      <c r="O800" s="63"/>
      <c r="P800" s="63"/>
      <c r="Q800" s="63"/>
      <c r="R800" s="64"/>
      <c r="S800" s="63"/>
      <c r="T800" s="63"/>
      <c r="U800" s="63"/>
      <c r="V800" s="63"/>
      <c r="W800" s="63"/>
      <c r="X800" s="63"/>
      <c r="Y800" s="63"/>
      <c r="Z800" s="63"/>
      <c r="AA800" s="64"/>
      <c r="AB800" s="63"/>
      <c r="AC800" s="63"/>
      <c r="AD800" s="63"/>
      <c r="AE800" s="63"/>
      <c r="AF800" s="63"/>
      <c r="AG800" s="63"/>
      <c r="AH800" s="63"/>
      <c r="AI800" s="63"/>
      <c r="AJ800" s="64"/>
      <c r="AK800" s="63"/>
      <c r="AL800" s="63"/>
      <c r="AM800" s="63"/>
      <c r="AN800" s="63"/>
      <c r="AO800" s="63"/>
      <c r="AP800" s="63"/>
      <c r="AQ800" s="63"/>
      <c r="AR800" s="63"/>
      <c r="AS800" s="64"/>
      <c r="AT800" s="63"/>
      <c r="AU800" s="63"/>
      <c r="AV800" s="63"/>
      <c r="AW800" s="63"/>
      <c r="AX800" s="63"/>
      <c r="AY800" s="63"/>
      <c r="AZ800" s="63"/>
      <c r="BA800" s="63"/>
      <c r="BB800" s="64"/>
      <c r="BC800" s="63"/>
      <c r="BD800" s="63"/>
      <c r="BE800" s="63"/>
      <c r="BF800" s="63"/>
      <c r="BG800" s="63"/>
      <c r="BH800" s="63"/>
      <c r="BI800" s="63"/>
      <c r="BJ800" s="63"/>
      <c r="BK800" s="64"/>
      <c r="BL800" s="63"/>
      <c r="BM800" s="63"/>
      <c r="BN800" s="63"/>
      <c r="BO800" s="63"/>
      <c r="BP800" s="63"/>
      <c r="BQ800" s="63"/>
      <c r="BR800" s="63"/>
      <c r="BS800" s="63"/>
      <c r="BT800" s="64"/>
      <c r="BU800" s="63"/>
      <c r="BV800" s="63"/>
      <c r="BW800" s="63"/>
      <c r="BX800" s="63"/>
      <c r="BY800" s="63"/>
      <c r="BZ800" s="63"/>
      <c r="CA800" s="63"/>
      <c r="CB800" s="63"/>
      <c r="CC800" s="64"/>
      <c r="CD800" s="63"/>
      <c r="CE800" s="63"/>
      <c r="CF800" s="63"/>
      <c r="CG800" s="63"/>
      <c r="CH800" s="63"/>
      <c r="CI800" s="63"/>
      <c r="CJ800" s="63"/>
      <c r="CK800" s="63"/>
      <c r="CL800" s="64"/>
      <c r="CM800" s="63"/>
      <c r="CN800" s="63"/>
      <c r="CO800" s="63"/>
      <c r="CP800" s="63"/>
      <c r="CQ800" s="63"/>
      <c r="CR800" s="63"/>
      <c r="CS800" s="63"/>
      <c r="CT800" s="63"/>
      <c r="CU800" s="64"/>
      <c r="CV800" s="63"/>
      <c r="CW800" s="63"/>
      <c r="CX800" s="63"/>
      <c r="CY800" s="63"/>
      <c r="CZ800" s="63"/>
      <c r="DA800" s="63"/>
      <c r="DB800" s="63"/>
      <c r="DC800" s="63"/>
      <c r="DD800" s="64"/>
    </row>
    <row r="801" spans="1:108" ht="33" customHeight="1" x14ac:dyDescent="0.3">
      <c r="A801" s="63"/>
      <c r="B801" s="63"/>
      <c r="C801" s="63"/>
      <c r="D801" s="63"/>
      <c r="E801" s="63"/>
      <c r="F801" s="63"/>
      <c r="G801" s="63"/>
      <c r="H801" s="63"/>
      <c r="I801" s="64"/>
      <c r="J801" s="63"/>
      <c r="K801" s="63"/>
      <c r="L801" s="63"/>
      <c r="M801" s="63"/>
      <c r="N801" s="63"/>
      <c r="O801" s="63"/>
      <c r="P801" s="63"/>
      <c r="Q801" s="63"/>
      <c r="R801" s="64"/>
      <c r="S801" s="63"/>
      <c r="T801" s="63"/>
      <c r="U801" s="63"/>
      <c r="V801" s="63"/>
      <c r="W801" s="63"/>
      <c r="X801" s="63"/>
      <c r="Y801" s="63"/>
      <c r="Z801" s="63"/>
      <c r="AA801" s="64"/>
      <c r="AB801" s="63"/>
      <c r="AC801" s="63"/>
      <c r="AD801" s="63"/>
      <c r="AE801" s="63"/>
      <c r="AF801" s="63"/>
      <c r="AG801" s="63"/>
      <c r="AH801" s="63"/>
      <c r="AI801" s="63"/>
      <c r="AJ801" s="64"/>
      <c r="AK801" s="63"/>
      <c r="AL801" s="63"/>
      <c r="AM801" s="63"/>
      <c r="AN801" s="63"/>
      <c r="AO801" s="63"/>
      <c r="AP801" s="63"/>
      <c r="AQ801" s="63"/>
      <c r="AR801" s="63"/>
      <c r="AS801" s="64"/>
      <c r="AT801" s="63"/>
      <c r="AU801" s="63"/>
      <c r="AV801" s="63"/>
      <c r="AW801" s="63"/>
      <c r="AX801" s="63"/>
      <c r="AY801" s="63"/>
      <c r="AZ801" s="63"/>
      <c r="BA801" s="63"/>
      <c r="BB801" s="64"/>
      <c r="BC801" s="63"/>
      <c r="BD801" s="63"/>
      <c r="BE801" s="63"/>
      <c r="BF801" s="63"/>
      <c r="BG801" s="63"/>
      <c r="BH801" s="63"/>
      <c r="BI801" s="63"/>
      <c r="BJ801" s="63"/>
      <c r="BK801" s="64"/>
      <c r="BL801" s="63"/>
      <c r="BM801" s="63"/>
      <c r="BN801" s="63"/>
      <c r="BO801" s="63"/>
      <c r="BP801" s="63"/>
      <c r="BQ801" s="63"/>
      <c r="BR801" s="63"/>
      <c r="BS801" s="63"/>
      <c r="BT801" s="64"/>
      <c r="BU801" s="63"/>
      <c r="BV801" s="63"/>
      <c r="BW801" s="63"/>
      <c r="BX801" s="63"/>
      <c r="BY801" s="63"/>
      <c r="BZ801" s="63"/>
      <c r="CA801" s="63"/>
      <c r="CB801" s="63"/>
      <c r="CC801" s="64"/>
      <c r="CD801" s="63"/>
      <c r="CE801" s="63"/>
      <c r="CF801" s="63"/>
      <c r="CG801" s="63"/>
      <c r="CH801" s="63"/>
      <c r="CI801" s="63"/>
      <c r="CJ801" s="63"/>
      <c r="CK801" s="63"/>
      <c r="CL801" s="64"/>
      <c r="CM801" s="63"/>
      <c r="CN801" s="63"/>
      <c r="CO801" s="63"/>
      <c r="CP801" s="63"/>
      <c r="CQ801" s="63"/>
      <c r="CR801" s="63"/>
      <c r="CS801" s="63"/>
      <c r="CT801" s="63"/>
      <c r="CU801" s="64"/>
      <c r="CV801" s="63"/>
      <c r="CW801" s="63"/>
      <c r="CX801" s="63"/>
      <c r="CY801" s="63"/>
      <c r="CZ801" s="63"/>
      <c r="DA801" s="63"/>
      <c r="DB801" s="63"/>
      <c r="DC801" s="63"/>
      <c r="DD801" s="64"/>
    </row>
    <row r="802" spans="1:108" ht="33" customHeight="1" x14ac:dyDescent="0.3">
      <c r="A802" s="63"/>
      <c r="B802" s="63"/>
      <c r="C802" s="63"/>
      <c r="D802" s="63"/>
      <c r="E802" s="63"/>
      <c r="F802" s="63"/>
      <c r="G802" s="63"/>
      <c r="H802" s="63"/>
      <c r="I802" s="64"/>
      <c r="J802" s="63"/>
      <c r="K802" s="63"/>
      <c r="L802" s="63"/>
      <c r="M802" s="63"/>
      <c r="N802" s="63"/>
      <c r="O802" s="63"/>
      <c r="P802" s="63"/>
      <c r="Q802" s="63"/>
      <c r="R802" s="64"/>
      <c r="S802" s="63"/>
      <c r="T802" s="63"/>
      <c r="U802" s="63"/>
      <c r="V802" s="63"/>
      <c r="W802" s="63"/>
      <c r="X802" s="63"/>
      <c r="Y802" s="63"/>
      <c r="Z802" s="63"/>
      <c r="AA802" s="64"/>
      <c r="AB802" s="63"/>
      <c r="AC802" s="63"/>
      <c r="AD802" s="63"/>
      <c r="AE802" s="63"/>
      <c r="AF802" s="63"/>
      <c r="AG802" s="63"/>
      <c r="AH802" s="63"/>
      <c r="AI802" s="63"/>
      <c r="AJ802" s="64"/>
      <c r="AK802" s="63"/>
      <c r="AL802" s="63"/>
      <c r="AM802" s="63"/>
      <c r="AN802" s="63"/>
      <c r="AO802" s="63"/>
      <c r="AP802" s="63"/>
      <c r="AQ802" s="63"/>
      <c r="AR802" s="63"/>
      <c r="AS802" s="64"/>
      <c r="AT802" s="63"/>
      <c r="AU802" s="63"/>
      <c r="AV802" s="63"/>
      <c r="AW802" s="63"/>
      <c r="AX802" s="63"/>
      <c r="AY802" s="63"/>
      <c r="AZ802" s="63"/>
      <c r="BA802" s="63"/>
      <c r="BB802" s="64"/>
      <c r="BC802" s="63"/>
      <c r="BD802" s="63"/>
      <c r="BE802" s="63"/>
      <c r="BF802" s="63"/>
      <c r="BG802" s="63"/>
      <c r="BH802" s="63"/>
      <c r="BI802" s="63"/>
      <c r="BJ802" s="63"/>
      <c r="BK802" s="64"/>
      <c r="BL802" s="63"/>
      <c r="BM802" s="63"/>
      <c r="BN802" s="63"/>
      <c r="BO802" s="63"/>
      <c r="BP802" s="63"/>
      <c r="BQ802" s="63"/>
      <c r="BR802" s="63"/>
      <c r="BS802" s="63"/>
      <c r="BT802" s="64"/>
      <c r="BU802" s="63"/>
      <c r="BV802" s="63"/>
      <c r="BW802" s="63"/>
      <c r="BX802" s="63"/>
      <c r="BY802" s="63"/>
      <c r="BZ802" s="63"/>
      <c r="CA802" s="63"/>
      <c r="CB802" s="63"/>
      <c r="CC802" s="64"/>
      <c r="CD802" s="63"/>
      <c r="CE802" s="63"/>
      <c r="CF802" s="63"/>
      <c r="CG802" s="63"/>
      <c r="CH802" s="63"/>
      <c r="CI802" s="63"/>
      <c r="CJ802" s="63"/>
      <c r="CK802" s="63"/>
      <c r="CL802" s="64"/>
      <c r="CM802" s="63"/>
      <c r="CN802" s="63"/>
      <c r="CO802" s="63"/>
      <c r="CP802" s="63"/>
      <c r="CQ802" s="63"/>
      <c r="CR802" s="63"/>
      <c r="CS802" s="63"/>
      <c r="CT802" s="63"/>
      <c r="CU802" s="64"/>
      <c r="CV802" s="63"/>
      <c r="CW802" s="63"/>
      <c r="CX802" s="63"/>
      <c r="CY802" s="63"/>
      <c r="CZ802" s="63"/>
      <c r="DA802" s="63"/>
      <c r="DB802" s="63"/>
      <c r="DC802" s="63"/>
      <c r="DD802" s="64"/>
    </row>
    <row r="803" spans="1:108" ht="33" customHeight="1" x14ac:dyDescent="0.3">
      <c r="A803" s="63"/>
      <c r="B803" s="63"/>
      <c r="C803" s="63"/>
      <c r="D803" s="63"/>
      <c r="E803" s="63"/>
      <c r="F803" s="63"/>
      <c r="G803" s="63"/>
      <c r="H803" s="63"/>
      <c r="I803" s="64"/>
      <c r="J803" s="63"/>
      <c r="K803" s="63"/>
      <c r="L803" s="63"/>
      <c r="M803" s="63"/>
      <c r="N803" s="63"/>
      <c r="O803" s="63"/>
      <c r="P803" s="63"/>
      <c r="Q803" s="63"/>
      <c r="R803" s="64"/>
      <c r="S803" s="63"/>
      <c r="T803" s="63"/>
      <c r="U803" s="63"/>
      <c r="V803" s="63"/>
      <c r="W803" s="63"/>
      <c r="X803" s="63"/>
      <c r="Y803" s="63"/>
      <c r="Z803" s="63"/>
      <c r="AA803" s="64"/>
      <c r="AB803" s="63"/>
      <c r="AC803" s="63"/>
      <c r="AD803" s="63"/>
      <c r="AE803" s="63"/>
      <c r="AF803" s="63"/>
      <c r="AG803" s="63"/>
      <c r="AH803" s="63"/>
      <c r="AI803" s="63"/>
      <c r="AJ803" s="64"/>
      <c r="AK803" s="63"/>
      <c r="AL803" s="63"/>
      <c r="AM803" s="63"/>
      <c r="AN803" s="63"/>
      <c r="AO803" s="63"/>
      <c r="AP803" s="63"/>
      <c r="AQ803" s="63"/>
      <c r="AR803" s="63"/>
      <c r="AS803" s="64"/>
      <c r="AT803" s="63"/>
      <c r="AU803" s="63"/>
      <c r="AV803" s="63"/>
      <c r="AW803" s="63"/>
      <c r="AX803" s="63"/>
      <c r="AY803" s="63"/>
      <c r="AZ803" s="63"/>
      <c r="BA803" s="63"/>
      <c r="BB803" s="64"/>
      <c r="BC803" s="63"/>
      <c r="BD803" s="63"/>
      <c r="BE803" s="63"/>
      <c r="BF803" s="63"/>
      <c r="BG803" s="63"/>
      <c r="BH803" s="63"/>
      <c r="BI803" s="63"/>
      <c r="BJ803" s="63"/>
      <c r="BK803" s="64"/>
      <c r="BL803" s="63"/>
      <c r="BM803" s="63"/>
      <c r="BN803" s="63"/>
      <c r="BO803" s="63"/>
      <c r="BP803" s="63"/>
      <c r="BQ803" s="63"/>
      <c r="BR803" s="63"/>
      <c r="BS803" s="63"/>
      <c r="BT803" s="64"/>
      <c r="BU803" s="63"/>
      <c r="BV803" s="63"/>
      <c r="BW803" s="63"/>
      <c r="BX803" s="63"/>
      <c r="BY803" s="63"/>
      <c r="BZ803" s="63"/>
      <c r="CA803" s="63"/>
      <c r="CB803" s="63"/>
      <c r="CC803" s="64"/>
      <c r="CD803" s="63"/>
      <c r="CE803" s="63"/>
      <c r="CF803" s="63"/>
      <c r="CG803" s="63"/>
      <c r="CH803" s="63"/>
      <c r="CI803" s="63"/>
      <c r="CJ803" s="63"/>
      <c r="CK803" s="63"/>
      <c r="CL803" s="64"/>
      <c r="CM803" s="63"/>
      <c r="CN803" s="63"/>
      <c r="CO803" s="63"/>
      <c r="CP803" s="63"/>
      <c r="CQ803" s="63"/>
      <c r="CR803" s="63"/>
      <c r="CS803" s="63"/>
      <c r="CT803" s="63"/>
      <c r="CU803" s="64"/>
      <c r="CV803" s="63"/>
      <c r="CW803" s="63"/>
      <c r="CX803" s="63"/>
      <c r="CY803" s="63"/>
      <c r="CZ803" s="63"/>
      <c r="DA803" s="63"/>
      <c r="DB803" s="63"/>
      <c r="DC803" s="63"/>
      <c r="DD803" s="64"/>
    </row>
    <row r="804" spans="1:108" ht="33" customHeight="1" x14ac:dyDescent="0.3">
      <c r="A804" s="63"/>
      <c r="B804" s="63"/>
      <c r="C804" s="63"/>
      <c r="D804" s="63"/>
      <c r="E804" s="63"/>
      <c r="F804" s="63"/>
      <c r="G804" s="63"/>
      <c r="H804" s="63"/>
      <c r="I804" s="64"/>
      <c r="J804" s="63"/>
      <c r="K804" s="63"/>
      <c r="L804" s="63"/>
      <c r="M804" s="63"/>
      <c r="N804" s="63"/>
      <c r="O804" s="63"/>
      <c r="P804" s="63"/>
      <c r="Q804" s="63"/>
      <c r="R804" s="64"/>
      <c r="S804" s="63"/>
      <c r="T804" s="63"/>
      <c r="U804" s="63"/>
      <c r="V804" s="63"/>
      <c r="W804" s="63"/>
      <c r="X804" s="63"/>
      <c r="Y804" s="63"/>
      <c r="Z804" s="63"/>
      <c r="AA804" s="64"/>
      <c r="AB804" s="63"/>
      <c r="AC804" s="63"/>
      <c r="AD804" s="63"/>
      <c r="AE804" s="63"/>
      <c r="AF804" s="63"/>
      <c r="AG804" s="63"/>
      <c r="AH804" s="63"/>
      <c r="AI804" s="63"/>
      <c r="AJ804" s="64"/>
      <c r="AK804" s="63"/>
      <c r="AL804" s="63"/>
      <c r="AM804" s="63"/>
      <c r="AN804" s="63"/>
      <c r="AO804" s="63"/>
      <c r="AP804" s="63"/>
      <c r="AQ804" s="63"/>
      <c r="AR804" s="63"/>
      <c r="AS804" s="64"/>
      <c r="AT804" s="63"/>
      <c r="AU804" s="63"/>
      <c r="AV804" s="63"/>
      <c r="AW804" s="63"/>
      <c r="AX804" s="63"/>
      <c r="AY804" s="63"/>
      <c r="AZ804" s="63"/>
      <c r="BA804" s="63"/>
      <c r="BB804" s="64"/>
      <c r="BC804" s="63"/>
      <c r="BD804" s="63"/>
      <c r="BE804" s="63"/>
      <c r="BF804" s="63"/>
      <c r="BG804" s="63"/>
      <c r="BH804" s="63"/>
      <c r="BI804" s="63"/>
      <c r="BJ804" s="63"/>
      <c r="BK804" s="64"/>
      <c r="BL804" s="63"/>
      <c r="BM804" s="63"/>
      <c r="BN804" s="63"/>
      <c r="BO804" s="63"/>
      <c r="BP804" s="63"/>
      <c r="BQ804" s="63"/>
      <c r="BR804" s="63"/>
      <c r="BS804" s="63"/>
      <c r="BT804" s="64"/>
      <c r="BU804" s="63"/>
      <c r="BV804" s="63"/>
      <c r="BW804" s="63"/>
      <c r="BX804" s="63"/>
      <c r="BY804" s="63"/>
      <c r="BZ804" s="63"/>
      <c r="CA804" s="63"/>
      <c r="CB804" s="63"/>
      <c r="CC804" s="64"/>
      <c r="CD804" s="63"/>
      <c r="CE804" s="63"/>
      <c r="CF804" s="63"/>
      <c r="CG804" s="63"/>
      <c r="CH804" s="63"/>
      <c r="CI804" s="63"/>
      <c r="CJ804" s="63"/>
      <c r="CK804" s="63"/>
      <c r="CL804" s="64"/>
      <c r="CM804" s="63"/>
      <c r="CN804" s="63"/>
      <c r="CO804" s="63"/>
      <c r="CP804" s="63"/>
      <c r="CQ804" s="63"/>
      <c r="CR804" s="63"/>
      <c r="CS804" s="63"/>
      <c r="CT804" s="63"/>
      <c r="CU804" s="64"/>
      <c r="CV804" s="63"/>
      <c r="CW804" s="63"/>
      <c r="CX804" s="63"/>
      <c r="CY804" s="63"/>
      <c r="CZ804" s="63"/>
      <c r="DA804" s="63"/>
      <c r="DB804" s="63"/>
      <c r="DC804" s="63"/>
      <c r="DD804" s="64"/>
    </row>
    <row r="805" spans="1:108" ht="33" customHeight="1" x14ac:dyDescent="0.3">
      <c r="A805" s="63"/>
      <c r="B805" s="63"/>
      <c r="C805" s="63"/>
      <c r="D805" s="63"/>
      <c r="E805" s="63"/>
      <c r="F805" s="63"/>
      <c r="G805" s="63"/>
      <c r="H805" s="63"/>
      <c r="I805" s="64"/>
      <c r="J805" s="63"/>
      <c r="K805" s="63"/>
      <c r="L805" s="63"/>
      <c r="M805" s="63"/>
      <c r="N805" s="63"/>
      <c r="O805" s="63"/>
      <c r="P805" s="63"/>
      <c r="Q805" s="63"/>
      <c r="R805" s="64"/>
      <c r="S805" s="63"/>
      <c r="T805" s="63"/>
      <c r="U805" s="63"/>
      <c r="V805" s="63"/>
      <c r="W805" s="63"/>
      <c r="X805" s="63"/>
      <c r="Y805" s="63"/>
      <c r="Z805" s="63"/>
      <c r="AA805" s="64"/>
      <c r="AB805" s="63"/>
      <c r="AC805" s="63"/>
      <c r="AD805" s="63"/>
      <c r="AE805" s="63"/>
      <c r="AF805" s="63"/>
      <c r="AG805" s="63"/>
      <c r="AH805" s="63"/>
      <c r="AI805" s="63"/>
      <c r="AJ805" s="64"/>
      <c r="AK805" s="63"/>
      <c r="AL805" s="63"/>
      <c r="AM805" s="63"/>
      <c r="AN805" s="63"/>
      <c r="AO805" s="63"/>
      <c r="AP805" s="63"/>
      <c r="AQ805" s="63"/>
      <c r="AR805" s="63"/>
      <c r="AS805" s="64"/>
      <c r="AT805" s="63"/>
      <c r="AU805" s="63"/>
      <c r="AV805" s="63"/>
      <c r="AW805" s="63"/>
      <c r="AX805" s="63"/>
      <c r="AY805" s="63"/>
      <c r="AZ805" s="63"/>
      <c r="BA805" s="63"/>
      <c r="BB805" s="64"/>
      <c r="BC805" s="63"/>
      <c r="BD805" s="63"/>
      <c r="BE805" s="63"/>
      <c r="BF805" s="63"/>
      <c r="BG805" s="63"/>
      <c r="BH805" s="63"/>
      <c r="BI805" s="63"/>
      <c r="BJ805" s="63"/>
      <c r="BK805" s="64"/>
      <c r="BL805" s="63"/>
      <c r="BM805" s="63"/>
      <c r="BN805" s="63"/>
      <c r="BO805" s="63"/>
      <c r="BP805" s="63"/>
      <c r="BQ805" s="63"/>
      <c r="BR805" s="63"/>
      <c r="BS805" s="63"/>
      <c r="BT805" s="64"/>
      <c r="BU805" s="63"/>
      <c r="BV805" s="63"/>
      <c r="BW805" s="63"/>
      <c r="BX805" s="63"/>
      <c r="BY805" s="63"/>
      <c r="BZ805" s="63"/>
      <c r="CA805" s="63"/>
      <c r="CB805" s="63"/>
      <c r="CC805" s="64"/>
      <c r="CD805" s="63"/>
      <c r="CE805" s="63"/>
      <c r="CF805" s="63"/>
      <c r="CG805" s="63"/>
      <c r="CH805" s="63"/>
      <c r="CI805" s="63"/>
      <c r="CJ805" s="63"/>
      <c r="CK805" s="63"/>
      <c r="CL805" s="64"/>
      <c r="CM805" s="63"/>
      <c r="CN805" s="63"/>
      <c r="CO805" s="63"/>
      <c r="CP805" s="63"/>
      <c r="CQ805" s="63"/>
      <c r="CR805" s="63"/>
      <c r="CS805" s="63"/>
      <c r="CT805" s="63"/>
      <c r="CU805" s="64"/>
      <c r="CV805" s="63"/>
      <c r="CW805" s="63"/>
      <c r="CX805" s="63"/>
      <c r="CY805" s="63"/>
      <c r="CZ805" s="63"/>
      <c r="DA805" s="63"/>
      <c r="DB805" s="63"/>
      <c r="DC805" s="63"/>
      <c r="DD805" s="64"/>
    </row>
    <row r="806" spans="1:108" ht="33" customHeight="1" x14ac:dyDescent="0.3">
      <c r="A806" s="63"/>
      <c r="B806" s="63"/>
      <c r="C806" s="63"/>
      <c r="D806" s="63"/>
      <c r="E806" s="63"/>
      <c r="F806" s="63"/>
      <c r="G806" s="63"/>
      <c r="H806" s="63"/>
      <c r="I806" s="64"/>
      <c r="J806" s="63"/>
      <c r="K806" s="63"/>
      <c r="L806" s="63"/>
      <c r="M806" s="63"/>
      <c r="N806" s="63"/>
      <c r="O806" s="63"/>
      <c r="P806" s="63"/>
      <c r="Q806" s="63"/>
      <c r="R806" s="64"/>
      <c r="S806" s="63"/>
      <c r="T806" s="63"/>
      <c r="U806" s="63"/>
      <c r="V806" s="63"/>
      <c r="W806" s="63"/>
      <c r="X806" s="63"/>
      <c r="Y806" s="63"/>
      <c r="Z806" s="63"/>
      <c r="AA806" s="64"/>
      <c r="AB806" s="63"/>
      <c r="AC806" s="63"/>
      <c r="AD806" s="63"/>
      <c r="AE806" s="63"/>
      <c r="AF806" s="63"/>
      <c r="AG806" s="63"/>
      <c r="AH806" s="63"/>
      <c r="AI806" s="63"/>
      <c r="AJ806" s="64"/>
      <c r="AK806" s="63"/>
      <c r="AL806" s="63"/>
      <c r="AM806" s="63"/>
      <c r="AN806" s="63"/>
      <c r="AO806" s="63"/>
      <c r="AP806" s="63"/>
      <c r="AQ806" s="63"/>
      <c r="AR806" s="63"/>
      <c r="AS806" s="64"/>
      <c r="AT806" s="63"/>
      <c r="AU806" s="63"/>
      <c r="AV806" s="63"/>
      <c r="AW806" s="63"/>
      <c r="AX806" s="63"/>
      <c r="AY806" s="63"/>
      <c r="AZ806" s="63"/>
      <c r="BA806" s="63"/>
      <c r="BB806" s="64"/>
      <c r="BC806" s="63"/>
      <c r="BD806" s="63"/>
      <c r="BE806" s="63"/>
      <c r="BF806" s="63"/>
      <c r="BG806" s="63"/>
      <c r="BH806" s="63"/>
      <c r="BI806" s="63"/>
      <c r="BJ806" s="63"/>
      <c r="BK806" s="64"/>
      <c r="BL806" s="63"/>
      <c r="BM806" s="63"/>
      <c r="BN806" s="63"/>
      <c r="BO806" s="63"/>
      <c r="BP806" s="63"/>
      <c r="BQ806" s="63"/>
      <c r="BR806" s="63"/>
      <c r="BS806" s="63"/>
      <c r="BT806" s="64"/>
      <c r="BU806" s="63"/>
      <c r="BV806" s="63"/>
      <c r="BW806" s="63"/>
      <c r="BX806" s="63"/>
      <c r="BY806" s="63"/>
      <c r="BZ806" s="63"/>
      <c r="CA806" s="63"/>
      <c r="CB806" s="63"/>
      <c r="CC806" s="64"/>
      <c r="CD806" s="63"/>
      <c r="CE806" s="63"/>
      <c r="CF806" s="63"/>
      <c r="CG806" s="63"/>
      <c r="CH806" s="63"/>
      <c r="CI806" s="63"/>
      <c r="CJ806" s="63"/>
      <c r="CK806" s="63"/>
      <c r="CL806" s="64"/>
      <c r="CM806" s="63"/>
      <c r="CN806" s="63"/>
      <c r="CO806" s="63"/>
      <c r="CP806" s="63"/>
      <c r="CQ806" s="63"/>
      <c r="CR806" s="63"/>
      <c r="CS806" s="63"/>
      <c r="CT806" s="63"/>
      <c r="CU806" s="64"/>
      <c r="CV806" s="63"/>
      <c r="CW806" s="63"/>
      <c r="CX806" s="63"/>
      <c r="CY806" s="63"/>
      <c r="CZ806" s="63"/>
      <c r="DA806" s="63"/>
      <c r="DB806" s="63"/>
      <c r="DC806" s="63"/>
      <c r="DD806" s="64"/>
    </row>
    <row r="807" spans="1:108" ht="33" customHeight="1" x14ac:dyDescent="0.3">
      <c r="A807" s="63"/>
      <c r="B807" s="63"/>
      <c r="C807" s="63"/>
      <c r="D807" s="63"/>
      <c r="E807" s="63"/>
      <c r="F807" s="63"/>
      <c r="G807" s="63"/>
      <c r="H807" s="63"/>
      <c r="I807" s="64"/>
      <c r="J807" s="63"/>
      <c r="K807" s="63"/>
      <c r="L807" s="63"/>
      <c r="M807" s="63"/>
      <c r="N807" s="63"/>
      <c r="O807" s="63"/>
      <c r="P807" s="63"/>
      <c r="Q807" s="63"/>
      <c r="R807" s="64"/>
      <c r="S807" s="63"/>
      <c r="T807" s="63"/>
      <c r="U807" s="63"/>
      <c r="V807" s="63"/>
      <c r="W807" s="63"/>
      <c r="X807" s="63"/>
      <c r="Y807" s="63"/>
      <c r="Z807" s="63"/>
      <c r="AA807" s="64"/>
      <c r="AB807" s="63"/>
      <c r="AC807" s="63"/>
      <c r="AD807" s="63"/>
      <c r="AE807" s="63"/>
      <c r="AF807" s="63"/>
      <c r="AG807" s="63"/>
      <c r="AH807" s="63"/>
      <c r="AI807" s="63"/>
      <c r="AJ807" s="64"/>
      <c r="AK807" s="63"/>
      <c r="AL807" s="63"/>
      <c r="AM807" s="63"/>
      <c r="AN807" s="63"/>
      <c r="AO807" s="63"/>
      <c r="AP807" s="63"/>
      <c r="AQ807" s="63"/>
      <c r="AR807" s="63"/>
      <c r="AS807" s="64"/>
      <c r="AT807" s="63"/>
      <c r="AU807" s="63"/>
      <c r="AV807" s="63"/>
      <c r="AW807" s="63"/>
      <c r="AX807" s="63"/>
      <c r="AY807" s="63"/>
      <c r="AZ807" s="63"/>
      <c r="BA807" s="63"/>
      <c r="BB807" s="64"/>
      <c r="BC807" s="63"/>
      <c r="BD807" s="63"/>
      <c r="BE807" s="63"/>
      <c r="BF807" s="63"/>
      <c r="BG807" s="63"/>
      <c r="BH807" s="63"/>
      <c r="BI807" s="63"/>
      <c r="BJ807" s="63"/>
      <c r="BK807" s="64"/>
      <c r="BL807" s="63"/>
      <c r="BM807" s="63"/>
      <c r="BN807" s="63"/>
      <c r="BO807" s="63"/>
      <c r="BP807" s="63"/>
      <c r="BQ807" s="63"/>
      <c r="BR807" s="63"/>
      <c r="BS807" s="63"/>
      <c r="BT807" s="64"/>
      <c r="BU807" s="63"/>
      <c r="BV807" s="63"/>
      <c r="BW807" s="63"/>
      <c r="BX807" s="63"/>
      <c r="BY807" s="63"/>
      <c r="BZ807" s="63"/>
      <c r="CA807" s="63"/>
      <c r="CB807" s="63"/>
      <c r="CC807" s="64"/>
      <c r="CD807" s="63"/>
      <c r="CE807" s="63"/>
      <c r="CF807" s="63"/>
      <c r="CG807" s="63"/>
      <c r="CH807" s="63"/>
      <c r="CI807" s="63"/>
      <c r="CJ807" s="63"/>
      <c r="CK807" s="63"/>
      <c r="CL807" s="64"/>
      <c r="CM807" s="63"/>
      <c r="CN807" s="63"/>
      <c r="CO807" s="63"/>
      <c r="CP807" s="63"/>
      <c r="CQ807" s="63"/>
      <c r="CR807" s="63"/>
      <c r="CS807" s="63"/>
      <c r="CT807" s="63"/>
      <c r="CU807" s="64"/>
      <c r="CV807" s="63"/>
      <c r="CW807" s="63"/>
      <c r="CX807" s="63"/>
      <c r="CY807" s="63"/>
      <c r="CZ807" s="63"/>
      <c r="DA807" s="63"/>
      <c r="DB807" s="63"/>
      <c r="DC807" s="63"/>
      <c r="DD807" s="64"/>
    </row>
    <row r="808" spans="1:108" ht="33" customHeight="1" x14ac:dyDescent="0.3">
      <c r="A808" s="63"/>
      <c r="B808" s="63"/>
      <c r="C808" s="63"/>
      <c r="D808" s="63"/>
      <c r="E808" s="63"/>
      <c r="F808" s="63"/>
      <c r="G808" s="63"/>
      <c r="H808" s="63"/>
      <c r="I808" s="64"/>
      <c r="J808" s="63"/>
      <c r="K808" s="63"/>
      <c r="L808" s="63"/>
      <c r="M808" s="63"/>
      <c r="N808" s="63"/>
      <c r="O808" s="63"/>
      <c r="P808" s="63"/>
      <c r="Q808" s="63"/>
      <c r="R808" s="64"/>
      <c r="S808" s="63"/>
      <c r="T808" s="63"/>
      <c r="U808" s="63"/>
      <c r="V808" s="63"/>
      <c r="W808" s="63"/>
      <c r="X808" s="63"/>
      <c r="Y808" s="63"/>
      <c r="Z808" s="63"/>
      <c r="AA808" s="64"/>
      <c r="AB808" s="63"/>
      <c r="AC808" s="63"/>
      <c r="AD808" s="63"/>
      <c r="AE808" s="63"/>
      <c r="AF808" s="63"/>
      <c r="AG808" s="63"/>
      <c r="AH808" s="63"/>
      <c r="AI808" s="63"/>
      <c r="AJ808" s="64"/>
      <c r="AK808" s="63"/>
      <c r="AL808" s="63"/>
      <c r="AM808" s="63"/>
      <c r="AN808" s="63"/>
      <c r="AO808" s="63"/>
      <c r="AP808" s="63"/>
      <c r="AQ808" s="63"/>
      <c r="AR808" s="63"/>
      <c r="AS808" s="64"/>
      <c r="AT808" s="63"/>
      <c r="AU808" s="63"/>
      <c r="AV808" s="63"/>
      <c r="AW808" s="63"/>
      <c r="AX808" s="63"/>
      <c r="AY808" s="63"/>
      <c r="AZ808" s="63"/>
      <c r="BA808" s="63"/>
      <c r="BB808" s="64"/>
      <c r="BC808" s="63"/>
      <c r="BD808" s="63"/>
      <c r="BE808" s="63"/>
      <c r="BF808" s="63"/>
      <c r="BG808" s="63"/>
      <c r="BH808" s="63"/>
      <c r="BI808" s="63"/>
      <c r="BJ808" s="63"/>
      <c r="BK808" s="64"/>
      <c r="BL808" s="63"/>
      <c r="BM808" s="63"/>
      <c r="BN808" s="63"/>
      <c r="BO808" s="63"/>
      <c r="BP808" s="63"/>
      <c r="BQ808" s="63"/>
      <c r="BR808" s="63"/>
      <c r="BS808" s="63"/>
      <c r="BT808" s="64"/>
      <c r="BU808" s="63"/>
      <c r="BV808" s="63"/>
      <c r="BW808" s="63"/>
      <c r="BX808" s="63"/>
      <c r="BY808" s="63"/>
      <c r="BZ808" s="63"/>
      <c r="CA808" s="63"/>
      <c r="CB808" s="63"/>
      <c r="CC808" s="64"/>
      <c r="CD808" s="63"/>
      <c r="CE808" s="63"/>
      <c r="CF808" s="63"/>
      <c r="CG808" s="63"/>
      <c r="CH808" s="63"/>
      <c r="CI808" s="63"/>
      <c r="CJ808" s="63"/>
      <c r="CK808" s="63"/>
      <c r="CL808" s="64"/>
      <c r="CM808" s="63"/>
      <c r="CN808" s="63"/>
      <c r="CO808" s="63"/>
      <c r="CP808" s="63"/>
      <c r="CQ808" s="63"/>
      <c r="CR808" s="63"/>
      <c r="CS808" s="63"/>
      <c r="CT808" s="63"/>
      <c r="CU808" s="64"/>
      <c r="CV808" s="63"/>
      <c r="CW808" s="63"/>
      <c r="CX808" s="63"/>
      <c r="CY808" s="63"/>
      <c r="CZ808" s="63"/>
      <c r="DA808" s="63"/>
      <c r="DB808" s="63"/>
      <c r="DC808" s="63"/>
      <c r="DD808" s="64"/>
    </row>
    <row r="809" spans="1:108" ht="33" customHeight="1" x14ac:dyDescent="0.3">
      <c r="A809" s="63"/>
      <c r="B809" s="63"/>
      <c r="C809" s="63"/>
      <c r="D809" s="63"/>
      <c r="E809" s="63"/>
      <c r="F809" s="63"/>
      <c r="G809" s="63"/>
      <c r="H809" s="63"/>
      <c r="I809" s="64"/>
      <c r="J809" s="63"/>
      <c r="K809" s="63"/>
      <c r="L809" s="63"/>
      <c r="M809" s="63"/>
      <c r="N809" s="63"/>
      <c r="O809" s="63"/>
      <c r="P809" s="63"/>
      <c r="Q809" s="63"/>
      <c r="R809" s="64"/>
      <c r="S809" s="63"/>
      <c r="T809" s="63"/>
      <c r="U809" s="63"/>
      <c r="V809" s="63"/>
      <c r="W809" s="63"/>
      <c r="X809" s="63"/>
      <c r="Y809" s="63"/>
      <c r="Z809" s="63"/>
      <c r="AA809" s="64"/>
      <c r="AB809" s="63"/>
      <c r="AC809" s="63"/>
      <c r="AD809" s="63"/>
      <c r="AE809" s="63"/>
      <c r="AF809" s="63"/>
      <c r="AG809" s="63"/>
      <c r="AH809" s="63"/>
      <c r="AI809" s="63"/>
      <c r="AJ809" s="64"/>
      <c r="AK809" s="63"/>
      <c r="AL809" s="63"/>
      <c r="AM809" s="63"/>
      <c r="AN809" s="63"/>
      <c r="AO809" s="63"/>
      <c r="AP809" s="63"/>
      <c r="AQ809" s="63"/>
      <c r="AR809" s="63"/>
      <c r="AS809" s="64"/>
      <c r="AT809" s="63"/>
      <c r="AU809" s="63"/>
      <c r="AV809" s="63"/>
      <c r="AW809" s="63"/>
      <c r="AX809" s="63"/>
      <c r="AY809" s="63"/>
      <c r="AZ809" s="63"/>
      <c r="BA809" s="63"/>
      <c r="BB809" s="64"/>
      <c r="BC809" s="63"/>
      <c r="BD809" s="63"/>
      <c r="BE809" s="63"/>
      <c r="BF809" s="63"/>
      <c r="BG809" s="63"/>
      <c r="BH809" s="63"/>
      <c r="BI809" s="63"/>
      <c r="BJ809" s="63"/>
      <c r="BK809" s="64"/>
      <c r="BL809" s="63"/>
      <c r="BM809" s="63"/>
      <c r="BN809" s="63"/>
      <c r="BO809" s="63"/>
      <c r="BP809" s="63"/>
      <c r="BQ809" s="63"/>
      <c r="BR809" s="63"/>
      <c r="BS809" s="63"/>
      <c r="BT809" s="64"/>
      <c r="BU809" s="63"/>
      <c r="BV809" s="63"/>
      <c r="BW809" s="63"/>
      <c r="BX809" s="63"/>
      <c r="BY809" s="63"/>
      <c r="BZ809" s="63"/>
      <c r="CA809" s="63"/>
      <c r="CB809" s="63"/>
      <c r="CC809" s="64"/>
      <c r="CD809" s="63"/>
      <c r="CE809" s="63"/>
      <c r="CF809" s="63"/>
      <c r="CG809" s="63"/>
      <c r="CH809" s="63"/>
      <c r="CI809" s="63"/>
      <c r="CJ809" s="63"/>
      <c r="CK809" s="63"/>
      <c r="CL809" s="64"/>
      <c r="CM809" s="63"/>
      <c r="CN809" s="63"/>
      <c r="CO809" s="63"/>
      <c r="CP809" s="63"/>
      <c r="CQ809" s="63"/>
      <c r="CR809" s="63"/>
      <c r="CS809" s="63"/>
      <c r="CT809" s="63"/>
      <c r="CU809" s="64"/>
      <c r="CV809" s="63"/>
      <c r="CW809" s="63"/>
      <c r="CX809" s="63"/>
      <c r="CY809" s="63"/>
      <c r="CZ809" s="63"/>
      <c r="DA809" s="63"/>
      <c r="DB809" s="63"/>
      <c r="DC809" s="63"/>
      <c r="DD809" s="64"/>
    </row>
    <row r="810" spans="1:108" ht="33" customHeight="1" x14ac:dyDescent="0.3">
      <c r="A810" s="63"/>
      <c r="B810" s="63"/>
      <c r="C810" s="63"/>
      <c r="D810" s="63"/>
      <c r="E810" s="63"/>
      <c r="F810" s="63"/>
      <c r="G810" s="63"/>
      <c r="H810" s="63"/>
      <c r="I810" s="64"/>
      <c r="J810" s="63"/>
      <c r="K810" s="63"/>
      <c r="L810" s="63"/>
      <c r="M810" s="63"/>
      <c r="N810" s="63"/>
      <c r="O810" s="63"/>
      <c r="P810" s="63"/>
      <c r="Q810" s="63"/>
      <c r="R810" s="64"/>
      <c r="S810" s="63"/>
      <c r="T810" s="63"/>
      <c r="U810" s="63"/>
      <c r="V810" s="63"/>
      <c r="W810" s="63"/>
      <c r="X810" s="63"/>
      <c r="Y810" s="63"/>
      <c r="Z810" s="63"/>
      <c r="AA810" s="64"/>
      <c r="AB810" s="63"/>
      <c r="AC810" s="63"/>
      <c r="AD810" s="63"/>
      <c r="AE810" s="63"/>
      <c r="AF810" s="63"/>
      <c r="AG810" s="63"/>
      <c r="AH810" s="63"/>
      <c r="AI810" s="63"/>
      <c r="AJ810" s="64"/>
      <c r="AK810" s="63"/>
      <c r="AL810" s="63"/>
      <c r="AM810" s="63"/>
      <c r="AN810" s="63"/>
      <c r="AO810" s="63"/>
      <c r="AP810" s="63"/>
      <c r="AQ810" s="63"/>
      <c r="AR810" s="63"/>
      <c r="AS810" s="64"/>
      <c r="AT810" s="63"/>
      <c r="AU810" s="63"/>
      <c r="AV810" s="63"/>
      <c r="AW810" s="63"/>
      <c r="AX810" s="63"/>
      <c r="AY810" s="63"/>
      <c r="AZ810" s="63"/>
      <c r="BA810" s="63"/>
      <c r="BB810" s="64"/>
      <c r="BC810" s="63"/>
      <c r="BD810" s="63"/>
      <c r="BE810" s="63"/>
      <c r="BF810" s="63"/>
      <c r="BG810" s="63"/>
      <c r="BH810" s="63"/>
      <c r="BI810" s="63"/>
      <c r="BJ810" s="63"/>
      <c r="BK810" s="64"/>
      <c r="BL810" s="63"/>
      <c r="BM810" s="63"/>
      <c r="BN810" s="63"/>
      <c r="BO810" s="63"/>
      <c r="BP810" s="63"/>
      <c r="BQ810" s="63"/>
      <c r="BR810" s="63"/>
      <c r="BS810" s="63"/>
      <c r="BT810" s="64"/>
      <c r="BU810" s="63"/>
      <c r="BV810" s="63"/>
      <c r="BW810" s="63"/>
      <c r="BX810" s="63"/>
      <c r="BY810" s="63"/>
      <c r="BZ810" s="63"/>
      <c r="CA810" s="63"/>
      <c r="CB810" s="63"/>
      <c r="CC810" s="64"/>
      <c r="CD810" s="63"/>
      <c r="CE810" s="63"/>
      <c r="CF810" s="63"/>
      <c r="CG810" s="63"/>
      <c r="CH810" s="63"/>
      <c r="CI810" s="63"/>
      <c r="CJ810" s="63"/>
      <c r="CK810" s="63"/>
      <c r="CL810" s="64"/>
      <c r="CM810" s="63"/>
      <c r="CN810" s="63"/>
      <c r="CO810" s="63"/>
      <c r="CP810" s="63"/>
      <c r="CQ810" s="63"/>
      <c r="CR810" s="63"/>
      <c r="CS810" s="63"/>
      <c r="CT810" s="63"/>
      <c r="CU810" s="64"/>
      <c r="CV810" s="63"/>
      <c r="CW810" s="63"/>
      <c r="CX810" s="63"/>
      <c r="CY810" s="63"/>
      <c r="CZ810" s="63"/>
      <c r="DA810" s="63"/>
      <c r="DB810" s="63"/>
      <c r="DC810" s="63"/>
      <c r="DD810" s="64"/>
    </row>
    <row r="811" spans="1:108" ht="33" customHeight="1" x14ac:dyDescent="0.3">
      <c r="A811" s="63"/>
      <c r="B811" s="63"/>
      <c r="C811" s="63"/>
      <c r="D811" s="63"/>
      <c r="E811" s="63"/>
      <c r="F811" s="63"/>
      <c r="G811" s="63"/>
      <c r="H811" s="63"/>
      <c r="I811" s="64"/>
      <c r="J811" s="63"/>
      <c r="K811" s="63"/>
      <c r="L811" s="63"/>
      <c r="M811" s="63"/>
      <c r="N811" s="63"/>
      <c r="O811" s="63"/>
      <c r="P811" s="63"/>
      <c r="Q811" s="63"/>
      <c r="R811" s="64"/>
      <c r="S811" s="63"/>
      <c r="T811" s="63"/>
      <c r="U811" s="63"/>
      <c r="V811" s="63"/>
      <c r="W811" s="63"/>
      <c r="X811" s="63"/>
      <c r="Y811" s="63"/>
      <c r="Z811" s="63"/>
      <c r="AA811" s="64"/>
      <c r="AB811" s="63"/>
      <c r="AC811" s="63"/>
      <c r="AD811" s="63"/>
      <c r="AE811" s="63"/>
      <c r="AF811" s="63"/>
      <c r="AG811" s="63"/>
      <c r="AH811" s="63"/>
      <c r="AI811" s="63"/>
      <c r="AJ811" s="64"/>
      <c r="AK811" s="63"/>
      <c r="AL811" s="63"/>
      <c r="AM811" s="63"/>
      <c r="AN811" s="63"/>
      <c r="AO811" s="63"/>
      <c r="AP811" s="63"/>
      <c r="AQ811" s="63"/>
      <c r="AR811" s="63"/>
      <c r="AS811" s="64"/>
      <c r="AT811" s="63"/>
      <c r="AU811" s="63"/>
      <c r="AV811" s="63"/>
      <c r="AW811" s="63"/>
      <c r="AX811" s="63"/>
      <c r="AY811" s="63"/>
      <c r="AZ811" s="63"/>
      <c r="BA811" s="63"/>
      <c r="BB811" s="64"/>
      <c r="BC811" s="63"/>
      <c r="BD811" s="63"/>
      <c r="BE811" s="63"/>
      <c r="BF811" s="63"/>
      <c r="BG811" s="63"/>
      <c r="BH811" s="63"/>
      <c r="BI811" s="63"/>
      <c r="BJ811" s="63"/>
      <c r="BK811" s="64"/>
      <c r="BL811" s="63"/>
      <c r="BM811" s="63"/>
      <c r="BN811" s="63"/>
      <c r="BO811" s="63"/>
      <c r="BP811" s="63"/>
      <c r="BQ811" s="63"/>
      <c r="BR811" s="63"/>
      <c r="BS811" s="63"/>
      <c r="BT811" s="64"/>
      <c r="BU811" s="63"/>
      <c r="BV811" s="63"/>
      <c r="BW811" s="63"/>
      <c r="BX811" s="63"/>
      <c r="BY811" s="63"/>
      <c r="BZ811" s="63"/>
      <c r="CA811" s="63"/>
      <c r="CB811" s="63"/>
      <c r="CC811" s="64"/>
      <c r="CD811" s="63"/>
      <c r="CE811" s="63"/>
      <c r="CF811" s="63"/>
      <c r="CG811" s="63"/>
      <c r="CH811" s="63"/>
      <c r="CI811" s="63"/>
      <c r="CJ811" s="63"/>
      <c r="CK811" s="63"/>
      <c r="CL811" s="64"/>
      <c r="CM811" s="63"/>
      <c r="CN811" s="63"/>
      <c r="CO811" s="63"/>
      <c r="CP811" s="63"/>
      <c r="CQ811" s="63"/>
      <c r="CR811" s="63"/>
      <c r="CS811" s="63"/>
      <c r="CT811" s="63"/>
      <c r="CU811" s="64"/>
      <c r="CV811" s="63"/>
      <c r="CW811" s="63"/>
      <c r="CX811" s="63"/>
      <c r="CY811" s="63"/>
      <c r="CZ811" s="63"/>
      <c r="DA811" s="63"/>
      <c r="DB811" s="63"/>
      <c r="DC811" s="63"/>
      <c r="DD811" s="64"/>
    </row>
    <row r="812" spans="1:108" ht="33" customHeight="1" x14ac:dyDescent="0.3">
      <c r="A812" s="63"/>
      <c r="B812" s="63"/>
      <c r="C812" s="63"/>
      <c r="D812" s="63"/>
      <c r="E812" s="63"/>
      <c r="F812" s="63"/>
      <c r="G812" s="63"/>
      <c r="H812" s="63"/>
      <c r="I812" s="64"/>
      <c r="J812" s="63"/>
      <c r="K812" s="63"/>
      <c r="L812" s="63"/>
      <c r="M812" s="63"/>
      <c r="N812" s="63"/>
      <c r="O812" s="63"/>
      <c r="P812" s="63"/>
      <c r="Q812" s="63"/>
      <c r="R812" s="64"/>
      <c r="S812" s="63"/>
      <c r="T812" s="63"/>
      <c r="U812" s="63"/>
      <c r="V812" s="63"/>
      <c r="W812" s="63"/>
      <c r="X812" s="63"/>
      <c r="Y812" s="63"/>
      <c r="Z812" s="63"/>
      <c r="AA812" s="64"/>
      <c r="AB812" s="63"/>
      <c r="AC812" s="63"/>
      <c r="AD812" s="63"/>
      <c r="AE812" s="63"/>
      <c r="AF812" s="63"/>
      <c r="AG812" s="63"/>
      <c r="AH812" s="63"/>
      <c r="AI812" s="63"/>
      <c r="AJ812" s="64"/>
      <c r="AK812" s="63"/>
      <c r="AL812" s="63"/>
      <c r="AM812" s="63"/>
      <c r="AN812" s="63"/>
      <c r="AO812" s="63"/>
      <c r="AP812" s="63"/>
      <c r="AQ812" s="63"/>
      <c r="AR812" s="63"/>
      <c r="AS812" s="64"/>
      <c r="AT812" s="63"/>
      <c r="AU812" s="63"/>
      <c r="AV812" s="63"/>
      <c r="AW812" s="63"/>
      <c r="AX812" s="63"/>
      <c r="AY812" s="63"/>
      <c r="AZ812" s="63"/>
      <c r="BA812" s="63"/>
      <c r="BB812" s="64"/>
      <c r="BC812" s="63"/>
      <c r="BD812" s="63"/>
      <c r="BE812" s="63"/>
      <c r="BF812" s="63"/>
      <c r="BG812" s="63"/>
      <c r="BH812" s="63"/>
      <c r="BI812" s="63"/>
      <c r="BJ812" s="63"/>
      <c r="BK812" s="64"/>
      <c r="BL812" s="63"/>
      <c r="BM812" s="63"/>
      <c r="BN812" s="63"/>
      <c r="BO812" s="63"/>
      <c r="BP812" s="63"/>
      <c r="BQ812" s="63"/>
      <c r="BR812" s="63"/>
      <c r="BS812" s="63"/>
      <c r="BT812" s="64"/>
      <c r="BU812" s="63"/>
      <c r="BV812" s="63"/>
      <c r="BW812" s="63"/>
      <c r="BX812" s="63"/>
      <c r="BY812" s="63"/>
      <c r="BZ812" s="63"/>
      <c r="CA812" s="63"/>
      <c r="CB812" s="63"/>
      <c r="CC812" s="64"/>
      <c r="CD812" s="63"/>
      <c r="CE812" s="63"/>
      <c r="CF812" s="63"/>
      <c r="CG812" s="63"/>
      <c r="CH812" s="63"/>
      <c r="CI812" s="63"/>
      <c r="CJ812" s="63"/>
      <c r="CK812" s="63"/>
      <c r="CL812" s="64"/>
      <c r="CM812" s="63"/>
      <c r="CN812" s="63"/>
      <c r="CO812" s="63"/>
      <c r="CP812" s="63"/>
      <c r="CQ812" s="63"/>
      <c r="CR812" s="63"/>
      <c r="CS812" s="63"/>
      <c r="CT812" s="63"/>
      <c r="CU812" s="64"/>
      <c r="CV812" s="63"/>
      <c r="CW812" s="63"/>
      <c r="CX812" s="63"/>
      <c r="CY812" s="63"/>
      <c r="CZ812" s="63"/>
      <c r="DA812" s="63"/>
      <c r="DB812" s="63"/>
      <c r="DC812" s="63"/>
      <c r="DD812" s="64"/>
    </row>
    <row r="813" spans="1:108" ht="33" customHeight="1" x14ac:dyDescent="0.3">
      <c r="A813" s="63"/>
      <c r="B813" s="63"/>
      <c r="C813" s="63"/>
      <c r="D813" s="63"/>
      <c r="E813" s="63"/>
      <c r="F813" s="63"/>
      <c r="G813" s="63"/>
      <c r="H813" s="63"/>
      <c r="I813" s="64"/>
      <c r="J813" s="63"/>
      <c r="K813" s="63"/>
      <c r="L813" s="63"/>
      <c r="M813" s="63"/>
      <c r="N813" s="63"/>
      <c r="O813" s="63"/>
      <c r="P813" s="63"/>
      <c r="Q813" s="63"/>
      <c r="R813" s="64"/>
      <c r="S813" s="63"/>
      <c r="T813" s="63"/>
      <c r="U813" s="63"/>
      <c r="V813" s="63"/>
      <c r="W813" s="63"/>
      <c r="X813" s="63"/>
      <c r="Y813" s="63"/>
      <c r="Z813" s="63"/>
      <c r="AA813" s="64"/>
      <c r="AB813" s="63"/>
      <c r="AC813" s="63"/>
      <c r="AD813" s="63"/>
      <c r="AE813" s="63"/>
      <c r="AF813" s="63"/>
      <c r="AG813" s="63"/>
      <c r="AH813" s="63"/>
      <c r="AI813" s="63"/>
      <c r="AJ813" s="64"/>
      <c r="AK813" s="63"/>
      <c r="AL813" s="63"/>
      <c r="AM813" s="63"/>
      <c r="AN813" s="63"/>
      <c r="AO813" s="63"/>
      <c r="AP813" s="63"/>
      <c r="AQ813" s="63"/>
      <c r="AR813" s="63"/>
      <c r="AS813" s="64"/>
      <c r="AT813" s="63"/>
      <c r="AU813" s="63"/>
      <c r="AV813" s="63"/>
      <c r="AW813" s="63"/>
      <c r="AX813" s="63"/>
      <c r="AY813" s="63"/>
      <c r="AZ813" s="63"/>
      <c r="BA813" s="63"/>
      <c r="BB813" s="64"/>
      <c r="BC813" s="63"/>
      <c r="BD813" s="63"/>
      <c r="BE813" s="63"/>
      <c r="BF813" s="63"/>
      <c r="BG813" s="63"/>
      <c r="BH813" s="63"/>
      <c r="BI813" s="63"/>
      <c r="BJ813" s="63"/>
      <c r="BK813" s="64"/>
      <c r="BL813" s="63"/>
      <c r="BM813" s="63"/>
      <c r="BN813" s="63"/>
      <c r="BO813" s="63"/>
      <c r="BP813" s="63"/>
      <c r="BQ813" s="63"/>
      <c r="BR813" s="63"/>
      <c r="BS813" s="63"/>
      <c r="BT813" s="64"/>
      <c r="BU813" s="63"/>
      <c r="BV813" s="63"/>
      <c r="BW813" s="63"/>
      <c r="BX813" s="63"/>
      <c r="BY813" s="63"/>
      <c r="BZ813" s="63"/>
      <c r="CA813" s="63"/>
      <c r="CB813" s="63"/>
      <c r="CC813" s="64"/>
      <c r="CD813" s="63"/>
      <c r="CE813" s="63"/>
      <c r="CF813" s="63"/>
      <c r="CG813" s="63"/>
      <c r="CH813" s="63"/>
      <c r="CI813" s="63"/>
      <c r="CJ813" s="63"/>
      <c r="CK813" s="63"/>
      <c r="CL813" s="64"/>
      <c r="CM813" s="63"/>
      <c r="CN813" s="63"/>
      <c r="CO813" s="63"/>
      <c r="CP813" s="63"/>
      <c r="CQ813" s="63"/>
      <c r="CR813" s="63"/>
      <c r="CS813" s="63"/>
      <c r="CT813" s="63"/>
      <c r="CU813" s="64"/>
      <c r="CV813" s="63"/>
      <c r="CW813" s="63"/>
      <c r="CX813" s="63"/>
      <c r="CY813" s="63"/>
      <c r="CZ813" s="63"/>
      <c r="DA813" s="63"/>
      <c r="DB813" s="63"/>
      <c r="DC813" s="63"/>
      <c r="DD813" s="64"/>
    </row>
    <row r="814" spans="1:108" ht="33" customHeight="1" x14ac:dyDescent="0.3">
      <c r="A814" s="63"/>
      <c r="B814" s="63"/>
      <c r="C814" s="63"/>
      <c r="D814" s="63"/>
      <c r="E814" s="63"/>
      <c r="F814" s="63"/>
      <c r="G814" s="63"/>
      <c r="H814" s="63"/>
      <c r="I814" s="64"/>
      <c r="J814" s="63"/>
      <c r="K814" s="63"/>
      <c r="L814" s="63"/>
      <c r="M814" s="63"/>
      <c r="N814" s="63"/>
      <c r="O814" s="63"/>
      <c r="P814" s="63"/>
      <c r="Q814" s="63"/>
      <c r="R814" s="64"/>
      <c r="S814" s="63"/>
      <c r="T814" s="63"/>
      <c r="U814" s="63"/>
      <c r="V814" s="63"/>
      <c r="W814" s="63"/>
      <c r="X814" s="63"/>
      <c r="Y814" s="63"/>
      <c r="Z814" s="63"/>
      <c r="AA814" s="64"/>
      <c r="AB814" s="63"/>
      <c r="AC814" s="63"/>
      <c r="AD814" s="63"/>
      <c r="AE814" s="63"/>
      <c r="AF814" s="63"/>
      <c r="AG814" s="63"/>
      <c r="AH814" s="63"/>
      <c r="AI814" s="63"/>
      <c r="AJ814" s="64"/>
      <c r="AK814" s="63"/>
      <c r="AL814" s="63"/>
      <c r="AM814" s="63"/>
      <c r="AN814" s="63"/>
      <c r="AO814" s="63"/>
      <c r="AP814" s="63"/>
      <c r="AQ814" s="63"/>
      <c r="AR814" s="63"/>
      <c r="AS814" s="64"/>
      <c r="AT814" s="63"/>
      <c r="AU814" s="63"/>
      <c r="AV814" s="63"/>
      <c r="AW814" s="63"/>
      <c r="AX814" s="63"/>
      <c r="AY814" s="63"/>
      <c r="AZ814" s="63"/>
      <c r="BA814" s="63"/>
      <c r="BB814" s="64"/>
      <c r="BC814" s="63"/>
      <c r="BD814" s="63"/>
      <c r="BE814" s="63"/>
      <c r="BF814" s="63"/>
      <c r="BG814" s="63"/>
      <c r="BH814" s="63"/>
      <c r="BI814" s="63"/>
      <c r="BJ814" s="63"/>
      <c r="BK814" s="64"/>
      <c r="BL814" s="63"/>
      <c r="BM814" s="63"/>
      <c r="BN814" s="63"/>
      <c r="BO814" s="63"/>
      <c r="BP814" s="63"/>
      <c r="BQ814" s="63"/>
      <c r="BR814" s="63"/>
      <c r="BS814" s="63"/>
      <c r="BT814" s="64"/>
      <c r="BU814" s="63"/>
      <c r="BV814" s="63"/>
      <c r="BW814" s="63"/>
      <c r="BX814" s="63"/>
      <c r="BY814" s="63"/>
      <c r="BZ814" s="63"/>
      <c r="CA814" s="63"/>
      <c r="CB814" s="63"/>
      <c r="CC814" s="64"/>
      <c r="CD814" s="63"/>
      <c r="CE814" s="63"/>
      <c r="CF814" s="63"/>
      <c r="CG814" s="63"/>
      <c r="CH814" s="63"/>
      <c r="CI814" s="63"/>
      <c r="CJ814" s="63"/>
      <c r="CK814" s="63"/>
      <c r="CL814" s="64"/>
      <c r="CM814" s="63"/>
      <c r="CN814" s="63"/>
      <c r="CO814" s="63"/>
      <c r="CP814" s="63"/>
      <c r="CQ814" s="63"/>
      <c r="CR814" s="63"/>
      <c r="CS814" s="63"/>
      <c r="CT814" s="63"/>
      <c r="CU814" s="64"/>
      <c r="CV814" s="63"/>
      <c r="CW814" s="63"/>
      <c r="CX814" s="63"/>
      <c r="CY814" s="63"/>
      <c r="CZ814" s="63"/>
      <c r="DA814" s="63"/>
      <c r="DB814" s="63"/>
      <c r="DC814" s="63"/>
      <c r="DD814" s="64"/>
    </row>
    <row r="815" spans="1:108" ht="33" customHeight="1" x14ac:dyDescent="0.3">
      <c r="A815" s="63"/>
      <c r="B815" s="63"/>
      <c r="C815" s="63"/>
      <c r="D815" s="63"/>
      <c r="E815" s="63"/>
      <c r="F815" s="63"/>
      <c r="G815" s="63"/>
      <c r="H815" s="63"/>
      <c r="I815" s="64"/>
      <c r="J815" s="63"/>
      <c r="K815" s="63"/>
      <c r="L815" s="63"/>
      <c r="M815" s="63"/>
      <c r="N815" s="63"/>
      <c r="O815" s="63"/>
      <c r="P815" s="63"/>
      <c r="Q815" s="63"/>
      <c r="R815" s="64"/>
      <c r="S815" s="63"/>
      <c r="T815" s="63"/>
      <c r="U815" s="63"/>
      <c r="V815" s="63"/>
      <c r="W815" s="63"/>
      <c r="X815" s="63"/>
      <c r="Y815" s="63"/>
      <c r="Z815" s="63"/>
      <c r="AA815" s="64"/>
      <c r="AB815" s="63"/>
      <c r="AC815" s="63"/>
      <c r="AD815" s="63"/>
      <c r="AE815" s="63"/>
      <c r="AF815" s="63"/>
      <c r="AG815" s="63"/>
      <c r="AH815" s="63"/>
      <c r="AI815" s="63"/>
      <c r="AJ815" s="64"/>
      <c r="AK815" s="63"/>
      <c r="AL815" s="63"/>
      <c r="AM815" s="63"/>
      <c r="AN815" s="63"/>
      <c r="AO815" s="63"/>
      <c r="AP815" s="63"/>
      <c r="AQ815" s="63"/>
      <c r="AR815" s="63"/>
      <c r="AS815" s="64"/>
      <c r="AT815" s="63"/>
      <c r="AU815" s="63"/>
      <c r="AV815" s="63"/>
      <c r="AW815" s="63"/>
      <c r="AX815" s="63"/>
      <c r="AY815" s="63"/>
      <c r="AZ815" s="63"/>
      <c r="BA815" s="63"/>
      <c r="BB815" s="64"/>
      <c r="BC815" s="63"/>
      <c r="BD815" s="63"/>
      <c r="BE815" s="63"/>
      <c r="BF815" s="63"/>
      <c r="BG815" s="63"/>
      <c r="BH815" s="63"/>
      <c r="BI815" s="63"/>
      <c r="BJ815" s="63"/>
      <c r="BK815" s="64"/>
      <c r="BL815" s="63"/>
      <c r="BM815" s="63"/>
      <c r="BN815" s="63"/>
      <c r="BO815" s="63"/>
      <c r="BP815" s="63"/>
      <c r="BQ815" s="63"/>
      <c r="BR815" s="63"/>
      <c r="BS815" s="63"/>
      <c r="BT815" s="64"/>
      <c r="BU815" s="63"/>
      <c r="BV815" s="63"/>
      <c r="BW815" s="63"/>
      <c r="BX815" s="63"/>
      <c r="BY815" s="63"/>
      <c r="BZ815" s="63"/>
      <c r="CA815" s="63"/>
      <c r="CB815" s="63"/>
      <c r="CC815" s="64"/>
      <c r="CD815" s="63"/>
      <c r="CE815" s="63"/>
      <c r="CF815" s="63"/>
      <c r="CG815" s="63"/>
      <c r="CH815" s="63"/>
      <c r="CI815" s="63"/>
      <c r="CJ815" s="63"/>
      <c r="CK815" s="63"/>
      <c r="CL815" s="64"/>
      <c r="CM815" s="63"/>
      <c r="CN815" s="63"/>
      <c r="CO815" s="63"/>
      <c r="CP815" s="63"/>
      <c r="CQ815" s="63"/>
      <c r="CR815" s="63"/>
      <c r="CS815" s="63"/>
      <c r="CT815" s="63"/>
      <c r="CU815" s="64"/>
      <c r="CV815" s="63"/>
      <c r="CW815" s="63"/>
      <c r="CX815" s="63"/>
      <c r="CY815" s="63"/>
      <c r="CZ815" s="63"/>
      <c r="DA815" s="63"/>
      <c r="DB815" s="63"/>
      <c r="DC815" s="63"/>
      <c r="DD815" s="64"/>
    </row>
    <row r="816" spans="1:108" ht="33" customHeight="1" x14ac:dyDescent="0.3">
      <c r="A816" s="63"/>
      <c r="B816" s="63"/>
      <c r="C816" s="63"/>
      <c r="D816" s="63"/>
      <c r="E816" s="63"/>
      <c r="F816" s="63"/>
      <c r="G816" s="63"/>
      <c r="H816" s="63"/>
      <c r="I816" s="64"/>
      <c r="J816" s="63"/>
      <c r="K816" s="63"/>
      <c r="L816" s="63"/>
      <c r="M816" s="63"/>
      <c r="N816" s="63"/>
      <c r="O816" s="63"/>
      <c r="P816" s="63"/>
      <c r="Q816" s="63"/>
      <c r="R816" s="64"/>
      <c r="S816" s="63"/>
      <c r="T816" s="63"/>
      <c r="U816" s="63"/>
      <c r="V816" s="63"/>
      <c r="W816" s="63"/>
      <c r="X816" s="63"/>
      <c r="Y816" s="63"/>
      <c r="Z816" s="63"/>
      <c r="AA816" s="64"/>
      <c r="AB816" s="63"/>
      <c r="AC816" s="63"/>
      <c r="AD816" s="63"/>
      <c r="AE816" s="63"/>
      <c r="AF816" s="63"/>
      <c r="AG816" s="63"/>
      <c r="AH816" s="63"/>
      <c r="AI816" s="63"/>
      <c r="AJ816" s="64"/>
      <c r="AK816" s="63"/>
      <c r="AL816" s="63"/>
      <c r="AM816" s="63"/>
      <c r="AN816" s="63"/>
      <c r="AO816" s="63"/>
      <c r="AP816" s="63"/>
      <c r="AQ816" s="63"/>
      <c r="AR816" s="63"/>
      <c r="AS816" s="64"/>
      <c r="AT816" s="63"/>
      <c r="AU816" s="63"/>
      <c r="AV816" s="63"/>
      <c r="AW816" s="63"/>
      <c r="AX816" s="63"/>
      <c r="AY816" s="63"/>
      <c r="AZ816" s="63"/>
      <c r="BA816" s="63"/>
      <c r="BB816" s="64"/>
      <c r="BC816" s="63"/>
      <c r="BD816" s="63"/>
      <c r="BE816" s="63"/>
      <c r="BF816" s="63"/>
      <c r="BG816" s="63"/>
      <c r="BH816" s="63"/>
      <c r="BI816" s="63"/>
      <c r="BJ816" s="63"/>
      <c r="BK816" s="64"/>
      <c r="BL816" s="63"/>
      <c r="BM816" s="63"/>
      <c r="BN816" s="63"/>
      <c r="BO816" s="63"/>
      <c r="BP816" s="63"/>
      <c r="BQ816" s="63"/>
      <c r="BR816" s="63"/>
      <c r="BS816" s="63"/>
      <c r="BT816" s="64"/>
      <c r="BU816" s="63"/>
      <c r="BV816" s="63"/>
      <c r="BW816" s="63"/>
      <c r="BX816" s="63"/>
      <c r="BY816" s="63"/>
      <c r="BZ816" s="63"/>
      <c r="CA816" s="63"/>
      <c r="CB816" s="63"/>
      <c r="CC816" s="64"/>
      <c r="CD816" s="63"/>
      <c r="CE816" s="63"/>
      <c r="CF816" s="63"/>
      <c r="CG816" s="63"/>
      <c r="CH816" s="63"/>
      <c r="CI816" s="63"/>
      <c r="CJ816" s="63"/>
      <c r="CK816" s="63"/>
      <c r="CL816" s="64"/>
      <c r="CM816" s="63"/>
      <c r="CN816" s="63"/>
      <c r="CO816" s="63"/>
      <c r="CP816" s="63"/>
      <c r="CQ816" s="63"/>
      <c r="CR816" s="63"/>
      <c r="CS816" s="63"/>
      <c r="CT816" s="63"/>
      <c r="CU816" s="64"/>
      <c r="CV816" s="63"/>
      <c r="CW816" s="63"/>
      <c r="CX816" s="63"/>
      <c r="CY816" s="63"/>
      <c r="CZ816" s="63"/>
      <c r="DA816" s="63"/>
      <c r="DB816" s="63"/>
      <c r="DC816" s="63"/>
      <c r="DD816" s="64"/>
    </row>
    <row r="817" spans="1:108" ht="33" customHeight="1" x14ac:dyDescent="0.3">
      <c r="A817" s="63"/>
      <c r="B817" s="63"/>
      <c r="C817" s="63"/>
      <c r="D817" s="63"/>
      <c r="E817" s="63"/>
      <c r="F817" s="63"/>
      <c r="G817" s="63"/>
      <c r="H817" s="63"/>
      <c r="I817" s="64"/>
      <c r="J817" s="63"/>
      <c r="K817" s="63"/>
      <c r="L817" s="63"/>
      <c r="M817" s="63"/>
      <c r="N817" s="63"/>
      <c r="O817" s="63"/>
      <c r="P817" s="63"/>
      <c r="Q817" s="63"/>
      <c r="R817" s="64"/>
      <c r="S817" s="63"/>
      <c r="T817" s="63"/>
      <c r="U817" s="63"/>
      <c r="V817" s="63"/>
      <c r="W817" s="63"/>
      <c r="X817" s="63"/>
      <c r="Y817" s="63"/>
      <c r="Z817" s="63"/>
      <c r="AA817" s="64"/>
      <c r="AB817" s="63"/>
      <c r="AC817" s="63"/>
      <c r="AD817" s="63"/>
      <c r="AE817" s="63"/>
      <c r="AF817" s="63"/>
      <c r="AG817" s="63"/>
      <c r="AH817" s="63"/>
      <c r="AI817" s="63"/>
      <c r="AJ817" s="64"/>
      <c r="AK817" s="63"/>
      <c r="AL817" s="63"/>
      <c r="AM817" s="63"/>
      <c r="AN817" s="63"/>
      <c r="AO817" s="63"/>
      <c r="AP817" s="63"/>
      <c r="AQ817" s="63"/>
      <c r="AR817" s="63"/>
      <c r="AS817" s="64"/>
      <c r="AT817" s="63"/>
      <c r="AU817" s="63"/>
      <c r="AV817" s="63"/>
      <c r="AW817" s="63"/>
      <c r="AX817" s="63"/>
      <c r="AY817" s="63"/>
      <c r="AZ817" s="63"/>
      <c r="BA817" s="63"/>
      <c r="BB817" s="64"/>
      <c r="BC817" s="63"/>
      <c r="BD817" s="63"/>
      <c r="BE817" s="63"/>
      <c r="BF817" s="63"/>
      <c r="BG817" s="63"/>
      <c r="BH817" s="63"/>
      <c r="BI817" s="63"/>
      <c r="BJ817" s="63"/>
      <c r="BK817" s="64"/>
      <c r="BL817" s="63"/>
      <c r="BM817" s="63"/>
      <c r="BN817" s="63"/>
      <c r="BO817" s="63"/>
      <c r="BP817" s="63"/>
      <c r="BQ817" s="63"/>
      <c r="BR817" s="63"/>
      <c r="BS817" s="63"/>
      <c r="BT817" s="64"/>
      <c r="BU817" s="63"/>
      <c r="BV817" s="63"/>
      <c r="BW817" s="63"/>
      <c r="BX817" s="63"/>
      <c r="BY817" s="63"/>
      <c r="BZ817" s="63"/>
      <c r="CA817" s="63"/>
      <c r="CB817" s="63"/>
      <c r="CC817" s="64"/>
      <c r="CD817" s="63"/>
      <c r="CE817" s="63"/>
      <c r="CF817" s="63"/>
      <c r="CG817" s="63"/>
      <c r="CH817" s="63"/>
      <c r="CI817" s="63"/>
      <c r="CJ817" s="63"/>
      <c r="CK817" s="63"/>
      <c r="CL817" s="64"/>
      <c r="CM817" s="63"/>
      <c r="CN817" s="63"/>
      <c r="CO817" s="63"/>
      <c r="CP817" s="63"/>
      <c r="CQ817" s="63"/>
      <c r="CR817" s="63"/>
      <c r="CS817" s="63"/>
      <c r="CT817" s="63"/>
      <c r="CU817" s="64"/>
      <c r="CV817" s="63"/>
      <c r="CW817" s="63"/>
      <c r="CX817" s="63"/>
      <c r="CY817" s="63"/>
      <c r="CZ817" s="63"/>
      <c r="DA817" s="63"/>
      <c r="DB817" s="63"/>
      <c r="DC817" s="63"/>
      <c r="DD817" s="64"/>
    </row>
    <row r="818" spans="1:108" ht="33" customHeight="1" x14ac:dyDescent="0.3">
      <c r="A818" s="63"/>
      <c r="B818" s="63"/>
      <c r="C818" s="63"/>
      <c r="D818" s="63"/>
      <c r="E818" s="63"/>
      <c r="F818" s="63"/>
      <c r="G818" s="63"/>
      <c r="H818" s="63"/>
      <c r="I818" s="64"/>
      <c r="J818" s="63"/>
      <c r="K818" s="63"/>
      <c r="L818" s="63"/>
      <c r="M818" s="63"/>
      <c r="N818" s="63"/>
      <c r="O818" s="63"/>
      <c r="P818" s="63"/>
      <c r="Q818" s="63"/>
      <c r="R818" s="64"/>
      <c r="S818" s="63"/>
      <c r="T818" s="63"/>
      <c r="U818" s="63"/>
      <c r="V818" s="63"/>
      <c r="W818" s="63"/>
      <c r="X818" s="63"/>
      <c r="Y818" s="63"/>
      <c r="Z818" s="63"/>
      <c r="AA818" s="64"/>
      <c r="AB818" s="63"/>
      <c r="AC818" s="63"/>
      <c r="AD818" s="63"/>
      <c r="AE818" s="63"/>
      <c r="AF818" s="63"/>
      <c r="AG818" s="63"/>
      <c r="AH818" s="63"/>
      <c r="AI818" s="63"/>
      <c r="AJ818" s="64"/>
      <c r="AK818" s="63"/>
      <c r="AL818" s="63"/>
      <c r="AM818" s="63"/>
      <c r="AN818" s="63"/>
      <c r="AO818" s="63"/>
      <c r="AP818" s="63"/>
      <c r="AQ818" s="63"/>
      <c r="AR818" s="63"/>
      <c r="AS818" s="64"/>
      <c r="AT818" s="63"/>
      <c r="AU818" s="63"/>
      <c r="AV818" s="63"/>
      <c r="AW818" s="63"/>
      <c r="AX818" s="63"/>
      <c r="AY818" s="63"/>
      <c r="AZ818" s="63"/>
      <c r="BA818" s="63"/>
      <c r="BB818" s="64"/>
      <c r="BC818" s="63"/>
      <c r="BD818" s="63"/>
      <c r="BE818" s="63"/>
      <c r="BF818" s="63"/>
      <c r="BG818" s="63"/>
      <c r="BH818" s="63"/>
      <c r="BI818" s="63"/>
      <c r="BJ818" s="63"/>
      <c r="BK818" s="64"/>
      <c r="BL818" s="63"/>
      <c r="BM818" s="63"/>
      <c r="BN818" s="63"/>
      <c r="BO818" s="63"/>
      <c r="BP818" s="63"/>
      <c r="BQ818" s="63"/>
      <c r="BR818" s="63"/>
      <c r="BS818" s="63"/>
      <c r="BT818" s="64"/>
      <c r="BU818" s="63"/>
      <c r="BV818" s="63"/>
      <c r="BW818" s="63"/>
      <c r="BX818" s="63"/>
      <c r="BY818" s="63"/>
      <c r="BZ818" s="63"/>
      <c r="CA818" s="63"/>
      <c r="CB818" s="63"/>
      <c r="CC818" s="64"/>
      <c r="CD818" s="63"/>
      <c r="CE818" s="63"/>
      <c r="CF818" s="63"/>
      <c r="CG818" s="63"/>
      <c r="CH818" s="63"/>
      <c r="CI818" s="63"/>
      <c r="CJ818" s="63"/>
      <c r="CK818" s="63"/>
      <c r="CL818" s="64"/>
      <c r="CM818" s="63"/>
      <c r="CN818" s="63"/>
      <c r="CO818" s="63"/>
      <c r="CP818" s="63"/>
      <c r="CQ818" s="63"/>
      <c r="CR818" s="63"/>
      <c r="CS818" s="63"/>
      <c r="CT818" s="63"/>
      <c r="CU818" s="64"/>
      <c r="CV818" s="63"/>
      <c r="CW818" s="63"/>
      <c r="CX818" s="63"/>
      <c r="CY818" s="63"/>
      <c r="CZ818" s="63"/>
      <c r="DA818" s="63"/>
      <c r="DB818" s="63"/>
      <c r="DC818" s="63"/>
      <c r="DD818" s="64"/>
    </row>
    <row r="819" spans="1:108" ht="33" customHeight="1" x14ac:dyDescent="0.3">
      <c r="A819" s="63"/>
      <c r="B819" s="63"/>
      <c r="C819" s="63"/>
      <c r="D819" s="63"/>
      <c r="E819" s="63"/>
      <c r="F819" s="63"/>
      <c r="G819" s="63"/>
      <c r="H819" s="63"/>
      <c r="I819" s="64"/>
      <c r="J819" s="63"/>
      <c r="K819" s="63"/>
      <c r="L819" s="63"/>
      <c r="M819" s="63"/>
      <c r="N819" s="63"/>
      <c r="O819" s="63"/>
      <c r="P819" s="63"/>
      <c r="Q819" s="63"/>
      <c r="R819" s="64"/>
      <c r="S819" s="63"/>
      <c r="T819" s="63"/>
      <c r="U819" s="63"/>
      <c r="V819" s="63"/>
      <c r="W819" s="63"/>
      <c r="X819" s="63"/>
      <c r="Y819" s="63"/>
      <c r="Z819" s="63"/>
      <c r="AA819" s="64"/>
      <c r="AB819" s="63"/>
      <c r="AC819" s="63"/>
      <c r="AD819" s="63"/>
      <c r="AE819" s="63"/>
      <c r="AF819" s="63"/>
      <c r="AG819" s="63"/>
      <c r="AH819" s="63"/>
      <c r="AI819" s="63"/>
      <c r="AJ819" s="64"/>
      <c r="AK819" s="63"/>
      <c r="AL819" s="63"/>
      <c r="AM819" s="63"/>
      <c r="AN819" s="63"/>
      <c r="AO819" s="63"/>
      <c r="AP819" s="63"/>
      <c r="AQ819" s="63"/>
      <c r="AR819" s="63"/>
      <c r="AS819" s="64"/>
      <c r="AT819" s="63"/>
      <c r="AU819" s="63"/>
      <c r="AV819" s="63"/>
      <c r="AW819" s="63"/>
      <c r="AX819" s="63"/>
      <c r="AY819" s="63"/>
      <c r="AZ819" s="63"/>
      <c r="BA819" s="63"/>
      <c r="BB819" s="64"/>
      <c r="BC819" s="63"/>
      <c r="BD819" s="63"/>
      <c r="BE819" s="63"/>
      <c r="BF819" s="63"/>
      <c r="BG819" s="63"/>
      <c r="BH819" s="63"/>
      <c r="BI819" s="63"/>
      <c r="BJ819" s="63"/>
      <c r="BK819" s="64"/>
      <c r="BL819" s="63"/>
      <c r="BM819" s="63"/>
      <c r="BN819" s="63"/>
      <c r="BO819" s="63"/>
      <c r="BP819" s="63"/>
      <c r="BQ819" s="63"/>
      <c r="BR819" s="63"/>
      <c r="BS819" s="63"/>
      <c r="BT819" s="64"/>
      <c r="BU819" s="63"/>
      <c r="BV819" s="63"/>
      <c r="BW819" s="63"/>
      <c r="BX819" s="63"/>
      <c r="BY819" s="63"/>
      <c r="BZ819" s="63"/>
      <c r="CA819" s="63"/>
      <c r="CB819" s="63"/>
      <c r="CC819" s="64"/>
      <c r="CD819" s="63"/>
      <c r="CE819" s="63"/>
      <c r="CF819" s="63"/>
      <c r="CG819" s="63"/>
      <c r="CH819" s="63"/>
      <c r="CI819" s="63"/>
      <c r="CJ819" s="63"/>
      <c r="CK819" s="63"/>
      <c r="CL819" s="64"/>
      <c r="CM819" s="63"/>
      <c r="CN819" s="63"/>
      <c r="CO819" s="63"/>
      <c r="CP819" s="63"/>
      <c r="CQ819" s="63"/>
      <c r="CR819" s="63"/>
      <c r="CS819" s="63"/>
      <c r="CT819" s="63"/>
      <c r="CU819" s="64"/>
      <c r="CV819" s="63"/>
      <c r="CW819" s="63"/>
      <c r="CX819" s="63"/>
      <c r="CY819" s="63"/>
      <c r="CZ819" s="63"/>
      <c r="DA819" s="63"/>
      <c r="DB819" s="63"/>
      <c r="DC819" s="63"/>
      <c r="DD819" s="64"/>
    </row>
    <row r="820" spans="1:108" ht="33" customHeight="1" x14ac:dyDescent="0.3">
      <c r="A820" s="63"/>
      <c r="B820" s="63"/>
      <c r="C820" s="63"/>
      <c r="D820" s="63"/>
      <c r="E820" s="63"/>
      <c r="F820" s="63"/>
      <c r="G820" s="63"/>
      <c r="H820" s="63"/>
      <c r="I820" s="64"/>
      <c r="J820" s="63"/>
      <c r="K820" s="63"/>
      <c r="L820" s="63"/>
      <c r="M820" s="63"/>
      <c r="N820" s="63"/>
      <c r="O820" s="63"/>
      <c r="P820" s="63"/>
      <c r="Q820" s="63"/>
      <c r="R820" s="64"/>
      <c r="S820" s="63"/>
      <c r="T820" s="63"/>
      <c r="U820" s="63"/>
      <c r="V820" s="63"/>
      <c r="W820" s="63"/>
      <c r="X820" s="63"/>
      <c r="Y820" s="63"/>
      <c r="Z820" s="63"/>
      <c r="AA820" s="64"/>
      <c r="AB820" s="63"/>
      <c r="AC820" s="63"/>
      <c r="AD820" s="63"/>
      <c r="AE820" s="63"/>
      <c r="AF820" s="63"/>
      <c r="AG820" s="63"/>
      <c r="AH820" s="63"/>
      <c r="AI820" s="63"/>
      <c r="AJ820" s="64"/>
      <c r="AK820" s="63"/>
      <c r="AL820" s="63"/>
      <c r="AM820" s="63"/>
      <c r="AN820" s="63"/>
      <c r="AO820" s="63"/>
      <c r="AP820" s="63"/>
      <c r="AQ820" s="63"/>
      <c r="AR820" s="63"/>
      <c r="AS820" s="64"/>
      <c r="AT820" s="63"/>
      <c r="AU820" s="63"/>
      <c r="AV820" s="63"/>
      <c r="AW820" s="63"/>
      <c r="AX820" s="63"/>
      <c r="AY820" s="63"/>
      <c r="AZ820" s="63"/>
      <c r="BA820" s="63"/>
      <c r="BB820" s="64"/>
      <c r="BC820" s="63"/>
      <c r="BD820" s="63"/>
      <c r="BE820" s="63"/>
      <c r="BF820" s="63"/>
      <c r="BG820" s="63"/>
      <c r="BH820" s="63"/>
      <c r="BI820" s="63"/>
      <c r="BJ820" s="63"/>
      <c r="BK820" s="64"/>
      <c r="BL820" s="63"/>
      <c r="BM820" s="63"/>
      <c r="BN820" s="63"/>
      <c r="BO820" s="63"/>
      <c r="BP820" s="63"/>
      <c r="BQ820" s="63"/>
      <c r="BR820" s="63"/>
      <c r="BS820" s="63"/>
      <c r="BT820" s="64"/>
      <c r="BU820" s="63"/>
      <c r="BV820" s="63"/>
      <c r="BW820" s="63"/>
      <c r="BX820" s="63"/>
      <c r="BY820" s="63"/>
      <c r="BZ820" s="63"/>
      <c r="CA820" s="63"/>
      <c r="CB820" s="63"/>
      <c r="CC820" s="64"/>
      <c r="CD820" s="63"/>
      <c r="CE820" s="63"/>
      <c r="CF820" s="63"/>
      <c r="CG820" s="63"/>
      <c r="CH820" s="63"/>
      <c r="CI820" s="63"/>
      <c r="CJ820" s="63"/>
      <c r="CK820" s="63"/>
      <c r="CL820" s="64"/>
      <c r="CM820" s="63"/>
      <c r="CN820" s="63"/>
      <c r="CO820" s="63"/>
      <c r="CP820" s="63"/>
      <c r="CQ820" s="63"/>
      <c r="CR820" s="63"/>
      <c r="CS820" s="63"/>
      <c r="CT820" s="63"/>
      <c r="CU820" s="64"/>
      <c r="CV820" s="63"/>
      <c r="CW820" s="63"/>
      <c r="CX820" s="63"/>
      <c r="CY820" s="63"/>
      <c r="CZ820" s="63"/>
      <c r="DA820" s="63"/>
      <c r="DB820" s="63"/>
      <c r="DC820" s="63"/>
      <c r="DD820" s="64"/>
    </row>
    <row r="821" spans="1:108" ht="33" customHeight="1" x14ac:dyDescent="0.3">
      <c r="A821" s="63"/>
      <c r="B821" s="63"/>
      <c r="C821" s="63"/>
      <c r="D821" s="63"/>
      <c r="E821" s="63"/>
      <c r="F821" s="63"/>
      <c r="G821" s="63"/>
      <c r="H821" s="63"/>
      <c r="I821" s="64"/>
      <c r="J821" s="63"/>
      <c r="K821" s="63"/>
      <c r="L821" s="63"/>
      <c r="M821" s="63"/>
      <c r="N821" s="63"/>
      <c r="O821" s="63"/>
      <c r="P821" s="63"/>
      <c r="Q821" s="63"/>
      <c r="R821" s="64"/>
      <c r="S821" s="63"/>
      <c r="T821" s="63"/>
      <c r="U821" s="63"/>
      <c r="V821" s="63"/>
      <c r="W821" s="63"/>
      <c r="X821" s="63"/>
      <c r="Y821" s="63"/>
      <c r="Z821" s="63"/>
      <c r="AA821" s="64"/>
      <c r="AB821" s="63"/>
      <c r="AC821" s="63"/>
      <c r="AD821" s="63"/>
      <c r="AE821" s="63"/>
      <c r="AF821" s="63"/>
      <c r="AG821" s="63"/>
      <c r="AH821" s="63"/>
      <c r="AI821" s="63"/>
      <c r="AJ821" s="64"/>
      <c r="AK821" s="63"/>
      <c r="AL821" s="63"/>
      <c r="AM821" s="63"/>
      <c r="AN821" s="63"/>
      <c r="AO821" s="63"/>
      <c r="AP821" s="63"/>
      <c r="AQ821" s="63"/>
      <c r="AR821" s="63"/>
      <c r="AS821" s="64"/>
      <c r="AT821" s="63"/>
      <c r="AU821" s="63"/>
      <c r="AV821" s="63"/>
      <c r="AW821" s="63"/>
      <c r="AX821" s="63"/>
      <c r="AY821" s="63"/>
      <c r="AZ821" s="63"/>
      <c r="BA821" s="63"/>
      <c r="BB821" s="64"/>
      <c r="BC821" s="63"/>
      <c r="BD821" s="63"/>
      <c r="BE821" s="63"/>
      <c r="BF821" s="63"/>
      <c r="BG821" s="63"/>
      <c r="BH821" s="63"/>
      <c r="BI821" s="63"/>
      <c r="BJ821" s="63"/>
      <c r="BK821" s="64"/>
      <c r="BL821" s="63"/>
      <c r="BM821" s="63"/>
      <c r="BN821" s="63"/>
      <c r="BO821" s="63"/>
      <c r="BP821" s="63"/>
      <c r="BQ821" s="63"/>
      <c r="BR821" s="63"/>
      <c r="BS821" s="63"/>
      <c r="BT821" s="64"/>
      <c r="BU821" s="63"/>
      <c r="BV821" s="63"/>
      <c r="BW821" s="63"/>
      <c r="BX821" s="63"/>
      <c r="BY821" s="63"/>
      <c r="BZ821" s="63"/>
      <c r="CA821" s="63"/>
      <c r="CB821" s="63"/>
      <c r="CC821" s="64"/>
      <c r="CD821" s="63"/>
      <c r="CE821" s="63"/>
      <c r="CF821" s="63"/>
      <c r="CG821" s="63"/>
      <c r="CH821" s="63"/>
      <c r="CI821" s="63"/>
      <c r="CJ821" s="63"/>
      <c r="CK821" s="63"/>
      <c r="CL821" s="64"/>
      <c r="CM821" s="63"/>
      <c r="CN821" s="63"/>
      <c r="CO821" s="63"/>
      <c r="CP821" s="63"/>
      <c r="CQ821" s="63"/>
      <c r="CR821" s="63"/>
      <c r="CS821" s="63"/>
      <c r="CT821" s="63"/>
      <c r="CU821" s="64"/>
      <c r="CV821" s="63"/>
      <c r="CW821" s="63"/>
      <c r="CX821" s="63"/>
      <c r="CY821" s="63"/>
      <c r="CZ821" s="63"/>
      <c r="DA821" s="63"/>
      <c r="DB821" s="63"/>
      <c r="DC821" s="63"/>
      <c r="DD821" s="64"/>
    </row>
    <row r="822" spans="1:108" ht="33" customHeight="1" x14ac:dyDescent="0.3">
      <c r="A822" s="63"/>
      <c r="B822" s="63"/>
      <c r="C822" s="63"/>
      <c r="D822" s="63"/>
      <c r="E822" s="63"/>
      <c r="F822" s="63"/>
      <c r="G822" s="63"/>
      <c r="H822" s="63"/>
      <c r="I822" s="64"/>
      <c r="J822" s="63"/>
      <c r="K822" s="63"/>
      <c r="L822" s="63"/>
      <c r="M822" s="63"/>
      <c r="N822" s="63"/>
      <c r="O822" s="63"/>
      <c r="P822" s="63"/>
      <c r="Q822" s="63"/>
      <c r="R822" s="64"/>
      <c r="S822" s="63"/>
      <c r="T822" s="63"/>
      <c r="U822" s="63"/>
      <c r="V822" s="63"/>
      <c r="W822" s="63"/>
      <c r="X822" s="63"/>
      <c r="Y822" s="63"/>
      <c r="Z822" s="63"/>
      <c r="AA822" s="64"/>
      <c r="AB822" s="63"/>
      <c r="AC822" s="63"/>
      <c r="AD822" s="63"/>
      <c r="AE822" s="63"/>
      <c r="AF822" s="63"/>
      <c r="AG822" s="63"/>
      <c r="AH822" s="63"/>
      <c r="AI822" s="63"/>
      <c r="AJ822" s="64"/>
      <c r="AK822" s="63"/>
      <c r="AL822" s="63"/>
      <c r="AM822" s="63"/>
      <c r="AN822" s="63"/>
      <c r="AO822" s="63"/>
      <c r="AP822" s="63"/>
      <c r="AQ822" s="63"/>
      <c r="AR822" s="63"/>
      <c r="AS822" s="64"/>
      <c r="AT822" s="63"/>
      <c r="AU822" s="63"/>
      <c r="AV822" s="63"/>
      <c r="AW822" s="63"/>
      <c r="AX822" s="63"/>
      <c r="AY822" s="63"/>
      <c r="AZ822" s="63"/>
      <c r="BA822" s="63"/>
      <c r="BB822" s="64"/>
      <c r="BC822" s="63"/>
      <c r="BD822" s="63"/>
      <c r="BE822" s="63"/>
      <c r="BF822" s="63"/>
      <c r="BG822" s="63"/>
      <c r="BH822" s="63"/>
      <c r="BI822" s="63"/>
      <c r="BJ822" s="63"/>
      <c r="BK822" s="64"/>
      <c r="BL822" s="63"/>
      <c r="BM822" s="63"/>
      <c r="BN822" s="63"/>
      <c r="BO822" s="63"/>
      <c r="BP822" s="63"/>
      <c r="BQ822" s="63"/>
      <c r="BR822" s="63"/>
      <c r="BS822" s="63"/>
      <c r="BT822" s="64"/>
      <c r="BU822" s="63"/>
      <c r="BV822" s="63"/>
      <c r="BW822" s="63"/>
      <c r="BX822" s="63"/>
      <c r="BY822" s="63"/>
      <c r="BZ822" s="63"/>
      <c r="CA822" s="63"/>
      <c r="CB822" s="63"/>
      <c r="CC822" s="64"/>
      <c r="CD822" s="63"/>
      <c r="CE822" s="63"/>
      <c r="CF822" s="63"/>
      <c r="CG822" s="63"/>
      <c r="CH822" s="63"/>
      <c r="CI822" s="63"/>
      <c r="CJ822" s="63"/>
      <c r="CK822" s="63"/>
      <c r="CL822" s="64"/>
      <c r="CM822" s="63"/>
      <c r="CN822" s="63"/>
      <c r="CO822" s="63"/>
      <c r="CP822" s="63"/>
      <c r="CQ822" s="63"/>
      <c r="CR822" s="63"/>
      <c r="CS822" s="63"/>
      <c r="CT822" s="63"/>
      <c r="CU822" s="64"/>
      <c r="CV822" s="63"/>
      <c r="CW822" s="63"/>
      <c r="CX822" s="63"/>
      <c r="CY822" s="63"/>
      <c r="CZ822" s="63"/>
      <c r="DA822" s="63"/>
      <c r="DB822" s="63"/>
      <c r="DC822" s="63"/>
      <c r="DD822" s="64"/>
    </row>
    <row r="823" spans="1:108" ht="33" customHeight="1" x14ac:dyDescent="0.3">
      <c r="A823" s="63"/>
      <c r="B823" s="63"/>
      <c r="C823" s="63"/>
      <c r="D823" s="63"/>
      <c r="E823" s="63"/>
      <c r="F823" s="63"/>
      <c r="G823" s="63"/>
      <c r="H823" s="63"/>
      <c r="I823" s="64"/>
      <c r="J823" s="63"/>
      <c r="K823" s="63"/>
      <c r="L823" s="63"/>
      <c r="M823" s="63"/>
      <c r="N823" s="63"/>
      <c r="O823" s="63"/>
      <c r="P823" s="63"/>
      <c r="Q823" s="63"/>
      <c r="R823" s="64"/>
      <c r="S823" s="63"/>
      <c r="T823" s="63"/>
      <c r="U823" s="63"/>
      <c r="V823" s="63"/>
      <c r="W823" s="63"/>
      <c r="X823" s="63"/>
      <c r="Y823" s="63"/>
      <c r="Z823" s="63"/>
      <c r="AA823" s="64"/>
      <c r="AB823" s="63"/>
      <c r="AC823" s="63"/>
      <c r="AD823" s="63"/>
      <c r="AE823" s="63"/>
      <c r="AF823" s="63"/>
      <c r="AG823" s="63"/>
      <c r="AH823" s="63"/>
      <c r="AI823" s="63"/>
      <c r="AJ823" s="64"/>
      <c r="AK823" s="63"/>
      <c r="AL823" s="63"/>
      <c r="AM823" s="63"/>
      <c r="AN823" s="63"/>
      <c r="AO823" s="63"/>
      <c r="AP823" s="63"/>
      <c r="AQ823" s="63"/>
      <c r="AR823" s="63"/>
      <c r="AS823" s="64"/>
      <c r="AT823" s="63"/>
      <c r="AU823" s="63"/>
      <c r="AV823" s="63"/>
      <c r="AW823" s="63"/>
      <c r="AX823" s="63"/>
      <c r="AY823" s="63"/>
      <c r="AZ823" s="63"/>
      <c r="BA823" s="63"/>
      <c r="BB823" s="64"/>
      <c r="BC823" s="63"/>
      <c r="BD823" s="63"/>
      <c r="BE823" s="63"/>
      <c r="BF823" s="63"/>
      <c r="BG823" s="63"/>
      <c r="BH823" s="63"/>
      <c r="BI823" s="63"/>
      <c r="BJ823" s="63"/>
      <c r="BK823" s="64"/>
      <c r="BL823" s="63"/>
      <c r="BM823" s="63"/>
      <c r="BN823" s="63"/>
      <c r="BO823" s="63"/>
      <c r="BP823" s="63"/>
      <c r="BQ823" s="63"/>
      <c r="BR823" s="63"/>
      <c r="BS823" s="63"/>
      <c r="BT823" s="64"/>
      <c r="BU823" s="63"/>
      <c r="BV823" s="63"/>
      <c r="BW823" s="63"/>
      <c r="BX823" s="63"/>
      <c r="BY823" s="63"/>
      <c r="BZ823" s="63"/>
      <c r="CA823" s="63"/>
      <c r="CB823" s="63"/>
      <c r="CC823" s="64"/>
      <c r="CD823" s="63"/>
      <c r="CE823" s="63"/>
      <c r="CF823" s="63"/>
      <c r="CG823" s="63"/>
      <c r="CH823" s="63"/>
      <c r="CI823" s="63"/>
      <c r="CJ823" s="63"/>
      <c r="CK823" s="63"/>
      <c r="CL823" s="64"/>
      <c r="CM823" s="63"/>
      <c r="CN823" s="63"/>
      <c r="CO823" s="63"/>
      <c r="CP823" s="63"/>
      <c r="CQ823" s="63"/>
      <c r="CR823" s="63"/>
      <c r="CS823" s="63"/>
      <c r="CT823" s="63"/>
      <c r="CU823" s="64"/>
      <c r="CV823" s="63"/>
      <c r="CW823" s="63"/>
      <c r="CX823" s="63"/>
      <c r="CY823" s="63"/>
      <c r="CZ823" s="63"/>
      <c r="DA823" s="63"/>
      <c r="DB823" s="63"/>
      <c r="DC823" s="63"/>
      <c r="DD823" s="64"/>
    </row>
    <row r="824" spans="1:108" ht="33" customHeight="1" x14ac:dyDescent="0.3">
      <c r="A824" s="63"/>
      <c r="B824" s="63"/>
      <c r="C824" s="63"/>
      <c r="D824" s="63"/>
      <c r="E824" s="63"/>
      <c r="F824" s="63"/>
      <c r="G824" s="63"/>
      <c r="H824" s="63"/>
      <c r="I824" s="64"/>
      <c r="J824" s="63"/>
      <c r="K824" s="63"/>
      <c r="L824" s="63"/>
      <c r="M824" s="63"/>
      <c r="N824" s="63"/>
      <c r="O824" s="63"/>
      <c r="P824" s="63"/>
      <c r="Q824" s="63"/>
      <c r="R824" s="64"/>
      <c r="S824" s="63"/>
      <c r="T824" s="63"/>
      <c r="U824" s="63"/>
      <c r="V824" s="63"/>
      <c r="W824" s="63"/>
      <c r="X824" s="63"/>
      <c r="Y824" s="63"/>
      <c r="Z824" s="63"/>
      <c r="AA824" s="64"/>
      <c r="AB824" s="63"/>
      <c r="AC824" s="63"/>
      <c r="AD824" s="63"/>
      <c r="AE824" s="63"/>
      <c r="AF824" s="63"/>
      <c r="AG824" s="63"/>
      <c r="AH824" s="63"/>
      <c r="AI824" s="63"/>
      <c r="AJ824" s="64"/>
      <c r="AK824" s="63"/>
      <c r="AL824" s="63"/>
      <c r="AM824" s="63"/>
      <c r="AN824" s="63"/>
      <c r="AO824" s="63"/>
      <c r="AP824" s="63"/>
      <c r="AQ824" s="63"/>
      <c r="AR824" s="63"/>
      <c r="AS824" s="64"/>
      <c r="AT824" s="63"/>
      <c r="AU824" s="63"/>
      <c r="AV824" s="63"/>
      <c r="AW824" s="63"/>
      <c r="AX824" s="63"/>
      <c r="AY824" s="63"/>
      <c r="AZ824" s="63"/>
      <c r="BA824" s="63"/>
      <c r="BB824" s="64"/>
      <c r="BC824" s="63"/>
      <c r="BD824" s="63"/>
      <c r="BE824" s="63"/>
      <c r="BF824" s="63"/>
      <c r="BG824" s="63"/>
      <c r="BH824" s="63"/>
      <c r="BI824" s="63"/>
      <c r="BJ824" s="63"/>
      <c r="BK824" s="64"/>
      <c r="BL824" s="63"/>
      <c r="BM824" s="63"/>
      <c r="BN824" s="63"/>
      <c r="BO824" s="63"/>
      <c r="BP824" s="63"/>
      <c r="BQ824" s="63"/>
      <c r="BR824" s="63"/>
      <c r="BS824" s="63"/>
      <c r="BT824" s="64"/>
      <c r="BU824" s="63"/>
      <c r="BV824" s="63"/>
      <c r="BW824" s="63"/>
      <c r="BX824" s="63"/>
      <c r="BY824" s="63"/>
      <c r="BZ824" s="63"/>
      <c r="CA824" s="63"/>
      <c r="CB824" s="63"/>
      <c r="CC824" s="64"/>
      <c r="CD824" s="63"/>
      <c r="CE824" s="63"/>
      <c r="CF824" s="63"/>
      <c r="CG824" s="63"/>
      <c r="CH824" s="63"/>
      <c r="CI824" s="63"/>
      <c r="CJ824" s="63"/>
      <c r="CK824" s="63"/>
      <c r="CL824" s="64"/>
      <c r="CM824" s="63"/>
      <c r="CN824" s="63"/>
      <c r="CO824" s="63"/>
      <c r="CP824" s="63"/>
      <c r="CQ824" s="63"/>
      <c r="CR824" s="63"/>
      <c r="CS824" s="63"/>
      <c r="CT824" s="63"/>
      <c r="CU824" s="64"/>
      <c r="CV824" s="63"/>
      <c r="CW824" s="63"/>
      <c r="CX824" s="63"/>
      <c r="CY824" s="63"/>
      <c r="CZ824" s="63"/>
      <c r="DA824" s="63"/>
      <c r="DB824" s="63"/>
      <c r="DC824" s="63"/>
      <c r="DD824" s="64"/>
    </row>
    <row r="825" spans="1:108" ht="33" customHeight="1" x14ac:dyDescent="0.3">
      <c r="A825" s="63"/>
      <c r="B825" s="63"/>
      <c r="C825" s="63"/>
      <c r="D825" s="63"/>
      <c r="E825" s="63"/>
      <c r="F825" s="63"/>
      <c r="G825" s="63"/>
      <c r="H825" s="63"/>
      <c r="I825" s="64"/>
      <c r="J825" s="63"/>
      <c r="K825" s="63"/>
      <c r="L825" s="63"/>
      <c r="M825" s="63"/>
      <c r="N825" s="63"/>
      <c r="O825" s="63"/>
      <c r="P825" s="63"/>
      <c r="Q825" s="63"/>
      <c r="R825" s="64"/>
      <c r="S825" s="63"/>
      <c r="T825" s="63"/>
      <c r="U825" s="63"/>
      <c r="V825" s="63"/>
      <c r="W825" s="63"/>
      <c r="X825" s="63"/>
      <c r="Y825" s="63"/>
      <c r="Z825" s="63"/>
      <c r="AA825" s="64"/>
      <c r="AB825" s="63"/>
      <c r="AC825" s="63"/>
      <c r="AD825" s="63"/>
      <c r="AE825" s="63"/>
      <c r="AF825" s="63"/>
      <c r="AG825" s="63"/>
      <c r="AH825" s="63"/>
      <c r="AI825" s="63"/>
      <c r="AJ825" s="64"/>
      <c r="AK825" s="63"/>
      <c r="AL825" s="63"/>
      <c r="AM825" s="63"/>
      <c r="AN825" s="63"/>
      <c r="AO825" s="63"/>
      <c r="AP825" s="63"/>
      <c r="AQ825" s="63"/>
      <c r="AR825" s="63"/>
      <c r="AS825" s="64"/>
      <c r="AT825" s="63"/>
      <c r="AU825" s="63"/>
      <c r="AV825" s="63"/>
      <c r="AW825" s="63"/>
      <c r="AX825" s="63"/>
      <c r="AY825" s="63"/>
      <c r="AZ825" s="63"/>
      <c r="BA825" s="63"/>
      <c r="BB825" s="64"/>
      <c r="BC825" s="63"/>
      <c r="BD825" s="63"/>
      <c r="BE825" s="63"/>
      <c r="BF825" s="63"/>
      <c r="BG825" s="63"/>
      <c r="BH825" s="63"/>
      <c r="BI825" s="63"/>
      <c r="BJ825" s="63"/>
      <c r="BK825" s="64"/>
      <c r="BL825" s="63"/>
      <c r="BM825" s="63"/>
      <c r="BN825" s="63"/>
      <c r="BO825" s="63"/>
      <c r="BP825" s="63"/>
      <c r="BQ825" s="63"/>
      <c r="BR825" s="63"/>
      <c r="BS825" s="63"/>
      <c r="BT825" s="64"/>
      <c r="BU825" s="63"/>
      <c r="BV825" s="63"/>
      <c r="BW825" s="63"/>
      <c r="BX825" s="63"/>
      <c r="BY825" s="63"/>
      <c r="BZ825" s="63"/>
      <c r="CA825" s="63"/>
      <c r="CB825" s="63"/>
      <c r="CC825" s="64"/>
      <c r="CD825" s="63"/>
      <c r="CE825" s="63"/>
      <c r="CF825" s="63"/>
      <c r="CG825" s="63"/>
      <c r="CH825" s="63"/>
      <c r="CI825" s="63"/>
      <c r="CJ825" s="63"/>
      <c r="CK825" s="63"/>
      <c r="CL825" s="64"/>
      <c r="CM825" s="63"/>
      <c r="CN825" s="63"/>
      <c r="CO825" s="63"/>
      <c r="CP825" s="63"/>
      <c r="CQ825" s="63"/>
      <c r="CR825" s="63"/>
      <c r="CS825" s="63"/>
      <c r="CT825" s="63"/>
      <c r="CU825" s="64"/>
      <c r="CV825" s="63"/>
      <c r="CW825" s="63"/>
      <c r="CX825" s="63"/>
      <c r="CY825" s="63"/>
      <c r="CZ825" s="63"/>
      <c r="DA825" s="63"/>
      <c r="DB825" s="63"/>
      <c r="DC825" s="63"/>
      <c r="DD825" s="64"/>
    </row>
    <row r="826" spans="1:108" ht="33" customHeight="1" x14ac:dyDescent="0.3">
      <c r="A826" s="63"/>
      <c r="B826" s="63"/>
      <c r="C826" s="63"/>
      <c r="D826" s="63"/>
      <c r="E826" s="63"/>
      <c r="F826" s="63"/>
      <c r="G826" s="63"/>
      <c r="H826" s="63"/>
      <c r="I826" s="64"/>
      <c r="J826" s="63"/>
      <c r="K826" s="63"/>
      <c r="L826" s="63"/>
      <c r="M826" s="63"/>
      <c r="N826" s="63"/>
      <c r="O826" s="63"/>
      <c r="P826" s="63"/>
      <c r="Q826" s="63"/>
      <c r="R826" s="64"/>
      <c r="S826" s="63"/>
      <c r="T826" s="63"/>
      <c r="U826" s="63"/>
      <c r="V826" s="63"/>
      <c r="W826" s="63"/>
      <c r="X826" s="63"/>
      <c r="Y826" s="63"/>
      <c r="Z826" s="63"/>
      <c r="AA826" s="64"/>
      <c r="AB826" s="63"/>
      <c r="AC826" s="63"/>
      <c r="AD826" s="63"/>
      <c r="AE826" s="63"/>
      <c r="AF826" s="63"/>
      <c r="AG826" s="63"/>
      <c r="AH826" s="63"/>
      <c r="AI826" s="63"/>
      <c r="AJ826" s="64"/>
      <c r="AK826" s="63"/>
      <c r="AL826" s="63"/>
      <c r="AM826" s="63"/>
      <c r="AN826" s="63"/>
      <c r="AO826" s="63"/>
      <c r="AP826" s="63"/>
      <c r="AQ826" s="63"/>
      <c r="AR826" s="63"/>
      <c r="AS826" s="64"/>
      <c r="AT826" s="63"/>
      <c r="AU826" s="63"/>
      <c r="AV826" s="63"/>
      <c r="AW826" s="63"/>
      <c r="AX826" s="63"/>
      <c r="AY826" s="63"/>
      <c r="AZ826" s="63"/>
      <c r="BA826" s="63"/>
      <c r="BB826" s="64"/>
      <c r="BC826" s="63"/>
      <c r="BD826" s="63"/>
      <c r="BE826" s="63"/>
      <c r="BF826" s="63"/>
      <c r="BG826" s="63"/>
      <c r="BH826" s="63"/>
      <c r="BI826" s="63"/>
      <c r="BJ826" s="63"/>
      <c r="BK826" s="64"/>
      <c r="BL826" s="63"/>
      <c r="BM826" s="63"/>
      <c r="BN826" s="63"/>
      <c r="BO826" s="63"/>
      <c r="BP826" s="63"/>
      <c r="BQ826" s="63"/>
      <c r="BR826" s="63"/>
      <c r="BS826" s="63"/>
      <c r="BT826" s="64"/>
      <c r="BU826" s="63"/>
      <c r="BV826" s="63"/>
      <c r="BW826" s="63"/>
      <c r="BX826" s="63"/>
      <c r="BY826" s="63"/>
      <c r="BZ826" s="63"/>
      <c r="CA826" s="63"/>
      <c r="CB826" s="63"/>
      <c r="CC826" s="64"/>
      <c r="CD826" s="63"/>
      <c r="CE826" s="63"/>
      <c r="CF826" s="63"/>
      <c r="CG826" s="63"/>
      <c r="CH826" s="63"/>
      <c r="CI826" s="63"/>
      <c r="CJ826" s="63"/>
      <c r="CK826" s="63"/>
      <c r="CL826" s="64"/>
      <c r="CM826" s="63"/>
      <c r="CN826" s="63"/>
      <c r="CO826" s="63"/>
      <c r="CP826" s="63"/>
      <c r="CQ826" s="63"/>
      <c r="CR826" s="63"/>
      <c r="CS826" s="63"/>
      <c r="CT826" s="63"/>
      <c r="CU826" s="64"/>
      <c r="CV826" s="63"/>
      <c r="CW826" s="63"/>
      <c r="CX826" s="63"/>
      <c r="CY826" s="63"/>
      <c r="CZ826" s="63"/>
      <c r="DA826" s="63"/>
      <c r="DB826" s="63"/>
      <c r="DC826" s="63"/>
      <c r="DD826" s="64"/>
    </row>
    <row r="827" spans="1:108" ht="33" customHeight="1" x14ac:dyDescent="0.3">
      <c r="A827" s="63"/>
      <c r="B827" s="63"/>
      <c r="C827" s="63"/>
      <c r="D827" s="63"/>
      <c r="E827" s="63"/>
      <c r="F827" s="63"/>
      <c r="G827" s="63"/>
      <c r="H827" s="63"/>
      <c r="I827" s="64"/>
      <c r="J827" s="63"/>
      <c r="K827" s="63"/>
      <c r="L827" s="63"/>
      <c r="M827" s="63"/>
      <c r="N827" s="63"/>
      <c r="O827" s="63"/>
      <c r="P827" s="63"/>
      <c r="Q827" s="63"/>
      <c r="R827" s="64"/>
      <c r="S827" s="63"/>
      <c r="T827" s="63"/>
      <c r="U827" s="63"/>
      <c r="V827" s="63"/>
      <c r="W827" s="63"/>
      <c r="X827" s="63"/>
      <c r="Y827" s="63"/>
      <c r="Z827" s="63"/>
      <c r="AA827" s="64"/>
      <c r="AB827" s="63"/>
      <c r="AC827" s="63"/>
      <c r="AD827" s="63"/>
      <c r="AE827" s="63"/>
      <c r="AF827" s="63"/>
      <c r="AG827" s="63"/>
      <c r="AH827" s="63"/>
      <c r="AI827" s="63"/>
      <c r="AJ827" s="64"/>
      <c r="AK827" s="63"/>
      <c r="AL827" s="63"/>
      <c r="AM827" s="63"/>
      <c r="AN827" s="63"/>
      <c r="AO827" s="63"/>
      <c r="AP827" s="63"/>
      <c r="AQ827" s="63"/>
      <c r="AR827" s="63"/>
      <c r="AS827" s="64"/>
      <c r="AT827" s="63"/>
      <c r="AU827" s="63"/>
      <c r="AV827" s="63"/>
      <c r="AW827" s="63"/>
      <c r="AX827" s="63"/>
      <c r="AY827" s="63"/>
      <c r="AZ827" s="63"/>
      <c r="BA827" s="63"/>
      <c r="BB827" s="64"/>
      <c r="BC827" s="63"/>
      <c r="BD827" s="63"/>
      <c r="BE827" s="63"/>
      <c r="BF827" s="63"/>
      <c r="BG827" s="63"/>
      <c r="BH827" s="63"/>
      <c r="BI827" s="63"/>
      <c r="BJ827" s="63"/>
      <c r="BK827" s="64"/>
      <c r="BL827" s="63"/>
      <c r="BM827" s="63"/>
      <c r="BN827" s="63"/>
      <c r="BO827" s="63"/>
      <c r="BP827" s="63"/>
      <c r="BQ827" s="63"/>
      <c r="BR827" s="63"/>
      <c r="BS827" s="63"/>
      <c r="BT827" s="64"/>
      <c r="BU827" s="63"/>
      <c r="BV827" s="63"/>
      <c r="BW827" s="63"/>
      <c r="BX827" s="63"/>
      <c r="BY827" s="63"/>
      <c r="BZ827" s="63"/>
      <c r="CA827" s="63"/>
      <c r="CB827" s="63"/>
      <c r="CC827" s="64"/>
      <c r="CD827" s="63"/>
      <c r="CE827" s="63"/>
      <c r="CF827" s="63"/>
      <c r="CG827" s="63"/>
      <c r="CH827" s="63"/>
      <c r="CI827" s="63"/>
      <c r="CJ827" s="63"/>
      <c r="CK827" s="63"/>
      <c r="CL827" s="64"/>
      <c r="CM827" s="63"/>
      <c r="CN827" s="63"/>
      <c r="CO827" s="63"/>
      <c r="CP827" s="63"/>
      <c r="CQ827" s="63"/>
      <c r="CR827" s="63"/>
      <c r="CS827" s="63"/>
      <c r="CT827" s="63"/>
      <c r="CU827" s="64"/>
      <c r="CV827" s="63"/>
      <c r="CW827" s="63"/>
      <c r="CX827" s="63"/>
      <c r="CY827" s="63"/>
      <c r="CZ827" s="63"/>
      <c r="DA827" s="63"/>
      <c r="DB827" s="63"/>
      <c r="DC827" s="63"/>
      <c r="DD827" s="64"/>
    </row>
    <row r="828" spans="1:108" ht="33" customHeight="1" x14ac:dyDescent="0.3">
      <c r="A828" s="63"/>
      <c r="B828" s="63"/>
      <c r="C828" s="63"/>
      <c r="D828" s="63"/>
      <c r="E828" s="63"/>
      <c r="F828" s="63"/>
      <c r="G828" s="63"/>
      <c r="H828" s="63"/>
      <c r="I828" s="64"/>
      <c r="J828" s="63"/>
      <c r="K828" s="63"/>
      <c r="L828" s="63"/>
      <c r="M828" s="63"/>
      <c r="N828" s="63"/>
      <c r="O828" s="63"/>
      <c r="P828" s="63"/>
      <c r="Q828" s="63"/>
      <c r="R828" s="64"/>
      <c r="S828" s="63"/>
      <c r="T828" s="63"/>
      <c r="U828" s="63"/>
      <c r="V828" s="63"/>
      <c r="W828" s="63"/>
      <c r="X828" s="63"/>
      <c r="Y828" s="63"/>
      <c r="Z828" s="63"/>
      <c r="AA828" s="64"/>
      <c r="AB828" s="63"/>
      <c r="AC828" s="63"/>
      <c r="AD828" s="63"/>
      <c r="AE828" s="63"/>
      <c r="AF828" s="63"/>
      <c r="AG828" s="63"/>
      <c r="AH828" s="63"/>
      <c r="AI828" s="63"/>
      <c r="AJ828" s="64"/>
      <c r="AK828" s="63"/>
      <c r="AL828" s="63"/>
      <c r="AM828" s="63"/>
      <c r="AN828" s="63"/>
      <c r="AO828" s="63"/>
      <c r="AP828" s="63"/>
      <c r="AQ828" s="63"/>
      <c r="AR828" s="63"/>
      <c r="AS828" s="64"/>
      <c r="AT828" s="63"/>
      <c r="AU828" s="63"/>
      <c r="AV828" s="63"/>
      <c r="AW828" s="63"/>
      <c r="AX828" s="63"/>
      <c r="AY828" s="63"/>
      <c r="AZ828" s="63"/>
      <c r="BA828" s="63"/>
      <c r="BB828" s="64"/>
      <c r="BC828" s="63"/>
      <c r="BD828" s="63"/>
      <c r="BE828" s="63"/>
      <c r="BF828" s="63"/>
      <c r="BG828" s="63"/>
      <c r="BH828" s="63"/>
      <c r="BI828" s="63"/>
      <c r="BJ828" s="63"/>
      <c r="BK828" s="64"/>
      <c r="BL828" s="63"/>
      <c r="BM828" s="63"/>
      <c r="BN828" s="63"/>
      <c r="BO828" s="63"/>
      <c r="BP828" s="63"/>
      <c r="BQ828" s="63"/>
      <c r="BR828" s="63"/>
      <c r="BS828" s="63"/>
      <c r="BT828" s="64"/>
      <c r="BU828" s="63"/>
      <c r="BV828" s="63"/>
      <c r="BW828" s="63"/>
      <c r="BX828" s="63"/>
      <c r="BY828" s="63"/>
      <c r="BZ828" s="63"/>
      <c r="CA828" s="63"/>
      <c r="CB828" s="63"/>
      <c r="CC828" s="64"/>
      <c r="CD828" s="63"/>
      <c r="CE828" s="63"/>
      <c r="CF828" s="63"/>
      <c r="CG828" s="63"/>
      <c r="CH828" s="63"/>
      <c r="CI828" s="63"/>
      <c r="CJ828" s="63"/>
      <c r="CK828" s="63"/>
      <c r="CL828" s="64"/>
      <c r="CM828" s="63"/>
      <c r="CN828" s="63"/>
      <c r="CO828" s="63"/>
      <c r="CP828" s="63"/>
      <c r="CQ828" s="63"/>
      <c r="CR828" s="63"/>
      <c r="CS828" s="63"/>
      <c r="CT828" s="63"/>
      <c r="CU828" s="64"/>
      <c r="CV828" s="63"/>
      <c r="CW828" s="63"/>
      <c r="CX828" s="63"/>
      <c r="CY828" s="63"/>
      <c r="CZ828" s="63"/>
      <c r="DA828" s="63"/>
      <c r="DB828" s="63"/>
      <c r="DC828" s="63"/>
      <c r="DD828" s="64"/>
    </row>
    <row r="829" spans="1:108" ht="33" customHeight="1" x14ac:dyDescent="0.3">
      <c r="A829" s="63"/>
      <c r="B829" s="63"/>
      <c r="C829" s="63"/>
      <c r="D829" s="63"/>
      <c r="E829" s="63"/>
      <c r="F829" s="63"/>
      <c r="G829" s="63"/>
      <c r="H829" s="63"/>
      <c r="I829" s="64"/>
      <c r="J829" s="63"/>
      <c r="K829" s="63"/>
      <c r="L829" s="63"/>
      <c r="M829" s="63"/>
      <c r="N829" s="63"/>
      <c r="O829" s="63"/>
      <c r="P829" s="63"/>
      <c r="Q829" s="63"/>
      <c r="R829" s="64"/>
      <c r="S829" s="63"/>
      <c r="T829" s="63"/>
      <c r="U829" s="63"/>
      <c r="V829" s="63"/>
      <c r="W829" s="63"/>
      <c r="X829" s="63"/>
      <c r="Y829" s="63"/>
      <c r="Z829" s="63"/>
      <c r="AA829" s="64"/>
      <c r="AB829" s="63"/>
      <c r="AC829" s="63"/>
      <c r="AD829" s="63"/>
      <c r="AE829" s="63"/>
      <c r="AF829" s="63"/>
      <c r="AG829" s="63"/>
      <c r="AH829" s="63"/>
      <c r="AI829" s="63"/>
      <c r="AJ829" s="64"/>
      <c r="AK829" s="63"/>
      <c r="AL829" s="63"/>
      <c r="AM829" s="63"/>
      <c r="AN829" s="63"/>
      <c r="AO829" s="63"/>
      <c r="AP829" s="63"/>
      <c r="AQ829" s="63"/>
      <c r="AR829" s="63"/>
      <c r="AS829" s="64"/>
      <c r="AT829" s="63"/>
      <c r="AU829" s="63"/>
      <c r="AV829" s="63"/>
      <c r="AW829" s="63"/>
      <c r="AX829" s="63"/>
      <c r="AY829" s="63"/>
      <c r="AZ829" s="63"/>
      <c r="BA829" s="63"/>
      <c r="BB829" s="64"/>
      <c r="BC829" s="63"/>
      <c r="BD829" s="63"/>
      <c r="BE829" s="63"/>
      <c r="BF829" s="63"/>
      <c r="BG829" s="63"/>
      <c r="BH829" s="63"/>
      <c r="BI829" s="63"/>
      <c r="BJ829" s="63"/>
      <c r="BK829" s="64"/>
      <c r="BL829" s="63"/>
      <c r="BM829" s="63"/>
      <c r="BN829" s="63"/>
      <c r="BO829" s="63"/>
      <c r="BP829" s="63"/>
      <c r="BQ829" s="63"/>
      <c r="BR829" s="63"/>
      <c r="BS829" s="63"/>
      <c r="BT829" s="64"/>
      <c r="BU829" s="63"/>
      <c r="BV829" s="63"/>
      <c r="BW829" s="63"/>
      <c r="BX829" s="63"/>
      <c r="BY829" s="63"/>
      <c r="BZ829" s="63"/>
      <c r="CA829" s="63"/>
      <c r="CB829" s="63"/>
      <c r="CC829" s="64"/>
      <c r="CD829" s="63"/>
      <c r="CE829" s="63"/>
      <c r="CF829" s="63"/>
      <c r="CG829" s="63"/>
      <c r="CH829" s="63"/>
      <c r="CI829" s="63"/>
      <c r="CJ829" s="63"/>
      <c r="CK829" s="63"/>
      <c r="CL829" s="64"/>
      <c r="CM829" s="63"/>
      <c r="CN829" s="63"/>
      <c r="CO829" s="63"/>
      <c r="CP829" s="63"/>
      <c r="CQ829" s="63"/>
      <c r="CR829" s="63"/>
      <c r="CS829" s="63"/>
      <c r="CT829" s="63"/>
      <c r="CU829" s="64"/>
      <c r="CV829" s="63"/>
      <c r="CW829" s="63"/>
      <c r="CX829" s="63"/>
      <c r="CY829" s="63"/>
      <c r="CZ829" s="63"/>
      <c r="DA829" s="63"/>
      <c r="DB829" s="63"/>
      <c r="DC829" s="63"/>
      <c r="DD829" s="64"/>
    </row>
    <row r="830" spans="1:108" ht="33" customHeight="1" x14ac:dyDescent="0.3">
      <c r="A830" s="63"/>
      <c r="B830" s="63"/>
      <c r="C830" s="63"/>
      <c r="D830" s="63"/>
      <c r="E830" s="63"/>
      <c r="F830" s="63"/>
      <c r="G830" s="63"/>
      <c r="H830" s="63"/>
      <c r="I830" s="64"/>
      <c r="J830" s="63"/>
      <c r="K830" s="63"/>
      <c r="L830" s="63"/>
      <c r="M830" s="63"/>
      <c r="N830" s="63"/>
      <c r="O830" s="63"/>
      <c r="P830" s="63"/>
      <c r="Q830" s="63"/>
      <c r="R830" s="64"/>
      <c r="S830" s="63"/>
      <c r="T830" s="63"/>
      <c r="U830" s="63"/>
      <c r="V830" s="63"/>
      <c r="W830" s="63"/>
      <c r="X830" s="63"/>
      <c r="Y830" s="63"/>
      <c r="Z830" s="63"/>
      <c r="AA830" s="64"/>
      <c r="AB830" s="63"/>
      <c r="AC830" s="63"/>
      <c r="AD830" s="63"/>
      <c r="AE830" s="63"/>
      <c r="AF830" s="63"/>
      <c r="AG830" s="63"/>
      <c r="AH830" s="63"/>
      <c r="AI830" s="63"/>
      <c r="AJ830" s="64"/>
      <c r="AK830" s="63"/>
      <c r="AL830" s="63"/>
      <c r="AM830" s="63"/>
      <c r="AN830" s="63"/>
      <c r="AO830" s="63"/>
      <c r="AP830" s="63"/>
      <c r="AQ830" s="63"/>
      <c r="AR830" s="63"/>
      <c r="AS830" s="64"/>
      <c r="AT830" s="63"/>
      <c r="AU830" s="63"/>
      <c r="AV830" s="63"/>
      <c r="AW830" s="63"/>
      <c r="AX830" s="63"/>
      <c r="AY830" s="63"/>
      <c r="AZ830" s="63"/>
      <c r="BA830" s="63"/>
      <c r="BB830" s="64"/>
      <c r="BC830" s="63"/>
      <c r="BD830" s="63"/>
      <c r="BE830" s="63"/>
      <c r="BF830" s="63"/>
      <c r="BG830" s="63"/>
      <c r="BH830" s="63"/>
      <c r="BI830" s="63"/>
      <c r="BJ830" s="63"/>
      <c r="BK830" s="64"/>
      <c r="BL830" s="63"/>
      <c r="BM830" s="63"/>
      <c r="BN830" s="63"/>
      <c r="BO830" s="63"/>
      <c r="BP830" s="63"/>
      <c r="BQ830" s="63"/>
      <c r="BR830" s="63"/>
      <c r="BS830" s="63"/>
      <c r="BT830" s="64"/>
      <c r="BU830" s="63"/>
      <c r="BV830" s="63"/>
      <c r="BW830" s="63"/>
      <c r="BX830" s="63"/>
      <c r="BY830" s="63"/>
      <c r="BZ830" s="63"/>
      <c r="CA830" s="63"/>
      <c r="CB830" s="63"/>
      <c r="CC830" s="64"/>
      <c r="CD830" s="63"/>
      <c r="CE830" s="63"/>
      <c r="CF830" s="63"/>
      <c r="CG830" s="63"/>
      <c r="CH830" s="63"/>
      <c r="CI830" s="63"/>
      <c r="CJ830" s="63"/>
      <c r="CK830" s="63"/>
      <c r="CL830" s="64"/>
      <c r="CM830" s="63"/>
      <c r="CN830" s="63"/>
      <c r="CO830" s="63"/>
      <c r="CP830" s="63"/>
      <c r="CQ830" s="63"/>
      <c r="CR830" s="63"/>
      <c r="CS830" s="63"/>
      <c r="CT830" s="63"/>
      <c r="CU830" s="64"/>
      <c r="CV830" s="63"/>
      <c r="CW830" s="63"/>
      <c r="CX830" s="63"/>
      <c r="CY830" s="63"/>
      <c r="CZ830" s="63"/>
      <c r="DA830" s="63"/>
      <c r="DB830" s="63"/>
      <c r="DC830" s="63"/>
      <c r="DD830" s="64"/>
    </row>
    <row r="831" spans="1:108" ht="33" customHeight="1" x14ac:dyDescent="0.3">
      <c r="A831" s="63"/>
      <c r="B831" s="63"/>
      <c r="C831" s="63"/>
      <c r="D831" s="63"/>
      <c r="E831" s="63"/>
      <c r="F831" s="63"/>
      <c r="G831" s="63"/>
      <c r="H831" s="63"/>
      <c r="I831" s="64"/>
      <c r="J831" s="63"/>
      <c r="K831" s="63"/>
      <c r="L831" s="63"/>
      <c r="M831" s="63"/>
      <c r="N831" s="63"/>
      <c r="O831" s="63"/>
      <c r="P831" s="63"/>
      <c r="Q831" s="63"/>
      <c r="R831" s="64"/>
      <c r="S831" s="63"/>
      <c r="T831" s="63"/>
      <c r="U831" s="63"/>
      <c r="V831" s="63"/>
      <c r="W831" s="63"/>
      <c r="X831" s="63"/>
      <c r="Y831" s="63"/>
      <c r="Z831" s="63"/>
      <c r="AA831" s="64"/>
      <c r="AB831" s="63"/>
      <c r="AC831" s="63"/>
      <c r="AD831" s="63"/>
      <c r="AE831" s="63"/>
      <c r="AF831" s="63"/>
      <c r="AG831" s="63"/>
      <c r="AH831" s="63"/>
      <c r="AI831" s="63"/>
      <c r="AJ831" s="64"/>
      <c r="AK831" s="63"/>
      <c r="AL831" s="63"/>
      <c r="AM831" s="63"/>
      <c r="AN831" s="63"/>
      <c r="AO831" s="63"/>
      <c r="AP831" s="63"/>
      <c r="AQ831" s="63"/>
      <c r="AR831" s="63"/>
      <c r="AS831" s="64"/>
      <c r="AT831" s="63"/>
      <c r="AU831" s="63"/>
      <c r="AV831" s="63"/>
      <c r="AW831" s="63"/>
      <c r="AX831" s="63"/>
      <c r="AY831" s="63"/>
      <c r="AZ831" s="63"/>
      <c r="BA831" s="63"/>
      <c r="BB831" s="64"/>
      <c r="BC831" s="63"/>
      <c r="BD831" s="63"/>
      <c r="BE831" s="63"/>
      <c r="BF831" s="63"/>
      <c r="BG831" s="63"/>
      <c r="BH831" s="63"/>
      <c r="BI831" s="63"/>
      <c r="BJ831" s="63"/>
      <c r="BK831" s="64"/>
      <c r="BL831" s="63"/>
      <c r="BM831" s="63"/>
      <c r="BN831" s="63"/>
      <c r="BO831" s="63"/>
      <c r="BP831" s="63"/>
      <c r="BQ831" s="63"/>
      <c r="BR831" s="63"/>
      <c r="BS831" s="63"/>
      <c r="BT831" s="64"/>
      <c r="BU831" s="63"/>
      <c r="BV831" s="63"/>
      <c r="BW831" s="63"/>
      <c r="BX831" s="63"/>
      <c r="BY831" s="63"/>
      <c r="BZ831" s="63"/>
      <c r="CA831" s="63"/>
      <c r="CB831" s="63"/>
      <c r="CC831" s="64"/>
      <c r="CD831" s="63"/>
      <c r="CE831" s="63"/>
      <c r="CF831" s="63"/>
      <c r="CG831" s="63"/>
      <c r="CH831" s="63"/>
      <c r="CI831" s="63"/>
      <c r="CJ831" s="63"/>
      <c r="CK831" s="63"/>
      <c r="CL831" s="64"/>
      <c r="CM831" s="63"/>
      <c r="CN831" s="63"/>
      <c r="CO831" s="63"/>
      <c r="CP831" s="63"/>
      <c r="CQ831" s="63"/>
      <c r="CR831" s="63"/>
      <c r="CS831" s="63"/>
      <c r="CT831" s="63"/>
      <c r="CU831" s="64"/>
      <c r="CV831" s="63"/>
      <c r="CW831" s="63"/>
      <c r="CX831" s="63"/>
      <c r="CY831" s="63"/>
      <c r="CZ831" s="63"/>
      <c r="DA831" s="63"/>
      <c r="DB831" s="63"/>
      <c r="DC831" s="63"/>
      <c r="DD831" s="64"/>
    </row>
    <row r="832" spans="1:108" ht="33" customHeight="1" x14ac:dyDescent="0.3">
      <c r="A832" s="63"/>
      <c r="B832" s="63"/>
      <c r="C832" s="63"/>
      <c r="D832" s="63"/>
      <c r="E832" s="63"/>
      <c r="F832" s="63"/>
      <c r="G832" s="63"/>
      <c r="H832" s="63"/>
      <c r="I832" s="64"/>
      <c r="J832" s="63"/>
      <c r="K832" s="63"/>
      <c r="L832" s="63"/>
      <c r="M832" s="63"/>
      <c r="N832" s="63"/>
      <c r="O832" s="63"/>
      <c r="P832" s="63"/>
      <c r="Q832" s="63"/>
      <c r="R832" s="64"/>
      <c r="S832" s="63"/>
      <c r="T832" s="63"/>
      <c r="U832" s="63"/>
      <c r="V832" s="63"/>
      <c r="W832" s="63"/>
      <c r="X832" s="63"/>
      <c r="Y832" s="63"/>
      <c r="Z832" s="63"/>
      <c r="AA832" s="64"/>
      <c r="AB832" s="63"/>
      <c r="AC832" s="63"/>
      <c r="AD832" s="63"/>
      <c r="AE832" s="63"/>
      <c r="AF832" s="63"/>
      <c r="AG832" s="63"/>
      <c r="AH832" s="63"/>
      <c r="AI832" s="63"/>
      <c r="AJ832" s="64"/>
      <c r="AK832" s="63"/>
      <c r="AL832" s="63"/>
      <c r="AM832" s="63"/>
      <c r="AN832" s="63"/>
      <c r="AO832" s="63"/>
      <c r="AP832" s="63"/>
      <c r="AQ832" s="63"/>
      <c r="AR832" s="63"/>
      <c r="AS832" s="64"/>
      <c r="AT832" s="63"/>
      <c r="AU832" s="63"/>
      <c r="AV832" s="63"/>
      <c r="AW832" s="63"/>
      <c r="AX832" s="63"/>
      <c r="AY832" s="63"/>
      <c r="AZ832" s="63"/>
      <c r="BA832" s="63"/>
      <c r="BB832" s="64"/>
      <c r="BC832" s="63"/>
      <c r="BD832" s="63"/>
      <c r="BE832" s="63"/>
      <c r="BF832" s="63"/>
      <c r="BG832" s="63"/>
      <c r="BH832" s="63"/>
      <c r="BI832" s="63"/>
      <c r="BJ832" s="63"/>
      <c r="BK832" s="64"/>
      <c r="BL832" s="63"/>
      <c r="BM832" s="63"/>
      <c r="BN832" s="63"/>
      <c r="BO832" s="63"/>
      <c r="BP832" s="63"/>
      <c r="BQ832" s="63"/>
      <c r="BR832" s="63"/>
      <c r="BS832" s="63"/>
      <c r="BT832" s="64"/>
      <c r="BU832" s="63"/>
      <c r="BV832" s="63"/>
      <c r="BW832" s="63"/>
      <c r="BX832" s="63"/>
      <c r="BY832" s="63"/>
      <c r="BZ832" s="63"/>
      <c r="CA832" s="63"/>
      <c r="CB832" s="63"/>
      <c r="CC832" s="64"/>
      <c r="CD832" s="63"/>
      <c r="CE832" s="63"/>
      <c r="CF832" s="63"/>
      <c r="CG832" s="63"/>
      <c r="CH832" s="63"/>
      <c r="CI832" s="63"/>
      <c r="CJ832" s="63"/>
      <c r="CK832" s="63"/>
      <c r="CL832" s="64"/>
      <c r="CM832" s="63"/>
      <c r="CN832" s="63"/>
      <c r="CO832" s="63"/>
      <c r="CP832" s="63"/>
      <c r="CQ832" s="63"/>
      <c r="CR832" s="63"/>
      <c r="CS832" s="63"/>
      <c r="CT832" s="63"/>
      <c r="CU832" s="64"/>
      <c r="CV832" s="63"/>
      <c r="CW832" s="63"/>
      <c r="CX832" s="63"/>
      <c r="CY832" s="63"/>
      <c r="CZ832" s="63"/>
      <c r="DA832" s="63"/>
      <c r="DB832" s="63"/>
      <c r="DC832" s="63"/>
      <c r="DD832" s="64"/>
    </row>
    <row r="833" spans="1:108" ht="33" customHeight="1" x14ac:dyDescent="0.3">
      <c r="A833" s="63"/>
      <c r="B833" s="63"/>
      <c r="C833" s="63"/>
      <c r="D833" s="63"/>
      <c r="E833" s="63"/>
      <c r="F833" s="63"/>
      <c r="G833" s="63"/>
      <c r="H833" s="63"/>
      <c r="I833" s="64"/>
      <c r="J833" s="63"/>
      <c r="K833" s="63"/>
      <c r="L833" s="63"/>
      <c r="M833" s="63"/>
      <c r="N833" s="63"/>
      <c r="O833" s="63"/>
      <c r="P833" s="63"/>
      <c r="Q833" s="63"/>
      <c r="R833" s="64"/>
      <c r="S833" s="63"/>
      <c r="T833" s="63"/>
      <c r="U833" s="63"/>
      <c r="V833" s="63"/>
      <c r="W833" s="63"/>
      <c r="X833" s="63"/>
      <c r="Y833" s="63"/>
      <c r="Z833" s="63"/>
      <c r="AA833" s="64"/>
      <c r="AB833" s="63"/>
      <c r="AC833" s="63"/>
      <c r="AD833" s="63"/>
      <c r="AE833" s="63"/>
      <c r="AF833" s="63"/>
      <c r="AG833" s="63"/>
      <c r="AH833" s="63"/>
      <c r="AI833" s="63"/>
      <c r="AJ833" s="64"/>
      <c r="AK833" s="63"/>
      <c r="AL833" s="63"/>
      <c r="AM833" s="63"/>
      <c r="AN833" s="63"/>
      <c r="AO833" s="63"/>
      <c r="AP833" s="63"/>
      <c r="AQ833" s="63"/>
      <c r="AR833" s="63"/>
      <c r="AS833" s="64"/>
      <c r="AT833" s="63"/>
      <c r="AU833" s="63"/>
      <c r="AV833" s="63"/>
      <c r="AW833" s="63"/>
      <c r="AX833" s="63"/>
      <c r="AY833" s="63"/>
      <c r="AZ833" s="63"/>
      <c r="BA833" s="63"/>
      <c r="BB833" s="64"/>
      <c r="BC833" s="63"/>
      <c r="BD833" s="63"/>
      <c r="BE833" s="63"/>
      <c r="BF833" s="63"/>
      <c r="BG833" s="63"/>
      <c r="BH833" s="63"/>
      <c r="BI833" s="63"/>
      <c r="BJ833" s="63"/>
      <c r="BK833" s="64"/>
      <c r="BL833" s="63"/>
      <c r="BM833" s="63"/>
      <c r="BN833" s="63"/>
      <c r="BO833" s="63"/>
      <c r="BP833" s="63"/>
      <c r="BQ833" s="63"/>
      <c r="BR833" s="63"/>
      <c r="BS833" s="63"/>
      <c r="BT833" s="64"/>
      <c r="BU833" s="63"/>
      <c r="BV833" s="63"/>
      <c r="BW833" s="63"/>
      <c r="BX833" s="63"/>
      <c r="BY833" s="63"/>
      <c r="BZ833" s="63"/>
      <c r="CA833" s="63"/>
      <c r="CB833" s="63"/>
      <c r="CC833" s="64"/>
      <c r="CD833" s="63"/>
      <c r="CE833" s="63"/>
      <c r="CF833" s="63"/>
      <c r="CG833" s="63"/>
      <c r="CH833" s="63"/>
      <c r="CI833" s="63"/>
      <c r="CJ833" s="63"/>
      <c r="CK833" s="63"/>
      <c r="CL833" s="64"/>
      <c r="CM833" s="63"/>
      <c r="CN833" s="63"/>
      <c r="CO833" s="63"/>
      <c r="CP833" s="63"/>
      <c r="CQ833" s="63"/>
      <c r="CR833" s="63"/>
      <c r="CS833" s="63"/>
      <c r="CT833" s="63"/>
      <c r="CU833" s="64"/>
      <c r="CV833" s="63"/>
      <c r="CW833" s="63"/>
      <c r="CX833" s="63"/>
      <c r="CY833" s="63"/>
      <c r="CZ833" s="63"/>
      <c r="DA833" s="63"/>
      <c r="DB833" s="63"/>
      <c r="DC833" s="63"/>
      <c r="DD833" s="64"/>
    </row>
    <row r="834" spans="1:108" ht="33" customHeight="1" x14ac:dyDescent="0.3">
      <c r="A834" s="63"/>
      <c r="B834" s="63"/>
      <c r="C834" s="63"/>
      <c r="D834" s="63"/>
      <c r="E834" s="63"/>
      <c r="F834" s="63"/>
      <c r="G834" s="63"/>
      <c r="H834" s="63"/>
      <c r="I834" s="64"/>
      <c r="J834" s="63"/>
      <c r="K834" s="63"/>
      <c r="L834" s="63"/>
      <c r="M834" s="63"/>
      <c r="N834" s="63"/>
      <c r="O834" s="63"/>
      <c r="P834" s="63"/>
      <c r="Q834" s="63"/>
      <c r="R834" s="64"/>
      <c r="S834" s="63"/>
      <c r="T834" s="63"/>
      <c r="U834" s="63"/>
      <c r="V834" s="63"/>
      <c r="W834" s="63"/>
      <c r="X834" s="63"/>
      <c r="Y834" s="63"/>
      <c r="Z834" s="63"/>
      <c r="AA834" s="64"/>
      <c r="AB834" s="63"/>
      <c r="AC834" s="63"/>
      <c r="AD834" s="63"/>
      <c r="AE834" s="63"/>
      <c r="AF834" s="63"/>
      <c r="AG834" s="63"/>
      <c r="AH834" s="63"/>
      <c r="AI834" s="63"/>
      <c r="AJ834" s="64"/>
      <c r="AK834" s="63"/>
      <c r="AL834" s="63"/>
      <c r="AM834" s="63"/>
      <c r="AN834" s="63"/>
      <c r="AO834" s="63"/>
      <c r="AP834" s="63"/>
      <c r="AQ834" s="63"/>
      <c r="AR834" s="63"/>
      <c r="AS834" s="64"/>
      <c r="AT834" s="63"/>
      <c r="AU834" s="63"/>
      <c r="AV834" s="63"/>
      <c r="AW834" s="63"/>
      <c r="AX834" s="63"/>
      <c r="AY834" s="63"/>
      <c r="AZ834" s="63"/>
      <c r="BA834" s="63"/>
      <c r="BB834" s="64"/>
      <c r="BC834" s="63"/>
      <c r="BD834" s="63"/>
      <c r="BE834" s="63"/>
      <c r="BF834" s="63"/>
      <c r="BG834" s="63"/>
      <c r="BH834" s="63"/>
      <c r="BI834" s="63"/>
      <c r="BJ834" s="63"/>
      <c r="BK834" s="64"/>
      <c r="BL834" s="63"/>
      <c r="BM834" s="63"/>
      <c r="BN834" s="63"/>
      <c r="BO834" s="63"/>
      <c r="BP834" s="63"/>
      <c r="BQ834" s="63"/>
      <c r="BR834" s="63"/>
      <c r="BS834" s="63"/>
      <c r="BT834" s="64"/>
      <c r="BU834" s="63"/>
      <c r="BV834" s="63"/>
      <c r="BW834" s="63"/>
      <c r="BX834" s="63"/>
      <c r="BY834" s="63"/>
      <c r="BZ834" s="63"/>
      <c r="CA834" s="63"/>
      <c r="CB834" s="63"/>
      <c r="CC834" s="64"/>
      <c r="CD834" s="63"/>
      <c r="CE834" s="63"/>
      <c r="CF834" s="63"/>
      <c r="CG834" s="63"/>
      <c r="CH834" s="63"/>
      <c r="CI834" s="63"/>
      <c r="CJ834" s="63"/>
      <c r="CK834" s="63"/>
      <c r="CL834" s="64"/>
      <c r="CM834" s="63"/>
      <c r="CN834" s="63"/>
      <c r="CO834" s="63"/>
      <c r="CP834" s="63"/>
      <c r="CQ834" s="63"/>
      <c r="CR834" s="63"/>
      <c r="CS834" s="63"/>
      <c r="CT834" s="63"/>
      <c r="CU834" s="64"/>
      <c r="CV834" s="63"/>
      <c r="CW834" s="63"/>
      <c r="CX834" s="63"/>
      <c r="CY834" s="63"/>
      <c r="CZ834" s="63"/>
      <c r="DA834" s="63"/>
      <c r="DB834" s="63"/>
      <c r="DC834" s="63"/>
      <c r="DD834" s="64"/>
    </row>
    <row r="835" spans="1:108" ht="33" customHeight="1" x14ac:dyDescent="0.3">
      <c r="A835" s="63"/>
      <c r="B835" s="63"/>
      <c r="C835" s="63"/>
      <c r="D835" s="63"/>
      <c r="E835" s="63"/>
      <c r="F835" s="63"/>
      <c r="G835" s="63"/>
      <c r="H835" s="63"/>
      <c r="I835" s="64"/>
      <c r="J835" s="63"/>
      <c r="K835" s="63"/>
      <c r="L835" s="63"/>
      <c r="M835" s="63"/>
      <c r="N835" s="63"/>
      <c r="O835" s="63"/>
      <c r="P835" s="63"/>
      <c r="Q835" s="63"/>
      <c r="R835" s="64"/>
      <c r="S835" s="63"/>
      <c r="T835" s="63"/>
      <c r="U835" s="63"/>
      <c r="V835" s="63"/>
      <c r="W835" s="63"/>
      <c r="X835" s="63"/>
      <c r="Y835" s="63"/>
      <c r="Z835" s="63"/>
      <c r="AA835" s="64"/>
      <c r="AB835" s="63"/>
      <c r="AC835" s="63"/>
      <c r="AD835" s="63"/>
      <c r="AE835" s="63"/>
      <c r="AF835" s="63"/>
      <c r="AG835" s="63"/>
      <c r="AH835" s="63"/>
      <c r="AI835" s="63"/>
      <c r="AJ835" s="64"/>
      <c r="AK835" s="63"/>
      <c r="AL835" s="63"/>
      <c r="AM835" s="63"/>
      <c r="AN835" s="63"/>
      <c r="AO835" s="63"/>
      <c r="AP835" s="63"/>
      <c r="AQ835" s="63"/>
      <c r="AR835" s="63"/>
      <c r="AS835" s="64"/>
      <c r="AT835" s="63"/>
      <c r="AU835" s="63"/>
      <c r="AV835" s="63"/>
      <c r="AW835" s="63"/>
      <c r="AX835" s="63"/>
      <c r="AY835" s="63"/>
      <c r="AZ835" s="63"/>
      <c r="BA835" s="63"/>
      <c r="BB835" s="64"/>
      <c r="BC835" s="63"/>
      <c r="BD835" s="63"/>
      <c r="BE835" s="63"/>
      <c r="BF835" s="63"/>
      <c r="BG835" s="63"/>
      <c r="BH835" s="63"/>
      <c r="BI835" s="63"/>
      <c r="BJ835" s="63"/>
      <c r="BK835" s="64"/>
      <c r="BL835" s="63"/>
      <c r="BM835" s="63"/>
      <c r="BN835" s="63"/>
      <c r="BO835" s="63"/>
      <c r="BP835" s="63"/>
      <c r="BQ835" s="63"/>
      <c r="BR835" s="63"/>
      <c r="BS835" s="63"/>
      <c r="BT835" s="64"/>
      <c r="BU835" s="63"/>
      <c r="BV835" s="63"/>
      <c r="BW835" s="63"/>
      <c r="BX835" s="63"/>
      <c r="BY835" s="63"/>
      <c r="BZ835" s="63"/>
      <c r="CA835" s="63"/>
      <c r="CB835" s="63"/>
      <c r="CC835" s="64"/>
      <c r="CD835" s="63"/>
      <c r="CE835" s="63"/>
      <c r="CF835" s="63"/>
      <c r="CG835" s="63"/>
      <c r="CH835" s="63"/>
      <c r="CI835" s="63"/>
      <c r="CJ835" s="63"/>
      <c r="CK835" s="63"/>
      <c r="CL835" s="64"/>
      <c r="CM835" s="63"/>
      <c r="CN835" s="63"/>
      <c r="CO835" s="63"/>
      <c r="CP835" s="63"/>
      <c r="CQ835" s="63"/>
      <c r="CR835" s="63"/>
      <c r="CS835" s="63"/>
      <c r="CT835" s="63"/>
      <c r="CU835" s="64"/>
      <c r="CV835" s="63"/>
      <c r="CW835" s="63"/>
      <c r="CX835" s="63"/>
      <c r="CY835" s="63"/>
      <c r="CZ835" s="63"/>
      <c r="DA835" s="63"/>
      <c r="DB835" s="63"/>
      <c r="DC835" s="63"/>
      <c r="DD835" s="64"/>
    </row>
    <row r="836" spans="1:108" ht="33" customHeight="1" x14ac:dyDescent="0.3">
      <c r="A836" s="63"/>
      <c r="B836" s="63"/>
      <c r="C836" s="63"/>
      <c r="D836" s="63"/>
      <c r="E836" s="63"/>
      <c r="F836" s="63"/>
      <c r="G836" s="63"/>
      <c r="H836" s="63"/>
      <c r="I836" s="64"/>
      <c r="J836" s="63"/>
      <c r="K836" s="63"/>
      <c r="L836" s="63"/>
      <c r="M836" s="63"/>
      <c r="N836" s="63"/>
      <c r="O836" s="63"/>
      <c r="P836" s="63"/>
      <c r="Q836" s="63"/>
      <c r="R836" s="64"/>
      <c r="S836" s="63"/>
      <c r="T836" s="63"/>
      <c r="U836" s="63"/>
      <c r="V836" s="63"/>
      <c r="W836" s="63"/>
      <c r="X836" s="63"/>
      <c r="Y836" s="63"/>
      <c r="Z836" s="63"/>
      <c r="AA836" s="64"/>
      <c r="AB836" s="63"/>
      <c r="AC836" s="63"/>
      <c r="AD836" s="63"/>
      <c r="AE836" s="63"/>
      <c r="AF836" s="63"/>
      <c r="AG836" s="63"/>
      <c r="AH836" s="63"/>
      <c r="AI836" s="63"/>
      <c r="AJ836" s="64"/>
      <c r="AK836" s="63"/>
      <c r="AL836" s="63"/>
      <c r="AM836" s="63"/>
      <c r="AN836" s="63"/>
      <c r="AO836" s="63"/>
      <c r="AP836" s="63"/>
      <c r="AQ836" s="63"/>
      <c r="AR836" s="63"/>
      <c r="AS836" s="64"/>
      <c r="AT836" s="63"/>
      <c r="AU836" s="63"/>
      <c r="AV836" s="63"/>
      <c r="AW836" s="63"/>
      <c r="AX836" s="63"/>
      <c r="AY836" s="63"/>
      <c r="AZ836" s="63"/>
      <c r="BA836" s="63"/>
      <c r="BB836" s="64"/>
      <c r="BC836" s="63"/>
      <c r="BD836" s="63"/>
      <c r="BE836" s="63"/>
      <c r="BF836" s="63"/>
      <c r="BG836" s="63"/>
      <c r="BH836" s="63"/>
      <c r="BI836" s="63"/>
      <c r="BJ836" s="63"/>
      <c r="BK836" s="64"/>
      <c r="BL836" s="63"/>
      <c r="BM836" s="63"/>
      <c r="BN836" s="63"/>
      <c r="BO836" s="63"/>
      <c r="BP836" s="63"/>
      <c r="BQ836" s="63"/>
      <c r="BR836" s="63"/>
      <c r="BS836" s="63"/>
      <c r="BT836" s="64"/>
      <c r="BU836" s="63"/>
      <c r="BV836" s="63"/>
      <c r="BW836" s="63"/>
      <c r="BX836" s="63"/>
      <c r="BY836" s="63"/>
      <c r="BZ836" s="63"/>
      <c r="CA836" s="63"/>
      <c r="CB836" s="63"/>
      <c r="CC836" s="64"/>
      <c r="CD836" s="63"/>
      <c r="CE836" s="63"/>
      <c r="CF836" s="63"/>
      <c r="CG836" s="63"/>
      <c r="CH836" s="63"/>
      <c r="CI836" s="63"/>
      <c r="CJ836" s="63"/>
      <c r="CK836" s="63"/>
      <c r="CL836" s="64"/>
      <c r="CM836" s="63"/>
      <c r="CN836" s="63"/>
      <c r="CO836" s="63"/>
      <c r="CP836" s="63"/>
      <c r="CQ836" s="63"/>
      <c r="CR836" s="63"/>
      <c r="CS836" s="63"/>
      <c r="CT836" s="63"/>
      <c r="CU836" s="64"/>
      <c r="CV836" s="63"/>
      <c r="CW836" s="63"/>
      <c r="CX836" s="63"/>
      <c r="CY836" s="63"/>
      <c r="CZ836" s="63"/>
      <c r="DA836" s="63"/>
      <c r="DB836" s="63"/>
      <c r="DC836" s="63"/>
      <c r="DD836" s="64"/>
    </row>
    <row r="837" spans="1:108" ht="33" customHeight="1" x14ac:dyDescent="0.3">
      <c r="A837" s="63"/>
      <c r="B837" s="63"/>
      <c r="C837" s="63"/>
      <c r="D837" s="63"/>
      <c r="E837" s="63"/>
      <c r="F837" s="63"/>
      <c r="G837" s="63"/>
      <c r="H837" s="63"/>
      <c r="I837" s="64"/>
      <c r="J837" s="63"/>
      <c r="K837" s="63"/>
      <c r="L837" s="63"/>
      <c r="M837" s="63"/>
      <c r="N837" s="63"/>
      <c r="O837" s="63"/>
      <c r="P837" s="63"/>
      <c r="Q837" s="63"/>
      <c r="R837" s="64"/>
      <c r="S837" s="63"/>
      <c r="T837" s="63"/>
      <c r="U837" s="63"/>
      <c r="V837" s="63"/>
      <c r="W837" s="63"/>
      <c r="X837" s="63"/>
      <c r="Y837" s="63"/>
      <c r="Z837" s="63"/>
      <c r="AA837" s="64"/>
      <c r="AB837" s="63"/>
      <c r="AC837" s="63"/>
      <c r="AD837" s="63"/>
      <c r="AE837" s="63"/>
      <c r="AF837" s="63"/>
      <c r="AG837" s="63"/>
      <c r="AH837" s="63"/>
      <c r="AI837" s="63"/>
      <c r="AJ837" s="64"/>
      <c r="AK837" s="63"/>
      <c r="AL837" s="63"/>
      <c r="AM837" s="63"/>
      <c r="AN837" s="63"/>
      <c r="AO837" s="63"/>
      <c r="AP837" s="63"/>
      <c r="AQ837" s="63"/>
      <c r="AR837" s="63"/>
      <c r="AS837" s="64"/>
      <c r="AT837" s="63"/>
      <c r="AU837" s="63"/>
      <c r="AV837" s="63"/>
      <c r="AW837" s="63"/>
      <c r="AX837" s="63"/>
      <c r="AY837" s="63"/>
      <c r="AZ837" s="63"/>
      <c r="BA837" s="63"/>
      <c r="BB837" s="64"/>
      <c r="BC837" s="63"/>
      <c r="BD837" s="63"/>
      <c r="BE837" s="63"/>
      <c r="BF837" s="63"/>
      <c r="BG837" s="63"/>
      <c r="BH837" s="63"/>
      <c r="BI837" s="63"/>
      <c r="BJ837" s="63"/>
      <c r="BK837" s="64"/>
      <c r="BL837" s="63"/>
      <c r="BM837" s="63"/>
      <c r="BN837" s="63"/>
      <c r="BO837" s="63"/>
      <c r="BP837" s="63"/>
      <c r="BQ837" s="63"/>
      <c r="BR837" s="63"/>
      <c r="BS837" s="63"/>
      <c r="BT837" s="64"/>
      <c r="BU837" s="63"/>
      <c r="BV837" s="63"/>
      <c r="BW837" s="63"/>
      <c r="BX837" s="63"/>
      <c r="BY837" s="63"/>
      <c r="BZ837" s="63"/>
      <c r="CA837" s="63"/>
      <c r="CB837" s="63"/>
      <c r="CC837" s="64"/>
      <c r="CD837" s="63"/>
      <c r="CE837" s="63"/>
      <c r="CF837" s="63"/>
      <c r="CG837" s="63"/>
      <c r="CH837" s="63"/>
      <c r="CI837" s="63"/>
      <c r="CJ837" s="63"/>
      <c r="CK837" s="63"/>
      <c r="CL837" s="64"/>
      <c r="CM837" s="63"/>
      <c r="CN837" s="63"/>
      <c r="CO837" s="63"/>
      <c r="CP837" s="63"/>
      <c r="CQ837" s="63"/>
      <c r="CR837" s="63"/>
      <c r="CS837" s="63"/>
      <c r="CT837" s="63"/>
      <c r="CU837" s="64"/>
      <c r="CV837" s="63"/>
      <c r="CW837" s="63"/>
      <c r="CX837" s="63"/>
      <c r="CY837" s="63"/>
      <c r="CZ837" s="63"/>
      <c r="DA837" s="63"/>
      <c r="DB837" s="63"/>
      <c r="DC837" s="63"/>
      <c r="DD837" s="64"/>
    </row>
    <row r="838" spans="1:108" ht="33" customHeight="1" x14ac:dyDescent="0.3">
      <c r="A838" s="63"/>
      <c r="B838" s="63"/>
      <c r="C838" s="63"/>
      <c r="D838" s="63"/>
      <c r="E838" s="63"/>
      <c r="F838" s="63"/>
      <c r="G838" s="63"/>
      <c r="H838" s="63"/>
      <c r="I838" s="64"/>
      <c r="J838" s="63"/>
      <c r="K838" s="63"/>
      <c r="L838" s="63"/>
      <c r="M838" s="63"/>
      <c r="N838" s="63"/>
      <c r="O838" s="63"/>
      <c r="P838" s="63"/>
      <c r="Q838" s="63"/>
      <c r="R838" s="64"/>
      <c r="S838" s="63"/>
      <c r="T838" s="63"/>
      <c r="U838" s="63"/>
      <c r="V838" s="63"/>
      <c r="W838" s="63"/>
      <c r="X838" s="63"/>
      <c r="Y838" s="63"/>
      <c r="Z838" s="63"/>
      <c r="AA838" s="64"/>
      <c r="AB838" s="63"/>
      <c r="AC838" s="63"/>
      <c r="AD838" s="63"/>
      <c r="AE838" s="63"/>
      <c r="AF838" s="63"/>
      <c r="AG838" s="63"/>
      <c r="AH838" s="63"/>
      <c r="AI838" s="63"/>
      <c r="AJ838" s="64"/>
      <c r="AK838" s="63"/>
      <c r="AL838" s="63"/>
      <c r="AM838" s="63"/>
      <c r="AN838" s="63"/>
      <c r="AO838" s="63"/>
      <c r="AP838" s="63"/>
      <c r="AQ838" s="63"/>
      <c r="AR838" s="63"/>
      <c r="AS838" s="64"/>
      <c r="AT838" s="63"/>
      <c r="AU838" s="63"/>
      <c r="AV838" s="63"/>
      <c r="AW838" s="63"/>
      <c r="AX838" s="63"/>
      <c r="AY838" s="63"/>
      <c r="AZ838" s="63"/>
      <c r="BA838" s="63"/>
      <c r="BB838" s="64"/>
      <c r="BC838" s="63"/>
      <c r="BD838" s="63"/>
      <c r="BE838" s="63"/>
      <c r="BF838" s="63"/>
      <c r="BG838" s="63"/>
      <c r="BH838" s="63"/>
      <c r="BI838" s="63"/>
      <c r="BJ838" s="63"/>
      <c r="BK838" s="64"/>
      <c r="BL838" s="63"/>
      <c r="BM838" s="63"/>
      <c r="BN838" s="63"/>
      <c r="BO838" s="63"/>
      <c r="BP838" s="63"/>
      <c r="BQ838" s="63"/>
      <c r="BR838" s="63"/>
      <c r="BS838" s="63"/>
      <c r="BT838" s="64"/>
      <c r="BU838" s="63"/>
      <c r="BV838" s="63"/>
      <c r="BW838" s="63"/>
      <c r="BX838" s="63"/>
      <c r="BY838" s="63"/>
      <c r="BZ838" s="63"/>
      <c r="CA838" s="63"/>
      <c r="CB838" s="63"/>
      <c r="CC838" s="64"/>
      <c r="CD838" s="63"/>
      <c r="CE838" s="63"/>
      <c r="CF838" s="63"/>
      <c r="CG838" s="63"/>
      <c r="CH838" s="63"/>
      <c r="CI838" s="63"/>
      <c r="CJ838" s="63"/>
      <c r="CK838" s="63"/>
      <c r="CL838" s="64"/>
      <c r="CM838" s="63"/>
      <c r="CN838" s="63"/>
      <c r="CO838" s="63"/>
      <c r="CP838" s="63"/>
      <c r="CQ838" s="63"/>
      <c r="CR838" s="63"/>
      <c r="CS838" s="63"/>
      <c r="CT838" s="63"/>
      <c r="CU838" s="64"/>
      <c r="CV838" s="63"/>
      <c r="CW838" s="63"/>
      <c r="CX838" s="63"/>
      <c r="CY838" s="63"/>
      <c r="CZ838" s="63"/>
      <c r="DA838" s="63"/>
      <c r="DB838" s="63"/>
      <c r="DC838" s="63"/>
      <c r="DD838" s="64"/>
    </row>
    <row r="839" spans="1:108" ht="33" customHeight="1" x14ac:dyDescent="0.3">
      <c r="A839" s="63"/>
      <c r="B839" s="63"/>
      <c r="C839" s="63"/>
      <c r="D839" s="63"/>
      <c r="E839" s="63"/>
      <c r="F839" s="63"/>
      <c r="G839" s="63"/>
      <c r="H839" s="63"/>
      <c r="I839" s="64"/>
      <c r="J839" s="63"/>
      <c r="K839" s="63"/>
      <c r="L839" s="63"/>
      <c r="M839" s="63"/>
      <c r="N839" s="63"/>
      <c r="O839" s="63"/>
      <c r="P839" s="63"/>
      <c r="Q839" s="63"/>
      <c r="R839" s="64"/>
      <c r="S839" s="63"/>
      <c r="T839" s="63"/>
      <c r="U839" s="63"/>
      <c r="V839" s="63"/>
      <c r="W839" s="63"/>
      <c r="X839" s="63"/>
      <c r="Y839" s="63"/>
      <c r="Z839" s="63"/>
      <c r="AA839" s="64"/>
      <c r="AB839" s="63"/>
      <c r="AC839" s="63"/>
      <c r="AD839" s="63"/>
      <c r="AE839" s="63"/>
      <c r="AF839" s="63"/>
      <c r="AG839" s="63"/>
      <c r="AH839" s="63"/>
      <c r="AI839" s="63"/>
      <c r="AJ839" s="64"/>
      <c r="AK839" s="63"/>
      <c r="AL839" s="63"/>
      <c r="AM839" s="63"/>
      <c r="AN839" s="63"/>
      <c r="AO839" s="63"/>
      <c r="AP839" s="63"/>
      <c r="AQ839" s="63"/>
      <c r="AR839" s="63"/>
      <c r="AS839" s="64"/>
      <c r="AT839" s="63"/>
      <c r="AU839" s="63"/>
      <c r="AV839" s="63"/>
      <c r="AW839" s="63"/>
      <c r="AX839" s="63"/>
      <c r="AY839" s="63"/>
      <c r="AZ839" s="63"/>
      <c r="BA839" s="63"/>
      <c r="BB839" s="64"/>
      <c r="BC839" s="63"/>
      <c r="BD839" s="63"/>
      <c r="BE839" s="63"/>
      <c r="BF839" s="63"/>
      <c r="BG839" s="63"/>
      <c r="BH839" s="63"/>
      <c r="BI839" s="63"/>
      <c r="BJ839" s="63"/>
      <c r="BK839" s="64"/>
      <c r="BL839" s="63"/>
      <c r="BM839" s="63"/>
      <c r="BN839" s="63"/>
      <c r="BO839" s="63"/>
      <c r="BP839" s="63"/>
      <c r="BQ839" s="63"/>
      <c r="BR839" s="63"/>
      <c r="BS839" s="63"/>
      <c r="BT839" s="64"/>
      <c r="BU839" s="63"/>
      <c r="BV839" s="63"/>
      <c r="BW839" s="63"/>
      <c r="BX839" s="63"/>
      <c r="BY839" s="63"/>
      <c r="BZ839" s="63"/>
      <c r="CA839" s="63"/>
      <c r="CB839" s="63"/>
      <c r="CC839" s="64"/>
      <c r="CD839" s="63"/>
      <c r="CE839" s="63"/>
      <c r="CF839" s="63"/>
      <c r="CG839" s="63"/>
      <c r="CH839" s="63"/>
      <c r="CI839" s="63"/>
      <c r="CJ839" s="63"/>
      <c r="CK839" s="63"/>
      <c r="CL839" s="64"/>
      <c r="CM839" s="63"/>
      <c r="CN839" s="63"/>
      <c r="CO839" s="63"/>
      <c r="CP839" s="63"/>
      <c r="CQ839" s="63"/>
      <c r="CR839" s="63"/>
      <c r="CS839" s="63"/>
      <c r="CT839" s="63"/>
      <c r="CU839" s="64"/>
      <c r="CV839" s="63"/>
      <c r="CW839" s="63"/>
      <c r="CX839" s="63"/>
      <c r="CY839" s="63"/>
      <c r="CZ839" s="63"/>
      <c r="DA839" s="63"/>
      <c r="DB839" s="63"/>
      <c r="DC839" s="63"/>
      <c r="DD839" s="64"/>
    </row>
    <row r="840" spans="1:108" ht="33" customHeight="1" x14ac:dyDescent="0.3">
      <c r="A840" s="63"/>
      <c r="B840" s="63"/>
      <c r="C840" s="63"/>
      <c r="D840" s="63"/>
      <c r="E840" s="63"/>
      <c r="F840" s="63"/>
      <c r="G840" s="63"/>
      <c r="H840" s="63"/>
      <c r="I840" s="64"/>
      <c r="J840" s="63"/>
      <c r="K840" s="63"/>
      <c r="L840" s="63"/>
      <c r="M840" s="63"/>
      <c r="N840" s="63"/>
      <c r="O840" s="63"/>
      <c r="P840" s="63"/>
      <c r="Q840" s="63"/>
      <c r="R840" s="64"/>
      <c r="S840" s="63"/>
      <c r="T840" s="63"/>
      <c r="U840" s="63"/>
      <c r="V840" s="63"/>
      <c r="W840" s="63"/>
      <c r="X840" s="63"/>
      <c r="Y840" s="63"/>
      <c r="Z840" s="63"/>
      <c r="AA840" s="64"/>
      <c r="AB840" s="63"/>
      <c r="AC840" s="63"/>
      <c r="AD840" s="63"/>
      <c r="AE840" s="63"/>
      <c r="AF840" s="63"/>
      <c r="AG840" s="63"/>
      <c r="AH840" s="63"/>
      <c r="AI840" s="63"/>
      <c r="AJ840" s="64"/>
      <c r="AK840" s="63"/>
      <c r="AL840" s="63"/>
      <c r="AM840" s="63"/>
      <c r="AN840" s="63"/>
      <c r="AO840" s="63"/>
      <c r="AP840" s="63"/>
      <c r="AQ840" s="63"/>
      <c r="AR840" s="63"/>
      <c r="AS840" s="64"/>
      <c r="AT840" s="63"/>
      <c r="AU840" s="63"/>
      <c r="AV840" s="63"/>
      <c r="AW840" s="63"/>
      <c r="AX840" s="63"/>
      <c r="AY840" s="63"/>
      <c r="AZ840" s="63"/>
      <c r="BA840" s="63"/>
      <c r="BB840" s="64"/>
      <c r="BC840" s="63"/>
      <c r="BD840" s="63"/>
      <c r="BE840" s="63"/>
      <c r="BF840" s="63"/>
      <c r="BG840" s="63"/>
      <c r="BH840" s="63"/>
      <c r="BI840" s="63"/>
      <c r="BJ840" s="63"/>
      <c r="BK840" s="64"/>
      <c r="BL840" s="63"/>
      <c r="BM840" s="63"/>
      <c r="BN840" s="63"/>
      <c r="BO840" s="63"/>
      <c r="BP840" s="63"/>
      <c r="BQ840" s="63"/>
      <c r="BR840" s="63"/>
      <c r="BS840" s="63"/>
      <c r="BT840" s="64"/>
      <c r="BU840" s="63"/>
      <c r="BV840" s="63"/>
      <c r="BW840" s="63"/>
      <c r="BX840" s="63"/>
      <c r="BY840" s="63"/>
      <c r="BZ840" s="63"/>
      <c r="CA840" s="63"/>
      <c r="CB840" s="63"/>
      <c r="CC840" s="64"/>
      <c r="CD840" s="63"/>
      <c r="CE840" s="63"/>
      <c r="CF840" s="63"/>
      <c r="CG840" s="63"/>
      <c r="CH840" s="63"/>
      <c r="CI840" s="63"/>
      <c r="CJ840" s="63"/>
      <c r="CK840" s="63"/>
      <c r="CL840" s="64"/>
      <c r="CM840" s="63"/>
      <c r="CN840" s="63"/>
      <c r="CO840" s="63"/>
      <c r="CP840" s="63"/>
      <c r="CQ840" s="63"/>
      <c r="CR840" s="63"/>
      <c r="CS840" s="63"/>
      <c r="CT840" s="63"/>
      <c r="CU840" s="64"/>
      <c r="CV840" s="63"/>
      <c r="CW840" s="63"/>
      <c r="CX840" s="63"/>
      <c r="CY840" s="63"/>
      <c r="CZ840" s="63"/>
      <c r="DA840" s="63"/>
      <c r="DB840" s="63"/>
      <c r="DC840" s="63"/>
      <c r="DD840" s="64"/>
    </row>
    <row r="841" spans="1:108" ht="33" customHeight="1" x14ac:dyDescent="0.3">
      <c r="A841" s="63"/>
      <c r="B841" s="63"/>
      <c r="C841" s="63"/>
      <c r="D841" s="63"/>
      <c r="E841" s="63"/>
      <c r="F841" s="63"/>
      <c r="G841" s="63"/>
      <c r="H841" s="63"/>
      <c r="I841" s="64"/>
      <c r="J841" s="63"/>
      <c r="K841" s="63"/>
      <c r="L841" s="63"/>
      <c r="M841" s="63"/>
      <c r="N841" s="63"/>
      <c r="O841" s="63"/>
      <c r="P841" s="63"/>
      <c r="Q841" s="63"/>
      <c r="R841" s="64"/>
      <c r="S841" s="63"/>
      <c r="T841" s="63"/>
      <c r="U841" s="63"/>
      <c r="V841" s="63"/>
      <c r="W841" s="63"/>
      <c r="X841" s="63"/>
      <c r="Y841" s="63"/>
      <c r="Z841" s="63"/>
      <c r="AA841" s="64"/>
      <c r="AB841" s="63"/>
      <c r="AC841" s="63"/>
      <c r="AD841" s="63"/>
      <c r="AE841" s="63"/>
      <c r="AF841" s="63"/>
      <c r="AG841" s="63"/>
      <c r="AH841" s="63"/>
      <c r="AI841" s="63"/>
      <c r="AJ841" s="64"/>
      <c r="AK841" s="63"/>
      <c r="AL841" s="63"/>
      <c r="AM841" s="63"/>
      <c r="AN841" s="63"/>
      <c r="AO841" s="63"/>
      <c r="AP841" s="63"/>
      <c r="AQ841" s="63"/>
      <c r="AR841" s="63"/>
      <c r="AS841" s="64"/>
      <c r="AT841" s="63"/>
      <c r="AU841" s="63"/>
      <c r="AV841" s="63"/>
      <c r="AW841" s="63"/>
      <c r="AX841" s="63"/>
      <c r="AY841" s="63"/>
      <c r="AZ841" s="63"/>
      <c r="BA841" s="63"/>
      <c r="BB841" s="64"/>
      <c r="BC841" s="63"/>
      <c r="BD841" s="63"/>
      <c r="BE841" s="63"/>
      <c r="BF841" s="63"/>
      <c r="BG841" s="63"/>
      <c r="BH841" s="63"/>
      <c r="BI841" s="63"/>
      <c r="BJ841" s="63"/>
      <c r="BK841" s="64"/>
      <c r="BL841" s="63"/>
      <c r="BM841" s="63"/>
      <c r="BN841" s="63"/>
      <c r="BO841" s="63"/>
      <c r="BP841" s="63"/>
      <c r="BQ841" s="63"/>
      <c r="BR841" s="63"/>
      <c r="BS841" s="63"/>
      <c r="BT841" s="64"/>
      <c r="BU841" s="63"/>
      <c r="BV841" s="63"/>
      <c r="BW841" s="63"/>
      <c r="BX841" s="63"/>
      <c r="BY841" s="63"/>
      <c r="BZ841" s="63"/>
      <c r="CA841" s="63"/>
      <c r="CB841" s="63"/>
      <c r="CC841" s="64"/>
      <c r="CD841" s="63"/>
      <c r="CE841" s="63"/>
      <c r="CF841" s="63"/>
      <c r="CG841" s="63"/>
      <c r="CH841" s="63"/>
      <c r="CI841" s="63"/>
      <c r="CJ841" s="63"/>
      <c r="CK841" s="63"/>
      <c r="CL841" s="64"/>
      <c r="CM841" s="63"/>
      <c r="CN841" s="63"/>
      <c r="CO841" s="63"/>
      <c r="CP841" s="63"/>
      <c r="CQ841" s="63"/>
      <c r="CR841" s="63"/>
      <c r="CS841" s="63"/>
      <c r="CT841" s="63"/>
      <c r="CU841" s="64"/>
      <c r="CV841" s="63"/>
      <c r="CW841" s="63"/>
      <c r="CX841" s="63"/>
      <c r="CY841" s="63"/>
      <c r="CZ841" s="63"/>
      <c r="DA841" s="63"/>
      <c r="DB841" s="63"/>
      <c r="DC841" s="63"/>
      <c r="DD841" s="64"/>
    </row>
    <row r="842" spans="1:108" ht="33" customHeight="1" x14ac:dyDescent="0.3">
      <c r="A842" s="63"/>
      <c r="B842" s="63"/>
      <c r="C842" s="63"/>
      <c r="D842" s="63"/>
      <c r="E842" s="63"/>
      <c r="F842" s="63"/>
      <c r="G842" s="63"/>
      <c r="H842" s="63"/>
      <c r="I842" s="64"/>
      <c r="J842" s="63"/>
      <c r="K842" s="63"/>
      <c r="L842" s="63"/>
      <c r="M842" s="63"/>
      <c r="N842" s="63"/>
      <c r="O842" s="63"/>
      <c r="P842" s="63"/>
      <c r="Q842" s="63"/>
      <c r="R842" s="64"/>
      <c r="S842" s="63"/>
      <c r="T842" s="63"/>
      <c r="U842" s="63"/>
      <c r="V842" s="63"/>
      <c r="W842" s="63"/>
      <c r="X842" s="63"/>
      <c r="Y842" s="63"/>
      <c r="Z842" s="63"/>
      <c r="AA842" s="64"/>
      <c r="AB842" s="63"/>
      <c r="AC842" s="63"/>
      <c r="AD842" s="63"/>
      <c r="AE842" s="63"/>
      <c r="AF842" s="63"/>
      <c r="AG842" s="63"/>
      <c r="AH842" s="63"/>
      <c r="AI842" s="63"/>
      <c r="AJ842" s="64"/>
      <c r="AK842" s="63"/>
      <c r="AL842" s="63"/>
      <c r="AM842" s="63"/>
      <c r="AN842" s="63"/>
      <c r="AO842" s="63"/>
      <c r="AP842" s="63"/>
      <c r="AQ842" s="63"/>
      <c r="AR842" s="63"/>
      <c r="AS842" s="64"/>
      <c r="AT842" s="63"/>
      <c r="AU842" s="63"/>
      <c r="AV842" s="63"/>
      <c r="AW842" s="63"/>
      <c r="AX842" s="63"/>
      <c r="AY842" s="63"/>
      <c r="AZ842" s="63"/>
      <c r="BA842" s="63"/>
      <c r="BB842" s="64"/>
      <c r="BC842" s="63"/>
      <c r="BD842" s="63"/>
      <c r="BE842" s="63"/>
      <c r="BF842" s="63"/>
      <c r="BG842" s="63"/>
      <c r="BH842" s="63"/>
      <c r="BI842" s="63"/>
      <c r="BJ842" s="63"/>
      <c r="BK842" s="64"/>
      <c r="BL842" s="63"/>
      <c r="BM842" s="63"/>
      <c r="BN842" s="63"/>
      <c r="BO842" s="63"/>
      <c r="BP842" s="63"/>
      <c r="BQ842" s="63"/>
      <c r="BR842" s="63"/>
      <c r="BS842" s="63"/>
      <c r="BT842" s="64"/>
      <c r="BU842" s="63"/>
      <c r="BV842" s="63"/>
      <c r="BW842" s="63"/>
      <c r="BX842" s="63"/>
      <c r="BY842" s="63"/>
      <c r="BZ842" s="63"/>
      <c r="CA842" s="63"/>
      <c r="CB842" s="63"/>
      <c r="CC842" s="64"/>
      <c r="CD842" s="63"/>
      <c r="CE842" s="63"/>
      <c r="CF842" s="63"/>
      <c r="CG842" s="63"/>
      <c r="CH842" s="63"/>
      <c r="CI842" s="63"/>
      <c r="CJ842" s="63"/>
      <c r="CK842" s="63"/>
      <c r="CL842" s="64"/>
      <c r="CM842" s="63"/>
      <c r="CN842" s="63"/>
      <c r="CO842" s="63"/>
      <c r="CP842" s="63"/>
      <c r="CQ842" s="63"/>
      <c r="CR842" s="63"/>
      <c r="CS842" s="63"/>
      <c r="CT842" s="63"/>
      <c r="CU842" s="64"/>
      <c r="CV842" s="63"/>
      <c r="CW842" s="63"/>
      <c r="CX842" s="63"/>
      <c r="CY842" s="63"/>
      <c r="CZ842" s="63"/>
      <c r="DA842" s="63"/>
      <c r="DB842" s="63"/>
      <c r="DC842" s="63"/>
      <c r="DD842" s="64"/>
    </row>
    <row r="843" spans="1:108" ht="33" customHeight="1" x14ac:dyDescent="0.3">
      <c r="A843" s="63"/>
      <c r="B843" s="63"/>
      <c r="C843" s="63"/>
      <c r="D843" s="63"/>
      <c r="E843" s="63"/>
      <c r="F843" s="63"/>
      <c r="G843" s="63"/>
      <c r="H843" s="63"/>
      <c r="I843" s="64"/>
      <c r="J843" s="63"/>
      <c r="K843" s="63"/>
      <c r="L843" s="63"/>
      <c r="M843" s="63"/>
      <c r="N843" s="63"/>
      <c r="O843" s="63"/>
      <c r="P843" s="63"/>
      <c r="Q843" s="63"/>
      <c r="R843" s="64"/>
      <c r="S843" s="63"/>
      <c r="T843" s="63"/>
      <c r="U843" s="63"/>
      <c r="V843" s="63"/>
      <c r="W843" s="63"/>
      <c r="X843" s="63"/>
      <c r="Y843" s="63"/>
      <c r="Z843" s="63"/>
      <c r="AA843" s="64"/>
      <c r="AB843" s="63"/>
      <c r="AC843" s="63"/>
      <c r="AD843" s="63"/>
      <c r="AE843" s="63"/>
      <c r="AF843" s="63"/>
      <c r="AG843" s="63"/>
      <c r="AH843" s="63"/>
      <c r="AI843" s="63"/>
      <c r="AJ843" s="64"/>
      <c r="AK843" s="63"/>
      <c r="AL843" s="63"/>
      <c r="AM843" s="63"/>
      <c r="AN843" s="63"/>
      <c r="AO843" s="63"/>
      <c r="AP843" s="63"/>
      <c r="AQ843" s="63"/>
      <c r="AR843" s="63"/>
      <c r="AS843" s="64"/>
      <c r="AT843" s="63"/>
      <c r="AU843" s="63"/>
      <c r="AV843" s="63"/>
      <c r="AW843" s="63"/>
      <c r="AX843" s="63"/>
      <c r="AY843" s="63"/>
      <c r="AZ843" s="63"/>
      <c r="BA843" s="63"/>
      <c r="BB843" s="64"/>
      <c r="BC843" s="63"/>
      <c r="BD843" s="63"/>
      <c r="BE843" s="63"/>
      <c r="BF843" s="63"/>
      <c r="BG843" s="63"/>
      <c r="BH843" s="63"/>
      <c r="BI843" s="63"/>
      <c r="BJ843" s="63"/>
      <c r="BK843" s="64"/>
      <c r="BL843" s="63"/>
      <c r="BM843" s="63"/>
      <c r="BN843" s="63"/>
      <c r="BO843" s="63"/>
      <c r="BP843" s="63"/>
      <c r="BQ843" s="63"/>
      <c r="BR843" s="63"/>
      <c r="BS843" s="63"/>
      <c r="BT843" s="64"/>
      <c r="BU843" s="63"/>
      <c r="BV843" s="63"/>
      <c r="BW843" s="63"/>
      <c r="BX843" s="63"/>
      <c r="BY843" s="63"/>
      <c r="BZ843" s="63"/>
      <c r="CA843" s="63"/>
      <c r="CB843" s="63"/>
      <c r="CC843" s="64"/>
      <c r="CD843" s="63"/>
      <c r="CE843" s="63"/>
      <c r="CF843" s="63"/>
      <c r="CG843" s="63"/>
      <c r="CH843" s="63"/>
      <c r="CI843" s="63"/>
      <c r="CJ843" s="63"/>
      <c r="CK843" s="63"/>
      <c r="CL843" s="64"/>
      <c r="CM843" s="63"/>
      <c r="CN843" s="63"/>
      <c r="CO843" s="63"/>
      <c r="CP843" s="63"/>
      <c r="CQ843" s="63"/>
      <c r="CR843" s="63"/>
      <c r="CS843" s="63"/>
      <c r="CT843" s="63"/>
      <c r="CU843" s="64"/>
      <c r="CV843" s="63"/>
      <c r="CW843" s="63"/>
      <c r="CX843" s="63"/>
      <c r="CY843" s="63"/>
      <c r="CZ843" s="63"/>
      <c r="DA843" s="63"/>
      <c r="DB843" s="63"/>
      <c r="DC843" s="63"/>
      <c r="DD843" s="64"/>
    </row>
    <row r="844" spans="1:108" ht="33" customHeight="1" x14ac:dyDescent="0.3">
      <c r="A844" s="63"/>
      <c r="B844" s="63"/>
      <c r="C844" s="63"/>
      <c r="D844" s="63"/>
      <c r="E844" s="63"/>
      <c r="F844" s="63"/>
      <c r="G844" s="63"/>
      <c r="H844" s="63"/>
      <c r="I844" s="64"/>
      <c r="J844" s="63"/>
      <c r="K844" s="63"/>
      <c r="L844" s="63"/>
      <c r="M844" s="63"/>
      <c r="N844" s="63"/>
      <c r="O844" s="63"/>
      <c r="P844" s="63"/>
      <c r="Q844" s="63"/>
      <c r="R844" s="64"/>
      <c r="S844" s="63"/>
      <c r="T844" s="63"/>
      <c r="U844" s="63"/>
      <c r="V844" s="63"/>
      <c r="W844" s="63"/>
      <c r="X844" s="63"/>
      <c r="Y844" s="63"/>
      <c r="Z844" s="63"/>
      <c r="AA844" s="64"/>
      <c r="AB844" s="63"/>
      <c r="AC844" s="63"/>
      <c r="AD844" s="63"/>
      <c r="AE844" s="63"/>
      <c r="AF844" s="63"/>
      <c r="AG844" s="63"/>
      <c r="AH844" s="63"/>
      <c r="AI844" s="63"/>
      <c r="AJ844" s="64"/>
      <c r="AK844" s="63"/>
      <c r="AL844" s="63"/>
      <c r="AM844" s="63"/>
      <c r="AN844" s="63"/>
      <c r="AO844" s="63"/>
      <c r="AP844" s="63"/>
      <c r="AQ844" s="63"/>
      <c r="AR844" s="63"/>
      <c r="AS844" s="64"/>
      <c r="AT844" s="63"/>
      <c r="AU844" s="63"/>
      <c r="AV844" s="63"/>
      <c r="AW844" s="63"/>
      <c r="AX844" s="63"/>
      <c r="AY844" s="63"/>
      <c r="AZ844" s="63"/>
      <c r="BA844" s="63"/>
      <c r="BB844" s="64"/>
      <c r="BC844" s="63"/>
      <c r="BD844" s="63"/>
      <c r="BE844" s="63"/>
      <c r="BF844" s="63"/>
      <c r="BG844" s="63"/>
      <c r="BH844" s="63"/>
      <c r="BI844" s="63"/>
      <c r="BJ844" s="63"/>
      <c r="BK844" s="64"/>
      <c r="BL844" s="63"/>
      <c r="BM844" s="63"/>
      <c r="BN844" s="63"/>
      <c r="BO844" s="63"/>
      <c r="BP844" s="63"/>
      <c r="BQ844" s="63"/>
      <c r="BR844" s="63"/>
      <c r="BS844" s="63"/>
      <c r="BT844" s="64"/>
      <c r="BU844" s="63"/>
      <c r="BV844" s="63"/>
      <c r="BW844" s="63"/>
      <c r="BX844" s="63"/>
      <c r="BY844" s="63"/>
      <c r="BZ844" s="63"/>
      <c r="CA844" s="63"/>
      <c r="CB844" s="63"/>
      <c r="CC844" s="64"/>
      <c r="CD844" s="63"/>
      <c r="CE844" s="63"/>
      <c r="CF844" s="63"/>
      <c r="CG844" s="63"/>
      <c r="CH844" s="63"/>
      <c r="CI844" s="63"/>
      <c r="CJ844" s="63"/>
      <c r="CK844" s="63"/>
      <c r="CL844" s="64"/>
      <c r="CM844" s="63"/>
      <c r="CN844" s="63"/>
      <c r="CO844" s="63"/>
      <c r="CP844" s="63"/>
      <c r="CQ844" s="63"/>
      <c r="CR844" s="63"/>
      <c r="CS844" s="63"/>
      <c r="CT844" s="63"/>
      <c r="CU844" s="64"/>
      <c r="CV844" s="63"/>
      <c r="CW844" s="63"/>
      <c r="CX844" s="63"/>
      <c r="CY844" s="63"/>
      <c r="CZ844" s="63"/>
      <c r="DA844" s="63"/>
      <c r="DB844" s="63"/>
      <c r="DC844" s="63"/>
      <c r="DD844" s="64"/>
    </row>
    <row r="845" spans="1:108" ht="33" customHeight="1" x14ac:dyDescent="0.3">
      <c r="A845" s="63"/>
      <c r="B845" s="63"/>
      <c r="C845" s="63"/>
      <c r="D845" s="63"/>
      <c r="E845" s="63"/>
      <c r="F845" s="63"/>
      <c r="G845" s="63"/>
      <c r="H845" s="63"/>
      <c r="I845" s="64"/>
      <c r="J845" s="63"/>
      <c r="K845" s="63"/>
      <c r="L845" s="63"/>
      <c r="M845" s="63"/>
      <c r="N845" s="63"/>
      <c r="O845" s="63"/>
      <c r="P845" s="63"/>
      <c r="Q845" s="63"/>
      <c r="R845" s="64"/>
      <c r="S845" s="63"/>
      <c r="T845" s="63"/>
      <c r="U845" s="63"/>
      <c r="V845" s="63"/>
      <c r="W845" s="63"/>
      <c r="X845" s="63"/>
      <c r="Y845" s="63"/>
      <c r="Z845" s="63"/>
      <c r="AA845" s="64"/>
      <c r="AB845" s="63"/>
      <c r="AC845" s="63"/>
      <c r="AD845" s="63"/>
      <c r="AE845" s="63"/>
      <c r="AF845" s="63"/>
      <c r="AG845" s="63"/>
      <c r="AH845" s="63"/>
      <c r="AI845" s="63"/>
      <c r="AJ845" s="64"/>
      <c r="AK845" s="63"/>
      <c r="AL845" s="63"/>
      <c r="AM845" s="63"/>
      <c r="AN845" s="63"/>
      <c r="AO845" s="63"/>
      <c r="AP845" s="63"/>
      <c r="AQ845" s="63"/>
      <c r="AR845" s="63"/>
      <c r="AS845" s="64"/>
      <c r="AT845" s="63"/>
      <c r="AU845" s="63"/>
      <c r="AV845" s="63"/>
      <c r="AW845" s="63"/>
      <c r="AX845" s="63"/>
      <c r="AY845" s="63"/>
      <c r="AZ845" s="63"/>
      <c r="BA845" s="63"/>
      <c r="BB845" s="64"/>
      <c r="BC845" s="63"/>
      <c r="BD845" s="63"/>
      <c r="BE845" s="63"/>
      <c r="BF845" s="63"/>
      <c r="BG845" s="63"/>
      <c r="BH845" s="63"/>
      <c r="BI845" s="63"/>
      <c r="BJ845" s="63"/>
      <c r="BK845" s="64"/>
      <c r="BL845" s="63"/>
      <c r="BM845" s="63"/>
      <c r="BN845" s="63"/>
      <c r="BO845" s="63"/>
      <c r="BP845" s="63"/>
      <c r="BQ845" s="63"/>
      <c r="BR845" s="63"/>
      <c r="BS845" s="63"/>
      <c r="BT845" s="64"/>
      <c r="BU845" s="63"/>
      <c r="BV845" s="63"/>
      <c r="BW845" s="63"/>
      <c r="BX845" s="63"/>
      <c r="BY845" s="63"/>
      <c r="BZ845" s="63"/>
      <c r="CA845" s="63"/>
      <c r="CB845" s="63"/>
      <c r="CC845" s="64"/>
      <c r="CD845" s="63"/>
      <c r="CE845" s="63"/>
      <c r="CF845" s="63"/>
      <c r="CG845" s="63"/>
      <c r="CH845" s="63"/>
      <c r="CI845" s="63"/>
      <c r="CJ845" s="63"/>
      <c r="CK845" s="63"/>
      <c r="CL845" s="64"/>
      <c r="CM845" s="63"/>
      <c r="CN845" s="63"/>
      <c r="CO845" s="63"/>
      <c r="CP845" s="63"/>
      <c r="CQ845" s="63"/>
      <c r="CR845" s="63"/>
      <c r="CS845" s="63"/>
      <c r="CT845" s="63"/>
      <c r="CU845" s="64"/>
      <c r="CV845" s="63"/>
      <c r="CW845" s="63"/>
      <c r="CX845" s="63"/>
      <c r="CY845" s="63"/>
      <c r="CZ845" s="63"/>
      <c r="DA845" s="63"/>
      <c r="DB845" s="63"/>
      <c r="DC845" s="63"/>
      <c r="DD845" s="64"/>
    </row>
    <row r="846" spans="1:108" ht="33" customHeight="1" x14ac:dyDescent="0.3">
      <c r="A846" s="63"/>
      <c r="B846" s="63"/>
      <c r="C846" s="63"/>
      <c r="D846" s="63"/>
      <c r="E846" s="63"/>
      <c r="F846" s="63"/>
      <c r="G846" s="63"/>
      <c r="H846" s="63"/>
      <c r="I846" s="64"/>
      <c r="J846" s="63"/>
      <c r="K846" s="63"/>
      <c r="L846" s="63"/>
      <c r="M846" s="63"/>
      <c r="N846" s="63"/>
      <c r="O846" s="63"/>
      <c r="P846" s="63"/>
      <c r="Q846" s="63"/>
      <c r="R846" s="64"/>
      <c r="S846" s="63"/>
      <c r="T846" s="63"/>
      <c r="U846" s="63"/>
      <c r="V846" s="63"/>
      <c r="W846" s="63"/>
      <c r="X846" s="63"/>
      <c r="Y846" s="63"/>
      <c r="Z846" s="63"/>
      <c r="AA846" s="64"/>
      <c r="AB846" s="63"/>
      <c r="AC846" s="63"/>
      <c r="AD846" s="63"/>
      <c r="AE846" s="63"/>
      <c r="AF846" s="63"/>
      <c r="AG846" s="63"/>
      <c r="AH846" s="63"/>
      <c r="AI846" s="63"/>
      <c r="AJ846" s="64"/>
      <c r="AK846" s="63"/>
      <c r="AL846" s="63"/>
      <c r="AM846" s="63"/>
      <c r="AN846" s="63"/>
      <c r="AO846" s="63"/>
      <c r="AP846" s="63"/>
      <c r="AQ846" s="63"/>
      <c r="AR846" s="63"/>
      <c r="AS846" s="64"/>
      <c r="AT846" s="63"/>
      <c r="AU846" s="63"/>
      <c r="AV846" s="63"/>
      <c r="AW846" s="63"/>
      <c r="AX846" s="63"/>
      <c r="AY846" s="63"/>
      <c r="AZ846" s="63"/>
      <c r="BA846" s="63"/>
      <c r="BB846" s="64"/>
      <c r="BC846" s="63"/>
      <c r="BD846" s="63"/>
      <c r="BE846" s="63"/>
      <c r="BF846" s="63"/>
      <c r="BG846" s="63"/>
      <c r="BH846" s="63"/>
      <c r="BI846" s="63"/>
      <c r="BJ846" s="63"/>
      <c r="BK846" s="64"/>
      <c r="BL846" s="63"/>
      <c r="BM846" s="63"/>
      <c r="BN846" s="63"/>
      <c r="BO846" s="63"/>
      <c r="BP846" s="63"/>
      <c r="BQ846" s="63"/>
      <c r="BR846" s="63"/>
      <c r="BS846" s="63"/>
      <c r="BT846" s="64"/>
      <c r="BU846" s="63"/>
      <c r="BV846" s="63"/>
      <c r="BW846" s="63"/>
      <c r="BX846" s="63"/>
      <c r="BY846" s="63"/>
      <c r="BZ846" s="63"/>
      <c r="CA846" s="63"/>
      <c r="CB846" s="63"/>
      <c r="CC846" s="64"/>
      <c r="CD846" s="63"/>
      <c r="CE846" s="63"/>
      <c r="CF846" s="63"/>
      <c r="CG846" s="63"/>
      <c r="CH846" s="63"/>
      <c r="CI846" s="63"/>
      <c r="CJ846" s="63"/>
      <c r="CK846" s="63"/>
      <c r="CL846" s="64"/>
      <c r="CM846" s="63"/>
      <c r="CN846" s="63"/>
      <c r="CO846" s="63"/>
      <c r="CP846" s="63"/>
      <c r="CQ846" s="63"/>
      <c r="CR846" s="63"/>
      <c r="CS846" s="63"/>
      <c r="CT846" s="63"/>
      <c r="CU846" s="64"/>
      <c r="CV846" s="63"/>
      <c r="CW846" s="63"/>
      <c r="CX846" s="63"/>
      <c r="CY846" s="63"/>
      <c r="CZ846" s="63"/>
      <c r="DA846" s="63"/>
      <c r="DB846" s="63"/>
      <c r="DC846" s="63"/>
      <c r="DD846" s="64"/>
    </row>
    <row r="847" spans="1:108" ht="33" customHeight="1" x14ac:dyDescent="0.3">
      <c r="A847" s="63"/>
      <c r="B847" s="63"/>
      <c r="C847" s="63"/>
      <c r="D847" s="63"/>
      <c r="E847" s="63"/>
      <c r="F847" s="63"/>
      <c r="G847" s="63"/>
      <c r="H847" s="63"/>
      <c r="I847" s="64"/>
      <c r="J847" s="63"/>
      <c r="K847" s="63"/>
      <c r="L847" s="63"/>
      <c r="M847" s="63"/>
      <c r="N847" s="63"/>
      <c r="O847" s="63"/>
      <c r="P847" s="63"/>
      <c r="Q847" s="63"/>
      <c r="R847" s="64"/>
      <c r="S847" s="63"/>
      <c r="T847" s="63"/>
      <c r="U847" s="63"/>
      <c r="V847" s="63"/>
      <c r="W847" s="63"/>
      <c r="X847" s="63"/>
      <c r="Y847" s="63"/>
      <c r="Z847" s="63"/>
      <c r="AA847" s="64"/>
      <c r="AB847" s="63"/>
      <c r="AC847" s="63"/>
      <c r="AD847" s="63"/>
      <c r="AE847" s="63"/>
      <c r="AF847" s="63"/>
      <c r="AG847" s="63"/>
      <c r="AH847" s="63"/>
      <c r="AI847" s="63"/>
      <c r="AJ847" s="64"/>
      <c r="AK847" s="63"/>
      <c r="AL847" s="63"/>
      <c r="AM847" s="63"/>
      <c r="AN847" s="63"/>
      <c r="AO847" s="63"/>
      <c r="AP847" s="63"/>
      <c r="AQ847" s="63"/>
      <c r="AR847" s="63"/>
      <c r="AS847" s="64"/>
      <c r="AT847" s="63"/>
      <c r="AU847" s="63"/>
      <c r="AV847" s="63"/>
      <c r="AW847" s="63"/>
      <c r="AX847" s="63"/>
      <c r="AY847" s="63"/>
      <c r="AZ847" s="63"/>
      <c r="BA847" s="63"/>
      <c r="BB847" s="64"/>
      <c r="BC847" s="63"/>
      <c r="BD847" s="63"/>
      <c r="BE847" s="63"/>
      <c r="BF847" s="63"/>
      <c r="BG847" s="63"/>
      <c r="BH847" s="63"/>
      <c r="BI847" s="63"/>
      <c r="BJ847" s="63"/>
      <c r="BK847" s="64"/>
      <c r="BL847" s="63"/>
      <c r="BM847" s="63"/>
      <c r="BN847" s="63"/>
      <c r="BO847" s="63"/>
      <c r="BP847" s="63"/>
      <c r="BQ847" s="63"/>
      <c r="BR847" s="63"/>
      <c r="BS847" s="63"/>
      <c r="BT847" s="64"/>
      <c r="BU847" s="63"/>
      <c r="BV847" s="63"/>
      <c r="BW847" s="63"/>
      <c r="BX847" s="63"/>
      <c r="BY847" s="63"/>
      <c r="BZ847" s="63"/>
      <c r="CA847" s="63"/>
      <c r="CB847" s="63"/>
      <c r="CC847" s="64"/>
      <c r="CD847" s="63"/>
      <c r="CE847" s="63"/>
      <c r="CF847" s="63"/>
      <c r="CG847" s="63"/>
      <c r="CH847" s="63"/>
      <c r="CI847" s="63"/>
      <c r="CJ847" s="63"/>
      <c r="CK847" s="63"/>
      <c r="CL847" s="64"/>
      <c r="CM847" s="63"/>
      <c r="CN847" s="63"/>
      <c r="CO847" s="63"/>
      <c r="CP847" s="63"/>
      <c r="CQ847" s="63"/>
      <c r="CR847" s="63"/>
      <c r="CS847" s="63"/>
      <c r="CT847" s="63"/>
      <c r="CU847" s="64"/>
      <c r="CV847" s="63"/>
      <c r="CW847" s="63"/>
      <c r="CX847" s="63"/>
      <c r="CY847" s="63"/>
      <c r="CZ847" s="63"/>
      <c r="DA847" s="63"/>
      <c r="DB847" s="63"/>
      <c r="DC847" s="63"/>
      <c r="DD847" s="64"/>
    </row>
    <row r="848" spans="1:108" ht="33" customHeight="1" x14ac:dyDescent="0.3">
      <c r="A848" s="63"/>
      <c r="B848" s="63"/>
      <c r="C848" s="63"/>
      <c r="D848" s="63"/>
      <c r="E848" s="63"/>
      <c r="F848" s="63"/>
      <c r="G848" s="63"/>
      <c r="H848" s="63"/>
      <c r="I848" s="64"/>
      <c r="J848" s="63"/>
      <c r="K848" s="63"/>
      <c r="L848" s="63"/>
      <c r="M848" s="63"/>
      <c r="N848" s="63"/>
      <c r="O848" s="63"/>
      <c r="P848" s="63"/>
      <c r="Q848" s="63"/>
      <c r="R848" s="64"/>
      <c r="S848" s="63"/>
      <c r="T848" s="63"/>
      <c r="U848" s="63"/>
      <c r="V848" s="63"/>
      <c r="W848" s="63"/>
      <c r="X848" s="63"/>
      <c r="Y848" s="63"/>
      <c r="Z848" s="63"/>
      <c r="AA848" s="64"/>
      <c r="AB848" s="63"/>
      <c r="AC848" s="63"/>
      <c r="AD848" s="63"/>
      <c r="AE848" s="63"/>
      <c r="AF848" s="63"/>
      <c r="AG848" s="63"/>
      <c r="AH848" s="63"/>
      <c r="AI848" s="63"/>
      <c r="AJ848" s="64"/>
      <c r="AK848" s="63"/>
      <c r="AL848" s="63"/>
      <c r="AM848" s="63"/>
      <c r="AN848" s="63"/>
      <c r="AO848" s="63"/>
      <c r="AP848" s="63"/>
      <c r="AQ848" s="63"/>
      <c r="AR848" s="63"/>
      <c r="AS848" s="64"/>
      <c r="AT848" s="63"/>
      <c r="AU848" s="63"/>
      <c r="AV848" s="63"/>
      <c r="AW848" s="63"/>
      <c r="AX848" s="63"/>
      <c r="AY848" s="63"/>
      <c r="AZ848" s="63"/>
      <c r="BA848" s="63"/>
      <c r="BB848" s="64"/>
      <c r="BC848" s="63"/>
      <c r="BD848" s="63"/>
      <c r="BE848" s="63"/>
      <c r="BF848" s="63"/>
      <c r="BG848" s="63"/>
      <c r="BH848" s="63"/>
      <c r="BI848" s="63"/>
      <c r="BJ848" s="63"/>
      <c r="BK848" s="64"/>
      <c r="BL848" s="63"/>
      <c r="BM848" s="63"/>
      <c r="BN848" s="63"/>
      <c r="BO848" s="63"/>
      <c r="BP848" s="63"/>
      <c r="BQ848" s="63"/>
      <c r="BR848" s="63"/>
      <c r="BS848" s="63"/>
      <c r="BT848" s="64"/>
      <c r="BU848" s="63"/>
      <c r="BV848" s="63"/>
      <c r="BW848" s="63"/>
      <c r="BX848" s="63"/>
      <c r="BY848" s="63"/>
      <c r="BZ848" s="63"/>
      <c r="CA848" s="63"/>
      <c r="CB848" s="63"/>
      <c r="CC848" s="64"/>
      <c r="CD848" s="63"/>
      <c r="CE848" s="63"/>
      <c r="CF848" s="63"/>
      <c r="CG848" s="63"/>
      <c r="CH848" s="63"/>
      <c r="CI848" s="63"/>
      <c r="CJ848" s="63"/>
      <c r="CK848" s="63"/>
      <c r="CL848" s="64"/>
      <c r="CM848" s="63"/>
      <c r="CN848" s="63"/>
      <c r="CO848" s="63"/>
      <c r="CP848" s="63"/>
      <c r="CQ848" s="63"/>
      <c r="CR848" s="63"/>
      <c r="CS848" s="63"/>
      <c r="CT848" s="63"/>
      <c r="CU848" s="64"/>
      <c r="CV848" s="63"/>
      <c r="CW848" s="63"/>
      <c r="CX848" s="63"/>
      <c r="CY848" s="63"/>
      <c r="CZ848" s="63"/>
      <c r="DA848" s="63"/>
      <c r="DB848" s="63"/>
      <c r="DC848" s="63"/>
      <c r="DD848" s="64"/>
    </row>
    <row r="849" spans="1:108" ht="33" customHeight="1" x14ac:dyDescent="0.3">
      <c r="A849" s="63"/>
      <c r="B849" s="63"/>
      <c r="C849" s="63"/>
      <c r="D849" s="63"/>
      <c r="E849" s="63"/>
      <c r="F849" s="63"/>
      <c r="G849" s="63"/>
      <c r="H849" s="63"/>
      <c r="I849" s="64"/>
      <c r="J849" s="63"/>
      <c r="K849" s="63"/>
      <c r="L849" s="63"/>
      <c r="M849" s="63"/>
      <c r="N849" s="63"/>
      <c r="O849" s="63"/>
      <c r="P849" s="63"/>
      <c r="Q849" s="63"/>
      <c r="R849" s="64"/>
      <c r="S849" s="63"/>
      <c r="T849" s="63"/>
      <c r="U849" s="63"/>
      <c r="V849" s="63"/>
      <c r="W849" s="63"/>
      <c r="X849" s="63"/>
      <c r="Y849" s="63"/>
      <c r="Z849" s="63"/>
      <c r="AA849" s="64"/>
      <c r="AB849" s="63"/>
      <c r="AC849" s="63"/>
      <c r="AD849" s="63"/>
      <c r="AE849" s="63"/>
      <c r="AF849" s="63"/>
      <c r="AG849" s="63"/>
      <c r="AH849" s="63"/>
      <c r="AI849" s="63"/>
      <c r="AJ849" s="64"/>
      <c r="AK849" s="63"/>
      <c r="AL849" s="63"/>
      <c r="AM849" s="63"/>
      <c r="AN849" s="63"/>
      <c r="AO849" s="63"/>
      <c r="AP849" s="63"/>
      <c r="AQ849" s="63"/>
      <c r="AR849" s="63"/>
      <c r="AS849" s="64"/>
      <c r="AT849" s="63"/>
      <c r="AU849" s="63"/>
      <c r="AV849" s="63"/>
      <c r="AW849" s="63"/>
      <c r="AX849" s="63"/>
      <c r="AY849" s="63"/>
      <c r="AZ849" s="63"/>
      <c r="BA849" s="63"/>
      <c r="BB849" s="64"/>
      <c r="BC849" s="63"/>
      <c r="BD849" s="63"/>
      <c r="BE849" s="63"/>
      <c r="BF849" s="63"/>
      <c r="BG849" s="63"/>
      <c r="BH849" s="63"/>
      <c r="BI849" s="63"/>
      <c r="BJ849" s="63"/>
      <c r="BK849" s="64"/>
      <c r="BL849" s="63"/>
      <c r="BM849" s="63"/>
      <c r="BN849" s="63"/>
      <c r="BO849" s="63"/>
      <c r="BP849" s="63"/>
      <c r="BQ849" s="63"/>
      <c r="BR849" s="63"/>
      <c r="BS849" s="63"/>
      <c r="BT849" s="64"/>
      <c r="BU849" s="63"/>
      <c r="BV849" s="63"/>
      <c r="BW849" s="63"/>
      <c r="BX849" s="63"/>
      <c r="BY849" s="63"/>
      <c r="BZ849" s="63"/>
      <c r="CA849" s="63"/>
      <c r="CB849" s="63"/>
      <c r="CC849" s="64"/>
      <c r="CD849" s="63"/>
      <c r="CE849" s="63"/>
      <c r="CF849" s="63"/>
      <c r="CG849" s="63"/>
      <c r="CH849" s="63"/>
      <c r="CI849" s="63"/>
      <c r="CJ849" s="63"/>
      <c r="CK849" s="63"/>
      <c r="CL849" s="64"/>
      <c r="CM849" s="63"/>
      <c r="CN849" s="63"/>
      <c r="CO849" s="63"/>
      <c r="CP849" s="63"/>
      <c r="CQ849" s="63"/>
      <c r="CR849" s="63"/>
      <c r="CS849" s="63"/>
      <c r="CT849" s="63"/>
      <c r="CU849" s="64"/>
      <c r="CV849" s="63"/>
      <c r="CW849" s="63"/>
      <c r="CX849" s="63"/>
      <c r="CY849" s="63"/>
      <c r="CZ849" s="63"/>
      <c r="DA849" s="63"/>
      <c r="DB849" s="63"/>
      <c r="DC849" s="63"/>
      <c r="DD849" s="64"/>
    </row>
    <row r="850" spans="1:108" ht="33" customHeight="1" x14ac:dyDescent="0.3">
      <c r="A850" s="63"/>
      <c r="B850" s="63"/>
      <c r="C850" s="63"/>
      <c r="D850" s="63"/>
      <c r="E850" s="63"/>
      <c r="F850" s="63"/>
      <c r="G850" s="63"/>
      <c r="H850" s="63"/>
      <c r="I850" s="64"/>
      <c r="J850" s="63"/>
      <c r="K850" s="63"/>
      <c r="L850" s="63"/>
      <c r="M850" s="63"/>
      <c r="N850" s="63"/>
      <c r="O850" s="63"/>
      <c r="P850" s="63"/>
      <c r="Q850" s="63"/>
      <c r="R850" s="64"/>
      <c r="S850" s="63"/>
      <c r="T850" s="63"/>
      <c r="U850" s="63"/>
      <c r="V850" s="63"/>
      <c r="W850" s="63"/>
      <c r="X850" s="63"/>
      <c r="Y850" s="63"/>
      <c r="Z850" s="63"/>
      <c r="AA850" s="64"/>
      <c r="AB850" s="63"/>
      <c r="AC850" s="63"/>
      <c r="AD850" s="63"/>
      <c r="AE850" s="63"/>
      <c r="AF850" s="63"/>
      <c r="AG850" s="63"/>
      <c r="AH850" s="63"/>
      <c r="AI850" s="63"/>
      <c r="AJ850" s="64"/>
      <c r="AK850" s="63"/>
      <c r="AL850" s="63"/>
      <c r="AM850" s="63"/>
      <c r="AN850" s="63"/>
      <c r="AO850" s="63"/>
      <c r="AP850" s="63"/>
      <c r="AQ850" s="63"/>
      <c r="AR850" s="63"/>
      <c r="AS850" s="64"/>
      <c r="AT850" s="63"/>
      <c r="AU850" s="63"/>
      <c r="AV850" s="63"/>
      <c r="AW850" s="63"/>
      <c r="AX850" s="63"/>
      <c r="AY850" s="63"/>
      <c r="AZ850" s="63"/>
      <c r="BA850" s="63"/>
      <c r="BB850" s="64"/>
      <c r="BC850" s="63"/>
      <c r="BD850" s="63"/>
      <c r="BE850" s="63"/>
      <c r="BF850" s="63"/>
      <c r="BG850" s="63"/>
      <c r="BH850" s="63"/>
      <c r="BI850" s="63"/>
      <c r="BJ850" s="63"/>
      <c r="BK850" s="64"/>
      <c r="BL850" s="63"/>
      <c r="BM850" s="63"/>
      <c r="BN850" s="63"/>
      <c r="BO850" s="63"/>
      <c r="BP850" s="63"/>
      <c r="BQ850" s="63"/>
      <c r="BR850" s="63"/>
      <c r="BS850" s="63"/>
      <c r="BT850" s="64"/>
      <c r="BU850" s="63"/>
      <c r="BV850" s="63"/>
      <c r="BW850" s="63"/>
      <c r="BX850" s="63"/>
      <c r="BY850" s="63"/>
      <c r="BZ850" s="63"/>
      <c r="CA850" s="63"/>
      <c r="CB850" s="63"/>
      <c r="CC850" s="64"/>
      <c r="CD850" s="63"/>
      <c r="CE850" s="63"/>
      <c r="CF850" s="63"/>
      <c r="CG850" s="63"/>
      <c r="CH850" s="63"/>
      <c r="CI850" s="63"/>
      <c r="CJ850" s="63"/>
      <c r="CK850" s="63"/>
      <c r="CL850" s="64"/>
      <c r="CM850" s="63"/>
      <c r="CN850" s="63"/>
      <c r="CO850" s="63"/>
      <c r="CP850" s="63"/>
      <c r="CQ850" s="63"/>
      <c r="CR850" s="63"/>
      <c r="CS850" s="63"/>
      <c r="CT850" s="63"/>
      <c r="CU850" s="64"/>
      <c r="CV850" s="63"/>
      <c r="CW850" s="63"/>
      <c r="CX850" s="63"/>
      <c r="CY850" s="63"/>
      <c r="CZ850" s="63"/>
      <c r="DA850" s="63"/>
      <c r="DB850" s="63"/>
      <c r="DC850" s="63"/>
      <c r="DD850" s="64"/>
    </row>
    <row r="851" spans="1:108" ht="33" customHeight="1" x14ac:dyDescent="0.3">
      <c r="A851" s="63"/>
      <c r="B851" s="63"/>
      <c r="C851" s="63"/>
      <c r="D851" s="63"/>
      <c r="E851" s="63"/>
      <c r="F851" s="63"/>
      <c r="G851" s="63"/>
      <c r="H851" s="63"/>
      <c r="I851" s="64"/>
      <c r="J851" s="63"/>
      <c r="K851" s="63"/>
      <c r="L851" s="63"/>
      <c r="M851" s="63"/>
      <c r="N851" s="63"/>
      <c r="O851" s="63"/>
      <c r="P851" s="63"/>
      <c r="Q851" s="63"/>
      <c r="R851" s="64"/>
      <c r="S851" s="63"/>
      <c r="T851" s="63"/>
      <c r="U851" s="63"/>
      <c r="V851" s="63"/>
      <c r="W851" s="63"/>
      <c r="X851" s="63"/>
      <c r="Y851" s="63"/>
      <c r="Z851" s="63"/>
      <c r="AA851" s="64"/>
      <c r="AB851" s="63"/>
      <c r="AC851" s="63"/>
      <c r="AD851" s="63"/>
      <c r="AE851" s="63"/>
      <c r="AF851" s="63"/>
      <c r="AG851" s="63"/>
      <c r="AH851" s="63"/>
      <c r="AI851" s="63"/>
      <c r="AJ851" s="64"/>
      <c r="AK851" s="63"/>
      <c r="AL851" s="63"/>
      <c r="AM851" s="63"/>
      <c r="AN851" s="63"/>
      <c r="AO851" s="63"/>
      <c r="AP851" s="63"/>
      <c r="AQ851" s="63"/>
      <c r="AR851" s="63"/>
      <c r="AS851" s="64"/>
      <c r="AT851" s="63"/>
      <c r="AU851" s="63"/>
      <c r="AV851" s="63"/>
      <c r="AW851" s="63"/>
      <c r="AX851" s="63"/>
      <c r="AY851" s="63"/>
      <c r="AZ851" s="63"/>
      <c r="BA851" s="63"/>
      <c r="BB851" s="64"/>
      <c r="BC851" s="63"/>
      <c r="BD851" s="63"/>
      <c r="BE851" s="63"/>
      <c r="BF851" s="63"/>
      <c r="BG851" s="63"/>
      <c r="BH851" s="63"/>
      <c r="BI851" s="63"/>
      <c r="BJ851" s="63"/>
      <c r="BK851" s="64"/>
      <c r="BL851" s="63"/>
      <c r="BM851" s="63"/>
      <c r="BN851" s="63"/>
      <c r="BO851" s="63"/>
      <c r="BP851" s="63"/>
      <c r="BQ851" s="63"/>
      <c r="BR851" s="63"/>
      <c r="BS851" s="63"/>
      <c r="BT851" s="64"/>
      <c r="BU851" s="63"/>
      <c r="BV851" s="63"/>
      <c r="BW851" s="63"/>
      <c r="BX851" s="63"/>
      <c r="BY851" s="63"/>
      <c r="BZ851" s="63"/>
      <c r="CA851" s="63"/>
      <c r="CB851" s="63"/>
      <c r="CC851" s="64"/>
      <c r="CD851" s="63"/>
      <c r="CE851" s="63"/>
      <c r="CF851" s="63"/>
      <c r="CG851" s="63"/>
      <c r="CH851" s="63"/>
      <c r="CI851" s="63"/>
      <c r="CJ851" s="63"/>
      <c r="CK851" s="63"/>
      <c r="CL851" s="64"/>
      <c r="CM851" s="63"/>
      <c r="CN851" s="63"/>
      <c r="CO851" s="63"/>
      <c r="CP851" s="63"/>
      <c r="CQ851" s="63"/>
      <c r="CR851" s="63"/>
      <c r="CS851" s="63"/>
      <c r="CT851" s="63"/>
      <c r="CU851" s="64"/>
      <c r="CV851" s="63"/>
      <c r="CW851" s="63"/>
      <c r="CX851" s="63"/>
      <c r="CY851" s="63"/>
      <c r="CZ851" s="63"/>
      <c r="DA851" s="63"/>
      <c r="DB851" s="63"/>
      <c r="DC851" s="63"/>
      <c r="DD851" s="64"/>
    </row>
    <row r="852" spans="1:108" ht="33" customHeight="1" x14ac:dyDescent="0.3">
      <c r="A852" s="63"/>
      <c r="B852" s="63"/>
      <c r="C852" s="63"/>
      <c r="D852" s="63"/>
      <c r="E852" s="63"/>
      <c r="F852" s="63"/>
      <c r="G852" s="63"/>
      <c r="H852" s="63"/>
      <c r="I852" s="64"/>
      <c r="J852" s="63"/>
      <c r="K852" s="63"/>
      <c r="L852" s="63"/>
      <c r="M852" s="63"/>
      <c r="N852" s="63"/>
      <c r="O852" s="63"/>
      <c r="P852" s="63"/>
      <c r="Q852" s="63"/>
      <c r="R852" s="64"/>
      <c r="S852" s="63"/>
      <c r="T852" s="63"/>
      <c r="U852" s="63"/>
      <c r="V852" s="63"/>
      <c r="W852" s="63"/>
      <c r="X852" s="63"/>
      <c r="Y852" s="63"/>
      <c r="Z852" s="63"/>
      <c r="AA852" s="64"/>
      <c r="AB852" s="63"/>
      <c r="AC852" s="63"/>
      <c r="AD852" s="63"/>
      <c r="AE852" s="63"/>
      <c r="AF852" s="63"/>
      <c r="AG852" s="63"/>
      <c r="AH852" s="63"/>
      <c r="AI852" s="63"/>
      <c r="AJ852" s="64"/>
      <c r="AK852" s="63"/>
      <c r="AL852" s="63"/>
      <c r="AM852" s="63"/>
      <c r="AN852" s="63"/>
      <c r="AO852" s="63"/>
      <c r="AP852" s="63"/>
      <c r="AQ852" s="63"/>
      <c r="AR852" s="63"/>
      <c r="AS852" s="64"/>
      <c r="AT852" s="63"/>
      <c r="AU852" s="63"/>
      <c r="AV852" s="63"/>
      <c r="AW852" s="63"/>
      <c r="AX852" s="63"/>
      <c r="AY852" s="63"/>
      <c r="AZ852" s="63"/>
      <c r="BA852" s="63"/>
      <c r="BB852" s="64"/>
      <c r="BC852" s="63"/>
      <c r="BD852" s="63"/>
      <c r="BE852" s="63"/>
      <c r="BF852" s="63"/>
      <c r="BG852" s="63"/>
      <c r="BH852" s="63"/>
      <c r="BI852" s="63"/>
      <c r="BJ852" s="63"/>
      <c r="BK852" s="64"/>
      <c r="BL852" s="63"/>
      <c r="BM852" s="63"/>
      <c r="BN852" s="63"/>
      <c r="BO852" s="63"/>
      <c r="BP852" s="63"/>
      <c r="BQ852" s="63"/>
      <c r="BR852" s="63"/>
      <c r="BS852" s="63"/>
      <c r="BT852" s="64"/>
      <c r="BU852" s="63"/>
      <c r="BV852" s="63"/>
      <c r="BW852" s="63"/>
      <c r="BX852" s="63"/>
      <c r="BY852" s="63"/>
      <c r="BZ852" s="63"/>
      <c r="CA852" s="63"/>
      <c r="CB852" s="63"/>
      <c r="CC852" s="64"/>
      <c r="CD852" s="63"/>
      <c r="CE852" s="63"/>
      <c r="CF852" s="63"/>
      <c r="CG852" s="63"/>
      <c r="CH852" s="63"/>
      <c r="CI852" s="63"/>
      <c r="CJ852" s="63"/>
      <c r="CK852" s="63"/>
      <c r="CL852" s="64"/>
      <c r="CM852" s="63"/>
      <c r="CN852" s="63"/>
      <c r="CO852" s="63"/>
      <c r="CP852" s="63"/>
      <c r="CQ852" s="63"/>
      <c r="CR852" s="63"/>
      <c r="CS852" s="63"/>
      <c r="CT852" s="63"/>
      <c r="CU852" s="64"/>
      <c r="CV852" s="63"/>
      <c r="CW852" s="63"/>
      <c r="CX852" s="63"/>
      <c r="CY852" s="63"/>
      <c r="CZ852" s="63"/>
      <c r="DA852" s="63"/>
      <c r="DB852" s="63"/>
      <c r="DC852" s="63"/>
      <c r="DD852" s="64"/>
    </row>
    <row r="853" spans="1:108" ht="33" customHeight="1" x14ac:dyDescent="0.3">
      <c r="A853" s="63"/>
      <c r="B853" s="63"/>
      <c r="C853" s="63"/>
      <c r="D853" s="63"/>
      <c r="E853" s="63"/>
      <c r="F853" s="63"/>
      <c r="G853" s="63"/>
      <c r="H853" s="63"/>
      <c r="I853" s="64"/>
      <c r="J853" s="63"/>
      <c r="K853" s="63"/>
      <c r="L853" s="63"/>
      <c r="M853" s="63"/>
      <c r="N853" s="63"/>
      <c r="O853" s="63"/>
      <c r="P853" s="63"/>
      <c r="Q853" s="63"/>
      <c r="R853" s="64"/>
      <c r="S853" s="63"/>
      <c r="T853" s="63"/>
      <c r="U853" s="63"/>
      <c r="V853" s="63"/>
      <c r="W853" s="63"/>
      <c r="X853" s="63"/>
      <c r="Y853" s="63"/>
      <c r="Z853" s="63"/>
      <c r="AA853" s="64"/>
      <c r="AB853" s="63"/>
      <c r="AC853" s="63"/>
      <c r="AD853" s="63"/>
      <c r="AE853" s="63"/>
      <c r="AF853" s="63"/>
      <c r="AG853" s="63"/>
      <c r="AH853" s="63"/>
      <c r="AI853" s="63"/>
      <c r="AJ853" s="64"/>
      <c r="AK853" s="63"/>
      <c r="AL853" s="63"/>
      <c r="AM853" s="63"/>
      <c r="AN853" s="63"/>
      <c r="AO853" s="63"/>
      <c r="AP853" s="63"/>
      <c r="AQ853" s="63"/>
      <c r="AR853" s="63"/>
      <c r="AS853" s="64"/>
      <c r="AT853" s="63"/>
      <c r="AU853" s="63"/>
      <c r="AV853" s="63"/>
      <c r="AW853" s="63"/>
      <c r="AX853" s="63"/>
      <c r="AY853" s="63"/>
      <c r="AZ853" s="63"/>
      <c r="BA853" s="63"/>
      <c r="BB853" s="64"/>
      <c r="BC853" s="63"/>
      <c r="BD853" s="63"/>
      <c r="BE853" s="63"/>
      <c r="BF853" s="63"/>
      <c r="BG853" s="63"/>
      <c r="BH853" s="63"/>
      <c r="BI853" s="63"/>
      <c r="BJ853" s="63"/>
      <c r="BK853" s="64"/>
      <c r="BL853" s="63"/>
      <c r="BM853" s="63"/>
      <c r="BN853" s="63"/>
      <c r="BO853" s="63"/>
      <c r="BP853" s="63"/>
      <c r="BQ853" s="63"/>
      <c r="BR853" s="63"/>
      <c r="BS853" s="63"/>
      <c r="BT853" s="64"/>
      <c r="BU853" s="63"/>
      <c r="BV853" s="63"/>
      <c r="BW853" s="63"/>
      <c r="BX853" s="63"/>
      <c r="BY853" s="63"/>
      <c r="BZ853" s="63"/>
      <c r="CA853" s="63"/>
      <c r="CB853" s="63"/>
      <c r="CC853" s="64"/>
      <c r="CD853" s="63"/>
      <c r="CE853" s="63"/>
      <c r="CF853" s="63"/>
      <c r="CG853" s="63"/>
      <c r="CH853" s="63"/>
      <c r="CI853" s="63"/>
      <c r="CJ853" s="63"/>
      <c r="CK853" s="63"/>
      <c r="CL853" s="64"/>
      <c r="CM853" s="63"/>
      <c r="CN853" s="63"/>
      <c r="CO853" s="63"/>
      <c r="CP853" s="63"/>
      <c r="CQ853" s="63"/>
      <c r="CR853" s="63"/>
      <c r="CS853" s="63"/>
      <c r="CT853" s="63"/>
      <c r="CU853" s="64"/>
      <c r="CV853" s="63"/>
      <c r="CW853" s="63"/>
      <c r="CX853" s="63"/>
      <c r="CY853" s="63"/>
      <c r="CZ853" s="63"/>
      <c r="DA853" s="63"/>
      <c r="DB853" s="63"/>
      <c r="DC853" s="63"/>
      <c r="DD853" s="64"/>
    </row>
    <row r="854" spans="1:108" ht="33" customHeight="1" x14ac:dyDescent="0.3">
      <c r="A854" s="63"/>
      <c r="B854" s="63"/>
      <c r="C854" s="63"/>
      <c r="D854" s="63"/>
      <c r="E854" s="63"/>
      <c r="F854" s="63"/>
      <c r="G854" s="63"/>
      <c r="H854" s="63"/>
      <c r="I854" s="64"/>
      <c r="J854" s="63"/>
      <c r="K854" s="63"/>
      <c r="L854" s="63"/>
      <c r="M854" s="63"/>
      <c r="N854" s="63"/>
      <c r="O854" s="63"/>
      <c r="P854" s="63"/>
      <c r="Q854" s="63"/>
      <c r="R854" s="64"/>
      <c r="S854" s="63"/>
      <c r="T854" s="63"/>
      <c r="U854" s="63"/>
      <c r="V854" s="63"/>
      <c r="W854" s="63"/>
      <c r="X854" s="63"/>
      <c r="Y854" s="63"/>
      <c r="Z854" s="63"/>
      <c r="AA854" s="64"/>
      <c r="AB854" s="63"/>
      <c r="AC854" s="63"/>
      <c r="AD854" s="63"/>
      <c r="AE854" s="63"/>
      <c r="AF854" s="63"/>
      <c r="AG854" s="63"/>
      <c r="AH854" s="63"/>
      <c r="AI854" s="63"/>
      <c r="AJ854" s="64"/>
      <c r="AK854" s="63"/>
      <c r="AL854" s="63"/>
      <c r="AM854" s="63"/>
      <c r="AN854" s="63"/>
      <c r="AO854" s="63"/>
      <c r="AP854" s="63"/>
      <c r="AQ854" s="63"/>
      <c r="AR854" s="63"/>
      <c r="AS854" s="64"/>
      <c r="AT854" s="63"/>
      <c r="AU854" s="63"/>
      <c r="AV854" s="63"/>
      <c r="AW854" s="63"/>
      <c r="AX854" s="63"/>
      <c r="AY854" s="63"/>
      <c r="AZ854" s="63"/>
      <c r="BA854" s="63"/>
      <c r="BB854" s="64"/>
      <c r="BC854" s="63"/>
      <c r="BD854" s="63"/>
      <c r="BE854" s="63"/>
      <c r="BF854" s="63"/>
      <c r="BG854" s="63"/>
      <c r="BH854" s="63"/>
      <c r="BI854" s="63"/>
      <c r="BJ854" s="63"/>
      <c r="BK854" s="64"/>
      <c r="BL854" s="63"/>
      <c r="BM854" s="63"/>
      <c r="BN854" s="63"/>
      <c r="BO854" s="63"/>
      <c r="BP854" s="63"/>
      <c r="BQ854" s="63"/>
      <c r="BR854" s="63"/>
      <c r="BS854" s="63"/>
      <c r="BT854" s="64"/>
      <c r="BU854" s="63"/>
      <c r="BV854" s="63"/>
      <c r="BW854" s="63"/>
      <c r="BX854" s="63"/>
      <c r="BY854" s="63"/>
      <c r="BZ854" s="63"/>
      <c r="CA854" s="63"/>
      <c r="CB854" s="63"/>
      <c r="CC854" s="64"/>
      <c r="CD854" s="63"/>
      <c r="CE854" s="63"/>
      <c r="CF854" s="63"/>
      <c r="CG854" s="63"/>
      <c r="CH854" s="63"/>
      <c r="CI854" s="63"/>
      <c r="CJ854" s="63"/>
      <c r="CK854" s="63"/>
      <c r="CL854" s="64"/>
      <c r="CM854" s="63"/>
      <c r="CN854" s="63"/>
      <c r="CO854" s="63"/>
      <c r="CP854" s="63"/>
      <c r="CQ854" s="63"/>
      <c r="CR854" s="63"/>
      <c r="CS854" s="63"/>
      <c r="CT854" s="63"/>
      <c r="CU854" s="64"/>
      <c r="CV854" s="63"/>
      <c r="CW854" s="63"/>
      <c r="CX854" s="63"/>
      <c r="CY854" s="63"/>
      <c r="CZ854" s="63"/>
      <c r="DA854" s="63"/>
      <c r="DB854" s="63"/>
      <c r="DC854" s="63"/>
      <c r="DD854" s="64"/>
    </row>
    <row r="855" spans="1:108" ht="33" customHeight="1" x14ac:dyDescent="0.3">
      <c r="A855" s="63"/>
      <c r="B855" s="63"/>
      <c r="C855" s="63"/>
      <c r="D855" s="63"/>
      <c r="E855" s="63"/>
      <c r="F855" s="63"/>
      <c r="G855" s="63"/>
      <c r="H855" s="63"/>
      <c r="I855" s="64"/>
      <c r="J855" s="63"/>
      <c r="K855" s="63"/>
      <c r="L855" s="63"/>
      <c r="M855" s="63"/>
      <c r="N855" s="63"/>
      <c r="O855" s="63"/>
      <c r="P855" s="63"/>
      <c r="Q855" s="63"/>
      <c r="R855" s="64"/>
      <c r="S855" s="63"/>
      <c r="T855" s="63"/>
      <c r="U855" s="63"/>
      <c r="V855" s="63"/>
      <c r="W855" s="63"/>
      <c r="X855" s="63"/>
      <c r="Y855" s="63"/>
      <c r="Z855" s="63"/>
      <c r="AA855" s="64"/>
      <c r="AB855" s="63"/>
      <c r="AC855" s="63"/>
      <c r="AD855" s="63"/>
      <c r="AE855" s="63"/>
      <c r="AF855" s="63"/>
      <c r="AG855" s="63"/>
      <c r="AH855" s="63"/>
      <c r="AI855" s="63"/>
      <c r="AJ855" s="64"/>
      <c r="AK855" s="63"/>
      <c r="AL855" s="63"/>
      <c r="AM855" s="63"/>
      <c r="AN855" s="63"/>
      <c r="AO855" s="63"/>
      <c r="AP855" s="63"/>
      <c r="AQ855" s="63"/>
      <c r="AR855" s="63"/>
      <c r="AS855" s="64"/>
      <c r="AT855" s="63"/>
      <c r="AU855" s="63"/>
      <c r="AV855" s="63"/>
      <c r="AW855" s="63"/>
      <c r="AX855" s="63"/>
      <c r="AY855" s="63"/>
      <c r="AZ855" s="63"/>
      <c r="BA855" s="63"/>
      <c r="BB855" s="64"/>
      <c r="BC855" s="63"/>
      <c r="BD855" s="63"/>
      <c r="BE855" s="63"/>
      <c r="BF855" s="63"/>
      <c r="BG855" s="63"/>
      <c r="BH855" s="63"/>
      <c r="BI855" s="63"/>
      <c r="BJ855" s="63"/>
      <c r="BK855" s="64"/>
      <c r="BL855" s="63"/>
      <c r="BM855" s="63"/>
      <c r="BN855" s="63"/>
      <c r="BO855" s="63"/>
      <c r="BP855" s="63"/>
      <c r="BQ855" s="63"/>
      <c r="BR855" s="63"/>
      <c r="BS855" s="63"/>
      <c r="BT855" s="64"/>
      <c r="BU855" s="63"/>
      <c r="BV855" s="63"/>
      <c r="BW855" s="63"/>
      <c r="BX855" s="63"/>
      <c r="BY855" s="63"/>
      <c r="BZ855" s="63"/>
      <c r="CA855" s="63"/>
      <c r="CB855" s="63"/>
      <c r="CC855" s="64"/>
      <c r="CD855" s="63"/>
      <c r="CE855" s="63"/>
      <c r="CF855" s="63"/>
      <c r="CG855" s="63"/>
      <c r="CH855" s="63"/>
      <c r="CI855" s="63"/>
      <c r="CJ855" s="63"/>
      <c r="CK855" s="63"/>
      <c r="CL855" s="64"/>
      <c r="CM855" s="63"/>
      <c r="CN855" s="63"/>
      <c r="CO855" s="63"/>
      <c r="CP855" s="63"/>
      <c r="CQ855" s="63"/>
      <c r="CR855" s="63"/>
      <c r="CS855" s="63"/>
      <c r="CT855" s="63"/>
      <c r="CU855" s="64"/>
      <c r="CV855" s="63"/>
      <c r="CW855" s="63"/>
      <c r="CX855" s="63"/>
      <c r="CY855" s="63"/>
      <c r="CZ855" s="63"/>
      <c r="DA855" s="63"/>
      <c r="DB855" s="63"/>
      <c r="DC855" s="63"/>
      <c r="DD855" s="64"/>
    </row>
    <row r="856" spans="1:108" ht="33" customHeight="1" x14ac:dyDescent="0.3">
      <c r="A856" s="63"/>
      <c r="B856" s="63"/>
      <c r="C856" s="63"/>
      <c r="D856" s="63"/>
      <c r="E856" s="63"/>
      <c r="F856" s="63"/>
      <c r="G856" s="63"/>
      <c r="H856" s="63"/>
      <c r="I856" s="64"/>
      <c r="J856" s="63"/>
      <c r="K856" s="63"/>
      <c r="L856" s="63"/>
      <c r="M856" s="63"/>
      <c r="N856" s="63"/>
      <c r="O856" s="63"/>
      <c r="P856" s="63"/>
      <c r="Q856" s="63"/>
      <c r="R856" s="64"/>
      <c r="S856" s="63"/>
      <c r="T856" s="63"/>
      <c r="U856" s="63"/>
      <c r="V856" s="63"/>
      <c r="W856" s="63"/>
      <c r="X856" s="63"/>
      <c r="Y856" s="63"/>
      <c r="Z856" s="63"/>
      <c r="AA856" s="64"/>
      <c r="AB856" s="63"/>
      <c r="AC856" s="63"/>
      <c r="AD856" s="63"/>
      <c r="AE856" s="63"/>
      <c r="AF856" s="63"/>
      <c r="AG856" s="63"/>
      <c r="AH856" s="63"/>
      <c r="AI856" s="63"/>
      <c r="AJ856" s="64"/>
      <c r="AK856" s="63"/>
      <c r="AL856" s="63"/>
      <c r="AM856" s="63"/>
      <c r="AN856" s="63"/>
      <c r="AO856" s="63"/>
      <c r="AP856" s="63"/>
      <c r="AQ856" s="63"/>
      <c r="AR856" s="63"/>
      <c r="AS856" s="64"/>
      <c r="AT856" s="63"/>
      <c r="AU856" s="63"/>
      <c r="AV856" s="63"/>
      <c r="AW856" s="63"/>
      <c r="AX856" s="63"/>
      <c r="AY856" s="63"/>
      <c r="AZ856" s="63"/>
      <c r="BA856" s="63"/>
      <c r="BB856" s="64"/>
      <c r="BC856" s="63"/>
      <c r="BD856" s="63"/>
      <c r="BE856" s="63"/>
      <c r="BF856" s="63"/>
      <c r="BG856" s="63"/>
      <c r="BH856" s="63"/>
      <c r="BI856" s="63"/>
      <c r="BJ856" s="63"/>
      <c r="BK856" s="64"/>
      <c r="BL856" s="63"/>
      <c r="BM856" s="63"/>
      <c r="BN856" s="63"/>
      <c r="BO856" s="63"/>
      <c r="BP856" s="63"/>
      <c r="BQ856" s="63"/>
      <c r="BR856" s="63"/>
      <c r="BS856" s="63"/>
      <c r="BT856" s="64"/>
      <c r="BU856" s="63"/>
      <c r="BV856" s="63"/>
      <c r="BW856" s="63"/>
      <c r="BX856" s="63"/>
      <c r="BY856" s="63"/>
      <c r="BZ856" s="63"/>
      <c r="CA856" s="63"/>
      <c r="CB856" s="63"/>
      <c r="CC856" s="64"/>
      <c r="CD856" s="63"/>
      <c r="CE856" s="63"/>
      <c r="CF856" s="63"/>
      <c r="CG856" s="63"/>
      <c r="CH856" s="63"/>
      <c r="CI856" s="63"/>
      <c r="CJ856" s="63"/>
      <c r="CK856" s="63"/>
      <c r="CL856" s="64"/>
      <c r="CM856" s="63"/>
      <c r="CN856" s="63"/>
      <c r="CO856" s="63"/>
      <c r="CP856" s="63"/>
      <c r="CQ856" s="63"/>
      <c r="CR856" s="63"/>
      <c r="CS856" s="63"/>
      <c r="CT856" s="63"/>
      <c r="CU856" s="64"/>
      <c r="CV856" s="63"/>
      <c r="CW856" s="63"/>
      <c r="CX856" s="63"/>
      <c r="CY856" s="63"/>
      <c r="CZ856" s="63"/>
      <c r="DA856" s="63"/>
      <c r="DB856" s="63"/>
      <c r="DC856" s="63"/>
      <c r="DD856" s="64"/>
    </row>
    <row r="857" spans="1:108" ht="33" customHeight="1" x14ac:dyDescent="0.3">
      <c r="A857" s="63"/>
      <c r="B857" s="63"/>
      <c r="C857" s="63"/>
      <c r="D857" s="63"/>
      <c r="E857" s="63"/>
      <c r="F857" s="63"/>
      <c r="G857" s="63"/>
      <c r="H857" s="63"/>
      <c r="I857" s="64"/>
      <c r="J857" s="63"/>
      <c r="K857" s="63"/>
      <c r="L857" s="63"/>
      <c r="M857" s="63"/>
      <c r="N857" s="63"/>
      <c r="O857" s="63"/>
      <c r="P857" s="63"/>
      <c r="Q857" s="63"/>
      <c r="R857" s="64"/>
      <c r="S857" s="63"/>
      <c r="T857" s="63"/>
      <c r="U857" s="63"/>
      <c r="V857" s="63"/>
      <c r="W857" s="63"/>
      <c r="X857" s="63"/>
      <c r="Y857" s="63"/>
      <c r="Z857" s="63"/>
      <c r="AA857" s="64"/>
      <c r="AB857" s="63"/>
      <c r="AC857" s="63"/>
      <c r="AD857" s="63"/>
      <c r="AE857" s="63"/>
      <c r="AF857" s="63"/>
      <c r="AG857" s="63"/>
      <c r="AH857" s="63"/>
      <c r="AI857" s="63"/>
      <c r="AJ857" s="64"/>
      <c r="AK857" s="63"/>
      <c r="AL857" s="63"/>
      <c r="AM857" s="63"/>
      <c r="AN857" s="63"/>
      <c r="AO857" s="63"/>
      <c r="AP857" s="63"/>
      <c r="AQ857" s="63"/>
      <c r="AR857" s="63"/>
      <c r="AS857" s="64"/>
      <c r="AT857" s="63"/>
      <c r="AU857" s="63"/>
      <c r="AV857" s="63"/>
      <c r="AW857" s="63"/>
      <c r="AX857" s="63"/>
      <c r="AY857" s="63"/>
      <c r="AZ857" s="63"/>
      <c r="BA857" s="63"/>
      <c r="BB857" s="64"/>
      <c r="BC857" s="63"/>
      <c r="BD857" s="63"/>
      <c r="BE857" s="63"/>
      <c r="BF857" s="63"/>
      <c r="BG857" s="63"/>
      <c r="BH857" s="63"/>
      <c r="BI857" s="63"/>
      <c r="BJ857" s="63"/>
      <c r="BK857" s="64"/>
      <c r="BL857" s="63"/>
      <c r="BM857" s="63"/>
      <c r="BN857" s="63"/>
      <c r="BO857" s="63"/>
      <c r="BP857" s="63"/>
      <c r="BQ857" s="63"/>
      <c r="BR857" s="63"/>
      <c r="BS857" s="63"/>
      <c r="BT857" s="64"/>
      <c r="BU857" s="63"/>
      <c r="BV857" s="63"/>
      <c r="BW857" s="63"/>
      <c r="BX857" s="63"/>
      <c r="BY857" s="63"/>
      <c r="BZ857" s="63"/>
      <c r="CA857" s="63"/>
      <c r="CB857" s="63"/>
      <c r="CC857" s="64"/>
      <c r="CD857" s="63"/>
      <c r="CE857" s="63"/>
      <c r="CF857" s="63"/>
      <c r="CG857" s="63"/>
      <c r="CH857" s="63"/>
      <c r="CI857" s="63"/>
      <c r="CJ857" s="63"/>
      <c r="CK857" s="63"/>
      <c r="CL857" s="64"/>
      <c r="CM857" s="63"/>
      <c r="CN857" s="63"/>
      <c r="CO857" s="63"/>
      <c r="CP857" s="63"/>
      <c r="CQ857" s="63"/>
      <c r="CR857" s="63"/>
      <c r="CS857" s="63"/>
      <c r="CT857" s="63"/>
      <c r="CU857" s="64"/>
      <c r="CV857" s="63"/>
      <c r="CW857" s="63"/>
      <c r="CX857" s="63"/>
      <c r="CY857" s="63"/>
      <c r="CZ857" s="63"/>
      <c r="DA857" s="63"/>
      <c r="DB857" s="63"/>
      <c r="DC857" s="63"/>
      <c r="DD857" s="64"/>
    </row>
    <row r="858" spans="1:108" ht="33" customHeight="1" x14ac:dyDescent="0.3">
      <c r="A858" s="63"/>
      <c r="B858" s="63"/>
      <c r="C858" s="63"/>
      <c r="D858" s="63"/>
      <c r="E858" s="63"/>
      <c r="F858" s="63"/>
      <c r="G858" s="63"/>
      <c r="H858" s="63"/>
      <c r="I858" s="64"/>
      <c r="J858" s="63"/>
      <c r="K858" s="63"/>
      <c r="L858" s="63"/>
      <c r="M858" s="63"/>
      <c r="N858" s="63"/>
      <c r="O858" s="63"/>
      <c r="P858" s="63"/>
      <c r="Q858" s="63"/>
      <c r="R858" s="64"/>
      <c r="S858" s="63"/>
      <c r="T858" s="63"/>
      <c r="U858" s="63"/>
      <c r="V858" s="63"/>
      <c r="W858" s="63"/>
      <c r="X858" s="63"/>
      <c r="Y858" s="63"/>
      <c r="Z858" s="63"/>
      <c r="AA858" s="64"/>
      <c r="AB858" s="63"/>
      <c r="AC858" s="63"/>
      <c r="AD858" s="63"/>
      <c r="AE858" s="63"/>
      <c r="AF858" s="63"/>
      <c r="AG858" s="63"/>
      <c r="AH858" s="63"/>
      <c r="AI858" s="63"/>
      <c r="AJ858" s="64"/>
      <c r="AK858" s="63"/>
      <c r="AL858" s="63"/>
      <c r="AM858" s="63"/>
      <c r="AN858" s="63"/>
      <c r="AO858" s="63"/>
      <c r="AP858" s="63"/>
      <c r="AQ858" s="63"/>
      <c r="AR858" s="63"/>
      <c r="AS858" s="64"/>
      <c r="AT858" s="63"/>
      <c r="AU858" s="63"/>
      <c r="AV858" s="63"/>
      <c r="AW858" s="63"/>
      <c r="AX858" s="63"/>
      <c r="AY858" s="63"/>
      <c r="AZ858" s="63"/>
      <c r="BA858" s="63"/>
      <c r="BB858" s="64"/>
      <c r="BC858" s="63"/>
      <c r="BD858" s="63"/>
      <c r="BE858" s="63"/>
      <c r="BF858" s="63"/>
      <c r="BG858" s="63"/>
      <c r="BH858" s="63"/>
      <c r="BI858" s="63"/>
      <c r="BJ858" s="63"/>
      <c r="BK858" s="64"/>
      <c r="BL858" s="63"/>
      <c r="BM858" s="63"/>
      <c r="BN858" s="63"/>
      <c r="BO858" s="63"/>
      <c r="BP858" s="63"/>
      <c r="BQ858" s="63"/>
      <c r="BR858" s="63"/>
      <c r="BS858" s="63"/>
      <c r="BT858" s="64"/>
      <c r="BU858" s="63"/>
      <c r="BV858" s="63"/>
      <c r="BW858" s="63"/>
      <c r="BX858" s="63"/>
      <c r="BY858" s="63"/>
      <c r="BZ858" s="63"/>
      <c r="CA858" s="63"/>
      <c r="CB858" s="63"/>
      <c r="CC858" s="64"/>
      <c r="CD858" s="63"/>
      <c r="CE858" s="63"/>
      <c r="CF858" s="63"/>
      <c r="CG858" s="63"/>
      <c r="CH858" s="63"/>
      <c r="CI858" s="63"/>
      <c r="CJ858" s="63"/>
      <c r="CK858" s="63"/>
      <c r="CL858" s="64"/>
      <c r="CM858" s="63"/>
      <c r="CN858" s="63"/>
      <c r="CO858" s="63"/>
      <c r="CP858" s="63"/>
      <c r="CQ858" s="63"/>
      <c r="CR858" s="63"/>
      <c r="CS858" s="63"/>
      <c r="CT858" s="63"/>
      <c r="CU858" s="64"/>
      <c r="CV858" s="63"/>
      <c r="CW858" s="63"/>
      <c r="CX858" s="63"/>
      <c r="CY858" s="63"/>
      <c r="CZ858" s="63"/>
      <c r="DA858" s="63"/>
      <c r="DB858" s="63"/>
      <c r="DC858" s="63"/>
      <c r="DD858" s="64"/>
    </row>
    <row r="859" spans="1:108" ht="33" customHeight="1" x14ac:dyDescent="0.3">
      <c r="A859" s="63"/>
      <c r="B859" s="63"/>
      <c r="C859" s="63"/>
      <c r="D859" s="63"/>
      <c r="E859" s="63"/>
      <c r="F859" s="63"/>
      <c r="G859" s="63"/>
      <c r="H859" s="63"/>
      <c r="I859" s="64"/>
      <c r="J859" s="63"/>
      <c r="K859" s="63"/>
      <c r="L859" s="63"/>
      <c r="M859" s="63"/>
      <c r="N859" s="63"/>
      <c r="O859" s="63"/>
      <c r="P859" s="63"/>
      <c r="Q859" s="63"/>
      <c r="R859" s="64"/>
      <c r="S859" s="63"/>
      <c r="T859" s="63"/>
      <c r="U859" s="63"/>
      <c r="V859" s="63"/>
      <c r="W859" s="63"/>
      <c r="X859" s="63"/>
      <c r="Y859" s="63"/>
      <c r="Z859" s="63"/>
      <c r="AA859" s="64"/>
      <c r="AB859" s="63"/>
      <c r="AC859" s="63"/>
      <c r="AD859" s="63"/>
      <c r="AE859" s="63"/>
      <c r="AF859" s="63"/>
      <c r="AG859" s="63"/>
      <c r="AH859" s="63"/>
      <c r="AI859" s="63"/>
      <c r="AJ859" s="64"/>
      <c r="AK859" s="63"/>
      <c r="AL859" s="63"/>
      <c r="AM859" s="63"/>
      <c r="AN859" s="63"/>
      <c r="AO859" s="63"/>
      <c r="AP859" s="63"/>
      <c r="AQ859" s="63"/>
      <c r="AR859" s="63"/>
      <c r="AS859" s="64"/>
      <c r="AT859" s="63"/>
      <c r="AU859" s="63"/>
      <c r="AV859" s="63"/>
      <c r="AW859" s="63"/>
      <c r="AX859" s="63"/>
      <c r="AY859" s="63"/>
      <c r="AZ859" s="63"/>
      <c r="BA859" s="63"/>
      <c r="BB859" s="64"/>
      <c r="BC859" s="63"/>
      <c r="BD859" s="63"/>
      <c r="BE859" s="63"/>
      <c r="BF859" s="63"/>
      <c r="BG859" s="63"/>
      <c r="BH859" s="63"/>
      <c r="BI859" s="63"/>
      <c r="BJ859" s="63"/>
      <c r="BK859" s="64"/>
      <c r="BL859" s="63"/>
      <c r="BM859" s="63"/>
      <c r="BN859" s="63"/>
      <c r="BO859" s="63"/>
      <c r="BP859" s="63"/>
      <c r="BQ859" s="63"/>
      <c r="BR859" s="63"/>
      <c r="BS859" s="63"/>
      <c r="BT859" s="64"/>
      <c r="BU859" s="63"/>
      <c r="BV859" s="63"/>
      <c r="BW859" s="63"/>
      <c r="BX859" s="63"/>
      <c r="BY859" s="63"/>
      <c r="BZ859" s="63"/>
      <c r="CA859" s="63"/>
      <c r="CB859" s="63"/>
      <c r="CC859" s="64"/>
      <c r="CD859" s="63"/>
      <c r="CE859" s="63"/>
      <c r="CF859" s="63"/>
      <c r="CG859" s="63"/>
      <c r="CH859" s="63"/>
      <c r="CI859" s="63"/>
      <c r="CJ859" s="63"/>
      <c r="CK859" s="63"/>
      <c r="CL859" s="64"/>
      <c r="CM859" s="63"/>
      <c r="CN859" s="63"/>
      <c r="CO859" s="63"/>
      <c r="CP859" s="63"/>
      <c r="CQ859" s="63"/>
      <c r="CR859" s="63"/>
      <c r="CS859" s="63"/>
      <c r="CT859" s="63"/>
      <c r="CU859" s="64"/>
      <c r="CV859" s="63"/>
      <c r="CW859" s="63"/>
      <c r="CX859" s="63"/>
      <c r="CY859" s="63"/>
      <c r="CZ859" s="63"/>
      <c r="DA859" s="63"/>
      <c r="DB859" s="63"/>
      <c r="DC859" s="63"/>
      <c r="DD859" s="64"/>
    </row>
    <row r="860" spans="1:108" ht="33" customHeight="1" x14ac:dyDescent="0.3">
      <c r="A860" s="63"/>
      <c r="B860" s="63"/>
      <c r="C860" s="63"/>
      <c r="D860" s="63"/>
      <c r="E860" s="63"/>
      <c r="F860" s="63"/>
      <c r="G860" s="63"/>
      <c r="H860" s="63"/>
      <c r="I860" s="64"/>
      <c r="J860" s="63"/>
      <c r="K860" s="63"/>
      <c r="L860" s="63"/>
      <c r="M860" s="63"/>
      <c r="N860" s="63"/>
      <c r="O860" s="63"/>
      <c r="P860" s="63"/>
      <c r="Q860" s="63"/>
      <c r="R860" s="64"/>
      <c r="S860" s="63"/>
      <c r="T860" s="63"/>
      <c r="U860" s="63"/>
      <c r="V860" s="63"/>
      <c r="W860" s="63"/>
      <c r="X860" s="63"/>
      <c r="Y860" s="63"/>
      <c r="Z860" s="63"/>
      <c r="AA860" s="64"/>
      <c r="AB860" s="63"/>
      <c r="AC860" s="63"/>
      <c r="AD860" s="63"/>
      <c r="AE860" s="63"/>
      <c r="AF860" s="63"/>
      <c r="AG860" s="63"/>
      <c r="AH860" s="63"/>
      <c r="AI860" s="63"/>
      <c r="AJ860" s="64"/>
      <c r="AK860" s="63"/>
      <c r="AL860" s="63"/>
      <c r="AM860" s="63"/>
      <c r="AN860" s="63"/>
      <c r="AO860" s="63"/>
      <c r="AP860" s="63"/>
      <c r="AQ860" s="63"/>
      <c r="AR860" s="63"/>
      <c r="AS860" s="64"/>
      <c r="AT860" s="63"/>
      <c r="AU860" s="63"/>
      <c r="AV860" s="63"/>
      <c r="AW860" s="63"/>
      <c r="AX860" s="63"/>
      <c r="AY860" s="63"/>
      <c r="AZ860" s="63"/>
      <c r="BA860" s="63"/>
      <c r="BB860" s="64"/>
      <c r="BC860" s="63"/>
      <c r="BD860" s="63"/>
      <c r="BE860" s="63"/>
      <c r="BF860" s="63"/>
      <c r="BG860" s="63"/>
      <c r="BH860" s="63"/>
      <c r="BI860" s="63"/>
      <c r="BJ860" s="63"/>
      <c r="BK860" s="64"/>
      <c r="BL860" s="63"/>
      <c r="BM860" s="63"/>
      <c r="BN860" s="63"/>
      <c r="BO860" s="63"/>
      <c r="BP860" s="63"/>
      <c r="BQ860" s="63"/>
      <c r="BR860" s="63"/>
      <c r="BS860" s="63"/>
      <c r="BT860" s="64"/>
      <c r="BU860" s="63"/>
      <c r="BV860" s="63"/>
      <c r="BW860" s="63"/>
      <c r="BX860" s="63"/>
      <c r="BY860" s="63"/>
      <c r="BZ860" s="63"/>
      <c r="CA860" s="63"/>
      <c r="CB860" s="63"/>
      <c r="CC860" s="64"/>
      <c r="CD860" s="63"/>
      <c r="CE860" s="63"/>
      <c r="CF860" s="63"/>
      <c r="CG860" s="63"/>
      <c r="CH860" s="63"/>
      <c r="CI860" s="63"/>
      <c r="CJ860" s="63"/>
      <c r="CK860" s="63"/>
      <c r="CL860" s="64"/>
      <c r="CM860" s="63"/>
      <c r="CN860" s="63"/>
      <c r="CO860" s="63"/>
      <c r="CP860" s="63"/>
      <c r="CQ860" s="63"/>
      <c r="CR860" s="63"/>
      <c r="CS860" s="63"/>
      <c r="CT860" s="63"/>
      <c r="CU860" s="64"/>
      <c r="CV860" s="63"/>
      <c r="CW860" s="63"/>
      <c r="CX860" s="63"/>
      <c r="CY860" s="63"/>
      <c r="CZ860" s="63"/>
      <c r="DA860" s="63"/>
      <c r="DB860" s="63"/>
      <c r="DC860" s="63"/>
      <c r="DD860" s="64"/>
    </row>
    <row r="861" spans="1:108" ht="33" customHeight="1" x14ac:dyDescent="0.3">
      <c r="A861" s="63"/>
      <c r="B861" s="63"/>
      <c r="C861" s="63"/>
      <c r="D861" s="63"/>
      <c r="E861" s="63"/>
      <c r="F861" s="63"/>
      <c r="G861" s="63"/>
      <c r="H861" s="63"/>
      <c r="I861" s="64"/>
      <c r="J861" s="63"/>
      <c r="K861" s="63"/>
      <c r="L861" s="63"/>
      <c r="M861" s="63"/>
      <c r="N861" s="63"/>
      <c r="O861" s="63"/>
      <c r="P861" s="63"/>
      <c r="Q861" s="63"/>
      <c r="R861" s="64"/>
      <c r="S861" s="63"/>
      <c r="T861" s="63"/>
      <c r="U861" s="63"/>
      <c r="V861" s="63"/>
      <c r="W861" s="63"/>
      <c r="X861" s="63"/>
      <c r="Y861" s="63"/>
      <c r="Z861" s="63"/>
      <c r="AA861" s="64"/>
      <c r="AB861" s="63"/>
      <c r="AC861" s="63"/>
      <c r="AD861" s="63"/>
      <c r="AE861" s="63"/>
      <c r="AF861" s="63"/>
      <c r="AG861" s="63"/>
      <c r="AH861" s="63"/>
      <c r="AI861" s="63"/>
      <c r="AJ861" s="64"/>
      <c r="AK861" s="63"/>
      <c r="AL861" s="63"/>
      <c r="AM861" s="63"/>
      <c r="AN861" s="63"/>
      <c r="AO861" s="63"/>
      <c r="AP861" s="63"/>
      <c r="AQ861" s="63"/>
      <c r="AR861" s="63"/>
      <c r="AS861" s="64"/>
      <c r="AT861" s="63"/>
      <c r="AU861" s="63"/>
      <c r="AV861" s="63"/>
      <c r="AW861" s="63"/>
      <c r="AX861" s="63"/>
      <c r="AY861" s="63"/>
      <c r="AZ861" s="63"/>
      <c r="BA861" s="63"/>
      <c r="BB861" s="64"/>
      <c r="BC861" s="63"/>
      <c r="BD861" s="63"/>
      <c r="BE861" s="63"/>
      <c r="BF861" s="63"/>
      <c r="BG861" s="63"/>
      <c r="BH861" s="63"/>
      <c r="BI861" s="63"/>
      <c r="BJ861" s="63"/>
      <c r="BK861" s="64"/>
      <c r="BL861" s="63"/>
      <c r="BM861" s="63"/>
      <c r="BN861" s="63"/>
      <c r="BO861" s="63"/>
      <c r="BP861" s="63"/>
      <c r="BQ861" s="63"/>
      <c r="BR861" s="63"/>
      <c r="BS861" s="63"/>
      <c r="BT861" s="64"/>
      <c r="BU861" s="63"/>
      <c r="BV861" s="63"/>
      <c r="BW861" s="63"/>
      <c r="BX861" s="63"/>
      <c r="BY861" s="63"/>
      <c r="BZ861" s="63"/>
      <c r="CA861" s="63"/>
      <c r="CB861" s="63"/>
      <c r="CC861" s="64"/>
      <c r="CD861" s="63"/>
      <c r="CE861" s="63"/>
      <c r="CF861" s="63"/>
      <c r="CG861" s="63"/>
      <c r="CH861" s="63"/>
      <c r="CI861" s="63"/>
      <c r="CJ861" s="63"/>
      <c r="CK861" s="63"/>
      <c r="CL861" s="64"/>
      <c r="CM861" s="63"/>
      <c r="CN861" s="63"/>
      <c r="CO861" s="63"/>
      <c r="CP861" s="63"/>
      <c r="CQ861" s="63"/>
      <c r="CR861" s="63"/>
      <c r="CS861" s="63"/>
      <c r="CT861" s="63"/>
      <c r="CU861" s="64"/>
      <c r="CV861" s="63"/>
      <c r="CW861" s="63"/>
      <c r="CX861" s="63"/>
      <c r="CY861" s="63"/>
      <c r="CZ861" s="63"/>
      <c r="DA861" s="63"/>
      <c r="DB861" s="63"/>
      <c r="DC861" s="63"/>
      <c r="DD861" s="64"/>
    </row>
    <row r="862" spans="1:108" ht="33" customHeight="1" x14ac:dyDescent="0.3">
      <c r="A862" s="63"/>
      <c r="B862" s="63"/>
      <c r="C862" s="63"/>
      <c r="D862" s="63"/>
      <c r="E862" s="63"/>
      <c r="F862" s="63"/>
      <c r="G862" s="63"/>
      <c r="H862" s="63"/>
      <c r="I862" s="64"/>
      <c r="J862" s="63"/>
      <c r="K862" s="63"/>
      <c r="L862" s="63"/>
      <c r="M862" s="63"/>
      <c r="N862" s="63"/>
      <c r="O862" s="63"/>
      <c r="P862" s="63"/>
      <c r="Q862" s="63"/>
      <c r="R862" s="64"/>
      <c r="S862" s="63"/>
      <c r="T862" s="63"/>
      <c r="U862" s="63"/>
      <c r="V862" s="63"/>
      <c r="W862" s="63"/>
      <c r="X862" s="63"/>
      <c r="Y862" s="63"/>
      <c r="Z862" s="63"/>
      <c r="AA862" s="64"/>
      <c r="AB862" s="63"/>
      <c r="AC862" s="63"/>
      <c r="AD862" s="63"/>
      <c r="AE862" s="63"/>
      <c r="AF862" s="63"/>
      <c r="AG862" s="63"/>
      <c r="AH862" s="63"/>
      <c r="AI862" s="63"/>
      <c r="AJ862" s="64"/>
      <c r="AK862" s="63"/>
      <c r="AL862" s="63"/>
      <c r="AM862" s="63"/>
      <c r="AN862" s="63"/>
      <c r="AO862" s="63"/>
      <c r="AP862" s="63"/>
      <c r="AQ862" s="63"/>
      <c r="AR862" s="63"/>
      <c r="AS862" s="64"/>
      <c r="AT862" s="63"/>
      <c r="AU862" s="63"/>
      <c r="AV862" s="63"/>
      <c r="AW862" s="63"/>
      <c r="AX862" s="63"/>
      <c r="AY862" s="63"/>
      <c r="AZ862" s="63"/>
      <c r="BA862" s="63"/>
      <c r="BB862" s="64"/>
      <c r="BC862" s="63"/>
      <c r="BD862" s="63"/>
      <c r="BE862" s="63"/>
      <c r="BF862" s="63"/>
      <c r="BG862" s="63"/>
      <c r="BH862" s="63"/>
      <c r="BI862" s="63"/>
      <c r="BJ862" s="63"/>
      <c r="BK862" s="64"/>
      <c r="BL862" s="63"/>
      <c r="BM862" s="63"/>
      <c r="BN862" s="63"/>
      <c r="BO862" s="63"/>
      <c r="BP862" s="63"/>
      <c r="BQ862" s="63"/>
      <c r="BR862" s="63"/>
      <c r="BS862" s="63"/>
      <c r="BT862" s="64"/>
      <c r="BU862" s="63"/>
      <c r="BV862" s="63"/>
      <c r="BW862" s="63"/>
      <c r="BX862" s="63"/>
      <c r="BY862" s="63"/>
      <c r="BZ862" s="63"/>
      <c r="CA862" s="63"/>
      <c r="CB862" s="63"/>
      <c r="CC862" s="64"/>
      <c r="CD862" s="63"/>
      <c r="CE862" s="63"/>
      <c r="CF862" s="63"/>
      <c r="CG862" s="63"/>
      <c r="CH862" s="63"/>
      <c r="CI862" s="63"/>
      <c r="CJ862" s="63"/>
      <c r="CK862" s="63"/>
      <c r="CL862" s="64"/>
      <c r="CM862" s="63"/>
      <c r="CN862" s="63"/>
      <c r="CO862" s="63"/>
      <c r="CP862" s="63"/>
      <c r="CQ862" s="63"/>
      <c r="CR862" s="63"/>
      <c r="CS862" s="63"/>
      <c r="CT862" s="63"/>
      <c r="CU862" s="64"/>
      <c r="CV862" s="63"/>
      <c r="CW862" s="63"/>
      <c r="CX862" s="63"/>
      <c r="CY862" s="63"/>
      <c r="CZ862" s="63"/>
      <c r="DA862" s="63"/>
      <c r="DB862" s="63"/>
      <c r="DC862" s="63"/>
      <c r="DD862" s="64"/>
    </row>
    <row r="863" spans="1:108" ht="33" customHeight="1" x14ac:dyDescent="0.3">
      <c r="A863" s="63"/>
      <c r="B863" s="63"/>
      <c r="C863" s="63"/>
      <c r="D863" s="63"/>
      <c r="E863" s="63"/>
      <c r="F863" s="63"/>
      <c r="G863" s="63"/>
      <c r="H863" s="63"/>
      <c r="I863" s="64"/>
      <c r="J863" s="63"/>
      <c r="K863" s="63"/>
      <c r="L863" s="63"/>
      <c r="M863" s="63"/>
      <c r="N863" s="63"/>
      <c r="O863" s="63"/>
      <c r="P863" s="63"/>
      <c r="Q863" s="63"/>
      <c r="R863" s="64"/>
      <c r="S863" s="63"/>
      <c r="T863" s="63"/>
      <c r="U863" s="63"/>
      <c r="V863" s="63"/>
      <c r="W863" s="63"/>
      <c r="X863" s="63"/>
      <c r="Y863" s="63"/>
      <c r="Z863" s="63"/>
      <c r="AA863" s="64"/>
      <c r="AB863" s="63"/>
      <c r="AC863" s="63"/>
      <c r="AD863" s="63"/>
      <c r="AE863" s="63"/>
      <c r="AF863" s="63"/>
      <c r="AG863" s="63"/>
      <c r="AH863" s="63"/>
      <c r="AI863" s="63"/>
      <c r="AJ863" s="64"/>
      <c r="AK863" s="63"/>
      <c r="AL863" s="63"/>
      <c r="AM863" s="63"/>
      <c r="AN863" s="63"/>
      <c r="AO863" s="63"/>
      <c r="AP863" s="63"/>
      <c r="AQ863" s="63"/>
      <c r="AR863" s="63"/>
      <c r="AS863" s="64"/>
      <c r="AT863" s="63"/>
      <c r="AU863" s="63"/>
      <c r="AV863" s="63"/>
      <c r="AW863" s="63"/>
      <c r="AX863" s="63"/>
      <c r="AY863" s="63"/>
      <c r="AZ863" s="63"/>
      <c r="BA863" s="63"/>
      <c r="BB863" s="64"/>
      <c r="BC863" s="63"/>
      <c r="BD863" s="63"/>
      <c r="BE863" s="63"/>
      <c r="BF863" s="63"/>
      <c r="BG863" s="63"/>
      <c r="BH863" s="63"/>
      <c r="BI863" s="63"/>
      <c r="BJ863" s="63"/>
      <c r="BK863" s="64"/>
      <c r="BL863" s="63"/>
      <c r="BM863" s="63"/>
      <c r="BN863" s="63"/>
      <c r="BO863" s="63"/>
      <c r="BP863" s="63"/>
      <c r="BQ863" s="63"/>
      <c r="BR863" s="63"/>
      <c r="BS863" s="63"/>
      <c r="BT863" s="64"/>
      <c r="BU863" s="63"/>
      <c r="BV863" s="63"/>
      <c r="BW863" s="63"/>
      <c r="BX863" s="63"/>
      <c r="BY863" s="63"/>
      <c r="BZ863" s="63"/>
      <c r="CA863" s="63"/>
      <c r="CB863" s="63"/>
      <c r="CC863" s="64"/>
      <c r="CD863" s="63"/>
      <c r="CE863" s="63"/>
      <c r="CF863" s="63"/>
      <c r="CG863" s="63"/>
      <c r="CH863" s="63"/>
      <c r="CI863" s="63"/>
      <c r="CJ863" s="63"/>
      <c r="CK863" s="63"/>
      <c r="CL863" s="64"/>
      <c r="CM863" s="63"/>
      <c r="CN863" s="63"/>
      <c r="CO863" s="63"/>
      <c r="CP863" s="63"/>
      <c r="CQ863" s="63"/>
      <c r="CR863" s="63"/>
      <c r="CS863" s="63"/>
      <c r="CT863" s="63"/>
      <c r="CU863" s="64"/>
      <c r="CV863" s="63"/>
      <c r="CW863" s="63"/>
      <c r="CX863" s="63"/>
      <c r="CY863" s="63"/>
      <c r="CZ863" s="63"/>
      <c r="DA863" s="63"/>
      <c r="DB863" s="63"/>
      <c r="DC863" s="63"/>
      <c r="DD863" s="64"/>
    </row>
    <row r="864" spans="1:108" ht="33" customHeight="1" x14ac:dyDescent="0.3">
      <c r="A864" s="63"/>
      <c r="B864" s="63"/>
      <c r="C864" s="63"/>
      <c r="D864" s="63"/>
      <c r="E864" s="63"/>
      <c r="F864" s="63"/>
      <c r="G864" s="63"/>
      <c r="H864" s="63"/>
      <c r="I864" s="64"/>
      <c r="J864" s="63"/>
      <c r="K864" s="63"/>
      <c r="L864" s="63"/>
      <c r="M864" s="63"/>
      <c r="N864" s="63"/>
      <c r="O864" s="63"/>
      <c r="P864" s="63"/>
      <c r="Q864" s="63"/>
      <c r="R864" s="64"/>
      <c r="S864" s="63"/>
      <c r="T864" s="63"/>
      <c r="U864" s="63"/>
      <c r="V864" s="63"/>
      <c r="W864" s="63"/>
      <c r="X864" s="63"/>
      <c r="Y864" s="63"/>
      <c r="Z864" s="63"/>
      <c r="AA864" s="64"/>
      <c r="AB864" s="63"/>
      <c r="AC864" s="63"/>
      <c r="AD864" s="63"/>
      <c r="AE864" s="63"/>
      <c r="AF864" s="63"/>
      <c r="AG864" s="63"/>
      <c r="AH864" s="63"/>
      <c r="AI864" s="63"/>
      <c r="AJ864" s="64"/>
      <c r="AK864" s="63"/>
      <c r="AL864" s="63"/>
      <c r="AM864" s="63"/>
      <c r="AN864" s="63"/>
      <c r="AO864" s="63"/>
      <c r="AP864" s="63"/>
      <c r="AQ864" s="63"/>
      <c r="AR864" s="63"/>
      <c r="AS864" s="64"/>
      <c r="AT864" s="63"/>
      <c r="AU864" s="63"/>
      <c r="AV864" s="63"/>
      <c r="AW864" s="63"/>
      <c r="AX864" s="63"/>
      <c r="AY864" s="63"/>
      <c r="AZ864" s="63"/>
      <c r="BA864" s="63"/>
      <c r="BB864" s="64"/>
      <c r="BC864" s="63"/>
      <c r="BD864" s="63"/>
      <c r="BE864" s="63"/>
      <c r="BF864" s="63"/>
      <c r="BG864" s="63"/>
      <c r="BH864" s="63"/>
      <c r="BI864" s="63"/>
      <c r="BJ864" s="63"/>
      <c r="BK864" s="64"/>
      <c r="BL864" s="63"/>
      <c r="BM864" s="63"/>
      <c r="BN864" s="63"/>
      <c r="BO864" s="63"/>
      <c r="BP864" s="63"/>
      <c r="BQ864" s="63"/>
      <c r="BR864" s="63"/>
      <c r="BS864" s="63"/>
      <c r="BT864" s="64"/>
      <c r="BU864" s="63"/>
      <c r="BV864" s="63"/>
      <c r="BW864" s="63"/>
      <c r="BX864" s="63"/>
      <c r="BY864" s="63"/>
      <c r="BZ864" s="63"/>
      <c r="CA864" s="63"/>
      <c r="CB864" s="63"/>
      <c r="CC864" s="64"/>
      <c r="CD864" s="63"/>
      <c r="CE864" s="63"/>
      <c r="CF864" s="63"/>
      <c r="CG864" s="63"/>
      <c r="CH864" s="63"/>
      <c r="CI864" s="63"/>
      <c r="CJ864" s="63"/>
      <c r="CK864" s="63"/>
      <c r="CL864" s="64"/>
      <c r="CM864" s="63"/>
      <c r="CN864" s="63"/>
      <c r="CO864" s="63"/>
      <c r="CP864" s="63"/>
      <c r="CQ864" s="63"/>
      <c r="CR864" s="63"/>
      <c r="CS864" s="63"/>
      <c r="CT864" s="63"/>
      <c r="CU864" s="64"/>
      <c r="CV864" s="63"/>
      <c r="CW864" s="63"/>
      <c r="CX864" s="63"/>
      <c r="CY864" s="63"/>
      <c r="CZ864" s="63"/>
      <c r="DA864" s="63"/>
      <c r="DB864" s="63"/>
      <c r="DC864" s="63"/>
      <c r="DD864" s="64"/>
    </row>
    <row r="865" spans="1:108" ht="33" customHeight="1" x14ac:dyDescent="0.3">
      <c r="A865" s="63"/>
      <c r="B865" s="63"/>
      <c r="C865" s="63"/>
      <c r="D865" s="63"/>
      <c r="E865" s="63"/>
      <c r="F865" s="63"/>
      <c r="G865" s="63"/>
      <c r="H865" s="63"/>
      <c r="I865" s="64"/>
      <c r="J865" s="63"/>
      <c r="K865" s="63"/>
      <c r="L865" s="63"/>
      <c r="M865" s="63"/>
      <c r="N865" s="63"/>
      <c r="O865" s="63"/>
      <c r="P865" s="63"/>
      <c r="Q865" s="63"/>
      <c r="R865" s="64"/>
      <c r="S865" s="63"/>
      <c r="T865" s="63"/>
      <c r="U865" s="63"/>
      <c r="V865" s="63"/>
      <c r="W865" s="63"/>
      <c r="X865" s="63"/>
      <c r="Y865" s="63"/>
      <c r="Z865" s="63"/>
      <c r="AA865" s="64"/>
      <c r="AB865" s="63"/>
      <c r="AC865" s="63"/>
      <c r="AD865" s="63"/>
      <c r="AE865" s="63"/>
      <c r="AF865" s="63"/>
      <c r="AG865" s="63"/>
      <c r="AH865" s="63"/>
      <c r="AI865" s="63"/>
      <c r="AJ865" s="64"/>
      <c r="AK865" s="63"/>
      <c r="AL865" s="63"/>
      <c r="AM865" s="63"/>
      <c r="AN865" s="63"/>
      <c r="AO865" s="63"/>
      <c r="AP865" s="63"/>
      <c r="AQ865" s="63"/>
      <c r="AR865" s="63"/>
      <c r="AS865" s="64"/>
      <c r="AT865" s="63"/>
      <c r="AU865" s="63"/>
      <c r="AV865" s="63"/>
      <c r="AW865" s="63"/>
      <c r="AX865" s="63"/>
      <c r="AY865" s="63"/>
      <c r="AZ865" s="63"/>
      <c r="BA865" s="63"/>
      <c r="BB865" s="64"/>
      <c r="BC865" s="63"/>
      <c r="BD865" s="63"/>
      <c r="BE865" s="63"/>
      <c r="BF865" s="63"/>
      <c r="BG865" s="63"/>
      <c r="BH865" s="63"/>
      <c r="BI865" s="63"/>
      <c r="BJ865" s="63"/>
      <c r="BK865" s="64"/>
      <c r="BL865" s="63"/>
      <c r="BM865" s="63"/>
      <c r="BN865" s="63"/>
      <c r="BO865" s="63"/>
      <c r="BP865" s="63"/>
      <c r="BQ865" s="63"/>
      <c r="BR865" s="63"/>
      <c r="BS865" s="63"/>
      <c r="BT865" s="64"/>
      <c r="BU865" s="63"/>
      <c r="BV865" s="63"/>
      <c r="BW865" s="63"/>
      <c r="BX865" s="63"/>
      <c r="BY865" s="63"/>
      <c r="BZ865" s="63"/>
      <c r="CA865" s="63"/>
      <c r="CB865" s="63"/>
      <c r="CC865" s="64"/>
      <c r="CD865" s="63"/>
      <c r="CE865" s="63"/>
      <c r="CF865" s="63"/>
      <c r="CG865" s="63"/>
      <c r="CH865" s="63"/>
      <c r="CI865" s="63"/>
      <c r="CJ865" s="63"/>
      <c r="CK865" s="63"/>
      <c r="CL865" s="64"/>
      <c r="CM865" s="63"/>
      <c r="CN865" s="63"/>
      <c r="CO865" s="63"/>
      <c r="CP865" s="63"/>
      <c r="CQ865" s="63"/>
      <c r="CR865" s="63"/>
      <c r="CS865" s="63"/>
      <c r="CT865" s="63"/>
      <c r="CU865" s="64"/>
      <c r="CV865" s="63"/>
      <c r="CW865" s="63"/>
      <c r="CX865" s="63"/>
      <c r="CY865" s="63"/>
      <c r="CZ865" s="63"/>
      <c r="DA865" s="63"/>
      <c r="DB865" s="63"/>
      <c r="DC865" s="63"/>
      <c r="DD865" s="64"/>
    </row>
    <row r="866" spans="1:108" ht="33" customHeight="1" x14ac:dyDescent="0.3">
      <c r="A866" s="63"/>
      <c r="B866" s="63"/>
      <c r="C866" s="63"/>
      <c r="D866" s="63"/>
      <c r="E866" s="63"/>
      <c r="F866" s="63"/>
      <c r="G866" s="63"/>
      <c r="H866" s="63"/>
      <c r="I866" s="64"/>
      <c r="J866" s="63"/>
      <c r="K866" s="63"/>
      <c r="L866" s="63"/>
      <c r="M866" s="63"/>
      <c r="N866" s="63"/>
      <c r="O866" s="63"/>
      <c r="P866" s="63"/>
      <c r="Q866" s="63"/>
      <c r="R866" s="64"/>
      <c r="S866" s="63"/>
      <c r="T866" s="63"/>
      <c r="U866" s="63"/>
      <c r="V866" s="63"/>
      <c r="W866" s="63"/>
      <c r="X866" s="63"/>
      <c r="Y866" s="63"/>
      <c r="Z866" s="63"/>
      <c r="AA866" s="64"/>
      <c r="AB866" s="63"/>
      <c r="AC866" s="63"/>
      <c r="AD866" s="63"/>
      <c r="AE866" s="63"/>
      <c r="AF866" s="63"/>
      <c r="AG866" s="63"/>
      <c r="AH866" s="63"/>
      <c r="AI866" s="63"/>
      <c r="AJ866" s="64"/>
      <c r="AK866" s="63"/>
      <c r="AL866" s="63"/>
      <c r="AM866" s="63"/>
      <c r="AN866" s="63"/>
      <c r="AO866" s="63"/>
      <c r="AP866" s="63"/>
      <c r="AQ866" s="63"/>
      <c r="AR866" s="63"/>
      <c r="AS866" s="64"/>
      <c r="AT866" s="63"/>
      <c r="AU866" s="63"/>
      <c r="AV866" s="63"/>
      <c r="AW866" s="63"/>
      <c r="AX866" s="63"/>
      <c r="AY866" s="63"/>
      <c r="AZ866" s="63"/>
      <c r="BA866" s="63"/>
      <c r="BB866" s="64"/>
      <c r="BC866" s="63"/>
      <c r="BD866" s="63"/>
      <c r="BE866" s="63"/>
      <c r="BF866" s="63"/>
      <c r="BG866" s="63"/>
      <c r="BH866" s="63"/>
      <c r="BI866" s="63"/>
      <c r="BJ866" s="63"/>
      <c r="BK866" s="64"/>
      <c r="BL866" s="63"/>
      <c r="BM866" s="63"/>
      <c r="BN866" s="63"/>
      <c r="BO866" s="63"/>
      <c r="BP866" s="63"/>
      <c r="BQ866" s="63"/>
      <c r="BR866" s="63"/>
      <c r="BS866" s="63"/>
      <c r="BT866" s="64"/>
      <c r="BU866" s="63"/>
      <c r="BV866" s="63"/>
      <c r="BW866" s="63"/>
      <c r="BX866" s="63"/>
      <c r="BY866" s="63"/>
      <c r="BZ866" s="63"/>
      <c r="CA866" s="63"/>
      <c r="CB866" s="63"/>
      <c r="CC866" s="64"/>
      <c r="CD866" s="63"/>
      <c r="CE866" s="63"/>
      <c r="CF866" s="63"/>
      <c r="CG866" s="63"/>
      <c r="CH866" s="63"/>
      <c r="CI866" s="63"/>
      <c r="CJ866" s="63"/>
      <c r="CK866" s="63"/>
      <c r="CL866" s="64"/>
      <c r="CM866" s="63"/>
      <c r="CN866" s="63"/>
      <c r="CO866" s="63"/>
      <c r="CP866" s="63"/>
      <c r="CQ866" s="63"/>
      <c r="CR866" s="63"/>
      <c r="CS866" s="63"/>
      <c r="CT866" s="63"/>
      <c r="CU866" s="64"/>
      <c r="CV866" s="63"/>
      <c r="CW866" s="63"/>
      <c r="CX866" s="63"/>
      <c r="CY866" s="63"/>
      <c r="CZ866" s="63"/>
      <c r="DA866" s="63"/>
      <c r="DB866" s="63"/>
      <c r="DC866" s="63"/>
      <c r="DD866" s="64"/>
    </row>
    <row r="867" spans="1:108" ht="33" customHeight="1" x14ac:dyDescent="0.3">
      <c r="A867" s="63"/>
      <c r="B867" s="63"/>
      <c r="C867" s="63"/>
      <c r="D867" s="63"/>
      <c r="E867" s="63"/>
      <c r="F867" s="63"/>
      <c r="G867" s="63"/>
      <c r="H867" s="63"/>
      <c r="I867" s="64"/>
      <c r="J867" s="63"/>
      <c r="K867" s="63"/>
      <c r="L867" s="63"/>
      <c r="M867" s="63"/>
      <c r="N867" s="63"/>
      <c r="O867" s="63"/>
      <c r="P867" s="63"/>
      <c r="Q867" s="63"/>
      <c r="R867" s="64"/>
      <c r="S867" s="63"/>
      <c r="T867" s="63"/>
      <c r="U867" s="63"/>
      <c r="V867" s="63"/>
      <c r="W867" s="63"/>
      <c r="X867" s="63"/>
      <c r="Y867" s="63"/>
      <c r="Z867" s="63"/>
      <c r="AA867" s="64"/>
      <c r="AB867" s="63"/>
      <c r="AC867" s="63"/>
      <c r="AD867" s="63"/>
      <c r="AE867" s="63"/>
      <c r="AF867" s="63"/>
      <c r="AG867" s="63"/>
      <c r="AH867" s="63"/>
      <c r="AI867" s="63"/>
      <c r="AJ867" s="64"/>
      <c r="AK867" s="63"/>
      <c r="AL867" s="63"/>
      <c r="AM867" s="63"/>
      <c r="AN867" s="63"/>
      <c r="AO867" s="63"/>
      <c r="AP867" s="63"/>
      <c r="AQ867" s="63"/>
      <c r="AR867" s="63"/>
      <c r="AS867" s="64"/>
      <c r="AT867" s="63"/>
      <c r="AU867" s="63"/>
      <c r="AV867" s="63"/>
      <c r="AW867" s="63"/>
      <c r="AX867" s="63"/>
      <c r="AY867" s="63"/>
      <c r="AZ867" s="63"/>
      <c r="BA867" s="63"/>
      <c r="BB867" s="64"/>
      <c r="BC867" s="63"/>
      <c r="BD867" s="63"/>
      <c r="BE867" s="63"/>
      <c r="BF867" s="63"/>
      <c r="BG867" s="63"/>
      <c r="BH867" s="63"/>
      <c r="BI867" s="63"/>
      <c r="BJ867" s="63"/>
      <c r="BK867" s="64"/>
      <c r="BL867" s="63"/>
      <c r="BM867" s="63"/>
      <c r="BN867" s="63"/>
      <c r="BO867" s="63"/>
      <c r="BP867" s="63"/>
      <c r="BQ867" s="63"/>
      <c r="BR867" s="63"/>
      <c r="BS867" s="63"/>
      <c r="BT867" s="64"/>
      <c r="BU867" s="63"/>
      <c r="BV867" s="63"/>
      <c r="BW867" s="63"/>
      <c r="BX867" s="63"/>
      <c r="BY867" s="63"/>
      <c r="BZ867" s="63"/>
      <c r="CA867" s="63"/>
      <c r="CB867" s="63"/>
      <c r="CC867" s="64"/>
      <c r="CD867" s="63"/>
      <c r="CE867" s="63"/>
      <c r="CF867" s="63"/>
      <c r="CG867" s="63"/>
      <c r="CH867" s="63"/>
      <c r="CI867" s="63"/>
      <c r="CJ867" s="63"/>
      <c r="CK867" s="63"/>
      <c r="CL867" s="64"/>
      <c r="CM867" s="63"/>
      <c r="CN867" s="63"/>
      <c r="CO867" s="63"/>
      <c r="CP867" s="63"/>
      <c r="CQ867" s="63"/>
      <c r="CR867" s="63"/>
      <c r="CS867" s="63"/>
      <c r="CT867" s="63"/>
      <c r="CU867" s="64"/>
      <c r="CV867" s="63"/>
      <c r="CW867" s="63"/>
      <c r="CX867" s="63"/>
      <c r="CY867" s="63"/>
      <c r="CZ867" s="63"/>
      <c r="DA867" s="63"/>
      <c r="DB867" s="63"/>
      <c r="DC867" s="63"/>
      <c r="DD867" s="64"/>
    </row>
    <row r="868" spans="1:108" ht="33" customHeight="1" x14ac:dyDescent="0.3">
      <c r="A868" s="63"/>
      <c r="B868" s="63"/>
      <c r="C868" s="63"/>
      <c r="D868" s="63"/>
      <c r="E868" s="63"/>
      <c r="F868" s="63"/>
      <c r="G868" s="63"/>
      <c r="H868" s="63"/>
      <c r="I868" s="64"/>
      <c r="J868" s="63"/>
      <c r="K868" s="63"/>
      <c r="L868" s="63"/>
      <c r="M868" s="63"/>
      <c r="N868" s="63"/>
      <c r="O868" s="63"/>
      <c r="P868" s="63"/>
      <c r="Q868" s="63"/>
      <c r="R868" s="64"/>
      <c r="S868" s="63"/>
      <c r="T868" s="63"/>
      <c r="U868" s="63"/>
      <c r="V868" s="63"/>
      <c r="W868" s="63"/>
      <c r="X868" s="63"/>
      <c r="Y868" s="63"/>
      <c r="Z868" s="63"/>
      <c r="AA868" s="64"/>
      <c r="AB868" s="63"/>
      <c r="AC868" s="63"/>
      <c r="AD868" s="63"/>
      <c r="AE868" s="63"/>
      <c r="AF868" s="63"/>
      <c r="AG868" s="63"/>
      <c r="AH868" s="63"/>
      <c r="AI868" s="63"/>
      <c r="AJ868" s="64"/>
      <c r="AK868" s="63"/>
      <c r="AL868" s="63"/>
      <c r="AM868" s="63"/>
      <c r="AN868" s="63"/>
      <c r="AO868" s="63"/>
      <c r="AP868" s="63"/>
      <c r="AQ868" s="63"/>
      <c r="AR868" s="63"/>
      <c r="AS868" s="64"/>
      <c r="AT868" s="63"/>
      <c r="AU868" s="63"/>
      <c r="AV868" s="63"/>
      <c r="AW868" s="63"/>
      <c r="AX868" s="63"/>
      <c r="AY868" s="63"/>
      <c r="AZ868" s="63"/>
      <c r="BA868" s="63"/>
      <c r="BB868" s="64"/>
      <c r="BC868" s="63"/>
      <c r="BD868" s="63"/>
      <c r="BE868" s="63"/>
      <c r="BF868" s="63"/>
      <c r="BG868" s="63"/>
      <c r="BH868" s="63"/>
      <c r="BI868" s="63"/>
      <c r="BJ868" s="63"/>
      <c r="BK868" s="64"/>
      <c r="BL868" s="63"/>
      <c r="BM868" s="63"/>
      <c r="BN868" s="63"/>
      <c r="BO868" s="63"/>
      <c r="BP868" s="63"/>
      <c r="BQ868" s="63"/>
      <c r="BR868" s="63"/>
      <c r="BS868" s="63"/>
      <c r="BT868" s="64"/>
      <c r="BU868" s="63"/>
      <c r="BV868" s="63"/>
      <c r="BW868" s="63"/>
      <c r="BX868" s="63"/>
      <c r="BY868" s="63"/>
      <c r="BZ868" s="63"/>
      <c r="CA868" s="63"/>
      <c r="CB868" s="63"/>
      <c r="CC868" s="64"/>
      <c r="CD868" s="63"/>
      <c r="CE868" s="63"/>
      <c r="CF868" s="63"/>
      <c r="CG868" s="63"/>
      <c r="CH868" s="63"/>
      <c r="CI868" s="63"/>
      <c r="CJ868" s="63"/>
      <c r="CK868" s="63"/>
      <c r="CL868" s="64"/>
      <c r="CM868" s="63"/>
      <c r="CN868" s="63"/>
      <c r="CO868" s="63"/>
      <c r="CP868" s="63"/>
      <c r="CQ868" s="63"/>
      <c r="CR868" s="63"/>
      <c r="CS868" s="63"/>
      <c r="CT868" s="63"/>
      <c r="CU868" s="64"/>
      <c r="CV868" s="63"/>
      <c r="CW868" s="63"/>
      <c r="CX868" s="63"/>
      <c r="CY868" s="63"/>
      <c r="CZ868" s="63"/>
      <c r="DA868" s="63"/>
      <c r="DB868" s="63"/>
      <c r="DC868" s="63"/>
      <c r="DD868" s="64"/>
    </row>
    <row r="869" spans="1:108" ht="33" customHeight="1" x14ac:dyDescent="0.3">
      <c r="A869" s="63"/>
      <c r="B869" s="63"/>
      <c r="C869" s="63"/>
      <c r="D869" s="63"/>
      <c r="E869" s="63"/>
      <c r="F869" s="63"/>
      <c r="G869" s="63"/>
      <c r="H869" s="63"/>
      <c r="I869" s="64"/>
      <c r="J869" s="63"/>
      <c r="K869" s="63"/>
      <c r="L869" s="63"/>
      <c r="M869" s="63"/>
      <c r="N869" s="63"/>
      <c r="O869" s="63"/>
      <c r="P869" s="63"/>
      <c r="Q869" s="63"/>
      <c r="R869" s="64"/>
      <c r="S869" s="63"/>
      <c r="T869" s="63"/>
      <c r="U869" s="63"/>
      <c r="V869" s="63"/>
      <c r="W869" s="63"/>
      <c r="X869" s="63"/>
      <c r="Y869" s="63"/>
      <c r="Z869" s="63"/>
      <c r="AA869" s="64"/>
      <c r="AB869" s="63"/>
      <c r="AC869" s="63"/>
      <c r="AD869" s="63"/>
      <c r="AE869" s="63"/>
      <c r="AF869" s="63"/>
      <c r="AG869" s="63"/>
      <c r="AH869" s="63"/>
      <c r="AI869" s="63"/>
      <c r="AJ869" s="64"/>
      <c r="AK869" s="63"/>
      <c r="AL869" s="63"/>
      <c r="AM869" s="63"/>
      <c r="AN869" s="63"/>
      <c r="AO869" s="63"/>
      <c r="AP869" s="63"/>
      <c r="AQ869" s="63"/>
      <c r="AR869" s="63"/>
      <c r="AS869" s="64"/>
      <c r="AT869" s="63"/>
      <c r="AU869" s="63"/>
      <c r="AV869" s="63"/>
      <c r="AW869" s="63"/>
      <c r="AX869" s="63"/>
      <c r="AY869" s="63"/>
      <c r="AZ869" s="63"/>
      <c r="BA869" s="63"/>
      <c r="BB869" s="64"/>
      <c r="BC869" s="63"/>
      <c r="BD869" s="63"/>
      <c r="BE869" s="63"/>
      <c r="BF869" s="63"/>
      <c r="BG869" s="63"/>
      <c r="BH869" s="63"/>
      <c r="BI869" s="63"/>
      <c r="BJ869" s="63"/>
      <c r="BK869" s="64"/>
      <c r="BL869" s="63"/>
      <c r="BM869" s="63"/>
      <c r="BN869" s="63"/>
      <c r="BO869" s="63"/>
      <c r="BP869" s="63"/>
      <c r="BQ869" s="63"/>
      <c r="BR869" s="63"/>
      <c r="BS869" s="63"/>
      <c r="BT869" s="64"/>
      <c r="BU869" s="63"/>
      <c r="BV869" s="63"/>
      <c r="BW869" s="63"/>
      <c r="BX869" s="63"/>
      <c r="BY869" s="63"/>
      <c r="BZ869" s="63"/>
      <c r="CA869" s="63"/>
      <c r="CB869" s="63"/>
      <c r="CC869" s="64"/>
      <c r="CD869" s="63"/>
      <c r="CE869" s="63"/>
      <c r="CF869" s="63"/>
      <c r="CG869" s="63"/>
      <c r="CH869" s="63"/>
      <c r="CI869" s="63"/>
      <c r="CJ869" s="63"/>
      <c r="CK869" s="63"/>
      <c r="CL869" s="64"/>
      <c r="CM869" s="63"/>
      <c r="CN869" s="63"/>
      <c r="CO869" s="63"/>
      <c r="CP869" s="63"/>
      <c r="CQ869" s="63"/>
      <c r="CR869" s="63"/>
      <c r="CS869" s="63"/>
      <c r="CT869" s="63"/>
      <c r="CU869" s="64"/>
      <c r="CV869" s="63"/>
      <c r="CW869" s="63"/>
      <c r="CX869" s="63"/>
      <c r="CY869" s="63"/>
      <c r="CZ869" s="63"/>
      <c r="DA869" s="63"/>
      <c r="DB869" s="63"/>
      <c r="DC869" s="63"/>
      <c r="DD869" s="64"/>
    </row>
    <row r="870" spans="1:108" ht="33" customHeight="1" x14ac:dyDescent="0.3">
      <c r="A870" s="63"/>
      <c r="B870" s="63"/>
      <c r="C870" s="63"/>
      <c r="D870" s="63"/>
      <c r="E870" s="63"/>
      <c r="F870" s="63"/>
      <c r="G870" s="63"/>
      <c r="H870" s="63"/>
      <c r="I870" s="64"/>
      <c r="J870" s="63"/>
      <c r="K870" s="63"/>
      <c r="L870" s="63"/>
      <c r="M870" s="63"/>
      <c r="N870" s="63"/>
      <c r="O870" s="63"/>
      <c r="P870" s="63"/>
      <c r="Q870" s="63"/>
      <c r="R870" s="64"/>
      <c r="S870" s="63"/>
      <c r="T870" s="63"/>
      <c r="U870" s="63"/>
      <c r="V870" s="63"/>
      <c r="W870" s="63"/>
      <c r="X870" s="63"/>
      <c r="Y870" s="63"/>
      <c r="Z870" s="63"/>
      <c r="AA870" s="64"/>
      <c r="AB870" s="63"/>
      <c r="AC870" s="63"/>
      <c r="AD870" s="63"/>
      <c r="AE870" s="63"/>
      <c r="AF870" s="63"/>
      <c r="AG870" s="63"/>
      <c r="AH870" s="63"/>
      <c r="AI870" s="63"/>
      <c r="AJ870" s="64"/>
      <c r="AK870" s="63"/>
      <c r="AL870" s="63"/>
      <c r="AM870" s="63"/>
      <c r="AN870" s="63"/>
      <c r="AO870" s="63"/>
      <c r="AP870" s="63"/>
      <c r="AQ870" s="63"/>
      <c r="AR870" s="63"/>
      <c r="AS870" s="64"/>
      <c r="AT870" s="63"/>
      <c r="AU870" s="63"/>
      <c r="AV870" s="63"/>
      <c r="AW870" s="63"/>
      <c r="AX870" s="63"/>
      <c r="AY870" s="63"/>
      <c r="AZ870" s="63"/>
      <c r="BA870" s="63"/>
      <c r="BB870" s="64"/>
      <c r="BC870" s="63"/>
      <c r="BD870" s="63"/>
      <c r="BE870" s="63"/>
      <c r="BF870" s="63"/>
      <c r="BG870" s="63"/>
      <c r="BH870" s="63"/>
      <c r="BI870" s="63"/>
      <c r="BJ870" s="63"/>
      <c r="BK870" s="64"/>
      <c r="BL870" s="63"/>
      <c r="BM870" s="63"/>
      <c r="BN870" s="63"/>
      <c r="BO870" s="63"/>
      <c r="BP870" s="63"/>
      <c r="BQ870" s="63"/>
      <c r="BR870" s="63"/>
      <c r="BS870" s="63"/>
      <c r="BT870" s="64"/>
      <c r="BU870" s="63"/>
      <c r="BV870" s="63"/>
      <c r="BW870" s="63"/>
      <c r="BX870" s="63"/>
      <c r="BY870" s="63"/>
      <c r="BZ870" s="63"/>
      <c r="CA870" s="63"/>
      <c r="CB870" s="63"/>
      <c r="CC870" s="64"/>
      <c r="CD870" s="63"/>
      <c r="CE870" s="63"/>
      <c r="CF870" s="63"/>
      <c r="CG870" s="63"/>
      <c r="CH870" s="63"/>
      <c r="CI870" s="63"/>
      <c r="CJ870" s="63"/>
      <c r="CK870" s="63"/>
      <c r="CL870" s="64"/>
      <c r="CM870" s="63"/>
      <c r="CN870" s="63"/>
      <c r="CO870" s="63"/>
      <c r="CP870" s="63"/>
      <c r="CQ870" s="63"/>
      <c r="CR870" s="63"/>
      <c r="CS870" s="63"/>
      <c r="CT870" s="63"/>
      <c r="CU870" s="64"/>
      <c r="CV870" s="63"/>
      <c r="CW870" s="63"/>
      <c r="CX870" s="63"/>
      <c r="CY870" s="63"/>
      <c r="CZ870" s="63"/>
      <c r="DA870" s="63"/>
      <c r="DB870" s="63"/>
      <c r="DC870" s="63"/>
      <c r="DD870" s="64"/>
    </row>
    <row r="871" spans="1:108" ht="33" customHeight="1" x14ac:dyDescent="0.3">
      <c r="A871" s="63"/>
      <c r="B871" s="63"/>
      <c r="C871" s="63"/>
      <c r="D871" s="63"/>
      <c r="E871" s="63"/>
      <c r="F871" s="63"/>
      <c r="G871" s="63"/>
      <c r="H871" s="63"/>
      <c r="I871" s="64"/>
      <c r="J871" s="63"/>
      <c r="K871" s="63"/>
      <c r="L871" s="63"/>
      <c r="M871" s="63"/>
      <c r="N871" s="63"/>
      <c r="O871" s="63"/>
      <c r="P871" s="63"/>
      <c r="Q871" s="63"/>
      <c r="R871" s="64"/>
      <c r="S871" s="63"/>
      <c r="T871" s="63"/>
      <c r="U871" s="63"/>
      <c r="V871" s="63"/>
      <c r="W871" s="63"/>
      <c r="X871" s="63"/>
      <c r="Y871" s="63"/>
      <c r="Z871" s="63"/>
      <c r="AA871" s="64"/>
      <c r="AB871" s="63"/>
      <c r="AC871" s="63"/>
      <c r="AD871" s="63"/>
      <c r="AE871" s="63"/>
      <c r="AF871" s="63"/>
      <c r="AG871" s="63"/>
      <c r="AH871" s="63"/>
      <c r="AI871" s="63"/>
      <c r="AJ871" s="64"/>
      <c r="AK871" s="63"/>
      <c r="AL871" s="63"/>
      <c r="AM871" s="63"/>
      <c r="AN871" s="63"/>
      <c r="AO871" s="63"/>
      <c r="AP871" s="63"/>
      <c r="AQ871" s="63"/>
      <c r="AR871" s="63"/>
      <c r="AS871" s="64"/>
      <c r="AT871" s="63"/>
      <c r="AU871" s="63"/>
      <c r="AV871" s="63"/>
      <c r="AW871" s="63"/>
      <c r="AX871" s="63"/>
      <c r="AY871" s="63"/>
      <c r="AZ871" s="63"/>
      <c r="BA871" s="63"/>
      <c r="BB871" s="64"/>
      <c r="BC871" s="63"/>
      <c r="BD871" s="63"/>
      <c r="BE871" s="63"/>
      <c r="BF871" s="63"/>
      <c r="BG871" s="63"/>
      <c r="BH871" s="63"/>
      <c r="BI871" s="63"/>
      <c r="BJ871" s="63"/>
      <c r="BK871" s="64"/>
      <c r="BL871" s="63"/>
      <c r="BM871" s="63"/>
      <c r="BN871" s="63"/>
      <c r="BO871" s="63"/>
      <c r="BP871" s="63"/>
      <c r="BQ871" s="63"/>
      <c r="BR871" s="63"/>
      <c r="BS871" s="63"/>
      <c r="BT871" s="64"/>
      <c r="BU871" s="63"/>
      <c r="BV871" s="63"/>
      <c r="BW871" s="63"/>
      <c r="BX871" s="63"/>
      <c r="BY871" s="63"/>
      <c r="BZ871" s="63"/>
      <c r="CA871" s="63"/>
      <c r="CB871" s="63"/>
      <c r="CC871" s="64"/>
      <c r="CD871" s="63"/>
      <c r="CE871" s="63"/>
      <c r="CF871" s="63"/>
      <c r="CG871" s="63"/>
      <c r="CH871" s="63"/>
      <c r="CI871" s="63"/>
      <c r="CJ871" s="63"/>
      <c r="CK871" s="63"/>
      <c r="CL871" s="64"/>
      <c r="CM871" s="63"/>
      <c r="CN871" s="63"/>
      <c r="CO871" s="63"/>
      <c r="CP871" s="63"/>
      <c r="CQ871" s="63"/>
      <c r="CR871" s="63"/>
      <c r="CS871" s="63"/>
      <c r="CT871" s="63"/>
      <c r="CU871" s="64"/>
      <c r="CV871" s="63"/>
      <c r="CW871" s="63"/>
      <c r="CX871" s="63"/>
      <c r="CY871" s="63"/>
      <c r="CZ871" s="63"/>
      <c r="DA871" s="63"/>
      <c r="DB871" s="63"/>
      <c r="DC871" s="63"/>
      <c r="DD871" s="64"/>
    </row>
    <row r="872" spans="1:108" ht="33" customHeight="1" x14ac:dyDescent="0.3">
      <c r="A872" s="63"/>
      <c r="B872" s="63"/>
      <c r="C872" s="63"/>
      <c r="D872" s="63"/>
      <c r="E872" s="63"/>
      <c r="F872" s="63"/>
      <c r="G872" s="63"/>
      <c r="H872" s="63"/>
      <c r="I872" s="64"/>
      <c r="J872" s="63"/>
      <c r="K872" s="63"/>
      <c r="L872" s="63"/>
      <c r="M872" s="63"/>
      <c r="N872" s="63"/>
      <c r="O872" s="63"/>
      <c r="P872" s="63"/>
      <c r="Q872" s="63"/>
      <c r="R872" s="64"/>
      <c r="S872" s="63"/>
      <c r="T872" s="63"/>
      <c r="U872" s="63"/>
      <c r="V872" s="63"/>
      <c r="W872" s="63"/>
      <c r="X872" s="63"/>
      <c r="Y872" s="63"/>
      <c r="Z872" s="63"/>
      <c r="AA872" s="64"/>
      <c r="AB872" s="63"/>
      <c r="AC872" s="63"/>
      <c r="AD872" s="63"/>
      <c r="AE872" s="63"/>
      <c r="AF872" s="63"/>
      <c r="AG872" s="63"/>
      <c r="AH872" s="63"/>
      <c r="AI872" s="63"/>
      <c r="AJ872" s="64"/>
      <c r="AK872" s="63"/>
      <c r="AL872" s="63"/>
      <c r="AM872" s="63"/>
      <c r="AN872" s="63"/>
      <c r="AO872" s="63"/>
      <c r="AP872" s="63"/>
      <c r="AQ872" s="63"/>
      <c r="AR872" s="63"/>
      <c r="AS872" s="64"/>
      <c r="AT872" s="63"/>
      <c r="AU872" s="63"/>
      <c r="AV872" s="63"/>
      <c r="AW872" s="63"/>
      <c r="AX872" s="63"/>
      <c r="AY872" s="63"/>
      <c r="AZ872" s="63"/>
      <c r="BA872" s="63"/>
      <c r="BB872" s="64"/>
      <c r="BC872" s="63"/>
      <c r="BD872" s="63"/>
      <c r="BE872" s="63"/>
      <c r="BF872" s="63"/>
      <c r="BG872" s="63"/>
      <c r="BH872" s="63"/>
      <c r="BI872" s="63"/>
      <c r="BJ872" s="63"/>
      <c r="BK872" s="64"/>
      <c r="BL872" s="63"/>
      <c r="BM872" s="63"/>
      <c r="BN872" s="63"/>
      <c r="BO872" s="63"/>
      <c r="BP872" s="63"/>
      <c r="BQ872" s="63"/>
      <c r="BR872" s="63"/>
      <c r="BS872" s="63"/>
      <c r="BT872" s="64"/>
      <c r="BU872" s="63"/>
      <c r="BV872" s="63"/>
      <c r="BW872" s="63"/>
      <c r="BX872" s="63"/>
      <c r="BY872" s="63"/>
      <c r="BZ872" s="63"/>
      <c r="CA872" s="63"/>
      <c r="CB872" s="63"/>
      <c r="CC872" s="64"/>
      <c r="CD872" s="63"/>
      <c r="CE872" s="63"/>
      <c r="CF872" s="63"/>
      <c r="CG872" s="63"/>
      <c r="CH872" s="63"/>
      <c r="CI872" s="63"/>
      <c r="CJ872" s="63"/>
      <c r="CK872" s="63"/>
      <c r="CL872" s="64"/>
      <c r="CM872" s="63"/>
      <c r="CN872" s="63"/>
      <c r="CO872" s="63"/>
      <c r="CP872" s="63"/>
      <c r="CQ872" s="63"/>
      <c r="CR872" s="63"/>
      <c r="CS872" s="63"/>
      <c r="CT872" s="63"/>
      <c r="CU872" s="64"/>
      <c r="CV872" s="63"/>
      <c r="CW872" s="63"/>
      <c r="CX872" s="63"/>
      <c r="CY872" s="63"/>
      <c r="CZ872" s="63"/>
      <c r="DA872" s="63"/>
      <c r="DB872" s="63"/>
      <c r="DC872" s="63"/>
      <c r="DD872" s="64"/>
    </row>
    <row r="873" spans="1:108" ht="33" customHeight="1" x14ac:dyDescent="0.3">
      <c r="A873" s="63"/>
      <c r="B873" s="63"/>
      <c r="C873" s="63"/>
      <c r="D873" s="63"/>
      <c r="E873" s="63"/>
      <c r="F873" s="63"/>
      <c r="G873" s="63"/>
      <c r="H873" s="63"/>
      <c r="I873" s="64"/>
      <c r="J873" s="63"/>
      <c r="K873" s="63"/>
      <c r="L873" s="63"/>
      <c r="M873" s="63"/>
      <c r="N873" s="63"/>
      <c r="O873" s="63"/>
      <c r="P873" s="63"/>
      <c r="Q873" s="63"/>
      <c r="R873" s="64"/>
      <c r="S873" s="63"/>
      <c r="T873" s="63"/>
      <c r="U873" s="63"/>
      <c r="V873" s="63"/>
      <c r="W873" s="63"/>
      <c r="X873" s="63"/>
      <c r="Y873" s="63"/>
      <c r="Z873" s="63"/>
      <c r="AA873" s="64"/>
      <c r="AB873" s="63"/>
      <c r="AC873" s="63"/>
      <c r="AD873" s="63"/>
      <c r="AE873" s="63"/>
      <c r="AF873" s="63"/>
      <c r="AG873" s="63"/>
      <c r="AH873" s="63"/>
      <c r="AI873" s="63"/>
      <c r="AJ873" s="64"/>
      <c r="AK873" s="63"/>
      <c r="AL873" s="63"/>
      <c r="AM873" s="63"/>
      <c r="AN873" s="63"/>
      <c r="AO873" s="63"/>
      <c r="AP873" s="63"/>
      <c r="AQ873" s="63"/>
      <c r="AR873" s="63"/>
      <c r="AS873" s="64"/>
      <c r="AT873" s="63"/>
      <c r="AU873" s="63"/>
      <c r="AV873" s="63"/>
      <c r="AW873" s="63"/>
      <c r="AX873" s="63"/>
      <c r="AY873" s="63"/>
      <c r="AZ873" s="63"/>
      <c r="BA873" s="63"/>
      <c r="BB873" s="64"/>
      <c r="BC873" s="63"/>
      <c r="BD873" s="63"/>
      <c r="BE873" s="63"/>
      <c r="BF873" s="63"/>
      <c r="BG873" s="63"/>
      <c r="BH873" s="63"/>
      <c r="BI873" s="63"/>
      <c r="BJ873" s="63"/>
      <c r="BK873" s="64"/>
      <c r="BL873" s="63"/>
      <c r="BM873" s="63"/>
      <c r="BN873" s="63"/>
      <c r="BO873" s="63"/>
      <c r="BP873" s="63"/>
      <c r="BQ873" s="63"/>
      <c r="BR873" s="63"/>
      <c r="BS873" s="63"/>
      <c r="BT873" s="64"/>
      <c r="BU873" s="63"/>
      <c r="BV873" s="63"/>
      <c r="BW873" s="63"/>
      <c r="BX873" s="63"/>
      <c r="BY873" s="63"/>
      <c r="BZ873" s="63"/>
      <c r="CA873" s="63"/>
      <c r="CB873" s="63"/>
      <c r="CC873" s="64"/>
      <c r="CD873" s="63"/>
      <c r="CE873" s="63"/>
      <c r="CF873" s="63"/>
      <c r="CG873" s="63"/>
      <c r="CH873" s="63"/>
      <c r="CI873" s="63"/>
      <c r="CJ873" s="63"/>
      <c r="CK873" s="63"/>
      <c r="CL873" s="64"/>
      <c r="CM873" s="63"/>
      <c r="CN873" s="63"/>
      <c r="CO873" s="63"/>
      <c r="CP873" s="63"/>
      <c r="CQ873" s="63"/>
      <c r="CR873" s="63"/>
      <c r="CS873" s="63"/>
      <c r="CT873" s="63"/>
      <c r="CU873" s="64"/>
      <c r="CV873" s="63"/>
      <c r="CW873" s="63"/>
      <c r="CX873" s="63"/>
      <c r="CY873" s="63"/>
      <c r="CZ873" s="63"/>
      <c r="DA873" s="63"/>
      <c r="DB873" s="63"/>
      <c r="DC873" s="63"/>
      <c r="DD873" s="64"/>
    </row>
    <row r="874" spans="1:108" ht="33" customHeight="1" x14ac:dyDescent="0.3">
      <c r="A874" s="63"/>
      <c r="B874" s="63"/>
      <c r="C874" s="63"/>
      <c r="D874" s="63"/>
      <c r="E874" s="63"/>
      <c r="F874" s="63"/>
      <c r="G874" s="63"/>
      <c r="H874" s="63"/>
      <c r="I874" s="64"/>
      <c r="J874" s="63"/>
      <c r="K874" s="63"/>
      <c r="L874" s="63"/>
      <c r="M874" s="63"/>
      <c r="N874" s="63"/>
      <c r="O874" s="63"/>
      <c r="P874" s="63"/>
      <c r="Q874" s="63"/>
      <c r="R874" s="64"/>
      <c r="S874" s="63"/>
      <c r="T874" s="63"/>
      <c r="U874" s="63"/>
      <c r="V874" s="63"/>
      <c r="W874" s="63"/>
      <c r="X874" s="63"/>
      <c r="Y874" s="63"/>
      <c r="Z874" s="63"/>
      <c r="AA874" s="64"/>
      <c r="AB874" s="63"/>
      <c r="AC874" s="63"/>
      <c r="AD874" s="63"/>
      <c r="AE874" s="63"/>
      <c r="AF874" s="63"/>
      <c r="AG874" s="63"/>
      <c r="AH874" s="63"/>
      <c r="AI874" s="63"/>
      <c r="AJ874" s="64"/>
      <c r="AK874" s="63"/>
      <c r="AL874" s="63"/>
      <c r="AM874" s="63"/>
      <c r="AN874" s="63"/>
      <c r="AO874" s="63"/>
      <c r="AP874" s="63"/>
      <c r="AQ874" s="63"/>
      <c r="AR874" s="63"/>
      <c r="AS874" s="64"/>
      <c r="AT874" s="63"/>
      <c r="AU874" s="63"/>
      <c r="AV874" s="63"/>
      <c r="AW874" s="63"/>
      <c r="AX874" s="63"/>
      <c r="AY874" s="63"/>
      <c r="AZ874" s="63"/>
      <c r="BA874" s="63"/>
      <c r="BB874" s="64"/>
      <c r="BC874" s="63"/>
      <c r="BD874" s="63"/>
      <c r="BE874" s="63"/>
      <c r="BF874" s="63"/>
      <c r="BG874" s="63"/>
      <c r="BH874" s="63"/>
      <c r="BI874" s="63"/>
      <c r="BJ874" s="63"/>
      <c r="BK874" s="64"/>
      <c r="BL874" s="63"/>
      <c r="BM874" s="63"/>
      <c r="BN874" s="63"/>
      <c r="BO874" s="63"/>
      <c r="BP874" s="63"/>
      <c r="BQ874" s="63"/>
      <c r="BR874" s="63"/>
      <c r="BS874" s="63"/>
      <c r="BT874" s="64"/>
      <c r="BU874" s="63"/>
      <c r="BV874" s="63"/>
      <c r="BW874" s="63"/>
      <c r="BX874" s="63"/>
      <c r="BY874" s="63"/>
      <c r="BZ874" s="63"/>
      <c r="CA874" s="63"/>
      <c r="CB874" s="63"/>
      <c r="CC874" s="64"/>
      <c r="CD874" s="63"/>
      <c r="CE874" s="63"/>
      <c r="CF874" s="63"/>
      <c r="CG874" s="63"/>
      <c r="CH874" s="63"/>
      <c r="CI874" s="63"/>
      <c r="CJ874" s="63"/>
      <c r="CK874" s="63"/>
      <c r="CL874" s="64"/>
      <c r="CM874" s="63"/>
      <c r="CN874" s="63"/>
      <c r="CO874" s="63"/>
      <c r="CP874" s="63"/>
      <c r="CQ874" s="63"/>
      <c r="CR874" s="63"/>
      <c r="CS874" s="63"/>
      <c r="CT874" s="63"/>
      <c r="CU874" s="64"/>
      <c r="CV874" s="63"/>
      <c r="CW874" s="63"/>
      <c r="CX874" s="63"/>
      <c r="CY874" s="63"/>
      <c r="CZ874" s="63"/>
      <c r="DA874" s="63"/>
      <c r="DB874" s="63"/>
      <c r="DC874" s="63"/>
      <c r="DD874" s="64"/>
    </row>
    <row r="875" spans="1:108" ht="33" customHeight="1" x14ac:dyDescent="0.3">
      <c r="A875" s="63"/>
      <c r="B875" s="63"/>
      <c r="C875" s="63"/>
      <c r="D875" s="63"/>
      <c r="E875" s="63"/>
      <c r="F875" s="63"/>
      <c r="G875" s="63"/>
      <c r="H875" s="63"/>
      <c r="I875" s="64"/>
      <c r="J875" s="63"/>
      <c r="K875" s="63"/>
      <c r="L875" s="63"/>
      <c r="M875" s="63"/>
      <c r="N875" s="63"/>
      <c r="O875" s="63"/>
      <c r="P875" s="63"/>
      <c r="Q875" s="63"/>
      <c r="R875" s="64"/>
      <c r="S875" s="63"/>
      <c r="T875" s="63"/>
      <c r="U875" s="63"/>
      <c r="V875" s="63"/>
      <c r="W875" s="63"/>
      <c r="X875" s="63"/>
      <c r="Y875" s="63"/>
      <c r="Z875" s="63"/>
      <c r="AA875" s="64"/>
      <c r="AB875" s="63"/>
      <c r="AC875" s="63"/>
      <c r="AD875" s="63"/>
      <c r="AE875" s="63"/>
      <c r="AF875" s="63"/>
      <c r="AG875" s="63"/>
      <c r="AH875" s="63"/>
      <c r="AI875" s="63"/>
      <c r="AJ875" s="64"/>
      <c r="AK875" s="63"/>
      <c r="AL875" s="63"/>
      <c r="AM875" s="63"/>
      <c r="AN875" s="63"/>
      <c r="AO875" s="63"/>
      <c r="AP875" s="63"/>
      <c r="AQ875" s="63"/>
      <c r="AR875" s="63"/>
      <c r="AS875" s="64"/>
      <c r="AT875" s="63"/>
      <c r="AU875" s="63"/>
      <c r="AV875" s="63"/>
      <c r="AW875" s="63"/>
      <c r="AX875" s="63"/>
      <c r="AY875" s="63"/>
      <c r="AZ875" s="63"/>
      <c r="BA875" s="63"/>
      <c r="BB875" s="64"/>
      <c r="BC875" s="63"/>
      <c r="BD875" s="63"/>
      <c r="BE875" s="63"/>
      <c r="BF875" s="63"/>
      <c r="BG875" s="63"/>
      <c r="BH875" s="63"/>
      <c r="BI875" s="63"/>
      <c r="BJ875" s="63"/>
      <c r="BK875" s="64"/>
      <c r="BL875" s="63"/>
      <c r="BM875" s="63"/>
      <c r="BN875" s="63"/>
      <c r="BO875" s="63"/>
      <c r="BP875" s="63"/>
      <c r="BQ875" s="63"/>
      <c r="BR875" s="63"/>
      <c r="BS875" s="63"/>
      <c r="BT875" s="64"/>
      <c r="BU875" s="63"/>
      <c r="BV875" s="63"/>
      <c r="BW875" s="63"/>
      <c r="BX875" s="63"/>
      <c r="BY875" s="63"/>
      <c r="BZ875" s="63"/>
      <c r="CA875" s="63"/>
      <c r="CB875" s="63"/>
      <c r="CC875" s="64"/>
      <c r="CD875" s="63"/>
      <c r="CE875" s="63"/>
      <c r="CF875" s="63"/>
      <c r="CG875" s="63"/>
      <c r="CH875" s="63"/>
      <c r="CI875" s="63"/>
      <c r="CJ875" s="63"/>
      <c r="CK875" s="63"/>
      <c r="CL875" s="64"/>
      <c r="CM875" s="63"/>
      <c r="CN875" s="63"/>
      <c r="CO875" s="63"/>
      <c r="CP875" s="63"/>
      <c r="CQ875" s="63"/>
      <c r="CR875" s="63"/>
      <c r="CS875" s="63"/>
      <c r="CT875" s="63"/>
      <c r="CU875" s="64"/>
      <c r="CV875" s="63"/>
      <c r="CW875" s="63"/>
      <c r="CX875" s="63"/>
      <c r="CY875" s="63"/>
      <c r="CZ875" s="63"/>
      <c r="DA875" s="63"/>
      <c r="DB875" s="63"/>
      <c r="DC875" s="63"/>
      <c r="DD875" s="64"/>
    </row>
    <row r="876" spans="1:108" ht="33" customHeight="1" x14ac:dyDescent="0.3">
      <c r="A876" s="63"/>
      <c r="B876" s="63"/>
      <c r="C876" s="63"/>
      <c r="D876" s="63"/>
      <c r="E876" s="63"/>
      <c r="F876" s="63"/>
      <c r="G876" s="63"/>
      <c r="H876" s="63"/>
      <c r="I876" s="64"/>
      <c r="J876" s="63"/>
      <c r="K876" s="63"/>
      <c r="L876" s="63"/>
      <c r="M876" s="63"/>
      <c r="N876" s="63"/>
      <c r="O876" s="63"/>
      <c r="P876" s="63"/>
      <c r="Q876" s="63"/>
      <c r="R876" s="64"/>
      <c r="S876" s="63"/>
      <c r="T876" s="63"/>
      <c r="U876" s="63"/>
      <c r="V876" s="63"/>
      <c r="W876" s="63"/>
      <c r="X876" s="63"/>
      <c r="Y876" s="63"/>
      <c r="Z876" s="63"/>
      <c r="AA876" s="64"/>
      <c r="AB876" s="63"/>
      <c r="AC876" s="63"/>
      <c r="AD876" s="63"/>
      <c r="AE876" s="63"/>
      <c r="AF876" s="63"/>
      <c r="AG876" s="63"/>
      <c r="AH876" s="63"/>
      <c r="AI876" s="63"/>
      <c r="AJ876" s="64"/>
      <c r="AK876" s="63"/>
      <c r="AL876" s="63"/>
      <c r="AM876" s="63"/>
      <c r="AN876" s="63"/>
      <c r="AO876" s="63"/>
      <c r="AP876" s="63"/>
      <c r="AQ876" s="63"/>
      <c r="AR876" s="63"/>
      <c r="AS876" s="64"/>
      <c r="AT876" s="63"/>
      <c r="AU876" s="63"/>
      <c r="AV876" s="63"/>
      <c r="AW876" s="63"/>
      <c r="AX876" s="63"/>
      <c r="AY876" s="63"/>
      <c r="AZ876" s="63"/>
      <c r="BA876" s="63"/>
      <c r="BB876" s="64"/>
      <c r="BC876" s="63"/>
      <c r="BD876" s="63"/>
      <c r="BE876" s="63"/>
      <c r="BF876" s="63"/>
      <c r="BG876" s="63"/>
      <c r="BH876" s="63"/>
      <c r="BI876" s="63"/>
      <c r="BJ876" s="63"/>
      <c r="BK876" s="64"/>
      <c r="BL876" s="63"/>
      <c r="BM876" s="63"/>
      <c r="BN876" s="63"/>
      <c r="BO876" s="63"/>
      <c r="BP876" s="63"/>
      <c r="BQ876" s="63"/>
      <c r="BR876" s="63"/>
      <c r="BS876" s="63"/>
      <c r="BT876" s="64"/>
      <c r="BU876" s="63"/>
      <c r="BV876" s="63"/>
      <c r="BW876" s="63"/>
      <c r="BX876" s="63"/>
      <c r="BY876" s="63"/>
      <c r="BZ876" s="63"/>
      <c r="CA876" s="63"/>
      <c r="CB876" s="63"/>
      <c r="CC876" s="64"/>
      <c r="CD876" s="63"/>
      <c r="CE876" s="63"/>
      <c r="CF876" s="63"/>
      <c r="CG876" s="63"/>
      <c r="CH876" s="63"/>
      <c r="CI876" s="63"/>
      <c r="CJ876" s="63"/>
      <c r="CK876" s="63"/>
      <c r="CL876" s="64"/>
      <c r="CM876" s="63"/>
      <c r="CN876" s="63"/>
      <c r="CO876" s="63"/>
      <c r="CP876" s="63"/>
      <c r="CQ876" s="63"/>
      <c r="CR876" s="63"/>
      <c r="CS876" s="63"/>
      <c r="CT876" s="63"/>
      <c r="CU876" s="64"/>
      <c r="CV876" s="63"/>
      <c r="CW876" s="63"/>
      <c r="CX876" s="63"/>
      <c r="CY876" s="63"/>
      <c r="CZ876" s="63"/>
      <c r="DA876" s="63"/>
      <c r="DB876" s="63"/>
      <c r="DC876" s="63"/>
      <c r="DD876" s="64"/>
    </row>
    <row r="877" spans="1:108" ht="33" customHeight="1" x14ac:dyDescent="0.3">
      <c r="A877" s="63"/>
      <c r="B877" s="63"/>
      <c r="C877" s="63"/>
      <c r="D877" s="63"/>
      <c r="E877" s="63"/>
      <c r="F877" s="63"/>
      <c r="G877" s="63"/>
      <c r="H877" s="63"/>
      <c r="I877" s="64"/>
      <c r="J877" s="63"/>
      <c r="K877" s="63"/>
      <c r="L877" s="63"/>
      <c r="M877" s="63"/>
      <c r="N877" s="63"/>
      <c r="O877" s="63"/>
      <c r="P877" s="63"/>
      <c r="Q877" s="63"/>
      <c r="R877" s="64"/>
      <c r="S877" s="63"/>
      <c r="T877" s="63"/>
      <c r="U877" s="63"/>
      <c r="V877" s="63"/>
      <c r="W877" s="63"/>
      <c r="X877" s="63"/>
      <c r="Y877" s="63"/>
      <c r="Z877" s="63"/>
      <c r="AA877" s="64"/>
      <c r="AB877" s="63"/>
      <c r="AC877" s="63"/>
      <c r="AD877" s="63"/>
      <c r="AE877" s="63"/>
      <c r="AF877" s="63"/>
      <c r="AG877" s="63"/>
      <c r="AH877" s="63"/>
      <c r="AI877" s="63"/>
      <c r="AJ877" s="64"/>
      <c r="AK877" s="63"/>
      <c r="AL877" s="63"/>
      <c r="AM877" s="63"/>
      <c r="AN877" s="63"/>
      <c r="AO877" s="63"/>
      <c r="AP877" s="63"/>
      <c r="AQ877" s="63"/>
      <c r="AR877" s="63"/>
      <c r="AS877" s="64"/>
      <c r="AT877" s="63"/>
      <c r="AU877" s="63"/>
      <c r="AV877" s="63"/>
      <c r="AW877" s="63"/>
      <c r="AX877" s="63"/>
      <c r="AY877" s="63"/>
      <c r="AZ877" s="63"/>
      <c r="BA877" s="63"/>
      <c r="BB877" s="64"/>
      <c r="BC877" s="63"/>
      <c r="BD877" s="63"/>
      <c r="BE877" s="63"/>
      <c r="BF877" s="63"/>
      <c r="BG877" s="63"/>
      <c r="BH877" s="63"/>
      <c r="BI877" s="63"/>
      <c r="BJ877" s="63"/>
      <c r="BK877" s="64"/>
      <c r="BL877" s="63"/>
      <c r="BM877" s="63"/>
      <c r="BN877" s="63"/>
      <c r="BO877" s="63"/>
      <c r="BP877" s="63"/>
      <c r="BQ877" s="63"/>
      <c r="BR877" s="63"/>
      <c r="BS877" s="63"/>
      <c r="BT877" s="64"/>
      <c r="BU877" s="63"/>
      <c r="BV877" s="63"/>
      <c r="BW877" s="63"/>
      <c r="BX877" s="63"/>
      <c r="BY877" s="63"/>
      <c r="BZ877" s="63"/>
      <c r="CA877" s="63"/>
      <c r="CB877" s="63"/>
      <c r="CC877" s="64"/>
      <c r="CD877" s="63"/>
      <c r="CE877" s="63"/>
      <c r="CF877" s="63"/>
      <c r="CG877" s="63"/>
      <c r="CH877" s="63"/>
      <c r="CI877" s="63"/>
      <c r="CJ877" s="63"/>
      <c r="CK877" s="63"/>
      <c r="CL877" s="64"/>
      <c r="CM877" s="63"/>
      <c r="CN877" s="63"/>
      <c r="CO877" s="63"/>
      <c r="CP877" s="63"/>
      <c r="CQ877" s="63"/>
      <c r="CR877" s="63"/>
      <c r="CS877" s="63"/>
      <c r="CT877" s="63"/>
      <c r="CU877" s="64"/>
      <c r="CV877" s="63"/>
      <c r="CW877" s="63"/>
      <c r="CX877" s="63"/>
      <c r="CY877" s="63"/>
      <c r="CZ877" s="63"/>
      <c r="DA877" s="63"/>
      <c r="DB877" s="63"/>
      <c r="DC877" s="63"/>
      <c r="DD877" s="64"/>
    </row>
    <row r="878" spans="1:108" ht="33" customHeight="1" x14ac:dyDescent="0.3">
      <c r="A878" s="63"/>
      <c r="B878" s="63"/>
      <c r="C878" s="63"/>
      <c r="D878" s="63"/>
      <c r="E878" s="63"/>
      <c r="F878" s="63"/>
      <c r="G878" s="63"/>
      <c r="H878" s="63"/>
      <c r="I878" s="64"/>
      <c r="J878" s="63"/>
      <c r="K878" s="63"/>
      <c r="L878" s="63"/>
      <c r="M878" s="63"/>
      <c r="N878" s="63"/>
      <c r="O878" s="63"/>
      <c r="P878" s="63"/>
      <c r="Q878" s="63"/>
      <c r="R878" s="64"/>
      <c r="S878" s="63"/>
      <c r="T878" s="63"/>
      <c r="U878" s="63"/>
      <c r="V878" s="63"/>
      <c r="W878" s="63"/>
      <c r="X878" s="63"/>
      <c r="Y878" s="63"/>
      <c r="Z878" s="63"/>
      <c r="AA878" s="64"/>
      <c r="AB878" s="63"/>
      <c r="AC878" s="63"/>
      <c r="AD878" s="63"/>
      <c r="AE878" s="63"/>
      <c r="AF878" s="63"/>
      <c r="AG878" s="63"/>
      <c r="AH878" s="63"/>
      <c r="AI878" s="63"/>
      <c r="AJ878" s="64"/>
      <c r="AK878" s="63"/>
      <c r="AL878" s="63"/>
      <c r="AM878" s="63"/>
      <c r="AN878" s="63"/>
      <c r="AO878" s="63"/>
      <c r="AP878" s="63"/>
      <c r="AQ878" s="63"/>
      <c r="AR878" s="63"/>
      <c r="AS878" s="64"/>
      <c r="AT878" s="63"/>
      <c r="AU878" s="63"/>
      <c r="AV878" s="63"/>
      <c r="AW878" s="63"/>
      <c r="AX878" s="63"/>
      <c r="AY878" s="63"/>
      <c r="AZ878" s="63"/>
      <c r="BA878" s="63"/>
      <c r="BB878" s="64"/>
      <c r="BC878" s="63"/>
      <c r="BD878" s="63"/>
      <c r="BE878" s="63"/>
      <c r="BF878" s="63"/>
      <c r="BG878" s="63"/>
      <c r="BH878" s="63"/>
      <c r="BI878" s="63"/>
      <c r="BJ878" s="63"/>
      <c r="BK878" s="64"/>
      <c r="BL878" s="63"/>
      <c r="BM878" s="63"/>
      <c r="BN878" s="63"/>
      <c r="BO878" s="63"/>
      <c r="BP878" s="63"/>
      <c r="BQ878" s="63"/>
      <c r="BR878" s="63"/>
      <c r="BS878" s="63"/>
      <c r="BT878" s="64"/>
      <c r="BU878" s="63"/>
      <c r="BV878" s="63"/>
      <c r="BW878" s="63"/>
      <c r="BX878" s="63"/>
      <c r="BY878" s="63"/>
      <c r="BZ878" s="63"/>
      <c r="CA878" s="63"/>
      <c r="CB878" s="63"/>
      <c r="CC878" s="64"/>
      <c r="CD878" s="63"/>
      <c r="CE878" s="63"/>
      <c r="CF878" s="63"/>
      <c r="CG878" s="63"/>
      <c r="CH878" s="63"/>
      <c r="CI878" s="63"/>
      <c r="CJ878" s="63"/>
      <c r="CK878" s="63"/>
      <c r="CL878" s="64"/>
      <c r="CM878" s="63"/>
      <c r="CN878" s="63"/>
      <c r="CO878" s="63"/>
      <c r="CP878" s="63"/>
      <c r="CQ878" s="63"/>
      <c r="CR878" s="63"/>
      <c r="CS878" s="63"/>
      <c r="CT878" s="63"/>
      <c r="CU878" s="64"/>
      <c r="CV878" s="63"/>
      <c r="CW878" s="63"/>
      <c r="CX878" s="63"/>
      <c r="CY878" s="63"/>
      <c r="CZ878" s="63"/>
      <c r="DA878" s="63"/>
      <c r="DB878" s="63"/>
      <c r="DC878" s="63"/>
      <c r="DD878" s="64"/>
    </row>
    <row r="879" spans="1:108" ht="33" customHeight="1" x14ac:dyDescent="0.3">
      <c r="A879" s="63"/>
      <c r="B879" s="63"/>
      <c r="C879" s="63"/>
      <c r="D879" s="63"/>
      <c r="E879" s="63"/>
      <c r="F879" s="63"/>
      <c r="G879" s="63"/>
      <c r="H879" s="63"/>
      <c r="I879" s="64"/>
      <c r="J879" s="63"/>
      <c r="K879" s="63"/>
      <c r="L879" s="63"/>
      <c r="M879" s="63"/>
      <c r="N879" s="63"/>
      <c r="O879" s="63"/>
      <c r="P879" s="63"/>
      <c r="Q879" s="63"/>
      <c r="R879" s="64"/>
      <c r="S879" s="63"/>
      <c r="T879" s="63"/>
      <c r="U879" s="63"/>
      <c r="V879" s="63"/>
      <c r="W879" s="63"/>
      <c r="X879" s="63"/>
      <c r="Y879" s="63"/>
      <c r="Z879" s="63"/>
      <c r="AA879" s="64"/>
      <c r="AB879" s="63"/>
      <c r="AC879" s="63"/>
      <c r="AD879" s="63"/>
      <c r="AE879" s="63"/>
      <c r="AF879" s="63"/>
      <c r="AG879" s="63"/>
      <c r="AH879" s="63"/>
      <c r="AI879" s="63"/>
      <c r="AJ879" s="64"/>
      <c r="AK879" s="63"/>
      <c r="AL879" s="63"/>
      <c r="AM879" s="63"/>
      <c r="AN879" s="63"/>
      <c r="AO879" s="63"/>
      <c r="AP879" s="63"/>
      <c r="AQ879" s="63"/>
      <c r="AR879" s="63"/>
      <c r="AS879" s="64"/>
      <c r="AT879" s="63"/>
      <c r="AU879" s="63"/>
      <c r="AV879" s="63"/>
      <c r="AW879" s="63"/>
      <c r="AX879" s="63"/>
      <c r="AY879" s="63"/>
      <c r="AZ879" s="63"/>
      <c r="BA879" s="63"/>
      <c r="BB879" s="64"/>
      <c r="BC879" s="63"/>
      <c r="BD879" s="63"/>
      <c r="BE879" s="63"/>
      <c r="BF879" s="63"/>
      <c r="BG879" s="63"/>
      <c r="BH879" s="63"/>
      <c r="BI879" s="63"/>
      <c r="BJ879" s="63"/>
      <c r="BK879" s="64"/>
      <c r="BL879" s="63"/>
      <c r="BM879" s="63"/>
      <c r="BN879" s="63"/>
      <c r="BO879" s="63"/>
      <c r="BP879" s="63"/>
      <c r="BQ879" s="63"/>
      <c r="BR879" s="63"/>
      <c r="BS879" s="63"/>
      <c r="BT879" s="64"/>
      <c r="BU879" s="63"/>
      <c r="BV879" s="63"/>
      <c r="BW879" s="63"/>
      <c r="BX879" s="63"/>
      <c r="BY879" s="63"/>
      <c r="BZ879" s="63"/>
      <c r="CA879" s="63"/>
      <c r="CB879" s="63"/>
      <c r="CC879" s="64"/>
      <c r="CD879" s="63"/>
      <c r="CE879" s="63"/>
      <c r="CF879" s="63"/>
      <c r="CG879" s="63"/>
      <c r="CH879" s="63"/>
      <c r="CI879" s="63"/>
      <c r="CJ879" s="63"/>
      <c r="CK879" s="63"/>
      <c r="CL879" s="64"/>
      <c r="CM879" s="63"/>
      <c r="CN879" s="63"/>
      <c r="CO879" s="63"/>
      <c r="CP879" s="63"/>
      <c r="CQ879" s="63"/>
      <c r="CR879" s="63"/>
      <c r="CS879" s="63"/>
      <c r="CT879" s="63"/>
      <c r="CU879" s="64"/>
      <c r="CV879" s="63"/>
      <c r="CW879" s="63"/>
      <c r="CX879" s="63"/>
      <c r="CY879" s="63"/>
      <c r="CZ879" s="63"/>
      <c r="DA879" s="63"/>
      <c r="DB879" s="63"/>
      <c r="DC879" s="63"/>
      <c r="DD879" s="64"/>
    </row>
    <row r="880" spans="1:108" ht="33" customHeight="1" x14ac:dyDescent="0.3">
      <c r="A880" s="63"/>
      <c r="B880" s="63"/>
      <c r="C880" s="63"/>
      <c r="D880" s="63"/>
      <c r="E880" s="63"/>
      <c r="F880" s="63"/>
      <c r="G880" s="63"/>
      <c r="H880" s="63"/>
      <c r="I880" s="64"/>
      <c r="J880" s="63"/>
      <c r="K880" s="63"/>
      <c r="L880" s="63"/>
      <c r="M880" s="63"/>
      <c r="N880" s="63"/>
      <c r="O880" s="63"/>
      <c r="P880" s="63"/>
      <c r="Q880" s="63"/>
      <c r="R880" s="64"/>
      <c r="S880" s="63"/>
      <c r="T880" s="63"/>
      <c r="U880" s="63"/>
      <c r="V880" s="63"/>
      <c r="W880" s="63"/>
      <c r="X880" s="63"/>
      <c r="Y880" s="63"/>
      <c r="Z880" s="63"/>
      <c r="AA880" s="64"/>
      <c r="AB880" s="63"/>
      <c r="AC880" s="63"/>
      <c r="AD880" s="63"/>
      <c r="AE880" s="63"/>
      <c r="AF880" s="63"/>
      <c r="AG880" s="63"/>
      <c r="AH880" s="63"/>
      <c r="AI880" s="63"/>
      <c r="AJ880" s="64"/>
      <c r="AK880" s="63"/>
      <c r="AL880" s="63"/>
      <c r="AM880" s="63"/>
      <c r="AN880" s="63"/>
      <c r="AO880" s="63"/>
      <c r="AP880" s="63"/>
      <c r="AQ880" s="63"/>
      <c r="AR880" s="63"/>
      <c r="AS880" s="64"/>
      <c r="AT880" s="63"/>
      <c r="AU880" s="63"/>
      <c r="AV880" s="63"/>
      <c r="AW880" s="63"/>
      <c r="AX880" s="63"/>
      <c r="AY880" s="63"/>
      <c r="AZ880" s="63"/>
      <c r="BA880" s="63"/>
      <c r="BB880" s="64"/>
      <c r="BC880" s="63"/>
      <c r="BD880" s="63"/>
      <c r="BE880" s="63"/>
      <c r="BF880" s="63"/>
      <c r="BG880" s="63"/>
      <c r="BH880" s="63"/>
      <c r="BI880" s="63"/>
      <c r="BJ880" s="63"/>
      <c r="BK880" s="64"/>
      <c r="BL880" s="63"/>
      <c r="BM880" s="63"/>
      <c r="BN880" s="63"/>
      <c r="BO880" s="63"/>
      <c r="BP880" s="63"/>
      <c r="BQ880" s="63"/>
      <c r="BR880" s="63"/>
      <c r="BS880" s="63"/>
      <c r="BT880" s="64"/>
      <c r="BU880" s="63"/>
      <c r="BV880" s="63"/>
      <c r="BW880" s="63"/>
      <c r="BX880" s="63"/>
      <c r="BY880" s="63"/>
      <c r="BZ880" s="63"/>
      <c r="CA880" s="63"/>
      <c r="CB880" s="63"/>
      <c r="CC880" s="64"/>
      <c r="CD880" s="63"/>
      <c r="CE880" s="63"/>
      <c r="CF880" s="63"/>
      <c r="CG880" s="63"/>
      <c r="CH880" s="63"/>
      <c r="CI880" s="63"/>
      <c r="CJ880" s="63"/>
      <c r="CK880" s="63"/>
      <c r="CL880" s="64"/>
      <c r="CM880" s="63"/>
      <c r="CN880" s="63"/>
      <c r="CO880" s="63"/>
      <c r="CP880" s="63"/>
      <c r="CQ880" s="63"/>
      <c r="CR880" s="63"/>
      <c r="CS880" s="63"/>
      <c r="CT880" s="63"/>
      <c r="CU880" s="64"/>
      <c r="CV880" s="63"/>
      <c r="CW880" s="63"/>
      <c r="CX880" s="63"/>
      <c r="CY880" s="63"/>
      <c r="CZ880" s="63"/>
      <c r="DA880" s="63"/>
      <c r="DB880" s="63"/>
      <c r="DC880" s="63"/>
      <c r="DD880" s="64"/>
    </row>
    <row r="881" spans="1:108" ht="33" customHeight="1" x14ac:dyDescent="0.3">
      <c r="A881" s="63"/>
      <c r="B881" s="63"/>
      <c r="C881" s="63"/>
      <c r="D881" s="63"/>
      <c r="E881" s="63"/>
      <c r="F881" s="63"/>
      <c r="G881" s="63"/>
      <c r="H881" s="63"/>
      <c r="I881" s="64"/>
      <c r="J881" s="63"/>
      <c r="K881" s="63"/>
      <c r="L881" s="63"/>
      <c r="M881" s="63"/>
      <c r="N881" s="63"/>
      <c r="O881" s="63"/>
      <c r="P881" s="63"/>
      <c r="Q881" s="63"/>
      <c r="R881" s="64"/>
      <c r="S881" s="63"/>
      <c r="T881" s="63"/>
      <c r="U881" s="63"/>
      <c r="V881" s="63"/>
      <c r="W881" s="63"/>
      <c r="X881" s="63"/>
      <c r="Y881" s="63"/>
      <c r="Z881" s="63"/>
      <c r="AA881" s="64"/>
      <c r="AB881" s="63"/>
      <c r="AC881" s="63"/>
      <c r="AD881" s="63"/>
      <c r="AE881" s="63"/>
      <c r="AF881" s="63"/>
      <c r="AG881" s="63"/>
      <c r="AH881" s="63"/>
      <c r="AI881" s="63"/>
      <c r="AJ881" s="64"/>
      <c r="AK881" s="63"/>
      <c r="AL881" s="63"/>
      <c r="AM881" s="63"/>
      <c r="AN881" s="63"/>
      <c r="AO881" s="63"/>
      <c r="AP881" s="63"/>
      <c r="AQ881" s="63"/>
      <c r="AR881" s="63"/>
      <c r="AS881" s="64"/>
      <c r="AT881" s="63"/>
      <c r="AU881" s="63"/>
      <c r="AV881" s="63"/>
      <c r="AW881" s="63"/>
      <c r="AX881" s="63"/>
      <c r="AY881" s="63"/>
      <c r="AZ881" s="63"/>
      <c r="BA881" s="63"/>
      <c r="BB881" s="64"/>
      <c r="BC881" s="63"/>
      <c r="BD881" s="63"/>
      <c r="BE881" s="63"/>
      <c r="BF881" s="63"/>
      <c r="BG881" s="63"/>
      <c r="BH881" s="63"/>
      <c r="BI881" s="63"/>
      <c r="BJ881" s="63"/>
      <c r="BK881" s="64"/>
      <c r="BL881" s="63"/>
      <c r="BM881" s="63"/>
      <c r="BN881" s="63"/>
      <c r="BO881" s="63"/>
      <c r="BP881" s="63"/>
      <c r="BQ881" s="63"/>
      <c r="BR881" s="63"/>
      <c r="BS881" s="63"/>
      <c r="BT881" s="64"/>
      <c r="BU881" s="63"/>
      <c r="BV881" s="63"/>
      <c r="BW881" s="63"/>
      <c r="BX881" s="63"/>
      <c r="BY881" s="63"/>
      <c r="BZ881" s="63"/>
      <c r="CA881" s="63"/>
      <c r="CB881" s="63"/>
      <c r="CC881" s="64"/>
      <c r="CD881" s="63"/>
      <c r="CE881" s="63"/>
      <c r="CF881" s="63"/>
      <c r="CG881" s="63"/>
      <c r="CH881" s="63"/>
      <c r="CI881" s="63"/>
      <c r="CJ881" s="63"/>
      <c r="CK881" s="63"/>
      <c r="CL881" s="64"/>
      <c r="CM881" s="63"/>
      <c r="CN881" s="63"/>
      <c r="CO881" s="63"/>
      <c r="CP881" s="63"/>
      <c r="CQ881" s="63"/>
      <c r="CR881" s="63"/>
      <c r="CS881" s="63"/>
      <c r="CT881" s="63"/>
      <c r="CU881" s="64"/>
      <c r="CV881" s="63"/>
      <c r="CW881" s="63"/>
      <c r="CX881" s="63"/>
      <c r="CY881" s="63"/>
      <c r="CZ881" s="63"/>
      <c r="DA881" s="63"/>
      <c r="DB881" s="63"/>
      <c r="DC881" s="63"/>
      <c r="DD881" s="64"/>
    </row>
    <row r="882" spans="1:108" ht="33" customHeight="1" x14ac:dyDescent="0.3">
      <c r="A882" s="63"/>
      <c r="B882" s="63"/>
      <c r="C882" s="63"/>
      <c r="D882" s="63"/>
      <c r="E882" s="63"/>
      <c r="F882" s="63"/>
      <c r="G882" s="63"/>
      <c r="H882" s="63"/>
      <c r="I882" s="64"/>
      <c r="J882" s="63"/>
      <c r="K882" s="63"/>
      <c r="L882" s="63"/>
      <c r="M882" s="63"/>
      <c r="N882" s="63"/>
      <c r="O882" s="63"/>
      <c r="P882" s="63"/>
      <c r="Q882" s="63"/>
      <c r="R882" s="64"/>
      <c r="S882" s="63"/>
      <c r="T882" s="63"/>
      <c r="U882" s="63"/>
      <c r="V882" s="63"/>
      <c r="W882" s="63"/>
      <c r="X882" s="63"/>
      <c r="Y882" s="63"/>
      <c r="Z882" s="63"/>
      <c r="AA882" s="64"/>
      <c r="AB882" s="63"/>
      <c r="AC882" s="63"/>
      <c r="AD882" s="63"/>
      <c r="AE882" s="63"/>
      <c r="AF882" s="63"/>
      <c r="AG882" s="63"/>
      <c r="AH882" s="63"/>
      <c r="AI882" s="63"/>
      <c r="AJ882" s="64"/>
      <c r="AK882" s="63"/>
      <c r="AL882" s="63"/>
      <c r="AM882" s="63"/>
      <c r="AN882" s="63"/>
      <c r="AO882" s="63"/>
      <c r="AP882" s="63"/>
      <c r="AQ882" s="63"/>
      <c r="AR882" s="63"/>
      <c r="AS882" s="64"/>
      <c r="AT882" s="63"/>
      <c r="AU882" s="63"/>
      <c r="AV882" s="63"/>
      <c r="AW882" s="63"/>
      <c r="AX882" s="63"/>
      <c r="AY882" s="63"/>
      <c r="AZ882" s="63"/>
      <c r="BA882" s="63"/>
      <c r="BB882" s="64"/>
      <c r="BC882" s="63"/>
      <c r="BD882" s="63"/>
      <c r="BE882" s="63"/>
      <c r="BF882" s="63"/>
      <c r="BG882" s="63"/>
      <c r="BH882" s="63"/>
      <c r="BI882" s="63"/>
      <c r="BJ882" s="63"/>
      <c r="BK882" s="64"/>
      <c r="BL882" s="63"/>
      <c r="BM882" s="63"/>
      <c r="BN882" s="63"/>
      <c r="BO882" s="63"/>
      <c r="BP882" s="63"/>
      <c r="BQ882" s="63"/>
      <c r="BR882" s="63"/>
      <c r="BS882" s="63"/>
      <c r="BT882" s="64"/>
      <c r="BU882" s="63"/>
      <c r="BV882" s="63"/>
      <c r="BW882" s="63"/>
      <c r="BX882" s="63"/>
      <c r="BY882" s="63"/>
      <c r="BZ882" s="63"/>
      <c r="CA882" s="63"/>
      <c r="CB882" s="63"/>
      <c r="CC882" s="64"/>
      <c r="CD882" s="63"/>
      <c r="CE882" s="63"/>
      <c r="CF882" s="63"/>
      <c r="CG882" s="63"/>
      <c r="CH882" s="63"/>
      <c r="CI882" s="63"/>
      <c r="CJ882" s="63"/>
      <c r="CK882" s="63"/>
      <c r="CL882" s="64"/>
      <c r="CM882" s="63"/>
      <c r="CN882" s="63"/>
      <c r="CO882" s="63"/>
      <c r="CP882" s="63"/>
      <c r="CQ882" s="63"/>
      <c r="CR882" s="63"/>
      <c r="CS882" s="63"/>
      <c r="CT882" s="63"/>
      <c r="CU882" s="64"/>
      <c r="CV882" s="63"/>
      <c r="CW882" s="63"/>
      <c r="CX882" s="63"/>
      <c r="CY882" s="63"/>
      <c r="CZ882" s="63"/>
      <c r="DA882" s="63"/>
      <c r="DB882" s="63"/>
      <c r="DC882" s="63"/>
      <c r="DD882" s="64"/>
    </row>
    <row r="883" spans="1:108" ht="33" customHeight="1" x14ac:dyDescent="0.3">
      <c r="A883" s="63"/>
      <c r="B883" s="63"/>
      <c r="C883" s="63"/>
      <c r="D883" s="63"/>
      <c r="E883" s="63"/>
      <c r="F883" s="63"/>
      <c r="G883" s="63"/>
      <c r="H883" s="63"/>
      <c r="I883" s="64"/>
      <c r="J883" s="63"/>
      <c r="K883" s="63"/>
      <c r="L883" s="63"/>
      <c r="M883" s="63"/>
      <c r="N883" s="63"/>
      <c r="O883" s="63"/>
      <c r="P883" s="63"/>
      <c r="Q883" s="63"/>
      <c r="R883" s="64"/>
      <c r="S883" s="63"/>
      <c r="T883" s="63"/>
      <c r="U883" s="63"/>
      <c r="V883" s="63"/>
      <c r="W883" s="63"/>
      <c r="X883" s="63"/>
      <c r="Y883" s="63"/>
      <c r="Z883" s="63"/>
      <c r="AA883" s="64"/>
      <c r="AB883" s="63"/>
      <c r="AC883" s="63"/>
      <c r="AD883" s="63"/>
      <c r="AE883" s="63"/>
      <c r="AF883" s="63"/>
      <c r="AG883" s="63"/>
      <c r="AH883" s="63"/>
      <c r="AI883" s="63"/>
      <c r="AJ883" s="64"/>
      <c r="AK883" s="63"/>
      <c r="AL883" s="63"/>
      <c r="AM883" s="63"/>
      <c r="AN883" s="63"/>
      <c r="AO883" s="63"/>
      <c r="AP883" s="63"/>
      <c r="AQ883" s="63"/>
      <c r="AR883" s="63"/>
      <c r="AS883" s="64"/>
      <c r="AT883" s="63"/>
      <c r="AU883" s="63"/>
      <c r="AV883" s="63"/>
      <c r="AW883" s="63"/>
      <c r="AX883" s="63"/>
      <c r="AY883" s="63"/>
      <c r="AZ883" s="63"/>
      <c r="BA883" s="63"/>
      <c r="BB883" s="64"/>
      <c r="BC883" s="63"/>
      <c r="BD883" s="63"/>
      <c r="BE883" s="63"/>
      <c r="BF883" s="63"/>
      <c r="BG883" s="63"/>
      <c r="BH883" s="63"/>
      <c r="BI883" s="63"/>
      <c r="BJ883" s="63"/>
      <c r="BK883" s="64"/>
      <c r="BL883" s="63"/>
      <c r="BM883" s="63"/>
      <c r="BN883" s="63"/>
      <c r="BO883" s="63"/>
      <c r="BP883" s="63"/>
      <c r="BQ883" s="63"/>
      <c r="BR883" s="63"/>
      <c r="BS883" s="63"/>
      <c r="BT883" s="64"/>
      <c r="BU883" s="63"/>
      <c r="BV883" s="63"/>
      <c r="BW883" s="63"/>
      <c r="BX883" s="63"/>
      <c r="BY883" s="63"/>
      <c r="BZ883" s="63"/>
      <c r="CA883" s="63"/>
      <c r="CB883" s="63"/>
      <c r="CC883" s="64"/>
      <c r="CD883" s="63"/>
      <c r="CE883" s="63"/>
      <c r="CF883" s="63"/>
      <c r="CG883" s="63"/>
      <c r="CH883" s="63"/>
      <c r="CI883" s="63"/>
      <c r="CJ883" s="63"/>
      <c r="CK883" s="63"/>
      <c r="CL883" s="64"/>
      <c r="CM883" s="63"/>
      <c r="CN883" s="63"/>
      <c r="CO883" s="63"/>
      <c r="CP883" s="63"/>
      <c r="CQ883" s="63"/>
      <c r="CR883" s="63"/>
      <c r="CS883" s="63"/>
      <c r="CT883" s="63"/>
      <c r="CU883" s="64"/>
      <c r="CV883" s="63"/>
      <c r="CW883" s="63"/>
      <c r="CX883" s="63"/>
      <c r="CY883" s="63"/>
      <c r="CZ883" s="63"/>
      <c r="DA883" s="63"/>
      <c r="DB883" s="63"/>
      <c r="DC883" s="63"/>
      <c r="DD883" s="64"/>
    </row>
    <row r="884" spans="1:108" ht="33" customHeight="1" x14ac:dyDescent="0.3">
      <c r="A884" s="63"/>
      <c r="B884" s="63"/>
      <c r="C884" s="63"/>
      <c r="D884" s="63"/>
      <c r="E884" s="63"/>
      <c r="F884" s="63"/>
      <c r="G884" s="63"/>
      <c r="H884" s="63"/>
      <c r="I884" s="64"/>
      <c r="J884" s="63"/>
      <c r="K884" s="63"/>
      <c r="L884" s="63"/>
      <c r="M884" s="63"/>
      <c r="N884" s="63"/>
      <c r="O884" s="63"/>
      <c r="P884" s="63"/>
      <c r="Q884" s="63"/>
      <c r="R884" s="64"/>
      <c r="S884" s="63"/>
      <c r="T884" s="63"/>
      <c r="U884" s="63"/>
      <c r="V884" s="63"/>
      <c r="W884" s="63"/>
      <c r="X884" s="63"/>
      <c r="Y884" s="63"/>
      <c r="Z884" s="63"/>
      <c r="AA884" s="64"/>
      <c r="AB884" s="63"/>
      <c r="AC884" s="63"/>
      <c r="AD884" s="63"/>
      <c r="AE884" s="63"/>
      <c r="AF884" s="63"/>
      <c r="AG884" s="63"/>
      <c r="AH884" s="63"/>
      <c r="AI884" s="63"/>
      <c r="AJ884" s="64"/>
      <c r="AK884" s="63"/>
      <c r="AL884" s="63"/>
      <c r="AM884" s="63"/>
      <c r="AN884" s="63"/>
      <c r="AO884" s="63"/>
      <c r="AP884" s="63"/>
      <c r="AQ884" s="63"/>
      <c r="AR884" s="63"/>
      <c r="AS884" s="64"/>
      <c r="AT884" s="63"/>
      <c r="AU884" s="63"/>
      <c r="AV884" s="63"/>
      <c r="AW884" s="63"/>
      <c r="AX884" s="63"/>
      <c r="AY884" s="63"/>
      <c r="AZ884" s="63"/>
      <c r="BA884" s="63"/>
      <c r="BB884" s="64"/>
      <c r="BC884" s="63"/>
      <c r="BD884" s="63"/>
      <c r="BE884" s="63"/>
      <c r="BF884" s="63"/>
      <c r="BG884" s="63"/>
      <c r="BH884" s="63"/>
      <c r="BI884" s="63"/>
      <c r="BJ884" s="63"/>
      <c r="BK884" s="64"/>
      <c r="BL884" s="63"/>
      <c r="BM884" s="63"/>
      <c r="BN884" s="63"/>
      <c r="BO884" s="63"/>
      <c r="BP884" s="63"/>
      <c r="BQ884" s="63"/>
      <c r="BR884" s="63"/>
      <c r="BS884" s="63"/>
      <c r="BT884" s="64"/>
      <c r="BU884" s="63"/>
      <c r="BV884" s="63"/>
      <c r="BW884" s="63"/>
      <c r="BX884" s="63"/>
      <c r="BY884" s="63"/>
      <c r="BZ884" s="63"/>
      <c r="CA884" s="63"/>
      <c r="CB884" s="63"/>
      <c r="CC884" s="64"/>
      <c r="CD884" s="63"/>
      <c r="CE884" s="63"/>
      <c r="CF884" s="63"/>
      <c r="CG884" s="63"/>
      <c r="CH884" s="63"/>
      <c r="CI884" s="63"/>
      <c r="CJ884" s="63"/>
      <c r="CK884" s="63"/>
      <c r="CL884" s="64"/>
      <c r="CM884" s="63"/>
      <c r="CN884" s="63"/>
      <c r="CO884" s="63"/>
      <c r="CP884" s="63"/>
      <c r="CQ884" s="63"/>
      <c r="CR884" s="63"/>
      <c r="CS884" s="63"/>
      <c r="CT884" s="63"/>
      <c r="CU884" s="64"/>
      <c r="CV884" s="63"/>
      <c r="CW884" s="63"/>
      <c r="CX884" s="63"/>
      <c r="CY884" s="63"/>
      <c r="CZ884" s="63"/>
      <c r="DA884" s="63"/>
      <c r="DB884" s="63"/>
      <c r="DC884" s="63"/>
      <c r="DD884" s="64"/>
    </row>
    <row r="885" spans="1:108" ht="33" customHeight="1" x14ac:dyDescent="0.3">
      <c r="A885" s="63"/>
      <c r="B885" s="63"/>
      <c r="C885" s="63"/>
      <c r="D885" s="63"/>
      <c r="E885" s="63"/>
      <c r="F885" s="63"/>
      <c r="G885" s="63"/>
      <c r="H885" s="63"/>
      <c r="I885" s="64"/>
      <c r="J885" s="63"/>
      <c r="K885" s="63"/>
      <c r="L885" s="63"/>
      <c r="M885" s="63"/>
      <c r="N885" s="63"/>
      <c r="O885" s="63"/>
      <c r="P885" s="63"/>
      <c r="Q885" s="63"/>
      <c r="R885" s="64"/>
      <c r="S885" s="63"/>
      <c r="T885" s="63"/>
      <c r="U885" s="63"/>
      <c r="V885" s="63"/>
      <c r="W885" s="63"/>
      <c r="X885" s="63"/>
      <c r="Y885" s="63"/>
      <c r="Z885" s="63"/>
      <c r="AA885" s="64"/>
      <c r="AB885" s="63"/>
      <c r="AC885" s="63"/>
      <c r="AD885" s="63"/>
      <c r="AE885" s="63"/>
      <c r="AF885" s="63"/>
      <c r="AG885" s="63"/>
      <c r="AH885" s="63"/>
      <c r="AI885" s="63"/>
      <c r="AJ885" s="64"/>
      <c r="AK885" s="63"/>
      <c r="AL885" s="63"/>
      <c r="AM885" s="63"/>
      <c r="AN885" s="63"/>
      <c r="AO885" s="63"/>
      <c r="AP885" s="63"/>
      <c r="AQ885" s="63"/>
      <c r="AR885" s="63"/>
      <c r="AS885" s="64"/>
      <c r="AT885" s="63"/>
      <c r="AU885" s="63"/>
      <c r="AV885" s="63"/>
      <c r="AW885" s="63"/>
      <c r="AX885" s="63"/>
      <c r="AY885" s="63"/>
      <c r="AZ885" s="63"/>
      <c r="BA885" s="63"/>
      <c r="BB885" s="64"/>
      <c r="BC885" s="63"/>
      <c r="BD885" s="63"/>
      <c r="BE885" s="63"/>
      <c r="BF885" s="63"/>
      <c r="BG885" s="63"/>
      <c r="BH885" s="63"/>
      <c r="BI885" s="63"/>
      <c r="BJ885" s="63"/>
      <c r="BK885" s="64"/>
      <c r="BL885" s="63"/>
      <c r="BM885" s="63"/>
      <c r="BN885" s="63"/>
      <c r="BO885" s="63"/>
      <c r="BP885" s="63"/>
      <c r="BQ885" s="63"/>
      <c r="BR885" s="63"/>
      <c r="BS885" s="63"/>
      <c r="BT885" s="64"/>
      <c r="BU885" s="63"/>
      <c r="BV885" s="63"/>
      <c r="BW885" s="63"/>
      <c r="BX885" s="63"/>
      <c r="BY885" s="63"/>
      <c r="BZ885" s="63"/>
      <c r="CA885" s="63"/>
      <c r="CB885" s="63"/>
      <c r="CC885" s="64"/>
      <c r="CD885" s="63"/>
      <c r="CE885" s="63"/>
      <c r="CF885" s="63"/>
      <c r="CG885" s="63"/>
      <c r="CH885" s="63"/>
      <c r="CI885" s="63"/>
      <c r="CJ885" s="63"/>
      <c r="CK885" s="63"/>
      <c r="CL885" s="64"/>
      <c r="CM885" s="63"/>
      <c r="CN885" s="63"/>
      <c r="CO885" s="63"/>
      <c r="CP885" s="63"/>
      <c r="CQ885" s="63"/>
      <c r="CR885" s="63"/>
      <c r="CS885" s="63"/>
      <c r="CT885" s="63"/>
      <c r="CU885" s="64"/>
      <c r="CV885" s="63"/>
      <c r="CW885" s="63"/>
      <c r="CX885" s="63"/>
      <c r="CY885" s="63"/>
      <c r="CZ885" s="63"/>
      <c r="DA885" s="63"/>
      <c r="DB885" s="63"/>
      <c r="DC885" s="63"/>
      <c r="DD885" s="64"/>
    </row>
    <row r="886" spans="1:108" ht="33" customHeight="1" x14ac:dyDescent="0.3">
      <c r="A886" s="63"/>
      <c r="B886" s="63"/>
      <c r="C886" s="63"/>
      <c r="D886" s="63"/>
      <c r="E886" s="63"/>
      <c r="F886" s="63"/>
      <c r="G886" s="63"/>
      <c r="H886" s="63"/>
      <c r="I886" s="64"/>
      <c r="J886" s="63"/>
      <c r="K886" s="63"/>
      <c r="L886" s="63"/>
      <c r="M886" s="63"/>
      <c r="N886" s="63"/>
      <c r="O886" s="63"/>
      <c r="P886" s="63"/>
      <c r="Q886" s="63"/>
      <c r="R886" s="64"/>
      <c r="S886" s="63"/>
      <c r="T886" s="63"/>
      <c r="U886" s="63"/>
      <c r="V886" s="63"/>
      <c r="W886" s="63"/>
      <c r="X886" s="63"/>
      <c r="Y886" s="63"/>
      <c r="Z886" s="63"/>
      <c r="AA886" s="64"/>
      <c r="AB886" s="63"/>
      <c r="AC886" s="63"/>
      <c r="AD886" s="63"/>
      <c r="AE886" s="63"/>
      <c r="AF886" s="63"/>
      <c r="AG886" s="63"/>
      <c r="AH886" s="63"/>
      <c r="AI886" s="63"/>
      <c r="AJ886" s="64"/>
      <c r="AK886" s="63"/>
      <c r="AL886" s="63"/>
      <c r="AM886" s="63"/>
      <c r="AN886" s="63"/>
      <c r="AO886" s="63"/>
      <c r="AP886" s="63"/>
      <c r="AQ886" s="63"/>
      <c r="AR886" s="63"/>
      <c r="AS886" s="64"/>
      <c r="AT886" s="63"/>
      <c r="AU886" s="63"/>
      <c r="AV886" s="63"/>
      <c r="AW886" s="63"/>
      <c r="AX886" s="63"/>
      <c r="AY886" s="63"/>
      <c r="AZ886" s="63"/>
      <c r="BA886" s="63"/>
      <c r="BB886" s="64"/>
      <c r="BC886" s="63"/>
      <c r="BD886" s="63"/>
      <c r="BE886" s="63"/>
      <c r="BF886" s="63"/>
      <c r="BG886" s="63"/>
      <c r="BH886" s="63"/>
      <c r="BI886" s="63"/>
      <c r="BJ886" s="63"/>
      <c r="BK886" s="64"/>
      <c r="BL886" s="63"/>
      <c r="BM886" s="63"/>
      <c r="BN886" s="63"/>
      <c r="BO886" s="63"/>
      <c r="BP886" s="63"/>
      <c r="BQ886" s="63"/>
      <c r="BR886" s="63"/>
      <c r="BS886" s="63"/>
      <c r="BT886" s="64"/>
      <c r="BU886" s="63"/>
      <c r="BV886" s="63"/>
      <c r="BW886" s="63"/>
      <c r="BX886" s="63"/>
      <c r="BY886" s="63"/>
      <c r="BZ886" s="63"/>
      <c r="CA886" s="63"/>
      <c r="CB886" s="63"/>
      <c r="CC886" s="64"/>
      <c r="CD886" s="63"/>
      <c r="CE886" s="63"/>
      <c r="CF886" s="63"/>
      <c r="CG886" s="63"/>
      <c r="CH886" s="63"/>
      <c r="CI886" s="63"/>
      <c r="CJ886" s="63"/>
      <c r="CK886" s="63"/>
      <c r="CL886" s="64"/>
      <c r="CM886" s="63"/>
      <c r="CN886" s="63"/>
      <c r="CO886" s="63"/>
      <c r="CP886" s="63"/>
      <c r="CQ886" s="63"/>
      <c r="CR886" s="63"/>
      <c r="CS886" s="63"/>
      <c r="CT886" s="63"/>
      <c r="CU886" s="64"/>
      <c r="CV886" s="63"/>
      <c r="CW886" s="63"/>
      <c r="CX886" s="63"/>
      <c r="CY886" s="63"/>
      <c r="CZ886" s="63"/>
      <c r="DA886" s="63"/>
      <c r="DB886" s="63"/>
      <c r="DC886" s="63"/>
      <c r="DD886" s="64"/>
    </row>
    <row r="887" spans="1:108" ht="33" customHeight="1" x14ac:dyDescent="0.3">
      <c r="A887" s="63"/>
      <c r="B887" s="63"/>
      <c r="C887" s="63"/>
      <c r="D887" s="63"/>
      <c r="E887" s="63"/>
      <c r="F887" s="63"/>
      <c r="G887" s="63"/>
      <c r="H887" s="63"/>
      <c r="I887" s="64"/>
      <c r="J887" s="63"/>
      <c r="K887" s="63"/>
      <c r="L887" s="63"/>
      <c r="M887" s="63"/>
      <c r="N887" s="63"/>
      <c r="O887" s="63"/>
      <c r="P887" s="63"/>
      <c r="Q887" s="63"/>
      <c r="R887" s="64"/>
      <c r="S887" s="63"/>
      <c r="T887" s="63"/>
      <c r="U887" s="63"/>
      <c r="V887" s="63"/>
      <c r="W887" s="63"/>
      <c r="X887" s="63"/>
      <c r="Y887" s="63"/>
      <c r="Z887" s="63"/>
      <c r="AA887" s="64"/>
      <c r="AB887" s="63"/>
      <c r="AC887" s="63"/>
      <c r="AD887" s="63"/>
      <c r="AE887" s="63"/>
      <c r="AF887" s="63"/>
      <c r="AG887" s="63"/>
      <c r="AH887" s="63"/>
      <c r="AI887" s="63"/>
      <c r="AJ887" s="64"/>
      <c r="AK887" s="63"/>
      <c r="AL887" s="63"/>
      <c r="AM887" s="63"/>
      <c r="AN887" s="63"/>
      <c r="AO887" s="63"/>
      <c r="AP887" s="63"/>
      <c r="AQ887" s="63"/>
      <c r="AR887" s="63"/>
      <c r="AS887" s="64"/>
      <c r="AT887" s="63"/>
      <c r="AU887" s="63"/>
      <c r="AV887" s="63"/>
      <c r="AW887" s="63"/>
      <c r="AX887" s="63"/>
      <c r="AY887" s="63"/>
      <c r="AZ887" s="63"/>
      <c r="BA887" s="63"/>
      <c r="BB887" s="64"/>
      <c r="BC887" s="63"/>
      <c r="BD887" s="63"/>
      <c r="BE887" s="63"/>
      <c r="BF887" s="63"/>
      <c r="BG887" s="63"/>
      <c r="BH887" s="63"/>
      <c r="BI887" s="63"/>
      <c r="BJ887" s="63"/>
      <c r="BK887" s="64"/>
      <c r="BL887" s="63"/>
      <c r="BM887" s="63"/>
      <c r="BN887" s="63"/>
      <c r="BO887" s="63"/>
      <c r="BP887" s="63"/>
      <c r="BQ887" s="63"/>
      <c r="BR887" s="63"/>
      <c r="BS887" s="63"/>
      <c r="BT887" s="64"/>
      <c r="BU887" s="63"/>
      <c r="BV887" s="63"/>
      <c r="BW887" s="63"/>
      <c r="BX887" s="63"/>
      <c r="BY887" s="63"/>
      <c r="BZ887" s="63"/>
      <c r="CA887" s="63"/>
      <c r="CB887" s="63"/>
      <c r="CC887" s="64"/>
      <c r="CD887" s="63"/>
      <c r="CE887" s="63"/>
      <c r="CF887" s="63"/>
      <c r="CG887" s="63"/>
      <c r="CH887" s="63"/>
      <c r="CI887" s="63"/>
      <c r="CJ887" s="63"/>
      <c r="CK887" s="63"/>
      <c r="CL887" s="64"/>
      <c r="CM887" s="63"/>
      <c r="CN887" s="63"/>
      <c r="CO887" s="63"/>
      <c r="CP887" s="63"/>
      <c r="CQ887" s="63"/>
      <c r="CR887" s="63"/>
      <c r="CS887" s="63"/>
      <c r="CT887" s="63"/>
      <c r="CU887" s="64"/>
      <c r="CV887" s="63"/>
      <c r="CW887" s="63"/>
      <c r="CX887" s="63"/>
      <c r="CY887" s="63"/>
      <c r="CZ887" s="63"/>
      <c r="DA887" s="63"/>
      <c r="DB887" s="63"/>
      <c r="DC887" s="63"/>
      <c r="DD887" s="64"/>
    </row>
    <row r="888" spans="1:108" ht="33" customHeight="1" x14ac:dyDescent="0.3">
      <c r="A888" s="63"/>
      <c r="B888" s="63"/>
      <c r="C888" s="63"/>
      <c r="D888" s="63"/>
      <c r="E888" s="63"/>
      <c r="F888" s="63"/>
      <c r="G888" s="63"/>
      <c r="H888" s="63"/>
      <c r="I888" s="64"/>
      <c r="J888" s="63"/>
      <c r="K888" s="63"/>
      <c r="L888" s="63"/>
      <c r="M888" s="63"/>
      <c r="N888" s="63"/>
      <c r="O888" s="63"/>
      <c r="P888" s="63"/>
      <c r="Q888" s="63"/>
      <c r="R888" s="64"/>
      <c r="S888" s="63"/>
      <c r="T888" s="63"/>
      <c r="U888" s="63"/>
      <c r="V888" s="63"/>
      <c r="W888" s="63"/>
      <c r="X888" s="63"/>
      <c r="Y888" s="63"/>
      <c r="Z888" s="63"/>
      <c r="AA888" s="64"/>
      <c r="AB888" s="63"/>
      <c r="AC888" s="63"/>
      <c r="AD888" s="63"/>
      <c r="AE888" s="63"/>
      <c r="AF888" s="63"/>
      <c r="AG888" s="63"/>
      <c r="AH888" s="63"/>
      <c r="AI888" s="63"/>
      <c r="AJ888" s="64"/>
      <c r="AK888" s="63"/>
      <c r="AL888" s="63"/>
      <c r="AM888" s="63"/>
      <c r="AN888" s="63"/>
      <c r="AO888" s="63"/>
      <c r="AP888" s="63"/>
      <c r="AQ888" s="63"/>
      <c r="AR888" s="63"/>
      <c r="AS888" s="64"/>
      <c r="AT888" s="63"/>
      <c r="AU888" s="63"/>
      <c r="AV888" s="63"/>
      <c r="AW888" s="63"/>
      <c r="AX888" s="63"/>
      <c r="AY888" s="63"/>
      <c r="AZ888" s="63"/>
      <c r="BA888" s="63"/>
      <c r="BB888" s="64"/>
      <c r="BC888" s="63"/>
      <c r="BD888" s="63"/>
      <c r="BE888" s="63"/>
      <c r="BF888" s="63"/>
      <c r="BG888" s="63"/>
      <c r="BH888" s="63"/>
      <c r="BI888" s="63"/>
      <c r="BJ888" s="63"/>
      <c r="BK888" s="64"/>
      <c r="BL888" s="63"/>
      <c r="BM888" s="63"/>
      <c r="BN888" s="63"/>
      <c r="BO888" s="63"/>
      <c r="BP888" s="63"/>
      <c r="BQ888" s="63"/>
      <c r="BR888" s="63"/>
      <c r="BS888" s="63"/>
      <c r="BT888" s="64"/>
      <c r="BU888" s="63"/>
      <c r="BV888" s="63"/>
      <c r="BW888" s="63"/>
      <c r="BX888" s="63"/>
      <c r="BY888" s="63"/>
      <c r="BZ888" s="63"/>
      <c r="CA888" s="63"/>
      <c r="CB888" s="63"/>
      <c r="CC888" s="64"/>
      <c r="CD888" s="63"/>
      <c r="CE888" s="63"/>
      <c r="CF888" s="63"/>
      <c r="CG888" s="63"/>
      <c r="CH888" s="63"/>
      <c r="CI888" s="63"/>
      <c r="CJ888" s="63"/>
      <c r="CK888" s="63"/>
      <c r="CL888" s="64"/>
      <c r="CM888" s="63"/>
      <c r="CN888" s="63"/>
      <c r="CO888" s="63"/>
      <c r="CP888" s="63"/>
      <c r="CQ888" s="63"/>
      <c r="CR888" s="63"/>
      <c r="CS888" s="63"/>
      <c r="CT888" s="63"/>
      <c r="CU888" s="64"/>
      <c r="CV888" s="63"/>
      <c r="CW888" s="63"/>
      <c r="CX888" s="63"/>
      <c r="CY888" s="63"/>
      <c r="CZ888" s="63"/>
      <c r="DA888" s="63"/>
      <c r="DB888" s="63"/>
      <c r="DC888" s="63"/>
      <c r="DD888" s="64"/>
    </row>
    <row r="889" spans="1:108" ht="33" customHeight="1" x14ac:dyDescent="0.3">
      <c r="A889" s="63"/>
      <c r="B889" s="63"/>
      <c r="C889" s="63"/>
      <c r="D889" s="63"/>
      <c r="E889" s="63"/>
      <c r="F889" s="63"/>
      <c r="G889" s="63"/>
      <c r="H889" s="63"/>
      <c r="I889" s="64"/>
      <c r="J889" s="63"/>
      <c r="K889" s="63"/>
      <c r="L889" s="63"/>
      <c r="M889" s="63"/>
      <c r="N889" s="63"/>
      <c r="O889" s="63"/>
      <c r="P889" s="63"/>
      <c r="Q889" s="63"/>
      <c r="R889" s="64"/>
      <c r="S889" s="63"/>
      <c r="T889" s="63"/>
      <c r="U889" s="63"/>
      <c r="V889" s="63"/>
      <c r="W889" s="63"/>
      <c r="X889" s="63"/>
      <c r="Y889" s="63"/>
      <c r="Z889" s="63"/>
      <c r="AA889" s="64"/>
      <c r="AB889" s="63"/>
      <c r="AC889" s="63"/>
      <c r="AD889" s="63"/>
      <c r="AE889" s="63"/>
      <c r="AF889" s="63"/>
      <c r="AG889" s="63"/>
      <c r="AH889" s="63"/>
      <c r="AI889" s="63"/>
      <c r="AJ889" s="64"/>
      <c r="AK889" s="63"/>
      <c r="AL889" s="63"/>
      <c r="AM889" s="63"/>
      <c r="AN889" s="63"/>
      <c r="AO889" s="63"/>
      <c r="AP889" s="63"/>
      <c r="AQ889" s="63"/>
      <c r="AR889" s="63"/>
      <c r="AS889" s="64"/>
      <c r="AT889" s="63"/>
      <c r="AU889" s="63"/>
      <c r="AV889" s="63"/>
      <c r="AW889" s="63"/>
      <c r="AX889" s="63"/>
      <c r="AY889" s="63"/>
      <c r="AZ889" s="63"/>
      <c r="BA889" s="63"/>
      <c r="BB889" s="64"/>
      <c r="BC889" s="63"/>
      <c r="BD889" s="63"/>
      <c r="BE889" s="63"/>
      <c r="BF889" s="63"/>
      <c r="BG889" s="63"/>
      <c r="BH889" s="63"/>
      <c r="BI889" s="63"/>
      <c r="BJ889" s="63"/>
      <c r="BK889" s="64"/>
      <c r="BL889" s="63"/>
      <c r="BM889" s="63"/>
      <c r="BN889" s="63"/>
      <c r="BO889" s="63"/>
      <c r="BP889" s="63"/>
      <c r="BQ889" s="63"/>
      <c r="BR889" s="63"/>
      <c r="BS889" s="63"/>
      <c r="BT889" s="64"/>
      <c r="BU889" s="63"/>
      <c r="BV889" s="63"/>
      <c r="BW889" s="63"/>
      <c r="BX889" s="63"/>
      <c r="BY889" s="63"/>
      <c r="BZ889" s="63"/>
      <c r="CA889" s="63"/>
      <c r="CB889" s="63"/>
      <c r="CC889" s="64"/>
      <c r="CD889" s="63"/>
      <c r="CE889" s="63"/>
      <c r="CF889" s="63"/>
      <c r="CG889" s="63"/>
      <c r="CH889" s="63"/>
      <c r="CI889" s="63"/>
      <c r="CJ889" s="63"/>
      <c r="CK889" s="63"/>
      <c r="CL889" s="64"/>
      <c r="CM889" s="63"/>
      <c r="CN889" s="63"/>
      <c r="CO889" s="63"/>
      <c r="CP889" s="63"/>
      <c r="CQ889" s="63"/>
      <c r="CR889" s="63"/>
      <c r="CS889" s="63"/>
      <c r="CT889" s="63"/>
      <c r="CU889" s="64"/>
      <c r="CV889" s="63"/>
      <c r="CW889" s="63"/>
      <c r="CX889" s="63"/>
      <c r="CY889" s="63"/>
      <c r="CZ889" s="63"/>
      <c r="DA889" s="63"/>
      <c r="DB889" s="63"/>
      <c r="DC889" s="63"/>
      <c r="DD889" s="64"/>
    </row>
    <row r="890" spans="1:108" ht="33" customHeight="1" x14ac:dyDescent="0.3">
      <c r="A890" s="63"/>
      <c r="B890" s="63"/>
      <c r="C890" s="63"/>
      <c r="D890" s="63"/>
      <c r="E890" s="63"/>
      <c r="F890" s="63"/>
      <c r="G890" s="63"/>
      <c r="H890" s="63"/>
      <c r="I890" s="64"/>
      <c r="J890" s="63"/>
      <c r="K890" s="63"/>
      <c r="L890" s="63"/>
      <c r="M890" s="63"/>
      <c r="N890" s="63"/>
      <c r="O890" s="63"/>
      <c r="P890" s="63"/>
      <c r="Q890" s="63"/>
      <c r="R890" s="64"/>
      <c r="S890" s="63"/>
      <c r="T890" s="63"/>
      <c r="U890" s="63"/>
      <c r="V890" s="63"/>
      <c r="W890" s="63"/>
      <c r="X890" s="63"/>
      <c r="Y890" s="63"/>
      <c r="Z890" s="63"/>
      <c r="AA890" s="64"/>
      <c r="AB890" s="63"/>
      <c r="AC890" s="63"/>
      <c r="AD890" s="63"/>
      <c r="AE890" s="63"/>
      <c r="AF890" s="63"/>
      <c r="AG890" s="63"/>
      <c r="AH890" s="63"/>
      <c r="AI890" s="63"/>
      <c r="AJ890" s="64"/>
      <c r="AK890" s="63"/>
      <c r="AL890" s="63"/>
      <c r="AM890" s="63"/>
      <c r="AN890" s="63"/>
      <c r="AO890" s="63"/>
      <c r="AP890" s="63"/>
      <c r="AQ890" s="63"/>
      <c r="AR890" s="63"/>
      <c r="AS890" s="64"/>
      <c r="AT890" s="63"/>
      <c r="AU890" s="63"/>
      <c r="AV890" s="63"/>
      <c r="AW890" s="63"/>
      <c r="AX890" s="63"/>
      <c r="AY890" s="63"/>
      <c r="AZ890" s="63"/>
      <c r="BA890" s="63"/>
      <c r="BB890" s="64"/>
      <c r="BC890" s="63"/>
      <c r="BD890" s="63"/>
      <c r="BE890" s="63"/>
      <c r="BF890" s="63"/>
      <c r="BG890" s="63"/>
      <c r="BH890" s="63"/>
      <c r="BI890" s="63"/>
      <c r="BJ890" s="63"/>
      <c r="BK890" s="64"/>
      <c r="BL890" s="63"/>
      <c r="BM890" s="63"/>
      <c r="BN890" s="63"/>
      <c r="BO890" s="63"/>
      <c r="BP890" s="63"/>
      <c r="BQ890" s="63"/>
      <c r="BR890" s="63"/>
      <c r="BS890" s="63"/>
      <c r="BT890" s="64"/>
      <c r="BU890" s="63"/>
      <c r="BV890" s="63"/>
      <c r="BW890" s="63"/>
      <c r="BX890" s="63"/>
      <c r="BY890" s="63"/>
      <c r="BZ890" s="63"/>
      <c r="CA890" s="63"/>
      <c r="CB890" s="63"/>
      <c r="CC890" s="64"/>
      <c r="CD890" s="63"/>
      <c r="CE890" s="63"/>
      <c r="CF890" s="63"/>
      <c r="CG890" s="63"/>
      <c r="CH890" s="63"/>
      <c r="CI890" s="63"/>
      <c r="CJ890" s="63"/>
      <c r="CK890" s="63"/>
      <c r="CL890" s="64"/>
      <c r="CM890" s="63"/>
      <c r="CN890" s="63"/>
      <c r="CO890" s="63"/>
      <c r="CP890" s="63"/>
      <c r="CQ890" s="63"/>
      <c r="CR890" s="63"/>
      <c r="CS890" s="63"/>
      <c r="CT890" s="63"/>
      <c r="CU890" s="64"/>
      <c r="CV890" s="63"/>
      <c r="CW890" s="63"/>
      <c r="CX890" s="63"/>
      <c r="CY890" s="63"/>
      <c r="CZ890" s="63"/>
      <c r="DA890" s="63"/>
      <c r="DB890" s="63"/>
      <c r="DC890" s="63"/>
      <c r="DD890" s="64"/>
    </row>
    <row r="891" spans="1:108" ht="33" customHeight="1" x14ac:dyDescent="0.3">
      <c r="A891" s="63"/>
      <c r="B891" s="63"/>
      <c r="C891" s="63"/>
      <c r="D891" s="63"/>
      <c r="E891" s="63"/>
      <c r="F891" s="63"/>
      <c r="G891" s="63"/>
      <c r="H891" s="63"/>
      <c r="I891" s="64"/>
      <c r="J891" s="63"/>
      <c r="K891" s="63"/>
      <c r="L891" s="63"/>
      <c r="M891" s="63"/>
      <c r="N891" s="63"/>
      <c r="O891" s="63"/>
      <c r="P891" s="63"/>
      <c r="Q891" s="63"/>
      <c r="R891" s="64"/>
      <c r="S891" s="63"/>
      <c r="T891" s="63"/>
      <c r="U891" s="63"/>
      <c r="V891" s="63"/>
      <c r="W891" s="63"/>
      <c r="X891" s="63"/>
      <c r="Y891" s="63"/>
      <c r="Z891" s="63"/>
      <c r="AA891" s="64"/>
      <c r="AB891" s="63"/>
      <c r="AC891" s="63"/>
      <c r="AD891" s="63"/>
      <c r="AE891" s="63"/>
      <c r="AF891" s="63"/>
      <c r="AG891" s="63"/>
      <c r="AH891" s="63"/>
      <c r="AI891" s="63"/>
      <c r="AJ891" s="64"/>
      <c r="AK891" s="63"/>
      <c r="AL891" s="63"/>
      <c r="AM891" s="63"/>
      <c r="AN891" s="63"/>
      <c r="AO891" s="63"/>
      <c r="AP891" s="63"/>
      <c r="AQ891" s="63"/>
      <c r="AR891" s="63"/>
      <c r="AS891" s="64"/>
      <c r="AT891" s="63"/>
      <c r="AU891" s="63"/>
      <c r="AV891" s="63"/>
      <c r="AW891" s="63"/>
      <c r="AX891" s="63"/>
      <c r="AY891" s="63"/>
      <c r="AZ891" s="63"/>
      <c r="BA891" s="63"/>
      <c r="BB891" s="64"/>
      <c r="BC891" s="63"/>
      <c r="BD891" s="63"/>
      <c r="BE891" s="63"/>
      <c r="BF891" s="63"/>
      <c r="BG891" s="63"/>
      <c r="BH891" s="63"/>
      <c r="BI891" s="63"/>
      <c r="BJ891" s="63"/>
      <c r="BK891" s="64"/>
      <c r="BL891" s="63"/>
      <c r="BM891" s="63"/>
      <c r="BN891" s="63"/>
      <c r="BO891" s="63"/>
      <c r="BP891" s="63"/>
      <c r="BQ891" s="63"/>
      <c r="BR891" s="63"/>
      <c r="BS891" s="63"/>
      <c r="BT891" s="64"/>
      <c r="BU891" s="63"/>
      <c r="BV891" s="63"/>
      <c r="BW891" s="63"/>
      <c r="BX891" s="63"/>
      <c r="BY891" s="63"/>
      <c r="BZ891" s="63"/>
      <c r="CA891" s="63"/>
      <c r="CB891" s="63"/>
      <c r="CC891" s="64"/>
      <c r="CD891" s="63"/>
      <c r="CE891" s="63"/>
      <c r="CF891" s="63"/>
      <c r="CG891" s="63"/>
      <c r="CH891" s="63"/>
      <c r="CI891" s="63"/>
      <c r="CJ891" s="63"/>
      <c r="CK891" s="63"/>
      <c r="CL891" s="64"/>
      <c r="CM891" s="63"/>
      <c r="CN891" s="63"/>
      <c r="CO891" s="63"/>
      <c r="CP891" s="63"/>
      <c r="CQ891" s="63"/>
      <c r="CR891" s="63"/>
      <c r="CS891" s="63"/>
      <c r="CT891" s="63"/>
      <c r="CU891" s="64"/>
      <c r="CV891" s="63"/>
      <c r="CW891" s="63"/>
      <c r="CX891" s="63"/>
      <c r="CY891" s="63"/>
      <c r="CZ891" s="63"/>
      <c r="DA891" s="63"/>
      <c r="DB891" s="63"/>
      <c r="DC891" s="63"/>
      <c r="DD891" s="64"/>
    </row>
    <row r="892" spans="1:108" ht="33" customHeight="1" x14ac:dyDescent="0.3">
      <c r="A892" s="63"/>
      <c r="B892" s="63"/>
      <c r="C892" s="63"/>
      <c r="D892" s="63"/>
      <c r="E892" s="63"/>
      <c r="F892" s="63"/>
      <c r="G892" s="63"/>
      <c r="H892" s="63"/>
      <c r="I892" s="64"/>
      <c r="J892" s="63"/>
      <c r="K892" s="63"/>
      <c r="L892" s="63"/>
      <c r="M892" s="63"/>
      <c r="N892" s="63"/>
      <c r="O892" s="63"/>
      <c r="P892" s="63"/>
      <c r="Q892" s="63"/>
      <c r="R892" s="64"/>
      <c r="S892" s="63"/>
      <c r="T892" s="63"/>
      <c r="U892" s="63"/>
      <c r="V892" s="63"/>
      <c r="W892" s="63"/>
      <c r="X892" s="63"/>
      <c r="Y892" s="63"/>
      <c r="Z892" s="63"/>
      <c r="AA892" s="64"/>
      <c r="AB892" s="63"/>
      <c r="AC892" s="63"/>
      <c r="AD892" s="63"/>
      <c r="AE892" s="63"/>
      <c r="AF892" s="63"/>
      <c r="AG892" s="63"/>
      <c r="AH892" s="63"/>
      <c r="AI892" s="63"/>
      <c r="AJ892" s="64"/>
      <c r="AK892" s="63"/>
      <c r="AL892" s="63"/>
      <c r="AM892" s="63"/>
      <c r="AN892" s="63"/>
      <c r="AO892" s="63"/>
      <c r="AP892" s="63"/>
      <c r="AQ892" s="63"/>
      <c r="AR892" s="63"/>
      <c r="AS892" s="64"/>
      <c r="AT892" s="63"/>
      <c r="AU892" s="63"/>
      <c r="AV892" s="63"/>
      <c r="AW892" s="63"/>
      <c r="AX892" s="63"/>
      <c r="AY892" s="63"/>
      <c r="AZ892" s="63"/>
      <c r="BA892" s="63"/>
      <c r="BB892" s="64"/>
      <c r="BC892" s="63"/>
      <c r="BD892" s="63"/>
      <c r="BE892" s="63"/>
      <c r="BF892" s="63"/>
      <c r="BG892" s="63"/>
      <c r="BH892" s="63"/>
      <c r="BI892" s="63"/>
      <c r="BJ892" s="63"/>
      <c r="BK892" s="64"/>
      <c r="BL892" s="63"/>
      <c r="BM892" s="63"/>
      <c r="BN892" s="63"/>
      <c r="BO892" s="63"/>
      <c r="BP892" s="63"/>
      <c r="BQ892" s="63"/>
      <c r="BR892" s="63"/>
      <c r="BS892" s="63"/>
      <c r="BT892" s="64"/>
      <c r="BU892" s="63"/>
      <c r="BV892" s="63"/>
      <c r="BW892" s="63"/>
      <c r="BX892" s="63"/>
      <c r="BY892" s="63"/>
      <c r="BZ892" s="63"/>
      <c r="CA892" s="63"/>
      <c r="CB892" s="63"/>
      <c r="CC892" s="64"/>
      <c r="CD892" s="63"/>
      <c r="CE892" s="63"/>
      <c r="CF892" s="63"/>
      <c r="CG892" s="63"/>
      <c r="CH892" s="63"/>
      <c r="CI892" s="63"/>
      <c r="CJ892" s="63"/>
      <c r="CK892" s="63"/>
      <c r="CL892" s="64"/>
      <c r="CM892" s="63"/>
      <c r="CN892" s="63"/>
      <c r="CO892" s="63"/>
      <c r="CP892" s="63"/>
      <c r="CQ892" s="63"/>
      <c r="CR892" s="63"/>
      <c r="CS892" s="63"/>
      <c r="CT892" s="63"/>
      <c r="CU892" s="64"/>
      <c r="CV892" s="63"/>
      <c r="CW892" s="63"/>
      <c r="CX892" s="63"/>
      <c r="CY892" s="63"/>
      <c r="CZ892" s="63"/>
      <c r="DA892" s="63"/>
      <c r="DB892" s="63"/>
      <c r="DC892" s="63"/>
      <c r="DD892" s="64"/>
    </row>
    <row r="893" spans="1:108" ht="33" customHeight="1" x14ac:dyDescent="0.3">
      <c r="A893" s="63"/>
      <c r="B893" s="63"/>
      <c r="C893" s="63"/>
      <c r="D893" s="63"/>
      <c r="E893" s="63"/>
      <c r="F893" s="63"/>
      <c r="G893" s="63"/>
      <c r="H893" s="63"/>
      <c r="I893" s="64"/>
      <c r="J893" s="63"/>
      <c r="K893" s="63"/>
      <c r="L893" s="63"/>
      <c r="M893" s="63"/>
      <c r="N893" s="63"/>
      <c r="O893" s="63"/>
      <c r="P893" s="63"/>
      <c r="Q893" s="63"/>
      <c r="R893" s="64"/>
      <c r="S893" s="63"/>
      <c r="T893" s="63"/>
      <c r="U893" s="63"/>
      <c r="V893" s="63"/>
      <c r="W893" s="63"/>
      <c r="X893" s="63"/>
      <c r="Y893" s="63"/>
      <c r="Z893" s="63"/>
      <c r="AA893" s="64"/>
      <c r="AB893" s="63"/>
      <c r="AC893" s="63"/>
      <c r="AD893" s="63"/>
      <c r="AE893" s="63"/>
      <c r="AF893" s="63"/>
      <c r="AG893" s="63"/>
      <c r="AH893" s="63"/>
      <c r="AI893" s="63"/>
      <c r="AJ893" s="64"/>
      <c r="AK893" s="63"/>
      <c r="AL893" s="63"/>
      <c r="AM893" s="63"/>
      <c r="AN893" s="63"/>
      <c r="AO893" s="63"/>
      <c r="AP893" s="63"/>
      <c r="AQ893" s="63"/>
      <c r="AR893" s="63"/>
      <c r="AS893" s="64"/>
      <c r="AT893" s="63"/>
      <c r="AU893" s="63"/>
      <c r="AV893" s="63"/>
      <c r="AW893" s="63"/>
      <c r="AX893" s="63"/>
      <c r="AY893" s="63"/>
      <c r="AZ893" s="63"/>
      <c r="BA893" s="63"/>
      <c r="BB893" s="64"/>
      <c r="BC893" s="63"/>
      <c r="BD893" s="63"/>
      <c r="BE893" s="63"/>
      <c r="BF893" s="63"/>
      <c r="BG893" s="63"/>
      <c r="BH893" s="63"/>
      <c r="BI893" s="63"/>
      <c r="BJ893" s="63"/>
      <c r="BK893" s="64"/>
      <c r="BL893" s="63"/>
      <c r="BM893" s="63"/>
      <c r="BN893" s="63"/>
      <c r="BO893" s="63"/>
      <c r="BP893" s="63"/>
      <c r="BQ893" s="63"/>
      <c r="BR893" s="63"/>
      <c r="BS893" s="63"/>
      <c r="BT893" s="64"/>
      <c r="BU893" s="63"/>
      <c r="BV893" s="63"/>
      <c r="BW893" s="63"/>
      <c r="BX893" s="63"/>
      <c r="BY893" s="63"/>
      <c r="BZ893" s="63"/>
      <c r="CA893" s="63"/>
      <c r="CB893" s="63"/>
      <c r="CC893" s="64"/>
      <c r="CD893" s="63"/>
      <c r="CE893" s="63"/>
      <c r="CF893" s="63"/>
      <c r="CG893" s="63"/>
      <c r="CH893" s="63"/>
      <c r="CI893" s="63"/>
      <c r="CJ893" s="63"/>
      <c r="CK893" s="63"/>
      <c r="CL893" s="64"/>
      <c r="CM893" s="63"/>
      <c r="CN893" s="63"/>
      <c r="CO893" s="63"/>
      <c r="CP893" s="63"/>
      <c r="CQ893" s="63"/>
      <c r="CR893" s="63"/>
      <c r="CS893" s="63"/>
      <c r="CT893" s="63"/>
      <c r="CU893" s="64"/>
      <c r="CV893" s="63"/>
      <c r="CW893" s="63"/>
      <c r="CX893" s="63"/>
      <c r="CY893" s="63"/>
      <c r="CZ893" s="63"/>
      <c r="DA893" s="63"/>
      <c r="DB893" s="63"/>
      <c r="DC893" s="63"/>
      <c r="DD893" s="64"/>
    </row>
    <row r="894" spans="1:108" ht="33" customHeight="1" x14ac:dyDescent="0.3">
      <c r="A894" s="63"/>
      <c r="B894" s="63"/>
      <c r="C894" s="63"/>
      <c r="D894" s="63"/>
      <c r="E894" s="63"/>
      <c r="F894" s="63"/>
      <c r="G894" s="63"/>
      <c r="H894" s="63"/>
      <c r="I894" s="64"/>
      <c r="J894" s="63"/>
      <c r="K894" s="63"/>
      <c r="L894" s="63"/>
      <c r="M894" s="63"/>
      <c r="N894" s="63"/>
      <c r="O894" s="63"/>
      <c r="P894" s="63"/>
      <c r="Q894" s="63"/>
      <c r="R894" s="64"/>
      <c r="S894" s="63"/>
      <c r="T894" s="63"/>
      <c r="U894" s="63"/>
      <c r="V894" s="63"/>
      <c r="W894" s="63"/>
      <c r="X894" s="63"/>
      <c r="Y894" s="63"/>
      <c r="Z894" s="63"/>
      <c r="AA894" s="64"/>
      <c r="AB894" s="63"/>
      <c r="AC894" s="63"/>
      <c r="AD894" s="63"/>
      <c r="AE894" s="63"/>
      <c r="AF894" s="63"/>
      <c r="AG894" s="63"/>
      <c r="AH894" s="63"/>
      <c r="AI894" s="63"/>
      <c r="AJ894" s="64"/>
      <c r="AK894" s="63"/>
      <c r="AL894" s="63"/>
      <c r="AM894" s="63"/>
      <c r="AN894" s="63"/>
      <c r="AO894" s="63"/>
      <c r="AP894" s="63"/>
      <c r="AQ894" s="63"/>
      <c r="AR894" s="63"/>
      <c r="AS894" s="64"/>
      <c r="AT894" s="63"/>
      <c r="AU894" s="63"/>
      <c r="AV894" s="63"/>
      <c r="AW894" s="63"/>
      <c r="AX894" s="63"/>
      <c r="AY894" s="63"/>
      <c r="AZ894" s="63"/>
      <c r="BA894" s="63"/>
      <c r="BB894" s="64"/>
      <c r="BC894" s="63"/>
      <c r="BD894" s="63"/>
      <c r="BE894" s="63"/>
      <c r="BF894" s="63"/>
      <c r="BG894" s="63"/>
      <c r="BH894" s="63"/>
      <c r="BI894" s="63"/>
      <c r="BJ894" s="63"/>
      <c r="BK894" s="64"/>
      <c r="BL894" s="63"/>
      <c r="BM894" s="63"/>
      <c r="BN894" s="63"/>
      <c r="BO894" s="63"/>
      <c r="BP894" s="63"/>
      <c r="BQ894" s="63"/>
      <c r="BR894" s="63"/>
      <c r="BS894" s="63"/>
      <c r="BT894" s="64"/>
      <c r="BU894" s="63"/>
      <c r="BV894" s="63"/>
      <c r="BW894" s="63"/>
      <c r="BX894" s="63"/>
      <c r="BY894" s="63"/>
      <c r="BZ894" s="63"/>
      <c r="CA894" s="63"/>
      <c r="CB894" s="63"/>
      <c r="CC894" s="64"/>
      <c r="CD894" s="63"/>
      <c r="CE894" s="63"/>
      <c r="CF894" s="63"/>
      <c r="CG894" s="63"/>
      <c r="CH894" s="63"/>
      <c r="CI894" s="63"/>
      <c r="CJ894" s="63"/>
      <c r="CK894" s="63"/>
      <c r="CL894" s="64"/>
      <c r="CM894" s="63"/>
      <c r="CN894" s="63"/>
      <c r="CO894" s="63"/>
      <c r="CP894" s="63"/>
      <c r="CQ894" s="63"/>
      <c r="CR894" s="63"/>
      <c r="CS894" s="63"/>
      <c r="CT894" s="63"/>
      <c r="CU894" s="64"/>
      <c r="CV894" s="63"/>
      <c r="CW894" s="63"/>
      <c r="CX894" s="63"/>
      <c r="CY894" s="63"/>
      <c r="CZ894" s="63"/>
      <c r="DA894" s="63"/>
      <c r="DB894" s="63"/>
      <c r="DC894" s="63"/>
      <c r="DD894" s="64"/>
    </row>
    <row r="895" spans="1:108" ht="33" customHeight="1" x14ac:dyDescent="0.3">
      <c r="A895" s="63"/>
      <c r="B895" s="63"/>
      <c r="C895" s="63"/>
      <c r="D895" s="63"/>
      <c r="E895" s="63"/>
      <c r="F895" s="63"/>
      <c r="G895" s="63"/>
      <c r="H895" s="63"/>
      <c r="I895" s="64"/>
      <c r="J895" s="63"/>
      <c r="K895" s="63"/>
      <c r="L895" s="63"/>
      <c r="M895" s="63"/>
      <c r="N895" s="63"/>
      <c r="O895" s="63"/>
      <c r="P895" s="63"/>
      <c r="Q895" s="63"/>
      <c r="R895" s="64"/>
      <c r="S895" s="63"/>
      <c r="T895" s="63"/>
      <c r="U895" s="63"/>
      <c r="V895" s="63"/>
      <c r="W895" s="63"/>
      <c r="X895" s="63"/>
      <c r="Y895" s="63"/>
      <c r="Z895" s="63"/>
      <c r="AA895" s="64"/>
      <c r="AB895" s="63"/>
      <c r="AC895" s="63"/>
      <c r="AD895" s="63"/>
      <c r="AE895" s="63"/>
      <c r="AF895" s="63"/>
      <c r="AG895" s="63"/>
      <c r="AH895" s="63"/>
      <c r="AI895" s="63"/>
      <c r="AJ895" s="64"/>
      <c r="AK895" s="63"/>
      <c r="AL895" s="63"/>
      <c r="AM895" s="63"/>
      <c r="AN895" s="63"/>
      <c r="AO895" s="63"/>
      <c r="AP895" s="63"/>
      <c r="AQ895" s="63"/>
      <c r="AR895" s="63"/>
      <c r="AS895" s="64"/>
      <c r="AT895" s="63"/>
      <c r="AU895" s="63"/>
      <c r="AV895" s="63"/>
      <c r="AW895" s="63"/>
      <c r="AX895" s="63"/>
      <c r="AY895" s="63"/>
      <c r="AZ895" s="63"/>
      <c r="BA895" s="63"/>
      <c r="BB895" s="64"/>
      <c r="BC895" s="63"/>
      <c r="BD895" s="63"/>
      <c r="BE895" s="63"/>
      <c r="BF895" s="63"/>
      <c r="BG895" s="63"/>
      <c r="BH895" s="63"/>
      <c r="BI895" s="63"/>
      <c r="BJ895" s="63"/>
      <c r="BK895" s="64"/>
      <c r="BL895" s="63"/>
      <c r="BM895" s="63"/>
      <c r="BN895" s="63"/>
      <c r="BO895" s="63"/>
      <c r="BP895" s="63"/>
      <c r="BQ895" s="63"/>
      <c r="BR895" s="63"/>
      <c r="BS895" s="63"/>
      <c r="BT895" s="64"/>
      <c r="BU895" s="63"/>
      <c r="BV895" s="63"/>
      <c r="BW895" s="63"/>
      <c r="BX895" s="63"/>
      <c r="BY895" s="63"/>
      <c r="BZ895" s="63"/>
      <c r="CA895" s="63"/>
      <c r="CB895" s="63"/>
      <c r="CC895" s="64"/>
      <c r="CD895" s="63"/>
      <c r="CE895" s="63"/>
      <c r="CF895" s="63"/>
      <c r="CG895" s="63"/>
      <c r="CH895" s="63"/>
      <c r="CI895" s="63"/>
      <c r="CJ895" s="63"/>
      <c r="CK895" s="63"/>
      <c r="CL895" s="64"/>
      <c r="CM895" s="63"/>
      <c r="CN895" s="63"/>
      <c r="CO895" s="63"/>
      <c r="CP895" s="63"/>
      <c r="CQ895" s="63"/>
      <c r="CR895" s="63"/>
      <c r="CS895" s="63"/>
      <c r="CT895" s="63"/>
      <c r="CU895" s="64"/>
      <c r="CV895" s="63"/>
      <c r="CW895" s="63"/>
      <c r="CX895" s="63"/>
      <c r="CY895" s="63"/>
      <c r="CZ895" s="63"/>
      <c r="DA895" s="63"/>
      <c r="DB895" s="63"/>
      <c r="DC895" s="63"/>
      <c r="DD895" s="64"/>
    </row>
    <row r="896" spans="1:108" ht="33" customHeight="1" x14ac:dyDescent="0.3">
      <c r="A896" s="63"/>
      <c r="B896" s="63"/>
      <c r="C896" s="63"/>
      <c r="D896" s="63"/>
      <c r="E896" s="63"/>
      <c r="F896" s="63"/>
      <c r="G896" s="63"/>
      <c r="H896" s="63"/>
      <c r="I896" s="64"/>
      <c r="J896" s="63"/>
      <c r="K896" s="63"/>
      <c r="L896" s="63"/>
      <c r="M896" s="63"/>
      <c r="N896" s="63"/>
      <c r="O896" s="63"/>
      <c r="P896" s="63"/>
      <c r="Q896" s="63"/>
      <c r="R896" s="64"/>
      <c r="S896" s="63"/>
      <c r="T896" s="63"/>
      <c r="U896" s="63"/>
      <c r="V896" s="63"/>
      <c r="W896" s="63"/>
      <c r="X896" s="63"/>
      <c r="Y896" s="63"/>
      <c r="Z896" s="63"/>
      <c r="AA896" s="64"/>
      <c r="AB896" s="63"/>
      <c r="AC896" s="63"/>
      <c r="AD896" s="63"/>
      <c r="AE896" s="63"/>
      <c r="AF896" s="63"/>
      <c r="AG896" s="63"/>
      <c r="AH896" s="63"/>
      <c r="AI896" s="63"/>
      <c r="AJ896" s="64"/>
      <c r="AK896" s="63"/>
      <c r="AL896" s="63"/>
      <c r="AM896" s="63"/>
      <c r="AN896" s="63"/>
      <c r="AO896" s="63"/>
      <c r="AP896" s="63"/>
      <c r="AQ896" s="63"/>
      <c r="AR896" s="63"/>
      <c r="AS896" s="64"/>
      <c r="AT896" s="63"/>
      <c r="AU896" s="63"/>
      <c r="AV896" s="63"/>
      <c r="AW896" s="63"/>
      <c r="AX896" s="63"/>
      <c r="AY896" s="63"/>
      <c r="AZ896" s="63"/>
      <c r="BA896" s="63"/>
      <c r="BB896" s="64"/>
      <c r="BC896" s="63"/>
      <c r="BD896" s="63"/>
      <c r="BE896" s="63"/>
      <c r="BF896" s="63"/>
      <c r="BG896" s="63"/>
      <c r="BH896" s="63"/>
      <c r="BI896" s="63"/>
      <c r="BJ896" s="63"/>
      <c r="BK896" s="64"/>
      <c r="BL896" s="63"/>
      <c r="BM896" s="63"/>
      <c r="BN896" s="63"/>
      <c r="BO896" s="63"/>
      <c r="BP896" s="63"/>
      <c r="BQ896" s="63"/>
      <c r="BR896" s="63"/>
      <c r="BS896" s="63"/>
      <c r="BT896" s="64"/>
      <c r="BU896" s="63"/>
      <c r="BV896" s="63"/>
      <c r="BW896" s="63"/>
      <c r="BX896" s="63"/>
      <c r="BY896" s="63"/>
      <c r="BZ896" s="63"/>
      <c r="CA896" s="63"/>
      <c r="CB896" s="63"/>
      <c r="CC896" s="64"/>
      <c r="CD896" s="63"/>
      <c r="CE896" s="63"/>
      <c r="CF896" s="63"/>
      <c r="CG896" s="63"/>
      <c r="CH896" s="63"/>
      <c r="CI896" s="63"/>
      <c r="CJ896" s="63"/>
      <c r="CK896" s="63"/>
      <c r="CL896" s="64"/>
      <c r="CM896" s="63"/>
      <c r="CN896" s="63"/>
      <c r="CO896" s="63"/>
      <c r="CP896" s="63"/>
      <c r="CQ896" s="63"/>
      <c r="CR896" s="63"/>
      <c r="CS896" s="63"/>
      <c r="CT896" s="63"/>
      <c r="CU896" s="64"/>
      <c r="CV896" s="63"/>
      <c r="CW896" s="63"/>
      <c r="CX896" s="63"/>
      <c r="CY896" s="63"/>
      <c r="CZ896" s="63"/>
      <c r="DA896" s="63"/>
      <c r="DB896" s="63"/>
      <c r="DC896" s="63"/>
      <c r="DD896" s="64"/>
    </row>
    <row r="897" spans="1:108" ht="33" customHeight="1" x14ac:dyDescent="0.3">
      <c r="A897" s="63"/>
      <c r="B897" s="63"/>
      <c r="C897" s="63"/>
      <c r="D897" s="63"/>
      <c r="E897" s="63"/>
      <c r="F897" s="63"/>
      <c r="G897" s="63"/>
      <c r="H897" s="63"/>
      <c r="I897" s="64"/>
      <c r="J897" s="63"/>
      <c r="K897" s="63"/>
      <c r="L897" s="63"/>
      <c r="M897" s="63"/>
      <c r="N897" s="63"/>
      <c r="O897" s="63"/>
      <c r="P897" s="63"/>
      <c r="Q897" s="63"/>
      <c r="R897" s="64"/>
      <c r="S897" s="63"/>
      <c r="T897" s="63"/>
      <c r="U897" s="63"/>
      <c r="V897" s="63"/>
      <c r="W897" s="63"/>
      <c r="X897" s="63"/>
      <c r="Y897" s="63"/>
      <c r="Z897" s="63"/>
      <c r="AA897" s="64"/>
      <c r="AB897" s="63"/>
      <c r="AC897" s="63"/>
      <c r="AD897" s="63"/>
      <c r="AE897" s="63"/>
      <c r="AF897" s="63"/>
      <c r="AG897" s="63"/>
      <c r="AH897" s="63"/>
      <c r="AI897" s="63"/>
      <c r="AJ897" s="64"/>
      <c r="AK897" s="63"/>
      <c r="AL897" s="63"/>
      <c r="AM897" s="63"/>
      <c r="AN897" s="63"/>
      <c r="AO897" s="63"/>
      <c r="AP897" s="63"/>
      <c r="AQ897" s="63"/>
      <c r="AR897" s="63"/>
      <c r="AS897" s="64"/>
      <c r="AT897" s="63"/>
      <c r="AU897" s="63"/>
      <c r="AV897" s="63"/>
      <c r="AW897" s="63"/>
      <c r="AX897" s="63"/>
      <c r="AY897" s="63"/>
      <c r="AZ897" s="63"/>
      <c r="BA897" s="63"/>
      <c r="BB897" s="64"/>
      <c r="BC897" s="63"/>
      <c r="BD897" s="63"/>
      <c r="BE897" s="63"/>
      <c r="BF897" s="63"/>
      <c r="BG897" s="63"/>
      <c r="BH897" s="63"/>
      <c r="BI897" s="63"/>
      <c r="BJ897" s="63"/>
      <c r="BK897" s="64"/>
      <c r="BL897" s="63"/>
      <c r="BM897" s="63"/>
      <c r="BN897" s="63"/>
      <c r="BO897" s="63"/>
      <c r="BP897" s="63"/>
      <c r="BQ897" s="63"/>
      <c r="BR897" s="63"/>
      <c r="BS897" s="63"/>
      <c r="BT897" s="64"/>
      <c r="BU897" s="63"/>
      <c r="BV897" s="63"/>
      <c r="BW897" s="63"/>
      <c r="BX897" s="63"/>
      <c r="BY897" s="63"/>
      <c r="BZ897" s="63"/>
      <c r="CA897" s="63"/>
      <c r="CB897" s="63"/>
      <c r="CC897" s="64"/>
      <c r="CD897" s="63"/>
      <c r="CE897" s="63"/>
      <c r="CF897" s="63"/>
      <c r="CG897" s="63"/>
      <c r="CH897" s="63"/>
      <c r="CI897" s="63"/>
      <c r="CJ897" s="63"/>
      <c r="CK897" s="63"/>
      <c r="CL897" s="64"/>
      <c r="CM897" s="63"/>
      <c r="CN897" s="63"/>
      <c r="CO897" s="63"/>
      <c r="CP897" s="63"/>
      <c r="CQ897" s="63"/>
      <c r="CR897" s="63"/>
      <c r="CS897" s="63"/>
      <c r="CT897" s="63"/>
      <c r="CU897" s="64"/>
      <c r="CV897" s="63"/>
      <c r="CW897" s="63"/>
      <c r="CX897" s="63"/>
      <c r="CY897" s="63"/>
      <c r="CZ897" s="63"/>
      <c r="DA897" s="63"/>
      <c r="DB897" s="63"/>
      <c r="DC897" s="63"/>
      <c r="DD897" s="64"/>
    </row>
    <row r="898" spans="1:108" ht="33" customHeight="1" x14ac:dyDescent="0.3">
      <c r="A898" s="63"/>
      <c r="B898" s="63"/>
      <c r="C898" s="63"/>
      <c r="D898" s="63"/>
      <c r="E898" s="63"/>
      <c r="F898" s="63"/>
      <c r="G898" s="63"/>
      <c r="H898" s="63"/>
      <c r="I898" s="64"/>
      <c r="J898" s="63"/>
      <c r="K898" s="63"/>
      <c r="L898" s="63"/>
      <c r="M898" s="63"/>
      <c r="N898" s="63"/>
      <c r="O898" s="63"/>
      <c r="P898" s="63"/>
      <c r="Q898" s="63"/>
      <c r="R898" s="64"/>
      <c r="S898" s="63"/>
      <c r="T898" s="63"/>
      <c r="U898" s="63"/>
      <c r="V898" s="63"/>
      <c r="W898" s="63"/>
      <c r="X898" s="63"/>
      <c r="Y898" s="63"/>
      <c r="Z898" s="63"/>
      <c r="AA898" s="64"/>
      <c r="AB898" s="63"/>
      <c r="AC898" s="63"/>
      <c r="AD898" s="63"/>
      <c r="AE898" s="63"/>
      <c r="AF898" s="63"/>
      <c r="AG898" s="63"/>
      <c r="AH898" s="63"/>
      <c r="AI898" s="63"/>
      <c r="AJ898" s="64"/>
      <c r="AK898" s="63"/>
      <c r="AL898" s="63"/>
      <c r="AM898" s="63"/>
      <c r="AN898" s="63"/>
      <c r="AO898" s="63"/>
      <c r="AP898" s="63"/>
      <c r="AQ898" s="63"/>
      <c r="AR898" s="63"/>
      <c r="AS898" s="64"/>
      <c r="AT898" s="63"/>
      <c r="AU898" s="63"/>
      <c r="AV898" s="63"/>
      <c r="AW898" s="63"/>
      <c r="AX898" s="63"/>
      <c r="AY898" s="63"/>
      <c r="AZ898" s="63"/>
      <c r="BA898" s="63"/>
      <c r="BB898" s="64"/>
      <c r="BC898" s="63"/>
      <c r="BD898" s="63"/>
      <c r="BE898" s="63"/>
      <c r="BF898" s="63"/>
      <c r="BG898" s="63"/>
      <c r="BH898" s="63"/>
      <c r="BI898" s="63"/>
      <c r="BJ898" s="63"/>
      <c r="BK898" s="64"/>
      <c r="BL898" s="63"/>
      <c r="BM898" s="63"/>
      <c r="BN898" s="63"/>
      <c r="BO898" s="63"/>
      <c r="BP898" s="63"/>
      <c r="BQ898" s="63"/>
      <c r="BR898" s="63"/>
      <c r="BS898" s="63"/>
      <c r="BT898" s="64"/>
      <c r="BU898" s="63"/>
      <c r="BV898" s="63"/>
      <c r="BW898" s="63"/>
      <c r="BX898" s="63"/>
      <c r="BY898" s="63"/>
      <c r="BZ898" s="63"/>
      <c r="CA898" s="63"/>
      <c r="CB898" s="63"/>
      <c r="CC898" s="64"/>
      <c r="CD898" s="63"/>
      <c r="CE898" s="63"/>
      <c r="CF898" s="63"/>
      <c r="CG898" s="63"/>
      <c r="CH898" s="63"/>
      <c r="CI898" s="63"/>
      <c r="CJ898" s="63"/>
      <c r="CK898" s="63"/>
      <c r="CL898" s="64"/>
      <c r="CM898" s="63"/>
      <c r="CN898" s="63"/>
      <c r="CO898" s="63"/>
      <c r="CP898" s="63"/>
      <c r="CQ898" s="63"/>
      <c r="CR898" s="63"/>
      <c r="CS898" s="63"/>
      <c r="CT898" s="63"/>
      <c r="CU898" s="64"/>
      <c r="CV898" s="63"/>
      <c r="CW898" s="63"/>
      <c r="CX898" s="63"/>
      <c r="CY898" s="63"/>
      <c r="CZ898" s="63"/>
      <c r="DA898" s="63"/>
      <c r="DB898" s="63"/>
      <c r="DC898" s="63"/>
      <c r="DD898" s="64"/>
    </row>
    <row r="899" spans="1:108" ht="33" customHeight="1" x14ac:dyDescent="0.3">
      <c r="A899" s="63"/>
      <c r="B899" s="63"/>
      <c r="C899" s="63"/>
      <c r="D899" s="63"/>
      <c r="E899" s="63"/>
      <c r="F899" s="63"/>
      <c r="G899" s="63"/>
      <c r="H899" s="63"/>
      <c r="I899" s="64"/>
      <c r="J899" s="63"/>
      <c r="K899" s="63"/>
      <c r="L899" s="63"/>
      <c r="M899" s="63"/>
      <c r="N899" s="63"/>
      <c r="O899" s="63"/>
      <c r="P899" s="63"/>
      <c r="Q899" s="63"/>
      <c r="R899" s="64"/>
      <c r="S899" s="63"/>
      <c r="T899" s="63"/>
      <c r="U899" s="63"/>
      <c r="V899" s="63"/>
      <c r="W899" s="63"/>
      <c r="X899" s="63"/>
      <c r="Y899" s="63"/>
      <c r="Z899" s="63"/>
      <c r="AA899" s="64"/>
      <c r="AB899" s="63"/>
      <c r="AC899" s="63"/>
      <c r="AD899" s="63"/>
      <c r="AE899" s="63"/>
      <c r="AF899" s="63"/>
      <c r="AG899" s="63"/>
      <c r="AH899" s="63"/>
      <c r="AI899" s="63"/>
      <c r="AJ899" s="64"/>
      <c r="AK899" s="63"/>
      <c r="AL899" s="63"/>
      <c r="AM899" s="63"/>
      <c r="AN899" s="63"/>
      <c r="AO899" s="63"/>
      <c r="AP899" s="63"/>
      <c r="AQ899" s="63"/>
      <c r="AR899" s="63"/>
      <c r="AS899" s="64"/>
      <c r="AT899" s="63"/>
      <c r="AU899" s="63"/>
      <c r="AV899" s="63"/>
      <c r="AW899" s="63"/>
      <c r="AX899" s="63"/>
      <c r="AY899" s="63"/>
      <c r="AZ899" s="63"/>
      <c r="BA899" s="63"/>
      <c r="BB899" s="64"/>
      <c r="BC899" s="63"/>
      <c r="BD899" s="63"/>
      <c r="BE899" s="63"/>
      <c r="BF899" s="63"/>
      <c r="BG899" s="63"/>
      <c r="BH899" s="63"/>
      <c r="BI899" s="63"/>
      <c r="BJ899" s="63"/>
      <c r="BK899" s="64"/>
      <c r="BL899" s="63"/>
      <c r="BM899" s="63"/>
      <c r="BN899" s="63"/>
      <c r="BO899" s="63"/>
      <c r="BP899" s="63"/>
      <c r="BQ899" s="63"/>
      <c r="BR899" s="63"/>
      <c r="BS899" s="63"/>
      <c r="BT899" s="64"/>
      <c r="BU899" s="63"/>
      <c r="BV899" s="63"/>
      <c r="BW899" s="63"/>
      <c r="BX899" s="63"/>
      <c r="BY899" s="63"/>
      <c r="BZ899" s="63"/>
      <c r="CA899" s="63"/>
      <c r="CB899" s="63"/>
      <c r="CC899" s="64"/>
      <c r="CD899" s="63"/>
      <c r="CE899" s="63"/>
      <c r="CF899" s="63"/>
      <c r="CG899" s="63"/>
      <c r="CH899" s="63"/>
      <c r="CI899" s="63"/>
      <c r="CJ899" s="63"/>
      <c r="CK899" s="63"/>
      <c r="CL899" s="64"/>
      <c r="CM899" s="63"/>
      <c r="CN899" s="63"/>
      <c r="CO899" s="63"/>
      <c r="CP899" s="63"/>
      <c r="CQ899" s="63"/>
      <c r="CR899" s="63"/>
      <c r="CS899" s="63"/>
      <c r="CT899" s="63"/>
      <c r="CU899" s="64"/>
      <c r="CV899" s="63"/>
      <c r="CW899" s="63"/>
      <c r="CX899" s="63"/>
      <c r="CY899" s="63"/>
      <c r="CZ899" s="63"/>
      <c r="DA899" s="63"/>
      <c r="DB899" s="63"/>
      <c r="DC899" s="63"/>
      <c r="DD899" s="64"/>
    </row>
    <row r="900" spans="1:108" ht="33" customHeight="1" x14ac:dyDescent="0.3">
      <c r="A900" s="63"/>
      <c r="B900" s="63"/>
      <c r="C900" s="63"/>
      <c r="D900" s="63"/>
      <c r="E900" s="63"/>
      <c r="F900" s="63"/>
      <c r="G900" s="63"/>
      <c r="H900" s="63"/>
      <c r="I900" s="64"/>
      <c r="J900" s="63"/>
      <c r="K900" s="63"/>
      <c r="L900" s="63"/>
      <c r="M900" s="63"/>
      <c r="N900" s="63"/>
      <c r="O900" s="63"/>
      <c r="P900" s="63"/>
      <c r="Q900" s="63"/>
      <c r="R900" s="64"/>
      <c r="S900" s="63"/>
      <c r="T900" s="63"/>
      <c r="U900" s="63"/>
      <c r="V900" s="63"/>
      <c r="W900" s="63"/>
      <c r="X900" s="63"/>
      <c r="Y900" s="63"/>
      <c r="Z900" s="63"/>
      <c r="AA900" s="64"/>
      <c r="AB900" s="63"/>
      <c r="AC900" s="63"/>
      <c r="AD900" s="63"/>
      <c r="AE900" s="63"/>
      <c r="AF900" s="63"/>
      <c r="AG900" s="63"/>
      <c r="AH900" s="63"/>
      <c r="AI900" s="63"/>
      <c r="AJ900" s="64"/>
      <c r="AK900" s="63"/>
      <c r="AL900" s="63"/>
      <c r="AM900" s="63"/>
      <c r="AN900" s="63"/>
      <c r="AO900" s="63"/>
      <c r="AP900" s="63"/>
      <c r="AQ900" s="63"/>
      <c r="AR900" s="63"/>
      <c r="AS900" s="64"/>
      <c r="AT900" s="63"/>
      <c r="AU900" s="63"/>
      <c r="AV900" s="63"/>
      <c r="AW900" s="63"/>
      <c r="AX900" s="63"/>
      <c r="AY900" s="63"/>
      <c r="AZ900" s="63"/>
      <c r="BA900" s="63"/>
      <c r="BB900" s="64"/>
      <c r="BC900" s="63"/>
      <c r="BD900" s="63"/>
      <c r="BE900" s="63"/>
      <c r="BF900" s="63"/>
      <c r="BG900" s="63"/>
      <c r="BH900" s="63"/>
      <c r="BI900" s="63"/>
      <c r="BJ900" s="63"/>
      <c r="BK900" s="64"/>
      <c r="BL900" s="63"/>
      <c r="BM900" s="63"/>
      <c r="BN900" s="63"/>
      <c r="BO900" s="63"/>
      <c r="BP900" s="63"/>
      <c r="BQ900" s="63"/>
      <c r="BR900" s="63"/>
      <c r="BS900" s="63"/>
      <c r="BT900" s="64"/>
      <c r="BU900" s="63"/>
      <c r="BV900" s="63"/>
      <c r="BW900" s="63"/>
      <c r="BX900" s="63"/>
      <c r="BY900" s="63"/>
      <c r="BZ900" s="63"/>
      <c r="CA900" s="63"/>
      <c r="CB900" s="63"/>
      <c r="CC900" s="64"/>
      <c r="CD900" s="63"/>
      <c r="CE900" s="63"/>
      <c r="CF900" s="63"/>
      <c r="CG900" s="63"/>
      <c r="CH900" s="63"/>
      <c r="CI900" s="63"/>
      <c r="CJ900" s="63"/>
      <c r="CK900" s="63"/>
      <c r="CL900" s="64"/>
      <c r="CM900" s="63"/>
      <c r="CN900" s="63"/>
      <c r="CO900" s="63"/>
      <c r="CP900" s="63"/>
      <c r="CQ900" s="63"/>
      <c r="CR900" s="63"/>
      <c r="CS900" s="63"/>
      <c r="CT900" s="63"/>
      <c r="CU900" s="64"/>
      <c r="CV900" s="63"/>
      <c r="CW900" s="63"/>
      <c r="CX900" s="63"/>
      <c r="CY900" s="63"/>
      <c r="CZ900" s="63"/>
      <c r="DA900" s="63"/>
      <c r="DB900" s="63"/>
      <c r="DC900" s="63"/>
      <c r="DD900" s="64"/>
    </row>
    <row r="901" spans="1:108" ht="33" customHeight="1" x14ac:dyDescent="0.3">
      <c r="A901" s="63"/>
      <c r="B901" s="63"/>
      <c r="C901" s="63"/>
      <c r="D901" s="63"/>
      <c r="E901" s="63"/>
      <c r="F901" s="63"/>
      <c r="G901" s="63"/>
      <c r="H901" s="63"/>
      <c r="I901" s="64"/>
      <c r="J901" s="63"/>
      <c r="K901" s="63"/>
      <c r="L901" s="63"/>
      <c r="M901" s="63"/>
      <c r="N901" s="63"/>
      <c r="O901" s="63"/>
      <c r="P901" s="63"/>
      <c r="Q901" s="63"/>
      <c r="R901" s="64"/>
      <c r="S901" s="63"/>
      <c r="T901" s="63"/>
      <c r="U901" s="63"/>
      <c r="V901" s="63"/>
      <c r="W901" s="63"/>
      <c r="X901" s="63"/>
      <c r="Y901" s="63"/>
      <c r="Z901" s="63"/>
      <c r="AA901" s="64"/>
      <c r="AB901" s="63"/>
      <c r="AC901" s="63"/>
      <c r="AD901" s="63"/>
      <c r="AE901" s="63"/>
      <c r="AF901" s="63"/>
      <c r="AG901" s="63"/>
      <c r="AH901" s="63"/>
      <c r="AI901" s="63"/>
      <c r="AJ901" s="64"/>
      <c r="AK901" s="63"/>
      <c r="AL901" s="63"/>
      <c r="AM901" s="63"/>
      <c r="AN901" s="63"/>
      <c r="AO901" s="63"/>
      <c r="AP901" s="63"/>
      <c r="AQ901" s="63"/>
      <c r="AR901" s="63"/>
      <c r="AS901" s="64"/>
      <c r="AT901" s="63"/>
      <c r="AU901" s="63"/>
      <c r="AV901" s="63"/>
      <c r="AW901" s="63"/>
      <c r="AX901" s="63"/>
      <c r="AY901" s="63"/>
      <c r="AZ901" s="63"/>
      <c r="BA901" s="63"/>
      <c r="BB901" s="64"/>
      <c r="BC901" s="63"/>
      <c r="BD901" s="63"/>
      <c r="BE901" s="63"/>
      <c r="BF901" s="63"/>
      <c r="BG901" s="63"/>
      <c r="BH901" s="63"/>
      <c r="BI901" s="63"/>
      <c r="BJ901" s="63"/>
      <c r="BK901" s="64"/>
      <c r="BL901" s="63"/>
      <c r="BM901" s="63"/>
      <c r="BN901" s="63"/>
      <c r="BO901" s="63"/>
      <c r="BP901" s="63"/>
      <c r="BQ901" s="63"/>
      <c r="BR901" s="63"/>
      <c r="BS901" s="63"/>
      <c r="BT901" s="64"/>
      <c r="BU901" s="63"/>
      <c r="BV901" s="63"/>
      <c r="BW901" s="63"/>
      <c r="BX901" s="63"/>
      <c r="BY901" s="63"/>
      <c r="BZ901" s="63"/>
      <c r="CA901" s="63"/>
      <c r="CB901" s="63"/>
      <c r="CC901" s="64"/>
      <c r="CD901" s="63"/>
      <c r="CE901" s="63"/>
      <c r="CF901" s="63"/>
      <c r="CG901" s="63"/>
      <c r="CH901" s="63"/>
      <c r="CI901" s="63"/>
      <c r="CJ901" s="63"/>
      <c r="CK901" s="63"/>
      <c r="CL901" s="64"/>
      <c r="CM901" s="63"/>
      <c r="CN901" s="63"/>
      <c r="CO901" s="63"/>
      <c r="CP901" s="63"/>
      <c r="CQ901" s="63"/>
      <c r="CR901" s="63"/>
      <c r="CS901" s="63"/>
      <c r="CT901" s="63"/>
      <c r="CU901" s="64"/>
      <c r="CV901" s="63"/>
      <c r="CW901" s="63"/>
      <c r="CX901" s="63"/>
      <c r="CY901" s="63"/>
      <c r="CZ901" s="63"/>
      <c r="DA901" s="63"/>
      <c r="DB901" s="63"/>
      <c r="DC901" s="63"/>
      <c r="DD901" s="64"/>
    </row>
    <row r="902" spans="1:108" ht="33" customHeight="1" x14ac:dyDescent="0.3">
      <c r="A902" s="63"/>
      <c r="B902" s="63"/>
      <c r="C902" s="63"/>
      <c r="D902" s="63"/>
      <c r="E902" s="63"/>
      <c r="F902" s="63"/>
      <c r="G902" s="63"/>
      <c r="H902" s="63"/>
      <c r="I902" s="64"/>
      <c r="J902" s="63"/>
      <c r="K902" s="63"/>
      <c r="L902" s="63"/>
      <c r="M902" s="63"/>
      <c r="N902" s="63"/>
      <c r="O902" s="63"/>
      <c r="P902" s="63"/>
      <c r="Q902" s="63"/>
      <c r="R902" s="64"/>
      <c r="S902" s="63"/>
      <c r="T902" s="63"/>
      <c r="U902" s="63"/>
      <c r="V902" s="63"/>
      <c r="W902" s="63"/>
      <c r="X902" s="63"/>
      <c r="Y902" s="63"/>
      <c r="Z902" s="63"/>
      <c r="AA902" s="64"/>
      <c r="AB902" s="63"/>
      <c r="AC902" s="63"/>
      <c r="AD902" s="63"/>
      <c r="AE902" s="63"/>
      <c r="AF902" s="63"/>
      <c r="AG902" s="63"/>
      <c r="AH902" s="63"/>
      <c r="AI902" s="63"/>
      <c r="AJ902" s="64"/>
      <c r="AK902" s="63"/>
      <c r="AL902" s="63"/>
      <c r="AM902" s="63"/>
      <c r="AN902" s="63"/>
      <c r="AO902" s="63"/>
      <c r="AP902" s="63"/>
      <c r="AQ902" s="63"/>
      <c r="AR902" s="63"/>
      <c r="AS902" s="64"/>
      <c r="AT902" s="63"/>
      <c r="AU902" s="63"/>
      <c r="AV902" s="63"/>
      <c r="AW902" s="63"/>
      <c r="AX902" s="63"/>
      <c r="AY902" s="63"/>
      <c r="AZ902" s="63"/>
      <c r="BA902" s="63"/>
      <c r="BB902" s="64"/>
      <c r="BC902" s="63"/>
      <c r="BD902" s="63"/>
      <c r="BE902" s="63"/>
      <c r="BF902" s="63"/>
      <c r="BG902" s="63"/>
      <c r="BH902" s="63"/>
      <c r="BI902" s="63"/>
      <c r="BJ902" s="63"/>
      <c r="BK902" s="64"/>
      <c r="BL902" s="63"/>
      <c r="BM902" s="63"/>
      <c r="BN902" s="63"/>
      <c r="BO902" s="63"/>
      <c r="BP902" s="63"/>
      <c r="BQ902" s="63"/>
      <c r="BR902" s="63"/>
      <c r="BS902" s="63"/>
      <c r="BT902" s="64"/>
      <c r="BU902" s="63"/>
      <c r="BV902" s="63"/>
      <c r="BW902" s="63"/>
      <c r="BX902" s="63"/>
      <c r="BY902" s="63"/>
      <c r="BZ902" s="63"/>
      <c r="CA902" s="63"/>
      <c r="CB902" s="63"/>
      <c r="CC902" s="64"/>
      <c r="CD902" s="63"/>
      <c r="CE902" s="63"/>
      <c r="CF902" s="63"/>
      <c r="CG902" s="63"/>
      <c r="CH902" s="63"/>
      <c r="CI902" s="63"/>
      <c r="CJ902" s="63"/>
      <c r="CK902" s="63"/>
      <c r="CL902" s="64"/>
      <c r="CM902" s="63"/>
      <c r="CN902" s="63"/>
      <c r="CO902" s="63"/>
      <c r="CP902" s="63"/>
      <c r="CQ902" s="63"/>
      <c r="CR902" s="63"/>
      <c r="CS902" s="63"/>
      <c r="CT902" s="63"/>
      <c r="CU902" s="64"/>
      <c r="CV902" s="63"/>
      <c r="CW902" s="63"/>
      <c r="CX902" s="63"/>
      <c r="CY902" s="63"/>
      <c r="CZ902" s="63"/>
      <c r="DA902" s="63"/>
      <c r="DB902" s="63"/>
      <c r="DC902" s="63"/>
      <c r="DD902" s="64"/>
    </row>
    <row r="903" spans="1:108" ht="33" customHeight="1" x14ac:dyDescent="0.3">
      <c r="A903" s="63"/>
      <c r="B903" s="63"/>
      <c r="C903" s="63"/>
      <c r="D903" s="63"/>
      <c r="E903" s="63"/>
      <c r="F903" s="63"/>
      <c r="G903" s="63"/>
      <c r="H903" s="63"/>
      <c r="I903" s="64"/>
      <c r="J903" s="63"/>
      <c r="K903" s="63"/>
      <c r="L903" s="63"/>
      <c r="M903" s="63"/>
      <c r="N903" s="63"/>
      <c r="O903" s="63"/>
      <c r="P903" s="63"/>
      <c r="Q903" s="63"/>
      <c r="R903" s="64"/>
      <c r="S903" s="63"/>
      <c r="T903" s="63"/>
      <c r="U903" s="63"/>
      <c r="V903" s="63"/>
      <c r="W903" s="63"/>
      <c r="X903" s="63"/>
      <c r="Y903" s="63"/>
      <c r="Z903" s="63"/>
      <c r="AA903" s="64"/>
      <c r="AB903" s="63"/>
      <c r="AC903" s="63"/>
      <c r="AD903" s="63"/>
      <c r="AE903" s="63"/>
      <c r="AF903" s="63"/>
      <c r="AG903" s="63"/>
      <c r="AH903" s="63"/>
      <c r="AI903" s="63"/>
      <c r="AJ903" s="64"/>
      <c r="AK903" s="63"/>
      <c r="AL903" s="63"/>
      <c r="AM903" s="63"/>
      <c r="AN903" s="63"/>
      <c r="AO903" s="63"/>
      <c r="AP903" s="63"/>
      <c r="AQ903" s="63"/>
      <c r="AR903" s="63"/>
      <c r="AS903" s="64"/>
      <c r="AT903" s="63"/>
      <c r="AU903" s="63"/>
      <c r="AV903" s="63"/>
      <c r="AW903" s="63"/>
      <c r="AX903" s="63"/>
      <c r="AY903" s="63"/>
      <c r="AZ903" s="63"/>
      <c r="BA903" s="63"/>
      <c r="BB903" s="64"/>
      <c r="BC903" s="63"/>
      <c r="BD903" s="63"/>
      <c r="BE903" s="63"/>
      <c r="BF903" s="63"/>
      <c r="BG903" s="63"/>
      <c r="BH903" s="63"/>
      <c r="BI903" s="63"/>
      <c r="BJ903" s="63"/>
      <c r="BK903" s="64"/>
      <c r="BL903" s="63"/>
      <c r="BM903" s="63"/>
      <c r="BN903" s="63"/>
      <c r="BO903" s="63"/>
      <c r="BP903" s="63"/>
      <c r="BQ903" s="63"/>
      <c r="BR903" s="63"/>
      <c r="BS903" s="63"/>
      <c r="BT903" s="64"/>
      <c r="BU903" s="63"/>
      <c r="BV903" s="63"/>
      <c r="BW903" s="63"/>
      <c r="BX903" s="63"/>
      <c r="BY903" s="63"/>
      <c r="BZ903" s="63"/>
      <c r="CA903" s="63"/>
      <c r="CB903" s="63"/>
      <c r="CC903" s="64"/>
      <c r="CD903" s="63"/>
      <c r="CE903" s="63"/>
      <c r="CF903" s="63"/>
      <c r="CG903" s="63"/>
      <c r="CH903" s="63"/>
      <c r="CI903" s="63"/>
      <c r="CJ903" s="63"/>
      <c r="CK903" s="63"/>
      <c r="CL903" s="64"/>
      <c r="CM903" s="63"/>
      <c r="CN903" s="63"/>
      <c r="CO903" s="63"/>
      <c r="CP903" s="63"/>
      <c r="CQ903" s="63"/>
      <c r="CR903" s="63"/>
      <c r="CS903" s="63"/>
      <c r="CT903" s="63"/>
      <c r="CU903" s="64"/>
      <c r="CV903" s="63"/>
      <c r="CW903" s="63"/>
      <c r="CX903" s="63"/>
      <c r="CY903" s="63"/>
      <c r="CZ903" s="63"/>
      <c r="DA903" s="63"/>
      <c r="DB903" s="63"/>
      <c r="DC903" s="63"/>
      <c r="DD903" s="64"/>
    </row>
    <row r="904" spans="1:108" ht="33" customHeight="1" x14ac:dyDescent="0.3">
      <c r="A904" s="63"/>
      <c r="B904" s="63"/>
      <c r="C904" s="63"/>
      <c r="D904" s="63"/>
      <c r="E904" s="63"/>
      <c r="F904" s="63"/>
      <c r="G904" s="63"/>
      <c r="H904" s="63"/>
      <c r="I904" s="64"/>
      <c r="J904" s="63"/>
      <c r="K904" s="63"/>
      <c r="L904" s="63"/>
      <c r="M904" s="63"/>
      <c r="N904" s="63"/>
      <c r="O904" s="63"/>
      <c r="P904" s="63"/>
      <c r="Q904" s="63"/>
      <c r="R904" s="64"/>
      <c r="S904" s="63"/>
      <c r="T904" s="63"/>
      <c r="U904" s="63"/>
      <c r="V904" s="63"/>
      <c r="W904" s="63"/>
      <c r="X904" s="63"/>
      <c r="Y904" s="63"/>
      <c r="Z904" s="63"/>
      <c r="AA904" s="64"/>
      <c r="AB904" s="63"/>
      <c r="AC904" s="63"/>
      <c r="AD904" s="63"/>
      <c r="AE904" s="63"/>
      <c r="AF904" s="63"/>
      <c r="AG904" s="63"/>
      <c r="AH904" s="63"/>
      <c r="AI904" s="63"/>
      <c r="AJ904" s="64"/>
      <c r="AK904" s="63"/>
      <c r="AL904" s="63"/>
      <c r="AM904" s="63"/>
      <c r="AN904" s="63"/>
      <c r="AO904" s="63"/>
      <c r="AP904" s="63"/>
      <c r="AQ904" s="63"/>
      <c r="AR904" s="63"/>
      <c r="AS904" s="64"/>
      <c r="AT904" s="63"/>
      <c r="AU904" s="63"/>
      <c r="AV904" s="63"/>
      <c r="AW904" s="63"/>
      <c r="AX904" s="63"/>
      <c r="AY904" s="63"/>
      <c r="AZ904" s="63"/>
      <c r="BA904" s="63"/>
      <c r="BB904" s="64"/>
      <c r="BC904" s="63"/>
      <c r="BD904" s="63"/>
      <c r="BE904" s="63"/>
      <c r="BF904" s="63"/>
      <c r="BG904" s="63"/>
      <c r="BH904" s="63"/>
      <c r="BI904" s="63"/>
      <c r="BJ904" s="63"/>
      <c r="BK904" s="64"/>
      <c r="BL904" s="63"/>
      <c r="BM904" s="63"/>
      <c r="BN904" s="63"/>
      <c r="BO904" s="63"/>
      <c r="BP904" s="63"/>
      <c r="BQ904" s="63"/>
      <c r="BR904" s="63"/>
      <c r="BS904" s="63"/>
      <c r="BT904" s="64"/>
      <c r="BU904" s="63"/>
      <c r="BV904" s="63"/>
      <c r="BW904" s="63"/>
      <c r="BX904" s="63"/>
      <c r="BY904" s="63"/>
      <c r="BZ904" s="63"/>
      <c r="CA904" s="63"/>
      <c r="CB904" s="63"/>
      <c r="CC904" s="64"/>
      <c r="CD904" s="63"/>
      <c r="CE904" s="63"/>
      <c r="CF904" s="63"/>
      <c r="CG904" s="63"/>
      <c r="CH904" s="63"/>
      <c r="CI904" s="63"/>
      <c r="CJ904" s="63"/>
      <c r="CK904" s="63"/>
      <c r="CL904" s="64"/>
      <c r="CM904" s="63"/>
      <c r="CN904" s="63"/>
      <c r="CO904" s="63"/>
      <c r="CP904" s="63"/>
      <c r="CQ904" s="63"/>
      <c r="CR904" s="63"/>
      <c r="CS904" s="63"/>
      <c r="CT904" s="63"/>
      <c r="CU904" s="64"/>
      <c r="CV904" s="63"/>
      <c r="CW904" s="63"/>
      <c r="CX904" s="63"/>
      <c r="CY904" s="63"/>
      <c r="CZ904" s="63"/>
      <c r="DA904" s="63"/>
      <c r="DB904" s="63"/>
      <c r="DC904" s="63"/>
      <c r="DD904" s="64"/>
    </row>
    <row r="905" spans="1:108" ht="33" customHeight="1" x14ac:dyDescent="0.3">
      <c r="A905" s="63"/>
      <c r="B905" s="63"/>
      <c r="C905" s="63"/>
      <c r="D905" s="63"/>
      <c r="E905" s="63"/>
      <c r="F905" s="63"/>
      <c r="G905" s="63"/>
      <c r="H905" s="63"/>
      <c r="I905" s="64"/>
      <c r="J905" s="63"/>
      <c r="K905" s="63"/>
      <c r="L905" s="63"/>
      <c r="M905" s="63"/>
      <c r="N905" s="63"/>
      <c r="O905" s="63"/>
      <c r="P905" s="63"/>
      <c r="Q905" s="63"/>
      <c r="R905" s="64"/>
      <c r="S905" s="63"/>
      <c r="T905" s="63"/>
      <c r="U905" s="63"/>
      <c r="V905" s="63"/>
      <c r="W905" s="63"/>
      <c r="X905" s="63"/>
      <c r="Y905" s="63"/>
      <c r="Z905" s="63"/>
      <c r="AA905" s="64"/>
      <c r="AB905" s="63"/>
      <c r="AC905" s="63"/>
      <c r="AD905" s="63"/>
      <c r="AE905" s="63"/>
      <c r="AF905" s="63"/>
      <c r="AG905" s="63"/>
      <c r="AH905" s="63"/>
      <c r="AI905" s="63"/>
      <c r="AJ905" s="64"/>
      <c r="AK905" s="63"/>
      <c r="AL905" s="63"/>
      <c r="AM905" s="63"/>
      <c r="AN905" s="63"/>
      <c r="AO905" s="63"/>
      <c r="AP905" s="63"/>
      <c r="AQ905" s="63"/>
      <c r="AR905" s="63"/>
      <c r="AS905" s="64"/>
      <c r="AT905" s="63"/>
      <c r="AU905" s="63"/>
      <c r="AV905" s="63"/>
      <c r="AW905" s="63"/>
      <c r="AX905" s="63"/>
      <c r="AY905" s="63"/>
      <c r="AZ905" s="63"/>
      <c r="BA905" s="63"/>
      <c r="BB905" s="64"/>
      <c r="BC905" s="63"/>
      <c r="BD905" s="63"/>
      <c r="BE905" s="63"/>
      <c r="BF905" s="63"/>
      <c r="BG905" s="63"/>
      <c r="BH905" s="63"/>
      <c r="BI905" s="63"/>
      <c r="BJ905" s="63"/>
      <c r="BK905" s="64"/>
      <c r="BL905" s="63"/>
      <c r="BM905" s="63"/>
      <c r="BN905" s="63"/>
      <c r="BO905" s="63"/>
      <c r="BP905" s="63"/>
      <c r="BQ905" s="63"/>
      <c r="BR905" s="63"/>
      <c r="BS905" s="63"/>
      <c r="BT905" s="64"/>
      <c r="BU905" s="63"/>
      <c r="BV905" s="63"/>
      <c r="BW905" s="63"/>
      <c r="BX905" s="63"/>
      <c r="BY905" s="63"/>
      <c r="BZ905" s="63"/>
      <c r="CA905" s="63"/>
      <c r="CB905" s="63"/>
      <c r="CC905" s="64"/>
      <c r="CD905" s="63"/>
      <c r="CE905" s="63"/>
      <c r="CF905" s="63"/>
      <c r="CG905" s="63"/>
      <c r="CH905" s="63"/>
      <c r="CI905" s="63"/>
      <c r="CJ905" s="63"/>
      <c r="CK905" s="63"/>
      <c r="CL905" s="64"/>
      <c r="CM905" s="63"/>
      <c r="CN905" s="63"/>
      <c r="CO905" s="63"/>
      <c r="CP905" s="63"/>
      <c r="CQ905" s="63"/>
      <c r="CR905" s="63"/>
      <c r="CS905" s="63"/>
      <c r="CT905" s="63"/>
      <c r="CU905" s="64"/>
      <c r="CV905" s="63"/>
      <c r="CW905" s="63"/>
      <c r="CX905" s="63"/>
      <c r="CY905" s="63"/>
      <c r="CZ905" s="63"/>
      <c r="DA905" s="63"/>
      <c r="DB905" s="63"/>
      <c r="DC905" s="63"/>
      <c r="DD905" s="64"/>
    </row>
    <row r="906" spans="1:108" ht="33" customHeight="1" x14ac:dyDescent="0.3">
      <c r="A906" s="63"/>
      <c r="B906" s="63"/>
      <c r="C906" s="63"/>
      <c r="D906" s="63"/>
      <c r="E906" s="63"/>
      <c r="F906" s="63"/>
      <c r="G906" s="63"/>
      <c r="H906" s="63"/>
      <c r="I906" s="64"/>
      <c r="J906" s="63"/>
      <c r="K906" s="63"/>
      <c r="L906" s="63"/>
      <c r="M906" s="63"/>
      <c r="N906" s="63"/>
      <c r="O906" s="63"/>
      <c r="P906" s="63"/>
      <c r="Q906" s="63"/>
      <c r="R906" s="64"/>
      <c r="S906" s="63"/>
      <c r="T906" s="63"/>
      <c r="U906" s="63"/>
      <c r="V906" s="63"/>
      <c r="W906" s="63"/>
      <c r="X906" s="63"/>
      <c r="Y906" s="63"/>
      <c r="Z906" s="63"/>
      <c r="AA906" s="64"/>
      <c r="AB906" s="63"/>
      <c r="AC906" s="63"/>
      <c r="AD906" s="63"/>
      <c r="AE906" s="63"/>
      <c r="AF906" s="63"/>
      <c r="AG906" s="63"/>
      <c r="AH906" s="63"/>
      <c r="AI906" s="63"/>
      <c r="AJ906" s="64"/>
      <c r="AK906" s="63"/>
      <c r="AL906" s="63"/>
      <c r="AM906" s="63"/>
      <c r="AN906" s="63"/>
      <c r="AO906" s="63"/>
      <c r="AP906" s="63"/>
      <c r="AQ906" s="63"/>
      <c r="AR906" s="63"/>
      <c r="AS906" s="64"/>
      <c r="AT906" s="63"/>
      <c r="AU906" s="63"/>
      <c r="AV906" s="63"/>
      <c r="AW906" s="63"/>
      <c r="AX906" s="63"/>
      <c r="AY906" s="63"/>
      <c r="AZ906" s="63"/>
      <c r="BA906" s="63"/>
      <c r="BB906" s="64"/>
      <c r="BC906" s="63"/>
      <c r="BD906" s="63"/>
      <c r="BE906" s="63"/>
      <c r="BF906" s="63"/>
      <c r="BG906" s="63"/>
      <c r="BH906" s="63"/>
      <c r="BI906" s="63"/>
      <c r="BJ906" s="63"/>
      <c r="BK906" s="64"/>
      <c r="BL906" s="63"/>
      <c r="BM906" s="63"/>
      <c r="BN906" s="63"/>
      <c r="BO906" s="63"/>
      <c r="BP906" s="63"/>
      <c r="BQ906" s="63"/>
      <c r="BR906" s="63"/>
      <c r="BS906" s="63"/>
      <c r="BT906" s="64"/>
      <c r="BU906" s="63"/>
      <c r="BV906" s="63"/>
      <c r="BW906" s="63"/>
      <c r="BX906" s="63"/>
      <c r="BY906" s="63"/>
      <c r="BZ906" s="63"/>
      <c r="CA906" s="63"/>
      <c r="CB906" s="63"/>
      <c r="CC906" s="64"/>
      <c r="CD906" s="63"/>
      <c r="CE906" s="63"/>
      <c r="CF906" s="63"/>
      <c r="CG906" s="63"/>
      <c r="CH906" s="63"/>
      <c r="CI906" s="63"/>
      <c r="CJ906" s="63"/>
      <c r="CK906" s="63"/>
      <c r="CL906" s="64"/>
      <c r="CM906" s="63"/>
      <c r="CN906" s="63"/>
      <c r="CO906" s="63"/>
      <c r="CP906" s="63"/>
      <c r="CQ906" s="63"/>
      <c r="CR906" s="63"/>
      <c r="CS906" s="63"/>
      <c r="CT906" s="63"/>
      <c r="CU906" s="64"/>
      <c r="CV906" s="63"/>
      <c r="CW906" s="63"/>
      <c r="CX906" s="63"/>
      <c r="CY906" s="63"/>
      <c r="CZ906" s="63"/>
      <c r="DA906" s="63"/>
      <c r="DB906" s="63"/>
      <c r="DC906" s="63"/>
      <c r="DD906" s="64"/>
    </row>
    <row r="907" spans="1:108" ht="33" customHeight="1" x14ac:dyDescent="0.3">
      <c r="A907" s="63"/>
      <c r="B907" s="63"/>
      <c r="C907" s="63"/>
      <c r="D907" s="63"/>
      <c r="E907" s="63"/>
      <c r="F907" s="63"/>
      <c r="G907" s="63"/>
      <c r="H907" s="63"/>
      <c r="I907" s="64"/>
      <c r="J907" s="63"/>
      <c r="K907" s="63"/>
      <c r="L907" s="63"/>
      <c r="M907" s="63"/>
      <c r="N907" s="63"/>
      <c r="O907" s="63"/>
      <c r="P907" s="63"/>
      <c r="Q907" s="63"/>
      <c r="R907" s="64"/>
      <c r="S907" s="63"/>
      <c r="T907" s="63"/>
      <c r="U907" s="63"/>
      <c r="V907" s="63"/>
      <c r="W907" s="63"/>
      <c r="X907" s="63"/>
      <c r="Y907" s="63"/>
      <c r="Z907" s="63"/>
      <c r="AA907" s="64"/>
      <c r="AB907" s="63"/>
      <c r="AC907" s="63"/>
      <c r="AD907" s="63"/>
      <c r="AE907" s="63"/>
      <c r="AF907" s="63"/>
      <c r="AG907" s="63"/>
      <c r="AH907" s="63"/>
      <c r="AI907" s="63"/>
      <c r="AJ907" s="64"/>
      <c r="AK907" s="63"/>
      <c r="AL907" s="63"/>
      <c r="AM907" s="63"/>
      <c r="AN907" s="63"/>
      <c r="AO907" s="63"/>
      <c r="AP907" s="63"/>
      <c r="AQ907" s="63"/>
      <c r="AR907" s="63"/>
      <c r="AS907" s="64"/>
      <c r="AT907" s="63"/>
      <c r="AU907" s="63"/>
      <c r="AV907" s="63"/>
      <c r="AW907" s="63"/>
      <c r="AX907" s="63"/>
      <c r="AY907" s="63"/>
      <c r="AZ907" s="63"/>
      <c r="BA907" s="63"/>
      <c r="BB907" s="64"/>
      <c r="BC907" s="63"/>
      <c r="BD907" s="63"/>
      <c r="BE907" s="63"/>
      <c r="BF907" s="63"/>
      <c r="BG907" s="63"/>
      <c r="BH907" s="63"/>
      <c r="BI907" s="63"/>
      <c r="BJ907" s="63"/>
      <c r="BK907" s="64"/>
      <c r="BL907" s="63"/>
      <c r="BM907" s="63"/>
      <c r="BN907" s="63"/>
      <c r="BO907" s="63"/>
      <c r="BP907" s="63"/>
      <c r="BQ907" s="63"/>
      <c r="BR907" s="63"/>
      <c r="BS907" s="63"/>
      <c r="BT907" s="64"/>
      <c r="BU907" s="63"/>
      <c r="BV907" s="63"/>
      <c r="BW907" s="63"/>
      <c r="BX907" s="63"/>
      <c r="BY907" s="63"/>
      <c r="BZ907" s="63"/>
      <c r="CA907" s="63"/>
      <c r="CB907" s="63"/>
      <c r="CC907" s="64"/>
      <c r="CD907" s="63"/>
      <c r="CE907" s="63"/>
      <c r="CF907" s="63"/>
      <c r="CG907" s="63"/>
      <c r="CH907" s="63"/>
      <c r="CI907" s="63"/>
      <c r="CJ907" s="63"/>
      <c r="CK907" s="63"/>
      <c r="CL907" s="64"/>
      <c r="CM907" s="63"/>
      <c r="CN907" s="63"/>
      <c r="CO907" s="63"/>
      <c r="CP907" s="63"/>
      <c r="CQ907" s="63"/>
      <c r="CR907" s="63"/>
      <c r="CS907" s="63"/>
      <c r="CT907" s="63"/>
      <c r="CU907" s="64"/>
      <c r="CV907" s="63"/>
      <c r="CW907" s="63"/>
      <c r="CX907" s="63"/>
      <c r="CY907" s="63"/>
      <c r="CZ907" s="63"/>
      <c r="DA907" s="63"/>
      <c r="DB907" s="63"/>
      <c r="DC907" s="63"/>
      <c r="DD907" s="64"/>
    </row>
    <row r="908" spans="1:108" ht="33" customHeight="1" x14ac:dyDescent="0.3">
      <c r="A908" s="63"/>
      <c r="B908" s="63"/>
      <c r="C908" s="63"/>
      <c r="D908" s="63"/>
      <c r="E908" s="63"/>
      <c r="F908" s="63"/>
      <c r="G908" s="63"/>
      <c r="H908" s="63"/>
      <c r="I908" s="64"/>
      <c r="J908" s="63"/>
      <c r="K908" s="63"/>
      <c r="L908" s="63"/>
      <c r="M908" s="63"/>
      <c r="N908" s="63"/>
      <c r="O908" s="63"/>
      <c r="P908" s="63"/>
      <c r="Q908" s="63"/>
      <c r="R908" s="64"/>
      <c r="S908" s="63"/>
      <c r="T908" s="63"/>
      <c r="U908" s="63"/>
      <c r="V908" s="63"/>
      <c r="W908" s="63"/>
      <c r="X908" s="63"/>
      <c r="Y908" s="63"/>
      <c r="Z908" s="63"/>
      <c r="AA908" s="64"/>
      <c r="AB908" s="63"/>
      <c r="AC908" s="63"/>
      <c r="AD908" s="63"/>
      <c r="AE908" s="63"/>
      <c r="AF908" s="63"/>
      <c r="AG908" s="63"/>
      <c r="AH908" s="63"/>
      <c r="AI908" s="63"/>
      <c r="AJ908" s="64"/>
      <c r="AK908" s="63"/>
      <c r="AL908" s="63"/>
      <c r="AM908" s="63"/>
      <c r="AN908" s="63"/>
      <c r="AO908" s="63"/>
      <c r="AP908" s="63"/>
      <c r="AQ908" s="63"/>
      <c r="AR908" s="63"/>
      <c r="AS908" s="64"/>
      <c r="AT908" s="63"/>
      <c r="AU908" s="63"/>
      <c r="AV908" s="63"/>
      <c r="AW908" s="63"/>
      <c r="AX908" s="63"/>
      <c r="AY908" s="63"/>
      <c r="AZ908" s="63"/>
      <c r="BA908" s="63"/>
      <c r="BB908" s="64"/>
      <c r="BC908" s="63"/>
      <c r="BD908" s="63"/>
      <c r="BE908" s="63"/>
      <c r="BF908" s="63"/>
      <c r="BG908" s="63"/>
      <c r="BH908" s="63"/>
      <c r="BI908" s="63"/>
      <c r="BJ908" s="63"/>
      <c r="BK908" s="64"/>
      <c r="BL908" s="63"/>
      <c r="BM908" s="63"/>
      <c r="BN908" s="63"/>
      <c r="BO908" s="63"/>
      <c r="BP908" s="63"/>
      <c r="BQ908" s="63"/>
      <c r="BR908" s="63"/>
      <c r="BS908" s="63"/>
      <c r="BT908" s="64"/>
      <c r="BU908" s="63"/>
      <c r="BV908" s="63"/>
      <c r="BW908" s="63"/>
      <c r="BX908" s="63"/>
      <c r="BY908" s="63"/>
      <c r="BZ908" s="63"/>
      <c r="CA908" s="63"/>
      <c r="CB908" s="63"/>
      <c r="CC908" s="64"/>
      <c r="CD908" s="63"/>
      <c r="CE908" s="63"/>
      <c r="CF908" s="63"/>
      <c r="CG908" s="63"/>
      <c r="CH908" s="63"/>
      <c r="CI908" s="63"/>
      <c r="CJ908" s="63"/>
      <c r="CK908" s="63"/>
      <c r="CL908" s="64"/>
      <c r="CM908" s="63"/>
      <c r="CN908" s="63"/>
      <c r="CO908" s="63"/>
      <c r="CP908" s="63"/>
      <c r="CQ908" s="63"/>
      <c r="CR908" s="63"/>
      <c r="CS908" s="63"/>
      <c r="CT908" s="63"/>
      <c r="CU908" s="64"/>
      <c r="CV908" s="63"/>
      <c r="CW908" s="63"/>
      <c r="CX908" s="63"/>
      <c r="CY908" s="63"/>
      <c r="CZ908" s="63"/>
      <c r="DA908" s="63"/>
      <c r="DB908" s="63"/>
      <c r="DC908" s="63"/>
      <c r="DD908" s="64"/>
    </row>
    <row r="909" spans="1:108" ht="33" customHeight="1" x14ac:dyDescent="0.3">
      <c r="A909" s="63"/>
      <c r="B909" s="63"/>
      <c r="C909" s="63"/>
      <c r="D909" s="63"/>
      <c r="E909" s="63"/>
      <c r="F909" s="63"/>
      <c r="G909" s="63"/>
      <c r="H909" s="63"/>
      <c r="I909" s="64"/>
      <c r="J909" s="63"/>
      <c r="K909" s="63"/>
      <c r="L909" s="63"/>
      <c r="M909" s="63"/>
      <c r="N909" s="63"/>
      <c r="O909" s="63"/>
      <c r="P909" s="63"/>
      <c r="Q909" s="63"/>
      <c r="R909" s="64"/>
      <c r="S909" s="63"/>
      <c r="T909" s="63"/>
      <c r="U909" s="63"/>
      <c r="V909" s="63"/>
      <c r="W909" s="63"/>
      <c r="X909" s="63"/>
      <c r="Y909" s="63"/>
      <c r="Z909" s="63"/>
      <c r="AA909" s="64"/>
      <c r="AB909" s="63"/>
      <c r="AC909" s="63"/>
      <c r="AD909" s="63"/>
      <c r="AE909" s="63"/>
      <c r="AF909" s="63"/>
      <c r="AG909" s="63"/>
      <c r="AH909" s="63"/>
      <c r="AI909" s="63"/>
      <c r="AJ909" s="64"/>
      <c r="AK909" s="63"/>
      <c r="AL909" s="63"/>
      <c r="AM909" s="63"/>
      <c r="AN909" s="63"/>
      <c r="AO909" s="63"/>
      <c r="AP909" s="63"/>
      <c r="AQ909" s="63"/>
      <c r="AR909" s="63"/>
      <c r="AS909" s="64"/>
      <c r="AT909" s="63"/>
      <c r="AU909" s="63"/>
      <c r="AV909" s="63"/>
      <c r="AW909" s="63"/>
      <c r="AX909" s="63"/>
      <c r="AY909" s="63"/>
      <c r="AZ909" s="63"/>
      <c r="BA909" s="63"/>
      <c r="BB909" s="64"/>
      <c r="BC909" s="63"/>
      <c r="BD909" s="63"/>
      <c r="BE909" s="63"/>
      <c r="BF909" s="63"/>
      <c r="BG909" s="63"/>
      <c r="BH909" s="63"/>
      <c r="BI909" s="63"/>
      <c r="BJ909" s="63"/>
      <c r="BK909" s="64"/>
      <c r="BL909" s="63"/>
      <c r="BM909" s="63"/>
      <c r="BN909" s="63"/>
      <c r="BO909" s="63"/>
      <c r="BP909" s="63"/>
      <c r="BQ909" s="63"/>
      <c r="BR909" s="63"/>
      <c r="BS909" s="63"/>
      <c r="BT909" s="64"/>
      <c r="BU909" s="63"/>
      <c r="BV909" s="63"/>
      <c r="BW909" s="63"/>
      <c r="BX909" s="63"/>
      <c r="BY909" s="63"/>
      <c r="BZ909" s="63"/>
      <c r="CA909" s="63"/>
      <c r="CB909" s="63"/>
      <c r="CC909" s="64"/>
      <c r="CD909" s="63"/>
      <c r="CE909" s="63"/>
      <c r="CF909" s="63"/>
      <c r="CG909" s="63"/>
      <c r="CH909" s="63"/>
      <c r="CI909" s="63"/>
      <c r="CJ909" s="63"/>
      <c r="CK909" s="63"/>
      <c r="CL909" s="64"/>
      <c r="CM909" s="63"/>
      <c r="CN909" s="63"/>
      <c r="CO909" s="63"/>
      <c r="CP909" s="63"/>
      <c r="CQ909" s="63"/>
      <c r="CR909" s="63"/>
      <c r="CS909" s="63"/>
      <c r="CT909" s="63"/>
      <c r="CU909" s="64"/>
      <c r="CV909" s="63"/>
      <c r="CW909" s="63"/>
      <c r="CX909" s="63"/>
      <c r="CY909" s="63"/>
      <c r="CZ909" s="63"/>
      <c r="DA909" s="63"/>
      <c r="DB909" s="63"/>
      <c r="DC909" s="63"/>
      <c r="DD909" s="64"/>
    </row>
    <row r="910" spans="1:108" ht="33" customHeight="1" x14ac:dyDescent="0.3">
      <c r="A910" s="63"/>
      <c r="B910" s="63"/>
      <c r="C910" s="63"/>
      <c r="D910" s="63"/>
      <c r="E910" s="63"/>
      <c r="F910" s="63"/>
      <c r="G910" s="63"/>
      <c r="H910" s="63"/>
      <c r="I910" s="64"/>
      <c r="J910" s="63"/>
      <c r="K910" s="63"/>
      <c r="L910" s="63"/>
      <c r="M910" s="63"/>
      <c r="N910" s="63"/>
      <c r="O910" s="63"/>
      <c r="P910" s="63"/>
      <c r="Q910" s="63"/>
      <c r="R910" s="64"/>
      <c r="S910" s="63"/>
      <c r="T910" s="63"/>
      <c r="U910" s="63"/>
      <c r="V910" s="63"/>
      <c r="W910" s="63"/>
      <c r="X910" s="63"/>
      <c r="Y910" s="63"/>
      <c r="Z910" s="63"/>
      <c r="AA910" s="64"/>
      <c r="AB910" s="63"/>
      <c r="AC910" s="63"/>
      <c r="AD910" s="63"/>
      <c r="AE910" s="63"/>
      <c r="AF910" s="63"/>
      <c r="AG910" s="63"/>
      <c r="AH910" s="63"/>
      <c r="AI910" s="63"/>
      <c r="AJ910" s="64"/>
      <c r="AK910" s="63"/>
      <c r="AL910" s="63"/>
      <c r="AM910" s="63"/>
      <c r="AN910" s="63"/>
      <c r="AO910" s="63"/>
      <c r="AP910" s="63"/>
      <c r="AQ910" s="63"/>
      <c r="AR910" s="63"/>
      <c r="AS910" s="64"/>
      <c r="AT910" s="63"/>
      <c r="AU910" s="63"/>
      <c r="AV910" s="63"/>
      <c r="AW910" s="63"/>
      <c r="AX910" s="63"/>
      <c r="AY910" s="63"/>
      <c r="AZ910" s="63"/>
      <c r="BA910" s="63"/>
      <c r="BB910" s="64"/>
      <c r="BC910" s="63"/>
      <c r="BD910" s="63"/>
      <c r="BE910" s="63"/>
      <c r="BF910" s="63"/>
      <c r="BG910" s="63"/>
      <c r="BH910" s="63"/>
      <c r="BI910" s="63"/>
      <c r="BJ910" s="63"/>
      <c r="BK910" s="64"/>
      <c r="BL910" s="63"/>
      <c r="BM910" s="63"/>
      <c r="BN910" s="63"/>
      <c r="BO910" s="63"/>
      <c r="BP910" s="63"/>
      <c r="BQ910" s="63"/>
      <c r="BR910" s="63"/>
      <c r="BS910" s="63"/>
      <c r="BT910" s="64"/>
      <c r="BU910" s="63"/>
      <c r="BV910" s="63"/>
      <c r="BW910" s="63"/>
      <c r="BX910" s="63"/>
      <c r="BY910" s="63"/>
      <c r="BZ910" s="63"/>
      <c r="CA910" s="63"/>
      <c r="CB910" s="63"/>
      <c r="CC910" s="64"/>
      <c r="CD910" s="63"/>
      <c r="CE910" s="63"/>
      <c r="CF910" s="63"/>
      <c r="CG910" s="63"/>
      <c r="CH910" s="63"/>
      <c r="CI910" s="63"/>
      <c r="CJ910" s="63"/>
      <c r="CK910" s="63"/>
      <c r="CL910" s="64"/>
      <c r="CM910" s="63"/>
      <c r="CN910" s="63"/>
      <c r="CO910" s="63"/>
      <c r="CP910" s="63"/>
      <c r="CQ910" s="63"/>
      <c r="CR910" s="63"/>
      <c r="CS910" s="63"/>
      <c r="CT910" s="63"/>
      <c r="CU910" s="64"/>
      <c r="CV910" s="63"/>
      <c r="CW910" s="63"/>
      <c r="CX910" s="63"/>
      <c r="CY910" s="63"/>
      <c r="CZ910" s="63"/>
      <c r="DA910" s="63"/>
      <c r="DB910" s="63"/>
      <c r="DC910" s="63"/>
      <c r="DD910" s="64"/>
    </row>
    <row r="911" spans="1:108" ht="33" customHeight="1" x14ac:dyDescent="0.3">
      <c r="A911" s="63"/>
      <c r="B911" s="63"/>
      <c r="C911" s="63"/>
      <c r="D911" s="63"/>
      <c r="E911" s="63"/>
      <c r="F911" s="63"/>
      <c r="G911" s="63"/>
      <c r="H911" s="63"/>
      <c r="I911" s="64"/>
      <c r="J911" s="63"/>
      <c r="K911" s="63"/>
      <c r="L911" s="63"/>
      <c r="M911" s="63"/>
      <c r="N911" s="63"/>
      <c r="O911" s="63"/>
      <c r="P911" s="63"/>
      <c r="Q911" s="63"/>
      <c r="R911" s="64"/>
      <c r="S911" s="63"/>
      <c r="T911" s="63"/>
      <c r="U911" s="63"/>
      <c r="V911" s="63"/>
      <c r="W911" s="63"/>
      <c r="X911" s="63"/>
      <c r="Y911" s="63"/>
      <c r="Z911" s="63"/>
      <c r="AA911" s="64"/>
      <c r="AB911" s="63"/>
      <c r="AC911" s="63"/>
      <c r="AD911" s="63"/>
      <c r="AE911" s="63"/>
      <c r="AF911" s="63"/>
      <c r="AG911" s="63"/>
      <c r="AH911" s="63"/>
      <c r="AI911" s="63"/>
      <c r="AJ911" s="64"/>
      <c r="AK911" s="63"/>
      <c r="AL911" s="63"/>
      <c r="AM911" s="63"/>
      <c r="AN911" s="63"/>
      <c r="AO911" s="63"/>
      <c r="AP911" s="63"/>
      <c r="AQ911" s="63"/>
      <c r="AR911" s="63"/>
      <c r="AS911" s="64"/>
      <c r="AT911" s="63"/>
      <c r="AU911" s="63"/>
      <c r="AV911" s="63"/>
      <c r="AW911" s="63"/>
      <c r="AX911" s="63"/>
      <c r="AY911" s="63"/>
      <c r="AZ911" s="63"/>
      <c r="BA911" s="63"/>
      <c r="BB911" s="64"/>
      <c r="BC911" s="63"/>
      <c r="BD911" s="63"/>
      <c r="BE911" s="63"/>
      <c r="BF911" s="63"/>
      <c r="BG911" s="63"/>
      <c r="BH911" s="63"/>
      <c r="BI911" s="63"/>
      <c r="BJ911" s="63"/>
      <c r="BK911" s="64"/>
      <c r="BL911" s="63"/>
      <c r="BM911" s="63"/>
      <c r="BN911" s="63"/>
      <c r="BO911" s="63"/>
      <c r="BP911" s="63"/>
      <c r="BQ911" s="63"/>
      <c r="BR911" s="63"/>
      <c r="BS911" s="63"/>
      <c r="BT911" s="64"/>
      <c r="BU911" s="63"/>
      <c r="BV911" s="63"/>
      <c r="BW911" s="63"/>
      <c r="BX911" s="63"/>
      <c r="BY911" s="63"/>
      <c r="BZ911" s="63"/>
      <c r="CA911" s="63"/>
      <c r="CB911" s="63"/>
      <c r="CC911" s="64"/>
      <c r="CD911" s="63"/>
      <c r="CE911" s="63"/>
      <c r="CF911" s="63"/>
      <c r="CG911" s="63"/>
      <c r="CH911" s="63"/>
      <c r="CI911" s="63"/>
      <c r="CJ911" s="63"/>
      <c r="CK911" s="63"/>
      <c r="CL911" s="64"/>
      <c r="CM911" s="63"/>
      <c r="CN911" s="63"/>
      <c r="CO911" s="63"/>
      <c r="CP911" s="63"/>
      <c r="CQ911" s="63"/>
      <c r="CR911" s="63"/>
      <c r="CS911" s="63"/>
      <c r="CT911" s="63"/>
      <c r="CU911" s="64"/>
      <c r="CV911" s="63"/>
      <c r="CW911" s="63"/>
      <c r="CX911" s="63"/>
      <c r="CY911" s="63"/>
      <c r="CZ911" s="63"/>
      <c r="DA911" s="63"/>
      <c r="DB911" s="63"/>
      <c r="DC911" s="63"/>
      <c r="DD911" s="64"/>
    </row>
    <row r="912" spans="1:108" ht="33" customHeight="1" x14ac:dyDescent="0.3">
      <c r="A912" s="63"/>
      <c r="B912" s="63"/>
      <c r="C912" s="63"/>
      <c r="D912" s="63"/>
      <c r="E912" s="63"/>
      <c r="F912" s="63"/>
      <c r="G912" s="63"/>
      <c r="H912" s="63"/>
      <c r="I912" s="64"/>
      <c r="J912" s="63"/>
      <c r="K912" s="63"/>
      <c r="L912" s="63"/>
      <c r="M912" s="63"/>
      <c r="N912" s="63"/>
      <c r="O912" s="63"/>
      <c r="P912" s="63"/>
      <c r="Q912" s="63"/>
      <c r="R912" s="64"/>
      <c r="S912" s="63"/>
      <c r="T912" s="63"/>
      <c r="U912" s="63"/>
      <c r="V912" s="63"/>
      <c r="W912" s="63"/>
      <c r="X912" s="63"/>
      <c r="Y912" s="63"/>
      <c r="Z912" s="63"/>
      <c r="AA912" s="64"/>
      <c r="AB912" s="63"/>
      <c r="AC912" s="63"/>
      <c r="AD912" s="63"/>
      <c r="AE912" s="63"/>
      <c r="AF912" s="63"/>
      <c r="AG912" s="63"/>
      <c r="AH912" s="63"/>
      <c r="AI912" s="63"/>
      <c r="AJ912" s="64"/>
      <c r="AK912" s="63"/>
      <c r="AL912" s="63"/>
      <c r="AM912" s="63"/>
      <c r="AN912" s="63"/>
      <c r="AO912" s="63"/>
      <c r="AP912" s="63"/>
      <c r="AQ912" s="63"/>
      <c r="AR912" s="63"/>
      <c r="AS912" s="64"/>
      <c r="AT912" s="63"/>
      <c r="AU912" s="63"/>
      <c r="AV912" s="63"/>
      <c r="AW912" s="63"/>
      <c r="AX912" s="63"/>
      <c r="AY912" s="63"/>
      <c r="AZ912" s="63"/>
      <c r="BA912" s="63"/>
      <c r="BB912" s="64"/>
      <c r="BC912" s="63"/>
      <c r="BD912" s="63"/>
      <c r="BE912" s="63"/>
      <c r="BF912" s="63"/>
      <c r="BG912" s="63"/>
      <c r="BH912" s="63"/>
      <c r="BI912" s="63"/>
      <c r="BJ912" s="63"/>
      <c r="BK912" s="64"/>
      <c r="BL912" s="63"/>
      <c r="BM912" s="63"/>
      <c r="BN912" s="63"/>
      <c r="BO912" s="63"/>
      <c r="BP912" s="63"/>
      <c r="BQ912" s="63"/>
      <c r="BR912" s="63"/>
      <c r="BS912" s="63"/>
      <c r="BT912" s="64"/>
      <c r="BU912" s="63"/>
      <c r="BV912" s="63"/>
      <c r="BW912" s="63"/>
      <c r="BX912" s="63"/>
      <c r="BY912" s="63"/>
      <c r="BZ912" s="63"/>
      <c r="CA912" s="63"/>
      <c r="CB912" s="63"/>
      <c r="CC912" s="64"/>
      <c r="CD912" s="63"/>
      <c r="CE912" s="63"/>
      <c r="CF912" s="63"/>
      <c r="CG912" s="63"/>
      <c r="CH912" s="63"/>
      <c r="CI912" s="63"/>
      <c r="CJ912" s="63"/>
      <c r="CK912" s="63"/>
      <c r="CL912" s="64"/>
      <c r="CM912" s="63"/>
      <c r="CN912" s="63"/>
      <c r="CO912" s="63"/>
      <c r="CP912" s="63"/>
      <c r="CQ912" s="63"/>
      <c r="CR912" s="63"/>
      <c r="CS912" s="63"/>
      <c r="CT912" s="63"/>
      <c r="CU912" s="64"/>
      <c r="CV912" s="63"/>
      <c r="CW912" s="63"/>
      <c r="CX912" s="63"/>
      <c r="CY912" s="63"/>
      <c r="CZ912" s="63"/>
      <c r="DA912" s="63"/>
      <c r="DB912" s="63"/>
      <c r="DC912" s="63"/>
      <c r="DD912" s="64"/>
    </row>
    <row r="913" spans="1:108" ht="33" customHeight="1" x14ac:dyDescent="0.3">
      <c r="A913" s="63"/>
      <c r="B913" s="63"/>
      <c r="C913" s="63"/>
      <c r="D913" s="63"/>
      <c r="E913" s="63"/>
      <c r="F913" s="63"/>
      <c r="G913" s="63"/>
      <c r="H913" s="63"/>
      <c r="I913" s="64"/>
      <c r="J913" s="63"/>
      <c r="K913" s="63"/>
      <c r="L913" s="63"/>
      <c r="M913" s="63"/>
      <c r="N913" s="63"/>
      <c r="O913" s="63"/>
      <c r="P913" s="63"/>
      <c r="Q913" s="63"/>
      <c r="R913" s="64"/>
      <c r="S913" s="63"/>
      <c r="T913" s="63"/>
      <c r="U913" s="63"/>
      <c r="V913" s="63"/>
      <c r="W913" s="63"/>
      <c r="X913" s="63"/>
      <c r="Y913" s="63"/>
      <c r="Z913" s="63"/>
      <c r="AA913" s="64"/>
      <c r="AB913" s="63"/>
      <c r="AC913" s="63"/>
      <c r="AD913" s="63"/>
      <c r="AE913" s="63"/>
      <c r="AF913" s="63"/>
      <c r="AG913" s="63"/>
      <c r="AH913" s="63"/>
      <c r="AI913" s="63"/>
      <c r="AJ913" s="64"/>
      <c r="AK913" s="63"/>
      <c r="AL913" s="63"/>
      <c r="AM913" s="63"/>
      <c r="AN913" s="63"/>
      <c r="AO913" s="63"/>
      <c r="AP913" s="63"/>
      <c r="AQ913" s="63"/>
      <c r="AR913" s="63"/>
      <c r="AS913" s="64"/>
      <c r="AT913" s="63"/>
      <c r="AU913" s="63"/>
      <c r="AV913" s="63"/>
      <c r="AW913" s="63"/>
      <c r="AX913" s="63"/>
      <c r="AY913" s="63"/>
      <c r="AZ913" s="63"/>
      <c r="BA913" s="63"/>
      <c r="BB913" s="64"/>
      <c r="BC913" s="63"/>
      <c r="BD913" s="63"/>
      <c r="BE913" s="63"/>
      <c r="BF913" s="63"/>
      <c r="BG913" s="63"/>
      <c r="BH913" s="63"/>
      <c r="BI913" s="63"/>
      <c r="BJ913" s="63"/>
      <c r="BK913" s="64"/>
      <c r="BL913" s="63"/>
      <c r="BM913" s="63"/>
      <c r="BN913" s="63"/>
      <c r="BO913" s="63"/>
      <c r="BP913" s="63"/>
      <c r="BQ913" s="63"/>
      <c r="BR913" s="63"/>
      <c r="BS913" s="63"/>
      <c r="BT913" s="64"/>
      <c r="BU913" s="63"/>
      <c r="BV913" s="63"/>
      <c r="BW913" s="63"/>
      <c r="BX913" s="63"/>
      <c r="BY913" s="63"/>
      <c r="BZ913" s="63"/>
      <c r="CA913" s="63"/>
      <c r="CB913" s="63"/>
      <c r="CC913" s="64"/>
      <c r="CD913" s="63"/>
      <c r="CE913" s="63"/>
      <c r="CF913" s="63"/>
      <c r="CG913" s="63"/>
      <c r="CH913" s="63"/>
      <c r="CI913" s="63"/>
      <c r="CJ913" s="63"/>
      <c r="CK913" s="63"/>
      <c r="CL913" s="64"/>
      <c r="CM913" s="63"/>
      <c r="CN913" s="63"/>
      <c r="CO913" s="63"/>
      <c r="CP913" s="63"/>
      <c r="CQ913" s="63"/>
      <c r="CR913" s="63"/>
      <c r="CS913" s="63"/>
      <c r="CT913" s="63"/>
      <c r="CU913" s="64"/>
      <c r="CV913" s="63"/>
      <c r="CW913" s="63"/>
      <c r="CX913" s="63"/>
      <c r="CY913" s="63"/>
      <c r="CZ913" s="63"/>
      <c r="DA913" s="63"/>
      <c r="DB913" s="63"/>
      <c r="DC913" s="63"/>
      <c r="DD913" s="64"/>
    </row>
    <row r="914" spans="1:108" ht="33" customHeight="1" x14ac:dyDescent="0.3">
      <c r="A914" s="63"/>
      <c r="B914" s="63"/>
      <c r="C914" s="63"/>
      <c r="D914" s="63"/>
      <c r="E914" s="63"/>
      <c r="F914" s="63"/>
      <c r="G914" s="63"/>
      <c r="H914" s="63"/>
      <c r="I914" s="64"/>
      <c r="J914" s="63"/>
      <c r="K914" s="63"/>
      <c r="L914" s="63"/>
      <c r="M914" s="63"/>
      <c r="N914" s="63"/>
      <c r="O914" s="63"/>
      <c r="P914" s="63"/>
      <c r="Q914" s="63"/>
      <c r="R914" s="64"/>
      <c r="S914" s="63"/>
      <c r="T914" s="63"/>
      <c r="U914" s="63"/>
      <c r="V914" s="63"/>
      <c r="W914" s="63"/>
      <c r="X914" s="63"/>
      <c r="Y914" s="63"/>
      <c r="Z914" s="63"/>
      <c r="AA914" s="64"/>
      <c r="AB914" s="63"/>
      <c r="AC914" s="63"/>
      <c r="AD914" s="63"/>
      <c r="AE914" s="63"/>
      <c r="AF914" s="63"/>
      <c r="AG914" s="63"/>
      <c r="AH914" s="63"/>
      <c r="AI914" s="63"/>
      <c r="AJ914" s="64"/>
      <c r="AK914" s="63"/>
      <c r="AL914" s="63"/>
      <c r="AM914" s="63"/>
      <c r="AN914" s="63"/>
      <c r="AO914" s="63"/>
      <c r="AP914" s="63"/>
      <c r="AQ914" s="63"/>
      <c r="AR914" s="63"/>
      <c r="AS914" s="64"/>
      <c r="AT914" s="63"/>
      <c r="AU914" s="63"/>
      <c r="AV914" s="63"/>
      <c r="AW914" s="63"/>
      <c r="AX914" s="63"/>
      <c r="AY914" s="63"/>
      <c r="AZ914" s="63"/>
      <c r="BA914" s="63"/>
      <c r="BB914" s="64"/>
      <c r="BC914" s="63"/>
      <c r="BD914" s="63"/>
      <c r="BE914" s="63"/>
      <c r="BF914" s="63"/>
      <c r="BG914" s="63"/>
      <c r="BH914" s="63"/>
      <c r="BI914" s="63"/>
      <c r="BJ914" s="63"/>
      <c r="BK914" s="64"/>
      <c r="BL914" s="63"/>
      <c r="BM914" s="63"/>
      <c r="BN914" s="63"/>
      <c r="BO914" s="63"/>
      <c r="BP914" s="63"/>
      <c r="BQ914" s="63"/>
      <c r="BR914" s="63"/>
      <c r="BS914" s="63"/>
      <c r="BT914" s="64"/>
      <c r="BU914" s="63"/>
      <c r="BV914" s="63"/>
      <c r="BW914" s="63"/>
      <c r="BX914" s="63"/>
      <c r="BY914" s="63"/>
      <c r="BZ914" s="63"/>
      <c r="CA914" s="63"/>
      <c r="CB914" s="63"/>
      <c r="CC914" s="64"/>
      <c r="CD914" s="63"/>
      <c r="CE914" s="63"/>
      <c r="CF914" s="63"/>
      <c r="CG914" s="63"/>
      <c r="CH914" s="63"/>
      <c r="CI914" s="63"/>
      <c r="CJ914" s="63"/>
      <c r="CK914" s="63"/>
      <c r="CL914" s="64"/>
      <c r="CM914" s="63"/>
      <c r="CN914" s="63"/>
      <c r="CO914" s="63"/>
      <c r="CP914" s="63"/>
      <c r="CQ914" s="63"/>
      <c r="CR914" s="63"/>
      <c r="CS914" s="63"/>
      <c r="CT914" s="63"/>
      <c r="CU914" s="64"/>
      <c r="CV914" s="63"/>
      <c r="CW914" s="63"/>
      <c r="CX914" s="63"/>
      <c r="CY914" s="63"/>
      <c r="CZ914" s="63"/>
      <c r="DA914" s="63"/>
      <c r="DB914" s="63"/>
      <c r="DC914" s="63"/>
      <c r="DD914" s="64"/>
    </row>
    <row r="915" spans="1:108" ht="33" customHeight="1" x14ac:dyDescent="0.3">
      <c r="A915" s="63"/>
      <c r="B915" s="63"/>
      <c r="C915" s="63"/>
      <c r="D915" s="63"/>
      <c r="E915" s="63"/>
      <c r="F915" s="63"/>
      <c r="G915" s="63"/>
      <c r="H915" s="63"/>
      <c r="I915" s="64"/>
      <c r="J915" s="63"/>
      <c r="K915" s="63"/>
      <c r="L915" s="63"/>
      <c r="M915" s="63"/>
      <c r="N915" s="63"/>
      <c r="O915" s="63"/>
      <c r="P915" s="63"/>
      <c r="Q915" s="63"/>
      <c r="R915" s="64"/>
      <c r="S915" s="63"/>
      <c r="T915" s="63"/>
      <c r="U915" s="63"/>
      <c r="V915" s="63"/>
      <c r="W915" s="63"/>
      <c r="X915" s="63"/>
      <c r="Y915" s="63"/>
      <c r="Z915" s="63"/>
      <c r="AA915" s="64"/>
      <c r="AB915" s="63"/>
      <c r="AC915" s="63"/>
      <c r="AD915" s="63"/>
      <c r="AE915" s="63"/>
      <c r="AF915" s="63"/>
      <c r="AG915" s="63"/>
      <c r="AH915" s="63"/>
      <c r="AI915" s="63"/>
      <c r="AJ915" s="64"/>
      <c r="AK915" s="63"/>
      <c r="AL915" s="63"/>
      <c r="AM915" s="63"/>
      <c r="AN915" s="63"/>
      <c r="AO915" s="63"/>
      <c r="AP915" s="63"/>
      <c r="AQ915" s="63"/>
      <c r="AR915" s="63"/>
      <c r="AS915" s="64"/>
      <c r="AT915" s="63"/>
      <c r="AU915" s="63"/>
      <c r="AV915" s="63"/>
      <c r="AW915" s="63"/>
      <c r="AX915" s="63"/>
      <c r="AY915" s="63"/>
      <c r="AZ915" s="63"/>
      <c r="BA915" s="63"/>
      <c r="BB915" s="64"/>
      <c r="BC915" s="63"/>
      <c r="BD915" s="63"/>
      <c r="BE915" s="63"/>
      <c r="BF915" s="63"/>
      <c r="BG915" s="63"/>
      <c r="BH915" s="63"/>
      <c r="BI915" s="63"/>
      <c r="BJ915" s="63"/>
      <c r="BK915" s="64"/>
      <c r="BL915" s="63"/>
      <c r="BM915" s="63"/>
      <c r="BN915" s="63"/>
      <c r="BO915" s="63"/>
      <c r="BP915" s="63"/>
      <c r="BQ915" s="63"/>
      <c r="BR915" s="63"/>
      <c r="BS915" s="63"/>
      <c r="BT915" s="64"/>
      <c r="BU915" s="63"/>
      <c r="BV915" s="63"/>
      <c r="BW915" s="63"/>
      <c r="BX915" s="63"/>
      <c r="BY915" s="63"/>
      <c r="BZ915" s="63"/>
      <c r="CA915" s="63"/>
      <c r="CB915" s="63"/>
      <c r="CC915" s="64"/>
      <c r="CD915" s="63"/>
      <c r="CE915" s="63"/>
      <c r="CF915" s="63"/>
      <c r="CG915" s="63"/>
      <c r="CH915" s="63"/>
      <c r="CI915" s="63"/>
      <c r="CJ915" s="63"/>
      <c r="CK915" s="63"/>
      <c r="CL915" s="64"/>
      <c r="CM915" s="63"/>
      <c r="CN915" s="63"/>
      <c r="CO915" s="63"/>
      <c r="CP915" s="63"/>
      <c r="CQ915" s="63"/>
      <c r="CR915" s="63"/>
      <c r="CS915" s="63"/>
      <c r="CT915" s="63"/>
      <c r="CU915" s="64"/>
      <c r="CV915" s="63"/>
      <c r="CW915" s="63"/>
      <c r="CX915" s="63"/>
      <c r="CY915" s="63"/>
      <c r="CZ915" s="63"/>
      <c r="DA915" s="63"/>
      <c r="DB915" s="63"/>
      <c r="DC915" s="63"/>
      <c r="DD915" s="64"/>
    </row>
    <row r="916" spans="1:108" ht="33" customHeight="1" x14ac:dyDescent="0.3">
      <c r="A916" s="63"/>
      <c r="B916" s="63"/>
      <c r="C916" s="63"/>
      <c r="D916" s="63"/>
      <c r="E916" s="63"/>
      <c r="F916" s="63"/>
      <c r="G916" s="63"/>
      <c r="H916" s="63"/>
      <c r="I916" s="64"/>
      <c r="J916" s="63"/>
      <c r="K916" s="63"/>
      <c r="L916" s="63"/>
      <c r="M916" s="63"/>
      <c r="N916" s="63"/>
      <c r="O916" s="63"/>
      <c r="P916" s="63"/>
      <c r="Q916" s="63"/>
      <c r="R916" s="64"/>
      <c r="S916" s="63"/>
      <c r="T916" s="63"/>
      <c r="U916" s="63"/>
      <c r="V916" s="63"/>
      <c r="W916" s="63"/>
      <c r="X916" s="63"/>
      <c r="Y916" s="63"/>
      <c r="Z916" s="63"/>
      <c r="AA916" s="64"/>
      <c r="AB916" s="63"/>
      <c r="AC916" s="63"/>
      <c r="AD916" s="63"/>
      <c r="AE916" s="63"/>
      <c r="AF916" s="63"/>
      <c r="AG916" s="63"/>
      <c r="AH916" s="63"/>
      <c r="AI916" s="63"/>
      <c r="AJ916" s="64"/>
      <c r="AK916" s="63"/>
      <c r="AL916" s="63"/>
      <c r="AM916" s="63"/>
      <c r="AN916" s="63"/>
      <c r="AO916" s="63"/>
      <c r="AP916" s="63"/>
      <c r="AQ916" s="63"/>
      <c r="AR916" s="63"/>
      <c r="AS916" s="64"/>
      <c r="AT916" s="63"/>
      <c r="AU916" s="63"/>
      <c r="AV916" s="63"/>
      <c r="AW916" s="63"/>
      <c r="AX916" s="63"/>
      <c r="AY916" s="63"/>
      <c r="AZ916" s="63"/>
      <c r="BA916" s="63"/>
      <c r="BB916" s="64"/>
      <c r="BC916" s="63"/>
      <c r="BD916" s="63"/>
      <c r="BE916" s="63"/>
      <c r="BF916" s="63"/>
      <c r="BG916" s="63"/>
      <c r="BH916" s="63"/>
      <c r="BI916" s="63"/>
      <c r="BJ916" s="63"/>
      <c r="BK916" s="64"/>
      <c r="BL916" s="63"/>
      <c r="BM916" s="63"/>
      <c r="BN916" s="63"/>
      <c r="BO916" s="63"/>
      <c r="BP916" s="63"/>
      <c r="BQ916" s="63"/>
      <c r="BR916" s="63"/>
      <c r="BS916" s="63"/>
      <c r="BT916" s="64"/>
      <c r="BU916" s="63"/>
      <c r="BV916" s="63"/>
      <c r="BW916" s="63"/>
      <c r="BX916" s="63"/>
      <c r="BY916" s="63"/>
      <c r="BZ916" s="63"/>
      <c r="CA916" s="63"/>
      <c r="CB916" s="63"/>
      <c r="CC916" s="64"/>
      <c r="CD916" s="63"/>
      <c r="CE916" s="63"/>
      <c r="CF916" s="63"/>
      <c r="CG916" s="63"/>
      <c r="CH916" s="63"/>
      <c r="CI916" s="63"/>
      <c r="CJ916" s="63"/>
      <c r="CK916" s="63"/>
      <c r="CL916" s="64"/>
      <c r="CM916" s="63"/>
      <c r="CN916" s="63"/>
      <c r="CO916" s="63"/>
      <c r="CP916" s="63"/>
      <c r="CQ916" s="63"/>
      <c r="CR916" s="63"/>
      <c r="CS916" s="63"/>
      <c r="CT916" s="63"/>
      <c r="CU916" s="64"/>
      <c r="CV916" s="63"/>
      <c r="CW916" s="63"/>
      <c r="CX916" s="63"/>
      <c r="CY916" s="63"/>
      <c r="CZ916" s="63"/>
      <c r="DA916" s="63"/>
      <c r="DB916" s="63"/>
      <c r="DC916" s="63"/>
      <c r="DD916" s="64"/>
    </row>
    <row r="917" spans="1:108" ht="33" customHeight="1" x14ac:dyDescent="0.3">
      <c r="A917" s="63"/>
      <c r="B917" s="63"/>
      <c r="C917" s="63"/>
      <c r="D917" s="63"/>
      <c r="E917" s="63"/>
      <c r="F917" s="63"/>
      <c r="G917" s="63"/>
      <c r="H917" s="63"/>
      <c r="I917" s="64"/>
      <c r="J917" s="63"/>
      <c r="K917" s="63"/>
      <c r="L917" s="63"/>
      <c r="M917" s="63"/>
      <c r="N917" s="63"/>
      <c r="O917" s="63"/>
      <c r="P917" s="63"/>
      <c r="Q917" s="63"/>
      <c r="R917" s="64"/>
      <c r="S917" s="63"/>
      <c r="T917" s="63"/>
      <c r="U917" s="63"/>
      <c r="V917" s="63"/>
      <c r="W917" s="63"/>
      <c r="X917" s="63"/>
      <c r="Y917" s="63"/>
      <c r="Z917" s="63"/>
      <c r="AA917" s="64"/>
      <c r="AB917" s="63"/>
      <c r="AC917" s="63"/>
      <c r="AD917" s="63"/>
      <c r="AE917" s="63"/>
      <c r="AF917" s="63"/>
      <c r="AG917" s="63"/>
      <c r="AH917" s="63"/>
      <c r="AI917" s="63"/>
      <c r="AJ917" s="64"/>
      <c r="AK917" s="63"/>
      <c r="AL917" s="63"/>
      <c r="AM917" s="63"/>
      <c r="AN917" s="63"/>
      <c r="AO917" s="63"/>
      <c r="AP917" s="63"/>
      <c r="AQ917" s="63"/>
      <c r="AR917" s="63"/>
      <c r="AS917" s="64"/>
      <c r="AT917" s="63"/>
      <c r="AU917" s="63"/>
      <c r="AV917" s="63"/>
      <c r="AW917" s="63"/>
      <c r="AX917" s="63"/>
      <c r="AY917" s="63"/>
      <c r="AZ917" s="63"/>
      <c r="BA917" s="63"/>
      <c r="BB917" s="64"/>
      <c r="BC917" s="63"/>
      <c r="BD917" s="63"/>
      <c r="BE917" s="63"/>
      <c r="BF917" s="63"/>
      <c r="BG917" s="63"/>
      <c r="BH917" s="63"/>
      <c r="BI917" s="63"/>
      <c r="BJ917" s="63"/>
      <c r="BK917" s="64"/>
      <c r="BL917" s="63"/>
      <c r="BM917" s="63"/>
      <c r="BN917" s="63"/>
      <c r="BO917" s="63"/>
      <c r="BP917" s="63"/>
      <c r="BQ917" s="63"/>
      <c r="BR917" s="63"/>
      <c r="BS917" s="63"/>
      <c r="BT917" s="64"/>
      <c r="BU917" s="63"/>
      <c r="BV917" s="63"/>
      <c r="BW917" s="63"/>
      <c r="BX917" s="63"/>
      <c r="BY917" s="63"/>
      <c r="BZ917" s="63"/>
      <c r="CA917" s="63"/>
      <c r="CB917" s="63"/>
      <c r="CC917" s="64"/>
      <c r="CD917" s="63"/>
      <c r="CE917" s="63"/>
      <c r="CF917" s="63"/>
      <c r="CG917" s="63"/>
      <c r="CH917" s="63"/>
      <c r="CI917" s="63"/>
      <c r="CJ917" s="63"/>
      <c r="CK917" s="63"/>
      <c r="CL917" s="64"/>
      <c r="CM917" s="63"/>
      <c r="CN917" s="63"/>
      <c r="CO917" s="63"/>
      <c r="CP917" s="63"/>
      <c r="CQ917" s="63"/>
      <c r="CR917" s="63"/>
      <c r="CS917" s="63"/>
      <c r="CT917" s="63"/>
      <c r="CU917" s="64"/>
      <c r="CV917" s="63"/>
      <c r="CW917" s="63"/>
      <c r="CX917" s="63"/>
      <c r="CY917" s="63"/>
      <c r="CZ917" s="63"/>
      <c r="DA917" s="63"/>
      <c r="DB917" s="63"/>
      <c r="DC917" s="63"/>
      <c r="DD917" s="64"/>
    </row>
    <row r="918" spans="1:108" ht="33" customHeight="1" x14ac:dyDescent="0.3">
      <c r="A918" s="63"/>
      <c r="B918" s="63"/>
      <c r="C918" s="63"/>
      <c r="D918" s="63"/>
      <c r="E918" s="63"/>
      <c r="F918" s="63"/>
      <c r="G918" s="63"/>
      <c r="H918" s="63"/>
      <c r="I918" s="64"/>
      <c r="J918" s="63"/>
      <c r="K918" s="63"/>
      <c r="L918" s="63"/>
      <c r="M918" s="63"/>
      <c r="N918" s="63"/>
      <c r="O918" s="63"/>
      <c r="P918" s="63"/>
      <c r="Q918" s="63"/>
      <c r="R918" s="64"/>
      <c r="S918" s="63"/>
      <c r="T918" s="63"/>
      <c r="U918" s="63"/>
      <c r="V918" s="63"/>
      <c r="W918" s="63"/>
      <c r="X918" s="63"/>
      <c r="Y918" s="63"/>
      <c r="Z918" s="63"/>
      <c r="AA918" s="64"/>
      <c r="AB918" s="63"/>
      <c r="AC918" s="63"/>
      <c r="AD918" s="63"/>
      <c r="AE918" s="63"/>
      <c r="AF918" s="63"/>
      <c r="AG918" s="63"/>
      <c r="AH918" s="63"/>
      <c r="AI918" s="63"/>
      <c r="AJ918" s="64"/>
      <c r="AK918" s="63"/>
      <c r="AL918" s="63"/>
      <c r="AM918" s="63"/>
      <c r="AN918" s="63"/>
      <c r="AO918" s="63"/>
      <c r="AP918" s="63"/>
      <c r="AQ918" s="63"/>
      <c r="AR918" s="63"/>
      <c r="AS918" s="64"/>
      <c r="AT918" s="63"/>
      <c r="AU918" s="63"/>
      <c r="AV918" s="63"/>
      <c r="AW918" s="63"/>
      <c r="AX918" s="63"/>
      <c r="AY918" s="63"/>
      <c r="AZ918" s="63"/>
      <c r="BA918" s="63"/>
      <c r="BB918" s="64"/>
      <c r="BC918" s="63"/>
      <c r="BD918" s="63"/>
      <c r="BE918" s="63"/>
      <c r="BF918" s="63"/>
      <c r="BG918" s="63"/>
      <c r="BH918" s="63"/>
      <c r="BI918" s="63"/>
      <c r="BJ918" s="63"/>
      <c r="BK918" s="64"/>
      <c r="BL918" s="63"/>
      <c r="BM918" s="63"/>
      <c r="BN918" s="63"/>
      <c r="BO918" s="63"/>
      <c r="BP918" s="63"/>
      <c r="BQ918" s="63"/>
      <c r="BR918" s="63"/>
      <c r="BS918" s="63"/>
      <c r="BT918" s="64"/>
      <c r="BU918" s="63"/>
      <c r="BV918" s="63"/>
      <c r="BW918" s="63"/>
      <c r="BX918" s="63"/>
      <c r="BY918" s="63"/>
      <c r="BZ918" s="63"/>
      <c r="CA918" s="63"/>
      <c r="CB918" s="63"/>
      <c r="CC918" s="64"/>
      <c r="CD918" s="63"/>
      <c r="CE918" s="63"/>
      <c r="CF918" s="63"/>
      <c r="CG918" s="63"/>
      <c r="CH918" s="63"/>
      <c r="CI918" s="63"/>
      <c r="CJ918" s="63"/>
      <c r="CK918" s="63"/>
      <c r="CL918" s="64"/>
      <c r="CM918" s="63"/>
      <c r="CN918" s="63"/>
      <c r="CO918" s="63"/>
      <c r="CP918" s="63"/>
      <c r="CQ918" s="63"/>
      <c r="CR918" s="63"/>
      <c r="CS918" s="63"/>
      <c r="CT918" s="63"/>
      <c r="CU918" s="64"/>
      <c r="CV918" s="63"/>
      <c r="CW918" s="63"/>
      <c r="CX918" s="63"/>
      <c r="CY918" s="63"/>
      <c r="CZ918" s="63"/>
      <c r="DA918" s="63"/>
      <c r="DB918" s="63"/>
      <c r="DC918" s="63"/>
      <c r="DD918" s="64"/>
    </row>
    <row r="919" spans="1:108" ht="33" customHeight="1" x14ac:dyDescent="0.3">
      <c r="A919" s="63"/>
      <c r="B919" s="63"/>
      <c r="C919" s="63"/>
      <c r="D919" s="63"/>
      <c r="E919" s="63"/>
      <c r="F919" s="63"/>
      <c r="G919" s="63"/>
      <c r="H919" s="63"/>
      <c r="I919" s="64"/>
      <c r="J919" s="63"/>
      <c r="K919" s="63"/>
      <c r="L919" s="63"/>
      <c r="M919" s="63"/>
      <c r="N919" s="63"/>
      <c r="O919" s="63"/>
      <c r="P919" s="63"/>
      <c r="Q919" s="63"/>
      <c r="R919" s="64"/>
      <c r="S919" s="63"/>
      <c r="T919" s="63"/>
      <c r="U919" s="63"/>
      <c r="V919" s="63"/>
      <c r="W919" s="63"/>
      <c r="X919" s="63"/>
      <c r="Y919" s="63"/>
      <c r="Z919" s="63"/>
      <c r="AA919" s="64"/>
      <c r="AB919" s="63"/>
      <c r="AC919" s="63"/>
      <c r="AD919" s="63"/>
      <c r="AE919" s="63"/>
      <c r="AF919" s="63"/>
      <c r="AG919" s="63"/>
      <c r="AH919" s="63"/>
      <c r="AI919" s="63"/>
      <c r="AJ919" s="64"/>
      <c r="AK919" s="63"/>
      <c r="AL919" s="63"/>
      <c r="AM919" s="63"/>
      <c r="AN919" s="63"/>
      <c r="AO919" s="63"/>
      <c r="AP919" s="63"/>
      <c r="AQ919" s="63"/>
      <c r="AR919" s="63"/>
      <c r="AS919" s="64"/>
      <c r="AT919" s="63"/>
      <c r="AU919" s="63"/>
      <c r="AV919" s="63"/>
      <c r="AW919" s="63"/>
      <c r="AX919" s="63"/>
      <c r="AY919" s="63"/>
      <c r="AZ919" s="63"/>
      <c r="BA919" s="63"/>
      <c r="BB919" s="64"/>
      <c r="BC919" s="63"/>
      <c r="BD919" s="63"/>
      <c r="BE919" s="63"/>
      <c r="BF919" s="63"/>
      <c r="BG919" s="63"/>
      <c r="BH919" s="63"/>
      <c r="BI919" s="63"/>
      <c r="BJ919" s="63"/>
      <c r="BK919" s="64"/>
      <c r="BL919" s="63"/>
      <c r="BM919" s="63"/>
      <c r="BN919" s="63"/>
      <c r="BO919" s="63"/>
      <c r="BP919" s="63"/>
      <c r="BQ919" s="63"/>
      <c r="BR919" s="63"/>
      <c r="BS919" s="63"/>
      <c r="BT919" s="64"/>
      <c r="BU919" s="63"/>
      <c r="BV919" s="63"/>
      <c r="BW919" s="63"/>
      <c r="BX919" s="63"/>
      <c r="BY919" s="63"/>
      <c r="BZ919" s="63"/>
      <c r="CA919" s="63"/>
      <c r="CB919" s="63"/>
      <c r="CC919" s="64"/>
      <c r="CD919" s="63"/>
      <c r="CE919" s="63"/>
      <c r="CF919" s="63"/>
      <c r="CG919" s="63"/>
      <c r="CH919" s="63"/>
      <c r="CI919" s="63"/>
      <c r="CJ919" s="63"/>
      <c r="CK919" s="63"/>
      <c r="CL919" s="64"/>
      <c r="CM919" s="63"/>
      <c r="CN919" s="63"/>
      <c r="CO919" s="63"/>
      <c r="CP919" s="63"/>
      <c r="CQ919" s="63"/>
      <c r="CR919" s="63"/>
      <c r="CS919" s="63"/>
      <c r="CT919" s="63"/>
      <c r="CU919" s="64"/>
      <c r="CV919" s="63"/>
      <c r="CW919" s="63"/>
      <c r="CX919" s="63"/>
      <c r="CY919" s="63"/>
      <c r="CZ919" s="63"/>
      <c r="DA919" s="63"/>
      <c r="DB919" s="63"/>
      <c r="DC919" s="63"/>
      <c r="DD919" s="64"/>
    </row>
    <row r="920" spans="1:108" ht="33" customHeight="1" x14ac:dyDescent="0.3">
      <c r="A920" s="63"/>
      <c r="B920" s="63"/>
      <c r="C920" s="63"/>
      <c r="D920" s="63"/>
      <c r="E920" s="63"/>
      <c r="F920" s="63"/>
      <c r="G920" s="63"/>
      <c r="H920" s="63"/>
      <c r="I920" s="64"/>
      <c r="J920" s="63"/>
      <c r="K920" s="63"/>
      <c r="L920" s="63"/>
      <c r="M920" s="63"/>
      <c r="N920" s="63"/>
      <c r="O920" s="63"/>
      <c r="P920" s="63"/>
      <c r="Q920" s="63"/>
      <c r="R920" s="64"/>
      <c r="S920" s="63"/>
      <c r="T920" s="63"/>
      <c r="U920" s="63"/>
      <c r="V920" s="63"/>
      <c r="W920" s="63"/>
      <c r="X920" s="63"/>
      <c r="Y920" s="63"/>
      <c r="Z920" s="63"/>
      <c r="AA920" s="64"/>
      <c r="AB920" s="63"/>
      <c r="AC920" s="63"/>
      <c r="AD920" s="63"/>
      <c r="AE920" s="63"/>
      <c r="AF920" s="63"/>
      <c r="AG920" s="63"/>
      <c r="AH920" s="63"/>
      <c r="AI920" s="63"/>
      <c r="AJ920" s="64"/>
      <c r="AK920" s="63"/>
      <c r="AL920" s="63"/>
      <c r="AM920" s="63"/>
      <c r="AN920" s="63"/>
      <c r="AO920" s="63"/>
      <c r="AP920" s="63"/>
      <c r="AQ920" s="63"/>
      <c r="AR920" s="63"/>
      <c r="AS920" s="64"/>
      <c r="AT920" s="63"/>
      <c r="AU920" s="63"/>
      <c r="AV920" s="63"/>
      <c r="AW920" s="63"/>
      <c r="AX920" s="63"/>
      <c r="AY920" s="63"/>
      <c r="AZ920" s="63"/>
      <c r="BA920" s="63"/>
      <c r="BB920" s="64"/>
      <c r="BC920" s="63"/>
      <c r="BD920" s="63"/>
      <c r="BE920" s="63"/>
      <c r="BF920" s="63"/>
      <c r="BG920" s="63"/>
      <c r="BH920" s="63"/>
      <c r="BI920" s="63"/>
      <c r="BJ920" s="63"/>
      <c r="BK920" s="64"/>
      <c r="BL920" s="63"/>
      <c r="BM920" s="63"/>
      <c r="BN920" s="63"/>
      <c r="BO920" s="63"/>
      <c r="BP920" s="63"/>
      <c r="BQ920" s="63"/>
      <c r="BR920" s="63"/>
      <c r="BS920" s="63"/>
      <c r="BT920" s="64"/>
      <c r="BU920" s="63"/>
      <c r="BV920" s="63"/>
      <c r="BW920" s="63"/>
      <c r="BX920" s="63"/>
      <c r="BY920" s="63"/>
      <c r="BZ920" s="63"/>
      <c r="CA920" s="63"/>
      <c r="CB920" s="63"/>
      <c r="CC920" s="64"/>
      <c r="CD920" s="63"/>
      <c r="CE920" s="63"/>
      <c r="CF920" s="63"/>
      <c r="CG920" s="63"/>
      <c r="CH920" s="63"/>
      <c r="CI920" s="63"/>
      <c r="CJ920" s="63"/>
      <c r="CK920" s="63"/>
      <c r="CL920" s="64"/>
      <c r="CM920" s="63"/>
      <c r="CN920" s="63"/>
      <c r="CO920" s="63"/>
      <c r="CP920" s="63"/>
      <c r="CQ920" s="63"/>
      <c r="CR920" s="63"/>
      <c r="CS920" s="63"/>
      <c r="CT920" s="63"/>
      <c r="CU920" s="64"/>
      <c r="CV920" s="63"/>
      <c r="CW920" s="63"/>
      <c r="CX920" s="63"/>
      <c r="CY920" s="63"/>
      <c r="CZ920" s="63"/>
      <c r="DA920" s="63"/>
      <c r="DB920" s="63"/>
      <c r="DC920" s="63"/>
      <c r="DD920" s="64"/>
    </row>
    <row r="921" spans="1:108" ht="33" customHeight="1" x14ac:dyDescent="0.3">
      <c r="A921" s="63"/>
      <c r="B921" s="63"/>
      <c r="C921" s="63"/>
      <c r="D921" s="63"/>
      <c r="E921" s="63"/>
      <c r="F921" s="63"/>
      <c r="G921" s="63"/>
      <c r="H921" s="63"/>
      <c r="I921" s="64"/>
      <c r="J921" s="63"/>
      <c r="K921" s="63"/>
      <c r="L921" s="63"/>
      <c r="M921" s="63"/>
      <c r="N921" s="63"/>
      <c r="O921" s="63"/>
      <c r="P921" s="63"/>
      <c r="Q921" s="63"/>
      <c r="R921" s="64"/>
      <c r="S921" s="63"/>
      <c r="T921" s="63"/>
      <c r="U921" s="63"/>
      <c r="V921" s="63"/>
      <c r="W921" s="63"/>
      <c r="X921" s="63"/>
      <c r="Y921" s="63"/>
      <c r="Z921" s="63"/>
      <c r="AA921" s="64"/>
      <c r="AB921" s="63"/>
      <c r="AC921" s="63"/>
      <c r="AD921" s="63"/>
      <c r="AE921" s="63"/>
      <c r="AF921" s="63"/>
      <c r="AG921" s="63"/>
      <c r="AH921" s="63"/>
      <c r="AI921" s="63"/>
      <c r="AJ921" s="64"/>
      <c r="AK921" s="63"/>
      <c r="AL921" s="63"/>
      <c r="AM921" s="63"/>
      <c r="AN921" s="63"/>
      <c r="AO921" s="63"/>
      <c r="AP921" s="63"/>
      <c r="AQ921" s="63"/>
      <c r="AR921" s="63"/>
      <c r="AS921" s="64"/>
      <c r="AT921" s="63"/>
      <c r="AU921" s="63"/>
      <c r="AV921" s="63"/>
      <c r="AW921" s="63"/>
      <c r="AX921" s="63"/>
      <c r="AY921" s="63"/>
      <c r="AZ921" s="63"/>
      <c r="BA921" s="63"/>
      <c r="BB921" s="64"/>
      <c r="BC921" s="63"/>
      <c r="BD921" s="63"/>
      <c r="BE921" s="63"/>
      <c r="BF921" s="63"/>
      <c r="BG921" s="63"/>
      <c r="BH921" s="63"/>
      <c r="BI921" s="63"/>
      <c r="BJ921" s="63"/>
      <c r="BK921" s="64"/>
      <c r="BL921" s="63"/>
      <c r="BM921" s="63"/>
      <c r="BN921" s="63"/>
      <c r="BO921" s="63"/>
      <c r="BP921" s="63"/>
      <c r="BQ921" s="63"/>
      <c r="BR921" s="63"/>
      <c r="BS921" s="63"/>
      <c r="BT921" s="64"/>
      <c r="BU921" s="63"/>
      <c r="BV921" s="63"/>
      <c r="BW921" s="63"/>
      <c r="BX921" s="63"/>
      <c r="BY921" s="63"/>
      <c r="BZ921" s="63"/>
      <c r="CA921" s="63"/>
      <c r="CB921" s="63"/>
      <c r="CC921" s="64"/>
      <c r="CD921" s="63"/>
      <c r="CE921" s="63"/>
      <c r="CF921" s="63"/>
      <c r="CG921" s="63"/>
      <c r="CH921" s="63"/>
      <c r="CI921" s="63"/>
      <c r="CJ921" s="63"/>
      <c r="CK921" s="63"/>
      <c r="CL921" s="64"/>
      <c r="CM921" s="63"/>
      <c r="CN921" s="63"/>
      <c r="CO921" s="63"/>
      <c r="CP921" s="63"/>
      <c r="CQ921" s="63"/>
      <c r="CR921" s="63"/>
      <c r="CS921" s="63"/>
      <c r="CT921" s="63"/>
      <c r="CU921" s="64"/>
      <c r="CV921" s="63"/>
      <c r="CW921" s="63"/>
      <c r="CX921" s="63"/>
      <c r="CY921" s="63"/>
      <c r="CZ921" s="63"/>
      <c r="DA921" s="63"/>
      <c r="DB921" s="63"/>
      <c r="DC921" s="63"/>
      <c r="DD921" s="64"/>
    </row>
    <row r="922" spans="1:108" ht="33" customHeight="1" x14ac:dyDescent="0.3">
      <c r="A922" s="63"/>
      <c r="B922" s="63"/>
      <c r="C922" s="63"/>
      <c r="D922" s="63"/>
      <c r="E922" s="63"/>
      <c r="F922" s="63"/>
      <c r="G922" s="63"/>
      <c r="H922" s="63"/>
      <c r="I922" s="64"/>
      <c r="J922" s="63"/>
      <c r="K922" s="63"/>
      <c r="L922" s="63"/>
      <c r="M922" s="63"/>
      <c r="N922" s="63"/>
      <c r="O922" s="63"/>
      <c r="P922" s="63"/>
      <c r="Q922" s="63"/>
      <c r="R922" s="64"/>
      <c r="S922" s="63"/>
      <c r="T922" s="63"/>
      <c r="U922" s="63"/>
      <c r="V922" s="63"/>
      <c r="W922" s="63"/>
      <c r="X922" s="63"/>
      <c r="Y922" s="63"/>
      <c r="Z922" s="63"/>
      <c r="AA922" s="64"/>
      <c r="AB922" s="63"/>
      <c r="AC922" s="63"/>
      <c r="AD922" s="63"/>
      <c r="AE922" s="63"/>
      <c r="AF922" s="63"/>
      <c r="AG922" s="63"/>
      <c r="AH922" s="63"/>
      <c r="AI922" s="63"/>
      <c r="AJ922" s="64"/>
      <c r="AK922" s="63"/>
      <c r="AL922" s="63"/>
      <c r="AM922" s="63"/>
      <c r="AN922" s="63"/>
      <c r="AO922" s="63"/>
      <c r="AP922" s="63"/>
      <c r="AQ922" s="63"/>
      <c r="AR922" s="63"/>
      <c r="AS922" s="64"/>
      <c r="AT922" s="63"/>
      <c r="AU922" s="63"/>
      <c r="AV922" s="63"/>
      <c r="AW922" s="63"/>
      <c r="AX922" s="63"/>
      <c r="AY922" s="63"/>
      <c r="AZ922" s="63"/>
      <c r="BA922" s="63"/>
      <c r="BB922" s="64"/>
      <c r="BC922" s="63"/>
      <c r="BD922" s="63"/>
      <c r="BE922" s="63"/>
      <c r="BF922" s="63"/>
      <c r="BG922" s="63"/>
      <c r="BH922" s="63"/>
      <c r="BI922" s="63"/>
      <c r="BJ922" s="63"/>
      <c r="BK922" s="64"/>
      <c r="BL922" s="63"/>
      <c r="BM922" s="63"/>
      <c r="BN922" s="63"/>
      <c r="BO922" s="63"/>
      <c r="BP922" s="63"/>
      <c r="BQ922" s="63"/>
      <c r="BR922" s="63"/>
      <c r="BS922" s="63"/>
      <c r="BT922" s="64"/>
      <c r="BU922" s="63"/>
      <c r="BV922" s="63"/>
      <c r="BW922" s="63"/>
      <c r="BX922" s="63"/>
      <c r="BY922" s="63"/>
      <c r="BZ922" s="63"/>
      <c r="CA922" s="63"/>
      <c r="CB922" s="63"/>
      <c r="CC922" s="64"/>
      <c r="CD922" s="63"/>
      <c r="CE922" s="63"/>
      <c r="CF922" s="63"/>
      <c r="CG922" s="63"/>
      <c r="CH922" s="63"/>
      <c r="CI922" s="63"/>
      <c r="CJ922" s="63"/>
      <c r="CK922" s="63"/>
      <c r="CL922" s="64"/>
      <c r="CM922" s="63"/>
      <c r="CN922" s="63"/>
      <c r="CO922" s="63"/>
      <c r="CP922" s="63"/>
      <c r="CQ922" s="63"/>
      <c r="CR922" s="63"/>
      <c r="CS922" s="63"/>
      <c r="CT922" s="63"/>
      <c r="CU922" s="64"/>
      <c r="CV922" s="63"/>
      <c r="CW922" s="63"/>
      <c r="CX922" s="63"/>
      <c r="CY922" s="63"/>
      <c r="CZ922" s="63"/>
      <c r="DA922" s="63"/>
      <c r="DB922" s="63"/>
      <c r="DC922" s="63"/>
      <c r="DD922" s="64"/>
    </row>
    <row r="923" spans="1:108" ht="33" customHeight="1" x14ac:dyDescent="0.3">
      <c r="A923" s="63"/>
      <c r="B923" s="63"/>
      <c r="C923" s="63"/>
      <c r="D923" s="63"/>
      <c r="E923" s="63"/>
      <c r="F923" s="63"/>
      <c r="G923" s="63"/>
      <c r="H923" s="63"/>
      <c r="I923" s="64"/>
      <c r="J923" s="63"/>
      <c r="K923" s="63"/>
      <c r="L923" s="63"/>
      <c r="M923" s="63"/>
      <c r="N923" s="63"/>
      <c r="O923" s="63"/>
      <c r="P923" s="63"/>
      <c r="Q923" s="63"/>
      <c r="R923" s="64"/>
      <c r="S923" s="63"/>
      <c r="T923" s="63"/>
      <c r="U923" s="63"/>
      <c r="V923" s="63"/>
      <c r="W923" s="63"/>
      <c r="X923" s="63"/>
      <c r="Y923" s="63"/>
      <c r="Z923" s="63"/>
      <c r="AA923" s="64"/>
      <c r="AB923" s="63"/>
      <c r="AC923" s="63"/>
      <c r="AD923" s="63"/>
      <c r="AE923" s="63"/>
      <c r="AF923" s="63"/>
      <c r="AG923" s="63"/>
      <c r="AH923" s="63"/>
      <c r="AI923" s="63"/>
      <c r="AJ923" s="64"/>
      <c r="AK923" s="63"/>
      <c r="AL923" s="63"/>
      <c r="AM923" s="63"/>
      <c r="AN923" s="63"/>
      <c r="AO923" s="63"/>
      <c r="AP923" s="63"/>
      <c r="AQ923" s="63"/>
      <c r="AR923" s="63"/>
      <c r="AS923" s="64"/>
      <c r="AT923" s="63"/>
      <c r="AU923" s="63"/>
      <c r="AV923" s="63"/>
      <c r="AW923" s="63"/>
      <c r="AX923" s="63"/>
      <c r="AY923" s="63"/>
      <c r="AZ923" s="63"/>
      <c r="BA923" s="63"/>
      <c r="BB923" s="64"/>
      <c r="BC923" s="63"/>
      <c r="BD923" s="63"/>
      <c r="BE923" s="63"/>
      <c r="BF923" s="63"/>
      <c r="BG923" s="63"/>
      <c r="BH923" s="63"/>
      <c r="BI923" s="63"/>
      <c r="BJ923" s="63"/>
      <c r="BK923" s="64"/>
      <c r="BL923" s="63"/>
      <c r="BM923" s="63"/>
      <c r="BN923" s="63"/>
      <c r="BO923" s="63"/>
      <c r="BP923" s="63"/>
      <c r="BQ923" s="63"/>
      <c r="BR923" s="63"/>
      <c r="BS923" s="63"/>
      <c r="BT923" s="64"/>
      <c r="BU923" s="63"/>
      <c r="BV923" s="63"/>
      <c r="BW923" s="63"/>
      <c r="BX923" s="63"/>
      <c r="BY923" s="63"/>
      <c r="BZ923" s="63"/>
      <c r="CA923" s="63"/>
      <c r="CB923" s="63"/>
      <c r="CC923" s="64"/>
      <c r="CD923" s="63"/>
      <c r="CE923" s="63"/>
      <c r="CF923" s="63"/>
      <c r="CG923" s="63"/>
      <c r="CH923" s="63"/>
      <c r="CI923" s="63"/>
      <c r="CJ923" s="63"/>
      <c r="CK923" s="63"/>
      <c r="CL923" s="64"/>
      <c r="CM923" s="63"/>
      <c r="CN923" s="63"/>
      <c r="CO923" s="63"/>
      <c r="CP923" s="63"/>
      <c r="CQ923" s="63"/>
      <c r="CR923" s="63"/>
      <c r="CS923" s="63"/>
      <c r="CT923" s="63"/>
      <c r="CU923" s="64"/>
      <c r="CV923" s="63"/>
      <c r="CW923" s="63"/>
      <c r="CX923" s="63"/>
      <c r="CY923" s="63"/>
      <c r="CZ923" s="63"/>
      <c r="DA923" s="63"/>
      <c r="DB923" s="63"/>
      <c r="DC923" s="63"/>
      <c r="DD923" s="64"/>
    </row>
    <row r="924" spans="1:108" ht="33" customHeight="1" x14ac:dyDescent="0.3">
      <c r="A924" s="63"/>
      <c r="B924" s="63"/>
      <c r="C924" s="63"/>
      <c r="D924" s="63"/>
      <c r="E924" s="63"/>
      <c r="F924" s="63"/>
      <c r="G924" s="63"/>
      <c r="H924" s="63"/>
      <c r="I924" s="64"/>
      <c r="J924" s="63"/>
      <c r="K924" s="63"/>
      <c r="L924" s="63"/>
      <c r="M924" s="63"/>
      <c r="N924" s="63"/>
      <c r="O924" s="63"/>
      <c r="P924" s="63"/>
      <c r="Q924" s="63"/>
      <c r="R924" s="64"/>
      <c r="S924" s="63"/>
      <c r="T924" s="63"/>
      <c r="U924" s="63"/>
      <c r="V924" s="63"/>
      <c r="W924" s="63"/>
      <c r="X924" s="63"/>
      <c r="Y924" s="63"/>
      <c r="Z924" s="63"/>
      <c r="AA924" s="64"/>
      <c r="AB924" s="63"/>
      <c r="AC924" s="63"/>
      <c r="AD924" s="63"/>
      <c r="AE924" s="63"/>
      <c r="AF924" s="63"/>
      <c r="AG924" s="63"/>
      <c r="AH924" s="63"/>
      <c r="AI924" s="63"/>
      <c r="AJ924" s="64"/>
      <c r="AK924" s="63"/>
      <c r="AL924" s="63"/>
      <c r="AM924" s="63"/>
      <c r="AN924" s="63"/>
      <c r="AO924" s="63"/>
      <c r="AP924" s="63"/>
      <c r="AQ924" s="63"/>
      <c r="AR924" s="63"/>
      <c r="AS924" s="64"/>
      <c r="AT924" s="63"/>
      <c r="AU924" s="63"/>
      <c r="AV924" s="63"/>
      <c r="AW924" s="63"/>
      <c r="AX924" s="63"/>
      <c r="AY924" s="63"/>
      <c r="AZ924" s="63"/>
      <c r="BA924" s="63"/>
      <c r="BB924" s="64"/>
      <c r="BC924" s="63"/>
      <c r="BD924" s="63"/>
      <c r="BE924" s="63"/>
      <c r="BF924" s="63"/>
      <c r="BG924" s="63"/>
      <c r="BH924" s="63"/>
      <c r="BI924" s="63"/>
      <c r="BJ924" s="63"/>
      <c r="BK924" s="64"/>
      <c r="BL924" s="63"/>
      <c r="BM924" s="63"/>
      <c r="BN924" s="63"/>
      <c r="BO924" s="63"/>
      <c r="BP924" s="63"/>
      <c r="BQ924" s="63"/>
      <c r="BR924" s="63"/>
      <c r="BS924" s="63"/>
      <c r="BT924" s="64"/>
      <c r="BU924" s="63"/>
      <c r="BV924" s="63"/>
      <c r="BW924" s="63"/>
      <c r="BX924" s="63"/>
      <c r="BY924" s="63"/>
      <c r="BZ924" s="63"/>
      <c r="CA924" s="63"/>
      <c r="CB924" s="63"/>
      <c r="CC924" s="64"/>
      <c r="CD924" s="63"/>
      <c r="CE924" s="63"/>
      <c r="CF924" s="63"/>
      <c r="CG924" s="63"/>
      <c r="CH924" s="63"/>
      <c r="CI924" s="63"/>
      <c r="CJ924" s="63"/>
      <c r="CK924" s="63"/>
      <c r="CL924" s="64"/>
      <c r="CM924" s="63"/>
      <c r="CN924" s="63"/>
      <c r="CO924" s="63"/>
      <c r="CP924" s="63"/>
      <c r="CQ924" s="63"/>
      <c r="CR924" s="63"/>
      <c r="CS924" s="63"/>
      <c r="CT924" s="63"/>
      <c r="CU924" s="64"/>
      <c r="CV924" s="63"/>
      <c r="CW924" s="63"/>
      <c r="CX924" s="63"/>
      <c r="CY924" s="63"/>
      <c r="CZ924" s="63"/>
      <c r="DA924" s="63"/>
      <c r="DB924" s="63"/>
      <c r="DC924" s="63"/>
      <c r="DD924" s="64"/>
    </row>
    <row r="925" spans="1:108" ht="33" customHeight="1" x14ac:dyDescent="0.3">
      <c r="A925" s="63"/>
      <c r="B925" s="63"/>
      <c r="C925" s="63"/>
      <c r="D925" s="63"/>
      <c r="E925" s="63"/>
      <c r="F925" s="63"/>
      <c r="G925" s="63"/>
      <c r="H925" s="63"/>
      <c r="I925" s="64"/>
      <c r="J925" s="63"/>
      <c r="K925" s="63"/>
      <c r="L925" s="63"/>
      <c r="M925" s="63"/>
      <c r="N925" s="63"/>
      <c r="O925" s="63"/>
      <c r="P925" s="63"/>
      <c r="Q925" s="63"/>
      <c r="R925" s="64"/>
      <c r="S925" s="63"/>
      <c r="T925" s="63"/>
      <c r="U925" s="63"/>
      <c r="V925" s="63"/>
      <c r="W925" s="63"/>
      <c r="X925" s="63"/>
      <c r="Y925" s="63"/>
      <c r="Z925" s="63"/>
      <c r="AA925" s="64"/>
      <c r="AB925" s="63"/>
      <c r="AC925" s="63"/>
      <c r="AD925" s="63"/>
      <c r="AE925" s="63"/>
      <c r="AF925" s="63"/>
      <c r="AG925" s="63"/>
      <c r="AH925" s="63"/>
      <c r="AI925" s="63"/>
      <c r="AJ925" s="64"/>
      <c r="AK925" s="63"/>
      <c r="AL925" s="63"/>
      <c r="AM925" s="63"/>
      <c r="AN925" s="63"/>
      <c r="AO925" s="63"/>
      <c r="AP925" s="63"/>
      <c r="AQ925" s="63"/>
      <c r="AR925" s="63"/>
      <c r="AS925" s="64"/>
      <c r="AT925" s="63"/>
      <c r="AU925" s="63"/>
      <c r="AV925" s="63"/>
      <c r="AW925" s="63"/>
      <c r="AX925" s="63"/>
      <c r="AY925" s="63"/>
      <c r="AZ925" s="63"/>
      <c r="BA925" s="63"/>
      <c r="BB925" s="64"/>
      <c r="BC925" s="63"/>
      <c r="BD925" s="63"/>
      <c r="BE925" s="63"/>
      <c r="BF925" s="63"/>
      <c r="BG925" s="63"/>
      <c r="BH925" s="63"/>
      <c r="BI925" s="63"/>
      <c r="BJ925" s="63"/>
      <c r="BK925" s="64"/>
      <c r="BL925" s="63"/>
      <c r="BM925" s="63"/>
      <c r="BN925" s="63"/>
      <c r="BO925" s="63"/>
      <c r="BP925" s="63"/>
      <c r="BQ925" s="63"/>
      <c r="BR925" s="63"/>
      <c r="BS925" s="63"/>
      <c r="BT925" s="64"/>
      <c r="BU925" s="63"/>
      <c r="BV925" s="63"/>
      <c r="BW925" s="63"/>
      <c r="BX925" s="63"/>
      <c r="BY925" s="63"/>
      <c r="BZ925" s="63"/>
      <c r="CA925" s="63"/>
      <c r="CB925" s="63"/>
      <c r="CC925" s="64"/>
      <c r="CD925" s="63"/>
      <c r="CE925" s="63"/>
      <c r="CF925" s="63"/>
      <c r="CG925" s="63"/>
      <c r="CH925" s="63"/>
      <c r="CI925" s="63"/>
      <c r="CJ925" s="63"/>
      <c r="CK925" s="63"/>
      <c r="CL925" s="64"/>
      <c r="CM925" s="63"/>
      <c r="CN925" s="63"/>
      <c r="CO925" s="63"/>
      <c r="CP925" s="63"/>
      <c r="CQ925" s="63"/>
      <c r="CR925" s="63"/>
      <c r="CS925" s="63"/>
      <c r="CT925" s="63"/>
      <c r="CU925" s="64"/>
      <c r="CV925" s="63"/>
      <c r="CW925" s="63"/>
      <c r="CX925" s="63"/>
      <c r="CY925" s="63"/>
      <c r="CZ925" s="63"/>
      <c r="DA925" s="63"/>
      <c r="DB925" s="63"/>
      <c r="DC925" s="63"/>
      <c r="DD925" s="64"/>
    </row>
    <row r="926" spans="1:108" ht="33" customHeight="1" x14ac:dyDescent="0.3">
      <c r="A926" s="63"/>
      <c r="B926" s="63"/>
      <c r="C926" s="63"/>
      <c r="D926" s="63"/>
      <c r="E926" s="63"/>
      <c r="F926" s="63"/>
      <c r="G926" s="63"/>
      <c r="H926" s="63"/>
      <c r="I926" s="64"/>
      <c r="J926" s="63"/>
      <c r="K926" s="63"/>
      <c r="L926" s="63"/>
      <c r="M926" s="63"/>
      <c r="N926" s="63"/>
      <c r="O926" s="63"/>
      <c r="P926" s="63"/>
      <c r="Q926" s="63"/>
      <c r="R926" s="64"/>
      <c r="S926" s="63"/>
      <c r="T926" s="63"/>
      <c r="U926" s="63"/>
      <c r="V926" s="63"/>
      <c r="W926" s="63"/>
      <c r="X926" s="63"/>
      <c r="Y926" s="63"/>
      <c r="Z926" s="63"/>
      <c r="AA926" s="64"/>
      <c r="AB926" s="63"/>
      <c r="AC926" s="63"/>
      <c r="AD926" s="63"/>
      <c r="AE926" s="63"/>
      <c r="AF926" s="63"/>
      <c r="AG926" s="63"/>
      <c r="AH926" s="63"/>
      <c r="AI926" s="63"/>
      <c r="AJ926" s="64"/>
      <c r="AK926" s="63"/>
      <c r="AL926" s="63"/>
      <c r="AM926" s="63"/>
      <c r="AN926" s="63"/>
      <c r="AO926" s="63"/>
      <c r="AP926" s="63"/>
      <c r="AQ926" s="63"/>
      <c r="AR926" s="63"/>
      <c r="AS926" s="64"/>
      <c r="AT926" s="63"/>
      <c r="AU926" s="63"/>
      <c r="AV926" s="63"/>
      <c r="AW926" s="63"/>
      <c r="AX926" s="63"/>
      <c r="AY926" s="63"/>
      <c r="AZ926" s="63"/>
      <c r="BA926" s="63"/>
      <c r="BB926" s="64"/>
      <c r="BC926" s="63"/>
      <c r="BD926" s="63"/>
      <c r="BE926" s="63"/>
      <c r="BF926" s="63"/>
      <c r="BG926" s="63"/>
      <c r="BH926" s="63"/>
      <c r="BI926" s="63"/>
      <c r="BJ926" s="63"/>
      <c r="BK926" s="64"/>
      <c r="BL926" s="63"/>
      <c r="BM926" s="63"/>
      <c r="BN926" s="63"/>
      <c r="BO926" s="63"/>
      <c r="BP926" s="63"/>
      <c r="BQ926" s="63"/>
      <c r="BR926" s="63"/>
      <c r="BS926" s="63"/>
      <c r="BT926" s="64"/>
      <c r="BU926" s="63"/>
      <c r="BV926" s="63"/>
      <c r="BW926" s="63"/>
      <c r="BX926" s="63"/>
      <c r="BY926" s="63"/>
      <c r="BZ926" s="63"/>
      <c r="CA926" s="63"/>
      <c r="CB926" s="63"/>
      <c r="CC926" s="64"/>
      <c r="CD926" s="63"/>
      <c r="CE926" s="63"/>
      <c r="CF926" s="63"/>
      <c r="CG926" s="63"/>
      <c r="CH926" s="63"/>
      <c r="CI926" s="63"/>
      <c r="CJ926" s="63"/>
      <c r="CK926" s="63"/>
      <c r="CL926" s="64"/>
      <c r="CM926" s="63"/>
      <c r="CN926" s="63"/>
      <c r="CO926" s="63"/>
      <c r="CP926" s="63"/>
      <c r="CQ926" s="63"/>
      <c r="CR926" s="63"/>
      <c r="CS926" s="63"/>
      <c r="CT926" s="63"/>
      <c r="CU926" s="64"/>
      <c r="CV926" s="63"/>
      <c r="CW926" s="63"/>
      <c r="CX926" s="63"/>
      <c r="CY926" s="63"/>
      <c r="CZ926" s="63"/>
      <c r="DA926" s="63"/>
      <c r="DB926" s="63"/>
      <c r="DC926" s="63"/>
      <c r="DD926" s="64"/>
    </row>
    <row r="927" spans="1:108" ht="33" customHeight="1" x14ac:dyDescent="0.3">
      <c r="A927" s="63"/>
      <c r="B927" s="63"/>
      <c r="C927" s="63"/>
      <c r="D927" s="63"/>
      <c r="E927" s="63"/>
      <c r="F927" s="63"/>
      <c r="G927" s="63"/>
      <c r="H927" s="63"/>
      <c r="I927" s="64"/>
      <c r="J927" s="63"/>
      <c r="K927" s="63"/>
      <c r="L927" s="63"/>
      <c r="M927" s="63"/>
      <c r="N927" s="63"/>
      <c r="O927" s="63"/>
      <c r="P927" s="63"/>
      <c r="Q927" s="63"/>
      <c r="R927" s="64"/>
      <c r="S927" s="63"/>
      <c r="T927" s="63"/>
      <c r="U927" s="63"/>
      <c r="V927" s="63"/>
      <c r="W927" s="63"/>
      <c r="X927" s="63"/>
      <c r="Y927" s="63"/>
      <c r="Z927" s="63"/>
      <c r="AA927" s="64"/>
      <c r="AB927" s="63"/>
      <c r="AC927" s="63"/>
      <c r="AD927" s="63"/>
      <c r="AE927" s="63"/>
      <c r="AF927" s="63"/>
      <c r="AG927" s="63"/>
      <c r="AH927" s="63"/>
      <c r="AI927" s="63"/>
      <c r="AJ927" s="64"/>
      <c r="AK927" s="63"/>
      <c r="AL927" s="63"/>
      <c r="AM927" s="63"/>
      <c r="AN927" s="63"/>
      <c r="AO927" s="63"/>
      <c r="AP927" s="63"/>
      <c r="AQ927" s="63"/>
      <c r="AR927" s="63"/>
      <c r="AS927" s="64"/>
      <c r="AT927" s="63"/>
      <c r="AU927" s="63"/>
      <c r="AV927" s="63"/>
      <c r="AW927" s="63"/>
      <c r="AX927" s="63"/>
      <c r="AY927" s="63"/>
      <c r="AZ927" s="63"/>
      <c r="BA927" s="63"/>
      <c r="BB927" s="64"/>
      <c r="BC927" s="63"/>
      <c r="BD927" s="63"/>
      <c r="BE927" s="63"/>
      <c r="BF927" s="63"/>
      <c r="BG927" s="63"/>
      <c r="BH927" s="63"/>
      <c r="BI927" s="63"/>
      <c r="BJ927" s="63"/>
      <c r="BK927" s="64"/>
      <c r="BL927" s="63"/>
      <c r="BM927" s="63"/>
      <c r="BN927" s="63"/>
      <c r="BO927" s="63"/>
      <c r="BP927" s="63"/>
      <c r="BQ927" s="63"/>
      <c r="BR927" s="63"/>
      <c r="BS927" s="63"/>
      <c r="BT927" s="64"/>
      <c r="BU927" s="63"/>
      <c r="BV927" s="63"/>
      <c r="BW927" s="63"/>
      <c r="BX927" s="63"/>
      <c r="BY927" s="63"/>
      <c r="BZ927" s="63"/>
      <c r="CA927" s="63"/>
      <c r="CB927" s="63"/>
      <c r="CC927" s="64"/>
      <c r="CD927" s="63"/>
      <c r="CE927" s="63"/>
      <c r="CF927" s="63"/>
      <c r="CG927" s="63"/>
      <c r="CH927" s="63"/>
      <c r="CI927" s="63"/>
      <c r="CJ927" s="63"/>
      <c r="CK927" s="63"/>
      <c r="CL927" s="64"/>
      <c r="CM927" s="63"/>
      <c r="CN927" s="63"/>
      <c r="CO927" s="63"/>
      <c r="CP927" s="63"/>
      <c r="CQ927" s="63"/>
      <c r="CR927" s="63"/>
      <c r="CS927" s="63"/>
      <c r="CT927" s="63"/>
      <c r="CU927" s="64"/>
      <c r="CV927" s="63"/>
      <c r="CW927" s="63"/>
      <c r="CX927" s="63"/>
      <c r="CY927" s="63"/>
      <c r="CZ927" s="63"/>
      <c r="DA927" s="63"/>
      <c r="DB927" s="63"/>
      <c r="DC927" s="63"/>
      <c r="DD927" s="64"/>
    </row>
    <row r="928" spans="1:108" ht="33" customHeight="1" x14ac:dyDescent="0.3">
      <c r="A928" s="63"/>
      <c r="B928" s="63"/>
      <c r="C928" s="63"/>
      <c r="D928" s="63"/>
      <c r="E928" s="63"/>
      <c r="F928" s="63"/>
      <c r="G928" s="63"/>
      <c r="H928" s="63"/>
      <c r="I928" s="64"/>
      <c r="J928" s="63"/>
      <c r="K928" s="63"/>
      <c r="L928" s="63"/>
      <c r="M928" s="63"/>
      <c r="N928" s="63"/>
      <c r="O928" s="63"/>
      <c r="P928" s="63"/>
      <c r="Q928" s="63"/>
      <c r="R928" s="64"/>
      <c r="S928" s="63"/>
      <c r="T928" s="63"/>
      <c r="U928" s="63"/>
      <c r="V928" s="63"/>
      <c r="W928" s="63"/>
      <c r="X928" s="63"/>
      <c r="Y928" s="63"/>
      <c r="Z928" s="63"/>
      <c r="AA928" s="64"/>
      <c r="AB928" s="63"/>
      <c r="AC928" s="63"/>
      <c r="AD928" s="63"/>
      <c r="AE928" s="63"/>
      <c r="AF928" s="63"/>
      <c r="AG928" s="63"/>
      <c r="AH928" s="63"/>
      <c r="AI928" s="63"/>
      <c r="AJ928" s="64"/>
      <c r="AK928" s="63"/>
      <c r="AL928" s="63"/>
      <c r="AM928" s="63"/>
      <c r="AN928" s="63"/>
      <c r="AO928" s="63"/>
      <c r="AP928" s="63"/>
      <c r="AQ928" s="63"/>
      <c r="AR928" s="63"/>
      <c r="AS928" s="64"/>
      <c r="AT928" s="63"/>
      <c r="AU928" s="63"/>
      <c r="AV928" s="63"/>
      <c r="AW928" s="63"/>
      <c r="AX928" s="63"/>
      <c r="AY928" s="63"/>
      <c r="AZ928" s="63"/>
      <c r="BA928" s="63"/>
      <c r="BB928" s="64"/>
      <c r="BC928" s="63"/>
      <c r="BD928" s="63"/>
      <c r="BE928" s="63"/>
      <c r="BF928" s="63"/>
      <c r="BG928" s="63"/>
      <c r="BH928" s="63"/>
      <c r="BI928" s="63"/>
      <c r="BJ928" s="63"/>
      <c r="BK928" s="64"/>
      <c r="BL928" s="63"/>
      <c r="BM928" s="63"/>
      <c r="BN928" s="63"/>
      <c r="BO928" s="63"/>
      <c r="BP928" s="63"/>
      <c r="BQ928" s="63"/>
      <c r="BR928" s="63"/>
      <c r="BS928" s="63"/>
      <c r="BT928" s="64"/>
      <c r="BU928" s="63"/>
      <c r="BV928" s="63"/>
      <c r="BW928" s="63"/>
      <c r="BX928" s="63"/>
      <c r="BY928" s="63"/>
      <c r="BZ928" s="63"/>
      <c r="CA928" s="63"/>
      <c r="CB928" s="63"/>
      <c r="CC928" s="64"/>
      <c r="CD928" s="63"/>
      <c r="CE928" s="63"/>
      <c r="CF928" s="63"/>
      <c r="CG928" s="63"/>
      <c r="CH928" s="63"/>
      <c r="CI928" s="63"/>
      <c r="CJ928" s="63"/>
      <c r="CK928" s="63"/>
      <c r="CL928" s="64"/>
      <c r="CM928" s="63"/>
      <c r="CN928" s="63"/>
      <c r="CO928" s="63"/>
      <c r="CP928" s="63"/>
      <c r="CQ928" s="63"/>
      <c r="CR928" s="63"/>
      <c r="CS928" s="63"/>
      <c r="CT928" s="63"/>
      <c r="CU928" s="64"/>
      <c r="CV928" s="63"/>
      <c r="CW928" s="63"/>
      <c r="CX928" s="63"/>
      <c r="CY928" s="63"/>
      <c r="CZ928" s="63"/>
      <c r="DA928" s="63"/>
      <c r="DB928" s="63"/>
      <c r="DC928" s="63"/>
      <c r="DD928" s="64"/>
    </row>
    <row r="929" spans="1:108" ht="33" customHeight="1" x14ac:dyDescent="0.3">
      <c r="A929" s="63"/>
      <c r="B929" s="63"/>
      <c r="C929" s="63"/>
      <c r="D929" s="63"/>
      <c r="E929" s="63"/>
      <c r="F929" s="63"/>
      <c r="G929" s="63"/>
      <c r="H929" s="63"/>
      <c r="I929" s="64"/>
      <c r="J929" s="63"/>
      <c r="K929" s="63"/>
      <c r="L929" s="63"/>
      <c r="M929" s="63"/>
      <c r="N929" s="63"/>
      <c r="O929" s="63"/>
      <c r="P929" s="63"/>
      <c r="Q929" s="63"/>
      <c r="R929" s="64"/>
      <c r="S929" s="63"/>
      <c r="T929" s="63"/>
      <c r="U929" s="63"/>
      <c r="V929" s="63"/>
      <c r="W929" s="63"/>
      <c r="X929" s="63"/>
      <c r="Y929" s="63"/>
      <c r="Z929" s="63"/>
      <c r="AA929" s="64"/>
      <c r="AB929" s="63"/>
      <c r="AC929" s="63"/>
      <c r="AD929" s="63"/>
      <c r="AE929" s="63"/>
      <c r="AF929" s="63"/>
      <c r="AG929" s="63"/>
      <c r="AH929" s="63"/>
      <c r="AI929" s="63"/>
      <c r="AJ929" s="64"/>
      <c r="AK929" s="63"/>
      <c r="AL929" s="63"/>
      <c r="AM929" s="63"/>
      <c r="AN929" s="63"/>
      <c r="AO929" s="63"/>
      <c r="AP929" s="63"/>
      <c r="AQ929" s="63"/>
      <c r="AR929" s="63"/>
      <c r="AS929" s="64"/>
      <c r="AT929" s="63"/>
      <c r="AU929" s="63"/>
      <c r="AV929" s="63"/>
      <c r="AW929" s="63"/>
      <c r="AX929" s="63"/>
      <c r="AY929" s="63"/>
      <c r="AZ929" s="63"/>
      <c r="BA929" s="63"/>
      <c r="BB929" s="64"/>
      <c r="BC929" s="63"/>
      <c r="BD929" s="63"/>
      <c r="BE929" s="63"/>
      <c r="BF929" s="63"/>
      <c r="BG929" s="63"/>
      <c r="BH929" s="63"/>
      <c r="BI929" s="63"/>
      <c r="BJ929" s="63"/>
      <c r="BK929" s="64"/>
      <c r="BL929" s="63"/>
      <c r="BM929" s="63"/>
      <c r="BN929" s="63"/>
      <c r="BO929" s="63"/>
      <c r="BP929" s="63"/>
      <c r="BQ929" s="63"/>
      <c r="BR929" s="63"/>
      <c r="BS929" s="63"/>
      <c r="BT929" s="64"/>
      <c r="BU929" s="63"/>
      <c r="BV929" s="63"/>
      <c r="BW929" s="63"/>
      <c r="BX929" s="63"/>
      <c r="BY929" s="63"/>
      <c r="BZ929" s="63"/>
      <c r="CA929" s="63"/>
      <c r="CB929" s="63"/>
      <c r="CC929" s="64"/>
      <c r="CD929" s="63"/>
      <c r="CE929" s="63"/>
      <c r="CF929" s="63"/>
      <c r="CG929" s="63"/>
      <c r="CH929" s="63"/>
      <c r="CI929" s="63"/>
      <c r="CJ929" s="63"/>
      <c r="CK929" s="63"/>
      <c r="CL929" s="64"/>
      <c r="CM929" s="63"/>
      <c r="CN929" s="63"/>
      <c r="CO929" s="63"/>
      <c r="CP929" s="63"/>
      <c r="CQ929" s="63"/>
      <c r="CR929" s="63"/>
      <c r="CS929" s="63"/>
      <c r="CT929" s="63"/>
      <c r="CU929" s="64"/>
      <c r="CV929" s="63"/>
      <c r="CW929" s="63"/>
      <c r="CX929" s="63"/>
      <c r="CY929" s="63"/>
      <c r="CZ929" s="63"/>
      <c r="DA929" s="63"/>
      <c r="DB929" s="63"/>
      <c r="DC929" s="63"/>
      <c r="DD929" s="64"/>
    </row>
    <row r="930" spans="1:108" ht="33" customHeight="1" x14ac:dyDescent="0.3">
      <c r="A930" s="63"/>
      <c r="B930" s="63"/>
      <c r="C930" s="63"/>
      <c r="D930" s="63"/>
      <c r="E930" s="63"/>
      <c r="F930" s="63"/>
      <c r="G930" s="63"/>
      <c r="H930" s="63"/>
      <c r="I930" s="64"/>
      <c r="J930" s="63"/>
      <c r="K930" s="63"/>
      <c r="L930" s="63"/>
      <c r="M930" s="63"/>
      <c r="N930" s="63"/>
      <c r="O930" s="63"/>
      <c r="P930" s="63"/>
      <c r="Q930" s="63"/>
      <c r="R930" s="64"/>
      <c r="S930" s="63"/>
      <c r="T930" s="63"/>
      <c r="U930" s="63"/>
      <c r="V930" s="63"/>
      <c r="W930" s="63"/>
      <c r="X930" s="63"/>
      <c r="Y930" s="63"/>
      <c r="Z930" s="63"/>
      <c r="AA930" s="64"/>
      <c r="AB930" s="63"/>
      <c r="AC930" s="63"/>
      <c r="AD930" s="63"/>
      <c r="AE930" s="63"/>
      <c r="AF930" s="63"/>
      <c r="AG930" s="63"/>
      <c r="AH930" s="63"/>
      <c r="AI930" s="63"/>
      <c r="AJ930" s="64"/>
      <c r="AK930" s="63"/>
      <c r="AL930" s="63"/>
      <c r="AM930" s="63"/>
      <c r="AN930" s="63"/>
      <c r="AO930" s="63"/>
      <c r="AP930" s="63"/>
      <c r="AQ930" s="63"/>
      <c r="AR930" s="63"/>
      <c r="AS930" s="64"/>
      <c r="AT930" s="63"/>
      <c r="AU930" s="63"/>
      <c r="AV930" s="63"/>
      <c r="AW930" s="63"/>
      <c r="AX930" s="63"/>
      <c r="AY930" s="63"/>
      <c r="AZ930" s="63"/>
      <c r="BA930" s="63"/>
      <c r="BB930" s="64"/>
      <c r="BC930" s="63"/>
      <c r="BD930" s="63"/>
      <c r="BE930" s="63"/>
      <c r="BF930" s="63"/>
      <c r="BG930" s="63"/>
      <c r="BH930" s="63"/>
      <c r="BI930" s="63"/>
      <c r="BJ930" s="63"/>
      <c r="BK930" s="64"/>
      <c r="BL930" s="63"/>
      <c r="BM930" s="63"/>
      <c r="BN930" s="63"/>
      <c r="BO930" s="63"/>
      <c r="BP930" s="63"/>
      <c r="BQ930" s="63"/>
      <c r="BR930" s="63"/>
      <c r="BS930" s="63"/>
      <c r="BT930" s="64"/>
      <c r="BU930" s="63"/>
      <c r="BV930" s="63"/>
      <c r="BW930" s="63"/>
      <c r="BX930" s="63"/>
      <c r="BY930" s="63"/>
      <c r="BZ930" s="63"/>
      <c r="CA930" s="63"/>
      <c r="CB930" s="63"/>
      <c r="CC930" s="64"/>
      <c r="CD930" s="63"/>
      <c r="CE930" s="63"/>
      <c r="CF930" s="63"/>
      <c r="CG930" s="63"/>
      <c r="CH930" s="63"/>
      <c r="CI930" s="63"/>
      <c r="CJ930" s="63"/>
      <c r="CK930" s="63"/>
      <c r="CL930" s="64"/>
      <c r="CM930" s="63"/>
      <c r="CN930" s="63"/>
      <c r="CO930" s="63"/>
      <c r="CP930" s="63"/>
      <c r="CQ930" s="63"/>
      <c r="CR930" s="63"/>
      <c r="CS930" s="63"/>
      <c r="CT930" s="63"/>
      <c r="CU930" s="64"/>
      <c r="CV930" s="63"/>
      <c r="CW930" s="63"/>
      <c r="CX930" s="63"/>
      <c r="CY930" s="63"/>
      <c r="CZ930" s="63"/>
      <c r="DA930" s="63"/>
      <c r="DB930" s="63"/>
      <c r="DC930" s="63"/>
      <c r="DD930" s="64"/>
    </row>
    <row r="931" spans="1:108" ht="33" customHeight="1" x14ac:dyDescent="0.3">
      <c r="A931" s="63"/>
      <c r="B931" s="63"/>
      <c r="C931" s="63"/>
      <c r="D931" s="63"/>
      <c r="E931" s="63"/>
      <c r="F931" s="63"/>
      <c r="G931" s="63"/>
      <c r="H931" s="63"/>
      <c r="I931" s="64"/>
      <c r="J931" s="63"/>
      <c r="K931" s="63"/>
      <c r="L931" s="63"/>
      <c r="M931" s="63"/>
      <c r="N931" s="63"/>
      <c r="O931" s="63"/>
      <c r="P931" s="63"/>
      <c r="Q931" s="63"/>
      <c r="R931" s="64"/>
      <c r="S931" s="63"/>
      <c r="T931" s="63"/>
      <c r="U931" s="63"/>
      <c r="V931" s="63"/>
      <c r="W931" s="63"/>
      <c r="X931" s="63"/>
      <c r="Y931" s="63"/>
      <c r="Z931" s="63"/>
      <c r="AA931" s="64"/>
      <c r="AB931" s="63"/>
      <c r="AC931" s="63"/>
      <c r="AD931" s="63"/>
      <c r="AE931" s="63"/>
      <c r="AF931" s="63"/>
      <c r="AG931" s="63"/>
      <c r="AH931" s="63"/>
      <c r="AI931" s="63"/>
      <c r="AJ931" s="64"/>
      <c r="AK931" s="63"/>
      <c r="AL931" s="63"/>
      <c r="AM931" s="63"/>
      <c r="AN931" s="63"/>
      <c r="AO931" s="63"/>
      <c r="AP931" s="63"/>
      <c r="AQ931" s="63"/>
      <c r="AR931" s="63"/>
      <c r="AS931" s="64"/>
      <c r="AT931" s="63"/>
      <c r="AU931" s="63"/>
      <c r="AV931" s="63"/>
      <c r="AW931" s="63"/>
      <c r="AX931" s="63"/>
      <c r="AY931" s="63"/>
      <c r="AZ931" s="63"/>
      <c r="BA931" s="63"/>
      <c r="BB931" s="64"/>
      <c r="BC931" s="63"/>
      <c r="BD931" s="63"/>
      <c r="BE931" s="63"/>
      <c r="BF931" s="63"/>
      <c r="BG931" s="63"/>
      <c r="BH931" s="63"/>
      <c r="BI931" s="63"/>
      <c r="BJ931" s="63"/>
      <c r="BK931" s="64"/>
      <c r="BL931" s="63"/>
      <c r="BM931" s="63"/>
      <c r="BN931" s="63"/>
      <c r="BO931" s="63"/>
      <c r="BP931" s="63"/>
      <c r="BQ931" s="63"/>
      <c r="BR931" s="63"/>
      <c r="BS931" s="63"/>
      <c r="BT931" s="64"/>
      <c r="BU931" s="63"/>
      <c r="BV931" s="63"/>
      <c r="BW931" s="63"/>
      <c r="BX931" s="63"/>
      <c r="BY931" s="63"/>
      <c r="BZ931" s="63"/>
      <c r="CA931" s="63"/>
      <c r="CB931" s="63"/>
      <c r="CC931" s="64"/>
      <c r="CD931" s="63"/>
      <c r="CE931" s="63"/>
      <c r="CF931" s="63"/>
      <c r="CG931" s="63"/>
      <c r="CH931" s="63"/>
      <c r="CI931" s="63"/>
      <c r="CJ931" s="63"/>
      <c r="CK931" s="63"/>
      <c r="CL931" s="64"/>
      <c r="CM931" s="63"/>
      <c r="CN931" s="63"/>
      <c r="CO931" s="63"/>
      <c r="CP931" s="63"/>
      <c r="CQ931" s="63"/>
      <c r="CR931" s="63"/>
      <c r="CS931" s="63"/>
      <c r="CT931" s="63"/>
      <c r="CU931" s="64"/>
      <c r="CV931" s="63"/>
      <c r="CW931" s="63"/>
      <c r="CX931" s="63"/>
      <c r="CY931" s="63"/>
      <c r="CZ931" s="63"/>
      <c r="DA931" s="63"/>
      <c r="DB931" s="63"/>
      <c r="DC931" s="63"/>
      <c r="DD931" s="64"/>
    </row>
    <row r="932" spans="1:108" ht="33" customHeight="1" x14ac:dyDescent="0.3">
      <c r="A932" s="63"/>
      <c r="B932" s="63"/>
      <c r="C932" s="63"/>
      <c r="D932" s="63"/>
      <c r="E932" s="63"/>
      <c r="F932" s="63"/>
      <c r="G932" s="63"/>
      <c r="H932" s="63"/>
      <c r="I932" s="64"/>
      <c r="J932" s="63"/>
      <c r="K932" s="63"/>
      <c r="L932" s="63"/>
      <c r="M932" s="63"/>
      <c r="N932" s="63"/>
      <c r="O932" s="63"/>
      <c r="P932" s="63"/>
      <c r="Q932" s="63"/>
      <c r="R932" s="64"/>
      <c r="S932" s="63"/>
      <c r="T932" s="63"/>
      <c r="U932" s="63"/>
      <c r="V932" s="63"/>
      <c r="W932" s="63"/>
      <c r="X932" s="63"/>
      <c r="Y932" s="63"/>
      <c r="Z932" s="63"/>
      <c r="AA932" s="64"/>
      <c r="AB932" s="63"/>
      <c r="AC932" s="63"/>
      <c r="AD932" s="63"/>
      <c r="AE932" s="63"/>
      <c r="AF932" s="63"/>
      <c r="AG932" s="63"/>
      <c r="AH932" s="63"/>
      <c r="AI932" s="63"/>
      <c r="AJ932" s="64"/>
      <c r="AK932" s="63"/>
      <c r="AL932" s="63"/>
      <c r="AM932" s="63"/>
      <c r="AN932" s="63"/>
      <c r="AO932" s="63"/>
      <c r="AP932" s="63"/>
      <c r="AQ932" s="63"/>
      <c r="AR932" s="63"/>
      <c r="AS932" s="64"/>
      <c r="AT932" s="63"/>
      <c r="AU932" s="63"/>
      <c r="AV932" s="63"/>
      <c r="AW932" s="63"/>
      <c r="AX932" s="63"/>
      <c r="AY932" s="63"/>
      <c r="AZ932" s="63"/>
      <c r="BA932" s="63"/>
      <c r="BB932" s="64"/>
      <c r="BC932" s="63"/>
      <c r="BD932" s="63"/>
      <c r="BE932" s="63"/>
      <c r="BF932" s="63"/>
      <c r="BG932" s="63"/>
      <c r="BH932" s="63"/>
      <c r="BI932" s="63"/>
      <c r="BJ932" s="63"/>
      <c r="BK932" s="64"/>
      <c r="BL932" s="63"/>
      <c r="BM932" s="63"/>
      <c r="BN932" s="63"/>
      <c r="BO932" s="63"/>
      <c r="BP932" s="63"/>
      <c r="BQ932" s="63"/>
      <c r="BR932" s="63"/>
      <c r="BS932" s="63"/>
      <c r="BT932" s="64"/>
      <c r="BU932" s="63"/>
      <c r="BV932" s="63"/>
      <c r="BW932" s="63"/>
      <c r="BX932" s="63"/>
      <c r="BY932" s="63"/>
      <c r="BZ932" s="63"/>
      <c r="CA932" s="63"/>
      <c r="CB932" s="63"/>
      <c r="CC932" s="64"/>
      <c r="CD932" s="63"/>
      <c r="CE932" s="63"/>
      <c r="CF932" s="63"/>
      <c r="CG932" s="63"/>
      <c r="CH932" s="63"/>
      <c r="CI932" s="63"/>
      <c r="CJ932" s="63"/>
      <c r="CK932" s="63"/>
      <c r="CL932" s="64"/>
      <c r="CM932" s="63"/>
      <c r="CN932" s="63"/>
      <c r="CO932" s="63"/>
      <c r="CP932" s="63"/>
      <c r="CQ932" s="63"/>
      <c r="CR932" s="63"/>
      <c r="CS932" s="63"/>
      <c r="CT932" s="63"/>
      <c r="CU932" s="64"/>
      <c r="CV932" s="63"/>
      <c r="CW932" s="63"/>
      <c r="CX932" s="63"/>
      <c r="CY932" s="63"/>
      <c r="CZ932" s="63"/>
      <c r="DA932" s="63"/>
      <c r="DB932" s="63"/>
      <c r="DC932" s="63"/>
      <c r="DD932" s="64"/>
    </row>
    <row r="933" spans="1:108" ht="33" customHeight="1" x14ac:dyDescent="0.3">
      <c r="A933" s="63"/>
      <c r="B933" s="63"/>
      <c r="C933" s="63"/>
      <c r="D933" s="63"/>
      <c r="E933" s="63"/>
      <c r="F933" s="63"/>
      <c r="G933" s="63"/>
      <c r="H933" s="63"/>
      <c r="I933" s="64"/>
      <c r="J933" s="63"/>
      <c r="K933" s="63"/>
      <c r="L933" s="63"/>
      <c r="M933" s="63"/>
      <c r="N933" s="63"/>
      <c r="O933" s="63"/>
      <c r="P933" s="63"/>
      <c r="Q933" s="63"/>
      <c r="R933" s="64"/>
      <c r="S933" s="63"/>
      <c r="T933" s="63"/>
      <c r="U933" s="63"/>
      <c r="V933" s="63"/>
      <c r="W933" s="63"/>
      <c r="X933" s="63"/>
      <c r="Y933" s="63"/>
      <c r="Z933" s="63"/>
      <c r="AA933" s="64"/>
      <c r="AB933" s="63"/>
      <c r="AC933" s="63"/>
      <c r="AD933" s="63"/>
      <c r="AE933" s="63"/>
      <c r="AF933" s="63"/>
      <c r="AG933" s="63"/>
      <c r="AH933" s="63"/>
      <c r="AI933" s="63"/>
      <c r="AJ933" s="64"/>
      <c r="AK933" s="63"/>
      <c r="AL933" s="63"/>
      <c r="AM933" s="63"/>
      <c r="AN933" s="63"/>
      <c r="AO933" s="63"/>
      <c r="AP933" s="63"/>
      <c r="AQ933" s="63"/>
      <c r="AR933" s="63"/>
      <c r="AS933" s="64"/>
      <c r="AT933" s="63"/>
      <c r="AU933" s="63"/>
      <c r="AV933" s="63"/>
      <c r="AW933" s="63"/>
      <c r="AX933" s="63"/>
      <c r="AY933" s="63"/>
      <c r="AZ933" s="63"/>
      <c r="BA933" s="63"/>
      <c r="BB933" s="64"/>
      <c r="BC933" s="63"/>
      <c r="BD933" s="63"/>
      <c r="BE933" s="63"/>
      <c r="BF933" s="63"/>
      <c r="BG933" s="63"/>
      <c r="BH933" s="63"/>
      <c r="BI933" s="63"/>
      <c r="BJ933" s="63"/>
      <c r="BK933" s="64"/>
      <c r="BL933" s="63"/>
      <c r="BM933" s="63"/>
      <c r="BN933" s="63"/>
      <c r="BO933" s="63"/>
      <c r="BP933" s="63"/>
      <c r="BQ933" s="63"/>
      <c r="BR933" s="63"/>
      <c r="BS933" s="63"/>
      <c r="BT933" s="64"/>
      <c r="BU933" s="63"/>
      <c r="BV933" s="63"/>
      <c r="BW933" s="63"/>
      <c r="BX933" s="63"/>
      <c r="BY933" s="63"/>
      <c r="BZ933" s="63"/>
      <c r="CA933" s="63"/>
      <c r="CB933" s="63"/>
      <c r="CC933" s="64"/>
      <c r="CD933" s="63"/>
      <c r="CE933" s="63"/>
      <c r="CF933" s="63"/>
      <c r="CG933" s="63"/>
      <c r="CH933" s="63"/>
      <c r="CI933" s="63"/>
      <c r="CJ933" s="63"/>
      <c r="CK933" s="63"/>
      <c r="CL933" s="64"/>
      <c r="CM933" s="63"/>
      <c r="CN933" s="63"/>
      <c r="CO933" s="63"/>
      <c r="CP933" s="63"/>
      <c r="CQ933" s="63"/>
      <c r="CR933" s="63"/>
      <c r="CS933" s="63"/>
      <c r="CT933" s="63"/>
      <c r="CU933" s="64"/>
      <c r="CV933" s="63"/>
      <c r="CW933" s="63"/>
      <c r="CX933" s="63"/>
      <c r="CY933" s="63"/>
      <c r="CZ933" s="63"/>
      <c r="DA933" s="63"/>
      <c r="DB933" s="63"/>
      <c r="DC933" s="63"/>
      <c r="DD933" s="64"/>
    </row>
    <row r="934" spans="1:108" ht="33" customHeight="1" x14ac:dyDescent="0.3">
      <c r="A934" s="63"/>
      <c r="B934" s="63"/>
      <c r="C934" s="63"/>
      <c r="D934" s="63"/>
      <c r="E934" s="63"/>
      <c r="F934" s="63"/>
      <c r="G934" s="63"/>
      <c r="H934" s="63"/>
      <c r="I934" s="64"/>
      <c r="J934" s="63"/>
      <c r="K934" s="63"/>
      <c r="L934" s="63"/>
      <c r="M934" s="63"/>
      <c r="N934" s="63"/>
      <c r="O934" s="63"/>
      <c r="P934" s="63"/>
      <c r="Q934" s="63"/>
      <c r="R934" s="64"/>
      <c r="S934" s="63"/>
      <c r="T934" s="63"/>
      <c r="U934" s="63"/>
      <c r="V934" s="63"/>
      <c r="W934" s="63"/>
      <c r="X934" s="63"/>
      <c r="Y934" s="63"/>
      <c r="Z934" s="63"/>
      <c r="AA934" s="64"/>
      <c r="AB934" s="63"/>
      <c r="AC934" s="63"/>
      <c r="AD934" s="63"/>
      <c r="AE934" s="63"/>
      <c r="AF934" s="63"/>
      <c r="AG934" s="63"/>
      <c r="AH934" s="63"/>
      <c r="AI934" s="63"/>
      <c r="AJ934" s="64"/>
      <c r="AK934" s="63"/>
      <c r="AL934" s="63"/>
      <c r="AM934" s="63"/>
      <c r="AN934" s="63"/>
      <c r="AO934" s="63"/>
      <c r="AP934" s="63"/>
      <c r="AQ934" s="63"/>
      <c r="AR934" s="63"/>
      <c r="AS934" s="64"/>
      <c r="AT934" s="63"/>
      <c r="AU934" s="63"/>
      <c r="AV934" s="63"/>
      <c r="AW934" s="63"/>
      <c r="AX934" s="63"/>
      <c r="AY934" s="63"/>
      <c r="AZ934" s="63"/>
      <c r="BA934" s="63"/>
      <c r="BB934" s="64"/>
      <c r="BC934" s="63"/>
      <c r="BD934" s="63"/>
      <c r="BE934" s="63"/>
      <c r="BF934" s="63"/>
      <c r="BG934" s="63"/>
      <c r="BH934" s="63"/>
      <c r="BI934" s="63"/>
      <c r="BJ934" s="63"/>
      <c r="BK934" s="64"/>
      <c r="BL934" s="63"/>
      <c r="BM934" s="63"/>
      <c r="BN934" s="63"/>
      <c r="BO934" s="63"/>
      <c r="BP934" s="63"/>
      <c r="BQ934" s="63"/>
      <c r="BR934" s="63"/>
      <c r="BS934" s="63"/>
      <c r="BT934" s="64"/>
      <c r="BU934" s="63"/>
      <c r="BV934" s="63"/>
      <c r="BW934" s="63"/>
      <c r="BX934" s="63"/>
      <c r="BY934" s="63"/>
      <c r="BZ934" s="63"/>
      <c r="CA934" s="63"/>
      <c r="CB934" s="63"/>
      <c r="CC934" s="64"/>
      <c r="CD934" s="63"/>
      <c r="CE934" s="63"/>
      <c r="CF934" s="63"/>
      <c r="CG934" s="63"/>
      <c r="CH934" s="63"/>
      <c r="CI934" s="63"/>
      <c r="CJ934" s="63"/>
      <c r="CK934" s="63"/>
      <c r="CL934" s="64"/>
      <c r="CM934" s="63"/>
      <c r="CN934" s="63"/>
      <c r="CO934" s="63"/>
      <c r="CP934" s="63"/>
      <c r="CQ934" s="63"/>
      <c r="CR934" s="63"/>
      <c r="CS934" s="63"/>
      <c r="CT934" s="63"/>
      <c r="CU934" s="64"/>
      <c r="CV934" s="63"/>
      <c r="CW934" s="63"/>
      <c r="CX934" s="63"/>
      <c r="CY934" s="63"/>
      <c r="CZ934" s="63"/>
      <c r="DA934" s="63"/>
      <c r="DB934" s="63"/>
      <c r="DC934" s="63"/>
      <c r="DD934" s="64"/>
    </row>
    <row r="935" spans="1:108" ht="33" customHeight="1" x14ac:dyDescent="0.3">
      <c r="A935" s="63"/>
      <c r="B935" s="63"/>
      <c r="C935" s="63"/>
      <c r="D935" s="63"/>
      <c r="E935" s="63"/>
      <c r="F935" s="63"/>
      <c r="G935" s="63"/>
      <c r="H935" s="63"/>
      <c r="I935" s="64"/>
      <c r="J935" s="63"/>
      <c r="K935" s="63"/>
      <c r="L935" s="63"/>
      <c r="M935" s="63"/>
      <c r="N935" s="63"/>
      <c r="O935" s="63"/>
      <c r="P935" s="63"/>
      <c r="Q935" s="63"/>
      <c r="R935" s="64"/>
      <c r="S935" s="63"/>
      <c r="T935" s="63"/>
      <c r="U935" s="63"/>
      <c r="V935" s="63"/>
      <c r="W935" s="63"/>
      <c r="X935" s="63"/>
      <c r="Y935" s="63"/>
      <c r="Z935" s="63"/>
      <c r="AA935" s="64"/>
      <c r="AB935" s="63"/>
      <c r="AC935" s="63"/>
      <c r="AD935" s="63"/>
      <c r="AE935" s="63"/>
      <c r="AF935" s="63"/>
      <c r="AG935" s="63"/>
      <c r="AH935" s="63"/>
      <c r="AI935" s="63"/>
      <c r="AJ935" s="64"/>
      <c r="AK935" s="63"/>
      <c r="AL935" s="63"/>
      <c r="AM935" s="63"/>
      <c r="AN935" s="63"/>
      <c r="AO935" s="63"/>
      <c r="AP935" s="63"/>
      <c r="AQ935" s="63"/>
      <c r="AR935" s="63"/>
      <c r="AS935" s="64"/>
      <c r="AT935" s="63"/>
      <c r="AU935" s="63"/>
      <c r="AV935" s="63"/>
      <c r="AW935" s="63"/>
      <c r="AX935" s="63"/>
      <c r="AY935" s="63"/>
      <c r="AZ935" s="63"/>
      <c r="BA935" s="63"/>
      <c r="BB935" s="64"/>
      <c r="BC935" s="63"/>
      <c r="BD935" s="63"/>
      <c r="BE935" s="63"/>
      <c r="BF935" s="63"/>
      <c r="BG935" s="63"/>
      <c r="BH935" s="63"/>
      <c r="BI935" s="63"/>
      <c r="BJ935" s="63"/>
      <c r="BK935" s="64"/>
      <c r="BL935" s="63"/>
      <c r="BM935" s="63"/>
      <c r="BN935" s="63"/>
      <c r="BO935" s="63"/>
      <c r="BP935" s="63"/>
      <c r="BQ935" s="63"/>
      <c r="BR935" s="63"/>
      <c r="BS935" s="63"/>
      <c r="BT935" s="64"/>
      <c r="BU935" s="63"/>
      <c r="BV935" s="63"/>
      <c r="BW935" s="63"/>
      <c r="BX935" s="63"/>
      <c r="BY935" s="63"/>
      <c r="BZ935" s="63"/>
      <c r="CA935" s="63"/>
      <c r="CB935" s="63"/>
      <c r="CC935" s="64"/>
      <c r="CD935" s="63"/>
      <c r="CE935" s="63"/>
      <c r="CF935" s="63"/>
      <c r="CG935" s="63"/>
      <c r="CH935" s="63"/>
      <c r="CI935" s="63"/>
      <c r="CJ935" s="63"/>
      <c r="CK935" s="63"/>
      <c r="CL935" s="64"/>
      <c r="CM935" s="63"/>
      <c r="CN935" s="63"/>
      <c r="CO935" s="63"/>
      <c r="CP935" s="63"/>
      <c r="CQ935" s="63"/>
      <c r="CR935" s="63"/>
      <c r="CS935" s="63"/>
      <c r="CT935" s="63"/>
      <c r="CU935" s="64"/>
      <c r="CV935" s="63"/>
      <c r="CW935" s="63"/>
      <c r="CX935" s="63"/>
      <c r="CY935" s="63"/>
      <c r="CZ935" s="63"/>
      <c r="DA935" s="63"/>
      <c r="DB935" s="63"/>
      <c r="DC935" s="63"/>
      <c r="DD935" s="64"/>
    </row>
    <row r="936" spans="1:108" ht="33" customHeight="1" x14ac:dyDescent="0.3">
      <c r="A936" s="63"/>
      <c r="B936" s="63"/>
      <c r="C936" s="63"/>
      <c r="D936" s="63"/>
      <c r="E936" s="63"/>
      <c r="F936" s="63"/>
      <c r="G936" s="63"/>
      <c r="H936" s="63"/>
      <c r="I936" s="64"/>
      <c r="J936" s="63"/>
      <c r="K936" s="63"/>
      <c r="L936" s="63"/>
      <c r="M936" s="63"/>
      <c r="N936" s="63"/>
      <c r="O936" s="63"/>
      <c r="P936" s="63"/>
      <c r="Q936" s="63"/>
      <c r="R936" s="64"/>
      <c r="S936" s="63"/>
      <c r="T936" s="63"/>
      <c r="U936" s="63"/>
      <c r="V936" s="63"/>
      <c r="W936" s="63"/>
      <c r="X936" s="63"/>
      <c r="Y936" s="63"/>
      <c r="Z936" s="63"/>
      <c r="AA936" s="64"/>
      <c r="AB936" s="63"/>
      <c r="AC936" s="63"/>
      <c r="AD936" s="63"/>
      <c r="AE936" s="63"/>
      <c r="AF936" s="63"/>
      <c r="AG936" s="63"/>
      <c r="AH936" s="63"/>
      <c r="AI936" s="63"/>
      <c r="AJ936" s="64"/>
      <c r="AK936" s="63"/>
      <c r="AL936" s="63"/>
      <c r="AM936" s="63"/>
      <c r="AN936" s="63"/>
      <c r="AO936" s="63"/>
      <c r="AP936" s="63"/>
      <c r="AQ936" s="63"/>
      <c r="AR936" s="63"/>
      <c r="AS936" s="64"/>
      <c r="AT936" s="63"/>
      <c r="AU936" s="63"/>
      <c r="AV936" s="63"/>
      <c r="AW936" s="63"/>
      <c r="AX936" s="63"/>
      <c r="AY936" s="63"/>
      <c r="AZ936" s="63"/>
      <c r="BA936" s="63"/>
      <c r="BB936" s="64"/>
      <c r="BC936" s="63"/>
      <c r="BD936" s="63"/>
      <c r="BE936" s="63"/>
      <c r="BF936" s="63"/>
      <c r="BG936" s="63"/>
      <c r="BH936" s="63"/>
      <c r="BI936" s="63"/>
      <c r="BJ936" s="63"/>
      <c r="BK936" s="64"/>
      <c r="BL936" s="63"/>
      <c r="BM936" s="63"/>
      <c r="BN936" s="63"/>
      <c r="BO936" s="63"/>
      <c r="BP936" s="63"/>
      <c r="BQ936" s="63"/>
      <c r="BR936" s="63"/>
      <c r="BS936" s="63"/>
      <c r="BT936" s="64"/>
      <c r="BU936" s="63"/>
      <c r="BV936" s="63"/>
      <c r="BW936" s="63"/>
      <c r="BX936" s="63"/>
      <c r="BY936" s="63"/>
      <c r="BZ936" s="63"/>
      <c r="CA936" s="63"/>
      <c r="CB936" s="63"/>
      <c r="CC936" s="64"/>
      <c r="CD936" s="63"/>
      <c r="CE936" s="63"/>
      <c r="CF936" s="63"/>
      <c r="CG936" s="63"/>
      <c r="CH936" s="63"/>
      <c r="CI936" s="63"/>
      <c r="CJ936" s="63"/>
      <c r="CK936" s="63"/>
      <c r="CL936" s="64"/>
      <c r="CM936" s="63"/>
      <c r="CN936" s="63"/>
      <c r="CO936" s="63"/>
      <c r="CP936" s="63"/>
      <c r="CQ936" s="63"/>
      <c r="CR936" s="63"/>
      <c r="CS936" s="63"/>
      <c r="CT936" s="63"/>
      <c r="CU936" s="64"/>
      <c r="CV936" s="63"/>
      <c r="CW936" s="63"/>
      <c r="CX936" s="63"/>
      <c r="CY936" s="63"/>
      <c r="CZ936" s="63"/>
      <c r="DA936" s="63"/>
      <c r="DB936" s="63"/>
      <c r="DC936" s="63"/>
      <c r="DD936" s="64"/>
    </row>
    <row r="937" spans="1:108" ht="33" customHeight="1" x14ac:dyDescent="0.3">
      <c r="A937" s="63"/>
      <c r="B937" s="63"/>
      <c r="C937" s="63"/>
      <c r="D937" s="63"/>
      <c r="E937" s="63"/>
      <c r="F937" s="63"/>
      <c r="G937" s="63"/>
      <c r="H937" s="63"/>
      <c r="I937" s="64"/>
      <c r="J937" s="63"/>
      <c r="K937" s="63"/>
      <c r="L937" s="63"/>
      <c r="M937" s="63"/>
      <c r="N937" s="63"/>
      <c r="O937" s="63"/>
      <c r="P937" s="63"/>
      <c r="Q937" s="63"/>
      <c r="R937" s="64"/>
      <c r="S937" s="63"/>
      <c r="T937" s="63"/>
      <c r="U937" s="63"/>
      <c r="V937" s="63"/>
      <c r="W937" s="63"/>
      <c r="X937" s="63"/>
      <c r="Y937" s="63"/>
      <c r="Z937" s="63"/>
      <c r="AA937" s="64"/>
      <c r="AB937" s="63"/>
      <c r="AC937" s="63"/>
      <c r="AD937" s="63"/>
      <c r="AE937" s="63"/>
      <c r="AF937" s="63"/>
      <c r="AG937" s="63"/>
      <c r="AH937" s="63"/>
      <c r="AI937" s="63"/>
      <c r="AJ937" s="64"/>
      <c r="AK937" s="63"/>
      <c r="AL937" s="63"/>
      <c r="AM937" s="63"/>
      <c r="AN937" s="63"/>
      <c r="AO937" s="63"/>
      <c r="AP937" s="63"/>
      <c r="AQ937" s="63"/>
      <c r="AR937" s="63"/>
      <c r="AS937" s="64"/>
      <c r="AT937" s="63"/>
      <c r="AU937" s="63"/>
      <c r="AV937" s="63"/>
      <c r="AW937" s="63"/>
      <c r="AX937" s="63"/>
      <c r="AY937" s="63"/>
      <c r="AZ937" s="63"/>
      <c r="BA937" s="63"/>
      <c r="BB937" s="64"/>
      <c r="BC937" s="63"/>
      <c r="BD937" s="63"/>
      <c r="BE937" s="63"/>
      <c r="BF937" s="63"/>
      <c r="BG937" s="63"/>
      <c r="BH937" s="63"/>
      <c r="BI937" s="63"/>
      <c r="BJ937" s="63"/>
      <c r="BK937" s="64"/>
      <c r="BL937" s="63"/>
      <c r="BM937" s="63"/>
      <c r="BN937" s="63"/>
      <c r="BO937" s="63"/>
      <c r="BP937" s="63"/>
      <c r="BQ937" s="63"/>
      <c r="BR937" s="63"/>
      <c r="BS937" s="63"/>
      <c r="BT937" s="64"/>
      <c r="BU937" s="63"/>
      <c r="BV937" s="63"/>
      <c r="BW937" s="63"/>
      <c r="BX937" s="63"/>
      <c r="BY937" s="63"/>
      <c r="BZ937" s="63"/>
      <c r="CA937" s="63"/>
      <c r="CB937" s="63"/>
      <c r="CC937" s="64"/>
      <c r="CD937" s="63"/>
      <c r="CE937" s="63"/>
      <c r="CF937" s="63"/>
      <c r="CG937" s="63"/>
      <c r="CH937" s="63"/>
      <c r="CI937" s="63"/>
      <c r="CJ937" s="63"/>
      <c r="CK937" s="63"/>
      <c r="CL937" s="64"/>
      <c r="CM937" s="63"/>
      <c r="CN937" s="63"/>
      <c r="CO937" s="63"/>
      <c r="CP937" s="63"/>
      <c r="CQ937" s="63"/>
      <c r="CR937" s="63"/>
      <c r="CS937" s="63"/>
      <c r="CT937" s="63"/>
      <c r="CU937" s="64"/>
      <c r="CV937" s="63"/>
      <c r="CW937" s="63"/>
      <c r="CX937" s="63"/>
      <c r="CY937" s="63"/>
      <c r="CZ937" s="63"/>
      <c r="DA937" s="63"/>
      <c r="DB937" s="63"/>
      <c r="DC937" s="63"/>
      <c r="DD937" s="64"/>
    </row>
    <row r="938" spans="1:108" ht="33" customHeight="1" x14ac:dyDescent="0.3">
      <c r="A938" s="63"/>
      <c r="B938" s="63"/>
      <c r="C938" s="63"/>
      <c r="D938" s="63"/>
      <c r="E938" s="63"/>
      <c r="F938" s="63"/>
      <c r="G938" s="63"/>
      <c r="H938" s="63"/>
      <c r="I938" s="64"/>
      <c r="J938" s="63"/>
      <c r="K938" s="63"/>
      <c r="L938" s="63"/>
      <c r="M938" s="63"/>
      <c r="N938" s="63"/>
      <c r="O938" s="63"/>
      <c r="P938" s="63"/>
      <c r="Q938" s="63"/>
      <c r="R938" s="64"/>
      <c r="S938" s="63"/>
      <c r="T938" s="63"/>
      <c r="U938" s="63"/>
      <c r="V938" s="63"/>
      <c r="W938" s="63"/>
      <c r="X938" s="63"/>
      <c r="Y938" s="63"/>
      <c r="Z938" s="63"/>
      <c r="AA938" s="64"/>
      <c r="AB938" s="63"/>
      <c r="AC938" s="63"/>
      <c r="AD938" s="63"/>
      <c r="AE938" s="63"/>
      <c r="AF938" s="63"/>
      <c r="AG938" s="63"/>
      <c r="AH938" s="63"/>
      <c r="AI938" s="63"/>
      <c r="AJ938" s="64"/>
      <c r="AK938" s="63"/>
      <c r="AL938" s="63"/>
      <c r="AM938" s="63"/>
      <c r="AN938" s="63"/>
      <c r="AO938" s="63"/>
      <c r="AP938" s="63"/>
      <c r="AQ938" s="63"/>
      <c r="AR938" s="63"/>
      <c r="AS938" s="64"/>
      <c r="AT938" s="63"/>
      <c r="AU938" s="63"/>
      <c r="AV938" s="63"/>
      <c r="AW938" s="63"/>
      <c r="AX938" s="63"/>
      <c r="AY938" s="63"/>
      <c r="AZ938" s="63"/>
      <c r="BA938" s="63"/>
      <c r="BB938" s="64"/>
      <c r="BC938" s="63"/>
      <c r="BD938" s="63"/>
      <c r="BE938" s="63"/>
      <c r="BF938" s="63"/>
      <c r="BG938" s="63"/>
      <c r="BH938" s="63"/>
      <c r="BI938" s="63"/>
      <c r="BJ938" s="63"/>
      <c r="BK938" s="64"/>
      <c r="BL938" s="63"/>
      <c r="BM938" s="63"/>
      <c r="BN938" s="63"/>
      <c r="BO938" s="63"/>
      <c r="BP938" s="63"/>
      <c r="BQ938" s="63"/>
      <c r="BR938" s="63"/>
      <c r="BS938" s="63"/>
      <c r="BT938" s="64"/>
      <c r="BU938" s="63"/>
      <c r="BV938" s="63"/>
      <c r="BW938" s="63"/>
      <c r="BX938" s="63"/>
      <c r="BY938" s="63"/>
      <c r="BZ938" s="63"/>
      <c r="CA938" s="63"/>
      <c r="CB938" s="63"/>
      <c r="CC938" s="64"/>
      <c r="CD938" s="63"/>
      <c r="CE938" s="63"/>
      <c r="CF938" s="63"/>
      <c r="CG938" s="63"/>
      <c r="CH938" s="63"/>
      <c r="CI938" s="63"/>
      <c r="CJ938" s="63"/>
      <c r="CK938" s="63"/>
      <c r="CL938" s="64"/>
      <c r="CM938" s="63"/>
      <c r="CN938" s="63"/>
      <c r="CO938" s="63"/>
      <c r="CP938" s="63"/>
      <c r="CQ938" s="63"/>
      <c r="CR938" s="63"/>
      <c r="CS938" s="63"/>
      <c r="CT938" s="63"/>
      <c r="CU938" s="64"/>
      <c r="CV938" s="63"/>
      <c r="CW938" s="63"/>
      <c r="CX938" s="63"/>
      <c r="CY938" s="63"/>
      <c r="CZ938" s="63"/>
      <c r="DA938" s="63"/>
      <c r="DB938" s="63"/>
      <c r="DC938" s="63"/>
      <c r="DD938" s="64"/>
    </row>
    <row r="939" spans="1:108" ht="33" customHeight="1" x14ac:dyDescent="0.3">
      <c r="A939" s="63"/>
      <c r="B939" s="63"/>
      <c r="C939" s="63"/>
      <c r="D939" s="63"/>
      <c r="E939" s="63"/>
      <c r="F939" s="63"/>
      <c r="G939" s="63"/>
      <c r="H939" s="63"/>
      <c r="I939" s="64"/>
      <c r="J939" s="63"/>
      <c r="K939" s="63"/>
      <c r="L939" s="63"/>
      <c r="M939" s="63"/>
      <c r="N939" s="63"/>
      <c r="O939" s="63"/>
      <c r="P939" s="63"/>
      <c r="Q939" s="63"/>
      <c r="R939" s="64"/>
      <c r="S939" s="63"/>
      <c r="T939" s="63"/>
      <c r="U939" s="63"/>
      <c r="V939" s="63"/>
      <c r="W939" s="63"/>
      <c r="X939" s="63"/>
      <c r="Y939" s="63"/>
      <c r="Z939" s="63"/>
      <c r="AA939" s="64"/>
      <c r="AB939" s="63"/>
      <c r="AC939" s="63"/>
      <c r="AD939" s="63"/>
      <c r="AE939" s="63"/>
      <c r="AF939" s="63"/>
      <c r="AG939" s="63"/>
      <c r="AH939" s="63"/>
      <c r="AI939" s="63"/>
      <c r="AJ939" s="64"/>
      <c r="AK939" s="63"/>
      <c r="AL939" s="63"/>
      <c r="AM939" s="63"/>
      <c r="AN939" s="63"/>
      <c r="AO939" s="63"/>
      <c r="AP939" s="63"/>
      <c r="AQ939" s="63"/>
      <c r="AR939" s="63"/>
      <c r="AS939" s="64"/>
      <c r="AT939" s="63"/>
      <c r="AU939" s="63"/>
      <c r="AV939" s="63"/>
      <c r="AW939" s="63"/>
      <c r="AX939" s="63"/>
      <c r="AY939" s="63"/>
      <c r="AZ939" s="63"/>
      <c r="BA939" s="63"/>
      <c r="BB939" s="64"/>
      <c r="BC939" s="63"/>
      <c r="BD939" s="63"/>
      <c r="BE939" s="63"/>
      <c r="BF939" s="63"/>
      <c r="BG939" s="63"/>
      <c r="BH939" s="63"/>
      <c r="BI939" s="63"/>
      <c r="BJ939" s="63"/>
      <c r="BK939" s="64"/>
      <c r="BL939" s="63"/>
      <c r="BM939" s="63"/>
      <c r="BN939" s="63"/>
      <c r="BO939" s="63"/>
      <c r="BP939" s="63"/>
      <c r="BQ939" s="63"/>
      <c r="BR939" s="63"/>
      <c r="BS939" s="63"/>
      <c r="BT939" s="64"/>
      <c r="BU939" s="63"/>
      <c r="BV939" s="63"/>
      <c r="BW939" s="63"/>
      <c r="BX939" s="63"/>
      <c r="BY939" s="63"/>
      <c r="BZ939" s="63"/>
      <c r="CA939" s="63"/>
      <c r="CB939" s="63"/>
      <c r="CC939" s="64"/>
      <c r="CD939" s="63"/>
      <c r="CE939" s="63"/>
      <c r="CF939" s="63"/>
      <c r="CG939" s="63"/>
      <c r="CH939" s="63"/>
      <c r="CI939" s="63"/>
      <c r="CJ939" s="63"/>
      <c r="CK939" s="63"/>
      <c r="CL939" s="64"/>
      <c r="CM939" s="63"/>
      <c r="CN939" s="63"/>
      <c r="CO939" s="63"/>
      <c r="CP939" s="63"/>
      <c r="CQ939" s="63"/>
      <c r="CR939" s="63"/>
      <c r="CS939" s="63"/>
      <c r="CT939" s="63"/>
      <c r="CU939" s="64"/>
      <c r="CV939" s="63"/>
      <c r="CW939" s="63"/>
      <c r="CX939" s="63"/>
      <c r="CY939" s="63"/>
      <c r="CZ939" s="63"/>
      <c r="DA939" s="63"/>
      <c r="DB939" s="63"/>
      <c r="DC939" s="63"/>
      <c r="DD939" s="64"/>
    </row>
    <row r="940" spans="1:108" ht="33" customHeight="1" x14ac:dyDescent="0.3">
      <c r="A940" s="63"/>
      <c r="B940" s="63"/>
      <c r="C940" s="63"/>
      <c r="D940" s="63"/>
      <c r="E940" s="63"/>
      <c r="F940" s="63"/>
      <c r="G940" s="63"/>
      <c r="H940" s="63"/>
      <c r="I940" s="64"/>
      <c r="J940" s="63"/>
      <c r="K940" s="63"/>
      <c r="L940" s="63"/>
      <c r="M940" s="63"/>
      <c r="N940" s="63"/>
      <c r="O940" s="63"/>
      <c r="P940" s="63"/>
      <c r="Q940" s="63"/>
      <c r="R940" s="64"/>
      <c r="S940" s="63"/>
      <c r="T940" s="63"/>
      <c r="U940" s="63"/>
      <c r="V940" s="63"/>
      <c r="W940" s="63"/>
      <c r="X940" s="63"/>
      <c r="Y940" s="63"/>
      <c r="Z940" s="63"/>
      <c r="AA940" s="64"/>
      <c r="AB940" s="63"/>
      <c r="AC940" s="63"/>
      <c r="AD940" s="63"/>
      <c r="AE940" s="63"/>
      <c r="AF940" s="63"/>
      <c r="AG940" s="63"/>
      <c r="AH940" s="63"/>
      <c r="AI940" s="63"/>
      <c r="AJ940" s="64"/>
      <c r="AK940" s="63"/>
      <c r="AL940" s="63"/>
      <c r="AM940" s="63"/>
      <c r="AN940" s="63"/>
      <c r="AO940" s="63"/>
      <c r="AP940" s="63"/>
      <c r="AQ940" s="63"/>
      <c r="AR940" s="63"/>
      <c r="AS940" s="64"/>
      <c r="AT940" s="63"/>
      <c r="AU940" s="63"/>
      <c r="AV940" s="63"/>
      <c r="AW940" s="63"/>
      <c r="AX940" s="63"/>
      <c r="AY940" s="63"/>
      <c r="AZ940" s="63"/>
      <c r="BA940" s="63"/>
      <c r="BB940" s="64"/>
      <c r="BC940" s="63"/>
      <c r="BD940" s="63"/>
      <c r="BE940" s="63"/>
      <c r="BF940" s="63"/>
      <c r="BG940" s="63"/>
      <c r="BH940" s="63"/>
      <c r="BI940" s="63"/>
      <c r="BJ940" s="63"/>
      <c r="BK940" s="64"/>
      <c r="BL940" s="63"/>
      <c r="BM940" s="63"/>
      <c r="BN940" s="63"/>
      <c r="BO940" s="63"/>
      <c r="BP940" s="63"/>
      <c r="BQ940" s="63"/>
      <c r="BR940" s="63"/>
      <c r="BS940" s="63"/>
      <c r="BT940" s="64"/>
      <c r="BU940" s="63"/>
      <c r="BV940" s="63"/>
      <c r="BW940" s="63"/>
      <c r="BX940" s="63"/>
      <c r="BY940" s="63"/>
      <c r="BZ940" s="63"/>
      <c r="CA940" s="63"/>
      <c r="CB940" s="63"/>
      <c r="CC940" s="64"/>
      <c r="CD940" s="63"/>
      <c r="CE940" s="63"/>
      <c r="CF940" s="63"/>
      <c r="CG940" s="63"/>
      <c r="CH940" s="63"/>
      <c r="CI940" s="63"/>
      <c r="CJ940" s="63"/>
      <c r="CK940" s="63"/>
      <c r="CL940" s="64"/>
      <c r="CM940" s="63"/>
      <c r="CN940" s="63"/>
      <c r="CO940" s="63"/>
      <c r="CP940" s="63"/>
      <c r="CQ940" s="63"/>
      <c r="CR940" s="63"/>
      <c r="CS940" s="63"/>
      <c r="CT940" s="63"/>
      <c r="CU940" s="64"/>
      <c r="CV940" s="63"/>
      <c r="CW940" s="63"/>
      <c r="CX940" s="63"/>
      <c r="CY940" s="63"/>
      <c r="CZ940" s="63"/>
      <c r="DA940" s="63"/>
      <c r="DB940" s="63"/>
      <c r="DC940" s="63"/>
      <c r="DD940" s="64"/>
    </row>
    <row r="941" spans="1:108" ht="33" customHeight="1" x14ac:dyDescent="0.3">
      <c r="A941" s="63"/>
      <c r="B941" s="63"/>
      <c r="C941" s="63"/>
      <c r="D941" s="63"/>
      <c r="E941" s="63"/>
      <c r="F941" s="63"/>
      <c r="G941" s="63"/>
      <c r="H941" s="63"/>
      <c r="I941" s="64"/>
      <c r="J941" s="63"/>
      <c r="K941" s="63"/>
      <c r="L941" s="63"/>
      <c r="M941" s="63"/>
      <c r="N941" s="63"/>
      <c r="O941" s="63"/>
      <c r="P941" s="63"/>
      <c r="Q941" s="63"/>
      <c r="R941" s="64"/>
      <c r="S941" s="63"/>
      <c r="T941" s="63"/>
      <c r="U941" s="63"/>
      <c r="V941" s="63"/>
      <c r="W941" s="63"/>
      <c r="X941" s="63"/>
      <c r="Y941" s="63"/>
      <c r="Z941" s="63"/>
      <c r="AA941" s="64"/>
      <c r="AB941" s="63"/>
      <c r="AC941" s="63"/>
      <c r="AD941" s="63"/>
      <c r="AE941" s="63"/>
      <c r="AF941" s="63"/>
      <c r="AG941" s="63"/>
      <c r="AH941" s="63"/>
      <c r="AI941" s="63"/>
      <c r="AJ941" s="64"/>
      <c r="AK941" s="63"/>
      <c r="AL941" s="63"/>
      <c r="AM941" s="63"/>
      <c r="AN941" s="63"/>
      <c r="AO941" s="63"/>
      <c r="AP941" s="63"/>
      <c r="AQ941" s="63"/>
      <c r="AR941" s="63"/>
      <c r="AS941" s="64"/>
      <c r="AT941" s="63"/>
      <c r="AU941" s="63"/>
      <c r="AV941" s="63"/>
      <c r="AW941" s="63"/>
      <c r="AX941" s="63"/>
      <c r="AY941" s="63"/>
      <c r="AZ941" s="63"/>
      <c r="BA941" s="63"/>
      <c r="BB941" s="64"/>
      <c r="BC941" s="63"/>
      <c r="BD941" s="63"/>
      <c r="BE941" s="63"/>
      <c r="BF941" s="63"/>
      <c r="BG941" s="63"/>
      <c r="BH941" s="63"/>
      <c r="BI941" s="63"/>
      <c r="BJ941" s="63"/>
      <c r="BK941" s="64"/>
      <c r="BL941" s="63"/>
      <c r="BM941" s="63"/>
      <c r="BN941" s="63"/>
      <c r="BO941" s="63"/>
      <c r="BP941" s="63"/>
      <c r="BQ941" s="63"/>
      <c r="BR941" s="63"/>
      <c r="BS941" s="63"/>
      <c r="BT941" s="64"/>
      <c r="BU941" s="63"/>
      <c r="BV941" s="63"/>
      <c r="BW941" s="63"/>
      <c r="BX941" s="63"/>
      <c r="BY941" s="63"/>
      <c r="BZ941" s="63"/>
      <c r="CA941" s="63"/>
      <c r="CB941" s="63"/>
      <c r="CC941" s="64"/>
      <c r="CD941" s="63"/>
      <c r="CE941" s="63"/>
      <c r="CF941" s="63"/>
      <c r="CG941" s="63"/>
      <c r="CH941" s="63"/>
      <c r="CI941" s="63"/>
      <c r="CJ941" s="63"/>
      <c r="CK941" s="63"/>
      <c r="CL941" s="64"/>
      <c r="CM941" s="63"/>
      <c r="CN941" s="63"/>
      <c r="CO941" s="63"/>
      <c r="CP941" s="63"/>
      <c r="CQ941" s="63"/>
      <c r="CR941" s="63"/>
      <c r="CS941" s="63"/>
      <c r="CT941" s="63"/>
      <c r="CU941" s="64"/>
      <c r="CV941" s="63"/>
      <c r="CW941" s="63"/>
      <c r="CX941" s="63"/>
      <c r="CY941" s="63"/>
      <c r="CZ941" s="63"/>
      <c r="DA941" s="63"/>
      <c r="DB941" s="63"/>
      <c r="DC941" s="63"/>
      <c r="DD941" s="64"/>
    </row>
    <row r="942" spans="1:108" ht="33" customHeight="1" x14ac:dyDescent="0.3">
      <c r="A942" s="63"/>
      <c r="B942" s="63"/>
      <c r="C942" s="63"/>
      <c r="D942" s="63"/>
      <c r="E942" s="63"/>
      <c r="F942" s="63"/>
      <c r="G942" s="63"/>
      <c r="H942" s="63"/>
      <c r="I942" s="64"/>
      <c r="J942" s="63"/>
      <c r="K942" s="63"/>
      <c r="L942" s="63"/>
      <c r="M942" s="63"/>
      <c r="N942" s="63"/>
      <c r="O942" s="63"/>
      <c r="P942" s="63"/>
      <c r="Q942" s="63"/>
      <c r="R942" s="64"/>
      <c r="S942" s="63"/>
      <c r="T942" s="63"/>
      <c r="U942" s="63"/>
      <c r="V942" s="63"/>
      <c r="W942" s="63"/>
      <c r="X942" s="63"/>
      <c r="Y942" s="63"/>
      <c r="Z942" s="63"/>
      <c r="AA942" s="64"/>
      <c r="AB942" s="63"/>
      <c r="AC942" s="63"/>
      <c r="AD942" s="63"/>
      <c r="AE942" s="63"/>
      <c r="AF942" s="63"/>
      <c r="AG942" s="63"/>
      <c r="AH942" s="63"/>
      <c r="AI942" s="63"/>
      <c r="AJ942" s="64"/>
      <c r="AK942" s="63"/>
      <c r="AL942" s="63"/>
      <c r="AM942" s="63"/>
      <c r="AN942" s="63"/>
      <c r="AO942" s="63"/>
      <c r="AP942" s="63"/>
      <c r="AQ942" s="63"/>
      <c r="AR942" s="63"/>
      <c r="AS942" s="64"/>
      <c r="AT942" s="63"/>
      <c r="AU942" s="63"/>
      <c r="AV942" s="63"/>
      <c r="AW942" s="63"/>
      <c r="AX942" s="63"/>
      <c r="AY942" s="63"/>
      <c r="AZ942" s="63"/>
      <c r="BA942" s="63"/>
      <c r="BB942" s="64"/>
      <c r="BC942" s="63"/>
      <c r="BD942" s="63"/>
      <c r="BE942" s="63"/>
      <c r="BF942" s="63"/>
      <c r="BG942" s="63"/>
      <c r="BH942" s="63"/>
      <c r="BI942" s="63"/>
      <c r="BJ942" s="63"/>
      <c r="BK942" s="64"/>
      <c r="BL942" s="63"/>
      <c r="BM942" s="63"/>
      <c r="BN942" s="63"/>
      <c r="BO942" s="63"/>
      <c r="BP942" s="63"/>
      <c r="BQ942" s="63"/>
      <c r="BR942" s="63"/>
      <c r="BS942" s="63"/>
      <c r="BT942" s="64"/>
      <c r="BU942" s="63"/>
      <c r="BV942" s="63"/>
      <c r="BW942" s="63"/>
      <c r="BX942" s="63"/>
      <c r="BY942" s="63"/>
      <c r="BZ942" s="63"/>
      <c r="CA942" s="63"/>
      <c r="CB942" s="63"/>
      <c r="CC942" s="64"/>
      <c r="CD942" s="63"/>
      <c r="CE942" s="63"/>
      <c r="CF942" s="63"/>
      <c r="CG942" s="63"/>
      <c r="CH942" s="63"/>
      <c r="CI942" s="63"/>
      <c r="CJ942" s="63"/>
      <c r="CK942" s="63"/>
      <c r="CL942" s="64"/>
      <c r="CM942" s="63"/>
      <c r="CN942" s="63"/>
      <c r="CO942" s="63"/>
      <c r="CP942" s="63"/>
      <c r="CQ942" s="63"/>
      <c r="CR942" s="63"/>
      <c r="CS942" s="63"/>
      <c r="CT942" s="63"/>
      <c r="CU942" s="64"/>
      <c r="CV942" s="63"/>
      <c r="CW942" s="63"/>
      <c r="CX942" s="63"/>
      <c r="CY942" s="63"/>
      <c r="CZ942" s="63"/>
      <c r="DA942" s="63"/>
      <c r="DB942" s="63"/>
      <c r="DC942" s="63"/>
      <c r="DD942" s="64"/>
    </row>
    <row r="943" spans="1:108" ht="33" customHeight="1" x14ac:dyDescent="0.3">
      <c r="A943" s="63"/>
      <c r="B943" s="63"/>
      <c r="C943" s="63"/>
      <c r="D943" s="63"/>
      <c r="E943" s="63"/>
      <c r="F943" s="63"/>
      <c r="G943" s="63"/>
      <c r="H943" s="63"/>
      <c r="I943" s="64"/>
      <c r="J943" s="63"/>
      <c r="K943" s="63"/>
      <c r="L943" s="63"/>
      <c r="M943" s="63"/>
      <c r="N943" s="63"/>
      <c r="O943" s="63"/>
      <c r="P943" s="63"/>
      <c r="Q943" s="63"/>
      <c r="R943" s="64"/>
      <c r="S943" s="63"/>
      <c r="T943" s="63"/>
      <c r="U943" s="63"/>
      <c r="V943" s="63"/>
      <c r="W943" s="63"/>
      <c r="X943" s="63"/>
      <c r="Y943" s="63"/>
      <c r="Z943" s="63"/>
      <c r="AA943" s="64"/>
      <c r="AB943" s="63"/>
      <c r="AC943" s="63"/>
      <c r="AD943" s="63"/>
      <c r="AE943" s="63"/>
      <c r="AF943" s="63"/>
      <c r="AG943" s="63"/>
      <c r="AH943" s="63"/>
      <c r="AI943" s="63"/>
      <c r="AJ943" s="64"/>
      <c r="AK943" s="63"/>
      <c r="AL943" s="63"/>
      <c r="AM943" s="63"/>
      <c r="AN943" s="63"/>
      <c r="AO943" s="63"/>
      <c r="AP943" s="63"/>
      <c r="AQ943" s="63"/>
      <c r="AR943" s="63"/>
      <c r="AS943" s="64"/>
      <c r="AT943" s="63"/>
      <c r="AU943" s="63"/>
      <c r="AV943" s="63"/>
      <c r="AW943" s="63"/>
      <c r="AX943" s="63"/>
      <c r="AY943" s="63"/>
      <c r="AZ943" s="63"/>
      <c r="BA943" s="63"/>
      <c r="BB943" s="64"/>
      <c r="BC943" s="63"/>
      <c r="BD943" s="63"/>
      <c r="BE943" s="63"/>
      <c r="BF943" s="63"/>
      <c r="BG943" s="63"/>
      <c r="BH943" s="63"/>
      <c r="BI943" s="63"/>
      <c r="BJ943" s="63"/>
      <c r="BK943" s="64"/>
      <c r="BL943" s="63"/>
      <c r="BM943" s="63"/>
      <c r="BN943" s="63"/>
      <c r="BO943" s="63"/>
      <c r="BP943" s="63"/>
      <c r="BQ943" s="63"/>
      <c r="BR943" s="63"/>
      <c r="BS943" s="63"/>
      <c r="BT943" s="64"/>
      <c r="BU943" s="63"/>
      <c r="BV943" s="63"/>
      <c r="BW943" s="63"/>
      <c r="BX943" s="63"/>
      <c r="BY943" s="63"/>
      <c r="BZ943" s="63"/>
      <c r="CA943" s="63"/>
      <c r="CB943" s="63"/>
      <c r="CC943" s="64"/>
      <c r="CD943" s="63"/>
      <c r="CE943" s="63"/>
      <c r="CF943" s="63"/>
      <c r="CG943" s="63"/>
      <c r="CH943" s="63"/>
      <c r="CI943" s="63"/>
      <c r="CJ943" s="63"/>
      <c r="CK943" s="63"/>
      <c r="CL943" s="64"/>
      <c r="CM943" s="63"/>
      <c r="CN943" s="63"/>
      <c r="CO943" s="63"/>
      <c r="CP943" s="63"/>
      <c r="CQ943" s="63"/>
      <c r="CR943" s="63"/>
      <c r="CS943" s="63"/>
      <c r="CT943" s="63"/>
      <c r="CU943" s="64"/>
      <c r="CV943" s="63"/>
      <c r="CW943" s="63"/>
      <c r="CX943" s="63"/>
      <c r="CY943" s="63"/>
      <c r="CZ943" s="63"/>
      <c r="DA943" s="63"/>
      <c r="DB943" s="63"/>
      <c r="DC943" s="63"/>
      <c r="DD943" s="64"/>
    </row>
    <row r="944" spans="1:108" ht="33" customHeight="1" x14ac:dyDescent="0.3">
      <c r="A944" s="63"/>
      <c r="B944" s="63"/>
      <c r="C944" s="63"/>
      <c r="D944" s="63"/>
      <c r="E944" s="63"/>
      <c r="F944" s="63"/>
      <c r="G944" s="63"/>
      <c r="H944" s="63"/>
      <c r="I944" s="64"/>
      <c r="J944" s="63"/>
      <c r="K944" s="63"/>
      <c r="L944" s="63"/>
      <c r="M944" s="63"/>
      <c r="N944" s="63"/>
      <c r="O944" s="63"/>
      <c r="P944" s="63"/>
      <c r="Q944" s="63"/>
      <c r="R944" s="64"/>
      <c r="S944" s="63"/>
      <c r="T944" s="63"/>
      <c r="U944" s="63"/>
      <c r="V944" s="63"/>
      <c r="W944" s="63"/>
      <c r="X944" s="63"/>
      <c r="Y944" s="63"/>
      <c r="Z944" s="63"/>
      <c r="AA944" s="64"/>
      <c r="AB944" s="63"/>
      <c r="AC944" s="63"/>
      <c r="AD944" s="63"/>
      <c r="AE944" s="63"/>
      <c r="AF944" s="63"/>
      <c r="AG944" s="63"/>
      <c r="AH944" s="63"/>
      <c r="AI944" s="63"/>
      <c r="AJ944" s="64"/>
      <c r="AK944" s="63"/>
      <c r="AL944" s="63"/>
      <c r="AM944" s="63"/>
      <c r="AN944" s="63"/>
      <c r="AO944" s="63"/>
      <c r="AP944" s="63"/>
      <c r="AQ944" s="63"/>
      <c r="AR944" s="63"/>
      <c r="AS944" s="64"/>
      <c r="AT944" s="63"/>
      <c r="AU944" s="63"/>
      <c r="AV944" s="63"/>
      <c r="AW944" s="63"/>
      <c r="AX944" s="63"/>
      <c r="AY944" s="63"/>
      <c r="AZ944" s="63"/>
      <c r="BA944" s="63"/>
      <c r="BB944" s="64"/>
      <c r="BC944" s="63"/>
      <c r="BD944" s="63"/>
      <c r="BE944" s="63"/>
      <c r="BF944" s="63"/>
      <c r="BG944" s="63"/>
      <c r="BH944" s="63"/>
      <c r="BI944" s="63"/>
      <c r="BJ944" s="63"/>
      <c r="BK944" s="64"/>
      <c r="BL944" s="63"/>
      <c r="BM944" s="63"/>
      <c r="BN944" s="63"/>
      <c r="BO944" s="63"/>
      <c r="BP944" s="63"/>
      <c r="BQ944" s="63"/>
      <c r="BR944" s="63"/>
      <c r="BS944" s="63"/>
      <c r="BT944" s="64"/>
      <c r="BU944" s="63"/>
      <c r="BV944" s="63"/>
      <c r="BW944" s="63"/>
      <c r="BX944" s="63"/>
      <c r="BY944" s="63"/>
      <c r="BZ944" s="63"/>
      <c r="CA944" s="63"/>
      <c r="CB944" s="63"/>
      <c r="CC944" s="64"/>
      <c r="CD944" s="63"/>
      <c r="CE944" s="63"/>
      <c r="CF944" s="63"/>
      <c r="CG944" s="63"/>
      <c r="CH944" s="63"/>
      <c r="CI944" s="63"/>
      <c r="CJ944" s="63"/>
      <c r="CK944" s="63"/>
      <c r="CL944" s="64"/>
      <c r="CM944" s="63"/>
      <c r="CN944" s="63"/>
      <c r="CO944" s="63"/>
      <c r="CP944" s="63"/>
      <c r="CQ944" s="63"/>
      <c r="CR944" s="63"/>
      <c r="CS944" s="63"/>
      <c r="CT944" s="63"/>
      <c r="CU944" s="64"/>
      <c r="CV944" s="63"/>
      <c r="CW944" s="63"/>
      <c r="CX944" s="63"/>
      <c r="CY944" s="63"/>
      <c r="CZ944" s="63"/>
      <c r="DA944" s="63"/>
      <c r="DB944" s="63"/>
      <c r="DC944" s="63"/>
      <c r="DD944" s="64"/>
    </row>
    <row r="945" spans="1:108" ht="33" customHeight="1" x14ac:dyDescent="0.3">
      <c r="A945" s="63"/>
      <c r="B945" s="63"/>
      <c r="C945" s="63"/>
      <c r="D945" s="63"/>
      <c r="E945" s="63"/>
      <c r="F945" s="63"/>
      <c r="G945" s="63"/>
      <c r="H945" s="63"/>
      <c r="I945" s="64"/>
      <c r="J945" s="63"/>
      <c r="K945" s="63"/>
      <c r="L945" s="63"/>
      <c r="M945" s="63"/>
      <c r="N945" s="63"/>
      <c r="O945" s="63"/>
      <c r="P945" s="63"/>
      <c r="Q945" s="63"/>
      <c r="R945" s="64"/>
      <c r="S945" s="63"/>
      <c r="T945" s="63"/>
      <c r="U945" s="63"/>
      <c r="V945" s="63"/>
      <c r="W945" s="63"/>
      <c r="X945" s="63"/>
      <c r="Y945" s="63"/>
      <c r="Z945" s="63"/>
      <c r="AA945" s="64"/>
      <c r="AB945" s="63"/>
      <c r="AC945" s="63"/>
      <c r="AD945" s="63"/>
      <c r="AE945" s="63"/>
      <c r="AF945" s="63"/>
      <c r="AG945" s="63"/>
      <c r="AH945" s="63"/>
      <c r="AI945" s="63"/>
      <c r="AJ945" s="64"/>
      <c r="AK945" s="63"/>
      <c r="AL945" s="63"/>
      <c r="AM945" s="63"/>
      <c r="AN945" s="63"/>
      <c r="AO945" s="63"/>
      <c r="AP945" s="63"/>
      <c r="AQ945" s="63"/>
      <c r="AR945" s="63"/>
      <c r="AS945" s="64"/>
      <c r="AT945" s="63"/>
      <c r="AU945" s="63"/>
      <c r="AV945" s="63"/>
      <c r="AW945" s="63"/>
      <c r="AX945" s="63"/>
      <c r="AY945" s="63"/>
      <c r="AZ945" s="63"/>
      <c r="BA945" s="63"/>
      <c r="BB945" s="64"/>
      <c r="BC945" s="63"/>
      <c r="BD945" s="63"/>
      <c r="BE945" s="63"/>
      <c r="BF945" s="63"/>
      <c r="BG945" s="63"/>
      <c r="BH945" s="63"/>
      <c r="BI945" s="63"/>
      <c r="BJ945" s="63"/>
      <c r="BK945" s="64"/>
      <c r="BL945" s="63"/>
      <c r="BM945" s="63"/>
      <c r="BN945" s="63"/>
      <c r="BO945" s="63"/>
      <c r="BP945" s="63"/>
      <c r="BQ945" s="63"/>
      <c r="BR945" s="63"/>
      <c r="BS945" s="63"/>
      <c r="BT945" s="64"/>
      <c r="BU945" s="63"/>
      <c r="BV945" s="63"/>
      <c r="BW945" s="63"/>
      <c r="BX945" s="63"/>
      <c r="BY945" s="63"/>
      <c r="BZ945" s="63"/>
      <c r="CA945" s="63"/>
      <c r="CB945" s="63"/>
      <c r="CC945" s="64"/>
      <c r="CD945" s="63"/>
      <c r="CE945" s="63"/>
      <c r="CF945" s="63"/>
      <c r="CG945" s="63"/>
      <c r="CH945" s="63"/>
      <c r="CI945" s="63"/>
      <c r="CJ945" s="63"/>
      <c r="CK945" s="63"/>
      <c r="CL945" s="64"/>
      <c r="CM945" s="63"/>
      <c r="CN945" s="63"/>
      <c r="CO945" s="63"/>
      <c r="CP945" s="63"/>
      <c r="CQ945" s="63"/>
      <c r="CR945" s="63"/>
      <c r="CS945" s="63"/>
      <c r="CT945" s="63"/>
      <c r="CU945" s="64"/>
      <c r="CV945" s="63"/>
      <c r="CW945" s="63"/>
      <c r="CX945" s="63"/>
      <c r="CY945" s="63"/>
      <c r="CZ945" s="63"/>
      <c r="DA945" s="63"/>
      <c r="DB945" s="63"/>
      <c r="DC945" s="63"/>
      <c r="DD945" s="64"/>
    </row>
    <row r="946" spans="1:108" ht="33" customHeight="1" x14ac:dyDescent="0.3">
      <c r="A946" s="63"/>
      <c r="B946" s="63"/>
      <c r="C946" s="63"/>
      <c r="D946" s="63"/>
      <c r="E946" s="63"/>
      <c r="F946" s="63"/>
      <c r="G946" s="63"/>
      <c r="H946" s="63"/>
      <c r="I946" s="64"/>
      <c r="J946" s="63"/>
      <c r="K946" s="63"/>
      <c r="L946" s="63"/>
      <c r="M946" s="63"/>
      <c r="N946" s="63"/>
      <c r="O946" s="63"/>
      <c r="P946" s="63"/>
      <c r="Q946" s="63"/>
      <c r="R946" s="64"/>
      <c r="S946" s="63"/>
      <c r="T946" s="63"/>
      <c r="U946" s="63"/>
      <c r="V946" s="63"/>
      <c r="W946" s="63"/>
      <c r="X946" s="63"/>
      <c r="Y946" s="63"/>
      <c r="Z946" s="63"/>
      <c r="AA946" s="64"/>
      <c r="AB946" s="63"/>
      <c r="AC946" s="63"/>
      <c r="AD946" s="63"/>
      <c r="AE946" s="63"/>
      <c r="AF946" s="63"/>
      <c r="AG946" s="63"/>
      <c r="AH946" s="63"/>
      <c r="AI946" s="63"/>
      <c r="AJ946" s="64"/>
      <c r="AK946" s="63"/>
      <c r="AL946" s="63"/>
      <c r="AM946" s="63"/>
      <c r="AN946" s="63"/>
      <c r="AO946" s="63"/>
      <c r="AP946" s="63"/>
      <c r="AQ946" s="63"/>
      <c r="AR946" s="63"/>
      <c r="AS946" s="64"/>
      <c r="AT946" s="63"/>
      <c r="AU946" s="63"/>
      <c r="AV946" s="63"/>
      <c r="AW946" s="63"/>
      <c r="AX946" s="63"/>
      <c r="AY946" s="63"/>
      <c r="AZ946" s="63"/>
      <c r="BA946" s="63"/>
      <c r="BB946" s="64"/>
      <c r="BC946" s="63"/>
      <c r="BD946" s="63"/>
      <c r="BE946" s="63"/>
      <c r="BF946" s="63"/>
      <c r="BG946" s="63"/>
      <c r="BH946" s="63"/>
      <c r="BI946" s="63"/>
      <c r="BJ946" s="63"/>
      <c r="BK946" s="64"/>
      <c r="BL946" s="63"/>
      <c r="BM946" s="63"/>
      <c r="BN946" s="63"/>
      <c r="BO946" s="63"/>
      <c r="BP946" s="63"/>
      <c r="BQ946" s="63"/>
      <c r="BR946" s="63"/>
      <c r="BS946" s="63"/>
      <c r="BT946" s="64"/>
      <c r="BU946" s="63"/>
      <c r="BV946" s="63"/>
      <c r="BW946" s="63"/>
      <c r="BX946" s="63"/>
      <c r="BY946" s="63"/>
      <c r="BZ946" s="63"/>
      <c r="CA946" s="63"/>
      <c r="CB946" s="63"/>
      <c r="CC946" s="64"/>
      <c r="CD946" s="63"/>
      <c r="CE946" s="63"/>
      <c r="CF946" s="63"/>
      <c r="CG946" s="63"/>
      <c r="CH946" s="63"/>
      <c r="CI946" s="63"/>
      <c r="CJ946" s="63"/>
      <c r="CK946" s="63"/>
      <c r="CL946" s="64"/>
      <c r="CM946" s="63"/>
      <c r="CN946" s="63"/>
      <c r="CO946" s="63"/>
      <c r="CP946" s="63"/>
      <c r="CQ946" s="63"/>
      <c r="CR946" s="63"/>
      <c r="CS946" s="63"/>
      <c r="CT946" s="63"/>
      <c r="CU946" s="64"/>
      <c r="CV946" s="63"/>
      <c r="CW946" s="63"/>
      <c r="CX946" s="63"/>
      <c r="CY946" s="63"/>
      <c r="CZ946" s="63"/>
      <c r="DA946" s="63"/>
      <c r="DB946" s="63"/>
      <c r="DC946" s="63"/>
      <c r="DD946" s="64"/>
    </row>
    <row r="947" spans="1:108" ht="33" customHeight="1" x14ac:dyDescent="0.3">
      <c r="A947" s="63"/>
      <c r="B947" s="63"/>
      <c r="C947" s="63"/>
      <c r="D947" s="63"/>
      <c r="E947" s="63"/>
      <c r="F947" s="63"/>
      <c r="G947" s="63"/>
      <c r="H947" s="63"/>
      <c r="I947" s="64"/>
      <c r="J947" s="63"/>
      <c r="K947" s="63"/>
      <c r="L947" s="63"/>
      <c r="M947" s="63"/>
      <c r="N947" s="63"/>
      <c r="O947" s="63"/>
      <c r="P947" s="63"/>
      <c r="Q947" s="63"/>
      <c r="R947" s="64"/>
      <c r="S947" s="63"/>
      <c r="T947" s="63"/>
      <c r="U947" s="63"/>
      <c r="V947" s="63"/>
      <c r="W947" s="63"/>
      <c r="X947" s="63"/>
      <c r="Y947" s="63"/>
      <c r="Z947" s="63"/>
      <c r="AA947" s="64"/>
      <c r="AB947" s="63"/>
      <c r="AC947" s="63"/>
      <c r="AD947" s="63"/>
      <c r="AE947" s="63"/>
      <c r="AF947" s="63"/>
      <c r="AG947" s="63"/>
      <c r="AH947" s="63"/>
      <c r="AI947" s="63"/>
      <c r="AJ947" s="64"/>
      <c r="AK947" s="63"/>
      <c r="AL947" s="63"/>
      <c r="AM947" s="63"/>
      <c r="AN947" s="63"/>
      <c r="AO947" s="63"/>
      <c r="AP947" s="63"/>
      <c r="AQ947" s="63"/>
      <c r="AR947" s="63"/>
      <c r="AS947" s="64"/>
      <c r="AT947" s="63"/>
      <c r="AU947" s="63"/>
      <c r="AV947" s="63"/>
      <c r="AW947" s="63"/>
      <c r="AX947" s="63"/>
      <c r="AY947" s="63"/>
      <c r="AZ947" s="63"/>
      <c r="BA947" s="63"/>
      <c r="BB947" s="64"/>
      <c r="BC947" s="63"/>
      <c r="BD947" s="63"/>
      <c r="BE947" s="63"/>
      <c r="BF947" s="63"/>
      <c r="BG947" s="63"/>
      <c r="BH947" s="63"/>
      <c r="BI947" s="63"/>
      <c r="BJ947" s="63"/>
      <c r="BK947" s="64"/>
      <c r="BL947" s="63"/>
      <c r="BM947" s="63"/>
      <c r="BN947" s="63"/>
      <c r="BO947" s="63"/>
      <c r="BP947" s="63"/>
      <c r="BQ947" s="63"/>
      <c r="BR947" s="63"/>
      <c r="BS947" s="63"/>
      <c r="BT947" s="64"/>
      <c r="BU947" s="63"/>
      <c r="BV947" s="63"/>
      <c r="BW947" s="63"/>
      <c r="BX947" s="63"/>
      <c r="BY947" s="63"/>
      <c r="BZ947" s="63"/>
      <c r="CA947" s="63"/>
      <c r="CB947" s="63"/>
      <c r="CC947" s="64"/>
      <c r="CD947" s="63"/>
      <c r="CE947" s="63"/>
      <c r="CF947" s="63"/>
      <c r="CG947" s="63"/>
      <c r="CH947" s="63"/>
      <c r="CI947" s="63"/>
      <c r="CJ947" s="63"/>
      <c r="CK947" s="63"/>
      <c r="CL947" s="64"/>
      <c r="CM947" s="63"/>
      <c r="CN947" s="63"/>
      <c r="CO947" s="63"/>
      <c r="CP947" s="63"/>
      <c r="CQ947" s="63"/>
      <c r="CR947" s="63"/>
      <c r="CS947" s="63"/>
      <c r="CT947" s="63"/>
      <c r="CU947" s="64"/>
      <c r="CV947" s="63"/>
      <c r="CW947" s="63"/>
      <c r="CX947" s="63"/>
      <c r="CY947" s="63"/>
      <c r="CZ947" s="63"/>
      <c r="DA947" s="63"/>
      <c r="DB947" s="63"/>
      <c r="DC947" s="63"/>
      <c r="DD947" s="64"/>
    </row>
    <row r="948" spans="1:108" ht="33" customHeight="1" x14ac:dyDescent="0.3">
      <c r="A948" s="63"/>
      <c r="B948" s="63"/>
      <c r="C948" s="63"/>
      <c r="D948" s="63"/>
      <c r="E948" s="63"/>
      <c r="F948" s="63"/>
      <c r="G948" s="63"/>
      <c r="H948" s="63"/>
      <c r="I948" s="64"/>
      <c r="J948" s="63"/>
      <c r="K948" s="63"/>
      <c r="L948" s="63"/>
      <c r="M948" s="63"/>
      <c r="N948" s="63"/>
      <c r="O948" s="63"/>
      <c r="P948" s="63"/>
      <c r="Q948" s="63"/>
      <c r="R948" s="64"/>
      <c r="S948" s="63"/>
      <c r="T948" s="63"/>
      <c r="U948" s="63"/>
      <c r="V948" s="63"/>
      <c r="W948" s="63"/>
      <c r="X948" s="63"/>
      <c r="Y948" s="63"/>
      <c r="Z948" s="63"/>
      <c r="AA948" s="64"/>
      <c r="AB948" s="63"/>
      <c r="AC948" s="63"/>
      <c r="AD948" s="63"/>
      <c r="AE948" s="63"/>
      <c r="AF948" s="63"/>
      <c r="AG948" s="63"/>
      <c r="AH948" s="63"/>
      <c r="AI948" s="63"/>
      <c r="AJ948" s="64"/>
      <c r="AK948" s="63"/>
      <c r="AL948" s="63"/>
      <c r="AM948" s="63"/>
      <c r="AN948" s="63"/>
      <c r="AO948" s="63"/>
      <c r="AP948" s="63"/>
      <c r="AQ948" s="63"/>
      <c r="AR948" s="63"/>
      <c r="AS948" s="64"/>
      <c r="AT948" s="63"/>
      <c r="AU948" s="63"/>
      <c r="AV948" s="63"/>
      <c r="AW948" s="63"/>
      <c r="AX948" s="63"/>
      <c r="AY948" s="63"/>
      <c r="AZ948" s="63"/>
      <c r="BA948" s="63"/>
      <c r="BB948" s="64"/>
      <c r="BC948" s="63"/>
      <c r="BD948" s="63"/>
      <c r="BE948" s="63"/>
      <c r="BF948" s="63"/>
      <c r="BG948" s="63"/>
      <c r="BH948" s="63"/>
      <c r="BI948" s="63"/>
      <c r="BJ948" s="63"/>
      <c r="BK948" s="64"/>
      <c r="BL948" s="63"/>
      <c r="BM948" s="63"/>
      <c r="BN948" s="63"/>
      <c r="BO948" s="63"/>
      <c r="BP948" s="63"/>
      <c r="BQ948" s="63"/>
      <c r="BR948" s="63"/>
      <c r="BS948" s="63"/>
      <c r="BT948" s="64"/>
      <c r="BU948" s="63"/>
      <c r="BV948" s="63"/>
      <c r="BW948" s="63"/>
      <c r="BX948" s="63"/>
      <c r="BY948" s="63"/>
      <c r="BZ948" s="63"/>
      <c r="CA948" s="63"/>
      <c r="CB948" s="63"/>
      <c r="CC948" s="64"/>
      <c r="CD948" s="63"/>
      <c r="CE948" s="63"/>
      <c r="CF948" s="63"/>
      <c r="CG948" s="63"/>
      <c r="CH948" s="63"/>
      <c r="CI948" s="63"/>
      <c r="CJ948" s="63"/>
      <c r="CK948" s="63"/>
      <c r="CL948" s="64"/>
      <c r="CM948" s="63"/>
      <c r="CN948" s="63"/>
      <c r="CO948" s="63"/>
      <c r="CP948" s="63"/>
      <c r="CQ948" s="63"/>
      <c r="CR948" s="63"/>
      <c r="CS948" s="63"/>
      <c r="CT948" s="63"/>
      <c r="CU948" s="64"/>
      <c r="CV948" s="63"/>
      <c r="CW948" s="63"/>
      <c r="CX948" s="63"/>
      <c r="CY948" s="63"/>
      <c r="CZ948" s="63"/>
      <c r="DA948" s="63"/>
      <c r="DB948" s="63"/>
      <c r="DC948" s="63"/>
      <c r="DD948" s="64"/>
    </row>
    <row r="949" spans="1:108" ht="33" customHeight="1" x14ac:dyDescent="0.3">
      <c r="A949" s="63"/>
      <c r="B949" s="63"/>
      <c r="C949" s="63"/>
      <c r="D949" s="63"/>
      <c r="E949" s="63"/>
      <c r="F949" s="63"/>
      <c r="G949" s="63"/>
      <c r="H949" s="63"/>
      <c r="I949" s="64"/>
      <c r="J949" s="63"/>
      <c r="K949" s="63"/>
      <c r="L949" s="63"/>
      <c r="M949" s="63"/>
      <c r="N949" s="63"/>
      <c r="O949" s="63"/>
      <c r="P949" s="63"/>
      <c r="Q949" s="63"/>
      <c r="R949" s="64"/>
      <c r="S949" s="63"/>
      <c r="T949" s="63"/>
      <c r="U949" s="63"/>
      <c r="V949" s="63"/>
      <c r="W949" s="63"/>
      <c r="X949" s="63"/>
      <c r="Y949" s="63"/>
      <c r="Z949" s="63"/>
      <c r="AA949" s="64"/>
      <c r="AB949" s="63"/>
      <c r="AC949" s="63"/>
      <c r="AD949" s="63"/>
      <c r="AE949" s="63"/>
      <c r="AF949" s="63"/>
      <c r="AG949" s="63"/>
      <c r="AH949" s="63"/>
      <c r="AI949" s="63"/>
      <c r="AJ949" s="64"/>
      <c r="AK949" s="63"/>
      <c r="AL949" s="63"/>
      <c r="AM949" s="63"/>
      <c r="AN949" s="63"/>
      <c r="AO949" s="63"/>
      <c r="AP949" s="63"/>
      <c r="AQ949" s="63"/>
      <c r="AR949" s="63"/>
      <c r="AS949" s="64"/>
      <c r="AT949" s="63"/>
      <c r="AU949" s="63"/>
      <c r="AV949" s="63"/>
      <c r="AW949" s="63"/>
      <c r="AX949" s="63"/>
      <c r="AY949" s="63"/>
      <c r="AZ949" s="63"/>
      <c r="BA949" s="63"/>
      <c r="BB949" s="64"/>
      <c r="BC949" s="63"/>
      <c r="BD949" s="63"/>
      <c r="BE949" s="63"/>
      <c r="BF949" s="63"/>
      <c r="BG949" s="63"/>
      <c r="BH949" s="63"/>
      <c r="BI949" s="63"/>
      <c r="BJ949" s="63"/>
      <c r="BK949" s="64"/>
      <c r="BL949" s="63"/>
      <c r="BM949" s="63"/>
      <c r="BN949" s="63"/>
      <c r="BO949" s="63"/>
      <c r="BP949" s="63"/>
      <c r="BQ949" s="63"/>
      <c r="BR949" s="63"/>
      <c r="BS949" s="63"/>
      <c r="BT949" s="64"/>
      <c r="BU949" s="63"/>
      <c r="BV949" s="63"/>
      <c r="BW949" s="63"/>
      <c r="BX949" s="63"/>
      <c r="BY949" s="63"/>
      <c r="BZ949" s="63"/>
      <c r="CA949" s="63"/>
      <c r="CB949" s="63"/>
      <c r="CC949" s="64"/>
      <c r="CD949" s="63"/>
      <c r="CE949" s="63"/>
      <c r="CF949" s="63"/>
      <c r="CG949" s="63"/>
      <c r="CH949" s="63"/>
      <c r="CI949" s="63"/>
      <c r="CJ949" s="63"/>
      <c r="CK949" s="63"/>
      <c r="CL949" s="64"/>
      <c r="CM949" s="63"/>
      <c r="CN949" s="63"/>
      <c r="CO949" s="63"/>
      <c r="CP949" s="63"/>
      <c r="CQ949" s="63"/>
      <c r="CR949" s="63"/>
      <c r="CS949" s="63"/>
      <c r="CT949" s="63"/>
      <c r="CU949" s="64"/>
      <c r="CV949" s="63"/>
      <c r="CW949" s="63"/>
      <c r="CX949" s="63"/>
      <c r="CY949" s="63"/>
      <c r="CZ949" s="63"/>
      <c r="DA949" s="63"/>
      <c r="DB949" s="63"/>
      <c r="DC949" s="63"/>
      <c r="DD949" s="64"/>
    </row>
    <row r="950" spans="1:108" ht="33" customHeight="1" x14ac:dyDescent="0.3">
      <c r="A950" s="63"/>
      <c r="B950" s="63"/>
      <c r="C950" s="63"/>
      <c r="D950" s="63"/>
      <c r="E950" s="63"/>
      <c r="F950" s="63"/>
      <c r="G950" s="63"/>
      <c r="H950" s="63"/>
      <c r="I950" s="64"/>
      <c r="J950" s="63"/>
      <c r="K950" s="63"/>
      <c r="L950" s="63"/>
      <c r="M950" s="63"/>
      <c r="N950" s="63"/>
      <c r="O950" s="63"/>
      <c r="P950" s="63"/>
      <c r="Q950" s="63"/>
      <c r="R950" s="64"/>
      <c r="S950" s="63"/>
      <c r="T950" s="63"/>
      <c r="U950" s="63"/>
      <c r="V950" s="63"/>
      <c r="W950" s="63"/>
      <c r="X950" s="63"/>
      <c r="Y950" s="63"/>
      <c r="Z950" s="63"/>
      <c r="AA950" s="64"/>
      <c r="AB950" s="63"/>
      <c r="AC950" s="63"/>
      <c r="AD950" s="63"/>
      <c r="AE950" s="63"/>
      <c r="AF950" s="63"/>
      <c r="AG950" s="63"/>
      <c r="AH950" s="63"/>
      <c r="AI950" s="63"/>
      <c r="AJ950" s="64"/>
      <c r="AK950" s="63"/>
      <c r="AL950" s="63"/>
      <c r="AM950" s="63"/>
      <c r="AN950" s="63"/>
      <c r="AO950" s="63"/>
      <c r="AP950" s="63"/>
      <c r="AQ950" s="63"/>
      <c r="AR950" s="63"/>
      <c r="AS950" s="64"/>
      <c r="AT950" s="63"/>
      <c r="AU950" s="63"/>
      <c r="AV950" s="63"/>
      <c r="AW950" s="63"/>
      <c r="AX950" s="63"/>
      <c r="AY950" s="63"/>
      <c r="AZ950" s="63"/>
      <c r="BA950" s="63"/>
      <c r="BB950" s="64"/>
      <c r="BC950" s="63"/>
      <c r="BD950" s="63"/>
      <c r="BE950" s="63"/>
      <c r="BF950" s="63"/>
      <c r="BG950" s="63"/>
      <c r="BH950" s="63"/>
      <c r="BI950" s="63"/>
      <c r="BJ950" s="63"/>
      <c r="BK950" s="64"/>
      <c r="BL950" s="63"/>
      <c r="BM950" s="63"/>
      <c r="BN950" s="63"/>
      <c r="BO950" s="63"/>
      <c r="BP950" s="63"/>
      <c r="BQ950" s="63"/>
      <c r="BR950" s="63"/>
      <c r="BS950" s="63"/>
      <c r="BT950" s="64"/>
      <c r="BU950" s="63"/>
      <c r="BV950" s="63"/>
      <c r="BW950" s="63"/>
      <c r="BX950" s="63"/>
      <c r="BY950" s="63"/>
      <c r="BZ950" s="63"/>
      <c r="CA950" s="63"/>
      <c r="CB950" s="63"/>
      <c r="CC950" s="64"/>
      <c r="CD950" s="63"/>
      <c r="CE950" s="63"/>
      <c r="CF950" s="63"/>
      <c r="CG950" s="63"/>
      <c r="CH950" s="63"/>
      <c r="CI950" s="63"/>
      <c r="CJ950" s="63"/>
      <c r="CK950" s="63"/>
      <c r="CL950" s="64"/>
      <c r="CM950" s="63"/>
      <c r="CN950" s="63"/>
      <c r="CO950" s="63"/>
      <c r="CP950" s="63"/>
      <c r="CQ950" s="63"/>
      <c r="CR950" s="63"/>
      <c r="CS950" s="63"/>
      <c r="CT950" s="63"/>
      <c r="CU950" s="64"/>
      <c r="CV950" s="63"/>
      <c r="CW950" s="63"/>
      <c r="CX950" s="63"/>
      <c r="CY950" s="63"/>
      <c r="CZ950" s="63"/>
      <c r="DA950" s="63"/>
      <c r="DB950" s="63"/>
      <c r="DC950" s="63"/>
      <c r="DD950" s="64"/>
    </row>
    <row r="951" spans="1:108" ht="33" customHeight="1" x14ac:dyDescent="0.3">
      <c r="A951" s="63"/>
      <c r="B951" s="63"/>
      <c r="C951" s="63"/>
      <c r="D951" s="63"/>
      <c r="E951" s="63"/>
      <c r="F951" s="63"/>
      <c r="G951" s="63"/>
      <c r="H951" s="63"/>
      <c r="I951" s="64"/>
      <c r="J951" s="63"/>
      <c r="K951" s="63"/>
      <c r="L951" s="63"/>
      <c r="M951" s="63"/>
      <c r="N951" s="63"/>
      <c r="O951" s="63"/>
      <c r="P951" s="63"/>
      <c r="Q951" s="63"/>
      <c r="R951" s="64"/>
      <c r="S951" s="63"/>
      <c r="T951" s="63"/>
      <c r="U951" s="63"/>
      <c r="V951" s="63"/>
      <c r="W951" s="63"/>
      <c r="X951" s="63"/>
      <c r="Y951" s="63"/>
      <c r="Z951" s="63"/>
      <c r="AA951" s="64"/>
      <c r="AB951" s="63"/>
      <c r="AC951" s="63"/>
      <c r="AD951" s="63"/>
      <c r="AE951" s="63"/>
      <c r="AF951" s="63"/>
      <c r="AG951" s="63"/>
      <c r="AH951" s="63"/>
      <c r="AI951" s="63"/>
      <c r="AJ951" s="64"/>
      <c r="AK951" s="63"/>
      <c r="AL951" s="63"/>
      <c r="AM951" s="63"/>
      <c r="AN951" s="63"/>
      <c r="AO951" s="63"/>
      <c r="AP951" s="63"/>
      <c r="AQ951" s="63"/>
      <c r="AR951" s="63"/>
      <c r="AS951" s="64"/>
      <c r="AT951" s="63"/>
      <c r="AU951" s="63"/>
      <c r="AV951" s="63"/>
      <c r="AW951" s="63"/>
      <c r="AX951" s="63"/>
      <c r="AY951" s="63"/>
      <c r="AZ951" s="63"/>
      <c r="BA951" s="63"/>
      <c r="BB951" s="64"/>
      <c r="BC951" s="63"/>
      <c r="BD951" s="63"/>
      <c r="BE951" s="63"/>
      <c r="BF951" s="63"/>
      <c r="BG951" s="63"/>
      <c r="BH951" s="63"/>
      <c r="BI951" s="63"/>
      <c r="BJ951" s="63"/>
      <c r="BK951" s="64"/>
      <c r="BL951" s="63"/>
      <c r="BM951" s="63"/>
      <c r="BN951" s="63"/>
      <c r="BO951" s="63"/>
      <c r="BP951" s="63"/>
      <c r="BQ951" s="63"/>
      <c r="BR951" s="63"/>
      <c r="BS951" s="63"/>
      <c r="BT951" s="64"/>
      <c r="BU951" s="63"/>
      <c r="BV951" s="63"/>
      <c r="BW951" s="63"/>
      <c r="BX951" s="63"/>
      <c r="BY951" s="63"/>
      <c r="BZ951" s="63"/>
      <c r="CA951" s="63"/>
      <c r="CB951" s="63"/>
      <c r="CC951" s="64"/>
      <c r="CD951" s="63"/>
      <c r="CE951" s="63"/>
      <c r="CF951" s="63"/>
      <c r="CG951" s="63"/>
      <c r="CH951" s="63"/>
      <c r="CI951" s="63"/>
      <c r="CJ951" s="63"/>
      <c r="CK951" s="63"/>
      <c r="CL951" s="64"/>
      <c r="CM951" s="63"/>
      <c r="CN951" s="63"/>
      <c r="CO951" s="63"/>
      <c r="CP951" s="63"/>
      <c r="CQ951" s="63"/>
      <c r="CR951" s="63"/>
      <c r="CS951" s="63"/>
      <c r="CT951" s="63"/>
      <c r="CU951" s="64"/>
      <c r="CV951" s="63"/>
      <c r="CW951" s="63"/>
      <c r="CX951" s="63"/>
      <c r="CY951" s="63"/>
      <c r="CZ951" s="63"/>
      <c r="DA951" s="63"/>
      <c r="DB951" s="63"/>
      <c r="DC951" s="63"/>
      <c r="DD951" s="64"/>
    </row>
    <row r="952" spans="1:108" ht="33" customHeight="1" x14ac:dyDescent="0.3">
      <c r="A952" s="63"/>
      <c r="B952" s="63"/>
      <c r="C952" s="63"/>
      <c r="D952" s="63"/>
      <c r="E952" s="63"/>
      <c r="F952" s="63"/>
      <c r="G952" s="63"/>
      <c r="H952" s="63"/>
      <c r="I952" s="64"/>
      <c r="J952" s="63"/>
      <c r="K952" s="63"/>
      <c r="L952" s="63"/>
      <c r="M952" s="63"/>
      <c r="N952" s="63"/>
      <c r="O952" s="63"/>
      <c r="P952" s="63"/>
      <c r="Q952" s="63"/>
      <c r="R952" s="64"/>
      <c r="S952" s="63"/>
      <c r="T952" s="63"/>
      <c r="U952" s="63"/>
      <c r="V952" s="63"/>
      <c r="W952" s="63"/>
      <c r="X952" s="63"/>
      <c r="Y952" s="63"/>
      <c r="Z952" s="63"/>
      <c r="AA952" s="64"/>
      <c r="AB952" s="63"/>
      <c r="AC952" s="63"/>
      <c r="AD952" s="63"/>
      <c r="AE952" s="63"/>
      <c r="AF952" s="63"/>
      <c r="AG952" s="63"/>
      <c r="AH952" s="63"/>
      <c r="AI952" s="63"/>
      <c r="AJ952" s="64"/>
      <c r="AK952" s="63"/>
      <c r="AL952" s="63"/>
      <c r="AM952" s="63"/>
      <c r="AN952" s="63"/>
      <c r="AO952" s="63"/>
      <c r="AP952" s="63"/>
      <c r="AQ952" s="63"/>
      <c r="AR952" s="63"/>
      <c r="AS952" s="64"/>
      <c r="AT952" s="63"/>
      <c r="AU952" s="63"/>
      <c r="AV952" s="63"/>
      <c r="AW952" s="63"/>
      <c r="AX952" s="63"/>
      <c r="AY952" s="63"/>
      <c r="AZ952" s="63"/>
      <c r="BA952" s="63"/>
      <c r="BB952" s="64"/>
      <c r="BC952" s="63"/>
      <c r="BD952" s="63"/>
      <c r="BE952" s="63"/>
      <c r="BF952" s="63"/>
      <c r="BG952" s="63"/>
      <c r="BH952" s="63"/>
      <c r="BI952" s="63"/>
      <c r="BJ952" s="63"/>
      <c r="BK952" s="64"/>
      <c r="BL952" s="63"/>
      <c r="BM952" s="63"/>
      <c r="BN952" s="63"/>
      <c r="BO952" s="63"/>
      <c r="BP952" s="63"/>
      <c r="BQ952" s="63"/>
      <c r="BR952" s="63"/>
      <c r="BS952" s="63"/>
      <c r="BT952" s="64"/>
      <c r="BU952" s="63"/>
      <c r="BV952" s="63"/>
      <c r="BW952" s="63"/>
      <c r="BX952" s="63"/>
      <c r="BY952" s="63"/>
      <c r="BZ952" s="63"/>
      <c r="CA952" s="63"/>
      <c r="CB952" s="63"/>
      <c r="CC952" s="64"/>
      <c r="CD952" s="63"/>
      <c r="CE952" s="63"/>
      <c r="CF952" s="63"/>
      <c r="CG952" s="63"/>
      <c r="CH952" s="63"/>
      <c r="CI952" s="63"/>
      <c r="CJ952" s="63"/>
      <c r="CK952" s="63"/>
      <c r="CL952" s="64"/>
      <c r="CM952" s="63"/>
      <c r="CN952" s="63"/>
      <c r="CO952" s="63"/>
      <c r="CP952" s="63"/>
      <c r="CQ952" s="63"/>
      <c r="CR952" s="63"/>
      <c r="CS952" s="63"/>
      <c r="CT952" s="63"/>
      <c r="CU952" s="64"/>
      <c r="CV952" s="63"/>
      <c r="CW952" s="63"/>
      <c r="CX952" s="63"/>
      <c r="CY952" s="63"/>
      <c r="CZ952" s="63"/>
      <c r="DA952" s="63"/>
      <c r="DB952" s="63"/>
      <c r="DC952" s="63"/>
      <c r="DD952" s="64"/>
    </row>
    <row r="953" spans="1:108" ht="33" customHeight="1" x14ac:dyDescent="0.3">
      <c r="A953" s="63"/>
      <c r="B953" s="63"/>
      <c r="C953" s="63"/>
      <c r="D953" s="63"/>
      <c r="E953" s="63"/>
      <c r="F953" s="63"/>
      <c r="G953" s="63"/>
      <c r="H953" s="63"/>
      <c r="I953" s="64"/>
      <c r="J953" s="63"/>
      <c r="K953" s="63"/>
      <c r="L953" s="63"/>
      <c r="M953" s="63"/>
      <c r="N953" s="63"/>
      <c r="O953" s="63"/>
      <c r="P953" s="63"/>
      <c r="Q953" s="63"/>
      <c r="R953" s="64"/>
      <c r="S953" s="63"/>
      <c r="T953" s="63"/>
      <c r="U953" s="63"/>
      <c r="V953" s="63"/>
      <c r="W953" s="63"/>
      <c r="X953" s="63"/>
      <c r="Y953" s="63"/>
      <c r="Z953" s="63"/>
      <c r="AA953" s="64"/>
      <c r="AB953" s="63"/>
      <c r="AC953" s="63"/>
      <c r="AD953" s="63"/>
      <c r="AE953" s="63"/>
      <c r="AF953" s="63"/>
      <c r="AG953" s="63"/>
      <c r="AH953" s="63"/>
      <c r="AI953" s="63"/>
      <c r="AJ953" s="64"/>
      <c r="AK953" s="63"/>
      <c r="AL953" s="63"/>
      <c r="AM953" s="63"/>
      <c r="AN953" s="63"/>
      <c r="AO953" s="63"/>
      <c r="AP953" s="63"/>
      <c r="AQ953" s="63"/>
      <c r="AR953" s="63"/>
      <c r="AS953" s="64"/>
      <c r="AT953" s="63"/>
      <c r="AU953" s="63"/>
      <c r="AV953" s="63"/>
      <c r="AW953" s="63"/>
      <c r="AX953" s="63"/>
      <c r="AY953" s="63"/>
      <c r="AZ953" s="63"/>
      <c r="BA953" s="63"/>
      <c r="BB953" s="64"/>
      <c r="BC953" s="63"/>
      <c r="BD953" s="63"/>
      <c r="BE953" s="63"/>
      <c r="BF953" s="63"/>
      <c r="BG953" s="63"/>
      <c r="BH953" s="63"/>
      <c r="BI953" s="63"/>
      <c r="BJ953" s="63"/>
      <c r="BK953" s="64"/>
      <c r="BL953" s="63"/>
      <c r="BM953" s="63"/>
      <c r="BN953" s="63"/>
      <c r="BO953" s="63"/>
      <c r="BP953" s="63"/>
      <c r="BQ953" s="63"/>
      <c r="BR953" s="63"/>
      <c r="BS953" s="63"/>
      <c r="BT953" s="64"/>
      <c r="BU953" s="63"/>
      <c r="BV953" s="63"/>
      <c r="BW953" s="63"/>
      <c r="BX953" s="63"/>
      <c r="BY953" s="63"/>
      <c r="BZ953" s="63"/>
      <c r="CA953" s="63"/>
      <c r="CB953" s="63"/>
      <c r="CC953" s="64"/>
      <c r="CD953" s="63"/>
      <c r="CE953" s="63"/>
      <c r="CF953" s="63"/>
      <c r="CG953" s="63"/>
      <c r="CH953" s="63"/>
      <c r="CI953" s="63"/>
      <c r="CJ953" s="63"/>
      <c r="CK953" s="63"/>
      <c r="CL953" s="64"/>
      <c r="CM953" s="63"/>
      <c r="CN953" s="63"/>
      <c r="CO953" s="63"/>
      <c r="CP953" s="63"/>
      <c r="CQ953" s="63"/>
      <c r="CR953" s="63"/>
      <c r="CS953" s="63"/>
      <c r="CT953" s="63"/>
      <c r="CU953" s="64"/>
      <c r="CV953" s="63"/>
      <c r="CW953" s="63"/>
      <c r="CX953" s="63"/>
      <c r="CY953" s="63"/>
      <c r="CZ953" s="63"/>
      <c r="DA953" s="63"/>
      <c r="DB953" s="63"/>
      <c r="DC953" s="63"/>
      <c r="DD953" s="64"/>
    </row>
    <row r="954" spans="1:108" ht="33" customHeight="1" x14ac:dyDescent="0.3">
      <c r="A954" s="63"/>
      <c r="B954" s="63"/>
      <c r="C954" s="63"/>
      <c r="D954" s="63"/>
      <c r="E954" s="63"/>
      <c r="F954" s="63"/>
      <c r="G954" s="63"/>
      <c r="H954" s="63"/>
      <c r="I954" s="64"/>
      <c r="J954" s="63"/>
      <c r="K954" s="63"/>
      <c r="L954" s="63"/>
      <c r="M954" s="63"/>
      <c r="N954" s="63"/>
      <c r="O954" s="63"/>
      <c r="P954" s="63"/>
      <c r="Q954" s="63"/>
      <c r="R954" s="64"/>
      <c r="S954" s="63"/>
      <c r="T954" s="63"/>
      <c r="U954" s="63"/>
      <c r="V954" s="63"/>
      <c r="W954" s="63"/>
      <c r="X954" s="63"/>
      <c r="Y954" s="63"/>
      <c r="Z954" s="63"/>
      <c r="AA954" s="64"/>
      <c r="AB954" s="63"/>
      <c r="AC954" s="63"/>
      <c r="AD954" s="63"/>
      <c r="AE954" s="63"/>
      <c r="AF954" s="63"/>
      <c r="AG954" s="63"/>
      <c r="AH954" s="63"/>
      <c r="AI954" s="63"/>
      <c r="AJ954" s="64"/>
      <c r="AK954" s="63"/>
      <c r="AL954" s="63"/>
      <c r="AM954" s="63"/>
      <c r="AN954" s="63"/>
      <c r="AO954" s="63"/>
      <c r="AP954" s="63"/>
      <c r="AQ954" s="63"/>
      <c r="AR954" s="63"/>
      <c r="AS954" s="64"/>
      <c r="AT954" s="63"/>
      <c r="AU954" s="63"/>
      <c r="AV954" s="63"/>
      <c r="AW954" s="63"/>
      <c r="AX954" s="63"/>
      <c r="AY954" s="63"/>
      <c r="AZ954" s="63"/>
      <c r="BA954" s="63"/>
      <c r="BB954" s="64"/>
      <c r="BC954" s="63"/>
      <c r="BD954" s="63"/>
      <c r="BE954" s="63"/>
      <c r="BF954" s="63"/>
      <c r="BG954" s="63"/>
      <c r="BH954" s="63"/>
      <c r="BI954" s="63"/>
      <c r="BJ954" s="63"/>
      <c r="BK954" s="64"/>
      <c r="BL954" s="63"/>
      <c r="BM954" s="63"/>
      <c r="BN954" s="63"/>
      <c r="BO954" s="63"/>
      <c r="BP954" s="63"/>
      <c r="BQ954" s="63"/>
      <c r="BR954" s="63"/>
      <c r="BS954" s="63"/>
      <c r="BT954" s="64"/>
      <c r="BU954" s="63"/>
      <c r="BV954" s="63"/>
      <c r="BW954" s="63"/>
      <c r="BX954" s="63"/>
      <c r="BY954" s="63"/>
      <c r="BZ954" s="63"/>
      <c r="CA954" s="63"/>
      <c r="CB954" s="63"/>
      <c r="CC954" s="64"/>
      <c r="CD954" s="63"/>
      <c r="CE954" s="63"/>
      <c r="CF954" s="63"/>
      <c r="CG954" s="63"/>
      <c r="CH954" s="63"/>
      <c r="CI954" s="63"/>
      <c r="CJ954" s="63"/>
      <c r="CK954" s="63"/>
      <c r="CL954" s="64"/>
      <c r="CM954" s="63"/>
      <c r="CN954" s="63"/>
      <c r="CO954" s="63"/>
      <c r="CP954" s="63"/>
      <c r="CQ954" s="63"/>
      <c r="CR954" s="63"/>
      <c r="CS954" s="63"/>
      <c r="CT954" s="63"/>
      <c r="CU954" s="64"/>
      <c r="CV954" s="63"/>
      <c r="CW954" s="63"/>
      <c r="CX954" s="63"/>
      <c r="CY954" s="63"/>
      <c r="CZ954" s="63"/>
      <c r="DA954" s="63"/>
      <c r="DB954" s="63"/>
      <c r="DC954" s="63"/>
      <c r="DD954" s="64"/>
    </row>
    <row r="955" spans="1:108" ht="33" customHeight="1" x14ac:dyDescent="0.3">
      <c r="A955" s="63"/>
      <c r="B955" s="63"/>
      <c r="C955" s="63"/>
      <c r="D955" s="63"/>
      <c r="E955" s="63"/>
      <c r="F955" s="63"/>
      <c r="G955" s="63"/>
      <c r="H955" s="63"/>
      <c r="I955" s="64"/>
      <c r="J955" s="63"/>
      <c r="K955" s="63"/>
      <c r="L955" s="63"/>
      <c r="M955" s="63"/>
      <c r="N955" s="63"/>
      <c r="O955" s="63"/>
      <c r="P955" s="63"/>
      <c r="Q955" s="63"/>
      <c r="R955" s="64"/>
      <c r="S955" s="63"/>
      <c r="T955" s="63"/>
      <c r="U955" s="63"/>
      <c r="V955" s="63"/>
      <c r="W955" s="63"/>
      <c r="X955" s="63"/>
      <c r="Y955" s="63"/>
      <c r="Z955" s="63"/>
      <c r="AA955" s="64"/>
      <c r="AB955" s="63"/>
      <c r="AC955" s="63"/>
      <c r="AD955" s="63"/>
      <c r="AE955" s="63"/>
      <c r="AF955" s="63"/>
      <c r="AG955" s="63"/>
      <c r="AH955" s="63"/>
      <c r="AI955" s="63"/>
      <c r="AJ955" s="64"/>
      <c r="AK955" s="63"/>
      <c r="AL955" s="63"/>
      <c r="AM955" s="63"/>
      <c r="AN955" s="63"/>
      <c r="AO955" s="63"/>
      <c r="AP955" s="63"/>
      <c r="AQ955" s="63"/>
      <c r="AR955" s="63"/>
      <c r="AS955" s="64"/>
      <c r="AT955" s="63"/>
      <c r="AU955" s="63"/>
      <c r="AV955" s="63"/>
      <c r="AW955" s="63"/>
      <c r="AX955" s="63"/>
      <c r="AY955" s="63"/>
      <c r="AZ955" s="63"/>
      <c r="BA955" s="63"/>
      <c r="BB955" s="64"/>
      <c r="BC955" s="63"/>
      <c r="BD955" s="63"/>
      <c r="BE955" s="63"/>
      <c r="BF955" s="63"/>
      <c r="BG955" s="63"/>
      <c r="BH955" s="63"/>
      <c r="BI955" s="63"/>
      <c r="BJ955" s="63"/>
      <c r="BK955" s="64"/>
      <c r="BL955" s="63"/>
      <c r="BM955" s="63"/>
      <c r="BN955" s="63"/>
      <c r="BO955" s="63"/>
      <c r="BP955" s="63"/>
      <c r="BQ955" s="63"/>
      <c r="BR955" s="63"/>
      <c r="BS955" s="63"/>
      <c r="BT955" s="64"/>
      <c r="BU955" s="63"/>
      <c r="BV955" s="63"/>
      <c r="BW955" s="63"/>
      <c r="BX955" s="63"/>
      <c r="BY955" s="63"/>
      <c r="BZ955" s="63"/>
      <c r="CA955" s="63"/>
      <c r="CB955" s="63"/>
      <c r="CC955" s="64"/>
      <c r="CD955" s="63"/>
      <c r="CE955" s="63"/>
      <c r="CF955" s="63"/>
      <c r="CG955" s="63"/>
      <c r="CH955" s="63"/>
      <c r="CI955" s="63"/>
      <c r="CJ955" s="63"/>
      <c r="CK955" s="63"/>
      <c r="CL955" s="64"/>
      <c r="CM955" s="63"/>
      <c r="CN955" s="63"/>
      <c r="CO955" s="63"/>
      <c r="CP955" s="63"/>
      <c r="CQ955" s="63"/>
      <c r="CR955" s="63"/>
      <c r="CS955" s="63"/>
      <c r="CT955" s="63"/>
      <c r="CU955" s="64"/>
      <c r="CV955" s="63"/>
      <c r="CW955" s="63"/>
      <c r="CX955" s="63"/>
      <c r="CY955" s="63"/>
      <c r="CZ955" s="63"/>
      <c r="DA955" s="63"/>
      <c r="DB955" s="63"/>
      <c r="DC955" s="63"/>
      <c r="DD955" s="64"/>
    </row>
    <row r="956" spans="1:108" ht="33" customHeight="1" x14ac:dyDescent="0.3">
      <c r="A956" s="63"/>
      <c r="B956" s="63"/>
      <c r="C956" s="63"/>
      <c r="D956" s="63"/>
      <c r="E956" s="63"/>
      <c r="F956" s="63"/>
      <c r="G956" s="63"/>
      <c r="H956" s="63"/>
      <c r="I956" s="64"/>
      <c r="J956" s="63"/>
      <c r="K956" s="63"/>
      <c r="L956" s="63"/>
      <c r="M956" s="63"/>
      <c r="N956" s="63"/>
      <c r="O956" s="63"/>
      <c r="P956" s="63"/>
      <c r="Q956" s="63"/>
      <c r="R956" s="64"/>
      <c r="S956" s="63"/>
      <c r="T956" s="63"/>
      <c r="U956" s="63"/>
      <c r="V956" s="63"/>
      <c r="W956" s="63"/>
      <c r="X956" s="63"/>
      <c r="Y956" s="63"/>
      <c r="Z956" s="63"/>
      <c r="AA956" s="64"/>
      <c r="AB956" s="63"/>
      <c r="AC956" s="63"/>
      <c r="AD956" s="63"/>
      <c r="AE956" s="63"/>
      <c r="AF956" s="63"/>
      <c r="AG956" s="63"/>
      <c r="AH956" s="63"/>
      <c r="AI956" s="63"/>
      <c r="AJ956" s="64"/>
      <c r="AK956" s="63"/>
      <c r="AL956" s="63"/>
      <c r="AM956" s="63"/>
      <c r="AN956" s="63"/>
      <c r="AO956" s="63"/>
      <c r="AP956" s="63"/>
      <c r="AQ956" s="63"/>
      <c r="AR956" s="63"/>
      <c r="AS956" s="64"/>
      <c r="AT956" s="63"/>
      <c r="AU956" s="63"/>
      <c r="AV956" s="63"/>
      <c r="AW956" s="63"/>
      <c r="AX956" s="63"/>
      <c r="AY956" s="63"/>
      <c r="AZ956" s="63"/>
      <c r="BA956" s="63"/>
      <c r="BB956" s="64"/>
      <c r="BC956" s="63"/>
      <c r="BD956" s="63"/>
      <c r="BE956" s="63"/>
      <c r="BF956" s="63"/>
      <c r="BG956" s="63"/>
      <c r="BH956" s="63"/>
      <c r="BI956" s="63"/>
      <c r="BJ956" s="63"/>
      <c r="BK956" s="64"/>
      <c r="BL956" s="63"/>
      <c r="BM956" s="63"/>
      <c r="BN956" s="63"/>
      <c r="BO956" s="63"/>
      <c r="BP956" s="63"/>
      <c r="BQ956" s="63"/>
      <c r="BR956" s="63"/>
      <c r="BS956" s="63"/>
      <c r="BT956" s="64"/>
      <c r="BU956" s="63"/>
      <c r="BV956" s="63"/>
      <c r="BW956" s="63"/>
      <c r="BX956" s="63"/>
      <c r="BY956" s="63"/>
      <c r="BZ956" s="63"/>
      <c r="CA956" s="63"/>
      <c r="CB956" s="63"/>
      <c r="CC956" s="64"/>
      <c r="CD956" s="63"/>
      <c r="CE956" s="63"/>
      <c r="CF956" s="63"/>
      <c r="CG956" s="63"/>
      <c r="CH956" s="63"/>
      <c r="CI956" s="63"/>
      <c r="CJ956" s="63"/>
      <c r="CK956" s="63"/>
      <c r="CL956" s="64"/>
      <c r="CM956" s="63"/>
      <c r="CN956" s="63"/>
      <c r="CO956" s="63"/>
      <c r="CP956" s="63"/>
      <c r="CQ956" s="63"/>
      <c r="CR956" s="63"/>
      <c r="CS956" s="63"/>
      <c r="CT956" s="63"/>
      <c r="CU956" s="64"/>
      <c r="CV956" s="63"/>
      <c r="CW956" s="63"/>
      <c r="CX956" s="63"/>
      <c r="CY956" s="63"/>
      <c r="CZ956" s="63"/>
      <c r="DA956" s="63"/>
      <c r="DB956" s="63"/>
      <c r="DC956" s="63"/>
      <c r="DD956" s="64"/>
    </row>
    <row r="957" spans="1:108" ht="33" customHeight="1" x14ac:dyDescent="0.3">
      <c r="A957" s="63"/>
      <c r="B957" s="63"/>
      <c r="C957" s="63"/>
      <c r="D957" s="63"/>
      <c r="E957" s="63"/>
      <c r="F957" s="63"/>
      <c r="G957" s="63"/>
      <c r="H957" s="63"/>
      <c r="I957" s="64"/>
      <c r="J957" s="63"/>
      <c r="K957" s="63"/>
      <c r="L957" s="63"/>
      <c r="M957" s="63"/>
      <c r="N957" s="63"/>
      <c r="O957" s="63"/>
      <c r="P957" s="63"/>
      <c r="Q957" s="63"/>
      <c r="R957" s="64"/>
      <c r="S957" s="63"/>
      <c r="T957" s="63"/>
      <c r="U957" s="63"/>
      <c r="V957" s="63"/>
      <c r="W957" s="63"/>
      <c r="X957" s="63"/>
      <c r="Y957" s="63"/>
      <c r="Z957" s="63"/>
      <c r="AA957" s="64"/>
      <c r="AB957" s="63"/>
      <c r="AC957" s="63"/>
      <c r="AD957" s="63"/>
      <c r="AE957" s="63"/>
      <c r="AF957" s="63"/>
      <c r="AG957" s="63"/>
      <c r="AH957" s="63"/>
      <c r="AI957" s="63"/>
      <c r="AJ957" s="64"/>
      <c r="AK957" s="63"/>
      <c r="AL957" s="63"/>
      <c r="AM957" s="63"/>
      <c r="AN957" s="63"/>
      <c r="AO957" s="63"/>
      <c r="AP957" s="63"/>
      <c r="AQ957" s="63"/>
      <c r="AR957" s="63"/>
      <c r="AS957" s="64"/>
      <c r="AT957" s="63"/>
      <c r="AU957" s="63"/>
      <c r="AV957" s="63"/>
      <c r="AW957" s="63"/>
      <c r="AX957" s="63"/>
      <c r="AY957" s="63"/>
      <c r="AZ957" s="63"/>
      <c r="BA957" s="63"/>
      <c r="BB957" s="64"/>
      <c r="BC957" s="63"/>
      <c r="BD957" s="63"/>
      <c r="BE957" s="63"/>
      <c r="BF957" s="63"/>
      <c r="BG957" s="63"/>
      <c r="BH957" s="63"/>
      <c r="BI957" s="63"/>
      <c r="BJ957" s="63"/>
      <c r="BK957" s="64"/>
      <c r="BL957" s="63"/>
      <c r="BM957" s="63"/>
      <c r="BN957" s="63"/>
      <c r="BO957" s="63"/>
      <c r="BP957" s="63"/>
      <c r="BQ957" s="63"/>
      <c r="BR957" s="63"/>
      <c r="BS957" s="63"/>
      <c r="BT957" s="64"/>
      <c r="BU957" s="63"/>
      <c r="BV957" s="63"/>
      <c r="BW957" s="63"/>
      <c r="BX957" s="63"/>
      <c r="BY957" s="63"/>
      <c r="BZ957" s="63"/>
      <c r="CA957" s="63"/>
      <c r="CB957" s="63"/>
      <c r="CC957" s="64"/>
      <c r="CD957" s="63"/>
      <c r="CE957" s="63"/>
      <c r="CF957" s="63"/>
      <c r="CG957" s="63"/>
      <c r="CH957" s="63"/>
      <c r="CI957" s="63"/>
      <c r="CJ957" s="63"/>
      <c r="CK957" s="63"/>
      <c r="CL957" s="64"/>
      <c r="CM957" s="63"/>
      <c r="CN957" s="63"/>
      <c r="CO957" s="63"/>
      <c r="CP957" s="63"/>
      <c r="CQ957" s="63"/>
      <c r="CR957" s="63"/>
      <c r="CS957" s="63"/>
      <c r="CT957" s="63"/>
      <c r="CU957" s="64"/>
      <c r="CV957" s="63"/>
      <c r="CW957" s="63"/>
      <c r="CX957" s="63"/>
      <c r="CY957" s="63"/>
      <c r="CZ957" s="63"/>
      <c r="DA957" s="63"/>
      <c r="DB957" s="63"/>
      <c r="DC957" s="63"/>
      <c r="DD957" s="64"/>
    </row>
    <row r="958" spans="1:108" ht="33" customHeight="1" x14ac:dyDescent="0.3">
      <c r="A958" s="63"/>
      <c r="B958" s="63"/>
      <c r="C958" s="63"/>
      <c r="D958" s="63"/>
      <c r="E958" s="63"/>
      <c r="F958" s="63"/>
      <c r="G958" s="63"/>
      <c r="H958" s="63"/>
      <c r="I958" s="64"/>
      <c r="J958" s="63"/>
      <c r="K958" s="63"/>
      <c r="L958" s="63"/>
      <c r="M958" s="63"/>
      <c r="N958" s="63"/>
      <c r="O958" s="63"/>
      <c r="P958" s="63"/>
      <c r="Q958" s="63"/>
      <c r="R958" s="64"/>
      <c r="S958" s="63"/>
      <c r="T958" s="63"/>
      <c r="U958" s="63"/>
      <c r="V958" s="63"/>
      <c r="W958" s="63"/>
      <c r="X958" s="63"/>
      <c r="Y958" s="63"/>
      <c r="Z958" s="63"/>
      <c r="AA958" s="64"/>
      <c r="AB958" s="63"/>
      <c r="AC958" s="63"/>
      <c r="AD958" s="63"/>
      <c r="AE958" s="63"/>
      <c r="AF958" s="63"/>
      <c r="AG958" s="63"/>
      <c r="AH958" s="63"/>
      <c r="AI958" s="63"/>
      <c r="AJ958" s="64"/>
      <c r="AK958" s="63"/>
      <c r="AL958" s="63"/>
      <c r="AM958" s="63"/>
      <c r="AN958" s="63"/>
      <c r="AO958" s="63"/>
      <c r="AP958" s="63"/>
      <c r="AQ958" s="63"/>
      <c r="AR958" s="63"/>
      <c r="AS958" s="64"/>
      <c r="AT958" s="63"/>
      <c r="AU958" s="63"/>
      <c r="AV958" s="63"/>
      <c r="AW958" s="63"/>
      <c r="AX958" s="63"/>
      <c r="AY958" s="63"/>
      <c r="AZ958" s="63"/>
      <c r="BA958" s="63"/>
      <c r="BB958" s="64"/>
      <c r="BC958" s="63"/>
      <c r="BD958" s="63"/>
      <c r="BE958" s="63"/>
      <c r="BF958" s="63"/>
      <c r="BG958" s="63"/>
      <c r="BH958" s="63"/>
      <c r="BI958" s="63"/>
      <c r="BJ958" s="63"/>
      <c r="BK958" s="64"/>
      <c r="BL958" s="63"/>
      <c r="BM958" s="63"/>
      <c r="BN958" s="63"/>
      <c r="BO958" s="63"/>
      <c r="BP958" s="63"/>
      <c r="BQ958" s="63"/>
      <c r="BR958" s="63"/>
      <c r="BS958" s="63"/>
      <c r="BT958" s="64"/>
      <c r="BU958" s="63"/>
      <c r="BV958" s="63"/>
      <c r="BW958" s="63"/>
      <c r="BX958" s="63"/>
      <c r="BY958" s="63"/>
      <c r="BZ958" s="63"/>
      <c r="CA958" s="63"/>
      <c r="CB958" s="63"/>
      <c r="CC958" s="64"/>
      <c r="CD958" s="63"/>
      <c r="CE958" s="63"/>
      <c r="CF958" s="63"/>
      <c r="CG958" s="63"/>
      <c r="CH958" s="63"/>
      <c r="CI958" s="63"/>
      <c r="CJ958" s="63"/>
      <c r="CK958" s="63"/>
      <c r="CL958" s="64"/>
      <c r="CM958" s="63"/>
      <c r="CN958" s="63"/>
      <c r="CO958" s="63"/>
      <c r="CP958" s="63"/>
      <c r="CQ958" s="63"/>
      <c r="CR958" s="63"/>
      <c r="CS958" s="63"/>
      <c r="CT958" s="63"/>
      <c r="CU958" s="64"/>
      <c r="CV958" s="63"/>
      <c r="CW958" s="63"/>
      <c r="CX958" s="63"/>
      <c r="CY958" s="63"/>
      <c r="CZ958" s="63"/>
      <c r="DA958" s="63"/>
      <c r="DB958" s="63"/>
      <c r="DC958" s="63"/>
      <c r="DD958" s="64"/>
    </row>
    <row r="959" spans="1:108" ht="33" customHeight="1" x14ac:dyDescent="0.3">
      <c r="A959" s="63"/>
      <c r="B959" s="63"/>
      <c r="C959" s="63"/>
      <c r="D959" s="63"/>
      <c r="E959" s="63"/>
      <c r="F959" s="63"/>
      <c r="G959" s="63"/>
      <c r="H959" s="63"/>
      <c r="I959" s="64"/>
      <c r="J959" s="63"/>
      <c r="K959" s="63"/>
      <c r="L959" s="63"/>
      <c r="M959" s="63"/>
      <c r="N959" s="63"/>
      <c r="O959" s="63"/>
      <c r="P959" s="63"/>
      <c r="Q959" s="63"/>
      <c r="R959" s="64"/>
      <c r="S959" s="63"/>
      <c r="T959" s="63"/>
      <c r="U959" s="63"/>
      <c r="V959" s="63"/>
      <c r="W959" s="63"/>
      <c r="X959" s="63"/>
      <c r="Y959" s="63"/>
      <c r="Z959" s="63"/>
      <c r="AA959" s="64"/>
      <c r="AB959" s="63"/>
      <c r="AC959" s="63"/>
      <c r="AD959" s="63"/>
      <c r="AE959" s="63"/>
      <c r="AF959" s="63"/>
      <c r="AG959" s="63"/>
      <c r="AH959" s="63"/>
      <c r="AI959" s="63"/>
      <c r="AJ959" s="64"/>
      <c r="AK959" s="63"/>
      <c r="AL959" s="63"/>
      <c r="AM959" s="63"/>
      <c r="AN959" s="63"/>
      <c r="AO959" s="63"/>
      <c r="AP959" s="63"/>
      <c r="AQ959" s="63"/>
      <c r="AR959" s="63"/>
      <c r="AS959" s="64"/>
      <c r="AT959" s="63"/>
      <c r="AU959" s="63"/>
      <c r="AV959" s="63"/>
      <c r="AW959" s="63"/>
      <c r="AX959" s="63"/>
      <c r="AY959" s="63"/>
      <c r="AZ959" s="63"/>
      <c r="BA959" s="63"/>
      <c r="BB959" s="64"/>
      <c r="BC959" s="63"/>
      <c r="BD959" s="63"/>
      <c r="BE959" s="63"/>
      <c r="BF959" s="63"/>
      <c r="BG959" s="63"/>
      <c r="BH959" s="63"/>
      <c r="BI959" s="63"/>
      <c r="BJ959" s="63"/>
      <c r="BK959" s="64"/>
      <c r="BL959" s="63"/>
      <c r="BM959" s="63"/>
      <c r="BN959" s="63"/>
      <c r="BO959" s="63"/>
      <c r="BP959" s="63"/>
      <c r="BQ959" s="63"/>
      <c r="BR959" s="63"/>
      <c r="BS959" s="63"/>
      <c r="BT959" s="64"/>
      <c r="BU959" s="63"/>
      <c r="BV959" s="63"/>
      <c r="BW959" s="63"/>
      <c r="BX959" s="63"/>
      <c r="BY959" s="63"/>
      <c r="BZ959" s="63"/>
      <c r="CA959" s="63"/>
      <c r="CB959" s="63"/>
      <c r="CC959" s="64"/>
      <c r="CD959" s="63"/>
      <c r="CE959" s="63"/>
      <c r="CF959" s="63"/>
      <c r="CG959" s="63"/>
      <c r="CH959" s="63"/>
      <c r="CI959" s="63"/>
      <c r="CJ959" s="63"/>
      <c r="CK959" s="63"/>
      <c r="CL959" s="64"/>
      <c r="CM959" s="63"/>
      <c r="CN959" s="63"/>
      <c r="CO959" s="63"/>
      <c r="CP959" s="63"/>
      <c r="CQ959" s="63"/>
      <c r="CR959" s="63"/>
      <c r="CS959" s="63"/>
      <c r="CT959" s="63"/>
      <c r="CU959" s="64"/>
      <c r="CV959" s="63"/>
      <c r="CW959" s="63"/>
      <c r="CX959" s="63"/>
      <c r="CY959" s="63"/>
      <c r="CZ959" s="63"/>
      <c r="DA959" s="63"/>
      <c r="DB959" s="63"/>
      <c r="DC959" s="63"/>
      <c r="DD959" s="64"/>
    </row>
    <row r="960" spans="1:108" ht="33" customHeight="1" x14ac:dyDescent="0.3">
      <c r="A960" s="63"/>
      <c r="B960" s="63"/>
      <c r="C960" s="63"/>
      <c r="D960" s="63"/>
      <c r="E960" s="63"/>
      <c r="F960" s="63"/>
      <c r="G960" s="63"/>
      <c r="H960" s="63"/>
      <c r="I960" s="64"/>
      <c r="J960" s="63"/>
      <c r="K960" s="63"/>
      <c r="L960" s="63"/>
      <c r="M960" s="63"/>
      <c r="N960" s="63"/>
      <c r="O960" s="63"/>
      <c r="P960" s="63"/>
      <c r="Q960" s="63"/>
      <c r="R960" s="64"/>
      <c r="S960" s="63"/>
      <c r="T960" s="63"/>
      <c r="U960" s="63"/>
      <c r="V960" s="63"/>
      <c r="W960" s="63"/>
      <c r="X960" s="63"/>
      <c r="Y960" s="63"/>
      <c r="Z960" s="63"/>
      <c r="AA960" s="64"/>
      <c r="AB960" s="63"/>
      <c r="AC960" s="63"/>
      <c r="AD960" s="63"/>
      <c r="AE960" s="63"/>
      <c r="AF960" s="63"/>
      <c r="AG960" s="63"/>
      <c r="AH960" s="63"/>
      <c r="AI960" s="63"/>
      <c r="AJ960" s="64"/>
      <c r="AK960" s="63"/>
      <c r="AL960" s="63"/>
      <c r="AM960" s="63"/>
      <c r="AN960" s="63"/>
      <c r="AO960" s="63"/>
      <c r="AP960" s="63"/>
      <c r="AQ960" s="63"/>
      <c r="AR960" s="63"/>
      <c r="AS960" s="64"/>
      <c r="AT960" s="63"/>
      <c r="AU960" s="63"/>
      <c r="AV960" s="63"/>
      <c r="AW960" s="63"/>
      <c r="AX960" s="63"/>
      <c r="AY960" s="63"/>
      <c r="AZ960" s="63"/>
      <c r="BA960" s="63"/>
      <c r="BB960" s="64"/>
      <c r="BC960" s="63"/>
      <c r="BD960" s="63"/>
      <c r="BE960" s="63"/>
      <c r="BF960" s="63"/>
      <c r="BG960" s="63"/>
      <c r="BH960" s="63"/>
      <c r="BI960" s="63"/>
      <c r="BJ960" s="63"/>
      <c r="BK960" s="64"/>
      <c r="BL960" s="63"/>
      <c r="BM960" s="63"/>
      <c r="BN960" s="63"/>
      <c r="BO960" s="63"/>
      <c r="BP960" s="63"/>
      <c r="BQ960" s="63"/>
      <c r="BR960" s="63"/>
      <c r="BS960" s="63"/>
      <c r="BT960" s="64"/>
      <c r="BU960" s="63"/>
      <c r="BV960" s="63"/>
      <c r="BW960" s="63"/>
      <c r="BX960" s="63"/>
      <c r="BY960" s="63"/>
      <c r="BZ960" s="63"/>
      <c r="CA960" s="63"/>
      <c r="CB960" s="63"/>
      <c r="CC960" s="64"/>
      <c r="CD960" s="63"/>
      <c r="CE960" s="63"/>
      <c r="CF960" s="63"/>
      <c r="CG960" s="63"/>
      <c r="CH960" s="63"/>
      <c r="CI960" s="63"/>
      <c r="CJ960" s="63"/>
      <c r="CK960" s="63"/>
      <c r="CL960" s="64"/>
      <c r="CM960" s="63"/>
      <c r="CN960" s="63"/>
      <c r="CO960" s="63"/>
      <c r="CP960" s="63"/>
      <c r="CQ960" s="63"/>
      <c r="CR960" s="63"/>
      <c r="CS960" s="63"/>
      <c r="CT960" s="63"/>
      <c r="CU960" s="64"/>
      <c r="CV960" s="63"/>
      <c r="CW960" s="63"/>
      <c r="CX960" s="63"/>
      <c r="CY960" s="63"/>
      <c r="CZ960" s="63"/>
      <c r="DA960" s="63"/>
      <c r="DB960" s="63"/>
      <c r="DC960" s="63"/>
      <c r="DD960" s="64"/>
    </row>
    <row r="961" spans="1:108" ht="33" customHeight="1" x14ac:dyDescent="0.3">
      <c r="A961" s="63"/>
      <c r="B961" s="63"/>
      <c r="C961" s="63"/>
      <c r="D961" s="63"/>
      <c r="E961" s="63"/>
      <c r="F961" s="63"/>
      <c r="G961" s="63"/>
      <c r="H961" s="63"/>
      <c r="I961" s="64"/>
      <c r="J961" s="63"/>
      <c r="K961" s="63"/>
      <c r="L961" s="63"/>
      <c r="M961" s="63"/>
      <c r="N961" s="63"/>
      <c r="O961" s="63"/>
      <c r="P961" s="63"/>
      <c r="Q961" s="63"/>
      <c r="R961" s="64"/>
      <c r="S961" s="63"/>
      <c r="T961" s="63"/>
      <c r="U961" s="63"/>
      <c r="V961" s="63"/>
      <c r="W961" s="63"/>
      <c r="X961" s="63"/>
      <c r="Y961" s="63"/>
      <c r="Z961" s="63"/>
      <c r="AA961" s="64"/>
      <c r="AB961" s="63"/>
      <c r="AC961" s="63"/>
      <c r="AD961" s="63"/>
      <c r="AE961" s="63"/>
      <c r="AF961" s="63"/>
      <c r="AG961" s="63"/>
      <c r="AH961" s="63"/>
      <c r="AI961" s="63"/>
      <c r="AJ961" s="64"/>
      <c r="AK961" s="63"/>
      <c r="AL961" s="63"/>
      <c r="AM961" s="63"/>
      <c r="AN961" s="63"/>
      <c r="AO961" s="63"/>
      <c r="AP961" s="63"/>
      <c r="AQ961" s="63"/>
      <c r="AR961" s="63"/>
      <c r="AS961" s="64"/>
      <c r="AT961" s="63"/>
      <c r="AU961" s="63"/>
      <c r="AV961" s="63"/>
      <c r="AW961" s="63"/>
      <c r="AX961" s="63"/>
      <c r="AY961" s="63"/>
      <c r="AZ961" s="63"/>
      <c r="BA961" s="63"/>
      <c r="BB961" s="64"/>
      <c r="BC961" s="63"/>
      <c r="BD961" s="63"/>
      <c r="BE961" s="63"/>
      <c r="BF961" s="63"/>
      <c r="BG961" s="63"/>
      <c r="BH961" s="63"/>
      <c r="BI961" s="63"/>
      <c r="BJ961" s="63"/>
      <c r="BK961" s="64"/>
      <c r="BL961" s="63"/>
      <c r="BM961" s="63"/>
      <c r="BN961" s="63"/>
      <c r="BO961" s="63"/>
      <c r="BP961" s="63"/>
      <c r="BQ961" s="63"/>
      <c r="BR961" s="63"/>
      <c r="BS961" s="63"/>
      <c r="BT961" s="64"/>
      <c r="BU961" s="63"/>
      <c r="BV961" s="63"/>
      <c r="BW961" s="63"/>
      <c r="BX961" s="63"/>
      <c r="BY961" s="63"/>
      <c r="BZ961" s="63"/>
      <c r="CA961" s="63"/>
      <c r="CB961" s="63"/>
      <c r="CC961" s="64"/>
      <c r="CD961" s="63"/>
      <c r="CE961" s="63"/>
      <c r="CF961" s="63"/>
      <c r="CG961" s="63"/>
      <c r="CH961" s="63"/>
      <c r="CI961" s="63"/>
      <c r="CJ961" s="63"/>
      <c r="CK961" s="63"/>
      <c r="CL961" s="64"/>
      <c r="CM961" s="63"/>
      <c r="CN961" s="63"/>
      <c r="CO961" s="63"/>
      <c r="CP961" s="63"/>
      <c r="CQ961" s="63"/>
      <c r="CR961" s="63"/>
      <c r="CS961" s="63"/>
      <c r="CT961" s="63"/>
      <c r="CU961" s="64"/>
      <c r="CV961" s="63"/>
      <c r="CW961" s="63"/>
      <c r="CX961" s="63"/>
      <c r="CY961" s="63"/>
      <c r="CZ961" s="63"/>
      <c r="DA961" s="63"/>
      <c r="DB961" s="63"/>
      <c r="DC961" s="63"/>
      <c r="DD961" s="64"/>
    </row>
    <row r="962" spans="1:108" ht="33" customHeight="1" x14ac:dyDescent="0.3">
      <c r="A962" s="63"/>
      <c r="B962" s="63"/>
      <c r="C962" s="63"/>
      <c r="D962" s="63"/>
      <c r="E962" s="63"/>
      <c r="F962" s="63"/>
      <c r="G962" s="63"/>
      <c r="H962" s="63"/>
      <c r="I962" s="64"/>
      <c r="J962" s="63"/>
      <c r="K962" s="63"/>
      <c r="L962" s="63"/>
      <c r="M962" s="63"/>
      <c r="N962" s="63"/>
      <c r="O962" s="63"/>
      <c r="P962" s="63"/>
      <c r="Q962" s="63"/>
      <c r="R962" s="64"/>
      <c r="S962" s="63"/>
      <c r="T962" s="63"/>
      <c r="U962" s="63"/>
      <c r="V962" s="63"/>
      <c r="W962" s="63"/>
      <c r="X962" s="63"/>
      <c r="Y962" s="63"/>
      <c r="Z962" s="63"/>
      <c r="AA962" s="64"/>
      <c r="AB962" s="63"/>
      <c r="AC962" s="63"/>
      <c r="AD962" s="63"/>
      <c r="AE962" s="63"/>
      <c r="AF962" s="63"/>
      <c r="AG962" s="63"/>
      <c r="AH962" s="63"/>
      <c r="AI962" s="63"/>
      <c r="AJ962" s="64"/>
      <c r="AK962" s="63"/>
      <c r="AL962" s="63"/>
      <c r="AM962" s="63"/>
      <c r="AN962" s="63"/>
      <c r="AO962" s="63"/>
      <c r="AP962" s="63"/>
      <c r="AQ962" s="63"/>
      <c r="AR962" s="63"/>
      <c r="AS962" s="64"/>
      <c r="AT962" s="63"/>
      <c r="AU962" s="63"/>
      <c r="AV962" s="63"/>
      <c r="AW962" s="63"/>
      <c r="AX962" s="63"/>
      <c r="AY962" s="63"/>
      <c r="AZ962" s="63"/>
      <c r="BA962" s="63"/>
      <c r="BB962" s="64"/>
      <c r="BC962" s="63"/>
      <c r="BD962" s="63"/>
      <c r="BE962" s="63"/>
      <c r="BF962" s="63"/>
      <c r="BG962" s="63"/>
      <c r="BH962" s="63"/>
      <c r="BI962" s="63"/>
      <c r="BJ962" s="63"/>
      <c r="BK962" s="64"/>
      <c r="BL962" s="63"/>
      <c r="BM962" s="63"/>
      <c r="BN962" s="63"/>
      <c r="BO962" s="63"/>
      <c r="BP962" s="63"/>
      <c r="BQ962" s="63"/>
      <c r="BR962" s="63"/>
      <c r="BS962" s="63"/>
      <c r="BT962" s="64"/>
      <c r="BU962" s="63"/>
      <c r="BV962" s="63"/>
      <c r="BW962" s="63"/>
      <c r="BX962" s="63"/>
      <c r="BY962" s="63"/>
      <c r="BZ962" s="63"/>
      <c r="CA962" s="63"/>
      <c r="CB962" s="63"/>
      <c r="CC962" s="64"/>
      <c r="CD962" s="63"/>
      <c r="CE962" s="63"/>
      <c r="CF962" s="63"/>
      <c r="CG962" s="63"/>
      <c r="CH962" s="63"/>
      <c r="CI962" s="63"/>
      <c r="CJ962" s="63"/>
      <c r="CK962" s="63"/>
      <c r="CL962" s="64"/>
      <c r="CM962" s="63"/>
      <c r="CN962" s="63"/>
      <c r="CO962" s="63"/>
      <c r="CP962" s="63"/>
      <c r="CQ962" s="63"/>
      <c r="CR962" s="63"/>
      <c r="CS962" s="63"/>
      <c r="CT962" s="63"/>
      <c r="CU962" s="64"/>
      <c r="CV962" s="63"/>
      <c r="CW962" s="63"/>
      <c r="CX962" s="63"/>
      <c r="CY962" s="63"/>
      <c r="CZ962" s="63"/>
      <c r="DA962" s="63"/>
      <c r="DB962" s="63"/>
      <c r="DC962" s="63"/>
      <c r="DD962" s="64"/>
    </row>
    <row r="963" spans="1:108" ht="33" customHeight="1" x14ac:dyDescent="0.3">
      <c r="A963" s="63"/>
      <c r="B963" s="63"/>
      <c r="C963" s="63"/>
      <c r="D963" s="63"/>
      <c r="E963" s="63"/>
      <c r="F963" s="63"/>
      <c r="G963" s="63"/>
      <c r="H963" s="63"/>
      <c r="I963" s="64"/>
      <c r="J963" s="63"/>
      <c r="K963" s="63"/>
      <c r="L963" s="63"/>
      <c r="M963" s="63"/>
      <c r="N963" s="63"/>
      <c r="O963" s="63"/>
      <c r="P963" s="63"/>
      <c r="Q963" s="63"/>
      <c r="R963" s="64"/>
      <c r="S963" s="63"/>
      <c r="T963" s="63"/>
      <c r="U963" s="63"/>
      <c r="V963" s="63"/>
      <c r="W963" s="63"/>
      <c r="X963" s="63"/>
      <c r="Y963" s="63"/>
      <c r="Z963" s="63"/>
      <c r="AA963" s="64"/>
      <c r="AB963" s="63"/>
      <c r="AC963" s="63"/>
      <c r="AD963" s="63"/>
      <c r="AE963" s="63"/>
      <c r="AF963" s="63"/>
      <c r="AG963" s="63"/>
      <c r="AH963" s="63"/>
      <c r="AI963" s="63"/>
      <c r="AJ963" s="64"/>
      <c r="AK963" s="63"/>
      <c r="AL963" s="63"/>
      <c r="AM963" s="63"/>
      <c r="AN963" s="63"/>
      <c r="AO963" s="63"/>
      <c r="AP963" s="63"/>
      <c r="AQ963" s="63"/>
      <c r="AR963" s="63"/>
      <c r="AS963" s="64"/>
      <c r="AT963" s="63"/>
      <c r="AU963" s="63"/>
      <c r="AV963" s="63"/>
      <c r="AW963" s="63"/>
      <c r="AX963" s="63"/>
      <c r="AY963" s="63"/>
      <c r="AZ963" s="63"/>
      <c r="BA963" s="63"/>
      <c r="BB963" s="64"/>
      <c r="BC963" s="63"/>
      <c r="BD963" s="63"/>
      <c r="BE963" s="63"/>
      <c r="BF963" s="63"/>
      <c r="BG963" s="63"/>
      <c r="BH963" s="63"/>
      <c r="BI963" s="63"/>
      <c r="BJ963" s="63"/>
      <c r="BK963" s="64"/>
      <c r="BL963" s="63"/>
      <c r="BM963" s="63"/>
      <c r="BN963" s="63"/>
      <c r="BO963" s="63"/>
      <c r="BP963" s="63"/>
      <c r="BQ963" s="63"/>
      <c r="BR963" s="63"/>
      <c r="BS963" s="63"/>
      <c r="BT963" s="64"/>
      <c r="BU963" s="63"/>
      <c r="BV963" s="63"/>
      <c r="BW963" s="63"/>
      <c r="BX963" s="63"/>
      <c r="BY963" s="63"/>
      <c r="BZ963" s="63"/>
      <c r="CA963" s="63"/>
      <c r="CB963" s="63"/>
      <c r="CC963" s="64"/>
      <c r="CD963" s="63"/>
      <c r="CE963" s="63"/>
      <c r="CF963" s="63"/>
      <c r="CG963" s="63"/>
      <c r="CH963" s="63"/>
      <c r="CI963" s="63"/>
      <c r="CJ963" s="63"/>
      <c r="CK963" s="63"/>
      <c r="CL963" s="64"/>
      <c r="CM963" s="63"/>
      <c r="CN963" s="63"/>
      <c r="CO963" s="63"/>
      <c r="CP963" s="63"/>
      <c r="CQ963" s="63"/>
      <c r="CR963" s="63"/>
      <c r="CS963" s="63"/>
      <c r="CT963" s="63"/>
      <c r="CU963" s="64"/>
      <c r="CV963" s="63"/>
      <c r="CW963" s="63"/>
      <c r="CX963" s="63"/>
      <c r="CY963" s="63"/>
      <c r="CZ963" s="63"/>
      <c r="DA963" s="63"/>
      <c r="DB963" s="63"/>
      <c r="DC963" s="63"/>
      <c r="DD963" s="64"/>
    </row>
    <row r="964" spans="1:108" ht="33" customHeight="1" x14ac:dyDescent="0.3">
      <c r="A964" s="63"/>
      <c r="B964" s="63"/>
      <c r="C964" s="63"/>
      <c r="D964" s="63"/>
      <c r="E964" s="63"/>
      <c r="F964" s="63"/>
      <c r="G964" s="63"/>
      <c r="H964" s="63"/>
      <c r="I964" s="64"/>
      <c r="J964" s="63"/>
      <c r="K964" s="63"/>
      <c r="L964" s="63"/>
      <c r="M964" s="63"/>
      <c r="N964" s="63"/>
      <c r="O964" s="63"/>
      <c r="P964" s="63"/>
      <c r="Q964" s="63"/>
      <c r="R964" s="64"/>
      <c r="S964" s="63"/>
      <c r="T964" s="63"/>
      <c r="U964" s="63"/>
      <c r="V964" s="63"/>
      <c r="W964" s="63"/>
      <c r="X964" s="63"/>
      <c r="Y964" s="63"/>
      <c r="Z964" s="63"/>
      <c r="AA964" s="64"/>
      <c r="AB964" s="63"/>
      <c r="AC964" s="63"/>
      <c r="AD964" s="63"/>
      <c r="AE964" s="63"/>
      <c r="AF964" s="63"/>
      <c r="AG964" s="63"/>
      <c r="AH964" s="63"/>
      <c r="AI964" s="63"/>
      <c r="AJ964" s="64"/>
      <c r="AK964" s="63"/>
      <c r="AL964" s="63"/>
      <c r="AM964" s="63"/>
      <c r="AN964" s="63"/>
      <c r="AO964" s="63"/>
      <c r="AP964" s="63"/>
      <c r="AQ964" s="63"/>
      <c r="AR964" s="63"/>
      <c r="AS964" s="64"/>
      <c r="AT964" s="63"/>
      <c r="AU964" s="63"/>
      <c r="AV964" s="63"/>
      <c r="AW964" s="63"/>
      <c r="AX964" s="63"/>
      <c r="AY964" s="63"/>
      <c r="AZ964" s="63"/>
      <c r="BA964" s="63"/>
      <c r="BB964" s="64"/>
      <c r="BC964" s="63"/>
      <c r="BD964" s="63"/>
      <c r="BE964" s="63"/>
      <c r="BF964" s="63"/>
      <c r="BG964" s="63"/>
      <c r="BH964" s="63"/>
      <c r="BI964" s="63"/>
      <c r="BJ964" s="63"/>
      <c r="BK964" s="64"/>
      <c r="BL964" s="63"/>
      <c r="BM964" s="63"/>
      <c r="BN964" s="63"/>
      <c r="BO964" s="63"/>
      <c r="BP964" s="63"/>
      <c r="BQ964" s="63"/>
      <c r="BR964" s="63"/>
      <c r="BS964" s="63"/>
      <c r="BT964" s="64"/>
      <c r="BU964" s="63"/>
      <c r="BV964" s="63"/>
      <c r="BW964" s="63"/>
      <c r="BX964" s="63"/>
      <c r="BY964" s="63"/>
      <c r="BZ964" s="63"/>
      <c r="CA964" s="63"/>
      <c r="CB964" s="63"/>
      <c r="CC964" s="64"/>
      <c r="CD964" s="63"/>
      <c r="CE964" s="63"/>
      <c r="CF964" s="63"/>
      <c r="CG964" s="63"/>
      <c r="CH964" s="63"/>
      <c r="CI964" s="63"/>
      <c r="CJ964" s="63"/>
      <c r="CK964" s="63"/>
      <c r="CL964" s="64"/>
      <c r="CM964" s="63"/>
      <c r="CN964" s="63"/>
      <c r="CO964" s="63"/>
      <c r="CP964" s="63"/>
      <c r="CQ964" s="63"/>
      <c r="CR964" s="63"/>
      <c r="CS964" s="63"/>
      <c r="CT964" s="63"/>
      <c r="CU964" s="64"/>
      <c r="CV964" s="63"/>
      <c r="CW964" s="63"/>
      <c r="CX964" s="63"/>
      <c r="CY964" s="63"/>
      <c r="CZ964" s="63"/>
      <c r="DA964" s="63"/>
      <c r="DB964" s="63"/>
      <c r="DC964" s="63"/>
      <c r="DD964" s="64"/>
    </row>
    <row r="965" spans="1:108" ht="33" customHeight="1" x14ac:dyDescent="0.3">
      <c r="A965" s="63"/>
      <c r="B965" s="63"/>
      <c r="C965" s="63"/>
      <c r="D965" s="63"/>
      <c r="E965" s="63"/>
      <c r="F965" s="63"/>
      <c r="G965" s="63"/>
      <c r="H965" s="63"/>
      <c r="I965" s="64"/>
      <c r="J965" s="63"/>
      <c r="K965" s="63"/>
      <c r="L965" s="63"/>
      <c r="M965" s="63"/>
      <c r="N965" s="63"/>
      <c r="O965" s="63"/>
      <c r="P965" s="63"/>
      <c r="Q965" s="63"/>
      <c r="R965" s="64"/>
      <c r="S965" s="63"/>
      <c r="T965" s="63"/>
      <c r="U965" s="63"/>
      <c r="V965" s="63"/>
      <c r="W965" s="63"/>
      <c r="X965" s="63"/>
      <c r="Y965" s="63"/>
      <c r="Z965" s="63"/>
      <c r="AA965" s="64"/>
      <c r="AB965" s="63"/>
      <c r="AC965" s="63"/>
      <c r="AD965" s="63"/>
      <c r="AE965" s="63"/>
      <c r="AF965" s="63"/>
      <c r="AG965" s="63"/>
      <c r="AH965" s="63"/>
      <c r="AI965" s="63"/>
      <c r="AJ965" s="64"/>
      <c r="AK965" s="63"/>
      <c r="AL965" s="63"/>
      <c r="AM965" s="63"/>
      <c r="AN965" s="63"/>
      <c r="AO965" s="63"/>
      <c r="AP965" s="63"/>
      <c r="AQ965" s="63"/>
      <c r="AR965" s="63"/>
      <c r="AS965" s="64"/>
      <c r="AT965" s="63"/>
      <c r="AU965" s="63"/>
      <c r="AV965" s="63"/>
      <c r="AW965" s="63"/>
      <c r="AX965" s="63"/>
      <c r="AY965" s="63"/>
      <c r="AZ965" s="63"/>
      <c r="BA965" s="63"/>
      <c r="BB965" s="64"/>
      <c r="BC965" s="63"/>
      <c r="BD965" s="63"/>
      <c r="BE965" s="63"/>
      <c r="BF965" s="63"/>
      <c r="BG965" s="63"/>
      <c r="BH965" s="63"/>
      <c r="BI965" s="63"/>
      <c r="BJ965" s="63"/>
      <c r="BK965" s="64"/>
      <c r="BL965" s="63"/>
      <c r="BM965" s="63"/>
      <c r="BN965" s="63"/>
      <c r="BO965" s="63"/>
      <c r="BP965" s="63"/>
      <c r="BQ965" s="63"/>
      <c r="BR965" s="63"/>
      <c r="BS965" s="63"/>
      <c r="BT965" s="64"/>
      <c r="BU965" s="63"/>
      <c r="BV965" s="63"/>
      <c r="BW965" s="63"/>
      <c r="BX965" s="63"/>
      <c r="BY965" s="63"/>
      <c r="BZ965" s="63"/>
      <c r="CA965" s="63"/>
      <c r="CB965" s="63"/>
      <c r="CC965" s="64"/>
      <c r="CD965" s="63"/>
      <c r="CE965" s="63"/>
      <c r="CF965" s="63"/>
      <c r="CG965" s="63"/>
      <c r="CH965" s="63"/>
      <c r="CI965" s="63"/>
      <c r="CJ965" s="63"/>
      <c r="CK965" s="63"/>
      <c r="CL965" s="64"/>
      <c r="CM965" s="63"/>
      <c r="CN965" s="63"/>
      <c r="CO965" s="63"/>
      <c r="CP965" s="63"/>
      <c r="CQ965" s="63"/>
      <c r="CR965" s="63"/>
      <c r="CS965" s="63"/>
      <c r="CT965" s="63"/>
      <c r="CU965" s="64"/>
      <c r="CV965" s="63"/>
      <c r="CW965" s="63"/>
      <c r="CX965" s="63"/>
      <c r="CY965" s="63"/>
      <c r="CZ965" s="63"/>
      <c r="DA965" s="63"/>
      <c r="DB965" s="63"/>
      <c r="DC965" s="63"/>
      <c r="DD965" s="64"/>
    </row>
    <row r="966" spans="1:108" ht="33" customHeight="1" x14ac:dyDescent="0.3">
      <c r="A966" s="63"/>
      <c r="B966" s="63"/>
      <c r="C966" s="63"/>
      <c r="D966" s="63"/>
      <c r="E966" s="63"/>
      <c r="F966" s="63"/>
      <c r="G966" s="63"/>
      <c r="H966" s="63"/>
      <c r="I966" s="64"/>
      <c r="J966" s="63"/>
      <c r="K966" s="63"/>
      <c r="L966" s="63"/>
      <c r="M966" s="63"/>
      <c r="N966" s="63"/>
      <c r="O966" s="63"/>
      <c r="P966" s="63"/>
      <c r="Q966" s="63"/>
      <c r="R966" s="64"/>
      <c r="S966" s="63"/>
      <c r="T966" s="63"/>
      <c r="U966" s="63"/>
      <c r="V966" s="63"/>
      <c r="W966" s="63"/>
      <c r="X966" s="63"/>
      <c r="Y966" s="63"/>
      <c r="Z966" s="63"/>
      <c r="AA966" s="64"/>
      <c r="AB966" s="63"/>
      <c r="AC966" s="63"/>
      <c r="AD966" s="63"/>
      <c r="AE966" s="63"/>
      <c r="AF966" s="63"/>
      <c r="AG966" s="63"/>
      <c r="AH966" s="63"/>
      <c r="AI966" s="63"/>
      <c r="AJ966" s="64"/>
      <c r="AK966" s="63"/>
      <c r="AL966" s="63"/>
      <c r="AM966" s="63"/>
      <c r="AN966" s="63"/>
      <c r="AO966" s="63"/>
      <c r="AP966" s="63"/>
      <c r="AQ966" s="63"/>
      <c r="AR966" s="63"/>
      <c r="AS966" s="64"/>
      <c r="AT966" s="63"/>
      <c r="AU966" s="63"/>
      <c r="AV966" s="63"/>
      <c r="AW966" s="63"/>
      <c r="AX966" s="63"/>
      <c r="AY966" s="63"/>
      <c r="AZ966" s="63"/>
      <c r="BA966" s="63"/>
      <c r="BB966" s="64"/>
      <c r="BC966" s="63"/>
      <c r="BD966" s="63"/>
      <c r="BE966" s="63"/>
      <c r="BF966" s="63"/>
      <c r="BG966" s="63"/>
      <c r="BH966" s="63"/>
      <c r="BI966" s="63"/>
      <c r="BJ966" s="63"/>
      <c r="BK966" s="64"/>
      <c r="BL966" s="63"/>
      <c r="BM966" s="63"/>
      <c r="BN966" s="63"/>
      <c r="BO966" s="63"/>
      <c r="BP966" s="63"/>
      <c r="BQ966" s="63"/>
      <c r="BR966" s="63"/>
      <c r="BS966" s="63"/>
      <c r="BT966" s="64"/>
      <c r="BU966" s="63"/>
      <c r="BV966" s="63"/>
      <c r="BW966" s="63"/>
      <c r="BX966" s="63"/>
      <c r="BY966" s="63"/>
      <c r="BZ966" s="63"/>
      <c r="CA966" s="63"/>
      <c r="CB966" s="63"/>
      <c r="CC966" s="64"/>
      <c r="CD966" s="63"/>
      <c r="CE966" s="63"/>
      <c r="CF966" s="63"/>
      <c r="CG966" s="63"/>
      <c r="CH966" s="63"/>
      <c r="CI966" s="63"/>
      <c r="CJ966" s="63"/>
      <c r="CK966" s="63"/>
      <c r="CL966" s="64"/>
      <c r="CM966" s="63"/>
      <c r="CN966" s="63"/>
      <c r="CO966" s="63"/>
      <c r="CP966" s="63"/>
      <c r="CQ966" s="63"/>
      <c r="CR966" s="63"/>
      <c r="CS966" s="63"/>
      <c r="CT966" s="63"/>
      <c r="CU966" s="64"/>
      <c r="CV966" s="63"/>
      <c r="CW966" s="63"/>
      <c r="CX966" s="63"/>
      <c r="CY966" s="63"/>
      <c r="CZ966" s="63"/>
      <c r="DA966" s="63"/>
      <c r="DB966" s="63"/>
      <c r="DC966" s="63"/>
      <c r="DD966" s="64"/>
    </row>
    <row r="967" spans="1:108" ht="33" customHeight="1" x14ac:dyDescent="0.3">
      <c r="A967" s="63"/>
      <c r="B967" s="63"/>
      <c r="C967" s="63"/>
      <c r="D967" s="63"/>
      <c r="E967" s="63"/>
      <c r="F967" s="63"/>
      <c r="G967" s="63"/>
      <c r="H967" s="63"/>
      <c r="I967" s="64"/>
      <c r="J967" s="63"/>
      <c r="K967" s="63"/>
      <c r="L967" s="63"/>
      <c r="M967" s="63"/>
      <c r="N967" s="63"/>
      <c r="O967" s="63"/>
      <c r="P967" s="63"/>
      <c r="Q967" s="63"/>
      <c r="R967" s="64"/>
      <c r="S967" s="63"/>
      <c r="T967" s="63"/>
      <c r="U967" s="63"/>
      <c r="V967" s="63"/>
      <c r="W967" s="63"/>
      <c r="X967" s="63"/>
      <c r="Y967" s="63"/>
      <c r="Z967" s="63"/>
      <c r="AA967" s="64"/>
      <c r="AB967" s="63"/>
      <c r="AC967" s="63"/>
      <c r="AD967" s="63"/>
      <c r="AE967" s="63"/>
      <c r="AF967" s="63"/>
      <c r="AG967" s="63"/>
      <c r="AH967" s="63"/>
      <c r="AI967" s="63"/>
      <c r="AJ967" s="64"/>
      <c r="AK967" s="63"/>
      <c r="AL967" s="63"/>
      <c r="AM967" s="63"/>
      <c r="AN967" s="63"/>
      <c r="AO967" s="63"/>
      <c r="AP967" s="63"/>
      <c r="AQ967" s="63"/>
      <c r="AR967" s="63"/>
      <c r="AS967" s="64"/>
      <c r="AT967" s="63"/>
      <c r="AU967" s="63"/>
      <c r="AV967" s="63"/>
      <c r="AW967" s="63"/>
      <c r="AX967" s="63"/>
      <c r="AY967" s="63"/>
      <c r="AZ967" s="63"/>
      <c r="BA967" s="63"/>
      <c r="BB967" s="64"/>
      <c r="BC967" s="63"/>
      <c r="BD967" s="63"/>
      <c r="BE967" s="63"/>
      <c r="BF967" s="63"/>
      <c r="BG967" s="63"/>
      <c r="BH967" s="63"/>
      <c r="BI967" s="63"/>
      <c r="BJ967" s="63"/>
      <c r="BK967" s="64"/>
      <c r="BL967" s="63"/>
      <c r="BM967" s="63"/>
      <c r="BN967" s="63"/>
      <c r="BO967" s="63"/>
      <c r="BP967" s="63"/>
      <c r="BQ967" s="63"/>
      <c r="BR967" s="63"/>
      <c r="BS967" s="63"/>
      <c r="BT967" s="64"/>
      <c r="BU967" s="63"/>
      <c r="BV967" s="63"/>
      <c r="BW967" s="63"/>
      <c r="BX967" s="63"/>
      <c r="BY967" s="63"/>
      <c r="BZ967" s="63"/>
      <c r="CA967" s="63"/>
      <c r="CB967" s="63"/>
      <c r="CC967" s="64"/>
      <c r="CD967" s="63"/>
      <c r="CE967" s="63"/>
      <c r="CF967" s="63"/>
      <c r="CG967" s="63"/>
      <c r="CH967" s="63"/>
      <c r="CI967" s="63"/>
      <c r="CJ967" s="63"/>
      <c r="CK967" s="63"/>
      <c r="CL967" s="64"/>
      <c r="CM967" s="63"/>
      <c r="CN967" s="63"/>
      <c r="CO967" s="63"/>
      <c r="CP967" s="63"/>
      <c r="CQ967" s="63"/>
      <c r="CR967" s="63"/>
      <c r="CS967" s="63"/>
      <c r="CT967" s="63"/>
      <c r="CU967" s="64"/>
      <c r="CV967" s="63"/>
      <c r="CW967" s="63"/>
      <c r="CX967" s="63"/>
      <c r="CY967" s="63"/>
      <c r="CZ967" s="63"/>
      <c r="DA967" s="63"/>
      <c r="DB967" s="63"/>
      <c r="DC967" s="63"/>
      <c r="DD967" s="64"/>
    </row>
    <row r="968" spans="1:108" ht="33" customHeight="1" x14ac:dyDescent="0.3">
      <c r="A968" s="63"/>
      <c r="B968" s="63"/>
      <c r="C968" s="63"/>
      <c r="D968" s="63"/>
      <c r="E968" s="63"/>
      <c r="F968" s="63"/>
      <c r="G968" s="63"/>
      <c r="H968" s="63"/>
      <c r="I968" s="64"/>
      <c r="J968" s="63"/>
      <c r="K968" s="63"/>
      <c r="L968" s="63"/>
      <c r="M968" s="63"/>
      <c r="N968" s="63"/>
      <c r="O968" s="63"/>
      <c r="P968" s="63"/>
      <c r="Q968" s="63"/>
      <c r="R968" s="64"/>
      <c r="S968" s="63"/>
      <c r="T968" s="63"/>
      <c r="U968" s="63"/>
      <c r="V968" s="63"/>
      <c r="W968" s="63"/>
      <c r="X968" s="63"/>
      <c r="Y968" s="63"/>
      <c r="Z968" s="63"/>
      <c r="AA968" s="64"/>
      <c r="AB968" s="63"/>
      <c r="AC968" s="63"/>
      <c r="AD968" s="63"/>
      <c r="AE968" s="63"/>
      <c r="AF968" s="63"/>
      <c r="AG968" s="63"/>
      <c r="AH968" s="63"/>
      <c r="AI968" s="63"/>
      <c r="AJ968" s="64"/>
      <c r="AK968" s="63"/>
      <c r="AL968" s="63"/>
      <c r="AM968" s="63"/>
      <c r="AN968" s="63"/>
      <c r="AO968" s="63"/>
      <c r="AP968" s="63"/>
      <c r="AQ968" s="63"/>
      <c r="AR968" s="63"/>
      <c r="AS968" s="64"/>
      <c r="AT968" s="63"/>
      <c r="AU968" s="63"/>
      <c r="AV968" s="63"/>
      <c r="AW968" s="63"/>
      <c r="AX968" s="63"/>
      <c r="AY968" s="63"/>
      <c r="AZ968" s="63"/>
      <c r="BA968" s="63"/>
      <c r="BB968" s="64"/>
      <c r="BC968" s="63"/>
      <c r="BD968" s="63"/>
      <c r="BE968" s="63"/>
      <c r="BF968" s="63"/>
      <c r="BG968" s="63"/>
      <c r="BH968" s="63"/>
      <c r="BI968" s="63"/>
      <c r="BJ968" s="63"/>
      <c r="BK968" s="64"/>
      <c r="BL968" s="63"/>
      <c r="BM968" s="63"/>
      <c r="BN968" s="63"/>
      <c r="BO968" s="63"/>
      <c r="BP968" s="63"/>
      <c r="BQ968" s="63"/>
      <c r="BR968" s="63"/>
      <c r="BS968" s="63"/>
      <c r="BT968" s="64"/>
      <c r="BU968" s="63"/>
      <c r="BV968" s="63"/>
      <c r="BW968" s="63"/>
      <c r="BX968" s="63"/>
      <c r="BY968" s="63"/>
      <c r="BZ968" s="63"/>
      <c r="CA968" s="63"/>
      <c r="CB968" s="63"/>
      <c r="CC968" s="64"/>
      <c r="CD968" s="63"/>
      <c r="CE968" s="63"/>
      <c r="CF968" s="63"/>
      <c r="CG968" s="63"/>
      <c r="CH968" s="63"/>
      <c r="CI968" s="63"/>
      <c r="CJ968" s="63"/>
      <c r="CK968" s="63"/>
      <c r="CL968" s="64"/>
      <c r="CM968" s="63"/>
      <c r="CN968" s="63"/>
      <c r="CO968" s="63"/>
      <c r="CP968" s="63"/>
      <c r="CQ968" s="63"/>
      <c r="CR968" s="63"/>
      <c r="CS968" s="63"/>
      <c r="CT968" s="63"/>
      <c r="CU968" s="64"/>
      <c r="CV968" s="63"/>
      <c r="CW968" s="63"/>
      <c r="CX968" s="63"/>
      <c r="CY968" s="63"/>
      <c r="CZ968" s="63"/>
      <c r="DA968" s="63"/>
      <c r="DB968" s="63"/>
      <c r="DC968" s="63"/>
      <c r="DD968" s="64"/>
    </row>
    <row r="969" spans="1:108" ht="33" customHeight="1" x14ac:dyDescent="0.3">
      <c r="A969" s="63"/>
      <c r="B969" s="63"/>
      <c r="C969" s="63"/>
      <c r="D969" s="63"/>
      <c r="E969" s="63"/>
      <c r="F969" s="63"/>
      <c r="G969" s="63"/>
      <c r="H969" s="63"/>
      <c r="I969" s="64"/>
      <c r="J969" s="63"/>
      <c r="K969" s="63"/>
      <c r="L969" s="63"/>
      <c r="M969" s="63"/>
      <c r="N969" s="63"/>
      <c r="O969" s="63"/>
      <c r="P969" s="63"/>
      <c r="Q969" s="63"/>
      <c r="R969" s="64"/>
      <c r="S969" s="63"/>
      <c r="T969" s="63"/>
      <c r="U969" s="63"/>
      <c r="V969" s="63"/>
      <c r="W969" s="63"/>
      <c r="X969" s="63"/>
      <c r="Y969" s="63"/>
      <c r="Z969" s="63"/>
      <c r="AA969" s="64"/>
      <c r="AB969" s="63"/>
      <c r="AC969" s="63"/>
      <c r="AD969" s="63"/>
      <c r="AE969" s="63"/>
      <c r="AF969" s="63"/>
      <c r="AG969" s="63"/>
      <c r="AH969" s="63"/>
      <c r="AI969" s="63"/>
      <c r="AJ969" s="64"/>
      <c r="AK969" s="63"/>
      <c r="AL969" s="63"/>
      <c r="AM969" s="63"/>
      <c r="AN969" s="63"/>
      <c r="AO969" s="63"/>
      <c r="AP969" s="63"/>
      <c r="AQ969" s="63"/>
      <c r="AR969" s="63"/>
      <c r="AS969" s="64"/>
      <c r="AT969" s="63"/>
      <c r="AU969" s="63"/>
      <c r="AV969" s="63"/>
      <c r="AW969" s="63"/>
      <c r="AX969" s="63"/>
      <c r="AY969" s="63"/>
      <c r="AZ969" s="63"/>
      <c r="BA969" s="63"/>
      <c r="BB969" s="64"/>
      <c r="BC969" s="63"/>
      <c r="BD969" s="63"/>
      <c r="BE969" s="63"/>
      <c r="BF969" s="63"/>
      <c r="BG969" s="63"/>
      <c r="BH969" s="63"/>
      <c r="BI969" s="63"/>
      <c r="BJ969" s="63"/>
      <c r="BK969" s="64"/>
      <c r="BL969" s="63"/>
      <c r="BM969" s="63"/>
      <c r="BN969" s="63"/>
      <c r="BO969" s="63"/>
      <c r="BP969" s="63"/>
      <c r="BQ969" s="63"/>
      <c r="BR969" s="63"/>
      <c r="BS969" s="63"/>
      <c r="BT969" s="64"/>
      <c r="BU969" s="63"/>
      <c r="BV969" s="63"/>
      <c r="BW969" s="63"/>
      <c r="BX969" s="63"/>
      <c r="BY969" s="63"/>
      <c r="BZ969" s="63"/>
      <c r="CA969" s="63"/>
      <c r="CB969" s="63"/>
      <c r="CC969" s="64"/>
      <c r="CD969" s="63"/>
      <c r="CE969" s="63"/>
      <c r="CF969" s="63"/>
      <c r="CG969" s="63"/>
      <c r="CH969" s="63"/>
      <c r="CI969" s="63"/>
      <c r="CJ969" s="63"/>
      <c r="CK969" s="63"/>
      <c r="CL969" s="64"/>
      <c r="CM969" s="63"/>
      <c r="CN969" s="63"/>
      <c r="CO969" s="63"/>
      <c r="CP969" s="63"/>
      <c r="CQ969" s="63"/>
      <c r="CR969" s="63"/>
      <c r="CS969" s="63"/>
      <c r="CT969" s="63"/>
      <c r="CU969" s="64"/>
      <c r="CV969" s="63"/>
      <c r="CW969" s="63"/>
      <c r="CX969" s="63"/>
      <c r="CY969" s="63"/>
      <c r="CZ969" s="63"/>
      <c r="DA969" s="63"/>
      <c r="DB969" s="63"/>
      <c r="DC969" s="63"/>
      <c r="DD969" s="64"/>
    </row>
    <row r="970" spans="1:108" ht="33" customHeight="1" x14ac:dyDescent="0.3">
      <c r="A970" s="63"/>
      <c r="B970" s="63"/>
      <c r="C970" s="63"/>
      <c r="D970" s="63"/>
      <c r="E970" s="63"/>
      <c r="F970" s="63"/>
      <c r="G970" s="63"/>
      <c r="H970" s="63"/>
      <c r="I970" s="64"/>
      <c r="J970" s="63"/>
      <c r="K970" s="63"/>
      <c r="L970" s="63"/>
      <c r="M970" s="63"/>
      <c r="N970" s="63"/>
      <c r="O970" s="63"/>
      <c r="P970" s="63"/>
      <c r="Q970" s="63"/>
      <c r="R970" s="64"/>
      <c r="S970" s="63"/>
      <c r="T970" s="63"/>
      <c r="U970" s="63"/>
      <c r="V970" s="63"/>
      <c r="W970" s="63"/>
      <c r="X970" s="63"/>
      <c r="Y970" s="63"/>
      <c r="Z970" s="63"/>
      <c r="AA970" s="64"/>
      <c r="AB970" s="63"/>
      <c r="AC970" s="63"/>
      <c r="AD970" s="63"/>
      <c r="AE970" s="63"/>
      <c r="AF970" s="63"/>
      <c r="AG970" s="63"/>
      <c r="AH970" s="63"/>
      <c r="AI970" s="63"/>
      <c r="AJ970" s="64"/>
      <c r="AK970" s="63"/>
      <c r="AL970" s="63"/>
      <c r="AM970" s="63"/>
      <c r="AN970" s="63"/>
      <c r="AO970" s="63"/>
      <c r="AP970" s="63"/>
      <c r="AQ970" s="63"/>
      <c r="AR970" s="63"/>
      <c r="AS970" s="64"/>
      <c r="AT970" s="63"/>
      <c r="AU970" s="63"/>
      <c r="AV970" s="63"/>
      <c r="AW970" s="63"/>
      <c r="AX970" s="63"/>
      <c r="AY970" s="63"/>
      <c r="AZ970" s="63"/>
      <c r="BA970" s="63"/>
      <c r="BB970" s="64"/>
      <c r="BC970" s="63"/>
      <c r="BD970" s="63"/>
      <c r="BE970" s="63"/>
      <c r="BF970" s="63"/>
      <c r="BG970" s="63"/>
      <c r="BH970" s="63"/>
      <c r="BI970" s="63"/>
      <c r="BJ970" s="63"/>
      <c r="BK970" s="64"/>
      <c r="BL970" s="63"/>
      <c r="BM970" s="63"/>
      <c r="BN970" s="63"/>
      <c r="BO970" s="63"/>
      <c r="BP970" s="63"/>
      <c r="BQ970" s="63"/>
      <c r="BR970" s="63"/>
      <c r="BS970" s="63"/>
      <c r="BT970" s="64"/>
      <c r="BU970" s="63"/>
      <c r="BV970" s="63"/>
      <c r="BW970" s="63"/>
      <c r="BX970" s="63"/>
      <c r="BY970" s="63"/>
      <c r="BZ970" s="63"/>
      <c r="CA970" s="63"/>
      <c r="CB970" s="63"/>
      <c r="CC970" s="64"/>
      <c r="CD970" s="63"/>
      <c r="CE970" s="63"/>
      <c r="CF970" s="63"/>
      <c r="CG970" s="63"/>
      <c r="CH970" s="63"/>
      <c r="CI970" s="63"/>
      <c r="CJ970" s="63"/>
      <c r="CK970" s="63"/>
      <c r="CL970" s="64"/>
      <c r="CM970" s="63"/>
      <c r="CN970" s="63"/>
      <c r="CO970" s="63"/>
      <c r="CP970" s="63"/>
      <c r="CQ970" s="63"/>
      <c r="CR970" s="63"/>
      <c r="CS970" s="63"/>
      <c r="CT970" s="63"/>
      <c r="CU970" s="64"/>
      <c r="CV970" s="63"/>
      <c r="CW970" s="63"/>
      <c r="CX970" s="63"/>
      <c r="CY970" s="63"/>
      <c r="CZ970" s="63"/>
      <c r="DA970" s="63"/>
      <c r="DB970" s="63"/>
      <c r="DC970" s="63"/>
      <c r="DD970" s="64"/>
    </row>
    <row r="971" spans="1:108" ht="33" customHeight="1" x14ac:dyDescent="0.3">
      <c r="A971" s="63"/>
      <c r="B971" s="63"/>
      <c r="C971" s="63"/>
      <c r="D971" s="63"/>
      <c r="E971" s="63"/>
      <c r="F971" s="63"/>
      <c r="G971" s="63"/>
      <c r="H971" s="63"/>
      <c r="I971" s="64"/>
      <c r="J971" s="63"/>
      <c r="K971" s="63"/>
      <c r="L971" s="63"/>
      <c r="M971" s="63"/>
      <c r="N971" s="63"/>
      <c r="O971" s="63"/>
      <c r="P971" s="63"/>
      <c r="Q971" s="63"/>
      <c r="R971" s="64"/>
      <c r="S971" s="63"/>
      <c r="T971" s="63"/>
      <c r="U971" s="63"/>
      <c r="V971" s="63"/>
      <c r="W971" s="63"/>
      <c r="X971" s="63"/>
      <c r="Y971" s="63"/>
      <c r="Z971" s="63"/>
      <c r="AA971" s="64"/>
      <c r="AB971" s="63"/>
      <c r="AC971" s="63"/>
      <c r="AD971" s="63"/>
      <c r="AE971" s="63"/>
      <c r="AF971" s="63"/>
      <c r="AG971" s="63"/>
      <c r="AH971" s="63"/>
      <c r="AI971" s="63"/>
      <c r="AJ971" s="64"/>
      <c r="AK971" s="63"/>
      <c r="AL971" s="63"/>
      <c r="AM971" s="63"/>
      <c r="AN971" s="63"/>
      <c r="AO971" s="63"/>
      <c r="AP971" s="63"/>
      <c r="AQ971" s="63"/>
      <c r="AR971" s="63"/>
      <c r="AS971" s="64"/>
      <c r="AT971" s="63"/>
      <c r="AU971" s="63"/>
      <c r="AV971" s="63"/>
      <c r="AW971" s="63"/>
      <c r="AX971" s="63"/>
      <c r="AY971" s="63"/>
      <c r="AZ971" s="63"/>
      <c r="BA971" s="63"/>
      <c r="BB971" s="64"/>
      <c r="BC971" s="63"/>
      <c r="BD971" s="63"/>
      <c r="BE971" s="63"/>
      <c r="BF971" s="63"/>
      <c r="BG971" s="63"/>
      <c r="BH971" s="63"/>
      <c r="BI971" s="63"/>
      <c r="BJ971" s="63"/>
      <c r="BK971" s="64"/>
      <c r="BL971" s="63"/>
      <c r="BM971" s="63"/>
      <c r="BN971" s="63"/>
      <c r="BO971" s="63"/>
      <c r="BP971" s="63"/>
      <c r="BQ971" s="63"/>
      <c r="BR971" s="63"/>
      <c r="BS971" s="63"/>
      <c r="BT971" s="64"/>
      <c r="BU971" s="63"/>
      <c r="BV971" s="63"/>
      <c r="BW971" s="63"/>
      <c r="BX971" s="63"/>
      <c r="BY971" s="63"/>
      <c r="BZ971" s="63"/>
      <c r="CA971" s="63"/>
      <c r="CB971" s="63"/>
      <c r="CC971" s="64"/>
      <c r="CD971" s="63"/>
      <c r="CE971" s="63"/>
      <c r="CF971" s="63"/>
      <c r="CG971" s="63"/>
      <c r="CH971" s="63"/>
      <c r="CI971" s="63"/>
      <c r="CJ971" s="63"/>
      <c r="CK971" s="63"/>
      <c r="CL971" s="64"/>
      <c r="CM971" s="63"/>
      <c r="CN971" s="63"/>
      <c r="CO971" s="63"/>
      <c r="CP971" s="63"/>
      <c r="CQ971" s="63"/>
      <c r="CR971" s="63"/>
      <c r="CS971" s="63"/>
      <c r="CT971" s="63"/>
      <c r="CU971" s="64"/>
      <c r="CV971" s="63"/>
      <c r="CW971" s="63"/>
      <c r="CX971" s="63"/>
      <c r="CY971" s="63"/>
      <c r="CZ971" s="63"/>
      <c r="DA971" s="63"/>
      <c r="DB971" s="63"/>
      <c r="DC971" s="63"/>
      <c r="DD971" s="64"/>
    </row>
    <row r="972" spans="1:108" ht="33" customHeight="1" x14ac:dyDescent="0.3">
      <c r="A972" s="63"/>
      <c r="B972" s="63"/>
      <c r="C972" s="63"/>
      <c r="D972" s="63"/>
      <c r="E972" s="63"/>
      <c r="F972" s="63"/>
      <c r="G972" s="63"/>
      <c r="H972" s="63"/>
      <c r="I972" s="64"/>
      <c r="J972" s="63"/>
      <c r="K972" s="63"/>
      <c r="L972" s="63"/>
      <c r="M972" s="63"/>
      <c r="N972" s="63"/>
      <c r="O972" s="63"/>
      <c r="P972" s="63"/>
      <c r="Q972" s="63"/>
      <c r="R972" s="64"/>
      <c r="S972" s="63"/>
      <c r="T972" s="63"/>
      <c r="U972" s="63"/>
      <c r="V972" s="63"/>
      <c r="W972" s="63"/>
      <c r="X972" s="63"/>
      <c r="Y972" s="63"/>
      <c r="Z972" s="63"/>
      <c r="AA972" s="64"/>
      <c r="AB972" s="63"/>
      <c r="AC972" s="63"/>
      <c r="AD972" s="63"/>
      <c r="AE972" s="63"/>
      <c r="AF972" s="63"/>
      <c r="AG972" s="63"/>
      <c r="AH972" s="63"/>
      <c r="AI972" s="63"/>
      <c r="AJ972" s="64"/>
      <c r="AK972" s="63"/>
      <c r="AL972" s="63"/>
      <c r="AM972" s="63"/>
      <c r="AN972" s="63"/>
      <c r="AO972" s="63"/>
      <c r="AP972" s="63"/>
      <c r="AQ972" s="63"/>
      <c r="AR972" s="63"/>
      <c r="AS972" s="64"/>
      <c r="AT972" s="63"/>
      <c r="AU972" s="63"/>
      <c r="AV972" s="63"/>
      <c r="AW972" s="63"/>
      <c r="AX972" s="63"/>
      <c r="AY972" s="63"/>
      <c r="AZ972" s="63"/>
      <c r="BA972" s="63"/>
      <c r="BB972" s="64"/>
      <c r="BC972" s="63"/>
      <c r="BD972" s="63"/>
      <c r="BE972" s="63"/>
      <c r="BF972" s="63"/>
      <c r="BG972" s="63"/>
      <c r="BH972" s="63"/>
      <c r="BI972" s="63"/>
      <c r="BJ972" s="63"/>
      <c r="BK972" s="64"/>
      <c r="BL972" s="63"/>
      <c r="BM972" s="63"/>
      <c r="BN972" s="63"/>
      <c r="BO972" s="63"/>
      <c r="BP972" s="63"/>
      <c r="BQ972" s="63"/>
      <c r="BR972" s="63"/>
      <c r="BS972" s="63"/>
      <c r="BT972" s="64"/>
      <c r="BU972" s="63"/>
      <c r="BV972" s="63"/>
      <c r="BW972" s="63"/>
      <c r="BX972" s="63"/>
      <c r="BY972" s="63"/>
      <c r="BZ972" s="63"/>
      <c r="CA972" s="63"/>
      <c r="CB972" s="63"/>
      <c r="CC972" s="64"/>
      <c r="CD972" s="63"/>
      <c r="CE972" s="63"/>
      <c r="CF972" s="63"/>
      <c r="CG972" s="63"/>
      <c r="CH972" s="63"/>
      <c r="CI972" s="63"/>
      <c r="CJ972" s="63"/>
      <c r="CK972" s="63"/>
      <c r="CL972" s="64"/>
      <c r="CM972" s="63"/>
      <c r="CN972" s="63"/>
      <c r="CO972" s="63"/>
      <c r="CP972" s="63"/>
      <c r="CQ972" s="63"/>
      <c r="CR972" s="63"/>
      <c r="CS972" s="63"/>
      <c r="CT972" s="63"/>
      <c r="CU972" s="64"/>
      <c r="CV972" s="63"/>
      <c r="CW972" s="63"/>
      <c r="CX972" s="63"/>
      <c r="CY972" s="63"/>
      <c r="CZ972" s="63"/>
      <c r="DA972" s="63"/>
      <c r="DB972" s="63"/>
      <c r="DC972" s="63"/>
      <c r="DD972" s="64"/>
    </row>
    <row r="973" spans="1:108" ht="33" customHeight="1" x14ac:dyDescent="0.3">
      <c r="A973" s="63"/>
      <c r="B973" s="63"/>
      <c r="C973" s="63"/>
      <c r="D973" s="63"/>
      <c r="E973" s="63"/>
      <c r="F973" s="63"/>
      <c r="G973" s="63"/>
      <c r="H973" s="63"/>
      <c r="I973" s="64"/>
      <c r="J973" s="63"/>
      <c r="K973" s="63"/>
      <c r="L973" s="63"/>
      <c r="M973" s="63"/>
      <c r="N973" s="63"/>
      <c r="O973" s="63"/>
      <c r="P973" s="63"/>
      <c r="Q973" s="63"/>
      <c r="R973" s="64"/>
      <c r="S973" s="63"/>
      <c r="T973" s="63"/>
      <c r="U973" s="63"/>
      <c r="V973" s="63"/>
      <c r="W973" s="63"/>
      <c r="X973" s="63"/>
      <c r="Y973" s="63"/>
      <c r="Z973" s="63"/>
      <c r="AA973" s="64"/>
      <c r="AB973" s="63"/>
      <c r="AC973" s="63"/>
      <c r="AD973" s="63"/>
      <c r="AE973" s="63"/>
      <c r="AF973" s="63"/>
      <c r="AG973" s="63"/>
      <c r="AH973" s="63"/>
      <c r="AI973" s="63"/>
      <c r="AJ973" s="64"/>
      <c r="AK973" s="63"/>
      <c r="AL973" s="63"/>
      <c r="AM973" s="63"/>
      <c r="AN973" s="63"/>
      <c r="AO973" s="63"/>
      <c r="AP973" s="63"/>
      <c r="AQ973" s="63"/>
      <c r="AR973" s="63"/>
      <c r="AS973" s="64"/>
      <c r="AT973" s="63"/>
      <c r="AU973" s="63"/>
      <c r="AV973" s="63"/>
      <c r="AW973" s="63"/>
      <c r="AX973" s="63"/>
      <c r="AY973" s="63"/>
      <c r="AZ973" s="63"/>
      <c r="BA973" s="63"/>
      <c r="BB973" s="64"/>
      <c r="BC973" s="63"/>
      <c r="BD973" s="63"/>
      <c r="BE973" s="63"/>
      <c r="BF973" s="63"/>
      <c r="BG973" s="63"/>
      <c r="BH973" s="63"/>
      <c r="BI973" s="63"/>
      <c r="BJ973" s="63"/>
      <c r="BK973" s="64"/>
      <c r="BL973" s="63"/>
      <c r="BM973" s="63"/>
      <c r="BN973" s="63"/>
      <c r="BO973" s="63"/>
      <c r="BP973" s="63"/>
      <c r="BQ973" s="63"/>
      <c r="BR973" s="63"/>
      <c r="BS973" s="63"/>
      <c r="BT973" s="64"/>
      <c r="BU973" s="63"/>
      <c r="BV973" s="63"/>
      <c r="BW973" s="63"/>
      <c r="BX973" s="63"/>
      <c r="BY973" s="63"/>
      <c r="BZ973" s="63"/>
      <c r="CA973" s="63"/>
      <c r="CB973" s="63"/>
      <c r="CC973" s="64"/>
      <c r="CD973" s="63"/>
      <c r="CE973" s="63"/>
      <c r="CF973" s="63"/>
      <c r="CG973" s="63"/>
      <c r="CH973" s="63"/>
      <c r="CI973" s="63"/>
      <c r="CJ973" s="63"/>
      <c r="CK973" s="63"/>
      <c r="CL973" s="64"/>
      <c r="CM973" s="63"/>
      <c r="CN973" s="63"/>
      <c r="CO973" s="63"/>
      <c r="CP973" s="63"/>
      <c r="CQ973" s="63"/>
      <c r="CR973" s="63"/>
      <c r="CS973" s="63"/>
      <c r="CT973" s="63"/>
      <c r="CU973" s="64"/>
      <c r="CV973" s="63"/>
      <c r="CW973" s="63"/>
      <c r="CX973" s="63"/>
      <c r="CY973" s="63"/>
      <c r="CZ973" s="63"/>
      <c r="DA973" s="63"/>
      <c r="DB973" s="63"/>
      <c r="DC973" s="63"/>
      <c r="DD973" s="64"/>
    </row>
    <row r="974" spans="1:108" ht="33" customHeight="1" x14ac:dyDescent="0.3">
      <c r="A974" s="63"/>
      <c r="B974" s="63"/>
      <c r="C974" s="63"/>
      <c r="D974" s="63"/>
      <c r="E974" s="63"/>
      <c r="F974" s="63"/>
      <c r="G974" s="63"/>
      <c r="H974" s="63"/>
      <c r="I974" s="64"/>
      <c r="J974" s="63"/>
      <c r="K974" s="63"/>
      <c r="L974" s="63"/>
      <c r="M974" s="63"/>
      <c r="N974" s="63"/>
      <c r="O974" s="63"/>
      <c r="P974" s="63"/>
      <c r="Q974" s="63"/>
      <c r="R974" s="64"/>
      <c r="S974" s="63"/>
      <c r="T974" s="63"/>
      <c r="U974" s="63"/>
      <c r="V974" s="63"/>
      <c r="W974" s="63"/>
      <c r="X974" s="63"/>
      <c r="Y974" s="63"/>
      <c r="Z974" s="63"/>
      <c r="AA974" s="64"/>
      <c r="AB974" s="63"/>
      <c r="AC974" s="63"/>
      <c r="AD974" s="63"/>
      <c r="AE974" s="63"/>
      <c r="AF974" s="63"/>
      <c r="AG974" s="63"/>
      <c r="AH974" s="63"/>
      <c r="AI974" s="63"/>
      <c r="AJ974" s="64"/>
      <c r="AK974" s="63"/>
      <c r="AL974" s="63"/>
      <c r="AM974" s="63"/>
      <c r="AN974" s="63"/>
      <c r="AO974" s="63"/>
      <c r="AP974" s="63"/>
      <c r="AQ974" s="63"/>
      <c r="AR974" s="63"/>
      <c r="AS974" s="64"/>
      <c r="AT974" s="63"/>
      <c r="AU974" s="63"/>
      <c r="AV974" s="63"/>
      <c r="AW974" s="63"/>
      <c r="AX974" s="63"/>
      <c r="AY974" s="63"/>
      <c r="AZ974" s="63"/>
      <c r="BA974" s="63"/>
      <c r="BB974" s="64"/>
      <c r="BC974" s="63"/>
      <c r="BD974" s="63"/>
      <c r="BE974" s="63"/>
      <c r="BF974" s="63"/>
      <c r="BG974" s="63"/>
      <c r="BH974" s="63"/>
      <c r="BI974" s="63"/>
      <c r="BJ974" s="63"/>
      <c r="BK974" s="64"/>
      <c r="BL974" s="63"/>
      <c r="BM974" s="63"/>
      <c r="BN974" s="63"/>
      <c r="BO974" s="63"/>
      <c r="BP974" s="63"/>
      <c r="BQ974" s="63"/>
      <c r="BR974" s="63"/>
      <c r="BS974" s="63"/>
      <c r="BT974" s="64"/>
      <c r="BU974" s="63"/>
      <c r="BV974" s="63"/>
      <c r="BW974" s="63"/>
      <c r="BX974" s="63"/>
      <c r="BY974" s="63"/>
      <c r="BZ974" s="63"/>
      <c r="CA974" s="63"/>
      <c r="CB974" s="63"/>
      <c r="CC974" s="64"/>
      <c r="CD974" s="63"/>
      <c r="CE974" s="63"/>
      <c r="CF974" s="63"/>
      <c r="CG974" s="63"/>
      <c r="CH974" s="63"/>
      <c r="CI974" s="63"/>
      <c r="CJ974" s="63"/>
      <c r="CK974" s="63"/>
      <c r="CL974" s="64"/>
      <c r="CM974" s="63"/>
      <c r="CN974" s="63"/>
      <c r="CO974" s="63"/>
      <c r="CP974" s="63"/>
      <c r="CQ974" s="63"/>
      <c r="CR974" s="63"/>
      <c r="CS974" s="63"/>
      <c r="CT974" s="63"/>
      <c r="CU974" s="64"/>
      <c r="CV974" s="63"/>
      <c r="CW974" s="63"/>
      <c r="CX974" s="63"/>
      <c r="CY974" s="63"/>
      <c r="CZ974" s="63"/>
      <c r="DA974" s="63"/>
      <c r="DB974" s="63"/>
      <c r="DC974" s="63"/>
      <c r="DD974" s="64"/>
    </row>
    <row r="975" spans="1:108" ht="33" customHeight="1" x14ac:dyDescent="0.3">
      <c r="A975" s="63"/>
      <c r="B975" s="63"/>
      <c r="C975" s="63"/>
      <c r="D975" s="63"/>
      <c r="E975" s="63"/>
      <c r="F975" s="63"/>
      <c r="G975" s="63"/>
      <c r="H975" s="63"/>
      <c r="I975" s="64"/>
      <c r="J975" s="63"/>
      <c r="K975" s="63"/>
      <c r="L975" s="63"/>
      <c r="M975" s="63"/>
      <c r="N975" s="63"/>
      <c r="O975" s="63"/>
      <c r="P975" s="63"/>
      <c r="Q975" s="63"/>
      <c r="R975" s="64"/>
      <c r="S975" s="63"/>
      <c r="T975" s="63"/>
      <c r="U975" s="63"/>
      <c r="V975" s="63"/>
      <c r="W975" s="63"/>
      <c r="X975" s="63"/>
      <c r="Y975" s="63"/>
      <c r="Z975" s="63"/>
      <c r="AA975" s="64"/>
      <c r="AB975" s="63"/>
      <c r="AC975" s="63"/>
      <c r="AD975" s="63"/>
      <c r="AE975" s="63"/>
      <c r="AF975" s="63"/>
      <c r="AG975" s="63"/>
      <c r="AH975" s="63"/>
      <c r="AI975" s="63"/>
      <c r="AJ975" s="64"/>
      <c r="AK975" s="63"/>
      <c r="AL975" s="63"/>
      <c r="AM975" s="63"/>
      <c r="AN975" s="63"/>
      <c r="AO975" s="63"/>
      <c r="AP975" s="63"/>
      <c r="AQ975" s="63"/>
      <c r="AR975" s="63"/>
      <c r="AS975" s="64"/>
      <c r="AT975" s="63"/>
      <c r="AU975" s="63"/>
      <c r="AV975" s="63"/>
      <c r="AW975" s="63"/>
      <c r="AX975" s="63"/>
      <c r="AY975" s="63"/>
      <c r="AZ975" s="63"/>
      <c r="BA975" s="63"/>
      <c r="BB975" s="64"/>
      <c r="BC975" s="63"/>
      <c r="BD975" s="63"/>
      <c r="BE975" s="63"/>
      <c r="BF975" s="63"/>
      <c r="BG975" s="63"/>
      <c r="BH975" s="63"/>
      <c r="BI975" s="63"/>
      <c r="BJ975" s="63"/>
      <c r="BK975" s="64"/>
      <c r="BL975" s="63"/>
      <c r="BM975" s="63"/>
      <c r="BN975" s="63"/>
      <c r="BO975" s="63"/>
      <c r="BP975" s="63"/>
      <c r="BQ975" s="63"/>
      <c r="BR975" s="63"/>
      <c r="BS975" s="63"/>
      <c r="BT975" s="64"/>
      <c r="BU975" s="63"/>
      <c r="BV975" s="63"/>
      <c r="BW975" s="63"/>
      <c r="BX975" s="63"/>
      <c r="BY975" s="63"/>
      <c r="BZ975" s="63"/>
      <c r="CA975" s="63"/>
      <c r="CB975" s="63"/>
      <c r="CC975" s="64"/>
      <c r="CD975" s="63"/>
      <c r="CE975" s="63"/>
      <c r="CF975" s="63"/>
      <c r="CG975" s="63"/>
      <c r="CH975" s="63"/>
      <c r="CI975" s="63"/>
      <c r="CJ975" s="63"/>
      <c r="CK975" s="63"/>
      <c r="CL975" s="64"/>
      <c r="CM975" s="63"/>
      <c r="CN975" s="63"/>
      <c r="CO975" s="63"/>
      <c r="CP975" s="63"/>
      <c r="CQ975" s="63"/>
      <c r="CR975" s="63"/>
      <c r="CS975" s="63"/>
      <c r="CT975" s="63"/>
      <c r="CU975" s="64"/>
      <c r="CV975" s="63"/>
      <c r="CW975" s="63"/>
      <c r="CX975" s="63"/>
      <c r="CY975" s="63"/>
      <c r="CZ975" s="63"/>
      <c r="DA975" s="63"/>
      <c r="DB975" s="63"/>
      <c r="DC975" s="63"/>
      <c r="DD975" s="64"/>
    </row>
    <row r="976" spans="1:108" ht="33" customHeight="1" x14ac:dyDescent="0.3">
      <c r="A976" s="63"/>
      <c r="B976" s="63"/>
      <c r="C976" s="63"/>
      <c r="D976" s="63"/>
      <c r="E976" s="63"/>
      <c r="F976" s="63"/>
      <c r="G976" s="63"/>
      <c r="H976" s="63"/>
      <c r="I976" s="64"/>
      <c r="J976" s="63"/>
      <c r="K976" s="63"/>
      <c r="L976" s="63"/>
      <c r="M976" s="63"/>
      <c r="N976" s="63"/>
      <c r="O976" s="63"/>
      <c r="P976" s="63"/>
      <c r="Q976" s="63"/>
      <c r="R976" s="64"/>
      <c r="S976" s="63"/>
      <c r="T976" s="63"/>
      <c r="U976" s="63"/>
      <c r="V976" s="63"/>
      <c r="W976" s="63"/>
      <c r="X976" s="63"/>
      <c r="Y976" s="63"/>
      <c r="Z976" s="63"/>
      <c r="AA976" s="64"/>
      <c r="AB976" s="63"/>
      <c r="AC976" s="63"/>
      <c r="AD976" s="63"/>
      <c r="AE976" s="63"/>
      <c r="AF976" s="63"/>
      <c r="AG976" s="63"/>
      <c r="AH976" s="63"/>
      <c r="AI976" s="63"/>
      <c r="AJ976" s="64"/>
      <c r="AK976" s="63"/>
      <c r="AL976" s="63"/>
      <c r="AM976" s="63"/>
      <c r="AN976" s="63"/>
      <c r="AO976" s="63"/>
      <c r="AP976" s="63"/>
      <c r="AQ976" s="63"/>
      <c r="AR976" s="63"/>
      <c r="AS976" s="64"/>
      <c r="AT976" s="63"/>
      <c r="AU976" s="63"/>
      <c r="AV976" s="63"/>
      <c r="AW976" s="63"/>
      <c r="AX976" s="63"/>
      <c r="AY976" s="63"/>
      <c r="AZ976" s="63"/>
      <c r="BA976" s="63"/>
      <c r="BB976" s="64"/>
      <c r="BC976" s="63"/>
      <c r="BD976" s="63"/>
      <c r="BE976" s="63"/>
      <c r="BF976" s="63"/>
      <c r="BG976" s="63"/>
      <c r="BH976" s="63"/>
      <c r="BI976" s="63"/>
      <c r="BJ976" s="63"/>
      <c r="BK976" s="64"/>
      <c r="BL976" s="63"/>
      <c r="BM976" s="63"/>
      <c r="BN976" s="63"/>
      <c r="BO976" s="63"/>
      <c r="BP976" s="63"/>
      <c r="BQ976" s="63"/>
      <c r="BR976" s="63"/>
      <c r="BS976" s="63"/>
      <c r="BT976" s="64"/>
      <c r="BU976" s="63"/>
      <c r="BV976" s="63"/>
      <c r="BW976" s="63"/>
      <c r="BX976" s="63"/>
      <c r="BY976" s="63"/>
      <c r="BZ976" s="63"/>
      <c r="CA976" s="63"/>
      <c r="CB976" s="63"/>
      <c r="CC976" s="64"/>
      <c r="CD976" s="63"/>
      <c r="CE976" s="63"/>
      <c r="CF976" s="63"/>
      <c r="CG976" s="63"/>
      <c r="CH976" s="63"/>
      <c r="CI976" s="63"/>
      <c r="CJ976" s="63"/>
      <c r="CK976" s="63"/>
      <c r="CL976" s="64"/>
      <c r="CM976" s="63"/>
      <c r="CN976" s="63"/>
      <c r="CO976" s="63"/>
      <c r="CP976" s="63"/>
      <c r="CQ976" s="63"/>
      <c r="CR976" s="63"/>
      <c r="CS976" s="63"/>
      <c r="CT976" s="63"/>
      <c r="CU976" s="64"/>
      <c r="CV976" s="63"/>
      <c r="CW976" s="63"/>
      <c r="CX976" s="63"/>
      <c r="CY976" s="63"/>
      <c r="CZ976" s="63"/>
      <c r="DA976" s="63"/>
      <c r="DB976" s="63"/>
      <c r="DC976" s="63"/>
      <c r="DD976" s="64"/>
    </row>
    <row r="977" spans="1:108" ht="33" customHeight="1" x14ac:dyDescent="0.3">
      <c r="A977" s="63"/>
      <c r="B977" s="63"/>
      <c r="C977" s="63"/>
      <c r="D977" s="63"/>
      <c r="E977" s="63"/>
      <c r="F977" s="63"/>
      <c r="G977" s="63"/>
      <c r="H977" s="63"/>
      <c r="I977" s="64"/>
      <c r="J977" s="63"/>
      <c r="K977" s="63"/>
      <c r="L977" s="63"/>
      <c r="M977" s="63"/>
      <c r="N977" s="63"/>
      <c r="O977" s="63"/>
      <c r="P977" s="63"/>
      <c r="Q977" s="63"/>
      <c r="R977" s="64"/>
      <c r="S977" s="63"/>
      <c r="T977" s="63"/>
      <c r="U977" s="63"/>
      <c r="V977" s="63"/>
      <c r="W977" s="63"/>
      <c r="X977" s="63"/>
      <c r="Y977" s="63"/>
      <c r="Z977" s="63"/>
      <c r="AA977" s="64"/>
      <c r="AB977" s="63"/>
      <c r="AC977" s="63"/>
      <c r="AD977" s="63"/>
      <c r="AE977" s="63"/>
      <c r="AF977" s="63"/>
      <c r="AG977" s="63"/>
      <c r="AH977" s="63"/>
      <c r="AI977" s="63"/>
      <c r="AJ977" s="64"/>
      <c r="AK977" s="63"/>
      <c r="AL977" s="63"/>
      <c r="AM977" s="63"/>
      <c r="AN977" s="63"/>
      <c r="AO977" s="63"/>
      <c r="AP977" s="63"/>
      <c r="AQ977" s="63"/>
      <c r="AR977" s="63"/>
      <c r="AS977" s="64"/>
      <c r="AT977" s="63"/>
      <c r="AU977" s="63"/>
      <c r="AV977" s="63"/>
      <c r="AW977" s="63"/>
      <c r="AX977" s="63"/>
      <c r="AY977" s="63"/>
      <c r="AZ977" s="63"/>
      <c r="BA977" s="63"/>
      <c r="BB977" s="64"/>
      <c r="BC977" s="63"/>
      <c r="BD977" s="63"/>
      <c r="BE977" s="63"/>
      <c r="BF977" s="63"/>
      <c r="BG977" s="63"/>
      <c r="BH977" s="63"/>
      <c r="BI977" s="63"/>
      <c r="BJ977" s="63"/>
      <c r="BK977" s="64"/>
      <c r="BL977" s="63"/>
      <c r="BM977" s="63"/>
      <c r="BN977" s="63"/>
      <c r="BO977" s="63"/>
      <c r="BP977" s="63"/>
      <c r="BQ977" s="63"/>
      <c r="BR977" s="63"/>
      <c r="BS977" s="63"/>
      <c r="BT977" s="64"/>
      <c r="BU977" s="63"/>
      <c r="BV977" s="63"/>
      <c r="BW977" s="63"/>
      <c r="BX977" s="63"/>
      <c r="BY977" s="63"/>
      <c r="BZ977" s="63"/>
      <c r="CA977" s="63"/>
      <c r="CB977" s="63"/>
      <c r="CC977" s="64"/>
      <c r="CD977" s="63"/>
      <c r="CE977" s="63"/>
      <c r="CF977" s="63"/>
      <c r="CG977" s="63"/>
      <c r="CH977" s="63"/>
      <c r="CI977" s="63"/>
      <c r="CJ977" s="63"/>
      <c r="CK977" s="63"/>
      <c r="CL977" s="64"/>
      <c r="CM977" s="63"/>
      <c r="CN977" s="63"/>
      <c r="CO977" s="63"/>
      <c r="CP977" s="63"/>
      <c r="CQ977" s="63"/>
      <c r="CR977" s="63"/>
      <c r="CS977" s="63"/>
      <c r="CT977" s="63"/>
      <c r="CU977" s="64"/>
      <c r="CV977" s="63"/>
      <c r="CW977" s="63"/>
      <c r="CX977" s="63"/>
      <c r="CY977" s="63"/>
      <c r="CZ977" s="63"/>
      <c r="DA977" s="63"/>
      <c r="DB977" s="63"/>
      <c r="DC977" s="63"/>
      <c r="DD977" s="64"/>
    </row>
    <row r="978" spans="1:108" ht="33" customHeight="1" x14ac:dyDescent="0.3">
      <c r="A978" s="63"/>
      <c r="B978" s="63"/>
      <c r="C978" s="63"/>
      <c r="D978" s="63"/>
      <c r="E978" s="63"/>
      <c r="F978" s="63"/>
      <c r="G978" s="63"/>
      <c r="H978" s="63"/>
      <c r="I978" s="64"/>
      <c r="J978" s="63"/>
      <c r="K978" s="63"/>
      <c r="L978" s="63"/>
      <c r="M978" s="63"/>
      <c r="N978" s="63"/>
      <c r="O978" s="63"/>
      <c r="P978" s="63"/>
      <c r="Q978" s="63"/>
      <c r="R978" s="64"/>
      <c r="S978" s="63"/>
      <c r="T978" s="63"/>
      <c r="U978" s="63"/>
      <c r="V978" s="63"/>
      <c r="W978" s="63"/>
      <c r="X978" s="63"/>
      <c r="Y978" s="63"/>
      <c r="Z978" s="63"/>
      <c r="AA978" s="64"/>
      <c r="AB978" s="63"/>
      <c r="AC978" s="63"/>
      <c r="AD978" s="63"/>
      <c r="AE978" s="63"/>
      <c r="AF978" s="63"/>
      <c r="AG978" s="63"/>
      <c r="AH978" s="63"/>
      <c r="AI978" s="63"/>
      <c r="AJ978" s="64"/>
      <c r="AK978" s="63"/>
      <c r="AL978" s="63"/>
      <c r="AM978" s="63"/>
      <c r="AN978" s="63"/>
      <c r="AO978" s="63"/>
      <c r="AP978" s="63"/>
      <c r="AQ978" s="63"/>
      <c r="AR978" s="63"/>
      <c r="AS978" s="64"/>
      <c r="AT978" s="63"/>
      <c r="AU978" s="63"/>
      <c r="AV978" s="63"/>
      <c r="AW978" s="63"/>
      <c r="AX978" s="63"/>
      <c r="AY978" s="63"/>
      <c r="AZ978" s="63"/>
      <c r="BA978" s="63"/>
      <c r="BB978" s="64"/>
      <c r="BC978" s="63"/>
      <c r="BD978" s="63"/>
      <c r="BE978" s="63"/>
      <c r="BF978" s="63"/>
      <c r="BG978" s="63"/>
      <c r="BH978" s="63"/>
      <c r="BI978" s="63"/>
      <c r="BJ978" s="63"/>
      <c r="BK978" s="64"/>
      <c r="BL978" s="63"/>
      <c r="BM978" s="63"/>
      <c r="BN978" s="63"/>
      <c r="BO978" s="63"/>
      <c r="BP978" s="63"/>
      <c r="BQ978" s="63"/>
      <c r="BR978" s="63"/>
      <c r="BS978" s="63"/>
      <c r="BT978" s="64"/>
      <c r="BU978" s="63"/>
      <c r="BV978" s="63"/>
      <c r="BW978" s="63"/>
      <c r="BX978" s="63"/>
      <c r="BY978" s="63"/>
      <c r="BZ978" s="63"/>
      <c r="CA978" s="63"/>
      <c r="CB978" s="63"/>
      <c r="CC978" s="64"/>
      <c r="CD978" s="63"/>
      <c r="CE978" s="63"/>
      <c r="CF978" s="63"/>
      <c r="CG978" s="63"/>
      <c r="CH978" s="63"/>
      <c r="CI978" s="63"/>
      <c r="CJ978" s="63"/>
      <c r="CK978" s="63"/>
      <c r="CL978" s="64"/>
      <c r="CM978" s="63"/>
      <c r="CN978" s="63"/>
      <c r="CO978" s="63"/>
      <c r="CP978" s="63"/>
      <c r="CQ978" s="63"/>
      <c r="CR978" s="63"/>
      <c r="CS978" s="63"/>
      <c r="CT978" s="63"/>
      <c r="CU978" s="64"/>
      <c r="CV978" s="63"/>
      <c r="CW978" s="63"/>
      <c r="CX978" s="63"/>
      <c r="CY978" s="63"/>
      <c r="CZ978" s="63"/>
      <c r="DA978" s="63"/>
      <c r="DB978" s="63"/>
      <c r="DC978" s="63"/>
      <c r="DD978" s="64"/>
    </row>
    <row r="979" spans="1:108" ht="33" customHeight="1" x14ac:dyDescent="0.3">
      <c r="A979" s="63"/>
      <c r="B979" s="63"/>
      <c r="C979" s="63"/>
      <c r="D979" s="63"/>
      <c r="E979" s="63"/>
      <c r="F979" s="63"/>
      <c r="G979" s="63"/>
      <c r="H979" s="63"/>
      <c r="I979" s="64"/>
      <c r="J979" s="63"/>
      <c r="K979" s="63"/>
      <c r="L979" s="63"/>
      <c r="M979" s="63"/>
      <c r="N979" s="63"/>
      <c r="O979" s="63"/>
      <c r="P979" s="63"/>
      <c r="Q979" s="63"/>
      <c r="R979" s="64"/>
      <c r="S979" s="63"/>
      <c r="T979" s="63"/>
      <c r="U979" s="63"/>
      <c r="V979" s="63"/>
      <c r="W979" s="63"/>
      <c r="X979" s="63"/>
      <c r="Y979" s="63"/>
      <c r="Z979" s="63"/>
      <c r="AA979" s="64"/>
      <c r="AB979" s="63"/>
      <c r="AC979" s="63"/>
      <c r="AD979" s="63"/>
      <c r="AE979" s="63"/>
      <c r="AF979" s="63"/>
      <c r="AG979" s="63"/>
      <c r="AH979" s="63"/>
      <c r="AI979" s="63"/>
      <c r="AJ979" s="64"/>
      <c r="AK979" s="63"/>
      <c r="AL979" s="63"/>
      <c r="AM979" s="63"/>
      <c r="AN979" s="63"/>
      <c r="AO979" s="63"/>
      <c r="AP979" s="63"/>
      <c r="AQ979" s="63"/>
      <c r="AR979" s="63"/>
      <c r="AS979" s="64"/>
      <c r="AT979" s="63"/>
      <c r="AU979" s="63"/>
      <c r="AV979" s="63"/>
      <c r="AW979" s="63"/>
      <c r="AX979" s="63"/>
      <c r="AY979" s="63"/>
      <c r="AZ979" s="63"/>
      <c r="BA979" s="63"/>
      <c r="BB979" s="64"/>
      <c r="BC979" s="63"/>
      <c r="BD979" s="63"/>
      <c r="BE979" s="63"/>
      <c r="BF979" s="63"/>
      <c r="BG979" s="63"/>
      <c r="BH979" s="63"/>
      <c r="BI979" s="63"/>
      <c r="BJ979" s="63"/>
      <c r="BK979" s="64"/>
      <c r="BL979" s="63"/>
      <c r="BM979" s="63"/>
      <c r="BN979" s="63"/>
      <c r="BO979" s="63"/>
      <c r="BP979" s="63"/>
      <c r="BQ979" s="63"/>
      <c r="BR979" s="63"/>
      <c r="BS979" s="63"/>
      <c r="BT979" s="64"/>
      <c r="BU979" s="63"/>
      <c r="BV979" s="63"/>
      <c r="BW979" s="63"/>
      <c r="BX979" s="63"/>
      <c r="BY979" s="63"/>
      <c r="BZ979" s="63"/>
      <c r="CA979" s="63"/>
      <c r="CB979" s="63"/>
      <c r="CC979" s="64"/>
      <c r="CD979" s="63"/>
      <c r="CE979" s="63"/>
      <c r="CF979" s="63"/>
      <c r="CG979" s="63"/>
      <c r="CH979" s="63"/>
      <c r="CI979" s="63"/>
      <c r="CJ979" s="63"/>
      <c r="CK979" s="63"/>
      <c r="CL979" s="64"/>
      <c r="CM979" s="63"/>
      <c r="CN979" s="63"/>
      <c r="CO979" s="63"/>
      <c r="CP979" s="63"/>
      <c r="CQ979" s="63"/>
      <c r="CR979" s="63"/>
      <c r="CS979" s="63"/>
      <c r="CT979" s="63"/>
      <c r="CU979" s="64"/>
      <c r="CV979" s="63"/>
      <c r="CW979" s="63"/>
      <c r="CX979" s="63"/>
      <c r="CY979" s="63"/>
      <c r="CZ979" s="63"/>
      <c r="DA979" s="63"/>
      <c r="DB979" s="63"/>
      <c r="DC979" s="63"/>
      <c r="DD979" s="64"/>
    </row>
    <row r="980" spans="1:108" ht="33" customHeight="1" x14ac:dyDescent="0.3">
      <c r="A980" s="63"/>
      <c r="B980" s="63"/>
      <c r="C980" s="63"/>
      <c r="D980" s="63"/>
      <c r="E980" s="63"/>
      <c r="F980" s="63"/>
      <c r="G980" s="63"/>
      <c r="H980" s="63"/>
      <c r="I980" s="64"/>
      <c r="J980" s="63"/>
      <c r="K980" s="63"/>
      <c r="L980" s="63"/>
      <c r="M980" s="63"/>
      <c r="N980" s="63"/>
      <c r="O980" s="63"/>
      <c r="P980" s="63"/>
      <c r="Q980" s="63"/>
      <c r="R980" s="64"/>
      <c r="S980" s="63"/>
      <c r="T980" s="63"/>
      <c r="U980" s="63"/>
      <c r="V980" s="63"/>
      <c r="W980" s="63"/>
      <c r="X980" s="63"/>
      <c r="Y980" s="63"/>
      <c r="Z980" s="63"/>
      <c r="AA980" s="64"/>
      <c r="AB980" s="63"/>
      <c r="AC980" s="63"/>
      <c r="AD980" s="63"/>
      <c r="AE980" s="63"/>
      <c r="AF980" s="63"/>
      <c r="AG980" s="63"/>
      <c r="AH980" s="63"/>
      <c r="AI980" s="63"/>
      <c r="AJ980" s="64"/>
      <c r="AK980" s="63"/>
      <c r="AL980" s="63"/>
      <c r="AM980" s="63"/>
      <c r="AN980" s="63"/>
      <c r="AO980" s="63"/>
      <c r="AP980" s="63"/>
      <c r="AQ980" s="63"/>
      <c r="AR980" s="63"/>
      <c r="AS980" s="64"/>
      <c r="AT980" s="63"/>
      <c r="AU980" s="63"/>
      <c r="AV980" s="63"/>
      <c r="AW980" s="63"/>
      <c r="AX980" s="63"/>
      <c r="AY980" s="63"/>
      <c r="AZ980" s="63"/>
      <c r="BA980" s="63"/>
      <c r="BB980" s="64"/>
      <c r="BC980" s="63"/>
      <c r="BD980" s="63"/>
      <c r="BE980" s="63"/>
      <c r="BF980" s="63"/>
      <c r="BG980" s="63"/>
      <c r="BH980" s="63"/>
      <c r="BI980" s="63"/>
      <c r="BJ980" s="63"/>
      <c r="BK980" s="64"/>
      <c r="BL980" s="63"/>
      <c r="BM980" s="63"/>
      <c r="BN980" s="63"/>
      <c r="BO980" s="63"/>
      <c r="BP980" s="63"/>
      <c r="BQ980" s="63"/>
      <c r="BR980" s="63"/>
      <c r="BS980" s="63"/>
      <c r="BT980" s="64"/>
      <c r="BU980" s="63"/>
      <c r="BV980" s="63"/>
      <c r="BW980" s="63"/>
      <c r="BX980" s="63"/>
      <c r="BY980" s="63"/>
      <c r="BZ980" s="63"/>
      <c r="CA980" s="63"/>
      <c r="CB980" s="63"/>
      <c r="CC980" s="64"/>
      <c r="CD980" s="63"/>
      <c r="CE980" s="63"/>
      <c r="CF980" s="63"/>
      <c r="CG980" s="63"/>
      <c r="CH980" s="63"/>
      <c r="CI980" s="63"/>
      <c r="CJ980" s="63"/>
      <c r="CK980" s="63"/>
      <c r="CL980" s="64"/>
      <c r="CM980" s="63"/>
      <c r="CN980" s="63"/>
      <c r="CO980" s="63"/>
      <c r="CP980" s="63"/>
      <c r="CQ980" s="63"/>
      <c r="CR980" s="63"/>
      <c r="CS980" s="63"/>
      <c r="CT980" s="63"/>
      <c r="CU980" s="64"/>
      <c r="CV980" s="63"/>
      <c r="CW980" s="63"/>
      <c r="CX980" s="63"/>
      <c r="CY980" s="63"/>
      <c r="CZ980" s="63"/>
      <c r="DA980" s="63"/>
      <c r="DB980" s="63"/>
      <c r="DC980" s="63"/>
      <c r="DD980" s="64"/>
    </row>
    <row r="981" spans="1:108" ht="33" customHeight="1" x14ac:dyDescent="0.3">
      <c r="A981" s="63"/>
      <c r="B981" s="63"/>
      <c r="C981" s="63"/>
      <c r="D981" s="63"/>
      <c r="E981" s="63"/>
      <c r="F981" s="63"/>
      <c r="G981" s="63"/>
      <c r="H981" s="63"/>
      <c r="I981" s="64"/>
      <c r="J981" s="63"/>
      <c r="K981" s="63"/>
      <c r="L981" s="63"/>
      <c r="M981" s="63"/>
      <c r="N981" s="63"/>
      <c r="O981" s="63"/>
      <c r="P981" s="63"/>
      <c r="Q981" s="63"/>
      <c r="R981" s="64"/>
      <c r="S981" s="63"/>
      <c r="T981" s="63"/>
      <c r="U981" s="63"/>
      <c r="V981" s="63"/>
      <c r="W981" s="63"/>
      <c r="X981" s="63"/>
      <c r="Y981" s="63"/>
      <c r="Z981" s="63"/>
      <c r="AA981" s="64"/>
      <c r="AB981" s="63"/>
      <c r="AC981" s="63"/>
      <c r="AD981" s="63"/>
      <c r="AE981" s="63"/>
      <c r="AF981" s="63"/>
      <c r="AG981" s="63"/>
      <c r="AH981" s="63"/>
      <c r="AI981" s="63"/>
      <c r="AJ981" s="64"/>
      <c r="AK981" s="63"/>
      <c r="AL981" s="63"/>
      <c r="AM981" s="63"/>
      <c r="AN981" s="63"/>
      <c r="AO981" s="63"/>
      <c r="AP981" s="63"/>
      <c r="AQ981" s="63"/>
      <c r="AR981" s="63"/>
      <c r="AS981" s="64"/>
      <c r="AT981" s="63"/>
      <c r="AU981" s="63"/>
      <c r="AV981" s="63"/>
      <c r="AW981" s="63"/>
      <c r="AX981" s="63"/>
      <c r="AY981" s="63"/>
      <c r="AZ981" s="63"/>
      <c r="BA981" s="63"/>
      <c r="BB981" s="64"/>
      <c r="BC981" s="63"/>
      <c r="BD981" s="63"/>
      <c r="BE981" s="63"/>
      <c r="BF981" s="63"/>
      <c r="BG981" s="63"/>
      <c r="BH981" s="63"/>
      <c r="BI981" s="63"/>
      <c r="BJ981" s="63"/>
      <c r="BK981" s="64"/>
      <c r="BL981" s="63"/>
      <c r="BM981" s="63"/>
      <c r="BN981" s="63"/>
      <c r="BO981" s="63"/>
      <c r="BP981" s="63"/>
      <c r="BQ981" s="63"/>
      <c r="BR981" s="63"/>
      <c r="BS981" s="63"/>
      <c r="BT981" s="64"/>
      <c r="BU981" s="63"/>
      <c r="BV981" s="63"/>
      <c r="BW981" s="63"/>
      <c r="BX981" s="63"/>
      <c r="BY981" s="63"/>
      <c r="BZ981" s="63"/>
      <c r="CA981" s="63"/>
      <c r="CB981" s="63"/>
      <c r="CC981" s="64"/>
      <c r="CD981" s="63"/>
      <c r="CE981" s="63"/>
      <c r="CF981" s="63"/>
      <c r="CG981" s="63"/>
      <c r="CH981" s="63"/>
      <c r="CI981" s="63"/>
      <c r="CJ981" s="63"/>
      <c r="CK981" s="63"/>
      <c r="CL981" s="64"/>
      <c r="CM981" s="63"/>
      <c r="CN981" s="63"/>
      <c r="CO981" s="63"/>
      <c r="CP981" s="63"/>
      <c r="CQ981" s="63"/>
      <c r="CR981" s="63"/>
      <c r="CS981" s="63"/>
      <c r="CT981" s="63"/>
      <c r="CU981" s="64"/>
      <c r="CV981" s="63"/>
      <c r="CW981" s="63"/>
      <c r="CX981" s="63"/>
      <c r="CY981" s="63"/>
      <c r="CZ981" s="63"/>
      <c r="DA981" s="63"/>
      <c r="DB981" s="63"/>
      <c r="DC981" s="63"/>
      <c r="DD981" s="64"/>
    </row>
    <row r="982" spans="1:108" ht="33" customHeight="1" x14ac:dyDescent="0.3">
      <c r="A982" s="63"/>
      <c r="B982" s="63"/>
      <c r="C982" s="63"/>
      <c r="D982" s="63"/>
      <c r="E982" s="63"/>
      <c r="F982" s="63"/>
      <c r="G982" s="63"/>
      <c r="H982" s="63"/>
      <c r="I982" s="64"/>
      <c r="J982" s="63"/>
      <c r="K982" s="63"/>
      <c r="L982" s="63"/>
      <c r="M982" s="63"/>
      <c r="N982" s="63"/>
      <c r="O982" s="63"/>
      <c r="P982" s="63"/>
      <c r="Q982" s="63"/>
      <c r="R982" s="64"/>
      <c r="S982" s="63"/>
      <c r="T982" s="63"/>
      <c r="U982" s="63"/>
      <c r="V982" s="63"/>
      <c r="W982" s="63"/>
      <c r="X982" s="63"/>
      <c r="Y982" s="63"/>
      <c r="Z982" s="63"/>
      <c r="AA982" s="64"/>
      <c r="AB982" s="63"/>
      <c r="AC982" s="63"/>
      <c r="AD982" s="63"/>
      <c r="AE982" s="63"/>
      <c r="AF982" s="63"/>
      <c r="AG982" s="63"/>
      <c r="AH982" s="63"/>
      <c r="AI982" s="63"/>
      <c r="AJ982" s="64"/>
      <c r="AK982" s="63"/>
      <c r="AL982" s="63"/>
      <c r="AM982" s="63"/>
      <c r="AN982" s="63"/>
      <c r="AO982" s="63"/>
      <c r="AP982" s="63"/>
      <c r="AQ982" s="63"/>
      <c r="AR982" s="63"/>
      <c r="AS982" s="64"/>
      <c r="AT982" s="63"/>
      <c r="AU982" s="63"/>
      <c r="AV982" s="63"/>
      <c r="AW982" s="63"/>
      <c r="AX982" s="63"/>
      <c r="AY982" s="63"/>
      <c r="AZ982" s="63"/>
      <c r="BA982" s="63"/>
      <c r="BB982" s="64"/>
      <c r="BC982" s="63"/>
      <c r="BD982" s="63"/>
      <c r="BE982" s="63"/>
      <c r="BF982" s="63"/>
      <c r="BG982" s="63"/>
      <c r="BH982" s="63"/>
      <c r="BI982" s="63"/>
      <c r="BJ982" s="63"/>
      <c r="BK982" s="64"/>
      <c r="BL982" s="63"/>
      <c r="BM982" s="63"/>
      <c r="BN982" s="63"/>
      <c r="BO982" s="63"/>
      <c r="BP982" s="63"/>
      <c r="BQ982" s="63"/>
      <c r="BR982" s="63"/>
      <c r="BS982" s="63"/>
      <c r="BT982" s="64"/>
      <c r="BU982" s="63"/>
      <c r="BV982" s="63"/>
      <c r="BW982" s="63"/>
      <c r="BX982" s="63"/>
      <c r="BY982" s="63"/>
      <c r="BZ982" s="63"/>
      <c r="CA982" s="63"/>
      <c r="CB982" s="63"/>
      <c r="CC982" s="64"/>
      <c r="CD982" s="63"/>
      <c r="CE982" s="63"/>
      <c r="CF982" s="63"/>
      <c r="CG982" s="63"/>
      <c r="CH982" s="63"/>
      <c r="CI982" s="63"/>
      <c r="CJ982" s="63"/>
      <c r="CK982" s="63"/>
      <c r="CL982" s="64"/>
      <c r="CM982" s="63"/>
      <c r="CN982" s="63"/>
      <c r="CO982" s="63"/>
      <c r="CP982" s="63"/>
      <c r="CQ982" s="63"/>
      <c r="CR982" s="63"/>
      <c r="CS982" s="63"/>
      <c r="CT982" s="63"/>
      <c r="CU982" s="64"/>
      <c r="CV982" s="63"/>
      <c r="CW982" s="63"/>
      <c r="CX982" s="63"/>
      <c r="CY982" s="63"/>
      <c r="CZ982" s="63"/>
      <c r="DA982" s="63"/>
      <c r="DB982" s="63"/>
      <c r="DC982" s="63"/>
      <c r="DD982" s="64"/>
    </row>
    <row r="983" spans="1:108" ht="33" customHeight="1" x14ac:dyDescent="0.3">
      <c r="A983" s="63"/>
      <c r="B983" s="63"/>
      <c r="C983" s="63"/>
      <c r="D983" s="63"/>
      <c r="E983" s="63"/>
      <c r="F983" s="63"/>
      <c r="G983" s="63"/>
      <c r="H983" s="63"/>
      <c r="I983" s="64"/>
      <c r="J983" s="63"/>
      <c r="K983" s="63"/>
      <c r="L983" s="63"/>
      <c r="M983" s="63"/>
      <c r="N983" s="63"/>
      <c r="O983" s="63"/>
      <c r="P983" s="63"/>
      <c r="Q983" s="63"/>
      <c r="R983" s="64"/>
      <c r="S983" s="63"/>
      <c r="T983" s="63"/>
      <c r="U983" s="63"/>
      <c r="V983" s="63"/>
      <c r="W983" s="63"/>
      <c r="X983" s="63"/>
      <c r="Y983" s="63"/>
      <c r="Z983" s="63"/>
      <c r="AA983" s="64"/>
      <c r="AB983" s="63"/>
      <c r="AC983" s="63"/>
      <c r="AD983" s="63"/>
      <c r="AE983" s="63"/>
      <c r="AF983" s="63"/>
      <c r="AG983" s="63"/>
      <c r="AH983" s="63"/>
      <c r="AI983" s="63"/>
      <c r="AJ983" s="64"/>
      <c r="AK983" s="63"/>
      <c r="AL983" s="63"/>
      <c r="AM983" s="63"/>
      <c r="AN983" s="63"/>
      <c r="AO983" s="63"/>
      <c r="AP983" s="63"/>
      <c r="AQ983" s="63"/>
      <c r="AR983" s="63"/>
      <c r="AS983" s="64"/>
      <c r="AT983" s="63"/>
      <c r="AU983" s="63"/>
      <c r="AV983" s="63"/>
      <c r="AW983" s="63"/>
      <c r="AX983" s="63"/>
      <c r="AY983" s="63"/>
      <c r="AZ983" s="63"/>
      <c r="BA983" s="63"/>
      <c r="BB983" s="64"/>
      <c r="BC983" s="63"/>
      <c r="BD983" s="63"/>
      <c r="BE983" s="63"/>
      <c r="BF983" s="63"/>
      <c r="BG983" s="63"/>
      <c r="BH983" s="63"/>
      <c r="BI983" s="63"/>
      <c r="BJ983" s="63"/>
      <c r="BK983" s="64"/>
      <c r="BL983" s="63"/>
      <c r="BM983" s="63"/>
      <c r="BN983" s="63"/>
      <c r="BO983" s="63"/>
      <c r="BP983" s="63"/>
      <c r="BQ983" s="63"/>
      <c r="BR983" s="63"/>
      <c r="BS983" s="63"/>
      <c r="BT983" s="64"/>
      <c r="BU983" s="63"/>
      <c r="BV983" s="63"/>
      <c r="BW983" s="63"/>
      <c r="BX983" s="63"/>
      <c r="BY983" s="63"/>
      <c r="BZ983" s="63"/>
      <c r="CA983" s="63"/>
      <c r="CB983" s="63"/>
      <c r="CC983" s="64"/>
      <c r="CD983" s="63"/>
      <c r="CE983" s="63"/>
      <c r="CF983" s="63"/>
      <c r="CG983" s="63"/>
      <c r="CH983" s="63"/>
      <c r="CI983" s="63"/>
      <c r="CJ983" s="63"/>
      <c r="CK983" s="63"/>
      <c r="CL983" s="64"/>
      <c r="CM983" s="63"/>
      <c r="CN983" s="63"/>
      <c r="CO983" s="63"/>
      <c r="CP983" s="63"/>
      <c r="CQ983" s="63"/>
      <c r="CR983" s="63"/>
      <c r="CS983" s="63"/>
      <c r="CT983" s="63"/>
      <c r="CU983" s="64"/>
      <c r="CV983" s="63"/>
      <c r="CW983" s="63"/>
      <c r="CX983" s="63"/>
      <c r="CY983" s="63"/>
      <c r="CZ983" s="63"/>
      <c r="DA983" s="63"/>
      <c r="DB983" s="63"/>
      <c r="DC983" s="63"/>
      <c r="DD983" s="64"/>
    </row>
    <row r="984" spans="1:108" ht="33" customHeight="1" x14ac:dyDescent="0.3">
      <c r="A984" s="63"/>
      <c r="B984" s="63"/>
      <c r="C984" s="63"/>
      <c r="D984" s="63"/>
      <c r="E984" s="63"/>
      <c r="F984" s="63"/>
      <c r="G984" s="63"/>
      <c r="H984" s="63"/>
      <c r="I984" s="64"/>
      <c r="J984" s="63"/>
      <c r="K984" s="63"/>
      <c r="L984" s="63"/>
      <c r="M984" s="63"/>
      <c r="N984" s="63"/>
      <c r="O984" s="63"/>
      <c r="P984" s="63"/>
      <c r="Q984" s="63"/>
      <c r="R984" s="64"/>
      <c r="S984" s="63"/>
      <c r="T984" s="63"/>
      <c r="U984" s="63"/>
      <c r="V984" s="63"/>
      <c r="W984" s="63"/>
      <c r="X984" s="63"/>
      <c r="Y984" s="63"/>
      <c r="Z984" s="63"/>
      <c r="AA984" s="64"/>
      <c r="AB984" s="63"/>
      <c r="AC984" s="63"/>
      <c r="AD984" s="63"/>
      <c r="AE984" s="63"/>
      <c r="AF984" s="63"/>
      <c r="AG984" s="63"/>
      <c r="AH984" s="63"/>
      <c r="AI984" s="63"/>
      <c r="AJ984" s="64"/>
      <c r="AK984" s="63"/>
      <c r="AL984" s="63"/>
      <c r="AM984" s="63"/>
      <c r="AN984" s="63"/>
      <c r="AO984" s="63"/>
      <c r="AP984" s="63"/>
      <c r="AQ984" s="63"/>
      <c r="AR984" s="63"/>
      <c r="AS984" s="64"/>
      <c r="AT984" s="63"/>
      <c r="AU984" s="63"/>
      <c r="AV984" s="63"/>
      <c r="AW984" s="63"/>
      <c r="AX984" s="63"/>
      <c r="AY984" s="63"/>
      <c r="AZ984" s="63"/>
      <c r="BA984" s="63"/>
      <c r="BB984" s="64"/>
      <c r="BC984" s="63"/>
      <c r="BD984" s="63"/>
      <c r="BE984" s="63"/>
      <c r="BF984" s="63"/>
      <c r="BG984" s="63"/>
      <c r="BH984" s="63"/>
      <c r="BI984" s="63"/>
      <c r="BJ984" s="63"/>
      <c r="BK984" s="64"/>
      <c r="BL984" s="63"/>
      <c r="BM984" s="63"/>
      <c r="BN984" s="63"/>
      <c r="BO984" s="63"/>
      <c r="BP984" s="63"/>
      <c r="BQ984" s="63"/>
      <c r="BR984" s="63"/>
      <c r="BS984" s="63"/>
      <c r="BT984" s="64"/>
      <c r="BU984" s="63"/>
      <c r="BV984" s="63"/>
      <c r="BW984" s="63"/>
      <c r="BX984" s="63"/>
      <c r="BY984" s="63"/>
      <c r="BZ984" s="63"/>
      <c r="CA984" s="63"/>
      <c r="CB984" s="63"/>
      <c r="CC984" s="64"/>
      <c r="CD984" s="63"/>
      <c r="CE984" s="63"/>
      <c r="CF984" s="63"/>
      <c r="CG984" s="63"/>
      <c r="CH984" s="63"/>
      <c r="CI984" s="63"/>
      <c r="CJ984" s="63"/>
      <c r="CK984" s="63"/>
      <c r="CL984" s="64"/>
      <c r="CM984" s="63"/>
      <c r="CN984" s="63"/>
      <c r="CO984" s="63"/>
      <c r="CP984" s="63"/>
      <c r="CQ984" s="63"/>
      <c r="CR984" s="63"/>
      <c r="CS984" s="63"/>
      <c r="CT984" s="63"/>
      <c r="CU984" s="64"/>
      <c r="CV984" s="63"/>
      <c r="CW984" s="63"/>
      <c r="CX984" s="63"/>
      <c r="CY984" s="63"/>
      <c r="CZ984" s="63"/>
      <c r="DA984" s="63"/>
      <c r="DB984" s="63"/>
      <c r="DC984" s="63"/>
      <c r="DD984" s="64"/>
    </row>
    <row r="985" spans="1:108" ht="33" customHeight="1" x14ac:dyDescent="0.3">
      <c r="A985" s="63"/>
      <c r="B985" s="63"/>
      <c r="C985" s="63"/>
      <c r="D985" s="63"/>
      <c r="E985" s="63"/>
      <c r="F985" s="63"/>
      <c r="G985" s="63"/>
      <c r="H985" s="63"/>
      <c r="I985" s="64"/>
      <c r="J985" s="63"/>
      <c r="K985" s="63"/>
      <c r="L985" s="63"/>
      <c r="M985" s="63"/>
      <c r="N985" s="63"/>
      <c r="O985" s="63"/>
      <c r="P985" s="63"/>
      <c r="Q985" s="63"/>
      <c r="R985" s="64"/>
      <c r="S985" s="63"/>
      <c r="T985" s="63"/>
      <c r="U985" s="63"/>
      <c r="V985" s="63"/>
      <c r="W985" s="63"/>
      <c r="X985" s="63"/>
      <c r="Y985" s="63"/>
      <c r="Z985" s="63"/>
      <c r="AA985" s="64"/>
      <c r="AB985" s="63"/>
      <c r="AC985" s="63"/>
      <c r="AD985" s="63"/>
      <c r="AE985" s="63"/>
      <c r="AF985" s="63"/>
      <c r="AG985" s="63"/>
      <c r="AH985" s="63"/>
      <c r="AI985" s="63"/>
      <c r="AJ985" s="64"/>
      <c r="AK985" s="63"/>
      <c r="AL985" s="63"/>
      <c r="AM985" s="63"/>
      <c r="AN985" s="63"/>
      <c r="AO985" s="63"/>
      <c r="AP985" s="63"/>
      <c r="AQ985" s="63"/>
      <c r="AR985" s="63"/>
      <c r="AS985" s="64"/>
      <c r="AT985" s="63"/>
      <c r="AU985" s="63"/>
      <c r="AV985" s="63"/>
      <c r="AW985" s="63"/>
      <c r="AX985" s="63"/>
      <c r="AY985" s="63"/>
      <c r="AZ985" s="63"/>
      <c r="BA985" s="63"/>
      <c r="BB985" s="64"/>
      <c r="BC985" s="63"/>
      <c r="BD985" s="63"/>
      <c r="BE985" s="63"/>
      <c r="BF985" s="63"/>
      <c r="BG985" s="63"/>
      <c r="BH985" s="63"/>
      <c r="BI985" s="63"/>
      <c r="BJ985" s="63"/>
      <c r="BK985" s="64"/>
      <c r="BL985" s="63"/>
      <c r="BM985" s="63"/>
      <c r="BN985" s="63"/>
      <c r="BO985" s="63"/>
      <c r="BP985" s="63"/>
      <c r="BQ985" s="63"/>
      <c r="BR985" s="63"/>
      <c r="BS985" s="63"/>
      <c r="BT985" s="64"/>
      <c r="BU985" s="63"/>
      <c r="BV985" s="63"/>
      <c r="BW985" s="63"/>
      <c r="BX985" s="63"/>
      <c r="BY985" s="63"/>
      <c r="BZ985" s="63"/>
      <c r="CA985" s="63"/>
      <c r="CB985" s="63"/>
      <c r="CC985" s="64"/>
      <c r="CD985" s="63"/>
      <c r="CE985" s="63"/>
      <c r="CF985" s="63"/>
      <c r="CG985" s="63"/>
      <c r="CH985" s="63"/>
      <c r="CI985" s="63"/>
      <c r="CJ985" s="63"/>
      <c r="CK985" s="63"/>
      <c r="CL985" s="64"/>
      <c r="CM985" s="63"/>
      <c r="CN985" s="63"/>
      <c r="CO985" s="63"/>
      <c r="CP985" s="63"/>
      <c r="CQ985" s="63"/>
      <c r="CR985" s="63"/>
      <c r="CS985" s="63"/>
      <c r="CT985" s="63"/>
      <c r="CU985" s="64"/>
      <c r="CV985" s="63"/>
      <c r="CW985" s="63"/>
      <c r="CX985" s="63"/>
      <c r="CY985" s="63"/>
      <c r="CZ985" s="63"/>
      <c r="DA985" s="63"/>
      <c r="DB985" s="63"/>
      <c r="DC985" s="63"/>
      <c r="DD985" s="64"/>
    </row>
    <row r="986" spans="1:108" ht="33" customHeight="1" x14ac:dyDescent="0.3">
      <c r="A986" s="63"/>
      <c r="B986" s="63"/>
      <c r="C986" s="63"/>
      <c r="D986" s="63"/>
      <c r="E986" s="63"/>
      <c r="F986" s="63"/>
      <c r="G986" s="63"/>
      <c r="H986" s="63"/>
      <c r="I986" s="64"/>
      <c r="J986" s="63"/>
      <c r="K986" s="63"/>
      <c r="L986" s="63"/>
      <c r="M986" s="63"/>
      <c r="N986" s="63"/>
      <c r="O986" s="63"/>
      <c r="P986" s="63"/>
      <c r="Q986" s="63"/>
      <c r="R986" s="64"/>
      <c r="S986" s="63"/>
      <c r="T986" s="63"/>
      <c r="U986" s="63"/>
      <c r="V986" s="63"/>
      <c r="W986" s="63"/>
      <c r="X986" s="63"/>
      <c r="Y986" s="63"/>
      <c r="Z986" s="63"/>
      <c r="AA986" s="64"/>
      <c r="AB986" s="63"/>
      <c r="AC986" s="63"/>
      <c r="AD986" s="63"/>
      <c r="AE986" s="63"/>
      <c r="AF986" s="63"/>
      <c r="AG986" s="63"/>
      <c r="AH986" s="63"/>
      <c r="AI986" s="63"/>
      <c r="AJ986" s="64"/>
      <c r="AK986" s="63"/>
      <c r="AL986" s="63"/>
      <c r="AM986" s="63"/>
      <c r="AN986" s="63"/>
      <c r="AO986" s="63"/>
      <c r="AP986" s="63"/>
      <c r="AQ986" s="63"/>
      <c r="AR986" s="63"/>
      <c r="AS986" s="64"/>
      <c r="AT986" s="63"/>
      <c r="AU986" s="63"/>
      <c r="AV986" s="63"/>
      <c r="AW986" s="63"/>
      <c r="AX986" s="63"/>
      <c r="AY986" s="63"/>
      <c r="AZ986" s="63"/>
      <c r="BA986" s="63"/>
      <c r="BB986" s="64"/>
      <c r="BC986" s="63"/>
      <c r="BD986" s="63"/>
      <c r="BE986" s="63"/>
      <c r="BF986" s="63"/>
      <c r="BG986" s="63"/>
      <c r="BH986" s="63"/>
      <c r="BI986" s="63"/>
      <c r="BJ986" s="63"/>
      <c r="BK986" s="64"/>
      <c r="BL986" s="63"/>
      <c r="BM986" s="63"/>
      <c r="BN986" s="63"/>
      <c r="BO986" s="63"/>
      <c r="BP986" s="63"/>
      <c r="BQ986" s="63"/>
      <c r="BR986" s="63"/>
      <c r="BS986" s="63"/>
      <c r="BT986" s="64"/>
      <c r="BU986" s="63"/>
      <c r="BV986" s="63"/>
      <c r="BW986" s="63"/>
      <c r="BX986" s="63"/>
      <c r="BY986" s="63"/>
      <c r="BZ986" s="63"/>
      <c r="CA986" s="63"/>
      <c r="CB986" s="63"/>
      <c r="CC986" s="64"/>
      <c r="CD986" s="63"/>
      <c r="CE986" s="63"/>
      <c r="CF986" s="63"/>
      <c r="CG986" s="63"/>
      <c r="CH986" s="63"/>
      <c r="CI986" s="63"/>
      <c r="CJ986" s="63"/>
      <c r="CK986" s="63"/>
      <c r="CL986" s="64"/>
      <c r="CM986" s="63"/>
      <c r="CN986" s="63"/>
      <c r="CO986" s="63"/>
      <c r="CP986" s="63"/>
      <c r="CQ986" s="63"/>
      <c r="CR986" s="63"/>
      <c r="CS986" s="63"/>
      <c r="CT986" s="63"/>
      <c r="CU986" s="64"/>
      <c r="CV986" s="63"/>
      <c r="CW986" s="63"/>
      <c r="CX986" s="63"/>
      <c r="CY986" s="63"/>
      <c r="CZ986" s="63"/>
      <c r="DA986" s="63"/>
      <c r="DB986" s="63"/>
      <c r="DC986" s="63"/>
      <c r="DD986" s="64"/>
    </row>
    <row r="987" spans="1:108" ht="33" customHeight="1" x14ac:dyDescent="0.3">
      <c r="A987" s="63"/>
      <c r="B987" s="63"/>
      <c r="C987" s="63"/>
      <c r="D987" s="63"/>
      <c r="E987" s="63"/>
      <c r="F987" s="63"/>
      <c r="G987" s="63"/>
      <c r="H987" s="63"/>
      <c r="I987" s="64"/>
      <c r="J987" s="63"/>
      <c r="K987" s="63"/>
      <c r="L987" s="63"/>
      <c r="M987" s="63"/>
      <c r="N987" s="63"/>
      <c r="O987" s="63"/>
      <c r="P987" s="63"/>
      <c r="Q987" s="63"/>
      <c r="R987" s="64"/>
      <c r="S987" s="63"/>
      <c r="T987" s="63"/>
      <c r="U987" s="63"/>
      <c r="V987" s="63"/>
      <c r="W987" s="63"/>
      <c r="X987" s="63"/>
      <c r="Y987" s="63"/>
      <c r="Z987" s="63"/>
      <c r="AA987" s="64"/>
      <c r="AB987" s="63"/>
      <c r="AC987" s="63"/>
      <c r="AD987" s="63"/>
      <c r="AE987" s="63"/>
      <c r="AF987" s="63"/>
      <c r="AG987" s="63"/>
      <c r="AH987" s="63"/>
      <c r="AI987" s="63"/>
      <c r="AJ987" s="64"/>
      <c r="AK987" s="63"/>
      <c r="AL987" s="63"/>
      <c r="AM987" s="63"/>
      <c r="AN987" s="63"/>
      <c r="AO987" s="63"/>
      <c r="AP987" s="63"/>
      <c r="AQ987" s="63"/>
      <c r="AR987" s="63"/>
      <c r="AS987" s="64"/>
      <c r="AT987" s="63"/>
      <c r="AU987" s="63"/>
      <c r="AV987" s="63"/>
      <c r="AW987" s="63"/>
      <c r="AX987" s="63"/>
      <c r="AY987" s="63"/>
      <c r="AZ987" s="63"/>
      <c r="BA987" s="63"/>
      <c r="BB987" s="64"/>
      <c r="BC987" s="63"/>
      <c r="BD987" s="63"/>
      <c r="BE987" s="63"/>
      <c r="BF987" s="63"/>
      <c r="BG987" s="63"/>
      <c r="BH987" s="63"/>
      <c r="BI987" s="63"/>
      <c r="BJ987" s="63"/>
      <c r="BK987" s="64"/>
      <c r="BL987" s="63"/>
      <c r="BM987" s="63"/>
      <c r="BN987" s="63"/>
      <c r="BO987" s="63"/>
      <c r="BP987" s="63"/>
      <c r="BQ987" s="63"/>
      <c r="BR987" s="63"/>
      <c r="BS987" s="63"/>
      <c r="BT987" s="64"/>
      <c r="BU987" s="63"/>
      <c r="BV987" s="63"/>
      <c r="BW987" s="63"/>
      <c r="BX987" s="63"/>
      <c r="BY987" s="63"/>
      <c r="BZ987" s="63"/>
      <c r="CA987" s="63"/>
      <c r="CB987" s="63"/>
      <c r="CC987" s="64"/>
      <c r="CD987" s="63"/>
      <c r="CE987" s="63"/>
      <c r="CF987" s="63"/>
      <c r="CG987" s="63"/>
      <c r="CH987" s="63"/>
      <c r="CI987" s="63"/>
      <c r="CJ987" s="63"/>
      <c r="CK987" s="63"/>
      <c r="CL987" s="64"/>
      <c r="CM987" s="63"/>
      <c r="CN987" s="63"/>
      <c r="CO987" s="63"/>
      <c r="CP987" s="63"/>
      <c r="CQ987" s="63"/>
      <c r="CR987" s="63"/>
      <c r="CS987" s="63"/>
      <c r="CT987" s="63"/>
      <c r="CU987" s="64"/>
      <c r="CV987" s="63"/>
      <c r="CW987" s="63"/>
      <c r="CX987" s="63"/>
      <c r="CY987" s="63"/>
      <c r="CZ987" s="63"/>
      <c r="DA987" s="63"/>
      <c r="DB987" s="63"/>
      <c r="DC987" s="63"/>
      <c r="DD987" s="64"/>
    </row>
    <row r="988" spans="1:108" ht="33" customHeight="1" x14ac:dyDescent="0.3">
      <c r="A988" s="63"/>
      <c r="B988" s="63"/>
      <c r="C988" s="63"/>
      <c r="D988" s="63"/>
      <c r="E988" s="63"/>
      <c r="F988" s="63"/>
      <c r="G988" s="63"/>
      <c r="H988" s="63"/>
      <c r="I988" s="64"/>
      <c r="J988" s="63"/>
      <c r="K988" s="63"/>
      <c r="L988" s="63"/>
      <c r="M988" s="63"/>
      <c r="N988" s="63"/>
      <c r="O988" s="63"/>
      <c r="P988" s="63"/>
      <c r="Q988" s="63"/>
      <c r="R988" s="64"/>
      <c r="S988" s="63"/>
      <c r="T988" s="63"/>
      <c r="U988" s="63"/>
      <c r="V988" s="63"/>
      <c r="W988" s="63"/>
      <c r="X988" s="63"/>
      <c r="Y988" s="63"/>
      <c r="Z988" s="63"/>
      <c r="AA988" s="64"/>
      <c r="AB988" s="63"/>
      <c r="AC988" s="63"/>
      <c r="AD988" s="63"/>
      <c r="AE988" s="63"/>
      <c r="AF988" s="63"/>
      <c r="AG988" s="63"/>
      <c r="AH988" s="63"/>
      <c r="AI988" s="63"/>
      <c r="AJ988" s="64"/>
      <c r="AK988" s="63"/>
      <c r="AL988" s="63"/>
      <c r="AM988" s="63"/>
      <c r="AN988" s="63"/>
      <c r="AO988" s="63"/>
      <c r="AP988" s="63"/>
      <c r="AQ988" s="63"/>
      <c r="AR988" s="63"/>
      <c r="AS988" s="64"/>
      <c r="AT988" s="63"/>
      <c r="AU988" s="63"/>
      <c r="AV988" s="63"/>
      <c r="AW988" s="63"/>
      <c r="AX988" s="63"/>
      <c r="AY988" s="63"/>
      <c r="AZ988" s="63"/>
      <c r="BA988" s="63"/>
      <c r="BB988" s="64"/>
      <c r="BC988" s="63"/>
      <c r="BD988" s="63"/>
      <c r="BE988" s="63"/>
      <c r="BF988" s="63"/>
      <c r="BG988" s="63"/>
      <c r="BH988" s="63"/>
      <c r="BI988" s="63"/>
      <c r="BJ988" s="63"/>
      <c r="BK988" s="64"/>
      <c r="BL988" s="63"/>
      <c r="BM988" s="63"/>
      <c r="BN988" s="63"/>
      <c r="BO988" s="63"/>
      <c r="BP988" s="63"/>
      <c r="BQ988" s="63"/>
      <c r="BR988" s="63"/>
      <c r="BS988" s="63"/>
      <c r="BT988" s="64"/>
      <c r="BU988" s="63"/>
      <c r="BV988" s="63"/>
      <c r="BW988" s="63"/>
      <c r="BX988" s="63"/>
      <c r="BY988" s="63"/>
      <c r="BZ988" s="63"/>
      <c r="CA988" s="63"/>
      <c r="CB988" s="63"/>
      <c r="CC988" s="64"/>
      <c r="CD988" s="63"/>
      <c r="CE988" s="63"/>
      <c r="CF988" s="63"/>
      <c r="CG988" s="63"/>
      <c r="CH988" s="63"/>
      <c r="CI988" s="63"/>
      <c r="CJ988" s="63"/>
      <c r="CK988" s="63"/>
      <c r="CL988" s="64"/>
      <c r="CM988" s="63"/>
      <c r="CN988" s="63"/>
      <c r="CO988" s="63"/>
      <c r="CP988" s="63"/>
      <c r="CQ988" s="63"/>
      <c r="CR988" s="63"/>
      <c r="CS988" s="63"/>
      <c r="CT988" s="63"/>
      <c r="CU988" s="64"/>
      <c r="CV988" s="63"/>
      <c r="CW988" s="63"/>
      <c r="CX988" s="63"/>
      <c r="CY988" s="63"/>
      <c r="CZ988" s="63"/>
      <c r="DA988" s="63"/>
      <c r="DB988" s="63"/>
      <c r="DC988" s="63"/>
      <c r="DD988" s="64"/>
    </row>
    <row r="989" spans="1:108" ht="33" customHeight="1" x14ac:dyDescent="0.3">
      <c r="A989" s="63"/>
      <c r="B989" s="63"/>
      <c r="C989" s="63"/>
      <c r="D989" s="63"/>
      <c r="E989" s="63"/>
      <c r="F989" s="63"/>
      <c r="G989" s="63"/>
      <c r="H989" s="63"/>
      <c r="I989" s="64"/>
      <c r="J989" s="63"/>
      <c r="K989" s="63"/>
      <c r="L989" s="63"/>
      <c r="M989" s="63"/>
      <c r="N989" s="63"/>
      <c r="O989" s="63"/>
      <c r="P989" s="63"/>
      <c r="Q989" s="63"/>
      <c r="R989" s="64"/>
      <c r="S989" s="63"/>
      <c r="T989" s="63"/>
      <c r="U989" s="63"/>
      <c r="V989" s="63"/>
      <c r="W989" s="63"/>
      <c r="X989" s="63"/>
      <c r="Y989" s="63"/>
      <c r="Z989" s="63"/>
      <c r="AA989" s="64"/>
      <c r="AB989" s="63"/>
      <c r="AC989" s="63"/>
      <c r="AD989" s="63"/>
      <c r="AE989" s="63"/>
      <c r="AF989" s="63"/>
      <c r="AG989" s="63"/>
      <c r="AH989" s="63"/>
      <c r="AI989" s="63"/>
      <c r="AJ989" s="64"/>
      <c r="AK989" s="63"/>
      <c r="AL989" s="63"/>
      <c r="AM989" s="63"/>
      <c r="AN989" s="63"/>
      <c r="AO989" s="63"/>
      <c r="AP989" s="63"/>
      <c r="AQ989" s="63"/>
      <c r="AR989" s="63"/>
      <c r="AS989" s="64"/>
      <c r="AT989" s="63"/>
      <c r="AU989" s="63"/>
      <c r="AV989" s="63"/>
      <c r="AW989" s="63"/>
      <c r="AX989" s="63"/>
      <c r="AY989" s="63"/>
      <c r="AZ989" s="63"/>
      <c r="BA989" s="63"/>
      <c r="BB989" s="64"/>
      <c r="BC989" s="63"/>
      <c r="BD989" s="63"/>
      <c r="BE989" s="63"/>
      <c r="BF989" s="63"/>
      <c r="BG989" s="63"/>
      <c r="BH989" s="63"/>
      <c r="BI989" s="63"/>
      <c r="BJ989" s="63"/>
      <c r="BK989" s="64"/>
      <c r="BL989" s="63"/>
      <c r="BM989" s="63"/>
      <c r="BN989" s="63"/>
      <c r="BO989" s="63"/>
      <c r="BP989" s="63"/>
      <c r="BQ989" s="63"/>
      <c r="BR989" s="63"/>
      <c r="BS989" s="63"/>
      <c r="BT989" s="64"/>
      <c r="BU989" s="63"/>
      <c r="BV989" s="63"/>
      <c r="BW989" s="63"/>
      <c r="BX989" s="63"/>
      <c r="BY989" s="63"/>
      <c r="BZ989" s="63"/>
      <c r="CA989" s="63"/>
      <c r="CB989" s="63"/>
      <c r="CC989" s="64"/>
      <c r="CD989" s="63"/>
      <c r="CE989" s="63"/>
      <c r="CF989" s="63"/>
      <c r="CG989" s="63"/>
      <c r="CH989" s="63"/>
      <c r="CI989" s="63"/>
      <c r="CJ989" s="63"/>
      <c r="CK989" s="63"/>
      <c r="CL989" s="64"/>
      <c r="CM989" s="63"/>
      <c r="CN989" s="63"/>
      <c r="CO989" s="63"/>
      <c r="CP989" s="63"/>
      <c r="CQ989" s="63"/>
      <c r="CR989" s="63"/>
      <c r="CS989" s="63"/>
      <c r="CT989" s="63"/>
      <c r="CU989" s="64"/>
      <c r="CV989" s="63"/>
      <c r="CW989" s="63"/>
      <c r="CX989" s="63"/>
      <c r="CY989" s="63"/>
      <c r="CZ989" s="63"/>
      <c r="DA989" s="63"/>
      <c r="DB989" s="63"/>
      <c r="DC989" s="63"/>
      <c r="DD989" s="64"/>
    </row>
    <row r="990" spans="1:108" ht="33" customHeight="1" x14ac:dyDescent="0.3">
      <c r="A990" s="63"/>
      <c r="B990" s="63"/>
      <c r="C990" s="63"/>
      <c r="D990" s="63"/>
      <c r="E990" s="63"/>
      <c r="F990" s="63"/>
      <c r="G990" s="63"/>
      <c r="H990" s="63"/>
      <c r="I990" s="64"/>
      <c r="J990" s="63"/>
      <c r="K990" s="63"/>
      <c r="L990" s="63"/>
      <c r="M990" s="63"/>
      <c r="N990" s="63"/>
      <c r="O990" s="63"/>
      <c r="P990" s="63"/>
      <c r="Q990" s="63"/>
      <c r="R990" s="64"/>
      <c r="S990" s="63"/>
      <c r="T990" s="63"/>
      <c r="U990" s="63"/>
      <c r="V990" s="63"/>
      <c r="W990" s="63"/>
      <c r="X990" s="63"/>
      <c r="Y990" s="63"/>
      <c r="Z990" s="63"/>
      <c r="AA990" s="64"/>
      <c r="AB990" s="63"/>
      <c r="AC990" s="63"/>
      <c r="AD990" s="63"/>
      <c r="AE990" s="63"/>
      <c r="AF990" s="63"/>
      <c r="AG990" s="63"/>
      <c r="AH990" s="63"/>
      <c r="AI990" s="63"/>
      <c r="AJ990" s="64"/>
      <c r="AK990" s="63"/>
      <c r="AL990" s="63"/>
      <c r="AM990" s="63"/>
      <c r="AN990" s="63"/>
      <c r="AO990" s="63"/>
      <c r="AP990" s="63"/>
      <c r="AQ990" s="63"/>
      <c r="AR990" s="63"/>
      <c r="AS990" s="64"/>
      <c r="AT990" s="63"/>
      <c r="AU990" s="63"/>
      <c r="AV990" s="63"/>
      <c r="AW990" s="63"/>
      <c r="AX990" s="63"/>
      <c r="AY990" s="63"/>
      <c r="AZ990" s="63"/>
      <c r="BA990" s="63"/>
      <c r="BB990" s="64"/>
      <c r="BC990" s="63"/>
      <c r="BD990" s="63"/>
      <c r="BE990" s="63"/>
      <c r="BF990" s="63"/>
      <c r="BG990" s="63"/>
      <c r="BH990" s="63"/>
      <c r="BI990" s="63"/>
      <c r="BJ990" s="63"/>
      <c r="BK990" s="64"/>
      <c r="BL990" s="63"/>
      <c r="BM990" s="63"/>
      <c r="BN990" s="63"/>
      <c r="BO990" s="63"/>
      <c r="BP990" s="63"/>
      <c r="BQ990" s="63"/>
      <c r="BR990" s="63"/>
      <c r="BS990" s="63"/>
      <c r="BT990" s="64"/>
      <c r="BU990" s="63"/>
      <c r="BV990" s="63"/>
      <c r="BW990" s="63"/>
      <c r="BX990" s="63"/>
      <c r="BY990" s="63"/>
      <c r="BZ990" s="63"/>
      <c r="CA990" s="63"/>
      <c r="CB990" s="63"/>
      <c r="CC990" s="64"/>
      <c r="CD990" s="63"/>
      <c r="CE990" s="63"/>
      <c r="CF990" s="63"/>
      <c r="CG990" s="63"/>
      <c r="CH990" s="63"/>
      <c r="CI990" s="63"/>
      <c r="CJ990" s="63"/>
      <c r="CK990" s="63"/>
      <c r="CL990" s="64"/>
      <c r="CM990" s="63"/>
      <c r="CN990" s="63"/>
      <c r="CO990" s="63"/>
      <c r="CP990" s="63"/>
      <c r="CQ990" s="63"/>
      <c r="CR990" s="63"/>
      <c r="CS990" s="63"/>
      <c r="CT990" s="63"/>
      <c r="CU990" s="64"/>
      <c r="CV990" s="63"/>
      <c r="CW990" s="63"/>
      <c r="CX990" s="63"/>
      <c r="CY990" s="63"/>
      <c r="CZ990" s="63"/>
      <c r="DA990" s="63"/>
      <c r="DB990" s="63"/>
      <c r="DC990" s="63"/>
      <c r="DD990" s="64"/>
    </row>
    <row r="991" spans="1:108" ht="33" customHeight="1" x14ac:dyDescent="0.3">
      <c r="A991" s="63"/>
      <c r="B991" s="63"/>
      <c r="C991" s="63"/>
      <c r="D991" s="63"/>
      <c r="E991" s="63"/>
      <c r="F991" s="63"/>
      <c r="G991" s="63"/>
      <c r="H991" s="63"/>
      <c r="I991" s="64"/>
      <c r="J991" s="63"/>
      <c r="K991" s="63"/>
      <c r="L991" s="63"/>
      <c r="M991" s="63"/>
      <c r="N991" s="63"/>
      <c r="O991" s="63"/>
      <c r="P991" s="63"/>
      <c r="Q991" s="63"/>
      <c r="R991" s="64"/>
      <c r="S991" s="63"/>
      <c r="T991" s="63"/>
      <c r="U991" s="63"/>
      <c r="V991" s="63"/>
      <c r="W991" s="63"/>
      <c r="X991" s="63"/>
      <c r="Y991" s="63"/>
      <c r="Z991" s="63"/>
      <c r="AA991" s="64"/>
      <c r="AB991" s="63"/>
      <c r="AC991" s="63"/>
      <c r="AD991" s="63"/>
      <c r="AE991" s="63"/>
      <c r="AF991" s="63"/>
      <c r="AG991" s="63"/>
      <c r="AH991" s="63"/>
      <c r="AI991" s="63"/>
      <c r="AJ991" s="64"/>
      <c r="AK991" s="63"/>
      <c r="AL991" s="63"/>
      <c r="AM991" s="63"/>
      <c r="AN991" s="63"/>
      <c r="AO991" s="63"/>
      <c r="AP991" s="63"/>
      <c r="AQ991" s="63"/>
      <c r="AR991" s="63"/>
      <c r="AS991" s="64"/>
      <c r="AT991" s="63"/>
      <c r="AU991" s="63"/>
      <c r="AV991" s="63"/>
      <c r="AW991" s="63"/>
      <c r="AX991" s="63"/>
      <c r="AY991" s="63"/>
      <c r="AZ991" s="63"/>
      <c r="BA991" s="63"/>
      <c r="BB991" s="64"/>
      <c r="BC991" s="63"/>
      <c r="BD991" s="63"/>
      <c r="BE991" s="63"/>
      <c r="BF991" s="63"/>
      <c r="BG991" s="63"/>
      <c r="BH991" s="63"/>
      <c r="BI991" s="63"/>
      <c r="BJ991" s="63"/>
      <c r="BK991" s="64"/>
      <c r="BL991" s="63"/>
      <c r="BM991" s="63"/>
      <c r="BN991" s="63"/>
      <c r="BO991" s="63"/>
      <c r="BP991" s="63"/>
      <c r="BQ991" s="63"/>
      <c r="BR991" s="63"/>
      <c r="BS991" s="63"/>
      <c r="BT991" s="64"/>
      <c r="BU991" s="63"/>
      <c r="BV991" s="63"/>
      <c r="BW991" s="63"/>
      <c r="BX991" s="63"/>
      <c r="BY991" s="63"/>
      <c r="BZ991" s="63"/>
      <c r="CA991" s="63"/>
      <c r="CB991" s="63"/>
      <c r="CC991" s="64"/>
      <c r="CD991" s="63"/>
      <c r="CE991" s="63"/>
      <c r="CF991" s="63"/>
      <c r="CG991" s="63"/>
      <c r="CH991" s="63"/>
      <c r="CI991" s="63"/>
      <c r="CJ991" s="63"/>
      <c r="CK991" s="63"/>
      <c r="CL991" s="64"/>
      <c r="CM991" s="63"/>
      <c r="CN991" s="63"/>
      <c r="CO991" s="63"/>
      <c r="CP991" s="63"/>
      <c r="CQ991" s="63"/>
      <c r="CR991" s="63"/>
      <c r="CS991" s="63"/>
      <c r="CT991" s="63"/>
      <c r="CU991" s="64"/>
      <c r="CV991" s="63"/>
      <c r="CW991" s="63"/>
      <c r="CX991" s="63"/>
      <c r="CY991" s="63"/>
      <c r="CZ991" s="63"/>
      <c r="DA991" s="63"/>
      <c r="DB991" s="63"/>
      <c r="DC991" s="63"/>
      <c r="DD991" s="64"/>
    </row>
    <row r="992" spans="1:108" ht="33" customHeight="1" x14ac:dyDescent="0.3">
      <c r="A992" s="63"/>
      <c r="B992" s="63"/>
      <c r="C992" s="63"/>
      <c r="D992" s="63"/>
      <c r="E992" s="63"/>
      <c r="F992" s="63"/>
      <c r="G992" s="63"/>
      <c r="H992" s="63"/>
      <c r="I992" s="64"/>
      <c r="J992" s="63"/>
      <c r="K992" s="63"/>
      <c r="L992" s="63"/>
      <c r="M992" s="63"/>
      <c r="N992" s="63"/>
      <c r="O992" s="63"/>
      <c r="P992" s="63"/>
      <c r="Q992" s="63"/>
      <c r="R992" s="64"/>
      <c r="S992" s="63"/>
      <c r="T992" s="63"/>
      <c r="U992" s="63"/>
      <c r="V992" s="63"/>
      <c r="W992" s="63"/>
      <c r="X992" s="63"/>
      <c r="Y992" s="63"/>
      <c r="Z992" s="63"/>
      <c r="AA992" s="64"/>
      <c r="AB992" s="63"/>
      <c r="AC992" s="63"/>
      <c r="AD992" s="63"/>
      <c r="AE992" s="63"/>
      <c r="AF992" s="63"/>
      <c r="AG992" s="63"/>
      <c r="AH992" s="63"/>
      <c r="AI992" s="63"/>
      <c r="AJ992" s="64"/>
      <c r="AK992" s="63"/>
      <c r="AL992" s="63"/>
      <c r="AM992" s="63"/>
      <c r="AN992" s="63"/>
      <c r="AO992" s="63"/>
      <c r="AP992" s="63"/>
      <c r="AQ992" s="63"/>
      <c r="AR992" s="63"/>
      <c r="AS992" s="64"/>
      <c r="AT992" s="63"/>
      <c r="AU992" s="63"/>
      <c r="AV992" s="63"/>
      <c r="AW992" s="63"/>
      <c r="AX992" s="63"/>
      <c r="AY992" s="63"/>
      <c r="AZ992" s="63"/>
      <c r="BA992" s="63"/>
      <c r="BB992" s="64"/>
      <c r="BC992" s="63"/>
      <c r="BD992" s="63"/>
      <c r="BE992" s="63"/>
      <c r="BF992" s="63"/>
      <c r="BG992" s="63"/>
      <c r="BH992" s="63"/>
      <c r="BI992" s="63"/>
      <c r="BJ992" s="63"/>
      <c r="BK992" s="64"/>
      <c r="BL992" s="63"/>
      <c r="BM992" s="63"/>
      <c r="BN992" s="63"/>
      <c r="BO992" s="63"/>
      <c r="BP992" s="63"/>
      <c r="BQ992" s="63"/>
      <c r="BR992" s="63"/>
      <c r="BS992" s="63"/>
      <c r="BT992" s="64"/>
      <c r="BU992" s="63"/>
      <c r="BV992" s="63"/>
      <c r="BW992" s="63"/>
      <c r="BX992" s="63"/>
      <c r="BY992" s="63"/>
      <c r="BZ992" s="63"/>
      <c r="CA992" s="63"/>
      <c r="CB992" s="63"/>
      <c r="CC992" s="64"/>
      <c r="CD992" s="63"/>
      <c r="CE992" s="63"/>
      <c r="CF992" s="63"/>
      <c r="CG992" s="63"/>
      <c r="CH992" s="63"/>
      <c r="CI992" s="63"/>
      <c r="CJ992" s="63"/>
      <c r="CK992" s="63"/>
      <c r="CL992" s="64"/>
      <c r="CM992" s="63"/>
      <c r="CN992" s="63"/>
      <c r="CO992" s="63"/>
      <c r="CP992" s="63"/>
      <c r="CQ992" s="63"/>
      <c r="CR992" s="63"/>
      <c r="CS992" s="63"/>
      <c r="CT992" s="63"/>
      <c r="CU992" s="64"/>
      <c r="CV992" s="63"/>
      <c r="CW992" s="63"/>
      <c r="CX992" s="63"/>
      <c r="CY992" s="63"/>
      <c r="CZ992" s="63"/>
      <c r="DA992" s="63"/>
      <c r="DB992" s="63"/>
      <c r="DC992" s="63"/>
      <c r="DD992" s="64"/>
    </row>
    <row r="993" spans="1:108" ht="33" customHeight="1" x14ac:dyDescent="0.3">
      <c r="A993" s="63"/>
      <c r="B993" s="63"/>
      <c r="C993" s="63"/>
      <c r="D993" s="63"/>
      <c r="E993" s="63"/>
      <c r="F993" s="63"/>
      <c r="G993" s="63"/>
      <c r="H993" s="63"/>
      <c r="I993" s="64"/>
      <c r="J993" s="63"/>
      <c r="K993" s="63"/>
      <c r="L993" s="63"/>
      <c r="M993" s="63"/>
      <c r="N993" s="63"/>
      <c r="O993" s="63"/>
      <c r="P993" s="63"/>
      <c r="Q993" s="63"/>
      <c r="R993" s="64"/>
      <c r="S993" s="63"/>
      <c r="T993" s="63"/>
      <c r="U993" s="63"/>
      <c r="V993" s="63"/>
      <c r="W993" s="63"/>
      <c r="X993" s="63"/>
      <c r="Y993" s="63"/>
      <c r="Z993" s="63"/>
      <c r="AA993" s="64"/>
      <c r="AB993" s="63"/>
      <c r="AC993" s="63"/>
      <c r="AD993" s="63"/>
      <c r="AE993" s="63"/>
      <c r="AF993" s="63"/>
      <c r="AG993" s="63"/>
      <c r="AH993" s="63"/>
      <c r="AI993" s="63"/>
      <c r="AJ993" s="64"/>
      <c r="AK993" s="63"/>
      <c r="AL993" s="63"/>
      <c r="AM993" s="63"/>
      <c r="AN993" s="63"/>
      <c r="AO993" s="63"/>
      <c r="AP993" s="63"/>
      <c r="AQ993" s="63"/>
      <c r="AR993" s="63"/>
      <c r="AS993" s="64"/>
      <c r="AT993" s="63"/>
      <c r="AU993" s="63"/>
      <c r="AV993" s="63"/>
      <c r="AW993" s="63"/>
      <c r="AX993" s="63"/>
      <c r="AY993" s="63"/>
      <c r="AZ993" s="63"/>
      <c r="BA993" s="63"/>
      <c r="BB993" s="64"/>
      <c r="BC993" s="63"/>
      <c r="BD993" s="63"/>
      <c r="BE993" s="63"/>
      <c r="BF993" s="63"/>
      <c r="BG993" s="63"/>
      <c r="BH993" s="63"/>
      <c r="BI993" s="63"/>
      <c r="BJ993" s="63"/>
      <c r="BK993" s="64"/>
      <c r="BL993" s="63"/>
      <c r="BM993" s="63"/>
      <c r="BN993" s="63"/>
      <c r="BO993" s="63"/>
      <c r="BP993" s="63"/>
      <c r="BQ993" s="63"/>
      <c r="BR993" s="63"/>
      <c r="BS993" s="63"/>
      <c r="BT993" s="64"/>
      <c r="BU993" s="63"/>
      <c r="BV993" s="63"/>
      <c r="BW993" s="63"/>
      <c r="BX993" s="63"/>
      <c r="BY993" s="63"/>
      <c r="BZ993" s="63"/>
      <c r="CA993" s="63"/>
      <c r="CB993" s="63"/>
      <c r="CC993" s="64"/>
      <c r="CD993" s="63"/>
      <c r="CE993" s="63"/>
      <c r="CF993" s="63"/>
      <c r="CG993" s="63"/>
      <c r="CH993" s="63"/>
      <c r="CI993" s="63"/>
      <c r="CJ993" s="63"/>
      <c r="CK993" s="63"/>
      <c r="CL993" s="64"/>
      <c r="CM993" s="63"/>
      <c r="CN993" s="63"/>
      <c r="CO993" s="63"/>
      <c r="CP993" s="63"/>
      <c r="CQ993" s="63"/>
      <c r="CR993" s="63"/>
      <c r="CS993" s="63"/>
      <c r="CT993" s="63"/>
      <c r="CU993" s="64"/>
      <c r="CV993" s="63"/>
      <c r="CW993" s="63"/>
      <c r="CX993" s="63"/>
      <c r="CY993" s="63"/>
      <c r="CZ993" s="63"/>
      <c r="DA993" s="63"/>
      <c r="DB993" s="63"/>
      <c r="DC993" s="63"/>
      <c r="DD993" s="64"/>
    </row>
    <row r="994" spans="1:108" ht="33" customHeight="1" x14ac:dyDescent="0.3">
      <c r="A994" s="63"/>
      <c r="B994" s="63"/>
      <c r="C994" s="63"/>
      <c r="D994" s="63"/>
      <c r="E994" s="63"/>
      <c r="F994" s="63"/>
      <c r="G994" s="63"/>
      <c r="H994" s="63"/>
      <c r="I994" s="64"/>
      <c r="J994" s="63"/>
      <c r="K994" s="63"/>
      <c r="L994" s="63"/>
      <c r="M994" s="63"/>
      <c r="N994" s="63"/>
      <c r="O994" s="63"/>
      <c r="P994" s="63"/>
      <c r="Q994" s="63"/>
      <c r="R994" s="64"/>
      <c r="S994" s="63"/>
      <c r="T994" s="63"/>
      <c r="U994" s="63"/>
      <c r="V994" s="63"/>
      <c r="W994" s="63"/>
      <c r="X994" s="63"/>
      <c r="Y994" s="63"/>
      <c r="Z994" s="63"/>
      <c r="AA994" s="64"/>
      <c r="AB994" s="63"/>
      <c r="AC994" s="63"/>
      <c r="AD994" s="63"/>
      <c r="AE994" s="63"/>
      <c r="AF994" s="63"/>
      <c r="AG994" s="63"/>
      <c r="AH994" s="63"/>
      <c r="AI994" s="63"/>
      <c r="AJ994" s="64"/>
      <c r="AK994" s="63"/>
      <c r="AL994" s="63"/>
      <c r="AM994" s="63"/>
      <c r="AN994" s="63"/>
      <c r="AO994" s="63"/>
      <c r="AP994" s="63"/>
      <c r="AQ994" s="63"/>
      <c r="AR994" s="63"/>
      <c r="AS994" s="64"/>
      <c r="AT994" s="63"/>
      <c r="AU994" s="63"/>
      <c r="AV994" s="63"/>
      <c r="AW994" s="63"/>
      <c r="AX994" s="63"/>
      <c r="AY994" s="63"/>
      <c r="AZ994" s="63"/>
      <c r="BA994" s="63"/>
      <c r="BB994" s="64"/>
      <c r="BC994" s="63"/>
      <c r="BD994" s="63"/>
      <c r="BE994" s="63"/>
      <c r="BF994" s="63"/>
      <c r="BG994" s="63"/>
      <c r="BH994" s="63"/>
      <c r="BI994" s="63"/>
      <c r="BJ994" s="63"/>
      <c r="BK994" s="64"/>
      <c r="BL994" s="63"/>
      <c r="BM994" s="63"/>
      <c r="BN994" s="63"/>
      <c r="BO994" s="63"/>
      <c r="BP994" s="63"/>
      <c r="BQ994" s="63"/>
      <c r="BR994" s="63"/>
      <c r="BS994" s="63"/>
      <c r="BT994" s="64"/>
      <c r="BU994" s="63"/>
      <c r="BV994" s="63"/>
      <c r="BW994" s="63"/>
      <c r="BX994" s="63"/>
      <c r="BY994" s="63"/>
      <c r="BZ994" s="63"/>
      <c r="CA994" s="63"/>
      <c r="CB994" s="63"/>
      <c r="CC994" s="64"/>
      <c r="CD994" s="63"/>
      <c r="CE994" s="63"/>
      <c r="CF994" s="63"/>
      <c r="CG994" s="63"/>
      <c r="CH994" s="63"/>
      <c r="CI994" s="63"/>
      <c r="CJ994" s="63"/>
      <c r="CK994" s="63"/>
      <c r="CL994" s="64"/>
      <c r="CM994" s="63"/>
      <c r="CN994" s="63"/>
      <c r="CO994" s="63"/>
      <c r="CP994" s="63"/>
      <c r="CQ994" s="63"/>
      <c r="CR994" s="63"/>
      <c r="CS994" s="63"/>
      <c r="CT994" s="63"/>
      <c r="CU994" s="64"/>
      <c r="CV994" s="63"/>
      <c r="CW994" s="63"/>
      <c r="CX994" s="63"/>
      <c r="CY994" s="63"/>
      <c r="CZ994" s="63"/>
      <c r="DA994" s="63"/>
      <c r="DB994" s="63"/>
      <c r="DC994" s="63"/>
      <c r="DD994" s="64"/>
    </row>
    <row r="995" spans="1:108" ht="33" customHeight="1" x14ac:dyDescent="0.3">
      <c r="A995" s="63"/>
      <c r="B995" s="63"/>
      <c r="C995" s="63"/>
      <c r="D995" s="63"/>
      <c r="E995" s="63"/>
      <c r="F995" s="63"/>
      <c r="G995" s="63"/>
      <c r="H995" s="63"/>
      <c r="I995" s="64"/>
      <c r="J995" s="63"/>
      <c r="K995" s="63"/>
      <c r="L995" s="63"/>
      <c r="M995" s="63"/>
      <c r="N995" s="63"/>
      <c r="O995" s="63"/>
      <c r="P995" s="63"/>
      <c r="Q995" s="63"/>
      <c r="R995" s="64"/>
      <c r="S995" s="63"/>
      <c r="T995" s="63"/>
      <c r="U995" s="63"/>
      <c r="V995" s="63"/>
      <c r="W995" s="63"/>
      <c r="X995" s="63"/>
      <c r="Y995" s="63"/>
      <c r="Z995" s="63"/>
      <c r="AA995" s="64"/>
      <c r="AB995" s="63"/>
      <c r="AC995" s="63"/>
      <c r="AD995" s="63"/>
      <c r="AE995" s="63"/>
      <c r="AF995" s="63"/>
      <c r="AG995" s="63"/>
      <c r="AH995" s="63"/>
      <c r="AI995" s="63"/>
      <c r="AJ995" s="64"/>
      <c r="AK995" s="63"/>
      <c r="AL995" s="63"/>
      <c r="AM995" s="63"/>
      <c r="AN995" s="63"/>
      <c r="AO995" s="63"/>
      <c r="AP995" s="63"/>
      <c r="AQ995" s="63"/>
      <c r="AR995" s="63"/>
      <c r="AS995" s="64"/>
      <c r="AT995" s="63"/>
      <c r="AU995" s="63"/>
      <c r="AV995" s="63"/>
      <c r="AW995" s="63"/>
      <c r="AX995" s="63"/>
      <c r="AY995" s="63"/>
      <c r="AZ995" s="63"/>
      <c r="BA995" s="63"/>
      <c r="BB995" s="64"/>
      <c r="BC995" s="63"/>
      <c r="BD995" s="63"/>
      <c r="BE995" s="63"/>
      <c r="BF995" s="63"/>
      <c r="BG995" s="63"/>
      <c r="BH995" s="63"/>
      <c r="BI995" s="63"/>
      <c r="BJ995" s="63"/>
      <c r="BK995" s="64"/>
      <c r="BL995" s="63"/>
      <c r="BM995" s="63"/>
      <c r="BN995" s="63"/>
      <c r="BO995" s="63"/>
      <c r="BP995" s="63"/>
      <c r="BQ995" s="63"/>
      <c r="BR995" s="63"/>
      <c r="BS995" s="63"/>
      <c r="BT995" s="64"/>
      <c r="BU995" s="63"/>
      <c r="BV995" s="63"/>
      <c r="BW995" s="63"/>
      <c r="BX995" s="63"/>
      <c r="BY995" s="63"/>
      <c r="BZ995" s="63"/>
      <c r="CA995" s="63"/>
      <c r="CB995" s="63"/>
      <c r="CC995" s="64"/>
      <c r="CD995" s="63"/>
      <c r="CE995" s="63"/>
      <c r="CF995" s="63"/>
      <c r="CG995" s="63"/>
      <c r="CH995" s="63"/>
      <c r="CI995" s="63"/>
      <c r="CJ995" s="63"/>
      <c r="CK995" s="63"/>
      <c r="CL995" s="64"/>
      <c r="CM995" s="63"/>
      <c r="CN995" s="63"/>
      <c r="CO995" s="63"/>
      <c r="CP995" s="63"/>
      <c r="CQ995" s="63"/>
      <c r="CR995" s="63"/>
      <c r="CS995" s="63"/>
      <c r="CT995" s="63"/>
      <c r="CU995" s="64"/>
      <c r="CV995" s="63"/>
      <c r="CW995" s="63"/>
      <c r="CX995" s="63"/>
      <c r="CY995" s="63"/>
      <c r="CZ995" s="63"/>
      <c r="DA995" s="63"/>
      <c r="DB995" s="63"/>
      <c r="DC995" s="63"/>
      <c r="DD995" s="64"/>
    </row>
    <row r="996" spans="1:108" ht="33" customHeight="1" x14ac:dyDescent="0.3">
      <c r="A996" s="63"/>
      <c r="B996" s="63"/>
      <c r="C996" s="63"/>
      <c r="D996" s="63"/>
      <c r="E996" s="63"/>
      <c r="F996" s="63"/>
      <c r="G996" s="63"/>
      <c r="H996" s="63"/>
      <c r="I996" s="64"/>
      <c r="J996" s="63"/>
      <c r="K996" s="63"/>
      <c r="L996" s="63"/>
      <c r="M996" s="63"/>
      <c r="N996" s="63"/>
      <c r="O996" s="63"/>
      <c r="P996" s="63"/>
      <c r="Q996" s="63"/>
      <c r="R996" s="64"/>
      <c r="S996" s="63"/>
      <c r="T996" s="63"/>
      <c r="U996" s="63"/>
      <c r="V996" s="63"/>
      <c r="W996" s="63"/>
      <c r="X996" s="63"/>
      <c r="Y996" s="63"/>
      <c r="Z996" s="63"/>
      <c r="AA996" s="64"/>
      <c r="AB996" s="63"/>
      <c r="AC996" s="63"/>
      <c r="AD996" s="63"/>
      <c r="AE996" s="63"/>
      <c r="AF996" s="63"/>
      <c r="AG996" s="63"/>
      <c r="AH996" s="63"/>
      <c r="AI996" s="63"/>
      <c r="AJ996" s="64"/>
      <c r="AK996" s="63"/>
      <c r="AL996" s="63"/>
      <c r="AM996" s="63"/>
      <c r="AN996" s="63"/>
      <c r="AO996" s="63"/>
      <c r="AP996" s="63"/>
      <c r="AQ996" s="63"/>
      <c r="AR996" s="63"/>
      <c r="AS996" s="64"/>
      <c r="AT996" s="63"/>
      <c r="AU996" s="63"/>
      <c r="AV996" s="63"/>
      <c r="AW996" s="63"/>
      <c r="AX996" s="63"/>
      <c r="AY996" s="63"/>
      <c r="AZ996" s="63"/>
      <c r="BA996" s="63"/>
      <c r="BB996" s="64"/>
      <c r="BC996" s="63"/>
      <c r="BD996" s="63"/>
      <c r="BE996" s="63"/>
      <c r="BF996" s="63"/>
      <c r="BG996" s="63"/>
      <c r="BH996" s="63"/>
      <c r="BI996" s="63"/>
      <c r="BJ996" s="63"/>
      <c r="BK996" s="64"/>
      <c r="BL996" s="63"/>
      <c r="BM996" s="63"/>
      <c r="BN996" s="63"/>
      <c r="BO996" s="63"/>
      <c r="BP996" s="63"/>
      <c r="BQ996" s="63"/>
      <c r="BR996" s="63"/>
      <c r="BS996" s="63"/>
      <c r="BT996" s="64"/>
      <c r="BU996" s="63"/>
      <c r="BV996" s="63"/>
      <c r="BW996" s="63"/>
      <c r="BX996" s="63"/>
      <c r="BY996" s="63"/>
      <c r="BZ996" s="63"/>
      <c r="CA996" s="63"/>
      <c r="CB996" s="63"/>
      <c r="CC996" s="64"/>
      <c r="CD996" s="63"/>
      <c r="CE996" s="63"/>
      <c r="CF996" s="63"/>
      <c r="CG996" s="63"/>
      <c r="CH996" s="63"/>
      <c r="CI996" s="63"/>
      <c r="CJ996" s="63"/>
      <c r="CK996" s="63"/>
      <c r="CL996" s="64"/>
      <c r="CM996" s="63"/>
      <c r="CN996" s="63"/>
      <c r="CO996" s="63"/>
      <c r="CP996" s="63"/>
      <c r="CQ996" s="63"/>
      <c r="CR996" s="63"/>
      <c r="CS996" s="63"/>
      <c r="CT996" s="63"/>
      <c r="CU996" s="64"/>
      <c r="CV996" s="63"/>
      <c r="CW996" s="63"/>
      <c r="CX996" s="63"/>
      <c r="CY996" s="63"/>
      <c r="CZ996" s="63"/>
      <c r="DA996" s="63"/>
      <c r="DB996" s="63"/>
      <c r="DC996" s="63"/>
      <c r="DD996" s="64"/>
    </row>
    <row r="997" spans="1:108" ht="33" customHeight="1" x14ac:dyDescent="0.3">
      <c r="A997" s="63"/>
      <c r="B997" s="63"/>
      <c r="C997" s="63"/>
      <c r="D997" s="63"/>
      <c r="E997" s="63"/>
      <c r="F997" s="63"/>
      <c r="G997" s="63"/>
      <c r="H997" s="63"/>
      <c r="I997" s="64"/>
      <c r="J997" s="63"/>
      <c r="K997" s="63"/>
      <c r="L997" s="63"/>
      <c r="M997" s="63"/>
      <c r="N997" s="63"/>
      <c r="O997" s="63"/>
      <c r="P997" s="63"/>
      <c r="Q997" s="63"/>
      <c r="R997" s="64"/>
      <c r="S997" s="63"/>
      <c r="T997" s="63"/>
      <c r="U997" s="63"/>
      <c r="V997" s="63"/>
      <c r="W997" s="63"/>
      <c r="X997" s="63"/>
      <c r="Y997" s="63"/>
      <c r="Z997" s="63"/>
      <c r="AA997" s="64"/>
      <c r="AB997" s="63"/>
      <c r="AC997" s="63"/>
      <c r="AD997" s="63"/>
      <c r="AE997" s="63"/>
      <c r="AF997" s="63"/>
      <c r="AG997" s="63"/>
      <c r="AH997" s="63"/>
      <c r="AI997" s="63"/>
      <c r="AJ997" s="64"/>
      <c r="AK997" s="63"/>
      <c r="AL997" s="63"/>
      <c r="AM997" s="63"/>
      <c r="AN997" s="63"/>
      <c r="AO997" s="63"/>
      <c r="AP997" s="63"/>
      <c r="AQ997" s="63"/>
      <c r="AR997" s="63"/>
      <c r="AS997" s="64"/>
      <c r="AT997" s="63"/>
      <c r="AU997" s="63"/>
      <c r="AV997" s="63"/>
      <c r="AW997" s="63"/>
      <c r="AX997" s="63"/>
      <c r="AY997" s="63"/>
      <c r="AZ997" s="63"/>
      <c r="BA997" s="63"/>
      <c r="BB997" s="64"/>
      <c r="BC997" s="63"/>
      <c r="BD997" s="63"/>
      <c r="BE997" s="63"/>
      <c r="BF997" s="63"/>
      <c r="BG997" s="63"/>
      <c r="BH997" s="63"/>
      <c r="BI997" s="63"/>
      <c r="BJ997" s="63"/>
      <c r="BK997" s="64"/>
      <c r="BL997" s="63"/>
      <c r="BM997" s="63"/>
      <c r="BN997" s="63"/>
      <c r="BO997" s="63"/>
      <c r="BP997" s="63"/>
      <c r="BQ997" s="63"/>
      <c r="BR997" s="63"/>
      <c r="BS997" s="63"/>
      <c r="BT997" s="64"/>
      <c r="BU997" s="63"/>
      <c r="BV997" s="63"/>
      <c r="BW997" s="63"/>
      <c r="BX997" s="63"/>
      <c r="BY997" s="63"/>
      <c r="BZ997" s="63"/>
      <c r="CA997" s="63"/>
      <c r="CB997" s="63"/>
      <c r="CC997" s="64"/>
      <c r="CD997" s="63"/>
      <c r="CE997" s="63"/>
      <c r="CF997" s="63"/>
      <c r="CG997" s="63"/>
      <c r="CH997" s="63"/>
      <c r="CI997" s="63"/>
      <c r="CJ997" s="63"/>
      <c r="CK997" s="63"/>
      <c r="CL997" s="64"/>
      <c r="CM997" s="63"/>
      <c r="CN997" s="63"/>
      <c r="CO997" s="63"/>
      <c r="CP997" s="63"/>
      <c r="CQ997" s="63"/>
      <c r="CR997" s="63"/>
      <c r="CS997" s="63"/>
      <c r="CT997" s="63"/>
      <c r="CU997" s="64"/>
      <c r="CV997" s="63"/>
      <c r="CW997" s="63"/>
      <c r="CX997" s="63"/>
      <c r="CY997" s="63"/>
      <c r="CZ997" s="63"/>
      <c r="DA997" s="63"/>
      <c r="DB997" s="63"/>
      <c r="DC997" s="63"/>
      <c r="DD997" s="64"/>
    </row>
    <row r="998" spans="1:108" ht="33" customHeight="1" x14ac:dyDescent="0.3">
      <c r="A998" s="63"/>
      <c r="B998" s="63"/>
      <c r="C998" s="63"/>
      <c r="D998" s="63"/>
      <c r="E998" s="63"/>
      <c r="F998" s="63"/>
      <c r="G998" s="63"/>
      <c r="H998" s="63"/>
      <c r="I998" s="64"/>
      <c r="J998" s="63"/>
      <c r="K998" s="63"/>
      <c r="L998" s="63"/>
      <c r="M998" s="63"/>
      <c r="N998" s="63"/>
      <c r="O998" s="63"/>
      <c r="P998" s="63"/>
      <c r="Q998" s="63"/>
      <c r="R998" s="64"/>
      <c r="S998" s="63"/>
      <c r="T998" s="63"/>
      <c r="U998" s="63"/>
      <c r="V998" s="63"/>
      <c r="W998" s="63"/>
      <c r="X998" s="63"/>
      <c r="Y998" s="63"/>
      <c r="Z998" s="63"/>
      <c r="AA998" s="64"/>
      <c r="AB998" s="63"/>
      <c r="AC998" s="63"/>
      <c r="AD998" s="63"/>
      <c r="AE998" s="63"/>
      <c r="AF998" s="63"/>
      <c r="AG998" s="63"/>
      <c r="AH998" s="63"/>
      <c r="AI998" s="63"/>
      <c r="AJ998" s="64"/>
      <c r="AK998" s="63"/>
      <c r="AL998" s="63"/>
      <c r="AM998" s="63"/>
      <c r="AN998" s="63"/>
      <c r="AO998" s="63"/>
      <c r="AP998" s="63"/>
      <c r="AQ998" s="63"/>
      <c r="AR998" s="63"/>
      <c r="AS998" s="64"/>
      <c r="AT998" s="63"/>
      <c r="AU998" s="63"/>
      <c r="AV998" s="63"/>
      <c r="AW998" s="63"/>
      <c r="AX998" s="63"/>
      <c r="AY998" s="63"/>
      <c r="AZ998" s="63"/>
      <c r="BA998" s="63"/>
      <c r="BB998" s="64"/>
      <c r="BC998" s="63"/>
      <c r="BD998" s="63"/>
      <c r="BE998" s="63"/>
      <c r="BF998" s="63"/>
      <c r="BG998" s="63"/>
      <c r="BH998" s="63"/>
      <c r="BI998" s="63"/>
      <c r="BJ998" s="63"/>
      <c r="BK998" s="64"/>
      <c r="BL998" s="63"/>
      <c r="BM998" s="63"/>
      <c r="BN998" s="63"/>
      <c r="BO998" s="63"/>
      <c r="BP998" s="63"/>
      <c r="BQ998" s="63"/>
      <c r="BR998" s="63"/>
      <c r="BS998" s="63"/>
      <c r="BT998" s="64"/>
      <c r="BU998" s="63"/>
      <c r="BV998" s="63"/>
      <c r="BW998" s="63"/>
      <c r="BX998" s="63"/>
      <c r="BY998" s="63"/>
      <c r="BZ998" s="63"/>
      <c r="CA998" s="63"/>
      <c r="CB998" s="63"/>
      <c r="CC998" s="64"/>
      <c r="CD998" s="63"/>
      <c r="CE998" s="63"/>
      <c r="CF998" s="63"/>
      <c r="CG998" s="63"/>
      <c r="CH998" s="63"/>
      <c r="CI998" s="63"/>
      <c r="CJ998" s="63"/>
      <c r="CK998" s="63"/>
      <c r="CL998" s="64"/>
      <c r="CM998" s="63"/>
      <c r="CN998" s="63"/>
      <c r="CO998" s="63"/>
      <c r="CP998" s="63"/>
      <c r="CQ998" s="63"/>
      <c r="CR998" s="63"/>
      <c r="CS998" s="63"/>
      <c r="CT998" s="63"/>
      <c r="CU998" s="64"/>
      <c r="CV998" s="63"/>
      <c r="CW998" s="63"/>
      <c r="CX998" s="63"/>
      <c r="CY998" s="63"/>
      <c r="CZ998" s="63"/>
      <c r="DA998" s="63"/>
      <c r="DB998" s="63"/>
      <c r="DC998" s="63"/>
      <c r="DD998" s="64"/>
    </row>
    <row r="999" spans="1:108" ht="33" customHeight="1" x14ac:dyDescent="0.3">
      <c r="A999" s="63"/>
      <c r="B999" s="63"/>
      <c r="C999" s="63"/>
      <c r="D999" s="63"/>
      <c r="E999" s="63"/>
      <c r="F999" s="63"/>
      <c r="G999" s="63"/>
      <c r="H999" s="63"/>
      <c r="I999" s="64"/>
      <c r="J999" s="63"/>
      <c r="K999" s="63"/>
      <c r="L999" s="63"/>
      <c r="M999" s="63"/>
      <c r="N999" s="63"/>
      <c r="O999" s="63"/>
      <c r="P999" s="63"/>
      <c r="Q999" s="63"/>
      <c r="R999" s="64"/>
      <c r="S999" s="63"/>
      <c r="T999" s="63"/>
      <c r="U999" s="63"/>
      <c r="V999" s="63"/>
      <c r="W999" s="63"/>
      <c r="X999" s="63"/>
      <c r="Y999" s="63"/>
      <c r="Z999" s="63"/>
      <c r="AA999" s="64"/>
      <c r="AB999" s="63"/>
      <c r="AC999" s="63"/>
      <c r="AD999" s="63"/>
      <c r="AE999" s="63"/>
      <c r="AF999" s="63"/>
      <c r="AG999" s="63"/>
      <c r="AH999" s="63"/>
      <c r="AI999" s="63"/>
      <c r="AJ999" s="64"/>
      <c r="AK999" s="63"/>
      <c r="AL999" s="63"/>
      <c r="AM999" s="63"/>
      <c r="AN999" s="63"/>
      <c r="AO999" s="63"/>
      <c r="AP999" s="63"/>
      <c r="AQ999" s="63"/>
      <c r="AR999" s="63"/>
      <c r="AS999" s="64"/>
      <c r="AT999" s="63"/>
      <c r="AU999" s="63"/>
      <c r="AV999" s="63"/>
      <c r="AW999" s="63"/>
      <c r="AX999" s="63"/>
      <c r="AY999" s="63"/>
      <c r="AZ999" s="63"/>
      <c r="BA999" s="63"/>
      <c r="BB999" s="64"/>
      <c r="BC999" s="63"/>
      <c r="BD999" s="63"/>
      <c r="BE999" s="63"/>
      <c r="BF999" s="63"/>
      <c r="BG999" s="63"/>
      <c r="BH999" s="63"/>
      <c r="BI999" s="63"/>
      <c r="BJ999" s="63"/>
      <c r="BK999" s="64"/>
      <c r="BL999" s="63"/>
      <c r="BM999" s="63"/>
      <c r="BN999" s="63"/>
      <c r="BO999" s="63"/>
      <c r="BP999" s="63"/>
      <c r="BQ999" s="63"/>
      <c r="BR999" s="63"/>
      <c r="BS999" s="63"/>
      <c r="BT999" s="64"/>
      <c r="BU999" s="63"/>
      <c r="BV999" s="63"/>
      <c r="BW999" s="63"/>
      <c r="BX999" s="63"/>
      <c r="BY999" s="63"/>
      <c r="BZ999" s="63"/>
      <c r="CA999" s="63"/>
      <c r="CB999" s="63"/>
      <c r="CC999" s="64"/>
      <c r="CD999" s="63"/>
      <c r="CE999" s="63"/>
      <c r="CF999" s="63"/>
      <c r="CG999" s="63"/>
      <c r="CH999" s="63"/>
      <c r="CI999" s="63"/>
      <c r="CJ999" s="63"/>
      <c r="CK999" s="63"/>
      <c r="CL999" s="64"/>
      <c r="CM999" s="63"/>
      <c r="CN999" s="63"/>
      <c r="CO999" s="63"/>
      <c r="CP999" s="63"/>
      <c r="CQ999" s="63"/>
      <c r="CR999" s="63"/>
      <c r="CS999" s="63"/>
      <c r="CT999" s="63"/>
      <c r="CU999" s="64"/>
      <c r="CV999" s="63"/>
      <c r="CW999" s="63"/>
      <c r="CX999" s="63"/>
      <c r="CY999" s="63"/>
      <c r="CZ999" s="63"/>
      <c r="DA999" s="63"/>
      <c r="DB999" s="63"/>
      <c r="DC999" s="63"/>
      <c r="DD999" s="64"/>
    </row>
    <row r="1000" spans="1:108" ht="33" customHeight="1" x14ac:dyDescent="0.3">
      <c r="A1000" s="63"/>
      <c r="B1000" s="63"/>
      <c r="C1000" s="63"/>
      <c r="D1000" s="63"/>
      <c r="E1000" s="63"/>
      <c r="F1000" s="63"/>
      <c r="G1000" s="63"/>
      <c r="H1000" s="63"/>
      <c r="I1000" s="64"/>
      <c r="J1000" s="63"/>
      <c r="K1000" s="63"/>
      <c r="L1000" s="63"/>
      <c r="M1000" s="63"/>
      <c r="N1000" s="63"/>
      <c r="O1000" s="63"/>
      <c r="P1000" s="63"/>
      <c r="Q1000" s="63"/>
      <c r="R1000" s="64"/>
      <c r="S1000" s="63"/>
      <c r="T1000" s="63"/>
      <c r="U1000" s="63"/>
      <c r="V1000" s="63"/>
      <c r="W1000" s="63"/>
      <c r="X1000" s="63"/>
      <c r="Y1000" s="63"/>
      <c r="Z1000" s="63"/>
      <c r="AA1000" s="64"/>
      <c r="AB1000" s="63"/>
      <c r="AC1000" s="63"/>
      <c r="AD1000" s="63"/>
      <c r="AE1000" s="63"/>
      <c r="AF1000" s="63"/>
      <c r="AG1000" s="63"/>
      <c r="AH1000" s="63"/>
      <c r="AI1000" s="63"/>
      <c r="AJ1000" s="64"/>
      <c r="AK1000" s="63"/>
      <c r="AL1000" s="63"/>
      <c r="AM1000" s="63"/>
      <c r="AN1000" s="63"/>
      <c r="AO1000" s="63"/>
      <c r="AP1000" s="63"/>
      <c r="AQ1000" s="63"/>
      <c r="AR1000" s="63"/>
      <c r="AS1000" s="64"/>
      <c r="AT1000" s="63"/>
      <c r="AU1000" s="63"/>
      <c r="AV1000" s="63"/>
      <c r="AW1000" s="63"/>
      <c r="AX1000" s="63"/>
      <c r="AY1000" s="63"/>
      <c r="AZ1000" s="63"/>
      <c r="BA1000" s="63"/>
      <c r="BB1000" s="64"/>
      <c r="BC1000" s="63"/>
      <c r="BD1000" s="63"/>
      <c r="BE1000" s="63"/>
      <c r="BF1000" s="63"/>
      <c r="BG1000" s="63"/>
      <c r="BH1000" s="63"/>
      <c r="BI1000" s="63"/>
      <c r="BJ1000" s="63"/>
      <c r="BK1000" s="64"/>
      <c r="BL1000" s="63"/>
      <c r="BM1000" s="63"/>
      <c r="BN1000" s="63"/>
      <c r="BO1000" s="63"/>
      <c r="BP1000" s="63"/>
      <c r="BQ1000" s="63"/>
      <c r="BR1000" s="63"/>
      <c r="BS1000" s="63"/>
      <c r="BT1000" s="64"/>
      <c r="BU1000" s="63"/>
      <c r="BV1000" s="63"/>
      <c r="BW1000" s="63"/>
      <c r="BX1000" s="63"/>
      <c r="BY1000" s="63"/>
      <c r="BZ1000" s="63"/>
      <c r="CA1000" s="63"/>
      <c r="CB1000" s="63"/>
      <c r="CC1000" s="64"/>
      <c r="CD1000" s="63"/>
      <c r="CE1000" s="63"/>
      <c r="CF1000" s="63"/>
      <c r="CG1000" s="63"/>
      <c r="CH1000" s="63"/>
      <c r="CI1000" s="63"/>
      <c r="CJ1000" s="63"/>
      <c r="CK1000" s="63"/>
      <c r="CL1000" s="64"/>
      <c r="CM1000" s="63"/>
      <c r="CN1000" s="63"/>
      <c r="CO1000" s="63"/>
      <c r="CP1000" s="63"/>
      <c r="CQ1000" s="63"/>
      <c r="CR1000" s="63"/>
      <c r="CS1000" s="63"/>
      <c r="CT1000" s="63"/>
      <c r="CU1000" s="64"/>
      <c r="CV1000" s="63"/>
      <c r="CW1000" s="63"/>
      <c r="CX1000" s="63"/>
      <c r="CY1000" s="63"/>
      <c r="CZ1000" s="63"/>
      <c r="DA1000" s="63"/>
      <c r="DB1000" s="63"/>
      <c r="DC1000" s="63"/>
      <c r="DD1000" s="64"/>
    </row>
  </sheetData>
  <mergeCells count="30">
    <mergeCell ref="CY4:CZ4"/>
    <mergeCell ref="A1:E3"/>
    <mergeCell ref="F1:L3"/>
    <mergeCell ref="R1:X3"/>
    <mergeCell ref="Y1:AC3"/>
    <mergeCell ref="AK1:AO3"/>
    <mergeCell ref="D4:E4"/>
    <mergeCell ref="V4:W4"/>
    <mergeCell ref="AW4:AX4"/>
    <mergeCell ref="BF4:BG4"/>
    <mergeCell ref="BO4:BP4"/>
    <mergeCell ref="BX4:BY4"/>
    <mergeCell ref="CG4:CH4"/>
    <mergeCell ref="M1:Q3"/>
    <mergeCell ref="M4:N4"/>
    <mergeCell ref="AD1:AJ3"/>
    <mergeCell ref="AE4:AF4"/>
    <mergeCell ref="AN4:AO4"/>
    <mergeCell ref="CG1:CK3"/>
    <mergeCell ref="CL1:CR3"/>
    <mergeCell ref="CP4:CQ4"/>
    <mergeCell ref="CS1:CW3"/>
    <mergeCell ref="CX1:DD3"/>
    <mergeCell ref="AP1:AV3"/>
    <mergeCell ref="AW1:BA3"/>
    <mergeCell ref="BB1:BH3"/>
    <mergeCell ref="BI1:BM3"/>
    <mergeCell ref="BN1:BT3"/>
    <mergeCell ref="BU1:BY3"/>
    <mergeCell ref="BZ1:CF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4.3515625" defaultRowHeight="15" customHeight="1" x14ac:dyDescent="0.2"/>
  <cols>
    <col min="1" max="64" width="8.730468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524"/>
  <sheetViews>
    <sheetView topLeftCell="A520" zoomScale="85" zoomScaleNormal="85" workbookViewId="0">
      <selection activeCell="H520" sqref="H520"/>
    </sheetView>
  </sheetViews>
  <sheetFormatPr defaultColWidth="14.3515625" defaultRowHeight="15" customHeight="1" x14ac:dyDescent="0.2"/>
  <cols>
    <col min="1" max="13" width="10.65234375" style="90" customWidth="1"/>
    <col min="14" max="14" width="17.3125" style="90" customWidth="1"/>
    <col min="15" max="15" width="14.203125" style="90" customWidth="1"/>
    <col min="16" max="16" width="13.31640625" style="90" customWidth="1"/>
    <col min="17" max="17" width="13.61328125" style="90" customWidth="1"/>
    <col min="18" max="18" width="24.4140625" style="90" customWidth="1"/>
    <col min="19" max="21" width="10.65234375" style="90" customWidth="1"/>
    <col min="22" max="22" width="14.796875" style="90" customWidth="1"/>
    <col min="23" max="23" width="13.61328125" style="90" customWidth="1"/>
    <col min="24" max="24" width="10.65234375" style="90" customWidth="1"/>
    <col min="25" max="25" width="13.46484375" style="90" customWidth="1"/>
    <col min="26" max="26" width="18.49609375" style="90" customWidth="1"/>
    <col min="27" max="28" width="10.65234375" style="90" customWidth="1"/>
    <col min="29" max="29" width="15.68359375" style="90" customWidth="1"/>
    <col min="30" max="30" width="10.65234375" style="90" customWidth="1"/>
    <col min="31" max="31" width="13.31640625" style="90" customWidth="1"/>
    <col min="32" max="115" width="10.65234375" style="90" customWidth="1"/>
    <col min="116" max="16384" width="14.3515625" style="90"/>
  </cols>
  <sheetData>
    <row r="1" spans="1:115" ht="30" customHeight="1" x14ac:dyDescent="0.2">
      <c r="A1" s="97"/>
      <c r="B1" s="97" t="s">
        <v>8054</v>
      </c>
      <c r="C1" s="97"/>
      <c r="D1" s="97"/>
      <c r="E1" s="98" t="str">
        <f>اندراج!$F$2</f>
        <v>مردان</v>
      </c>
      <c r="F1" s="97"/>
      <c r="G1" s="100">
        <f>اندراج!$E$2</f>
        <v>34</v>
      </c>
      <c r="H1" s="100">
        <f>اندراج!$E$3</f>
        <v>19</v>
      </c>
      <c r="I1" s="97"/>
      <c r="J1" s="97"/>
      <c r="K1" s="97"/>
      <c r="L1" s="97"/>
      <c r="M1" s="97"/>
      <c r="N1" s="157" t="s">
        <v>8055</v>
      </c>
      <c r="O1" s="158"/>
      <c r="P1" s="158"/>
      <c r="Q1" s="158"/>
      <c r="R1" s="158"/>
      <c r="S1" s="97"/>
      <c r="T1" s="97" t="s">
        <v>8056</v>
      </c>
      <c r="U1" s="97"/>
      <c r="V1" s="97"/>
      <c r="W1" s="97"/>
      <c r="X1" s="97" t="s">
        <v>8057</v>
      </c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</row>
    <row r="2" spans="1:115" ht="30" customHeight="1" x14ac:dyDescent="0.2">
      <c r="A2" s="97" t="s">
        <v>8058</v>
      </c>
      <c r="B2" s="97"/>
      <c r="C2" s="97"/>
      <c r="D2" s="97" t="s">
        <v>8059</v>
      </c>
      <c r="E2" s="97"/>
      <c r="F2" s="97"/>
      <c r="G2" s="97">
        <f>اندراج!$D$2</f>
        <v>-72</v>
      </c>
      <c r="H2" s="97">
        <f>اندراج!$D$3</f>
        <v>11</v>
      </c>
      <c r="I2" s="97"/>
      <c r="J2" s="97"/>
      <c r="K2" s="97"/>
      <c r="L2" s="97"/>
      <c r="M2" s="97"/>
      <c r="N2" s="97"/>
      <c r="O2" s="97"/>
      <c r="P2" s="97"/>
      <c r="Q2" s="97" t="s">
        <v>8060</v>
      </c>
      <c r="R2" s="97"/>
      <c r="S2" s="97"/>
      <c r="T2" s="97" t="s">
        <v>8061</v>
      </c>
      <c r="U2" s="97"/>
      <c r="V2" s="97"/>
      <c r="W2" s="97" t="s">
        <v>8062</v>
      </c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 t="s">
        <v>8063</v>
      </c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</row>
    <row r="3" spans="1:115" ht="30" customHeight="1" x14ac:dyDescent="0.2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 t="s">
        <v>8064</v>
      </c>
      <c r="R3" s="97"/>
      <c r="S3" s="97"/>
      <c r="T3" s="97"/>
      <c r="U3" s="97" t="s">
        <v>8065</v>
      </c>
      <c r="V3" s="97">
        <v>21</v>
      </c>
      <c r="W3" s="97" t="s">
        <v>8066</v>
      </c>
      <c r="X3" s="97">
        <v>21</v>
      </c>
      <c r="Y3" s="97" t="s">
        <v>8067</v>
      </c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 t="str">
        <f>اندراج!F2</f>
        <v>مردان</v>
      </c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 t="s">
        <v>8068</v>
      </c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</row>
    <row r="4" spans="1:115" ht="30" customHeight="1" x14ac:dyDescent="0.2">
      <c r="A4" s="97" t="s">
        <v>8069</v>
      </c>
      <c r="B4" s="97"/>
      <c r="C4" s="97"/>
      <c r="D4" s="97" t="s">
        <v>8070</v>
      </c>
      <c r="E4" s="101" t="s">
        <v>8071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 t="s">
        <v>8072</v>
      </c>
      <c r="R4" s="97"/>
      <c r="S4" s="97"/>
      <c r="T4" s="97"/>
      <c r="U4" s="97"/>
      <c r="V4" s="97">
        <f>21.42*ATAN(1)/45</f>
        <v>0.37384952577718539</v>
      </c>
      <c r="W4" s="97" t="s">
        <v>8073</v>
      </c>
      <c r="X4" s="97" t="s">
        <v>8074</v>
      </c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 t="s">
        <v>8075</v>
      </c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 t="s">
        <v>8076</v>
      </c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 t="s">
        <v>8077</v>
      </c>
      <c r="CK4" s="97">
        <v>1</v>
      </c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</row>
    <row r="5" spans="1:115" ht="30" customHeight="1" x14ac:dyDescent="0.2">
      <c r="A5" s="97" t="s">
        <v>8078</v>
      </c>
      <c r="B5" s="97"/>
      <c r="C5" s="97"/>
      <c r="D5" s="97" t="s">
        <v>8079</v>
      </c>
      <c r="E5" s="101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 t="s">
        <v>8080</v>
      </c>
      <c r="R5" s="97"/>
      <c r="S5" s="97"/>
      <c r="T5" s="97"/>
      <c r="U5" s="97" t="s">
        <v>8081</v>
      </c>
      <c r="V5" s="97">
        <v>-39</v>
      </c>
      <c r="W5" s="97" t="s">
        <v>8066</v>
      </c>
      <c r="X5" s="97">
        <v>50</v>
      </c>
      <c r="Y5" s="97" t="s">
        <v>8067</v>
      </c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 t="s">
        <v>8082</v>
      </c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</row>
    <row r="6" spans="1:115" ht="30" customHeight="1" x14ac:dyDescent="0.2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 t="s">
        <v>8083</v>
      </c>
      <c r="R6" s="97"/>
      <c r="S6" s="97"/>
      <c r="T6" s="97"/>
      <c r="U6" s="97"/>
      <c r="V6" s="97">
        <f>-39.9*ATAN(1)/45</f>
        <v>-0.69638637154573746</v>
      </c>
      <c r="W6" s="97" t="s">
        <v>8073</v>
      </c>
      <c r="X6" s="97" t="s">
        <v>8084</v>
      </c>
      <c r="Y6" s="97"/>
      <c r="Z6" s="97">
        <f>360-U10</f>
        <v>254.12768126133733</v>
      </c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 t="s">
        <v>8085</v>
      </c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 t="s">
        <v>8086</v>
      </c>
      <c r="CK6" s="97"/>
      <c r="CL6" s="97"/>
      <c r="CM6" s="97"/>
      <c r="CN6" s="97" t="s">
        <v>8087</v>
      </c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</row>
    <row r="7" spans="1:115" ht="30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 t="s">
        <v>8088</v>
      </c>
      <c r="U7" s="97" t="str">
        <f>اندراج!F2</f>
        <v>مردان</v>
      </c>
      <c r="V7" s="97" t="s">
        <v>8089</v>
      </c>
      <c r="W7" s="97"/>
      <c r="X7" s="97"/>
      <c r="Y7" s="97"/>
      <c r="Z7" s="97">
        <f>Z6-90</f>
        <v>164.12768126133733</v>
      </c>
      <c r="AA7" s="97" t="s">
        <v>8090</v>
      </c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 t="s">
        <v>8091</v>
      </c>
      <c r="AW7" s="97"/>
      <c r="AX7" s="97"/>
      <c r="AY7" s="97" t="e">
        <f>#REF!</f>
        <v>#REF!</v>
      </c>
      <c r="AZ7" s="97"/>
      <c r="BA7" s="97"/>
      <c r="BB7" s="97" t="s">
        <v>8092</v>
      </c>
      <c r="BC7" s="97">
        <f>90-U9</f>
        <v>55.68333333333333</v>
      </c>
      <c r="BD7" s="97"/>
      <c r="BE7" s="97"/>
      <c r="BF7" s="97"/>
      <c r="BG7" s="97"/>
      <c r="BH7" s="97"/>
      <c r="BI7" s="97"/>
      <c r="BJ7" s="97"/>
      <c r="BK7" s="97"/>
      <c r="BL7" s="97" t="e">
        <f>#REF!</f>
        <v>#REF!</v>
      </c>
      <c r="BM7" s="97"/>
      <c r="BN7" s="97"/>
      <c r="BO7" s="97" t="s">
        <v>8093</v>
      </c>
      <c r="BP7" s="97"/>
      <c r="BQ7" s="97"/>
      <c r="BR7" s="97" t="s">
        <v>8093</v>
      </c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 t="s">
        <v>8094</v>
      </c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</row>
    <row r="8" spans="1:115" ht="30" customHeight="1" x14ac:dyDescent="0.2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 t="s">
        <v>8095</v>
      </c>
      <c r="Y8" s="97">
        <f>ATAN(1)*4</f>
        <v>3.1415926535897931</v>
      </c>
      <c r="Z8" s="97" t="s">
        <v>8096</v>
      </c>
      <c r="AA8" s="97">
        <f>Y8/180</f>
        <v>1.7453292519943295E-2</v>
      </c>
      <c r="AB8" s="97" t="s">
        <v>8097</v>
      </c>
      <c r="AC8" s="97">
        <f>1/AA8</f>
        <v>57.295779513082323</v>
      </c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>
        <v>39268</v>
      </c>
      <c r="AP8" s="97"/>
      <c r="AQ8" s="97" t="s">
        <v>8098</v>
      </c>
      <c r="AR8" s="97">
        <f>U9</f>
        <v>34.31666666666667</v>
      </c>
      <c r="AS8" s="97" t="s">
        <v>8099</v>
      </c>
      <c r="AT8" s="97">
        <f>Y9</f>
        <v>105.87231873866266</v>
      </c>
      <c r="AU8" s="97" t="e">
        <f>#REF!</f>
        <v>#REF!</v>
      </c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</row>
    <row r="9" spans="1:115" ht="30" customHeight="1" x14ac:dyDescent="0.2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>
        <v>1</v>
      </c>
      <c r="O9" s="97">
        <v>2</v>
      </c>
      <c r="P9" s="97">
        <v>3</v>
      </c>
      <c r="Q9" s="97">
        <v>4</v>
      </c>
      <c r="R9" s="97">
        <v>5</v>
      </c>
      <c r="S9" s="97"/>
      <c r="T9" s="97" t="s">
        <v>8100</v>
      </c>
      <c r="U9" s="97">
        <f>XYZ!R9</f>
        <v>34.31666666666667</v>
      </c>
      <c r="V9" s="97">
        <v>0</v>
      </c>
      <c r="W9" s="97">
        <f>XYZ!R10</f>
        <v>-72.183333333333337</v>
      </c>
      <c r="X9" s="97" t="s">
        <v>8101</v>
      </c>
      <c r="Y9" s="97">
        <f>IF(AND(W9&lt;W10),U10,180-U10)</f>
        <v>105.87231873866266</v>
      </c>
      <c r="Z9" s="97" t="s">
        <v>8102</v>
      </c>
      <c r="AA9" s="97">
        <f>IF(AND(W9&lt;W10),180-U10,U10)</f>
        <v>74.127681261337344</v>
      </c>
      <c r="AB9" s="97" t="s">
        <v>8103</v>
      </c>
      <c r="AC9" s="97">
        <f>اندراج!$C$2</f>
        <v>5</v>
      </c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 t="s">
        <v>8104</v>
      </c>
      <c r="AR9" s="97">
        <f>AA8</f>
        <v>1.7453292519943295E-2</v>
      </c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>
        <f>Y9</f>
        <v>105.87231873866266</v>
      </c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 t="s">
        <v>8105</v>
      </c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</row>
    <row r="10" spans="1:115" ht="30" customHeight="1" x14ac:dyDescent="0.2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 t="s">
        <v>8072</v>
      </c>
      <c r="O10" s="97" t="s">
        <v>8106</v>
      </c>
      <c r="P10" s="97" t="s">
        <v>8072</v>
      </c>
      <c r="Q10" s="97" t="s">
        <v>8107</v>
      </c>
      <c r="R10" s="97" t="s">
        <v>8108</v>
      </c>
      <c r="S10" s="97"/>
      <c r="T10" s="97" t="s">
        <v>8109</v>
      </c>
      <c r="U10" s="97">
        <f>XYZ!S18</f>
        <v>105.87231873866266</v>
      </c>
      <c r="V10" s="97" t="s">
        <v>8110</v>
      </c>
      <c r="W10" s="97">
        <f>XYZ!R5</f>
        <v>-39.826210000000003</v>
      </c>
      <c r="X10" s="97" t="s">
        <v>8111</v>
      </c>
      <c r="Y10" s="97">
        <f>IF(OR(W11=1,AA11=1),ABS(AA9-90),90+AA9)</f>
        <v>164.12768126133733</v>
      </c>
      <c r="Z10" s="97" t="s">
        <v>8112</v>
      </c>
      <c r="AA10" s="97">
        <f>180-Y10</f>
        <v>15.872318738662671</v>
      </c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 t="s">
        <v>8113</v>
      </c>
      <c r="AZ10" s="97"/>
      <c r="BA10" s="97"/>
      <c r="BB10" s="97" t="s">
        <v>8114</v>
      </c>
      <c r="BC10" s="97" t="s">
        <v>8115</v>
      </c>
      <c r="BD10" s="97" t="s">
        <v>8116</v>
      </c>
      <c r="BE10" s="97" t="s">
        <v>8117</v>
      </c>
      <c r="BF10" s="97" t="s">
        <v>8118</v>
      </c>
      <c r="BG10" s="97" t="s">
        <v>8119</v>
      </c>
      <c r="BH10" s="97" t="s">
        <v>8120</v>
      </c>
      <c r="BI10" s="97" t="s">
        <v>8121</v>
      </c>
      <c r="BJ10" s="97" t="s">
        <v>8122</v>
      </c>
      <c r="BK10" s="97" t="s">
        <v>8123</v>
      </c>
      <c r="BL10" s="97" t="s">
        <v>8124</v>
      </c>
      <c r="BM10" s="97"/>
      <c r="BN10" s="97"/>
      <c r="BO10" s="97" t="s">
        <v>8125</v>
      </c>
      <c r="BP10" s="97"/>
      <c r="BQ10" s="97"/>
      <c r="BR10" s="97" t="s">
        <v>8125</v>
      </c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 t="s">
        <v>8126</v>
      </c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</row>
    <row r="11" spans="1:115" ht="30" customHeight="1" x14ac:dyDescent="0.2">
      <c r="A11" s="97" t="s">
        <v>8127</v>
      </c>
      <c r="B11" s="97"/>
      <c r="C11" s="97" t="s">
        <v>8128</v>
      </c>
      <c r="D11" s="97"/>
      <c r="E11" s="97" t="s">
        <v>8129</v>
      </c>
      <c r="F11" s="97"/>
      <c r="G11" s="97" t="s">
        <v>8130</v>
      </c>
      <c r="H11" s="97"/>
      <c r="I11" s="97"/>
      <c r="J11" s="97" t="s">
        <v>8131</v>
      </c>
      <c r="K11" s="97" t="s">
        <v>8132</v>
      </c>
      <c r="L11" s="97" t="s">
        <v>8133</v>
      </c>
      <c r="M11" s="97"/>
      <c r="N11" s="97" t="s">
        <v>8134</v>
      </c>
      <c r="O11" s="97" t="s">
        <v>8134</v>
      </c>
      <c r="P11" s="97" t="s">
        <v>8134</v>
      </c>
      <c r="Q11" s="97" t="s">
        <v>8135</v>
      </c>
      <c r="R11" s="97" t="s">
        <v>8136</v>
      </c>
      <c r="S11" s="97"/>
      <c r="T11" s="97" t="s">
        <v>8137</v>
      </c>
      <c r="U11" s="97"/>
      <c r="V11" s="97"/>
      <c r="W11" s="97">
        <f>IF(AND(W9&lt;W10,U10&lt;90),1,0)</f>
        <v>0</v>
      </c>
      <c r="X11" s="97" t="s">
        <v>8138</v>
      </c>
      <c r="Y11" s="97"/>
      <c r="Z11" s="97"/>
      <c r="AA11" s="97">
        <f>IF(AND(W9&gt;W10,U10&gt;90),1,0)</f>
        <v>0</v>
      </c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 t="s">
        <v>8139</v>
      </c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 t="s">
        <v>8140</v>
      </c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 t="s">
        <v>8141</v>
      </c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 t="s">
        <v>8131</v>
      </c>
      <c r="CK11" s="97" t="s">
        <v>8132</v>
      </c>
      <c r="CL11" s="97" t="s">
        <v>8133</v>
      </c>
      <c r="CM11" s="97"/>
      <c r="CN11" s="97" t="s">
        <v>8142</v>
      </c>
      <c r="CO11" s="97" t="str">
        <f>CJ13</f>
        <v>مردان</v>
      </c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</row>
    <row r="12" spans="1:115" ht="30" customHeight="1" x14ac:dyDescent="0.2">
      <c r="A12" s="97"/>
      <c r="B12" s="97" t="s">
        <v>8070</v>
      </c>
      <c r="C12" s="97"/>
      <c r="D12" s="97" t="s">
        <v>8079</v>
      </c>
      <c r="E12" s="97"/>
      <c r="F12" s="97" t="s">
        <v>8070</v>
      </c>
      <c r="G12" s="97"/>
      <c r="H12" s="97" t="s">
        <v>8079</v>
      </c>
      <c r="I12" s="97"/>
      <c r="J12" s="97" t="s">
        <v>8143</v>
      </c>
      <c r="K12" s="97" t="s">
        <v>8144</v>
      </c>
      <c r="L12" s="97" t="s">
        <v>8145</v>
      </c>
      <c r="M12" s="97"/>
      <c r="N12" s="97" t="s">
        <v>8146</v>
      </c>
      <c r="O12" s="97" t="s">
        <v>8146</v>
      </c>
      <c r="P12" s="97" t="s">
        <v>8106</v>
      </c>
      <c r="Q12" s="97" t="s">
        <v>8147</v>
      </c>
      <c r="R12" s="97" t="s">
        <v>8106</v>
      </c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 t="s">
        <v>8123</v>
      </c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 t="s">
        <v>8143</v>
      </c>
      <c r="CK12" s="97" t="s">
        <v>8144</v>
      </c>
      <c r="CL12" s="97" t="s">
        <v>8145</v>
      </c>
      <c r="CM12" s="97"/>
      <c r="CN12" s="97" t="s">
        <v>8148</v>
      </c>
      <c r="CO12" s="97"/>
      <c r="CP12" s="97"/>
      <c r="CQ12" s="97"/>
      <c r="CR12" s="97"/>
      <c r="CS12" s="97"/>
      <c r="CT12" s="97"/>
      <c r="CU12" s="97"/>
      <c r="CV12" s="97"/>
      <c r="CW12" s="97" t="s">
        <v>8149</v>
      </c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</row>
    <row r="13" spans="1:115" ht="30" customHeight="1" x14ac:dyDescent="0.2">
      <c r="A13" s="98"/>
      <c r="B13" s="98"/>
      <c r="C13" s="98" t="s">
        <v>8150</v>
      </c>
      <c r="D13" s="98"/>
      <c r="E13" s="98"/>
      <c r="F13" s="98"/>
      <c r="G13" s="98"/>
      <c r="H13" s="98"/>
      <c r="I13" s="98"/>
      <c r="J13" s="98" t="str">
        <f>اندراج!$F$2</f>
        <v>مردان</v>
      </c>
      <c r="K13" s="98"/>
      <c r="L13" s="98"/>
      <c r="M13" s="98"/>
      <c r="N13" s="98" t="s">
        <v>8150</v>
      </c>
      <c r="O13" s="98" t="s">
        <v>8150</v>
      </c>
      <c r="P13" s="98" t="s">
        <v>8150</v>
      </c>
      <c r="Q13" s="98" t="s">
        <v>8150</v>
      </c>
      <c r="R13" s="98" t="s">
        <v>8150</v>
      </c>
      <c r="S13" s="98">
        <v>1</v>
      </c>
      <c r="T13" s="98" t="s">
        <v>8150</v>
      </c>
      <c r="U13" s="98" t="s">
        <v>8151</v>
      </c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 t="s">
        <v>8150</v>
      </c>
      <c r="AG13" s="98"/>
      <c r="AH13" s="98"/>
      <c r="AI13" s="98"/>
      <c r="AJ13" s="98"/>
      <c r="AK13" s="98"/>
      <c r="AL13" s="98" t="s">
        <v>8152</v>
      </c>
      <c r="AM13" s="98" t="s">
        <v>8153</v>
      </c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 t="str">
        <f>اندراج!F2</f>
        <v>مردان</v>
      </c>
      <c r="BB13" s="98" t="s">
        <v>8152</v>
      </c>
      <c r="BC13" s="98" t="s">
        <v>8154</v>
      </c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 t="s">
        <v>8150</v>
      </c>
      <c r="BS13" s="98" t="s">
        <v>8155</v>
      </c>
      <c r="BT13" s="98"/>
      <c r="BU13" s="98"/>
      <c r="BV13" s="98"/>
      <c r="BW13" s="98"/>
      <c r="BX13" s="97"/>
      <c r="BY13" s="97"/>
      <c r="BZ13" s="97"/>
      <c r="CA13" s="97"/>
      <c r="CB13" s="97"/>
      <c r="CC13" s="97"/>
      <c r="CD13" s="97"/>
      <c r="CE13" s="97"/>
      <c r="CF13" s="97"/>
      <c r="CG13" s="97" t="s">
        <v>8150</v>
      </c>
      <c r="CH13" s="97"/>
      <c r="CI13" s="97"/>
      <c r="CJ13" s="97" t="str">
        <f>اندراج!$F$2</f>
        <v>مردان</v>
      </c>
      <c r="CK13" s="97"/>
      <c r="CL13" s="97"/>
      <c r="CM13" s="97"/>
      <c r="CN13" s="97" t="s">
        <v>8156</v>
      </c>
      <c r="CO13" s="97" t="s">
        <v>8157</v>
      </c>
      <c r="CP13" s="97" t="s">
        <v>8148</v>
      </c>
      <c r="CQ13" s="97" t="s">
        <v>8158</v>
      </c>
      <c r="CR13" s="97" t="s">
        <v>8159</v>
      </c>
      <c r="CS13" s="97" t="s">
        <v>8160</v>
      </c>
      <c r="CT13" s="97" t="s">
        <v>8161</v>
      </c>
      <c r="CU13" s="97" t="s">
        <v>8162</v>
      </c>
      <c r="CV13" s="97" t="s">
        <v>8163</v>
      </c>
      <c r="CW13" s="97" t="s">
        <v>8164</v>
      </c>
      <c r="CX13" s="97" t="s">
        <v>8165</v>
      </c>
      <c r="CY13" s="97" t="s">
        <v>8165</v>
      </c>
      <c r="CZ13" s="97" t="s">
        <v>8166</v>
      </c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</row>
    <row r="14" spans="1:115" ht="30" customHeight="1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 t="s">
        <v>8131</v>
      </c>
      <c r="K14" s="97" t="s">
        <v>8167</v>
      </c>
      <c r="L14" s="98" t="s">
        <v>8133</v>
      </c>
      <c r="M14" s="98"/>
      <c r="N14" s="97" t="s">
        <v>8168</v>
      </c>
      <c r="O14" s="97" t="s">
        <v>8169</v>
      </c>
      <c r="P14" s="97" t="s">
        <v>8170</v>
      </c>
      <c r="Q14" s="97" t="s">
        <v>8171</v>
      </c>
      <c r="R14" s="97" t="s">
        <v>8172</v>
      </c>
      <c r="S14" s="97">
        <f t="shared" ref="S14:S515" si="0">S13+1</f>
        <v>2</v>
      </c>
      <c r="T14" s="97" t="s">
        <v>8114</v>
      </c>
      <c r="U14" s="97" t="s">
        <v>8115</v>
      </c>
      <c r="V14" s="97" t="s">
        <v>8116</v>
      </c>
      <c r="W14" s="97" t="s">
        <v>8117</v>
      </c>
      <c r="X14" s="97" t="s">
        <v>8118</v>
      </c>
      <c r="Y14" s="97" t="s">
        <v>8119</v>
      </c>
      <c r="Z14" s="97" t="s">
        <v>8120</v>
      </c>
      <c r="AA14" s="97" t="s">
        <v>8121</v>
      </c>
      <c r="AB14" s="97" t="s">
        <v>8122</v>
      </c>
      <c r="AC14" s="97" t="s">
        <v>8123</v>
      </c>
      <c r="AD14" s="97" t="s">
        <v>8173</v>
      </c>
      <c r="AE14" s="97" t="s">
        <v>8173</v>
      </c>
      <c r="AF14" s="97" t="s">
        <v>8173</v>
      </c>
      <c r="AG14" s="97" t="s">
        <v>8174</v>
      </c>
      <c r="AH14" s="97" t="s">
        <v>8174</v>
      </c>
      <c r="AI14" s="97"/>
      <c r="AJ14" s="97"/>
      <c r="AK14" s="97" t="s">
        <v>8174</v>
      </c>
      <c r="AL14" s="97" t="s">
        <v>8114</v>
      </c>
      <c r="AM14" s="97" t="s">
        <v>8115</v>
      </c>
      <c r="AN14" s="97" t="s">
        <v>8116</v>
      </c>
      <c r="AO14" s="97" t="s">
        <v>8117</v>
      </c>
      <c r="AP14" s="97" t="s">
        <v>8118</v>
      </c>
      <c r="AQ14" s="97" t="s">
        <v>8119</v>
      </c>
      <c r="AR14" s="97" t="s">
        <v>8120</v>
      </c>
      <c r="AS14" s="97" t="s">
        <v>8121</v>
      </c>
      <c r="AT14" s="97" t="s">
        <v>8122</v>
      </c>
      <c r="AU14" s="97" t="s">
        <v>8123</v>
      </c>
      <c r="AV14" s="97" t="s">
        <v>8175</v>
      </c>
      <c r="AW14" s="97" t="s">
        <v>8175</v>
      </c>
      <c r="AX14" s="97" t="s">
        <v>8175</v>
      </c>
      <c r="AY14" s="97" t="s">
        <v>8176</v>
      </c>
      <c r="AZ14" s="97" t="s">
        <v>8176</v>
      </c>
      <c r="BA14" s="97" t="s">
        <v>8176</v>
      </c>
      <c r="BB14" s="97" t="s">
        <v>8114</v>
      </c>
      <c r="BC14" s="97" t="s">
        <v>8115</v>
      </c>
      <c r="BD14" s="97" t="s">
        <v>8116</v>
      </c>
      <c r="BE14" s="97" t="s">
        <v>8117</v>
      </c>
      <c r="BF14" s="97" t="s">
        <v>8118</v>
      </c>
      <c r="BG14" s="97" t="s">
        <v>8119</v>
      </c>
      <c r="BH14" s="97" t="s">
        <v>8120</v>
      </c>
      <c r="BI14" s="97" t="s">
        <v>8121</v>
      </c>
      <c r="BJ14" s="97" t="s">
        <v>8122</v>
      </c>
      <c r="BK14" s="97" t="s">
        <v>8123</v>
      </c>
      <c r="BL14" s="97" t="s">
        <v>8124</v>
      </c>
      <c r="BM14" s="97" t="s">
        <v>8124</v>
      </c>
      <c r="BN14" s="97" t="s">
        <v>8124</v>
      </c>
      <c r="BO14" s="97" t="s">
        <v>8125</v>
      </c>
      <c r="BP14" s="97" t="s">
        <v>8125</v>
      </c>
      <c r="BQ14" s="97" t="s">
        <v>8125</v>
      </c>
      <c r="BR14" s="97" t="s">
        <v>8114</v>
      </c>
      <c r="BS14" s="97" t="s">
        <v>8115</v>
      </c>
      <c r="BT14" s="97" t="s">
        <v>8116</v>
      </c>
      <c r="BU14" s="97" t="s">
        <v>8117</v>
      </c>
      <c r="BV14" s="97" t="s">
        <v>8118</v>
      </c>
      <c r="BW14" s="97" t="s">
        <v>8119</v>
      </c>
      <c r="BX14" s="97" t="s">
        <v>8120</v>
      </c>
      <c r="BY14" s="97" t="s">
        <v>8121</v>
      </c>
      <c r="BZ14" s="97" t="s">
        <v>8122</v>
      </c>
      <c r="CA14" s="97" t="s">
        <v>8123</v>
      </c>
      <c r="CB14" s="97" t="s">
        <v>8177</v>
      </c>
      <c r="CC14" s="97" t="s">
        <v>8177</v>
      </c>
      <c r="CD14" s="97" t="s">
        <v>8177</v>
      </c>
      <c r="CE14" s="97" t="s">
        <v>8178</v>
      </c>
      <c r="CF14" s="97" t="s">
        <v>8178</v>
      </c>
      <c r="CG14" s="97" t="s">
        <v>8178</v>
      </c>
      <c r="CH14" s="97" t="s">
        <v>8179</v>
      </c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</row>
    <row r="15" spans="1:115" ht="30" customHeight="1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8" t="s">
        <v>8180</v>
      </c>
      <c r="K15" s="98" t="s">
        <v>8181</v>
      </c>
      <c r="L15" s="98" t="s">
        <v>8145</v>
      </c>
      <c r="M15" s="98">
        <v>1</v>
      </c>
      <c r="N15" s="97">
        <f t="shared" ref="N15:N45" si="1">Y$9</f>
        <v>105.87231873866266</v>
      </c>
      <c r="O15" s="97">
        <f t="shared" ref="O15:O45" si="2">CY15</f>
        <v>117.56884967600723</v>
      </c>
      <c r="P15" s="97">
        <f t="shared" ref="P15:P45" si="3">N15-O15</f>
        <v>-11.696530937344576</v>
      </c>
      <c r="Q15" s="97" t="str">
        <f t="shared" ref="Q15:Q17" si="4">IF(P15&lt;0,"QNOS","QSOS")</f>
        <v>QNOS</v>
      </c>
      <c r="R15" s="97">
        <f t="shared" ref="R15:R45" si="5">CZ15</f>
        <v>242.43115032399277</v>
      </c>
      <c r="S15" s="97">
        <f t="shared" si="0"/>
        <v>3</v>
      </c>
      <c r="T15" s="97">
        <f>SIN((90-$U$9)*$AA$8)*TAN($AA$9*$AA$8)/TAN((90-'C'!$F10)*$AA$8)</f>
        <v>-1.231814011283392</v>
      </c>
      <c r="U15" s="97">
        <f t="shared" ref="U15:X15" si="6">ATAN(COS((90-$U$9)*$AA$8)*TAN($AA$9*$AA$8))*$AC$8</f>
        <v>63.235932093769605</v>
      </c>
      <c r="V15" s="97">
        <f t="shared" si="6"/>
        <v>63.235932093769605</v>
      </c>
      <c r="W15" s="97">
        <f t="shared" si="6"/>
        <v>63.235932093769605</v>
      </c>
      <c r="X15" s="97">
        <f t="shared" si="6"/>
        <v>63.235932093769605</v>
      </c>
      <c r="Y15" s="97">
        <f>(COS( 90.833*$AA$8)-SIN($U$9*$AA$8)*SIN('C'!$F10*$AA$8))/COS($U$9*$AA$8)/COS('C'!$F10*$AA$8)</f>
        <v>0.27033763783770398</v>
      </c>
      <c r="Z15" s="97">
        <f>(COS( 90.833*$AA$8)-SIN($U$9*$AA$8)*SIN('C'!$F10*$AA$8))/COS($U$9*$AA$8)/COS('C'!$F10*$AA$8)</f>
        <v>0.27033763783770398</v>
      </c>
      <c r="AA15" s="97">
        <f>(COS( 90.833*$AA$8)-SIN($U$9*$AA$8)*SIN('C'!$F10*$AA$8))/COS($U$9*$AA$8)/COS('C'!$F10*$AA$8)</f>
        <v>0.27033763783770398</v>
      </c>
      <c r="AB15" s="97">
        <f t="shared" ref="AB15:AB45" si="7">IF($AA15&gt;1,0,IF($AA15&lt;-1,180,IF(AND($AA15&lt;1,$AA15&gt;-1),ACOS($AA15)*$AC$8)))</f>
        <v>74.31564074865743</v>
      </c>
      <c r="AC15" s="97">
        <f>('C'!$E10+$AC$9+$W$9/15)</f>
        <v>12.244777777777781</v>
      </c>
      <c r="AD15" s="97">
        <f t="shared" ref="AD15:AD45" si="8">IF(OR($Y15&lt;0,$Y15&gt;$AB15),0,$AC15-$Y15/15)</f>
        <v>12.226755268588601</v>
      </c>
      <c r="AE15" s="97">
        <f t="shared" ref="AE15:AE45" si="9">IF(OR(AD15&lt;0),AD15+24,AD15)</f>
        <v>12.226755268588601</v>
      </c>
      <c r="AF15" s="97">
        <f t="shared" ref="AF15:AF45" si="10">(IF(OR(ABS($BC$7-$CH15)&lt;90.833),AE15,0)/24)</f>
        <v>0.50944813619119167</v>
      </c>
      <c r="AG15" s="97">
        <f t="shared" ref="AG15:AG45" si="11">IF(OR($Z15&lt;0,$Z15&gt;$AB15),0,$AC15-$Z15/15)</f>
        <v>12.226755268588601</v>
      </c>
      <c r="AH15" s="97">
        <f t="shared" ref="AH15:AH45" si="12">IF(OR(AG15&lt;0),AG15+24,AG15)</f>
        <v>12.226755268588601</v>
      </c>
      <c r="AI15" s="97"/>
      <c r="AJ15" s="97"/>
      <c r="AK15" s="97">
        <f t="shared" ref="AK15:AK45" si="13">(IF(OR(ABS($BC$7-$CH15)&lt;90.833),AH15,0)/24)</f>
        <v>0.50944813619119167</v>
      </c>
      <c r="AL15" s="97">
        <f>SIN((90-$U$9)*$AA$8)*TAN($Y$10*$AA$8)/TAN((90-'C'!$F10)*$AA$8)</f>
        <v>9.9587881993581706E-2</v>
      </c>
      <c r="AM15" s="97">
        <f t="shared" ref="AM15:AM45" si="14">POWER((COS((90-$U$9)*$AA$8)*TAN($Y$10*$AA$8)),2)</f>
        <v>2.5695650812758871E-2</v>
      </c>
      <c r="AN15" s="97">
        <f t="shared" ref="AN15:AN45" si="15">SQRT(1+$AM15)</f>
        <v>1.0127663357422376</v>
      </c>
      <c r="AO15" s="97">
        <f t="shared" ref="AO15:AO45" si="16">IF(OR(ABS(AL15/AN15)&gt;1),180,ASIN($AL15/$AN15)*$AC$8)</f>
        <v>5.6431585516034506</v>
      </c>
      <c r="AP15" s="97">
        <f t="shared" ref="AP15:AP45" si="17">ATAN(COS((90-$U$9)*$AA$8)*TAN($Y$10*$AA$8))*$AC$8</f>
        <v>-9.106959298875525</v>
      </c>
      <c r="AQ15" s="97">
        <f t="shared" ref="AQ15:AQ45" si="18">IF(OR($AO15=180),180,$AO15-$AP15)</f>
        <v>14.750117850478976</v>
      </c>
      <c r="AR15" s="97">
        <f t="shared" ref="AR15:AR45" si="19">IF(OR($AO15=180),180,180-$AO15-$AP15)</f>
        <v>183.46380074727207</v>
      </c>
      <c r="AS15" s="97" t="s">
        <v>8053</v>
      </c>
      <c r="AT15" s="97" t="s">
        <v>8053</v>
      </c>
      <c r="AU15" s="97" t="s">
        <v>8053</v>
      </c>
      <c r="AV15" s="97">
        <f t="shared" ref="AV15:AV45" si="20">IF(OR($AQ15&lt;0,$AQ15&gt;$AB15),0,$AC15-$AQ15/15)</f>
        <v>11.26143658774585</v>
      </c>
      <c r="AW15" s="97">
        <f t="shared" ref="AW15:AW45" si="21">IF(OR(AV15&lt;0),AV15+24,AV15)</f>
        <v>11.26143658774585</v>
      </c>
      <c r="AX15" s="97">
        <f t="shared" ref="AX15:AX45" si="22">(IF(OR(ABS($BC$7-$CH15)&lt;90.833),AW15,0)/24)</f>
        <v>0.46922652448941043</v>
      </c>
      <c r="AY15" s="97">
        <f t="shared" ref="AY15:AY45" si="23">IF(OR($AR15&lt;0,$AR15&gt;$AB15),0,$AC15-$AR15/15)</f>
        <v>0</v>
      </c>
      <c r="AZ15" s="97">
        <f t="shared" ref="AZ15:AZ45" si="24">IF(OR(AY15&lt;0),AY15+24,AY15)</f>
        <v>0</v>
      </c>
      <c r="BA15" s="97">
        <f t="shared" ref="BA15:BA45" si="25">(IF(OR(ABS($BC$7-$CH15)&lt;90.833),AZ15,0)/24)</f>
        <v>0</v>
      </c>
      <c r="BB15" s="97">
        <f>SIN((90-$U$9)*$AA$8)*TAN($Y$9*$AA$8)/TAN((90-'C'!$F10)*$AA$8)</f>
        <v>1.2318140112833926</v>
      </c>
      <c r="BC15" s="97">
        <f t="shared" ref="BC15:BC45" si="26">POWER((COS((90-$U$9)*$AA$8)*TAN($Y$9*$AA$8)),2)</f>
        <v>3.9313065427916136</v>
      </c>
      <c r="BD15" s="97">
        <f t="shared" ref="BD15:BD45" si="27">SQRT(1+$BC15)</f>
        <v>2.2206545302661587</v>
      </c>
      <c r="BE15" s="97">
        <f t="shared" ref="BE15:BE45" si="28">IF(OR(ABS(BB15/BD15)&gt;1),180,ASIN($BB15/$BD15)*$AC$8)</f>
        <v>33.690579416617865</v>
      </c>
      <c r="BF15" s="97">
        <f t="shared" ref="BF15:BF45" si="29">ATAN(COS((90-$U$9)*$AA$8)*TAN($Y$9*$AA$8))*$AC$8</f>
        <v>-63.235932093769613</v>
      </c>
      <c r="BG15" s="97">
        <f t="shared" ref="BG15:BG45" si="30">IF(OR($BE15=180),180,$BE15-$BF15)</f>
        <v>96.926511510387485</v>
      </c>
      <c r="BH15" s="97">
        <f t="shared" ref="BH15:BH45" si="31">IF(OR($BE15=180),180,180-$BE15-$BF15)</f>
        <v>209.54535267715173</v>
      </c>
      <c r="BI15" s="97" t="s">
        <v>8053</v>
      </c>
      <c r="BJ15" s="97" t="s">
        <v>8053</v>
      </c>
      <c r="BK15" s="97" t="s">
        <v>8053</v>
      </c>
      <c r="BL15" s="97">
        <f t="shared" ref="BL15:BL45" si="32">IF(OR($BG15&lt;0,$BG15&gt;$AB15),0,$AC15+$BG15/15)</f>
        <v>0</v>
      </c>
      <c r="BM15" s="97">
        <f t="shared" ref="BM15:BM45" si="33">IF(OR(BL15&lt;0),BL15+24,BL15)</f>
        <v>0</v>
      </c>
      <c r="BN15" s="97">
        <f t="shared" ref="BN15:BN45" si="34">(IF(OR(ABS($BC$7-$CH15)&lt;90.833),BM15,0)/24)</f>
        <v>0</v>
      </c>
      <c r="BO15" s="97">
        <f t="shared" ref="BO15:BO45" si="35">IF(OR($BH15&lt;0,$BH15&gt;$AB15),0,$AC15+$BH15/15)</f>
        <v>0</v>
      </c>
      <c r="BP15" s="97">
        <f t="shared" ref="BP15:BP45" si="36">IF(OR(BO15&lt;0),BO15+24,BO15)</f>
        <v>0</v>
      </c>
      <c r="BQ15" s="97">
        <f t="shared" ref="BQ15:BQ45" si="37">(IF(OR(ABS($BC$7-$CH15)&lt;90.833),BP15,0)/24)</f>
        <v>0</v>
      </c>
      <c r="BR15" s="97">
        <f>SIN((90-$U$9)*$AA$8)*TAN($AA$10*$AA$8)/TAN((90-'C'!$F10)*$AA$8)</f>
        <v>-9.9587881993581692E-2</v>
      </c>
      <c r="BS15" s="97">
        <f t="shared" ref="BS15:BS45" si="38">POWER((COS((90-$U$9)*$AA$8)*TAN($AA$10*$AA$8)),2)</f>
        <v>2.5695650812758864E-2</v>
      </c>
      <c r="BT15" s="97">
        <f t="shared" ref="BT15:BT45" si="39">SQRT(1+$BS15)</f>
        <v>1.0127663357422376</v>
      </c>
      <c r="BU15" s="97">
        <f t="shared" ref="BU15:BU45" si="40">IF(OR(ABS(BR15/BT15)&gt;1),180,ASIN($BR15/$BT15)*$AC$8)</f>
        <v>-5.6431585516034497</v>
      </c>
      <c r="BV15" s="97">
        <f t="shared" ref="BV15:BV45" si="41">ATAN(COS((90-$U$9)*$AA$8)*TAN($AA$10*$AA$8))*$AC$8</f>
        <v>9.1069592988755232</v>
      </c>
      <c r="BW15" s="97">
        <f t="shared" ref="BW15:BW45" si="42">IF(OR($BU15=180),180,$BU15-$BV15)</f>
        <v>-14.750117850478972</v>
      </c>
      <c r="BX15" s="97">
        <f t="shared" ref="BX15:BX45" si="43">IF(OR($BU15=180),180,180-$BU15-$BV15)</f>
        <v>176.53619925272793</v>
      </c>
      <c r="BY15" s="97" t="s">
        <v>8053</v>
      </c>
      <c r="BZ15" s="97" t="s">
        <v>8053</v>
      </c>
      <c r="CA15" s="97" t="s">
        <v>8053</v>
      </c>
      <c r="CB15" s="97">
        <f t="shared" ref="CB15:CB45" si="44">IF(OR($BW15&lt;0,$BW15&gt;$AB15),0,$AC15+$BW15/15)</f>
        <v>0</v>
      </c>
      <c r="CC15" s="97">
        <f t="shared" ref="CC15:CC45" si="45">IF(OR(CB15&lt;0),CB15+24,CB15)</f>
        <v>0</v>
      </c>
      <c r="CD15" s="97">
        <f t="shared" ref="CD15:CD45" si="46">(IF(OR(ABS($BC$7-$CH15)&lt;90.833),CC15,0)/24)</f>
        <v>0</v>
      </c>
      <c r="CE15" s="97">
        <f t="shared" ref="CE15:CE45" si="47">IF(OR($BX15&lt;0,$BX15&gt;$AB15),0,$AC15+$BX15/15)</f>
        <v>0</v>
      </c>
      <c r="CF15" s="97">
        <f t="shared" ref="CF15:CF45" si="48">IF(OR(CE15&lt;0),CE15+24,CE15)</f>
        <v>0</v>
      </c>
      <c r="CG15" s="97">
        <f t="shared" ref="CG15:CG45" si="49">(IF(OR(ABS($BC$7-$CH15)&lt;90.833),CF15,0)/24)</f>
        <v>0</v>
      </c>
      <c r="CH15" s="97">
        <f>90-'C'!$F10</f>
        <v>112.98</v>
      </c>
      <c r="CI15" s="97">
        <v>1</v>
      </c>
      <c r="CJ15" s="98" t="s">
        <v>8181</v>
      </c>
      <c r="CK15" s="98" t="s">
        <v>8145</v>
      </c>
      <c r="CL15" s="97"/>
      <c r="CM15" s="116"/>
      <c r="CN15" s="97" t="str">
        <f t="shared" ref="CN15:CN45" si="50">CG$13</f>
        <v>JAN</v>
      </c>
      <c r="CO15" s="97">
        <f t="shared" ref="CO15:CO45" si="51">CI15</f>
        <v>1</v>
      </c>
      <c r="CP15" s="97">
        <f t="shared" ref="CP15:CP45" si="52">U$9</f>
        <v>34.31666666666667</v>
      </c>
      <c r="CQ15" s="97">
        <f>'C'!F10</f>
        <v>-22.98</v>
      </c>
      <c r="CR15" s="97">
        <f t="shared" ref="CR15:CR45" si="53">ATAN(1)*4</f>
        <v>3.1415926535897931</v>
      </c>
      <c r="CS15" s="97">
        <f t="shared" ref="CS15:CS45" si="54">CR15/180</f>
        <v>1.7453292519943295E-2</v>
      </c>
      <c r="CT15" s="97">
        <f t="shared" ref="CT15:CT45" si="55">1/CS15</f>
        <v>57.295779513082323</v>
      </c>
      <c r="CU15" s="97">
        <f t="shared" ref="CU15:CU45" si="56">CP15*CS15</f>
        <v>0.59893882164272083</v>
      </c>
      <c r="CV15" s="97">
        <f t="shared" ref="CV15:CV45" si="57">CQ15*CS15</f>
        <v>-0.40107666210829696</v>
      </c>
      <c r="CW15" s="97">
        <f t="shared" ref="CW15:CW45" si="58">AB15*CS15</f>
        <v>1.2970526167933358</v>
      </c>
      <c r="CX15" s="97">
        <f t="shared" ref="CX15:CX45" si="59">ATAN(SIN(CW15)/(COS(CU15)*TAN(CV15)-SIN(CU15)*COS(CW15)))*CT15</f>
        <v>-62.431150323992767</v>
      </c>
      <c r="CY15" s="97">
        <f t="shared" ref="CY15:CY45" si="60">IF(CX15&lt;0,180+CX15,CX15)</f>
        <v>117.56884967600723</v>
      </c>
      <c r="CZ15" s="97">
        <f t="shared" ref="CZ15:CZ45" si="61">360-CY15</f>
        <v>242.43115032399277</v>
      </c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</row>
    <row r="16" spans="1:115" ht="30" customHeight="1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8" t="s">
        <v>8182</v>
      </c>
      <c r="L16" s="98" t="s">
        <v>8183</v>
      </c>
      <c r="M16" s="98">
        <f t="shared" ref="M16:M45" si="62">M15+1</f>
        <v>2</v>
      </c>
      <c r="N16" s="97">
        <f t="shared" si="1"/>
        <v>105.87231873866266</v>
      </c>
      <c r="O16" s="97">
        <f t="shared" si="2"/>
        <v>117.45945991388453</v>
      </c>
      <c r="P16" s="97">
        <f t="shared" si="3"/>
        <v>-11.587141175221873</v>
      </c>
      <c r="Q16" s="97" t="str">
        <f t="shared" si="4"/>
        <v>QNOS</v>
      </c>
      <c r="R16" s="97">
        <f t="shared" si="5"/>
        <v>242.54054008611547</v>
      </c>
      <c r="S16" s="97">
        <f t="shared" si="0"/>
        <v>4</v>
      </c>
      <c r="T16" s="97">
        <f>SIN((90-$U$9)*$AA$8)*TAN($AA$9*$AA$8)/TAN((90-'C'!$F11)*$AA$8)</f>
        <v>-1.2266134353991938</v>
      </c>
      <c r="U16" s="97">
        <f t="shared" ref="U16:X16" si="63">ATAN(COS((90-$U$9)*$AA$8)*TAN($AA$9*$AA$8))*$AC$8</f>
        <v>63.235932093769605</v>
      </c>
      <c r="V16" s="97">
        <f t="shared" si="63"/>
        <v>63.235932093769605</v>
      </c>
      <c r="W16" s="97">
        <f t="shared" si="63"/>
        <v>63.235932093769605</v>
      </c>
      <c r="X16" s="97">
        <f t="shared" si="63"/>
        <v>63.235932093769605</v>
      </c>
      <c r="Y16" s="97">
        <f>(COS( 90.833*$AA$8)-SIN($U$9*$AA$8)*SIN('C'!$F11*$AA$8))/COS($U$9*$AA$8)/COS('C'!$F11*$AA$8)</f>
        <v>0.26912786556933138</v>
      </c>
      <c r="Z16" s="97">
        <f>(COS( 90.833*$AA$8)-SIN($U$9*$AA$8)*SIN('C'!$F11*$AA$8))/COS($U$9*$AA$8)/COS('C'!$F11*$AA$8)</f>
        <v>0.26912786556933138</v>
      </c>
      <c r="AA16" s="97">
        <f>(COS( 90.833*$AA$8)-SIN($U$9*$AA$8)*SIN('C'!$F11*$AA$8))/COS($U$9*$AA$8)/COS('C'!$F11*$AA$8)</f>
        <v>0.26912786556933138</v>
      </c>
      <c r="AB16" s="97">
        <f t="shared" si="7"/>
        <v>74.38762362888076</v>
      </c>
      <c r="AC16" s="97">
        <f>('C'!$E11+$AC$9+$W$9/15)</f>
        <v>12.252777777777776</v>
      </c>
      <c r="AD16" s="97">
        <f t="shared" si="8"/>
        <v>12.234835920073154</v>
      </c>
      <c r="AE16" s="97">
        <f t="shared" si="9"/>
        <v>12.234835920073154</v>
      </c>
      <c r="AF16" s="97">
        <f t="shared" si="10"/>
        <v>0.50978483000304808</v>
      </c>
      <c r="AG16" s="97">
        <f t="shared" si="11"/>
        <v>12.234835920073154</v>
      </c>
      <c r="AH16" s="97">
        <f t="shared" si="12"/>
        <v>12.234835920073154</v>
      </c>
      <c r="AI16" s="97"/>
      <c r="AJ16" s="97"/>
      <c r="AK16" s="97">
        <f t="shared" si="13"/>
        <v>0.50978483000304808</v>
      </c>
      <c r="AL16" s="97">
        <f>SIN((90-$U$9)*$AA$8)*TAN($Y$10*$AA$8)/TAN((90-'C'!$F11)*$AA$8)</f>
        <v>9.9167433506464245E-2</v>
      </c>
      <c r="AM16" s="97">
        <f t="shared" si="14"/>
        <v>2.5695650812758871E-2</v>
      </c>
      <c r="AN16" s="97">
        <f t="shared" si="15"/>
        <v>1.0127663357422376</v>
      </c>
      <c r="AO16" s="97">
        <f t="shared" si="16"/>
        <v>5.619256944262613</v>
      </c>
      <c r="AP16" s="97">
        <f t="shared" si="17"/>
        <v>-9.106959298875525</v>
      </c>
      <c r="AQ16" s="97">
        <f t="shared" si="18"/>
        <v>14.726216243138138</v>
      </c>
      <c r="AR16" s="97">
        <f t="shared" si="19"/>
        <v>183.48770235461291</v>
      </c>
      <c r="AS16" s="97" t="s">
        <v>8053</v>
      </c>
      <c r="AT16" s="97" t="s">
        <v>8053</v>
      </c>
      <c r="AU16" s="97" t="s">
        <v>8053</v>
      </c>
      <c r="AV16" s="97">
        <f t="shared" si="20"/>
        <v>11.271030028235234</v>
      </c>
      <c r="AW16" s="97">
        <f t="shared" si="21"/>
        <v>11.271030028235234</v>
      </c>
      <c r="AX16" s="97">
        <f t="shared" si="22"/>
        <v>0.46962625117646811</v>
      </c>
      <c r="AY16" s="97">
        <f t="shared" si="23"/>
        <v>0</v>
      </c>
      <c r="AZ16" s="97">
        <f t="shared" si="24"/>
        <v>0</v>
      </c>
      <c r="BA16" s="97">
        <f t="shared" si="25"/>
        <v>0</v>
      </c>
      <c r="BB16" s="97">
        <f>SIN((90-$U$9)*$AA$8)*TAN($Y$9*$AA$8)/TAN((90-'C'!$F11)*$AA$8)</f>
        <v>1.2266134353991942</v>
      </c>
      <c r="BC16" s="97">
        <f t="shared" si="26"/>
        <v>3.9313065427916136</v>
      </c>
      <c r="BD16" s="97">
        <f t="shared" si="27"/>
        <v>2.2206545302661587</v>
      </c>
      <c r="BE16" s="97">
        <f t="shared" si="28"/>
        <v>33.529463015386263</v>
      </c>
      <c r="BF16" s="97">
        <f t="shared" si="29"/>
        <v>-63.235932093769613</v>
      </c>
      <c r="BG16" s="97">
        <f t="shared" si="30"/>
        <v>96.765395109155875</v>
      </c>
      <c r="BH16" s="97">
        <f t="shared" si="31"/>
        <v>209.70646907838335</v>
      </c>
      <c r="BI16" s="97" t="s">
        <v>8053</v>
      </c>
      <c r="BJ16" s="97" t="s">
        <v>8053</v>
      </c>
      <c r="BK16" s="97" t="s">
        <v>8053</v>
      </c>
      <c r="BL16" s="97">
        <f t="shared" si="32"/>
        <v>0</v>
      </c>
      <c r="BM16" s="97">
        <f t="shared" si="33"/>
        <v>0</v>
      </c>
      <c r="BN16" s="97">
        <f t="shared" si="34"/>
        <v>0</v>
      </c>
      <c r="BO16" s="97">
        <f t="shared" si="35"/>
        <v>0</v>
      </c>
      <c r="BP16" s="97">
        <f t="shared" si="36"/>
        <v>0</v>
      </c>
      <c r="BQ16" s="97">
        <f t="shared" si="37"/>
        <v>0</v>
      </c>
      <c r="BR16" s="97">
        <f>SIN((90-$U$9)*$AA$8)*TAN($AA$10*$AA$8)/TAN((90-'C'!$F11)*$AA$8)</f>
        <v>-9.9167433506464217E-2</v>
      </c>
      <c r="BS16" s="97">
        <f t="shared" si="38"/>
        <v>2.5695650812758864E-2</v>
      </c>
      <c r="BT16" s="97">
        <f t="shared" si="39"/>
        <v>1.0127663357422376</v>
      </c>
      <c r="BU16" s="97">
        <f t="shared" si="40"/>
        <v>-5.6192569442626121</v>
      </c>
      <c r="BV16" s="97">
        <f t="shared" si="41"/>
        <v>9.1069592988755232</v>
      </c>
      <c r="BW16" s="97">
        <f t="shared" si="42"/>
        <v>-14.726216243138136</v>
      </c>
      <c r="BX16" s="97">
        <f t="shared" si="43"/>
        <v>176.51229764538709</v>
      </c>
      <c r="BY16" s="97" t="s">
        <v>8053</v>
      </c>
      <c r="BZ16" s="97" t="s">
        <v>8053</v>
      </c>
      <c r="CA16" s="97" t="s">
        <v>8053</v>
      </c>
      <c r="CB16" s="97">
        <f t="shared" si="44"/>
        <v>0</v>
      </c>
      <c r="CC16" s="97">
        <f t="shared" si="45"/>
        <v>0</v>
      </c>
      <c r="CD16" s="97">
        <f t="shared" si="46"/>
        <v>0</v>
      </c>
      <c r="CE16" s="97">
        <f t="shared" si="47"/>
        <v>0</v>
      </c>
      <c r="CF16" s="97">
        <f t="shared" si="48"/>
        <v>0</v>
      </c>
      <c r="CG16" s="97">
        <f t="shared" si="49"/>
        <v>0</v>
      </c>
      <c r="CH16" s="97">
        <f>90-'C'!$F11</f>
        <v>112.893</v>
      </c>
      <c r="CI16" s="97">
        <v>2</v>
      </c>
      <c r="CJ16" s="98" t="s">
        <v>8183</v>
      </c>
      <c r="CK16" s="98" t="s">
        <v>8180</v>
      </c>
      <c r="CL16" s="97"/>
      <c r="CM16" s="97"/>
      <c r="CN16" s="97" t="str">
        <f t="shared" si="50"/>
        <v>JAN</v>
      </c>
      <c r="CO16" s="97">
        <f t="shared" si="51"/>
        <v>2</v>
      </c>
      <c r="CP16" s="97">
        <f t="shared" si="52"/>
        <v>34.31666666666667</v>
      </c>
      <c r="CQ16" s="97">
        <f>'C'!F11</f>
        <v>-22.893000000000001</v>
      </c>
      <c r="CR16" s="97">
        <f t="shared" si="53"/>
        <v>3.1415926535897931</v>
      </c>
      <c r="CS16" s="97">
        <f t="shared" si="54"/>
        <v>1.7453292519943295E-2</v>
      </c>
      <c r="CT16" s="97">
        <f t="shared" si="55"/>
        <v>57.295779513082323</v>
      </c>
      <c r="CU16" s="97">
        <f t="shared" si="56"/>
        <v>0.59893882164272083</v>
      </c>
      <c r="CV16" s="97">
        <f t="shared" si="57"/>
        <v>-0.39955822565906185</v>
      </c>
      <c r="CW16" s="97">
        <f t="shared" si="58"/>
        <v>1.2983089550583018</v>
      </c>
      <c r="CX16" s="97">
        <f t="shared" si="59"/>
        <v>-62.540540086115477</v>
      </c>
      <c r="CY16" s="97">
        <f t="shared" si="60"/>
        <v>117.45945991388453</v>
      </c>
      <c r="CZ16" s="97">
        <f t="shared" si="61"/>
        <v>242.54054008611547</v>
      </c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</row>
    <row r="17" spans="1:115" ht="30" customHeight="1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8"/>
      <c r="K17" s="97"/>
      <c r="L17" s="97"/>
      <c r="M17" s="98">
        <f t="shared" si="62"/>
        <v>3</v>
      </c>
      <c r="N17" s="97">
        <f t="shared" si="1"/>
        <v>105.87231873866266</v>
      </c>
      <c r="O17" s="97">
        <f t="shared" si="2"/>
        <v>117.3400551340138</v>
      </c>
      <c r="P17" s="97">
        <f t="shared" si="3"/>
        <v>-11.467736395351139</v>
      </c>
      <c r="Q17" s="97" t="str">
        <f t="shared" si="4"/>
        <v>QNOS</v>
      </c>
      <c r="R17" s="97">
        <f t="shared" si="5"/>
        <v>242.6599448659862</v>
      </c>
      <c r="S17" s="97">
        <f t="shared" si="0"/>
        <v>5</v>
      </c>
      <c r="T17" s="97">
        <f>SIN((90-$U$9)*$AA$8)*TAN($AA$9*$AA$8)/TAN((90-'C'!$F12)*$AA$8)</f>
        <v>-1.2209422567152308</v>
      </c>
      <c r="U17" s="97">
        <f t="shared" ref="U17:U45" si="64">POWER((COS((90-$U$9)*$AA$8)*TAN($AA$9*$AA$8)),2)</f>
        <v>3.9313065427916092</v>
      </c>
      <c r="V17" s="97">
        <f t="shared" ref="V17:V45" si="65">SQRT(1+$U17)</f>
        <v>2.2206545302661578</v>
      </c>
      <c r="W17" s="97">
        <f t="shared" ref="W17:W45" si="66">IF(OR(ABS(T17/V17)&gt;1),180,ASIN($T17/$V17)*$AC$8)</f>
        <v>-33.35410856032977</v>
      </c>
      <c r="X17" s="97">
        <f t="shared" ref="X17:X45" si="67">ATAN(COS((90-$U$9)*$AA$8)*TAN($AA$9*$AA$8))*$AC$8</f>
        <v>63.235932093769605</v>
      </c>
      <c r="Y17" s="97">
        <f t="shared" ref="Y17:Y45" si="68">IF(OR($W17=180),180,$W17-$X17)</f>
        <v>-96.590040654099369</v>
      </c>
      <c r="Z17" s="97">
        <f t="shared" ref="Z17:Z45" si="69">IF(OR($W17=180),180,180-$W17-$X17)</f>
        <v>150.11817646656016</v>
      </c>
      <c r="AA17" s="97">
        <f>(COS( 90.833*$AA$8)-SIN($U$9*$AA$8)*SIN('C'!$F12*$AA$8))/COS($U$9*$AA$8)/COS('C'!$F12*$AA$8)</f>
        <v>0.26780857010158904</v>
      </c>
      <c r="AB17" s="97">
        <f t="shared" si="7"/>
        <v>74.466094477630492</v>
      </c>
      <c r="AC17" s="97">
        <f>('C'!$E12+$AC$9+$W$9/15)</f>
        <v>12.260777777777779</v>
      </c>
      <c r="AD17" s="97">
        <f t="shared" si="8"/>
        <v>0</v>
      </c>
      <c r="AE17" s="97">
        <f t="shared" si="9"/>
        <v>0</v>
      </c>
      <c r="AF17" s="97">
        <f t="shared" si="10"/>
        <v>0</v>
      </c>
      <c r="AG17" s="97">
        <f t="shared" si="11"/>
        <v>0</v>
      </c>
      <c r="AH17" s="97">
        <f t="shared" si="12"/>
        <v>0</v>
      </c>
      <c r="AI17" s="97"/>
      <c r="AJ17" s="97"/>
      <c r="AK17" s="97">
        <f t="shared" si="13"/>
        <v>0</v>
      </c>
      <c r="AL17" s="97">
        <f>SIN((90-$U$9)*$AA$8)*TAN($Y$10*$AA$8)/TAN((90-'C'!$F12)*$AA$8)</f>
        <v>9.8708938418431771E-2</v>
      </c>
      <c r="AM17" s="97">
        <f t="shared" si="14"/>
        <v>2.5695650812758871E-2</v>
      </c>
      <c r="AN17" s="97">
        <f t="shared" si="15"/>
        <v>1.0127663357422376</v>
      </c>
      <c r="AO17" s="97">
        <f t="shared" si="16"/>
        <v>5.593193586136973</v>
      </c>
      <c r="AP17" s="97">
        <f t="shared" si="17"/>
        <v>-9.106959298875525</v>
      </c>
      <c r="AQ17" s="97">
        <f t="shared" si="18"/>
        <v>14.700152885012498</v>
      </c>
      <c r="AR17" s="97">
        <f t="shared" si="19"/>
        <v>183.51376571273855</v>
      </c>
      <c r="AS17" s="97" t="s">
        <v>8053</v>
      </c>
      <c r="AT17" s="97" t="s">
        <v>8053</v>
      </c>
      <c r="AU17" s="97" t="s">
        <v>8053</v>
      </c>
      <c r="AV17" s="97">
        <f t="shared" si="20"/>
        <v>11.280767585443613</v>
      </c>
      <c r="AW17" s="97">
        <f t="shared" si="21"/>
        <v>11.280767585443613</v>
      </c>
      <c r="AX17" s="97">
        <f t="shared" si="22"/>
        <v>0.47003198272681718</v>
      </c>
      <c r="AY17" s="97">
        <f t="shared" si="23"/>
        <v>0</v>
      </c>
      <c r="AZ17" s="97">
        <f t="shared" si="24"/>
        <v>0</v>
      </c>
      <c r="BA17" s="97">
        <f t="shared" si="25"/>
        <v>0</v>
      </c>
      <c r="BB17" s="97">
        <f>SIN((90-$U$9)*$AA$8)*TAN($Y$9*$AA$8)/TAN((90-'C'!$F12)*$AA$8)</f>
        <v>1.2209422567152313</v>
      </c>
      <c r="BC17" s="97">
        <f t="shared" si="26"/>
        <v>3.9313065427916136</v>
      </c>
      <c r="BD17" s="97">
        <f t="shared" si="27"/>
        <v>2.2206545302661587</v>
      </c>
      <c r="BE17" s="97">
        <f t="shared" si="28"/>
        <v>33.354108560329763</v>
      </c>
      <c r="BF17" s="97">
        <f t="shared" si="29"/>
        <v>-63.235932093769613</v>
      </c>
      <c r="BG17" s="97">
        <f t="shared" si="30"/>
        <v>96.590040654099369</v>
      </c>
      <c r="BH17" s="97">
        <f t="shared" si="31"/>
        <v>209.88182353343984</v>
      </c>
      <c r="BI17" s="97" t="s">
        <v>8053</v>
      </c>
      <c r="BJ17" s="97" t="s">
        <v>8053</v>
      </c>
      <c r="BK17" s="97" t="s">
        <v>8053</v>
      </c>
      <c r="BL17" s="97">
        <f t="shared" si="32"/>
        <v>0</v>
      </c>
      <c r="BM17" s="97">
        <f t="shared" si="33"/>
        <v>0</v>
      </c>
      <c r="BN17" s="97">
        <f t="shared" si="34"/>
        <v>0</v>
      </c>
      <c r="BO17" s="97">
        <f t="shared" si="35"/>
        <v>0</v>
      </c>
      <c r="BP17" s="97">
        <f t="shared" si="36"/>
        <v>0</v>
      </c>
      <c r="BQ17" s="97">
        <f t="shared" si="37"/>
        <v>0</v>
      </c>
      <c r="BR17" s="97">
        <f>SIN((90-$U$9)*$AA$8)*TAN($AA$10*$AA$8)/TAN((90-'C'!$F12)*$AA$8)</f>
        <v>-9.8708938418431744E-2</v>
      </c>
      <c r="BS17" s="97">
        <f t="shared" si="38"/>
        <v>2.5695650812758864E-2</v>
      </c>
      <c r="BT17" s="97">
        <f t="shared" si="39"/>
        <v>1.0127663357422376</v>
      </c>
      <c r="BU17" s="97">
        <f t="shared" si="40"/>
        <v>-5.5931935861369713</v>
      </c>
      <c r="BV17" s="97">
        <f t="shared" si="41"/>
        <v>9.1069592988755232</v>
      </c>
      <c r="BW17" s="97">
        <f t="shared" si="42"/>
        <v>-14.700152885012495</v>
      </c>
      <c r="BX17" s="97">
        <f t="shared" si="43"/>
        <v>176.48623428726145</v>
      </c>
      <c r="BY17" s="97" t="s">
        <v>8053</v>
      </c>
      <c r="BZ17" s="97" t="s">
        <v>8053</v>
      </c>
      <c r="CA17" s="97" t="s">
        <v>8053</v>
      </c>
      <c r="CB17" s="97">
        <f t="shared" si="44"/>
        <v>0</v>
      </c>
      <c r="CC17" s="97">
        <f t="shared" si="45"/>
        <v>0</v>
      </c>
      <c r="CD17" s="97">
        <f t="shared" si="46"/>
        <v>0</v>
      </c>
      <c r="CE17" s="97">
        <f t="shared" si="47"/>
        <v>0</v>
      </c>
      <c r="CF17" s="97">
        <f t="shared" si="48"/>
        <v>0</v>
      </c>
      <c r="CG17" s="97">
        <f t="shared" si="49"/>
        <v>0</v>
      </c>
      <c r="CH17" s="97">
        <f>90-'C'!$F12</f>
        <v>112.798</v>
      </c>
      <c r="CI17" s="97">
        <v>3</v>
      </c>
      <c r="CJ17" s="98"/>
      <c r="CK17" s="98" t="s">
        <v>8182</v>
      </c>
      <c r="CL17" s="97"/>
      <c r="CM17" s="97"/>
      <c r="CN17" s="97" t="str">
        <f t="shared" si="50"/>
        <v>JAN</v>
      </c>
      <c r="CO17" s="97">
        <f t="shared" si="51"/>
        <v>3</v>
      </c>
      <c r="CP17" s="97">
        <f t="shared" si="52"/>
        <v>34.31666666666667</v>
      </c>
      <c r="CQ17" s="97">
        <f>'C'!F12</f>
        <v>-22.797999999999998</v>
      </c>
      <c r="CR17" s="97">
        <f t="shared" si="53"/>
        <v>3.1415926535897931</v>
      </c>
      <c r="CS17" s="97">
        <f t="shared" si="54"/>
        <v>1.7453292519943295E-2</v>
      </c>
      <c r="CT17" s="97">
        <f t="shared" si="55"/>
        <v>57.295779513082323</v>
      </c>
      <c r="CU17" s="97">
        <f t="shared" si="56"/>
        <v>0.59893882164272083</v>
      </c>
      <c r="CV17" s="97">
        <f t="shared" si="57"/>
        <v>-0.39790016286966723</v>
      </c>
      <c r="CW17" s="97">
        <f t="shared" si="58"/>
        <v>1.2996785297358191</v>
      </c>
      <c r="CX17" s="97">
        <f t="shared" si="59"/>
        <v>-62.659944865986205</v>
      </c>
      <c r="CY17" s="97">
        <f t="shared" si="60"/>
        <v>117.3400551340138</v>
      </c>
      <c r="CZ17" s="97">
        <f t="shared" si="61"/>
        <v>242.6599448659862</v>
      </c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</row>
    <row r="18" spans="1:115" ht="30" customHeight="1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 t="s">
        <v>8184</v>
      </c>
      <c r="L18" s="97"/>
      <c r="M18" s="98">
        <f t="shared" si="62"/>
        <v>4</v>
      </c>
      <c r="N18" s="97">
        <f t="shared" si="1"/>
        <v>105.87231873866266</v>
      </c>
      <c r="O18" s="97">
        <f t="shared" si="2"/>
        <v>117.21064650912413</v>
      </c>
      <c r="P18" s="97">
        <f t="shared" si="3"/>
        <v>-11.338327770461476</v>
      </c>
      <c r="Q18" s="97" t="str">
        <f t="shared" ref="Q18:Q19" si="70">IF(P18&lt;0,"QNOS","QQSOS")</f>
        <v>QNOS</v>
      </c>
      <c r="R18" s="97">
        <f t="shared" si="5"/>
        <v>242.78935349087587</v>
      </c>
      <c r="S18" s="97">
        <f t="shared" si="0"/>
        <v>6</v>
      </c>
      <c r="T18" s="97">
        <f>SIN((90-$U$9)*$AA$8)*TAN($AA$9*$AA$8)/TAN((90-'C'!$F13)*$AA$8)</f>
        <v>-1.2148024285669841</v>
      </c>
      <c r="U18" s="97">
        <f t="shared" si="64"/>
        <v>3.9313065427916092</v>
      </c>
      <c r="V18" s="97">
        <f t="shared" si="65"/>
        <v>2.2206545302661578</v>
      </c>
      <c r="W18" s="97">
        <f t="shared" si="66"/>
        <v>-33.164660665283009</v>
      </c>
      <c r="X18" s="97">
        <f t="shared" si="67"/>
        <v>63.235932093769605</v>
      </c>
      <c r="Y18" s="97">
        <f t="shared" si="68"/>
        <v>-96.400592759052614</v>
      </c>
      <c r="Z18" s="97">
        <f t="shared" si="69"/>
        <v>149.9287285715134</v>
      </c>
      <c r="AA18" s="97">
        <f>(COS( 90.833*$AA$8)-SIN($U$9*$AA$8)*SIN('C'!$F13*$AA$8))/COS($U$9*$AA$8)/COS('C'!$F13*$AA$8)</f>
        <v>0.26638019268749469</v>
      </c>
      <c r="AB18" s="97">
        <f t="shared" si="7"/>
        <v>74.551019788951407</v>
      </c>
      <c r="AC18" s="97">
        <f>('C'!$E13+$AC$9+$W$9/15)</f>
        <v>12.267777777777777</v>
      </c>
      <c r="AD18" s="97">
        <f t="shared" si="8"/>
        <v>0</v>
      </c>
      <c r="AE18" s="97">
        <f t="shared" si="9"/>
        <v>0</v>
      </c>
      <c r="AF18" s="97">
        <f t="shared" si="10"/>
        <v>0</v>
      </c>
      <c r="AG18" s="97">
        <f t="shared" si="11"/>
        <v>0</v>
      </c>
      <c r="AH18" s="97">
        <f t="shared" si="12"/>
        <v>0</v>
      </c>
      <c r="AI18" s="97"/>
      <c r="AJ18" s="97"/>
      <c r="AK18" s="97">
        <f t="shared" si="13"/>
        <v>0</v>
      </c>
      <c r="AL18" s="97">
        <f>SIN((90-$U$9)*$AA$8)*TAN($Y$10*$AA$8)/TAN((90-'C'!$F13)*$AA$8)</f>
        <v>9.8212554649869652E-2</v>
      </c>
      <c r="AM18" s="97">
        <f t="shared" si="14"/>
        <v>2.5695650812758871E-2</v>
      </c>
      <c r="AN18" s="97">
        <f t="shared" si="15"/>
        <v>1.0127663357422376</v>
      </c>
      <c r="AO18" s="97">
        <f t="shared" si="16"/>
        <v>5.5649777377624048</v>
      </c>
      <c r="AP18" s="97">
        <f t="shared" si="17"/>
        <v>-9.106959298875525</v>
      </c>
      <c r="AQ18" s="97">
        <f t="shared" si="18"/>
        <v>14.67193703663793</v>
      </c>
      <c r="AR18" s="97">
        <f t="shared" si="19"/>
        <v>183.54198156111312</v>
      </c>
      <c r="AS18" s="97" t="s">
        <v>8053</v>
      </c>
      <c r="AT18" s="97" t="s">
        <v>8053</v>
      </c>
      <c r="AU18" s="97" t="s">
        <v>8053</v>
      </c>
      <c r="AV18" s="97">
        <f t="shared" si="20"/>
        <v>11.289648642001914</v>
      </c>
      <c r="AW18" s="97">
        <f t="shared" si="21"/>
        <v>11.289648642001914</v>
      </c>
      <c r="AX18" s="97">
        <f t="shared" si="22"/>
        <v>0.47040202675007975</v>
      </c>
      <c r="AY18" s="97">
        <f t="shared" si="23"/>
        <v>0</v>
      </c>
      <c r="AZ18" s="97">
        <f t="shared" si="24"/>
        <v>0</v>
      </c>
      <c r="BA18" s="97">
        <f t="shared" si="25"/>
        <v>0</v>
      </c>
      <c r="BB18" s="97">
        <f>SIN((90-$U$9)*$AA$8)*TAN($Y$9*$AA$8)/TAN((90-'C'!$F13)*$AA$8)</f>
        <v>1.2148024285669845</v>
      </c>
      <c r="BC18" s="97">
        <f t="shared" si="26"/>
        <v>3.9313065427916136</v>
      </c>
      <c r="BD18" s="97">
        <f t="shared" si="27"/>
        <v>2.2206545302661587</v>
      </c>
      <c r="BE18" s="97">
        <f t="shared" si="28"/>
        <v>33.164660665283009</v>
      </c>
      <c r="BF18" s="97">
        <f t="shared" si="29"/>
        <v>-63.235932093769613</v>
      </c>
      <c r="BG18" s="97">
        <f t="shared" si="30"/>
        <v>96.400592759052614</v>
      </c>
      <c r="BH18" s="97">
        <f t="shared" si="31"/>
        <v>210.0712714284866</v>
      </c>
      <c r="BI18" s="97" t="s">
        <v>8053</v>
      </c>
      <c r="BJ18" s="97" t="s">
        <v>8053</v>
      </c>
      <c r="BK18" s="97" t="s">
        <v>8053</v>
      </c>
      <c r="BL18" s="97">
        <f t="shared" si="32"/>
        <v>0</v>
      </c>
      <c r="BM18" s="97">
        <f t="shared" si="33"/>
        <v>0</v>
      </c>
      <c r="BN18" s="97">
        <f t="shared" si="34"/>
        <v>0</v>
      </c>
      <c r="BO18" s="97">
        <f t="shared" si="35"/>
        <v>0</v>
      </c>
      <c r="BP18" s="97">
        <f t="shared" si="36"/>
        <v>0</v>
      </c>
      <c r="BQ18" s="97">
        <f t="shared" si="37"/>
        <v>0</v>
      </c>
      <c r="BR18" s="97">
        <f>SIN((90-$U$9)*$AA$8)*TAN($AA$10*$AA$8)/TAN((90-'C'!$F13)*$AA$8)</f>
        <v>-9.8212554649869624E-2</v>
      </c>
      <c r="BS18" s="97">
        <f t="shared" si="38"/>
        <v>2.5695650812758864E-2</v>
      </c>
      <c r="BT18" s="97">
        <f t="shared" si="39"/>
        <v>1.0127663357422376</v>
      </c>
      <c r="BU18" s="97">
        <f t="shared" si="40"/>
        <v>-5.564977737762403</v>
      </c>
      <c r="BV18" s="97">
        <f t="shared" si="41"/>
        <v>9.1069592988755232</v>
      </c>
      <c r="BW18" s="97">
        <f t="shared" si="42"/>
        <v>-14.671937036637926</v>
      </c>
      <c r="BX18" s="97">
        <f t="shared" si="43"/>
        <v>176.45801843888688</v>
      </c>
      <c r="BY18" s="97" t="s">
        <v>8053</v>
      </c>
      <c r="BZ18" s="97" t="s">
        <v>8053</v>
      </c>
      <c r="CA18" s="97" t="s">
        <v>8053</v>
      </c>
      <c r="CB18" s="97">
        <f t="shared" si="44"/>
        <v>0</v>
      </c>
      <c r="CC18" s="97">
        <f t="shared" si="45"/>
        <v>0</v>
      </c>
      <c r="CD18" s="97">
        <f t="shared" si="46"/>
        <v>0</v>
      </c>
      <c r="CE18" s="97">
        <f t="shared" si="47"/>
        <v>0</v>
      </c>
      <c r="CF18" s="97">
        <f t="shared" si="48"/>
        <v>0</v>
      </c>
      <c r="CG18" s="97">
        <f t="shared" si="49"/>
        <v>0</v>
      </c>
      <c r="CH18" s="97">
        <f>90-'C'!$F13</f>
        <v>112.69499999999999</v>
      </c>
      <c r="CI18" s="97">
        <v>4</v>
      </c>
      <c r="CJ18" s="97"/>
      <c r="CK18" s="97" t="s">
        <v>8184</v>
      </c>
      <c r="CL18" s="97"/>
      <c r="CM18" s="97"/>
      <c r="CN18" s="97" t="str">
        <f t="shared" si="50"/>
        <v>JAN</v>
      </c>
      <c r="CO18" s="97">
        <f t="shared" si="51"/>
        <v>4</v>
      </c>
      <c r="CP18" s="97">
        <f t="shared" si="52"/>
        <v>34.31666666666667</v>
      </c>
      <c r="CQ18" s="97">
        <f>'C'!F13</f>
        <v>-22.695</v>
      </c>
      <c r="CR18" s="97">
        <f t="shared" si="53"/>
        <v>3.1415926535897931</v>
      </c>
      <c r="CS18" s="97">
        <f t="shared" si="54"/>
        <v>1.7453292519943295E-2</v>
      </c>
      <c r="CT18" s="97">
        <f t="shared" si="55"/>
        <v>57.295779513082323</v>
      </c>
      <c r="CU18" s="97">
        <f t="shared" si="56"/>
        <v>0.59893882164272083</v>
      </c>
      <c r="CV18" s="97">
        <f t="shared" si="57"/>
        <v>-0.39610247374011309</v>
      </c>
      <c r="CW18" s="97">
        <f t="shared" si="58"/>
        <v>1.3011607560366503</v>
      </c>
      <c r="CX18" s="97">
        <f t="shared" si="59"/>
        <v>-62.789353490875868</v>
      </c>
      <c r="CY18" s="97">
        <f t="shared" si="60"/>
        <v>117.21064650912413</v>
      </c>
      <c r="CZ18" s="97">
        <f t="shared" si="61"/>
        <v>242.78935349087587</v>
      </c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</row>
    <row r="19" spans="1:115" ht="30" customHeight="1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8">
        <f t="shared" si="62"/>
        <v>5</v>
      </c>
      <c r="N19" s="97">
        <f t="shared" si="1"/>
        <v>105.87231873866266</v>
      </c>
      <c r="O19" s="97">
        <f t="shared" si="2"/>
        <v>117.07250158310131</v>
      </c>
      <c r="P19" s="97">
        <f t="shared" si="3"/>
        <v>-11.200182844438658</v>
      </c>
      <c r="Q19" s="97" t="str">
        <f t="shared" si="70"/>
        <v>QNOS</v>
      </c>
      <c r="R19" s="97">
        <f t="shared" si="5"/>
        <v>242.92749841689869</v>
      </c>
      <c r="S19" s="97">
        <f t="shared" si="0"/>
        <v>7</v>
      </c>
      <c r="T19" s="97">
        <f>SIN((90-$U$9)*$AA$8)*TAN($AA$9*$AA$8)/TAN((90-'C'!$F14)*$AA$8)</f>
        <v>-1.208255515734721</v>
      </c>
      <c r="U19" s="97">
        <f t="shared" si="64"/>
        <v>3.9313065427916092</v>
      </c>
      <c r="V19" s="97">
        <f t="shared" si="65"/>
        <v>2.2206545302661578</v>
      </c>
      <c r="W19" s="97">
        <f t="shared" si="66"/>
        <v>-32.963101826743035</v>
      </c>
      <c r="X19" s="97">
        <f t="shared" si="67"/>
        <v>63.235932093769605</v>
      </c>
      <c r="Y19" s="97">
        <f t="shared" si="68"/>
        <v>-96.199033920512647</v>
      </c>
      <c r="Z19" s="97">
        <f t="shared" si="69"/>
        <v>149.72716973297344</v>
      </c>
      <c r="AA19" s="97">
        <f>(COS( 90.833*$AA$8)-SIN($U$9*$AA$8)*SIN('C'!$F14*$AA$8))/COS($U$9*$AA$8)/COS('C'!$F14*$AA$8)</f>
        <v>0.26485704254419695</v>
      </c>
      <c r="AB19" s="97">
        <f t="shared" si="7"/>
        <v>74.64154158181789</v>
      </c>
      <c r="AC19" s="97">
        <f>('C'!$E14+$AC$9+$W$9/15)</f>
        <v>12.27577777777778</v>
      </c>
      <c r="AD19" s="97">
        <f t="shared" si="8"/>
        <v>0</v>
      </c>
      <c r="AE19" s="97">
        <f t="shared" si="9"/>
        <v>0</v>
      </c>
      <c r="AF19" s="97">
        <f t="shared" si="10"/>
        <v>0</v>
      </c>
      <c r="AG19" s="97">
        <f t="shared" si="11"/>
        <v>0</v>
      </c>
      <c r="AH19" s="97">
        <f t="shared" si="12"/>
        <v>0</v>
      </c>
      <c r="AI19" s="97"/>
      <c r="AJ19" s="97"/>
      <c r="AK19" s="97">
        <f t="shared" si="13"/>
        <v>0</v>
      </c>
      <c r="AL19" s="97">
        <f>SIN((90-$U$9)*$AA$8)*TAN($Y$10*$AA$8)/TAN((90-'C'!$F14)*$AA$8)</f>
        <v>9.768325949931167E-2</v>
      </c>
      <c r="AM19" s="97">
        <f t="shared" si="14"/>
        <v>2.5695650812758871E-2</v>
      </c>
      <c r="AN19" s="97">
        <f t="shared" si="15"/>
        <v>1.0127663357422376</v>
      </c>
      <c r="AO19" s="97">
        <f t="shared" si="16"/>
        <v>5.5348926051822538</v>
      </c>
      <c r="AP19" s="97">
        <f t="shared" si="17"/>
        <v>-9.106959298875525</v>
      </c>
      <c r="AQ19" s="97">
        <f t="shared" si="18"/>
        <v>14.641851904057779</v>
      </c>
      <c r="AR19" s="97">
        <f t="shared" si="19"/>
        <v>183.57206669369327</v>
      </c>
      <c r="AS19" s="97" t="s">
        <v>8053</v>
      </c>
      <c r="AT19" s="97" t="s">
        <v>8053</v>
      </c>
      <c r="AU19" s="97" t="s">
        <v>8053</v>
      </c>
      <c r="AV19" s="97">
        <f t="shared" si="20"/>
        <v>11.299654317507262</v>
      </c>
      <c r="AW19" s="97">
        <f t="shared" si="21"/>
        <v>11.299654317507262</v>
      </c>
      <c r="AX19" s="97">
        <f t="shared" si="22"/>
        <v>0.47081892989613588</v>
      </c>
      <c r="AY19" s="97">
        <f t="shared" si="23"/>
        <v>0</v>
      </c>
      <c r="AZ19" s="97">
        <f t="shared" si="24"/>
        <v>0</v>
      </c>
      <c r="BA19" s="97">
        <f t="shared" si="25"/>
        <v>0</v>
      </c>
      <c r="BB19" s="97">
        <f>SIN((90-$U$9)*$AA$8)*TAN($Y$9*$AA$8)/TAN((90-'C'!$F14)*$AA$8)</f>
        <v>1.2082555157347215</v>
      </c>
      <c r="BC19" s="97">
        <f t="shared" si="26"/>
        <v>3.9313065427916136</v>
      </c>
      <c r="BD19" s="97">
        <f t="shared" si="27"/>
        <v>2.2206545302661587</v>
      </c>
      <c r="BE19" s="97">
        <f t="shared" si="28"/>
        <v>32.963101826743035</v>
      </c>
      <c r="BF19" s="97">
        <f t="shared" si="29"/>
        <v>-63.235932093769613</v>
      </c>
      <c r="BG19" s="97">
        <f t="shared" si="30"/>
        <v>96.199033920512647</v>
      </c>
      <c r="BH19" s="97">
        <f t="shared" si="31"/>
        <v>210.27283026702656</v>
      </c>
      <c r="BI19" s="97" t="s">
        <v>8053</v>
      </c>
      <c r="BJ19" s="97" t="s">
        <v>8053</v>
      </c>
      <c r="BK19" s="97" t="s">
        <v>8053</v>
      </c>
      <c r="BL19" s="97">
        <f t="shared" si="32"/>
        <v>0</v>
      </c>
      <c r="BM19" s="97">
        <f t="shared" si="33"/>
        <v>0</v>
      </c>
      <c r="BN19" s="97">
        <f t="shared" si="34"/>
        <v>0</v>
      </c>
      <c r="BO19" s="97">
        <f t="shared" si="35"/>
        <v>0</v>
      </c>
      <c r="BP19" s="97">
        <f t="shared" si="36"/>
        <v>0</v>
      </c>
      <c r="BQ19" s="97">
        <f t="shared" si="37"/>
        <v>0</v>
      </c>
      <c r="BR19" s="97">
        <f>SIN((90-$U$9)*$AA$8)*TAN($AA$10*$AA$8)/TAN((90-'C'!$F14)*$AA$8)</f>
        <v>-9.7683259499311642E-2</v>
      </c>
      <c r="BS19" s="97">
        <f t="shared" si="38"/>
        <v>2.5695650812758864E-2</v>
      </c>
      <c r="BT19" s="97">
        <f t="shared" si="39"/>
        <v>1.0127663357422376</v>
      </c>
      <c r="BU19" s="97">
        <f t="shared" si="40"/>
        <v>-5.5348926051822529</v>
      </c>
      <c r="BV19" s="97">
        <f t="shared" si="41"/>
        <v>9.1069592988755232</v>
      </c>
      <c r="BW19" s="97">
        <f t="shared" si="42"/>
        <v>-14.641851904057777</v>
      </c>
      <c r="BX19" s="97">
        <f t="shared" si="43"/>
        <v>176.42793330630673</v>
      </c>
      <c r="BY19" s="97" t="s">
        <v>8053</v>
      </c>
      <c r="BZ19" s="97" t="s">
        <v>8053</v>
      </c>
      <c r="CA19" s="97" t="s">
        <v>8053</v>
      </c>
      <c r="CB19" s="97">
        <f t="shared" si="44"/>
        <v>0</v>
      </c>
      <c r="CC19" s="97">
        <f t="shared" si="45"/>
        <v>0</v>
      </c>
      <c r="CD19" s="97">
        <f t="shared" si="46"/>
        <v>0</v>
      </c>
      <c r="CE19" s="97">
        <f t="shared" si="47"/>
        <v>0</v>
      </c>
      <c r="CF19" s="97">
        <f t="shared" si="48"/>
        <v>0</v>
      </c>
      <c r="CG19" s="97">
        <f t="shared" si="49"/>
        <v>0</v>
      </c>
      <c r="CH19" s="97">
        <f>90-'C'!$F14</f>
        <v>112.58500000000001</v>
      </c>
      <c r="CI19" s="97">
        <v>5</v>
      </c>
      <c r="CJ19" s="97"/>
      <c r="CK19" s="97"/>
      <c r="CL19" s="97"/>
      <c r="CM19" s="97"/>
      <c r="CN19" s="97" t="str">
        <f t="shared" si="50"/>
        <v>JAN</v>
      </c>
      <c r="CO19" s="97">
        <f t="shared" si="51"/>
        <v>5</v>
      </c>
      <c r="CP19" s="97">
        <f t="shared" si="52"/>
        <v>34.31666666666667</v>
      </c>
      <c r="CQ19" s="97">
        <f>'C'!F14</f>
        <v>-22.585000000000001</v>
      </c>
      <c r="CR19" s="97">
        <f t="shared" si="53"/>
        <v>3.1415926535897931</v>
      </c>
      <c r="CS19" s="97">
        <f t="shared" si="54"/>
        <v>1.7453292519943295E-2</v>
      </c>
      <c r="CT19" s="97">
        <f t="shared" si="55"/>
        <v>57.295779513082323</v>
      </c>
      <c r="CU19" s="97">
        <f t="shared" si="56"/>
        <v>0.59893882164272083</v>
      </c>
      <c r="CV19" s="97">
        <f t="shared" si="57"/>
        <v>-0.39418261156291934</v>
      </c>
      <c r="CW19" s="97">
        <f t="shared" si="58"/>
        <v>1.3027406593669786</v>
      </c>
      <c r="CX19" s="97">
        <f t="shared" si="59"/>
        <v>-62.927498416898693</v>
      </c>
      <c r="CY19" s="97">
        <f t="shared" si="60"/>
        <v>117.07250158310131</v>
      </c>
      <c r="CZ19" s="97">
        <f t="shared" si="61"/>
        <v>242.92749841689869</v>
      </c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</row>
    <row r="20" spans="1:115" ht="30" customHeight="1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 t="s">
        <v>8185</v>
      </c>
      <c r="K20" s="97"/>
      <c r="L20" s="97" t="s">
        <v>8056</v>
      </c>
      <c r="M20" s="98">
        <f t="shared" si="62"/>
        <v>6</v>
      </c>
      <c r="N20" s="97">
        <f t="shared" si="1"/>
        <v>105.87231873866266</v>
      </c>
      <c r="O20" s="97">
        <f t="shared" si="2"/>
        <v>116.92563131610709</v>
      </c>
      <c r="P20" s="97">
        <f t="shared" si="3"/>
        <v>-11.05331257744443</v>
      </c>
      <c r="Q20" s="97" t="str">
        <f t="shared" ref="Q20:Q45" si="71">IF(P20&lt;0,"QNOS","QSOS")</f>
        <v>QNOS</v>
      </c>
      <c r="R20" s="97">
        <f t="shared" si="5"/>
        <v>243.07436868389291</v>
      </c>
      <c r="S20" s="97">
        <f t="shared" si="0"/>
        <v>8</v>
      </c>
      <c r="T20" s="97">
        <f>SIN((90-$U$9)*$AA$8)*TAN($AA$9*$AA$8)/TAN((90-'C'!$F15)*$AA$8)</f>
        <v>-1.2013034459707566</v>
      </c>
      <c r="U20" s="97">
        <f t="shared" si="64"/>
        <v>3.9313065427916092</v>
      </c>
      <c r="V20" s="97">
        <f t="shared" si="65"/>
        <v>2.2206545302661578</v>
      </c>
      <c r="W20" s="97">
        <f t="shared" si="66"/>
        <v>-32.749571595614348</v>
      </c>
      <c r="X20" s="97">
        <f t="shared" si="67"/>
        <v>63.235932093769605</v>
      </c>
      <c r="Y20" s="97">
        <f t="shared" si="68"/>
        <v>-95.985503689383961</v>
      </c>
      <c r="Z20" s="97">
        <f t="shared" si="69"/>
        <v>149.51363950184475</v>
      </c>
      <c r="AA20" s="97">
        <f>(COS( 90.833*$AA$8)-SIN($U$9*$AA$8)*SIN('C'!$F15*$AA$8))/COS($U$9*$AA$8)/COS('C'!$F15*$AA$8)</f>
        <v>0.2632395549161895</v>
      </c>
      <c r="AB20" s="97">
        <f t="shared" si="7"/>
        <v>74.737626930659445</v>
      </c>
      <c r="AC20" s="97">
        <f>('C'!$E15+$AC$9+$W$9/15)</f>
        <v>12.282777777777778</v>
      </c>
      <c r="AD20" s="97">
        <f t="shared" si="8"/>
        <v>0</v>
      </c>
      <c r="AE20" s="97">
        <f t="shared" si="9"/>
        <v>0</v>
      </c>
      <c r="AF20" s="97">
        <f t="shared" si="10"/>
        <v>0</v>
      </c>
      <c r="AG20" s="97">
        <f t="shared" si="11"/>
        <v>0</v>
      </c>
      <c r="AH20" s="97">
        <f t="shared" si="12"/>
        <v>0</v>
      </c>
      <c r="AI20" s="97"/>
      <c r="AJ20" s="97"/>
      <c r="AK20" s="97">
        <f t="shared" si="13"/>
        <v>0</v>
      </c>
      <c r="AL20" s="97">
        <f>SIN((90-$U$9)*$AA$8)*TAN($Y$10*$AA$8)/TAN((90-'C'!$F15)*$AA$8)</f>
        <v>9.7121208818833113E-2</v>
      </c>
      <c r="AM20" s="97">
        <f t="shared" si="14"/>
        <v>2.5695650812758871E-2</v>
      </c>
      <c r="AN20" s="97">
        <f t="shared" si="15"/>
        <v>1.0127663357422376</v>
      </c>
      <c r="AO20" s="97">
        <f t="shared" si="16"/>
        <v>5.5029473240820996</v>
      </c>
      <c r="AP20" s="97">
        <f t="shared" si="17"/>
        <v>-9.106959298875525</v>
      </c>
      <c r="AQ20" s="97">
        <f t="shared" si="18"/>
        <v>14.609906622957624</v>
      </c>
      <c r="AR20" s="97">
        <f t="shared" si="19"/>
        <v>183.60401197479342</v>
      </c>
      <c r="AS20" s="97" t="s">
        <v>8053</v>
      </c>
      <c r="AT20" s="97" t="s">
        <v>8053</v>
      </c>
      <c r="AU20" s="97" t="s">
        <v>8053</v>
      </c>
      <c r="AV20" s="97">
        <f t="shared" si="20"/>
        <v>11.308784002913937</v>
      </c>
      <c r="AW20" s="97">
        <f t="shared" si="21"/>
        <v>11.308784002913937</v>
      </c>
      <c r="AX20" s="97">
        <f t="shared" si="22"/>
        <v>0.47119933345474735</v>
      </c>
      <c r="AY20" s="97">
        <f t="shared" si="23"/>
        <v>0</v>
      </c>
      <c r="AZ20" s="97">
        <f t="shared" si="24"/>
        <v>0</v>
      </c>
      <c r="BA20" s="97">
        <f t="shared" si="25"/>
        <v>0</v>
      </c>
      <c r="BB20" s="97">
        <f>SIN((90-$U$9)*$AA$8)*TAN($Y$9*$AA$8)/TAN((90-'C'!$F15)*$AA$8)</f>
        <v>1.201303445970757</v>
      </c>
      <c r="BC20" s="97">
        <f t="shared" si="26"/>
        <v>3.9313065427916136</v>
      </c>
      <c r="BD20" s="97">
        <f t="shared" si="27"/>
        <v>2.2206545302661587</v>
      </c>
      <c r="BE20" s="97">
        <f t="shared" si="28"/>
        <v>32.749571595614341</v>
      </c>
      <c r="BF20" s="97">
        <f t="shared" si="29"/>
        <v>-63.235932093769613</v>
      </c>
      <c r="BG20" s="97">
        <f t="shared" si="30"/>
        <v>95.985503689383961</v>
      </c>
      <c r="BH20" s="97">
        <f t="shared" si="31"/>
        <v>210.48636049815528</v>
      </c>
      <c r="BI20" s="97" t="s">
        <v>8053</v>
      </c>
      <c r="BJ20" s="97" t="s">
        <v>8053</v>
      </c>
      <c r="BK20" s="97" t="s">
        <v>8053</v>
      </c>
      <c r="BL20" s="97">
        <f t="shared" si="32"/>
        <v>0</v>
      </c>
      <c r="BM20" s="97">
        <f t="shared" si="33"/>
        <v>0</v>
      </c>
      <c r="BN20" s="97">
        <f t="shared" si="34"/>
        <v>0</v>
      </c>
      <c r="BO20" s="97">
        <f t="shared" si="35"/>
        <v>0</v>
      </c>
      <c r="BP20" s="97">
        <f t="shared" si="36"/>
        <v>0</v>
      </c>
      <c r="BQ20" s="97">
        <f t="shared" si="37"/>
        <v>0</v>
      </c>
      <c r="BR20" s="97">
        <f>SIN((90-$U$9)*$AA$8)*TAN($AA$10*$AA$8)/TAN((90-'C'!$F15)*$AA$8)</f>
        <v>-9.7121208818833099E-2</v>
      </c>
      <c r="BS20" s="97">
        <f t="shared" si="38"/>
        <v>2.5695650812758864E-2</v>
      </c>
      <c r="BT20" s="97">
        <f t="shared" si="39"/>
        <v>1.0127663357422376</v>
      </c>
      <c r="BU20" s="97">
        <f t="shared" si="40"/>
        <v>-5.5029473240820987</v>
      </c>
      <c r="BV20" s="97">
        <f t="shared" si="41"/>
        <v>9.1069592988755232</v>
      </c>
      <c r="BW20" s="97">
        <f t="shared" si="42"/>
        <v>-14.609906622957622</v>
      </c>
      <c r="BX20" s="97">
        <f t="shared" si="43"/>
        <v>176.39598802520658</v>
      </c>
      <c r="BY20" s="97" t="s">
        <v>8053</v>
      </c>
      <c r="BZ20" s="97" t="s">
        <v>8053</v>
      </c>
      <c r="CA20" s="97" t="s">
        <v>8053</v>
      </c>
      <c r="CB20" s="97">
        <f t="shared" si="44"/>
        <v>0</v>
      </c>
      <c r="CC20" s="97">
        <f t="shared" si="45"/>
        <v>0</v>
      </c>
      <c r="CD20" s="97">
        <f t="shared" si="46"/>
        <v>0</v>
      </c>
      <c r="CE20" s="97">
        <f t="shared" si="47"/>
        <v>0</v>
      </c>
      <c r="CF20" s="97">
        <f t="shared" si="48"/>
        <v>0</v>
      </c>
      <c r="CG20" s="97">
        <f t="shared" si="49"/>
        <v>0</v>
      </c>
      <c r="CH20" s="97">
        <f>90-'C'!$F15</f>
        <v>112.468</v>
      </c>
      <c r="CI20" s="97">
        <v>6</v>
      </c>
      <c r="CJ20" s="97" t="s">
        <v>8185</v>
      </c>
      <c r="CK20" s="97"/>
      <c r="CL20" s="97" t="s">
        <v>8056</v>
      </c>
      <c r="CM20" s="97"/>
      <c r="CN20" s="97" t="str">
        <f t="shared" si="50"/>
        <v>JAN</v>
      </c>
      <c r="CO20" s="97">
        <f t="shared" si="51"/>
        <v>6</v>
      </c>
      <c r="CP20" s="97">
        <f t="shared" si="52"/>
        <v>34.31666666666667</v>
      </c>
      <c r="CQ20" s="97">
        <f>'C'!F15</f>
        <v>-22.468</v>
      </c>
      <c r="CR20" s="97">
        <f t="shared" si="53"/>
        <v>3.1415926535897931</v>
      </c>
      <c r="CS20" s="97">
        <f t="shared" si="54"/>
        <v>1.7453292519943295E-2</v>
      </c>
      <c r="CT20" s="97">
        <f t="shared" si="55"/>
        <v>57.295779513082323</v>
      </c>
      <c r="CU20" s="97">
        <f t="shared" si="56"/>
        <v>0.59893882164272083</v>
      </c>
      <c r="CV20" s="97">
        <f t="shared" si="57"/>
        <v>-0.39214057633808597</v>
      </c>
      <c r="CW20" s="97">
        <f t="shared" si="58"/>
        <v>1.304417665067191</v>
      </c>
      <c r="CX20" s="97">
        <f t="shared" si="59"/>
        <v>-63.074368683892921</v>
      </c>
      <c r="CY20" s="97">
        <f t="shared" si="60"/>
        <v>116.92563131610709</v>
      </c>
      <c r="CZ20" s="97">
        <f t="shared" si="61"/>
        <v>243.07436868389291</v>
      </c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</row>
    <row r="21" spans="1:115" ht="30" customHeight="1" x14ac:dyDescent="0.2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 t="e">
        <f t="shared" ref="L21:L24" si="72">#REF!</f>
        <v>#REF!</v>
      </c>
      <c r="M21" s="98">
        <f t="shared" si="62"/>
        <v>7</v>
      </c>
      <c r="N21" s="97">
        <f t="shared" si="1"/>
        <v>105.87231873866266</v>
      </c>
      <c r="O21" s="97">
        <f t="shared" si="2"/>
        <v>116.76879278470986</v>
      </c>
      <c r="P21" s="97">
        <f t="shared" si="3"/>
        <v>-10.896474046047203</v>
      </c>
      <c r="Q21" s="97" t="str">
        <f t="shared" si="71"/>
        <v>QNOS</v>
      </c>
      <c r="R21" s="97">
        <f t="shared" si="5"/>
        <v>243.23120721529014</v>
      </c>
      <c r="S21" s="97">
        <f t="shared" si="0"/>
        <v>9</v>
      </c>
      <c r="T21" s="97">
        <f>SIN((90-$U$9)*$AA$8)*TAN($AA$9*$AA$8)/TAN((90-'C'!$F16)*$AA$8)</f>
        <v>-1.1938889817263818</v>
      </c>
      <c r="U21" s="97">
        <f t="shared" si="64"/>
        <v>3.9313065427916092</v>
      </c>
      <c r="V21" s="97">
        <f t="shared" si="65"/>
        <v>2.2206545302661578</v>
      </c>
      <c r="W21" s="97">
        <f t="shared" si="66"/>
        <v>-32.522401642447875</v>
      </c>
      <c r="X21" s="97">
        <f t="shared" si="67"/>
        <v>63.235932093769605</v>
      </c>
      <c r="Y21" s="97">
        <f t="shared" si="68"/>
        <v>-95.75833373621748</v>
      </c>
      <c r="Z21" s="97">
        <f t="shared" si="69"/>
        <v>149.28646954867827</v>
      </c>
      <c r="AA21" s="97">
        <f>(COS( 90.833*$AA$8)-SIN($U$9*$AA$8)*SIN('C'!$F16*$AA$8))/COS($U$9*$AA$8)/COS('C'!$F16*$AA$8)</f>
        <v>0.2615143976386195</v>
      </c>
      <c r="AB21" s="97">
        <f t="shared" si="7"/>
        <v>74.840059869522563</v>
      </c>
      <c r="AC21" s="97">
        <f>('C'!$E16+$AC$9+$W$9/15)</f>
        <v>12.289777777777779</v>
      </c>
      <c r="AD21" s="97">
        <f t="shared" si="8"/>
        <v>0</v>
      </c>
      <c r="AE21" s="97">
        <f t="shared" si="9"/>
        <v>0</v>
      </c>
      <c r="AF21" s="97">
        <f t="shared" si="10"/>
        <v>0</v>
      </c>
      <c r="AG21" s="97">
        <f t="shared" si="11"/>
        <v>0</v>
      </c>
      <c r="AH21" s="97">
        <f t="shared" si="12"/>
        <v>0</v>
      </c>
      <c r="AI21" s="97"/>
      <c r="AJ21" s="97"/>
      <c r="AK21" s="97">
        <f t="shared" si="13"/>
        <v>0</v>
      </c>
      <c r="AL21" s="97">
        <f>SIN((90-$U$9)*$AA$8)*TAN($Y$10*$AA$8)/TAN((90-'C'!$F16)*$AA$8)</f>
        <v>9.6521775151533692E-2</v>
      </c>
      <c r="AM21" s="97">
        <f t="shared" si="14"/>
        <v>2.5695650812758871E-2</v>
      </c>
      <c r="AN21" s="97">
        <f t="shared" si="15"/>
        <v>1.0127663357422376</v>
      </c>
      <c r="AO21" s="97">
        <f t="shared" si="16"/>
        <v>5.4688791963016135</v>
      </c>
      <c r="AP21" s="97">
        <f t="shared" si="17"/>
        <v>-9.106959298875525</v>
      </c>
      <c r="AQ21" s="97">
        <f t="shared" si="18"/>
        <v>14.575838495177138</v>
      </c>
      <c r="AR21" s="97">
        <f t="shared" si="19"/>
        <v>183.63808010257392</v>
      </c>
      <c r="AS21" s="97" t="s">
        <v>8053</v>
      </c>
      <c r="AT21" s="97" t="s">
        <v>8053</v>
      </c>
      <c r="AU21" s="97" t="s">
        <v>8053</v>
      </c>
      <c r="AV21" s="97">
        <f t="shared" si="20"/>
        <v>11.318055211432636</v>
      </c>
      <c r="AW21" s="97">
        <f t="shared" si="21"/>
        <v>11.318055211432636</v>
      </c>
      <c r="AX21" s="97">
        <f t="shared" si="22"/>
        <v>0.47158563380969315</v>
      </c>
      <c r="AY21" s="97">
        <f t="shared" si="23"/>
        <v>0</v>
      </c>
      <c r="AZ21" s="97">
        <f t="shared" si="24"/>
        <v>0</v>
      </c>
      <c r="BA21" s="97">
        <f t="shared" si="25"/>
        <v>0</v>
      </c>
      <c r="BB21" s="97">
        <f>SIN((90-$U$9)*$AA$8)*TAN($Y$9*$AA$8)/TAN((90-'C'!$F16)*$AA$8)</f>
        <v>1.1938889817263822</v>
      </c>
      <c r="BC21" s="97">
        <f t="shared" si="26"/>
        <v>3.9313065427916136</v>
      </c>
      <c r="BD21" s="97">
        <f t="shared" si="27"/>
        <v>2.2206545302661587</v>
      </c>
      <c r="BE21" s="97">
        <f t="shared" si="28"/>
        <v>32.522401642447875</v>
      </c>
      <c r="BF21" s="97">
        <f t="shared" si="29"/>
        <v>-63.235932093769613</v>
      </c>
      <c r="BG21" s="97">
        <f t="shared" si="30"/>
        <v>95.75833373621748</v>
      </c>
      <c r="BH21" s="97">
        <f t="shared" si="31"/>
        <v>210.71353045132173</v>
      </c>
      <c r="BI21" s="97" t="s">
        <v>8053</v>
      </c>
      <c r="BJ21" s="97" t="s">
        <v>8053</v>
      </c>
      <c r="BK21" s="97" t="s">
        <v>8053</v>
      </c>
      <c r="BL21" s="97">
        <f t="shared" si="32"/>
        <v>0</v>
      </c>
      <c r="BM21" s="97">
        <f t="shared" si="33"/>
        <v>0</v>
      </c>
      <c r="BN21" s="97">
        <f t="shared" si="34"/>
        <v>0</v>
      </c>
      <c r="BO21" s="97">
        <f t="shared" si="35"/>
        <v>0</v>
      </c>
      <c r="BP21" s="97">
        <f t="shared" si="36"/>
        <v>0</v>
      </c>
      <c r="BQ21" s="97">
        <f t="shared" si="37"/>
        <v>0</v>
      </c>
      <c r="BR21" s="97">
        <f>SIN((90-$U$9)*$AA$8)*TAN($AA$10*$AA$8)/TAN((90-'C'!$F16)*$AA$8)</f>
        <v>-9.6521775151533665E-2</v>
      </c>
      <c r="BS21" s="97">
        <f t="shared" si="38"/>
        <v>2.5695650812758864E-2</v>
      </c>
      <c r="BT21" s="97">
        <f t="shared" si="39"/>
        <v>1.0127663357422376</v>
      </c>
      <c r="BU21" s="97">
        <f t="shared" si="40"/>
        <v>-5.4688791963016126</v>
      </c>
      <c r="BV21" s="97">
        <f t="shared" si="41"/>
        <v>9.1069592988755232</v>
      </c>
      <c r="BW21" s="97">
        <f t="shared" si="42"/>
        <v>-14.575838495177136</v>
      </c>
      <c r="BX21" s="97">
        <f t="shared" si="43"/>
        <v>176.36191989742608</v>
      </c>
      <c r="BY21" s="97" t="s">
        <v>8053</v>
      </c>
      <c r="BZ21" s="97" t="s">
        <v>8053</v>
      </c>
      <c r="CA21" s="97" t="s">
        <v>8053</v>
      </c>
      <c r="CB21" s="97">
        <f t="shared" si="44"/>
        <v>0</v>
      </c>
      <c r="CC21" s="97">
        <f t="shared" si="45"/>
        <v>0</v>
      </c>
      <c r="CD21" s="97">
        <f t="shared" si="46"/>
        <v>0</v>
      </c>
      <c r="CE21" s="97">
        <f t="shared" si="47"/>
        <v>0</v>
      </c>
      <c r="CF21" s="97">
        <f t="shared" si="48"/>
        <v>0</v>
      </c>
      <c r="CG21" s="97">
        <f t="shared" si="49"/>
        <v>0</v>
      </c>
      <c r="CH21" s="97">
        <f>90-'C'!$F16</f>
        <v>112.343</v>
      </c>
      <c r="CI21" s="97">
        <v>7</v>
      </c>
      <c r="CJ21" s="97"/>
      <c r="CK21" s="97"/>
      <c r="CL21" s="97" t="e">
        <f t="shared" ref="CL21:CL24" si="73">#REF!</f>
        <v>#REF!</v>
      </c>
      <c r="CM21" s="97"/>
      <c r="CN21" s="97" t="str">
        <f t="shared" si="50"/>
        <v>JAN</v>
      </c>
      <c r="CO21" s="97">
        <f t="shared" si="51"/>
        <v>7</v>
      </c>
      <c r="CP21" s="97">
        <f t="shared" si="52"/>
        <v>34.31666666666667</v>
      </c>
      <c r="CQ21" s="97">
        <f>'C'!F16</f>
        <v>-22.343</v>
      </c>
      <c r="CR21" s="97">
        <f t="shared" si="53"/>
        <v>3.1415926535897931</v>
      </c>
      <c r="CS21" s="97">
        <f t="shared" si="54"/>
        <v>1.7453292519943295E-2</v>
      </c>
      <c r="CT21" s="97">
        <f t="shared" si="55"/>
        <v>57.295779513082323</v>
      </c>
      <c r="CU21" s="97">
        <f t="shared" si="56"/>
        <v>0.59893882164272083</v>
      </c>
      <c r="CV21" s="97">
        <f t="shared" si="57"/>
        <v>-0.38995891477309302</v>
      </c>
      <c r="CW21" s="97">
        <f t="shared" si="58"/>
        <v>1.3062054571128465</v>
      </c>
      <c r="CX21" s="97">
        <f t="shared" si="59"/>
        <v>-63.231207215290141</v>
      </c>
      <c r="CY21" s="97">
        <f t="shared" si="60"/>
        <v>116.76879278470986</v>
      </c>
      <c r="CZ21" s="97">
        <f t="shared" si="61"/>
        <v>243.23120721529014</v>
      </c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</row>
    <row r="22" spans="1:115" ht="30" customHeight="1" x14ac:dyDescent="0.2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 t="s">
        <v>8186</v>
      </c>
      <c r="L22" s="97" t="e">
        <f t="shared" si="72"/>
        <v>#REF!</v>
      </c>
      <c r="M22" s="98">
        <f t="shared" si="62"/>
        <v>8</v>
      </c>
      <c r="N22" s="97">
        <f t="shared" si="1"/>
        <v>105.87231873866266</v>
      </c>
      <c r="O22" s="97">
        <f t="shared" si="2"/>
        <v>116.60325364101263</v>
      </c>
      <c r="P22" s="97">
        <f t="shared" si="3"/>
        <v>-10.730934902349972</v>
      </c>
      <c r="Q22" s="97" t="str">
        <f t="shared" si="71"/>
        <v>QNOS</v>
      </c>
      <c r="R22" s="97">
        <f t="shared" si="5"/>
        <v>243.39674635898737</v>
      </c>
      <c r="S22" s="97">
        <f t="shared" si="0"/>
        <v>10</v>
      </c>
      <c r="T22" s="97">
        <f>SIN((90-$U$9)*$AA$8)*TAN($AA$9*$AA$8)/TAN((90-'C'!$F17)*$AA$8)</f>
        <v>-1.186073726977092</v>
      </c>
      <c r="U22" s="97">
        <f t="shared" si="64"/>
        <v>3.9313065427916092</v>
      </c>
      <c r="V22" s="97">
        <f t="shared" si="65"/>
        <v>2.2206545302661578</v>
      </c>
      <c r="W22" s="97">
        <f t="shared" si="66"/>
        <v>-32.283571960328985</v>
      </c>
      <c r="X22" s="97">
        <f t="shared" si="67"/>
        <v>63.235932093769605</v>
      </c>
      <c r="Y22" s="97">
        <f t="shared" si="68"/>
        <v>-95.51950405409859</v>
      </c>
      <c r="Z22" s="97">
        <f t="shared" si="69"/>
        <v>149.04763986655936</v>
      </c>
      <c r="AA22" s="97">
        <f>(COS( 90.833*$AA$8)-SIN($U$9*$AA$8)*SIN('C'!$F17*$AA$8))/COS($U$9*$AA$8)/COS('C'!$F17*$AA$8)</f>
        <v>0.25969588836537438</v>
      </c>
      <c r="AB22" s="97">
        <f t="shared" si="7"/>
        <v>74.947981992679189</v>
      </c>
      <c r="AC22" s="97">
        <f>('C'!$E17+$AC$9+$W$9/15)</f>
        <v>12.297777777777778</v>
      </c>
      <c r="AD22" s="97">
        <f t="shared" si="8"/>
        <v>0</v>
      </c>
      <c r="AE22" s="97">
        <f t="shared" si="9"/>
        <v>0</v>
      </c>
      <c r="AF22" s="97">
        <f t="shared" si="10"/>
        <v>0</v>
      </c>
      <c r="AG22" s="97">
        <f t="shared" si="11"/>
        <v>0</v>
      </c>
      <c r="AH22" s="97">
        <f t="shared" si="12"/>
        <v>0</v>
      </c>
      <c r="AI22" s="97"/>
      <c r="AJ22" s="97"/>
      <c r="AK22" s="97">
        <f t="shared" si="13"/>
        <v>0</v>
      </c>
      <c r="AL22" s="97">
        <f>SIN((90-$U$9)*$AA$8)*TAN($Y$10*$AA$8)/TAN((90-'C'!$F17)*$AA$8)</f>
        <v>9.5889938964745097E-2</v>
      </c>
      <c r="AM22" s="97">
        <f t="shared" si="14"/>
        <v>2.5695650812758871E-2</v>
      </c>
      <c r="AN22" s="97">
        <f t="shared" si="15"/>
        <v>1.0127663357422376</v>
      </c>
      <c r="AO22" s="97">
        <f t="shared" si="16"/>
        <v>5.4329716074815106</v>
      </c>
      <c r="AP22" s="97">
        <f t="shared" si="17"/>
        <v>-9.106959298875525</v>
      </c>
      <c r="AQ22" s="97">
        <f t="shared" si="18"/>
        <v>14.539930906357036</v>
      </c>
      <c r="AR22" s="97">
        <f t="shared" si="19"/>
        <v>183.67398769139402</v>
      </c>
      <c r="AS22" s="97" t="s">
        <v>8053</v>
      </c>
      <c r="AT22" s="97" t="s">
        <v>8053</v>
      </c>
      <c r="AU22" s="97" t="s">
        <v>8053</v>
      </c>
      <c r="AV22" s="97">
        <f t="shared" si="20"/>
        <v>11.328449050687309</v>
      </c>
      <c r="AW22" s="97">
        <f t="shared" si="21"/>
        <v>11.328449050687309</v>
      </c>
      <c r="AX22" s="97">
        <f t="shared" si="22"/>
        <v>0.47201871044530458</v>
      </c>
      <c r="AY22" s="97">
        <f t="shared" si="23"/>
        <v>0</v>
      </c>
      <c r="AZ22" s="97">
        <f t="shared" si="24"/>
        <v>0</v>
      </c>
      <c r="BA22" s="97">
        <f t="shared" si="25"/>
        <v>0</v>
      </c>
      <c r="BB22" s="97">
        <f>SIN((90-$U$9)*$AA$8)*TAN($Y$9*$AA$8)/TAN((90-'C'!$F17)*$AA$8)</f>
        <v>1.1860737269770925</v>
      </c>
      <c r="BC22" s="97">
        <f t="shared" si="26"/>
        <v>3.9313065427916136</v>
      </c>
      <c r="BD22" s="97">
        <f t="shared" si="27"/>
        <v>2.2206545302661587</v>
      </c>
      <c r="BE22" s="97">
        <f t="shared" si="28"/>
        <v>32.283571960328977</v>
      </c>
      <c r="BF22" s="97">
        <f t="shared" si="29"/>
        <v>-63.235932093769613</v>
      </c>
      <c r="BG22" s="97">
        <f t="shared" si="30"/>
        <v>95.51950405409859</v>
      </c>
      <c r="BH22" s="97">
        <f t="shared" si="31"/>
        <v>210.95236013344064</v>
      </c>
      <c r="BI22" s="97" t="s">
        <v>8053</v>
      </c>
      <c r="BJ22" s="97" t="s">
        <v>8053</v>
      </c>
      <c r="BK22" s="97" t="s">
        <v>8053</v>
      </c>
      <c r="BL22" s="97">
        <f t="shared" si="32"/>
        <v>0</v>
      </c>
      <c r="BM22" s="97">
        <f t="shared" si="33"/>
        <v>0</v>
      </c>
      <c r="BN22" s="97">
        <f t="shared" si="34"/>
        <v>0</v>
      </c>
      <c r="BO22" s="97">
        <f t="shared" si="35"/>
        <v>0</v>
      </c>
      <c r="BP22" s="97">
        <f t="shared" si="36"/>
        <v>0</v>
      </c>
      <c r="BQ22" s="97">
        <f t="shared" si="37"/>
        <v>0</v>
      </c>
      <c r="BR22" s="97">
        <f>SIN((90-$U$9)*$AA$8)*TAN($AA$10*$AA$8)/TAN((90-'C'!$F17)*$AA$8)</f>
        <v>-9.5889938964745083E-2</v>
      </c>
      <c r="BS22" s="97">
        <f t="shared" si="38"/>
        <v>2.5695650812758864E-2</v>
      </c>
      <c r="BT22" s="97">
        <f t="shared" si="39"/>
        <v>1.0127663357422376</v>
      </c>
      <c r="BU22" s="97">
        <f t="shared" si="40"/>
        <v>-5.4329716074815098</v>
      </c>
      <c r="BV22" s="97">
        <f t="shared" si="41"/>
        <v>9.1069592988755232</v>
      </c>
      <c r="BW22" s="97">
        <f t="shared" si="42"/>
        <v>-14.539930906357032</v>
      </c>
      <c r="BX22" s="97">
        <f t="shared" si="43"/>
        <v>176.32601230860598</v>
      </c>
      <c r="BY22" s="97" t="s">
        <v>8053</v>
      </c>
      <c r="BZ22" s="97" t="s">
        <v>8053</v>
      </c>
      <c r="CA22" s="97" t="s">
        <v>8053</v>
      </c>
      <c r="CB22" s="97">
        <f t="shared" si="44"/>
        <v>0</v>
      </c>
      <c r="CC22" s="97">
        <f t="shared" si="45"/>
        <v>0</v>
      </c>
      <c r="CD22" s="97">
        <f t="shared" si="46"/>
        <v>0</v>
      </c>
      <c r="CE22" s="97">
        <f t="shared" si="47"/>
        <v>0</v>
      </c>
      <c r="CF22" s="97">
        <f t="shared" si="48"/>
        <v>0</v>
      </c>
      <c r="CG22" s="97">
        <f t="shared" si="49"/>
        <v>0</v>
      </c>
      <c r="CH22" s="97">
        <f>90-'C'!$F17</f>
        <v>112.211</v>
      </c>
      <c r="CI22" s="97">
        <v>8</v>
      </c>
      <c r="CJ22" s="97"/>
      <c r="CK22" s="97" t="s">
        <v>8186</v>
      </c>
      <c r="CL22" s="97" t="e">
        <f t="shared" si="73"/>
        <v>#REF!</v>
      </c>
      <c r="CM22" s="97"/>
      <c r="CN22" s="97" t="str">
        <f t="shared" si="50"/>
        <v>JAN</v>
      </c>
      <c r="CO22" s="97">
        <f t="shared" si="51"/>
        <v>8</v>
      </c>
      <c r="CP22" s="97">
        <f t="shared" si="52"/>
        <v>34.31666666666667</v>
      </c>
      <c r="CQ22" s="97">
        <f>'C'!F17</f>
        <v>-22.210999999999999</v>
      </c>
      <c r="CR22" s="97">
        <f t="shared" si="53"/>
        <v>3.1415926535897931</v>
      </c>
      <c r="CS22" s="97">
        <f t="shared" si="54"/>
        <v>1.7453292519943295E-2</v>
      </c>
      <c r="CT22" s="97">
        <f t="shared" si="55"/>
        <v>57.295779513082323</v>
      </c>
      <c r="CU22" s="97">
        <f t="shared" si="56"/>
        <v>0.59893882164272083</v>
      </c>
      <c r="CV22" s="97">
        <f t="shared" si="57"/>
        <v>-0.38765508016046052</v>
      </c>
      <c r="CW22" s="97">
        <f t="shared" si="58"/>
        <v>1.3080890534976726</v>
      </c>
      <c r="CX22" s="97">
        <f t="shared" si="59"/>
        <v>-63.396746358987372</v>
      </c>
      <c r="CY22" s="97">
        <f t="shared" si="60"/>
        <v>116.60325364101263</v>
      </c>
      <c r="CZ22" s="97">
        <f t="shared" si="61"/>
        <v>243.39674635898737</v>
      </c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</row>
    <row r="23" spans="1:115" ht="30" customHeight="1" x14ac:dyDescent="0.2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 t="e">
        <f t="shared" si="72"/>
        <v>#REF!</v>
      </c>
      <c r="M23" s="98">
        <f t="shared" si="62"/>
        <v>9</v>
      </c>
      <c r="N23" s="97">
        <f t="shared" si="1"/>
        <v>105.87231873866266</v>
      </c>
      <c r="O23" s="97">
        <f t="shared" si="2"/>
        <v>116.42902640214682</v>
      </c>
      <c r="P23" s="97">
        <f t="shared" si="3"/>
        <v>-10.556707663484161</v>
      </c>
      <c r="Q23" s="97" t="str">
        <f t="shared" si="71"/>
        <v>QNOS</v>
      </c>
      <c r="R23" s="97">
        <f t="shared" si="5"/>
        <v>243.5709735978532</v>
      </c>
      <c r="S23" s="97">
        <f t="shared" si="0"/>
        <v>11</v>
      </c>
      <c r="T23" s="97">
        <f>SIN((90-$U$9)*$AA$8)*TAN($AA$9*$AA$8)/TAN((90-'C'!$F18)*$AA$8)</f>
        <v>-1.1778599034106141</v>
      </c>
      <c r="U23" s="97">
        <f t="shared" si="64"/>
        <v>3.9313065427916092</v>
      </c>
      <c r="V23" s="97">
        <f t="shared" si="65"/>
        <v>2.2206545302661578</v>
      </c>
      <c r="W23" s="97">
        <f t="shared" si="66"/>
        <v>-32.03323818515311</v>
      </c>
      <c r="X23" s="97">
        <f t="shared" si="67"/>
        <v>63.235932093769605</v>
      </c>
      <c r="Y23" s="97">
        <f t="shared" si="68"/>
        <v>-95.269170278922715</v>
      </c>
      <c r="Z23" s="97">
        <f t="shared" si="69"/>
        <v>148.79730609138349</v>
      </c>
      <c r="AA23" s="97">
        <f>(COS( 90.833*$AA$8)-SIN($U$9*$AA$8)*SIN('C'!$F18*$AA$8))/COS($U$9*$AA$8)/COS('C'!$F18*$AA$8)</f>
        <v>0.25778452827952714</v>
      </c>
      <c r="AB23" s="97">
        <f t="shared" si="7"/>
        <v>75.061355597813886</v>
      </c>
      <c r="AC23" s="97">
        <f>('C'!$E18+$AC$9+$W$9/15)</f>
        <v>12.303777777777778</v>
      </c>
      <c r="AD23" s="97">
        <f t="shared" si="8"/>
        <v>0</v>
      </c>
      <c r="AE23" s="97">
        <f t="shared" si="9"/>
        <v>0</v>
      </c>
      <c r="AF23" s="97">
        <f t="shared" si="10"/>
        <v>0</v>
      </c>
      <c r="AG23" s="97">
        <f t="shared" si="11"/>
        <v>0</v>
      </c>
      <c r="AH23" s="97">
        <f t="shared" si="12"/>
        <v>0</v>
      </c>
      <c r="AI23" s="97"/>
      <c r="AJ23" s="97"/>
      <c r="AK23" s="97">
        <f t="shared" si="13"/>
        <v>0</v>
      </c>
      <c r="AL23" s="97">
        <f>SIN((90-$U$9)*$AA$8)*TAN($Y$10*$AA$8)/TAN((90-'C'!$F18)*$AA$8)</f>
        <v>9.522587987419924E-2</v>
      </c>
      <c r="AM23" s="97">
        <f t="shared" si="14"/>
        <v>2.5695650812758871E-2</v>
      </c>
      <c r="AN23" s="97">
        <f t="shared" si="15"/>
        <v>1.0127663357422376</v>
      </c>
      <c r="AO23" s="97">
        <f t="shared" si="16"/>
        <v>5.3952350801669633</v>
      </c>
      <c r="AP23" s="97">
        <f t="shared" si="17"/>
        <v>-9.106959298875525</v>
      </c>
      <c r="AQ23" s="97">
        <f t="shared" si="18"/>
        <v>14.502194379042489</v>
      </c>
      <c r="AR23" s="97">
        <f t="shared" si="19"/>
        <v>183.71172421870855</v>
      </c>
      <c r="AS23" s="97" t="s">
        <v>8053</v>
      </c>
      <c r="AT23" s="97" t="s">
        <v>8053</v>
      </c>
      <c r="AU23" s="97" t="s">
        <v>8053</v>
      </c>
      <c r="AV23" s="97">
        <f t="shared" si="20"/>
        <v>11.336964819174947</v>
      </c>
      <c r="AW23" s="97">
        <f t="shared" si="21"/>
        <v>11.336964819174947</v>
      </c>
      <c r="AX23" s="97">
        <f t="shared" si="22"/>
        <v>0.47237353413228944</v>
      </c>
      <c r="AY23" s="97">
        <f t="shared" si="23"/>
        <v>0</v>
      </c>
      <c r="AZ23" s="97">
        <f t="shared" si="24"/>
        <v>0</v>
      </c>
      <c r="BA23" s="97">
        <f t="shared" si="25"/>
        <v>0</v>
      </c>
      <c r="BB23" s="97">
        <f>SIN((90-$U$9)*$AA$8)*TAN($Y$9*$AA$8)/TAN((90-'C'!$F18)*$AA$8)</f>
        <v>1.1778599034106148</v>
      </c>
      <c r="BC23" s="97">
        <f t="shared" si="26"/>
        <v>3.9313065427916136</v>
      </c>
      <c r="BD23" s="97">
        <f t="shared" si="27"/>
        <v>2.2206545302661587</v>
      </c>
      <c r="BE23" s="97">
        <f t="shared" si="28"/>
        <v>32.033238185153117</v>
      </c>
      <c r="BF23" s="97">
        <f t="shared" si="29"/>
        <v>-63.235932093769613</v>
      </c>
      <c r="BG23" s="97">
        <f t="shared" si="30"/>
        <v>95.269170278922729</v>
      </c>
      <c r="BH23" s="97">
        <f t="shared" si="31"/>
        <v>211.20269390861648</v>
      </c>
      <c r="BI23" s="97" t="s">
        <v>8053</v>
      </c>
      <c r="BJ23" s="97" t="s">
        <v>8053</v>
      </c>
      <c r="BK23" s="97" t="s">
        <v>8053</v>
      </c>
      <c r="BL23" s="97">
        <f t="shared" si="32"/>
        <v>0</v>
      </c>
      <c r="BM23" s="97">
        <f t="shared" si="33"/>
        <v>0</v>
      </c>
      <c r="BN23" s="97">
        <f t="shared" si="34"/>
        <v>0</v>
      </c>
      <c r="BO23" s="97">
        <f t="shared" si="35"/>
        <v>0</v>
      </c>
      <c r="BP23" s="97">
        <f t="shared" si="36"/>
        <v>0</v>
      </c>
      <c r="BQ23" s="97">
        <f t="shared" si="37"/>
        <v>0</v>
      </c>
      <c r="BR23" s="97">
        <f>SIN((90-$U$9)*$AA$8)*TAN($AA$10*$AA$8)/TAN((90-'C'!$F18)*$AA$8)</f>
        <v>-9.5225879874199226E-2</v>
      </c>
      <c r="BS23" s="97">
        <f t="shared" si="38"/>
        <v>2.5695650812758864E-2</v>
      </c>
      <c r="BT23" s="97">
        <f t="shared" si="39"/>
        <v>1.0127663357422376</v>
      </c>
      <c r="BU23" s="97">
        <f t="shared" si="40"/>
        <v>-5.3952350801669624</v>
      </c>
      <c r="BV23" s="97">
        <f t="shared" si="41"/>
        <v>9.1069592988755232</v>
      </c>
      <c r="BW23" s="97">
        <f t="shared" si="42"/>
        <v>-14.502194379042486</v>
      </c>
      <c r="BX23" s="97">
        <f t="shared" si="43"/>
        <v>176.28827578129145</v>
      </c>
      <c r="BY23" s="97" t="s">
        <v>8053</v>
      </c>
      <c r="BZ23" s="97" t="s">
        <v>8053</v>
      </c>
      <c r="CA23" s="97" t="s">
        <v>8053</v>
      </c>
      <c r="CB23" s="97">
        <f t="shared" si="44"/>
        <v>0</v>
      </c>
      <c r="CC23" s="97">
        <f t="shared" si="45"/>
        <v>0</v>
      </c>
      <c r="CD23" s="97">
        <f t="shared" si="46"/>
        <v>0</v>
      </c>
      <c r="CE23" s="97">
        <f t="shared" si="47"/>
        <v>0</v>
      </c>
      <c r="CF23" s="97">
        <f t="shared" si="48"/>
        <v>0</v>
      </c>
      <c r="CG23" s="97">
        <f t="shared" si="49"/>
        <v>0</v>
      </c>
      <c r="CH23" s="97">
        <f>90-'C'!$F18</f>
        <v>112.072</v>
      </c>
      <c r="CI23" s="97">
        <v>9</v>
      </c>
      <c r="CJ23" s="97"/>
      <c r="CK23" s="97"/>
      <c r="CL23" s="97" t="e">
        <f t="shared" si="73"/>
        <v>#REF!</v>
      </c>
      <c r="CM23" s="97"/>
      <c r="CN23" s="97" t="str">
        <f t="shared" si="50"/>
        <v>JAN</v>
      </c>
      <c r="CO23" s="97">
        <f t="shared" si="51"/>
        <v>9</v>
      </c>
      <c r="CP23" s="97">
        <f t="shared" si="52"/>
        <v>34.31666666666667</v>
      </c>
      <c r="CQ23" s="97">
        <f>'C'!F18</f>
        <v>-22.071999999999999</v>
      </c>
      <c r="CR23" s="97">
        <f t="shared" si="53"/>
        <v>3.1415926535897931</v>
      </c>
      <c r="CS23" s="97">
        <f t="shared" si="54"/>
        <v>1.7453292519943295E-2</v>
      </c>
      <c r="CT23" s="97">
        <f t="shared" si="55"/>
        <v>57.295779513082323</v>
      </c>
      <c r="CU23" s="97">
        <f t="shared" si="56"/>
        <v>0.59893882164272083</v>
      </c>
      <c r="CV23" s="97">
        <f t="shared" si="57"/>
        <v>-0.3852290725001884</v>
      </c>
      <c r="CW23" s="97">
        <f t="shared" si="58"/>
        <v>1.310067796192129</v>
      </c>
      <c r="CX23" s="97">
        <f t="shared" si="59"/>
        <v>-63.570973597853182</v>
      </c>
      <c r="CY23" s="97">
        <f t="shared" si="60"/>
        <v>116.42902640214682</v>
      </c>
      <c r="CZ23" s="97">
        <f t="shared" si="61"/>
        <v>243.5709735978532</v>
      </c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</row>
    <row r="24" spans="1:115" ht="30" customHeight="1" x14ac:dyDescent="0.2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 t="e">
        <f t="shared" si="72"/>
        <v>#REF!</v>
      </c>
      <c r="M24" s="98">
        <f t="shared" si="62"/>
        <v>10</v>
      </c>
      <c r="N24" s="97">
        <f t="shared" si="1"/>
        <v>105.87231873866266</v>
      </c>
      <c r="O24" s="97">
        <f t="shared" si="2"/>
        <v>116.24612401035537</v>
      </c>
      <c r="P24" s="97">
        <f t="shared" si="3"/>
        <v>-10.373805271692717</v>
      </c>
      <c r="Q24" s="97" t="str">
        <f t="shared" si="71"/>
        <v>QNOS</v>
      </c>
      <c r="R24" s="97">
        <f t="shared" si="5"/>
        <v>243.75387598964463</v>
      </c>
      <c r="S24" s="97">
        <f t="shared" si="0"/>
        <v>12</v>
      </c>
      <c r="T24" s="97">
        <f>SIN((90-$U$9)*$AA$8)*TAN($AA$9*$AA$8)/TAN((90-'C'!$F19)*$AA$8)</f>
        <v>-1.1692498157934557</v>
      </c>
      <c r="U24" s="97">
        <f t="shared" si="64"/>
        <v>3.9313065427916092</v>
      </c>
      <c r="V24" s="97">
        <f t="shared" si="65"/>
        <v>2.2206545302661578</v>
      </c>
      <c r="W24" s="97">
        <f t="shared" si="66"/>
        <v>-31.771559895360529</v>
      </c>
      <c r="X24" s="97">
        <f t="shared" si="67"/>
        <v>63.235932093769605</v>
      </c>
      <c r="Y24" s="97">
        <f t="shared" si="68"/>
        <v>-95.007491989130131</v>
      </c>
      <c r="Z24" s="97">
        <f t="shared" si="69"/>
        <v>148.53562780159092</v>
      </c>
      <c r="AA24" s="97">
        <f>(COS( 90.833*$AA$8)-SIN($U$9*$AA$8)*SIN('C'!$F19*$AA$8))/COS($U$9*$AA$8)/COS('C'!$F19*$AA$8)</f>
        <v>0.25578083713602978</v>
      </c>
      <c r="AB24" s="97">
        <f t="shared" si="7"/>
        <v>75.180141664264823</v>
      </c>
      <c r="AC24" s="97">
        <f>('C'!$E19+$AC$9+$W$9/15)</f>
        <v>12.310777777777776</v>
      </c>
      <c r="AD24" s="97">
        <f t="shared" si="8"/>
        <v>0</v>
      </c>
      <c r="AE24" s="97">
        <f t="shared" si="9"/>
        <v>0</v>
      </c>
      <c r="AF24" s="97">
        <f t="shared" si="10"/>
        <v>0</v>
      </c>
      <c r="AG24" s="97">
        <f t="shared" si="11"/>
        <v>0</v>
      </c>
      <c r="AH24" s="97">
        <f t="shared" si="12"/>
        <v>0</v>
      </c>
      <c r="AI24" s="97"/>
      <c r="AJ24" s="97"/>
      <c r="AK24" s="97">
        <f t="shared" si="13"/>
        <v>0</v>
      </c>
      <c r="AL24" s="97">
        <f>SIN((90-$U$9)*$AA$8)*TAN($Y$10*$AA$8)/TAN((90-'C'!$F19)*$AA$8)</f>
        <v>9.4529784212258675E-2</v>
      </c>
      <c r="AM24" s="97">
        <f t="shared" si="14"/>
        <v>2.5695650812758871E-2</v>
      </c>
      <c r="AN24" s="97">
        <f t="shared" si="15"/>
        <v>1.0127663357422376</v>
      </c>
      <c r="AO24" s="97">
        <f t="shared" si="16"/>
        <v>5.3556805281006632</v>
      </c>
      <c r="AP24" s="97">
        <f t="shared" si="17"/>
        <v>-9.106959298875525</v>
      </c>
      <c r="AQ24" s="97">
        <f t="shared" si="18"/>
        <v>14.462639826976188</v>
      </c>
      <c r="AR24" s="97">
        <f t="shared" si="19"/>
        <v>183.75127877077486</v>
      </c>
      <c r="AS24" s="97" t="s">
        <v>8053</v>
      </c>
      <c r="AT24" s="97" t="s">
        <v>8053</v>
      </c>
      <c r="AU24" s="97" t="s">
        <v>8053</v>
      </c>
      <c r="AV24" s="97">
        <f t="shared" si="20"/>
        <v>11.346601789312697</v>
      </c>
      <c r="AW24" s="97">
        <f t="shared" si="21"/>
        <v>11.346601789312697</v>
      </c>
      <c r="AX24" s="97">
        <f t="shared" si="22"/>
        <v>0.4727750745546957</v>
      </c>
      <c r="AY24" s="97">
        <f t="shared" si="23"/>
        <v>0</v>
      </c>
      <c r="AZ24" s="97">
        <f t="shared" si="24"/>
        <v>0</v>
      </c>
      <c r="BA24" s="97">
        <f t="shared" si="25"/>
        <v>0</v>
      </c>
      <c r="BB24" s="97">
        <f>SIN((90-$U$9)*$AA$8)*TAN($Y$9*$AA$8)/TAN((90-'C'!$F19)*$AA$8)</f>
        <v>1.1692498157934561</v>
      </c>
      <c r="BC24" s="97">
        <f t="shared" si="26"/>
        <v>3.9313065427916136</v>
      </c>
      <c r="BD24" s="97">
        <f t="shared" si="27"/>
        <v>2.2206545302661587</v>
      </c>
      <c r="BE24" s="97">
        <f t="shared" si="28"/>
        <v>31.771559895360529</v>
      </c>
      <c r="BF24" s="97">
        <f t="shared" si="29"/>
        <v>-63.235932093769613</v>
      </c>
      <c r="BG24" s="97">
        <f t="shared" si="30"/>
        <v>95.007491989130145</v>
      </c>
      <c r="BH24" s="97">
        <f t="shared" si="31"/>
        <v>211.46437219840908</v>
      </c>
      <c r="BI24" s="97" t="s">
        <v>8053</v>
      </c>
      <c r="BJ24" s="97" t="s">
        <v>8053</v>
      </c>
      <c r="BK24" s="97" t="s">
        <v>8053</v>
      </c>
      <c r="BL24" s="97">
        <f t="shared" si="32"/>
        <v>0</v>
      </c>
      <c r="BM24" s="97">
        <f t="shared" si="33"/>
        <v>0</v>
      </c>
      <c r="BN24" s="97">
        <f t="shared" si="34"/>
        <v>0</v>
      </c>
      <c r="BO24" s="97">
        <f t="shared" si="35"/>
        <v>0</v>
      </c>
      <c r="BP24" s="97">
        <f t="shared" si="36"/>
        <v>0</v>
      </c>
      <c r="BQ24" s="97">
        <f t="shared" si="37"/>
        <v>0</v>
      </c>
      <c r="BR24" s="97">
        <f>SIN((90-$U$9)*$AA$8)*TAN($AA$10*$AA$8)/TAN((90-'C'!$F19)*$AA$8)</f>
        <v>-9.4529784212258647E-2</v>
      </c>
      <c r="BS24" s="97">
        <f t="shared" si="38"/>
        <v>2.5695650812758864E-2</v>
      </c>
      <c r="BT24" s="97">
        <f t="shared" si="39"/>
        <v>1.0127663357422376</v>
      </c>
      <c r="BU24" s="97">
        <f t="shared" si="40"/>
        <v>-5.3556805281006623</v>
      </c>
      <c r="BV24" s="97">
        <f t="shared" si="41"/>
        <v>9.1069592988755232</v>
      </c>
      <c r="BW24" s="97">
        <f t="shared" si="42"/>
        <v>-14.462639826976186</v>
      </c>
      <c r="BX24" s="97">
        <f t="shared" si="43"/>
        <v>176.24872122922514</v>
      </c>
      <c r="BY24" s="97" t="s">
        <v>8053</v>
      </c>
      <c r="BZ24" s="97" t="s">
        <v>8053</v>
      </c>
      <c r="CA24" s="97" t="s">
        <v>8053</v>
      </c>
      <c r="CB24" s="97">
        <f t="shared" si="44"/>
        <v>0</v>
      </c>
      <c r="CC24" s="97">
        <f t="shared" si="45"/>
        <v>0</v>
      </c>
      <c r="CD24" s="97">
        <f t="shared" si="46"/>
        <v>0</v>
      </c>
      <c r="CE24" s="97">
        <f t="shared" si="47"/>
        <v>0</v>
      </c>
      <c r="CF24" s="97">
        <f t="shared" si="48"/>
        <v>0</v>
      </c>
      <c r="CG24" s="97">
        <f t="shared" si="49"/>
        <v>0</v>
      </c>
      <c r="CH24" s="97">
        <f>90-'C'!$F19</f>
        <v>111.926</v>
      </c>
      <c r="CI24" s="97">
        <v>10</v>
      </c>
      <c r="CJ24" s="97"/>
      <c r="CK24" s="97"/>
      <c r="CL24" s="97" t="e">
        <f t="shared" si="73"/>
        <v>#REF!</v>
      </c>
      <c r="CM24" s="97"/>
      <c r="CN24" s="97" t="str">
        <f t="shared" si="50"/>
        <v>JAN</v>
      </c>
      <c r="CO24" s="97">
        <f t="shared" si="51"/>
        <v>10</v>
      </c>
      <c r="CP24" s="97">
        <f t="shared" si="52"/>
        <v>34.31666666666667</v>
      </c>
      <c r="CQ24" s="97">
        <f>'C'!F19</f>
        <v>-21.925999999999998</v>
      </c>
      <c r="CR24" s="97">
        <f t="shared" si="53"/>
        <v>3.1415926535897931</v>
      </c>
      <c r="CS24" s="97">
        <f t="shared" si="54"/>
        <v>1.7453292519943295E-2</v>
      </c>
      <c r="CT24" s="97">
        <f t="shared" si="55"/>
        <v>57.295779513082323</v>
      </c>
      <c r="CU24" s="97">
        <f t="shared" si="56"/>
        <v>0.59893882164272083</v>
      </c>
      <c r="CV24" s="97">
        <f t="shared" si="57"/>
        <v>-0.38268089179227666</v>
      </c>
      <c r="CW24" s="97">
        <f t="shared" si="58"/>
        <v>1.3121410041571906</v>
      </c>
      <c r="CX24" s="97">
        <f t="shared" si="59"/>
        <v>-63.753875989644619</v>
      </c>
      <c r="CY24" s="97">
        <f t="shared" si="60"/>
        <v>116.24612401035537</v>
      </c>
      <c r="CZ24" s="97">
        <f t="shared" si="61"/>
        <v>243.75387598964463</v>
      </c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</row>
    <row r="25" spans="1:115" ht="30" customHeight="1" x14ac:dyDescent="0.2">
      <c r="A25" s="97"/>
      <c r="B25" s="97"/>
      <c r="C25" s="97"/>
      <c r="D25" s="97"/>
      <c r="E25" s="97"/>
      <c r="F25" s="97"/>
      <c r="G25" s="97"/>
      <c r="H25" s="97"/>
      <c r="I25" s="97"/>
      <c r="J25" s="97" t="s">
        <v>8187</v>
      </c>
      <c r="K25" s="97"/>
      <c r="L25" s="97"/>
      <c r="M25" s="98">
        <f t="shared" si="62"/>
        <v>11</v>
      </c>
      <c r="N25" s="97">
        <f t="shared" si="1"/>
        <v>105.87231873866266</v>
      </c>
      <c r="O25" s="97">
        <f t="shared" si="2"/>
        <v>116.05330810492359</v>
      </c>
      <c r="P25" s="97">
        <f t="shared" si="3"/>
        <v>-10.180989366260931</v>
      </c>
      <c r="Q25" s="97" t="str">
        <f t="shared" si="71"/>
        <v>QNOS</v>
      </c>
      <c r="R25" s="97">
        <f t="shared" si="5"/>
        <v>243.94669189507641</v>
      </c>
      <c r="S25" s="97">
        <f t="shared" si="0"/>
        <v>13</v>
      </c>
      <c r="T25" s="97">
        <f>SIN((90-$U$9)*$AA$8)*TAN($AA$9*$AA$8)/TAN((90-'C'!$F20)*$AA$8)</f>
        <v>-1.1601870607859257</v>
      </c>
      <c r="U25" s="97">
        <f t="shared" si="64"/>
        <v>3.9313065427916092</v>
      </c>
      <c r="V25" s="97">
        <f t="shared" si="65"/>
        <v>2.2206545302661578</v>
      </c>
      <c r="W25" s="97">
        <f t="shared" si="66"/>
        <v>-31.496921227931658</v>
      </c>
      <c r="X25" s="97">
        <f t="shared" si="67"/>
        <v>63.235932093769605</v>
      </c>
      <c r="Y25" s="97">
        <f t="shared" si="68"/>
        <v>-94.73285332170127</v>
      </c>
      <c r="Z25" s="97">
        <f t="shared" si="69"/>
        <v>148.26098913416206</v>
      </c>
      <c r="AA25" s="97">
        <f>(COS( 90.833*$AA$8)-SIN($U$9*$AA$8)*SIN('C'!$F20*$AA$8))/COS($U$9*$AA$8)/COS('C'!$F20*$AA$8)</f>
        <v>0.25367167041150113</v>
      </c>
      <c r="AB25" s="97">
        <f t="shared" si="7"/>
        <v>75.305110361811842</v>
      </c>
      <c r="AC25" s="97">
        <f>('C'!$E20+$AC$9+$W$9/15)</f>
        <v>12.317777777777781</v>
      </c>
      <c r="AD25" s="97">
        <f t="shared" si="8"/>
        <v>0</v>
      </c>
      <c r="AE25" s="97">
        <f t="shared" si="9"/>
        <v>0</v>
      </c>
      <c r="AF25" s="97">
        <f t="shared" si="10"/>
        <v>0</v>
      </c>
      <c r="AG25" s="97">
        <f t="shared" si="11"/>
        <v>0</v>
      </c>
      <c r="AH25" s="97">
        <f t="shared" si="12"/>
        <v>0</v>
      </c>
      <c r="AI25" s="97"/>
      <c r="AJ25" s="97"/>
      <c r="AK25" s="97">
        <f t="shared" si="13"/>
        <v>0</v>
      </c>
      <c r="AL25" s="97">
        <f>SIN((90-$U$9)*$AA$8)*TAN($Y$10*$AA$8)/TAN((90-'C'!$F20)*$AA$8)</f>
        <v>9.379709196492314E-2</v>
      </c>
      <c r="AM25" s="97">
        <f t="shared" si="14"/>
        <v>2.5695650812758871E-2</v>
      </c>
      <c r="AN25" s="97">
        <f t="shared" si="15"/>
        <v>1.0127663357422376</v>
      </c>
      <c r="AO25" s="97">
        <f t="shared" si="16"/>
        <v>5.314049196868643</v>
      </c>
      <c r="AP25" s="97">
        <f t="shared" si="17"/>
        <v>-9.106959298875525</v>
      </c>
      <c r="AQ25" s="97">
        <f t="shared" si="18"/>
        <v>14.421008495744168</v>
      </c>
      <c r="AR25" s="97">
        <f t="shared" si="19"/>
        <v>183.79291010200689</v>
      </c>
      <c r="AS25" s="97" t="s">
        <v>8053</v>
      </c>
      <c r="AT25" s="97" t="s">
        <v>8053</v>
      </c>
      <c r="AU25" s="97" t="s">
        <v>8053</v>
      </c>
      <c r="AV25" s="97">
        <f t="shared" si="20"/>
        <v>11.356377211394836</v>
      </c>
      <c r="AW25" s="97">
        <f t="shared" si="21"/>
        <v>11.356377211394836</v>
      </c>
      <c r="AX25" s="97">
        <f t="shared" si="22"/>
        <v>0.47318238380811817</v>
      </c>
      <c r="AY25" s="97">
        <f t="shared" si="23"/>
        <v>0</v>
      </c>
      <c r="AZ25" s="97">
        <f t="shared" si="24"/>
        <v>0</v>
      </c>
      <c r="BA25" s="97">
        <f t="shared" si="25"/>
        <v>0</v>
      </c>
      <c r="BB25" s="97">
        <f>SIN((90-$U$9)*$AA$8)*TAN($Y$9*$AA$8)/TAN((90-'C'!$F20)*$AA$8)</f>
        <v>1.1601870607859264</v>
      </c>
      <c r="BC25" s="97">
        <f t="shared" si="26"/>
        <v>3.9313065427916136</v>
      </c>
      <c r="BD25" s="97">
        <f t="shared" si="27"/>
        <v>2.2206545302661587</v>
      </c>
      <c r="BE25" s="97">
        <f t="shared" si="28"/>
        <v>31.496921227931672</v>
      </c>
      <c r="BF25" s="97">
        <f t="shared" si="29"/>
        <v>-63.235932093769613</v>
      </c>
      <c r="BG25" s="97">
        <f t="shared" si="30"/>
        <v>94.732853321701285</v>
      </c>
      <c r="BH25" s="97">
        <f t="shared" si="31"/>
        <v>211.73901086583794</v>
      </c>
      <c r="BI25" s="97" t="s">
        <v>8053</v>
      </c>
      <c r="BJ25" s="97" t="s">
        <v>8053</v>
      </c>
      <c r="BK25" s="97" t="s">
        <v>8053</v>
      </c>
      <c r="BL25" s="97">
        <f t="shared" si="32"/>
        <v>0</v>
      </c>
      <c r="BM25" s="97">
        <f t="shared" si="33"/>
        <v>0</v>
      </c>
      <c r="BN25" s="97">
        <f t="shared" si="34"/>
        <v>0</v>
      </c>
      <c r="BO25" s="97">
        <f t="shared" si="35"/>
        <v>0</v>
      </c>
      <c r="BP25" s="97">
        <f t="shared" si="36"/>
        <v>0</v>
      </c>
      <c r="BQ25" s="97">
        <f t="shared" si="37"/>
        <v>0</v>
      </c>
      <c r="BR25" s="97">
        <f>SIN((90-$U$9)*$AA$8)*TAN($AA$10*$AA$8)/TAN((90-'C'!$F20)*$AA$8)</f>
        <v>-9.3797091964923127E-2</v>
      </c>
      <c r="BS25" s="97">
        <f t="shared" si="38"/>
        <v>2.5695650812758864E-2</v>
      </c>
      <c r="BT25" s="97">
        <f t="shared" si="39"/>
        <v>1.0127663357422376</v>
      </c>
      <c r="BU25" s="97">
        <f t="shared" si="40"/>
        <v>-5.3140491968686421</v>
      </c>
      <c r="BV25" s="97">
        <f t="shared" si="41"/>
        <v>9.1069592988755232</v>
      </c>
      <c r="BW25" s="97">
        <f t="shared" si="42"/>
        <v>-14.421008495744164</v>
      </c>
      <c r="BX25" s="97">
        <f t="shared" si="43"/>
        <v>176.20708989799311</v>
      </c>
      <c r="BY25" s="97" t="s">
        <v>8053</v>
      </c>
      <c r="BZ25" s="97" t="s">
        <v>8053</v>
      </c>
      <c r="CA25" s="97" t="s">
        <v>8053</v>
      </c>
      <c r="CB25" s="97">
        <f t="shared" si="44"/>
        <v>0</v>
      </c>
      <c r="CC25" s="97">
        <f t="shared" si="45"/>
        <v>0</v>
      </c>
      <c r="CD25" s="97">
        <f t="shared" si="46"/>
        <v>0</v>
      </c>
      <c r="CE25" s="97">
        <f t="shared" si="47"/>
        <v>0</v>
      </c>
      <c r="CF25" s="97">
        <f t="shared" si="48"/>
        <v>0</v>
      </c>
      <c r="CG25" s="97">
        <f t="shared" si="49"/>
        <v>0</v>
      </c>
      <c r="CH25" s="97">
        <f>90-'C'!$F20</f>
        <v>111.77199999999999</v>
      </c>
      <c r="CI25" s="97">
        <v>11</v>
      </c>
      <c r="CJ25" s="97" t="s">
        <v>8187</v>
      </c>
      <c r="CK25" s="97"/>
      <c r="CL25" s="97"/>
      <c r="CM25" s="97"/>
      <c r="CN25" s="97" t="str">
        <f t="shared" si="50"/>
        <v>JAN</v>
      </c>
      <c r="CO25" s="97">
        <f t="shared" si="51"/>
        <v>11</v>
      </c>
      <c r="CP25" s="97">
        <f t="shared" si="52"/>
        <v>34.31666666666667</v>
      </c>
      <c r="CQ25" s="97">
        <f>'C'!F20</f>
        <v>-21.771999999999998</v>
      </c>
      <c r="CR25" s="97">
        <f t="shared" si="53"/>
        <v>3.1415926535897931</v>
      </c>
      <c r="CS25" s="97">
        <f t="shared" si="54"/>
        <v>1.7453292519943295E-2</v>
      </c>
      <c r="CT25" s="97">
        <f t="shared" si="55"/>
        <v>57.295779513082323</v>
      </c>
      <c r="CU25" s="97">
        <f t="shared" si="56"/>
        <v>0.59893882164272083</v>
      </c>
      <c r="CV25" s="97">
        <f t="shared" si="57"/>
        <v>-0.3799930847442054</v>
      </c>
      <c r="CW25" s="97">
        <f t="shared" si="58"/>
        <v>1.314322119391315</v>
      </c>
      <c r="CX25" s="97">
        <f t="shared" si="59"/>
        <v>-63.946691895076405</v>
      </c>
      <c r="CY25" s="97">
        <f t="shared" si="60"/>
        <v>116.05330810492359</v>
      </c>
      <c r="CZ25" s="97">
        <f t="shared" si="61"/>
        <v>243.94669189507641</v>
      </c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</row>
    <row r="26" spans="1:115" ht="30" customHeight="1" x14ac:dyDescent="0.2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 t="s">
        <v>8188</v>
      </c>
      <c r="L26" s="97"/>
      <c r="M26" s="98">
        <f t="shared" si="62"/>
        <v>12</v>
      </c>
      <c r="N26" s="97">
        <f t="shared" si="1"/>
        <v>105.87231873866266</v>
      </c>
      <c r="O26" s="97">
        <f t="shared" si="2"/>
        <v>115.85184555314433</v>
      </c>
      <c r="P26" s="97">
        <f t="shared" si="3"/>
        <v>-9.9795268144816731</v>
      </c>
      <c r="Q26" s="97" t="str">
        <f t="shared" si="71"/>
        <v>QNOS</v>
      </c>
      <c r="R26" s="97">
        <f t="shared" si="5"/>
        <v>244.14815444685567</v>
      </c>
      <c r="S26" s="97">
        <f t="shared" si="0"/>
        <v>14</v>
      </c>
      <c r="T26" s="97">
        <f>SIN((90-$U$9)*$AA$8)*TAN($AA$9*$AA$8)/TAN((90-'C'!$F21)*$AA$8)</f>
        <v>-1.1507331419221489</v>
      </c>
      <c r="U26" s="97">
        <f t="shared" si="64"/>
        <v>3.9313065427916092</v>
      </c>
      <c r="V26" s="97">
        <f t="shared" si="65"/>
        <v>2.2206545302661578</v>
      </c>
      <c r="W26" s="97">
        <f t="shared" si="66"/>
        <v>-31.211285572647832</v>
      </c>
      <c r="X26" s="97">
        <f t="shared" si="67"/>
        <v>63.235932093769605</v>
      </c>
      <c r="Y26" s="97">
        <f t="shared" si="68"/>
        <v>-94.44721766641743</v>
      </c>
      <c r="Z26" s="97">
        <f t="shared" si="69"/>
        <v>147.97535347887822</v>
      </c>
      <c r="AA26" s="97">
        <f>(COS( 90.833*$AA$8)-SIN($U$9*$AA$8)*SIN('C'!$F21*$AA$8))/COS($U$9*$AA$8)/COS('C'!$F21*$AA$8)</f>
        <v>0.25147132223511726</v>
      </c>
      <c r="AB26" s="97">
        <f t="shared" si="7"/>
        <v>75.435405455512637</v>
      </c>
      <c r="AC26" s="97">
        <f>('C'!$E21+$AC$9+$W$9/15)</f>
        <v>12.323777777777778</v>
      </c>
      <c r="AD26" s="97">
        <f t="shared" si="8"/>
        <v>0</v>
      </c>
      <c r="AE26" s="97">
        <f t="shared" si="9"/>
        <v>0</v>
      </c>
      <c r="AF26" s="97">
        <f t="shared" si="10"/>
        <v>0</v>
      </c>
      <c r="AG26" s="97">
        <f t="shared" si="11"/>
        <v>0</v>
      </c>
      <c r="AH26" s="97">
        <f t="shared" si="12"/>
        <v>0</v>
      </c>
      <c r="AI26" s="97"/>
      <c r="AJ26" s="97"/>
      <c r="AK26" s="97">
        <f t="shared" si="13"/>
        <v>0</v>
      </c>
      <c r="AL26" s="97">
        <f>SIN((90-$U$9)*$AA$8)*TAN($Y$10*$AA$8)/TAN((90-'C'!$F21)*$AA$8)</f>
        <v>9.303277547918859E-2</v>
      </c>
      <c r="AM26" s="97">
        <f t="shared" si="14"/>
        <v>2.5695650812758871E-2</v>
      </c>
      <c r="AN26" s="97">
        <f t="shared" si="15"/>
        <v>1.0127663357422376</v>
      </c>
      <c r="AO26" s="97">
        <f t="shared" si="16"/>
        <v>5.2706239847437395</v>
      </c>
      <c r="AP26" s="97">
        <f t="shared" si="17"/>
        <v>-9.106959298875525</v>
      </c>
      <c r="AQ26" s="97">
        <f t="shared" si="18"/>
        <v>14.377583283619265</v>
      </c>
      <c r="AR26" s="97">
        <f t="shared" si="19"/>
        <v>183.83633531413179</v>
      </c>
      <c r="AS26" s="97" t="s">
        <v>8053</v>
      </c>
      <c r="AT26" s="97" t="s">
        <v>8053</v>
      </c>
      <c r="AU26" s="97" t="s">
        <v>8053</v>
      </c>
      <c r="AV26" s="97">
        <f t="shared" si="20"/>
        <v>11.365272225536494</v>
      </c>
      <c r="AW26" s="97">
        <f t="shared" si="21"/>
        <v>11.365272225536494</v>
      </c>
      <c r="AX26" s="97">
        <f t="shared" si="22"/>
        <v>0.4735530093973539</v>
      </c>
      <c r="AY26" s="97">
        <f t="shared" si="23"/>
        <v>0</v>
      </c>
      <c r="AZ26" s="97">
        <f t="shared" si="24"/>
        <v>0</v>
      </c>
      <c r="BA26" s="97">
        <f t="shared" si="25"/>
        <v>0</v>
      </c>
      <c r="BB26" s="97">
        <f>SIN((90-$U$9)*$AA$8)*TAN($Y$9*$AA$8)/TAN((90-'C'!$F21)*$AA$8)</f>
        <v>1.1507331419221496</v>
      </c>
      <c r="BC26" s="97">
        <f t="shared" si="26"/>
        <v>3.9313065427916136</v>
      </c>
      <c r="BD26" s="97">
        <f t="shared" si="27"/>
        <v>2.2206545302661587</v>
      </c>
      <c r="BE26" s="97">
        <f t="shared" si="28"/>
        <v>31.211285572647839</v>
      </c>
      <c r="BF26" s="97">
        <f t="shared" si="29"/>
        <v>-63.235932093769613</v>
      </c>
      <c r="BG26" s="97">
        <f t="shared" si="30"/>
        <v>94.447217666417458</v>
      </c>
      <c r="BH26" s="97">
        <f t="shared" si="31"/>
        <v>212.02464652112175</v>
      </c>
      <c r="BI26" s="97" t="s">
        <v>8053</v>
      </c>
      <c r="BJ26" s="97" t="s">
        <v>8053</v>
      </c>
      <c r="BK26" s="97" t="s">
        <v>8053</v>
      </c>
      <c r="BL26" s="97">
        <f t="shared" si="32"/>
        <v>0</v>
      </c>
      <c r="BM26" s="97">
        <f t="shared" si="33"/>
        <v>0</v>
      </c>
      <c r="BN26" s="97">
        <f t="shared" si="34"/>
        <v>0</v>
      </c>
      <c r="BO26" s="97">
        <f t="shared" si="35"/>
        <v>0</v>
      </c>
      <c r="BP26" s="97">
        <f t="shared" si="36"/>
        <v>0</v>
      </c>
      <c r="BQ26" s="97">
        <f t="shared" si="37"/>
        <v>0</v>
      </c>
      <c r="BR26" s="97">
        <f>SIN((90-$U$9)*$AA$8)*TAN($AA$10*$AA$8)/TAN((90-'C'!$F21)*$AA$8)</f>
        <v>-9.3032775479188576E-2</v>
      </c>
      <c r="BS26" s="97">
        <f t="shared" si="38"/>
        <v>2.5695650812758864E-2</v>
      </c>
      <c r="BT26" s="97">
        <f t="shared" si="39"/>
        <v>1.0127663357422376</v>
      </c>
      <c r="BU26" s="97">
        <f t="shared" si="40"/>
        <v>-5.2706239847437395</v>
      </c>
      <c r="BV26" s="97">
        <f t="shared" si="41"/>
        <v>9.1069592988755232</v>
      </c>
      <c r="BW26" s="97">
        <f t="shared" si="42"/>
        <v>-14.377583283619263</v>
      </c>
      <c r="BX26" s="97">
        <f t="shared" si="43"/>
        <v>176.16366468586821</v>
      </c>
      <c r="BY26" s="97" t="s">
        <v>8053</v>
      </c>
      <c r="BZ26" s="97" t="s">
        <v>8053</v>
      </c>
      <c r="CA26" s="97" t="s">
        <v>8053</v>
      </c>
      <c r="CB26" s="97">
        <f t="shared" si="44"/>
        <v>0</v>
      </c>
      <c r="CC26" s="97">
        <f t="shared" si="45"/>
        <v>0</v>
      </c>
      <c r="CD26" s="97">
        <f t="shared" si="46"/>
        <v>0</v>
      </c>
      <c r="CE26" s="97">
        <f t="shared" si="47"/>
        <v>0</v>
      </c>
      <c r="CF26" s="97">
        <f t="shared" si="48"/>
        <v>0</v>
      </c>
      <c r="CG26" s="97">
        <f t="shared" si="49"/>
        <v>0</v>
      </c>
      <c r="CH26" s="97">
        <f>90-'C'!$F21</f>
        <v>111.611</v>
      </c>
      <c r="CI26" s="97">
        <v>12</v>
      </c>
      <c r="CJ26" s="97"/>
      <c r="CK26" s="97" t="s">
        <v>8188</v>
      </c>
      <c r="CL26" s="97"/>
      <c r="CM26" s="97"/>
      <c r="CN26" s="97" t="str">
        <f t="shared" si="50"/>
        <v>JAN</v>
      </c>
      <c r="CO26" s="97">
        <f t="shared" si="51"/>
        <v>12</v>
      </c>
      <c r="CP26" s="97">
        <f t="shared" si="52"/>
        <v>34.31666666666667</v>
      </c>
      <c r="CQ26" s="97">
        <f>'C'!F21</f>
        <v>-21.611000000000001</v>
      </c>
      <c r="CR26" s="97">
        <f t="shared" si="53"/>
        <v>3.1415926535897931</v>
      </c>
      <c r="CS26" s="97">
        <f t="shared" si="54"/>
        <v>1.7453292519943295E-2</v>
      </c>
      <c r="CT26" s="97">
        <f t="shared" si="55"/>
        <v>57.295779513082323</v>
      </c>
      <c r="CU26" s="97">
        <f t="shared" si="56"/>
        <v>0.59893882164272083</v>
      </c>
      <c r="CV26" s="97">
        <f t="shared" si="57"/>
        <v>-0.37718310464849458</v>
      </c>
      <c r="CW26" s="97">
        <f t="shared" si="58"/>
        <v>1.3165961977755885</v>
      </c>
      <c r="CX26" s="97">
        <f t="shared" si="59"/>
        <v>-64.148154446855671</v>
      </c>
      <c r="CY26" s="97">
        <f t="shared" si="60"/>
        <v>115.85184555314433</v>
      </c>
      <c r="CZ26" s="97">
        <f t="shared" si="61"/>
        <v>244.14815444685567</v>
      </c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</row>
    <row r="27" spans="1:115" ht="30" customHeight="1" x14ac:dyDescent="0.2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 t="e">
        <f t="shared" ref="L27:L30" si="74">#REF!</f>
        <v>#REF!</v>
      </c>
      <c r="M27" s="98">
        <f t="shared" si="62"/>
        <v>13</v>
      </c>
      <c r="N27" s="97">
        <f t="shared" si="1"/>
        <v>105.87231873866266</v>
      </c>
      <c r="O27" s="97">
        <f t="shared" si="2"/>
        <v>115.64300062294768</v>
      </c>
      <c r="P27" s="97">
        <f t="shared" si="3"/>
        <v>-9.7706818842850254</v>
      </c>
      <c r="Q27" s="97" t="str">
        <f t="shared" si="71"/>
        <v>QNOS</v>
      </c>
      <c r="R27" s="97">
        <f t="shared" si="5"/>
        <v>244.35699937705232</v>
      </c>
      <c r="S27" s="97">
        <f t="shared" si="0"/>
        <v>15</v>
      </c>
      <c r="T27" s="97">
        <f>SIN((90-$U$9)*$AA$8)*TAN($AA$9*$AA$8)/TAN((90-'C'!$F22)*$AA$8)</f>
        <v>-1.1409491144653439</v>
      </c>
      <c r="U27" s="97">
        <f t="shared" si="64"/>
        <v>3.9313065427916092</v>
      </c>
      <c r="V27" s="97">
        <f t="shared" si="65"/>
        <v>2.2206545302661578</v>
      </c>
      <c r="W27" s="97">
        <f t="shared" si="66"/>
        <v>-30.916581777155301</v>
      </c>
      <c r="X27" s="97">
        <f t="shared" si="67"/>
        <v>63.235932093769605</v>
      </c>
      <c r="Y27" s="97">
        <f t="shared" si="68"/>
        <v>-94.152513870924906</v>
      </c>
      <c r="Z27" s="97">
        <f t="shared" si="69"/>
        <v>147.6806496833857</v>
      </c>
      <c r="AA27" s="97">
        <f>(COS( 90.833*$AA$8)-SIN($U$9*$AA$8)*SIN('C'!$F22*$AA$8))/COS($U$9*$AA$8)/COS('C'!$F22*$AA$8)</f>
        <v>0.24919398530730033</v>
      </c>
      <c r="AB27" s="97">
        <f t="shared" si="7"/>
        <v>75.570178474579237</v>
      </c>
      <c r="AC27" s="97">
        <f>('C'!$E22+$AC$9+$W$9/15)</f>
        <v>12.330777777777779</v>
      </c>
      <c r="AD27" s="97">
        <f t="shared" si="8"/>
        <v>0</v>
      </c>
      <c r="AE27" s="97">
        <f t="shared" si="9"/>
        <v>0</v>
      </c>
      <c r="AF27" s="97">
        <f t="shared" si="10"/>
        <v>0</v>
      </c>
      <c r="AG27" s="97">
        <f t="shared" si="11"/>
        <v>0</v>
      </c>
      <c r="AH27" s="97">
        <f t="shared" si="12"/>
        <v>0</v>
      </c>
      <c r="AI27" s="97"/>
      <c r="AJ27" s="97"/>
      <c r="AK27" s="97">
        <f t="shared" si="13"/>
        <v>0</v>
      </c>
      <c r="AL27" s="97">
        <f>SIN((90-$U$9)*$AA$8)*TAN($Y$10*$AA$8)/TAN((90-'C'!$F22)*$AA$8)</f>
        <v>9.2241770860906083E-2</v>
      </c>
      <c r="AM27" s="97">
        <f t="shared" si="14"/>
        <v>2.5695650812758871E-2</v>
      </c>
      <c r="AN27" s="97">
        <f t="shared" si="15"/>
        <v>1.0127663357422376</v>
      </c>
      <c r="AO27" s="97">
        <f t="shared" si="16"/>
        <v>5.2256856629540502</v>
      </c>
      <c r="AP27" s="97">
        <f t="shared" si="17"/>
        <v>-9.106959298875525</v>
      </c>
      <c r="AQ27" s="97">
        <f t="shared" si="18"/>
        <v>14.332644961829576</v>
      </c>
      <c r="AR27" s="97">
        <f t="shared" si="19"/>
        <v>183.88127363592147</v>
      </c>
      <c r="AS27" s="97" t="s">
        <v>8053</v>
      </c>
      <c r="AT27" s="97" t="s">
        <v>8053</v>
      </c>
      <c r="AU27" s="97" t="s">
        <v>8053</v>
      </c>
      <c r="AV27" s="97">
        <f t="shared" si="20"/>
        <v>11.375268113655808</v>
      </c>
      <c r="AW27" s="97">
        <f t="shared" si="21"/>
        <v>11.375268113655808</v>
      </c>
      <c r="AX27" s="97">
        <f t="shared" si="22"/>
        <v>0.47396950473565869</v>
      </c>
      <c r="AY27" s="97">
        <f t="shared" si="23"/>
        <v>0</v>
      </c>
      <c r="AZ27" s="97">
        <f t="shared" si="24"/>
        <v>0</v>
      </c>
      <c r="BA27" s="97">
        <f t="shared" si="25"/>
        <v>0</v>
      </c>
      <c r="BB27" s="97">
        <f>SIN((90-$U$9)*$AA$8)*TAN($Y$9*$AA$8)/TAN((90-'C'!$F22)*$AA$8)</f>
        <v>1.1409491144653445</v>
      </c>
      <c r="BC27" s="97">
        <f t="shared" si="26"/>
        <v>3.9313065427916136</v>
      </c>
      <c r="BD27" s="97">
        <f t="shared" si="27"/>
        <v>2.2206545302661587</v>
      </c>
      <c r="BE27" s="97">
        <f t="shared" si="28"/>
        <v>30.916581777155315</v>
      </c>
      <c r="BF27" s="97">
        <f t="shared" si="29"/>
        <v>-63.235932093769613</v>
      </c>
      <c r="BG27" s="97">
        <f t="shared" si="30"/>
        <v>94.152513870924935</v>
      </c>
      <c r="BH27" s="97">
        <f t="shared" si="31"/>
        <v>212.31935031661428</v>
      </c>
      <c r="BI27" s="97" t="s">
        <v>8053</v>
      </c>
      <c r="BJ27" s="97" t="s">
        <v>8053</v>
      </c>
      <c r="BK27" s="97" t="s">
        <v>8053</v>
      </c>
      <c r="BL27" s="97">
        <f t="shared" si="32"/>
        <v>0</v>
      </c>
      <c r="BM27" s="97">
        <f t="shared" si="33"/>
        <v>0</v>
      </c>
      <c r="BN27" s="97">
        <f t="shared" si="34"/>
        <v>0</v>
      </c>
      <c r="BO27" s="97">
        <f t="shared" si="35"/>
        <v>0</v>
      </c>
      <c r="BP27" s="97">
        <f t="shared" si="36"/>
        <v>0</v>
      </c>
      <c r="BQ27" s="97">
        <f t="shared" si="37"/>
        <v>0</v>
      </c>
      <c r="BR27" s="97">
        <f>SIN((90-$U$9)*$AA$8)*TAN($AA$10*$AA$8)/TAN((90-'C'!$F22)*$AA$8)</f>
        <v>-9.2241770860906069E-2</v>
      </c>
      <c r="BS27" s="97">
        <f t="shared" si="38"/>
        <v>2.5695650812758864E-2</v>
      </c>
      <c r="BT27" s="97">
        <f t="shared" si="39"/>
        <v>1.0127663357422376</v>
      </c>
      <c r="BU27" s="97">
        <f t="shared" si="40"/>
        <v>-5.2256856629540502</v>
      </c>
      <c r="BV27" s="97">
        <f t="shared" si="41"/>
        <v>9.1069592988755232</v>
      </c>
      <c r="BW27" s="97">
        <f t="shared" si="42"/>
        <v>-14.332644961829573</v>
      </c>
      <c r="BX27" s="97">
        <f t="shared" si="43"/>
        <v>176.11872636407853</v>
      </c>
      <c r="BY27" s="97" t="s">
        <v>8053</v>
      </c>
      <c r="BZ27" s="97" t="s">
        <v>8053</v>
      </c>
      <c r="CA27" s="97" t="s">
        <v>8053</v>
      </c>
      <c r="CB27" s="97">
        <f t="shared" si="44"/>
        <v>0</v>
      </c>
      <c r="CC27" s="97">
        <f t="shared" si="45"/>
        <v>0</v>
      </c>
      <c r="CD27" s="97">
        <f t="shared" si="46"/>
        <v>0</v>
      </c>
      <c r="CE27" s="97">
        <f t="shared" si="47"/>
        <v>0</v>
      </c>
      <c r="CF27" s="97">
        <f t="shared" si="48"/>
        <v>0</v>
      </c>
      <c r="CG27" s="97">
        <f t="shared" si="49"/>
        <v>0</v>
      </c>
      <c r="CH27" s="97">
        <f>90-'C'!$F22</f>
        <v>111.444</v>
      </c>
      <c r="CI27" s="97">
        <v>13</v>
      </c>
      <c r="CJ27" s="97"/>
      <c r="CK27" s="97"/>
      <c r="CL27" s="97" t="e">
        <f t="shared" ref="CL27:CL30" si="75">#REF!</f>
        <v>#REF!</v>
      </c>
      <c r="CM27" s="97"/>
      <c r="CN27" s="97" t="str">
        <f t="shared" si="50"/>
        <v>JAN</v>
      </c>
      <c r="CO27" s="97">
        <f t="shared" si="51"/>
        <v>13</v>
      </c>
      <c r="CP27" s="97">
        <f t="shared" si="52"/>
        <v>34.31666666666667</v>
      </c>
      <c r="CQ27" s="97">
        <f>'C'!F22</f>
        <v>-21.443999999999999</v>
      </c>
      <c r="CR27" s="97">
        <f t="shared" si="53"/>
        <v>3.1415926535897931</v>
      </c>
      <c r="CS27" s="97">
        <f t="shared" si="54"/>
        <v>1.7453292519943295E-2</v>
      </c>
      <c r="CT27" s="97">
        <f t="shared" si="55"/>
        <v>57.295779513082323</v>
      </c>
      <c r="CU27" s="97">
        <f t="shared" si="56"/>
        <v>0.59893882164272083</v>
      </c>
      <c r="CV27" s="97">
        <f t="shared" si="57"/>
        <v>-0.37426840479766399</v>
      </c>
      <c r="CW27" s="97">
        <f t="shared" si="58"/>
        <v>1.3189484307011536</v>
      </c>
      <c r="CX27" s="97">
        <f t="shared" si="59"/>
        <v>-64.356999377052318</v>
      </c>
      <c r="CY27" s="97">
        <f t="shared" si="60"/>
        <v>115.64300062294768</v>
      </c>
      <c r="CZ27" s="97">
        <f t="shared" si="61"/>
        <v>244.35699937705232</v>
      </c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</row>
    <row r="28" spans="1:115" ht="30" customHeight="1" x14ac:dyDescent="0.2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 t="e">
        <f t="shared" si="74"/>
        <v>#REF!</v>
      </c>
      <c r="M28" s="98">
        <f t="shared" si="62"/>
        <v>14</v>
      </c>
      <c r="N28" s="97">
        <f t="shared" si="1"/>
        <v>105.87231873866266</v>
      </c>
      <c r="O28" s="97">
        <f t="shared" si="2"/>
        <v>115.42428651809023</v>
      </c>
      <c r="P28" s="97">
        <f t="shared" si="3"/>
        <v>-9.5519677794275708</v>
      </c>
      <c r="Q28" s="97" t="str">
        <f t="shared" si="71"/>
        <v>QNOS</v>
      </c>
      <c r="R28" s="97">
        <f t="shared" si="5"/>
        <v>244.57571348190976</v>
      </c>
      <c r="S28" s="97">
        <f t="shared" si="0"/>
        <v>16</v>
      </c>
      <c r="T28" s="97">
        <f>SIN((90-$U$9)*$AA$8)*TAN($AA$9*$AA$8)/TAN((90-'C'!$F23)*$AA$8)</f>
        <v>-1.1307203972773392</v>
      </c>
      <c r="U28" s="97">
        <f t="shared" si="64"/>
        <v>3.9313065427916092</v>
      </c>
      <c r="V28" s="97">
        <f t="shared" si="65"/>
        <v>2.2206545302661578</v>
      </c>
      <c r="W28" s="97">
        <f t="shared" si="66"/>
        <v>-30.609450923421228</v>
      </c>
      <c r="X28" s="97">
        <f t="shared" si="67"/>
        <v>63.235932093769605</v>
      </c>
      <c r="Y28" s="97">
        <f t="shared" si="68"/>
        <v>-93.845383017190841</v>
      </c>
      <c r="Z28" s="97">
        <f t="shared" si="69"/>
        <v>147.37351882965163</v>
      </c>
      <c r="AA28" s="97">
        <f>(COS( 90.833*$AA$8)-SIN($U$9*$AA$8)*SIN('C'!$F23*$AA$8))/COS($U$9*$AA$8)/COS('C'!$F23*$AA$8)</f>
        <v>0.24681296991174589</v>
      </c>
      <c r="AB28" s="97">
        <f t="shared" si="7"/>
        <v>75.711000035174862</v>
      </c>
      <c r="AC28" s="97">
        <f>('C'!$E23+$AC$9+$W$9/15)</f>
        <v>12.33677777777778</v>
      </c>
      <c r="AD28" s="97">
        <f t="shared" si="8"/>
        <v>0</v>
      </c>
      <c r="AE28" s="97">
        <f t="shared" si="9"/>
        <v>0</v>
      </c>
      <c r="AF28" s="97">
        <f t="shared" si="10"/>
        <v>0</v>
      </c>
      <c r="AG28" s="97">
        <f t="shared" si="11"/>
        <v>0</v>
      </c>
      <c r="AH28" s="97">
        <f t="shared" si="12"/>
        <v>0</v>
      </c>
      <c r="AI28" s="97"/>
      <c r="AJ28" s="97"/>
      <c r="AK28" s="97">
        <f t="shared" si="13"/>
        <v>0</v>
      </c>
      <c r="AL28" s="97">
        <f>SIN((90-$U$9)*$AA$8)*TAN($Y$10*$AA$8)/TAN((90-'C'!$F23)*$AA$8)</f>
        <v>9.1414814623248561E-2</v>
      </c>
      <c r="AM28" s="97">
        <f t="shared" si="14"/>
        <v>2.5695650812758871E-2</v>
      </c>
      <c r="AN28" s="97">
        <f t="shared" si="15"/>
        <v>1.0127663357422376</v>
      </c>
      <c r="AO28" s="97">
        <f t="shared" si="16"/>
        <v>5.1787083143088042</v>
      </c>
      <c r="AP28" s="97">
        <f t="shared" si="17"/>
        <v>-9.106959298875525</v>
      </c>
      <c r="AQ28" s="97">
        <f t="shared" si="18"/>
        <v>14.28566761318433</v>
      </c>
      <c r="AR28" s="97">
        <f t="shared" si="19"/>
        <v>183.92825098456672</v>
      </c>
      <c r="AS28" s="97" t="s">
        <v>8053</v>
      </c>
      <c r="AT28" s="97" t="s">
        <v>8053</v>
      </c>
      <c r="AU28" s="97" t="s">
        <v>8053</v>
      </c>
      <c r="AV28" s="97">
        <f t="shared" si="20"/>
        <v>11.384399936898824</v>
      </c>
      <c r="AW28" s="97">
        <f t="shared" si="21"/>
        <v>11.384399936898824</v>
      </c>
      <c r="AX28" s="97">
        <f t="shared" si="22"/>
        <v>0.47434999737078432</v>
      </c>
      <c r="AY28" s="97">
        <f t="shared" si="23"/>
        <v>0</v>
      </c>
      <c r="AZ28" s="97">
        <f t="shared" si="24"/>
        <v>0</v>
      </c>
      <c r="BA28" s="97">
        <f t="shared" si="25"/>
        <v>0</v>
      </c>
      <c r="BB28" s="97">
        <f>SIN((90-$U$9)*$AA$8)*TAN($Y$9*$AA$8)/TAN((90-'C'!$F23)*$AA$8)</f>
        <v>1.1307203972773396</v>
      </c>
      <c r="BC28" s="97">
        <f t="shared" si="26"/>
        <v>3.9313065427916136</v>
      </c>
      <c r="BD28" s="97">
        <f t="shared" si="27"/>
        <v>2.2206545302661587</v>
      </c>
      <c r="BE28" s="97">
        <f t="shared" si="28"/>
        <v>30.609450923421228</v>
      </c>
      <c r="BF28" s="97">
        <f t="shared" si="29"/>
        <v>-63.235932093769613</v>
      </c>
      <c r="BG28" s="97">
        <f t="shared" si="30"/>
        <v>93.845383017190841</v>
      </c>
      <c r="BH28" s="97">
        <f t="shared" si="31"/>
        <v>212.62648117034837</v>
      </c>
      <c r="BI28" s="97" t="s">
        <v>8053</v>
      </c>
      <c r="BJ28" s="97" t="s">
        <v>8053</v>
      </c>
      <c r="BK28" s="97" t="s">
        <v>8053</v>
      </c>
      <c r="BL28" s="97">
        <f t="shared" si="32"/>
        <v>0</v>
      </c>
      <c r="BM28" s="97">
        <f t="shared" si="33"/>
        <v>0</v>
      </c>
      <c r="BN28" s="97">
        <f t="shared" si="34"/>
        <v>0</v>
      </c>
      <c r="BO28" s="97">
        <f t="shared" si="35"/>
        <v>0</v>
      </c>
      <c r="BP28" s="97">
        <f t="shared" si="36"/>
        <v>0</v>
      </c>
      <c r="BQ28" s="97">
        <f t="shared" si="37"/>
        <v>0</v>
      </c>
      <c r="BR28" s="97">
        <f>SIN((90-$U$9)*$AA$8)*TAN($AA$10*$AA$8)/TAN((90-'C'!$F23)*$AA$8)</f>
        <v>-9.1414814623248533E-2</v>
      </c>
      <c r="BS28" s="97">
        <f t="shared" si="38"/>
        <v>2.5695650812758864E-2</v>
      </c>
      <c r="BT28" s="97">
        <f t="shared" si="39"/>
        <v>1.0127663357422376</v>
      </c>
      <c r="BU28" s="97">
        <f t="shared" si="40"/>
        <v>-5.1787083143088024</v>
      </c>
      <c r="BV28" s="97">
        <f t="shared" si="41"/>
        <v>9.1069592988755232</v>
      </c>
      <c r="BW28" s="97">
        <f t="shared" si="42"/>
        <v>-14.285667613184327</v>
      </c>
      <c r="BX28" s="97">
        <f t="shared" si="43"/>
        <v>176.07174901543328</v>
      </c>
      <c r="BY28" s="97" t="s">
        <v>8053</v>
      </c>
      <c r="BZ28" s="97" t="s">
        <v>8053</v>
      </c>
      <c r="CA28" s="97" t="s">
        <v>8053</v>
      </c>
      <c r="CB28" s="97">
        <f t="shared" si="44"/>
        <v>0</v>
      </c>
      <c r="CC28" s="97">
        <f t="shared" si="45"/>
        <v>0</v>
      </c>
      <c r="CD28" s="97">
        <f t="shared" si="46"/>
        <v>0</v>
      </c>
      <c r="CE28" s="97">
        <f t="shared" si="47"/>
        <v>0</v>
      </c>
      <c r="CF28" s="97">
        <f t="shared" si="48"/>
        <v>0</v>
      </c>
      <c r="CG28" s="97">
        <f t="shared" si="49"/>
        <v>0</v>
      </c>
      <c r="CH28" s="97">
        <f>90-'C'!$F23</f>
        <v>111.26900000000001</v>
      </c>
      <c r="CI28" s="97">
        <v>14</v>
      </c>
      <c r="CJ28" s="97"/>
      <c r="CK28" s="97"/>
      <c r="CL28" s="97" t="e">
        <f t="shared" si="75"/>
        <v>#REF!</v>
      </c>
      <c r="CM28" s="97"/>
      <c r="CN28" s="97" t="str">
        <f t="shared" si="50"/>
        <v>JAN</v>
      </c>
      <c r="CO28" s="97">
        <f t="shared" si="51"/>
        <v>14</v>
      </c>
      <c r="CP28" s="97">
        <f t="shared" si="52"/>
        <v>34.31666666666667</v>
      </c>
      <c r="CQ28" s="97">
        <f>'C'!F23</f>
        <v>-21.268999999999998</v>
      </c>
      <c r="CR28" s="97">
        <f t="shared" si="53"/>
        <v>3.1415926535897931</v>
      </c>
      <c r="CS28" s="97">
        <f t="shared" si="54"/>
        <v>1.7453292519943295E-2</v>
      </c>
      <c r="CT28" s="97">
        <f t="shared" si="55"/>
        <v>57.295779513082323</v>
      </c>
      <c r="CU28" s="97">
        <f t="shared" si="56"/>
        <v>0.59893882164272083</v>
      </c>
      <c r="CV28" s="97">
        <f t="shared" si="57"/>
        <v>-0.37121407860667394</v>
      </c>
      <c r="CW28" s="97">
        <f t="shared" si="58"/>
        <v>1.3214062305913441</v>
      </c>
      <c r="CX28" s="97">
        <f t="shared" si="59"/>
        <v>-64.575713481909773</v>
      </c>
      <c r="CY28" s="97">
        <f t="shared" si="60"/>
        <v>115.42428651809023</v>
      </c>
      <c r="CZ28" s="97">
        <f t="shared" si="61"/>
        <v>244.57571348190976</v>
      </c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</row>
    <row r="29" spans="1:115" ht="30" customHeight="1" x14ac:dyDescent="0.2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 t="e">
        <f t="shared" si="74"/>
        <v>#REF!</v>
      </c>
      <c r="M29" s="98">
        <f t="shared" si="62"/>
        <v>15</v>
      </c>
      <c r="N29" s="97">
        <f t="shared" si="1"/>
        <v>105.87231873866266</v>
      </c>
      <c r="O29" s="97">
        <f t="shared" si="2"/>
        <v>115.19821739950703</v>
      </c>
      <c r="P29" s="97">
        <f t="shared" si="3"/>
        <v>-9.3258986608443735</v>
      </c>
      <c r="Q29" s="97" t="str">
        <f t="shared" si="71"/>
        <v>QNOS</v>
      </c>
      <c r="R29" s="97">
        <f t="shared" si="5"/>
        <v>244.80178260049297</v>
      </c>
      <c r="S29" s="97">
        <f t="shared" si="0"/>
        <v>17</v>
      </c>
      <c r="T29" s="97">
        <f>SIN((90-$U$9)*$AA$8)*TAN($AA$9*$AA$8)/TAN((90-'C'!$F24)*$AA$8)</f>
        <v>-1.1201665351749839</v>
      </c>
      <c r="U29" s="97">
        <f t="shared" si="64"/>
        <v>3.9313065427916092</v>
      </c>
      <c r="V29" s="97">
        <f t="shared" si="65"/>
        <v>2.2206545302661578</v>
      </c>
      <c r="W29" s="97">
        <f t="shared" si="66"/>
        <v>-30.293574705921543</v>
      </c>
      <c r="X29" s="97">
        <f t="shared" si="67"/>
        <v>63.235932093769605</v>
      </c>
      <c r="Y29" s="97">
        <f t="shared" si="68"/>
        <v>-93.529506799691148</v>
      </c>
      <c r="Z29" s="97">
        <f t="shared" si="69"/>
        <v>147.05764261215194</v>
      </c>
      <c r="AA29" s="97">
        <f>(COS( 90.833*$AA$8)-SIN($U$9*$AA$8)*SIN('C'!$F24*$AA$8))/COS($U$9*$AA$8)/COS('C'!$F24*$AA$8)</f>
        <v>0.24435608294200536</v>
      </c>
      <c r="AB29" s="97">
        <f t="shared" si="7"/>
        <v>75.856216564218641</v>
      </c>
      <c r="AC29" s="97">
        <f>('C'!$E24+$AC$9+$W$9/15)</f>
        <v>12.34277777777778</v>
      </c>
      <c r="AD29" s="97">
        <f t="shared" si="8"/>
        <v>0</v>
      </c>
      <c r="AE29" s="97">
        <f t="shared" si="9"/>
        <v>0</v>
      </c>
      <c r="AF29" s="97">
        <f t="shared" si="10"/>
        <v>0</v>
      </c>
      <c r="AG29" s="97">
        <f t="shared" si="11"/>
        <v>0</v>
      </c>
      <c r="AH29" s="97">
        <f t="shared" si="12"/>
        <v>0</v>
      </c>
      <c r="AI29" s="97"/>
      <c r="AJ29" s="97"/>
      <c r="AK29" s="97">
        <f t="shared" si="13"/>
        <v>0</v>
      </c>
      <c r="AL29" s="97">
        <f>SIN((90-$U$9)*$AA$8)*TAN($Y$10*$AA$8)/TAN((90-'C'!$F24)*$AA$8)</f>
        <v>9.056157154921432E-2</v>
      </c>
      <c r="AM29" s="97">
        <f t="shared" si="14"/>
        <v>2.5695650812758871E-2</v>
      </c>
      <c r="AN29" s="97">
        <f t="shared" si="15"/>
        <v>1.0127663357422376</v>
      </c>
      <c r="AO29" s="97">
        <f t="shared" si="16"/>
        <v>5.1302413336730526</v>
      </c>
      <c r="AP29" s="97">
        <f t="shared" si="17"/>
        <v>-9.106959298875525</v>
      </c>
      <c r="AQ29" s="97">
        <f t="shared" si="18"/>
        <v>14.237200632548578</v>
      </c>
      <c r="AR29" s="97">
        <f t="shared" si="19"/>
        <v>183.97671796520248</v>
      </c>
      <c r="AS29" s="97" t="s">
        <v>8053</v>
      </c>
      <c r="AT29" s="97" t="s">
        <v>8053</v>
      </c>
      <c r="AU29" s="97" t="s">
        <v>8053</v>
      </c>
      <c r="AV29" s="97">
        <f t="shared" si="20"/>
        <v>11.393631068941207</v>
      </c>
      <c r="AW29" s="97">
        <f t="shared" si="21"/>
        <v>11.393631068941207</v>
      </c>
      <c r="AX29" s="97">
        <f t="shared" si="22"/>
        <v>0.47473462787255033</v>
      </c>
      <c r="AY29" s="97">
        <f t="shared" si="23"/>
        <v>0</v>
      </c>
      <c r="AZ29" s="97">
        <f t="shared" si="24"/>
        <v>0</v>
      </c>
      <c r="BA29" s="97">
        <f t="shared" si="25"/>
        <v>0</v>
      </c>
      <c r="BB29" s="97">
        <f>SIN((90-$U$9)*$AA$8)*TAN($Y$9*$AA$8)/TAN((90-'C'!$F24)*$AA$8)</f>
        <v>1.1201665351749843</v>
      </c>
      <c r="BC29" s="97">
        <f t="shared" si="26"/>
        <v>3.9313065427916136</v>
      </c>
      <c r="BD29" s="97">
        <f t="shared" si="27"/>
        <v>2.2206545302661587</v>
      </c>
      <c r="BE29" s="97">
        <f t="shared" si="28"/>
        <v>30.293574705921543</v>
      </c>
      <c r="BF29" s="97">
        <f t="shared" si="29"/>
        <v>-63.235932093769613</v>
      </c>
      <c r="BG29" s="97">
        <f t="shared" si="30"/>
        <v>93.529506799691148</v>
      </c>
      <c r="BH29" s="97">
        <f t="shared" si="31"/>
        <v>212.94235738784806</v>
      </c>
      <c r="BI29" s="97" t="s">
        <v>8053</v>
      </c>
      <c r="BJ29" s="97" t="s">
        <v>8053</v>
      </c>
      <c r="BK29" s="97" t="s">
        <v>8053</v>
      </c>
      <c r="BL29" s="97">
        <f t="shared" si="32"/>
        <v>0</v>
      </c>
      <c r="BM29" s="97">
        <f t="shared" si="33"/>
        <v>0</v>
      </c>
      <c r="BN29" s="97">
        <f t="shared" si="34"/>
        <v>0</v>
      </c>
      <c r="BO29" s="97">
        <f t="shared" si="35"/>
        <v>0</v>
      </c>
      <c r="BP29" s="97">
        <f t="shared" si="36"/>
        <v>0</v>
      </c>
      <c r="BQ29" s="97">
        <f t="shared" si="37"/>
        <v>0</v>
      </c>
      <c r="BR29" s="97">
        <f>SIN((90-$U$9)*$AA$8)*TAN($AA$10*$AA$8)/TAN((90-'C'!$F24)*$AA$8)</f>
        <v>-9.0561571549214293E-2</v>
      </c>
      <c r="BS29" s="97">
        <f t="shared" si="38"/>
        <v>2.5695650812758864E-2</v>
      </c>
      <c r="BT29" s="97">
        <f t="shared" si="39"/>
        <v>1.0127663357422376</v>
      </c>
      <c r="BU29" s="97">
        <f t="shared" si="40"/>
        <v>-5.1302413336730508</v>
      </c>
      <c r="BV29" s="97">
        <f t="shared" si="41"/>
        <v>9.1069592988755232</v>
      </c>
      <c r="BW29" s="97">
        <f t="shared" si="42"/>
        <v>-14.237200632548575</v>
      </c>
      <c r="BX29" s="97">
        <f t="shared" si="43"/>
        <v>176.02328203479752</v>
      </c>
      <c r="BY29" s="97" t="s">
        <v>8053</v>
      </c>
      <c r="BZ29" s="97" t="s">
        <v>8053</v>
      </c>
      <c r="CA29" s="97" t="s">
        <v>8053</v>
      </c>
      <c r="CB29" s="97">
        <f t="shared" si="44"/>
        <v>0</v>
      </c>
      <c r="CC29" s="97">
        <f t="shared" si="45"/>
        <v>0</v>
      </c>
      <c r="CD29" s="97">
        <f t="shared" si="46"/>
        <v>0</v>
      </c>
      <c r="CE29" s="97">
        <f t="shared" si="47"/>
        <v>0</v>
      </c>
      <c r="CF29" s="97">
        <f t="shared" si="48"/>
        <v>0</v>
      </c>
      <c r="CG29" s="97">
        <f t="shared" si="49"/>
        <v>0</v>
      </c>
      <c r="CH29" s="97">
        <f>90-'C'!$F24</f>
        <v>111.08799999999999</v>
      </c>
      <c r="CI29" s="97">
        <v>15</v>
      </c>
      <c r="CJ29" s="97"/>
      <c r="CK29" s="97"/>
      <c r="CL29" s="97" t="e">
        <f t="shared" si="75"/>
        <v>#REF!</v>
      </c>
      <c r="CM29" s="97"/>
      <c r="CN29" s="97" t="str">
        <f t="shared" si="50"/>
        <v>JAN</v>
      </c>
      <c r="CO29" s="97">
        <f t="shared" si="51"/>
        <v>15</v>
      </c>
      <c r="CP29" s="97">
        <f t="shared" si="52"/>
        <v>34.31666666666667</v>
      </c>
      <c r="CQ29" s="97">
        <f>'C'!F24</f>
        <v>-21.088000000000001</v>
      </c>
      <c r="CR29" s="97">
        <f t="shared" si="53"/>
        <v>3.1415926535897931</v>
      </c>
      <c r="CS29" s="97">
        <f t="shared" si="54"/>
        <v>1.7453292519943295E-2</v>
      </c>
      <c r="CT29" s="97">
        <f t="shared" si="55"/>
        <v>57.295779513082323</v>
      </c>
      <c r="CU29" s="97">
        <f t="shared" si="56"/>
        <v>0.59893882164272083</v>
      </c>
      <c r="CV29" s="97">
        <f t="shared" si="57"/>
        <v>-0.36805503266056422</v>
      </c>
      <c r="CW29" s="97">
        <f t="shared" si="58"/>
        <v>1.323940737151476</v>
      </c>
      <c r="CX29" s="97">
        <f t="shared" si="59"/>
        <v>-64.80178260049297</v>
      </c>
      <c r="CY29" s="97">
        <f t="shared" si="60"/>
        <v>115.19821739950703</v>
      </c>
      <c r="CZ29" s="97">
        <f t="shared" si="61"/>
        <v>244.80178260049297</v>
      </c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</row>
    <row r="30" spans="1:115" ht="30" customHeight="1" x14ac:dyDescent="0.2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 t="e">
        <f t="shared" si="74"/>
        <v>#REF!</v>
      </c>
      <c r="M30" s="98">
        <f t="shared" si="62"/>
        <v>16</v>
      </c>
      <c r="N30" s="97">
        <f t="shared" si="1"/>
        <v>105.87231873866266</v>
      </c>
      <c r="O30" s="97">
        <f t="shared" si="2"/>
        <v>114.96355784241841</v>
      </c>
      <c r="P30" s="97">
        <f t="shared" si="3"/>
        <v>-9.0912391037557541</v>
      </c>
      <c r="Q30" s="97" t="str">
        <f t="shared" si="71"/>
        <v>QNOS</v>
      </c>
      <c r="R30" s="97">
        <f t="shared" si="5"/>
        <v>245.03644215758158</v>
      </c>
      <c r="S30" s="97">
        <f t="shared" si="0"/>
        <v>18</v>
      </c>
      <c r="T30" s="97">
        <f>SIN((90-$U$9)*$AA$8)*TAN($AA$9*$AA$8)/TAN((90-'C'!$F25)*$AA$8)</f>
        <v>-1.1092317001230796</v>
      </c>
      <c r="U30" s="97">
        <f t="shared" si="64"/>
        <v>3.9313065427916092</v>
      </c>
      <c r="V30" s="97">
        <f t="shared" si="65"/>
        <v>2.2206545302661578</v>
      </c>
      <c r="W30" s="97">
        <f t="shared" si="66"/>
        <v>-29.967365438996609</v>
      </c>
      <c r="X30" s="97">
        <f t="shared" si="67"/>
        <v>63.235932093769605</v>
      </c>
      <c r="Y30" s="97">
        <f t="shared" si="68"/>
        <v>-93.203297532766214</v>
      </c>
      <c r="Z30" s="97">
        <f t="shared" si="69"/>
        <v>146.731433345227</v>
      </c>
      <c r="AA30" s="97">
        <f>(COS( 90.833*$AA$8)-SIN($U$9*$AA$8)*SIN('C'!$F25*$AA$8))/COS($U$9*$AA$8)/COS('C'!$F25*$AA$8)</f>
        <v>0.24181030827107258</v>
      </c>
      <c r="AB30" s="97">
        <f t="shared" si="7"/>
        <v>76.006589116242836</v>
      </c>
      <c r="AC30" s="97">
        <f>('C'!$E25+$AC$9+$W$9/15)</f>
        <v>12.34877777777778</v>
      </c>
      <c r="AD30" s="97">
        <f t="shared" si="8"/>
        <v>0</v>
      </c>
      <c r="AE30" s="97">
        <f t="shared" si="9"/>
        <v>0</v>
      </c>
      <c r="AF30" s="97">
        <f t="shared" si="10"/>
        <v>0</v>
      </c>
      <c r="AG30" s="97">
        <f t="shared" si="11"/>
        <v>0</v>
      </c>
      <c r="AH30" s="97">
        <f t="shared" si="12"/>
        <v>0</v>
      </c>
      <c r="AI30" s="97"/>
      <c r="AJ30" s="97"/>
      <c r="AK30" s="97">
        <f t="shared" si="13"/>
        <v>0</v>
      </c>
      <c r="AL30" s="97">
        <f>SIN((90-$U$9)*$AA$8)*TAN($Y$10*$AA$8)/TAN((90-'C'!$F25)*$AA$8)</f>
        <v>8.9677528136171997E-2</v>
      </c>
      <c r="AM30" s="97">
        <f t="shared" si="14"/>
        <v>2.5695650812758871E-2</v>
      </c>
      <c r="AN30" s="97">
        <f t="shared" si="15"/>
        <v>1.0127663357422376</v>
      </c>
      <c r="AO30" s="97">
        <f t="shared" si="16"/>
        <v>5.0800286754477746</v>
      </c>
      <c r="AP30" s="97">
        <f t="shared" si="17"/>
        <v>-9.106959298875525</v>
      </c>
      <c r="AQ30" s="97">
        <f t="shared" si="18"/>
        <v>14.1869879743233</v>
      </c>
      <c r="AR30" s="97">
        <f t="shared" si="19"/>
        <v>184.02693062342775</v>
      </c>
      <c r="AS30" s="97" t="s">
        <v>8053</v>
      </c>
      <c r="AT30" s="97" t="s">
        <v>8053</v>
      </c>
      <c r="AU30" s="97" t="s">
        <v>8053</v>
      </c>
      <c r="AV30" s="97">
        <f t="shared" si="20"/>
        <v>11.40297857948956</v>
      </c>
      <c r="AW30" s="97">
        <f t="shared" si="21"/>
        <v>11.40297857948956</v>
      </c>
      <c r="AX30" s="97">
        <f t="shared" si="22"/>
        <v>0.47512410747873163</v>
      </c>
      <c r="AY30" s="97">
        <f t="shared" si="23"/>
        <v>0</v>
      </c>
      <c r="AZ30" s="97">
        <f t="shared" si="24"/>
        <v>0</v>
      </c>
      <c r="BA30" s="97">
        <f t="shared" si="25"/>
        <v>0</v>
      </c>
      <c r="BB30" s="97">
        <f>SIN((90-$U$9)*$AA$8)*TAN($Y$9*$AA$8)/TAN((90-'C'!$F25)*$AA$8)</f>
        <v>1.1092317001230803</v>
      </c>
      <c r="BC30" s="97">
        <f t="shared" si="26"/>
        <v>3.9313065427916136</v>
      </c>
      <c r="BD30" s="97">
        <f t="shared" si="27"/>
        <v>2.2206545302661587</v>
      </c>
      <c r="BE30" s="97">
        <f t="shared" si="28"/>
        <v>29.967365438996612</v>
      </c>
      <c r="BF30" s="97">
        <f t="shared" si="29"/>
        <v>-63.235932093769613</v>
      </c>
      <c r="BG30" s="97">
        <f t="shared" si="30"/>
        <v>93.203297532766229</v>
      </c>
      <c r="BH30" s="97">
        <f t="shared" si="31"/>
        <v>213.268566654773</v>
      </c>
      <c r="BI30" s="97" t="s">
        <v>8053</v>
      </c>
      <c r="BJ30" s="97" t="s">
        <v>8053</v>
      </c>
      <c r="BK30" s="97" t="s">
        <v>8053</v>
      </c>
      <c r="BL30" s="97">
        <f t="shared" si="32"/>
        <v>0</v>
      </c>
      <c r="BM30" s="97">
        <f t="shared" si="33"/>
        <v>0</v>
      </c>
      <c r="BN30" s="97">
        <f t="shared" si="34"/>
        <v>0</v>
      </c>
      <c r="BO30" s="97">
        <f t="shared" si="35"/>
        <v>0</v>
      </c>
      <c r="BP30" s="97">
        <f t="shared" si="36"/>
        <v>0</v>
      </c>
      <c r="BQ30" s="97">
        <f t="shared" si="37"/>
        <v>0</v>
      </c>
      <c r="BR30" s="97">
        <f>SIN((90-$U$9)*$AA$8)*TAN($AA$10*$AA$8)/TAN((90-'C'!$F25)*$AA$8)</f>
        <v>-8.9677528136171983E-2</v>
      </c>
      <c r="BS30" s="97">
        <f t="shared" si="38"/>
        <v>2.5695650812758864E-2</v>
      </c>
      <c r="BT30" s="97">
        <f t="shared" si="39"/>
        <v>1.0127663357422376</v>
      </c>
      <c r="BU30" s="97">
        <f t="shared" si="40"/>
        <v>-5.0800286754477737</v>
      </c>
      <c r="BV30" s="97">
        <f t="shared" si="41"/>
        <v>9.1069592988755232</v>
      </c>
      <c r="BW30" s="97">
        <f t="shared" si="42"/>
        <v>-14.186987974323298</v>
      </c>
      <c r="BX30" s="97">
        <f t="shared" si="43"/>
        <v>175.97306937657225</v>
      </c>
      <c r="BY30" s="97" t="s">
        <v>8053</v>
      </c>
      <c r="BZ30" s="97" t="s">
        <v>8053</v>
      </c>
      <c r="CA30" s="97" t="s">
        <v>8053</v>
      </c>
      <c r="CB30" s="97">
        <f t="shared" si="44"/>
        <v>0</v>
      </c>
      <c r="CC30" s="97">
        <f t="shared" si="45"/>
        <v>0</v>
      </c>
      <c r="CD30" s="97">
        <f t="shared" si="46"/>
        <v>0</v>
      </c>
      <c r="CE30" s="97">
        <f t="shared" si="47"/>
        <v>0</v>
      </c>
      <c r="CF30" s="97">
        <f t="shared" si="48"/>
        <v>0</v>
      </c>
      <c r="CG30" s="97">
        <f t="shared" si="49"/>
        <v>0</v>
      </c>
      <c r="CH30" s="97">
        <f>90-'C'!$F25</f>
        <v>110.9</v>
      </c>
      <c r="CI30" s="97">
        <v>16</v>
      </c>
      <c r="CJ30" s="97"/>
      <c r="CK30" s="97"/>
      <c r="CL30" s="97" t="e">
        <f t="shared" si="75"/>
        <v>#REF!</v>
      </c>
      <c r="CM30" s="97"/>
      <c r="CN30" s="97" t="str">
        <f t="shared" si="50"/>
        <v>JAN</v>
      </c>
      <c r="CO30" s="97">
        <f t="shared" si="51"/>
        <v>16</v>
      </c>
      <c r="CP30" s="97">
        <f t="shared" si="52"/>
        <v>34.31666666666667</v>
      </c>
      <c r="CQ30" s="97">
        <f>'C'!F25</f>
        <v>-20.9</v>
      </c>
      <c r="CR30" s="97">
        <f t="shared" si="53"/>
        <v>3.1415926535897931</v>
      </c>
      <c r="CS30" s="97">
        <f t="shared" si="54"/>
        <v>1.7453292519943295E-2</v>
      </c>
      <c r="CT30" s="97">
        <f t="shared" si="55"/>
        <v>57.295779513082323</v>
      </c>
      <c r="CU30" s="97">
        <f t="shared" si="56"/>
        <v>0.59893882164272083</v>
      </c>
      <c r="CV30" s="97">
        <f t="shared" si="57"/>
        <v>-0.36477381366681483</v>
      </c>
      <c r="CW30" s="97">
        <f t="shared" si="58"/>
        <v>1.3265652332889246</v>
      </c>
      <c r="CX30" s="97">
        <f t="shared" si="59"/>
        <v>-65.03644215758159</v>
      </c>
      <c r="CY30" s="97">
        <f t="shared" si="60"/>
        <v>114.96355784241841</v>
      </c>
      <c r="CZ30" s="97">
        <f t="shared" si="61"/>
        <v>245.03644215758158</v>
      </c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</row>
    <row r="31" spans="1:115" ht="30" customHeight="1" x14ac:dyDescent="0.2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8">
        <f t="shared" si="62"/>
        <v>17</v>
      </c>
      <c r="N31" s="97">
        <f t="shared" si="1"/>
        <v>105.87231873866266</v>
      </c>
      <c r="O31" s="97">
        <f t="shared" si="2"/>
        <v>114.72032278547812</v>
      </c>
      <c r="P31" s="97">
        <f t="shared" si="3"/>
        <v>-8.8480040468154613</v>
      </c>
      <c r="Q31" s="97" t="str">
        <f t="shared" si="71"/>
        <v>QNOS</v>
      </c>
      <c r="R31" s="97">
        <f t="shared" si="5"/>
        <v>245.27967721452188</v>
      </c>
      <c r="S31" s="97">
        <f t="shared" si="0"/>
        <v>19</v>
      </c>
      <c r="T31" s="97">
        <f>SIN((90-$U$9)*$AA$8)*TAN($AA$9*$AA$8)/TAN((90-'C'!$F26)*$AA$8)</f>
        <v>-1.097918628007893</v>
      </c>
      <c r="U31" s="97">
        <f t="shared" si="64"/>
        <v>3.9313065427916092</v>
      </c>
      <c r="V31" s="97">
        <f t="shared" si="65"/>
        <v>2.2206545302661578</v>
      </c>
      <c r="W31" s="97">
        <f t="shared" si="66"/>
        <v>-29.630995715662955</v>
      </c>
      <c r="X31" s="97">
        <f t="shared" si="67"/>
        <v>63.235932093769605</v>
      </c>
      <c r="Y31" s="97">
        <f t="shared" si="68"/>
        <v>-92.866927809432553</v>
      </c>
      <c r="Z31" s="97">
        <f t="shared" si="69"/>
        <v>146.39506362189334</v>
      </c>
      <c r="AA31" s="97">
        <f>(COS( 90.833*$AA$8)-SIN($U$9*$AA$8)*SIN('C'!$F26*$AA$8))/COS($U$9*$AA$8)/COS('C'!$F26*$AA$8)</f>
        <v>0.23917626094353542</v>
      </c>
      <c r="AB31" s="97">
        <f t="shared" si="7"/>
        <v>76.162072271853475</v>
      </c>
      <c r="AC31" s="97">
        <f>('C'!$E26+$AC$9+$W$9/15)</f>
        <v>12.353777777777779</v>
      </c>
      <c r="AD31" s="97">
        <f t="shared" si="8"/>
        <v>0</v>
      </c>
      <c r="AE31" s="97">
        <f t="shared" si="9"/>
        <v>0</v>
      </c>
      <c r="AF31" s="97">
        <f t="shared" si="10"/>
        <v>0</v>
      </c>
      <c r="AG31" s="97">
        <f t="shared" si="11"/>
        <v>0</v>
      </c>
      <c r="AH31" s="97">
        <f t="shared" si="12"/>
        <v>0</v>
      </c>
      <c r="AI31" s="97"/>
      <c r="AJ31" s="97"/>
      <c r="AK31" s="97">
        <f t="shared" si="13"/>
        <v>0</v>
      </c>
      <c r="AL31" s="97">
        <f>SIN((90-$U$9)*$AA$8)*TAN($Y$10*$AA$8)/TAN((90-'C'!$F26)*$AA$8)</f>
        <v>8.8762905571018458E-2</v>
      </c>
      <c r="AM31" s="97">
        <f t="shared" si="14"/>
        <v>2.5695650812758871E-2</v>
      </c>
      <c r="AN31" s="97">
        <f t="shared" si="15"/>
        <v>1.0127663357422376</v>
      </c>
      <c r="AO31" s="97">
        <f t="shared" si="16"/>
        <v>5.0280832726453202</v>
      </c>
      <c r="AP31" s="97">
        <f t="shared" si="17"/>
        <v>-9.106959298875525</v>
      </c>
      <c r="AQ31" s="97">
        <f t="shared" si="18"/>
        <v>14.135042571520845</v>
      </c>
      <c r="AR31" s="97">
        <f t="shared" si="19"/>
        <v>184.0788760262302</v>
      </c>
      <c r="AS31" s="97" t="s">
        <v>8053</v>
      </c>
      <c r="AT31" s="97" t="s">
        <v>8053</v>
      </c>
      <c r="AU31" s="97" t="s">
        <v>8053</v>
      </c>
      <c r="AV31" s="97">
        <f t="shared" si="20"/>
        <v>11.411441606343056</v>
      </c>
      <c r="AW31" s="97">
        <f t="shared" si="21"/>
        <v>11.411441606343056</v>
      </c>
      <c r="AX31" s="97">
        <f t="shared" si="22"/>
        <v>0.47547673359762732</v>
      </c>
      <c r="AY31" s="97">
        <f t="shared" si="23"/>
        <v>0</v>
      </c>
      <c r="AZ31" s="97">
        <f t="shared" si="24"/>
        <v>0</v>
      </c>
      <c r="BA31" s="97">
        <f t="shared" si="25"/>
        <v>0</v>
      </c>
      <c r="BB31" s="97">
        <f>SIN((90-$U$9)*$AA$8)*TAN($Y$9*$AA$8)/TAN((90-'C'!$F26)*$AA$8)</f>
        <v>1.0979186280078934</v>
      </c>
      <c r="BC31" s="97">
        <f t="shared" si="26"/>
        <v>3.9313065427916136</v>
      </c>
      <c r="BD31" s="97">
        <f t="shared" si="27"/>
        <v>2.2206545302661587</v>
      </c>
      <c r="BE31" s="97">
        <f t="shared" si="28"/>
        <v>29.630995715662955</v>
      </c>
      <c r="BF31" s="97">
        <f t="shared" si="29"/>
        <v>-63.235932093769613</v>
      </c>
      <c r="BG31" s="97">
        <f t="shared" si="30"/>
        <v>92.866927809432568</v>
      </c>
      <c r="BH31" s="97">
        <f t="shared" si="31"/>
        <v>213.60493637810666</v>
      </c>
      <c r="BI31" s="97" t="s">
        <v>8053</v>
      </c>
      <c r="BJ31" s="97" t="s">
        <v>8053</v>
      </c>
      <c r="BK31" s="97" t="s">
        <v>8053</v>
      </c>
      <c r="BL31" s="97">
        <f t="shared" si="32"/>
        <v>0</v>
      </c>
      <c r="BM31" s="97">
        <f t="shared" si="33"/>
        <v>0</v>
      </c>
      <c r="BN31" s="97">
        <f t="shared" si="34"/>
        <v>0</v>
      </c>
      <c r="BO31" s="97">
        <f t="shared" si="35"/>
        <v>0</v>
      </c>
      <c r="BP31" s="97">
        <f t="shared" si="36"/>
        <v>0</v>
      </c>
      <c r="BQ31" s="97">
        <f t="shared" si="37"/>
        <v>0</v>
      </c>
      <c r="BR31" s="97">
        <f>SIN((90-$U$9)*$AA$8)*TAN($AA$10*$AA$8)/TAN((90-'C'!$F26)*$AA$8)</f>
        <v>-8.876290557101843E-2</v>
      </c>
      <c r="BS31" s="97">
        <f t="shared" si="38"/>
        <v>2.5695650812758864E-2</v>
      </c>
      <c r="BT31" s="97">
        <f t="shared" si="39"/>
        <v>1.0127663357422376</v>
      </c>
      <c r="BU31" s="97">
        <f t="shared" si="40"/>
        <v>-5.0280832726453184</v>
      </c>
      <c r="BV31" s="97">
        <f t="shared" si="41"/>
        <v>9.1069592988755232</v>
      </c>
      <c r="BW31" s="97">
        <f t="shared" si="42"/>
        <v>-14.135042571520842</v>
      </c>
      <c r="BX31" s="97">
        <f t="shared" si="43"/>
        <v>175.9211239737698</v>
      </c>
      <c r="BY31" s="97" t="s">
        <v>8053</v>
      </c>
      <c r="BZ31" s="97" t="s">
        <v>8053</v>
      </c>
      <c r="CA31" s="97" t="s">
        <v>8053</v>
      </c>
      <c r="CB31" s="97">
        <f t="shared" si="44"/>
        <v>0</v>
      </c>
      <c r="CC31" s="97">
        <f t="shared" si="45"/>
        <v>0</v>
      </c>
      <c r="CD31" s="97">
        <f t="shared" si="46"/>
        <v>0</v>
      </c>
      <c r="CE31" s="97">
        <f t="shared" si="47"/>
        <v>0</v>
      </c>
      <c r="CF31" s="97">
        <f t="shared" si="48"/>
        <v>0</v>
      </c>
      <c r="CG31" s="97">
        <f t="shared" si="49"/>
        <v>0</v>
      </c>
      <c r="CH31" s="97">
        <f>90-'C'!$F26</f>
        <v>110.705</v>
      </c>
      <c r="CI31" s="97">
        <v>17</v>
      </c>
      <c r="CJ31" s="97"/>
      <c r="CK31" s="97"/>
      <c r="CL31" s="97"/>
      <c r="CM31" s="97"/>
      <c r="CN31" s="97" t="str">
        <f t="shared" si="50"/>
        <v>JAN</v>
      </c>
      <c r="CO31" s="97">
        <f t="shared" si="51"/>
        <v>17</v>
      </c>
      <c r="CP31" s="97">
        <f t="shared" si="52"/>
        <v>34.31666666666667</v>
      </c>
      <c r="CQ31" s="97">
        <f>'C'!F26</f>
        <v>-20.704999999999998</v>
      </c>
      <c r="CR31" s="97">
        <f t="shared" si="53"/>
        <v>3.1415926535897931</v>
      </c>
      <c r="CS31" s="97">
        <f t="shared" si="54"/>
        <v>1.7453292519943295E-2</v>
      </c>
      <c r="CT31" s="97">
        <f t="shared" si="55"/>
        <v>57.295779513082323</v>
      </c>
      <c r="CU31" s="97">
        <f t="shared" si="56"/>
        <v>0.59893882164272083</v>
      </c>
      <c r="CV31" s="97">
        <f t="shared" si="57"/>
        <v>-0.36137042162542593</v>
      </c>
      <c r="CW31" s="97">
        <f t="shared" si="58"/>
        <v>1.329278926285721</v>
      </c>
      <c r="CX31" s="97">
        <f t="shared" si="59"/>
        <v>-65.279677214521882</v>
      </c>
      <c r="CY31" s="97">
        <f t="shared" si="60"/>
        <v>114.72032278547812</v>
      </c>
      <c r="CZ31" s="97">
        <f t="shared" si="61"/>
        <v>245.27967721452188</v>
      </c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</row>
    <row r="32" spans="1:115" ht="30" customHeight="1" x14ac:dyDescent="0.2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8">
        <f t="shared" si="62"/>
        <v>18</v>
      </c>
      <c r="N32" s="97">
        <f t="shared" si="1"/>
        <v>105.87231873866266</v>
      </c>
      <c r="O32" s="97">
        <f t="shared" si="2"/>
        <v>114.46852730660434</v>
      </c>
      <c r="P32" s="97">
        <f t="shared" si="3"/>
        <v>-8.5962085679416873</v>
      </c>
      <c r="Q32" s="97" t="str">
        <f t="shared" si="71"/>
        <v>QNOS</v>
      </c>
      <c r="R32" s="97">
        <f t="shared" si="5"/>
        <v>245.53147269339564</v>
      </c>
      <c r="S32" s="97">
        <f t="shared" si="0"/>
        <v>20</v>
      </c>
      <c r="T32" s="97">
        <f>SIN((90-$U$9)*$AA$8)*TAN($AA$9*$AA$8)/TAN((90-'C'!$F27)*$AA$8)</f>
        <v>-1.0862300932606417</v>
      </c>
      <c r="U32" s="97">
        <f t="shared" si="64"/>
        <v>3.9313065427916092</v>
      </c>
      <c r="V32" s="97">
        <f t="shared" si="65"/>
        <v>2.2206545302661578</v>
      </c>
      <c r="W32" s="97">
        <f t="shared" si="66"/>
        <v>-29.284638018392336</v>
      </c>
      <c r="X32" s="97">
        <f t="shared" si="67"/>
        <v>63.235932093769605</v>
      </c>
      <c r="Y32" s="97">
        <f t="shared" si="68"/>
        <v>-92.520570112161948</v>
      </c>
      <c r="Z32" s="97">
        <f t="shared" si="69"/>
        <v>146.04870592462274</v>
      </c>
      <c r="AA32" s="97">
        <f>(COS( 90.833*$AA$8)-SIN($U$9*$AA$8)*SIN('C'!$F27*$AA$8))/COS($U$9*$AA$8)/COS('C'!$F27*$AA$8)</f>
        <v>0.23645456429524317</v>
      </c>
      <c r="AB32" s="97">
        <f t="shared" si="7"/>
        <v>76.322620121966494</v>
      </c>
      <c r="AC32" s="97">
        <f>('C'!$E27+$AC$9+$W$9/15)</f>
        <v>12.359777777777779</v>
      </c>
      <c r="AD32" s="97">
        <f t="shared" si="8"/>
        <v>0</v>
      </c>
      <c r="AE32" s="97">
        <f t="shared" si="9"/>
        <v>0</v>
      </c>
      <c r="AF32" s="97">
        <f t="shared" si="10"/>
        <v>0</v>
      </c>
      <c r="AG32" s="97">
        <f t="shared" si="11"/>
        <v>0</v>
      </c>
      <c r="AH32" s="97">
        <f t="shared" si="12"/>
        <v>0</v>
      </c>
      <c r="AI32" s="97"/>
      <c r="AJ32" s="97"/>
      <c r="AK32" s="97">
        <f t="shared" si="13"/>
        <v>0</v>
      </c>
      <c r="AL32" s="97">
        <f>SIN((90-$U$9)*$AA$8)*TAN($Y$10*$AA$8)/TAN((90-'C'!$F27)*$AA$8)</f>
        <v>8.7817928156875905E-2</v>
      </c>
      <c r="AM32" s="97">
        <f t="shared" si="14"/>
        <v>2.5695650812758871E-2</v>
      </c>
      <c r="AN32" s="97">
        <f t="shared" si="15"/>
        <v>1.0127663357422376</v>
      </c>
      <c r="AO32" s="97">
        <f t="shared" si="16"/>
        <v>4.9744182368484626</v>
      </c>
      <c r="AP32" s="97">
        <f t="shared" si="17"/>
        <v>-9.106959298875525</v>
      </c>
      <c r="AQ32" s="97">
        <f t="shared" si="18"/>
        <v>14.081377535723988</v>
      </c>
      <c r="AR32" s="97">
        <f t="shared" si="19"/>
        <v>184.13254106202706</v>
      </c>
      <c r="AS32" s="97" t="s">
        <v>8053</v>
      </c>
      <c r="AT32" s="97" t="s">
        <v>8053</v>
      </c>
      <c r="AU32" s="97" t="s">
        <v>8053</v>
      </c>
      <c r="AV32" s="97">
        <f t="shared" si="20"/>
        <v>11.42101927539618</v>
      </c>
      <c r="AW32" s="97">
        <f t="shared" si="21"/>
        <v>11.42101927539618</v>
      </c>
      <c r="AX32" s="97">
        <f t="shared" si="22"/>
        <v>0.47587580314150751</v>
      </c>
      <c r="AY32" s="97">
        <f t="shared" si="23"/>
        <v>0</v>
      </c>
      <c r="AZ32" s="97">
        <f t="shared" si="24"/>
        <v>0</v>
      </c>
      <c r="BA32" s="97">
        <f t="shared" si="25"/>
        <v>0</v>
      </c>
      <c r="BB32" s="97">
        <f>SIN((90-$U$9)*$AA$8)*TAN($Y$9*$AA$8)/TAN((90-'C'!$F27)*$AA$8)</f>
        <v>1.0862300932606421</v>
      </c>
      <c r="BC32" s="97">
        <f t="shared" si="26"/>
        <v>3.9313065427916136</v>
      </c>
      <c r="BD32" s="97">
        <f t="shared" si="27"/>
        <v>2.2206545302661587</v>
      </c>
      <c r="BE32" s="97">
        <f t="shared" si="28"/>
        <v>29.284638018392336</v>
      </c>
      <c r="BF32" s="97">
        <f t="shared" si="29"/>
        <v>-63.235932093769613</v>
      </c>
      <c r="BG32" s="97">
        <f t="shared" si="30"/>
        <v>92.520570112161948</v>
      </c>
      <c r="BH32" s="97">
        <f t="shared" si="31"/>
        <v>213.95129407537726</v>
      </c>
      <c r="BI32" s="97" t="s">
        <v>8053</v>
      </c>
      <c r="BJ32" s="97" t="s">
        <v>8053</v>
      </c>
      <c r="BK32" s="97" t="s">
        <v>8053</v>
      </c>
      <c r="BL32" s="97">
        <f t="shared" si="32"/>
        <v>0</v>
      </c>
      <c r="BM32" s="97">
        <f t="shared" si="33"/>
        <v>0</v>
      </c>
      <c r="BN32" s="97">
        <f t="shared" si="34"/>
        <v>0</v>
      </c>
      <c r="BO32" s="97">
        <f t="shared" si="35"/>
        <v>0</v>
      </c>
      <c r="BP32" s="97">
        <f t="shared" si="36"/>
        <v>0</v>
      </c>
      <c r="BQ32" s="97">
        <f t="shared" si="37"/>
        <v>0</v>
      </c>
      <c r="BR32" s="97">
        <f>SIN((90-$U$9)*$AA$8)*TAN($AA$10*$AA$8)/TAN((90-'C'!$F27)*$AA$8)</f>
        <v>-8.7817928156875891E-2</v>
      </c>
      <c r="BS32" s="97">
        <f t="shared" si="38"/>
        <v>2.5695650812758864E-2</v>
      </c>
      <c r="BT32" s="97">
        <f t="shared" si="39"/>
        <v>1.0127663357422376</v>
      </c>
      <c r="BU32" s="97">
        <f t="shared" si="40"/>
        <v>-4.9744182368484617</v>
      </c>
      <c r="BV32" s="97">
        <f t="shared" si="41"/>
        <v>9.1069592988755232</v>
      </c>
      <c r="BW32" s="97">
        <f t="shared" si="42"/>
        <v>-14.081377535723984</v>
      </c>
      <c r="BX32" s="97">
        <f t="shared" si="43"/>
        <v>175.86745893797294</v>
      </c>
      <c r="BY32" s="97" t="s">
        <v>8053</v>
      </c>
      <c r="BZ32" s="97" t="s">
        <v>8053</v>
      </c>
      <c r="CA32" s="97" t="s">
        <v>8053</v>
      </c>
      <c r="CB32" s="97">
        <f t="shared" si="44"/>
        <v>0</v>
      </c>
      <c r="CC32" s="97">
        <f t="shared" si="45"/>
        <v>0</v>
      </c>
      <c r="CD32" s="97">
        <f t="shared" si="46"/>
        <v>0</v>
      </c>
      <c r="CE32" s="97">
        <f t="shared" si="47"/>
        <v>0</v>
      </c>
      <c r="CF32" s="97">
        <f t="shared" si="48"/>
        <v>0</v>
      </c>
      <c r="CG32" s="97">
        <f t="shared" si="49"/>
        <v>0</v>
      </c>
      <c r="CH32" s="97">
        <f>90-'C'!$F27</f>
        <v>110.503</v>
      </c>
      <c r="CI32" s="97">
        <v>18</v>
      </c>
      <c r="CJ32" s="97"/>
      <c r="CK32" s="97"/>
      <c r="CL32" s="97"/>
      <c r="CM32" s="97"/>
      <c r="CN32" s="97" t="str">
        <f t="shared" si="50"/>
        <v>JAN</v>
      </c>
      <c r="CO32" s="97">
        <f t="shared" si="51"/>
        <v>18</v>
      </c>
      <c r="CP32" s="97">
        <f t="shared" si="52"/>
        <v>34.31666666666667</v>
      </c>
      <c r="CQ32" s="97">
        <f>'C'!F27</f>
        <v>-20.503</v>
      </c>
      <c r="CR32" s="97">
        <f t="shared" si="53"/>
        <v>3.1415926535897931</v>
      </c>
      <c r="CS32" s="97">
        <f t="shared" si="54"/>
        <v>1.7453292519943295E-2</v>
      </c>
      <c r="CT32" s="97">
        <f t="shared" si="55"/>
        <v>57.295779513082323</v>
      </c>
      <c r="CU32" s="97">
        <f t="shared" si="56"/>
        <v>0.59893882164272083</v>
      </c>
      <c r="CV32" s="97">
        <f t="shared" si="57"/>
        <v>-0.35784485653639742</v>
      </c>
      <c r="CW32" s="97">
        <f t="shared" si="58"/>
        <v>1.3320810148771915</v>
      </c>
      <c r="CX32" s="97">
        <f t="shared" si="59"/>
        <v>-65.531472693395656</v>
      </c>
      <c r="CY32" s="97">
        <f t="shared" si="60"/>
        <v>114.46852730660434</v>
      </c>
      <c r="CZ32" s="97">
        <f t="shared" si="61"/>
        <v>245.53147269339564</v>
      </c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</row>
    <row r="33" spans="1:115" ht="30" customHeight="1" x14ac:dyDescent="0.2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8">
        <f t="shared" si="62"/>
        <v>19</v>
      </c>
      <c r="N33" s="97">
        <f t="shared" si="1"/>
        <v>105.87231873866266</v>
      </c>
      <c r="O33" s="97">
        <f t="shared" si="2"/>
        <v>114.210677024266</v>
      </c>
      <c r="P33" s="97">
        <f t="shared" si="3"/>
        <v>-8.3383582856033485</v>
      </c>
      <c r="Q33" s="97" t="str">
        <f t="shared" si="71"/>
        <v>QNOS</v>
      </c>
      <c r="R33" s="97">
        <f t="shared" si="5"/>
        <v>245.789322975734</v>
      </c>
      <c r="S33" s="97">
        <f t="shared" si="0"/>
        <v>21</v>
      </c>
      <c r="T33" s="97">
        <f>SIN((90-$U$9)*$AA$8)*TAN($AA$9*$AA$8)/TAN((90-'C'!$F28)*$AA$8)</f>
        <v>-1.0742841661084475</v>
      </c>
      <c r="U33" s="97">
        <f t="shared" si="64"/>
        <v>3.9313065427916092</v>
      </c>
      <c r="V33" s="97">
        <f t="shared" si="65"/>
        <v>2.2206545302661578</v>
      </c>
      <c r="W33" s="97">
        <f t="shared" si="66"/>
        <v>-28.931862240481806</v>
      </c>
      <c r="X33" s="97">
        <f t="shared" si="67"/>
        <v>63.235932093769605</v>
      </c>
      <c r="Y33" s="97">
        <f t="shared" si="68"/>
        <v>-92.167794334251411</v>
      </c>
      <c r="Z33" s="97">
        <f t="shared" si="69"/>
        <v>145.69593014671219</v>
      </c>
      <c r="AA33" s="97">
        <f>(COS( 90.833*$AA$8)-SIN($U$9*$AA$8)*SIN('C'!$F28*$AA$8))/COS($U$9*$AA$8)/COS('C'!$F28*$AA$8)</f>
        <v>0.23367269135488453</v>
      </c>
      <c r="AB33" s="97">
        <f t="shared" si="7"/>
        <v>76.48660461245133</v>
      </c>
      <c r="AC33" s="97">
        <f>('C'!$E28+$AC$9+$W$9/15)</f>
        <v>12.364777777777778</v>
      </c>
      <c r="AD33" s="97">
        <f t="shared" si="8"/>
        <v>0</v>
      </c>
      <c r="AE33" s="97">
        <f t="shared" si="9"/>
        <v>0</v>
      </c>
      <c r="AF33" s="97">
        <f t="shared" si="10"/>
        <v>0</v>
      </c>
      <c r="AG33" s="97">
        <f t="shared" si="11"/>
        <v>0</v>
      </c>
      <c r="AH33" s="97">
        <f t="shared" si="12"/>
        <v>0</v>
      </c>
      <c r="AI33" s="97"/>
      <c r="AJ33" s="97"/>
      <c r="AK33" s="97">
        <f t="shared" si="13"/>
        <v>0</v>
      </c>
      <c r="AL33" s="97">
        <f>SIN((90-$U$9)*$AA$8)*TAN($Y$10*$AA$8)/TAN((90-'C'!$F28)*$AA$8)</f>
        <v>8.6852141461287696E-2</v>
      </c>
      <c r="AM33" s="97">
        <f t="shared" si="14"/>
        <v>2.5695650812758871E-2</v>
      </c>
      <c r="AN33" s="97">
        <f t="shared" si="15"/>
        <v>1.0127663357422376</v>
      </c>
      <c r="AO33" s="97">
        <f t="shared" si="16"/>
        <v>4.9195759668458425</v>
      </c>
      <c r="AP33" s="97">
        <f t="shared" si="17"/>
        <v>-9.106959298875525</v>
      </c>
      <c r="AQ33" s="97">
        <f t="shared" si="18"/>
        <v>14.026535265721368</v>
      </c>
      <c r="AR33" s="97">
        <f t="shared" si="19"/>
        <v>184.18738333202967</v>
      </c>
      <c r="AS33" s="97" t="s">
        <v>8053</v>
      </c>
      <c r="AT33" s="97" t="s">
        <v>8053</v>
      </c>
      <c r="AU33" s="97" t="s">
        <v>8053</v>
      </c>
      <c r="AV33" s="97">
        <f t="shared" si="20"/>
        <v>11.429675426729688</v>
      </c>
      <c r="AW33" s="97">
        <f t="shared" si="21"/>
        <v>11.429675426729688</v>
      </c>
      <c r="AX33" s="97">
        <f t="shared" si="22"/>
        <v>0.47623647611373698</v>
      </c>
      <c r="AY33" s="97">
        <f t="shared" si="23"/>
        <v>0</v>
      </c>
      <c r="AZ33" s="97">
        <f t="shared" si="24"/>
        <v>0</v>
      </c>
      <c r="BA33" s="97">
        <f t="shared" si="25"/>
        <v>0</v>
      </c>
      <c r="BB33" s="97">
        <f>SIN((90-$U$9)*$AA$8)*TAN($Y$9*$AA$8)/TAN((90-'C'!$F28)*$AA$8)</f>
        <v>1.0742841661084479</v>
      </c>
      <c r="BC33" s="97">
        <f t="shared" si="26"/>
        <v>3.9313065427916136</v>
      </c>
      <c r="BD33" s="97">
        <f t="shared" si="27"/>
        <v>2.2206545302661587</v>
      </c>
      <c r="BE33" s="97">
        <f t="shared" si="28"/>
        <v>28.931862240481806</v>
      </c>
      <c r="BF33" s="97">
        <f t="shared" si="29"/>
        <v>-63.235932093769613</v>
      </c>
      <c r="BG33" s="97">
        <f t="shared" si="30"/>
        <v>92.167794334251425</v>
      </c>
      <c r="BH33" s="97">
        <f t="shared" si="31"/>
        <v>214.30406985328781</v>
      </c>
      <c r="BI33" s="97" t="s">
        <v>8053</v>
      </c>
      <c r="BJ33" s="97" t="s">
        <v>8053</v>
      </c>
      <c r="BK33" s="97" t="s">
        <v>8053</v>
      </c>
      <c r="BL33" s="97">
        <f t="shared" si="32"/>
        <v>0</v>
      </c>
      <c r="BM33" s="97">
        <f t="shared" si="33"/>
        <v>0</v>
      </c>
      <c r="BN33" s="97">
        <f t="shared" si="34"/>
        <v>0</v>
      </c>
      <c r="BO33" s="97">
        <f t="shared" si="35"/>
        <v>0</v>
      </c>
      <c r="BP33" s="97">
        <f t="shared" si="36"/>
        <v>0</v>
      </c>
      <c r="BQ33" s="97">
        <f t="shared" si="37"/>
        <v>0</v>
      </c>
      <c r="BR33" s="97">
        <f>SIN((90-$U$9)*$AA$8)*TAN($AA$10*$AA$8)/TAN((90-'C'!$F28)*$AA$8)</f>
        <v>-8.6852141461287682E-2</v>
      </c>
      <c r="BS33" s="97">
        <f t="shared" si="38"/>
        <v>2.5695650812758864E-2</v>
      </c>
      <c r="BT33" s="97">
        <f t="shared" si="39"/>
        <v>1.0127663357422376</v>
      </c>
      <c r="BU33" s="97">
        <f t="shared" si="40"/>
        <v>-4.9195759668458425</v>
      </c>
      <c r="BV33" s="97">
        <f t="shared" si="41"/>
        <v>9.1069592988755232</v>
      </c>
      <c r="BW33" s="97">
        <f t="shared" si="42"/>
        <v>-14.026535265721366</v>
      </c>
      <c r="BX33" s="97">
        <f t="shared" si="43"/>
        <v>175.81261666797033</v>
      </c>
      <c r="BY33" s="97" t="s">
        <v>8053</v>
      </c>
      <c r="BZ33" s="97" t="s">
        <v>8053</v>
      </c>
      <c r="CA33" s="97" t="s">
        <v>8053</v>
      </c>
      <c r="CB33" s="97">
        <f t="shared" si="44"/>
        <v>0</v>
      </c>
      <c r="CC33" s="97">
        <f t="shared" si="45"/>
        <v>0</v>
      </c>
      <c r="CD33" s="97">
        <f t="shared" si="46"/>
        <v>0</v>
      </c>
      <c r="CE33" s="97">
        <f t="shared" si="47"/>
        <v>0</v>
      </c>
      <c r="CF33" s="97">
        <f t="shared" si="48"/>
        <v>0</v>
      </c>
      <c r="CG33" s="97">
        <f t="shared" si="49"/>
        <v>0</v>
      </c>
      <c r="CH33" s="97">
        <f>90-'C'!$F28</f>
        <v>110.29599999999999</v>
      </c>
      <c r="CI33" s="97">
        <v>19</v>
      </c>
      <c r="CJ33" s="97"/>
      <c r="CK33" s="97"/>
      <c r="CL33" s="97"/>
      <c r="CM33" s="97"/>
      <c r="CN33" s="97" t="str">
        <f t="shared" si="50"/>
        <v>JAN</v>
      </c>
      <c r="CO33" s="97">
        <f t="shared" si="51"/>
        <v>19</v>
      </c>
      <c r="CP33" s="97">
        <f t="shared" si="52"/>
        <v>34.31666666666667</v>
      </c>
      <c r="CQ33" s="97">
        <f>'C'!F28</f>
        <v>-20.295999999999999</v>
      </c>
      <c r="CR33" s="97">
        <f t="shared" si="53"/>
        <v>3.1415926535897931</v>
      </c>
      <c r="CS33" s="97">
        <f t="shared" si="54"/>
        <v>1.7453292519943295E-2</v>
      </c>
      <c r="CT33" s="97">
        <f t="shared" si="55"/>
        <v>57.295779513082323</v>
      </c>
      <c r="CU33" s="97">
        <f t="shared" si="56"/>
        <v>0.59893882164272083</v>
      </c>
      <c r="CV33" s="97">
        <f t="shared" si="57"/>
        <v>-0.35423202498476913</v>
      </c>
      <c r="CW33" s="97">
        <f t="shared" si="58"/>
        <v>1.3349430841583572</v>
      </c>
      <c r="CX33" s="97">
        <f t="shared" si="59"/>
        <v>-65.789322975733995</v>
      </c>
      <c r="CY33" s="97">
        <f t="shared" si="60"/>
        <v>114.210677024266</v>
      </c>
      <c r="CZ33" s="97">
        <f t="shared" si="61"/>
        <v>245.789322975734</v>
      </c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</row>
    <row r="34" spans="1:115" ht="30" customHeight="1" x14ac:dyDescent="0.2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8">
        <f t="shared" si="62"/>
        <v>20</v>
      </c>
      <c r="N34" s="97">
        <f t="shared" si="1"/>
        <v>105.87231873866266</v>
      </c>
      <c r="O34" s="97">
        <f t="shared" si="2"/>
        <v>113.94429322070798</v>
      </c>
      <c r="P34" s="97">
        <f t="shared" si="3"/>
        <v>-8.0719744820453201</v>
      </c>
      <c r="Q34" s="97" t="str">
        <f t="shared" si="71"/>
        <v>QNOS</v>
      </c>
      <c r="R34" s="97">
        <f t="shared" si="5"/>
        <v>246.05570677929202</v>
      </c>
      <c r="S34" s="97">
        <f t="shared" si="0"/>
        <v>22</v>
      </c>
      <c r="T34" s="97">
        <f>SIN((90-$U$9)*$AA$8)*TAN($AA$9*$AA$8)/TAN((90-'C'!$F29)*$AA$8)</f>
        <v>-1.0619677809731916</v>
      </c>
      <c r="U34" s="97">
        <f t="shared" si="64"/>
        <v>3.9313065427916092</v>
      </c>
      <c r="V34" s="97">
        <f t="shared" si="65"/>
        <v>2.2206545302661578</v>
      </c>
      <c r="W34" s="97">
        <f t="shared" si="66"/>
        <v>-28.569398991174335</v>
      </c>
      <c r="X34" s="97">
        <f t="shared" si="67"/>
        <v>63.235932093769605</v>
      </c>
      <c r="Y34" s="97">
        <f t="shared" si="68"/>
        <v>-91.805331084943944</v>
      </c>
      <c r="Z34" s="97">
        <f t="shared" si="69"/>
        <v>145.33346689740472</v>
      </c>
      <c r="AA34" s="97">
        <f>(COS( 90.833*$AA$8)-SIN($U$9*$AA$8)*SIN('C'!$F29*$AA$8))/COS($U$9*$AA$8)/COS('C'!$F29*$AA$8)</f>
        <v>0.23080429192098467</v>
      </c>
      <c r="AB34" s="97">
        <f t="shared" si="7"/>
        <v>76.655571611921516</v>
      </c>
      <c r="AC34" s="97">
        <f>('C'!$E29+$AC$9+$W$9/15)</f>
        <v>12.369777777777781</v>
      </c>
      <c r="AD34" s="97">
        <f t="shared" si="8"/>
        <v>0</v>
      </c>
      <c r="AE34" s="97">
        <f t="shared" si="9"/>
        <v>0</v>
      </c>
      <c r="AF34" s="97">
        <f t="shared" si="10"/>
        <v>0</v>
      </c>
      <c r="AG34" s="97">
        <f t="shared" si="11"/>
        <v>0</v>
      </c>
      <c r="AH34" s="97">
        <f t="shared" si="12"/>
        <v>0</v>
      </c>
      <c r="AI34" s="97"/>
      <c r="AJ34" s="97"/>
      <c r="AK34" s="97">
        <f t="shared" si="13"/>
        <v>0</v>
      </c>
      <c r="AL34" s="97">
        <f>SIN((90-$U$9)*$AA$8)*TAN($Y$10*$AA$8)/TAN((90-'C'!$F29)*$AA$8)</f>
        <v>8.5856404525190139E-2</v>
      </c>
      <c r="AM34" s="97">
        <f t="shared" si="14"/>
        <v>2.5695650812758871E-2</v>
      </c>
      <c r="AN34" s="97">
        <f t="shared" si="15"/>
        <v>1.0127663357422376</v>
      </c>
      <c r="AO34" s="97">
        <f t="shared" si="16"/>
        <v>4.8630376999733516</v>
      </c>
      <c r="AP34" s="97">
        <f t="shared" si="17"/>
        <v>-9.106959298875525</v>
      </c>
      <c r="AQ34" s="97">
        <f t="shared" si="18"/>
        <v>13.969996998848877</v>
      </c>
      <c r="AR34" s="97">
        <f t="shared" si="19"/>
        <v>184.24392159890218</v>
      </c>
      <c r="AS34" s="97" t="s">
        <v>8053</v>
      </c>
      <c r="AT34" s="97" t="s">
        <v>8053</v>
      </c>
      <c r="AU34" s="97" t="s">
        <v>8053</v>
      </c>
      <c r="AV34" s="97">
        <f t="shared" si="20"/>
        <v>11.438444644521189</v>
      </c>
      <c r="AW34" s="97">
        <f t="shared" si="21"/>
        <v>11.438444644521189</v>
      </c>
      <c r="AX34" s="97">
        <f t="shared" si="22"/>
        <v>0.47660186018838285</v>
      </c>
      <c r="AY34" s="97">
        <f t="shared" si="23"/>
        <v>0</v>
      </c>
      <c r="AZ34" s="97">
        <f t="shared" si="24"/>
        <v>0</v>
      </c>
      <c r="BA34" s="97">
        <f t="shared" si="25"/>
        <v>0</v>
      </c>
      <c r="BB34" s="97">
        <f>SIN((90-$U$9)*$AA$8)*TAN($Y$9*$AA$8)/TAN((90-'C'!$F29)*$AA$8)</f>
        <v>1.061967780973192</v>
      </c>
      <c r="BC34" s="97">
        <f t="shared" si="26"/>
        <v>3.9313065427916136</v>
      </c>
      <c r="BD34" s="97">
        <f t="shared" si="27"/>
        <v>2.2206545302661587</v>
      </c>
      <c r="BE34" s="97">
        <f t="shared" si="28"/>
        <v>28.569398991174335</v>
      </c>
      <c r="BF34" s="97">
        <f t="shared" si="29"/>
        <v>-63.235932093769613</v>
      </c>
      <c r="BG34" s="97">
        <f t="shared" si="30"/>
        <v>91.805331084943944</v>
      </c>
      <c r="BH34" s="97">
        <f t="shared" si="31"/>
        <v>214.66653310259528</v>
      </c>
      <c r="BI34" s="97" t="s">
        <v>8053</v>
      </c>
      <c r="BJ34" s="97" t="s">
        <v>8053</v>
      </c>
      <c r="BK34" s="97" t="s">
        <v>8053</v>
      </c>
      <c r="BL34" s="97">
        <f t="shared" si="32"/>
        <v>0</v>
      </c>
      <c r="BM34" s="97">
        <f t="shared" si="33"/>
        <v>0</v>
      </c>
      <c r="BN34" s="97">
        <f t="shared" si="34"/>
        <v>0</v>
      </c>
      <c r="BO34" s="97">
        <f t="shared" si="35"/>
        <v>0</v>
      </c>
      <c r="BP34" s="97">
        <f t="shared" si="36"/>
        <v>0</v>
      </c>
      <c r="BQ34" s="97">
        <f t="shared" si="37"/>
        <v>0</v>
      </c>
      <c r="BR34" s="97">
        <f>SIN((90-$U$9)*$AA$8)*TAN($AA$10*$AA$8)/TAN((90-'C'!$F29)*$AA$8)</f>
        <v>-8.5856404525190125E-2</v>
      </c>
      <c r="BS34" s="97">
        <f t="shared" si="38"/>
        <v>2.5695650812758864E-2</v>
      </c>
      <c r="BT34" s="97">
        <f t="shared" si="39"/>
        <v>1.0127663357422376</v>
      </c>
      <c r="BU34" s="97">
        <f t="shared" si="40"/>
        <v>-4.8630376999733507</v>
      </c>
      <c r="BV34" s="97">
        <f t="shared" si="41"/>
        <v>9.1069592988755232</v>
      </c>
      <c r="BW34" s="97">
        <f t="shared" si="42"/>
        <v>-13.969996998848874</v>
      </c>
      <c r="BX34" s="97">
        <f t="shared" si="43"/>
        <v>175.75607840109782</v>
      </c>
      <c r="BY34" s="97" t="s">
        <v>8053</v>
      </c>
      <c r="BZ34" s="97" t="s">
        <v>8053</v>
      </c>
      <c r="CA34" s="97" t="s">
        <v>8053</v>
      </c>
      <c r="CB34" s="97">
        <f t="shared" si="44"/>
        <v>0</v>
      </c>
      <c r="CC34" s="97">
        <f t="shared" si="45"/>
        <v>0</v>
      </c>
      <c r="CD34" s="97">
        <f t="shared" si="46"/>
        <v>0</v>
      </c>
      <c r="CE34" s="97">
        <f t="shared" si="47"/>
        <v>0</v>
      </c>
      <c r="CF34" s="97">
        <f t="shared" si="48"/>
        <v>0</v>
      </c>
      <c r="CG34" s="97">
        <f t="shared" si="49"/>
        <v>0</v>
      </c>
      <c r="CH34" s="97">
        <f>90-'C'!$F29</f>
        <v>110.08199999999999</v>
      </c>
      <c r="CI34" s="97">
        <v>20</v>
      </c>
      <c r="CJ34" s="97"/>
      <c r="CK34" s="97"/>
      <c r="CL34" s="97"/>
      <c r="CM34" s="97"/>
      <c r="CN34" s="97" t="str">
        <f t="shared" si="50"/>
        <v>JAN</v>
      </c>
      <c r="CO34" s="97">
        <f t="shared" si="51"/>
        <v>20</v>
      </c>
      <c r="CP34" s="97">
        <f t="shared" si="52"/>
        <v>34.31666666666667</v>
      </c>
      <c r="CQ34" s="97">
        <f>'C'!F29</f>
        <v>-20.082000000000001</v>
      </c>
      <c r="CR34" s="97">
        <f t="shared" si="53"/>
        <v>3.1415926535897931</v>
      </c>
      <c r="CS34" s="97">
        <f t="shared" si="54"/>
        <v>1.7453292519943295E-2</v>
      </c>
      <c r="CT34" s="97">
        <f t="shared" si="55"/>
        <v>57.295779513082323</v>
      </c>
      <c r="CU34" s="97">
        <f t="shared" si="56"/>
        <v>0.59893882164272083</v>
      </c>
      <c r="CV34" s="97">
        <f t="shared" si="57"/>
        <v>-0.35049702038550129</v>
      </c>
      <c r="CW34" s="97">
        <f t="shared" si="58"/>
        <v>1.3378921146263274</v>
      </c>
      <c r="CX34" s="97">
        <f t="shared" si="59"/>
        <v>-66.055706779292024</v>
      </c>
      <c r="CY34" s="97">
        <f t="shared" si="60"/>
        <v>113.94429322070798</v>
      </c>
      <c r="CZ34" s="97">
        <f t="shared" si="61"/>
        <v>246.05570677929202</v>
      </c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</row>
    <row r="35" spans="1:115" ht="30" customHeight="1" x14ac:dyDescent="0.2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8" t="e">
        <f>اندراج!#REF!</f>
        <v>#REF!</v>
      </c>
      <c r="L35" s="98" t="e">
        <f>اندراج!#REF!</f>
        <v>#REF!</v>
      </c>
      <c r="M35" s="98">
        <f t="shared" si="62"/>
        <v>21</v>
      </c>
      <c r="N35" s="97">
        <f t="shared" si="1"/>
        <v>105.87231873866266</v>
      </c>
      <c r="O35" s="97">
        <f t="shared" si="2"/>
        <v>113.66939108746837</v>
      </c>
      <c r="P35" s="97">
        <f t="shared" si="3"/>
        <v>-7.7970723488057132</v>
      </c>
      <c r="Q35" s="97" t="str">
        <f t="shared" si="71"/>
        <v>QNOS</v>
      </c>
      <c r="R35" s="97">
        <f t="shared" si="5"/>
        <v>246.33060891253163</v>
      </c>
      <c r="S35" s="97">
        <f t="shared" si="0"/>
        <v>23</v>
      </c>
      <c r="T35" s="97">
        <f>SIN((90-$U$9)*$AA$8)*TAN($AA$9*$AA$8)/TAN((90-'C'!$F30)*$AA$8)</f>
        <v>-1.0492837740391843</v>
      </c>
      <c r="U35" s="97">
        <f t="shared" si="64"/>
        <v>3.9313065427916092</v>
      </c>
      <c r="V35" s="97">
        <f t="shared" si="65"/>
        <v>2.2206545302661578</v>
      </c>
      <c r="W35" s="97">
        <f t="shared" si="66"/>
        <v>-28.197417195740794</v>
      </c>
      <c r="X35" s="97">
        <f t="shared" si="67"/>
        <v>63.235932093769605</v>
      </c>
      <c r="Y35" s="97">
        <f t="shared" si="68"/>
        <v>-91.433349289510403</v>
      </c>
      <c r="Z35" s="97">
        <f t="shared" si="69"/>
        <v>144.96148510197119</v>
      </c>
      <c r="AA35" s="97">
        <f>(COS( 90.833*$AA$8)-SIN($U$9*$AA$8)*SIN('C'!$F30*$AA$8))/COS($U$9*$AA$8)/COS('C'!$F30*$AA$8)</f>
        <v>0.22785000192609975</v>
      </c>
      <c r="AB35" s="97">
        <f t="shared" si="7"/>
        <v>76.829474655877732</v>
      </c>
      <c r="AC35" s="97">
        <f>('C'!$E30+$AC$9+$W$9/15)</f>
        <v>12.373777777777779</v>
      </c>
      <c r="AD35" s="97">
        <f t="shared" si="8"/>
        <v>0</v>
      </c>
      <c r="AE35" s="97">
        <f t="shared" si="9"/>
        <v>0</v>
      </c>
      <c r="AF35" s="97">
        <f t="shared" si="10"/>
        <v>0</v>
      </c>
      <c r="AG35" s="97">
        <f t="shared" si="11"/>
        <v>0</v>
      </c>
      <c r="AH35" s="97">
        <f t="shared" si="12"/>
        <v>0</v>
      </c>
      <c r="AI35" s="97"/>
      <c r="AJ35" s="97"/>
      <c r="AK35" s="97">
        <f t="shared" si="13"/>
        <v>0</v>
      </c>
      <c r="AL35" s="97">
        <f>SIN((90-$U$9)*$AA$8)*TAN($Y$10*$AA$8)/TAN((90-'C'!$F30)*$AA$8)</f>
        <v>8.4830946644228369E-2</v>
      </c>
      <c r="AM35" s="97">
        <f t="shared" si="14"/>
        <v>2.5695650812758871E-2</v>
      </c>
      <c r="AN35" s="97">
        <f t="shared" si="15"/>
        <v>1.0127663357422376</v>
      </c>
      <c r="AO35" s="97">
        <f t="shared" si="16"/>
        <v>4.8048168285295292</v>
      </c>
      <c r="AP35" s="97">
        <f t="shared" si="17"/>
        <v>-9.106959298875525</v>
      </c>
      <c r="AQ35" s="97">
        <f t="shared" si="18"/>
        <v>13.911776127405055</v>
      </c>
      <c r="AR35" s="97">
        <f t="shared" si="19"/>
        <v>184.30214247034598</v>
      </c>
      <c r="AS35" s="97" t="s">
        <v>8053</v>
      </c>
      <c r="AT35" s="97" t="s">
        <v>8053</v>
      </c>
      <c r="AU35" s="97" t="s">
        <v>8053</v>
      </c>
      <c r="AV35" s="97">
        <f t="shared" si="20"/>
        <v>11.446326035950776</v>
      </c>
      <c r="AW35" s="97">
        <f t="shared" si="21"/>
        <v>11.446326035950776</v>
      </c>
      <c r="AX35" s="97">
        <f t="shared" si="22"/>
        <v>0.47693025149794899</v>
      </c>
      <c r="AY35" s="97">
        <f t="shared" si="23"/>
        <v>0</v>
      </c>
      <c r="AZ35" s="97">
        <f t="shared" si="24"/>
        <v>0</v>
      </c>
      <c r="BA35" s="97">
        <f t="shared" si="25"/>
        <v>0</v>
      </c>
      <c r="BB35" s="97">
        <f>SIN((90-$U$9)*$AA$8)*TAN($Y$9*$AA$8)/TAN((90-'C'!$F30)*$AA$8)</f>
        <v>1.0492837740391847</v>
      </c>
      <c r="BC35" s="97">
        <f t="shared" si="26"/>
        <v>3.9313065427916136</v>
      </c>
      <c r="BD35" s="97">
        <f t="shared" si="27"/>
        <v>2.2206545302661587</v>
      </c>
      <c r="BE35" s="97">
        <f t="shared" si="28"/>
        <v>28.197417195740794</v>
      </c>
      <c r="BF35" s="97">
        <f t="shared" si="29"/>
        <v>-63.235932093769613</v>
      </c>
      <c r="BG35" s="97">
        <f t="shared" si="30"/>
        <v>91.433349289510403</v>
      </c>
      <c r="BH35" s="97">
        <f t="shared" si="31"/>
        <v>215.03851489802881</v>
      </c>
      <c r="BI35" s="97" t="s">
        <v>8053</v>
      </c>
      <c r="BJ35" s="97" t="s">
        <v>8053</v>
      </c>
      <c r="BK35" s="97" t="s">
        <v>8053</v>
      </c>
      <c r="BL35" s="97">
        <f t="shared" si="32"/>
        <v>0</v>
      </c>
      <c r="BM35" s="97">
        <f t="shared" si="33"/>
        <v>0</v>
      </c>
      <c r="BN35" s="97">
        <f t="shared" si="34"/>
        <v>0</v>
      </c>
      <c r="BO35" s="97">
        <f t="shared" si="35"/>
        <v>0</v>
      </c>
      <c r="BP35" s="97">
        <f t="shared" si="36"/>
        <v>0</v>
      </c>
      <c r="BQ35" s="97">
        <f t="shared" si="37"/>
        <v>0</v>
      </c>
      <c r="BR35" s="97">
        <f>SIN((90-$U$9)*$AA$8)*TAN($AA$10*$AA$8)/TAN((90-'C'!$F30)*$AA$8)</f>
        <v>-8.4830946644228356E-2</v>
      </c>
      <c r="BS35" s="97">
        <f t="shared" si="38"/>
        <v>2.5695650812758864E-2</v>
      </c>
      <c r="BT35" s="97">
        <f t="shared" si="39"/>
        <v>1.0127663357422376</v>
      </c>
      <c r="BU35" s="97">
        <f t="shared" si="40"/>
        <v>-4.8048168285295283</v>
      </c>
      <c r="BV35" s="97">
        <f t="shared" si="41"/>
        <v>9.1069592988755232</v>
      </c>
      <c r="BW35" s="97">
        <f t="shared" si="42"/>
        <v>-13.911776127405052</v>
      </c>
      <c r="BX35" s="97">
        <f t="shared" si="43"/>
        <v>175.69785752965402</v>
      </c>
      <c r="BY35" s="97" t="s">
        <v>8053</v>
      </c>
      <c r="BZ35" s="97" t="s">
        <v>8053</v>
      </c>
      <c r="CA35" s="97" t="s">
        <v>8053</v>
      </c>
      <c r="CB35" s="97">
        <f t="shared" si="44"/>
        <v>0</v>
      </c>
      <c r="CC35" s="97">
        <f t="shared" si="45"/>
        <v>0</v>
      </c>
      <c r="CD35" s="97">
        <f t="shared" si="46"/>
        <v>0</v>
      </c>
      <c r="CE35" s="97">
        <f t="shared" si="47"/>
        <v>0</v>
      </c>
      <c r="CF35" s="97">
        <f t="shared" si="48"/>
        <v>0</v>
      </c>
      <c r="CG35" s="97">
        <f t="shared" si="49"/>
        <v>0</v>
      </c>
      <c r="CH35" s="97">
        <f>90-'C'!$F30</f>
        <v>109.861</v>
      </c>
      <c r="CI35" s="97">
        <v>21</v>
      </c>
      <c r="CJ35" s="97"/>
      <c r="CK35" s="97"/>
      <c r="CL35" s="97"/>
      <c r="CM35" s="97"/>
      <c r="CN35" s="97" t="str">
        <f t="shared" si="50"/>
        <v>JAN</v>
      </c>
      <c r="CO35" s="97">
        <f t="shared" si="51"/>
        <v>21</v>
      </c>
      <c r="CP35" s="97">
        <f t="shared" si="52"/>
        <v>34.31666666666667</v>
      </c>
      <c r="CQ35" s="97">
        <f>'C'!F30</f>
        <v>-19.861000000000001</v>
      </c>
      <c r="CR35" s="97">
        <f t="shared" si="53"/>
        <v>3.1415926535897931</v>
      </c>
      <c r="CS35" s="97">
        <f t="shared" si="54"/>
        <v>1.7453292519943295E-2</v>
      </c>
      <c r="CT35" s="97">
        <f t="shared" si="55"/>
        <v>57.295779513082323</v>
      </c>
      <c r="CU35" s="97">
        <f t="shared" si="56"/>
        <v>0.59893882164272083</v>
      </c>
      <c r="CV35" s="97">
        <f t="shared" si="57"/>
        <v>-0.34663984273859383</v>
      </c>
      <c r="CW35" s="97">
        <f t="shared" si="58"/>
        <v>1.3409272953226039</v>
      </c>
      <c r="CX35" s="97">
        <f t="shared" si="59"/>
        <v>-66.33060891253163</v>
      </c>
      <c r="CY35" s="97">
        <f t="shared" si="60"/>
        <v>113.66939108746837</v>
      </c>
      <c r="CZ35" s="97">
        <f t="shared" si="61"/>
        <v>246.33060891253163</v>
      </c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</row>
    <row r="36" spans="1:115" ht="30" customHeight="1" x14ac:dyDescent="0.2">
      <c r="A36" s="97"/>
      <c r="B36" s="97"/>
      <c r="C36" s="97"/>
      <c r="D36" s="97"/>
      <c r="E36" s="97"/>
      <c r="F36" s="97"/>
      <c r="G36" s="97"/>
      <c r="H36" s="97"/>
      <c r="I36" s="97"/>
      <c r="J36" s="102"/>
      <c r="K36" s="97"/>
      <c r="L36" s="97"/>
      <c r="M36" s="98">
        <f t="shared" si="62"/>
        <v>22</v>
      </c>
      <c r="N36" s="97">
        <f t="shared" si="1"/>
        <v>105.87231873866266</v>
      </c>
      <c r="O36" s="97">
        <f t="shared" si="2"/>
        <v>113.38847093446395</v>
      </c>
      <c r="P36" s="97">
        <f t="shared" si="3"/>
        <v>-7.5161521958012969</v>
      </c>
      <c r="Q36" s="97" t="str">
        <f t="shared" si="71"/>
        <v>QNOS</v>
      </c>
      <c r="R36" s="97">
        <f t="shared" si="5"/>
        <v>246.61152906553605</v>
      </c>
      <c r="S36" s="97">
        <f t="shared" si="0"/>
        <v>24</v>
      </c>
      <c r="T36" s="97">
        <f>SIN((90-$U$9)*$AA$8)*TAN($AA$9*$AA$8)/TAN((90-'C'!$F31)*$AA$8)</f>
        <v>-1.0363492979244795</v>
      </c>
      <c r="U36" s="97">
        <f t="shared" si="64"/>
        <v>3.9313065427916092</v>
      </c>
      <c r="V36" s="97">
        <f t="shared" si="65"/>
        <v>2.2206545302661578</v>
      </c>
      <c r="W36" s="97">
        <f t="shared" si="66"/>
        <v>-27.819418528504393</v>
      </c>
      <c r="X36" s="97">
        <f t="shared" si="67"/>
        <v>63.235932093769605</v>
      </c>
      <c r="Y36" s="97">
        <f t="shared" si="68"/>
        <v>-91.055350622274005</v>
      </c>
      <c r="Z36" s="97">
        <f t="shared" si="69"/>
        <v>144.58348643473479</v>
      </c>
      <c r="AA36" s="97">
        <f>(COS( 90.833*$AA$8)-SIN($U$9*$AA$8)*SIN('C'!$F31*$AA$8))/COS($U$9*$AA$8)/COS('C'!$F31*$AA$8)</f>
        <v>0.22483708645658568</v>
      </c>
      <c r="AB36" s="97">
        <f t="shared" si="7"/>
        <v>77.006701551113963</v>
      </c>
      <c r="AC36" s="97">
        <f>('C'!$E31+$AC$9+$W$9/15)</f>
        <v>12.378777777777781</v>
      </c>
      <c r="AD36" s="97">
        <f t="shared" si="8"/>
        <v>0</v>
      </c>
      <c r="AE36" s="97">
        <f t="shared" si="9"/>
        <v>0</v>
      </c>
      <c r="AF36" s="97">
        <f t="shared" si="10"/>
        <v>0</v>
      </c>
      <c r="AG36" s="97">
        <f t="shared" si="11"/>
        <v>0</v>
      </c>
      <c r="AH36" s="97">
        <f t="shared" si="12"/>
        <v>0</v>
      </c>
      <c r="AI36" s="97"/>
      <c r="AJ36" s="97"/>
      <c r="AK36" s="97">
        <f t="shared" si="13"/>
        <v>0</v>
      </c>
      <c r="AL36" s="97">
        <f>SIN((90-$U$9)*$AA$8)*TAN($Y$10*$AA$8)/TAN((90-'C'!$F31)*$AA$8)</f>
        <v>8.3785239200441494E-2</v>
      </c>
      <c r="AM36" s="97">
        <f t="shared" si="14"/>
        <v>2.5695650812758871E-2</v>
      </c>
      <c r="AN36" s="97">
        <f t="shared" si="15"/>
        <v>1.0127663357422376</v>
      </c>
      <c r="AO36" s="97">
        <f t="shared" si="16"/>
        <v>4.7454513985829125</v>
      </c>
      <c r="AP36" s="97">
        <f t="shared" si="17"/>
        <v>-9.106959298875525</v>
      </c>
      <c r="AQ36" s="97">
        <f t="shared" si="18"/>
        <v>13.852410697458438</v>
      </c>
      <c r="AR36" s="97">
        <f t="shared" si="19"/>
        <v>184.36150790029262</v>
      </c>
      <c r="AS36" s="97" t="s">
        <v>8053</v>
      </c>
      <c r="AT36" s="97" t="s">
        <v>8053</v>
      </c>
      <c r="AU36" s="97" t="s">
        <v>8053</v>
      </c>
      <c r="AV36" s="97">
        <f t="shared" si="20"/>
        <v>11.455283731280552</v>
      </c>
      <c r="AW36" s="97">
        <f t="shared" si="21"/>
        <v>11.455283731280552</v>
      </c>
      <c r="AX36" s="97">
        <f t="shared" si="22"/>
        <v>0.47730348880335632</v>
      </c>
      <c r="AY36" s="97">
        <f t="shared" si="23"/>
        <v>0</v>
      </c>
      <c r="AZ36" s="97">
        <f t="shared" si="24"/>
        <v>0</v>
      </c>
      <c r="BA36" s="97">
        <f t="shared" si="25"/>
        <v>0</v>
      </c>
      <c r="BB36" s="97">
        <f>SIN((90-$U$9)*$AA$8)*TAN($Y$9*$AA$8)/TAN((90-'C'!$F31)*$AA$8)</f>
        <v>1.0363492979244799</v>
      </c>
      <c r="BC36" s="97">
        <f t="shared" si="26"/>
        <v>3.9313065427916136</v>
      </c>
      <c r="BD36" s="97">
        <f t="shared" si="27"/>
        <v>2.2206545302661587</v>
      </c>
      <c r="BE36" s="97">
        <f t="shared" si="28"/>
        <v>27.819418528504393</v>
      </c>
      <c r="BF36" s="97">
        <f t="shared" si="29"/>
        <v>-63.235932093769613</v>
      </c>
      <c r="BG36" s="97">
        <f t="shared" si="30"/>
        <v>91.055350622274005</v>
      </c>
      <c r="BH36" s="97">
        <f t="shared" si="31"/>
        <v>215.41651356526521</v>
      </c>
      <c r="BI36" s="97" t="s">
        <v>8053</v>
      </c>
      <c r="BJ36" s="97" t="s">
        <v>8053</v>
      </c>
      <c r="BK36" s="97" t="s">
        <v>8053</v>
      </c>
      <c r="BL36" s="97">
        <f t="shared" si="32"/>
        <v>0</v>
      </c>
      <c r="BM36" s="97">
        <f t="shared" si="33"/>
        <v>0</v>
      </c>
      <c r="BN36" s="97">
        <f t="shared" si="34"/>
        <v>0</v>
      </c>
      <c r="BO36" s="97">
        <f t="shared" si="35"/>
        <v>0</v>
      </c>
      <c r="BP36" s="97">
        <f t="shared" si="36"/>
        <v>0</v>
      </c>
      <c r="BQ36" s="97">
        <f t="shared" si="37"/>
        <v>0</v>
      </c>
      <c r="BR36" s="97">
        <f>SIN((90-$U$9)*$AA$8)*TAN($AA$10*$AA$8)/TAN((90-'C'!$F31)*$AA$8)</f>
        <v>-8.3785239200441466E-2</v>
      </c>
      <c r="BS36" s="97">
        <f t="shared" si="38"/>
        <v>2.5695650812758864E-2</v>
      </c>
      <c r="BT36" s="97">
        <f t="shared" si="39"/>
        <v>1.0127663357422376</v>
      </c>
      <c r="BU36" s="97">
        <f t="shared" si="40"/>
        <v>-4.7454513985829108</v>
      </c>
      <c r="BV36" s="97">
        <f t="shared" si="41"/>
        <v>9.1069592988755232</v>
      </c>
      <c r="BW36" s="97">
        <f t="shared" si="42"/>
        <v>-13.852410697458435</v>
      </c>
      <c r="BX36" s="97">
        <f t="shared" si="43"/>
        <v>175.63849209970738</v>
      </c>
      <c r="BY36" s="97" t="s">
        <v>8053</v>
      </c>
      <c r="BZ36" s="97" t="s">
        <v>8053</v>
      </c>
      <c r="CA36" s="97" t="s">
        <v>8053</v>
      </c>
      <c r="CB36" s="97">
        <f t="shared" si="44"/>
        <v>0</v>
      </c>
      <c r="CC36" s="97">
        <f t="shared" si="45"/>
        <v>0</v>
      </c>
      <c r="CD36" s="97">
        <f t="shared" si="46"/>
        <v>0</v>
      </c>
      <c r="CE36" s="97">
        <f t="shared" si="47"/>
        <v>0</v>
      </c>
      <c r="CF36" s="97">
        <f t="shared" si="48"/>
        <v>0</v>
      </c>
      <c r="CG36" s="97">
        <f t="shared" si="49"/>
        <v>0</v>
      </c>
      <c r="CH36" s="97">
        <f>90-'C'!$F31</f>
        <v>109.63500000000001</v>
      </c>
      <c r="CI36" s="97">
        <v>22</v>
      </c>
      <c r="CJ36" s="102"/>
      <c r="CK36" s="97"/>
      <c r="CL36" s="97"/>
      <c r="CM36" s="97"/>
      <c r="CN36" s="97" t="str">
        <f t="shared" si="50"/>
        <v>JAN</v>
      </c>
      <c r="CO36" s="97">
        <f t="shared" si="51"/>
        <v>22</v>
      </c>
      <c r="CP36" s="97">
        <f t="shared" si="52"/>
        <v>34.31666666666667</v>
      </c>
      <c r="CQ36" s="97">
        <f>'C'!F31</f>
        <v>-19.635000000000002</v>
      </c>
      <c r="CR36" s="97">
        <f t="shared" si="53"/>
        <v>3.1415926535897931</v>
      </c>
      <c r="CS36" s="97">
        <f t="shared" si="54"/>
        <v>1.7453292519943295E-2</v>
      </c>
      <c r="CT36" s="97">
        <f t="shared" si="55"/>
        <v>57.295779513082323</v>
      </c>
      <c r="CU36" s="97">
        <f t="shared" si="56"/>
        <v>0.59893882164272083</v>
      </c>
      <c r="CV36" s="97">
        <f t="shared" si="57"/>
        <v>-0.34269539862908666</v>
      </c>
      <c r="CW36" s="97">
        <f t="shared" si="58"/>
        <v>1.344020488167563</v>
      </c>
      <c r="CX36" s="97">
        <f t="shared" si="59"/>
        <v>-66.611529065536047</v>
      </c>
      <c r="CY36" s="97">
        <f t="shared" si="60"/>
        <v>113.38847093446395</v>
      </c>
      <c r="CZ36" s="97">
        <f t="shared" si="61"/>
        <v>246.61152906553605</v>
      </c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</row>
    <row r="37" spans="1:115" ht="30" customHeight="1" x14ac:dyDescent="0.2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8">
        <f t="shared" si="62"/>
        <v>23</v>
      </c>
      <c r="N37" s="97">
        <f t="shared" si="1"/>
        <v>105.87231873866266</v>
      </c>
      <c r="O37" s="97">
        <f t="shared" si="2"/>
        <v>113.09905915867925</v>
      </c>
      <c r="P37" s="97">
        <f t="shared" si="3"/>
        <v>-7.226740420016597</v>
      </c>
      <c r="Q37" s="97" t="str">
        <f t="shared" si="71"/>
        <v>QNOS</v>
      </c>
      <c r="R37" s="97">
        <f t="shared" si="5"/>
        <v>246.90094084132073</v>
      </c>
      <c r="S37" s="97">
        <f t="shared" si="0"/>
        <v>25</v>
      </c>
      <c r="T37" s="97">
        <f>SIN((90-$U$9)*$AA$8)*TAN($AA$9*$AA$8)/TAN((90-'C'!$F32)*$AA$8)</f>
        <v>-1.0230522504916313</v>
      </c>
      <c r="U37" s="97">
        <f t="shared" si="64"/>
        <v>3.9313065427916092</v>
      </c>
      <c r="V37" s="97">
        <f t="shared" si="65"/>
        <v>2.2206545302661578</v>
      </c>
      <c r="W37" s="97">
        <f t="shared" si="66"/>
        <v>-27.43219076472263</v>
      </c>
      <c r="X37" s="97">
        <f t="shared" si="67"/>
        <v>63.235932093769605</v>
      </c>
      <c r="Y37" s="97">
        <f t="shared" si="68"/>
        <v>-90.668122858492239</v>
      </c>
      <c r="Z37" s="97">
        <f t="shared" si="69"/>
        <v>144.19625867095303</v>
      </c>
      <c r="AA37" s="97">
        <f>(COS( 90.833*$AA$8)-SIN($U$9*$AA$8)*SIN('C'!$F32*$AA$8))/COS($U$9*$AA$8)/COS('C'!$F32*$AA$8)</f>
        <v>0.22173941080436163</v>
      </c>
      <c r="AB37" s="97">
        <f t="shared" si="7"/>
        <v>77.18878247413933</v>
      </c>
      <c r="AC37" s="97">
        <f>('C'!$E32+$AC$9+$W$9/15)</f>
        <v>12.382777777777779</v>
      </c>
      <c r="AD37" s="97">
        <f t="shared" si="8"/>
        <v>0</v>
      </c>
      <c r="AE37" s="97">
        <f t="shared" si="9"/>
        <v>0</v>
      </c>
      <c r="AF37" s="97">
        <f t="shared" si="10"/>
        <v>0</v>
      </c>
      <c r="AG37" s="97">
        <f t="shared" si="11"/>
        <v>0</v>
      </c>
      <c r="AH37" s="97">
        <f t="shared" si="12"/>
        <v>0</v>
      </c>
      <c r="AI37" s="97"/>
      <c r="AJ37" s="97"/>
      <c r="AK37" s="97">
        <f t="shared" si="13"/>
        <v>0</v>
      </c>
      <c r="AL37" s="97">
        <f>SIN((90-$U$9)*$AA$8)*TAN($Y$10*$AA$8)/TAN((90-'C'!$F32)*$AA$8)</f>
        <v>8.2710219125596035E-2</v>
      </c>
      <c r="AM37" s="97">
        <f t="shared" si="14"/>
        <v>2.5695650812758871E-2</v>
      </c>
      <c r="AN37" s="97">
        <f t="shared" si="15"/>
        <v>1.0127663357422376</v>
      </c>
      <c r="AO37" s="97">
        <f t="shared" si="16"/>
        <v>4.6844271950106329</v>
      </c>
      <c r="AP37" s="97">
        <f t="shared" si="17"/>
        <v>-9.106959298875525</v>
      </c>
      <c r="AQ37" s="97">
        <f t="shared" si="18"/>
        <v>13.791386493886158</v>
      </c>
      <c r="AR37" s="97">
        <f t="shared" si="19"/>
        <v>184.42253210386488</v>
      </c>
      <c r="AS37" s="97" t="s">
        <v>8053</v>
      </c>
      <c r="AT37" s="97" t="s">
        <v>8053</v>
      </c>
      <c r="AU37" s="97" t="s">
        <v>8053</v>
      </c>
      <c r="AV37" s="97">
        <f t="shared" si="20"/>
        <v>11.463352011518701</v>
      </c>
      <c r="AW37" s="97">
        <f t="shared" si="21"/>
        <v>11.463352011518701</v>
      </c>
      <c r="AX37" s="97">
        <f t="shared" si="22"/>
        <v>0.47763966714661255</v>
      </c>
      <c r="AY37" s="97">
        <f t="shared" si="23"/>
        <v>0</v>
      </c>
      <c r="AZ37" s="97">
        <f t="shared" si="24"/>
        <v>0</v>
      </c>
      <c r="BA37" s="97">
        <f t="shared" si="25"/>
        <v>0</v>
      </c>
      <c r="BB37" s="97">
        <f>SIN((90-$U$9)*$AA$8)*TAN($Y$9*$AA$8)/TAN((90-'C'!$F32)*$AA$8)</f>
        <v>1.0230522504916317</v>
      </c>
      <c r="BC37" s="97">
        <f t="shared" si="26"/>
        <v>3.9313065427916136</v>
      </c>
      <c r="BD37" s="97">
        <f t="shared" si="27"/>
        <v>2.2206545302661587</v>
      </c>
      <c r="BE37" s="97">
        <f t="shared" si="28"/>
        <v>27.43219076472263</v>
      </c>
      <c r="BF37" s="97">
        <f t="shared" si="29"/>
        <v>-63.235932093769613</v>
      </c>
      <c r="BG37" s="97">
        <f t="shared" si="30"/>
        <v>90.668122858492239</v>
      </c>
      <c r="BH37" s="97">
        <f t="shared" si="31"/>
        <v>215.80374132904697</v>
      </c>
      <c r="BI37" s="97" t="s">
        <v>8053</v>
      </c>
      <c r="BJ37" s="97" t="s">
        <v>8053</v>
      </c>
      <c r="BK37" s="97" t="s">
        <v>8053</v>
      </c>
      <c r="BL37" s="97">
        <f t="shared" si="32"/>
        <v>0</v>
      </c>
      <c r="BM37" s="97">
        <f t="shared" si="33"/>
        <v>0</v>
      </c>
      <c r="BN37" s="97">
        <f t="shared" si="34"/>
        <v>0</v>
      </c>
      <c r="BO37" s="97">
        <f t="shared" si="35"/>
        <v>0</v>
      </c>
      <c r="BP37" s="97">
        <f t="shared" si="36"/>
        <v>0</v>
      </c>
      <c r="BQ37" s="97">
        <f t="shared" si="37"/>
        <v>0</v>
      </c>
      <c r="BR37" s="97">
        <f>SIN((90-$U$9)*$AA$8)*TAN($AA$10*$AA$8)/TAN((90-'C'!$F32)*$AA$8)</f>
        <v>-8.2710219125596007E-2</v>
      </c>
      <c r="BS37" s="97">
        <f t="shared" si="38"/>
        <v>2.5695650812758864E-2</v>
      </c>
      <c r="BT37" s="97">
        <f t="shared" si="39"/>
        <v>1.0127663357422376</v>
      </c>
      <c r="BU37" s="97">
        <f t="shared" si="40"/>
        <v>-4.684427195010632</v>
      </c>
      <c r="BV37" s="97">
        <f t="shared" si="41"/>
        <v>9.1069592988755232</v>
      </c>
      <c r="BW37" s="97">
        <f t="shared" si="42"/>
        <v>-13.791386493886154</v>
      </c>
      <c r="BX37" s="97">
        <f t="shared" si="43"/>
        <v>175.57746789613512</v>
      </c>
      <c r="BY37" s="97" t="s">
        <v>8053</v>
      </c>
      <c r="BZ37" s="97" t="s">
        <v>8053</v>
      </c>
      <c r="CA37" s="97" t="s">
        <v>8053</v>
      </c>
      <c r="CB37" s="97">
        <f t="shared" si="44"/>
        <v>0</v>
      </c>
      <c r="CC37" s="97">
        <f t="shared" si="45"/>
        <v>0</v>
      </c>
      <c r="CD37" s="97">
        <f t="shared" si="46"/>
        <v>0</v>
      </c>
      <c r="CE37" s="97">
        <f t="shared" si="47"/>
        <v>0</v>
      </c>
      <c r="CF37" s="97">
        <f t="shared" si="48"/>
        <v>0</v>
      </c>
      <c r="CG37" s="97">
        <f t="shared" si="49"/>
        <v>0</v>
      </c>
      <c r="CH37" s="97">
        <f>90-'C'!$F32</f>
        <v>109.402</v>
      </c>
      <c r="CI37" s="97">
        <v>23</v>
      </c>
      <c r="CJ37" s="97"/>
      <c r="CK37" s="97"/>
      <c r="CL37" s="97"/>
      <c r="CM37" s="97"/>
      <c r="CN37" s="97" t="str">
        <f t="shared" si="50"/>
        <v>JAN</v>
      </c>
      <c r="CO37" s="97">
        <f t="shared" si="51"/>
        <v>23</v>
      </c>
      <c r="CP37" s="97">
        <f t="shared" si="52"/>
        <v>34.31666666666667</v>
      </c>
      <c r="CQ37" s="97">
        <f>'C'!F32</f>
        <v>-19.402000000000001</v>
      </c>
      <c r="CR37" s="97">
        <f t="shared" si="53"/>
        <v>3.1415926535897931</v>
      </c>
      <c r="CS37" s="97">
        <f t="shared" si="54"/>
        <v>1.7453292519943295E-2</v>
      </c>
      <c r="CT37" s="97">
        <f t="shared" si="55"/>
        <v>57.295779513082323</v>
      </c>
      <c r="CU37" s="97">
        <f t="shared" si="56"/>
        <v>0.59893882164272083</v>
      </c>
      <c r="CV37" s="97">
        <f t="shared" si="57"/>
        <v>-0.33862878147193981</v>
      </c>
      <c r="CW37" s="97">
        <f t="shared" si="58"/>
        <v>1.3471983997794261</v>
      </c>
      <c r="CX37" s="97">
        <f t="shared" si="59"/>
        <v>-66.900940841320747</v>
      </c>
      <c r="CY37" s="97">
        <f t="shared" si="60"/>
        <v>113.09905915867925</v>
      </c>
      <c r="CZ37" s="97">
        <f t="shared" si="61"/>
        <v>246.90094084132073</v>
      </c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</row>
    <row r="38" spans="1:115" ht="30" customHeight="1" x14ac:dyDescent="0.2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8">
        <f t="shared" si="62"/>
        <v>24</v>
      </c>
      <c r="N38" s="97">
        <f t="shared" si="1"/>
        <v>105.87231873866266</v>
      </c>
      <c r="O38" s="97">
        <f t="shared" si="2"/>
        <v>112.80241152377904</v>
      </c>
      <c r="P38" s="97">
        <f t="shared" si="3"/>
        <v>-6.9300927851163863</v>
      </c>
      <c r="Q38" s="97" t="str">
        <f t="shared" si="71"/>
        <v>QNOS</v>
      </c>
      <c r="R38" s="97">
        <f t="shared" si="5"/>
        <v>247.19758847622097</v>
      </c>
      <c r="S38" s="97">
        <f t="shared" si="0"/>
        <v>26</v>
      </c>
      <c r="T38" s="97">
        <f>SIN((90-$U$9)*$AA$8)*TAN($AA$9*$AA$8)/TAN((90-'C'!$F33)*$AA$8)</f>
        <v>-1.0094523011313032</v>
      </c>
      <c r="U38" s="97">
        <f t="shared" si="64"/>
        <v>3.9313065427916092</v>
      </c>
      <c r="V38" s="97">
        <f t="shared" si="65"/>
        <v>2.2206545302661578</v>
      </c>
      <c r="W38" s="97">
        <f t="shared" si="66"/>
        <v>-27.037542146355733</v>
      </c>
      <c r="X38" s="97">
        <f t="shared" si="67"/>
        <v>63.235932093769605</v>
      </c>
      <c r="Y38" s="97">
        <f t="shared" si="68"/>
        <v>-90.273474240125338</v>
      </c>
      <c r="Z38" s="97">
        <f t="shared" si="69"/>
        <v>143.80161005258614</v>
      </c>
      <c r="AA38" s="97">
        <f>(COS( 90.833*$AA$8)-SIN($U$9*$AA$8)*SIN('C'!$F33*$AA$8))/COS($U$9*$AA$8)/COS('C'!$F33*$AA$8)</f>
        <v>0.21857085105037982</v>
      </c>
      <c r="AB38" s="97">
        <f t="shared" si="7"/>
        <v>77.374893935541138</v>
      </c>
      <c r="AC38" s="97">
        <f>('C'!$E33+$AC$9+$W$9/15)</f>
        <v>12.386777777777777</v>
      </c>
      <c r="AD38" s="97">
        <f t="shared" si="8"/>
        <v>0</v>
      </c>
      <c r="AE38" s="97">
        <f t="shared" si="9"/>
        <v>0</v>
      </c>
      <c r="AF38" s="97">
        <f t="shared" si="10"/>
        <v>0</v>
      </c>
      <c r="AG38" s="97">
        <f t="shared" si="11"/>
        <v>0</v>
      </c>
      <c r="AH38" s="97">
        <f t="shared" si="12"/>
        <v>0</v>
      </c>
      <c r="AI38" s="97"/>
      <c r="AJ38" s="97"/>
      <c r="AK38" s="97">
        <f t="shared" si="13"/>
        <v>0</v>
      </c>
      <c r="AL38" s="97">
        <f>SIN((90-$U$9)*$AA$8)*TAN($Y$10*$AA$8)/TAN((90-'C'!$F33)*$AA$8)</f>
        <v>8.1610710482563201E-2</v>
      </c>
      <c r="AM38" s="97">
        <f t="shared" si="14"/>
        <v>2.5695650812758871E-2</v>
      </c>
      <c r="AN38" s="97">
        <f t="shared" si="15"/>
        <v>1.0127663357422376</v>
      </c>
      <c r="AO38" s="97">
        <f t="shared" si="16"/>
        <v>4.622018390295886</v>
      </c>
      <c r="AP38" s="97">
        <f t="shared" si="17"/>
        <v>-9.106959298875525</v>
      </c>
      <c r="AQ38" s="97">
        <f t="shared" si="18"/>
        <v>13.728977689171412</v>
      </c>
      <c r="AR38" s="97">
        <f t="shared" si="19"/>
        <v>184.48494090857963</v>
      </c>
      <c r="AS38" s="97" t="s">
        <v>8053</v>
      </c>
      <c r="AT38" s="97" t="s">
        <v>8053</v>
      </c>
      <c r="AU38" s="97" t="s">
        <v>8053</v>
      </c>
      <c r="AV38" s="97">
        <f t="shared" si="20"/>
        <v>11.471512598499682</v>
      </c>
      <c r="AW38" s="97">
        <f t="shared" si="21"/>
        <v>11.471512598499682</v>
      </c>
      <c r="AX38" s="97">
        <f t="shared" si="22"/>
        <v>0.47797969160415343</v>
      </c>
      <c r="AY38" s="97">
        <f t="shared" si="23"/>
        <v>0</v>
      </c>
      <c r="AZ38" s="97">
        <f t="shared" si="24"/>
        <v>0</v>
      </c>
      <c r="BA38" s="97">
        <f t="shared" si="25"/>
        <v>0</v>
      </c>
      <c r="BB38" s="97">
        <f>SIN((90-$U$9)*$AA$8)*TAN($Y$9*$AA$8)/TAN((90-'C'!$F33)*$AA$8)</f>
        <v>1.0094523011313037</v>
      </c>
      <c r="BC38" s="97">
        <f t="shared" si="26"/>
        <v>3.9313065427916136</v>
      </c>
      <c r="BD38" s="97">
        <f t="shared" si="27"/>
        <v>2.2206545302661587</v>
      </c>
      <c r="BE38" s="97">
        <f t="shared" si="28"/>
        <v>27.037542146355733</v>
      </c>
      <c r="BF38" s="97">
        <f t="shared" si="29"/>
        <v>-63.235932093769613</v>
      </c>
      <c r="BG38" s="97">
        <f t="shared" si="30"/>
        <v>90.273474240125353</v>
      </c>
      <c r="BH38" s="97">
        <f t="shared" si="31"/>
        <v>216.19838994741386</v>
      </c>
      <c r="BI38" s="97" t="s">
        <v>8053</v>
      </c>
      <c r="BJ38" s="97" t="s">
        <v>8053</v>
      </c>
      <c r="BK38" s="97" t="s">
        <v>8053</v>
      </c>
      <c r="BL38" s="97">
        <f t="shared" si="32"/>
        <v>0</v>
      </c>
      <c r="BM38" s="97">
        <f t="shared" si="33"/>
        <v>0</v>
      </c>
      <c r="BN38" s="97">
        <f t="shared" si="34"/>
        <v>0</v>
      </c>
      <c r="BO38" s="97">
        <f t="shared" si="35"/>
        <v>0</v>
      </c>
      <c r="BP38" s="97">
        <f t="shared" si="36"/>
        <v>0</v>
      </c>
      <c r="BQ38" s="97">
        <f t="shared" si="37"/>
        <v>0</v>
      </c>
      <c r="BR38" s="97">
        <f>SIN((90-$U$9)*$AA$8)*TAN($AA$10*$AA$8)/TAN((90-'C'!$F33)*$AA$8)</f>
        <v>-8.1610710482563187E-2</v>
      </c>
      <c r="BS38" s="97">
        <f t="shared" si="38"/>
        <v>2.5695650812758864E-2</v>
      </c>
      <c r="BT38" s="97">
        <f t="shared" si="39"/>
        <v>1.0127663357422376</v>
      </c>
      <c r="BU38" s="97">
        <f t="shared" si="40"/>
        <v>-4.6220183902958851</v>
      </c>
      <c r="BV38" s="97">
        <f t="shared" si="41"/>
        <v>9.1069592988755232</v>
      </c>
      <c r="BW38" s="97">
        <f t="shared" si="42"/>
        <v>-13.728977689171408</v>
      </c>
      <c r="BX38" s="97">
        <f t="shared" si="43"/>
        <v>175.51505909142037</v>
      </c>
      <c r="BY38" s="97" t="s">
        <v>8053</v>
      </c>
      <c r="BZ38" s="97" t="s">
        <v>8053</v>
      </c>
      <c r="CA38" s="97" t="s">
        <v>8053</v>
      </c>
      <c r="CB38" s="97">
        <f t="shared" si="44"/>
        <v>0</v>
      </c>
      <c r="CC38" s="97">
        <f t="shared" si="45"/>
        <v>0</v>
      </c>
      <c r="CD38" s="97">
        <f t="shared" si="46"/>
        <v>0</v>
      </c>
      <c r="CE38" s="97">
        <f t="shared" si="47"/>
        <v>0</v>
      </c>
      <c r="CF38" s="97">
        <f t="shared" si="48"/>
        <v>0</v>
      </c>
      <c r="CG38" s="97">
        <f t="shared" si="49"/>
        <v>0</v>
      </c>
      <c r="CH38" s="97">
        <f>90-'C'!$F33</f>
        <v>109.163</v>
      </c>
      <c r="CI38" s="97">
        <v>24</v>
      </c>
      <c r="CJ38" s="97"/>
      <c r="CK38" s="97"/>
      <c r="CL38" s="97"/>
      <c r="CM38" s="97"/>
      <c r="CN38" s="97" t="str">
        <f t="shared" si="50"/>
        <v>JAN</v>
      </c>
      <c r="CO38" s="97">
        <f t="shared" si="51"/>
        <v>24</v>
      </c>
      <c r="CP38" s="97">
        <f t="shared" si="52"/>
        <v>34.31666666666667</v>
      </c>
      <c r="CQ38" s="97">
        <f>'C'!F33</f>
        <v>-19.163</v>
      </c>
      <c r="CR38" s="97">
        <f t="shared" si="53"/>
        <v>3.1415926535897931</v>
      </c>
      <c r="CS38" s="97">
        <f t="shared" si="54"/>
        <v>1.7453292519943295E-2</v>
      </c>
      <c r="CT38" s="97">
        <f t="shared" si="55"/>
        <v>57.295779513082323</v>
      </c>
      <c r="CU38" s="97">
        <f t="shared" si="56"/>
        <v>0.59893882164272083</v>
      </c>
      <c r="CV38" s="97">
        <f t="shared" si="57"/>
        <v>-0.33445744455967336</v>
      </c>
      <c r="CW38" s="97">
        <f t="shared" si="58"/>
        <v>1.3504466575565861</v>
      </c>
      <c r="CX38" s="97">
        <f t="shared" si="59"/>
        <v>-67.197588476220957</v>
      </c>
      <c r="CY38" s="97">
        <f t="shared" si="60"/>
        <v>112.80241152377904</v>
      </c>
      <c r="CZ38" s="97">
        <f t="shared" si="61"/>
        <v>247.19758847622097</v>
      </c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</row>
    <row r="39" spans="1:115" ht="30" customHeight="1" x14ac:dyDescent="0.2">
      <c r="A39" s="97"/>
      <c r="B39" s="97"/>
      <c r="C39" s="97"/>
      <c r="D39" s="97"/>
      <c r="E39" s="97"/>
      <c r="F39" s="97"/>
      <c r="G39" s="97"/>
      <c r="H39" s="97"/>
      <c r="I39" s="97"/>
      <c r="J39" s="102"/>
      <c r="K39" s="97"/>
      <c r="L39" s="97"/>
      <c r="M39" s="98">
        <f t="shared" si="62"/>
        <v>25</v>
      </c>
      <c r="N39" s="97">
        <f t="shared" si="1"/>
        <v>105.87231873866266</v>
      </c>
      <c r="O39" s="97">
        <f t="shared" si="2"/>
        <v>112.49978002257654</v>
      </c>
      <c r="P39" s="97">
        <f t="shared" si="3"/>
        <v>-6.6274612839138882</v>
      </c>
      <c r="Q39" s="97" t="str">
        <f t="shared" si="71"/>
        <v>QNOS</v>
      </c>
      <c r="R39" s="97">
        <f t="shared" si="5"/>
        <v>247.50021997742346</v>
      </c>
      <c r="S39" s="97">
        <f t="shared" si="0"/>
        <v>27</v>
      </c>
      <c r="T39" s="97">
        <f>SIN((90-$U$9)*$AA$8)*TAN($AA$9*$AA$8)/TAN((90-'C'!$F34)*$AA$8)</f>
        <v>-0.99560844547058247</v>
      </c>
      <c r="U39" s="97">
        <f t="shared" si="64"/>
        <v>3.9313065427916092</v>
      </c>
      <c r="V39" s="97">
        <f t="shared" si="65"/>
        <v>2.2206545302661578</v>
      </c>
      <c r="W39" s="97">
        <f t="shared" si="66"/>
        <v>-26.637235437551176</v>
      </c>
      <c r="X39" s="97">
        <f t="shared" si="67"/>
        <v>63.235932093769605</v>
      </c>
      <c r="Y39" s="97">
        <f t="shared" si="68"/>
        <v>-89.873167531320775</v>
      </c>
      <c r="Z39" s="97">
        <f t="shared" si="69"/>
        <v>143.40130334378156</v>
      </c>
      <c r="AA39" s="97">
        <f>(COS( 90.833*$AA$8)-SIN($U$9*$AA$8)*SIN('C'!$F34*$AA$8))/COS($U$9*$AA$8)/COS('C'!$F34*$AA$8)</f>
        <v>0.21534513122920682</v>
      </c>
      <c r="AB39" s="97">
        <f t="shared" si="7"/>
        <v>77.564223823455592</v>
      </c>
      <c r="AC39" s="97">
        <f>('C'!$E34+$AC$9+$W$9/15)</f>
        <v>12.390777777777778</v>
      </c>
      <c r="AD39" s="97">
        <f t="shared" si="8"/>
        <v>0</v>
      </c>
      <c r="AE39" s="97">
        <f t="shared" si="9"/>
        <v>0</v>
      </c>
      <c r="AF39" s="97">
        <f t="shared" si="10"/>
        <v>0</v>
      </c>
      <c r="AG39" s="97">
        <f t="shared" si="11"/>
        <v>0</v>
      </c>
      <c r="AH39" s="97">
        <f t="shared" si="12"/>
        <v>0</v>
      </c>
      <c r="AI39" s="97"/>
      <c r="AJ39" s="97"/>
      <c r="AK39" s="97">
        <f t="shared" si="13"/>
        <v>0</v>
      </c>
      <c r="AL39" s="97">
        <f>SIN((90-$U$9)*$AA$8)*TAN($Y$10*$AA$8)/TAN((90-'C'!$F34)*$AA$8)</f>
        <v>8.0491482862770469E-2</v>
      </c>
      <c r="AM39" s="97">
        <f t="shared" si="14"/>
        <v>2.5695650812758871E-2</v>
      </c>
      <c r="AN39" s="97">
        <f t="shared" si="15"/>
        <v>1.0127663357422376</v>
      </c>
      <c r="AO39" s="97">
        <f t="shared" si="16"/>
        <v>4.5584959674623544</v>
      </c>
      <c r="AP39" s="97">
        <f t="shared" si="17"/>
        <v>-9.106959298875525</v>
      </c>
      <c r="AQ39" s="97">
        <f t="shared" si="18"/>
        <v>13.665455266337879</v>
      </c>
      <c r="AR39" s="97">
        <f t="shared" si="19"/>
        <v>184.54846333141316</v>
      </c>
      <c r="AS39" s="97" t="s">
        <v>8053</v>
      </c>
      <c r="AT39" s="97" t="s">
        <v>8053</v>
      </c>
      <c r="AU39" s="97" t="s">
        <v>8053</v>
      </c>
      <c r="AV39" s="97">
        <f t="shared" si="20"/>
        <v>11.479747426688586</v>
      </c>
      <c r="AW39" s="97">
        <f t="shared" si="21"/>
        <v>11.479747426688586</v>
      </c>
      <c r="AX39" s="97">
        <f t="shared" si="22"/>
        <v>0.47832280944535777</v>
      </c>
      <c r="AY39" s="97">
        <f t="shared" si="23"/>
        <v>0</v>
      </c>
      <c r="AZ39" s="97">
        <f t="shared" si="24"/>
        <v>0</v>
      </c>
      <c r="BA39" s="97">
        <f t="shared" si="25"/>
        <v>0</v>
      </c>
      <c r="BB39" s="97">
        <f>SIN((90-$U$9)*$AA$8)*TAN($Y$9*$AA$8)/TAN((90-'C'!$F34)*$AA$8)</f>
        <v>0.99560844547058291</v>
      </c>
      <c r="BC39" s="97">
        <f t="shared" si="26"/>
        <v>3.9313065427916136</v>
      </c>
      <c r="BD39" s="97">
        <f t="shared" si="27"/>
        <v>2.2206545302661587</v>
      </c>
      <c r="BE39" s="97">
        <f t="shared" si="28"/>
        <v>26.637235437551176</v>
      </c>
      <c r="BF39" s="97">
        <f t="shared" si="29"/>
        <v>-63.235932093769613</v>
      </c>
      <c r="BG39" s="97">
        <f t="shared" si="30"/>
        <v>89.873167531320789</v>
      </c>
      <c r="BH39" s="97">
        <f t="shared" si="31"/>
        <v>216.59869665621844</v>
      </c>
      <c r="BI39" s="97" t="s">
        <v>8053</v>
      </c>
      <c r="BJ39" s="97" t="s">
        <v>8053</v>
      </c>
      <c r="BK39" s="97" t="s">
        <v>8053</v>
      </c>
      <c r="BL39" s="97">
        <f t="shared" si="32"/>
        <v>0</v>
      </c>
      <c r="BM39" s="97">
        <f t="shared" si="33"/>
        <v>0</v>
      </c>
      <c r="BN39" s="97">
        <f t="shared" si="34"/>
        <v>0</v>
      </c>
      <c r="BO39" s="97">
        <f t="shared" si="35"/>
        <v>0</v>
      </c>
      <c r="BP39" s="97">
        <f t="shared" si="36"/>
        <v>0</v>
      </c>
      <c r="BQ39" s="97">
        <f t="shared" si="37"/>
        <v>0</v>
      </c>
      <c r="BR39" s="97">
        <f>SIN((90-$U$9)*$AA$8)*TAN($AA$10*$AA$8)/TAN((90-'C'!$F34)*$AA$8)</f>
        <v>-8.0491482862770455E-2</v>
      </c>
      <c r="BS39" s="97">
        <f t="shared" si="38"/>
        <v>2.5695650812758864E-2</v>
      </c>
      <c r="BT39" s="97">
        <f t="shared" si="39"/>
        <v>1.0127663357422376</v>
      </c>
      <c r="BU39" s="97">
        <f t="shared" si="40"/>
        <v>-4.5584959674623526</v>
      </c>
      <c r="BV39" s="97">
        <f t="shared" si="41"/>
        <v>9.1069592988755232</v>
      </c>
      <c r="BW39" s="97">
        <f t="shared" si="42"/>
        <v>-13.665455266337876</v>
      </c>
      <c r="BX39" s="97">
        <f t="shared" si="43"/>
        <v>175.45153666858684</v>
      </c>
      <c r="BY39" s="97" t="s">
        <v>8053</v>
      </c>
      <c r="BZ39" s="97" t="s">
        <v>8053</v>
      </c>
      <c r="CA39" s="97" t="s">
        <v>8053</v>
      </c>
      <c r="CB39" s="97">
        <f t="shared" si="44"/>
        <v>0</v>
      </c>
      <c r="CC39" s="97">
        <f t="shared" si="45"/>
        <v>0</v>
      </c>
      <c r="CD39" s="97">
        <f t="shared" si="46"/>
        <v>0</v>
      </c>
      <c r="CE39" s="97">
        <f t="shared" si="47"/>
        <v>0</v>
      </c>
      <c r="CF39" s="97">
        <f t="shared" si="48"/>
        <v>0</v>
      </c>
      <c r="CG39" s="97">
        <f t="shared" si="49"/>
        <v>0</v>
      </c>
      <c r="CH39" s="97">
        <f>90-'C'!$F34</f>
        <v>108.919</v>
      </c>
      <c r="CI39" s="97">
        <v>25</v>
      </c>
      <c r="CJ39" s="102"/>
      <c r="CK39" s="97"/>
      <c r="CL39" s="97"/>
      <c r="CM39" s="97"/>
      <c r="CN39" s="97" t="str">
        <f t="shared" si="50"/>
        <v>JAN</v>
      </c>
      <c r="CO39" s="97">
        <f t="shared" si="51"/>
        <v>25</v>
      </c>
      <c r="CP39" s="97">
        <f t="shared" si="52"/>
        <v>34.31666666666667</v>
      </c>
      <c r="CQ39" s="97">
        <f>'C'!F34</f>
        <v>-18.919</v>
      </c>
      <c r="CR39" s="97">
        <f t="shared" si="53"/>
        <v>3.1415926535897931</v>
      </c>
      <c r="CS39" s="97">
        <f t="shared" si="54"/>
        <v>1.7453292519943295E-2</v>
      </c>
      <c r="CT39" s="97">
        <f t="shared" si="55"/>
        <v>57.295779513082323</v>
      </c>
      <c r="CU39" s="97">
        <f t="shared" si="56"/>
        <v>0.59893882164272083</v>
      </c>
      <c r="CV39" s="97">
        <f t="shared" si="57"/>
        <v>-0.33019884118480719</v>
      </c>
      <c r="CW39" s="97">
        <f t="shared" si="58"/>
        <v>1.3537510874731251</v>
      </c>
      <c r="CX39" s="97">
        <f t="shared" si="59"/>
        <v>-67.500219977423455</v>
      </c>
      <c r="CY39" s="97">
        <f t="shared" si="60"/>
        <v>112.49978002257654</v>
      </c>
      <c r="CZ39" s="97">
        <f t="shared" si="61"/>
        <v>247.50021997742346</v>
      </c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</row>
    <row r="40" spans="1:115" ht="30" customHeight="1" x14ac:dyDescent="0.2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8">
        <f t="shared" si="62"/>
        <v>26</v>
      </c>
      <c r="N40" s="97">
        <f t="shared" si="1"/>
        <v>105.87231873866266</v>
      </c>
      <c r="O40" s="97">
        <f t="shared" si="2"/>
        <v>112.18869604365609</v>
      </c>
      <c r="P40" s="97">
        <f t="shared" si="3"/>
        <v>-6.3163773049934377</v>
      </c>
      <c r="Q40" s="97" t="str">
        <f t="shared" si="71"/>
        <v>QNOS</v>
      </c>
      <c r="R40" s="97">
        <f t="shared" si="5"/>
        <v>247.81130395634392</v>
      </c>
      <c r="S40" s="97">
        <f t="shared" si="0"/>
        <v>28</v>
      </c>
      <c r="T40" s="97">
        <f>SIN((90-$U$9)*$AA$8)*TAN($AA$9*$AA$8)/TAN((90-'C'!$F35)*$AA$8)</f>
        <v>-0.98140953144356691</v>
      </c>
      <c r="U40" s="97">
        <f t="shared" si="64"/>
        <v>3.9313065427916092</v>
      </c>
      <c r="V40" s="97">
        <f t="shared" si="65"/>
        <v>2.2206545302661578</v>
      </c>
      <c r="W40" s="97">
        <f t="shared" si="66"/>
        <v>-26.22811380812308</v>
      </c>
      <c r="X40" s="97">
        <f t="shared" si="67"/>
        <v>63.235932093769605</v>
      </c>
      <c r="Y40" s="97">
        <f t="shared" si="68"/>
        <v>-89.464045901892689</v>
      </c>
      <c r="Z40" s="97">
        <f t="shared" si="69"/>
        <v>142.99218171435348</v>
      </c>
      <c r="AA40" s="97">
        <f>(COS( 90.833*$AA$8)-SIN($U$9*$AA$8)*SIN('C'!$F35*$AA$8))/COS($U$9*$AA$8)/COS('C'!$F35*$AA$8)</f>
        <v>0.21203632861706656</v>
      </c>
      <c r="AB40" s="97">
        <f t="shared" si="7"/>
        <v>77.758286945725345</v>
      </c>
      <c r="AC40" s="97">
        <f>('C'!$E35+$AC$9+$W$9/15)</f>
        <v>12.394777777777779</v>
      </c>
      <c r="AD40" s="97">
        <f t="shared" si="8"/>
        <v>0</v>
      </c>
      <c r="AE40" s="97">
        <f t="shared" si="9"/>
        <v>0</v>
      </c>
      <c r="AF40" s="97">
        <f t="shared" si="10"/>
        <v>0</v>
      </c>
      <c r="AG40" s="97">
        <f t="shared" si="11"/>
        <v>0</v>
      </c>
      <c r="AH40" s="97">
        <f t="shared" si="12"/>
        <v>0</v>
      </c>
      <c r="AI40" s="97"/>
      <c r="AJ40" s="97"/>
      <c r="AK40" s="97">
        <f t="shared" si="13"/>
        <v>0</v>
      </c>
      <c r="AL40" s="97">
        <f>SIN((90-$U$9)*$AA$8)*TAN($Y$10*$AA$8)/TAN((90-'C'!$F35)*$AA$8)</f>
        <v>7.9343550007967029E-2</v>
      </c>
      <c r="AM40" s="97">
        <f t="shared" si="14"/>
        <v>2.5695650812758871E-2</v>
      </c>
      <c r="AN40" s="97">
        <f t="shared" si="15"/>
        <v>1.0127663357422376</v>
      </c>
      <c r="AO40" s="97">
        <f t="shared" si="16"/>
        <v>4.4933501937279221</v>
      </c>
      <c r="AP40" s="97">
        <f t="shared" si="17"/>
        <v>-9.106959298875525</v>
      </c>
      <c r="AQ40" s="97">
        <f t="shared" si="18"/>
        <v>13.600309492603447</v>
      </c>
      <c r="AR40" s="97">
        <f t="shared" si="19"/>
        <v>184.61360910514759</v>
      </c>
      <c r="AS40" s="97" t="s">
        <v>8053</v>
      </c>
      <c r="AT40" s="97" t="s">
        <v>8053</v>
      </c>
      <c r="AU40" s="97" t="s">
        <v>8053</v>
      </c>
      <c r="AV40" s="97">
        <f t="shared" si="20"/>
        <v>11.488090478270882</v>
      </c>
      <c r="AW40" s="97">
        <f t="shared" si="21"/>
        <v>11.488090478270882</v>
      </c>
      <c r="AX40" s="97">
        <f t="shared" si="22"/>
        <v>0.47867043659462011</v>
      </c>
      <c r="AY40" s="97">
        <f t="shared" si="23"/>
        <v>0</v>
      </c>
      <c r="AZ40" s="97">
        <f t="shared" si="24"/>
        <v>0</v>
      </c>
      <c r="BA40" s="97">
        <f t="shared" si="25"/>
        <v>0</v>
      </c>
      <c r="BB40" s="97">
        <f>SIN((90-$U$9)*$AA$8)*TAN($Y$9*$AA$8)/TAN((90-'C'!$F35)*$AA$8)</f>
        <v>0.98140953144356735</v>
      </c>
      <c r="BC40" s="97">
        <f t="shared" si="26"/>
        <v>3.9313065427916136</v>
      </c>
      <c r="BD40" s="97">
        <f t="shared" si="27"/>
        <v>2.2206545302661587</v>
      </c>
      <c r="BE40" s="97">
        <f t="shared" si="28"/>
        <v>26.22811380812308</v>
      </c>
      <c r="BF40" s="97">
        <f t="shared" si="29"/>
        <v>-63.235932093769613</v>
      </c>
      <c r="BG40" s="97">
        <f t="shared" si="30"/>
        <v>89.464045901892689</v>
      </c>
      <c r="BH40" s="97">
        <f t="shared" si="31"/>
        <v>217.00781828564652</v>
      </c>
      <c r="BI40" s="97" t="s">
        <v>8053</v>
      </c>
      <c r="BJ40" s="97" t="s">
        <v>8053</v>
      </c>
      <c r="BK40" s="97" t="s">
        <v>8053</v>
      </c>
      <c r="BL40" s="97">
        <f t="shared" si="32"/>
        <v>0</v>
      </c>
      <c r="BM40" s="97">
        <f t="shared" si="33"/>
        <v>0</v>
      </c>
      <c r="BN40" s="97">
        <f t="shared" si="34"/>
        <v>0</v>
      </c>
      <c r="BO40" s="97">
        <f t="shared" si="35"/>
        <v>0</v>
      </c>
      <c r="BP40" s="97">
        <f t="shared" si="36"/>
        <v>0</v>
      </c>
      <c r="BQ40" s="97">
        <f t="shared" si="37"/>
        <v>0</v>
      </c>
      <c r="BR40" s="97">
        <f>SIN((90-$U$9)*$AA$8)*TAN($AA$10*$AA$8)/TAN((90-'C'!$F35)*$AA$8)</f>
        <v>-7.9343550007967001E-2</v>
      </c>
      <c r="BS40" s="97">
        <f t="shared" si="38"/>
        <v>2.5695650812758864E-2</v>
      </c>
      <c r="BT40" s="97">
        <f t="shared" si="39"/>
        <v>1.0127663357422376</v>
      </c>
      <c r="BU40" s="97">
        <f t="shared" si="40"/>
        <v>-4.4933501937279203</v>
      </c>
      <c r="BV40" s="97">
        <f t="shared" si="41"/>
        <v>9.1069592988755232</v>
      </c>
      <c r="BW40" s="97">
        <f t="shared" si="42"/>
        <v>-13.600309492603444</v>
      </c>
      <c r="BX40" s="97">
        <f t="shared" si="43"/>
        <v>175.38639089485238</v>
      </c>
      <c r="BY40" s="97" t="s">
        <v>8053</v>
      </c>
      <c r="BZ40" s="97" t="s">
        <v>8053</v>
      </c>
      <c r="CA40" s="97" t="s">
        <v>8053</v>
      </c>
      <c r="CB40" s="97">
        <f t="shared" si="44"/>
        <v>0</v>
      </c>
      <c r="CC40" s="97">
        <f t="shared" si="45"/>
        <v>0</v>
      </c>
      <c r="CD40" s="97">
        <f t="shared" si="46"/>
        <v>0</v>
      </c>
      <c r="CE40" s="97">
        <f t="shared" si="47"/>
        <v>0</v>
      </c>
      <c r="CF40" s="97">
        <f t="shared" si="48"/>
        <v>0</v>
      </c>
      <c r="CG40" s="97">
        <f t="shared" si="49"/>
        <v>0</v>
      </c>
      <c r="CH40" s="97">
        <f>90-'C'!$F35</f>
        <v>108.66800000000001</v>
      </c>
      <c r="CI40" s="97">
        <v>26</v>
      </c>
      <c r="CJ40" s="97"/>
      <c r="CK40" s="97"/>
      <c r="CL40" s="97"/>
      <c r="CM40" s="97"/>
      <c r="CN40" s="97" t="str">
        <f t="shared" si="50"/>
        <v>JAN</v>
      </c>
      <c r="CO40" s="97">
        <f t="shared" si="51"/>
        <v>26</v>
      </c>
      <c r="CP40" s="97">
        <f t="shared" si="52"/>
        <v>34.31666666666667</v>
      </c>
      <c r="CQ40" s="97">
        <f>'C'!F35</f>
        <v>-18.667999999999999</v>
      </c>
      <c r="CR40" s="97">
        <f t="shared" si="53"/>
        <v>3.1415926535897931</v>
      </c>
      <c r="CS40" s="97">
        <f t="shared" si="54"/>
        <v>1.7453292519943295E-2</v>
      </c>
      <c r="CT40" s="97">
        <f t="shared" si="55"/>
        <v>57.295779513082323</v>
      </c>
      <c r="CU40" s="97">
        <f t="shared" si="56"/>
        <v>0.59893882164272083</v>
      </c>
      <c r="CV40" s="97">
        <f t="shared" si="57"/>
        <v>-0.32581806476230141</v>
      </c>
      <c r="CW40" s="97">
        <f t="shared" si="58"/>
        <v>1.3571381279134325</v>
      </c>
      <c r="CX40" s="97">
        <f t="shared" si="59"/>
        <v>-67.811303956343906</v>
      </c>
      <c r="CY40" s="97">
        <f t="shared" si="60"/>
        <v>112.18869604365609</v>
      </c>
      <c r="CZ40" s="97">
        <f t="shared" si="61"/>
        <v>247.81130395634392</v>
      </c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</row>
    <row r="41" spans="1:115" ht="30" customHeight="1" x14ac:dyDescent="0.2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8">
        <f t="shared" si="62"/>
        <v>27</v>
      </c>
      <c r="N41" s="97">
        <f t="shared" si="1"/>
        <v>105.87231873866266</v>
      </c>
      <c r="O41" s="97">
        <f t="shared" si="2"/>
        <v>111.87165012331806</v>
      </c>
      <c r="P41" s="97">
        <f t="shared" si="3"/>
        <v>-5.9993313846554059</v>
      </c>
      <c r="Q41" s="97" t="str">
        <f t="shared" si="71"/>
        <v>QNOS</v>
      </c>
      <c r="R41" s="97">
        <f t="shared" si="5"/>
        <v>248.12834987668194</v>
      </c>
      <c r="S41" s="97">
        <f t="shared" si="0"/>
        <v>29</v>
      </c>
      <c r="T41" s="97">
        <f>SIN((90-$U$9)*$AA$8)*TAN($AA$9*$AA$8)/TAN((90-'C'!$F36)*$AA$8)</f>
        <v>-0.9669709972669881</v>
      </c>
      <c r="U41" s="97">
        <f t="shared" si="64"/>
        <v>3.9313065427916092</v>
      </c>
      <c r="V41" s="97">
        <f t="shared" si="65"/>
        <v>2.2206545302661578</v>
      </c>
      <c r="W41" s="97">
        <f t="shared" si="66"/>
        <v>-25.813558420713605</v>
      </c>
      <c r="X41" s="97">
        <f t="shared" si="67"/>
        <v>63.235932093769605</v>
      </c>
      <c r="Y41" s="97">
        <f t="shared" si="68"/>
        <v>-89.04949051448321</v>
      </c>
      <c r="Z41" s="97">
        <f t="shared" si="69"/>
        <v>142.577626326944</v>
      </c>
      <c r="AA41" s="97">
        <f>(COS( 90.833*$AA$8)-SIN($U$9*$AA$8)*SIN('C'!$F36*$AA$8))/COS($U$9*$AA$8)/COS('C'!$F36*$AA$8)</f>
        <v>0.20867132008403724</v>
      </c>
      <c r="AB41" s="97">
        <f t="shared" si="7"/>
        <v>77.95550042944862</v>
      </c>
      <c r="AC41" s="97">
        <f>('C'!$E36+$AC$9+$W$9/15)</f>
        <v>12.398777777777777</v>
      </c>
      <c r="AD41" s="97">
        <f t="shared" si="8"/>
        <v>0</v>
      </c>
      <c r="AE41" s="97">
        <f t="shared" si="9"/>
        <v>0</v>
      </c>
      <c r="AF41" s="97">
        <f t="shared" si="10"/>
        <v>0</v>
      </c>
      <c r="AG41" s="97">
        <f t="shared" si="11"/>
        <v>0</v>
      </c>
      <c r="AH41" s="97">
        <f t="shared" si="12"/>
        <v>0</v>
      </c>
      <c r="AI41" s="97"/>
      <c r="AJ41" s="97"/>
      <c r="AK41" s="97">
        <f t="shared" si="13"/>
        <v>0</v>
      </c>
      <c r="AL41" s="97">
        <f>SIN((90-$U$9)*$AA$8)*TAN($Y$10*$AA$8)/TAN((90-'C'!$F36)*$AA$8)</f>
        <v>7.8176244696802955E-2</v>
      </c>
      <c r="AM41" s="97">
        <f t="shared" si="14"/>
        <v>2.5695650812758871E-2</v>
      </c>
      <c r="AN41" s="97">
        <f t="shared" si="15"/>
        <v>1.0127663357422376</v>
      </c>
      <c r="AO41" s="97">
        <f t="shared" si="16"/>
        <v>4.427110991275681</v>
      </c>
      <c r="AP41" s="97">
        <f t="shared" si="17"/>
        <v>-9.106959298875525</v>
      </c>
      <c r="AQ41" s="97">
        <f t="shared" si="18"/>
        <v>13.534070290151206</v>
      </c>
      <c r="AR41" s="97">
        <f t="shared" si="19"/>
        <v>184.67984830759985</v>
      </c>
      <c r="AS41" s="97" t="s">
        <v>8053</v>
      </c>
      <c r="AT41" s="97" t="s">
        <v>8053</v>
      </c>
      <c r="AU41" s="97" t="s">
        <v>8053</v>
      </c>
      <c r="AV41" s="97">
        <f t="shared" si="20"/>
        <v>11.49650642510103</v>
      </c>
      <c r="AW41" s="97">
        <f t="shared" si="21"/>
        <v>11.49650642510103</v>
      </c>
      <c r="AX41" s="97">
        <f t="shared" si="22"/>
        <v>0.47902110104587625</v>
      </c>
      <c r="AY41" s="97">
        <f t="shared" si="23"/>
        <v>0</v>
      </c>
      <c r="AZ41" s="97">
        <f t="shared" si="24"/>
        <v>0</v>
      </c>
      <c r="BA41" s="97">
        <f t="shared" si="25"/>
        <v>0</v>
      </c>
      <c r="BB41" s="97">
        <f>SIN((90-$U$9)*$AA$8)*TAN($Y$9*$AA$8)/TAN((90-'C'!$F36)*$AA$8)</f>
        <v>0.96697099726698854</v>
      </c>
      <c r="BC41" s="97">
        <f t="shared" si="26"/>
        <v>3.9313065427916136</v>
      </c>
      <c r="BD41" s="97">
        <f t="shared" si="27"/>
        <v>2.2206545302661587</v>
      </c>
      <c r="BE41" s="97">
        <f t="shared" si="28"/>
        <v>25.813558420713608</v>
      </c>
      <c r="BF41" s="97">
        <f t="shared" si="29"/>
        <v>-63.235932093769613</v>
      </c>
      <c r="BG41" s="97">
        <f t="shared" si="30"/>
        <v>89.049490514483225</v>
      </c>
      <c r="BH41" s="97">
        <f t="shared" si="31"/>
        <v>217.422373673056</v>
      </c>
      <c r="BI41" s="97" t="s">
        <v>8053</v>
      </c>
      <c r="BJ41" s="97" t="s">
        <v>8053</v>
      </c>
      <c r="BK41" s="97" t="s">
        <v>8053</v>
      </c>
      <c r="BL41" s="97">
        <f t="shared" si="32"/>
        <v>0</v>
      </c>
      <c r="BM41" s="97">
        <f t="shared" si="33"/>
        <v>0</v>
      </c>
      <c r="BN41" s="97">
        <f t="shared" si="34"/>
        <v>0</v>
      </c>
      <c r="BO41" s="97">
        <f t="shared" si="35"/>
        <v>0</v>
      </c>
      <c r="BP41" s="97">
        <f t="shared" si="36"/>
        <v>0</v>
      </c>
      <c r="BQ41" s="97">
        <f t="shared" si="37"/>
        <v>0</v>
      </c>
      <c r="BR41" s="97">
        <f>SIN((90-$U$9)*$AA$8)*TAN($AA$10*$AA$8)/TAN((90-'C'!$F36)*$AA$8)</f>
        <v>-7.8176244696802927E-2</v>
      </c>
      <c r="BS41" s="97">
        <f t="shared" si="38"/>
        <v>2.5695650812758864E-2</v>
      </c>
      <c r="BT41" s="97">
        <f t="shared" si="39"/>
        <v>1.0127663357422376</v>
      </c>
      <c r="BU41" s="97">
        <f t="shared" si="40"/>
        <v>-4.4271109912756783</v>
      </c>
      <c r="BV41" s="97">
        <f t="shared" si="41"/>
        <v>9.1069592988755232</v>
      </c>
      <c r="BW41" s="97">
        <f t="shared" si="42"/>
        <v>-13.534070290151202</v>
      </c>
      <c r="BX41" s="97">
        <f t="shared" si="43"/>
        <v>175.32015169240015</v>
      </c>
      <c r="BY41" s="97" t="s">
        <v>8053</v>
      </c>
      <c r="BZ41" s="97" t="s">
        <v>8053</v>
      </c>
      <c r="CA41" s="97" t="s">
        <v>8053</v>
      </c>
      <c r="CB41" s="97">
        <f t="shared" si="44"/>
        <v>0</v>
      </c>
      <c r="CC41" s="97">
        <f t="shared" si="45"/>
        <v>0</v>
      </c>
      <c r="CD41" s="97">
        <f t="shared" si="46"/>
        <v>0</v>
      </c>
      <c r="CE41" s="97">
        <f t="shared" si="47"/>
        <v>0</v>
      </c>
      <c r="CF41" s="97">
        <f t="shared" si="48"/>
        <v>0</v>
      </c>
      <c r="CG41" s="97">
        <f t="shared" si="49"/>
        <v>0</v>
      </c>
      <c r="CH41" s="97">
        <f>90-'C'!$F36</f>
        <v>108.41200000000001</v>
      </c>
      <c r="CI41" s="97">
        <v>27</v>
      </c>
      <c r="CJ41" s="97"/>
      <c r="CK41" s="97"/>
      <c r="CL41" s="97"/>
      <c r="CM41" s="97"/>
      <c r="CN41" s="97" t="str">
        <f t="shared" si="50"/>
        <v>JAN</v>
      </c>
      <c r="CO41" s="97">
        <f t="shared" si="51"/>
        <v>27</v>
      </c>
      <c r="CP41" s="97">
        <f t="shared" si="52"/>
        <v>34.31666666666667</v>
      </c>
      <c r="CQ41" s="97">
        <f>'C'!F36</f>
        <v>-18.411999999999999</v>
      </c>
      <c r="CR41" s="97">
        <f t="shared" si="53"/>
        <v>3.1415926535897931</v>
      </c>
      <c r="CS41" s="97">
        <f t="shared" si="54"/>
        <v>1.7453292519943295E-2</v>
      </c>
      <c r="CT41" s="97">
        <f t="shared" si="55"/>
        <v>57.295779513082323</v>
      </c>
      <c r="CU41" s="97">
        <f t="shared" si="56"/>
        <v>0.59893882164272083</v>
      </c>
      <c r="CV41" s="97">
        <f t="shared" si="57"/>
        <v>-0.32135002187719591</v>
      </c>
      <c r="CW41" s="97">
        <f t="shared" si="58"/>
        <v>1.360580152533732</v>
      </c>
      <c r="CX41" s="97">
        <f t="shared" si="59"/>
        <v>-68.128349876681938</v>
      </c>
      <c r="CY41" s="97">
        <f t="shared" si="60"/>
        <v>111.87165012331806</v>
      </c>
      <c r="CZ41" s="97">
        <f t="shared" si="61"/>
        <v>248.12834987668194</v>
      </c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</row>
    <row r="42" spans="1:115" ht="30" customHeight="1" x14ac:dyDescent="0.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8">
        <f t="shared" si="62"/>
        <v>28</v>
      </c>
      <c r="N42" s="97">
        <f t="shared" si="1"/>
        <v>105.87231873866266</v>
      </c>
      <c r="O42" s="97">
        <f t="shared" si="2"/>
        <v>111.54865106260054</v>
      </c>
      <c r="P42" s="97">
        <f t="shared" si="3"/>
        <v>-5.6763323239378849</v>
      </c>
      <c r="Q42" s="97" t="str">
        <f t="shared" si="71"/>
        <v>QNOS</v>
      </c>
      <c r="R42" s="97">
        <f t="shared" si="5"/>
        <v>248.45134893739947</v>
      </c>
      <c r="S42" s="97">
        <f t="shared" si="0"/>
        <v>30</v>
      </c>
      <c r="T42" s="97">
        <f>SIN((90-$U$9)*$AA$8)*TAN($AA$9*$AA$8)/TAN((90-'C'!$F37)*$AA$8)</f>
        <v>-0.95229460705755231</v>
      </c>
      <c r="U42" s="97">
        <f t="shared" si="64"/>
        <v>3.9313065427916092</v>
      </c>
      <c r="V42" s="97">
        <f t="shared" si="65"/>
        <v>2.2206545302661578</v>
      </c>
      <c r="W42" s="97">
        <f t="shared" si="66"/>
        <v>-25.393655341545212</v>
      </c>
      <c r="X42" s="97">
        <f t="shared" si="67"/>
        <v>63.235932093769605</v>
      </c>
      <c r="Y42" s="97">
        <f t="shared" si="68"/>
        <v>-88.629587435314818</v>
      </c>
      <c r="Z42" s="97">
        <f t="shared" si="69"/>
        <v>142.15772324777561</v>
      </c>
      <c r="AA42" s="97">
        <f>(COS( 90.833*$AA$8)-SIN($U$9*$AA$8)*SIN('C'!$F37*$AA$8))/COS($U$9*$AA$8)/COS('C'!$F37*$AA$8)</f>
        <v>0.20525049672021828</v>
      </c>
      <c r="AB42" s="97">
        <f t="shared" si="7"/>
        <v>78.155836722325986</v>
      </c>
      <c r="AC42" s="97">
        <f>('C'!$E37+$AC$9+$W$9/15)</f>
        <v>12.401777777777777</v>
      </c>
      <c r="AD42" s="97">
        <f t="shared" si="8"/>
        <v>0</v>
      </c>
      <c r="AE42" s="97">
        <f t="shared" si="9"/>
        <v>0</v>
      </c>
      <c r="AF42" s="97">
        <f t="shared" si="10"/>
        <v>0</v>
      </c>
      <c r="AG42" s="97">
        <f t="shared" si="11"/>
        <v>0</v>
      </c>
      <c r="AH42" s="97">
        <f t="shared" si="12"/>
        <v>0</v>
      </c>
      <c r="AI42" s="97"/>
      <c r="AJ42" s="97"/>
      <c r="AK42" s="97">
        <f t="shared" si="13"/>
        <v>0</v>
      </c>
      <c r="AL42" s="97">
        <f>SIN((90-$U$9)*$AA$8)*TAN($Y$10*$AA$8)/TAN((90-'C'!$F37)*$AA$8)</f>
        <v>7.6989709551983268E-2</v>
      </c>
      <c r="AM42" s="97">
        <f t="shared" si="14"/>
        <v>2.5695650812758871E-2</v>
      </c>
      <c r="AN42" s="97">
        <f t="shared" si="15"/>
        <v>1.0127663357422376</v>
      </c>
      <c r="AO42" s="97">
        <f t="shared" si="16"/>
        <v>4.3597866594097239</v>
      </c>
      <c r="AP42" s="97">
        <f t="shared" si="17"/>
        <v>-9.106959298875525</v>
      </c>
      <c r="AQ42" s="97">
        <f t="shared" si="18"/>
        <v>13.466745958285248</v>
      </c>
      <c r="AR42" s="97">
        <f t="shared" si="19"/>
        <v>184.74717263946579</v>
      </c>
      <c r="AS42" s="97" t="s">
        <v>8053</v>
      </c>
      <c r="AT42" s="97" t="s">
        <v>8053</v>
      </c>
      <c r="AU42" s="97" t="s">
        <v>8053</v>
      </c>
      <c r="AV42" s="97">
        <f t="shared" si="20"/>
        <v>11.503994713892094</v>
      </c>
      <c r="AW42" s="97">
        <f t="shared" si="21"/>
        <v>11.503994713892094</v>
      </c>
      <c r="AX42" s="97">
        <f t="shared" si="22"/>
        <v>0.47933311307883725</v>
      </c>
      <c r="AY42" s="97">
        <f t="shared" si="23"/>
        <v>0</v>
      </c>
      <c r="AZ42" s="97">
        <f t="shared" si="24"/>
        <v>0</v>
      </c>
      <c r="BA42" s="97">
        <f t="shared" si="25"/>
        <v>0</v>
      </c>
      <c r="BB42" s="97">
        <f>SIN((90-$U$9)*$AA$8)*TAN($Y$9*$AA$8)/TAN((90-'C'!$F37)*$AA$8)</f>
        <v>0.95229460705755264</v>
      </c>
      <c r="BC42" s="97">
        <f t="shared" si="26"/>
        <v>3.9313065427916136</v>
      </c>
      <c r="BD42" s="97">
        <f t="shared" si="27"/>
        <v>2.2206545302661587</v>
      </c>
      <c r="BE42" s="97">
        <f t="shared" si="28"/>
        <v>25.393655341545212</v>
      </c>
      <c r="BF42" s="97">
        <f t="shared" si="29"/>
        <v>-63.235932093769613</v>
      </c>
      <c r="BG42" s="97">
        <f t="shared" si="30"/>
        <v>88.629587435314818</v>
      </c>
      <c r="BH42" s="97">
        <f t="shared" si="31"/>
        <v>217.84227675222439</v>
      </c>
      <c r="BI42" s="97" t="s">
        <v>8053</v>
      </c>
      <c r="BJ42" s="97" t="s">
        <v>8053</v>
      </c>
      <c r="BK42" s="97" t="s">
        <v>8053</v>
      </c>
      <c r="BL42" s="97">
        <f t="shared" si="32"/>
        <v>0</v>
      </c>
      <c r="BM42" s="97">
        <f t="shared" si="33"/>
        <v>0</v>
      </c>
      <c r="BN42" s="97">
        <f t="shared" si="34"/>
        <v>0</v>
      </c>
      <c r="BO42" s="97">
        <f t="shared" si="35"/>
        <v>0</v>
      </c>
      <c r="BP42" s="97">
        <f t="shared" si="36"/>
        <v>0</v>
      </c>
      <c r="BQ42" s="97">
        <f t="shared" si="37"/>
        <v>0</v>
      </c>
      <c r="BR42" s="97">
        <f>SIN((90-$U$9)*$AA$8)*TAN($AA$10*$AA$8)/TAN((90-'C'!$F37)*$AA$8)</f>
        <v>-7.698970955198324E-2</v>
      </c>
      <c r="BS42" s="97">
        <f t="shared" si="38"/>
        <v>2.5695650812758864E-2</v>
      </c>
      <c r="BT42" s="97">
        <f t="shared" si="39"/>
        <v>1.0127663357422376</v>
      </c>
      <c r="BU42" s="97">
        <f t="shared" si="40"/>
        <v>-4.3597866594097221</v>
      </c>
      <c r="BV42" s="97">
        <f t="shared" si="41"/>
        <v>9.1069592988755232</v>
      </c>
      <c r="BW42" s="97">
        <f t="shared" si="42"/>
        <v>-13.466745958285244</v>
      </c>
      <c r="BX42" s="97">
        <f t="shared" si="43"/>
        <v>175.25282736053421</v>
      </c>
      <c r="BY42" s="97" t="s">
        <v>8053</v>
      </c>
      <c r="BZ42" s="97" t="s">
        <v>8053</v>
      </c>
      <c r="CA42" s="97" t="s">
        <v>8053</v>
      </c>
      <c r="CB42" s="97">
        <f t="shared" si="44"/>
        <v>0</v>
      </c>
      <c r="CC42" s="97">
        <f t="shared" si="45"/>
        <v>0</v>
      </c>
      <c r="CD42" s="97">
        <f t="shared" si="46"/>
        <v>0</v>
      </c>
      <c r="CE42" s="97">
        <f t="shared" si="47"/>
        <v>0</v>
      </c>
      <c r="CF42" s="97">
        <f t="shared" si="48"/>
        <v>0</v>
      </c>
      <c r="CG42" s="97">
        <f t="shared" si="49"/>
        <v>0</v>
      </c>
      <c r="CH42" s="97">
        <f>90-'C'!$F37</f>
        <v>108.151</v>
      </c>
      <c r="CI42" s="97">
        <v>28</v>
      </c>
      <c r="CJ42" s="97"/>
      <c r="CK42" s="97"/>
      <c r="CL42" s="97"/>
      <c r="CM42" s="97"/>
      <c r="CN42" s="97" t="str">
        <f t="shared" si="50"/>
        <v>JAN</v>
      </c>
      <c r="CO42" s="97">
        <f t="shared" si="51"/>
        <v>28</v>
      </c>
      <c r="CP42" s="97">
        <f t="shared" si="52"/>
        <v>34.31666666666667</v>
      </c>
      <c r="CQ42" s="97">
        <f>'C'!F37</f>
        <v>-18.151</v>
      </c>
      <c r="CR42" s="97">
        <f t="shared" si="53"/>
        <v>3.1415926535897931</v>
      </c>
      <c r="CS42" s="97">
        <f t="shared" si="54"/>
        <v>1.7453292519943295E-2</v>
      </c>
      <c r="CT42" s="97">
        <f t="shared" si="55"/>
        <v>57.295779513082323</v>
      </c>
      <c r="CU42" s="97">
        <f t="shared" si="56"/>
        <v>0.59893882164272083</v>
      </c>
      <c r="CV42" s="97">
        <f t="shared" si="57"/>
        <v>-0.31679471252949076</v>
      </c>
      <c r="CW42" s="97">
        <f t="shared" si="58"/>
        <v>1.3640766804556816</v>
      </c>
      <c r="CX42" s="97">
        <f t="shared" si="59"/>
        <v>-68.451348937399459</v>
      </c>
      <c r="CY42" s="97">
        <f t="shared" si="60"/>
        <v>111.54865106260054</v>
      </c>
      <c r="CZ42" s="97">
        <f t="shared" si="61"/>
        <v>248.45134893739947</v>
      </c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</row>
    <row r="43" spans="1:115" ht="30" customHeight="1" x14ac:dyDescent="0.2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8">
        <f t="shared" si="62"/>
        <v>29</v>
      </c>
      <c r="N43" s="97">
        <f t="shared" si="1"/>
        <v>105.87231873866266</v>
      </c>
      <c r="O43" s="97">
        <f t="shared" si="2"/>
        <v>111.21847124528558</v>
      </c>
      <c r="P43" s="97">
        <f t="shared" si="3"/>
        <v>-5.3461525066229285</v>
      </c>
      <c r="Q43" s="97" t="str">
        <f t="shared" si="71"/>
        <v>QNOS</v>
      </c>
      <c r="R43" s="97">
        <f t="shared" si="5"/>
        <v>248.78152875471443</v>
      </c>
      <c r="S43" s="97">
        <f t="shared" si="0"/>
        <v>31</v>
      </c>
      <c r="T43" s="97">
        <f>SIN((90-$U$9)*$AA$8)*TAN($AA$9*$AA$8)/TAN((90-'C'!$F38)*$AA$8)</f>
        <v>-0.93732611328821791</v>
      </c>
      <c r="U43" s="97">
        <f t="shared" si="64"/>
        <v>3.9313065427916092</v>
      </c>
      <c r="V43" s="97">
        <f t="shared" si="65"/>
        <v>2.2206545302661578</v>
      </c>
      <c r="W43" s="97">
        <f t="shared" si="66"/>
        <v>-24.966894231866203</v>
      </c>
      <c r="X43" s="97">
        <f t="shared" si="67"/>
        <v>63.235932093769605</v>
      </c>
      <c r="Y43" s="97">
        <f t="shared" si="68"/>
        <v>-88.202826325635812</v>
      </c>
      <c r="Z43" s="97">
        <f t="shared" si="69"/>
        <v>141.7309621380966</v>
      </c>
      <c r="AA43" s="97">
        <f>(COS( 90.833*$AA$8)-SIN($U$9*$AA$8)*SIN('C'!$F38*$AA$8))/COS($U$9*$AA$8)/COS('C'!$F38*$AA$8)</f>
        <v>0.20176119172052029</v>
      </c>
      <c r="AB43" s="97">
        <f t="shared" si="7"/>
        <v>78.360032344204896</v>
      </c>
      <c r="AC43" s="97">
        <f>('C'!$E38+$AC$9+$W$9/15)</f>
        <v>12.404777777777777</v>
      </c>
      <c r="AD43" s="97">
        <f t="shared" si="8"/>
        <v>0</v>
      </c>
      <c r="AE43" s="97">
        <f t="shared" si="9"/>
        <v>0</v>
      </c>
      <c r="AF43" s="97">
        <f t="shared" si="10"/>
        <v>0</v>
      </c>
      <c r="AG43" s="97">
        <f t="shared" si="11"/>
        <v>0</v>
      </c>
      <c r="AH43" s="97">
        <f t="shared" si="12"/>
        <v>0</v>
      </c>
      <c r="AI43" s="97"/>
      <c r="AJ43" s="97"/>
      <c r="AK43" s="97">
        <f t="shared" si="13"/>
        <v>0</v>
      </c>
      <c r="AL43" s="97">
        <f>SIN((90-$U$9)*$AA$8)*TAN($Y$10*$AA$8)/TAN((90-'C'!$F38)*$AA$8)</f>
        <v>7.5779558849468492E-2</v>
      </c>
      <c r="AM43" s="97">
        <f t="shared" si="14"/>
        <v>2.5695650812758871E-2</v>
      </c>
      <c r="AN43" s="97">
        <f t="shared" si="15"/>
        <v>1.0127663357422376</v>
      </c>
      <c r="AO43" s="97">
        <f t="shared" si="16"/>
        <v>4.2911285855260992</v>
      </c>
      <c r="AP43" s="97">
        <f t="shared" si="17"/>
        <v>-9.106959298875525</v>
      </c>
      <c r="AQ43" s="97">
        <f t="shared" si="18"/>
        <v>13.398087884401624</v>
      </c>
      <c r="AR43" s="97">
        <f t="shared" si="19"/>
        <v>184.81583071334941</v>
      </c>
      <c r="AS43" s="97" t="s">
        <v>8053</v>
      </c>
      <c r="AT43" s="97" t="s">
        <v>8053</v>
      </c>
      <c r="AU43" s="97" t="s">
        <v>8053</v>
      </c>
      <c r="AV43" s="97">
        <f t="shared" si="20"/>
        <v>11.511571918817669</v>
      </c>
      <c r="AW43" s="97">
        <f t="shared" si="21"/>
        <v>11.511571918817669</v>
      </c>
      <c r="AX43" s="97">
        <f t="shared" si="22"/>
        <v>0.47964882995073621</v>
      </c>
      <c r="AY43" s="97">
        <f t="shared" si="23"/>
        <v>0</v>
      </c>
      <c r="AZ43" s="97">
        <f t="shared" si="24"/>
        <v>0</v>
      </c>
      <c r="BA43" s="97">
        <f t="shared" si="25"/>
        <v>0</v>
      </c>
      <c r="BB43" s="97">
        <f>SIN((90-$U$9)*$AA$8)*TAN($Y$9*$AA$8)/TAN((90-'C'!$F38)*$AA$8)</f>
        <v>0.93732611328821835</v>
      </c>
      <c r="BC43" s="97">
        <f t="shared" si="26"/>
        <v>3.9313065427916136</v>
      </c>
      <c r="BD43" s="97">
        <f t="shared" si="27"/>
        <v>2.2206545302661587</v>
      </c>
      <c r="BE43" s="97">
        <f t="shared" si="28"/>
        <v>24.966894231866203</v>
      </c>
      <c r="BF43" s="97">
        <f t="shared" si="29"/>
        <v>-63.235932093769613</v>
      </c>
      <c r="BG43" s="97">
        <f t="shared" si="30"/>
        <v>88.202826325635812</v>
      </c>
      <c r="BH43" s="97">
        <f t="shared" si="31"/>
        <v>218.2690378619034</v>
      </c>
      <c r="BI43" s="97" t="s">
        <v>8053</v>
      </c>
      <c r="BJ43" s="97" t="s">
        <v>8053</v>
      </c>
      <c r="BK43" s="97" t="s">
        <v>8053</v>
      </c>
      <c r="BL43" s="97">
        <f t="shared" si="32"/>
        <v>0</v>
      </c>
      <c r="BM43" s="97">
        <f t="shared" si="33"/>
        <v>0</v>
      </c>
      <c r="BN43" s="97">
        <f t="shared" si="34"/>
        <v>0</v>
      </c>
      <c r="BO43" s="97">
        <f t="shared" si="35"/>
        <v>0</v>
      </c>
      <c r="BP43" s="97">
        <f t="shared" si="36"/>
        <v>0</v>
      </c>
      <c r="BQ43" s="97">
        <f t="shared" si="37"/>
        <v>0</v>
      </c>
      <c r="BR43" s="97">
        <f>SIN((90-$U$9)*$AA$8)*TAN($AA$10*$AA$8)/TAN((90-'C'!$F38)*$AA$8)</f>
        <v>-7.5779558849468479E-2</v>
      </c>
      <c r="BS43" s="97">
        <f t="shared" si="38"/>
        <v>2.5695650812758864E-2</v>
      </c>
      <c r="BT43" s="97">
        <f t="shared" si="39"/>
        <v>1.0127663357422376</v>
      </c>
      <c r="BU43" s="97">
        <f t="shared" si="40"/>
        <v>-4.2911285855260983</v>
      </c>
      <c r="BV43" s="97">
        <f t="shared" si="41"/>
        <v>9.1069592988755232</v>
      </c>
      <c r="BW43" s="97">
        <f t="shared" si="42"/>
        <v>-13.398087884401622</v>
      </c>
      <c r="BX43" s="97">
        <f t="shared" si="43"/>
        <v>175.18416928665059</v>
      </c>
      <c r="BY43" s="97" t="s">
        <v>8053</v>
      </c>
      <c r="BZ43" s="97" t="s">
        <v>8053</v>
      </c>
      <c r="CA43" s="97" t="s">
        <v>8053</v>
      </c>
      <c r="CB43" s="97">
        <f t="shared" si="44"/>
        <v>0</v>
      </c>
      <c r="CC43" s="97">
        <f t="shared" si="45"/>
        <v>0</v>
      </c>
      <c r="CD43" s="97">
        <f t="shared" si="46"/>
        <v>0</v>
      </c>
      <c r="CE43" s="97">
        <f t="shared" si="47"/>
        <v>0</v>
      </c>
      <c r="CF43" s="97">
        <f t="shared" si="48"/>
        <v>0</v>
      </c>
      <c r="CG43" s="97">
        <f t="shared" si="49"/>
        <v>0</v>
      </c>
      <c r="CH43" s="97">
        <f>90-'C'!$F38</f>
        <v>107.884</v>
      </c>
      <c r="CI43" s="97">
        <v>29</v>
      </c>
      <c r="CJ43" s="97"/>
      <c r="CK43" s="97"/>
      <c r="CL43" s="97"/>
      <c r="CM43" s="97"/>
      <c r="CN43" s="97" t="str">
        <f t="shared" si="50"/>
        <v>JAN</v>
      </c>
      <c r="CO43" s="97">
        <f t="shared" si="51"/>
        <v>29</v>
      </c>
      <c r="CP43" s="97">
        <f t="shared" si="52"/>
        <v>34.31666666666667</v>
      </c>
      <c r="CQ43" s="97">
        <f>'C'!F38</f>
        <v>-17.884</v>
      </c>
      <c r="CR43" s="97">
        <f t="shared" si="53"/>
        <v>3.1415926535897931</v>
      </c>
      <c r="CS43" s="97">
        <f t="shared" si="54"/>
        <v>1.7453292519943295E-2</v>
      </c>
      <c r="CT43" s="97">
        <f t="shared" si="55"/>
        <v>57.295779513082323</v>
      </c>
      <c r="CU43" s="97">
        <f t="shared" si="56"/>
        <v>0.59893882164272083</v>
      </c>
      <c r="CV43" s="97">
        <f t="shared" si="57"/>
        <v>-0.31213468342666589</v>
      </c>
      <c r="CW43" s="97">
        <f t="shared" si="58"/>
        <v>1.3676405663756259</v>
      </c>
      <c r="CX43" s="97">
        <f t="shared" si="59"/>
        <v>-68.781528754714415</v>
      </c>
      <c r="CY43" s="97">
        <f t="shared" si="60"/>
        <v>111.21847124528558</v>
      </c>
      <c r="CZ43" s="97">
        <f t="shared" si="61"/>
        <v>248.78152875471443</v>
      </c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</row>
    <row r="44" spans="1:115" ht="30" customHeight="1" x14ac:dyDescent="0.2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8">
        <f t="shared" si="62"/>
        <v>30</v>
      </c>
      <c r="N44" s="97">
        <f t="shared" si="1"/>
        <v>105.87231873866266</v>
      </c>
      <c r="O44" s="97">
        <f t="shared" si="2"/>
        <v>110.88235696567213</v>
      </c>
      <c r="P44" s="97">
        <f t="shared" si="3"/>
        <v>-5.0100382270094741</v>
      </c>
      <c r="Q44" s="97" t="str">
        <f t="shared" si="71"/>
        <v>QNOS</v>
      </c>
      <c r="R44" s="97">
        <f t="shared" si="5"/>
        <v>249.11764303432787</v>
      </c>
      <c r="S44" s="97">
        <f t="shared" si="0"/>
        <v>32</v>
      </c>
      <c r="T44" s="97">
        <f>SIN((90-$U$9)*$AA$8)*TAN($AA$9*$AA$8)/TAN((90-'C'!$F39)*$AA$8)</f>
        <v>-0.92212352502146977</v>
      </c>
      <c r="U44" s="97">
        <f t="shared" si="64"/>
        <v>3.9313065427916092</v>
      </c>
      <c r="V44" s="97">
        <f t="shared" si="65"/>
        <v>2.2206545302661578</v>
      </c>
      <c r="W44" s="97">
        <f t="shared" si="66"/>
        <v>-24.534968452132649</v>
      </c>
      <c r="X44" s="97">
        <f t="shared" si="67"/>
        <v>63.235932093769605</v>
      </c>
      <c r="Y44" s="97">
        <f t="shared" si="68"/>
        <v>-87.770900545902251</v>
      </c>
      <c r="Z44" s="97">
        <f t="shared" si="69"/>
        <v>141.29903635836305</v>
      </c>
      <c r="AA44" s="97">
        <f>(COS( 90.833*$AA$8)-SIN($U$9*$AA$8)*SIN('C'!$F39*$AA$8))/COS($U$9*$AA$8)/COS('C'!$F39*$AA$8)</f>
        <v>0.19821690458675947</v>
      </c>
      <c r="AB44" s="97">
        <f t="shared" si="7"/>
        <v>78.56729219901743</v>
      </c>
      <c r="AC44" s="97">
        <f>('C'!$E39+$AC$9+$W$9/15)</f>
        <v>12.407777777777778</v>
      </c>
      <c r="AD44" s="97">
        <f t="shared" si="8"/>
        <v>0</v>
      </c>
      <c r="AE44" s="97">
        <f t="shared" si="9"/>
        <v>0</v>
      </c>
      <c r="AF44" s="97">
        <f t="shared" si="10"/>
        <v>0</v>
      </c>
      <c r="AG44" s="97">
        <f t="shared" si="11"/>
        <v>0</v>
      </c>
      <c r="AH44" s="97">
        <f t="shared" si="12"/>
        <v>0</v>
      </c>
      <c r="AI44" s="97"/>
      <c r="AJ44" s="97"/>
      <c r="AK44" s="97">
        <f t="shared" si="13"/>
        <v>0</v>
      </c>
      <c r="AL44" s="97">
        <f>SIN((90-$U$9)*$AA$8)*TAN($Y$10*$AA$8)/TAN((90-'C'!$F39)*$AA$8)</f>
        <v>7.4550482420366562E-2</v>
      </c>
      <c r="AM44" s="97">
        <f t="shared" si="14"/>
        <v>2.5695650812758871E-2</v>
      </c>
      <c r="AN44" s="97">
        <f t="shared" si="15"/>
        <v>1.0127663357422376</v>
      </c>
      <c r="AO44" s="97">
        <f t="shared" si="16"/>
        <v>4.2214030756758794</v>
      </c>
      <c r="AP44" s="97">
        <f t="shared" si="17"/>
        <v>-9.106959298875525</v>
      </c>
      <c r="AQ44" s="97">
        <f t="shared" si="18"/>
        <v>13.328362374551403</v>
      </c>
      <c r="AR44" s="97">
        <f t="shared" si="19"/>
        <v>184.88555622319964</v>
      </c>
      <c r="AS44" s="97" t="s">
        <v>8053</v>
      </c>
      <c r="AT44" s="97" t="s">
        <v>8053</v>
      </c>
      <c r="AU44" s="97" t="s">
        <v>8053</v>
      </c>
      <c r="AV44" s="97">
        <f t="shared" si="20"/>
        <v>11.519220286141017</v>
      </c>
      <c r="AW44" s="97">
        <f t="shared" si="21"/>
        <v>11.519220286141017</v>
      </c>
      <c r="AX44" s="97">
        <f t="shared" si="22"/>
        <v>0.47996751192254239</v>
      </c>
      <c r="AY44" s="97">
        <f t="shared" si="23"/>
        <v>0</v>
      </c>
      <c r="AZ44" s="97">
        <f t="shared" si="24"/>
        <v>0</v>
      </c>
      <c r="BA44" s="97">
        <f t="shared" si="25"/>
        <v>0</v>
      </c>
      <c r="BB44" s="97">
        <f>SIN((90-$U$9)*$AA$8)*TAN($Y$9*$AA$8)/TAN((90-'C'!$F39)*$AA$8)</f>
        <v>0.92212352502147021</v>
      </c>
      <c r="BC44" s="97">
        <f t="shared" si="26"/>
        <v>3.9313065427916136</v>
      </c>
      <c r="BD44" s="97">
        <f t="shared" si="27"/>
        <v>2.2206545302661587</v>
      </c>
      <c r="BE44" s="97">
        <f t="shared" si="28"/>
        <v>24.534968452132649</v>
      </c>
      <c r="BF44" s="97">
        <f t="shared" si="29"/>
        <v>-63.235932093769613</v>
      </c>
      <c r="BG44" s="97">
        <f t="shared" si="30"/>
        <v>87.770900545902265</v>
      </c>
      <c r="BH44" s="97">
        <f t="shared" si="31"/>
        <v>218.70096364163695</v>
      </c>
      <c r="BI44" s="97" t="s">
        <v>8053</v>
      </c>
      <c r="BJ44" s="97" t="s">
        <v>8053</v>
      </c>
      <c r="BK44" s="97" t="s">
        <v>8053</v>
      </c>
      <c r="BL44" s="97">
        <f t="shared" si="32"/>
        <v>0</v>
      </c>
      <c r="BM44" s="97">
        <f t="shared" si="33"/>
        <v>0</v>
      </c>
      <c r="BN44" s="97">
        <f t="shared" si="34"/>
        <v>0</v>
      </c>
      <c r="BO44" s="97">
        <f t="shared" si="35"/>
        <v>0</v>
      </c>
      <c r="BP44" s="97">
        <f t="shared" si="36"/>
        <v>0</v>
      </c>
      <c r="BQ44" s="97">
        <f t="shared" si="37"/>
        <v>0</v>
      </c>
      <c r="BR44" s="97">
        <f>SIN((90-$U$9)*$AA$8)*TAN($AA$10*$AA$8)/TAN((90-'C'!$F39)*$AA$8)</f>
        <v>-7.4550482420366548E-2</v>
      </c>
      <c r="BS44" s="97">
        <f t="shared" si="38"/>
        <v>2.5695650812758864E-2</v>
      </c>
      <c r="BT44" s="97">
        <f t="shared" si="39"/>
        <v>1.0127663357422376</v>
      </c>
      <c r="BU44" s="97">
        <f t="shared" si="40"/>
        <v>-4.2214030756758785</v>
      </c>
      <c r="BV44" s="97">
        <f t="shared" si="41"/>
        <v>9.1069592988755232</v>
      </c>
      <c r="BW44" s="97">
        <f t="shared" si="42"/>
        <v>-13.328362374551402</v>
      </c>
      <c r="BX44" s="97">
        <f t="shared" si="43"/>
        <v>175.11444377680036</v>
      </c>
      <c r="BY44" s="97" t="s">
        <v>8053</v>
      </c>
      <c r="BZ44" s="97" t="s">
        <v>8053</v>
      </c>
      <c r="CA44" s="97" t="s">
        <v>8053</v>
      </c>
      <c r="CB44" s="97">
        <f t="shared" si="44"/>
        <v>0</v>
      </c>
      <c r="CC44" s="97">
        <f t="shared" si="45"/>
        <v>0</v>
      </c>
      <c r="CD44" s="97">
        <f t="shared" si="46"/>
        <v>0</v>
      </c>
      <c r="CE44" s="97">
        <f t="shared" si="47"/>
        <v>0</v>
      </c>
      <c r="CF44" s="97">
        <f t="shared" si="48"/>
        <v>0</v>
      </c>
      <c r="CG44" s="97">
        <f t="shared" si="49"/>
        <v>0</v>
      </c>
      <c r="CH44" s="97">
        <f>90-'C'!$F39</f>
        <v>107.61199999999999</v>
      </c>
      <c r="CI44" s="97">
        <v>30</v>
      </c>
      <c r="CJ44" s="97"/>
      <c r="CK44" s="97"/>
      <c r="CL44" s="97"/>
      <c r="CM44" s="97"/>
      <c r="CN44" s="97" t="str">
        <f t="shared" si="50"/>
        <v>JAN</v>
      </c>
      <c r="CO44" s="97">
        <f t="shared" si="51"/>
        <v>30</v>
      </c>
      <c r="CP44" s="97">
        <f t="shared" si="52"/>
        <v>34.31666666666667</v>
      </c>
      <c r="CQ44" s="97">
        <f>'C'!F39</f>
        <v>-17.611999999999998</v>
      </c>
      <c r="CR44" s="97">
        <f t="shared" si="53"/>
        <v>3.1415926535897931</v>
      </c>
      <c r="CS44" s="97">
        <f t="shared" si="54"/>
        <v>1.7453292519943295E-2</v>
      </c>
      <c r="CT44" s="97">
        <f t="shared" si="55"/>
        <v>57.295779513082323</v>
      </c>
      <c r="CU44" s="97">
        <f t="shared" si="56"/>
        <v>0.59893882164272083</v>
      </c>
      <c r="CV44" s="97">
        <f t="shared" si="57"/>
        <v>-0.30738738786124131</v>
      </c>
      <c r="CW44" s="97">
        <f t="shared" si="58"/>
        <v>1.3712579332493102</v>
      </c>
      <c r="CX44" s="97">
        <f t="shared" si="59"/>
        <v>-69.11764303432787</v>
      </c>
      <c r="CY44" s="97">
        <f t="shared" si="60"/>
        <v>110.88235696567213</v>
      </c>
      <c r="CZ44" s="97">
        <f t="shared" si="61"/>
        <v>249.11764303432787</v>
      </c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</row>
    <row r="45" spans="1:115" ht="30" customHeight="1" x14ac:dyDescent="0.2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8">
        <f t="shared" si="62"/>
        <v>31</v>
      </c>
      <c r="N45" s="97">
        <f t="shared" si="1"/>
        <v>105.87231873866266</v>
      </c>
      <c r="O45" s="97">
        <f t="shared" si="2"/>
        <v>110.53908188497256</v>
      </c>
      <c r="P45" s="97">
        <f t="shared" si="3"/>
        <v>-4.6667631463099042</v>
      </c>
      <c r="Q45" s="97" t="str">
        <f t="shared" si="71"/>
        <v>QNOS</v>
      </c>
      <c r="R45" s="97">
        <f t="shared" si="5"/>
        <v>249.46091811502743</v>
      </c>
      <c r="S45" s="97">
        <f t="shared" si="0"/>
        <v>33</v>
      </c>
      <c r="T45" s="97">
        <f>SIN((90-$U$9)*$AA$8)*TAN($AA$9*$AA$8)/TAN((90-'C'!$F40)*$AA$8)</f>
        <v>-0.90663285656268255</v>
      </c>
      <c r="U45" s="97">
        <f t="shared" si="64"/>
        <v>3.9313065427916092</v>
      </c>
      <c r="V45" s="97">
        <f t="shared" si="65"/>
        <v>2.2206545302661578</v>
      </c>
      <c r="W45" s="97">
        <f t="shared" si="66"/>
        <v>-24.096381273269511</v>
      </c>
      <c r="X45" s="97">
        <f t="shared" si="67"/>
        <v>63.235932093769605</v>
      </c>
      <c r="Y45" s="97">
        <f t="shared" si="68"/>
        <v>-87.33231336703912</v>
      </c>
      <c r="Z45" s="97">
        <f t="shared" si="69"/>
        <v>140.86044917949991</v>
      </c>
      <c r="AA45" s="97">
        <f>(COS( 90.833*$AA$8)-SIN($U$9*$AA$8)*SIN('C'!$F40*$AA$8))/COS($U$9*$AA$8)/COS('C'!$F40*$AA$8)</f>
        <v>0.19460502585993661</v>
      </c>
      <c r="AB45" s="97">
        <f t="shared" si="7"/>
        <v>78.778348768122584</v>
      </c>
      <c r="AC45" s="97">
        <f>('C'!$E40+$AC$9+$W$9/15)</f>
        <v>12.40977777777778</v>
      </c>
      <c r="AD45" s="97">
        <f t="shared" si="8"/>
        <v>0</v>
      </c>
      <c r="AE45" s="97">
        <f t="shared" si="9"/>
        <v>0</v>
      </c>
      <c r="AF45" s="97">
        <f t="shared" si="10"/>
        <v>0</v>
      </c>
      <c r="AG45" s="97">
        <f t="shared" si="11"/>
        <v>0</v>
      </c>
      <c r="AH45" s="97">
        <f t="shared" si="12"/>
        <v>0</v>
      </c>
      <c r="AI45" s="97"/>
      <c r="AJ45" s="97"/>
      <c r="AK45" s="97">
        <f t="shared" si="13"/>
        <v>0</v>
      </c>
      <c r="AL45" s="97">
        <f>SIN((90-$U$9)*$AA$8)*TAN($Y$10*$AA$8)/TAN((90-'C'!$F40)*$AA$8)</f>
        <v>7.3298115708878897E-2</v>
      </c>
      <c r="AM45" s="97">
        <f t="shared" si="14"/>
        <v>2.5695650812758871E-2</v>
      </c>
      <c r="AN45" s="97">
        <f t="shared" si="15"/>
        <v>1.0127663357422376</v>
      </c>
      <c r="AO45" s="97">
        <f t="shared" si="16"/>
        <v>4.1503627489088659</v>
      </c>
      <c r="AP45" s="97">
        <f t="shared" si="17"/>
        <v>-9.106959298875525</v>
      </c>
      <c r="AQ45" s="97">
        <f t="shared" si="18"/>
        <v>13.257322047784392</v>
      </c>
      <c r="AR45" s="97">
        <f t="shared" si="19"/>
        <v>184.95659654996666</v>
      </c>
      <c r="AS45" s="97" t="s">
        <v>8053</v>
      </c>
      <c r="AT45" s="97" t="s">
        <v>8053</v>
      </c>
      <c r="AU45" s="97" t="s">
        <v>8053</v>
      </c>
      <c r="AV45" s="97">
        <f t="shared" si="20"/>
        <v>11.525956307925487</v>
      </c>
      <c r="AW45" s="97">
        <f t="shared" si="21"/>
        <v>11.525956307925487</v>
      </c>
      <c r="AX45" s="97">
        <f t="shared" si="22"/>
        <v>0.4802481794968953</v>
      </c>
      <c r="AY45" s="97">
        <f t="shared" si="23"/>
        <v>0</v>
      </c>
      <c r="AZ45" s="97">
        <f t="shared" si="24"/>
        <v>0</v>
      </c>
      <c r="BA45" s="97">
        <f t="shared" si="25"/>
        <v>0</v>
      </c>
      <c r="BB45" s="97">
        <f>SIN((90-$U$9)*$AA$8)*TAN($Y$9*$AA$8)/TAN((90-'C'!$F40)*$AA$8)</f>
        <v>0.906632856562683</v>
      </c>
      <c r="BC45" s="97">
        <f t="shared" si="26"/>
        <v>3.9313065427916136</v>
      </c>
      <c r="BD45" s="97">
        <f t="shared" si="27"/>
        <v>2.2206545302661587</v>
      </c>
      <c r="BE45" s="97">
        <f t="shared" si="28"/>
        <v>24.096381273269515</v>
      </c>
      <c r="BF45" s="97">
        <f t="shared" si="29"/>
        <v>-63.235932093769613</v>
      </c>
      <c r="BG45" s="97">
        <f t="shared" si="30"/>
        <v>87.33231336703912</v>
      </c>
      <c r="BH45" s="97">
        <f t="shared" si="31"/>
        <v>219.13955082050009</v>
      </c>
      <c r="BI45" s="97" t="s">
        <v>8053</v>
      </c>
      <c r="BJ45" s="97" t="s">
        <v>8053</v>
      </c>
      <c r="BK45" s="97" t="s">
        <v>8053</v>
      </c>
      <c r="BL45" s="97">
        <f t="shared" si="32"/>
        <v>0</v>
      </c>
      <c r="BM45" s="97">
        <f t="shared" si="33"/>
        <v>0</v>
      </c>
      <c r="BN45" s="97">
        <f t="shared" si="34"/>
        <v>0</v>
      </c>
      <c r="BO45" s="97">
        <f t="shared" si="35"/>
        <v>0</v>
      </c>
      <c r="BP45" s="97">
        <f t="shared" si="36"/>
        <v>0</v>
      </c>
      <c r="BQ45" s="97">
        <f t="shared" si="37"/>
        <v>0</v>
      </c>
      <c r="BR45" s="97">
        <f>SIN((90-$U$9)*$AA$8)*TAN($AA$10*$AA$8)/TAN((90-'C'!$F40)*$AA$8)</f>
        <v>-7.3298115708878883E-2</v>
      </c>
      <c r="BS45" s="97">
        <f t="shared" si="38"/>
        <v>2.5695650812758864E-2</v>
      </c>
      <c r="BT45" s="97">
        <f t="shared" si="39"/>
        <v>1.0127663357422376</v>
      </c>
      <c r="BU45" s="97">
        <f t="shared" si="40"/>
        <v>-4.150362748908865</v>
      </c>
      <c r="BV45" s="97">
        <f t="shared" si="41"/>
        <v>9.1069592988755232</v>
      </c>
      <c r="BW45" s="97">
        <f t="shared" si="42"/>
        <v>-13.257322047784388</v>
      </c>
      <c r="BX45" s="97">
        <f t="shared" si="43"/>
        <v>175.04340345003334</v>
      </c>
      <c r="BY45" s="97" t="s">
        <v>8053</v>
      </c>
      <c r="BZ45" s="97" t="s">
        <v>8053</v>
      </c>
      <c r="CA45" s="97" t="s">
        <v>8053</v>
      </c>
      <c r="CB45" s="97">
        <f t="shared" si="44"/>
        <v>0</v>
      </c>
      <c r="CC45" s="97">
        <f t="shared" si="45"/>
        <v>0</v>
      </c>
      <c r="CD45" s="97">
        <f t="shared" si="46"/>
        <v>0</v>
      </c>
      <c r="CE45" s="97">
        <f t="shared" si="47"/>
        <v>0</v>
      </c>
      <c r="CF45" s="97">
        <f t="shared" si="48"/>
        <v>0</v>
      </c>
      <c r="CG45" s="97">
        <f t="shared" si="49"/>
        <v>0</v>
      </c>
      <c r="CH45" s="97">
        <f>90-'C'!$F40</f>
        <v>107.334</v>
      </c>
      <c r="CI45" s="97">
        <v>31</v>
      </c>
      <c r="CJ45" s="97"/>
      <c r="CK45" s="97"/>
      <c r="CL45" s="97"/>
      <c r="CM45" s="97"/>
      <c r="CN45" s="97" t="str">
        <f t="shared" si="50"/>
        <v>JAN</v>
      </c>
      <c r="CO45" s="97">
        <f t="shared" si="51"/>
        <v>31</v>
      </c>
      <c r="CP45" s="97">
        <f t="shared" si="52"/>
        <v>34.31666666666667</v>
      </c>
      <c r="CQ45" s="97">
        <f>'C'!F40</f>
        <v>-17.334</v>
      </c>
      <c r="CR45" s="97">
        <f t="shared" si="53"/>
        <v>3.1415926535897931</v>
      </c>
      <c r="CS45" s="97">
        <f t="shared" si="54"/>
        <v>1.7453292519943295E-2</v>
      </c>
      <c r="CT45" s="97">
        <f t="shared" si="55"/>
        <v>57.295779513082323</v>
      </c>
      <c r="CU45" s="97">
        <f t="shared" si="56"/>
        <v>0.59893882164272083</v>
      </c>
      <c r="CV45" s="97">
        <f t="shared" si="57"/>
        <v>-0.30253537254069707</v>
      </c>
      <c r="CW45" s="97">
        <f t="shared" si="58"/>
        <v>1.374941565288158</v>
      </c>
      <c r="CX45" s="97">
        <f t="shared" si="59"/>
        <v>-69.46091811502744</v>
      </c>
      <c r="CY45" s="97">
        <f t="shared" si="60"/>
        <v>110.53908188497256</v>
      </c>
      <c r="CZ45" s="97">
        <f t="shared" si="61"/>
        <v>249.46091811502743</v>
      </c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</row>
    <row r="46" spans="1:115" ht="30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7" t="s">
        <v>8168</v>
      </c>
      <c r="O46" s="97" t="s">
        <v>8169</v>
      </c>
      <c r="P46" s="97" t="s">
        <v>8170</v>
      </c>
      <c r="Q46" s="97" t="s">
        <v>8171</v>
      </c>
      <c r="R46" s="97" t="s">
        <v>8172</v>
      </c>
      <c r="S46" s="97">
        <f t="shared" si="0"/>
        <v>34</v>
      </c>
      <c r="T46" s="98"/>
      <c r="U46" s="98"/>
      <c r="V46" s="98"/>
      <c r="W46" s="98"/>
      <c r="X46" s="98"/>
      <c r="Y46" s="98"/>
      <c r="Z46" s="98"/>
      <c r="AA46" s="98"/>
      <c r="AB46" s="98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8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8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8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8"/>
      <c r="CH46" s="98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</row>
    <row r="47" spans="1:115" ht="30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7"/>
      <c r="O47" s="97"/>
      <c r="P47" s="97"/>
      <c r="Q47" s="97"/>
      <c r="R47" s="97"/>
      <c r="S47" s="97">
        <f t="shared" si="0"/>
        <v>35</v>
      </c>
      <c r="T47" s="98"/>
      <c r="U47" s="98"/>
      <c r="V47" s="98"/>
      <c r="W47" s="98"/>
      <c r="X47" s="98"/>
      <c r="Y47" s="98"/>
      <c r="Z47" s="98"/>
      <c r="AA47" s="98"/>
      <c r="AB47" s="98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8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8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8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8"/>
      <c r="CH47" s="98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</row>
    <row r="48" spans="1:115" ht="30" customHeight="1" x14ac:dyDescent="0.2">
      <c r="A48" s="98"/>
      <c r="B48" s="103"/>
      <c r="C48" s="103"/>
      <c r="D48" s="103"/>
      <c r="E48" s="103"/>
      <c r="F48" s="103"/>
      <c r="G48" s="103"/>
      <c r="H48" s="103"/>
      <c r="I48" s="103"/>
      <c r="J48" s="98"/>
      <c r="K48" s="98"/>
      <c r="L48" s="98"/>
      <c r="M48" s="98"/>
      <c r="N48" s="97"/>
      <c r="O48" s="97"/>
      <c r="P48" s="97"/>
      <c r="Q48" s="97"/>
      <c r="R48" s="97"/>
      <c r="S48" s="97">
        <f t="shared" si="0"/>
        <v>36</v>
      </c>
      <c r="T48" s="98"/>
      <c r="U48" s="98"/>
      <c r="V48" s="98"/>
      <c r="W48" s="98"/>
      <c r="X48" s="98"/>
      <c r="Y48" s="98"/>
      <c r="Z48" s="98"/>
      <c r="AA48" s="98"/>
      <c r="AB48" s="98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8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8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8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8"/>
      <c r="CH48" s="98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</row>
    <row r="49" spans="1:115" ht="30" customHeight="1" x14ac:dyDescent="0.2">
      <c r="A49" s="97"/>
      <c r="B49" s="97"/>
      <c r="C49" s="97"/>
      <c r="D49" s="97"/>
      <c r="E49" s="97"/>
      <c r="F49" s="97"/>
      <c r="G49" s="97"/>
      <c r="H49" s="97"/>
      <c r="I49" s="97"/>
      <c r="J49" s="97" t="s">
        <v>8131</v>
      </c>
      <c r="K49" s="97" t="s">
        <v>8132</v>
      </c>
      <c r="L49" s="97" t="s">
        <v>8133</v>
      </c>
      <c r="M49" s="97"/>
      <c r="N49" s="97"/>
      <c r="O49" s="97"/>
      <c r="P49" s="97"/>
      <c r="Q49" s="97"/>
      <c r="R49" s="97"/>
      <c r="S49" s="97">
        <f t="shared" si="0"/>
        <v>37</v>
      </c>
      <c r="T49" s="97" t="s">
        <v>8137</v>
      </c>
      <c r="U49" s="97"/>
      <c r="V49" s="97"/>
      <c r="W49" s="97">
        <f>IF(AND(W47&lt;W48,U48&lt;90),1,0)</f>
        <v>0</v>
      </c>
      <c r="X49" s="97" t="s">
        <v>8138</v>
      </c>
      <c r="Y49" s="97"/>
      <c r="Z49" s="97"/>
      <c r="AA49" s="97">
        <f>IF(AND(W47&gt;W48,U48&gt;90),1,0)</f>
        <v>0</v>
      </c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 t="s">
        <v>8139</v>
      </c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 t="s">
        <v>8140</v>
      </c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 t="s">
        <v>8141</v>
      </c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 t="s">
        <v>8131</v>
      </c>
      <c r="CK49" s="97" t="s">
        <v>8132</v>
      </c>
      <c r="CL49" s="97" t="s">
        <v>8133</v>
      </c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</row>
    <row r="50" spans="1:115" ht="30" customHeight="1" x14ac:dyDescent="0.2">
      <c r="A50" s="97"/>
      <c r="B50" s="97" t="s">
        <v>8054</v>
      </c>
      <c r="C50" s="97"/>
      <c r="D50" s="97"/>
      <c r="E50" s="98" t="str">
        <f>اندراج!$F$2</f>
        <v>مردان</v>
      </c>
      <c r="F50" s="97"/>
      <c r="G50" s="105">
        <f>اندراج!$E$2</f>
        <v>34</v>
      </c>
      <c r="H50" s="105">
        <f>اندراج!$E$3</f>
        <v>19</v>
      </c>
      <c r="I50" s="97"/>
      <c r="J50" s="97" t="s">
        <v>8143</v>
      </c>
      <c r="K50" s="97" t="s">
        <v>8144</v>
      </c>
      <c r="L50" s="97" t="s">
        <v>8145</v>
      </c>
      <c r="M50" s="97"/>
      <c r="N50" s="97"/>
      <c r="O50" s="97"/>
      <c r="P50" s="97"/>
      <c r="Q50" s="97"/>
      <c r="R50" s="97"/>
      <c r="S50" s="97">
        <f t="shared" si="0"/>
        <v>38</v>
      </c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 t="s">
        <v>8123</v>
      </c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 t="s">
        <v>8143</v>
      </c>
      <c r="CK50" s="97" t="s">
        <v>8144</v>
      </c>
      <c r="CL50" s="97" t="s">
        <v>8145</v>
      </c>
      <c r="CM50" s="97"/>
      <c r="CN50" s="97"/>
      <c r="CO50" s="97"/>
      <c r="CP50" s="97"/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</row>
    <row r="51" spans="1:115" ht="30" customHeight="1" x14ac:dyDescent="0.2">
      <c r="A51" s="97" t="s">
        <v>8058</v>
      </c>
      <c r="B51" s="97"/>
      <c r="C51" s="97"/>
      <c r="D51" s="97" t="s">
        <v>8059</v>
      </c>
      <c r="E51" s="97"/>
      <c r="F51" s="97"/>
      <c r="G51" s="107">
        <f>اندراج!$D$2</f>
        <v>-72</v>
      </c>
      <c r="H51" s="107">
        <f>اندراج!$D$3</f>
        <v>11</v>
      </c>
      <c r="I51" s="97"/>
      <c r="J51" s="97"/>
      <c r="K51" s="97"/>
      <c r="L51" s="97"/>
      <c r="M51" s="97"/>
      <c r="N51" s="157" t="s">
        <v>8055</v>
      </c>
      <c r="O51" s="158"/>
      <c r="P51" s="158"/>
      <c r="Q51" s="158"/>
      <c r="R51" s="158"/>
      <c r="S51" s="97">
        <f t="shared" si="0"/>
        <v>39</v>
      </c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</row>
    <row r="52" spans="1:115" ht="30" customHeight="1" x14ac:dyDescent="0.2">
      <c r="A52" s="97" t="s">
        <v>8069</v>
      </c>
      <c r="B52" s="97"/>
      <c r="C52" s="97"/>
      <c r="D52" s="97" t="s">
        <v>8070</v>
      </c>
      <c r="E52" s="97"/>
      <c r="F52" s="97"/>
      <c r="G52" s="97"/>
      <c r="H52" s="97"/>
      <c r="I52" s="97"/>
      <c r="J52" s="97"/>
      <c r="K52" s="97"/>
      <c r="L52" s="97"/>
      <c r="M52" s="97"/>
      <c r="N52" s="97">
        <v>1</v>
      </c>
      <c r="O52" s="97">
        <v>2</v>
      </c>
      <c r="P52" s="97">
        <v>3</v>
      </c>
      <c r="Q52" s="97">
        <v>4</v>
      </c>
      <c r="R52" s="97">
        <v>5</v>
      </c>
      <c r="S52" s="97">
        <f t="shared" si="0"/>
        <v>40</v>
      </c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</row>
    <row r="53" spans="1:115" ht="30" customHeight="1" x14ac:dyDescent="0.2">
      <c r="A53" s="97" t="s">
        <v>8078</v>
      </c>
      <c r="B53" s="97"/>
      <c r="C53" s="97"/>
      <c r="D53" s="97" t="s">
        <v>8079</v>
      </c>
      <c r="E53" s="97"/>
      <c r="F53" s="97"/>
      <c r="G53" s="97"/>
      <c r="H53" s="97"/>
      <c r="I53" s="97"/>
      <c r="J53" s="97"/>
      <c r="K53" s="97"/>
      <c r="L53" s="97"/>
      <c r="M53" s="97"/>
      <c r="N53" s="97" t="s">
        <v>8072</v>
      </c>
      <c r="O53" s="97" t="s">
        <v>8106</v>
      </c>
      <c r="P53" s="97" t="s">
        <v>8072</v>
      </c>
      <c r="Q53" s="97" t="s">
        <v>8107</v>
      </c>
      <c r="R53" s="97" t="s">
        <v>8108</v>
      </c>
      <c r="S53" s="97">
        <f t="shared" si="0"/>
        <v>41</v>
      </c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</row>
    <row r="54" spans="1:115" ht="30" customHeight="1" x14ac:dyDescent="0.2">
      <c r="A54" s="97" t="s">
        <v>8127</v>
      </c>
      <c r="B54" s="97"/>
      <c r="C54" s="97" t="s">
        <v>8128</v>
      </c>
      <c r="D54" s="97"/>
      <c r="E54" s="97" t="s">
        <v>8129</v>
      </c>
      <c r="F54" s="97"/>
      <c r="G54" s="97" t="s">
        <v>8130</v>
      </c>
      <c r="H54" s="97"/>
      <c r="I54" s="97"/>
      <c r="J54" s="97"/>
      <c r="K54" s="97"/>
      <c r="L54" s="97"/>
      <c r="M54" s="97"/>
      <c r="N54" s="97" t="s">
        <v>8134</v>
      </c>
      <c r="O54" s="97" t="s">
        <v>8134</v>
      </c>
      <c r="P54" s="97" t="s">
        <v>8134</v>
      </c>
      <c r="Q54" s="97" t="s">
        <v>8135</v>
      </c>
      <c r="R54" s="97" t="s">
        <v>8136</v>
      </c>
      <c r="S54" s="97">
        <f t="shared" si="0"/>
        <v>42</v>
      </c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</row>
    <row r="55" spans="1:115" ht="30" customHeight="1" x14ac:dyDescent="0.2">
      <c r="A55" s="97"/>
      <c r="B55" s="97" t="s">
        <v>8070</v>
      </c>
      <c r="C55" s="97"/>
      <c r="D55" s="97" t="s">
        <v>8079</v>
      </c>
      <c r="E55" s="97"/>
      <c r="F55" s="97" t="s">
        <v>8070</v>
      </c>
      <c r="G55" s="97"/>
      <c r="H55" s="97" t="s">
        <v>8079</v>
      </c>
      <c r="I55" s="97"/>
      <c r="J55" s="97" t="s">
        <v>8143</v>
      </c>
      <c r="K55" s="97" t="s">
        <v>8144</v>
      </c>
      <c r="L55" s="97" t="s">
        <v>8145</v>
      </c>
      <c r="M55" s="97"/>
      <c r="N55" s="97" t="s">
        <v>8146</v>
      </c>
      <c r="O55" s="97" t="s">
        <v>8146</v>
      </c>
      <c r="P55" s="97" t="s">
        <v>8106</v>
      </c>
      <c r="Q55" s="97" t="s">
        <v>8147</v>
      </c>
      <c r="R55" s="97" t="s">
        <v>8106</v>
      </c>
      <c r="S55" s="97">
        <f t="shared" si="0"/>
        <v>43</v>
      </c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 t="s">
        <v>8123</v>
      </c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 t="s">
        <v>8143</v>
      </c>
      <c r="CK55" s="97" t="s">
        <v>8144</v>
      </c>
      <c r="CL55" s="97" t="s">
        <v>8145</v>
      </c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</row>
    <row r="56" spans="1:115" ht="30" customHeight="1" x14ac:dyDescent="0.2">
      <c r="A56" s="97"/>
      <c r="B56" s="97"/>
      <c r="C56" s="97" t="s">
        <v>8189</v>
      </c>
      <c r="D56" s="97"/>
      <c r="E56" s="97"/>
      <c r="F56" s="97"/>
      <c r="G56" s="97"/>
      <c r="H56" s="97"/>
      <c r="I56" s="98"/>
      <c r="J56" s="98" t="str">
        <f>اندراج!$F$2</f>
        <v>مردان</v>
      </c>
      <c r="K56" s="97"/>
      <c r="L56" s="97"/>
      <c r="M56" s="97"/>
      <c r="N56" s="98" t="s">
        <v>8189</v>
      </c>
      <c r="O56" s="98" t="s">
        <v>8189</v>
      </c>
      <c r="P56" s="98" t="s">
        <v>8189</v>
      </c>
      <c r="Q56" s="98" t="s">
        <v>8189</v>
      </c>
      <c r="R56" s="98" t="s">
        <v>8189</v>
      </c>
      <c r="S56" s="97">
        <f t="shared" si="0"/>
        <v>44</v>
      </c>
      <c r="T56" s="98" t="s">
        <v>8189</v>
      </c>
      <c r="U56" s="98" t="s">
        <v>8151</v>
      </c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 t="s">
        <v>8189</v>
      </c>
      <c r="AG56" s="98"/>
      <c r="AH56" s="98"/>
      <c r="AI56" s="98"/>
      <c r="AJ56" s="98"/>
      <c r="AK56" s="98"/>
      <c r="AL56" s="98" t="s">
        <v>8189</v>
      </c>
      <c r="AM56" s="98" t="s">
        <v>8153</v>
      </c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 t="s">
        <v>8189</v>
      </c>
      <c r="BC56" s="98" t="s">
        <v>8154</v>
      </c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 t="s">
        <v>8189</v>
      </c>
      <c r="BS56" s="98" t="s">
        <v>8155</v>
      </c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 t="s">
        <v>8190</v>
      </c>
      <c r="CI56" s="97"/>
      <c r="CJ56" s="97" t="s">
        <v>8131</v>
      </c>
      <c r="CK56" s="97" t="s">
        <v>8132</v>
      </c>
      <c r="CL56" s="97" t="s">
        <v>8133</v>
      </c>
      <c r="CM56" s="97"/>
      <c r="CN56" s="97"/>
      <c r="CO56" s="97"/>
      <c r="CP56" s="97"/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</row>
    <row r="57" spans="1:115" ht="30" customHeight="1" x14ac:dyDescent="0.2">
      <c r="A57" s="97"/>
      <c r="B57" s="97"/>
      <c r="C57" s="97"/>
      <c r="D57" s="97"/>
      <c r="E57" s="97"/>
      <c r="F57" s="97"/>
      <c r="G57" s="97"/>
      <c r="H57" s="97"/>
      <c r="I57" s="97"/>
      <c r="J57" s="97" t="s">
        <v>8131</v>
      </c>
      <c r="K57" s="97" t="s">
        <v>8167</v>
      </c>
      <c r="L57" s="98" t="s">
        <v>8133</v>
      </c>
      <c r="M57" s="98"/>
      <c r="N57" s="97" t="s">
        <v>8191</v>
      </c>
      <c r="O57" s="97" t="s">
        <v>8169</v>
      </c>
      <c r="P57" s="97" t="s">
        <v>8170</v>
      </c>
      <c r="Q57" s="97" t="s">
        <v>8171</v>
      </c>
      <c r="R57" s="97" t="s">
        <v>8172</v>
      </c>
      <c r="S57" s="97">
        <f t="shared" si="0"/>
        <v>45</v>
      </c>
      <c r="T57" s="97" t="s">
        <v>8114</v>
      </c>
      <c r="U57" s="97" t="s">
        <v>8115</v>
      </c>
      <c r="V57" s="97" t="s">
        <v>8116</v>
      </c>
      <c r="W57" s="97" t="s">
        <v>8117</v>
      </c>
      <c r="X57" s="97" t="s">
        <v>8118</v>
      </c>
      <c r="Y57" s="97" t="s">
        <v>8119</v>
      </c>
      <c r="Z57" s="97" t="s">
        <v>8120</v>
      </c>
      <c r="AA57" s="97" t="s">
        <v>8121</v>
      </c>
      <c r="AB57" s="97" t="s">
        <v>8122</v>
      </c>
      <c r="AC57" s="97" t="s">
        <v>8123</v>
      </c>
      <c r="AD57" s="97" t="s">
        <v>8173</v>
      </c>
      <c r="AE57" s="97" t="s">
        <v>8173</v>
      </c>
      <c r="AF57" s="97" t="s">
        <v>8173</v>
      </c>
      <c r="AG57" s="97" t="s">
        <v>8174</v>
      </c>
      <c r="AH57" s="97" t="s">
        <v>8174</v>
      </c>
      <c r="AI57" s="97"/>
      <c r="AJ57" s="97"/>
      <c r="AK57" s="97" t="s">
        <v>8174</v>
      </c>
      <c r="AL57" s="97" t="s">
        <v>8114</v>
      </c>
      <c r="AM57" s="97" t="s">
        <v>8115</v>
      </c>
      <c r="AN57" s="97" t="s">
        <v>8116</v>
      </c>
      <c r="AO57" s="97" t="s">
        <v>8117</v>
      </c>
      <c r="AP57" s="97" t="s">
        <v>8118</v>
      </c>
      <c r="AQ57" s="97" t="s">
        <v>8119</v>
      </c>
      <c r="AR57" s="97" t="s">
        <v>8120</v>
      </c>
      <c r="AS57" s="97" t="s">
        <v>8121</v>
      </c>
      <c r="AT57" s="97" t="s">
        <v>8122</v>
      </c>
      <c r="AU57" s="97" t="s">
        <v>8123</v>
      </c>
      <c r="AV57" s="97" t="s">
        <v>8175</v>
      </c>
      <c r="AW57" s="97"/>
      <c r="AX57" s="97" t="s">
        <v>8175</v>
      </c>
      <c r="AY57" s="97" t="s">
        <v>8176</v>
      </c>
      <c r="AZ57" s="97"/>
      <c r="BA57" s="97" t="s">
        <v>8176</v>
      </c>
      <c r="BB57" s="97" t="s">
        <v>8114</v>
      </c>
      <c r="BC57" s="97" t="s">
        <v>8115</v>
      </c>
      <c r="BD57" s="97" t="s">
        <v>8116</v>
      </c>
      <c r="BE57" s="97" t="s">
        <v>8117</v>
      </c>
      <c r="BF57" s="97" t="s">
        <v>8118</v>
      </c>
      <c r="BG57" s="97" t="s">
        <v>8119</v>
      </c>
      <c r="BH57" s="97" t="s">
        <v>8120</v>
      </c>
      <c r="BI57" s="97" t="s">
        <v>8121</v>
      </c>
      <c r="BJ57" s="97" t="s">
        <v>8122</v>
      </c>
      <c r="BK57" s="97" t="s">
        <v>8123</v>
      </c>
      <c r="BL57" s="97" t="s">
        <v>8124</v>
      </c>
      <c r="BM57" s="97" t="s">
        <v>8124</v>
      </c>
      <c r="BN57" s="97" t="s">
        <v>8124</v>
      </c>
      <c r="BO57" s="97" t="s">
        <v>8125</v>
      </c>
      <c r="BP57" s="97" t="s">
        <v>8125</v>
      </c>
      <c r="BQ57" s="97" t="s">
        <v>8125</v>
      </c>
      <c r="BR57" s="97" t="s">
        <v>8114</v>
      </c>
      <c r="BS57" s="97" t="s">
        <v>8115</v>
      </c>
      <c r="BT57" s="97" t="s">
        <v>8116</v>
      </c>
      <c r="BU57" s="97" t="s">
        <v>8117</v>
      </c>
      <c r="BV57" s="97" t="s">
        <v>8118</v>
      </c>
      <c r="BW57" s="97" t="s">
        <v>8119</v>
      </c>
      <c r="BX57" s="97" t="s">
        <v>8120</v>
      </c>
      <c r="BY57" s="97" t="s">
        <v>8121</v>
      </c>
      <c r="BZ57" s="97" t="s">
        <v>8122</v>
      </c>
      <c r="CA57" s="97" t="s">
        <v>8123</v>
      </c>
      <c r="CB57" s="97" t="s">
        <v>8177</v>
      </c>
      <c r="CC57" s="97"/>
      <c r="CD57" s="97" t="s">
        <v>8177</v>
      </c>
      <c r="CE57" s="97" t="s">
        <v>8178</v>
      </c>
      <c r="CF57" s="97" t="s">
        <v>8178</v>
      </c>
      <c r="CG57" s="97" t="s">
        <v>8178</v>
      </c>
      <c r="CH57" s="97" t="s">
        <v>8192</v>
      </c>
      <c r="CI57" s="97"/>
      <c r="CJ57" s="97" t="s">
        <v>8143</v>
      </c>
      <c r="CK57" s="97" t="s">
        <v>8144</v>
      </c>
      <c r="CL57" s="97" t="s">
        <v>8145</v>
      </c>
      <c r="CM57" s="97"/>
      <c r="CN57" s="97"/>
      <c r="CO57" s="97"/>
      <c r="CP57" s="97"/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</row>
    <row r="58" spans="1:115" ht="30" customHeight="1" x14ac:dyDescent="0.2">
      <c r="A58" s="97"/>
      <c r="B58" s="97"/>
      <c r="C58" s="97"/>
      <c r="D58" s="97"/>
      <c r="E58" s="97"/>
      <c r="F58" s="97"/>
      <c r="G58" s="97"/>
      <c r="H58" s="97"/>
      <c r="I58" s="97"/>
      <c r="J58" s="98" t="s">
        <v>8180</v>
      </c>
      <c r="K58" s="98" t="s">
        <v>8181</v>
      </c>
      <c r="L58" s="98" t="s">
        <v>8145</v>
      </c>
      <c r="M58" s="98">
        <v>1</v>
      </c>
      <c r="N58" s="97">
        <f t="shared" ref="N58:N87" si="76">Y$9</f>
        <v>105.87231873866266</v>
      </c>
      <c r="O58" s="97">
        <f t="shared" ref="O58:O87" si="77">CY58</f>
        <v>110.19112332530337</v>
      </c>
      <c r="P58" s="97">
        <f t="shared" ref="P58:P87" si="78">N58-O58</f>
        <v>-4.3188045866407094</v>
      </c>
      <c r="Q58" s="97" t="str">
        <f t="shared" ref="Q58:Q87" si="79">IF(P58&lt;0,"QNOS","QSOS")</f>
        <v>QNOS</v>
      </c>
      <c r="R58" s="97">
        <f t="shared" ref="R58:R87" si="80">CZ58</f>
        <v>249.80887667469665</v>
      </c>
      <c r="S58" s="97">
        <f t="shared" si="0"/>
        <v>46</v>
      </c>
      <c r="T58" s="97">
        <f>SIN((90-$U$9)*$AA$8)*TAN($AA$9*$AA$8)/TAN((90-'C'!$F41)*$AA$8)</f>
        <v>-0.89096715949397109</v>
      </c>
      <c r="U58" s="97">
        <f t="shared" ref="U58:U61" si="81">POWER((COS((90-$U$9)*$AA$8)*TAN($AA$9*$AA$8)),2)</f>
        <v>3.9313065427916092</v>
      </c>
      <c r="V58" s="97">
        <f t="shared" ref="V58:V61" si="82">SQRT(1+$U58)</f>
        <v>2.2206545302661578</v>
      </c>
      <c r="W58" s="97">
        <f t="shared" ref="W58:W61" si="83">IF(OR(ABS(T58/V58)&gt;1),180,ASIN($T58/$V58)*$AC$8)</f>
        <v>-23.654360270303464</v>
      </c>
      <c r="X58" s="97">
        <f t="shared" ref="X58:X61" si="84">ATAN(COS((90-$U$9)*$AA$8)*TAN($AA$9*$AA$8))*$AC$8</f>
        <v>63.235932093769605</v>
      </c>
      <c r="Y58" s="97">
        <f t="shared" ref="Y58:Y61" si="85">IF(OR($W58=180),180,$W58-$X58)</f>
        <v>-86.890292364073076</v>
      </c>
      <c r="Z58" s="97">
        <f t="shared" ref="Z58:Z61" si="86">IF(OR($W58=180),180,180-$W58-$X58)</f>
        <v>140.41842817653387</v>
      </c>
      <c r="AA58" s="97">
        <f>(COS( 90.833*$AA$8)-SIN($U$9*$AA$8)*SIN('C'!$F41*$AA$8))/COS($U$9*$AA$8)/COS('C'!$F41*$AA$8)</f>
        <v>0.1909518937809235</v>
      </c>
      <c r="AB58" s="97">
        <f t="shared" ref="AB58:AB61" si="87">IF($AA58&gt;1,0,IF($AA58&lt;-1,180,IF(AND($AA58&lt;1,$AA58&gt;-1),ACOS($AA58)*$AC$8)))</f>
        <v>78.991659164009661</v>
      </c>
      <c r="AC58" s="97">
        <f>('C'!$E41+$AC$9+$W$9/15)</f>
        <v>12.41277777777778</v>
      </c>
      <c r="AD58" s="97">
        <f t="shared" ref="AD58:AD61" si="88">IF(OR($Y58&lt;0,$Y58&gt;$AB58),0,$AC58-$Y58/15)</f>
        <v>0</v>
      </c>
      <c r="AE58" s="97">
        <f t="shared" ref="AE58:AE61" si="89">IF(OR(AD58&lt;0),AD58+24,AD58)</f>
        <v>0</v>
      </c>
      <c r="AF58" s="97">
        <f t="shared" ref="AF58:AF61" si="90">(IF(OR(ABS($BC$7-$CH58)&lt;90.833),AE58,0)/24)</f>
        <v>0</v>
      </c>
      <c r="AG58" s="97">
        <f t="shared" ref="AG58:AG61" si="91">IF(OR($Z58&lt;0,$Z58&gt;$AB58),0,$AC58-$Z58/15)</f>
        <v>0</v>
      </c>
      <c r="AH58" s="97">
        <f t="shared" ref="AH58:AH61" si="92">IF(OR(AG58&lt;0),AG58+24,AG58)</f>
        <v>0</v>
      </c>
      <c r="AI58" s="97"/>
      <c r="AJ58" s="97"/>
      <c r="AK58" s="97">
        <f t="shared" ref="AK58:AK61" si="93">(IF(OR(ABS($BC$7-$CH58)&lt;90.833),AH58,0)/24)</f>
        <v>0</v>
      </c>
      <c r="AL58" s="97">
        <f>SIN((90-$U$9)*$AA$8)*TAN($Y$10*$AA$8)/TAN((90-'C'!$F41)*$AA$8)</f>
        <v>7.2031598542540945E-2</v>
      </c>
      <c r="AM58" s="97">
        <f t="shared" ref="AM58:AM61" si="94">POWER((COS((90-$U$9)*$AA$8)*TAN($Y$10*$AA$8)),2)</f>
        <v>2.5695650812758871E-2</v>
      </c>
      <c r="AN58" s="97">
        <f t="shared" ref="AN58:AN61" si="95">SQRT(1+$AM58)</f>
        <v>1.0127663357422376</v>
      </c>
      <c r="AO58" s="97">
        <f t="shared" ref="AO58:AO61" si="96">IF(OR(ABS(AL58/AN58)&gt;1),180,ASIN($AL58/$AN58)*$AC$8)</f>
        <v>4.0785262389221009</v>
      </c>
      <c r="AP58" s="97">
        <f t="shared" ref="AP58:AP61" si="97">ATAN(COS((90-$U$9)*$AA$8)*TAN($Y$10*$AA$8))*$AC$8</f>
        <v>-9.106959298875525</v>
      </c>
      <c r="AQ58" s="97">
        <f t="shared" ref="AQ58:AQ61" si="98">IF(OR($AO58=180),180,$AO58-$AP58)</f>
        <v>13.185485537797625</v>
      </c>
      <c r="AR58" s="97">
        <f t="shared" ref="AR58:AR61" si="99">IF(OR($AO58=180),180,180-$AO58-$AP58)</f>
        <v>185.02843305995341</v>
      </c>
      <c r="AS58" s="97" t="s">
        <v>8053</v>
      </c>
      <c r="AT58" s="97" t="s">
        <v>8053</v>
      </c>
      <c r="AU58" s="97" t="s">
        <v>8053</v>
      </c>
      <c r="AV58" s="97">
        <f t="shared" ref="AV58:AV61" si="100">IF(OR($AQ58&lt;0,$AQ58&gt;$AB58),0,$AC58-$AQ58/15)</f>
        <v>11.533745408591273</v>
      </c>
      <c r="AW58" s="97">
        <f t="shared" ref="AW58:AW61" si="101">IF(OR(AV58&lt;0),AV58+24,AV58)</f>
        <v>11.533745408591273</v>
      </c>
      <c r="AX58" s="97">
        <f t="shared" ref="AX58:AX61" si="102">(IF(OR(ABS($BC$7-$CH58)&lt;90.833),AW58,0)/24)</f>
        <v>0.48057272535796969</v>
      </c>
      <c r="AY58" s="97">
        <f t="shared" ref="AY58:AY61" si="103">IF(OR($AR58&lt;0,$AR58&gt;$AB58),0,$AC58-$AR58/15)</f>
        <v>0</v>
      </c>
      <c r="AZ58" s="97">
        <f t="shared" ref="AZ58:AZ61" si="104">IF(OR(AY58&lt;0),AY58+24,AY58)</f>
        <v>0</v>
      </c>
      <c r="BA58" s="97">
        <f t="shared" ref="BA58:BA61" si="105">(IF(OR(ABS($BC$7-$CH58)&lt;90.833),AZ58,0)/24)</f>
        <v>0</v>
      </c>
      <c r="BB58" s="97">
        <f>SIN((90-$U$9)*$AA$8)*TAN($Y$9*$AA$8)/TAN((90-'C'!$F41)*$AA$8)</f>
        <v>0.89096715949397154</v>
      </c>
      <c r="BC58" s="97">
        <f t="shared" ref="BC58:BC61" si="106">POWER((COS((90-$U$9)*$AA$8)*TAN($Y$9*$AA$8)),2)</f>
        <v>3.9313065427916136</v>
      </c>
      <c r="BD58" s="97">
        <f t="shared" ref="BD58:BD61" si="107">SQRT(1+$BC58)</f>
        <v>2.2206545302661587</v>
      </c>
      <c r="BE58" s="97">
        <f t="shared" ref="BE58:BE61" si="108">IF(OR(ABS(BB58/BD58)&gt;1),180,ASIN($BB58/$BD58)*$AC$8)</f>
        <v>23.654360270303464</v>
      </c>
      <c r="BF58" s="97">
        <f t="shared" ref="BF58:BF61" si="109">ATAN(COS((90-$U$9)*$AA$8)*TAN($Y$9*$AA$8))*$AC$8</f>
        <v>-63.235932093769613</v>
      </c>
      <c r="BG58" s="97">
        <f t="shared" ref="BG58:BG61" si="110">IF(OR($BE58=180),180,$BE58-$BF58)</f>
        <v>86.890292364073076</v>
      </c>
      <c r="BH58" s="97">
        <f t="shared" ref="BH58:BH61" si="111">IF(OR($BE58=180),180,180-$BE58-$BF58)</f>
        <v>219.58157182346613</v>
      </c>
      <c r="BI58" s="97" t="s">
        <v>8053</v>
      </c>
      <c r="BJ58" s="97" t="s">
        <v>8053</v>
      </c>
      <c r="BK58" s="97" t="s">
        <v>8053</v>
      </c>
      <c r="BL58" s="97">
        <f t="shared" ref="BL58:BL61" si="112">IF(OR($BG58&lt;0,$BG58&gt;$AB58),0,$AC58+$BG58/15)</f>
        <v>0</v>
      </c>
      <c r="BM58" s="97">
        <f t="shared" ref="BM58:BM61" si="113">IF(OR(BL58&lt;0),BL58+24,BL58)</f>
        <v>0</v>
      </c>
      <c r="BN58" s="97">
        <f t="shared" ref="BN58:BN61" si="114">(IF(OR(ABS($BC$7-$CH58)&lt;90.833),BM58,0)/24)</f>
        <v>0</v>
      </c>
      <c r="BO58" s="97">
        <f t="shared" ref="BO58:BO61" si="115">IF(OR($BH58&lt;0,$BH58&gt;$AB58),0,$AC58+$BH58/15)</f>
        <v>0</v>
      </c>
      <c r="BP58" s="97">
        <f t="shared" ref="BP58:BP61" si="116">IF(OR(BO58&lt;0),BO58+24,BO58)</f>
        <v>0</v>
      </c>
      <c r="BQ58" s="97">
        <f t="shared" ref="BQ58:BQ61" si="117">(IF(OR(ABS($BC$7-$CH58)&lt;90.833),BP58,0)/24)</f>
        <v>0</v>
      </c>
      <c r="BR58" s="97">
        <f>SIN((90-$U$9)*$AA$8)*TAN($AA$10*$AA$8)/TAN((90-'C'!$F41)*$AA$8)</f>
        <v>-7.2031598542540931E-2</v>
      </c>
      <c r="BS58" s="97">
        <f t="shared" ref="BS58:BS61" si="118">POWER((COS((90-$U$9)*$AA$8)*TAN($AA$10*$AA$8)),2)</f>
        <v>2.5695650812758864E-2</v>
      </c>
      <c r="BT58" s="97">
        <f t="shared" ref="BT58:BT61" si="119">SQRT(1+$BS58)</f>
        <v>1.0127663357422376</v>
      </c>
      <c r="BU58" s="97">
        <f t="shared" ref="BU58:BU61" si="120">IF(OR(ABS(BR58/BT58)&gt;1),180,ASIN($BR58/$BT58)*$AC$8)</f>
        <v>-4.0785262389221009</v>
      </c>
      <c r="BV58" s="97">
        <f t="shared" ref="BV58:BV61" si="121">ATAN(COS((90-$U$9)*$AA$8)*TAN($AA$10*$AA$8))*$AC$8</f>
        <v>9.1069592988755232</v>
      </c>
      <c r="BW58" s="97">
        <f t="shared" ref="BW58:BW61" si="122">IF(OR($BU58=180),180,$BU58-$BV58)</f>
        <v>-13.185485537797625</v>
      </c>
      <c r="BX58" s="97">
        <f t="shared" ref="BX58:BX61" si="123">IF(OR($BU58=180),180,180-$BU58-$BV58)</f>
        <v>174.97156694004659</v>
      </c>
      <c r="BY58" s="97" t="s">
        <v>8053</v>
      </c>
      <c r="BZ58" s="97" t="s">
        <v>8053</v>
      </c>
      <c r="CA58" s="97" t="s">
        <v>8053</v>
      </c>
      <c r="CB58" s="97">
        <f t="shared" ref="CB58:CB61" si="124">IF(OR($BW58&lt;0,$BW58&gt;$AB58),0,$AC58+$BW58/15)</f>
        <v>0</v>
      </c>
      <c r="CC58" s="97">
        <f t="shared" ref="CC58:CC61" si="125">IF(OR(CB58&lt;0),CB58+24,CB58)</f>
        <v>0</v>
      </c>
      <c r="CD58" s="97">
        <f t="shared" ref="CD58:CD61" si="126">(IF(OR(ABS($BC$7-$CH58)&lt;90.833),CC58,0)/24)</f>
        <v>0</v>
      </c>
      <c r="CE58" s="97">
        <f t="shared" ref="CE58:CE61" si="127">IF(OR($BX58&lt;0,$BX58&gt;$AB58),0,$AC58+$BX58/15)</f>
        <v>0</v>
      </c>
      <c r="CF58" s="97">
        <f t="shared" ref="CF58:CF61" si="128">IF(OR(CE58&lt;0),CE58+24,CE58)</f>
        <v>0</v>
      </c>
      <c r="CG58" s="97">
        <f t="shared" ref="CG58:CG61" si="129">(IF(OR(ABS($BC$7-$CH58)&lt;90.833),CF58,0)/24)</f>
        <v>0</v>
      </c>
      <c r="CH58" s="97">
        <f>90-'C'!$F41</f>
        <v>107.05199999999999</v>
      </c>
      <c r="CI58" s="97">
        <v>1</v>
      </c>
      <c r="CJ58" s="116" t="s">
        <v>8193</v>
      </c>
      <c r="CK58" s="116"/>
      <c r="CL58" s="116"/>
      <c r="CM58" s="116"/>
      <c r="CN58" s="97" t="s">
        <v>8189</v>
      </c>
      <c r="CO58" s="97">
        <f t="shared" ref="CO58:CO87" si="130">CI58</f>
        <v>1</v>
      </c>
      <c r="CP58" s="97">
        <f t="shared" ref="CP58:CP87" si="131">U$9</f>
        <v>34.31666666666667</v>
      </c>
      <c r="CQ58" s="97">
        <f>'C'!F41</f>
        <v>-17.052</v>
      </c>
      <c r="CR58" s="97">
        <f t="shared" ref="CR58:CR87" si="132">ATAN(1)*4</f>
        <v>3.1415926535897931</v>
      </c>
      <c r="CS58" s="97">
        <f t="shared" ref="CS58:CS87" si="133">CR58/180</f>
        <v>1.7453292519943295E-2</v>
      </c>
      <c r="CT58" s="97">
        <f t="shared" ref="CT58:CT87" si="134">1/CS58</f>
        <v>57.295779513082323</v>
      </c>
      <c r="CU58" s="97">
        <f t="shared" ref="CU58:CU87" si="135">CP58*CS58</f>
        <v>0.59893882164272083</v>
      </c>
      <c r="CV58" s="97">
        <f t="shared" ref="CV58:CV87" si="136">CQ58*CS58</f>
        <v>-0.29761354405007306</v>
      </c>
      <c r="CW58" s="97">
        <f t="shared" ref="CW58:CW87" si="137">AB58*CS58</f>
        <v>1.37866453402512</v>
      </c>
      <c r="CX58" s="97">
        <f t="shared" ref="CX58:CX87" si="138">ATAN(SIN(CW58)/(COS(CU58)*TAN(CV58)-SIN(CU58)*COS(CW58)))*CT58</f>
        <v>-69.808876674696634</v>
      </c>
      <c r="CY58" s="97">
        <f t="shared" ref="CY58:CY87" si="139">IF(CX58&lt;0,180+CX58,CX58)</f>
        <v>110.19112332530337</v>
      </c>
      <c r="CZ58" s="97">
        <f t="shared" ref="CZ58:CZ87" si="140">360-CY58</f>
        <v>249.80887667469665</v>
      </c>
      <c r="DA58" s="97"/>
      <c r="DB58" s="97"/>
      <c r="DC58" s="97"/>
      <c r="DD58" s="97"/>
      <c r="DE58" s="97"/>
      <c r="DF58" s="97"/>
      <c r="DG58" s="97"/>
      <c r="DH58" s="97"/>
      <c r="DI58" s="97"/>
      <c r="DJ58" s="97"/>
      <c r="DK58" s="97"/>
    </row>
    <row r="59" spans="1:115" ht="30" customHeight="1" x14ac:dyDescent="0.2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8" t="s">
        <v>8182</v>
      </c>
      <c r="L59" s="98" t="s">
        <v>8183</v>
      </c>
      <c r="M59" s="98">
        <f t="shared" ref="M59:M88" si="141">M58+1</f>
        <v>2</v>
      </c>
      <c r="N59" s="97">
        <f t="shared" si="76"/>
        <v>105.87231873866266</v>
      </c>
      <c r="O59" s="97">
        <f t="shared" si="77"/>
        <v>109.8360208910178</v>
      </c>
      <c r="P59" s="97">
        <f t="shared" si="78"/>
        <v>-3.9637021523551397</v>
      </c>
      <c r="Q59" s="97" t="str">
        <f t="shared" si="79"/>
        <v>QNOS</v>
      </c>
      <c r="R59" s="97">
        <f t="shared" si="80"/>
        <v>250.1639791089822</v>
      </c>
      <c r="S59" s="97">
        <f t="shared" si="0"/>
        <v>47</v>
      </c>
      <c r="T59" s="97">
        <f>SIN((90-$U$9)*$AA$8)*TAN($AA$9*$AA$8)/TAN((90-'C'!$F42)*$AA$8)</f>
        <v>-0.87501688880338169</v>
      </c>
      <c r="U59" s="97">
        <f t="shared" si="81"/>
        <v>3.9313065427916092</v>
      </c>
      <c r="V59" s="97">
        <f t="shared" si="82"/>
        <v>2.2206545302661578</v>
      </c>
      <c r="W59" s="97">
        <f t="shared" si="83"/>
        <v>-23.20583902634797</v>
      </c>
      <c r="X59" s="97">
        <f t="shared" si="84"/>
        <v>63.235932093769605</v>
      </c>
      <c r="Y59" s="97">
        <f t="shared" si="85"/>
        <v>-86.441771120117579</v>
      </c>
      <c r="Z59" s="97">
        <f t="shared" si="86"/>
        <v>139.96990693257837</v>
      </c>
      <c r="AA59" s="97">
        <f>(COS( 90.833*$AA$8)-SIN($U$9*$AA$8)*SIN('C'!$F42*$AA$8))/COS($U$9*$AA$8)/COS('C'!$F42*$AA$8)</f>
        <v>0.18723194146838981</v>
      </c>
      <c r="AB59" s="97">
        <f t="shared" si="87"/>
        <v>79.20871265008617</v>
      </c>
      <c r="AC59" s="97">
        <f>('C'!$E42+$AC$9+$W$9/15)</f>
        <v>12.414777777777779</v>
      </c>
      <c r="AD59" s="97">
        <f t="shared" si="88"/>
        <v>0</v>
      </c>
      <c r="AE59" s="97">
        <f t="shared" si="89"/>
        <v>0</v>
      </c>
      <c r="AF59" s="97">
        <f t="shared" si="90"/>
        <v>0</v>
      </c>
      <c r="AG59" s="97">
        <f t="shared" si="91"/>
        <v>0</v>
      </c>
      <c r="AH59" s="97">
        <f t="shared" si="92"/>
        <v>0</v>
      </c>
      <c r="AI59" s="97"/>
      <c r="AJ59" s="97"/>
      <c r="AK59" s="97">
        <f t="shared" si="93"/>
        <v>0</v>
      </c>
      <c r="AL59" s="97">
        <f>SIN((90-$U$9)*$AA$8)*TAN($Y$10*$AA$8)/TAN((90-'C'!$F42)*$AA$8)</f>
        <v>7.0742074587828704E-2</v>
      </c>
      <c r="AM59" s="97">
        <f t="shared" si="94"/>
        <v>2.5695650812758871E-2</v>
      </c>
      <c r="AN59" s="97">
        <f t="shared" si="95"/>
        <v>1.0127663357422376</v>
      </c>
      <c r="AO59" s="97">
        <f t="shared" si="96"/>
        <v>4.0053913870810742</v>
      </c>
      <c r="AP59" s="97">
        <f t="shared" si="97"/>
        <v>-9.106959298875525</v>
      </c>
      <c r="AQ59" s="97">
        <f t="shared" si="98"/>
        <v>13.112350685956599</v>
      </c>
      <c r="AR59" s="97">
        <f t="shared" si="99"/>
        <v>185.10156791179446</v>
      </c>
      <c r="AS59" s="97" t="s">
        <v>8053</v>
      </c>
      <c r="AT59" s="97" t="s">
        <v>8053</v>
      </c>
      <c r="AU59" s="97" t="s">
        <v>8053</v>
      </c>
      <c r="AV59" s="97">
        <f t="shared" si="100"/>
        <v>11.540621065380673</v>
      </c>
      <c r="AW59" s="97">
        <f t="shared" si="101"/>
        <v>11.540621065380673</v>
      </c>
      <c r="AX59" s="97">
        <f t="shared" si="102"/>
        <v>0.48085921105752805</v>
      </c>
      <c r="AY59" s="97">
        <f t="shared" si="103"/>
        <v>0</v>
      </c>
      <c r="AZ59" s="97">
        <f t="shared" si="104"/>
        <v>0</v>
      </c>
      <c r="BA59" s="97">
        <f t="shared" si="105"/>
        <v>0</v>
      </c>
      <c r="BB59" s="97">
        <f>SIN((90-$U$9)*$AA$8)*TAN($Y$9*$AA$8)/TAN((90-'C'!$F42)*$AA$8)</f>
        <v>0.87501688880338202</v>
      </c>
      <c r="BC59" s="97">
        <f t="shared" si="106"/>
        <v>3.9313065427916136</v>
      </c>
      <c r="BD59" s="97">
        <f t="shared" si="107"/>
        <v>2.2206545302661587</v>
      </c>
      <c r="BE59" s="97">
        <f t="shared" si="108"/>
        <v>23.205839026347967</v>
      </c>
      <c r="BF59" s="97">
        <f t="shared" si="109"/>
        <v>-63.235932093769613</v>
      </c>
      <c r="BG59" s="97">
        <f t="shared" si="110"/>
        <v>86.441771120117579</v>
      </c>
      <c r="BH59" s="97">
        <f t="shared" si="111"/>
        <v>220.03009306742163</v>
      </c>
      <c r="BI59" s="97" t="s">
        <v>8053</v>
      </c>
      <c r="BJ59" s="97" t="s">
        <v>8053</v>
      </c>
      <c r="BK59" s="97" t="s">
        <v>8053</v>
      </c>
      <c r="BL59" s="97">
        <f t="shared" si="112"/>
        <v>0</v>
      </c>
      <c r="BM59" s="97">
        <f t="shared" si="113"/>
        <v>0</v>
      </c>
      <c r="BN59" s="97">
        <f t="shared" si="114"/>
        <v>0</v>
      </c>
      <c r="BO59" s="97">
        <f t="shared" si="115"/>
        <v>0</v>
      </c>
      <c r="BP59" s="97">
        <f t="shared" si="116"/>
        <v>0</v>
      </c>
      <c r="BQ59" s="97">
        <f t="shared" si="117"/>
        <v>0</v>
      </c>
      <c r="BR59" s="97">
        <f>SIN((90-$U$9)*$AA$8)*TAN($AA$10*$AA$8)/TAN((90-'C'!$F42)*$AA$8)</f>
        <v>-7.0742074587828691E-2</v>
      </c>
      <c r="BS59" s="97">
        <f t="shared" si="118"/>
        <v>2.5695650812758864E-2</v>
      </c>
      <c r="BT59" s="97">
        <f t="shared" si="119"/>
        <v>1.0127663357422376</v>
      </c>
      <c r="BU59" s="97">
        <f t="shared" si="120"/>
        <v>-4.0053913870810742</v>
      </c>
      <c r="BV59" s="97">
        <f t="shared" si="121"/>
        <v>9.1069592988755232</v>
      </c>
      <c r="BW59" s="97">
        <f t="shared" si="122"/>
        <v>-13.112350685956597</v>
      </c>
      <c r="BX59" s="97">
        <f t="shared" si="123"/>
        <v>174.89843208820554</v>
      </c>
      <c r="BY59" s="97" t="s">
        <v>8053</v>
      </c>
      <c r="BZ59" s="97" t="s">
        <v>8053</v>
      </c>
      <c r="CA59" s="97" t="s">
        <v>8053</v>
      </c>
      <c r="CB59" s="97">
        <f t="shared" si="124"/>
        <v>0</v>
      </c>
      <c r="CC59" s="97">
        <f t="shared" si="125"/>
        <v>0</v>
      </c>
      <c r="CD59" s="97">
        <f t="shared" si="126"/>
        <v>0</v>
      </c>
      <c r="CE59" s="97">
        <f t="shared" si="127"/>
        <v>0</v>
      </c>
      <c r="CF59" s="97">
        <f t="shared" si="128"/>
        <v>0</v>
      </c>
      <c r="CG59" s="97">
        <f t="shared" si="129"/>
        <v>0</v>
      </c>
      <c r="CH59" s="97">
        <f>90-'C'!$F42</f>
        <v>106.764</v>
      </c>
      <c r="CI59" s="97">
        <v>2</v>
      </c>
      <c r="CJ59" s="97"/>
      <c r="CK59" s="97"/>
      <c r="CL59" s="97"/>
      <c r="CM59" s="97"/>
      <c r="CN59" s="97" t="s">
        <v>8189</v>
      </c>
      <c r="CO59" s="97">
        <f t="shared" si="130"/>
        <v>2</v>
      </c>
      <c r="CP59" s="97">
        <f t="shared" si="131"/>
        <v>34.31666666666667</v>
      </c>
      <c r="CQ59" s="97">
        <f>'C'!F42</f>
        <v>-16.763999999999999</v>
      </c>
      <c r="CR59" s="97">
        <f t="shared" si="132"/>
        <v>3.1415926535897931</v>
      </c>
      <c r="CS59" s="97">
        <f t="shared" si="133"/>
        <v>1.7453292519943295E-2</v>
      </c>
      <c r="CT59" s="97">
        <f t="shared" si="134"/>
        <v>57.295779513082323</v>
      </c>
      <c r="CU59" s="97">
        <f t="shared" si="135"/>
        <v>0.59893882164272083</v>
      </c>
      <c r="CV59" s="97">
        <f t="shared" si="136"/>
        <v>-0.2925869958043294</v>
      </c>
      <c r="CW59" s="97">
        <f t="shared" si="137"/>
        <v>1.3824528320100868</v>
      </c>
      <c r="CX59" s="97">
        <f t="shared" si="138"/>
        <v>-70.163979108982204</v>
      </c>
      <c r="CY59" s="97">
        <f t="shared" si="139"/>
        <v>109.8360208910178</v>
      </c>
      <c r="CZ59" s="97">
        <f t="shared" si="140"/>
        <v>250.1639791089822</v>
      </c>
      <c r="DA59" s="97"/>
      <c r="DB59" s="97"/>
      <c r="DC59" s="97"/>
      <c r="DD59" s="97"/>
      <c r="DE59" s="97"/>
      <c r="DF59" s="97"/>
      <c r="DG59" s="97"/>
      <c r="DH59" s="97"/>
      <c r="DI59" s="97"/>
      <c r="DJ59" s="97"/>
      <c r="DK59" s="97"/>
    </row>
    <row r="60" spans="1:115" ht="30" customHeight="1" x14ac:dyDescent="0.2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8">
        <f t="shared" si="141"/>
        <v>3</v>
      </c>
      <c r="N60" s="97">
        <f t="shared" si="76"/>
        <v>105.87231873866266</v>
      </c>
      <c r="O60" s="97">
        <f t="shared" si="77"/>
        <v>109.47624765645763</v>
      </c>
      <c r="P60" s="97">
        <f t="shared" si="78"/>
        <v>-3.603928917794974</v>
      </c>
      <c r="Q60" s="97" t="str">
        <f t="shared" si="79"/>
        <v>QNOS</v>
      </c>
      <c r="R60" s="97">
        <f t="shared" si="80"/>
        <v>250.52375234354236</v>
      </c>
      <c r="S60" s="97">
        <f t="shared" si="0"/>
        <v>48</v>
      </c>
      <c r="T60" s="97">
        <f>SIN((90-$U$9)*$AA$8)*TAN($AA$9*$AA$8)/TAN((90-'C'!$F43)*$AA$8)</f>
        <v>-0.85889432105645347</v>
      </c>
      <c r="U60" s="97">
        <f t="shared" si="81"/>
        <v>3.9313065427916092</v>
      </c>
      <c r="V60" s="97">
        <f t="shared" si="82"/>
        <v>2.2206545302661578</v>
      </c>
      <c r="W60" s="97">
        <f t="shared" si="83"/>
        <v>-22.753997331115386</v>
      </c>
      <c r="X60" s="97">
        <f t="shared" si="84"/>
        <v>63.235932093769605</v>
      </c>
      <c r="Y60" s="97">
        <f t="shared" si="85"/>
        <v>-85.989929424884991</v>
      </c>
      <c r="Z60" s="97">
        <f t="shared" si="86"/>
        <v>139.51806523734578</v>
      </c>
      <c r="AA60" s="97">
        <f>(COS( 90.833*$AA$8)-SIN($U$9*$AA$8)*SIN('C'!$F43*$AA$8))/COS($U$9*$AA$8)/COS('C'!$F43*$AA$8)</f>
        <v>0.18347133223605233</v>
      </c>
      <c r="AB60" s="97">
        <f t="shared" si="87"/>
        <v>79.427979227237159</v>
      </c>
      <c r="AC60" s="97">
        <f>('C'!$E43+$AC$9+$W$9/15)</f>
        <v>12.416777777777778</v>
      </c>
      <c r="AD60" s="97">
        <f t="shared" si="88"/>
        <v>0</v>
      </c>
      <c r="AE60" s="97">
        <f t="shared" si="89"/>
        <v>0</v>
      </c>
      <c r="AF60" s="97">
        <f t="shared" si="90"/>
        <v>0</v>
      </c>
      <c r="AG60" s="97">
        <f t="shared" si="91"/>
        <v>0</v>
      </c>
      <c r="AH60" s="97">
        <f t="shared" si="92"/>
        <v>0</v>
      </c>
      <c r="AI60" s="97"/>
      <c r="AJ60" s="97"/>
      <c r="AK60" s="97">
        <f t="shared" si="93"/>
        <v>0</v>
      </c>
      <c r="AL60" s="97">
        <f>SIN((90-$U$9)*$AA$8)*TAN($Y$10*$AA$8)/TAN((90-'C'!$F43)*$AA$8)</f>
        <v>6.9438621014880811E-2</v>
      </c>
      <c r="AM60" s="97">
        <f t="shared" si="94"/>
        <v>2.5695650812758871E-2</v>
      </c>
      <c r="AN60" s="97">
        <f t="shared" si="95"/>
        <v>1.0127663357422376</v>
      </c>
      <c r="AO60" s="97">
        <f t="shared" si="96"/>
        <v>3.9314731642725502</v>
      </c>
      <c r="AP60" s="97">
        <f t="shared" si="97"/>
        <v>-9.106959298875525</v>
      </c>
      <c r="AQ60" s="97">
        <f t="shared" si="98"/>
        <v>13.038432463148075</v>
      </c>
      <c r="AR60" s="97">
        <f t="shared" si="99"/>
        <v>185.17548613460298</v>
      </c>
      <c r="AS60" s="97" t="s">
        <v>8053</v>
      </c>
      <c r="AT60" s="97" t="s">
        <v>8053</v>
      </c>
      <c r="AU60" s="97" t="s">
        <v>8053</v>
      </c>
      <c r="AV60" s="97">
        <f t="shared" si="100"/>
        <v>11.547548946901239</v>
      </c>
      <c r="AW60" s="97">
        <f t="shared" si="101"/>
        <v>11.547548946901239</v>
      </c>
      <c r="AX60" s="97">
        <f t="shared" si="102"/>
        <v>0.48114787278755161</v>
      </c>
      <c r="AY60" s="97">
        <f t="shared" si="103"/>
        <v>0</v>
      </c>
      <c r="AZ60" s="97">
        <f t="shared" si="104"/>
        <v>0</v>
      </c>
      <c r="BA60" s="97">
        <f t="shared" si="105"/>
        <v>0</v>
      </c>
      <c r="BB60" s="97">
        <f>SIN((90-$U$9)*$AA$8)*TAN($Y$9*$AA$8)/TAN((90-'C'!$F43)*$AA$8)</f>
        <v>0.85889432105645391</v>
      </c>
      <c r="BC60" s="97">
        <f t="shared" si="106"/>
        <v>3.9313065427916136</v>
      </c>
      <c r="BD60" s="97">
        <f t="shared" si="107"/>
        <v>2.2206545302661587</v>
      </c>
      <c r="BE60" s="97">
        <f t="shared" si="108"/>
        <v>22.753997331115389</v>
      </c>
      <c r="BF60" s="97">
        <f t="shared" si="109"/>
        <v>-63.235932093769613</v>
      </c>
      <c r="BG60" s="97">
        <f t="shared" si="110"/>
        <v>85.989929424885005</v>
      </c>
      <c r="BH60" s="97">
        <f t="shared" si="111"/>
        <v>220.48193476265422</v>
      </c>
      <c r="BI60" s="97" t="s">
        <v>8053</v>
      </c>
      <c r="BJ60" s="97" t="s">
        <v>8053</v>
      </c>
      <c r="BK60" s="97" t="s">
        <v>8053</v>
      </c>
      <c r="BL60" s="97">
        <f t="shared" si="112"/>
        <v>0</v>
      </c>
      <c r="BM60" s="97">
        <f t="shared" si="113"/>
        <v>0</v>
      </c>
      <c r="BN60" s="97">
        <f t="shared" si="114"/>
        <v>0</v>
      </c>
      <c r="BO60" s="97">
        <f t="shared" si="115"/>
        <v>0</v>
      </c>
      <c r="BP60" s="97">
        <f t="shared" si="116"/>
        <v>0</v>
      </c>
      <c r="BQ60" s="97">
        <f t="shared" si="117"/>
        <v>0</v>
      </c>
      <c r="BR60" s="97">
        <f>SIN((90-$U$9)*$AA$8)*TAN($AA$10*$AA$8)/TAN((90-'C'!$F43)*$AA$8)</f>
        <v>-6.9438621014880797E-2</v>
      </c>
      <c r="BS60" s="97">
        <f t="shared" si="118"/>
        <v>2.5695650812758864E-2</v>
      </c>
      <c r="BT60" s="97">
        <f t="shared" si="119"/>
        <v>1.0127663357422376</v>
      </c>
      <c r="BU60" s="97">
        <f t="shared" si="120"/>
        <v>-3.9314731642725493</v>
      </c>
      <c r="BV60" s="97">
        <f t="shared" si="121"/>
        <v>9.1069592988755232</v>
      </c>
      <c r="BW60" s="97">
        <f t="shared" si="122"/>
        <v>-13.038432463148073</v>
      </c>
      <c r="BX60" s="97">
        <f t="shared" si="123"/>
        <v>174.82451386539702</v>
      </c>
      <c r="BY60" s="97" t="s">
        <v>8053</v>
      </c>
      <c r="BZ60" s="97" t="s">
        <v>8053</v>
      </c>
      <c r="CA60" s="97" t="s">
        <v>8053</v>
      </c>
      <c r="CB60" s="97">
        <f t="shared" si="124"/>
        <v>0</v>
      </c>
      <c r="CC60" s="97">
        <f t="shared" si="125"/>
        <v>0</v>
      </c>
      <c r="CD60" s="97">
        <f t="shared" si="126"/>
        <v>0</v>
      </c>
      <c r="CE60" s="97">
        <f t="shared" si="127"/>
        <v>0</v>
      </c>
      <c r="CF60" s="97">
        <f t="shared" si="128"/>
        <v>0</v>
      </c>
      <c r="CG60" s="97">
        <f t="shared" si="129"/>
        <v>0</v>
      </c>
      <c r="CH60" s="97">
        <f>90-'C'!$F43</f>
        <v>106.47200000000001</v>
      </c>
      <c r="CI60" s="97">
        <v>3</v>
      </c>
      <c r="CJ60" s="97"/>
      <c r="CK60" s="97"/>
      <c r="CL60" s="97"/>
      <c r="CM60" s="97"/>
      <c r="CN60" s="97" t="s">
        <v>8189</v>
      </c>
      <c r="CO60" s="97">
        <f t="shared" si="130"/>
        <v>3</v>
      </c>
      <c r="CP60" s="97">
        <f t="shared" si="131"/>
        <v>34.31666666666667</v>
      </c>
      <c r="CQ60" s="97">
        <f>'C'!F43</f>
        <v>-16.472000000000001</v>
      </c>
      <c r="CR60" s="97">
        <f t="shared" si="132"/>
        <v>3.1415926535897931</v>
      </c>
      <c r="CS60" s="97">
        <f t="shared" si="133"/>
        <v>1.7453292519943295E-2</v>
      </c>
      <c r="CT60" s="97">
        <f t="shared" si="134"/>
        <v>57.295779513082323</v>
      </c>
      <c r="CU60" s="97">
        <f t="shared" si="135"/>
        <v>0.59893882164272083</v>
      </c>
      <c r="CV60" s="97">
        <f t="shared" si="136"/>
        <v>-0.28749063438850597</v>
      </c>
      <c r="CW60" s="97">
        <f t="shared" si="137"/>
        <v>1.3862797557209499</v>
      </c>
      <c r="CX60" s="97">
        <f t="shared" si="138"/>
        <v>-70.52375234354237</v>
      </c>
      <c r="CY60" s="97">
        <f t="shared" si="139"/>
        <v>109.47624765645763</v>
      </c>
      <c r="CZ60" s="97">
        <f t="shared" si="140"/>
        <v>250.52375234354236</v>
      </c>
      <c r="DA60" s="97"/>
      <c r="DB60" s="97"/>
      <c r="DC60" s="97"/>
      <c r="DD60" s="97"/>
      <c r="DE60" s="97"/>
      <c r="DF60" s="97"/>
      <c r="DG60" s="97"/>
      <c r="DH60" s="97"/>
      <c r="DI60" s="97"/>
      <c r="DJ60" s="97"/>
      <c r="DK60" s="97"/>
    </row>
    <row r="61" spans="1:115" ht="30" customHeight="1" x14ac:dyDescent="0.2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 t="s">
        <v>8194</v>
      </c>
      <c r="L61" s="97"/>
      <c r="M61" s="98">
        <f t="shared" si="141"/>
        <v>4</v>
      </c>
      <c r="N61" s="97">
        <f t="shared" si="76"/>
        <v>105.87231873866266</v>
      </c>
      <c r="O61" s="97">
        <f t="shared" si="77"/>
        <v>109.10934615356456</v>
      </c>
      <c r="P61" s="97">
        <f t="shared" si="78"/>
        <v>-3.2370274149019025</v>
      </c>
      <c r="Q61" s="97" t="str">
        <f t="shared" si="79"/>
        <v>QNOS</v>
      </c>
      <c r="R61" s="97">
        <f t="shared" si="80"/>
        <v>250.89065384643544</v>
      </c>
      <c r="S61" s="97">
        <f t="shared" si="0"/>
        <v>49</v>
      </c>
      <c r="T61" s="97">
        <f>SIN((90-$U$9)*$AA$8)*TAN($AA$9*$AA$8)/TAN((90-'C'!$F44)*$AA$8)</f>
        <v>-0.84249048346322497</v>
      </c>
      <c r="U61" s="97">
        <f t="shared" si="81"/>
        <v>3.9313065427916092</v>
      </c>
      <c r="V61" s="97">
        <f t="shared" si="82"/>
        <v>2.2206545302661578</v>
      </c>
      <c r="W61" s="97">
        <f t="shared" si="83"/>
        <v>-22.29580150482348</v>
      </c>
      <c r="X61" s="97">
        <f t="shared" si="84"/>
        <v>63.235932093769605</v>
      </c>
      <c r="Y61" s="97">
        <f t="shared" si="85"/>
        <v>-85.531733598593092</v>
      </c>
      <c r="Z61" s="97">
        <f t="shared" si="86"/>
        <v>139.05986941105388</v>
      </c>
      <c r="AA61" s="97">
        <f>(COS( 90.833*$AA$8)-SIN($U$9*$AA$8)*SIN('C'!$F44*$AA$8))/COS($U$9*$AA$8)/COS('C'!$F44*$AA$8)</f>
        <v>0.17964462567168976</v>
      </c>
      <c r="AB61" s="97">
        <f t="shared" si="87"/>
        <v>79.65093905366362</v>
      </c>
      <c r="AC61" s="97">
        <f>('C'!$E44+$AC$9+$W$9/15)</f>
        <v>12.417777777777779</v>
      </c>
      <c r="AD61" s="97">
        <f t="shared" si="88"/>
        <v>0</v>
      </c>
      <c r="AE61" s="97">
        <f t="shared" si="89"/>
        <v>0</v>
      </c>
      <c r="AF61" s="97">
        <f t="shared" si="90"/>
        <v>0</v>
      </c>
      <c r="AG61" s="97">
        <f t="shared" si="91"/>
        <v>0</v>
      </c>
      <c r="AH61" s="97">
        <f t="shared" si="92"/>
        <v>0</v>
      </c>
      <c r="AI61" s="97"/>
      <c r="AJ61" s="97"/>
      <c r="AK61" s="97">
        <f t="shared" si="93"/>
        <v>0</v>
      </c>
      <c r="AL61" s="97">
        <f>SIN((90-$U$9)*$AA$8)*TAN($Y$10*$AA$8)/TAN((90-'C'!$F44)*$AA$8)</f>
        <v>6.8112427752332769E-2</v>
      </c>
      <c r="AM61" s="97">
        <f t="shared" si="94"/>
        <v>2.5695650812758871E-2</v>
      </c>
      <c r="AN61" s="97">
        <f t="shared" si="95"/>
        <v>1.0127663357422376</v>
      </c>
      <c r="AO61" s="97">
        <f t="shared" si="96"/>
        <v>3.8562721096453796</v>
      </c>
      <c r="AP61" s="97">
        <f t="shared" si="97"/>
        <v>-9.106959298875525</v>
      </c>
      <c r="AQ61" s="97">
        <f t="shared" si="98"/>
        <v>12.963231408520905</v>
      </c>
      <c r="AR61" s="97">
        <f t="shared" si="99"/>
        <v>185.25068718923015</v>
      </c>
      <c r="AS61" s="97" t="s">
        <v>8053</v>
      </c>
      <c r="AT61" s="97" t="s">
        <v>8053</v>
      </c>
      <c r="AU61" s="97" t="s">
        <v>8053</v>
      </c>
      <c r="AV61" s="97">
        <f t="shared" si="100"/>
        <v>11.553562350543052</v>
      </c>
      <c r="AW61" s="97">
        <f t="shared" si="101"/>
        <v>11.553562350543052</v>
      </c>
      <c r="AX61" s="97">
        <f t="shared" si="102"/>
        <v>0.48139843127262716</v>
      </c>
      <c r="AY61" s="97">
        <f t="shared" si="103"/>
        <v>0</v>
      </c>
      <c r="AZ61" s="97">
        <f t="shared" si="104"/>
        <v>0</v>
      </c>
      <c r="BA61" s="97">
        <f t="shared" si="105"/>
        <v>0</v>
      </c>
      <c r="BB61" s="97">
        <f>SIN((90-$U$9)*$AA$8)*TAN($Y$9*$AA$8)/TAN((90-'C'!$F44)*$AA$8)</f>
        <v>0.84249048346322541</v>
      </c>
      <c r="BC61" s="97">
        <f t="shared" si="106"/>
        <v>3.9313065427916136</v>
      </c>
      <c r="BD61" s="97">
        <f t="shared" si="107"/>
        <v>2.2206545302661587</v>
      </c>
      <c r="BE61" s="97">
        <f t="shared" si="108"/>
        <v>22.295801504823483</v>
      </c>
      <c r="BF61" s="97">
        <f t="shared" si="109"/>
        <v>-63.235932093769613</v>
      </c>
      <c r="BG61" s="97">
        <f t="shared" si="110"/>
        <v>85.531733598593092</v>
      </c>
      <c r="BH61" s="97">
        <f t="shared" si="111"/>
        <v>220.94013058894612</v>
      </c>
      <c r="BI61" s="97" t="s">
        <v>8053</v>
      </c>
      <c r="BJ61" s="97" t="s">
        <v>8053</v>
      </c>
      <c r="BK61" s="97" t="s">
        <v>8053</v>
      </c>
      <c r="BL61" s="97">
        <f t="shared" si="112"/>
        <v>0</v>
      </c>
      <c r="BM61" s="97">
        <f t="shared" si="113"/>
        <v>0</v>
      </c>
      <c r="BN61" s="97">
        <f t="shared" si="114"/>
        <v>0</v>
      </c>
      <c r="BO61" s="97">
        <f t="shared" si="115"/>
        <v>0</v>
      </c>
      <c r="BP61" s="97">
        <f t="shared" si="116"/>
        <v>0</v>
      </c>
      <c r="BQ61" s="97">
        <f t="shared" si="117"/>
        <v>0</v>
      </c>
      <c r="BR61" s="97">
        <f>SIN((90-$U$9)*$AA$8)*TAN($AA$10*$AA$8)/TAN((90-'C'!$F44)*$AA$8)</f>
        <v>-6.8112427752332755E-2</v>
      </c>
      <c r="BS61" s="97">
        <f t="shared" si="118"/>
        <v>2.5695650812758864E-2</v>
      </c>
      <c r="BT61" s="97">
        <f t="shared" si="119"/>
        <v>1.0127663357422376</v>
      </c>
      <c r="BU61" s="97">
        <f t="shared" si="120"/>
        <v>-3.8562721096453787</v>
      </c>
      <c r="BV61" s="97">
        <f t="shared" si="121"/>
        <v>9.1069592988755232</v>
      </c>
      <c r="BW61" s="97">
        <f t="shared" si="122"/>
        <v>-12.963231408520901</v>
      </c>
      <c r="BX61" s="97">
        <f t="shared" si="123"/>
        <v>174.74931281076985</v>
      </c>
      <c r="BY61" s="97" t="s">
        <v>8053</v>
      </c>
      <c r="BZ61" s="97" t="s">
        <v>8053</v>
      </c>
      <c r="CA61" s="97" t="s">
        <v>8053</v>
      </c>
      <c r="CB61" s="97">
        <f t="shared" si="124"/>
        <v>0</v>
      </c>
      <c r="CC61" s="97">
        <f t="shared" si="125"/>
        <v>0</v>
      </c>
      <c r="CD61" s="97">
        <f t="shared" si="126"/>
        <v>0</v>
      </c>
      <c r="CE61" s="97">
        <f t="shared" si="127"/>
        <v>0</v>
      </c>
      <c r="CF61" s="97">
        <f t="shared" si="128"/>
        <v>0</v>
      </c>
      <c r="CG61" s="97">
        <f t="shared" si="129"/>
        <v>0</v>
      </c>
      <c r="CH61" s="97">
        <f>90-'C'!$F44</f>
        <v>106.17400000000001</v>
      </c>
      <c r="CI61" s="97">
        <v>4</v>
      </c>
      <c r="CJ61" s="97"/>
      <c r="CK61" s="97" t="s">
        <v>8194</v>
      </c>
      <c r="CL61" s="97"/>
      <c r="CM61" s="97"/>
      <c r="CN61" s="97" t="s">
        <v>8189</v>
      </c>
      <c r="CO61" s="97">
        <f t="shared" si="130"/>
        <v>4</v>
      </c>
      <c r="CP61" s="97">
        <f t="shared" si="131"/>
        <v>34.31666666666667</v>
      </c>
      <c r="CQ61" s="97">
        <f>'C'!F44</f>
        <v>-16.173999999999999</v>
      </c>
      <c r="CR61" s="97">
        <f t="shared" si="132"/>
        <v>3.1415926535897931</v>
      </c>
      <c r="CS61" s="97">
        <f t="shared" si="133"/>
        <v>1.7453292519943295E-2</v>
      </c>
      <c r="CT61" s="97">
        <f t="shared" si="134"/>
        <v>57.295779513082323</v>
      </c>
      <c r="CU61" s="97">
        <f t="shared" si="135"/>
        <v>0.59893882164272083</v>
      </c>
      <c r="CV61" s="97">
        <f t="shared" si="136"/>
        <v>-0.28228955321756283</v>
      </c>
      <c r="CW61" s="97">
        <f t="shared" si="137"/>
        <v>1.3901711387917666</v>
      </c>
      <c r="CX61" s="97">
        <f t="shared" si="138"/>
        <v>-70.890653846435441</v>
      </c>
      <c r="CY61" s="97">
        <f t="shared" si="139"/>
        <v>109.10934615356456</v>
      </c>
      <c r="CZ61" s="97">
        <f t="shared" si="140"/>
        <v>250.89065384643544</v>
      </c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</row>
    <row r="62" spans="1:115" ht="30" customHeight="1" x14ac:dyDescent="0.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8">
        <f t="shared" si="141"/>
        <v>5</v>
      </c>
      <c r="N62" s="97">
        <f t="shared" si="76"/>
        <v>105.87231873866266</v>
      </c>
      <c r="O62" s="97">
        <f t="shared" si="77"/>
        <v>0</v>
      </c>
      <c r="P62" s="97">
        <f t="shared" si="78"/>
        <v>105.87231873866266</v>
      </c>
      <c r="Q62" s="97" t="str">
        <f t="shared" si="79"/>
        <v>QSOS</v>
      </c>
      <c r="R62" s="97">
        <f t="shared" si="80"/>
        <v>360</v>
      </c>
      <c r="S62" s="97">
        <f t="shared" si="0"/>
        <v>50</v>
      </c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 t="s">
        <v>8189</v>
      </c>
      <c r="CO62" s="97">
        <f t="shared" si="130"/>
        <v>0</v>
      </c>
      <c r="CP62" s="97">
        <f t="shared" si="131"/>
        <v>34.31666666666667</v>
      </c>
      <c r="CQ62" s="97">
        <f>'C'!F45</f>
        <v>-15.872</v>
      </c>
      <c r="CR62" s="97">
        <f t="shared" si="132"/>
        <v>3.1415926535897931</v>
      </c>
      <c r="CS62" s="97">
        <f t="shared" si="133"/>
        <v>1.7453292519943295E-2</v>
      </c>
      <c r="CT62" s="97">
        <f t="shared" si="134"/>
        <v>57.295779513082323</v>
      </c>
      <c r="CU62" s="97">
        <f t="shared" si="135"/>
        <v>0.59893882164272083</v>
      </c>
      <c r="CV62" s="97">
        <f t="shared" si="136"/>
        <v>-0.27701865887653998</v>
      </c>
      <c r="CW62" s="97">
        <f t="shared" si="137"/>
        <v>0</v>
      </c>
      <c r="CX62" s="97">
        <f t="shared" si="138"/>
        <v>0</v>
      </c>
      <c r="CY62" s="97">
        <f t="shared" si="139"/>
        <v>0</v>
      </c>
      <c r="CZ62" s="97">
        <f t="shared" si="140"/>
        <v>360</v>
      </c>
      <c r="DA62" s="97"/>
      <c r="DB62" s="97"/>
      <c r="DC62" s="97"/>
      <c r="DD62" s="97"/>
      <c r="DE62" s="97"/>
      <c r="DF62" s="97"/>
      <c r="DG62" s="97"/>
      <c r="DH62" s="97"/>
      <c r="DI62" s="97"/>
      <c r="DJ62" s="97"/>
      <c r="DK62" s="97"/>
    </row>
    <row r="63" spans="1:115" ht="30" customHeight="1" x14ac:dyDescent="0.2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8">
        <f t="shared" si="141"/>
        <v>6</v>
      </c>
      <c r="N63" s="97">
        <f t="shared" si="76"/>
        <v>105.87231873866266</v>
      </c>
      <c r="O63" s="97">
        <f t="shared" si="77"/>
        <v>108.48894227686272</v>
      </c>
      <c r="P63" s="97">
        <f t="shared" si="78"/>
        <v>-2.6166235382000593</v>
      </c>
      <c r="Q63" s="97" t="str">
        <f t="shared" si="79"/>
        <v>QNOS</v>
      </c>
      <c r="R63" s="97">
        <f t="shared" si="80"/>
        <v>251.5110577231373</v>
      </c>
      <c r="S63" s="97">
        <f t="shared" si="0"/>
        <v>51</v>
      </c>
      <c r="T63" s="97">
        <f>SIN((90-$U$9)*$AA$8)*TAN($AA$9*$AA$8)/TAN((90-'C'!$F45)*$AA$8)</f>
        <v>-0.82591687059151597</v>
      </c>
      <c r="U63" s="97">
        <f t="shared" ref="U63:U87" si="142">POWER((COS((90-$U$9)*$AA$8)*TAN($AA$9*$AA$8)),2)</f>
        <v>3.9313065427916092</v>
      </c>
      <c r="V63" s="97">
        <f t="shared" ref="V63:V87" si="143">SQRT(1+$U63)</f>
        <v>2.2206545302661578</v>
      </c>
      <c r="W63" s="97">
        <f t="shared" ref="W63:W87" si="144">IF(OR(ABS(T63/V63)&gt;1),180,ASIN($T63/$V63)*$AC$8)</f>
        <v>-21.834384275979605</v>
      </c>
      <c r="X63" s="97">
        <f t="shared" ref="X63:X87" si="145">ATAN(COS((90-$U$9)*$AA$8)*TAN($AA$9*$AA$8))*$AC$8</f>
        <v>63.235932093769605</v>
      </c>
      <c r="Y63" s="97">
        <f t="shared" ref="Y63:Y87" si="146">IF(OR($W63=180),180,$W63-$X63)</f>
        <v>-85.070316369749207</v>
      </c>
      <c r="Z63" s="97">
        <f t="shared" ref="Z63:Z87" si="147">IF(OR($W63=180),180,180-$W63-$X63)</f>
        <v>138.59845218221</v>
      </c>
      <c r="AA63" s="97">
        <f>(COS( 90.833*$AA$8)-SIN($U$9*$AA$8)*SIN('C'!$F45*$AA$8))/COS($U$9*$AA$8)/COS('C'!$F45*$AA$8)</f>
        <v>0.17577780869144313</v>
      </c>
      <c r="AB63" s="97">
        <f t="shared" ref="AB63:AB87" si="148">IF($AA63&gt;1,0,IF($AA63&lt;-1,180,IF(AND($AA63&lt;1,$AA63&gt;-1),ACOS($AA63)*$AC$8)))</f>
        <v>79.876075064938789</v>
      </c>
      <c r="AC63" s="97">
        <f>('C'!$E45+$AC$9+$W$9/15)</f>
        <v>12.419777777777778</v>
      </c>
      <c r="AD63" s="97">
        <f t="shared" ref="AD63:AD87" si="149">IF(OR($Y63&lt;0,$Y63&gt;$AB63),0,$AC63-$Y63/15)</f>
        <v>0</v>
      </c>
      <c r="AE63" s="97">
        <f t="shared" ref="AE63:AE87" si="150">IF(OR(AD63&lt;0),AD63+24,AD63)</f>
        <v>0</v>
      </c>
      <c r="AF63" s="97">
        <f t="shared" ref="AF63:AF87" si="151">(IF(OR(ABS($BC$7-$CH63)&lt;90.833),AE63,0)/24)</f>
        <v>0</v>
      </c>
      <c r="AG63" s="97">
        <f t="shared" ref="AG63:AG87" si="152">IF(OR($Z63&lt;0,$Z63&gt;$AB63),0,$AC63-$Z63/15)</f>
        <v>0</v>
      </c>
      <c r="AH63" s="97">
        <f t="shared" ref="AH63:AH87" si="153">IF(OR(AG63&lt;0),AG63+24,AG63)</f>
        <v>0</v>
      </c>
      <c r="AI63" s="97"/>
      <c r="AJ63" s="97"/>
      <c r="AK63" s="97">
        <f t="shared" ref="AK63:AK87" si="154">(IF(OR(ABS($BC$7-$CH63)&lt;90.833),AH63,0)/24)</f>
        <v>0</v>
      </c>
      <c r="AL63" s="97">
        <f>SIN((90-$U$9)*$AA$8)*TAN($Y$10*$AA$8)/TAN((90-'C'!$F45)*$AA$8)</f>
        <v>6.6772508748525181E-2</v>
      </c>
      <c r="AM63" s="97">
        <f t="shared" ref="AM63:AM87" si="155">POWER((COS((90-$U$9)*$AA$8)*TAN($Y$10*$AA$8)),2)</f>
        <v>2.5695650812758871E-2</v>
      </c>
      <c r="AN63" s="97">
        <f t="shared" ref="AN63:AN87" si="156">SQRT(1+$AM63)</f>
        <v>1.0127663357422376</v>
      </c>
      <c r="AO63" s="97">
        <f t="shared" ref="AO63:AO87" si="157">IF(OR(ABS(AL63/AN63)&gt;1),180,ASIN($AL63/$AN63)*$AC$8)</f>
        <v>3.7802995001921489</v>
      </c>
      <c r="AP63" s="97">
        <f t="shared" ref="AP63:AP87" si="158">ATAN(COS((90-$U$9)*$AA$8)*TAN($Y$10*$AA$8))*$AC$8</f>
        <v>-9.106959298875525</v>
      </c>
      <c r="AQ63" s="97">
        <f t="shared" ref="AQ63:AQ87" si="159">IF(OR($AO63=180),180,$AO63-$AP63)</f>
        <v>12.887258799067673</v>
      </c>
      <c r="AR63" s="97">
        <f t="shared" ref="AR63:AR87" si="160">IF(OR($AO63=180),180,180-$AO63-$AP63)</f>
        <v>185.32665979868338</v>
      </c>
      <c r="AS63" s="97" t="s">
        <v>8053</v>
      </c>
      <c r="AT63" s="97" t="s">
        <v>8053</v>
      </c>
      <c r="AU63" s="97" t="s">
        <v>8053</v>
      </c>
      <c r="AV63" s="97">
        <f t="shared" ref="AV63:AV87" si="161">IF(OR($AQ63&lt;0,$AQ63&gt;$AB63),0,$AC63-$AQ63/15)</f>
        <v>11.560627191173266</v>
      </c>
      <c r="AW63" s="97">
        <f t="shared" ref="AW63:AW87" si="162">IF(OR(AV63&lt;0),AV63+24,AV63)</f>
        <v>11.560627191173266</v>
      </c>
      <c r="AX63" s="97">
        <f t="shared" ref="AX63:AX87" si="163">(IF(OR(ABS($BC$7-$CH63)&lt;90.833),AW63,0)/24)</f>
        <v>0.48169279963221939</v>
      </c>
      <c r="AY63" s="97">
        <f t="shared" ref="AY63:AY87" si="164">IF(OR($AR63&lt;0,$AR63&gt;$AB63),0,$AC63-$AR63/15)</f>
        <v>0</v>
      </c>
      <c r="AZ63" s="97">
        <f t="shared" ref="AZ63:AZ87" si="165">IF(OR(AY63&lt;0),AY63+24,AY63)</f>
        <v>0</v>
      </c>
      <c r="BA63" s="97">
        <f t="shared" ref="BA63:BA87" si="166">(IF(OR(ABS($BC$7-$CH63)&lt;90.833),AZ63,0)/24)</f>
        <v>0</v>
      </c>
      <c r="BB63" s="97">
        <f>SIN((90-$U$9)*$AA$8)*TAN($Y$9*$AA$8)/TAN((90-'C'!$F45)*$AA$8)</f>
        <v>0.82591687059151631</v>
      </c>
      <c r="BC63" s="97">
        <f t="shared" ref="BC63:BC87" si="167">POWER((COS((90-$U$9)*$AA$8)*TAN($Y$9*$AA$8)),2)</f>
        <v>3.9313065427916136</v>
      </c>
      <c r="BD63" s="97">
        <f t="shared" ref="BD63:BD87" si="168">SQRT(1+$BC63)</f>
        <v>2.2206545302661587</v>
      </c>
      <c r="BE63" s="97">
        <f t="shared" ref="BE63:BE87" si="169">IF(OR(ABS(BB63/BD63)&gt;1),180,ASIN($BB63/$BD63)*$AC$8)</f>
        <v>21.834384275979602</v>
      </c>
      <c r="BF63" s="97">
        <f t="shared" ref="BF63:BF87" si="170">ATAN(COS((90-$U$9)*$AA$8)*TAN($Y$9*$AA$8))*$AC$8</f>
        <v>-63.235932093769613</v>
      </c>
      <c r="BG63" s="97">
        <f t="shared" ref="BG63:BG87" si="171">IF(OR($BE63=180),180,$BE63-$BF63)</f>
        <v>85.070316369749207</v>
      </c>
      <c r="BH63" s="97">
        <f t="shared" ref="BH63:BH87" si="172">IF(OR($BE63=180),180,180-$BE63-$BF63)</f>
        <v>221.40154781779</v>
      </c>
      <c r="BI63" s="97" t="s">
        <v>8053</v>
      </c>
      <c r="BJ63" s="97" t="s">
        <v>8053</v>
      </c>
      <c r="BK63" s="97" t="s">
        <v>8053</v>
      </c>
      <c r="BL63" s="97">
        <f t="shared" ref="BL63:BL87" si="173">IF(OR($BG63&lt;0,$BG63&gt;$AB63),0,$AC63+$BG63/15)</f>
        <v>0</v>
      </c>
      <c r="BM63" s="97">
        <f t="shared" ref="BM63:BM87" si="174">IF(OR(BL63&lt;0),BL63+24,BL63)</f>
        <v>0</v>
      </c>
      <c r="BN63" s="97">
        <f t="shared" ref="BN63:BN87" si="175">(IF(OR(ABS($BC$7-$CH63)&lt;90.833),BM63,0)/24)</f>
        <v>0</v>
      </c>
      <c r="BO63" s="97">
        <f t="shared" ref="BO63:BO87" si="176">IF(OR($BH63&lt;0,$BH63&gt;$AB63),0,$AC63+$BH63/15)</f>
        <v>0</v>
      </c>
      <c r="BP63" s="97">
        <f t="shared" ref="BP63:BP87" si="177">IF(OR(BO63&lt;0),BO63+24,BO63)</f>
        <v>0</v>
      </c>
      <c r="BQ63" s="97">
        <f t="shared" ref="BQ63:BQ87" si="178">(IF(OR(ABS($BC$7-$CH63)&lt;90.833),BP63,0)/24)</f>
        <v>0</v>
      </c>
      <c r="BR63" s="97">
        <f>SIN((90-$U$9)*$AA$8)*TAN($AA$10*$AA$8)/TAN((90-'C'!$F45)*$AA$8)</f>
        <v>-6.6772508748525167E-2</v>
      </c>
      <c r="BS63" s="97">
        <f t="shared" ref="BS63:BS87" si="179">POWER((COS((90-$U$9)*$AA$8)*TAN($AA$10*$AA$8)),2)</f>
        <v>2.5695650812758864E-2</v>
      </c>
      <c r="BT63" s="97">
        <f t="shared" ref="BT63:BT87" si="180">SQRT(1+$BS63)</f>
        <v>1.0127663357422376</v>
      </c>
      <c r="BU63" s="97">
        <f t="shared" ref="BU63:BU87" si="181">IF(OR(ABS(BR63/BT63)&gt;1),180,ASIN($BR63/$BT63)*$AC$8)</f>
        <v>-3.780299500192148</v>
      </c>
      <c r="BV63" s="97">
        <f t="shared" ref="BV63:BV87" si="182">ATAN(COS((90-$U$9)*$AA$8)*TAN($AA$10*$AA$8))*$AC$8</f>
        <v>9.1069592988755232</v>
      </c>
      <c r="BW63" s="97">
        <f t="shared" ref="BW63:BW87" si="183">IF(OR($BU63=180),180,$BU63-$BV63)</f>
        <v>-12.887258799067672</v>
      </c>
      <c r="BX63" s="97">
        <f t="shared" ref="BX63:BX87" si="184">IF(OR($BU63=180),180,180-$BU63-$BV63)</f>
        <v>174.67334020131662</v>
      </c>
      <c r="BY63" s="97" t="s">
        <v>8053</v>
      </c>
      <c r="BZ63" s="97" t="s">
        <v>8053</v>
      </c>
      <c r="CA63" s="97" t="s">
        <v>8053</v>
      </c>
      <c r="CB63" s="97">
        <f t="shared" ref="CB63:CB87" si="185">IF(OR($BW63&lt;0,$BW63&gt;$AB63),0,$AC63+$BW63/15)</f>
        <v>0</v>
      </c>
      <c r="CC63" s="97">
        <f t="shared" ref="CC63:CC87" si="186">IF(OR(CB63&lt;0),CB63+24,CB63)</f>
        <v>0</v>
      </c>
      <c r="CD63" s="97">
        <f t="shared" ref="CD63:CD87" si="187">(IF(OR(ABS($BC$7-$CH63)&lt;90.833),CC63,0)/24)</f>
        <v>0</v>
      </c>
      <c r="CE63" s="97">
        <f t="shared" ref="CE63:CE87" si="188">IF(OR($BX63&lt;0,$BX63&gt;$AB63),0,$AC63+$BX63/15)</f>
        <v>0</v>
      </c>
      <c r="CF63" s="97">
        <f t="shared" ref="CF63:CF87" si="189">IF(OR(CE63&lt;0),CE63+24,CE63)</f>
        <v>0</v>
      </c>
      <c r="CG63" s="97">
        <f t="shared" ref="CG63:CG87" si="190">(IF(OR(ABS($BC$7-$CH63)&lt;90.833),CF63,0)/24)</f>
        <v>0</v>
      </c>
      <c r="CH63" s="97">
        <f>90-'C'!$F45</f>
        <v>105.872</v>
      </c>
      <c r="CI63" s="97">
        <v>5</v>
      </c>
      <c r="CJ63" s="97"/>
      <c r="CK63" s="97"/>
      <c r="CL63" s="97"/>
      <c r="CM63" s="97"/>
      <c r="CN63" s="97" t="s">
        <v>8189</v>
      </c>
      <c r="CO63" s="97">
        <f t="shared" si="130"/>
        <v>5</v>
      </c>
      <c r="CP63" s="97">
        <f t="shared" si="131"/>
        <v>34.31666666666667</v>
      </c>
      <c r="CQ63" s="97">
        <f>'C'!F46</f>
        <v>-15.566000000000001</v>
      </c>
      <c r="CR63" s="97">
        <f t="shared" si="132"/>
        <v>3.1415926535897931</v>
      </c>
      <c r="CS63" s="97">
        <f t="shared" si="133"/>
        <v>1.7453292519943295E-2</v>
      </c>
      <c r="CT63" s="97">
        <f t="shared" si="134"/>
        <v>57.295779513082323</v>
      </c>
      <c r="CU63" s="97">
        <f t="shared" si="135"/>
        <v>0.59893882164272083</v>
      </c>
      <c r="CV63" s="97">
        <f t="shared" si="136"/>
        <v>-0.27167795136543738</v>
      </c>
      <c r="CW63" s="97">
        <f t="shared" si="137"/>
        <v>1.3941005034533254</v>
      </c>
      <c r="CX63" s="97">
        <f t="shared" si="138"/>
        <v>-71.511057723137284</v>
      </c>
      <c r="CY63" s="97">
        <f t="shared" si="139"/>
        <v>108.48894227686272</v>
      </c>
      <c r="CZ63" s="97">
        <f t="shared" si="140"/>
        <v>251.5110577231373</v>
      </c>
      <c r="DA63" s="97"/>
      <c r="DB63" s="97"/>
      <c r="DC63" s="97"/>
      <c r="DD63" s="97"/>
      <c r="DE63" s="97"/>
      <c r="DF63" s="97"/>
      <c r="DG63" s="97"/>
      <c r="DH63" s="97"/>
      <c r="DI63" s="97"/>
      <c r="DJ63" s="97"/>
      <c r="DK63" s="97"/>
    </row>
    <row r="64" spans="1:115" ht="30" customHeight="1" x14ac:dyDescent="0.2">
      <c r="A64" s="97"/>
      <c r="B64" s="97"/>
      <c r="C64" s="97"/>
      <c r="D64" s="97"/>
      <c r="E64" s="97"/>
      <c r="F64" s="97"/>
      <c r="G64" s="97"/>
      <c r="H64" s="97"/>
      <c r="I64" s="97"/>
      <c r="J64" s="97" t="s">
        <v>8185</v>
      </c>
      <c r="K64" s="97"/>
      <c r="L64" s="97"/>
      <c r="M64" s="98">
        <f t="shared" si="141"/>
        <v>7</v>
      </c>
      <c r="N64" s="97">
        <f t="shared" si="76"/>
        <v>105.87231873866266</v>
      </c>
      <c r="O64" s="97">
        <f t="shared" si="77"/>
        <v>108.108482216922</v>
      </c>
      <c r="P64" s="97">
        <f t="shared" si="78"/>
        <v>-2.2361634782593427</v>
      </c>
      <c r="Q64" s="97" t="str">
        <f t="shared" si="79"/>
        <v>QNOS</v>
      </c>
      <c r="R64" s="97">
        <f t="shared" si="80"/>
        <v>251.891517783078</v>
      </c>
      <c r="S64" s="97">
        <f t="shared" si="0"/>
        <v>52</v>
      </c>
      <c r="T64" s="97">
        <f>SIN((90-$U$9)*$AA$8)*TAN($AA$9*$AA$8)/TAN((90-'C'!$F46)*$AA$8)</f>
        <v>-0.80917432722553961</v>
      </c>
      <c r="U64" s="97">
        <f t="shared" si="142"/>
        <v>3.9313065427916092</v>
      </c>
      <c r="V64" s="97">
        <f t="shared" si="143"/>
        <v>2.2206545302661578</v>
      </c>
      <c r="W64" s="97">
        <f t="shared" si="144"/>
        <v>-21.369770662205745</v>
      </c>
      <c r="X64" s="97">
        <f t="shared" si="145"/>
        <v>63.235932093769605</v>
      </c>
      <c r="Y64" s="97">
        <f t="shared" si="146"/>
        <v>-84.605702755975358</v>
      </c>
      <c r="Z64" s="97">
        <f t="shared" si="147"/>
        <v>138.13383856843615</v>
      </c>
      <c r="AA64" s="97">
        <f>(COS( 90.833*$AA$8)-SIN($U$9*$AA$8)*SIN('C'!$F46*$AA$8))/COS($U$9*$AA$8)/COS('C'!$F46*$AA$8)</f>
        <v>0.17187106048643364</v>
      </c>
      <c r="AB64" s="97">
        <f t="shared" si="148"/>
        <v>80.103375684300147</v>
      </c>
      <c r="AC64" s="97">
        <f>('C'!$E46+$AC$9+$W$9/15)</f>
        <v>12.420777777777779</v>
      </c>
      <c r="AD64" s="97">
        <f t="shared" si="149"/>
        <v>0</v>
      </c>
      <c r="AE64" s="97">
        <f t="shared" si="150"/>
        <v>0</v>
      </c>
      <c r="AF64" s="97">
        <f t="shared" si="151"/>
        <v>0</v>
      </c>
      <c r="AG64" s="97">
        <f t="shared" si="152"/>
        <v>0</v>
      </c>
      <c r="AH64" s="97">
        <f t="shared" si="153"/>
        <v>0</v>
      </c>
      <c r="AI64" s="97"/>
      <c r="AJ64" s="97"/>
      <c r="AK64" s="97">
        <f t="shared" si="154"/>
        <v>0</v>
      </c>
      <c r="AL64" s="97">
        <f>SIN((90-$U$9)*$AA$8)*TAN($Y$10*$AA$8)/TAN((90-'C'!$F46)*$AA$8)</f>
        <v>6.5418932301325894E-2</v>
      </c>
      <c r="AM64" s="97">
        <f t="shared" si="155"/>
        <v>2.5695650812758871E-2</v>
      </c>
      <c r="AN64" s="97">
        <f t="shared" si="156"/>
        <v>1.0127663357422376</v>
      </c>
      <c r="AO64" s="97">
        <f t="shared" si="157"/>
        <v>3.7035592790845819</v>
      </c>
      <c r="AP64" s="97">
        <f t="shared" si="158"/>
        <v>-9.106959298875525</v>
      </c>
      <c r="AQ64" s="97">
        <f t="shared" si="159"/>
        <v>12.810518577960107</v>
      </c>
      <c r="AR64" s="97">
        <f t="shared" si="160"/>
        <v>185.40340001979095</v>
      </c>
      <c r="AS64" s="97" t="s">
        <v>8053</v>
      </c>
      <c r="AT64" s="97" t="s">
        <v>8053</v>
      </c>
      <c r="AU64" s="97" t="s">
        <v>8053</v>
      </c>
      <c r="AV64" s="97">
        <f t="shared" si="161"/>
        <v>11.566743205913772</v>
      </c>
      <c r="AW64" s="97">
        <f t="shared" si="162"/>
        <v>11.566743205913772</v>
      </c>
      <c r="AX64" s="97">
        <f t="shared" si="163"/>
        <v>0.48194763357974052</v>
      </c>
      <c r="AY64" s="97">
        <f t="shared" si="164"/>
        <v>0</v>
      </c>
      <c r="AZ64" s="97">
        <f t="shared" si="165"/>
        <v>0</v>
      </c>
      <c r="BA64" s="97">
        <f t="shared" si="166"/>
        <v>0</v>
      </c>
      <c r="BB64" s="97">
        <f>SIN((90-$U$9)*$AA$8)*TAN($Y$9*$AA$8)/TAN((90-'C'!$F46)*$AA$8)</f>
        <v>0.80917432722553995</v>
      </c>
      <c r="BC64" s="97">
        <f t="shared" si="167"/>
        <v>3.9313065427916136</v>
      </c>
      <c r="BD64" s="97">
        <f t="shared" si="168"/>
        <v>2.2206545302661587</v>
      </c>
      <c r="BE64" s="97">
        <f t="shared" si="169"/>
        <v>21.369770662205745</v>
      </c>
      <c r="BF64" s="97">
        <f t="shared" si="170"/>
        <v>-63.235932093769613</v>
      </c>
      <c r="BG64" s="97">
        <f t="shared" si="171"/>
        <v>84.605702755975358</v>
      </c>
      <c r="BH64" s="97">
        <f t="shared" si="172"/>
        <v>221.86616143156385</v>
      </c>
      <c r="BI64" s="97" t="s">
        <v>8053</v>
      </c>
      <c r="BJ64" s="97" t="s">
        <v>8053</v>
      </c>
      <c r="BK64" s="97" t="s">
        <v>8053</v>
      </c>
      <c r="BL64" s="97">
        <f t="shared" si="173"/>
        <v>0</v>
      </c>
      <c r="BM64" s="97">
        <f t="shared" si="174"/>
        <v>0</v>
      </c>
      <c r="BN64" s="97">
        <f t="shared" si="175"/>
        <v>0</v>
      </c>
      <c r="BO64" s="97">
        <f t="shared" si="176"/>
        <v>0</v>
      </c>
      <c r="BP64" s="97">
        <f t="shared" si="177"/>
        <v>0</v>
      </c>
      <c r="BQ64" s="97">
        <f t="shared" si="178"/>
        <v>0</v>
      </c>
      <c r="BR64" s="97">
        <f>SIN((90-$U$9)*$AA$8)*TAN($AA$10*$AA$8)/TAN((90-'C'!$F46)*$AA$8)</f>
        <v>-6.541893230132588E-2</v>
      </c>
      <c r="BS64" s="97">
        <f t="shared" si="179"/>
        <v>2.5695650812758864E-2</v>
      </c>
      <c r="BT64" s="97">
        <f t="shared" si="180"/>
        <v>1.0127663357422376</v>
      </c>
      <c r="BU64" s="97">
        <f t="shared" si="181"/>
        <v>-3.703559279084581</v>
      </c>
      <c r="BV64" s="97">
        <f t="shared" si="182"/>
        <v>9.1069592988755232</v>
      </c>
      <c r="BW64" s="97">
        <f t="shared" si="183"/>
        <v>-12.810518577960105</v>
      </c>
      <c r="BX64" s="97">
        <f t="shared" si="184"/>
        <v>174.59659998020905</v>
      </c>
      <c r="BY64" s="97" t="s">
        <v>8053</v>
      </c>
      <c r="BZ64" s="97" t="s">
        <v>8053</v>
      </c>
      <c r="CA64" s="97" t="s">
        <v>8053</v>
      </c>
      <c r="CB64" s="97">
        <f t="shared" si="185"/>
        <v>0</v>
      </c>
      <c r="CC64" s="97">
        <f t="shared" si="186"/>
        <v>0</v>
      </c>
      <c r="CD64" s="97">
        <f t="shared" si="187"/>
        <v>0</v>
      </c>
      <c r="CE64" s="97">
        <f t="shared" si="188"/>
        <v>0</v>
      </c>
      <c r="CF64" s="97">
        <f t="shared" si="189"/>
        <v>0</v>
      </c>
      <c r="CG64" s="97">
        <f t="shared" si="190"/>
        <v>0</v>
      </c>
      <c r="CH64" s="97">
        <f>90-'C'!$F46</f>
        <v>105.566</v>
      </c>
      <c r="CI64" s="97">
        <v>6</v>
      </c>
      <c r="CJ64" s="97" t="s">
        <v>8185</v>
      </c>
      <c r="CK64" s="97"/>
      <c r="CL64" s="97"/>
      <c r="CM64" s="97"/>
      <c r="CN64" s="97" t="s">
        <v>8189</v>
      </c>
      <c r="CO64" s="97">
        <f t="shared" si="130"/>
        <v>6</v>
      </c>
      <c r="CP64" s="97">
        <f t="shared" si="131"/>
        <v>34.31666666666667</v>
      </c>
      <c r="CQ64" s="97">
        <f>'C'!F47</f>
        <v>-15.255000000000001</v>
      </c>
      <c r="CR64" s="97">
        <f t="shared" si="132"/>
        <v>3.1415926535897931</v>
      </c>
      <c r="CS64" s="97">
        <f t="shared" si="133"/>
        <v>1.7453292519943295E-2</v>
      </c>
      <c r="CT64" s="97">
        <f t="shared" si="134"/>
        <v>57.295779513082323</v>
      </c>
      <c r="CU64" s="97">
        <f t="shared" si="135"/>
        <v>0.59893882164272083</v>
      </c>
      <c r="CV64" s="97">
        <f t="shared" si="136"/>
        <v>-0.266249977391735</v>
      </c>
      <c r="CW64" s="97">
        <f t="shared" si="137"/>
        <v>1.3980676476530034</v>
      </c>
      <c r="CX64" s="97">
        <f t="shared" si="138"/>
        <v>-71.891517783078001</v>
      </c>
      <c r="CY64" s="97">
        <f t="shared" si="139"/>
        <v>108.108482216922</v>
      </c>
      <c r="CZ64" s="97">
        <f t="shared" si="140"/>
        <v>251.891517783078</v>
      </c>
      <c r="DA64" s="97"/>
      <c r="DB64" s="97"/>
      <c r="DC64" s="97"/>
      <c r="DD64" s="97"/>
      <c r="DE64" s="97"/>
      <c r="DF64" s="97"/>
      <c r="DG64" s="97"/>
      <c r="DH64" s="97"/>
      <c r="DI64" s="97"/>
      <c r="DJ64" s="97"/>
      <c r="DK64" s="97"/>
    </row>
    <row r="65" spans="1:115" ht="30" customHeight="1" x14ac:dyDescent="0.2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 t="e">
        <f t="shared" ref="L65:L68" si="191">#REF!</f>
        <v>#REF!</v>
      </c>
      <c r="M65" s="98">
        <f t="shared" si="141"/>
        <v>8</v>
      </c>
      <c r="N65" s="97">
        <f t="shared" si="76"/>
        <v>105.87231873866266</v>
      </c>
      <c r="O65" s="97">
        <f t="shared" si="77"/>
        <v>107.7229514873887</v>
      </c>
      <c r="P65" s="97">
        <f t="shared" si="78"/>
        <v>-1.8506327487260421</v>
      </c>
      <c r="Q65" s="97" t="str">
        <f t="shared" si="79"/>
        <v>QNOS</v>
      </c>
      <c r="R65" s="97">
        <f t="shared" si="80"/>
        <v>252.27704851261132</v>
      </c>
      <c r="S65" s="97">
        <f t="shared" si="0"/>
        <v>53</v>
      </c>
      <c r="T65" s="97">
        <f>SIN((90-$U$9)*$AA$8)*TAN($AA$9*$AA$8)/TAN((90-'C'!$F47)*$AA$8)</f>
        <v>-0.79220917564566884</v>
      </c>
      <c r="U65" s="97">
        <f t="shared" si="142"/>
        <v>3.9313065427916092</v>
      </c>
      <c r="V65" s="97">
        <f t="shared" si="143"/>
        <v>2.2206545302661578</v>
      </c>
      <c r="W65" s="97">
        <f t="shared" si="144"/>
        <v>-20.900478389709949</v>
      </c>
      <c r="X65" s="97">
        <f t="shared" si="145"/>
        <v>63.235932093769605</v>
      </c>
      <c r="Y65" s="97">
        <f t="shared" si="146"/>
        <v>-84.136410483479551</v>
      </c>
      <c r="Z65" s="97">
        <f t="shared" si="147"/>
        <v>137.66454629594034</v>
      </c>
      <c r="AA65" s="97">
        <f>(COS( 90.833*$AA$8)-SIN($U$9*$AA$8)*SIN('C'!$F47*$AA$8))/COS($U$9*$AA$8)/COS('C'!$F47*$AA$8)</f>
        <v>0.16791183508348739</v>
      </c>
      <c r="AB65" s="97">
        <f t="shared" si="148"/>
        <v>80.333569128331632</v>
      </c>
      <c r="AC65" s="97">
        <f>('C'!$E47+$AC$9+$W$9/15)</f>
        <v>12.42177777777778</v>
      </c>
      <c r="AD65" s="97">
        <f t="shared" si="149"/>
        <v>0</v>
      </c>
      <c r="AE65" s="97">
        <f t="shared" si="150"/>
        <v>0</v>
      </c>
      <c r="AF65" s="97">
        <f t="shared" si="151"/>
        <v>0</v>
      </c>
      <c r="AG65" s="97">
        <f t="shared" si="152"/>
        <v>0</v>
      </c>
      <c r="AH65" s="97">
        <f t="shared" si="153"/>
        <v>0</v>
      </c>
      <c r="AI65" s="97"/>
      <c r="AJ65" s="97"/>
      <c r="AK65" s="97">
        <f t="shared" si="154"/>
        <v>0</v>
      </c>
      <c r="AL65" s="97">
        <f>SIN((90-$U$9)*$AA$8)*TAN($Y$10*$AA$8)/TAN((90-'C'!$F47)*$AA$8)</f>
        <v>6.4047358753644673E-2</v>
      </c>
      <c r="AM65" s="97">
        <f t="shared" si="155"/>
        <v>2.5695650812758871E-2</v>
      </c>
      <c r="AN65" s="97">
        <f t="shared" si="156"/>
        <v>1.0127663357422376</v>
      </c>
      <c r="AO65" s="97">
        <f t="shared" si="157"/>
        <v>3.6258055081308456</v>
      </c>
      <c r="AP65" s="97">
        <f t="shared" si="158"/>
        <v>-9.106959298875525</v>
      </c>
      <c r="AQ65" s="97">
        <f t="shared" si="159"/>
        <v>12.732764807006371</v>
      </c>
      <c r="AR65" s="97">
        <f t="shared" si="160"/>
        <v>185.48115379074468</v>
      </c>
      <c r="AS65" s="97" t="s">
        <v>8053</v>
      </c>
      <c r="AT65" s="97" t="s">
        <v>8053</v>
      </c>
      <c r="AU65" s="97" t="s">
        <v>8053</v>
      </c>
      <c r="AV65" s="97">
        <f t="shared" si="161"/>
        <v>11.572926790644022</v>
      </c>
      <c r="AW65" s="97">
        <f t="shared" si="162"/>
        <v>11.572926790644022</v>
      </c>
      <c r="AX65" s="97">
        <f t="shared" si="163"/>
        <v>0.4822052829435009</v>
      </c>
      <c r="AY65" s="97">
        <f t="shared" si="164"/>
        <v>0</v>
      </c>
      <c r="AZ65" s="97">
        <f t="shared" si="165"/>
        <v>0</v>
      </c>
      <c r="BA65" s="97">
        <f t="shared" si="166"/>
        <v>0</v>
      </c>
      <c r="BB65" s="97">
        <f>SIN((90-$U$9)*$AA$8)*TAN($Y$9*$AA$8)/TAN((90-'C'!$F47)*$AA$8)</f>
        <v>0.79220917564566917</v>
      </c>
      <c r="BC65" s="97">
        <f t="shared" si="167"/>
        <v>3.9313065427916136</v>
      </c>
      <c r="BD65" s="97">
        <f t="shared" si="168"/>
        <v>2.2206545302661587</v>
      </c>
      <c r="BE65" s="97">
        <f t="shared" si="169"/>
        <v>20.900478389709949</v>
      </c>
      <c r="BF65" s="97">
        <f t="shared" si="170"/>
        <v>-63.235932093769613</v>
      </c>
      <c r="BG65" s="97">
        <f t="shared" si="171"/>
        <v>84.136410483479565</v>
      </c>
      <c r="BH65" s="97">
        <f t="shared" si="172"/>
        <v>222.33545370405966</v>
      </c>
      <c r="BI65" s="97" t="s">
        <v>8053</v>
      </c>
      <c r="BJ65" s="97" t="s">
        <v>8053</v>
      </c>
      <c r="BK65" s="97" t="s">
        <v>8053</v>
      </c>
      <c r="BL65" s="97">
        <f t="shared" si="173"/>
        <v>0</v>
      </c>
      <c r="BM65" s="97">
        <f t="shared" si="174"/>
        <v>0</v>
      </c>
      <c r="BN65" s="97">
        <f t="shared" si="175"/>
        <v>0</v>
      </c>
      <c r="BO65" s="97">
        <f t="shared" si="176"/>
        <v>0</v>
      </c>
      <c r="BP65" s="97">
        <f t="shared" si="177"/>
        <v>0</v>
      </c>
      <c r="BQ65" s="97">
        <f t="shared" si="178"/>
        <v>0</v>
      </c>
      <c r="BR65" s="97">
        <f>SIN((90-$U$9)*$AA$8)*TAN($AA$10*$AA$8)/TAN((90-'C'!$F47)*$AA$8)</f>
        <v>-6.4047358753644659E-2</v>
      </c>
      <c r="BS65" s="97">
        <f t="shared" si="179"/>
        <v>2.5695650812758864E-2</v>
      </c>
      <c r="BT65" s="97">
        <f t="shared" si="180"/>
        <v>1.0127663357422376</v>
      </c>
      <c r="BU65" s="97">
        <f t="shared" si="181"/>
        <v>-3.6258055081308447</v>
      </c>
      <c r="BV65" s="97">
        <f t="shared" si="182"/>
        <v>9.1069592988755232</v>
      </c>
      <c r="BW65" s="97">
        <f t="shared" si="183"/>
        <v>-12.732764807006369</v>
      </c>
      <c r="BX65" s="97">
        <f t="shared" si="184"/>
        <v>174.51884620925532</v>
      </c>
      <c r="BY65" s="97" t="s">
        <v>8053</v>
      </c>
      <c r="BZ65" s="97" t="s">
        <v>8053</v>
      </c>
      <c r="CA65" s="97" t="s">
        <v>8053</v>
      </c>
      <c r="CB65" s="97">
        <f t="shared" si="185"/>
        <v>0</v>
      </c>
      <c r="CC65" s="97">
        <f t="shared" si="186"/>
        <v>0</v>
      </c>
      <c r="CD65" s="97">
        <f t="shared" si="187"/>
        <v>0</v>
      </c>
      <c r="CE65" s="97">
        <f t="shared" si="188"/>
        <v>0</v>
      </c>
      <c r="CF65" s="97">
        <f t="shared" si="189"/>
        <v>0</v>
      </c>
      <c r="CG65" s="97">
        <f t="shared" si="190"/>
        <v>0</v>
      </c>
      <c r="CH65" s="97">
        <f>90-'C'!$F47</f>
        <v>105.255</v>
      </c>
      <c r="CI65" s="97">
        <v>7</v>
      </c>
      <c r="CJ65" s="97"/>
      <c r="CK65" s="97"/>
      <c r="CL65" s="97" t="e">
        <f t="shared" ref="CL65:CL68" si="192">#REF!</f>
        <v>#REF!</v>
      </c>
      <c r="CM65" s="97"/>
      <c r="CN65" s="97" t="s">
        <v>8189</v>
      </c>
      <c r="CO65" s="97">
        <f t="shared" si="130"/>
        <v>7</v>
      </c>
      <c r="CP65" s="97">
        <f t="shared" si="131"/>
        <v>34.31666666666667</v>
      </c>
      <c r="CQ65" s="97">
        <f>'C'!F48</f>
        <v>-14.94</v>
      </c>
      <c r="CR65" s="97">
        <f t="shared" si="132"/>
        <v>3.1415926535897931</v>
      </c>
      <c r="CS65" s="97">
        <f t="shared" si="133"/>
        <v>1.7453292519943295E-2</v>
      </c>
      <c r="CT65" s="97">
        <f t="shared" si="134"/>
        <v>57.295779513082323</v>
      </c>
      <c r="CU65" s="97">
        <f t="shared" si="135"/>
        <v>0.59893882164272083</v>
      </c>
      <c r="CV65" s="97">
        <f t="shared" si="136"/>
        <v>-0.26075219024795282</v>
      </c>
      <c r="CW65" s="97">
        <f t="shared" si="137"/>
        <v>1.4020852811678581</v>
      </c>
      <c r="CX65" s="97">
        <f t="shared" si="138"/>
        <v>-72.277048512611302</v>
      </c>
      <c r="CY65" s="97">
        <f t="shared" si="139"/>
        <v>107.7229514873887</v>
      </c>
      <c r="CZ65" s="97">
        <f t="shared" si="140"/>
        <v>252.27704851261132</v>
      </c>
      <c r="DA65" s="97"/>
      <c r="DB65" s="97"/>
      <c r="DC65" s="97"/>
      <c r="DD65" s="97"/>
      <c r="DE65" s="97"/>
      <c r="DF65" s="97"/>
      <c r="DG65" s="97"/>
      <c r="DH65" s="97"/>
      <c r="DI65" s="97"/>
      <c r="DJ65" s="97"/>
      <c r="DK65" s="97"/>
    </row>
    <row r="66" spans="1:115" ht="30" customHeight="1" x14ac:dyDescent="0.2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 t="s">
        <v>8186</v>
      </c>
      <c r="L66" s="97" t="e">
        <f t="shared" si="191"/>
        <v>#REF!</v>
      </c>
      <c r="M66" s="98">
        <f t="shared" si="141"/>
        <v>9</v>
      </c>
      <c r="N66" s="97">
        <f t="shared" si="76"/>
        <v>105.87231873866266</v>
      </c>
      <c r="O66" s="97">
        <f t="shared" si="77"/>
        <v>107.33195547755192</v>
      </c>
      <c r="P66" s="97">
        <f t="shared" si="78"/>
        <v>-1.4596367388892588</v>
      </c>
      <c r="Q66" s="97" t="str">
        <f t="shared" si="79"/>
        <v>QNOS</v>
      </c>
      <c r="R66" s="97">
        <f t="shared" si="80"/>
        <v>252.6680445224481</v>
      </c>
      <c r="S66" s="97">
        <f t="shared" si="0"/>
        <v>54</v>
      </c>
      <c r="T66" s="97">
        <f>SIN((90-$U$9)*$AA$8)*TAN($AA$9*$AA$8)/TAN((90-'C'!$F48)*$AA$8)</f>
        <v>-0.77507694398502869</v>
      </c>
      <c r="U66" s="97">
        <f t="shared" si="142"/>
        <v>3.9313065427916092</v>
      </c>
      <c r="V66" s="97">
        <f t="shared" si="143"/>
        <v>2.2206545302661578</v>
      </c>
      <c r="W66" s="97">
        <f t="shared" si="144"/>
        <v>-20.428049188484312</v>
      </c>
      <c r="X66" s="97">
        <f t="shared" si="145"/>
        <v>63.235932093769605</v>
      </c>
      <c r="Y66" s="97">
        <f t="shared" si="146"/>
        <v>-83.663981282253914</v>
      </c>
      <c r="Z66" s="97">
        <f t="shared" si="147"/>
        <v>137.19211709471472</v>
      </c>
      <c r="AA66" s="97">
        <f>(COS( 90.833*$AA$8)-SIN($U$9*$AA$8)*SIN('C'!$F48*$AA$8))/COS($U$9*$AA$8)/COS('C'!$F48*$AA$8)</f>
        <v>0.16391307038477576</v>
      </c>
      <c r="AB66" s="97">
        <f t="shared" si="148"/>
        <v>80.565901655050197</v>
      </c>
      <c r="AC66" s="97">
        <f>('C'!$E48+$AC$9+$W$9/15)</f>
        <v>12.422777777777778</v>
      </c>
      <c r="AD66" s="97">
        <f t="shared" si="149"/>
        <v>0</v>
      </c>
      <c r="AE66" s="97">
        <f t="shared" si="150"/>
        <v>0</v>
      </c>
      <c r="AF66" s="97">
        <f t="shared" si="151"/>
        <v>0</v>
      </c>
      <c r="AG66" s="97">
        <f t="shared" si="152"/>
        <v>0</v>
      </c>
      <c r="AH66" s="97">
        <f t="shared" si="153"/>
        <v>0</v>
      </c>
      <c r="AI66" s="97"/>
      <c r="AJ66" s="97"/>
      <c r="AK66" s="97">
        <f t="shared" si="154"/>
        <v>0</v>
      </c>
      <c r="AL66" s="97">
        <f>SIN((90-$U$9)*$AA$8)*TAN($Y$10*$AA$8)/TAN((90-'C'!$F48)*$AA$8)</f>
        <v>6.2662277362072472E-2</v>
      </c>
      <c r="AM66" s="97">
        <f t="shared" si="155"/>
        <v>2.5695650812758871E-2</v>
      </c>
      <c r="AN66" s="97">
        <f t="shared" si="156"/>
        <v>1.0127663357422376</v>
      </c>
      <c r="AO66" s="97">
        <f t="shared" si="157"/>
        <v>3.5472927690146507</v>
      </c>
      <c r="AP66" s="97">
        <f t="shared" si="158"/>
        <v>-9.106959298875525</v>
      </c>
      <c r="AQ66" s="97">
        <f t="shared" si="159"/>
        <v>12.654252067890177</v>
      </c>
      <c r="AR66" s="97">
        <f t="shared" si="160"/>
        <v>185.55966652986086</v>
      </c>
      <c r="AS66" s="97" t="s">
        <v>8053</v>
      </c>
      <c r="AT66" s="97" t="s">
        <v>8053</v>
      </c>
      <c r="AU66" s="97" t="s">
        <v>8053</v>
      </c>
      <c r="AV66" s="97">
        <f t="shared" si="161"/>
        <v>11.579160973251767</v>
      </c>
      <c r="AW66" s="97">
        <f t="shared" si="162"/>
        <v>11.579160973251767</v>
      </c>
      <c r="AX66" s="97">
        <f t="shared" si="163"/>
        <v>0.48246504055215694</v>
      </c>
      <c r="AY66" s="97">
        <f t="shared" si="164"/>
        <v>0</v>
      </c>
      <c r="AZ66" s="97">
        <f t="shared" si="165"/>
        <v>0</v>
      </c>
      <c r="BA66" s="97">
        <f t="shared" si="166"/>
        <v>0</v>
      </c>
      <c r="BB66" s="97">
        <f>SIN((90-$U$9)*$AA$8)*TAN($Y$9*$AA$8)/TAN((90-'C'!$F48)*$AA$8)</f>
        <v>0.77507694398502902</v>
      </c>
      <c r="BC66" s="97">
        <f t="shared" si="167"/>
        <v>3.9313065427916136</v>
      </c>
      <c r="BD66" s="97">
        <f t="shared" si="168"/>
        <v>2.2206545302661587</v>
      </c>
      <c r="BE66" s="97">
        <f t="shared" si="169"/>
        <v>20.428049188484316</v>
      </c>
      <c r="BF66" s="97">
        <f t="shared" si="170"/>
        <v>-63.235932093769613</v>
      </c>
      <c r="BG66" s="97">
        <f t="shared" si="171"/>
        <v>83.663981282253928</v>
      </c>
      <c r="BH66" s="97">
        <f t="shared" si="172"/>
        <v>222.80788290528528</v>
      </c>
      <c r="BI66" s="97" t="s">
        <v>8053</v>
      </c>
      <c r="BJ66" s="97" t="s">
        <v>8053</v>
      </c>
      <c r="BK66" s="97" t="s">
        <v>8053</v>
      </c>
      <c r="BL66" s="97">
        <f t="shared" si="173"/>
        <v>0</v>
      </c>
      <c r="BM66" s="97">
        <f t="shared" si="174"/>
        <v>0</v>
      </c>
      <c r="BN66" s="97">
        <f t="shared" si="175"/>
        <v>0</v>
      </c>
      <c r="BO66" s="97">
        <f t="shared" si="176"/>
        <v>0</v>
      </c>
      <c r="BP66" s="97">
        <f t="shared" si="177"/>
        <v>0</v>
      </c>
      <c r="BQ66" s="97">
        <f t="shared" si="178"/>
        <v>0</v>
      </c>
      <c r="BR66" s="97">
        <f>SIN((90-$U$9)*$AA$8)*TAN($AA$10*$AA$8)/TAN((90-'C'!$F48)*$AA$8)</f>
        <v>-6.2662277362072458E-2</v>
      </c>
      <c r="BS66" s="97">
        <f t="shared" si="179"/>
        <v>2.5695650812758864E-2</v>
      </c>
      <c r="BT66" s="97">
        <f t="shared" si="180"/>
        <v>1.0127663357422376</v>
      </c>
      <c r="BU66" s="97">
        <f t="shared" si="181"/>
        <v>-3.5472927690146498</v>
      </c>
      <c r="BV66" s="97">
        <f t="shared" si="182"/>
        <v>9.1069592988755232</v>
      </c>
      <c r="BW66" s="97">
        <f t="shared" si="183"/>
        <v>-12.654252067890173</v>
      </c>
      <c r="BX66" s="97">
        <f t="shared" si="184"/>
        <v>174.44033347013914</v>
      </c>
      <c r="BY66" s="97" t="s">
        <v>8053</v>
      </c>
      <c r="BZ66" s="97" t="s">
        <v>8053</v>
      </c>
      <c r="CA66" s="97" t="s">
        <v>8053</v>
      </c>
      <c r="CB66" s="97">
        <f t="shared" si="185"/>
        <v>0</v>
      </c>
      <c r="CC66" s="97">
        <f t="shared" si="186"/>
        <v>0</v>
      </c>
      <c r="CD66" s="97">
        <f t="shared" si="187"/>
        <v>0</v>
      </c>
      <c r="CE66" s="97">
        <f t="shared" si="188"/>
        <v>0</v>
      </c>
      <c r="CF66" s="97">
        <f t="shared" si="189"/>
        <v>0</v>
      </c>
      <c r="CG66" s="97">
        <f t="shared" si="190"/>
        <v>0</v>
      </c>
      <c r="CH66" s="97">
        <f>90-'C'!$F48</f>
        <v>104.94</v>
      </c>
      <c r="CI66" s="97">
        <v>8</v>
      </c>
      <c r="CJ66" s="97"/>
      <c r="CK66" s="97" t="s">
        <v>8186</v>
      </c>
      <c r="CL66" s="97" t="e">
        <f t="shared" si="192"/>
        <v>#REF!</v>
      </c>
      <c r="CM66" s="97"/>
      <c r="CN66" s="97" t="s">
        <v>8189</v>
      </c>
      <c r="CO66" s="97">
        <f t="shared" si="130"/>
        <v>8</v>
      </c>
      <c r="CP66" s="97">
        <f t="shared" si="131"/>
        <v>34.31666666666667</v>
      </c>
      <c r="CQ66" s="97">
        <f>'C'!F49</f>
        <v>-14.62</v>
      </c>
      <c r="CR66" s="97">
        <f t="shared" si="132"/>
        <v>3.1415926535897931</v>
      </c>
      <c r="CS66" s="97">
        <f t="shared" si="133"/>
        <v>1.7453292519943295E-2</v>
      </c>
      <c r="CT66" s="97">
        <f t="shared" si="134"/>
        <v>57.295779513082323</v>
      </c>
      <c r="CU66" s="97">
        <f t="shared" si="135"/>
        <v>0.59893882164272083</v>
      </c>
      <c r="CV66" s="97">
        <f t="shared" si="136"/>
        <v>-0.25516713664157098</v>
      </c>
      <c r="CW66" s="97">
        <f t="shared" si="137"/>
        <v>1.4061402487185748</v>
      </c>
      <c r="CX66" s="97">
        <f t="shared" si="138"/>
        <v>-72.668044522448085</v>
      </c>
      <c r="CY66" s="97">
        <f t="shared" si="139"/>
        <v>107.33195547755192</v>
      </c>
      <c r="CZ66" s="97">
        <f t="shared" si="140"/>
        <v>252.6680445224481</v>
      </c>
      <c r="DA66" s="97"/>
      <c r="DB66" s="97"/>
      <c r="DC66" s="97"/>
      <c r="DD66" s="97"/>
      <c r="DE66" s="97"/>
      <c r="DF66" s="97"/>
      <c r="DG66" s="97"/>
      <c r="DH66" s="97"/>
      <c r="DI66" s="97"/>
      <c r="DJ66" s="97"/>
      <c r="DK66" s="97"/>
    </row>
    <row r="67" spans="1:115" ht="30" customHeight="1" x14ac:dyDescent="0.2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 t="e">
        <f t="shared" si="191"/>
        <v>#REF!</v>
      </c>
      <c r="M67" s="98">
        <f t="shared" si="141"/>
        <v>10</v>
      </c>
      <c r="N67" s="97">
        <f t="shared" si="76"/>
        <v>105.87231873866266</v>
      </c>
      <c r="O67" s="97">
        <f t="shared" si="77"/>
        <v>106.93671434964646</v>
      </c>
      <c r="P67" s="97">
        <f t="shared" si="78"/>
        <v>-1.0643956109838086</v>
      </c>
      <c r="Q67" s="97" t="str">
        <f t="shared" si="79"/>
        <v>QNOS</v>
      </c>
      <c r="R67" s="97">
        <f t="shared" si="80"/>
        <v>253.06328565035352</v>
      </c>
      <c r="S67" s="97">
        <f t="shared" si="0"/>
        <v>55</v>
      </c>
      <c r="T67" s="97">
        <f>SIN((90-$U$9)*$AA$8)*TAN($AA$9*$AA$8)/TAN((90-'C'!$F49)*$AA$8)</f>
        <v>-0.75772415814589555</v>
      </c>
      <c r="U67" s="97">
        <f t="shared" si="142"/>
        <v>3.9313065427916092</v>
      </c>
      <c r="V67" s="97">
        <f t="shared" si="143"/>
        <v>2.2206545302661578</v>
      </c>
      <c r="W67" s="97">
        <f t="shared" si="144"/>
        <v>-19.951012417517383</v>
      </c>
      <c r="X67" s="97">
        <f t="shared" si="145"/>
        <v>63.235932093769605</v>
      </c>
      <c r="Y67" s="97">
        <f t="shared" si="146"/>
        <v>-83.186944511286981</v>
      </c>
      <c r="Z67" s="97">
        <f t="shared" si="147"/>
        <v>136.71508032374777</v>
      </c>
      <c r="AA67" s="97">
        <f>(COS( 90.833*$AA$8)-SIN($U$9*$AA$8)*SIN('C'!$F49*$AA$8))/COS($U$9*$AA$8)/COS('C'!$F49*$AA$8)</f>
        <v>0.15986226403623194</v>
      </c>
      <c r="AB67" s="97">
        <f t="shared" si="148"/>
        <v>80.80109837309621</v>
      </c>
      <c r="AC67" s="97">
        <f>('C'!$E49+$AC$9+$W$9/15)</f>
        <v>12.422777777777778</v>
      </c>
      <c r="AD67" s="97">
        <f t="shared" si="149"/>
        <v>0</v>
      </c>
      <c r="AE67" s="97">
        <f t="shared" si="150"/>
        <v>0</v>
      </c>
      <c r="AF67" s="97">
        <f t="shared" si="151"/>
        <v>0</v>
      </c>
      <c r="AG67" s="97">
        <f t="shared" si="152"/>
        <v>0</v>
      </c>
      <c r="AH67" s="97">
        <f t="shared" si="153"/>
        <v>0</v>
      </c>
      <c r="AI67" s="97"/>
      <c r="AJ67" s="97"/>
      <c r="AK67" s="97">
        <f t="shared" si="154"/>
        <v>0</v>
      </c>
      <c r="AL67" s="97">
        <f>SIN((90-$U$9)*$AA$8)*TAN($Y$10*$AA$8)/TAN((90-'C'!$F49)*$AA$8)</f>
        <v>6.1259364931642329E-2</v>
      </c>
      <c r="AM67" s="97">
        <f t="shared" si="155"/>
        <v>2.5695650812758871E-2</v>
      </c>
      <c r="AN67" s="97">
        <f t="shared" si="156"/>
        <v>1.0127663357422376</v>
      </c>
      <c r="AO67" s="97">
        <f t="shared" si="157"/>
        <v>3.4677760827071995</v>
      </c>
      <c r="AP67" s="97">
        <f t="shared" si="158"/>
        <v>-9.106959298875525</v>
      </c>
      <c r="AQ67" s="97">
        <f t="shared" si="159"/>
        <v>12.574735381582725</v>
      </c>
      <c r="AR67" s="97">
        <f t="shared" si="160"/>
        <v>185.63918321616833</v>
      </c>
      <c r="AS67" s="97" t="s">
        <v>8053</v>
      </c>
      <c r="AT67" s="97" t="s">
        <v>8053</v>
      </c>
      <c r="AU67" s="97" t="s">
        <v>8053</v>
      </c>
      <c r="AV67" s="97">
        <f t="shared" si="161"/>
        <v>11.584462085672262</v>
      </c>
      <c r="AW67" s="97">
        <f t="shared" si="162"/>
        <v>11.584462085672262</v>
      </c>
      <c r="AX67" s="97">
        <f t="shared" si="163"/>
        <v>0.48268592023634427</v>
      </c>
      <c r="AY67" s="97">
        <f t="shared" si="164"/>
        <v>0</v>
      </c>
      <c r="AZ67" s="97">
        <f t="shared" si="165"/>
        <v>0</v>
      </c>
      <c r="BA67" s="97">
        <f t="shared" si="166"/>
        <v>0</v>
      </c>
      <c r="BB67" s="97">
        <f>SIN((90-$U$9)*$AA$8)*TAN($Y$9*$AA$8)/TAN((90-'C'!$F49)*$AA$8)</f>
        <v>0.75772415814589589</v>
      </c>
      <c r="BC67" s="97">
        <f t="shared" si="167"/>
        <v>3.9313065427916136</v>
      </c>
      <c r="BD67" s="97">
        <f t="shared" si="168"/>
        <v>2.2206545302661587</v>
      </c>
      <c r="BE67" s="97">
        <f t="shared" si="169"/>
        <v>19.951012417517386</v>
      </c>
      <c r="BF67" s="97">
        <f t="shared" si="170"/>
        <v>-63.235932093769613</v>
      </c>
      <c r="BG67" s="97">
        <f t="shared" si="171"/>
        <v>83.186944511286995</v>
      </c>
      <c r="BH67" s="97">
        <f t="shared" si="172"/>
        <v>223.28491967625223</v>
      </c>
      <c r="BI67" s="97" t="s">
        <v>8053</v>
      </c>
      <c r="BJ67" s="97" t="s">
        <v>8053</v>
      </c>
      <c r="BK67" s="97" t="s">
        <v>8053</v>
      </c>
      <c r="BL67" s="97">
        <f t="shared" si="173"/>
        <v>0</v>
      </c>
      <c r="BM67" s="97">
        <f t="shared" si="174"/>
        <v>0</v>
      </c>
      <c r="BN67" s="97">
        <f t="shared" si="175"/>
        <v>0</v>
      </c>
      <c r="BO67" s="97">
        <f t="shared" si="176"/>
        <v>0</v>
      </c>
      <c r="BP67" s="97">
        <f t="shared" si="177"/>
        <v>0</v>
      </c>
      <c r="BQ67" s="97">
        <f t="shared" si="178"/>
        <v>0</v>
      </c>
      <c r="BR67" s="97">
        <f>SIN((90-$U$9)*$AA$8)*TAN($AA$10*$AA$8)/TAN((90-'C'!$F49)*$AA$8)</f>
        <v>-6.1259364931642316E-2</v>
      </c>
      <c r="BS67" s="97">
        <f t="shared" si="179"/>
        <v>2.5695650812758864E-2</v>
      </c>
      <c r="BT67" s="97">
        <f t="shared" si="180"/>
        <v>1.0127663357422376</v>
      </c>
      <c r="BU67" s="97">
        <f t="shared" si="181"/>
        <v>-3.4677760827071982</v>
      </c>
      <c r="BV67" s="97">
        <f t="shared" si="182"/>
        <v>9.1069592988755232</v>
      </c>
      <c r="BW67" s="97">
        <f t="shared" si="183"/>
        <v>-12.574735381582721</v>
      </c>
      <c r="BX67" s="97">
        <f t="shared" si="184"/>
        <v>174.36081678383167</v>
      </c>
      <c r="BY67" s="97" t="s">
        <v>8053</v>
      </c>
      <c r="BZ67" s="97" t="s">
        <v>8053</v>
      </c>
      <c r="CA67" s="97" t="s">
        <v>8053</v>
      </c>
      <c r="CB67" s="97">
        <f t="shared" si="185"/>
        <v>0</v>
      </c>
      <c r="CC67" s="97">
        <f t="shared" si="186"/>
        <v>0</v>
      </c>
      <c r="CD67" s="97">
        <f t="shared" si="187"/>
        <v>0</v>
      </c>
      <c r="CE67" s="97">
        <f t="shared" si="188"/>
        <v>0</v>
      </c>
      <c r="CF67" s="97">
        <f t="shared" si="189"/>
        <v>0</v>
      </c>
      <c r="CG67" s="97">
        <f t="shared" si="190"/>
        <v>0</v>
      </c>
      <c r="CH67" s="97">
        <f>90-'C'!$F49</f>
        <v>104.62</v>
      </c>
      <c r="CI67" s="97">
        <v>9</v>
      </c>
      <c r="CJ67" s="97"/>
      <c r="CK67" s="97"/>
      <c r="CL67" s="97" t="e">
        <f t="shared" si="192"/>
        <v>#REF!</v>
      </c>
      <c r="CM67" s="97"/>
      <c r="CN67" s="97" t="s">
        <v>8189</v>
      </c>
      <c r="CO67" s="97">
        <f t="shared" si="130"/>
        <v>9</v>
      </c>
      <c r="CP67" s="97">
        <f t="shared" si="131"/>
        <v>34.31666666666667</v>
      </c>
      <c r="CQ67" s="97">
        <f>'C'!F50</f>
        <v>-14.297000000000001</v>
      </c>
      <c r="CR67" s="97">
        <f t="shared" si="132"/>
        <v>3.1415926535897931</v>
      </c>
      <c r="CS67" s="97">
        <f t="shared" si="133"/>
        <v>1.7453292519943295E-2</v>
      </c>
      <c r="CT67" s="97">
        <f t="shared" si="134"/>
        <v>57.295779513082323</v>
      </c>
      <c r="CU67" s="97">
        <f t="shared" si="135"/>
        <v>0.59893882164272083</v>
      </c>
      <c r="CV67" s="97">
        <f t="shared" si="136"/>
        <v>-0.24952972315762931</v>
      </c>
      <c r="CW67" s="97">
        <f t="shared" si="137"/>
        <v>1.4102452058383625</v>
      </c>
      <c r="CX67" s="97">
        <f t="shared" si="138"/>
        <v>-73.063285650353535</v>
      </c>
      <c r="CY67" s="97">
        <f t="shared" si="139"/>
        <v>106.93671434964646</v>
      </c>
      <c r="CZ67" s="97">
        <f t="shared" si="140"/>
        <v>253.06328565035352</v>
      </c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</row>
    <row r="68" spans="1:115" ht="30" customHeight="1" x14ac:dyDescent="0.2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 t="e">
        <f t="shared" si="191"/>
        <v>#REF!</v>
      </c>
      <c r="M68" s="98">
        <f t="shared" si="141"/>
        <v>11</v>
      </c>
      <c r="N68" s="97">
        <f t="shared" si="76"/>
        <v>105.87231873866266</v>
      </c>
      <c r="O68" s="97">
        <f t="shared" si="77"/>
        <v>106.53642480610155</v>
      </c>
      <c r="P68" s="97">
        <f t="shared" si="78"/>
        <v>-0.66410606743889389</v>
      </c>
      <c r="Q68" s="97" t="str">
        <f t="shared" si="79"/>
        <v>QNOS</v>
      </c>
      <c r="R68" s="97">
        <f t="shared" si="80"/>
        <v>253.46357519389846</v>
      </c>
      <c r="S68" s="97">
        <f t="shared" si="0"/>
        <v>56</v>
      </c>
      <c r="T68" s="97">
        <f>SIN((90-$U$9)*$AA$8)*TAN($AA$9*$AA$8)/TAN((90-'C'!$F50)*$AA$8)</f>
        <v>-0.74025988684832733</v>
      </c>
      <c r="U68" s="97">
        <f t="shared" si="142"/>
        <v>3.9313065427916092</v>
      </c>
      <c r="V68" s="97">
        <f t="shared" si="143"/>
        <v>2.2206545302661578</v>
      </c>
      <c r="W68" s="97">
        <f t="shared" si="144"/>
        <v>-19.472362094184309</v>
      </c>
      <c r="X68" s="97">
        <f t="shared" si="145"/>
        <v>63.235932093769605</v>
      </c>
      <c r="Y68" s="97">
        <f t="shared" si="146"/>
        <v>-82.708294187953911</v>
      </c>
      <c r="Z68" s="97">
        <f t="shared" si="147"/>
        <v>136.23643000041471</v>
      </c>
      <c r="AA68" s="97">
        <f>(COS( 90.833*$AA$8)-SIN($U$9*$AA$8)*SIN('C'!$F50*$AA$8))/COS($U$9*$AA$8)/COS('C'!$F50*$AA$8)</f>
        <v>0.15578485810681153</v>
      </c>
      <c r="AB68" s="97">
        <f t="shared" si="148"/>
        <v>81.037681724477082</v>
      </c>
      <c r="AC68" s="97">
        <f>('C'!$E50+$AC$9+$W$9/15)</f>
        <v>12.423777777777779</v>
      </c>
      <c r="AD68" s="97">
        <f t="shared" si="149"/>
        <v>0</v>
      </c>
      <c r="AE68" s="97">
        <f t="shared" si="150"/>
        <v>0</v>
      </c>
      <c r="AF68" s="97">
        <f t="shared" si="151"/>
        <v>0</v>
      </c>
      <c r="AG68" s="97">
        <f t="shared" si="152"/>
        <v>0</v>
      </c>
      <c r="AH68" s="97">
        <f t="shared" si="153"/>
        <v>0</v>
      </c>
      <c r="AI68" s="97"/>
      <c r="AJ68" s="97"/>
      <c r="AK68" s="97">
        <f t="shared" si="154"/>
        <v>0</v>
      </c>
      <c r="AL68" s="97">
        <f>SIN((90-$U$9)*$AA$8)*TAN($Y$10*$AA$8)/TAN((90-'C'!$F50)*$AA$8)</f>
        <v>5.9847439289333663E-2</v>
      </c>
      <c r="AM68" s="97">
        <f t="shared" si="155"/>
        <v>2.5695650812758871E-2</v>
      </c>
      <c r="AN68" s="97">
        <f t="shared" si="156"/>
        <v>1.0127663357422376</v>
      </c>
      <c r="AO68" s="97">
        <f t="shared" si="157"/>
        <v>3.3877552810792824</v>
      </c>
      <c r="AP68" s="97">
        <f t="shared" si="158"/>
        <v>-9.106959298875525</v>
      </c>
      <c r="AQ68" s="97">
        <f t="shared" si="159"/>
        <v>12.494714579954808</v>
      </c>
      <c r="AR68" s="97">
        <f t="shared" si="160"/>
        <v>185.71920401779624</v>
      </c>
      <c r="AS68" s="97" t="s">
        <v>8053</v>
      </c>
      <c r="AT68" s="97" t="s">
        <v>8053</v>
      </c>
      <c r="AU68" s="97" t="s">
        <v>8053</v>
      </c>
      <c r="AV68" s="97">
        <f t="shared" si="161"/>
        <v>11.590796805780792</v>
      </c>
      <c r="AW68" s="97">
        <f t="shared" si="162"/>
        <v>11.590796805780792</v>
      </c>
      <c r="AX68" s="97">
        <f t="shared" si="163"/>
        <v>0.482949866907533</v>
      </c>
      <c r="AY68" s="97">
        <f t="shared" si="164"/>
        <v>0</v>
      </c>
      <c r="AZ68" s="97">
        <f t="shared" si="165"/>
        <v>0</v>
      </c>
      <c r="BA68" s="97">
        <f t="shared" si="166"/>
        <v>0</v>
      </c>
      <c r="BB68" s="97">
        <f>SIN((90-$U$9)*$AA$8)*TAN($Y$9*$AA$8)/TAN((90-'C'!$F50)*$AA$8)</f>
        <v>0.74025988684832766</v>
      </c>
      <c r="BC68" s="97">
        <f t="shared" si="167"/>
        <v>3.9313065427916136</v>
      </c>
      <c r="BD68" s="97">
        <f t="shared" si="168"/>
        <v>2.2206545302661587</v>
      </c>
      <c r="BE68" s="97">
        <f t="shared" si="169"/>
        <v>19.472362094184309</v>
      </c>
      <c r="BF68" s="97">
        <f t="shared" si="170"/>
        <v>-63.235932093769613</v>
      </c>
      <c r="BG68" s="97">
        <f t="shared" si="171"/>
        <v>82.708294187953925</v>
      </c>
      <c r="BH68" s="97">
        <f t="shared" si="172"/>
        <v>223.76356999958529</v>
      </c>
      <c r="BI68" s="97" t="s">
        <v>8053</v>
      </c>
      <c r="BJ68" s="97" t="s">
        <v>8053</v>
      </c>
      <c r="BK68" s="97" t="s">
        <v>8053</v>
      </c>
      <c r="BL68" s="97">
        <f t="shared" si="173"/>
        <v>0</v>
      </c>
      <c r="BM68" s="97">
        <f t="shared" si="174"/>
        <v>0</v>
      </c>
      <c r="BN68" s="97">
        <f t="shared" si="175"/>
        <v>0</v>
      </c>
      <c r="BO68" s="97">
        <f t="shared" si="176"/>
        <v>0</v>
      </c>
      <c r="BP68" s="97">
        <f t="shared" si="177"/>
        <v>0</v>
      </c>
      <c r="BQ68" s="97">
        <f t="shared" si="178"/>
        <v>0</v>
      </c>
      <c r="BR68" s="97">
        <f>SIN((90-$U$9)*$AA$8)*TAN($AA$10*$AA$8)/TAN((90-'C'!$F50)*$AA$8)</f>
        <v>-5.984743928933365E-2</v>
      </c>
      <c r="BS68" s="97">
        <f t="shared" si="179"/>
        <v>2.5695650812758864E-2</v>
      </c>
      <c r="BT68" s="97">
        <f t="shared" si="180"/>
        <v>1.0127663357422376</v>
      </c>
      <c r="BU68" s="97">
        <f t="shared" si="181"/>
        <v>-3.3877552810792815</v>
      </c>
      <c r="BV68" s="97">
        <f t="shared" si="182"/>
        <v>9.1069592988755232</v>
      </c>
      <c r="BW68" s="97">
        <f t="shared" si="183"/>
        <v>-12.494714579954804</v>
      </c>
      <c r="BX68" s="97">
        <f t="shared" si="184"/>
        <v>174.28079598220376</v>
      </c>
      <c r="BY68" s="97" t="s">
        <v>8053</v>
      </c>
      <c r="BZ68" s="97" t="s">
        <v>8053</v>
      </c>
      <c r="CA68" s="97" t="s">
        <v>8053</v>
      </c>
      <c r="CB68" s="97">
        <f t="shared" si="185"/>
        <v>0</v>
      </c>
      <c r="CC68" s="97">
        <f t="shared" si="186"/>
        <v>0</v>
      </c>
      <c r="CD68" s="97">
        <f t="shared" si="187"/>
        <v>0</v>
      </c>
      <c r="CE68" s="97">
        <f t="shared" si="188"/>
        <v>0</v>
      </c>
      <c r="CF68" s="97">
        <f t="shared" si="189"/>
        <v>0</v>
      </c>
      <c r="CG68" s="97">
        <f t="shared" si="190"/>
        <v>0</v>
      </c>
      <c r="CH68" s="97">
        <f>90-'C'!$F50</f>
        <v>104.297</v>
      </c>
      <c r="CI68" s="97">
        <v>10</v>
      </c>
      <c r="CJ68" s="97"/>
      <c r="CK68" s="97"/>
      <c r="CL68" s="97" t="e">
        <f t="shared" si="192"/>
        <v>#REF!</v>
      </c>
      <c r="CM68" s="97"/>
      <c r="CN68" s="97" t="s">
        <v>8189</v>
      </c>
      <c r="CO68" s="97">
        <f t="shared" si="130"/>
        <v>10</v>
      </c>
      <c r="CP68" s="97">
        <f t="shared" si="131"/>
        <v>34.31666666666667</v>
      </c>
      <c r="CQ68" s="97">
        <f>'C'!F51</f>
        <v>-13.968999999999999</v>
      </c>
      <c r="CR68" s="97">
        <f t="shared" si="132"/>
        <v>3.1415926535897931</v>
      </c>
      <c r="CS68" s="97">
        <f t="shared" si="133"/>
        <v>1.7453292519943295E-2</v>
      </c>
      <c r="CT68" s="97">
        <f t="shared" si="134"/>
        <v>57.295779513082323</v>
      </c>
      <c r="CU68" s="97">
        <f t="shared" si="135"/>
        <v>0.59893882164272083</v>
      </c>
      <c r="CV68" s="97">
        <f t="shared" si="136"/>
        <v>-0.2438050432110879</v>
      </c>
      <c r="CW68" s="97">
        <f t="shared" si="137"/>
        <v>1.4143743642753615</v>
      </c>
      <c r="CX68" s="97">
        <f t="shared" si="138"/>
        <v>-73.46357519389845</v>
      </c>
      <c r="CY68" s="97">
        <f t="shared" si="139"/>
        <v>106.53642480610155</v>
      </c>
      <c r="CZ68" s="97">
        <f t="shared" si="140"/>
        <v>253.46357519389846</v>
      </c>
      <c r="DA68" s="97"/>
      <c r="DB68" s="97"/>
      <c r="DC68" s="97"/>
      <c r="DD68" s="97"/>
      <c r="DE68" s="97"/>
      <c r="DF68" s="97"/>
      <c r="DG68" s="97"/>
      <c r="DH68" s="97"/>
      <c r="DI68" s="97"/>
      <c r="DJ68" s="97"/>
      <c r="DK68" s="97"/>
    </row>
    <row r="69" spans="1:115" ht="30" customHeight="1" x14ac:dyDescent="0.2">
      <c r="A69" s="97"/>
      <c r="B69" s="97"/>
      <c r="C69" s="97"/>
      <c r="D69" s="97"/>
      <c r="E69" s="97"/>
      <c r="F69" s="97"/>
      <c r="G69" s="97"/>
      <c r="H69" s="97"/>
      <c r="I69" s="97"/>
      <c r="J69" s="97" t="s">
        <v>8187</v>
      </c>
      <c r="K69" s="97"/>
      <c r="L69" s="97"/>
      <c r="M69" s="98">
        <f t="shared" si="141"/>
        <v>12</v>
      </c>
      <c r="N69" s="97">
        <f t="shared" si="76"/>
        <v>105.87231873866266</v>
      </c>
      <c r="O69" s="97">
        <f t="shared" si="77"/>
        <v>106.13189817918368</v>
      </c>
      <c r="P69" s="97">
        <f t="shared" si="78"/>
        <v>-0.25957944052102278</v>
      </c>
      <c r="Q69" s="97" t="str">
        <f t="shared" si="79"/>
        <v>QNOS</v>
      </c>
      <c r="R69" s="97">
        <f t="shared" si="80"/>
        <v>253.86810182081632</v>
      </c>
      <c r="S69" s="97">
        <f t="shared" si="0"/>
        <v>57</v>
      </c>
      <c r="T69" s="97">
        <f>SIN((90-$U$9)*$AA$8)*TAN($AA$9*$AA$8)/TAN((90-'C'!$F51)*$AA$8)</f>
        <v>-0.72257654176674013</v>
      </c>
      <c r="U69" s="97">
        <f t="shared" si="142"/>
        <v>3.9313065427916092</v>
      </c>
      <c r="V69" s="97">
        <f t="shared" si="143"/>
        <v>2.2206545302661578</v>
      </c>
      <c r="W69" s="97">
        <f t="shared" si="144"/>
        <v>-18.989143681081043</v>
      </c>
      <c r="X69" s="97">
        <f t="shared" si="145"/>
        <v>63.235932093769605</v>
      </c>
      <c r="Y69" s="97">
        <f t="shared" si="146"/>
        <v>-82.225075774850652</v>
      </c>
      <c r="Z69" s="97">
        <f t="shared" si="147"/>
        <v>135.75321158731143</v>
      </c>
      <c r="AA69" s="97">
        <f>(COS( 90.833*$AA$8)-SIN($U$9*$AA$8)*SIN('C'!$F51*$AA$8))/COS($U$9*$AA$8)/COS('C'!$F51*$AA$8)</f>
        <v>0.151655714840191</v>
      </c>
      <c r="AB69" s="97">
        <f t="shared" si="148"/>
        <v>81.277110140951081</v>
      </c>
      <c r="AC69" s="97">
        <f>('C'!$E51+$AC$9+$W$9/15)</f>
        <v>12.423777777777779</v>
      </c>
      <c r="AD69" s="97">
        <f t="shared" si="149"/>
        <v>0</v>
      </c>
      <c r="AE69" s="97">
        <f t="shared" si="150"/>
        <v>0</v>
      </c>
      <c r="AF69" s="97">
        <f t="shared" si="151"/>
        <v>0</v>
      </c>
      <c r="AG69" s="97">
        <f t="shared" si="152"/>
        <v>0</v>
      </c>
      <c r="AH69" s="97">
        <f t="shared" si="153"/>
        <v>0</v>
      </c>
      <c r="AI69" s="97"/>
      <c r="AJ69" s="97"/>
      <c r="AK69" s="97">
        <f t="shared" si="154"/>
        <v>0</v>
      </c>
      <c r="AL69" s="97">
        <f>SIN((90-$U$9)*$AA$8)*TAN($Y$10*$AA$8)/TAN((90-'C'!$F51)*$AA$8)</f>
        <v>5.8417802292915585E-2</v>
      </c>
      <c r="AM69" s="97">
        <f t="shared" si="155"/>
        <v>2.5695650812758871E-2</v>
      </c>
      <c r="AN69" s="97">
        <f t="shared" si="156"/>
        <v>1.0127663357422376</v>
      </c>
      <c r="AO69" s="97">
        <f t="shared" si="157"/>
        <v>3.3067374290428</v>
      </c>
      <c r="AP69" s="97">
        <f t="shared" si="158"/>
        <v>-9.106959298875525</v>
      </c>
      <c r="AQ69" s="97">
        <f t="shared" si="159"/>
        <v>12.413696727918325</v>
      </c>
      <c r="AR69" s="97">
        <f t="shared" si="160"/>
        <v>185.80022186983271</v>
      </c>
      <c r="AS69" s="97" t="s">
        <v>8053</v>
      </c>
      <c r="AT69" s="97" t="s">
        <v>8053</v>
      </c>
      <c r="AU69" s="97" t="s">
        <v>8053</v>
      </c>
      <c r="AV69" s="97">
        <f t="shared" si="161"/>
        <v>11.596197995916558</v>
      </c>
      <c r="AW69" s="97">
        <f t="shared" si="162"/>
        <v>11.596197995916558</v>
      </c>
      <c r="AX69" s="97">
        <f t="shared" si="163"/>
        <v>0.48317491649652328</v>
      </c>
      <c r="AY69" s="97">
        <f t="shared" si="164"/>
        <v>0</v>
      </c>
      <c r="AZ69" s="97">
        <f t="shared" si="165"/>
        <v>0</v>
      </c>
      <c r="BA69" s="97">
        <f t="shared" si="166"/>
        <v>0</v>
      </c>
      <c r="BB69" s="97">
        <f>SIN((90-$U$9)*$AA$8)*TAN($Y$9*$AA$8)/TAN((90-'C'!$F51)*$AA$8)</f>
        <v>0.72257654176674047</v>
      </c>
      <c r="BC69" s="97">
        <f t="shared" si="167"/>
        <v>3.9313065427916136</v>
      </c>
      <c r="BD69" s="97">
        <f t="shared" si="168"/>
        <v>2.2206545302661587</v>
      </c>
      <c r="BE69" s="97">
        <f t="shared" si="169"/>
        <v>18.989143681081043</v>
      </c>
      <c r="BF69" s="97">
        <f t="shared" si="170"/>
        <v>-63.235932093769613</v>
      </c>
      <c r="BG69" s="97">
        <f t="shared" si="171"/>
        <v>82.225075774850652</v>
      </c>
      <c r="BH69" s="97">
        <f t="shared" si="172"/>
        <v>224.24678841268857</v>
      </c>
      <c r="BI69" s="97" t="s">
        <v>8053</v>
      </c>
      <c r="BJ69" s="97" t="s">
        <v>8053</v>
      </c>
      <c r="BK69" s="97" t="s">
        <v>8053</v>
      </c>
      <c r="BL69" s="97">
        <f t="shared" si="173"/>
        <v>0</v>
      </c>
      <c r="BM69" s="97">
        <f t="shared" si="174"/>
        <v>0</v>
      </c>
      <c r="BN69" s="97">
        <f t="shared" si="175"/>
        <v>0</v>
      </c>
      <c r="BO69" s="97">
        <f t="shared" si="176"/>
        <v>0</v>
      </c>
      <c r="BP69" s="97">
        <f t="shared" si="177"/>
        <v>0</v>
      </c>
      <c r="BQ69" s="97">
        <f t="shared" si="178"/>
        <v>0</v>
      </c>
      <c r="BR69" s="97">
        <f>SIN((90-$U$9)*$AA$8)*TAN($AA$10*$AA$8)/TAN((90-'C'!$F51)*$AA$8)</f>
        <v>-5.8417802292915572E-2</v>
      </c>
      <c r="BS69" s="97">
        <f t="shared" si="179"/>
        <v>2.5695650812758864E-2</v>
      </c>
      <c r="BT69" s="97">
        <f t="shared" si="180"/>
        <v>1.0127663357422376</v>
      </c>
      <c r="BU69" s="97">
        <f t="shared" si="181"/>
        <v>-3.3067374290427995</v>
      </c>
      <c r="BV69" s="97">
        <f t="shared" si="182"/>
        <v>9.1069592988755232</v>
      </c>
      <c r="BW69" s="97">
        <f t="shared" si="183"/>
        <v>-12.413696727918323</v>
      </c>
      <c r="BX69" s="97">
        <f t="shared" si="184"/>
        <v>174.19977813016729</v>
      </c>
      <c r="BY69" s="97" t="s">
        <v>8053</v>
      </c>
      <c r="BZ69" s="97" t="s">
        <v>8053</v>
      </c>
      <c r="CA69" s="97" t="s">
        <v>8053</v>
      </c>
      <c r="CB69" s="97">
        <f t="shared" si="185"/>
        <v>0</v>
      </c>
      <c r="CC69" s="97">
        <f t="shared" si="186"/>
        <v>0</v>
      </c>
      <c r="CD69" s="97">
        <f t="shared" si="187"/>
        <v>0</v>
      </c>
      <c r="CE69" s="97">
        <f t="shared" si="188"/>
        <v>0</v>
      </c>
      <c r="CF69" s="97">
        <f t="shared" si="189"/>
        <v>0</v>
      </c>
      <c r="CG69" s="97">
        <f t="shared" si="190"/>
        <v>0</v>
      </c>
      <c r="CH69" s="97">
        <f>90-'C'!$F51</f>
        <v>103.96899999999999</v>
      </c>
      <c r="CI69" s="97">
        <v>11</v>
      </c>
      <c r="CJ69" s="97" t="s">
        <v>8187</v>
      </c>
      <c r="CK69" s="97"/>
      <c r="CL69" s="97"/>
      <c r="CM69" s="97"/>
      <c r="CN69" s="97" t="s">
        <v>8189</v>
      </c>
      <c r="CO69" s="97">
        <f t="shared" si="130"/>
        <v>11</v>
      </c>
      <c r="CP69" s="97">
        <f t="shared" si="131"/>
        <v>34.31666666666667</v>
      </c>
      <c r="CQ69" s="97">
        <f>'C'!F52</f>
        <v>-13.638</v>
      </c>
      <c r="CR69" s="97">
        <f t="shared" si="132"/>
        <v>3.1415926535897931</v>
      </c>
      <c r="CS69" s="97">
        <f t="shared" si="133"/>
        <v>1.7453292519943295E-2</v>
      </c>
      <c r="CT69" s="97">
        <f t="shared" si="134"/>
        <v>57.295779513082323</v>
      </c>
      <c r="CU69" s="97">
        <f t="shared" si="135"/>
        <v>0.59893882164272083</v>
      </c>
      <c r="CV69" s="97">
        <f t="shared" si="136"/>
        <v>-0.23802800338698665</v>
      </c>
      <c r="CW69" s="97">
        <f t="shared" si="137"/>
        <v>1.4185531784656689</v>
      </c>
      <c r="CX69" s="97">
        <f t="shared" si="138"/>
        <v>-73.868101820816321</v>
      </c>
      <c r="CY69" s="97">
        <f t="shared" si="139"/>
        <v>106.13189817918368</v>
      </c>
      <c r="CZ69" s="97">
        <f t="shared" si="140"/>
        <v>253.86810182081632</v>
      </c>
      <c r="DA69" s="97"/>
      <c r="DB69" s="97"/>
      <c r="DC69" s="97"/>
      <c r="DD69" s="97"/>
      <c r="DE69" s="97"/>
      <c r="DF69" s="97"/>
      <c r="DG69" s="97"/>
      <c r="DH69" s="97"/>
      <c r="DI69" s="97"/>
      <c r="DJ69" s="97"/>
      <c r="DK69" s="97"/>
    </row>
    <row r="70" spans="1:115" ht="30" customHeight="1" x14ac:dyDescent="0.2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 t="s">
        <v>8188</v>
      </c>
      <c r="L70" s="97"/>
      <c r="M70" s="98">
        <f t="shared" si="141"/>
        <v>13</v>
      </c>
      <c r="N70" s="97">
        <f t="shared" si="76"/>
        <v>105.87231873866266</v>
      </c>
      <c r="O70" s="97">
        <f t="shared" si="77"/>
        <v>105.72313989639022</v>
      </c>
      <c r="P70" s="97">
        <f t="shared" si="78"/>
        <v>0.14917884227243405</v>
      </c>
      <c r="Q70" s="97" t="str">
        <f t="shared" si="79"/>
        <v>QSOS</v>
      </c>
      <c r="R70" s="97">
        <f t="shared" si="80"/>
        <v>254.27686010360978</v>
      </c>
      <c r="S70" s="97">
        <f t="shared" si="0"/>
        <v>58</v>
      </c>
      <c r="T70" s="97">
        <f>SIN((90-$U$9)*$AA$8)*TAN($AA$9*$AA$8)/TAN((90-'C'!$F52)*$AA$8)</f>
        <v>-0.70478243891739756</v>
      </c>
      <c r="U70" s="97">
        <f t="shared" si="142"/>
        <v>3.9313065427916092</v>
      </c>
      <c r="V70" s="97">
        <f t="shared" si="143"/>
        <v>2.2206545302661578</v>
      </c>
      <c r="W70" s="97">
        <f t="shared" si="144"/>
        <v>-18.504310127301835</v>
      </c>
      <c r="X70" s="97">
        <f t="shared" si="145"/>
        <v>63.235932093769605</v>
      </c>
      <c r="Y70" s="97">
        <f t="shared" si="146"/>
        <v>-81.740242221071441</v>
      </c>
      <c r="Z70" s="97">
        <f t="shared" si="147"/>
        <v>135.26837803353223</v>
      </c>
      <c r="AA70" s="97">
        <f>(COS( 90.833*$AA$8)-SIN($U$9*$AA$8)*SIN('C'!$F52*$AA$8))/COS($U$9*$AA$8)/COS('C'!$F52*$AA$8)</f>
        <v>0.14750010736540647</v>
      </c>
      <c r="AB70" s="97">
        <f t="shared" si="148"/>
        <v>81.517918202417363</v>
      </c>
      <c r="AC70" s="97">
        <f>('C'!$E52+$AC$9+$W$9/15)</f>
        <v>12.423777777777779</v>
      </c>
      <c r="AD70" s="97">
        <f t="shared" si="149"/>
        <v>0</v>
      </c>
      <c r="AE70" s="97">
        <f t="shared" si="150"/>
        <v>0</v>
      </c>
      <c r="AF70" s="97">
        <f t="shared" si="151"/>
        <v>0</v>
      </c>
      <c r="AG70" s="97">
        <f t="shared" si="152"/>
        <v>0</v>
      </c>
      <c r="AH70" s="97">
        <f t="shared" si="153"/>
        <v>0</v>
      </c>
      <c r="AI70" s="97"/>
      <c r="AJ70" s="97"/>
      <c r="AK70" s="97">
        <f t="shared" si="154"/>
        <v>0</v>
      </c>
      <c r="AL70" s="97">
        <f>SIN((90-$U$9)*$AA$8)*TAN($Y$10*$AA$8)/TAN((90-'C'!$F52)*$AA$8)</f>
        <v>5.6979210915881567E-2</v>
      </c>
      <c r="AM70" s="97">
        <f t="shared" si="155"/>
        <v>2.5695650812758871E-2</v>
      </c>
      <c r="AN70" s="97">
        <f t="shared" si="156"/>
        <v>1.0127663357422376</v>
      </c>
      <c r="AO70" s="97">
        <f t="shared" si="157"/>
        <v>3.2252188107554476</v>
      </c>
      <c r="AP70" s="97">
        <f t="shared" si="158"/>
        <v>-9.106959298875525</v>
      </c>
      <c r="AQ70" s="97">
        <f t="shared" si="159"/>
        <v>12.332178109630973</v>
      </c>
      <c r="AR70" s="97">
        <f t="shared" si="160"/>
        <v>185.88174048812007</v>
      </c>
      <c r="AS70" s="97" t="s">
        <v>8053</v>
      </c>
      <c r="AT70" s="97" t="s">
        <v>8053</v>
      </c>
      <c r="AU70" s="97" t="s">
        <v>8053</v>
      </c>
      <c r="AV70" s="97">
        <f t="shared" si="161"/>
        <v>11.601632570469048</v>
      </c>
      <c r="AW70" s="97">
        <f t="shared" si="162"/>
        <v>11.601632570469048</v>
      </c>
      <c r="AX70" s="97">
        <f t="shared" si="163"/>
        <v>0.48340135710287702</v>
      </c>
      <c r="AY70" s="97">
        <f t="shared" si="164"/>
        <v>0</v>
      </c>
      <c r="AZ70" s="97">
        <f t="shared" si="165"/>
        <v>0</v>
      </c>
      <c r="BA70" s="97">
        <f t="shared" si="166"/>
        <v>0</v>
      </c>
      <c r="BB70" s="97">
        <f>SIN((90-$U$9)*$AA$8)*TAN($Y$9*$AA$8)/TAN((90-'C'!$F52)*$AA$8)</f>
        <v>0.70478243891739789</v>
      </c>
      <c r="BC70" s="97">
        <f t="shared" si="167"/>
        <v>3.9313065427916136</v>
      </c>
      <c r="BD70" s="97">
        <f t="shared" si="168"/>
        <v>2.2206545302661587</v>
      </c>
      <c r="BE70" s="97">
        <f t="shared" si="169"/>
        <v>18.504310127301842</v>
      </c>
      <c r="BF70" s="97">
        <f t="shared" si="170"/>
        <v>-63.235932093769613</v>
      </c>
      <c r="BG70" s="97">
        <f t="shared" si="171"/>
        <v>81.740242221071455</v>
      </c>
      <c r="BH70" s="97">
        <f t="shared" si="172"/>
        <v>224.73162196646777</v>
      </c>
      <c r="BI70" s="97" t="s">
        <v>8053</v>
      </c>
      <c r="BJ70" s="97" t="s">
        <v>8053</v>
      </c>
      <c r="BK70" s="97" t="s">
        <v>8053</v>
      </c>
      <c r="BL70" s="97">
        <f t="shared" si="173"/>
        <v>0</v>
      </c>
      <c r="BM70" s="97">
        <f t="shared" si="174"/>
        <v>0</v>
      </c>
      <c r="BN70" s="97">
        <f t="shared" si="175"/>
        <v>0</v>
      </c>
      <c r="BO70" s="97">
        <f t="shared" si="176"/>
        <v>0</v>
      </c>
      <c r="BP70" s="97">
        <f t="shared" si="177"/>
        <v>0</v>
      </c>
      <c r="BQ70" s="97">
        <f t="shared" si="178"/>
        <v>0</v>
      </c>
      <c r="BR70" s="97">
        <f>SIN((90-$U$9)*$AA$8)*TAN($AA$10*$AA$8)/TAN((90-'C'!$F52)*$AA$8)</f>
        <v>-5.6979210915881554E-2</v>
      </c>
      <c r="BS70" s="97">
        <f t="shared" si="179"/>
        <v>2.5695650812758864E-2</v>
      </c>
      <c r="BT70" s="97">
        <f t="shared" si="180"/>
        <v>1.0127663357422376</v>
      </c>
      <c r="BU70" s="97">
        <f t="shared" si="181"/>
        <v>-3.2252188107554471</v>
      </c>
      <c r="BV70" s="97">
        <f t="shared" si="182"/>
        <v>9.1069592988755232</v>
      </c>
      <c r="BW70" s="97">
        <f t="shared" si="183"/>
        <v>-12.33217810963097</v>
      </c>
      <c r="BX70" s="97">
        <f t="shared" si="184"/>
        <v>174.11825951187993</v>
      </c>
      <c r="BY70" s="97" t="s">
        <v>8053</v>
      </c>
      <c r="BZ70" s="97" t="s">
        <v>8053</v>
      </c>
      <c r="CA70" s="97" t="s">
        <v>8053</v>
      </c>
      <c r="CB70" s="97">
        <f t="shared" si="185"/>
        <v>0</v>
      </c>
      <c r="CC70" s="97">
        <f t="shared" si="186"/>
        <v>0</v>
      </c>
      <c r="CD70" s="97">
        <f t="shared" si="187"/>
        <v>0</v>
      </c>
      <c r="CE70" s="97">
        <f t="shared" si="188"/>
        <v>0</v>
      </c>
      <c r="CF70" s="97">
        <f t="shared" si="189"/>
        <v>0</v>
      </c>
      <c r="CG70" s="97">
        <f t="shared" si="190"/>
        <v>0</v>
      </c>
      <c r="CH70" s="97">
        <f>90-'C'!$F52</f>
        <v>103.63800000000001</v>
      </c>
      <c r="CI70" s="97">
        <v>12</v>
      </c>
      <c r="CJ70" s="97"/>
      <c r="CK70" s="97" t="s">
        <v>8188</v>
      </c>
      <c r="CL70" s="97"/>
      <c r="CM70" s="97"/>
      <c r="CN70" s="97" t="s">
        <v>8189</v>
      </c>
      <c r="CO70" s="97">
        <f t="shared" si="130"/>
        <v>12</v>
      </c>
      <c r="CP70" s="97">
        <f t="shared" si="131"/>
        <v>34.31666666666667</v>
      </c>
      <c r="CQ70" s="97">
        <f>'C'!F53</f>
        <v>-13.303000000000001</v>
      </c>
      <c r="CR70" s="97">
        <f t="shared" si="132"/>
        <v>3.1415926535897931</v>
      </c>
      <c r="CS70" s="97">
        <f t="shared" si="133"/>
        <v>1.7453292519943295E-2</v>
      </c>
      <c r="CT70" s="97">
        <f t="shared" si="134"/>
        <v>57.295779513082323</v>
      </c>
      <c r="CU70" s="97">
        <f t="shared" si="135"/>
        <v>0.59893882164272083</v>
      </c>
      <c r="CV70" s="97">
        <f t="shared" si="136"/>
        <v>-0.23218115039280568</v>
      </c>
      <c r="CW70" s="97">
        <f t="shared" si="137"/>
        <v>1.4227560720036003</v>
      </c>
      <c r="CX70" s="97">
        <f t="shared" si="138"/>
        <v>-74.276860103609778</v>
      </c>
      <c r="CY70" s="97">
        <f t="shared" si="139"/>
        <v>105.72313989639022</v>
      </c>
      <c r="CZ70" s="97">
        <f t="shared" si="140"/>
        <v>254.27686010360978</v>
      </c>
      <c r="DA70" s="97"/>
      <c r="DB70" s="97"/>
      <c r="DC70" s="97"/>
      <c r="DD70" s="97"/>
      <c r="DE70" s="97"/>
      <c r="DF70" s="97"/>
      <c r="DG70" s="97"/>
      <c r="DH70" s="97"/>
      <c r="DI70" s="97"/>
      <c r="DJ70" s="97"/>
      <c r="DK70" s="97"/>
    </row>
    <row r="71" spans="1:115" ht="30" customHeight="1" x14ac:dyDescent="0.2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 t="e">
        <f t="shared" ref="L71:L74" si="193">#REF!</f>
        <v>#REF!</v>
      </c>
      <c r="M71" s="98">
        <f t="shared" si="141"/>
        <v>14</v>
      </c>
      <c r="N71" s="97">
        <f t="shared" si="76"/>
        <v>105.87231873866266</v>
      </c>
      <c r="O71" s="97">
        <f t="shared" si="77"/>
        <v>105.30974090844575</v>
      </c>
      <c r="P71" s="97">
        <f t="shared" si="78"/>
        <v>0.56257783021690955</v>
      </c>
      <c r="Q71" s="97" t="str">
        <f t="shared" si="79"/>
        <v>QSOS</v>
      </c>
      <c r="R71" s="97">
        <f t="shared" si="80"/>
        <v>254.69025909155425</v>
      </c>
      <c r="S71" s="97">
        <f t="shared" si="0"/>
        <v>59</v>
      </c>
      <c r="T71" s="97">
        <f>SIN((90-$U$9)*$AA$8)*TAN($AA$9*$AA$8)/TAN((90-'C'!$F53)*$AA$8)</f>
        <v>-0.68682401611796295</v>
      </c>
      <c r="U71" s="97">
        <f t="shared" si="142"/>
        <v>3.9313065427916092</v>
      </c>
      <c r="V71" s="97">
        <f t="shared" si="143"/>
        <v>2.2206545302661578</v>
      </c>
      <c r="W71" s="97">
        <f t="shared" si="144"/>
        <v>-18.01638748465632</v>
      </c>
      <c r="X71" s="97">
        <f t="shared" si="145"/>
        <v>63.235932093769605</v>
      </c>
      <c r="Y71" s="97">
        <f t="shared" si="146"/>
        <v>-81.252319578425926</v>
      </c>
      <c r="Z71" s="97">
        <f t="shared" si="147"/>
        <v>134.78045539088671</v>
      </c>
      <c r="AA71" s="97">
        <f>(COS( 90.833*$AA$8)-SIN($U$9*$AA$8)*SIN('C'!$F53*$AA$8))/COS($U$9*$AA$8)/COS('C'!$F53*$AA$8)</f>
        <v>0.14330551022734656</v>
      </c>
      <c r="AB71" s="97">
        <f t="shared" si="148"/>
        <v>81.760832670603818</v>
      </c>
      <c r="AC71" s="97">
        <f>('C'!$E53+$AC$9+$W$9/15)</f>
        <v>12.422777777777778</v>
      </c>
      <c r="AD71" s="97">
        <f t="shared" si="149"/>
        <v>0</v>
      </c>
      <c r="AE71" s="97">
        <f t="shared" si="150"/>
        <v>0</v>
      </c>
      <c r="AF71" s="97">
        <f t="shared" si="151"/>
        <v>0</v>
      </c>
      <c r="AG71" s="97">
        <f t="shared" si="152"/>
        <v>0</v>
      </c>
      <c r="AH71" s="97">
        <f t="shared" si="153"/>
        <v>0</v>
      </c>
      <c r="AI71" s="97"/>
      <c r="AJ71" s="97"/>
      <c r="AK71" s="97">
        <f t="shared" si="154"/>
        <v>0</v>
      </c>
      <c r="AL71" s="97">
        <f>SIN((90-$U$9)*$AA$8)*TAN($Y$10*$AA$8)/TAN((90-'C'!$F53)*$AA$8)</f>
        <v>5.5527334841929767E-2</v>
      </c>
      <c r="AM71" s="97">
        <f t="shared" si="155"/>
        <v>2.5695650812758871E-2</v>
      </c>
      <c r="AN71" s="97">
        <f t="shared" si="156"/>
        <v>1.0127663357422376</v>
      </c>
      <c r="AO71" s="97">
        <f t="shared" si="157"/>
        <v>3.1429540327596683</v>
      </c>
      <c r="AP71" s="97">
        <f t="shared" si="158"/>
        <v>-9.106959298875525</v>
      </c>
      <c r="AQ71" s="97">
        <f t="shared" si="159"/>
        <v>12.249913331635193</v>
      </c>
      <c r="AR71" s="97">
        <f t="shared" si="160"/>
        <v>185.96400526611586</v>
      </c>
      <c r="AS71" s="97" t="s">
        <v>8053</v>
      </c>
      <c r="AT71" s="97" t="s">
        <v>8053</v>
      </c>
      <c r="AU71" s="97" t="s">
        <v>8053</v>
      </c>
      <c r="AV71" s="97">
        <f t="shared" si="161"/>
        <v>11.606116889002099</v>
      </c>
      <c r="AW71" s="97">
        <f t="shared" si="162"/>
        <v>11.606116889002099</v>
      </c>
      <c r="AX71" s="97">
        <f t="shared" si="163"/>
        <v>0.48358820370842076</v>
      </c>
      <c r="AY71" s="97">
        <f t="shared" si="164"/>
        <v>0</v>
      </c>
      <c r="AZ71" s="97">
        <f t="shared" si="165"/>
        <v>0</v>
      </c>
      <c r="BA71" s="97">
        <f t="shared" si="166"/>
        <v>0</v>
      </c>
      <c r="BB71" s="97">
        <f>SIN((90-$U$9)*$AA$8)*TAN($Y$9*$AA$8)/TAN((90-'C'!$F53)*$AA$8)</f>
        <v>0.68682401611796329</v>
      </c>
      <c r="BC71" s="97">
        <f t="shared" si="167"/>
        <v>3.9313065427916136</v>
      </c>
      <c r="BD71" s="97">
        <f t="shared" si="168"/>
        <v>2.2206545302661587</v>
      </c>
      <c r="BE71" s="97">
        <f t="shared" si="169"/>
        <v>18.01638748465632</v>
      </c>
      <c r="BF71" s="97">
        <f t="shared" si="170"/>
        <v>-63.235932093769613</v>
      </c>
      <c r="BG71" s="97">
        <f t="shared" si="171"/>
        <v>81.252319578425926</v>
      </c>
      <c r="BH71" s="97">
        <f t="shared" si="172"/>
        <v>225.21954460911329</v>
      </c>
      <c r="BI71" s="97" t="s">
        <v>8053</v>
      </c>
      <c r="BJ71" s="97" t="s">
        <v>8053</v>
      </c>
      <c r="BK71" s="97" t="s">
        <v>8053</v>
      </c>
      <c r="BL71" s="97">
        <f t="shared" si="173"/>
        <v>17.839599083006174</v>
      </c>
      <c r="BM71" s="97">
        <f t="shared" si="174"/>
        <v>17.839599083006174</v>
      </c>
      <c r="BN71" s="97">
        <f t="shared" si="175"/>
        <v>0.74331662845859059</v>
      </c>
      <c r="BO71" s="97">
        <f t="shared" si="176"/>
        <v>0</v>
      </c>
      <c r="BP71" s="97">
        <f t="shared" si="177"/>
        <v>0</v>
      </c>
      <c r="BQ71" s="97">
        <f t="shared" si="178"/>
        <v>0</v>
      </c>
      <c r="BR71" s="97">
        <f>SIN((90-$U$9)*$AA$8)*TAN($AA$10*$AA$8)/TAN((90-'C'!$F53)*$AA$8)</f>
        <v>-5.5527334841929753E-2</v>
      </c>
      <c r="BS71" s="97">
        <f t="shared" si="179"/>
        <v>2.5695650812758864E-2</v>
      </c>
      <c r="BT71" s="97">
        <f t="shared" si="180"/>
        <v>1.0127663357422376</v>
      </c>
      <c r="BU71" s="97">
        <f t="shared" si="181"/>
        <v>-3.1429540327596683</v>
      </c>
      <c r="BV71" s="97">
        <f t="shared" si="182"/>
        <v>9.1069592988755232</v>
      </c>
      <c r="BW71" s="97">
        <f t="shared" si="183"/>
        <v>-12.249913331635192</v>
      </c>
      <c r="BX71" s="97">
        <f t="shared" si="184"/>
        <v>174.03599473388414</v>
      </c>
      <c r="BY71" s="97" t="s">
        <v>8053</v>
      </c>
      <c r="BZ71" s="97" t="s">
        <v>8053</v>
      </c>
      <c r="CA71" s="97" t="s">
        <v>8053</v>
      </c>
      <c r="CB71" s="97">
        <f t="shared" si="185"/>
        <v>0</v>
      </c>
      <c r="CC71" s="97">
        <f t="shared" si="186"/>
        <v>0</v>
      </c>
      <c r="CD71" s="97">
        <f t="shared" si="187"/>
        <v>0</v>
      </c>
      <c r="CE71" s="97">
        <f t="shared" si="188"/>
        <v>0</v>
      </c>
      <c r="CF71" s="97">
        <f t="shared" si="189"/>
        <v>0</v>
      </c>
      <c r="CG71" s="97">
        <f t="shared" si="190"/>
        <v>0</v>
      </c>
      <c r="CH71" s="97">
        <f>90-'C'!$F53</f>
        <v>103.303</v>
      </c>
      <c r="CI71" s="97">
        <v>13</v>
      </c>
      <c r="CJ71" s="97"/>
      <c r="CK71" s="97"/>
      <c r="CL71" s="97" t="e">
        <f t="shared" ref="CL71:CL74" si="194">#REF!</f>
        <v>#REF!</v>
      </c>
      <c r="CM71" s="97"/>
      <c r="CN71" s="97" t="s">
        <v>8189</v>
      </c>
      <c r="CO71" s="97">
        <f t="shared" si="130"/>
        <v>13</v>
      </c>
      <c r="CP71" s="97">
        <f t="shared" si="131"/>
        <v>34.31666666666667</v>
      </c>
      <c r="CQ71" s="97">
        <f>'C'!F54</f>
        <v>-12.964</v>
      </c>
      <c r="CR71" s="97">
        <f t="shared" si="132"/>
        <v>3.1415926535897931</v>
      </c>
      <c r="CS71" s="97">
        <f t="shared" si="133"/>
        <v>1.7453292519943295E-2</v>
      </c>
      <c r="CT71" s="97">
        <f t="shared" si="134"/>
        <v>57.295779513082323</v>
      </c>
      <c r="CU71" s="97">
        <f t="shared" si="135"/>
        <v>0.59893882164272083</v>
      </c>
      <c r="CV71" s="97">
        <f t="shared" si="136"/>
        <v>-0.22626448422854489</v>
      </c>
      <c r="CW71" s="97">
        <f t="shared" si="137"/>
        <v>1.4269957292741851</v>
      </c>
      <c r="CX71" s="97">
        <f t="shared" si="138"/>
        <v>-74.690259091554253</v>
      </c>
      <c r="CY71" s="97">
        <f t="shared" si="139"/>
        <v>105.30974090844575</v>
      </c>
      <c r="CZ71" s="97">
        <f t="shared" si="140"/>
        <v>254.69025909155425</v>
      </c>
      <c r="DA71" s="97"/>
      <c r="DB71" s="97"/>
      <c r="DC71" s="97"/>
      <c r="DD71" s="97"/>
      <c r="DE71" s="97"/>
      <c r="DF71" s="97"/>
      <c r="DG71" s="97"/>
      <c r="DH71" s="97"/>
      <c r="DI71" s="97"/>
      <c r="DJ71" s="97"/>
      <c r="DK71" s="97"/>
    </row>
    <row r="72" spans="1:115" ht="30" customHeight="1" x14ac:dyDescent="0.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 t="e">
        <f t="shared" si="193"/>
        <v>#REF!</v>
      </c>
      <c r="M72" s="98">
        <f t="shared" si="141"/>
        <v>15</v>
      </c>
      <c r="N72" s="97">
        <f t="shared" si="76"/>
        <v>105.87231873866266</v>
      </c>
      <c r="O72" s="97">
        <f t="shared" si="77"/>
        <v>104.8925201067604</v>
      </c>
      <c r="P72" s="97">
        <f t="shared" si="78"/>
        <v>0.97979863190225558</v>
      </c>
      <c r="Q72" s="97" t="str">
        <f t="shared" si="79"/>
        <v>QSOS</v>
      </c>
      <c r="R72" s="97">
        <f t="shared" si="80"/>
        <v>255.1074798932396</v>
      </c>
      <c r="S72" s="97">
        <f t="shared" si="0"/>
        <v>60</v>
      </c>
      <c r="T72" s="97">
        <f>SIN((90-$U$9)*$AA$8)*TAN($AA$9*$AA$8)/TAN((90-'C'!$F54)*$AA$8)</f>
        <v>-0.66870163588265152</v>
      </c>
      <c r="U72" s="97">
        <f t="shared" si="142"/>
        <v>3.9313065427916092</v>
      </c>
      <c r="V72" s="97">
        <f t="shared" si="143"/>
        <v>2.2206545302661578</v>
      </c>
      <c r="W72" s="97">
        <f t="shared" si="144"/>
        <v>-17.52537625311572</v>
      </c>
      <c r="X72" s="97">
        <f t="shared" si="145"/>
        <v>63.235932093769605</v>
      </c>
      <c r="Y72" s="97">
        <f t="shared" si="146"/>
        <v>-80.761308346885329</v>
      </c>
      <c r="Z72" s="97">
        <f t="shared" si="147"/>
        <v>134.28944415934612</v>
      </c>
      <c r="AA72" s="97">
        <f>(COS( 90.833*$AA$8)-SIN($U$9*$AA$8)*SIN('C'!$F54*$AA$8))/COS($U$9*$AA$8)/COS('C'!$F54*$AA$8)</f>
        <v>0.13907198853384239</v>
      </c>
      <c r="AB72" s="97">
        <f t="shared" si="148"/>
        <v>82.005850207539936</v>
      </c>
      <c r="AC72" s="97">
        <f>('C'!$E54+$AC$9+$W$9/15)</f>
        <v>12.422777777777778</v>
      </c>
      <c r="AD72" s="97">
        <f t="shared" si="149"/>
        <v>0</v>
      </c>
      <c r="AE72" s="97">
        <f t="shared" si="150"/>
        <v>0</v>
      </c>
      <c r="AF72" s="97">
        <f t="shared" si="151"/>
        <v>0</v>
      </c>
      <c r="AG72" s="97">
        <f t="shared" si="152"/>
        <v>0</v>
      </c>
      <c r="AH72" s="97">
        <f t="shared" si="153"/>
        <v>0</v>
      </c>
      <c r="AI72" s="97"/>
      <c r="AJ72" s="97"/>
      <c r="AK72" s="97">
        <f t="shared" si="154"/>
        <v>0</v>
      </c>
      <c r="AL72" s="97">
        <f>SIN((90-$U$9)*$AA$8)*TAN($Y$10*$AA$8)/TAN((90-'C'!$F54)*$AA$8)</f>
        <v>5.4062203379074698E-2</v>
      </c>
      <c r="AM72" s="97">
        <f t="shared" si="155"/>
        <v>2.5695650812758871E-2</v>
      </c>
      <c r="AN72" s="97">
        <f t="shared" si="156"/>
        <v>1.0127663357422376</v>
      </c>
      <c r="AO72" s="97">
        <f t="shared" si="157"/>
        <v>3.0599447646648161</v>
      </c>
      <c r="AP72" s="97">
        <f t="shared" si="158"/>
        <v>-9.106959298875525</v>
      </c>
      <c r="AQ72" s="97">
        <f t="shared" si="159"/>
        <v>12.166904063540342</v>
      </c>
      <c r="AR72" s="97">
        <f t="shared" si="160"/>
        <v>186.04701453421072</v>
      </c>
      <c r="AS72" s="97" t="s">
        <v>8053</v>
      </c>
      <c r="AT72" s="97" t="s">
        <v>8053</v>
      </c>
      <c r="AU72" s="97" t="s">
        <v>8053</v>
      </c>
      <c r="AV72" s="97">
        <f t="shared" si="161"/>
        <v>11.611650840208423</v>
      </c>
      <c r="AW72" s="97">
        <f t="shared" si="162"/>
        <v>11.611650840208423</v>
      </c>
      <c r="AX72" s="97">
        <f t="shared" si="163"/>
        <v>0.4838187850086843</v>
      </c>
      <c r="AY72" s="97">
        <f t="shared" si="164"/>
        <v>0</v>
      </c>
      <c r="AZ72" s="97">
        <f t="shared" si="165"/>
        <v>0</v>
      </c>
      <c r="BA72" s="97">
        <f t="shared" si="166"/>
        <v>0</v>
      </c>
      <c r="BB72" s="97">
        <f>SIN((90-$U$9)*$AA$8)*TAN($Y$9*$AA$8)/TAN((90-'C'!$F54)*$AA$8)</f>
        <v>0.66870163588265186</v>
      </c>
      <c r="BC72" s="97">
        <f t="shared" si="167"/>
        <v>3.9313065427916136</v>
      </c>
      <c r="BD72" s="97">
        <f t="shared" si="168"/>
        <v>2.2206545302661587</v>
      </c>
      <c r="BE72" s="97">
        <f t="shared" si="169"/>
        <v>17.52537625311572</v>
      </c>
      <c r="BF72" s="97">
        <f t="shared" si="170"/>
        <v>-63.235932093769613</v>
      </c>
      <c r="BG72" s="97">
        <f t="shared" si="171"/>
        <v>80.761308346885329</v>
      </c>
      <c r="BH72" s="97">
        <f t="shared" si="172"/>
        <v>225.71055584065388</v>
      </c>
      <c r="BI72" s="97" t="s">
        <v>8053</v>
      </c>
      <c r="BJ72" s="97" t="s">
        <v>8053</v>
      </c>
      <c r="BK72" s="97" t="s">
        <v>8053</v>
      </c>
      <c r="BL72" s="97">
        <f t="shared" si="173"/>
        <v>17.806865000903468</v>
      </c>
      <c r="BM72" s="97">
        <f t="shared" si="174"/>
        <v>17.806865000903468</v>
      </c>
      <c r="BN72" s="97">
        <f t="shared" si="175"/>
        <v>0.74195270837097782</v>
      </c>
      <c r="BO72" s="97">
        <f t="shared" si="176"/>
        <v>0</v>
      </c>
      <c r="BP72" s="97">
        <f t="shared" si="177"/>
        <v>0</v>
      </c>
      <c r="BQ72" s="97">
        <f t="shared" si="178"/>
        <v>0</v>
      </c>
      <c r="BR72" s="97">
        <f>SIN((90-$U$9)*$AA$8)*TAN($AA$10*$AA$8)/TAN((90-'C'!$F54)*$AA$8)</f>
        <v>-5.4062203379074684E-2</v>
      </c>
      <c r="BS72" s="97">
        <f t="shared" si="179"/>
        <v>2.5695650812758864E-2</v>
      </c>
      <c r="BT72" s="97">
        <f t="shared" si="180"/>
        <v>1.0127663357422376</v>
      </c>
      <c r="BU72" s="97">
        <f t="shared" si="181"/>
        <v>-3.0599447646648152</v>
      </c>
      <c r="BV72" s="97">
        <f t="shared" si="182"/>
        <v>9.1069592988755232</v>
      </c>
      <c r="BW72" s="97">
        <f t="shared" si="183"/>
        <v>-12.166904063540338</v>
      </c>
      <c r="BX72" s="97">
        <f t="shared" si="184"/>
        <v>173.95298546578928</v>
      </c>
      <c r="BY72" s="97" t="s">
        <v>8053</v>
      </c>
      <c r="BZ72" s="97" t="s">
        <v>8053</v>
      </c>
      <c r="CA72" s="97" t="s">
        <v>8053</v>
      </c>
      <c r="CB72" s="97">
        <f t="shared" si="185"/>
        <v>0</v>
      </c>
      <c r="CC72" s="97">
        <f t="shared" si="186"/>
        <v>0</v>
      </c>
      <c r="CD72" s="97">
        <f t="shared" si="187"/>
        <v>0</v>
      </c>
      <c r="CE72" s="97">
        <f t="shared" si="188"/>
        <v>0</v>
      </c>
      <c r="CF72" s="97">
        <f t="shared" si="189"/>
        <v>0</v>
      </c>
      <c r="CG72" s="97">
        <f t="shared" si="190"/>
        <v>0</v>
      </c>
      <c r="CH72" s="97">
        <f>90-'C'!$F54</f>
        <v>102.964</v>
      </c>
      <c r="CI72" s="97">
        <v>14</v>
      </c>
      <c r="CJ72" s="97"/>
      <c r="CK72" s="97"/>
      <c r="CL72" s="97" t="e">
        <f t="shared" si="194"/>
        <v>#REF!</v>
      </c>
      <c r="CM72" s="97"/>
      <c r="CN72" s="97" t="s">
        <v>8189</v>
      </c>
      <c r="CO72" s="97">
        <f t="shared" si="130"/>
        <v>14</v>
      </c>
      <c r="CP72" s="97">
        <f t="shared" si="131"/>
        <v>34.31666666666667</v>
      </c>
      <c r="CQ72" s="97">
        <f>'C'!F55</f>
        <v>-12.622</v>
      </c>
      <c r="CR72" s="97">
        <f t="shared" si="132"/>
        <v>3.1415926535897931</v>
      </c>
      <c r="CS72" s="97">
        <f t="shared" si="133"/>
        <v>1.7453292519943295E-2</v>
      </c>
      <c r="CT72" s="97">
        <f t="shared" si="134"/>
        <v>57.295779513082323</v>
      </c>
      <c r="CU72" s="97">
        <f t="shared" si="135"/>
        <v>0.59893882164272083</v>
      </c>
      <c r="CV72" s="97">
        <f t="shared" si="136"/>
        <v>-0.22029545818672427</v>
      </c>
      <c r="CW72" s="97">
        <f t="shared" si="137"/>
        <v>1.4312720920188471</v>
      </c>
      <c r="CX72" s="97">
        <f t="shared" si="138"/>
        <v>-75.107479893239599</v>
      </c>
      <c r="CY72" s="97">
        <f t="shared" si="139"/>
        <v>104.8925201067604</v>
      </c>
      <c r="CZ72" s="97">
        <f t="shared" si="140"/>
        <v>255.1074798932396</v>
      </c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</row>
    <row r="73" spans="1:115" ht="30" customHeight="1" x14ac:dyDescent="0.2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 t="e">
        <f t="shared" si="193"/>
        <v>#REF!</v>
      </c>
      <c r="M73" s="98">
        <f t="shared" si="141"/>
        <v>16</v>
      </c>
      <c r="N73" s="97">
        <f t="shared" si="76"/>
        <v>105.87231873866266</v>
      </c>
      <c r="O73" s="97">
        <f t="shared" si="77"/>
        <v>104.47106485701754</v>
      </c>
      <c r="P73" s="97">
        <f t="shared" si="78"/>
        <v>1.4012538816451183</v>
      </c>
      <c r="Q73" s="97" t="str">
        <f t="shared" si="79"/>
        <v>QSOS</v>
      </c>
      <c r="R73" s="97">
        <f t="shared" si="80"/>
        <v>255.52893514298245</v>
      </c>
      <c r="S73" s="97">
        <f t="shared" si="0"/>
        <v>61</v>
      </c>
      <c r="T73" s="97">
        <f>SIN((90-$U$9)*$AA$8)*TAN($AA$9*$AA$8)/TAN((90-'C'!$F55)*$AA$8)</f>
        <v>-0.65046883336608707</v>
      </c>
      <c r="U73" s="97">
        <f t="shared" si="142"/>
        <v>3.9313065427916092</v>
      </c>
      <c r="V73" s="97">
        <f t="shared" si="143"/>
        <v>2.2206545302661578</v>
      </c>
      <c r="W73" s="97">
        <f t="shared" si="144"/>
        <v>-17.032710499024205</v>
      </c>
      <c r="X73" s="97">
        <f t="shared" si="145"/>
        <v>63.235932093769605</v>
      </c>
      <c r="Y73" s="97">
        <f t="shared" si="146"/>
        <v>-80.26864259279381</v>
      </c>
      <c r="Z73" s="97">
        <f t="shared" si="147"/>
        <v>133.7967784052546</v>
      </c>
      <c r="AA73" s="97">
        <f>(COS( 90.833*$AA$8)-SIN($U$9*$AA$8)*SIN('C'!$F55*$AA$8))/COS($U$9*$AA$8)/COS('C'!$F55*$AA$8)</f>
        <v>0.13481203152424309</v>
      </c>
      <c r="AB73" s="97">
        <f t="shared" si="148"/>
        <v>82.25224927331368</v>
      </c>
      <c r="AC73" s="97">
        <f>('C'!$E55+$AC$9+$W$9/15)</f>
        <v>12.42177777777778</v>
      </c>
      <c r="AD73" s="97">
        <f t="shared" si="149"/>
        <v>0</v>
      </c>
      <c r="AE73" s="97">
        <f t="shared" si="150"/>
        <v>0</v>
      </c>
      <c r="AF73" s="97">
        <f t="shared" si="151"/>
        <v>0</v>
      </c>
      <c r="AG73" s="97">
        <f t="shared" si="152"/>
        <v>0</v>
      </c>
      <c r="AH73" s="97">
        <f t="shared" si="153"/>
        <v>0</v>
      </c>
      <c r="AI73" s="97"/>
      <c r="AJ73" s="97"/>
      <c r="AK73" s="97">
        <f t="shared" si="154"/>
        <v>0</v>
      </c>
      <c r="AL73" s="97">
        <f>SIN((90-$U$9)*$AA$8)*TAN($Y$10*$AA$8)/TAN((90-'C'!$F55)*$AA$8)</f>
        <v>5.2588144658521498E-2</v>
      </c>
      <c r="AM73" s="97">
        <f t="shared" si="155"/>
        <v>2.5695650812758871E-2</v>
      </c>
      <c r="AN73" s="97">
        <f t="shared" si="156"/>
        <v>1.0127663357422376</v>
      </c>
      <c r="AO73" s="97">
        <f t="shared" si="157"/>
        <v>2.9764361959964831</v>
      </c>
      <c r="AP73" s="97">
        <f t="shared" si="158"/>
        <v>-9.106959298875525</v>
      </c>
      <c r="AQ73" s="97">
        <f t="shared" si="159"/>
        <v>12.083395494872008</v>
      </c>
      <c r="AR73" s="97">
        <f t="shared" si="160"/>
        <v>186.13052310287904</v>
      </c>
      <c r="AS73" s="97" t="s">
        <v>8053</v>
      </c>
      <c r="AT73" s="97" t="s">
        <v>8053</v>
      </c>
      <c r="AU73" s="97" t="s">
        <v>8053</v>
      </c>
      <c r="AV73" s="97">
        <f t="shared" si="161"/>
        <v>11.616218078119646</v>
      </c>
      <c r="AW73" s="97">
        <f t="shared" si="162"/>
        <v>11.616218078119646</v>
      </c>
      <c r="AX73" s="97">
        <f t="shared" si="163"/>
        <v>0.48400908658831859</v>
      </c>
      <c r="AY73" s="97">
        <f t="shared" si="164"/>
        <v>0</v>
      </c>
      <c r="AZ73" s="97">
        <f t="shared" si="165"/>
        <v>0</v>
      </c>
      <c r="BA73" s="97">
        <f t="shared" si="166"/>
        <v>0</v>
      </c>
      <c r="BB73" s="97">
        <f>SIN((90-$U$9)*$AA$8)*TAN($Y$9*$AA$8)/TAN((90-'C'!$F55)*$AA$8)</f>
        <v>0.65046883336608741</v>
      </c>
      <c r="BC73" s="97">
        <f t="shared" si="167"/>
        <v>3.9313065427916136</v>
      </c>
      <c r="BD73" s="97">
        <f t="shared" si="168"/>
        <v>2.2206545302661587</v>
      </c>
      <c r="BE73" s="97">
        <f t="shared" si="169"/>
        <v>17.032710499024208</v>
      </c>
      <c r="BF73" s="97">
        <f t="shared" si="170"/>
        <v>-63.235932093769613</v>
      </c>
      <c r="BG73" s="97">
        <f t="shared" si="171"/>
        <v>80.268642592793825</v>
      </c>
      <c r="BH73" s="97">
        <f t="shared" si="172"/>
        <v>226.2032215947454</v>
      </c>
      <c r="BI73" s="97" t="s">
        <v>8053</v>
      </c>
      <c r="BJ73" s="97" t="s">
        <v>8053</v>
      </c>
      <c r="BK73" s="97" t="s">
        <v>8053</v>
      </c>
      <c r="BL73" s="97">
        <f t="shared" si="173"/>
        <v>17.773020617297369</v>
      </c>
      <c r="BM73" s="97">
        <f t="shared" si="174"/>
        <v>17.773020617297369</v>
      </c>
      <c r="BN73" s="97">
        <f t="shared" si="175"/>
        <v>0.74054252572072377</v>
      </c>
      <c r="BO73" s="97">
        <f t="shared" si="176"/>
        <v>0</v>
      </c>
      <c r="BP73" s="97">
        <f t="shared" si="177"/>
        <v>0</v>
      </c>
      <c r="BQ73" s="97">
        <f t="shared" si="178"/>
        <v>0</v>
      </c>
      <c r="BR73" s="97">
        <f>SIN((90-$U$9)*$AA$8)*TAN($AA$10*$AA$8)/TAN((90-'C'!$F55)*$AA$8)</f>
        <v>-5.2588144658521491E-2</v>
      </c>
      <c r="BS73" s="97">
        <f t="shared" si="179"/>
        <v>2.5695650812758864E-2</v>
      </c>
      <c r="BT73" s="97">
        <f t="shared" si="180"/>
        <v>1.0127663357422376</v>
      </c>
      <c r="BU73" s="97">
        <f t="shared" si="181"/>
        <v>-2.9764361959964831</v>
      </c>
      <c r="BV73" s="97">
        <f t="shared" si="182"/>
        <v>9.1069592988755232</v>
      </c>
      <c r="BW73" s="97">
        <f t="shared" si="183"/>
        <v>-12.083395494872006</v>
      </c>
      <c r="BX73" s="97">
        <f t="shared" si="184"/>
        <v>173.86947689712096</v>
      </c>
      <c r="BY73" s="97" t="s">
        <v>8053</v>
      </c>
      <c r="BZ73" s="97" t="s">
        <v>8053</v>
      </c>
      <c r="CA73" s="97" t="s">
        <v>8053</v>
      </c>
      <c r="CB73" s="97">
        <f t="shared" si="185"/>
        <v>0</v>
      </c>
      <c r="CC73" s="97">
        <f t="shared" si="186"/>
        <v>0</v>
      </c>
      <c r="CD73" s="97">
        <f t="shared" si="187"/>
        <v>0</v>
      </c>
      <c r="CE73" s="97">
        <f t="shared" si="188"/>
        <v>0</v>
      </c>
      <c r="CF73" s="97">
        <f t="shared" si="189"/>
        <v>0</v>
      </c>
      <c r="CG73" s="97">
        <f t="shared" si="190"/>
        <v>0</v>
      </c>
      <c r="CH73" s="97">
        <f>90-'C'!$F55</f>
        <v>102.622</v>
      </c>
      <c r="CI73" s="97">
        <v>15</v>
      </c>
      <c r="CJ73" s="97"/>
      <c r="CK73" s="97"/>
      <c r="CL73" s="97" t="e">
        <f t="shared" si="194"/>
        <v>#REF!</v>
      </c>
      <c r="CM73" s="97"/>
      <c r="CN73" s="97" t="s">
        <v>8189</v>
      </c>
      <c r="CO73" s="97">
        <f t="shared" si="130"/>
        <v>15</v>
      </c>
      <c r="CP73" s="97">
        <f t="shared" si="131"/>
        <v>34.31666666666667</v>
      </c>
      <c r="CQ73" s="97">
        <f>'C'!F56</f>
        <v>-12.276</v>
      </c>
      <c r="CR73" s="97">
        <f t="shared" si="132"/>
        <v>3.1415926535897931</v>
      </c>
      <c r="CS73" s="97">
        <f t="shared" si="133"/>
        <v>1.7453292519943295E-2</v>
      </c>
      <c r="CT73" s="97">
        <f t="shared" si="134"/>
        <v>57.295779513082323</v>
      </c>
      <c r="CU73" s="97">
        <f t="shared" si="135"/>
        <v>0.59893882164272083</v>
      </c>
      <c r="CV73" s="97">
        <f t="shared" si="136"/>
        <v>-0.2142566189748239</v>
      </c>
      <c r="CW73" s="97">
        <f t="shared" si="137"/>
        <v>1.4355725669904371</v>
      </c>
      <c r="CX73" s="97">
        <f t="shared" si="138"/>
        <v>-75.528935142982462</v>
      </c>
      <c r="CY73" s="97">
        <f t="shared" si="139"/>
        <v>104.47106485701754</v>
      </c>
      <c r="CZ73" s="97">
        <f t="shared" si="140"/>
        <v>255.52893514298245</v>
      </c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</row>
    <row r="74" spans="1:115" ht="30" customHeight="1" x14ac:dyDescent="0.2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 t="e">
        <f t="shared" si="193"/>
        <v>#REF!</v>
      </c>
      <c r="M74" s="98">
        <f t="shared" si="141"/>
        <v>17</v>
      </c>
      <c r="N74" s="97">
        <f t="shared" si="76"/>
        <v>105.87231873866266</v>
      </c>
      <c r="O74" s="97">
        <f t="shared" si="77"/>
        <v>104.0457879359724</v>
      </c>
      <c r="P74" s="97">
        <f t="shared" si="78"/>
        <v>1.8265308026902574</v>
      </c>
      <c r="Q74" s="97" t="str">
        <f t="shared" si="79"/>
        <v>QSOS</v>
      </c>
      <c r="R74" s="97">
        <f t="shared" si="80"/>
        <v>255.95421206402762</v>
      </c>
      <c r="S74" s="97">
        <f t="shared" si="0"/>
        <v>62</v>
      </c>
      <c r="T74" s="97">
        <f>SIN((90-$U$9)*$AA$8)*TAN($AA$9*$AA$8)/TAN((90-'C'!$F56)*$AA$8)</f>
        <v>-0.63207231007740561</v>
      </c>
      <c r="U74" s="97">
        <f t="shared" si="142"/>
        <v>3.9313065427916092</v>
      </c>
      <c r="V74" s="97">
        <f t="shared" si="143"/>
        <v>2.2206545302661578</v>
      </c>
      <c r="W74" s="97">
        <f t="shared" si="144"/>
        <v>-16.536932650593133</v>
      </c>
      <c r="X74" s="97">
        <f t="shared" si="145"/>
        <v>63.235932093769605</v>
      </c>
      <c r="Y74" s="97">
        <f t="shared" si="146"/>
        <v>-79.772864744362735</v>
      </c>
      <c r="Z74" s="97">
        <f t="shared" si="147"/>
        <v>133.30100055682354</v>
      </c>
      <c r="AA74" s="97">
        <f>(COS( 90.833*$AA$8)-SIN($U$9*$AA$8)*SIN('C'!$F56*$AA$8))/COS($U$9*$AA$8)/COS('C'!$F56*$AA$8)</f>
        <v>0.13051316926600603</v>
      </c>
      <c r="AB74" s="97">
        <f t="shared" si="148"/>
        <v>82.500752598240737</v>
      </c>
      <c r="AC74" s="97">
        <f>('C'!$E56+$AC$9+$W$9/15)</f>
        <v>12.420777777777779</v>
      </c>
      <c r="AD74" s="97">
        <f t="shared" si="149"/>
        <v>0</v>
      </c>
      <c r="AE74" s="97">
        <f t="shared" si="150"/>
        <v>0</v>
      </c>
      <c r="AF74" s="97">
        <f t="shared" si="151"/>
        <v>0</v>
      </c>
      <c r="AG74" s="97">
        <f t="shared" si="152"/>
        <v>0</v>
      </c>
      <c r="AH74" s="97">
        <f t="shared" si="153"/>
        <v>0</v>
      </c>
      <c r="AI74" s="97"/>
      <c r="AJ74" s="97"/>
      <c r="AK74" s="97">
        <f t="shared" si="154"/>
        <v>0</v>
      </c>
      <c r="AL74" s="97">
        <f>SIN((90-$U$9)*$AA$8)*TAN($Y$10*$AA$8)/TAN((90-'C'!$F56)*$AA$8)</f>
        <v>5.1100849682507533E-2</v>
      </c>
      <c r="AM74" s="97">
        <f t="shared" si="155"/>
        <v>2.5695650812758871E-2</v>
      </c>
      <c r="AN74" s="97">
        <f t="shared" si="156"/>
        <v>1.0127663357422376</v>
      </c>
      <c r="AO74" s="97">
        <f t="shared" si="157"/>
        <v>2.8921841782657709</v>
      </c>
      <c r="AP74" s="97">
        <f t="shared" si="158"/>
        <v>-9.106959298875525</v>
      </c>
      <c r="AQ74" s="97">
        <f t="shared" si="159"/>
        <v>11.999143477141295</v>
      </c>
      <c r="AR74" s="97">
        <f t="shared" si="160"/>
        <v>186.21477512060974</v>
      </c>
      <c r="AS74" s="97" t="s">
        <v>8053</v>
      </c>
      <c r="AT74" s="97" t="s">
        <v>8053</v>
      </c>
      <c r="AU74" s="97" t="s">
        <v>8053</v>
      </c>
      <c r="AV74" s="97">
        <f t="shared" si="161"/>
        <v>11.620834879301693</v>
      </c>
      <c r="AW74" s="97">
        <f t="shared" si="162"/>
        <v>11.620834879301693</v>
      </c>
      <c r="AX74" s="97">
        <f t="shared" si="163"/>
        <v>0.48420145330423719</v>
      </c>
      <c r="AY74" s="97">
        <f t="shared" si="164"/>
        <v>0</v>
      </c>
      <c r="AZ74" s="97">
        <f t="shared" si="165"/>
        <v>0</v>
      </c>
      <c r="BA74" s="97">
        <f t="shared" si="166"/>
        <v>0</v>
      </c>
      <c r="BB74" s="97">
        <f>SIN((90-$U$9)*$AA$8)*TAN($Y$9*$AA$8)/TAN((90-'C'!$F56)*$AA$8)</f>
        <v>0.63207231007740583</v>
      </c>
      <c r="BC74" s="97">
        <f t="shared" si="167"/>
        <v>3.9313065427916136</v>
      </c>
      <c r="BD74" s="97">
        <f t="shared" si="168"/>
        <v>2.2206545302661587</v>
      </c>
      <c r="BE74" s="97">
        <f t="shared" si="169"/>
        <v>16.536932650593133</v>
      </c>
      <c r="BF74" s="97">
        <f t="shared" si="170"/>
        <v>-63.235932093769613</v>
      </c>
      <c r="BG74" s="97">
        <f t="shared" si="171"/>
        <v>79.772864744362749</v>
      </c>
      <c r="BH74" s="97">
        <f t="shared" si="172"/>
        <v>226.69899944317646</v>
      </c>
      <c r="BI74" s="97" t="s">
        <v>8053</v>
      </c>
      <c r="BJ74" s="97" t="s">
        <v>8053</v>
      </c>
      <c r="BK74" s="97" t="s">
        <v>8053</v>
      </c>
      <c r="BL74" s="97">
        <f t="shared" si="173"/>
        <v>17.738968760735297</v>
      </c>
      <c r="BM74" s="97">
        <f t="shared" si="174"/>
        <v>17.738968760735297</v>
      </c>
      <c r="BN74" s="97">
        <f t="shared" si="175"/>
        <v>0.73912369836397074</v>
      </c>
      <c r="BO74" s="97">
        <f t="shared" si="176"/>
        <v>0</v>
      </c>
      <c r="BP74" s="97">
        <f t="shared" si="177"/>
        <v>0</v>
      </c>
      <c r="BQ74" s="97">
        <f t="shared" si="178"/>
        <v>0</v>
      </c>
      <c r="BR74" s="97">
        <f>SIN((90-$U$9)*$AA$8)*TAN($AA$10*$AA$8)/TAN((90-'C'!$F56)*$AA$8)</f>
        <v>-5.1100849682507526E-2</v>
      </c>
      <c r="BS74" s="97">
        <f t="shared" si="179"/>
        <v>2.5695650812758864E-2</v>
      </c>
      <c r="BT74" s="97">
        <f t="shared" si="180"/>
        <v>1.0127663357422376</v>
      </c>
      <c r="BU74" s="97">
        <f t="shared" si="181"/>
        <v>-2.8921841782657705</v>
      </c>
      <c r="BV74" s="97">
        <f t="shared" si="182"/>
        <v>9.1069592988755232</v>
      </c>
      <c r="BW74" s="97">
        <f t="shared" si="183"/>
        <v>-11.999143477141294</v>
      </c>
      <c r="BX74" s="97">
        <f t="shared" si="184"/>
        <v>173.78522487939026</v>
      </c>
      <c r="BY74" s="97" t="s">
        <v>8053</v>
      </c>
      <c r="BZ74" s="97" t="s">
        <v>8053</v>
      </c>
      <c r="CA74" s="97" t="s">
        <v>8053</v>
      </c>
      <c r="CB74" s="97">
        <f t="shared" si="185"/>
        <v>0</v>
      </c>
      <c r="CC74" s="97">
        <f t="shared" si="186"/>
        <v>0</v>
      </c>
      <c r="CD74" s="97">
        <f t="shared" si="187"/>
        <v>0</v>
      </c>
      <c r="CE74" s="97">
        <f t="shared" si="188"/>
        <v>0</v>
      </c>
      <c r="CF74" s="97">
        <f t="shared" si="189"/>
        <v>0</v>
      </c>
      <c r="CG74" s="97">
        <f t="shared" si="190"/>
        <v>0</v>
      </c>
      <c r="CH74" s="97">
        <f>90-'C'!$F56</f>
        <v>102.276</v>
      </c>
      <c r="CI74" s="97">
        <v>16</v>
      </c>
      <c r="CJ74" s="97"/>
      <c r="CK74" s="97"/>
      <c r="CL74" s="97" t="e">
        <f t="shared" si="194"/>
        <v>#REF!</v>
      </c>
      <c r="CM74" s="97"/>
      <c r="CN74" s="97" t="s">
        <v>8189</v>
      </c>
      <c r="CO74" s="97">
        <f t="shared" si="130"/>
        <v>16</v>
      </c>
      <c r="CP74" s="97">
        <f t="shared" si="131"/>
        <v>34.31666666666667</v>
      </c>
      <c r="CQ74" s="97">
        <f>'C'!F57</f>
        <v>-11.927</v>
      </c>
      <c r="CR74" s="97">
        <f t="shared" si="132"/>
        <v>3.1415926535897931</v>
      </c>
      <c r="CS74" s="97">
        <f t="shared" si="133"/>
        <v>1.7453292519943295E-2</v>
      </c>
      <c r="CT74" s="97">
        <f t="shared" si="134"/>
        <v>57.295779513082323</v>
      </c>
      <c r="CU74" s="97">
        <f t="shared" si="135"/>
        <v>0.59893882164272083</v>
      </c>
      <c r="CV74" s="97">
        <f t="shared" si="136"/>
        <v>-0.20816541988536369</v>
      </c>
      <c r="CW74" s="97">
        <f t="shared" si="137"/>
        <v>1.4399097682125674</v>
      </c>
      <c r="CX74" s="97">
        <f t="shared" si="138"/>
        <v>-75.954212064027601</v>
      </c>
      <c r="CY74" s="97">
        <f t="shared" si="139"/>
        <v>104.0457879359724</v>
      </c>
      <c r="CZ74" s="97">
        <f t="shared" si="140"/>
        <v>255.95421206402762</v>
      </c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</row>
    <row r="75" spans="1:115" ht="30" customHeight="1" x14ac:dyDescent="0.2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8">
        <f t="shared" si="141"/>
        <v>18</v>
      </c>
      <c r="N75" s="97">
        <f t="shared" si="76"/>
        <v>105.87231873866266</v>
      </c>
      <c r="O75" s="97">
        <f t="shared" si="77"/>
        <v>103.61709205337961</v>
      </c>
      <c r="P75" s="97">
        <f t="shared" si="78"/>
        <v>2.2552266852830485</v>
      </c>
      <c r="Q75" s="97" t="str">
        <f t="shared" si="79"/>
        <v>QSOS</v>
      </c>
      <c r="R75" s="97">
        <f t="shared" si="80"/>
        <v>256.38290794662038</v>
      </c>
      <c r="S75" s="97">
        <f t="shared" si="0"/>
        <v>63</v>
      </c>
      <c r="T75" s="97">
        <f>SIN((90-$U$9)*$AA$8)*TAN($AA$9*$AA$8)/TAN((90-'C'!$F57)*$AA$8)</f>
        <v>-0.61356518900087176</v>
      </c>
      <c r="U75" s="97">
        <f t="shared" si="142"/>
        <v>3.9313065427916092</v>
      </c>
      <c r="V75" s="97">
        <f t="shared" si="143"/>
        <v>2.2206545302661578</v>
      </c>
      <c r="W75" s="97">
        <f t="shared" si="144"/>
        <v>-16.039456156138055</v>
      </c>
      <c r="X75" s="97">
        <f t="shared" si="145"/>
        <v>63.235932093769605</v>
      </c>
      <c r="Y75" s="97">
        <f t="shared" si="146"/>
        <v>-79.275388249907664</v>
      </c>
      <c r="Z75" s="97">
        <f t="shared" si="147"/>
        <v>132.80352406236844</v>
      </c>
      <c r="AA75" s="97">
        <f>(COS( 90.833*$AA$8)-SIN($U$9*$AA$8)*SIN('C'!$F57*$AA$8))/COS($U$9*$AA$8)/COS('C'!$F57*$AA$8)</f>
        <v>0.12618779812078798</v>
      </c>
      <c r="AB75" s="97">
        <f t="shared" si="148"/>
        <v>82.750645210043075</v>
      </c>
      <c r="AC75" s="97">
        <f>('C'!$E57+$AC$9+$W$9/15)</f>
        <v>12.419777777777778</v>
      </c>
      <c r="AD75" s="97">
        <f t="shared" si="149"/>
        <v>0</v>
      </c>
      <c r="AE75" s="97">
        <f t="shared" si="150"/>
        <v>0</v>
      </c>
      <c r="AF75" s="97">
        <f t="shared" si="151"/>
        <v>0</v>
      </c>
      <c r="AG75" s="97">
        <f t="shared" si="152"/>
        <v>0</v>
      </c>
      <c r="AH75" s="97">
        <f t="shared" si="153"/>
        <v>0</v>
      </c>
      <c r="AI75" s="97"/>
      <c r="AJ75" s="97"/>
      <c r="AK75" s="97">
        <f t="shared" si="154"/>
        <v>0</v>
      </c>
      <c r="AL75" s="97">
        <f>SIN((90-$U$9)*$AA$8)*TAN($Y$10*$AA$8)/TAN((90-'C'!$F57)*$AA$8)</f>
        <v>4.9604613259696825E-2</v>
      </c>
      <c r="AM75" s="97">
        <f t="shared" si="155"/>
        <v>2.5695650812758871E-2</v>
      </c>
      <c r="AN75" s="97">
        <f t="shared" si="156"/>
        <v>1.0127663357422376</v>
      </c>
      <c r="AO75" s="97">
        <f t="shared" si="157"/>
        <v>2.8074319618687436</v>
      </c>
      <c r="AP75" s="97">
        <f t="shared" si="158"/>
        <v>-9.106959298875525</v>
      </c>
      <c r="AQ75" s="97">
        <f t="shared" si="159"/>
        <v>11.914391260744269</v>
      </c>
      <c r="AR75" s="97">
        <f t="shared" si="160"/>
        <v>186.29952733700679</v>
      </c>
      <c r="AS75" s="97" t="s">
        <v>8053</v>
      </c>
      <c r="AT75" s="97" t="s">
        <v>8053</v>
      </c>
      <c r="AU75" s="97" t="s">
        <v>8053</v>
      </c>
      <c r="AV75" s="97">
        <f t="shared" si="161"/>
        <v>11.625485027061494</v>
      </c>
      <c r="AW75" s="97">
        <f t="shared" si="162"/>
        <v>11.625485027061494</v>
      </c>
      <c r="AX75" s="97">
        <f t="shared" si="163"/>
        <v>0.48439520946089559</v>
      </c>
      <c r="AY75" s="97">
        <f t="shared" si="164"/>
        <v>0</v>
      </c>
      <c r="AZ75" s="97">
        <f t="shared" si="165"/>
        <v>0</v>
      </c>
      <c r="BA75" s="97">
        <f t="shared" si="166"/>
        <v>0</v>
      </c>
      <c r="BB75" s="97">
        <f>SIN((90-$U$9)*$AA$8)*TAN($Y$9*$AA$8)/TAN((90-'C'!$F57)*$AA$8)</f>
        <v>0.61356518900087209</v>
      </c>
      <c r="BC75" s="97">
        <f t="shared" si="167"/>
        <v>3.9313065427916136</v>
      </c>
      <c r="BD75" s="97">
        <f t="shared" si="168"/>
        <v>2.2206545302661587</v>
      </c>
      <c r="BE75" s="97">
        <f t="shared" si="169"/>
        <v>16.039456156138058</v>
      </c>
      <c r="BF75" s="97">
        <f t="shared" si="170"/>
        <v>-63.235932093769613</v>
      </c>
      <c r="BG75" s="97">
        <f t="shared" si="171"/>
        <v>79.275388249907678</v>
      </c>
      <c r="BH75" s="97">
        <f t="shared" si="172"/>
        <v>227.19647593763156</v>
      </c>
      <c r="BI75" s="97" t="s">
        <v>8053</v>
      </c>
      <c r="BJ75" s="97" t="s">
        <v>8053</v>
      </c>
      <c r="BK75" s="97" t="s">
        <v>8053</v>
      </c>
      <c r="BL75" s="97">
        <f t="shared" si="173"/>
        <v>17.704803661104958</v>
      </c>
      <c r="BM75" s="97">
        <f t="shared" si="174"/>
        <v>17.704803661104958</v>
      </c>
      <c r="BN75" s="97">
        <f t="shared" si="175"/>
        <v>0.73770015254603993</v>
      </c>
      <c r="BO75" s="97">
        <f t="shared" si="176"/>
        <v>0</v>
      </c>
      <c r="BP75" s="97">
        <f t="shared" si="177"/>
        <v>0</v>
      </c>
      <c r="BQ75" s="97">
        <f t="shared" si="178"/>
        <v>0</v>
      </c>
      <c r="BR75" s="97">
        <f>SIN((90-$U$9)*$AA$8)*TAN($AA$10*$AA$8)/TAN((90-'C'!$F57)*$AA$8)</f>
        <v>-4.9604613259696818E-2</v>
      </c>
      <c r="BS75" s="97">
        <f t="shared" si="179"/>
        <v>2.5695650812758864E-2</v>
      </c>
      <c r="BT75" s="97">
        <f t="shared" si="180"/>
        <v>1.0127663357422376</v>
      </c>
      <c r="BU75" s="97">
        <f t="shared" si="181"/>
        <v>-2.8074319618687431</v>
      </c>
      <c r="BV75" s="97">
        <f t="shared" si="182"/>
        <v>9.1069592988755232</v>
      </c>
      <c r="BW75" s="97">
        <f t="shared" si="183"/>
        <v>-11.914391260744267</v>
      </c>
      <c r="BX75" s="97">
        <f t="shared" si="184"/>
        <v>173.70047266299321</v>
      </c>
      <c r="BY75" s="97" t="s">
        <v>8053</v>
      </c>
      <c r="BZ75" s="97" t="s">
        <v>8053</v>
      </c>
      <c r="CA75" s="97" t="s">
        <v>8053</v>
      </c>
      <c r="CB75" s="97">
        <f t="shared" si="185"/>
        <v>0</v>
      </c>
      <c r="CC75" s="97">
        <f t="shared" si="186"/>
        <v>0</v>
      </c>
      <c r="CD75" s="97">
        <f t="shared" si="187"/>
        <v>0</v>
      </c>
      <c r="CE75" s="97">
        <f t="shared" si="188"/>
        <v>0</v>
      </c>
      <c r="CF75" s="97">
        <f t="shared" si="189"/>
        <v>0</v>
      </c>
      <c r="CG75" s="97">
        <f t="shared" si="190"/>
        <v>0</v>
      </c>
      <c r="CH75" s="97">
        <f>90-'C'!$F57</f>
        <v>101.92699999999999</v>
      </c>
      <c r="CI75" s="97">
        <v>17</v>
      </c>
      <c r="CJ75" s="97"/>
      <c r="CK75" s="97"/>
      <c r="CL75" s="97"/>
      <c r="CM75" s="97"/>
      <c r="CN75" s="97" t="s">
        <v>8189</v>
      </c>
      <c r="CO75" s="97">
        <f t="shared" si="130"/>
        <v>17</v>
      </c>
      <c r="CP75" s="97">
        <f t="shared" si="131"/>
        <v>34.31666666666667</v>
      </c>
      <c r="CQ75" s="97">
        <f>'C'!F58</f>
        <v>-11.574999999999999</v>
      </c>
      <c r="CR75" s="97">
        <f t="shared" si="132"/>
        <v>3.1415926535897931</v>
      </c>
      <c r="CS75" s="97">
        <f t="shared" si="133"/>
        <v>1.7453292519943295E-2</v>
      </c>
      <c r="CT75" s="97">
        <f t="shared" si="134"/>
        <v>57.295779513082323</v>
      </c>
      <c r="CU75" s="97">
        <f t="shared" si="135"/>
        <v>0.59893882164272083</v>
      </c>
      <c r="CV75" s="97">
        <f t="shared" si="136"/>
        <v>-0.20202186091834362</v>
      </c>
      <c r="CW75" s="97">
        <f t="shared" si="137"/>
        <v>1.4442712170649263</v>
      </c>
      <c r="CX75" s="97">
        <f t="shared" si="138"/>
        <v>-76.382907946620392</v>
      </c>
      <c r="CY75" s="97">
        <f t="shared" si="139"/>
        <v>103.61709205337961</v>
      </c>
      <c r="CZ75" s="97">
        <f t="shared" si="140"/>
        <v>256.38290794662038</v>
      </c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</row>
    <row r="76" spans="1:115" ht="30" customHeight="1" x14ac:dyDescent="0.2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8">
        <f t="shared" si="141"/>
        <v>19</v>
      </c>
      <c r="N76" s="97">
        <f t="shared" si="76"/>
        <v>105.87231873866266</v>
      </c>
      <c r="O76" s="97">
        <f t="shared" si="77"/>
        <v>103.184974514262</v>
      </c>
      <c r="P76" s="97">
        <f t="shared" si="78"/>
        <v>2.6873442244006611</v>
      </c>
      <c r="Q76" s="97" t="str">
        <f t="shared" si="79"/>
        <v>QSOS</v>
      </c>
      <c r="R76" s="97">
        <f t="shared" si="80"/>
        <v>256.81502548573803</v>
      </c>
      <c r="S76" s="97">
        <f t="shared" si="0"/>
        <v>64</v>
      </c>
      <c r="T76" s="97">
        <f>SIN((90-$U$9)*$AA$8)*TAN($AA$9*$AA$8)/TAN((90-'C'!$F58)*$AA$8)</f>
        <v>-0.59494715392656106</v>
      </c>
      <c r="U76" s="97">
        <f t="shared" si="142"/>
        <v>3.9313065427916092</v>
      </c>
      <c r="V76" s="97">
        <f t="shared" si="143"/>
        <v>2.2206545302661578</v>
      </c>
      <c r="W76" s="97">
        <f t="shared" si="144"/>
        <v>-15.540248063075159</v>
      </c>
      <c r="X76" s="97">
        <f t="shared" si="145"/>
        <v>63.235932093769605</v>
      </c>
      <c r="Y76" s="97">
        <f t="shared" si="146"/>
        <v>-78.776180156844759</v>
      </c>
      <c r="Z76" s="97">
        <f t="shared" si="147"/>
        <v>132.30431596930555</v>
      </c>
      <c r="AA76" s="97">
        <f>(COS( 90.833*$AA$8)-SIN($U$9*$AA$8)*SIN('C'!$F58*$AA$8))/COS($U$9*$AA$8)/COS('C'!$F58*$AA$8)</f>
        <v>0.12183582957763057</v>
      </c>
      <c r="AB76" s="97">
        <f t="shared" si="148"/>
        <v>83.001934617235463</v>
      </c>
      <c r="AC76" s="97">
        <f>('C'!$E58+$AC$9+$W$9/15)</f>
        <v>12.41877777777778</v>
      </c>
      <c r="AD76" s="97">
        <f t="shared" si="149"/>
        <v>0</v>
      </c>
      <c r="AE76" s="97">
        <f t="shared" si="150"/>
        <v>0</v>
      </c>
      <c r="AF76" s="97">
        <f t="shared" si="151"/>
        <v>0</v>
      </c>
      <c r="AG76" s="97">
        <f t="shared" si="152"/>
        <v>0</v>
      </c>
      <c r="AH76" s="97">
        <f t="shared" si="153"/>
        <v>0</v>
      </c>
      <c r="AI76" s="97"/>
      <c r="AJ76" s="97"/>
      <c r="AK76" s="97">
        <f t="shared" si="154"/>
        <v>0</v>
      </c>
      <c r="AL76" s="97">
        <f>SIN((90-$U$9)*$AA$8)*TAN($Y$10*$AA$8)/TAN((90-'C'!$F58)*$AA$8)</f>
        <v>4.8099409825615856E-2</v>
      </c>
      <c r="AM76" s="97">
        <f t="shared" si="155"/>
        <v>2.5695650812758871E-2</v>
      </c>
      <c r="AN76" s="97">
        <f t="shared" si="156"/>
        <v>1.0127663357422376</v>
      </c>
      <c r="AO76" s="97">
        <f t="shared" si="157"/>
        <v>2.7221780239504025</v>
      </c>
      <c r="AP76" s="97">
        <f t="shared" si="158"/>
        <v>-9.106959298875525</v>
      </c>
      <c r="AQ76" s="97">
        <f t="shared" si="159"/>
        <v>11.829137322825927</v>
      </c>
      <c r="AR76" s="97">
        <f t="shared" si="160"/>
        <v>186.38478127492513</v>
      </c>
      <c r="AS76" s="97" t="s">
        <v>8053</v>
      </c>
      <c r="AT76" s="97" t="s">
        <v>8053</v>
      </c>
      <c r="AU76" s="97" t="s">
        <v>8053</v>
      </c>
      <c r="AV76" s="97">
        <f t="shared" si="161"/>
        <v>11.630168622922719</v>
      </c>
      <c r="AW76" s="97">
        <f t="shared" si="162"/>
        <v>11.630168622922719</v>
      </c>
      <c r="AX76" s="97">
        <f t="shared" si="163"/>
        <v>0.48459035928844663</v>
      </c>
      <c r="AY76" s="97">
        <f t="shared" si="164"/>
        <v>0</v>
      </c>
      <c r="AZ76" s="97">
        <f t="shared" si="165"/>
        <v>0</v>
      </c>
      <c r="BA76" s="97">
        <f t="shared" si="166"/>
        <v>0</v>
      </c>
      <c r="BB76" s="97">
        <f>SIN((90-$U$9)*$AA$8)*TAN($Y$9*$AA$8)/TAN((90-'C'!$F58)*$AA$8)</f>
        <v>0.59494715392656139</v>
      </c>
      <c r="BC76" s="97">
        <f t="shared" si="167"/>
        <v>3.9313065427916136</v>
      </c>
      <c r="BD76" s="97">
        <f t="shared" si="168"/>
        <v>2.2206545302661587</v>
      </c>
      <c r="BE76" s="97">
        <f t="shared" si="169"/>
        <v>15.540248063075161</v>
      </c>
      <c r="BF76" s="97">
        <f t="shared" si="170"/>
        <v>-63.235932093769613</v>
      </c>
      <c r="BG76" s="97">
        <f t="shared" si="171"/>
        <v>78.776180156844774</v>
      </c>
      <c r="BH76" s="97">
        <f t="shared" si="172"/>
        <v>227.69568403069445</v>
      </c>
      <c r="BI76" s="97" t="s">
        <v>8053</v>
      </c>
      <c r="BJ76" s="97" t="s">
        <v>8053</v>
      </c>
      <c r="BK76" s="97" t="s">
        <v>8053</v>
      </c>
      <c r="BL76" s="97">
        <f t="shared" si="173"/>
        <v>17.670523121567431</v>
      </c>
      <c r="BM76" s="97">
        <f t="shared" si="174"/>
        <v>17.670523121567431</v>
      </c>
      <c r="BN76" s="97">
        <f t="shared" si="175"/>
        <v>0.73627179673197629</v>
      </c>
      <c r="BO76" s="97">
        <f t="shared" si="176"/>
        <v>0</v>
      </c>
      <c r="BP76" s="97">
        <f t="shared" si="177"/>
        <v>0</v>
      </c>
      <c r="BQ76" s="97">
        <f t="shared" si="178"/>
        <v>0</v>
      </c>
      <c r="BR76" s="97">
        <f>SIN((90-$U$9)*$AA$8)*TAN($AA$10*$AA$8)/TAN((90-'C'!$F58)*$AA$8)</f>
        <v>-4.8099409825615842E-2</v>
      </c>
      <c r="BS76" s="97">
        <f t="shared" si="179"/>
        <v>2.5695650812758864E-2</v>
      </c>
      <c r="BT76" s="97">
        <f t="shared" si="180"/>
        <v>1.0127663357422376</v>
      </c>
      <c r="BU76" s="97">
        <f t="shared" si="181"/>
        <v>-2.7221780239504016</v>
      </c>
      <c r="BV76" s="97">
        <f t="shared" si="182"/>
        <v>9.1069592988755232</v>
      </c>
      <c r="BW76" s="97">
        <f t="shared" si="183"/>
        <v>-11.829137322825925</v>
      </c>
      <c r="BX76" s="97">
        <f t="shared" si="184"/>
        <v>173.61521872507487</v>
      </c>
      <c r="BY76" s="97" t="s">
        <v>8053</v>
      </c>
      <c r="BZ76" s="97" t="s">
        <v>8053</v>
      </c>
      <c r="CA76" s="97" t="s">
        <v>8053</v>
      </c>
      <c r="CB76" s="97">
        <f t="shared" si="185"/>
        <v>0</v>
      </c>
      <c r="CC76" s="97">
        <f t="shared" si="186"/>
        <v>0</v>
      </c>
      <c r="CD76" s="97">
        <f t="shared" si="187"/>
        <v>0</v>
      </c>
      <c r="CE76" s="97">
        <f t="shared" si="188"/>
        <v>0</v>
      </c>
      <c r="CF76" s="97">
        <f t="shared" si="189"/>
        <v>0</v>
      </c>
      <c r="CG76" s="97">
        <f t="shared" si="190"/>
        <v>0</v>
      </c>
      <c r="CH76" s="97">
        <f>90-'C'!$F58</f>
        <v>101.575</v>
      </c>
      <c r="CI76" s="97">
        <v>18</v>
      </c>
      <c r="CJ76" s="97"/>
      <c r="CK76" s="97"/>
      <c r="CL76" s="97"/>
      <c r="CM76" s="97"/>
      <c r="CN76" s="97" t="s">
        <v>8189</v>
      </c>
      <c r="CO76" s="97">
        <f t="shared" si="130"/>
        <v>18</v>
      </c>
      <c r="CP76" s="97">
        <f t="shared" si="131"/>
        <v>34.31666666666667</v>
      </c>
      <c r="CQ76" s="97">
        <f>'C'!F59</f>
        <v>-11.22</v>
      </c>
      <c r="CR76" s="97">
        <f t="shared" si="132"/>
        <v>3.1415926535897931</v>
      </c>
      <c r="CS76" s="97">
        <f t="shared" si="133"/>
        <v>1.7453292519943295E-2</v>
      </c>
      <c r="CT76" s="97">
        <f t="shared" si="134"/>
        <v>57.295779513082323</v>
      </c>
      <c r="CU76" s="97">
        <f t="shared" si="135"/>
        <v>0.59893882164272083</v>
      </c>
      <c r="CV76" s="97">
        <f t="shared" si="136"/>
        <v>-0.19582594207376378</v>
      </c>
      <c r="CW76" s="97">
        <f t="shared" si="137"/>
        <v>1.4486570445958182</v>
      </c>
      <c r="CX76" s="97">
        <f t="shared" si="138"/>
        <v>-76.815025485738005</v>
      </c>
      <c r="CY76" s="97">
        <f t="shared" si="139"/>
        <v>103.184974514262</v>
      </c>
      <c r="CZ76" s="97">
        <f t="shared" si="140"/>
        <v>256.81502548573803</v>
      </c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</row>
    <row r="77" spans="1:115" ht="30" customHeight="1" x14ac:dyDescent="0.2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8">
        <f t="shared" si="141"/>
        <v>20</v>
      </c>
      <c r="N77" s="97">
        <f t="shared" si="76"/>
        <v>105.87231873866266</v>
      </c>
      <c r="O77" s="97">
        <f t="shared" si="77"/>
        <v>102.74943233396888</v>
      </c>
      <c r="P77" s="97">
        <f t="shared" si="78"/>
        <v>3.122886404693773</v>
      </c>
      <c r="Q77" s="97" t="str">
        <f t="shared" si="79"/>
        <v>QSOS</v>
      </c>
      <c r="R77" s="97">
        <f t="shared" si="80"/>
        <v>257.25056766603109</v>
      </c>
      <c r="S77" s="97">
        <f t="shared" si="0"/>
        <v>65</v>
      </c>
      <c r="T77" s="97">
        <f>SIN((90-$U$9)*$AA$8)*TAN($AA$9*$AA$8)/TAN((90-'C'!$F59)*$AA$8)</f>
        <v>-0.57621783360801027</v>
      </c>
      <c r="U77" s="97">
        <f t="shared" si="142"/>
        <v>3.9313065427916092</v>
      </c>
      <c r="V77" s="97">
        <f t="shared" si="143"/>
        <v>2.2206545302661578</v>
      </c>
      <c r="W77" s="97">
        <f t="shared" si="144"/>
        <v>-15.039273445309604</v>
      </c>
      <c r="X77" s="97">
        <f t="shared" si="145"/>
        <v>63.235932093769605</v>
      </c>
      <c r="Y77" s="97">
        <f t="shared" si="146"/>
        <v>-78.275205539079209</v>
      </c>
      <c r="Z77" s="97">
        <f t="shared" si="147"/>
        <v>131.80334135154001</v>
      </c>
      <c r="AA77" s="97">
        <f>(COS( 90.833*$AA$8)-SIN($U$9*$AA$8)*SIN('C'!$F59*$AA$8))/COS($U$9*$AA$8)/COS('C'!$F59*$AA$8)</f>
        <v>0.11745716210832824</v>
      </c>
      <c r="AB77" s="97">
        <f t="shared" si="148"/>
        <v>83.254629212504895</v>
      </c>
      <c r="AC77" s="97">
        <f>('C'!$E59+$AC$9+$W$9/15)</f>
        <v>12.416777777777778</v>
      </c>
      <c r="AD77" s="97">
        <f t="shared" si="149"/>
        <v>0</v>
      </c>
      <c r="AE77" s="97">
        <f t="shared" si="150"/>
        <v>0</v>
      </c>
      <c r="AF77" s="97">
        <f t="shared" si="151"/>
        <v>0</v>
      </c>
      <c r="AG77" s="97">
        <f t="shared" si="152"/>
        <v>0</v>
      </c>
      <c r="AH77" s="97">
        <f t="shared" si="153"/>
        <v>0</v>
      </c>
      <c r="AI77" s="97"/>
      <c r="AJ77" s="97"/>
      <c r="AK77" s="97">
        <f t="shared" si="154"/>
        <v>0</v>
      </c>
      <c r="AL77" s="97">
        <f>SIN((90-$U$9)*$AA$8)*TAN($Y$10*$AA$8)/TAN((90-'C'!$F59)*$AA$8)</f>
        <v>4.6585209366278232E-2</v>
      </c>
      <c r="AM77" s="97">
        <f t="shared" si="155"/>
        <v>2.5695650812758871E-2</v>
      </c>
      <c r="AN77" s="97">
        <f t="shared" si="156"/>
        <v>1.0127663357422376</v>
      </c>
      <c r="AO77" s="97">
        <f t="shared" si="157"/>
        <v>2.6364205841149486</v>
      </c>
      <c r="AP77" s="97">
        <f t="shared" si="158"/>
        <v>-9.106959298875525</v>
      </c>
      <c r="AQ77" s="97">
        <f t="shared" si="159"/>
        <v>11.743379882990475</v>
      </c>
      <c r="AR77" s="97">
        <f t="shared" si="160"/>
        <v>186.47053871476058</v>
      </c>
      <c r="AS77" s="97" t="s">
        <v>8053</v>
      </c>
      <c r="AT77" s="97" t="s">
        <v>8053</v>
      </c>
      <c r="AU77" s="97" t="s">
        <v>8053</v>
      </c>
      <c r="AV77" s="97">
        <f t="shared" si="161"/>
        <v>11.633885785578412</v>
      </c>
      <c r="AW77" s="97">
        <f t="shared" si="162"/>
        <v>11.633885785578412</v>
      </c>
      <c r="AX77" s="97">
        <f t="shared" si="163"/>
        <v>0.48474524106576716</v>
      </c>
      <c r="AY77" s="97">
        <f t="shared" si="164"/>
        <v>0</v>
      </c>
      <c r="AZ77" s="97">
        <f t="shared" si="165"/>
        <v>0</v>
      </c>
      <c r="BA77" s="97">
        <f t="shared" si="166"/>
        <v>0</v>
      </c>
      <c r="BB77" s="97">
        <f>SIN((90-$U$9)*$AA$8)*TAN($Y$9*$AA$8)/TAN((90-'C'!$F59)*$AA$8)</f>
        <v>0.57621783360801049</v>
      </c>
      <c r="BC77" s="97">
        <f t="shared" si="167"/>
        <v>3.9313065427916136</v>
      </c>
      <c r="BD77" s="97">
        <f t="shared" si="168"/>
        <v>2.2206545302661587</v>
      </c>
      <c r="BE77" s="97">
        <f t="shared" si="169"/>
        <v>15.039273445309604</v>
      </c>
      <c r="BF77" s="97">
        <f t="shared" si="170"/>
        <v>-63.235932093769613</v>
      </c>
      <c r="BG77" s="97">
        <f t="shared" si="171"/>
        <v>78.275205539079224</v>
      </c>
      <c r="BH77" s="97">
        <f t="shared" si="172"/>
        <v>228.19665864845999</v>
      </c>
      <c r="BI77" s="97" t="s">
        <v>8053</v>
      </c>
      <c r="BJ77" s="97" t="s">
        <v>8053</v>
      </c>
      <c r="BK77" s="97" t="s">
        <v>8053</v>
      </c>
      <c r="BL77" s="97">
        <f t="shared" si="173"/>
        <v>17.635124813716395</v>
      </c>
      <c r="BM77" s="97">
        <f t="shared" si="174"/>
        <v>17.635124813716395</v>
      </c>
      <c r="BN77" s="97">
        <f t="shared" si="175"/>
        <v>0.73479686723818316</v>
      </c>
      <c r="BO77" s="97">
        <f t="shared" si="176"/>
        <v>0</v>
      </c>
      <c r="BP77" s="97">
        <f t="shared" si="177"/>
        <v>0</v>
      </c>
      <c r="BQ77" s="97">
        <f t="shared" si="178"/>
        <v>0</v>
      </c>
      <c r="BR77" s="97">
        <f>SIN((90-$U$9)*$AA$8)*TAN($AA$10*$AA$8)/TAN((90-'C'!$F59)*$AA$8)</f>
        <v>-4.6585209366278219E-2</v>
      </c>
      <c r="BS77" s="97">
        <f t="shared" si="179"/>
        <v>2.5695650812758864E-2</v>
      </c>
      <c r="BT77" s="97">
        <f t="shared" si="180"/>
        <v>1.0127663357422376</v>
      </c>
      <c r="BU77" s="97">
        <f t="shared" si="181"/>
        <v>-2.6364205841149477</v>
      </c>
      <c r="BV77" s="97">
        <f t="shared" si="182"/>
        <v>9.1069592988755232</v>
      </c>
      <c r="BW77" s="97">
        <f t="shared" si="183"/>
        <v>-11.743379882990471</v>
      </c>
      <c r="BX77" s="97">
        <f t="shared" si="184"/>
        <v>173.52946128523942</v>
      </c>
      <c r="BY77" s="97" t="s">
        <v>8053</v>
      </c>
      <c r="BZ77" s="97" t="s">
        <v>8053</v>
      </c>
      <c r="CA77" s="97" t="s">
        <v>8053</v>
      </c>
      <c r="CB77" s="97">
        <f t="shared" si="185"/>
        <v>0</v>
      </c>
      <c r="CC77" s="97">
        <f t="shared" si="186"/>
        <v>0</v>
      </c>
      <c r="CD77" s="97">
        <f t="shared" si="187"/>
        <v>0</v>
      </c>
      <c r="CE77" s="97">
        <f t="shared" si="188"/>
        <v>0</v>
      </c>
      <c r="CF77" s="97">
        <f t="shared" si="189"/>
        <v>0</v>
      </c>
      <c r="CG77" s="97">
        <f t="shared" si="190"/>
        <v>0</v>
      </c>
      <c r="CH77" s="97">
        <f>90-'C'!$F59</f>
        <v>101.22</v>
      </c>
      <c r="CI77" s="97">
        <v>19</v>
      </c>
      <c r="CJ77" s="97"/>
      <c r="CK77" s="97"/>
      <c r="CL77" s="97"/>
      <c r="CM77" s="97"/>
      <c r="CN77" s="97" t="s">
        <v>8189</v>
      </c>
      <c r="CO77" s="97">
        <f t="shared" si="130"/>
        <v>19</v>
      </c>
      <c r="CP77" s="97">
        <f t="shared" si="131"/>
        <v>34.31666666666667</v>
      </c>
      <c r="CQ77" s="97">
        <f>'C'!F60</f>
        <v>-10.862</v>
      </c>
      <c r="CR77" s="97">
        <f t="shared" si="132"/>
        <v>3.1415926535897931</v>
      </c>
      <c r="CS77" s="97">
        <f t="shared" si="133"/>
        <v>1.7453292519943295E-2</v>
      </c>
      <c r="CT77" s="97">
        <f t="shared" si="134"/>
        <v>57.295779513082323</v>
      </c>
      <c r="CU77" s="97">
        <f t="shared" si="135"/>
        <v>0.59893882164272083</v>
      </c>
      <c r="CV77" s="97">
        <f t="shared" si="136"/>
        <v>-0.18957766335162407</v>
      </c>
      <c r="CW77" s="97">
        <f t="shared" si="137"/>
        <v>1.4530673972852644</v>
      </c>
      <c r="CX77" s="97">
        <f t="shared" si="138"/>
        <v>-77.250567666031117</v>
      </c>
      <c r="CY77" s="97">
        <f t="shared" si="139"/>
        <v>102.74943233396888</v>
      </c>
      <c r="CZ77" s="97">
        <f t="shared" si="140"/>
        <v>257.25056766603109</v>
      </c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</row>
    <row r="78" spans="1:115" ht="30" customHeight="1" x14ac:dyDescent="0.2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8">
        <f t="shared" si="141"/>
        <v>21</v>
      </c>
      <c r="N78" s="97">
        <f t="shared" si="76"/>
        <v>105.87231873866266</v>
      </c>
      <c r="O78" s="97">
        <f t="shared" si="77"/>
        <v>102.31046223330553</v>
      </c>
      <c r="P78" s="97">
        <f t="shared" si="78"/>
        <v>3.5618565053571274</v>
      </c>
      <c r="Q78" s="97" t="str">
        <f t="shared" si="79"/>
        <v>QSOS</v>
      </c>
      <c r="R78" s="97">
        <f t="shared" si="80"/>
        <v>257.68953776669446</v>
      </c>
      <c r="S78" s="97">
        <f t="shared" si="0"/>
        <v>66</v>
      </c>
      <c r="T78" s="97">
        <f>SIN((90-$U$9)*$AA$8)*TAN($AA$9*$AA$8)/TAN((90-'C'!$F60)*$AA$8)</f>
        <v>-0.55737680076785134</v>
      </c>
      <c r="U78" s="97">
        <f t="shared" si="142"/>
        <v>3.9313065427916092</v>
      </c>
      <c r="V78" s="97">
        <f t="shared" si="143"/>
        <v>2.2206545302661578</v>
      </c>
      <c r="W78" s="97">
        <f t="shared" si="144"/>
        <v>-14.536495370200438</v>
      </c>
      <c r="X78" s="97">
        <f t="shared" si="145"/>
        <v>63.235932093769605</v>
      </c>
      <c r="Y78" s="97">
        <f t="shared" si="146"/>
        <v>-77.772427463970047</v>
      </c>
      <c r="Z78" s="97">
        <f t="shared" si="147"/>
        <v>131.30056327643084</v>
      </c>
      <c r="AA78" s="97">
        <f>(COS( 90.833*$AA$8)-SIN($U$9*$AA$8)*SIN('C'!$F60*$AA$8))/COS($U$9*$AA$8)/COS('C'!$F60*$AA$8)</f>
        <v>0.1130516809273364</v>
      </c>
      <c r="AB78" s="97">
        <f t="shared" si="148"/>
        <v>83.508738287798508</v>
      </c>
      <c r="AC78" s="97">
        <f>('C'!$E60+$AC$9+$W$9/15)</f>
        <v>12.41577777777778</v>
      </c>
      <c r="AD78" s="97">
        <f t="shared" si="149"/>
        <v>0</v>
      </c>
      <c r="AE78" s="97">
        <f t="shared" si="150"/>
        <v>0</v>
      </c>
      <c r="AF78" s="97">
        <f t="shared" si="151"/>
        <v>0</v>
      </c>
      <c r="AG78" s="97">
        <f t="shared" si="152"/>
        <v>0</v>
      </c>
      <c r="AH78" s="97">
        <f t="shared" si="153"/>
        <v>0</v>
      </c>
      <c r="AI78" s="97"/>
      <c r="AJ78" s="97"/>
      <c r="AK78" s="97">
        <f t="shared" si="154"/>
        <v>0</v>
      </c>
      <c r="AL78" s="97">
        <f>SIN((90-$U$9)*$AA$8)*TAN($Y$10*$AA$8)/TAN((90-'C'!$F60)*$AA$8)</f>
        <v>4.5061977337793636E-2</v>
      </c>
      <c r="AM78" s="97">
        <f t="shared" si="155"/>
        <v>2.5695650812758871E-2</v>
      </c>
      <c r="AN78" s="97">
        <f t="shared" si="156"/>
        <v>1.0127663357422376</v>
      </c>
      <c r="AO78" s="97">
        <f t="shared" si="157"/>
        <v>2.5501575998350865</v>
      </c>
      <c r="AP78" s="97">
        <f t="shared" si="158"/>
        <v>-9.106959298875525</v>
      </c>
      <c r="AQ78" s="97">
        <f t="shared" si="159"/>
        <v>11.657116898710612</v>
      </c>
      <c r="AR78" s="97">
        <f t="shared" si="160"/>
        <v>186.55680169904045</v>
      </c>
      <c r="AS78" s="97" t="s">
        <v>8053</v>
      </c>
      <c r="AT78" s="97" t="s">
        <v>8053</v>
      </c>
      <c r="AU78" s="97" t="s">
        <v>8053</v>
      </c>
      <c r="AV78" s="97">
        <f t="shared" si="161"/>
        <v>11.638636651197073</v>
      </c>
      <c r="AW78" s="97">
        <f t="shared" si="162"/>
        <v>11.638636651197073</v>
      </c>
      <c r="AX78" s="97">
        <f t="shared" si="163"/>
        <v>0.48494319379987805</v>
      </c>
      <c r="AY78" s="97">
        <f t="shared" si="164"/>
        <v>0</v>
      </c>
      <c r="AZ78" s="97">
        <f t="shared" si="165"/>
        <v>0</v>
      </c>
      <c r="BA78" s="97">
        <f t="shared" si="166"/>
        <v>0</v>
      </c>
      <c r="BB78" s="97">
        <f>SIN((90-$U$9)*$AA$8)*TAN($Y$9*$AA$8)/TAN((90-'C'!$F60)*$AA$8)</f>
        <v>0.55737680076785157</v>
      </c>
      <c r="BC78" s="97">
        <f t="shared" si="167"/>
        <v>3.9313065427916136</v>
      </c>
      <c r="BD78" s="97">
        <f t="shared" si="168"/>
        <v>2.2206545302661587</v>
      </c>
      <c r="BE78" s="97">
        <f t="shared" si="169"/>
        <v>14.536495370200438</v>
      </c>
      <c r="BF78" s="97">
        <f t="shared" si="170"/>
        <v>-63.235932093769613</v>
      </c>
      <c r="BG78" s="97">
        <f t="shared" si="171"/>
        <v>77.772427463970047</v>
      </c>
      <c r="BH78" s="97">
        <f t="shared" si="172"/>
        <v>228.69943672356916</v>
      </c>
      <c r="BI78" s="97" t="s">
        <v>8053</v>
      </c>
      <c r="BJ78" s="97" t="s">
        <v>8053</v>
      </c>
      <c r="BK78" s="97" t="s">
        <v>8053</v>
      </c>
      <c r="BL78" s="97">
        <f t="shared" si="173"/>
        <v>17.600606275375782</v>
      </c>
      <c r="BM78" s="97">
        <f t="shared" si="174"/>
        <v>17.600606275375782</v>
      </c>
      <c r="BN78" s="97">
        <f t="shared" si="175"/>
        <v>0.73335859480732424</v>
      </c>
      <c r="BO78" s="97">
        <f t="shared" si="176"/>
        <v>0</v>
      </c>
      <c r="BP78" s="97">
        <f t="shared" si="177"/>
        <v>0</v>
      </c>
      <c r="BQ78" s="97">
        <f t="shared" si="178"/>
        <v>0</v>
      </c>
      <c r="BR78" s="97">
        <f>SIN((90-$U$9)*$AA$8)*TAN($AA$10*$AA$8)/TAN((90-'C'!$F60)*$AA$8)</f>
        <v>-4.5061977337793629E-2</v>
      </c>
      <c r="BS78" s="97">
        <f t="shared" si="179"/>
        <v>2.5695650812758864E-2</v>
      </c>
      <c r="BT78" s="97">
        <f t="shared" si="180"/>
        <v>1.0127663357422376</v>
      </c>
      <c r="BU78" s="97">
        <f t="shared" si="181"/>
        <v>-2.5501575998350861</v>
      </c>
      <c r="BV78" s="97">
        <f t="shared" si="182"/>
        <v>9.1069592988755232</v>
      </c>
      <c r="BW78" s="97">
        <f t="shared" si="183"/>
        <v>-11.657116898710608</v>
      </c>
      <c r="BX78" s="97">
        <f t="shared" si="184"/>
        <v>173.44319830095955</v>
      </c>
      <c r="BY78" s="97" t="s">
        <v>8053</v>
      </c>
      <c r="BZ78" s="97" t="s">
        <v>8053</v>
      </c>
      <c r="CA78" s="97" t="s">
        <v>8053</v>
      </c>
      <c r="CB78" s="97">
        <f t="shared" si="185"/>
        <v>0</v>
      </c>
      <c r="CC78" s="97">
        <f t="shared" si="186"/>
        <v>0</v>
      </c>
      <c r="CD78" s="97">
        <f t="shared" si="187"/>
        <v>0</v>
      </c>
      <c r="CE78" s="97">
        <f t="shared" si="188"/>
        <v>0</v>
      </c>
      <c r="CF78" s="97">
        <f t="shared" si="189"/>
        <v>0</v>
      </c>
      <c r="CG78" s="97">
        <f t="shared" si="190"/>
        <v>0</v>
      </c>
      <c r="CH78" s="97">
        <f>90-'C'!$F60</f>
        <v>100.86199999999999</v>
      </c>
      <c r="CI78" s="97">
        <v>20</v>
      </c>
      <c r="CJ78" s="97"/>
      <c r="CK78" s="97"/>
      <c r="CL78" s="97"/>
      <c r="CM78" s="97"/>
      <c r="CN78" s="97" t="s">
        <v>8189</v>
      </c>
      <c r="CO78" s="97">
        <f t="shared" si="130"/>
        <v>20</v>
      </c>
      <c r="CP78" s="97">
        <f t="shared" si="131"/>
        <v>34.31666666666667</v>
      </c>
      <c r="CQ78" s="97">
        <f>'C'!F61</f>
        <v>-10.500999999999999</v>
      </c>
      <c r="CR78" s="97">
        <f t="shared" si="132"/>
        <v>3.1415926535897931</v>
      </c>
      <c r="CS78" s="97">
        <f t="shared" si="133"/>
        <v>1.7453292519943295E-2</v>
      </c>
      <c r="CT78" s="97">
        <f t="shared" si="134"/>
        <v>57.295779513082323</v>
      </c>
      <c r="CU78" s="97">
        <f t="shared" si="135"/>
        <v>0.59893882164272083</v>
      </c>
      <c r="CV78" s="97">
        <f t="shared" si="136"/>
        <v>-0.18327702475192453</v>
      </c>
      <c r="CW78" s="97">
        <f t="shared" si="137"/>
        <v>1.4575024373083361</v>
      </c>
      <c r="CX78" s="97">
        <f t="shared" si="138"/>
        <v>-77.689537766694471</v>
      </c>
      <c r="CY78" s="97">
        <f t="shared" si="139"/>
        <v>102.31046223330553</v>
      </c>
      <c r="CZ78" s="97">
        <f t="shared" si="140"/>
        <v>257.68953776669446</v>
      </c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</row>
    <row r="79" spans="1:115" ht="30" customHeight="1" x14ac:dyDescent="0.2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8">
        <f t="shared" si="141"/>
        <v>22</v>
      </c>
      <c r="N79" s="97">
        <f t="shared" si="76"/>
        <v>105.87231873866266</v>
      </c>
      <c r="O79" s="97">
        <f t="shared" si="77"/>
        <v>101.86888177894046</v>
      </c>
      <c r="P79" s="97">
        <f t="shared" si="78"/>
        <v>4.0034369597221939</v>
      </c>
      <c r="Q79" s="97" t="str">
        <f t="shared" si="79"/>
        <v>QSOS</v>
      </c>
      <c r="R79" s="97">
        <f t="shared" si="80"/>
        <v>258.13111822105952</v>
      </c>
      <c r="S79" s="97">
        <f t="shared" si="0"/>
        <v>67</v>
      </c>
      <c r="T79" s="97">
        <f>SIN((90-$U$9)*$AA$8)*TAN($AA$9*$AA$8)/TAN((90-'C'!$F61)*$AA$8)</f>
        <v>-0.53842357107579764</v>
      </c>
      <c r="U79" s="97">
        <f t="shared" si="142"/>
        <v>3.9313065427916092</v>
      </c>
      <c r="V79" s="97">
        <f t="shared" si="143"/>
        <v>2.2206545302661578</v>
      </c>
      <c r="W79" s="97">
        <f t="shared" si="144"/>
        <v>-14.031874862683724</v>
      </c>
      <c r="X79" s="97">
        <f t="shared" si="145"/>
        <v>63.235932093769605</v>
      </c>
      <c r="Y79" s="97">
        <f t="shared" si="146"/>
        <v>-77.267806956453327</v>
      </c>
      <c r="Z79" s="97">
        <f t="shared" si="147"/>
        <v>130.79594276891413</v>
      </c>
      <c r="AA79" s="97">
        <f>(COS( 90.833*$AA$8)-SIN($U$9*$AA$8)*SIN('C'!$F61*$AA$8))/COS($U$9*$AA$8)/COS('C'!$F61*$AA$8)</f>
        <v>0.10861925774489979</v>
      </c>
      <c r="AB79" s="97">
        <f t="shared" si="148"/>
        <v>83.764272050039523</v>
      </c>
      <c r="AC79" s="97">
        <f>('C'!$E61+$AC$9+$W$9/15)</f>
        <v>12.413777777777778</v>
      </c>
      <c r="AD79" s="97">
        <f t="shared" si="149"/>
        <v>0</v>
      </c>
      <c r="AE79" s="97">
        <f t="shared" si="150"/>
        <v>0</v>
      </c>
      <c r="AF79" s="97">
        <f t="shared" si="151"/>
        <v>0</v>
      </c>
      <c r="AG79" s="97">
        <f t="shared" si="152"/>
        <v>0</v>
      </c>
      <c r="AH79" s="97">
        <f t="shared" si="153"/>
        <v>0</v>
      </c>
      <c r="AI79" s="97"/>
      <c r="AJ79" s="97"/>
      <c r="AK79" s="97">
        <f t="shared" si="154"/>
        <v>0</v>
      </c>
      <c r="AL79" s="97">
        <f>SIN((90-$U$9)*$AA$8)*TAN($Y$10*$AA$8)/TAN((90-'C'!$F61)*$AA$8)</f>
        <v>4.3529674583741546E-2</v>
      </c>
      <c r="AM79" s="97">
        <f t="shared" si="155"/>
        <v>2.5695650812758871E-2</v>
      </c>
      <c r="AN79" s="97">
        <f t="shared" si="156"/>
        <v>1.0127663357422376</v>
      </c>
      <c r="AO79" s="97">
        <f t="shared" si="157"/>
        <v>2.4633867617275547</v>
      </c>
      <c r="AP79" s="97">
        <f t="shared" si="158"/>
        <v>-9.106959298875525</v>
      </c>
      <c r="AQ79" s="97">
        <f t="shared" si="159"/>
        <v>11.570346060603079</v>
      </c>
      <c r="AR79" s="97">
        <f t="shared" si="160"/>
        <v>186.64357253714797</v>
      </c>
      <c r="AS79" s="97" t="s">
        <v>8053</v>
      </c>
      <c r="AT79" s="97" t="s">
        <v>8053</v>
      </c>
      <c r="AU79" s="97" t="s">
        <v>8053</v>
      </c>
      <c r="AV79" s="97">
        <f t="shared" si="161"/>
        <v>11.642421373737573</v>
      </c>
      <c r="AW79" s="97">
        <f t="shared" si="162"/>
        <v>11.642421373737573</v>
      </c>
      <c r="AX79" s="97">
        <f t="shared" si="163"/>
        <v>0.48510089057239886</v>
      </c>
      <c r="AY79" s="97">
        <f t="shared" si="164"/>
        <v>0</v>
      </c>
      <c r="AZ79" s="97">
        <f t="shared" si="165"/>
        <v>0</v>
      </c>
      <c r="BA79" s="97">
        <f t="shared" si="166"/>
        <v>0</v>
      </c>
      <c r="BB79" s="97">
        <f>SIN((90-$U$9)*$AA$8)*TAN($Y$9*$AA$8)/TAN((90-'C'!$F61)*$AA$8)</f>
        <v>0.53842357107579786</v>
      </c>
      <c r="BC79" s="97">
        <f t="shared" si="167"/>
        <v>3.9313065427916136</v>
      </c>
      <c r="BD79" s="97">
        <f t="shared" si="168"/>
        <v>2.2206545302661587</v>
      </c>
      <c r="BE79" s="97">
        <f t="shared" si="169"/>
        <v>14.031874862683724</v>
      </c>
      <c r="BF79" s="97">
        <f t="shared" si="170"/>
        <v>-63.235932093769613</v>
      </c>
      <c r="BG79" s="97">
        <f t="shared" si="171"/>
        <v>77.267806956453342</v>
      </c>
      <c r="BH79" s="97">
        <f t="shared" si="172"/>
        <v>229.20405723108587</v>
      </c>
      <c r="BI79" s="97" t="s">
        <v>8053</v>
      </c>
      <c r="BJ79" s="97" t="s">
        <v>8053</v>
      </c>
      <c r="BK79" s="97" t="s">
        <v>8053</v>
      </c>
      <c r="BL79" s="97">
        <f t="shared" si="173"/>
        <v>17.564964908208001</v>
      </c>
      <c r="BM79" s="97">
        <f t="shared" si="174"/>
        <v>17.564964908208001</v>
      </c>
      <c r="BN79" s="97">
        <f t="shared" si="175"/>
        <v>0.73187353784200004</v>
      </c>
      <c r="BO79" s="97">
        <f t="shared" si="176"/>
        <v>0</v>
      </c>
      <c r="BP79" s="97">
        <f t="shared" si="177"/>
        <v>0</v>
      </c>
      <c r="BQ79" s="97">
        <f t="shared" si="178"/>
        <v>0</v>
      </c>
      <c r="BR79" s="97">
        <f>SIN((90-$U$9)*$AA$8)*TAN($AA$10*$AA$8)/TAN((90-'C'!$F61)*$AA$8)</f>
        <v>-4.3529674583741539E-2</v>
      </c>
      <c r="BS79" s="97">
        <f t="shared" si="179"/>
        <v>2.5695650812758864E-2</v>
      </c>
      <c r="BT79" s="97">
        <f t="shared" si="180"/>
        <v>1.0127663357422376</v>
      </c>
      <c r="BU79" s="97">
        <f t="shared" si="181"/>
        <v>-2.4633867617275538</v>
      </c>
      <c r="BV79" s="97">
        <f t="shared" si="182"/>
        <v>9.1069592988755232</v>
      </c>
      <c r="BW79" s="97">
        <f t="shared" si="183"/>
        <v>-11.570346060603077</v>
      </c>
      <c r="BX79" s="97">
        <f t="shared" si="184"/>
        <v>173.35642746285203</v>
      </c>
      <c r="BY79" s="97" t="s">
        <v>8053</v>
      </c>
      <c r="BZ79" s="97" t="s">
        <v>8053</v>
      </c>
      <c r="CA79" s="97" t="s">
        <v>8053</v>
      </c>
      <c r="CB79" s="97">
        <f t="shared" si="185"/>
        <v>0</v>
      </c>
      <c r="CC79" s="97">
        <f t="shared" si="186"/>
        <v>0</v>
      </c>
      <c r="CD79" s="97">
        <f t="shared" si="187"/>
        <v>0</v>
      </c>
      <c r="CE79" s="97">
        <f t="shared" si="188"/>
        <v>0</v>
      </c>
      <c r="CF79" s="97">
        <f t="shared" si="189"/>
        <v>0</v>
      </c>
      <c r="CG79" s="97">
        <f t="shared" si="190"/>
        <v>0</v>
      </c>
      <c r="CH79" s="97">
        <f>90-'C'!$F61</f>
        <v>100.501</v>
      </c>
      <c r="CI79" s="97">
        <v>21</v>
      </c>
      <c r="CJ79" s="97"/>
      <c r="CK79" s="97"/>
      <c r="CL79" s="97"/>
      <c r="CM79" s="97"/>
      <c r="CN79" s="97" t="s">
        <v>8189</v>
      </c>
      <c r="CO79" s="97">
        <f t="shared" si="130"/>
        <v>21</v>
      </c>
      <c r="CP79" s="97">
        <f t="shared" si="131"/>
        <v>34.31666666666667</v>
      </c>
      <c r="CQ79" s="97">
        <f>'C'!F62</f>
        <v>-10.138</v>
      </c>
      <c r="CR79" s="97">
        <f t="shared" si="132"/>
        <v>3.1415926535897931</v>
      </c>
      <c r="CS79" s="97">
        <f t="shared" si="133"/>
        <v>1.7453292519943295E-2</v>
      </c>
      <c r="CT79" s="97">
        <f t="shared" si="134"/>
        <v>57.295779513082323</v>
      </c>
      <c r="CU79" s="97">
        <f t="shared" si="135"/>
        <v>0.59893882164272083</v>
      </c>
      <c r="CV79" s="97">
        <f t="shared" si="136"/>
        <v>-0.17694147956718512</v>
      </c>
      <c r="CW79" s="97">
        <f t="shared" si="137"/>
        <v>1.4619623428094501</v>
      </c>
      <c r="CX79" s="97">
        <f t="shared" si="138"/>
        <v>-78.131118221059538</v>
      </c>
      <c r="CY79" s="97">
        <f t="shared" si="139"/>
        <v>101.86888177894046</v>
      </c>
      <c r="CZ79" s="97">
        <f t="shared" si="140"/>
        <v>258.13111822105952</v>
      </c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</row>
    <row r="80" spans="1:115" ht="30" customHeight="1" x14ac:dyDescent="0.2">
      <c r="A80" s="97"/>
      <c r="B80" s="97"/>
      <c r="C80" s="97"/>
      <c r="D80" s="97"/>
      <c r="E80" s="97"/>
      <c r="F80" s="97"/>
      <c r="G80" s="97"/>
      <c r="H80" s="97"/>
      <c r="I80" s="97"/>
      <c r="J80" s="102"/>
      <c r="K80" s="97"/>
      <c r="L80" s="97"/>
      <c r="M80" s="98">
        <f t="shared" si="141"/>
        <v>23</v>
      </c>
      <c r="N80" s="97">
        <f t="shared" si="76"/>
        <v>105.87231873866266</v>
      </c>
      <c r="O80" s="97">
        <f t="shared" si="77"/>
        <v>101.42426294988071</v>
      </c>
      <c r="P80" s="97">
        <f t="shared" si="78"/>
        <v>4.448055788781943</v>
      </c>
      <c r="Q80" s="97" t="str">
        <f t="shared" si="79"/>
        <v>QSOS</v>
      </c>
      <c r="R80" s="97">
        <f t="shared" si="80"/>
        <v>258.5757370501193</v>
      </c>
      <c r="S80" s="97">
        <f t="shared" si="0"/>
        <v>68</v>
      </c>
      <c r="T80" s="97">
        <f>SIN((90-$U$9)*$AA$8)*TAN($AA$9*$AA$8)/TAN((90-'C'!$F62)*$AA$8)</f>
        <v>-0.51940992109526118</v>
      </c>
      <c r="U80" s="97">
        <f t="shared" si="142"/>
        <v>3.9313065427916092</v>
      </c>
      <c r="V80" s="97">
        <f t="shared" si="143"/>
        <v>2.2206545302661578</v>
      </c>
      <c r="W80" s="97">
        <f t="shared" si="144"/>
        <v>-13.526759274136843</v>
      </c>
      <c r="X80" s="97">
        <f t="shared" si="145"/>
        <v>63.235932093769605</v>
      </c>
      <c r="Y80" s="97">
        <f t="shared" si="146"/>
        <v>-76.762691367906456</v>
      </c>
      <c r="Z80" s="97">
        <f t="shared" si="147"/>
        <v>130.29082718036724</v>
      </c>
      <c r="AA80" s="97">
        <f>(COS( 90.833*$AA$8)-SIN($U$9*$AA$8)*SIN('C'!$F62*$AA$8))/COS($U$9*$AA$8)/COS('C'!$F62*$AA$8)</f>
        <v>0.10417198885236373</v>
      </c>
      <c r="AB80" s="97">
        <f t="shared" si="148"/>
        <v>84.02053659684934</v>
      </c>
      <c r="AC80" s="97">
        <f>('C'!$E62+$AC$9+$W$9/15)</f>
        <v>12.411777777777779</v>
      </c>
      <c r="AD80" s="97">
        <f t="shared" si="149"/>
        <v>0</v>
      </c>
      <c r="AE80" s="97">
        <f t="shared" si="150"/>
        <v>0</v>
      </c>
      <c r="AF80" s="97">
        <f t="shared" si="151"/>
        <v>0</v>
      </c>
      <c r="AG80" s="97">
        <f t="shared" si="152"/>
        <v>0</v>
      </c>
      <c r="AH80" s="97">
        <f t="shared" si="153"/>
        <v>0</v>
      </c>
      <c r="AI80" s="97"/>
      <c r="AJ80" s="97"/>
      <c r="AK80" s="97">
        <f t="shared" si="154"/>
        <v>0</v>
      </c>
      <c r="AL80" s="97">
        <f>SIN((90-$U$9)*$AA$8)*TAN($Y$10*$AA$8)/TAN((90-'C'!$F62)*$AA$8)</f>
        <v>4.1992487059339126E-2</v>
      </c>
      <c r="AM80" s="97">
        <f t="shared" si="155"/>
        <v>2.5695650812758871E-2</v>
      </c>
      <c r="AN80" s="97">
        <f t="shared" si="156"/>
        <v>1.0127663357422376</v>
      </c>
      <c r="AO80" s="97">
        <f t="shared" si="157"/>
        <v>2.3763449899182389</v>
      </c>
      <c r="AP80" s="97">
        <f t="shared" si="158"/>
        <v>-9.106959298875525</v>
      </c>
      <c r="AQ80" s="97">
        <f t="shared" si="159"/>
        <v>11.483304288793764</v>
      </c>
      <c r="AR80" s="97">
        <f t="shared" si="160"/>
        <v>186.73061430895729</v>
      </c>
      <c r="AS80" s="97" t="s">
        <v>8053</v>
      </c>
      <c r="AT80" s="97" t="s">
        <v>8053</v>
      </c>
      <c r="AU80" s="97" t="s">
        <v>8053</v>
      </c>
      <c r="AV80" s="97">
        <f t="shared" si="161"/>
        <v>11.646224158524861</v>
      </c>
      <c r="AW80" s="97">
        <f t="shared" si="162"/>
        <v>11.646224158524861</v>
      </c>
      <c r="AX80" s="97">
        <f t="shared" si="163"/>
        <v>0.48525933993853587</v>
      </c>
      <c r="AY80" s="97">
        <f t="shared" si="164"/>
        <v>0</v>
      </c>
      <c r="AZ80" s="97">
        <f t="shared" si="165"/>
        <v>0</v>
      </c>
      <c r="BA80" s="97">
        <f t="shared" si="166"/>
        <v>0</v>
      </c>
      <c r="BB80" s="97">
        <f>SIN((90-$U$9)*$AA$8)*TAN($Y$9*$AA$8)/TAN((90-'C'!$F62)*$AA$8)</f>
        <v>0.51940992109526141</v>
      </c>
      <c r="BC80" s="97">
        <f t="shared" si="167"/>
        <v>3.9313065427916136</v>
      </c>
      <c r="BD80" s="97">
        <f t="shared" si="168"/>
        <v>2.2206545302661587</v>
      </c>
      <c r="BE80" s="97">
        <f t="shared" si="169"/>
        <v>13.526759274136843</v>
      </c>
      <c r="BF80" s="97">
        <f t="shared" si="170"/>
        <v>-63.235932093769613</v>
      </c>
      <c r="BG80" s="97">
        <f t="shared" si="171"/>
        <v>76.762691367906456</v>
      </c>
      <c r="BH80" s="97">
        <f t="shared" si="172"/>
        <v>229.70917281963276</v>
      </c>
      <c r="BI80" s="97" t="s">
        <v>8053</v>
      </c>
      <c r="BJ80" s="97" t="s">
        <v>8053</v>
      </c>
      <c r="BK80" s="97" t="s">
        <v>8053</v>
      </c>
      <c r="BL80" s="97">
        <f t="shared" si="173"/>
        <v>17.529290535638211</v>
      </c>
      <c r="BM80" s="97">
        <f t="shared" si="174"/>
        <v>17.529290535638211</v>
      </c>
      <c r="BN80" s="97">
        <f t="shared" si="175"/>
        <v>0.73038710565159215</v>
      </c>
      <c r="BO80" s="97">
        <f t="shared" si="176"/>
        <v>0</v>
      </c>
      <c r="BP80" s="97">
        <f t="shared" si="177"/>
        <v>0</v>
      </c>
      <c r="BQ80" s="97">
        <f t="shared" si="178"/>
        <v>0</v>
      </c>
      <c r="BR80" s="97">
        <f>SIN((90-$U$9)*$AA$8)*TAN($AA$10*$AA$8)/TAN((90-'C'!$F62)*$AA$8)</f>
        <v>-4.1992487059339112E-2</v>
      </c>
      <c r="BS80" s="97">
        <f t="shared" si="179"/>
        <v>2.5695650812758864E-2</v>
      </c>
      <c r="BT80" s="97">
        <f t="shared" si="180"/>
        <v>1.0127663357422376</v>
      </c>
      <c r="BU80" s="97">
        <f t="shared" si="181"/>
        <v>-2.3763449899182385</v>
      </c>
      <c r="BV80" s="97">
        <f t="shared" si="182"/>
        <v>9.1069592988755232</v>
      </c>
      <c r="BW80" s="97">
        <f t="shared" si="183"/>
        <v>-11.483304288793761</v>
      </c>
      <c r="BX80" s="97">
        <f t="shared" si="184"/>
        <v>173.26938569104271</v>
      </c>
      <c r="BY80" s="97" t="s">
        <v>8053</v>
      </c>
      <c r="BZ80" s="97" t="s">
        <v>8053</v>
      </c>
      <c r="CA80" s="97" t="s">
        <v>8053</v>
      </c>
      <c r="CB80" s="97">
        <f t="shared" si="185"/>
        <v>0</v>
      </c>
      <c r="CC80" s="97">
        <f t="shared" si="186"/>
        <v>0</v>
      </c>
      <c r="CD80" s="97">
        <f t="shared" si="187"/>
        <v>0</v>
      </c>
      <c r="CE80" s="97">
        <f t="shared" si="188"/>
        <v>0</v>
      </c>
      <c r="CF80" s="97">
        <f t="shared" si="189"/>
        <v>0</v>
      </c>
      <c r="CG80" s="97">
        <f t="shared" si="190"/>
        <v>0</v>
      </c>
      <c r="CH80" s="97">
        <f>90-'C'!$F62</f>
        <v>100.13800000000001</v>
      </c>
      <c r="CI80" s="97">
        <v>22</v>
      </c>
      <c r="CJ80" s="102"/>
      <c r="CK80" s="97"/>
      <c r="CL80" s="97"/>
      <c r="CM80" s="97"/>
      <c r="CN80" s="97" t="s">
        <v>8189</v>
      </c>
      <c r="CO80" s="97">
        <f t="shared" si="130"/>
        <v>22</v>
      </c>
      <c r="CP80" s="97">
        <f t="shared" si="131"/>
        <v>34.31666666666667</v>
      </c>
      <c r="CQ80" s="97">
        <f>'C'!F63</f>
        <v>-9.7720000000000002</v>
      </c>
      <c r="CR80" s="97">
        <f t="shared" si="132"/>
        <v>3.1415926535897931</v>
      </c>
      <c r="CS80" s="97">
        <f t="shared" si="133"/>
        <v>1.7453292519943295E-2</v>
      </c>
      <c r="CT80" s="97">
        <f t="shared" si="134"/>
        <v>57.295779513082323</v>
      </c>
      <c r="CU80" s="97">
        <f t="shared" si="135"/>
        <v>0.59893882164272083</v>
      </c>
      <c r="CV80" s="97">
        <f t="shared" si="136"/>
        <v>-0.1705535745048859</v>
      </c>
      <c r="CW80" s="97">
        <f t="shared" si="137"/>
        <v>1.4664350029074125</v>
      </c>
      <c r="CX80" s="97">
        <f t="shared" si="138"/>
        <v>-78.575737050119287</v>
      </c>
      <c r="CY80" s="97">
        <f t="shared" si="139"/>
        <v>101.42426294988071</v>
      </c>
      <c r="CZ80" s="97">
        <f t="shared" si="140"/>
        <v>258.5757370501193</v>
      </c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</row>
    <row r="81" spans="1:115" ht="30" customHeight="1" x14ac:dyDescent="0.2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8">
        <f t="shared" si="141"/>
        <v>24</v>
      </c>
      <c r="N81" s="97">
        <f t="shared" si="76"/>
        <v>105.87231873866266</v>
      </c>
      <c r="O81" s="97">
        <f t="shared" si="77"/>
        <v>100.97620337645145</v>
      </c>
      <c r="P81" s="97">
        <f t="shared" si="78"/>
        <v>4.896115362211205</v>
      </c>
      <c r="Q81" s="97" t="str">
        <f t="shared" si="79"/>
        <v>QSOS</v>
      </c>
      <c r="R81" s="97">
        <f t="shared" si="80"/>
        <v>259.02379662354855</v>
      </c>
      <c r="S81" s="97">
        <f t="shared" si="0"/>
        <v>69</v>
      </c>
      <c r="T81" s="97">
        <f>SIN((90-$U$9)*$AA$8)*TAN($AA$9*$AA$8)/TAN((90-'C'!$F63)*$AA$8)</f>
        <v>-0.50028269552806781</v>
      </c>
      <c r="U81" s="97">
        <f t="shared" si="142"/>
        <v>3.9313065427916092</v>
      </c>
      <c r="V81" s="97">
        <f t="shared" si="143"/>
        <v>2.2206545302661578</v>
      </c>
      <c r="W81" s="97">
        <f t="shared" si="144"/>
        <v>-13.019705004254723</v>
      </c>
      <c r="X81" s="97">
        <f t="shared" si="145"/>
        <v>63.235932093769605</v>
      </c>
      <c r="Y81" s="97">
        <f t="shared" si="146"/>
        <v>-76.255637098024323</v>
      </c>
      <c r="Z81" s="97">
        <f t="shared" si="147"/>
        <v>129.78377291048511</v>
      </c>
      <c r="AA81" s="97">
        <f>(COS( 90.833*$AA$8)-SIN($U$9*$AA$8)*SIN('C'!$F63*$AA$8))/COS($U$9*$AA$8)/COS('C'!$F63*$AA$8)</f>
        <v>9.969742893271967E-2</v>
      </c>
      <c r="AB81" s="97">
        <f t="shared" si="148"/>
        <v>84.278252637707538</v>
      </c>
      <c r="AC81" s="97">
        <f>('C'!$E63+$AC$9+$W$9/15)</f>
        <v>12.40977777777778</v>
      </c>
      <c r="AD81" s="97">
        <f t="shared" si="149"/>
        <v>0</v>
      </c>
      <c r="AE81" s="97">
        <f t="shared" si="150"/>
        <v>0</v>
      </c>
      <c r="AF81" s="97">
        <f t="shared" si="151"/>
        <v>0</v>
      </c>
      <c r="AG81" s="97">
        <f t="shared" si="152"/>
        <v>0</v>
      </c>
      <c r="AH81" s="97">
        <f t="shared" si="153"/>
        <v>0</v>
      </c>
      <c r="AI81" s="97"/>
      <c r="AJ81" s="97"/>
      <c r="AK81" s="97">
        <f t="shared" si="154"/>
        <v>0</v>
      </c>
      <c r="AL81" s="97">
        <f>SIN((90-$U$9)*$AA$8)*TAN($Y$10*$AA$8)/TAN((90-'C'!$F63)*$AA$8)</f>
        <v>4.0446117343455094E-2</v>
      </c>
      <c r="AM81" s="97">
        <f t="shared" si="155"/>
        <v>2.5695650812758871E-2</v>
      </c>
      <c r="AN81" s="97">
        <f t="shared" si="156"/>
        <v>1.0127663357422376</v>
      </c>
      <c r="AO81" s="97">
        <f t="shared" si="157"/>
        <v>2.288788821251416</v>
      </c>
      <c r="AP81" s="97">
        <f t="shared" si="158"/>
        <v>-9.106959298875525</v>
      </c>
      <c r="AQ81" s="97">
        <f t="shared" si="159"/>
        <v>11.395748120126941</v>
      </c>
      <c r="AR81" s="97">
        <f t="shared" si="160"/>
        <v>186.81817047762411</v>
      </c>
      <c r="AS81" s="97" t="s">
        <v>8053</v>
      </c>
      <c r="AT81" s="97" t="s">
        <v>8053</v>
      </c>
      <c r="AU81" s="97" t="s">
        <v>8053</v>
      </c>
      <c r="AV81" s="97">
        <f t="shared" si="161"/>
        <v>11.650061236435985</v>
      </c>
      <c r="AW81" s="97">
        <f t="shared" si="162"/>
        <v>11.650061236435985</v>
      </c>
      <c r="AX81" s="97">
        <f t="shared" si="163"/>
        <v>0.48541921818483269</v>
      </c>
      <c r="AY81" s="97">
        <f t="shared" si="164"/>
        <v>0</v>
      </c>
      <c r="AZ81" s="97">
        <f t="shared" si="165"/>
        <v>0</v>
      </c>
      <c r="BA81" s="97">
        <f t="shared" si="166"/>
        <v>0</v>
      </c>
      <c r="BB81" s="97">
        <f>SIN((90-$U$9)*$AA$8)*TAN($Y$9*$AA$8)/TAN((90-'C'!$F63)*$AA$8)</f>
        <v>0.50028269552806803</v>
      </c>
      <c r="BC81" s="97">
        <f t="shared" si="167"/>
        <v>3.9313065427916136</v>
      </c>
      <c r="BD81" s="97">
        <f t="shared" si="168"/>
        <v>2.2206545302661587</v>
      </c>
      <c r="BE81" s="97">
        <f t="shared" si="169"/>
        <v>13.019705004254723</v>
      </c>
      <c r="BF81" s="97">
        <f t="shared" si="170"/>
        <v>-63.235932093769613</v>
      </c>
      <c r="BG81" s="97">
        <f t="shared" si="171"/>
        <v>76.255637098024337</v>
      </c>
      <c r="BH81" s="97">
        <f t="shared" si="172"/>
        <v>230.21622708951489</v>
      </c>
      <c r="BI81" s="97" t="s">
        <v>8053</v>
      </c>
      <c r="BJ81" s="97" t="s">
        <v>8053</v>
      </c>
      <c r="BK81" s="97" t="s">
        <v>8053</v>
      </c>
      <c r="BL81" s="97">
        <f t="shared" si="173"/>
        <v>17.49348691764607</v>
      </c>
      <c r="BM81" s="97">
        <f t="shared" si="174"/>
        <v>17.49348691764607</v>
      </c>
      <c r="BN81" s="97">
        <f t="shared" si="175"/>
        <v>0.72889528823525296</v>
      </c>
      <c r="BO81" s="97">
        <f t="shared" si="176"/>
        <v>0</v>
      </c>
      <c r="BP81" s="97">
        <f t="shared" si="177"/>
        <v>0</v>
      </c>
      <c r="BQ81" s="97">
        <f t="shared" si="178"/>
        <v>0</v>
      </c>
      <c r="BR81" s="97">
        <f>SIN((90-$U$9)*$AA$8)*TAN($AA$10*$AA$8)/TAN((90-'C'!$F63)*$AA$8)</f>
        <v>-4.0446117343455081E-2</v>
      </c>
      <c r="BS81" s="97">
        <f t="shared" si="179"/>
        <v>2.5695650812758864E-2</v>
      </c>
      <c r="BT81" s="97">
        <f t="shared" si="180"/>
        <v>1.0127663357422376</v>
      </c>
      <c r="BU81" s="97">
        <f t="shared" si="181"/>
        <v>-2.2887888212514156</v>
      </c>
      <c r="BV81" s="97">
        <f t="shared" si="182"/>
        <v>9.1069592988755232</v>
      </c>
      <c r="BW81" s="97">
        <f t="shared" si="183"/>
        <v>-11.395748120126939</v>
      </c>
      <c r="BX81" s="97">
        <f t="shared" si="184"/>
        <v>173.18182952237589</v>
      </c>
      <c r="BY81" s="97" t="s">
        <v>8053</v>
      </c>
      <c r="BZ81" s="97" t="s">
        <v>8053</v>
      </c>
      <c r="CA81" s="97" t="s">
        <v>8053</v>
      </c>
      <c r="CB81" s="97">
        <f t="shared" si="185"/>
        <v>0</v>
      </c>
      <c r="CC81" s="97">
        <f t="shared" si="186"/>
        <v>0</v>
      </c>
      <c r="CD81" s="97">
        <f t="shared" si="187"/>
        <v>0</v>
      </c>
      <c r="CE81" s="97">
        <f t="shared" si="188"/>
        <v>0</v>
      </c>
      <c r="CF81" s="97">
        <f t="shared" si="189"/>
        <v>0</v>
      </c>
      <c r="CG81" s="97">
        <f t="shared" si="190"/>
        <v>0</v>
      </c>
      <c r="CH81" s="97">
        <f>90-'C'!$F63</f>
        <v>99.772000000000006</v>
      </c>
      <c r="CI81" s="97">
        <v>23</v>
      </c>
      <c r="CJ81" s="97"/>
      <c r="CK81" s="97"/>
      <c r="CL81" s="97"/>
      <c r="CM81" s="97"/>
      <c r="CN81" s="97" t="s">
        <v>8189</v>
      </c>
      <c r="CO81" s="97">
        <f t="shared" si="130"/>
        <v>23</v>
      </c>
      <c r="CP81" s="97">
        <f t="shared" si="131"/>
        <v>34.31666666666667</v>
      </c>
      <c r="CQ81" s="97">
        <f>'C'!F64</f>
        <v>-9.4030000000000005</v>
      </c>
      <c r="CR81" s="97">
        <f t="shared" si="132"/>
        <v>3.1415926535897931</v>
      </c>
      <c r="CS81" s="97">
        <f t="shared" si="133"/>
        <v>1.7453292519943295E-2</v>
      </c>
      <c r="CT81" s="97">
        <f t="shared" si="134"/>
        <v>57.295779513082323</v>
      </c>
      <c r="CU81" s="97">
        <f t="shared" si="135"/>
        <v>0.59893882164272083</v>
      </c>
      <c r="CV81" s="97">
        <f t="shared" si="136"/>
        <v>-0.16411330956502682</v>
      </c>
      <c r="CW81" s="97">
        <f t="shared" si="137"/>
        <v>1.4709329963555924</v>
      </c>
      <c r="CX81" s="97">
        <f t="shared" si="138"/>
        <v>-79.023796623548549</v>
      </c>
      <c r="CY81" s="97">
        <f t="shared" si="139"/>
        <v>100.97620337645145</v>
      </c>
      <c r="CZ81" s="97">
        <f t="shared" si="140"/>
        <v>259.02379662354855</v>
      </c>
      <c r="DA81" s="97"/>
      <c r="DB81" s="97"/>
      <c r="DC81" s="97"/>
      <c r="DD81" s="97"/>
      <c r="DE81" s="97"/>
      <c r="DF81" s="97"/>
      <c r="DG81" s="97"/>
      <c r="DH81" s="97"/>
      <c r="DI81" s="97"/>
      <c r="DJ81" s="97"/>
      <c r="DK81" s="97"/>
    </row>
    <row r="82" spans="1:115" ht="30" customHeight="1" x14ac:dyDescent="0.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8">
        <f t="shared" si="141"/>
        <v>25</v>
      </c>
      <c r="N82" s="97">
        <f t="shared" si="76"/>
        <v>105.87231873866266</v>
      </c>
      <c r="O82" s="97">
        <f t="shared" si="77"/>
        <v>100.52552089358088</v>
      </c>
      <c r="P82" s="97">
        <f t="shared" si="78"/>
        <v>5.346797845081781</v>
      </c>
      <c r="Q82" s="97" t="str">
        <f t="shared" si="79"/>
        <v>QSOS</v>
      </c>
      <c r="R82" s="97">
        <f t="shared" si="80"/>
        <v>259.47447910641915</v>
      </c>
      <c r="S82" s="97">
        <f t="shared" si="0"/>
        <v>70</v>
      </c>
      <c r="T82" s="97">
        <f>SIN((90-$U$9)*$AA$8)*TAN($AA$9*$AA$8)/TAN((90-'C'!$F64)*$AA$8)</f>
        <v>-0.48104124369325568</v>
      </c>
      <c r="U82" s="97">
        <f t="shared" si="142"/>
        <v>3.9313065427916092</v>
      </c>
      <c r="V82" s="97">
        <f t="shared" si="143"/>
        <v>2.2206545302661578</v>
      </c>
      <c r="W82" s="97">
        <f t="shared" si="144"/>
        <v>-12.510667369406928</v>
      </c>
      <c r="X82" s="97">
        <f t="shared" si="145"/>
        <v>63.235932093769605</v>
      </c>
      <c r="Y82" s="97">
        <f t="shared" si="146"/>
        <v>-75.746599463176537</v>
      </c>
      <c r="Z82" s="97">
        <f t="shared" si="147"/>
        <v>129.27473527563731</v>
      </c>
      <c r="AA82" s="97">
        <f>(COS( 90.833*$AA$8)-SIN($U$9*$AA$8)*SIN('C'!$F64*$AA$8))/COS($U$9*$AA$8)/COS('C'!$F64*$AA$8)</f>
        <v>9.5195410287618076E-2</v>
      </c>
      <c r="AB82" s="97">
        <f t="shared" si="148"/>
        <v>84.537433030056093</v>
      </c>
      <c r="AC82" s="97">
        <f>('C'!$E64+$AC$9+$W$9/15)</f>
        <v>12.40677777777778</v>
      </c>
      <c r="AD82" s="97">
        <f t="shared" si="149"/>
        <v>0</v>
      </c>
      <c r="AE82" s="97">
        <f t="shared" si="150"/>
        <v>0</v>
      </c>
      <c r="AF82" s="97">
        <f t="shared" si="151"/>
        <v>0</v>
      </c>
      <c r="AG82" s="97">
        <f t="shared" si="152"/>
        <v>0</v>
      </c>
      <c r="AH82" s="97">
        <f t="shared" si="153"/>
        <v>0</v>
      </c>
      <c r="AI82" s="97"/>
      <c r="AJ82" s="97"/>
      <c r="AK82" s="97">
        <f t="shared" si="154"/>
        <v>0</v>
      </c>
      <c r="AL82" s="97">
        <f>SIN((90-$U$9)*$AA$8)*TAN($Y$10*$AA$8)/TAN((90-'C'!$F64)*$AA$8)</f>
        <v>3.8890512830794935E-2</v>
      </c>
      <c r="AM82" s="97">
        <f t="shared" si="155"/>
        <v>2.5695650812758871E-2</v>
      </c>
      <c r="AN82" s="97">
        <f t="shared" si="156"/>
        <v>1.0127663357422376</v>
      </c>
      <c r="AO82" s="97">
        <f t="shared" si="157"/>
        <v>2.2007151690570592</v>
      </c>
      <c r="AP82" s="97">
        <f t="shared" si="158"/>
        <v>-9.106959298875525</v>
      </c>
      <c r="AQ82" s="97">
        <f t="shared" si="159"/>
        <v>11.307674467932584</v>
      </c>
      <c r="AR82" s="97">
        <f t="shared" si="160"/>
        <v>186.90624412981848</v>
      </c>
      <c r="AS82" s="97" t="s">
        <v>8053</v>
      </c>
      <c r="AT82" s="97" t="s">
        <v>8053</v>
      </c>
      <c r="AU82" s="97" t="s">
        <v>8053</v>
      </c>
      <c r="AV82" s="97">
        <f t="shared" si="161"/>
        <v>11.652932813248942</v>
      </c>
      <c r="AW82" s="97">
        <f t="shared" si="162"/>
        <v>11.652932813248942</v>
      </c>
      <c r="AX82" s="97">
        <f t="shared" si="163"/>
        <v>0.48553886721870593</v>
      </c>
      <c r="AY82" s="97">
        <f t="shared" si="164"/>
        <v>0</v>
      </c>
      <c r="AZ82" s="97">
        <f t="shared" si="165"/>
        <v>0</v>
      </c>
      <c r="BA82" s="97">
        <f t="shared" si="166"/>
        <v>0</v>
      </c>
      <c r="BB82" s="97">
        <f>SIN((90-$U$9)*$AA$8)*TAN($Y$9*$AA$8)/TAN((90-'C'!$F64)*$AA$8)</f>
        <v>0.4810412436932559</v>
      </c>
      <c r="BC82" s="97">
        <f t="shared" si="167"/>
        <v>3.9313065427916136</v>
      </c>
      <c r="BD82" s="97">
        <f t="shared" si="168"/>
        <v>2.2206545302661587</v>
      </c>
      <c r="BE82" s="97">
        <f t="shared" si="169"/>
        <v>12.510667369406928</v>
      </c>
      <c r="BF82" s="97">
        <f t="shared" si="170"/>
        <v>-63.235932093769613</v>
      </c>
      <c r="BG82" s="97">
        <f t="shared" si="171"/>
        <v>75.746599463176537</v>
      </c>
      <c r="BH82" s="97">
        <f t="shared" si="172"/>
        <v>230.72526472436269</v>
      </c>
      <c r="BI82" s="97" t="s">
        <v>8053</v>
      </c>
      <c r="BJ82" s="97" t="s">
        <v>8053</v>
      </c>
      <c r="BK82" s="97" t="s">
        <v>8053</v>
      </c>
      <c r="BL82" s="97">
        <f t="shared" si="173"/>
        <v>17.456551075322881</v>
      </c>
      <c r="BM82" s="97">
        <f t="shared" si="174"/>
        <v>17.456551075322881</v>
      </c>
      <c r="BN82" s="97">
        <f t="shared" si="175"/>
        <v>0.7273562948051201</v>
      </c>
      <c r="BO82" s="97">
        <f t="shared" si="176"/>
        <v>0</v>
      </c>
      <c r="BP82" s="97">
        <f t="shared" si="177"/>
        <v>0</v>
      </c>
      <c r="BQ82" s="97">
        <f t="shared" si="178"/>
        <v>0</v>
      </c>
      <c r="BR82" s="97">
        <f>SIN((90-$U$9)*$AA$8)*TAN($AA$10*$AA$8)/TAN((90-'C'!$F64)*$AA$8)</f>
        <v>-3.8890512830794921E-2</v>
      </c>
      <c r="BS82" s="97">
        <f t="shared" si="179"/>
        <v>2.5695650812758864E-2</v>
      </c>
      <c r="BT82" s="97">
        <f t="shared" si="180"/>
        <v>1.0127663357422376</v>
      </c>
      <c r="BU82" s="97">
        <f t="shared" si="181"/>
        <v>-2.2007151690570588</v>
      </c>
      <c r="BV82" s="97">
        <f t="shared" si="182"/>
        <v>9.1069592988755232</v>
      </c>
      <c r="BW82" s="97">
        <f t="shared" si="183"/>
        <v>-11.307674467932582</v>
      </c>
      <c r="BX82" s="97">
        <f t="shared" si="184"/>
        <v>173.09375587018152</v>
      </c>
      <c r="BY82" s="97" t="s">
        <v>8053</v>
      </c>
      <c r="BZ82" s="97" t="s">
        <v>8053</v>
      </c>
      <c r="CA82" s="97" t="s">
        <v>8053</v>
      </c>
      <c r="CB82" s="97">
        <f t="shared" si="185"/>
        <v>0</v>
      </c>
      <c r="CC82" s="97">
        <f t="shared" si="186"/>
        <v>0</v>
      </c>
      <c r="CD82" s="97">
        <f t="shared" si="187"/>
        <v>0</v>
      </c>
      <c r="CE82" s="97">
        <f t="shared" si="188"/>
        <v>0</v>
      </c>
      <c r="CF82" s="97">
        <f t="shared" si="189"/>
        <v>0</v>
      </c>
      <c r="CG82" s="97">
        <f t="shared" si="190"/>
        <v>0</v>
      </c>
      <c r="CH82" s="97">
        <f>90-'C'!$F64</f>
        <v>99.403000000000006</v>
      </c>
      <c r="CI82" s="97">
        <v>24</v>
      </c>
      <c r="CJ82" s="97"/>
      <c r="CK82" s="97"/>
      <c r="CL82" s="97"/>
      <c r="CM82" s="97"/>
      <c r="CN82" s="97" t="s">
        <v>8189</v>
      </c>
      <c r="CO82" s="97">
        <f t="shared" si="130"/>
        <v>24</v>
      </c>
      <c r="CP82" s="97">
        <f t="shared" si="131"/>
        <v>34.31666666666667</v>
      </c>
      <c r="CQ82" s="97">
        <f>'C'!F65</f>
        <v>-9.032</v>
      </c>
      <c r="CR82" s="97">
        <f t="shared" si="132"/>
        <v>3.1415926535897931</v>
      </c>
      <c r="CS82" s="97">
        <f t="shared" si="133"/>
        <v>1.7453292519943295E-2</v>
      </c>
      <c r="CT82" s="97">
        <f t="shared" si="134"/>
        <v>57.295779513082323</v>
      </c>
      <c r="CU82" s="97">
        <f t="shared" si="135"/>
        <v>0.59893882164272083</v>
      </c>
      <c r="CV82" s="97">
        <f t="shared" si="136"/>
        <v>-0.15763813804012786</v>
      </c>
      <c r="CW82" s="97">
        <f t="shared" si="137"/>
        <v>1.4754565475586854</v>
      </c>
      <c r="CX82" s="97">
        <f t="shared" si="138"/>
        <v>-79.474479106419125</v>
      </c>
      <c r="CY82" s="97">
        <f t="shared" si="139"/>
        <v>100.52552089358088</v>
      </c>
      <c r="CZ82" s="97">
        <f t="shared" si="140"/>
        <v>259.47447910641915</v>
      </c>
      <c r="DA82" s="97"/>
      <c r="DB82" s="97"/>
      <c r="DC82" s="97"/>
      <c r="DD82" s="97"/>
      <c r="DE82" s="97"/>
      <c r="DF82" s="97"/>
      <c r="DG82" s="97"/>
      <c r="DH82" s="97"/>
      <c r="DI82" s="97"/>
      <c r="DJ82" s="97"/>
      <c r="DK82" s="97"/>
    </row>
    <row r="83" spans="1:115" ht="30" customHeight="1" x14ac:dyDescent="0.2">
      <c r="A83" s="97"/>
      <c r="B83" s="97"/>
      <c r="C83" s="97"/>
      <c r="D83" s="97"/>
      <c r="E83" s="97"/>
      <c r="F83" s="97"/>
      <c r="G83" s="97"/>
      <c r="H83" s="97"/>
      <c r="I83" s="97"/>
      <c r="J83" s="102"/>
      <c r="K83" s="97"/>
      <c r="L83" s="97"/>
      <c r="M83" s="98">
        <f t="shared" si="141"/>
        <v>26</v>
      </c>
      <c r="N83" s="97">
        <f t="shared" si="76"/>
        <v>105.87231873866266</v>
      </c>
      <c r="O83" s="97">
        <f t="shared" si="77"/>
        <v>100.07260525145153</v>
      </c>
      <c r="P83" s="97">
        <f t="shared" si="78"/>
        <v>5.7997134872111218</v>
      </c>
      <c r="Q83" s="97" t="str">
        <f t="shared" si="79"/>
        <v>QSOS</v>
      </c>
      <c r="R83" s="97">
        <f t="shared" si="80"/>
        <v>259.92739474854847</v>
      </c>
      <c r="S83" s="97">
        <f t="shared" si="0"/>
        <v>71</v>
      </c>
      <c r="T83" s="97">
        <f>SIN((90-$U$9)*$AA$8)*TAN($AA$9*$AA$8)/TAN((90-'C'!$F65)*$AA$8)</f>
        <v>-0.46173683277799354</v>
      </c>
      <c r="U83" s="97">
        <f t="shared" si="142"/>
        <v>3.9313065427916092</v>
      </c>
      <c r="V83" s="97">
        <f t="shared" si="143"/>
        <v>2.2206545302661578</v>
      </c>
      <c r="W83" s="97">
        <f t="shared" si="144"/>
        <v>-12.00097056116878</v>
      </c>
      <c r="X83" s="97">
        <f t="shared" si="145"/>
        <v>63.235932093769605</v>
      </c>
      <c r="Y83" s="97">
        <f t="shared" si="146"/>
        <v>-75.23690265493839</v>
      </c>
      <c r="Z83" s="97">
        <f t="shared" si="147"/>
        <v>128.76503846739917</v>
      </c>
      <c r="AA83" s="97">
        <f>(COS( 90.833*$AA$8)-SIN($U$9*$AA$8)*SIN('C'!$F65*$AA$8))/COS($U$9*$AA$8)/COS('C'!$F65*$AA$8)</f>
        <v>9.0677915529871353E-2</v>
      </c>
      <c r="AB83" s="97">
        <f t="shared" si="148"/>
        <v>84.797391736855388</v>
      </c>
      <c r="AC83" s="97">
        <f>('C'!$E65+$AC$9+$W$9/15)</f>
        <v>12.404777777777777</v>
      </c>
      <c r="AD83" s="97">
        <f t="shared" si="149"/>
        <v>0</v>
      </c>
      <c r="AE83" s="97">
        <f t="shared" si="150"/>
        <v>0</v>
      </c>
      <c r="AF83" s="97">
        <f t="shared" si="151"/>
        <v>0</v>
      </c>
      <c r="AG83" s="97">
        <f t="shared" si="152"/>
        <v>0</v>
      </c>
      <c r="AH83" s="97">
        <f t="shared" si="153"/>
        <v>0</v>
      </c>
      <c r="AI83" s="97"/>
      <c r="AJ83" s="97"/>
      <c r="AK83" s="97">
        <f t="shared" si="154"/>
        <v>0</v>
      </c>
      <c r="AL83" s="97">
        <f>SIN((90-$U$9)*$AA$8)*TAN($Y$10*$AA$8)/TAN((90-'C'!$F65)*$AA$8)</f>
        <v>3.7329818295276741E-2</v>
      </c>
      <c r="AM83" s="97">
        <f t="shared" si="155"/>
        <v>2.5695650812758871E-2</v>
      </c>
      <c r="AN83" s="97">
        <f t="shared" si="156"/>
        <v>1.0127663357422376</v>
      </c>
      <c r="AO83" s="97">
        <f t="shared" si="157"/>
        <v>2.1123585627419379</v>
      </c>
      <c r="AP83" s="97">
        <f t="shared" si="158"/>
        <v>-9.106959298875525</v>
      </c>
      <c r="AQ83" s="97">
        <f t="shared" si="159"/>
        <v>11.219317861617462</v>
      </c>
      <c r="AR83" s="97">
        <f t="shared" si="160"/>
        <v>186.99460073613358</v>
      </c>
      <c r="AS83" s="97" t="s">
        <v>8053</v>
      </c>
      <c r="AT83" s="97" t="s">
        <v>8053</v>
      </c>
      <c r="AU83" s="97" t="s">
        <v>8053</v>
      </c>
      <c r="AV83" s="97">
        <f t="shared" si="161"/>
        <v>11.656823253669947</v>
      </c>
      <c r="AW83" s="97">
        <f t="shared" si="162"/>
        <v>11.656823253669947</v>
      </c>
      <c r="AX83" s="97">
        <f t="shared" si="163"/>
        <v>0.48570096890291442</v>
      </c>
      <c r="AY83" s="97">
        <f t="shared" si="164"/>
        <v>0</v>
      </c>
      <c r="AZ83" s="97">
        <f t="shared" si="165"/>
        <v>0</v>
      </c>
      <c r="BA83" s="97">
        <f t="shared" si="166"/>
        <v>0</v>
      </c>
      <c r="BB83" s="97">
        <f>SIN((90-$U$9)*$AA$8)*TAN($Y$9*$AA$8)/TAN((90-'C'!$F65)*$AA$8)</f>
        <v>0.46173683277799377</v>
      </c>
      <c r="BC83" s="97">
        <f t="shared" si="167"/>
        <v>3.9313065427916136</v>
      </c>
      <c r="BD83" s="97">
        <f t="shared" si="168"/>
        <v>2.2206545302661587</v>
      </c>
      <c r="BE83" s="97">
        <f t="shared" si="169"/>
        <v>12.000970561168778</v>
      </c>
      <c r="BF83" s="97">
        <f t="shared" si="170"/>
        <v>-63.235932093769613</v>
      </c>
      <c r="BG83" s="97">
        <f t="shared" si="171"/>
        <v>75.23690265493839</v>
      </c>
      <c r="BH83" s="97">
        <f t="shared" si="172"/>
        <v>231.23496153260083</v>
      </c>
      <c r="BI83" s="97" t="s">
        <v>8053</v>
      </c>
      <c r="BJ83" s="97" t="s">
        <v>8053</v>
      </c>
      <c r="BK83" s="97" t="s">
        <v>8053</v>
      </c>
      <c r="BL83" s="97">
        <f t="shared" si="173"/>
        <v>17.420571288107006</v>
      </c>
      <c r="BM83" s="97">
        <f t="shared" si="174"/>
        <v>17.420571288107006</v>
      </c>
      <c r="BN83" s="97">
        <f t="shared" si="175"/>
        <v>0.72585713700445853</v>
      </c>
      <c r="BO83" s="97">
        <f t="shared" si="176"/>
        <v>0</v>
      </c>
      <c r="BP83" s="97">
        <f t="shared" si="177"/>
        <v>0</v>
      </c>
      <c r="BQ83" s="97">
        <f t="shared" si="178"/>
        <v>0</v>
      </c>
      <c r="BR83" s="97">
        <f>SIN((90-$U$9)*$AA$8)*TAN($AA$10*$AA$8)/TAN((90-'C'!$F65)*$AA$8)</f>
        <v>-3.7329818295276727E-2</v>
      </c>
      <c r="BS83" s="97">
        <f t="shared" si="179"/>
        <v>2.5695650812758864E-2</v>
      </c>
      <c r="BT83" s="97">
        <f t="shared" si="180"/>
        <v>1.0127663357422376</v>
      </c>
      <c r="BU83" s="97">
        <f t="shared" si="181"/>
        <v>-2.112358562741937</v>
      </c>
      <c r="BV83" s="97">
        <f t="shared" si="182"/>
        <v>9.1069592988755232</v>
      </c>
      <c r="BW83" s="97">
        <f t="shared" si="183"/>
        <v>-11.21931786161746</v>
      </c>
      <c r="BX83" s="97">
        <f t="shared" si="184"/>
        <v>173.00539926386642</v>
      </c>
      <c r="BY83" s="97" t="s">
        <v>8053</v>
      </c>
      <c r="BZ83" s="97" t="s">
        <v>8053</v>
      </c>
      <c r="CA83" s="97" t="s">
        <v>8053</v>
      </c>
      <c r="CB83" s="97">
        <f t="shared" si="185"/>
        <v>0</v>
      </c>
      <c r="CC83" s="97">
        <f t="shared" si="186"/>
        <v>0</v>
      </c>
      <c r="CD83" s="97">
        <f t="shared" si="187"/>
        <v>0</v>
      </c>
      <c r="CE83" s="97">
        <f t="shared" si="188"/>
        <v>0</v>
      </c>
      <c r="CF83" s="97">
        <f t="shared" si="189"/>
        <v>0</v>
      </c>
      <c r="CG83" s="97">
        <f t="shared" si="190"/>
        <v>0</v>
      </c>
      <c r="CH83" s="97">
        <f>90-'C'!$F65</f>
        <v>99.031999999999996</v>
      </c>
      <c r="CI83" s="97">
        <v>25</v>
      </c>
      <c r="CJ83" s="102"/>
      <c r="CK83" s="97"/>
      <c r="CL83" s="97"/>
      <c r="CM83" s="97"/>
      <c r="CN83" s="97" t="s">
        <v>8189</v>
      </c>
      <c r="CO83" s="97">
        <f t="shared" si="130"/>
        <v>25</v>
      </c>
      <c r="CP83" s="97">
        <f t="shared" si="131"/>
        <v>34.31666666666667</v>
      </c>
      <c r="CQ83" s="97">
        <f>'C'!F66</f>
        <v>-8.6590000000000007</v>
      </c>
      <c r="CR83" s="97">
        <f t="shared" si="132"/>
        <v>3.1415926535897931</v>
      </c>
      <c r="CS83" s="97">
        <f t="shared" si="133"/>
        <v>1.7453292519943295E-2</v>
      </c>
      <c r="CT83" s="97">
        <f t="shared" si="134"/>
        <v>57.295779513082323</v>
      </c>
      <c r="CU83" s="97">
        <f t="shared" si="135"/>
        <v>0.59893882164272083</v>
      </c>
      <c r="CV83" s="97">
        <f t="shared" si="136"/>
        <v>-0.15112805993018902</v>
      </c>
      <c r="CW83" s="97">
        <f t="shared" si="137"/>
        <v>1.4799936829115596</v>
      </c>
      <c r="CX83" s="97">
        <f t="shared" si="138"/>
        <v>-79.927394748548465</v>
      </c>
      <c r="CY83" s="97">
        <f t="shared" si="139"/>
        <v>100.07260525145153</v>
      </c>
      <c r="CZ83" s="97">
        <f t="shared" si="140"/>
        <v>259.92739474854847</v>
      </c>
      <c r="DA83" s="97"/>
      <c r="DB83" s="97"/>
      <c r="DC83" s="97"/>
      <c r="DD83" s="97"/>
      <c r="DE83" s="97"/>
      <c r="DF83" s="97"/>
      <c r="DG83" s="97"/>
      <c r="DH83" s="97"/>
      <c r="DI83" s="97"/>
      <c r="DJ83" s="97"/>
      <c r="DK83" s="97"/>
    </row>
    <row r="84" spans="1:115" ht="30" customHeight="1" x14ac:dyDescent="0.2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8">
        <f t="shared" si="141"/>
        <v>27</v>
      </c>
      <c r="N84" s="97">
        <f t="shared" si="76"/>
        <v>105.87231873866266</v>
      </c>
      <c r="O84" s="97">
        <f t="shared" si="77"/>
        <v>99.616626825007145</v>
      </c>
      <c r="P84" s="97">
        <f t="shared" si="78"/>
        <v>6.2556919136555109</v>
      </c>
      <c r="Q84" s="97" t="str">
        <f t="shared" si="79"/>
        <v>QSOS</v>
      </c>
      <c r="R84" s="97">
        <f t="shared" si="80"/>
        <v>260.38337317499287</v>
      </c>
      <c r="S84" s="97">
        <f t="shared" si="0"/>
        <v>72</v>
      </c>
      <c r="T84" s="97">
        <f>SIN((90-$U$9)*$AA$8)*TAN($AA$9*$AA$8)/TAN((90-'C'!$F66)*$AA$8)</f>
        <v>-0.44236837214920932</v>
      </c>
      <c r="U84" s="97">
        <f t="shared" si="142"/>
        <v>3.9313065427916092</v>
      </c>
      <c r="V84" s="97">
        <f t="shared" si="143"/>
        <v>2.2206545302661578</v>
      </c>
      <c r="W84" s="97">
        <f t="shared" si="144"/>
        <v>-11.490549452476259</v>
      </c>
      <c r="X84" s="97">
        <f t="shared" si="145"/>
        <v>63.235932093769605</v>
      </c>
      <c r="Y84" s="97">
        <f t="shared" si="146"/>
        <v>-74.726481546245864</v>
      </c>
      <c r="Z84" s="97">
        <f t="shared" si="147"/>
        <v>128.25461735870667</v>
      </c>
      <c r="AA84" s="97">
        <f>(COS( 90.833*$AA$8)-SIN($U$9*$AA$8)*SIN('C'!$F66*$AA$8))/COS($U$9*$AA$8)/COS('C'!$F66*$AA$8)</f>
        <v>8.6144679701023699E-2</v>
      </c>
      <c r="AB84" s="97">
        <f t="shared" si="148"/>
        <v>85.058148355699018</v>
      </c>
      <c r="AC84" s="97">
        <f>('C'!$E66+$AC$9+$W$9/15)</f>
        <v>12.401777777777777</v>
      </c>
      <c r="AD84" s="97">
        <f t="shared" si="149"/>
        <v>0</v>
      </c>
      <c r="AE84" s="97">
        <f t="shared" si="150"/>
        <v>0</v>
      </c>
      <c r="AF84" s="97">
        <f t="shared" si="151"/>
        <v>0</v>
      </c>
      <c r="AG84" s="97">
        <f t="shared" si="152"/>
        <v>0</v>
      </c>
      <c r="AH84" s="97">
        <f t="shared" si="153"/>
        <v>0</v>
      </c>
      <c r="AI84" s="97"/>
      <c r="AJ84" s="97"/>
      <c r="AK84" s="97">
        <f t="shared" si="154"/>
        <v>0</v>
      </c>
      <c r="AL84" s="97">
        <f>SIN((90-$U$9)*$AA$8)*TAN($Y$10*$AA$8)/TAN((90-'C'!$F66)*$AA$8)</f>
        <v>3.576394556300682E-2</v>
      </c>
      <c r="AM84" s="97">
        <f t="shared" si="155"/>
        <v>2.5695650812758871E-2</v>
      </c>
      <c r="AN84" s="97">
        <f t="shared" si="156"/>
        <v>1.0127663357422376</v>
      </c>
      <c r="AO84" s="97">
        <f t="shared" si="157"/>
        <v>2.0237138500654832</v>
      </c>
      <c r="AP84" s="97">
        <f t="shared" si="158"/>
        <v>-9.106959298875525</v>
      </c>
      <c r="AQ84" s="97">
        <f t="shared" si="159"/>
        <v>11.130673148941009</v>
      </c>
      <c r="AR84" s="97">
        <f t="shared" si="160"/>
        <v>187.08324544881003</v>
      </c>
      <c r="AS84" s="97" t="s">
        <v>8053</v>
      </c>
      <c r="AT84" s="97" t="s">
        <v>8053</v>
      </c>
      <c r="AU84" s="97" t="s">
        <v>8053</v>
      </c>
      <c r="AV84" s="97">
        <f t="shared" si="161"/>
        <v>11.659732901181711</v>
      </c>
      <c r="AW84" s="97">
        <f t="shared" si="162"/>
        <v>11.659732901181711</v>
      </c>
      <c r="AX84" s="97">
        <f t="shared" si="163"/>
        <v>0.48582220421590461</v>
      </c>
      <c r="AY84" s="97">
        <f t="shared" si="164"/>
        <v>0</v>
      </c>
      <c r="AZ84" s="97">
        <f t="shared" si="165"/>
        <v>0</v>
      </c>
      <c r="BA84" s="97">
        <f t="shared" si="166"/>
        <v>0</v>
      </c>
      <c r="BB84" s="97">
        <f>SIN((90-$U$9)*$AA$8)*TAN($Y$9*$AA$8)/TAN((90-'C'!$F66)*$AA$8)</f>
        <v>0.44236837214920949</v>
      </c>
      <c r="BC84" s="97">
        <f t="shared" si="167"/>
        <v>3.9313065427916136</v>
      </c>
      <c r="BD84" s="97">
        <f t="shared" si="168"/>
        <v>2.2206545302661587</v>
      </c>
      <c r="BE84" s="97">
        <f t="shared" si="169"/>
        <v>11.490549452476257</v>
      </c>
      <c r="BF84" s="97">
        <f t="shared" si="170"/>
        <v>-63.235932093769613</v>
      </c>
      <c r="BG84" s="97">
        <f t="shared" si="171"/>
        <v>74.726481546245864</v>
      </c>
      <c r="BH84" s="97">
        <f t="shared" si="172"/>
        <v>231.74538264129336</v>
      </c>
      <c r="BI84" s="97" t="s">
        <v>8053</v>
      </c>
      <c r="BJ84" s="97" t="s">
        <v>8053</v>
      </c>
      <c r="BK84" s="97" t="s">
        <v>8053</v>
      </c>
      <c r="BL84" s="97">
        <f t="shared" si="173"/>
        <v>17.383543214194169</v>
      </c>
      <c r="BM84" s="97">
        <f t="shared" si="174"/>
        <v>17.383543214194169</v>
      </c>
      <c r="BN84" s="97">
        <f t="shared" si="175"/>
        <v>0.72431430059142377</v>
      </c>
      <c r="BO84" s="97">
        <f t="shared" si="176"/>
        <v>0</v>
      </c>
      <c r="BP84" s="97">
        <f t="shared" si="177"/>
        <v>0</v>
      </c>
      <c r="BQ84" s="97">
        <f t="shared" si="178"/>
        <v>0</v>
      </c>
      <c r="BR84" s="97">
        <f>SIN((90-$U$9)*$AA$8)*TAN($AA$10*$AA$8)/TAN((90-'C'!$F66)*$AA$8)</f>
        <v>-3.5763945563006806E-2</v>
      </c>
      <c r="BS84" s="97">
        <f t="shared" si="179"/>
        <v>2.5695650812758864E-2</v>
      </c>
      <c r="BT84" s="97">
        <f t="shared" si="180"/>
        <v>1.0127663357422376</v>
      </c>
      <c r="BU84" s="97">
        <f t="shared" si="181"/>
        <v>-2.0237138500654823</v>
      </c>
      <c r="BV84" s="97">
        <f t="shared" si="182"/>
        <v>9.1069592988755232</v>
      </c>
      <c r="BW84" s="97">
        <f t="shared" si="183"/>
        <v>-11.130673148941005</v>
      </c>
      <c r="BX84" s="97">
        <f t="shared" si="184"/>
        <v>172.91675455118997</v>
      </c>
      <c r="BY84" s="97" t="s">
        <v>8053</v>
      </c>
      <c r="BZ84" s="97" t="s">
        <v>8053</v>
      </c>
      <c r="CA84" s="97" t="s">
        <v>8053</v>
      </c>
      <c r="CB84" s="97">
        <f t="shared" si="185"/>
        <v>0</v>
      </c>
      <c r="CC84" s="97">
        <f t="shared" si="186"/>
        <v>0</v>
      </c>
      <c r="CD84" s="97">
        <f t="shared" si="187"/>
        <v>0</v>
      </c>
      <c r="CE84" s="97">
        <f t="shared" si="188"/>
        <v>0</v>
      </c>
      <c r="CF84" s="97">
        <f t="shared" si="189"/>
        <v>0</v>
      </c>
      <c r="CG84" s="97">
        <f t="shared" si="190"/>
        <v>0</v>
      </c>
      <c r="CH84" s="97">
        <f>90-'C'!$F66</f>
        <v>98.659000000000006</v>
      </c>
      <c r="CI84" s="97">
        <v>26</v>
      </c>
      <c r="CJ84" s="97"/>
      <c r="CK84" s="97"/>
      <c r="CL84" s="97"/>
      <c r="CM84" s="97"/>
      <c r="CN84" s="97" t="s">
        <v>8189</v>
      </c>
      <c r="CO84" s="97">
        <f t="shared" si="130"/>
        <v>26</v>
      </c>
      <c r="CP84" s="97">
        <f t="shared" si="131"/>
        <v>34.31666666666667</v>
      </c>
      <c r="CQ84" s="97">
        <f>'C'!F67</f>
        <v>-8.2829999999999995</v>
      </c>
      <c r="CR84" s="97">
        <f t="shared" si="132"/>
        <v>3.1415926535897931</v>
      </c>
      <c r="CS84" s="97">
        <f t="shared" si="133"/>
        <v>1.7453292519943295E-2</v>
      </c>
      <c r="CT84" s="97">
        <f t="shared" si="134"/>
        <v>57.295779513082323</v>
      </c>
      <c r="CU84" s="97">
        <f t="shared" si="135"/>
        <v>0.59893882164272083</v>
      </c>
      <c r="CV84" s="97">
        <f t="shared" si="136"/>
        <v>-0.14456562194269032</v>
      </c>
      <c r="CW84" s="97">
        <f t="shared" si="137"/>
        <v>1.4845447444567488</v>
      </c>
      <c r="CX84" s="97">
        <f t="shared" si="138"/>
        <v>-80.383373174992855</v>
      </c>
      <c r="CY84" s="97">
        <f t="shared" si="139"/>
        <v>99.616626825007145</v>
      </c>
      <c r="CZ84" s="97">
        <f t="shared" si="140"/>
        <v>260.38337317499287</v>
      </c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</row>
    <row r="85" spans="1:115" ht="30" customHeight="1" x14ac:dyDescent="0.2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8">
        <f t="shared" si="141"/>
        <v>28</v>
      </c>
      <c r="N85" s="97">
        <f t="shared" si="76"/>
        <v>105.87231873866266</v>
      </c>
      <c r="O85" s="97">
        <f t="shared" si="77"/>
        <v>99.158832526694027</v>
      </c>
      <c r="P85" s="97">
        <f t="shared" si="78"/>
        <v>6.7134862119686289</v>
      </c>
      <c r="Q85" s="97" t="str">
        <f t="shared" si="79"/>
        <v>QSOS</v>
      </c>
      <c r="R85" s="97">
        <f t="shared" si="80"/>
        <v>260.84116747330597</v>
      </c>
      <c r="S85" s="97">
        <f t="shared" si="0"/>
        <v>73</v>
      </c>
      <c r="T85" s="97">
        <f>SIN((90-$U$9)*$AA$8)*TAN($AA$9*$AA$8)/TAN((90-'C'!$F67)*$AA$8)</f>
        <v>-0.42288295924190078</v>
      </c>
      <c r="U85" s="97">
        <f t="shared" si="142"/>
        <v>3.9313065427916092</v>
      </c>
      <c r="V85" s="97">
        <f t="shared" si="143"/>
        <v>2.2206545302661578</v>
      </c>
      <c r="W85" s="97">
        <f t="shared" si="144"/>
        <v>-10.977977256251755</v>
      </c>
      <c r="X85" s="97">
        <f t="shared" si="145"/>
        <v>63.235932093769605</v>
      </c>
      <c r="Y85" s="97">
        <f t="shared" si="146"/>
        <v>-74.213909350021368</v>
      </c>
      <c r="Z85" s="97">
        <f t="shared" si="147"/>
        <v>127.74204516248216</v>
      </c>
      <c r="AA85" s="97">
        <f>(COS( 90.833*$AA$8)-SIN($U$9*$AA$8)*SIN('C'!$F67*$AA$8))/COS($U$9*$AA$8)/COS('C'!$F67*$AA$8)</f>
        <v>8.1583307932058369E-2</v>
      </c>
      <c r="AB85" s="97">
        <f t="shared" si="148"/>
        <v>85.320419867265755</v>
      </c>
      <c r="AC85" s="97">
        <f>('C'!$E67+$AC$9+$W$9/15)</f>
        <v>12.398777777777777</v>
      </c>
      <c r="AD85" s="97">
        <f t="shared" si="149"/>
        <v>0</v>
      </c>
      <c r="AE85" s="97">
        <f t="shared" si="150"/>
        <v>0</v>
      </c>
      <c r="AF85" s="97">
        <f t="shared" si="151"/>
        <v>0</v>
      </c>
      <c r="AG85" s="97">
        <f t="shared" si="152"/>
        <v>0</v>
      </c>
      <c r="AH85" s="97">
        <f t="shared" si="153"/>
        <v>0</v>
      </c>
      <c r="AI85" s="97"/>
      <c r="AJ85" s="97"/>
      <c r="AK85" s="97">
        <f t="shared" si="154"/>
        <v>0</v>
      </c>
      <c r="AL85" s="97">
        <f>SIN((90-$U$9)*$AA$8)*TAN($Y$10*$AA$8)/TAN((90-'C'!$F67)*$AA$8)</f>
        <v>3.4188617645452536E-2</v>
      </c>
      <c r="AM85" s="97">
        <f t="shared" si="155"/>
        <v>2.5695650812758871E-2</v>
      </c>
      <c r="AN85" s="97">
        <f t="shared" si="156"/>
        <v>1.0127663357422376</v>
      </c>
      <c r="AO85" s="97">
        <f t="shared" si="157"/>
        <v>1.9345387647428771</v>
      </c>
      <c r="AP85" s="97">
        <f t="shared" si="158"/>
        <v>-9.106959298875525</v>
      </c>
      <c r="AQ85" s="97">
        <f t="shared" si="159"/>
        <v>11.041498063618402</v>
      </c>
      <c r="AR85" s="97">
        <f t="shared" si="160"/>
        <v>187.17242053413264</v>
      </c>
      <c r="AS85" s="97" t="s">
        <v>8053</v>
      </c>
      <c r="AT85" s="97" t="s">
        <v>8053</v>
      </c>
      <c r="AU85" s="97" t="s">
        <v>8053</v>
      </c>
      <c r="AV85" s="97">
        <f t="shared" si="161"/>
        <v>11.662677906869884</v>
      </c>
      <c r="AW85" s="97">
        <f t="shared" si="162"/>
        <v>11.662677906869884</v>
      </c>
      <c r="AX85" s="97">
        <f t="shared" si="163"/>
        <v>0.48594491278624519</v>
      </c>
      <c r="AY85" s="97">
        <f t="shared" si="164"/>
        <v>0</v>
      </c>
      <c r="AZ85" s="97">
        <f t="shared" si="165"/>
        <v>0</v>
      </c>
      <c r="BA85" s="97">
        <f t="shared" si="166"/>
        <v>0</v>
      </c>
      <c r="BB85" s="97">
        <f>SIN((90-$U$9)*$AA$8)*TAN($Y$9*$AA$8)/TAN((90-'C'!$F67)*$AA$8)</f>
        <v>0.422882959241901</v>
      </c>
      <c r="BC85" s="97">
        <f t="shared" si="167"/>
        <v>3.9313065427916136</v>
      </c>
      <c r="BD85" s="97">
        <f t="shared" si="168"/>
        <v>2.2206545302661587</v>
      </c>
      <c r="BE85" s="97">
        <f t="shared" si="169"/>
        <v>10.977977256251755</v>
      </c>
      <c r="BF85" s="97">
        <f t="shared" si="170"/>
        <v>-63.235932093769613</v>
      </c>
      <c r="BG85" s="97">
        <f t="shared" si="171"/>
        <v>74.213909350021368</v>
      </c>
      <c r="BH85" s="97">
        <f t="shared" si="172"/>
        <v>232.25795483751784</v>
      </c>
      <c r="BI85" s="97" t="s">
        <v>8053</v>
      </c>
      <c r="BJ85" s="97" t="s">
        <v>8053</v>
      </c>
      <c r="BK85" s="97" t="s">
        <v>8053</v>
      </c>
      <c r="BL85" s="97">
        <f t="shared" si="173"/>
        <v>17.346371734445867</v>
      </c>
      <c r="BM85" s="97">
        <f t="shared" si="174"/>
        <v>17.346371734445867</v>
      </c>
      <c r="BN85" s="97">
        <f t="shared" si="175"/>
        <v>0.7227654889352445</v>
      </c>
      <c r="BO85" s="97">
        <f t="shared" si="176"/>
        <v>0</v>
      </c>
      <c r="BP85" s="97">
        <f t="shared" si="177"/>
        <v>0</v>
      </c>
      <c r="BQ85" s="97">
        <f t="shared" si="178"/>
        <v>0</v>
      </c>
      <c r="BR85" s="97">
        <f>SIN((90-$U$9)*$AA$8)*TAN($AA$10*$AA$8)/TAN((90-'C'!$F67)*$AA$8)</f>
        <v>-3.4188617645452529E-2</v>
      </c>
      <c r="BS85" s="97">
        <f t="shared" si="179"/>
        <v>2.5695650812758864E-2</v>
      </c>
      <c r="BT85" s="97">
        <f t="shared" si="180"/>
        <v>1.0127663357422376</v>
      </c>
      <c r="BU85" s="97">
        <f t="shared" si="181"/>
        <v>-1.9345387647428767</v>
      </c>
      <c r="BV85" s="97">
        <f t="shared" si="182"/>
        <v>9.1069592988755232</v>
      </c>
      <c r="BW85" s="97">
        <f t="shared" si="183"/>
        <v>-11.0414980636184</v>
      </c>
      <c r="BX85" s="97">
        <f t="shared" si="184"/>
        <v>172.82757946586736</v>
      </c>
      <c r="BY85" s="97" t="s">
        <v>8053</v>
      </c>
      <c r="BZ85" s="97" t="s">
        <v>8053</v>
      </c>
      <c r="CA85" s="97" t="s">
        <v>8053</v>
      </c>
      <c r="CB85" s="97">
        <f t="shared" si="185"/>
        <v>0</v>
      </c>
      <c r="CC85" s="97">
        <f t="shared" si="186"/>
        <v>0</v>
      </c>
      <c r="CD85" s="97">
        <f t="shared" si="187"/>
        <v>0</v>
      </c>
      <c r="CE85" s="97">
        <f t="shared" si="188"/>
        <v>0</v>
      </c>
      <c r="CF85" s="97">
        <f t="shared" si="189"/>
        <v>0</v>
      </c>
      <c r="CG85" s="97">
        <f t="shared" si="190"/>
        <v>0</v>
      </c>
      <c r="CH85" s="97">
        <f>90-'C'!$F67</f>
        <v>98.283000000000001</v>
      </c>
      <c r="CI85" s="97">
        <v>27</v>
      </c>
      <c r="CJ85" s="97"/>
      <c r="CK85" s="97"/>
      <c r="CL85" s="97"/>
      <c r="CM85" s="97"/>
      <c r="CN85" s="97" t="s">
        <v>8189</v>
      </c>
      <c r="CO85" s="97">
        <f t="shared" si="130"/>
        <v>27</v>
      </c>
      <c r="CP85" s="97">
        <f t="shared" si="131"/>
        <v>34.31666666666667</v>
      </c>
      <c r="CQ85" s="97">
        <f>'C'!F68</f>
        <v>-7.9059999999999997</v>
      </c>
      <c r="CR85" s="97">
        <f t="shared" si="132"/>
        <v>3.1415926535897931</v>
      </c>
      <c r="CS85" s="97">
        <f t="shared" si="133"/>
        <v>1.7453292519943295E-2</v>
      </c>
      <c r="CT85" s="97">
        <f t="shared" si="134"/>
        <v>57.295779513082323</v>
      </c>
      <c r="CU85" s="97">
        <f t="shared" si="135"/>
        <v>0.59893882164272083</v>
      </c>
      <c r="CV85" s="97">
        <f t="shared" si="136"/>
        <v>-0.1379857306626717</v>
      </c>
      <c r="CW85" s="97">
        <f t="shared" si="137"/>
        <v>1.4891222458677706</v>
      </c>
      <c r="CX85" s="97">
        <f t="shared" si="138"/>
        <v>-80.841167473305973</v>
      </c>
      <c r="CY85" s="97">
        <f t="shared" si="139"/>
        <v>99.158832526694027</v>
      </c>
      <c r="CZ85" s="97">
        <f t="shared" si="140"/>
        <v>260.84116747330597</v>
      </c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</row>
    <row r="86" spans="1:115" ht="30" customHeight="1" x14ac:dyDescent="0.2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8">
        <f t="shared" si="141"/>
        <v>29</v>
      </c>
      <c r="N86" s="97">
        <f t="shared" si="76"/>
        <v>105.87231873866266</v>
      </c>
      <c r="O86" s="97">
        <f t="shared" si="77"/>
        <v>99.01132683727441</v>
      </c>
      <c r="P86" s="97">
        <f t="shared" si="78"/>
        <v>6.8609919013882461</v>
      </c>
      <c r="Q86" s="97" t="str">
        <f t="shared" si="79"/>
        <v>QSOS</v>
      </c>
      <c r="R86" s="97">
        <f t="shared" si="80"/>
        <v>260.9886731627256</v>
      </c>
      <c r="S86" s="97">
        <f t="shared" si="0"/>
        <v>74</v>
      </c>
      <c r="T86" s="97">
        <f>SIN((90-$U$9)*$AA$8)*TAN($AA$9*$AA$8)/TAN((90-'C'!$F68)*$AA$8)</f>
        <v>-0.40338306683118352</v>
      </c>
      <c r="U86" s="97">
        <f t="shared" si="142"/>
        <v>3.9313065427916092</v>
      </c>
      <c r="V86" s="97">
        <f t="shared" si="143"/>
        <v>2.2206545302661578</v>
      </c>
      <c r="W86" s="97">
        <f t="shared" si="144"/>
        <v>-10.465913142605858</v>
      </c>
      <c r="X86" s="97">
        <f t="shared" si="145"/>
        <v>63.235932093769605</v>
      </c>
      <c r="Y86" s="97">
        <f t="shared" si="146"/>
        <v>-73.701845236375462</v>
      </c>
      <c r="Z86" s="97">
        <f t="shared" si="147"/>
        <v>127.22998104883627</v>
      </c>
      <c r="AA86" s="97">
        <f>(COS( 90.833*$AA$8)-SIN($U$9*$AA$8)*SIN('C'!$F68*$AA$8))/COS($U$9*$AA$8)/COS('C'!$F68*$AA$8)</f>
        <v>7.7017778265721162E-2</v>
      </c>
      <c r="AB86" s="97">
        <f t="shared" si="148"/>
        <v>85.582832082221728</v>
      </c>
      <c r="AC86" s="97">
        <f>('C'!$E68+$AC$9+$W$9/15)</f>
        <v>12.395777777777777</v>
      </c>
      <c r="AD86" s="97">
        <f t="shared" si="149"/>
        <v>0</v>
      </c>
      <c r="AE86" s="97">
        <f t="shared" si="150"/>
        <v>0</v>
      </c>
      <c r="AF86" s="97">
        <f t="shared" si="151"/>
        <v>0</v>
      </c>
      <c r="AG86" s="97">
        <f t="shared" si="152"/>
        <v>0</v>
      </c>
      <c r="AH86" s="97">
        <f t="shared" si="153"/>
        <v>0</v>
      </c>
      <c r="AI86" s="97"/>
      <c r="AJ86" s="97"/>
      <c r="AK86" s="97">
        <f t="shared" si="154"/>
        <v>0</v>
      </c>
      <c r="AL86" s="97">
        <f>SIN((90-$U$9)*$AA$8)*TAN($Y$10*$AA$8)/TAN((90-'C'!$F68)*$AA$8)</f>
        <v>3.2612119110367044E-2</v>
      </c>
      <c r="AM86" s="97">
        <f t="shared" si="155"/>
        <v>2.5695650812758871E-2</v>
      </c>
      <c r="AN86" s="97">
        <f t="shared" si="156"/>
        <v>1.0127663357422376</v>
      </c>
      <c r="AO86" s="97">
        <f t="shared" si="157"/>
        <v>1.8453021067992144</v>
      </c>
      <c r="AP86" s="97">
        <f t="shared" si="158"/>
        <v>-9.106959298875525</v>
      </c>
      <c r="AQ86" s="97">
        <f t="shared" si="159"/>
        <v>10.95226140567474</v>
      </c>
      <c r="AR86" s="97">
        <f t="shared" si="160"/>
        <v>187.26165719207631</v>
      </c>
      <c r="AS86" s="97" t="s">
        <v>8053</v>
      </c>
      <c r="AT86" s="97" t="s">
        <v>8053</v>
      </c>
      <c r="AU86" s="97" t="s">
        <v>8053</v>
      </c>
      <c r="AV86" s="97">
        <f t="shared" si="161"/>
        <v>11.66562701739946</v>
      </c>
      <c r="AW86" s="97">
        <f t="shared" si="162"/>
        <v>11.66562701739946</v>
      </c>
      <c r="AX86" s="97">
        <f t="shared" si="163"/>
        <v>0.48606779239164416</v>
      </c>
      <c r="AY86" s="97">
        <f t="shared" si="164"/>
        <v>0</v>
      </c>
      <c r="AZ86" s="97">
        <f t="shared" si="165"/>
        <v>0</v>
      </c>
      <c r="BA86" s="97">
        <f t="shared" si="166"/>
        <v>0</v>
      </c>
      <c r="BB86" s="97">
        <f>SIN((90-$U$9)*$AA$8)*TAN($Y$9*$AA$8)/TAN((90-'C'!$F68)*$AA$8)</f>
        <v>0.40338306683118369</v>
      </c>
      <c r="BC86" s="97">
        <f t="shared" si="167"/>
        <v>3.9313065427916136</v>
      </c>
      <c r="BD86" s="97">
        <f t="shared" si="168"/>
        <v>2.2206545302661587</v>
      </c>
      <c r="BE86" s="97">
        <f t="shared" si="169"/>
        <v>10.46591314260586</v>
      </c>
      <c r="BF86" s="97">
        <f t="shared" si="170"/>
        <v>-63.235932093769613</v>
      </c>
      <c r="BG86" s="97">
        <f t="shared" si="171"/>
        <v>73.701845236375476</v>
      </c>
      <c r="BH86" s="97">
        <f t="shared" si="172"/>
        <v>232.77001895116373</v>
      </c>
      <c r="BI86" s="97" t="s">
        <v>8053</v>
      </c>
      <c r="BJ86" s="97" t="s">
        <v>8053</v>
      </c>
      <c r="BK86" s="97" t="s">
        <v>8053</v>
      </c>
      <c r="BL86" s="97">
        <f t="shared" si="173"/>
        <v>17.309234126869477</v>
      </c>
      <c r="BM86" s="97">
        <f t="shared" si="174"/>
        <v>17.309234126869477</v>
      </c>
      <c r="BN86" s="97">
        <f t="shared" si="175"/>
        <v>0.72121808861956149</v>
      </c>
      <c r="BO86" s="97">
        <f t="shared" si="176"/>
        <v>0</v>
      </c>
      <c r="BP86" s="97">
        <f t="shared" si="177"/>
        <v>0</v>
      </c>
      <c r="BQ86" s="97">
        <f t="shared" si="178"/>
        <v>0</v>
      </c>
      <c r="BR86" s="97">
        <f>SIN((90-$U$9)*$AA$8)*TAN($AA$10*$AA$8)/TAN((90-'C'!$F68)*$AA$8)</f>
        <v>-3.261211911036703E-2</v>
      </c>
      <c r="BS86" s="97">
        <f t="shared" si="179"/>
        <v>2.5695650812758864E-2</v>
      </c>
      <c r="BT86" s="97">
        <f t="shared" si="180"/>
        <v>1.0127663357422376</v>
      </c>
      <c r="BU86" s="97">
        <f t="shared" si="181"/>
        <v>-1.8453021067992135</v>
      </c>
      <c r="BV86" s="97">
        <f t="shared" si="182"/>
        <v>9.1069592988755232</v>
      </c>
      <c r="BW86" s="97">
        <f t="shared" si="183"/>
        <v>-10.952261405674736</v>
      </c>
      <c r="BX86" s="97">
        <f t="shared" si="184"/>
        <v>172.73834280792369</v>
      </c>
      <c r="BY86" s="97" t="s">
        <v>8053</v>
      </c>
      <c r="BZ86" s="97" t="s">
        <v>8053</v>
      </c>
      <c r="CA86" s="97" t="s">
        <v>8053</v>
      </c>
      <c r="CB86" s="97">
        <f t="shared" si="185"/>
        <v>0</v>
      </c>
      <c r="CC86" s="97">
        <f t="shared" si="186"/>
        <v>0</v>
      </c>
      <c r="CD86" s="97">
        <f t="shared" si="187"/>
        <v>0</v>
      </c>
      <c r="CE86" s="97">
        <f t="shared" si="188"/>
        <v>0</v>
      </c>
      <c r="CF86" s="97">
        <f t="shared" si="189"/>
        <v>0</v>
      </c>
      <c r="CG86" s="97">
        <f t="shared" si="190"/>
        <v>0</v>
      </c>
      <c r="CH86" s="97">
        <f>90-'C'!$F68</f>
        <v>97.906000000000006</v>
      </c>
      <c r="CI86" s="97">
        <v>28</v>
      </c>
      <c r="CJ86" s="97"/>
      <c r="CK86" s="97"/>
      <c r="CL86" s="97"/>
      <c r="CM86" s="97"/>
      <c r="CN86" s="97" t="s">
        <v>8189</v>
      </c>
      <c r="CO86" s="97">
        <f t="shared" si="130"/>
        <v>28</v>
      </c>
      <c r="CP86" s="97">
        <f t="shared" si="131"/>
        <v>34.31666666666667</v>
      </c>
      <c r="CQ86" s="97">
        <f>'C'!F69</f>
        <v>-7.9059999999999997</v>
      </c>
      <c r="CR86" s="97">
        <f t="shared" si="132"/>
        <v>3.1415926535897931</v>
      </c>
      <c r="CS86" s="97">
        <f t="shared" si="133"/>
        <v>1.7453292519943295E-2</v>
      </c>
      <c r="CT86" s="97">
        <f t="shared" si="134"/>
        <v>57.295779513082323</v>
      </c>
      <c r="CU86" s="97">
        <f t="shared" si="135"/>
        <v>0.59893882164272083</v>
      </c>
      <c r="CV86" s="97">
        <f t="shared" si="136"/>
        <v>-0.1379857306626717</v>
      </c>
      <c r="CW86" s="97">
        <f t="shared" si="137"/>
        <v>1.4937022030162035</v>
      </c>
      <c r="CX86" s="97">
        <f t="shared" si="138"/>
        <v>-80.98867316272559</v>
      </c>
      <c r="CY86" s="97">
        <f t="shared" si="139"/>
        <v>99.01132683727441</v>
      </c>
      <c r="CZ86" s="97">
        <f t="shared" si="140"/>
        <v>260.9886731627256</v>
      </c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</row>
    <row r="87" spans="1:115" ht="30" customHeight="1" x14ac:dyDescent="0.2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8">
        <f t="shared" si="141"/>
        <v>30</v>
      </c>
      <c r="N87" s="97">
        <f t="shared" si="76"/>
        <v>105.87231873866266</v>
      </c>
      <c r="O87" s="97">
        <f t="shared" si="77"/>
        <v>99.01132683727441</v>
      </c>
      <c r="P87" s="97">
        <f t="shared" si="78"/>
        <v>6.8609919013882461</v>
      </c>
      <c r="Q87" s="97" t="str">
        <f t="shared" si="79"/>
        <v>QSOS</v>
      </c>
      <c r="R87" s="97">
        <f t="shared" si="80"/>
        <v>260.9886731627256</v>
      </c>
      <c r="S87" s="97">
        <f t="shared" si="0"/>
        <v>75</v>
      </c>
      <c r="T87" s="97">
        <f>SIN((90-$U$9)*$AA$8)*TAN($AA$9*$AA$8)/TAN((90-'C'!$F69)*$AA$8)</f>
        <v>-0.40338306683118352</v>
      </c>
      <c r="U87" s="97">
        <f t="shared" si="142"/>
        <v>3.9313065427916092</v>
      </c>
      <c r="V87" s="97">
        <f t="shared" si="143"/>
        <v>2.2206545302661578</v>
      </c>
      <c r="W87" s="97">
        <f t="shared" si="144"/>
        <v>-10.465913142605858</v>
      </c>
      <c r="X87" s="97">
        <f t="shared" si="145"/>
        <v>63.235932093769605</v>
      </c>
      <c r="Y87" s="97">
        <f t="shared" si="146"/>
        <v>-73.701845236375462</v>
      </c>
      <c r="Z87" s="97">
        <f t="shared" si="147"/>
        <v>127.22998104883627</v>
      </c>
      <c r="AA87" s="97">
        <f>(COS( 90.833*$AA$8)-SIN($U$9*$AA$8)*SIN('C'!$F69*$AA$8))/COS($U$9*$AA$8)/COS('C'!$F69*$AA$8)</f>
        <v>7.7017778265721162E-2</v>
      </c>
      <c r="AB87" s="97">
        <f t="shared" si="148"/>
        <v>85.582832082221728</v>
      </c>
      <c r="AC87" s="97">
        <f>('C'!$E69+$AC$9+$W$9/15)</f>
        <v>12.395777777777777</v>
      </c>
      <c r="AD87" s="97">
        <f t="shared" si="149"/>
        <v>0</v>
      </c>
      <c r="AE87" s="97">
        <f t="shared" si="150"/>
        <v>0</v>
      </c>
      <c r="AF87" s="97">
        <f t="shared" si="151"/>
        <v>0</v>
      </c>
      <c r="AG87" s="97">
        <f t="shared" si="152"/>
        <v>0</v>
      </c>
      <c r="AH87" s="97">
        <f t="shared" si="153"/>
        <v>0</v>
      </c>
      <c r="AI87" s="97"/>
      <c r="AJ87" s="97"/>
      <c r="AK87" s="97">
        <f t="shared" si="154"/>
        <v>0</v>
      </c>
      <c r="AL87" s="97">
        <f>SIN((90-$U$9)*$AA$8)*TAN($Y$10*$AA$8)/TAN((90-'C'!$F69)*$AA$8)</f>
        <v>3.2612119110367044E-2</v>
      </c>
      <c r="AM87" s="97">
        <f t="shared" si="155"/>
        <v>2.5695650812758871E-2</v>
      </c>
      <c r="AN87" s="97">
        <f t="shared" si="156"/>
        <v>1.0127663357422376</v>
      </c>
      <c r="AO87" s="97">
        <f t="shared" si="157"/>
        <v>1.8453021067992144</v>
      </c>
      <c r="AP87" s="97">
        <f t="shared" si="158"/>
        <v>-9.106959298875525</v>
      </c>
      <c r="AQ87" s="97">
        <f t="shared" si="159"/>
        <v>10.95226140567474</v>
      </c>
      <c r="AR87" s="97">
        <f t="shared" si="160"/>
        <v>187.26165719207631</v>
      </c>
      <c r="AS87" s="97" t="s">
        <v>8053</v>
      </c>
      <c r="AT87" s="97" t="s">
        <v>8053</v>
      </c>
      <c r="AU87" s="97" t="s">
        <v>8053</v>
      </c>
      <c r="AV87" s="97">
        <f t="shared" si="161"/>
        <v>11.66562701739946</v>
      </c>
      <c r="AW87" s="97">
        <f t="shared" si="162"/>
        <v>11.66562701739946</v>
      </c>
      <c r="AX87" s="97">
        <f t="shared" si="163"/>
        <v>0.48606779239164416</v>
      </c>
      <c r="AY87" s="97">
        <f t="shared" si="164"/>
        <v>0</v>
      </c>
      <c r="AZ87" s="97">
        <f t="shared" si="165"/>
        <v>0</v>
      </c>
      <c r="BA87" s="97">
        <f t="shared" si="166"/>
        <v>0</v>
      </c>
      <c r="BB87" s="97">
        <f>SIN((90-$U$9)*$AA$8)*TAN($Y$9*$AA$8)/TAN((90-'C'!$F69)*$AA$8)</f>
        <v>0.40338306683118369</v>
      </c>
      <c r="BC87" s="97">
        <f t="shared" si="167"/>
        <v>3.9313065427916136</v>
      </c>
      <c r="BD87" s="97">
        <f t="shared" si="168"/>
        <v>2.2206545302661587</v>
      </c>
      <c r="BE87" s="97">
        <f t="shared" si="169"/>
        <v>10.46591314260586</v>
      </c>
      <c r="BF87" s="97">
        <f t="shared" si="170"/>
        <v>-63.235932093769613</v>
      </c>
      <c r="BG87" s="97">
        <f t="shared" si="171"/>
        <v>73.701845236375476</v>
      </c>
      <c r="BH87" s="97">
        <f t="shared" si="172"/>
        <v>232.77001895116373</v>
      </c>
      <c r="BI87" s="97" t="s">
        <v>8053</v>
      </c>
      <c r="BJ87" s="97" t="s">
        <v>8053</v>
      </c>
      <c r="BK87" s="97" t="s">
        <v>8053</v>
      </c>
      <c r="BL87" s="97">
        <f t="shared" si="173"/>
        <v>17.309234126869477</v>
      </c>
      <c r="BM87" s="97">
        <f t="shared" si="174"/>
        <v>17.309234126869477</v>
      </c>
      <c r="BN87" s="97">
        <f t="shared" si="175"/>
        <v>0.72121808861956149</v>
      </c>
      <c r="BO87" s="97">
        <f t="shared" si="176"/>
        <v>0</v>
      </c>
      <c r="BP87" s="97">
        <f t="shared" si="177"/>
        <v>0</v>
      </c>
      <c r="BQ87" s="97">
        <f t="shared" si="178"/>
        <v>0</v>
      </c>
      <c r="BR87" s="97">
        <f>SIN((90-$U$9)*$AA$8)*TAN($AA$10*$AA$8)/TAN((90-'C'!$F69)*$AA$8)</f>
        <v>-3.261211911036703E-2</v>
      </c>
      <c r="BS87" s="97">
        <f t="shared" si="179"/>
        <v>2.5695650812758864E-2</v>
      </c>
      <c r="BT87" s="97">
        <f t="shared" si="180"/>
        <v>1.0127663357422376</v>
      </c>
      <c r="BU87" s="97">
        <f t="shared" si="181"/>
        <v>-1.8453021067992135</v>
      </c>
      <c r="BV87" s="97">
        <f t="shared" si="182"/>
        <v>9.1069592988755232</v>
      </c>
      <c r="BW87" s="97">
        <f t="shared" si="183"/>
        <v>-10.952261405674736</v>
      </c>
      <c r="BX87" s="97">
        <f t="shared" si="184"/>
        <v>172.73834280792369</v>
      </c>
      <c r="BY87" s="97" t="s">
        <v>8053</v>
      </c>
      <c r="BZ87" s="97" t="s">
        <v>8053</v>
      </c>
      <c r="CA87" s="97" t="s">
        <v>8053</v>
      </c>
      <c r="CB87" s="97">
        <f t="shared" si="185"/>
        <v>0</v>
      </c>
      <c r="CC87" s="97">
        <f t="shared" si="186"/>
        <v>0</v>
      </c>
      <c r="CD87" s="97">
        <f t="shared" si="187"/>
        <v>0</v>
      </c>
      <c r="CE87" s="97">
        <f t="shared" si="188"/>
        <v>0</v>
      </c>
      <c r="CF87" s="97">
        <f t="shared" si="189"/>
        <v>0</v>
      </c>
      <c r="CG87" s="97">
        <f t="shared" si="190"/>
        <v>0</v>
      </c>
      <c r="CH87" s="97">
        <f>90-'C'!$F69</f>
        <v>97.906000000000006</v>
      </c>
      <c r="CI87" s="97">
        <v>29</v>
      </c>
      <c r="CJ87" s="97"/>
      <c r="CK87" s="97"/>
      <c r="CL87" s="97"/>
      <c r="CM87" s="97"/>
      <c r="CN87" s="97" t="s">
        <v>8189</v>
      </c>
      <c r="CO87" s="97">
        <f t="shared" si="130"/>
        <v>29</v>
      </c>
      <c r="CP87" s="97">
        <f t="shared" si="131"/>
        <v>34.31666666666667</v>
      </c>
      <c r="CQ87" s="97">
        <f>'C'!F70</f>
        <v>-7.9059999999999997</v>
      </c>
      <c r="CR87" s="97">
        <f t="shared" si="132"/>
        <v>3.1415926535897931</v>
      </c>
      <c r="CS87" s="97">
        <f t="shared" si="133"/>
        <v>1.7453292519943295E-2</v>
      </c>
      <c r="CT87" s="97">
        <f t="shared" si="134"/>
        <v>57.295779513082323</v>
      </c>
      <c r="CU87" s="97">
        <f t="shared" si="135"/>
        <v>0.59893882164272083</v>
      </c>
      <c r="CV87" s="97">
        <f t="shared" si="136"/>
        <v>-0.1379857306626717</v>
      </c>
      <c r="CW87" s="97">
        <f t="shared" si="137"/>
        <v>1.4937022030162035</v>
      </c>
      <c r="CX87" s="97">
        <f t="shared" si="138"/>
        <v>-80.98867316272559</v>
      </c>
      <c r="CY87" s="97">
        <f t="shared" si="139"/>
        <v>99.01132683727441</v>
      </c>
      <c r="CZ87" s="97">
        <f t="shared" si="140"/>
        <v>260.9886731627256</v>
      </c>
      <c r="DA87" s="97"/>
      <c r="DB87" s="97"/>
      <c r="DC87" s="97"/>
      <c r="DD87" s="97"/>
      <c r="DE87" s="97"/>
      <c r="DF87" s="97"/>
      <c r="DG87" s="97"/>
      <c r="DH87" s="97"/>
      <c r="DI87" s="97"/>
      <c r="DJ87" s="97"/>
      <c r="DK87" s="97"/>
    </row>
    <row r="88" spans="1:115" ht="30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>
        <f t="shared" si="141"/>
        <v>31</v>
      </c>
      <c r="N88" s="97" t="s">
        <v>8168</v>
      </c>
      <c r="O88" s="97" t="s">
        <v>8169</v>
      </c>
      <c r="P88" s="97" t="s">
        <v>8170</v>
      </c>
      <c r="Q88" s="97" t="s">
        <v>8171</v>
      </c>
      <c r="R88" s="97" t="s">
        <v>8172</v>
      </c>
      <c r="S88" s="97">
        <f t="shared" si="0"/>
        <v>76</v>
      </c>
      <c r="T88" s="98"/>
      <c r="U88" s="98"/>
      <c r="V88" s="98"/>
      <c r="W88" s="98"/>
      <c r="X88" s="98"/>
      <c r="Y88" s="98"/>
      <c r="Z88" s="98"/>
      <c r="AA88" s="98"/>
      <c r="AB88" s="98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8"/>
      <c r="AR88" s="97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8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/>
      <c r="BQ88" s="97"/>
      <c r="BR88" s="97"/>
      <c r="BS88" s="98"/>
      <c r="BT88" s="97"/>
      <c r="BU88" s="97"/>
      <c r="BV88" s="97"/>
      <c r="BW88" s="97"/>
      <c r="BX88" s="97"/>
      <c r="BY88" s="97"/>
      <c r="BZ88" s="97"/>
      <c r="CA88" s="97"/>
      <c r="CB88" s="97"/>
      <c r="CC88" s="97"/>
      <c r="CD88" s="97"/>
      <c r="CE88" s="97"/>
      <c r="CF88" s="97"/>
      <c r="CG88" s="98"/>
      <c r="CH88" s="98"/>
      <c r="CI88" s="97"/>
      <c r="CJ88" s="97"/>
      <c r="CK88" s="97"/>
      <c r="CL88" s="97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</row>
    <row r="89" spans="1:115" ht="30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7"/>
      <c r="O89" s="97"/>
      <c r="P89" s="97"/>
      <c r="Q89" s="97"/>
      <c r="R89" s="97"/>
      <c r="S89" s="97">
        <f t="shared" si="0"/>
        <v>77</v>
      </c>
      <c r="T89" s="98"/>
      <c r="U89" s="98"/>
      <c r="V89" s="98"/>
      <c r="W89" s="98"/>
      <c r="X89" s="98"/>
      <c r="Y89" s="98"/>
      <c r="Z89" s="98"/>
      <c r="AA89" s="98"/>
      <c r="AB89" s="98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8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8"/>
      <c r="BF89" s="97"/>
      <c r="BG89" s="97"/>
      <c r="BH89" s="97"/>
      <c r="BI89" s="97"/>
      <c r="BJ89" s="97"/>
      <c r="BK89" s="97"/>
      <c r="BL89" s="97"/>
      <c r="BM89" s="97"/>
      <c r="BN89" s="97"/>
      <c r="BO89" s="97"/>
      <c r="BP89" s="97"/>
      <c r="BQ89" s="97"/>
      <c r="BR89" s="97"/>
      <c r="BS89" s="98"/>
      <c r="BT89" s="97"/>
      <c r="BU89" s="97"/>
      <c r="BV89" s="97"/>
      <c r="BW89" s="97"/>
      <c r="BX89" s="97"/>
      <c r="BY89" s="97"/>
      <c r="BZ89" s="97"/>
      <c r="CA89" s="97"/>
      <c r="CB89" s="97"/>
      <c r="CC89" s="97"/>
      <c r="CD89" s="97"/>
      <c r="CE89" s="97"/>
      <c r="CF89" s="97"/>
      <c r="CG89" s="98"/>
      <c r="CH89" s="98"/>
      <c r="CI89" s="97"/>
      <c r="CJ89" s="97"/>
      <c r="CK89" s="97"/>
      <c r="CL89" s="97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</row>
    <row r="90" spans="1:115" ht="30" customHeight="1" x14ac:dyDescent="0.2">
      <c r="A90" s="98"/>
      <c r="B90" s="103"/>
      <c r="C90" s="103"/>
      <c r="D90" s="103"/>
      <c r="E90" s="103"/>
      <c r="F90" s="103"/>
      <c r="G90" s="103"/>
      <c r="H90" s="103"/>
      <c r="I90" s="103"/>
      <c r="J90" s="98"/>
      <c r="K90" s="98"/>
      <c r="L90" s="98"/>
      <c r="M90" s="98"/>
      <c r="N90" s="97"/>
      <c r="O90" s="97"/>
      <c r="P90" s="97"/>
      <c r="Q90" s="97"/>
      <c r="R90" s="97"/>
      <c r="S90" s="97">
        <f t="shared" si="0"/>
        <v>78</v>
      </c>
      <c r="T90" s="98"/>
      <c r="U90" s="98"/>
      <c r="V90" s="98"/>
      <c r="W90" s="98"/>
      <c r="X90" s="98"/>
      <c r="Y90" s="98"/>
      <c r="Z90" s="98"/>
      <c r="AA90" s="98"/>
      <c r="AB90" s="98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8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8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  <c r="BS90" s="98"/>
      <c r="BT90" s="97"/>
      <c r="BU90" s="97"/>
      <c r="BV90" s="97"/>
      <c r="BW90" s="97"/>
      <c r="BX90" s="97"/>
      <c r="BY90" s="97"/>
      <c r="BZ90" s="97"/>
      <c r="CA90" s="97"/>
      <c r="CB90" s="97"/>
      <c r="CC90" s="97"/>
      <c r="CD90" s="97"/>
      <c r="CE90" s="97"/>
      <c r="CF90" s="97"/>
      <c r="CG90" s="98"/>
      <c r="CH90" s="98"/>
      <c r="CI90" s="97"/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</row>
    <row r="91" spans="1:115" ht="30" customHeight="1" x14ac:dyDescent="0.2">
      <c r="A91" s="97"/>
      <c r="B91" s="97"/>
      <c r="C91" s="97"/>
      <c r="D91" s="97"/>
      <c r="E91" s="97"/>
      <c r="F91" s="97"/>
      <c r="G91" s="97"/>
      <c r="H91" s="97"/>
      <c r="I91" s="97"/>
      <c r="J91" s="97" t="s">
        <v>8131</v>
      </c>
      <c r="K91" s="97" t="s">
        <v>8132</v>
      </c>
      <c r="L91" s="97" t="s">
        <v>8133</v>
      </c>
      <c r="M91" s="97"/>
      <c r="N91" s="97"/>
      <c r="O91" s="97"/>
      <c r="P91" s="97"/>
      <c r="Q91" s="97"/>
      <c r="R91" s="97"/>
      <c r="S91" s="97">
        <f t="shared" si="0"/>
        <v>79</v>
      </c>
      <c r="T91" s="97" t="s">
        <v>8137</v>
      </c>
      <c r="U91" s="97"/>
      <c r="V91" s="97"/>
      <c r="W91" s="97">
        <f>IF(AND(W89&lt;W90,U90&lt;90),1,0)</f>
        <v>0</v>
      </c>
      <c r="X91" s="97" t="s">
        <v>8138</v>
      </c>
      <c r="Y91" s="97"/>
      <c r="Z91" s="97"/>
      <c r="AA91" s="97">
        <f>IF(AND(W89&gt;W90,U90&gt;90),1,0)</f>
        <v>0</v>
      </c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 t="s">
        <v>8139</v>
      </c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 t="s">
        <v>8140</v>
      </c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 t="s">
        <v>8141</v>
      </c>
      <c r="BT91" s="97"/>
      <c r="BU91" s="97"/>
      <c r="BV91" s="97"/>
      <c r="BW91" s="97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 t="s">
        <v>8131</v>
      </c>
      <c r="CK91" s="97" t="s">
        <v>8132</v>
      </c>
      <c r="CL91" s="97" t="s">
        <v>8133</v>
      </c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</row>
    <row r="92" spans="1:115" ht="30" customHeight="1" x14ac:dyDescent="0.2">
      <c r="A92" s="97"/>
      <c r="B92" s="97" t="s">
        <v>8054</v>
      </c>
      <c r="C92" s="97"/>
      <c r="D92" s="97"/>
      <c r="E92" s="98" t="str">
        <f>اندراج!$F$2</f>
        <v>مردان</v>
      </c>
      <c r="F92" s="97"/>
      <c r="G92" s="97">
        <f>اندراج!$E$2</f>
        <v>34</v>
      </c>
      <c r="H92" s="97">
        <f>اندراج!$E$3</f>
        <v>19</v>
      </c>
      <c r="I92" s="97"/>
      <c r="J92" s="97" t="s">
        <v>8143</v>
      </c>
      <c r="K92" s="97" t="s">
        <v>8144</v>
      </c>
      <c r="L92" s="97" t="s">
        <v>8145</v>
      </c>
      <c r="M92" s="97"/>
      <c r="N92" s="97"/>
      <c r="O92" s="97"/>
      <c r="P92" s="97"/>
      <c r="Q92" s="97"/>
      <c r="R92" s="97"/>
      <c r="S92" s="97">
        <f t="shared" si="0"/>
        <v>80</v>
      </c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 t="s">
        <v>8123</v>
      </c>
      <c r="BL92" s="97"/>
      <c r="BM92" s="97"/>
      <c r="BN92" s="97"/>
      <c r="BO92" s="97"/>
      <c r="BP92" s="97"/>
      <c r="BQ92" s="97"/>
      <c r="BR92" s="97"/>
      <c r="BS92" s="97"/>
      <c r="BT92" s="97"/>
      <c r="BU92" s="97"/>
      <c r="BV92" s="97"/>
      <c r="BW92" s="97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 t="s">
        <v>8143</v>
      </c>
      <c r="CK92" s="97" t="s">
        <v>8144</v>
      </c>
      <c r="CL92" s="97" t="s">
        <v>8145</v>
      </c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</row>
    <row r="93" spans="1:115" ht="30" customHeight="1" x14ac:dyDescent="0.2">
      <c r="A93" s="97" t="s">
        <v>8058</v>
      </c>
      <c r="B93" s="97"/>
      <c r="C93" s="97"/>
      <c r="D93" s="97" t="s">
        <v>8059</v>
      </c>
      <c r="E93" s="97"/>
      <c r="F93" s="97"/>
      <c r="G93" s="105">
        <f>اندراج!$D$2</f>
        <v>-72</v>
      </c>
      <c r="H93" s="105">
        <f>اندراج!$D$3</f>
        <v>11</v>
      </c>
      <c r="I93" s="97"/>
      <c r="J93" s="97"/>
      <c r="K93" s="97"/>
      <c r="L93" s="97"/>
      <c r="M93" s="97"/>
      <c r="N93" s="157" t="s">
        <v>8055</v>
      </c>
      <c r="O93" s="158"/>
      <c r="P93" s="158"/>
      <c r="Q93" s="158"/>
      <c r="R93" s="158"/>
      <c r="S93" s="97">
        <f t="shared" si="0"/>
        <v>81</v>
      </c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</row>
    <row r="94" spans="1:115" ht="30" customHeight="1" x14ac:dyDescent="0.2">
      <c r="A94" s="97" t="s">
        <v>8069</v>
      </c>
      <c r="B94" s="97"/>
      <c r="C94" s="97"/>
      <c r="D94" s="97" t="s">
        <v>8070</v>
      </c>
      <c r="E94" s="97"/>
      <c r="F94" s="97"/>
      <c r="G94" s="97"/>
      <c r="H94" s="97"/>
      <c r="I94" s="97"/>
      <c r="J94" s="97"/>
      <c r="K94" s="97"/>
      <c r="L94" s="97"/>
      <c r="M94" s="97"/>
      <c r="N94" s="97">
        <v>1</v>
      </c>
      <c r="O94" s="97">
        <v>2</v>
      </c>
      <c r="P94" s="97">
        <v>3</v>
      </c>
      <c r="Q94" s="97">
        <v>4</v>
      </c>
      <c r="R94" s="97">
        <v>5</v>
      </c>
      <c r="S94" s="97">
        <f t="shared" si="0"/>
        <v>82</v>
      </c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</row>
    <row r="95" spans="1:115" ht="30" customHeight="1" x14ac:dyDescent="0.2">
      <c r="A95" s="97" t="s">
        <v>8078</v>
      </c>
      <c r="B95" s="97"/>
      <c r="C95" s="97"/>
      <c r="D95" s="97" t="s">
        <v>8079</v>
      </c>
      <c r="E95" s="97"/>
      <c r="F95" s="97"/>
      <c r="G95" s="97"/>
      <c r="H95" s="97"/>
      <c r="I95" s="97"/>
      <c r="J95" s="97"/>
      <c r="K95" s="97"/>
      <c r="L95" s="97"/>
      <c r="M95" s="97"/>
      <c r="N95" s="97" t="s">
        <v>8072</v>
      </c>
      <c r="O95" s="97" t="s">
        <v>8106</v>
      </c>
      <c r="P95" s="97" t="s">
        <v>8072</v>
      </c>
      <c r="Q95" s="97" t="s">
        <v>8107</v>
      </c>
      <c r="R95" s="97" t="s">
        <v>8108</v>
      </c>
      <c r="S95" s="97">
        <f t="shared" si="0"/>
        <v>83</v>
      </c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  <c r="BW95" s="97"/>
      <c r="BX95" s="97"/>
      <c r="BY95" s="97"/>
      <c r="BZ95" s="97"/>
      <c r="CA95" s="97"/>
      <c r="CB95" s="97"/>
      <c r="CC95" s="97"/>
      <c r="CD95" s="97"/>
      <c r="CE95" s="97"/>
      <c r="CF95" s="97"/>
      <c r="CG95" s="97"/>
      <c r="CH95" s="97"/>
      <c r="CI95" s="97"/>
      <c r="CJ95" s="97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7"/>
      <c r="CZ95" s="97"/>
      <c r="DA95" s="97"/>
      <c r="DB95" s="97"/>
      <c r="DC95" s="97"/>
      <c r="DD95" s="97"/>
      <c r="DE95" s="97"/>
      <c r="DF95" s="97"/>
      <c r="DG95" s="97"/>
      <c r="DH95" s="97"/>
      <c r="DI95" s="97"/>
      <c r="DJ95" s="97"/>
      <c r="DK95" s="97"/>
    </row>
    <row r="96" spans="1:115" ht="30" customHeight="1" x14ac:dyDescent="0.2">
      <c r="A96" s="97" t="s">
        <v>8127</v>
      </c>
      <c r="B96" s="97"/>
      <c r="C96" s="97" t="s">
        <v>8128</v>
      </c>
      <c r="D96" s="97"/>
      <c r="E96" s="97" t="s">
        <v>8129</v>
      </c>
      <c r="F96" s="97"/>
      <c r="G96" s="97" t="s">
        <v>8130</v>
      </c>
      <c r="H96" s="97"/>
      <c r="I96" s="97"/>
      <c r="J96" s="97"/>
      <c r="K96" s="97"/>
      <c r="L96" s="97"/>
      <c r="M96" s="97"/>
      <c r="N96" s="97" t="s">
        <v>8134</v>
      </c>
      <c r="O96" s="97" t="s">
        <v>8134</v>
      </c>
      <c r="P96" s="97" t="s">
        <v>8134</v>
      </c>
      <c r="Q96" s="97" t="s">
        <v>8135</v>
      </c>
      <c r="R96" s="97" t="s">
        <v>8136</v>
      </c>
      <c r="S96" s="97">
        <f t="shared" si="0"/>
        <v>84</v>
      </c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</row>
    <row r="97" spans="1:115" ht="30" customHeight="1" x14ac:dyDescent="0.2">
      <c r="A97" s="97"/>
      <c r="B97" s="97" t="s">
        <v>8070</v>
      </c>
      <c r="C97" s="97"/>
      <c r="D97" s="97" t="s">
        <v>8079</v>
      </c>
      <c r="E97" s="97"/>
      <c r="F97" s="97" t="s">
        <v>8070</v>
      </c>
      <c r="G97" s="97"/>
      <c r="H97" s="97" t="s">
        <v>8079</v>
      </c>
      <c r="I97" s="97"/>
      <c r="J97" s="97"/>
      <c r="K97" s="97"/>
      <c r="L97" s="97"/>
      <c r="M97" s="97"/>
      <c r="N97" s="97" t="s">
        <v>8146</v>
      </c>
      <c r="O97" s="97" t="s">
        <v>8146</v>
      </c>
      <c r="P97" s="97" t="s">
        <v>8106</v>
      </c>
      <c r="Q97" s="97" t="s">
        <v>8147</v>
      </c>
      <c r="R97" s="97" t="s">
        <v>8106</v>
      </c>
      <c r="S97" s="97">
        <f t="shared" si="0"/>
        <v>85</v>
      </c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</row>
    <row r="98" spans="1:115" ht="30" customHeight="1" x14ac:dyDescent="0.2">
      <c r="A98" s="97"/>
      <c r="B98" s="97"/>
      <c r="C98" s="97" t="s">
        <v>8195</v>
      </c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8" t="s">
        <v>8195</v>
      </c>
      <c r="O98" s="98" t="s">
        <v>8195</v>
      </c>
      <c r="P98" s="98" t="s">
        <v>8195</v>
      </c>
      <c r="Q98" s="98" t="s">
        <v>8195</v>
      </c>
      <c r="R98" s="98" t="s">
        <v>8195</v>
      </c>
      <c r="S98" s="97">
        <f t="shared" si="0"/>
        <v>86</v>
      </c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7" t="s">
        <v>8190</v>
      </c>
      <c r="CI98" s="97"/>
      <c r="CJ98" s="97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</row>
    <row r="99" spans="1:115" ht="30" customHeight="1" x14ac:dyDescent="0.2">
      <c r="A99" s="97" t="s">
        <v>8078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 t="s">
        <v>8191</v>
      </c>
      <c r="O99" s="97" t="s">
        <v>8169</v>
      </c>
      <c r="P99" s="97"/>
      <c r="Q99" s="97"/>
      <c r="R99" s="97"/>
      <c r="S99" s="97">
        <f t="shared" si="0"/>
        <v>87</v>
      </c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</row>
    <row r="100" spans="1:115" ht="30" customHeight="1" x14ac:dyDescent="0.2">
      <c r="A100" s="98"/>
      <c r="B100" s="97"/>
      <c r="C100" s="97"/>
      <c r="D100" s="98"/>
      <c r="E100" s="98"/>
      <c r="F100" s="98"/>
      <c r="G100" s="97"/>
      <c r="H100" s="97"/>
      <c r="I100" s="98"/>
      <c r="J100" s="98" t="str">
        <f>اندراج!$F$2</f>
        <v>مردان</v>
      </c>
      <c r="K100" s="97"/>
      <c r="L100" s="97"/>
      <c r="M100" s="97"/>
      <c r="N100" s="97"/>
      <c r="O100" s="97"/>
      <c r="P100" s="97"/>
      <c r="Q100" s="97"/>
      <c r="R100" s="98" t="s">
        <v>8195</v>
      </c>
      <c r="S100" s="97">
        <f t="shared" si="0"/>
        <v>88</v>
      </c>
      <c r="T100" s="98" t="s">
        <v>8195</v>
      </c>
      <c r="U100" s="98" t="s">
        <v>8151</v>
      </c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 t="s">
        <v>8195</v>
      </c>
      <c r="AG100" s="98"/>
      <c r="AH100" s="98"/>
      <c r="AI100" s="98"/>
      <c r="AJ100" s="98"/>
      <c r="AK100" s="98"/>
      <c r="AL100" s="98" t="s">
        <v>8195</v>
      </c>
      <c r="AM100" s="98" t="s">
        <v>8153</v>
      </c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 t="s">
        <v>8195</v>
      </c>
      <c r="BC100" s="98" t="s">
        <v>8154</v>
      </c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 t="s">
        <v>8195</v>
      </c>
      <c r="BS100" s="98" t="s">
        <v>8155</v>
      </c>
      <c r="BT100" s="97"/>
      <c r="BU100" s="97"/>
      <c r="BV100" s="97"/>
      <c r="BW100" s="97"/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7" t="s">
        <v>8195</v>
      </c>
      <c r="CI100" s="97"/>
      <c r="CJ100" s="97" t="s">
        <v>8143</v>
      </c>
      <c r="CK100" s="97" t="s">
        <v>8144</v>
      </c>
      <c r="CL100" s="97" t="s">
        <v>8145</v>
      </c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</row>
    <row r="101" spans="1:115" ht="30" customHeight="1" x14ac:dyDescent="0.2">
      <c r="A101" s="97"/>
      <c r="B101" s="97"/>
      <c r="C101" s="97"/>
      <c r="D101" s="97"/>
      <c r="E101" s="97"/>
      <c r="F101" s="97"/>
      <c r="G101" s="97"/>
      <c r="H101" s="97"/>
      <c r="I101" s="97"/>
      <c r="J101" s="97" t="s">
        <v>8131</v>
      </c>
      <c r="K101" s="97" t="s">
        <v>8167</v>
      </c>
      <c r="L101" s="98" t="s">
        <v>8133</v>
      </c>
      <c r="M101" s="98"/>
      <c r="N101" s="97"/>
      <c r="O101" s="97"/>
      <c r="P101" s="97" t="s">
        <v>8170</v>
      </c>
      <c r="Q101" s="97" t="s">
        <v>8171</v>
      </c>
      <c r="R101" s="97" t="s">
        <v>8172</v>
      </c>
      <c r="S101" s="97">
        <f t="shared" si="0"/>
        <v>89</v>
      </c>
      <c r="T101" s="97" t="s">
        <v>8114</v>
      </c>
      <c r="U101" s="97" t="s">
        <v>8115</v>
      </c>
      <c r="V101" s="97" t="s">
        <v>8116</v>
      </c>
      <c r="W101" s="97" t="s">
        <v>8117</v>
      </c>
      <c r="X101" s="97" t="s">
        <v>8118</v>
      </c>
      <c r="Y101" s="97" t="s">
        <v>8119</v>
      </c>
      <c r="Z101" s="97" t="s">
        <v>8120</v>
      </c>
      <c r="AA101" s="97" t="s">
        <v>8121</v>
      </c>
      <c r="AB101" s="97" t="s">
        <v>8122</v>
      </c>
      <c r="AC101" s="97" t="s">
        <v>8123</v>
      </c>
      <c r="AD101" s="97" t="s">
        <v>8173</v>
      </c>
      <c r="AE101" s="97" t="s">
        <v>8173</v>
      </c>
      <c r="AF101" s="97" t="s">
        <v>8173</v>
      </c>
      <c r="AG101" s="97" t="s">
        <v>8174</v>
      </c>
      <c r="AH101" s="97" t="s">
        <v>8174</v>
      </c>
      <c r="AI101" s="97"/>
      <c r="AJ101" s="97"/>
      <c r="AK101" s="97" t="s">
        <v>8174</v>
      </c>
      <c r="AL101" s="97" t="s">
        <v>8114</v>
      </c>
      <c r="AM101" s="97" t="s">
        <v>8115</v>
      </c>
      <c r="AN101" s="97" t="s">
        <v>8116</v>
      </c>
      <c r="AO101" s="97" t="s">
        <v>8117</v>
      </c>
      <c r="AP101" s="97" t="s">
        <v>8118</v>
      </c>
      <c r="AQ101" s="97" t="s">
        <v>8119</v>
      </c>
      <c r="AR101" s="97" t="s">
        <v>8120</v>
      </c>
      <c r="AS101" s="97" t="s">
        <v>8121</v>
      </c>
      <c r="AT101" s="97" t="s">
        <v>8122</v>
      </c>
      <c r="AU101" s="97" t="s">
        <v>8123</v>
      </c>
      <c r="AV101" s="97" t="s">
        <v>8175</v>
      </c>
      <c r="AW101" s="97"/>
      <c r="AX101" s="97" t="s">
        <v>8175</v>
      </c>
      <c r="AY101" s="97" t="s">
        <v>8176</v>
      </c>
      <c r="AZ101" s="97"/>
      <c r="BA101" s="97" t="s">
        <v>8176</v>
      </c>
      <c r="BB101" s="97" t="s">
        <v>8114</v>
      </c>
      <c r="BC101" s="97" t="s">
        <v>8115</v>
      </c>
      <c r="BD101" s="97" t="s">
        <v>8116</v>
      </c>
      <c r="BE101" s="97" t="s">
        <v>8117</v>
      </c>
      <c r="BF101" s="97" t="s">
        <v>8118</v>
      </c>
      <c r="BG101" s="97" t="s">
        <v>8119</v>
      </c>
      <c r="BH101" s="97" t="s">
        <v>8120</v>
      </c>
      <c r="BI101" s="97" t="s">
        <v>8121</v>
      </c>
      <c r="BJ101" s="97" t="s">
        <v>8122</v>
      </c>
      <c r="BK101" s="97" t="s">
        <v>8123</v>
      </c>
      <c r="BL101" s="97" t="s">
        <v>8124</v>
      </c>
      <c r="BM101" s="97"/>
      <c r="BN101" s="97" t="s">
        <v>8124</v>
      </c>
      <c r="BO101" s="97" t="s">
        <v>8125</v>
      </c>
      <c r="BP101" s="97"/>
      <c r="BQ101" s="97" t="s">
        <v>8125</v>
      </c>
      <c r="BR101" s="97" t="s">
        <v>8114</v>
      </c>
      <c r="BS101" s="97" t="s">
        <v>8115</v>
      </c>
      <c r="BT101" s="97" t="s">
        <v>8116</v>
      </c>
      <c r="BU101" s="97" t="s">
        <v>8117</v>
      </c>
      <c r="BV101" s="97" t="s">
        <v>8118</v>
      </c>
      <c r="BW101" s="97" t="s">
        <v>8119</v>
      </c>
      <c r="BX101" s="97" t="s">
        <v>8120</v>
      </c>
      <c r="BY101" s="97" t="s">
        <v>8121</v>
      </c>
      <c r="BZ101" s="97" t="s">
        <v>8122</v>
      </c>
      <c r="CA101" s="97" t="s">
        <v>8123</v>
      </c>
      <c r="CB101" s="97" t="s">
        <v>8177</v>
      </c>
      <c r="CC101" s="97"/>
      <c r="CD101" s="97" t="s">
        <v>8177</v>
      </c>
      <c r="CE101" s="97" t="s">
        <v>8178</v>
      </c>
      <c r="CF101" s="97"/>
      <c r="CG101" s="97" t="s">
        <v>8178</v>
      </c>
      <c r="CH101" s="97" t="s">
        <v>8192</v>
      </c>
      <c r="CI101" s="97"/>
      <c r="CJ101" s="97" t="str">
        <f>اندراج!$F$2</f>
        <v>مردان</v>
      </c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</row>
    <row r="102" spans="1:115" ht="30" customHeight="1" x14ac:dyDescent="0.2">
      <c r="A102" s="97"/>
      <c r="B102" s="97"/>
      <c r="C102" s="97"/>
      <c r="D102" s="97"/>
      <c r="E102" s="97"/>
      <c r="F102" s="97"/>
      <c r="G102" s="97"/>
      <c r="H102" s="97"/>
      <c r="I102" s="97"/>
      <c r="J102" s="98" t="s">
        <v>8180</v>
      </c>
      <c r="K102" s="98" t="s">
        <v>8181</v>
      </c>
      <c r="L102" s="98" t="s">
        <v>8145</v>
      </c>
      <c r="M102" s="98">
        <v>1</v>
      </c>
      <c r="N102" s="97">
        <f t="shared" ref="N102:N132" si="195">Y$9</f>
        <v>105.87231873866266</v>
      </c>
      <c r="O102" s="97">
        <f t="shared" ref="O102:O132" si="196">CY102</f>
        <v>98.438273883628881</v>
      </c>
      <c r="P102" s="97">
        <f t="shared" ref="P102:P132" si="197">N102-O102</f>
        <v>7.4340448550337754</v>
      </c>
      <c r="Q102" s="97" t="str">
        <f t="shared" ref="Q102:Q112" si="198">IF(P87&lt;0,"QNOS","QSOS")</f>
        <v>QSOS</v>
      </c>
      <c r="R102" s="97">
        <f t="shared" ref="R102:R132" si="199">CZ102</f>
        <v>261.56172611637112</v>
      </c>
      <c r="S102" s="97">
        <f t="shared" si="0"/>
        <v>90</v>
      </c>
      <c r="T102" s="97">
        <f>SIN((90-$U$9)*$AA$8)*TAN($AA$9*$AA$8)/TAN((90-'C'!$F72)*$AA$8)</f>
        <v>-0.37901938909926725</v>
      </c>
      <c r="U102" s="97">
        <f t="shared" ref="U102:U132" si="200">POWER((COS((90-$U$9)*$AA$8)*TAN($AA$9*$AA$8)),2)</f>
        <v>3.9313065427916092</v>
      </c>
      <c r="V102" s="97">
        <f t="shared" ref="V102:V132" si="201">SQRT(1+$U102)</f>
        <v>2.2206545302661578</v>
      </c>
      <c r="W102" s="97">
        <f t="shared" ref="W102:W132" si="202">IF(OR(ABS(T102/V102)&gt;1),180,ASIN($T102/$V102)*$AC$8)</f>
        <v>-9.8273075993896093</v>
      </c>
      <c r="X102" s="97">
        <f t="shared" ref="X102:X132" si="203">ATAN(COS((90-$U$9)*$AA$8)*TAN($AA$9*$AA$8))*$AC$8</f>
        <v>63.235932093769605</v>
      </c>
      <c r="Y102" s="97">
        <f t="shared" ref="Y102:Y132" si="204">IF(OR($W102=180),180,$W102-$X102)</f>
        <v>-73.063239693159218</v>
      </c>
      <c r="Z102" s="97">
        <f t="shared" ref="Z102:Z132" si="205">IF(OR($W102=180),180,180-$W102-$X102)</f>
        <v>126.59137550561999</v>
      </c>
      <c r="AA102" s="97">
        <f>(COS( 90.833*$AA$8)-SIN($U$9*$AA$8)*SIN('C'!$F72*$AA$8))/COS($U$9*$AA$8)/COS('C'!$F72*$AA$8)</f>
        <v>7.1312402164126348E-2</v>
      </c>
      <c r="AB102" s="97">
        <f t="shared" ref="AB102:AB132" si="206">IF($AA102&gt;1,0,IF($AA102&lt;-1,180,IF(AND($AA102&lt;1,$AA102&gt;-1),ACOS($AA102)*$AC$8)))</f>
        <v>85.910629267461175</v>
      </c>
      <c r="AC102" s="97">
        <f>('C'!$E72+$AC$9+$W$9/15)</f>
        <v>12.391777777777779</v>
      </c>
      <c r="AD102" s="97">
        <f t="shared" ref="AD102:AD132" si="207">IF(OR($Y102&lt;0,$Y102&gt;$AB102),0,$AC102-$Y102/15)</f>
        <v>0</v>
      </c>
      <c r="AE102" s="97">
        <f t="shared" ref="AE102:AE132" si="208">IF(OR(AD102&lt;0),AD102+24,AD102)</f>
        <v>0</v>
      </c>
      <c r="AF102" s="97">
        <f t="shared" ref="AF102:AF132" si="209">(IF(OR(ABS($BC$7-$CH102)&lt;90.833),AE102,0)/24)</f>
        <v>0</v>
      </c>
      <c r="AG102" s="97">
        <f t="shared" ref="AG102:AG132" si="210">IF(OR($Z102&lt;0,$Z102&gt;$AB102),0,$AC102-$Z102/15)</f>
        <v>0</v>
      </c>
      <c r="AH102" s="97">
        <f t="shared" ref="AH102:AH132" si="211">IF(OR(AG102&lt;0),AG102+24,AG102)</f>
        <v>0</v>
      </c>
      <c r="AI102" s="97"/>
      <c r="AJ102" s="97"/>
      <c r="AK102" s="97">
        <f t="shared" ref="AK102:AK132" si="212">(IF(OR(ABS($BC$7-$CH102)&lt;90.833),AH102,0)/24)</f>
        <v>0</v>
      </c>
      <c r="AL102" s="97">
        <f>SIN((90-$U$9)*$AA$8)*TAN($Y$10*$AA$8)/TAN((90-'C'!$F72)*$AA$8)</f>
        <v>3.0642400434762913E-2</v>
      </c>
      <c r="AM102" s="97">
        <f t="shared" ref="AM102:AM132" si="213">POWER((COS((90-$U$9)*$AA$8)*TAN($Y$10*$AA$8)),2)</f>
        <v>2.5695650812758871E-2</v>
      </c>
      <c r="AN102" s="97">
        <f t="shared" ref="AN102:AN132" si="214">SQRT(1+$AM102)</f>
        <v>1.0127663357422376</v>
      </c>
      <c r="AO102" s="97">
        <f t="shared" ref="AO102:AO132" si="215">IF(OR(ABS(AL102/AN102)&gt;1),180,ASIN($AL102/$AN102)*$AC$8)</f>
        <v>1.7338137492680588</v>
      </c>
      <c r="AP102" s="97">
        <f t="shared" ref="AP102:AP132" si="216">ATAN(COS((90-$U$9)*$AA$8)*TAN($Y$10*$AA$8))*$AC$8</f>
        <v>-9.106959298875525</v>
      </c>
      <c r="AQ102" s="97">
        <f t="shared" ref="AQ102:AQ132" si="217">IF(OR($AO102=180),180,$AO102-$AP102)</f>
        <v>10.840773048143584</v>
      </c>
      <c r="AR102" s="97">
        <f t="shared" ref="AR102:AR132" si="218">IF(OR($AO102=180),180,180-$AO102-$AP102)</f>
        <v>187.37314554960747</v>
      </c>
      <c r="AS102" s="97" t="s">
        <v>8053</v>
      </c>
      <c r="AT102" s="97" t="s">
        <v>8053</v>
      </c>
      <c r="AU102" s="97" t="s">
        <v>8053</v>
      </c>
      <c r="AV102" s="97">
        <f t="shared" ref="AV102:AV132" si="219">IF(OR($AQ102&lt;0,$AQ102&gt;$AB102),0,$AC102-$AQ102/15)</f>
        <v>11.669059574568207</v>
      </c>
      <c r="AW102" s="97">
        <f t="shared" ref="AW102:AW132" si="220">IF(OR(AV102&lt;0),AV102+24,AV102)</f>
        <v>11.669059574568207</v>
      </c>
      <c r="AX102" s="97">
        <f t="shared" ref="AX102:AX132" si="221">(IF(OR(ABS($BC$7-$CH102)&lt;90.833),AW102,0)/24)</f>
        <v>0.48621081560700863</v>
      </c>
      <c r="AY102" s="97">
        <f t="shared" ref="AY102:AY132" si="222">IF(OR($AR102&lt;0,$AR102&gt;$AB102),0,$AC102-$AR102/15)</f>
        <v>0</v>
      </c>
      <c r="AZ102" s="97">
        <f t="shared" ref="AZ102:AZ132" si="223">IF(OR(AY102&lt;0),AY102+24,AY102)</f>
        <v>0</v>
      </c>
      <c r="BA102" s="97">
        <f t="shared" ref="BA102:BA132" si="224">(IF(OR(ABS($BC$7-$CH102)&lt;90.833),AZ102,0)/24)</f>
        <v>0</v>
      </c>
      <c r="BB102" s="97">
        <f>SIN((90-$U$9)*$AA$8)*TAN($Y$9*$AA$8)/TAN((90-'C'!$F72)*$AA$8)</f>
        <v>0.37901938909926741</v>
      </c>
      <c r="BC102" s="97">
        <f t="shared" ref="BC102:BC132" si="225">POWER((COS((90-$U$9)*$AA$8)*TAN($Y$9*$AA$8)),2)</f>
        <v>3.9313065427916136</v>
      </c>
      <c r="BD102" s="97">
        <f t="shared" ref="BD102:BD132" si="226">SQRT(1+$BC102)</f>
        <v>2.2206545302661587</v>
      </c>
      <c r="BE102" s="97">
        <f t="shared" ref="BE102:BE132" si="227">IF(OR(ABS(BB102/BD102)&gt;1),180,ASIN($BB102/$BD102)*$AC$8)</f>
        <v>9.8273075993896093</v>
      </c>
      <c r="BF102" s="97">
        <f t="shared" ref="BF102:BF132" si="228">ATAN(COS((90-$U$9)*$AA$8)*TAN($Y$9*$AA$8))*$AC$8</f>
        <v>-63.235932093769613</v>
      </c>
      <c r="BG102" s="97">
        <f t="shared" ref="BG102:BG132" si="229">IF(OR($BE102=180),180,$BE102-$BF102)</f>
        <v>73.063239693159218</v>
      </c>
      <c r="BH102" s="97">
        <f t="shared" ref="BH102:BH132" si="230">IF(OR($BE102=180),180,180-$BE102-$BF102)</f>
        <v>233.40862449438001</v>
      </c>
      <c r="BI102" s="97" t="s">
        <v>8053</v>
      </c>
      <c r="BJ102" s="97" t="s">
        <v>8053</v>
      </c>
      <c r="BK102" s="97" t="s">
        <v>8053</v>
      </c>
      <c r="BL102" s="97">
        <f t="shared" ref="BL102:BL132" si="231">IF(OR($BG102&lt;0,$BG102&gt;$AB102),0,$AC102+$BG102/15)</f>
        <v>17.262660423988393</v>
      </c>
      <c r="BM102" s="97">
        <f t="shared" ref="BM102:BM132" si="232">IF(OR(BL102&lt;0),BL102+24,BL102)</f>
        <v>17.262660423988393</v>
      </c>
      <c r="BN102" s="97">
        <f t="shared" ref="BN102:BN132" si="233">(IF(OR(ABS($BC$7-$CH102)&lt;90.833),BM102,0)/24)</f>
        <v>0.71927751766618309</v>
      </c>
      <c r="BO102" s="97">
        <f t="shared" ref="BO102:BO132" si="234">IF(OR($BH102&lt;0,$BH102&gt;$AB102),0,$AC102+$BH102/15)</f>
        <v>0</v>
      </c>
      <c r="BP102" s="97">
        <f t="shared" ref="BP102:BP132" si="235">IF(OR(BO102&lt;0),BO102+24,BO102)</f>
        <v>0</v>
      </c>
      <c r="BQ102" s="97">
        <f t="shared" ref="BQ102:BQ132" si="236">(IF(OR(ABS($BC$7-$CH102)&lt;90.833),BP102,0)/24)</f>
        <v>0</v>
      </c>
      <c r="BR102" s="97">
        <f>SIN((90-$U$9)*$AA$8)*TAN($AA$10*$AA$8)/TAN((90-'C'!$F72)*$AA$8)</f>
        <v>-3.0642400434762906E-2</v>
      </c>
      <c r="BS102" s="97">
        <f t="shared" ref="BS102:BS132" si="237">POWER((COS((90-$U$9)*$AA$8)*TAN($AA$10*$AA$8)),2)</f>
        <v>2.5695650812758864E-2</v>
      </c>
      <c r="BT102" s="97">
        <f t="shared" ref="BT102:BT132" si="238">SQRT(1+$BS102)</f>
        <v>1.0127663357422376</v>
      </c>
      <c r="BU102" s="97">
        <f t="shared" ref="BU102:BU132" si="239">IF(OR(ABS(BR102/BT102)&gt;1),180,ASIN($BR102/$BT102)*$AC$8)</f>
        <v>-1.7338137492680583</v>
      </c>
      <c r="BV102" s="97">
        <f t="shared" ref="BV102:BV132" si="240">ATAN(COS((90-$U$9)*$AA$8)*TAN($AA$10*$AA$8))*$AC$8</f>
        <v>9.1069592988755232</v>
      </c>
      <c r="BW102" s="97">
        <f t="shared" ref="BW102:BW132" si="241">IF(OR($BU102=180),180,$BU102-$BV102)</f>
        <v>-10.840773048143582</v>
      </c>
      <c r="BX102" s="97">
        <f t="shared" ref="BX102:BX132" si="242">IF(OR($BU102=180),180,180-$BU102-$BV102)</f>
        <v>172.62685445039253</v>
      </c>
      <c r="BY102" s="97" t="s">
        <v>8053</v>
      </c>
      <c r="BZ102" s="97" t="s">
        <v>8053</v>
      </c>
      <c r="CA102" s="97" t="s">
        <v>8053</v>
      </c>
      <c r="CB102" s="97">
        <f t="shared" ref="CB102:CB132" si="243">IF(OR($BW102&lt;0,$BW102&gt;$AB102),0,$AC102+$BW102/15)</f>
        <v>0</v>
      </c>
      <c r="CC102" s="97">
        <f t="shared" ref="CC102:CC132" si="244">IF(OR(CB102&lt;0),CB102+24,CB102)</f>
        <v>0</v>
      </c>
      <c r="CD102" s="97">
        <f t="shared" ref="CD102:CD132" si="245">(IF(OR(ABS($BC$7-$CH102)&lt;90.833),CC102,0)/24)</f>
        <v>0</v>
      </c>
      <c r="CE102" s="97">
        <f t="shared" ref="CE102:CE132" si="246">IF(OR($BX102&lt;0,$BX102&gt;$AB102),0,$AC102+$BX102/15)</f>
        <v>0</v>
      </c>
      <c r="CF102" s="97">
        <f t="shared" ref="CF102:CF132" si="247">IF(OR(CE102&lt;0),CE102+24,CE102)</f>
        <v>0</v>
      </c>
      <c r="CG102" s="97">
        <f t="shared" ref="CG102:CG132" si="248">(IF(OR(ABS($BC$7-$CH102)&lt;90.833),CF102,0)/24)</f>
        <v>0</v>
      </c>
      <c r="CH102" s="97">
        <f>90-'C'!$F72</f>
        <v>97.433999999999997</v>
      </c>
      <c r="CI102" s="97">
        <v>1</v>
      </c>
      <c r="CJ102" s="116" t="s">
        <v>8193</v>
      </c>
      <c r="CK102" s="116"/>
      <c r="CL102" s="116"/>
      <c r="CM102" s="116"/>
      <c r="CN102" s="97" t="s">
        <v>8195</v>
      </c>
      <c r="CO102" s="97">
        <f t="shared" ref="CO102:CO132" si="249">CI102</f>
        <v>1</v>
      </c>
      <c r="CP102" s="97">
        <f t="shared" ref="CP102:CP132" si="250">U$9</f>
        <v>34.31666666666667</v>
      </c>
      <c r="CQ102" s="97">
        <f>'C'!F72</f>
        <v>-7.4340000000000002</v>
      </c>
      <c r="CR102" s="97">
        <f t="shared" ref="CR102:CR132" si="251">ATAN(1)*4</f>
        <v>3.1415926535897931</v>
      </c>
      <c r="CS102" s="97">
        <f t="shared" ref="CS102:CS132" si="252">CR102/180</f>
        <v>1.7453292519943295E-2</v>
      </c>
      <c r="CT102" s="97">
        <f t="shared" ref="CT102:CT132" si="253">1/CS102</f>
        <v>57.295779513082323</v>
      </c>
      <c r="CU102" s="97">
        <f t="shared" ref="CU102:CU132" si="254">CP102*CS102</f>
        <v>0.59893882164272083</v>
      </c>
      <c r="CV102" s="97">
        <f t="shared" ref="CV102:CV132" si="255">CQ102*CS102</f>
        <v>-0.12974777659325845</v>
      </c>
      <c r="CW102" s="97">
        <f t="shared" ref="CW102:CW132" si="256">AB102*CS102</f>
        <v>1.4994233431774018</v>
      </c>
      <c r="CX102" s="97">
        <f t="shared" ref="CX102:CX132" si="257">ATAN(SIN(CW102)/(COS(CU102)*TAN(CV102)-SIN(CU102)*COS(CW102)))*CT102</f>
        <v>-81.561726116371119</v>
      </c>
      <c r="CY102" s="97">
        <f t="shared" ref="CY102:CY132" si="258">IF(CX102&lt;0,180+CX102,CX102)</f>
        <v>98.438273883628881</v>
      </c>
      <c r="CZ102" s="97">
        <f t="shared" ref="CZ102:CZ132" si="259">360-CY102</f>
        <v>261.56172611637112</v>
      </c>
      <c r="DA102" s="97"/>
      <c r="DB102" s="97"/>
      <c r="DC102" s="97"/>
      <c r="DD102" s="97"/>
      <c r="DE102" s="97"/>
      <c r="DF102" s="97"/>
      <c r="DG102" s="97"/>
      <c r="DH102" s="97"/>
      <c r="DI102" s="97"/>
      <c r="DJ102" s="97"/>
      <c r="DK102" s="97"/>
    </row>
    <row r="103" spans="1:115" ht="30" customHeight="1" x14ac:dyDescent="0.2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8" t="s">
        <v>8182</v>
      </c>
      <c r="L103" s="98" t="s">
        <v>8183</v>
      </c>
      <c r="M103" s="98">
        <f t="shared" ref="M103:M132" si="260">M102+1</f>
        <v>2</v>
      </c>
      <c r="N103" s="97">
        <f t="shared" si="195"/>
        <v>105.87231873866266</v>
      </c>
      <c r="O103" s="97">
        <f t="shared" si="196"/>
        <v>97.974661791153721</v>
      </c>
      <c r="P103" s="97">
        <f t="shared" si="197"/>
        <v>7.8976569475089349</v>
      </c>
      <c r="Q103" s="97" t="str">
        <f t="shared" si="198"/>
        <v>QSOS</v>
      </c>
      <c r="R103" s="97">
        <f t="shared" si="199"/>
        <v>262.02533820884628</v>
      </c>
      <c r="S103" s="97">
        <f t="shared" si="0"/>
        <v>91</v>
      </c>
      <c r="T103" s="97">
        <f>SIN((90-$U$9)*$AA$8)*TAN($AA$9*$AA$8)/TAN((90-'C'!$F73)*$AA$8)</f>
        <v>-0.3593397971676458</v>
      </c>
      <c r="U103" s="97">
        <f t="shared" si="200"/>
        <v>3.9313065427916092</v>
      </c>
      <c r="V103" s="97">
        <f t="shared" si="201"/>
        <v>2.2206545302661578</v>
      </c>
      <c r="W103" s="97">
        <f t="shared" si="202"/>
        <v>-9.3123808960467276</v>
      </c>
      <c r="X103" s="97">
        <f t="shared" si="203"/>
        <v>63.235932093769605</v>
      </c>
      <c r="Y103" s="97">
        <f t="shared" si="204"/>
        <v>-72.548312989816338</v>
      </c>
      <c r="Z103" s="97">
        <f t="shared" si="205"/>
        <v>126.07644880227713</v>
      </c>
      <c r="AA103" s="97">
        <f>(COS( 90.833*$AA$8)-SIN($U$9*$AA$8)*SIN('C'!$F73*$AA$8))/COS($U$9*$AA$8)/COS('C'!$F73*$AA$8)</f>
        <v>6.6703042876273877E-2</v>
      </c>
      <c r="AB103" s="97">
        <f t="shared" si="206"/>
        <v>86.175357417837091</v>
      </c>
      <c r="AC103" s="97">
        <f>('C'!$E73+$AC$9+$W$9/15)</f>
        <v>12.388777777777779</v>
      </c>
      <c r="AD103" s="97">
        <f t="shared" si="207"/>
        <v>0</v>
      </c>
      <c r="AE103" s="97">
        <f t="shared" si="208"/>
        <v>0</v>
      </c>
      <c r="AF103" s="97">
        <f t="shared" si="209"/>
        <v>0</v>
      </c>
      <c r="AG103" s="97">
        <f t="shared" si="210"/>
        <v>0</v>
      </c>
      <c r="AH103" s="97">
        <f t="shared" si="211"/>
        <v>0</v>
      </c>
      <c r="AI103" s="97"/>
      <c r="AJ103" s="97"/>
      <c r="AK103" s="97">
        <f t="shared" si="212"/>
        <v>0</v>
      </c>
      <c r="AL103" s="97">
        <f>SIN((90-$U$9)*$AA$8)*TAN($Y$10*$AA$8)/TAN((90-'C'!$F73)*$AA$8)</f>
        <v>2.905137381790681E-2</v>
      </c>
      <c r="AM103" s="97">
        <f t="shared" si="213"/>
        <v>2.5695650812758871E-2</v>
      </c>
      <c r="AN103" s="97">
        <f t="shared" si="214"/>
        <v>1.0127663357422376</v>
      </c>
      <c r="AO103" s="97">
        <f t="shared" si="215"/>
        <v>1.6437646145680251</v>
      </c>
      <c r="AP103" s="97">
        <f t="shared" si="216"/>
        <v>-9.106959298875525</v>
      </c>
      <c r="AQ103" s="97">
        <f t="shared" si="217"/>
        <v>10.750723913443551</v>
      </c>
      <c r="AR103" s="97">
        <f t="shared" si="218"/>
        <v>187.4631946843075</v>
      </c>
      <c r="AS103" s="97" t="s">
        <v>8053</v>
      </c>
      <c r="AT103" s="97" t="s">
        <v>8053</v>
      </c>
      <c r="AU103" s="97" t="s">
        <v>8053</v>
      </c>
      <c r="AV103" s="97">
        <f t="shared" si="219"/>
        <v>11.672062850214877</v>
      </c>
      <c r="AW103" s="97">
        <f t="shared" si="220"/>
        <v>11.672062850214877</v>
      </c>
      <c r="AX103" s="97">
        <f t="shared" si="221"/>
        <v>0.48633595209228653</v>
      </c>
      <c r="AY103" s="97">
        <f t="shared" si="222"/>
        <v>0</v>
      </c>
      <c r="AZ103" s="97">
        <f t="shared" si="223"/>
        <v>0</v>
      </c>
      <c r="BA103" s="97">
        <f t="shared" si="224"/>
        <v>0</v>
      </c>
      <c r="BB103" s="97">
        <f>SIN((90-$U$9)*$AA$8)*TAN($Y$9*$AA$8)/TAN((90-'C'!$F73)*$AA$8)</f>
        <v>0.35933979716764597</v>
      </c>
      <c r="BC103" s="97">
        <f t="shared" si="225"/>
        <v>3.9313065427916136</v>
      </c>
      <c r="BD103" s="97">
        <f t="shared" si="226"/>
        <v>2.2206545302661587</v>
      </c>
      <c r="BE103" s="97">
        <f t="shared" si="227"/>
        <v>9.3123808960467276</v>
      </c>
      <c r="BF103" s="97">
        <f t="shared" si="228"/>
        <v>-63.235932093769613</v>
      </c>
      <c r="BG103" s="97">
        <f t="shared" si="229"/>
        <v>72.548312989816338</v>
      </c>
      <c r="BH103" s="97">
        <f t="shared" si="230"/>
        <v>233.92355119772287</v>
      </c>
      <c r="BI103" s="97" t="s">
        <v>8053</v>
      </c>
      <c r="BJ103" s="97" t="s">
        <v>8053</v>
      </c>
      <c r="BK103" s="97" t="s">
        <v>8053</v>
      </c>
      <c r="BL103" s="97">
        <f t="shared" si="231"/>
        <v>17.225331977098868</v>
      </c>
      <c r="BM103" s="97">
        <f t="shared" si="232"/>
        <v>17.225331977098868</v>
      </c>
      <c r="BN103" s="97">
        <f t="shared" si="233"/>
        <v>0.71772216571245284</v>
      </c>
      <c r="BO103" s="97">
        <f t="shared" si="234"/>
        <v>0</v>
      </c>
      <c r="BP103" s="97">
        <f t="shared" si="235"/>
        <v>0</v>
      </c>
      <c r="BQ103" s="97">
        <f t="shared" si="236"/>
        <v>0</v>
      </c>
      <c r="BR103" s="97">
        <f>SIN((90-$U$9)*$AA$8)*TAN($AA$10*$AA$8)/TAN((90-'C'!$F73)*$AA$8)</f>
        <v>-2.9051373817906803E-2</v>
      </c>
      <c r="BS103" s="97">
        <f t="shared" si="237"/>
        <v>2.5695650812758864E-2</v>
      </c>
      <c r="BT103" s="97">
        <f t="shared" si="238"/>
        <v>1.0127663357422376</v>
      </c>
      <c r="BU103" s="97">
        <f t="shared" si="239"/>
        <v>-1.6437646145680247</v>
      </c>
      <c r="BV103" s="97">
        <f t="shared" si="240"/>
        <v>9.1069592988755232</v>
      </c>
      <c r="BW103" s="97">
        <f t="shared" si="241"/>
        <v>-10.750723913443547</v>
      </c>
      <c r="BX103" s="97">
        <f t="shared" si="242"/>
        <v>172.5368053156925</v>
      </c>
      <c r="BY103" s="97" t="s">
        <v>8053</v>
      </c>
      <c r="BZ103" s="97" t="s">
        <v>8053</v>
      </c>
      <c r="CA103" s="97" t="s">
        <v>8053</v>
      </c>
      <c r="CB103" s="97">
        <f t="shared" si="243"/>
        <v>0</v>
      </c>
      <c r="CC103" s="97">
        <f t="shared" si="244"/>
        <v>0</v>
      </c>
      <c r="CD103" s="97">
        <f t="shared" si="245"/>
        <v>0</v>
      </c>
      <c r="CE103" s="97">
        <f t="shared" si="246"/>
        <v>0</v>
      </c>
      <c r="CF103" s="97">
        <f t="shared" si="247"/>
        <v>0</v>
      </c>
      <c r="CG103" s="97">
        <f t="shared" si="248"/>
        <v>0</v>
      </c>
      <c r="CH103" s="97">
        <f>90-'C'!$F73</f>
        <v>97.051999999999992</v>
      </c>
      <c r="CI103" s="97">
        <v>2</v>
      </c>
      <c r="CJ103" s="97"/>
      <c r="CK103" s="97"/>
      <c r="CL103" s="97"/>
      <c r="CM103" s="97"/>
      <c r="CN103" s="97" t="s">
        <v>8195</v>
      </c>
      <c r="CO103" s="97">
        <f t="shared" si="249"/>
        <v>2</v>
      </c>
      <c r="CP103" s="97">
        <f t="shared" si="250"/>
        <v>34.31666666666667</v>
      </c>
      <c r="CQ103" s="97">
        <f>'C'!F73</f>
        <v>-7.0519999999999996</v>
      </c>
      <c r="CR103" s="97">
        <f t="shared" si="251"/>
        <v>3.1415926535897931</v>
      </c>
      <c r="CS103" s="97">
        <f t="shared" si="252"/>
        <v>1.7453292519943295E-2</v>
      </c>
      <c r="CT103" s="97">
        <f t="shared" si="253"/>
        <v>57.295779513082323</v>
      </c>
      <c r="CU103" s="97">
        <f t="shared" si="254"/>
        <v>0.59893882164272083</v>
      </c>
      <c r="CV103" s="97">
        <f t="shared" si="255"/>
        <v>-0.12308061885064012</v>
      </c>
      <c r="CW103" s="97">
        <f t="shared" si="256"/>
        <v>1.5040437210241762</v>
      </c>
      <c r="CX103" s="97">
        <f t="shared" si="257"/>
        <v>-82.025338208846279</v>
      </c>
      <c r="CY103" s="97">
        <f t="shared" si="258"/>
        <v>97.974661791153721</v>
      </c>
      <c r="CZ103" s="97">
        <f t="shared" si="259"/>
        <v>262.02533820884628</v>
      </c>
      <c r="DA103" s="97"/>
      <c r="DB103" s="97"/>
      <c r="DC103" s="97"/>
      <c r="DD103" s="97"/>
      <c r="DE103" s="97"/>
      <c r="DF103" s="97"/>
      <c r="DG103" s="97"/>
      <c r="DH103" s="97"/>
      <c r="DI103" s="97"/>
      <c r="DJ103" s="97"/>
      <c r="DK103" s="97"/>
    </row>
    <row r="104" spans="1:115" ht="30" customHeight="1" x14ac:dyDescent="0.2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8">
        <f t="shared" si="260"/>
        <v>3</v>
      </c>
      <c r="N104" s="97">
        <f t="shared" si="195"/>
        <v>105.87231873866266</v>
      </c>
      <c r="O104" s="97">
        <f t="shared" si="196"/>
        <v>97.509979662711942</v>
      </c>
      <c r="P104" s="97">
        <f t="shared" si="197"/>
        <v>8.3623390759507146</v>
      </c>
      <c r="Q104" s="97" t="str">
        <f t="shared" si="198"/>
        <v>QSOS</v>
      </c>
      <c r="R104" s="97">
        <f t="shared" si="199"/>
        <v>262.49002033728806</v>
      </c>
      <c r="S104" s="97">
        <f t="shared" si="0"/>
        <v>92</v>
      </c>
      <c r="T104" s="97">
        <f>SIN((90-$U$9)*$AA$8)*TAN($AA$9*$AA$8)/TAN((90-'C'!$F74)*$AA$8)</f>
        <v>-0.33964124973697613</v>
      </c>
      <c r="U104" s="97">
        <f t="shared" si="200"/>
        <v>3.9313065427916092</v>
      </c>
      <c r="V104" s="97">
        <f t="shared" si="201"/>
        <v>2.2206545302661578</v>
      </c>
      <c r="W104" s="97">
        <f t="shared" si="202"/>
        <v>-8.7977170496541213</v>
      </c>
      <c r="X104" s="97">
        <f t="shared" si="203"/>
        <v>63.235932093769605</v>
      </c>
      <c r="Y104" s="97">
        <f t="shared" si="204"/>
        <v>-72.03364914342373</v>
      </c>
      <c r="Z104" s="97">
        <f t="shared" si="205"/>
        <v>125.56178495588452</v>
      </c>
      <c r="AA104" s="97">
        <f>(COS( 90.833*$AA$8)-SIN($U$9*$AA$8)*SIN('C'!$F74*$AA$8))/COS($U$9*$AA$8)/COS('C'!$F74*$AA$8)</f>
        <v>6.2088452977562734E-2</v>
      </c>
      <c r="AB104" s="97">
        <f t="shared" si="206"/>
        <v>86.440304094491893</v>
      </c>
      <c r="AC104" s="97">
        <f>('C'!$E74+$AC$9+$W$9/15)</f>
        <v>12.384777777777778</v>
      </c>
      <c r="AD104" s="97">
        <f t="shared" si="207"/>
        <v>0</v>
      </c>
      <c r="AE104" s="97">
        <f t="shared" si="208"/>
        <v>0</v>
      </c>
      <c r="AF104" s="97">
        <f t="shared" si="209"/>
        <v>0</v>
      </c>
      <c r="AG104" s="97">
        <f t="shared" si="210"/>
        <v>0</v>
      </c>
      <c r="AH104" s="97">
        <f t="shared" si="211"/>
        <v>0</v>
      </c>
      <c r="AI104" s="97"/>
      <c r="AJ104" s="97"/>
      <c r="AK104" s="97">
        <f t="shared" si="212"/>
        <v>0</v>
      </c>
      <c r="AL104" s="97">
        <f>SIN((90-$U$9)*$AA$8)*TAN($Y$10*$AA$8)/TAN((90-'C'!$F74)*$AA$8)</f>
        <v>2.7458814714827098E-2</v>
      </c>
      <c r="AM104" s="97">
        <f t="shared" si="213"/>
        <v>2.5695650812758871E-2</v>
      </c>
      <c r="AN104" s="97">
        <f t="shared" si="214"/>
        <v>1.0127663357422376</v>
      </c>
      <c r="AO104" s="97">
        <f t="shared" si="215"/>
        <v>1.5536328109996975</v>
      </c>
      <c r="AP104" s="97">
        <f t="shared" si="216"/>
        <v>-9.106959298875525</v>
      </c>
      <c r="AQ104" s="97">
        <f t="shared" si="217"/>
        <v>10.660592109875223</v>
      </c>
      <c r="AR104" s="97">
        <f t="shared" si="218"/>
        <v>187.55332648787584</v>
      </c>
      <c r="AS104" s="97" t="s">
        <v>8053</v>
      </c>
      <c r="AT104" s="97" t="s">
        <v>8053</v>
      </c>
      <c r="AU104" s="97" t="s">
        <v>8053</v>
      </c>
      <c r="AV104" s="97">
        <f t="shared" si="219"/>
        <v>11.674071637119429</v>
      </c>
      <c r="AW104" s="97">
        <f t="shared" si="220"/>
        <v>11.674071637119429</v>
      </c>
      <c r="AX104" s="97">
        <f t="shared" si="221"/>
        <v>0.48641965154664285</v>
      </c>
      <c r="AY104" s="97">
        <f t="shared" si="222"/>
        <v>0</v>
      </c>
      <c r="AZ104" s="97">
        <f t="shared" si="223"/>
        <v>0</v>
      </c>
      <c r="BA104" s="97">
        <f t="shared" si="224"/>
        <v>0</v>
      </c>
      <c r="BB104" s="97">
        <f>SIN((90-$U$9)*$AA$8)*TAN($Y$9*$AA$8)/TAN((90-'C'!$F74)*$AA$8)</f>
        <v>0.33964124973697629</v>
      </c>
      <c r="BC104" s="97">
        <f t="shared" si="225"/>
        <v>3.9313065427916136</v>
      </c>
      <c r="BD104" s="97">
        <f t="shared" si="226"/>
        <v>2.2206545302661587</v>
      </c>
      <c r="BE104" s="97">
        <f t="shared" si="227"/>
        <v>8.7977170496541213</v>
      </c>
      <c r="BF104" s="97">
        <f t="shared" si="228"/>
        <v>-63.235932093769613</v>
      </c>
      <c r="BG104" s="97">
        <f t="shared" si="229"/>
        <v>72.03364914342373</v>
      </c>
      <c r="BH104" s="97">
        <f t="shared" si="230"/>
        <v>234.43821504411548</v>
      </c>
      <c r="BI104" s="97" t="s">
        <v>8053</v>
      </c>
      <c r="BJ104" s="97" t="s">
        <v>8053</v>
      </c>
      <c r="BK104" s="97" t="s">
        <v>8053</v>
      </c>
      <c r="BL104" s="97">
        <f t="shared" si="231"/>
        <v>17.187021054006028</v>
      </c>
      <c r="BM104" s="97">
        <f t="shared" si="232"/>
        <v>17.187021054006028</v>
      </c>
      <c r="BN104" s="97">
        <f t="shared" si="233"/>
        <v>0.71612587725025112</v>
      </c>
      <c r="BO104" s="97">
        <f t="shared" si="234"/>
        <v>0</v>
      </c>
      <c r="BP104" s="97">
        <f t="shared" si="235"/>
        <v>0</v>
      </c>
      <c r="BQ104" s="97">
        <f t="shared" si="236"/>
        <v>0</v>
      </c>
      <c r="BR104" s="97">
        <f>SIN((90-$U$9)*$AA$8)*TAN($AA$10*$AA$8)/TAN((90-'C'!$F74)*$AA$8)</f>
        <v>-2.7458814714827091E-2</v>
      </c>
      <c r="BS104" s="97">
        <f t="shared" si="237"/>
        <v>2.5695650812758864E-2</v>
      </c>
      <c r="BT104" s="97">
        <f t="shared" si="238"/>
        <v>1.0127663357422376</v>
      </c>
      <c r="BU104" s="97">
        <f t="shared" si="239"/>
        <v>-1.5536328109996971</v>
      </c>
      <c r="BV104" s="97">
        <f t="shared" si="240"/>
        <v>9.1069592988755232</v>
      </c>
      <c r="BW104" s="97">
        <f t="shared" si="241"/>
        <v>-10.660592109875221</v>
      </c>
      <c r="BX104" s="97">
        <f t="shared" si="242"/>
        <v>172.44667351212416</v>
      </c>
      <c r="BY104" s="97" t="s">
        <v>8053</v>
      </c>
      <c r="BZ104" s="97" t="s">
        <v>8053</v>
      </c>
      <c r="CA104" s="97" t="s">
        <v>8053</v>
      </c>
      <c r="CB104" s="97">
        <f t="shared" si="243"/>
        <v>0</v>
      </c>
      <c r="CC104" s="97">
        <f t="shared" si="244"/>
        <v>0</v>
      </c>
      <c r="CD104" s="97">
        <f t="shared" si="245"/>
        <v>0</v>
      </c>
      <c r="CE104" s="97">
        <f t="shared" si="246"/>
        <v>0</v>
      </c>
      <c r="CF104" s="97">
        <f t="shared" si="247"/>
        <v>0</v>
      </c>
      <c r="CG104" s="97">
        <f t="shared" si="248"/>
        <v>0</v>
      </c>
      <c r="CH104" s="97">
        <f>90-'C'!$F74</f>
        <v>96.668999999999997</v>
      </c>
      <c r="CI104" s="97">
        <v>3</v>
      </c>
      <c r="CJ104" s="97"/>
      <c r="CK104" s="97"/>
      <c r="CL104" s="97"/>
      <c r="CM104" s="97"/>
      <c r="CN104" s="97" t="s">
        <v>8195</v>
      </c>
      <c r="CO104" s="97">
        <f t="shared" si="249"/>
        <v>3</v>
      </c>
      <c r="CP104" s="97">
        <f t="shared" si="250"/>
        <v>34.31666666666667</v>
      </c>
      <c r="CQ104" s="97">
        <f>'C'!F74</f>
        <v>-6.6689999999999996</v>
      </c>
      <c r="CR104" s="97">
        <f t="shared" si="251"/>
        <v>3.1415926535897931</v>
      </c>
      <c r="CS104" s="97">
        <f t="shared" si="252"/>
        <v>1.7453292519943295E-2</v>
      </c>
      <c r="CT104" s="97">
        <f t="shared" si="253"/>
        <v>57.295779513082323</v>
      </c>
      <c r="CU104" s="97">
        <f t="shared" si="254"/>
        <v>0.59893882164272083</v>
      </c>
      <c r="CV104" s="97">
        <f t="shared" si="255"/>
        <v>-0.11639600781550183</v>
      </c>
      <c r="CW104" s="97">
        <f t="shared" si="256"/>
        <v>1.5086679128740192</v>
      </c>
      <c r="CX104" s="97">
        <f t="shared" si="257"/>
        <v>-82.490020337288058</v>
      </c>
      <c r="CY104" s="97">
        <f t="shared" si="258"/>
        <v>97.509979662711942</v>
      </c>
      <c r="CZ104" s="97">
        <f t="shared" si="259"/>
        <v>262.49002033728806</v>
      </c>
      <c r="DA104" s="97"/>
      <c r="DB104" s="97"/>
      <c r="DC104" s="97"/>
      <c r="DD104" s="97"/>
      <c r="DE104" s="97"/>
      <c r="DF104" s="97"/>
      <c r="DG104" s="97"/>
      <c r="DH104" s="97"/>
      <c r="DI104" s="97"/>
      <c r="DJ104" s="97"/>
      <c r="DK104" s="97"/>
    </row>
    <row r="105" spans="1:115" ht="30" customHeight="1" x14ac:dyDescent="0.2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 t="s">
        <v>8196</v>
      </c>
      <c r="L105" s="97"/>
      <c r="M105" s="98">
        <f t="shared" si="260"/>
        <v>4</v>
      </c>
      <c r="N105" s="97">
        <f t="shared" si="195"/>
        <v>105.87231873866266</v>
      </c>
      <c r="O105" s="97">
        <f t="shared" si="196"/>
        <v>97.043005570297581</v>
      </c>
      <c r="P105" s="97">
        <f t="shared" si="197"/>
        <v>8.8293131683650756</v>
      </c>
      <c r="Q105" s="97" t="str">
        <f t="shared" si="198"/>
        <v>QSOS</v>
      </c>
      <c r="R105" s="97">
        <f t="shared" si="199"/>
        <v>262.95699442970243</v>
      </c>
      <c r="S105" s="97">
        <f t="shared" si="0"/>
        <v>93</v>
      </c>
      <c r="T105" s="97">
        <f>SIN((90-$U$9)*$AA$8)*TAN($AA$9*$AA$8)/TAN((90-'C'!$F75)*$AA$8)</f>
        <v>-0.31987084502973168</v>
      </c>
      <c r="U105" s="97">
        <f t="shared" si="200"/>
        <v>3.9313065427916092</v>
      </c>
      <c r="V105" s="97">
        <f t="shared" si="201"/>
        <v>2.2206545302661578</v>
      </c>
      <c r="W105" s="97">
        <f t="shared" si="202"/>
        <v>-8.2818941711323433</v>
      </c>
      <c r="X105" s="97">
        <f t="shared" si="203"/>
        <v>63.235932093769605</v>
      </c>
      <c r="Y105" s="97">
        <f t="shared" si="204"/>
        <v>-71.517826264901942</v>
      </c>
      <c r="Z105" s="97">
        <f t="shared" si="205"/>
        <v>125.04596207736273</v>
      </c>
      <c r="AA105" s="97">
        <f>(COS( 90.833*$AA$8)-SIN($U$9*$AA$8)*SIN('C'!$F75*$AA$8))/COS($U$9*$AA$8)/COS('C'!$F75*$AA$8)</f>
        <v>5.745623227588658E-2</v>
      </c>
      <c r="AB105" s="97">
        <f t="shared" si="206"/>
        <v>86.706186419433294</v>
      </c>
      <c r="AC105" s="97">
        <f>('C'!$E75+$AC$9+$W$9/15)</f>
        <v>12.381777777777781</v>
      </c>
      <c r="AD105" s="97">
        <f t="shared" si="207"/>
        <v>0</v>
      </c>
      <c r="AE105" s="97">
        <f t="shared" si="208"/>
        <v>0</v>
      </c>
      <c r="AF105" s="97">
        <f t="shared" si="209"/>
        <v>0</v>
      </c>
      <c r="AG105" s="97">
        <f t="shared" si="210"/>
        <v>0</v>
      </c>
      <c r="AH105" s="97">
        <f t="shared" si="211"/>
        <v>0</v>
      </c>
      <c r="AI105" s="97"/>
      <c r="AJ105" s="97"/>
      <c r="AK105" s="97">
        <f t="shared" si="212"/>
        <v>0</v>
      </c>
      <c r="AL105" s="97">
        <f>SIN((90-$U$9)*$AA$8)*TAN($Y$10*$AA$8)/TAN((90-'C'!$F75)*$AA$8)</f>
        <v>2.5860446200655807E-2</v>
      </c>
      <c r="AM105" s="97">
        <f t="shared" si="213"/>
        <v>2.5695650812758871E-2</v>
      </c>
      <c r="AN105" s="97">
        <f t="shared" si="214"/>
        <v>1.0127663357422376</v>
      </c>
      <c r="AO105" s="97">
        <f t="shared" si="215"/>
        <v>1.463176086698287</v>
      </c>
      <c r="AP105" s="97">
        <f t="shared" si="216"/>
        <v>-9.106959298875525</v>
      </c>
      <c r="AQ105" s="97">
        <f t="shared" si="217"/>
        <v>10.570135385573812</v>
      </c>
      <c r="AR105" s="97">
        <f t="shared" si="218"/>
        <v>187.64378321217723</v>
      </c>
      <c r="AS105" s="97" t="s">
        <v>8053</v>
      </c>
      <c r="AT105" s="97" t="s">
        <v>8053</v>
      </c>
      <c r="AU105" s="97" t="s">
        <v>8053</v>
      </c>
      <c r="AV105" s="97">
        <f t="shared" si="219"/>
        <v>11.677102085406194</v>
      </c>
      <c r="AW105" s="97">
        <f t="shared" si="220"/>
        <v>11.677102085406194</v>
      </c>
      <c r="AX105" s="97">
        <f t="shared" si="221"/>
        <v>0.48654592022525806</v>
      </c>
      <c r="AY105" s="97">
        <f t="shared" si="222"/>
        <v>0</v>
      </c>
      <c r="AZ105" s="97">
        <f t="shared" si="223"/>
        <v>0</v>
      </c>
      <c r="BA105" s="97">
        <f t="shared" si="224"/>
        <v>0</v>
      </c>
      <c r="BB105" s="97">
        <f>SIN((90-$U$9)*$AA$8)*TAN($Y$9*$AA$8)/TAN((90-'C'!$F75)*$AA$8)</f>
        <v>0.31987084502973184</v>
      </c>
      <c r="BC105" s="97">
        <f t="shared" si="225"/>
        <v>3.9313065427916136</v>
      </c>
      <c r="BD105" s="97">
        <f t="shared" si="226"/>
        <v>2.2206545302661587</v>
      </c>
      <c r="BE105" s="97">
        <f t="shared" si="227"/>
        <v>8.2818941711323433</v>
      </c>
      <c r="BF105" s="97">
        <f t="shared" si="228"/>
        <v>-63.235932093769613</v>
      </c>
      <c r="BG105" s="97">
        <f t="shared" si="229"/>
        <v>71.517826264901956</v>
      </c>
      <c r="BH105" s="97">
        <f t="shared" si="230"/>
        <v>234.95403792263727</v>
      </c>
      <c r="BI105" s="97" t="s">
        <v>8053</v>
      </c>
      <c r="BJ105" s="97" t="s">
        <v>8053</v>
      </c>
      <c r="BK105" s="97" t="s">
        <v>8053</v>
      </c>
      <c r="BL105" s="97">
        <f t="shared" si="231"/>
        <v>17.149632862104578</v>
      </c>
      <c r="BM105" s="97">
        <f t="shared" si="232"/>
        <v>17.149632862104578</v>
      </c>
      <c r="BN105" s="97">
        <f t="shared" si="233"/>
        <v>0.71456803592102414</v>
      </c>
      <c r="BO105" s="97">
        <f t="shared" si="234"/>
        <v>0</v>
      </c>
      <c r="BP105" s="97">
        <f t="shared" si="235"/>
        <v>0</v>
      </c>
      <c r="BQ105" s="97">
        <f t="shared" si="236"/>
        <v>0</v>
      </c>
      <c r="BR105" s="97">
        <f>SIN((90-$U$9)*$AA$8)*TAN($AA$10*$AA$8)/TAN((90-'C'!$F75)*$AA$8)</f>
        <v>-2.5860446200655803E-2</v>
      </c>
      <c r="BS105" s="97">
        <f t="shared" si="237"/>
        <v>2.5695650812758864E-2</v>
      </c>
      <c r="BT105" s="97">
        <f t="shared" si="238"/>
        <v>1.0127663357422376</v>
      </c>
      <c r="BU105" s="97">
        <f t="shared" si="239"/>
        <v>-1.4631760866982866</v>
      </c>
      <c r="BV105" s="97">
        <f t="shared" si="240"/>
        <v>9.1069592988755232</v>
      </c>
      <c r="BW105" s="97">
        <f t="shared" si="241"/>
        <v>-10.57013538557381</v>
      </c>
      <c r="BX105" s="97">
        <f t="shared" si="242"/>
        <v>172.35621678782277</v>
      </c>
      <c r="BY105" s="97" t="s">
        <v>8053</v>
      </c>
      <c r="BZ105" s="97" t="s">
        <v>8053</v>
      </c>
      <c r="CA105" s="97" t="s">
        <v>8053</v>
      </c>
      <c r="CB105" s="97">
        <f t="shared" si="243"/>
        <v>0</v>
      </c>
      <c r="CC105" s="97">
        <f t="shared" si="244"/>
        <v>0</v>
      </c>
      <c r="CD105" s="97">
        <f t="shared" si="245"/>
        <v>0</v>
      </c>
      <c r="CE105" s="97">
        <f t="shared" si="246"/>
        <v>0</v>
      </c>
      <c r="CF105" s="97">
        <f t="shared" si="247"/>
        <v>0</v>
      </c>
      <c r="CG105" s="97">
        <f t="shared" si="248"/>
        <v>0</v>
      </c>
      <c r="CH105" s="97">
        <f>90-'C'!$F75</f>
        <v>96.284000000000006</v>
      </c>
      <c r="CI105" s="97">
        <v>4</v>
      </c>
      <c r="CJ105" s="97"/>
      <c r="CK105" s="97" t="s">
        <v>8196</v>
      </c>
      <c r="CL105" s="97"/>
      <c r="CM105" s="97"/>
      <c r="CN105" s="97" t="s">
        <v>8195</v>
      </c>
      <c r="CO105" s="97">
        <f t="shared" si="249"/>
        <v>4</v>
      </c>
      <c r="CP105" s="97">
        <f t="shared" si="250"/>
        <v>34.31666666666667</v>
      </c>
      <c r="CQ105" s="97">
        <f>'C'!F75</f>
        <v>-6.2839999999999998</v>
      </c>
      <c r="CR105" s="97">
        <f t="shared" si="251"/>
        <v>3.1415926535897931</v>
      </c>
      <c r="CS105" s="97">
        <f t="shared" si="252"/>
        <v>1.7453292519943295E-2</v>
      </c>
      <c r="CT105" s="97">
        <f t="shared" si="253"/>
        <v>57.295779513082323</v>
      </c>
      <c r="CU105" s="97">
        <f t="shared" si="254"/>
        <v>0.59893882164272083</v>
      </c>
      <c r="CV105" s="97">
        <f t="shared" si="255"/>
        <v>-0.10967649019532366</v>
      </c>
      <c r="CW105" s="97">
        <f t="shared" si="256"/>
        <v>1.513308434867104</v>
      </c>
      <c r="CX105" s="97">
        <f t="shared" si="257"/>
        <v>-82.956994429702419</v>
      </c>
      <c r="CY105" s="97">
        <f t="shared" si="258"/>
        <v>97.043005570297581</v>
      </c>
      <c r="CZ105" s="97">
        <f t="shared" si="259"/>
        <v>262.95699442970243</v>
      </c>
      <c r="DA105" s="97"/>
      <c r="DB105" s="97"/>
      <c r="DC105" s="97"/>
      <c r="DD105" s="97"/>
      <c r="DE105" s="97"/>
      <c r="DF105" s="97"/>
      <c r="DG105" s="97"/>
      <c r="DH105" s="97"/>
      <c r="DI105" s="97"/>
      <c r="DJ105" s="97"/>
      <c r="DK105" s="97"/>
    </row>
    <row r="106" spans="1:115" ht="30" customHeight="1" x14ac:dyDescent="0.2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8">
        <f t="shared" si="260"/>
        <v>5</v>
      </c>
      <c r="N106" s="97">
        <f t="shared" si="195"/>
        <v>105.87231873866266</v>
      </c>
      <c r="O106" s="97">
        <f t="shared" si="196"/>
        <v>96.574943637726847</v>
      </c>
      <c r="P106" s="97">
        <f t="shared" si="197"/>
        <v>9.2973751009358097</v>
      </c>
      <c r="Q106" s="97" t="str">
        <f t="shared" si="198"/>
        <v>QSOS</v>
      </c>
      <c r="R106" s="97">
        <f t="shared" si="199"/>
        <v>263.42505636227315</v>
      </c>
      <c r="S106" s="97">
        <f t="shared" si="0"/>
        <v>94</v>
      </c>
      <c r="T106" s="97">
        <f>SIN((90-$U$9)*$AA$8)*TAN($AA$9*$AA$8)/TAN((90-'C'!$F76)*$AA$8)</f>
        <v>-0.30007843775296411</v>
      </c>
      <c r="U106" s="97">
        <f t="shared" si="200"/>
        <v>3.9313065427916092</v>
      </c>
      <c r="V106" s="97">
        <f t="shared" si="201"/>
        <v>2.2206545302661578</v>
      </c>
      <c r="W106" s="97">
        <f t="shared" si="202"/>
        <v>-7.7661734470975761</v>
      </c>
      <c r="X106" s="97">
        <f t="shared" si="203"/>
        <v>63.235932093769605</v>
      </c>
      <c r="Y106" s="97">
        <f t="shared" si="204"/>
        <v>-71.002105540867177</v>
      </c>
      <c r="Z106" s="97">
        <f t="shared" si="205"/>
        <v>124.53024135332797</v>
      </c>
      <c r="AA106" s="97">
        <f>(COS( 90.833*$AA$8)-SIN($U$9*$AA$8)*SIN('C'!$F76*$AA$8))/COS($U$9*$AA$8)/COS('C'!$F76*$AA$8)</f>
        <v>5.2818054250270023E-2</v>
      </c>
      <c r="AB106" s="97">
        <f t="shared" si="206"/>
        <v>86.972339560690415</v>
      </c>
      <c r="AC106" s="97">
        <f>('C'!$E76+$AC$9+$W$9/15)</f>
        <v>12.377777777777776</v>
      </c>
      <c r="AD106" s="97">
        <f t="shared" si="207"/>
        <v>0</v>
      </c>
      <c r="AE106" s="97">
        <f t="shared" si="208"/>
        <v>0</v>
      </c>
      <c r="AF106" s="97">
        <f t="shared" si="209"/>
        <v>0</v>
      </c>
      <c r="AG106" s="97">
        <f t="shared" si="210"/>
        <v>0</v>
      </c>
      <c r="AH106" s="97">
        <f t="shared" si="211"/>
        <v>0</v>
      </c>
      <c r="AI106" s="97"/>
      <c r="AJ106" s="97"/>
      <c r="AK106" s="97">
        <f t="shared" si="212"/>
        <v>0</v>
      </c>
      <c r="AL106" s="97">
        <f>SIN((90-$U$9)*$AA$8)*TAN($Y$10*$AA$8)/TAN((90-'C'!$F76)*$AA$8)</f>
        <v>2.4260298855202235E-2</v>
      </c>
      <c r="AM106" s="97">
        <f t="shared" si="213"/>
        <v>2.5695650812758871E-2</v>
      </c>
      <c r="AN106" s="97">
        <f t="shared" si="214"/>
        <v>1.0127663357422376</v>
      </c>
      <c r="AO106" s="97">
        <f t="shared" si="215"/>
        <v>1.3726223463487222</v>
      </c>
      <c r="AP106" s="97">
        <f t="shared" si="216"/>
        <v>-9.106959298875525</v>
      </c>
      <c r="AQ106" s="97">
        <f t="shared" si="217"/>
        <v>10.479581645224247</v>
      </c>
      <c r="AR106" s="97">
        <f t="shared" si="218"/>
        <v>187.7343369525268</v>
      </c>
      <c r="AS106" s="97" t="s">
        <v>8053</v>
      </c>
      <c r="AT106" s="97" t="s">
        <v>8053</v>
      </c>
      <c r="AU106" s="97" t="s">
        <v>8053</v>
      </c>
      <c r="AV106" s="97">
        <f t="shared" si="219"/>
        <v>11.679139001429494</v>
      </c>
      <c r="AW106" s="97">
        <f t="shared" si="220"/>
        <v>11.679139001429494</v>
      </c>
      <c r="AX106" s="97">
        <f t="shared" si="221"/>
        <v>0.48663079172622892</v>
      </c>
      <c r="AY106" s="97">
        <f t="shared" si="222"/>
        <v>0</v>
      </c>
      <c r="AZ106" s="97">
        <f t="shared" si="223"/>
        <v>0</v>
      </c>
      <c r="BA106" s="97">
        <f t="shared" si="224"/>
        <v>0</v>
      </c>
      <c r="BB106" s="97">
        <f>SIN((90-$U$9)*$AA$8)*TAN($Y$9*$AA$8)/TAN((90-'C'!$F76)*$AA$8)</f>
        <v>0.30007843775296428</v>
      </c>
      <c r="BC106" s="97">
        <f t="shared" si="225"/>
        <v>3.9313065427916136</v>
      </c>
      <c r="BD106" s="97">
        <f t="shared" si="226"/>
        <v>2.2206545302661587</v>
      </c>
      <c r="BE106" s="97">
        <f t="shared" si="227"/>
        <v>7.7661734470975761</v>
      </c>
      <c r="BF106" s="97">
        <f t="shared" si="228"/>
        <v>-63.235932093769613</v>
      </c>
      <c r="BG106" s="97">
        <f t="shared" si="229"/>
        <v>71.002105540867191</v>
      </c>
      <c r="BH106" s="97">
        <f t="shared" si="230"/>
        <v>235.46975864667203</v>
      </c>
      <c r="BI106" s="97" t="s">
        <v>8053</v>
      </c>
      <c r="BJ106" s="97" t="s">
        <v>8053</v>
      </c>
      <c r="BK106" s="97" t="s">
        <v>8053</v>
      </c>
      <c r="BL106" s="97">
        <f t="shared" si="231"/>
        <v>17.111251480502254</v>
      </c>
      <c r="BM106" s="97">
        <f t="shared" si="232"/>
        <v>17.111251480502254</v>
      </c>
      <c r="BN106" s="97">
        <f t="shared" si="233"/>
        <v>0.71296881168759396</v>
      </c>
      <c r="BO106" s="97">
        <f t="shared" si="234"/>
        <v>0</v>
      </c>
      <c r="BP106" s="97">
        <f t="shared" si="235"/>
        <v>0</v>
      </c>
      <c r="BQ106" s="97">
        <f t="shared" si="236"/>
        <v>0</v>
      </c>
      <c r="BR106" s="97">
        <f>SIN((90-$U$9)*$AA$8)*TAN($AA$10*$AA$8)/TAN((90-'C'!$F76)*$AA$8)</f>
        <v>-2.4260298855202232E-2</v>
      </c>
      <c r="BS106" s="97">
        <f t="shared" si="237"/>
        <v>2.5695650812758864E-2</v>
      </c>
      <c r="BT106" s="97">
        <f t="shared" si="238"/>
        <v>1.0127663357422376</v>
      </c>
      <c r="BU106" s="97">
        <f t="shared" si="239"/>
        <v>-1.3726223463487219</v>
      </c>
      <c r="BV106" s="97">
        <f t="shared" si="240"/>
        <v>9.1069592988755232</v>
      </c>
      <c r="BW106" s="97">
        <f t="shared" si="241"/>
        <v>-10.479581645224245</v>
      </c>
      <c r="BX106" s="97">
        <f t="shared" si="242"/>
        <v>172.2656630474732</v>
      </c>
      <c r="BY106" s="97" t="s">
        <v>8053</v>
      </c>
      <c r="BZ106" s="97" t="s">
        <v>8053</v>
      </c>
      <c r="CA106" s="97" t="s">
        <v>8053</v>
      </c>
      <c r="CB106" s="97">
        <f t="shared" si="243"/>
        <v>0</v>
      </c>
      <c r="CC106" s="97">
        <f t="shared" si="244"/>
        <v>0</v>
      </c>
      <c r="CD106" s="97">
        <f t="shared" si="245"/>
        <v>0</v>
      </c>
      <c r="CE106" s="97">
        <f t="shared" si="246"/>
        <v>0</v>
      </c>
      <c r="CF106" s="97">
        <f t="shared" si="247"/>
        <v>0</v>
      </c>
      <c r="CG106" s="97">
        <f t="shared" si="248"/>
        <v>0</v>
      </c>
      <c r="CH106" s="97">
        <f>90-'C'!$F76</f>
        <v>95.897999999999996</v>
      </c>
      <c r="CI106" s="97">
        <v>5</v>
      </c>
      <c r="CJ106" s="97"/>
      <c r="CK106" s="97"/>
      <c r="CL106" s="97"/>
      <c r="CM106" s="97"/>
      <c r="CN106" s="97" t="s">
        <v>8195</v>
      </c>
      <c r="CO106" s="97">
        <f t="shared" si="249"/>
        <v>5</v>
      </c>
      <c r="CP106" s="97">
        <f t="shared" si="250"/>
        <v>34.31666666666667</v>
      </c>
      <c r="CQ106" s="97">
        <f>'C'!F76</f>
        <v>-5.8979999999999997</v>
      </c>
      <c r="CR106" s="97">
        <f t="shared" si="251"/>
        <v>3.1415926535897931</v>
      </c>
      <c r="CS106" s="97">
        <f t="shared" si="252"/>
        <v>1.7453292519943295E-2</v>
      </c>
      <c r="CT106" s="97">
        <f t="shared" si="253"/>
        <v>57.295779513082323</v>
      </c>
      <c r="CU106" s="97">
        <f t="shared" si="254"/>
        <v>0.59893882164272083</v>
      </c>
      <c r="CV106" s="97">
        <f t="shared" si="255"/>
        <v>-0.10293951928262556</v>
      </c>
      <c r="CW106" s="97">
        <f t="shared" si="256"/>
        <v>1.5179536834965663</v>
      </c>
      <c r="CX106" s="97">
        <f t="shared" si="257"/>
        <v>-83.425056362273153</v>
      </c>
      <c r="CY106" s="97">
        <f t="shared" si="258"/>
        <v>96.574943637726847</v>
      </c>
      <c r="CZ106" s="97">
        <f t="shared" si="259"/>
        <v>263.42505636227315</v>
      </c>
      <c r="DA106" s="97"/>
      <c r="DB106" s="97"/>
      <c r="DC106" s="97"/>
      <c r="DD106" s="97"/>
      <c r="DE106" s="97"/>
      <c r="DF106" s="97"/>
      <c r="DG106" s="97"/>
      <c r="DH106" s="97"/>
      <c r="DI106" s="97"/>
      <c r="DJ106" s="97"/>
      <c r="DK106" s="97"/>
    </row>
    <row r="107" spans="1:115" ht="30" customHeight="1" x14ac:dyDescent="0.2">
      <c r="A107" s="97"/>
      <c r="B107" s="97"/>
      <c r="C107" s="97"/>
      <c r="D107" s="97"/>
      <c r="E107" s="97"/>
      <c r="F107" s="97"/>
      <c r="G107" s="97"/>
      <c r="H107" s="97"/>
      <c r="I107" s="97"/>
      <c r="J107" s="97" t="s">
        <v>8185</v>
      </c>
      <c r="K107" s="97"/>
      <c r="L107" s="97"/>
      <c r="M107" s="98">
        <f t="shared" si="260"/>
        <v>6</v>
      </c>
      <c r="N107" s="97">
        <f t="shared" si="195"/>
        <v>105.87231873866266</v>
      </c>
      <c r="O107" s="97">
        <f t="shared" si="196"/>
        <v>96.104572296375679</v>
      </c>
      <c r="P107" s="97">
        <f t="shared" si="197"/>
        <v>9.7677464422869775</v>
      </c>
      <c r="Q107" s="97" t="str">
        <f t="shared" si="198"/>
        <v>QSOS</v>
      </c>
      <c r="R107" s="97">
        <f t="shared" si="199"/>
        <v>263.89542770362431</v>
      </c>
      <c r="S107" s="97">
        <f t="shared" si="0"/>
        <v>95</v>
      </c>
      <c r="T107" s="97">
        <f>SIN((90-$U$9)*$AA$8)*TAN($AA$9*$AA$8)/TAN((90-'C'!$F77)*$AA$8)</f>
        <v>-0.28021122098673557</v>
      </c>
      <c r="U107" s="97">
        <f t="shared" si="200"/>
        <v>3.9313065427916092</v>
      </c>
      <c r="V107" s="97">
        <f t="shared" si="201"/>
        <v>2.2206545302661578</v>
      </c>
      <c r="W107" s="97">
        <f t="shared" si="202"/>
        <v>-7.2491393147655447</v>
      </c>
      <c r="X107" s="97">
        <f t="shared" si="203"/>
        <v>63.235932093769605</v>
      </c>
      <c r="Y107" s="97">
        <f t="shared" si="204"/>
        <v>-70.485071408535148</v>
      </c>
      <c r="Z107" s="97">
        <f t="shared" si="205"/>
        <v>124.01320722099595</v>
      </c>
      <c r="AA107" s="97">
        <f>(COS( 90.833*$AA$8)-SIN($U$9*$AA$8)*SIN('C'!$F77*$AA$8))/COS($U$9*$AA$8)/COS('C'!$F77*$AA$8)</f>
        <v>4.8161536422051551E-2</v>
      </c>
      <c r="AB107" s="97">
        <f t="shared" si="206"/>
        <v>87.239479339223706</v>
      </c>
      <c r="AC107" s="97">
        <f>('C'!$E77+$AC$9+$W$9/15)</f>
        <v>12.373777777777779</v>
      </c>
      <c r="AD107" s="97">
        <f t="shared" si="207"/>
        <v>0</v>
      </c>
      <c r="AE107" s="97">
        <f t="shared" si="208"/>
        <v>0</v>
      </c>
      <c r="AF107" s="97">
        <f t="shared" si="209"/>
        <v>0</v>
      </c>
      <c r="AG107" s="97">
        <f t="shared" si="210"/>
        <v>0</v>
      </c>
      <c r="AH107" s="97">
        <f t="shared" si="211"/>
        <v>0</v>
      </c>
      <c r="AI107" s="97"/>
      <c r="AJ107" s="97"/>
      <c r="AK107" s="97">
        <f t="shared" si="212"/>
        <v>0</v>
      </c>
      <c r="AL107" s="97">
        <f>SIN((90-$U$9)*$AA$8)*TAN($Y$10*$AA$8)/TAN((90-'C'!$F77)*$AA$8)</f>
        <v>2.2654103422504811E-2</v>
      </c>
      <c r="AM107" s="97">
        <f t="shared" si="213"/>
        <v>2.5695650812758871E-2</v>
      </c>
      <c r="AN107" s="97">
        <f t="shared" si="214"/>
        <v>1.0127663357422376</v>
      </c>
      <c r="AO107" s="97">
        <f t="shared" si="215"/>
        <v>1.2817297877655274</v>
      </c>
      <c r="AP107" s="97">
        <f t="shared" si="216"/>
        <v>-9.106959298875525</v>
      </c>
      <c r="AQ107" s="97">
        <f t="shared" si="217"/>
        <v>10.388689086641053</v>
      </c>
      <c r="AR107" s="97">
        <f t="shared" si="218"/>
        <v>187.82522951111</v>
      </c>
      <c r="AS107" s="97" t="s">
        <v>8053</v>
      </c>
      <c r="AT107" s="97" t="s">
        <v>8053</v>
      </c>
      <c r="AU107" s="97" t="s">
        <v>8053</v>
      </c>
      <c r="AV107" s="97">
        <f t="shared" si="219"/>
        <v>11.681198505335042</v>
      </c>
      <c r="AW107" s="97">
        <f t="shared" si="220"/>
        <v>11.681198505335042</v>
      </c>
      <c r="AX107" s="97">
        <f t="shared" si="221"/>
        <v>0.48671660438896008</v>
      </c>
      <c r="AY107" s="97">
        <f t="shared" si="222"/>
        <v>0</v>
      </c>
      <c r="AZ107" s="97">
        <f t="shared" si="223"/>
        <v>0</v>
      </c>
      <c r="BA107" s="97">
        <f t="shared" si="224"/>
        <v>0</v>
      </c>
      <c r="BB107" s="97">
        <f>SIN((90-$U$9)*$AA$8)*TAN($Y$9*$AA$8)/TAN((90-'C'!$F77)*$AA$8)</f>
        <v>0.28021122098673568</v>
      </c>
      <c r="BC107" s="97">
        <f t="shared" si="225"/>
        <v>3.9313065427916136</v>
      </c>
      <c r="BD107" s="97">
        <f t="shared" si="226"/>
        <v>2.2206545302661587</v>
      </c>
      <c r="BE107" s="97">
        <f t="shared" si="227"/>
        <v>7.2491393147655447</v>
      </c>
      <c r="BF107" s="97">
        <f t="shared" si="228"/>
        <v>-63.235932093769613</v>
      </c>
      <c r="BG107" s="97">
        <f t="shared" si="229"/>
        <v>70.485071408535163</v>
      </c>
      <c r="BH107" s="97">
        <f t="shared" si="230"/>
        <v>235.98679277900405</v>
      </c>
      <c r="BI107" s="97" t="s">
        <v>8053</v>
      </c>
      <c r="BJ107" s="97" t="s">
        <v>8053</v>
      </c>
      <c r="BK107" s="97" t="s">
        <v>8053</v>
      </c>
      <c r="BL107" s="97">
        <f t="shared" si="231"/>
        <v>17.072782538346789</v>
      </c>
      <c r="BM107" s="97">
        <f t="shared" si="232"/>
        <v>17.072782538346789</v>
      </c>
      <c r="BN107" s="97">
        <f t="shared" si="233"/>
        <v>0.7113659390977829</v>
      </c>
      <c r="BO107" s="97">
        <f t="shared" si="234"/>
        <v>0</v>
      </c>
      <c r="BP107" s="97">
        <f t="shared" si="235"/>
        <v>0</v>
      </c>
      <c r="BQ107" s="97">
        <f t="shared" si="236"/>
        <v>0</v>
      </c>
      <c r="BR107" s="97">
        <f>SIN((90-$U$9)*$AA$8)*TAN($AA$10*$AA$8)/TAN((90-'C'!$F77)*$AA$8)</f>
        <v>-2.2654103422504804E-2</v>
      </c>
      <c r="BS107" s="97">
        <f t="shared" si="237"/>
        <v>2.5695650812758864E-2</v>
      </c>
      <c r="BT107" s="97">
        <f t="shared" si="238"/>
        <v>1.0127663357422376</v>
      </c>
      <c r="BU107" s="97">
        <f t="shared" si="239"/>
        <v>-1.2817297877655269</v>
      </c>
      <c r="BV107" s="97">
        <f t="shared" si="240"/>
        <v>9.1069592988755232</v>
      </c>
      <c r="BW107" s="97">
        <f t="shared" si="241"/>
        <v>-10.388689086641051</v>
      </c>
      <c r="BX107" s="97">
        <f t="shared" si="242"/>
        <v>172.17477048889</v>
      </c>
      <c r="BY107" s="97" t="s">
        <v>8053</v>
      </c>
      <c r="BZ107" s="97" t="s">
        <v>8053</v>
      </c>
      <c r="CA107" s="97" t="s">
        <v>8053</v>
      </c>
      <c r="CB107" s="97">
        <f t="shared" si="243"/>
        <v>0</v>
      </c>
      <c r="CC107" s="97">
        <f t="shared" si="244"/>
        <v>0</v>
      </c>
      <c r="CD107" s="97">
        <f t="shared" si="245"/>
        <v>0</v>
      </c>
      <c r="CE107" s="97">
        <f t="shared" si="246"/>
        <v>0</v>
      </c>
      <c r="CF107" s="97">
        <f t="shared" si="247"/>
        <v>0</v>
      </c>
      <c r="CG107" s="97">
        <f t="shared" si="248"/>
        <v>0</v>
      </c>
      <c r="CH107" s="97">
        <f>90-'C'!$F77</f>
        <v>95.51</v>
      </c>
      <c r="CI107" s="97">
        <v>6</v>
      </c>
      <c r="CJ107" s="97" t="s">
        <v>8185</v>
      </c>
      <c r="CK107" s="97"/>
      <c r="CL107" s="97"/>
      <c r="CM107" s="97"/>
      <c r="CN107" s="97" t="s">
        <v>8195</v>
      </c>
      <c r="CO107" s="97">
        <f t="shared" si="249"/>
        <v>6</v>
      </c>
      <c r="CP107" s="97">
        <f t="shared" si="250"/>
        <v>34.31666666666667</v>
      </c>
      <c r="CQ107" s="97">
        <f>'C'!F77</f>
        <v>-5.51</v>
      </c>
      <c r="CR107" s="97">
        <f t="shared" si="251"/>
        <v>3.1415926535897931</v>
      </c>
      <c r="CS107" s="97">
        <f t="shared" si="252"/>
        <v>1.7453292519943295E-2</v>
      </c>
      <c r="CT107" s="97">
        <f t="shared" si="253"/>
        <v>57.295779513082323</v>
      </c>
      <c r="CU107" s="97">
        <f t="shared" si="254"/>
        <v>0.59893882164272083</v>
      </c>
      <c r="CV107" s="97">
        <f t="shared" si="255"/>
        <v>-9.6167641784887556E-2</v>
      </c>
      <c r="CW107" s="97">
        <f t="shared" si="256"/>
        <v>1.5226161521950208</v>
      </c>
      <c r="CX107" s="97">
        <f t="shared" si="257"/>
        <v>-83.895427703624321</v>
      </c>
      <c r="CY107" s="97">
        <f t="shared" si="258"/>
        <v>96.104572296375679</v>
      </c>
      <c r="CZ107" s="97">
        <f t="shared" si="259"/>
        <v>263.89542770362431</v>
      </c>
      <c r="DA107" s="97"/>
      <c r="DB107" s="97"/>
      <c r="DC107" s="97"/>
      <c r="DD107" s="97"/>
      <c r="DE107" s="97"/>
      <c r="DF107" s="97"/>
      <c r="DG107" s="97"/>
      <c r="DH107" s="97"/>
      <c r="DI107" s="97"/>
      <c r="DJ107" s="97"/>
      <c r="DK107" s="97"/>
    </row>
    <row r="108" spans="1:115" ht="30" customHeight="1" x14ac:dyDescent="0.2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 t="e">
        <f t="shared" ref="L108:L111" si="261">#REF!</f>
        <v>#REF!</v>
      </c>
      <c r="M108" s="98">
        <f t="shared" si="260"/>
        <v>7</v>
      </c>
      <c r="N108" s="97">
        <f t="shared" si="195"/>
        <v>105.87231873866266</v>
      </c>
      <c r="O108" s="97">
        <f t="shared" si="196"/>
        <v>95.633094722477423</v>
      </c>
      <c r="P108" s="97">
        <f t="shared" si="197"/>
        <v>10.239224016185233</v>
      </c>
      <c r="Q108" s="97" t="str">
        <f t="shared" si="198"/>
        <v>QSOS</v>
      </c>
      <c r="R108" s="97">
        <f t="shared" si="199"/>
        <v>264.36690527752256</v>
      </c>
      <c r="S108" s="97">
        <f t="shared" si="0"/>
        <v>96</v>
      </c>
      <c r="T108" s="97">
        <f>SIN((90-$U$9)*$AA$8)*TAN($AA$9*$AA$8)/TAN((90-'C'!$F78)*$AA$8)</f>
        <v>-0.26031883880203732</v>
      </c>
      <c r="U108" s="97">
        <f t="shared" si="200"/>
        <v>3.9313065427916092</v>
      </c>
      <c r="V108" s="97">
        <f t="shared" si="201"/>
        <v>2.2206545302661578</v>
      </c>
      <c r="W108" s="97">
        <f t="shared" si="202"/>
        <v>-6.7320441929781287</v>
      </c>
      <c r="X108" s="97">
        <f t="shared" si="203"/>
        <v>63.235932093769605</v>
      </c>
      <c r="Y108" s="97">
        <f t="shared" si="204"/>
        <v>-69.967976286747728</v>
      </c>
      <c r="Z108" s="97">
        <f t="shared" si="205"/>
        <v>123.49611209920852</v>
      </c>
      <c r="AA108" s="97">
        <f>(COS( 90.833*$AA$8)-SIN($U$9*$AA$8)*SIN('C'!$F78*$AA$8))/COS($U$9*$AA$8)/COS('C'!$F78*$AA$8)</f>
        <v>4.3498306707995968E-2</v>
      </c>
      <c r="AB108" s="97">
        <f t="shared" si="206"/>
        <v>87.506944001459289</v>
      </c>
      <c r="AC108" s="97">
        <f>('C'!$E78+$AC$9+$W$9/15)</f>
        <v>12.369777777777781</v>
      </c>
      <c r="AD108" s="97">
        <f t="shared" si="207"/>
        <v>0</v>
      </c>
      <c r="AE108" s="97">
        <f t="shared" si="208"/>
        <v>0</v>
      </c>
      <c r="AF108" s="97">
        <f t="shared" si="209"/>
        <v>0</v>
      </c>
      <c r="AG108" s="97">
        <f t="shared" si="210"/>
        <v>0</v>
      </c>
      <c r="AH108" s="97">
        <f t="shared" si="211"/>
        <v>0</v>
      </c>
      <c r="AI108" s="97"/>
      <c r="AJ108" s="97"/>
      <c r="AK108" s="97">
        <f t="shared" si="212"/>
        <v>0</v>
      </c>
      <c r="AL108" s="97">
        <f>SIN((90-$U$9)*$AA$8)*TAN($Y$10*$AA$8)/TAN((90-'C'!$F78)*$AA$8)</f>
        <v>2.1045873453179355E-2</v>
      </c>
      <c r="AM108" s="97">
        <f t="shared" si="213"/>
        <v>2.5695650812758871E-2</v>
      </c>
      <c r="AN108" s="97">
        <f t="shared" si="214"/>
        <v>1.0127663357422376</v>
      </c>
      <c r="AO108" s="97">
        <f t="shared" si="215"/>
        <v>1.1907253293824069</v>
      </c>
      <c r="AP108" s="97">
        <f t="shared" si="216"/>
        <v>-9.106959298875525</v>
      </c>
      <c r="AQ108" s="97">
        <f t="shared" si="217"/>
        <v>10.297684628257931</v>
      </c>
      <c r="AR108" s="97">
        <f t="shared" si="218"/>
        <v>187.91623396949311</v>
      </c>
      <c r="AS108" s="97" t="s">
        <v>8053</v>
      </c>
      <c r="AT108" s="97" t="s">
        <v>8053</v>
      </c>
      <c r="AU108" s="97" t="s">
        <v>8053</v>
      </c>
      <c r="AV108" s="97">
        <f t="shared" si="219"/>
        <v>11.683265469227251</v>
      </c>
      <c r="AW108" s="97">
        <f t="shared" si="220"/>
        <v>11.683265469227251</v>
      </c>
      <c r="AX108" s="97">
        <f t="shared" si="221"/>
        <v>0.48680272788446882</v>
      </c>
      <c r="AY108" s="97">
        <f t="shared" si="222"/>
        <v>0</v>
      </c>
      <c r="AZ108" s="97">
        <f t="shared" si="223"/>
        <v>0</v>
      </c>
      <c r="BA108" s="97">
        <f t="shared" si="224"/>
        <v>0</v>
      </c>
      <c r="BB108" s="97">
        <f>SIN((90-$U$9)*$AA$8)*TAN($Y$9*$AA$8)/TAN((90-'C'!$F78)*$AA$8)</f>
        <v>0.26031883880203743</v>
      </c>
      <c r="BC108" s="97">
        <f t="shared" si="225"/>
        <v>3.9313065427916136</v>
      </c>
      <c r="BD108" s="97">
        <f t="shared" si="226"/>
        <v>2.2206545302661587</v>
      </c>
      <c r="BE108" s="97">
        <f t="shared" si="227"/>
        <v>6.7320441929781287</v>
      </c>
      <c r="BF108" s="97">
        <f t="shared" si="228"/>
        <v>-63.235932093769613</v>
      </c>
      <c r="BG108" s="97">
        <f t="shared" si="229"/>
        <v>69.967976286747742</v>
      </c>
      <c r="BH108" s="97">
        <f t="shared" si="230"/>
        <v>236.50388790079148</v>
      </c>
      <c r="BI108" s="97" t="s">
        <v>8053</v>
      </c>
      <c r="BJ108" s="97" t="s">
        <v>8053</v>
      </c>
      <c r="BK108" s="97" t="s">
        <v>8053</v>
      </c>
      <c r="BL108" s="97">
        <f t="shared" si="231"/>
        <v>17.034309530227631</v>
      </c>
      <c r="BM108" s="97">
        <f t="shared" si="232"/>
        <v>17.034309530227631</v>
      </c>
      <c r="BN108" s="97">
        <f t="shared" si="233"/>
        <v>0.70976289709281792</v>
      </c>
      <c r="BO108" s="97">
        <f t="shared" si="234"/>
        <v>0</v>
      </c>
      <c r="BP108" s="97">
        <f t="shared" si="235"/>
        <v>0</v>
      </c>
      <c r="BQ108" s="97">
        <f t="shared" si="236"/>
        <v>0</v>
      </c>
      <c r="BR108" s="97">
        <f>SIN((90-$U$9)*$AA$8)*TAN($AA$10*$AA$8)/TAN((90-'C'!$F78)*$AA$8)</f>
        <v>-2.1045873453179351E-2</v>
      </c>
      <c r="BS108" s="97">
        <f t="shared" si="237"/>
        <v>2.5695650812758864E-2</v>
      </c>
      <c r="BT108" s="97">
        <f t="shared" si="238"/>
        <v>1.0127663357422376</v>
      </c>
      <c r="BU108" s="97">
        <f t="shared" si="239"/>
        <v>-1.1907253293824067</v>
      </c>
      <c r="BV108" s="97">
        <f t="shared" si="240"/>
        <v>9.1069592988755232</v>
      </c>
      <c r="BW108" s="97">
        <f t="shared" si="241"/>
        <v>-10.29768462825793</v>
      </c>
      <c r="BX108" s="97">
        <f t="shared" si="242"/>
        <v>172.08376603050689</v>
      </c>
      <c r="BY108" s="97" t="s">
        <v>8053</v>
      </c>
      <c r="BZ108" s="97" t="s">
        <v>8053</v>
      </c>
      <c r="CA108" s="97" t="s">
        <v>8053</v>
      </c>
      <c r="CB108" s="97">
        <f t="shared" si="243"/>
        <v>0</v>
      </c>
      <c r="CC108" s="97">
        <f t="shared" si="244"/>
        <v>0</v>
      </c>
      <c r="CD108" s="97">
        <f t="shared" si="245"/>
        <v>0</v>
      </c>
      <c r="CE108" s="97">
        <f t="shared" si="246"/>
        <v>0</v>
      </c>
      <c r="CF108" s="97">
        <f t="shared" si="247"/>
        <v>0</v>
      </c>
      <c r="CG108" s="97">
        <f t="shared" si="248"/>
        <v>0</v>
      </c>
      <c r="CH108" s="97">
        <f>90-'C'!$F78</f>
        <v>95.120999999999995</v>
      </c>
      <c r="CI108" s="97">
        <v>7</v>
      </c>
      <c r="CJ108" s="97"/>
      <c r="CK108" s="97"/>
      <c r="CL108" s="97" t="e">
        <f t="shared" ref="CL108:CL111" si="262">#REF!</f>
        <v>#REF!</v>
      </c>
      <c r="CM108" s="97"/>
      <c r="CN108" s="97" t="s">
        <v>8195</v>
      </c>
      <c r="CO108" s="97">
        <f t="shared" si="249"/>
        <v>7</v>
      </c>
      <c r="CP108" s="97">
        <f t="shared" si="250"/>
        <v>34.31666666666667</v>
      </c>
      <c r="CQ108" s="97">
        <f>'C'!F78</f>
        <v>-5.1210000000000004</v>
      </c>
      <c r="CR108" s="97">
        <f t="shared" si="251"/>
        <v>3.1415926535897931</v>
      </c>
      <c r="CS108" s="97">
        <f t="shared" si="252"/>
        <v>1.7453292519943295E-2</v>
      </c>
      <c r="CT108" s="97">
        <f t="shared" si="253"/>
        <v>57.295779513082323</v>
      </c>
      <c r="CU108" s="97">
        <f t="shared" si="254"/>
        <v>0.59893882164272083</v>
      </c>
      <c r="CV108" s="97">
        <f t="shared" si="255"/>
        <v>-8.9378310994629617E-2</v>
      </c>
      <c r="CW108" s="97">
        <f t="shared" si="256"/>
        <v>1.5272842911837663</v>
      </c>
      <c r="CX108" s="97">
        <f t="shared" si="257"/>
        <v>-84.366905277522577</v>
      </c>
      <c r="CY108" s="97">
        <f t="shared" si="258"/>
        <v>95.633094722477423</v>
      </c>
      <c r="CZ108" s="97">
        <f t="shared" si="259"/>
        <v>264.36690527752256</v>
      </c>
      <c r="DA108" s="97"/>
      <c r="DB108" s="97"/>
      <c r="DC108" s="97"/>
      <c r="DD108" s="97"/>
      <c r="DE108" s="97"/>
      <c r="DF108" s="97"/>
      <c r="DG108" s="97"/>
      <c r="DH108" s="97"/>
      <c r="DI108" s="97"/>
      <c r="DJ108" s="97"/>
      <c r="DK108" s="97"/>
    </row>
    <row r="109" spans="1:115" ht="30" customHeight="1" x14ac:dyDescent="0.2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 t="s">
        <v>8186</v>
      </c>
      <c r="L109" s="97" t="e">
        <f t="shared" si="261"/>
        <v>#REF!</v>
      </c>
      <c r="M109" s="98">
        <f t="shared" si="260"/>
        <v>8</v>
      </c>
      <c r="N109" s="97">
        <f t="shared" si="195"/>
        <v>105.87231873866266</v>
      </c>
      <c r="O109" s="97">
        <f t="shared" si="196"/>
        <v>95.160501245149348</v>
      </c>
      <c r="P109" s="97">
        <f t="shared" si="197"/>
        <v>10.711817493513308</v>
      </c>
      <c r="Q109" s="97" t="str">
        <f t="shared" si="198"/>
        <v>QSOS</v>
      </c>
      <c r="R109" s="97">
        <f t="shared" si="199"/>
        <v>264.83949875485064</v>
      </c>
      <c r="S109" s="97">
        <f t="shared" si="0"/>
        <v>97</v>
      </c>
      <c r="T109" s="97">
        <f>SIN((90-$U$9)*$AA$8)*TAN($AA$9*$AA$8)/TAN((90-'C'!$F79)*$AA$8)</f>
        <v>-0.24039960343417671</v>
      </c>
      <c r="U109" s="97">
        <f t="shared" si="200"/>
        <v>3.9313065427916092</v>
      </c>
      <c r="V109" s="97">
        <f t="shared" si="201"/>
        <v>2.2206545302661578</v>
      </c>
      <c r="W109" s="97">
        <f t="shared" si="202"/>
        <v>-6.214802428471323</v>
      </c>
      <c r="X109" s="97">
        <f t="shared" si="203"/>
        <v>63.235932093769605</v>
      </c>
      <c r="Y109" s="97">
        <f t="shared" si="204"/>
        <v>-69.450734522240936</v>
      </c>
      <c r="Z109" s="97">
        <f t="shared" si="205"/>
        <v>122.97887033470172</v>
      </c>
      <c r="AA109" s="97">
        <f>(COS( 90.833*$AA$8)-SIN($U$9*$AA$8)*SIN('C'!$F79*$AA$8))/COS($U$9*$AA$8)/COS('C'!$F79*$AA$8)</f>
        <v>3.8827964716895987E-2</v>
      </c>
      <c r="AB109" s="97">
        <f t="shared" si="206"/>
        <v>87.774762123491314</v>
      </c>
      <c r="AC109" s="97">
        <f>('C'!$E79+$AC$9+$W$9/15)</f>
        <v>12.36577777777778</v>
      </c>
      <c r="AD109" s="97">
        <f t="shared" si="207"/>
        <v>0</v>
      </c>
      <c r="AE109" s="97">
        <f t="shared" si="208"/>
        <v>0</v>
      </c>
      <c r="AF109" s="97">
        <f t="shared" si="209"/>
        <v>0</v>
      </c>
      <c r="AG109" s="97">
        <f t="shared" si="210"/>
        <v>0</v>
      </c>
      <c r="AH109" s="97">
        <f t="shared" si="211"/>
        <v>0</v>
      </c>
      <c r="AI109" s="97"/>
      <c r="AJ109" s="97"/>
      <c r="AK109" s="97">
        <f t="shared" si="212"/>
        <v>0</v>
      </c>
      <c r="AL109" s="97">
        <f>SIN((90-$U$9)*$AA$8)*TAN($Y$10*$AA$8)/TAN((90-'C'!$F79)*$AA$8)</f>
        <v>1.9435472497315809E-2</v>
      </c>
      <c r="AM109" s="97">
        <f t="shared" si="213"/>
        <v>2.5695650812758871E-2</v>
      </c>
      <c r="AN109" s="97">
        <f t="shared" si="214"/>
        <v>1.0127663357422376</v>
      </c>
      <c r="AO109" s="97">
        <f t="shared" si="215"/>
        <v>1.0996010322545058</v>
      </c>
      <c r="AP109" s="97">
        <f t="shared" si="216"/>
        <v>-9.106959298875525</v>
      </c>
      <c r="AQ109" s="97">
        <f t="shared" si="217"/>
        <v>10.206560331130031</v>
      </c>
      <c r="AR109" s="97">
        <f t="shared" si="218"/>
        <v>188.00735826662103</v>
      </c>
      <c r="AS109" s="97" t="s">
        <v>8053</v>
      </c>
      <c r="AT109" s="97" t="s">
        <v>8053</v>
      </c>
      <c r="AU109" s="97" t="s">
        <v>8053</v>
      </c>
      <c r="AV109" s="97">
        <f t="shared" si="219"/>
        <v>11.68534042236911</v>
      </c>
      <c r="AW109" s="97">
        <f t="shared" si="220"/>
        <v>11.68534042236911</v>
      </c>
      <c r="AX109" s="97">
        <f t="shared" si="221"/>
        <v>0.48688918426537958</v>
      </c>
      <c r="AY109" s="97">
        <f t="shared" si="222"/>
        <v>0</v>
      </c>
      <c r="AZ109" s="97">
        <f t="shared" si="223"/>
        <v>0</v>
      </c>
      <c r="BA109" s="97">
        <f t="shared" si="224"/>
        <v>0</v>
      </c>
      <c r="BB109" s="97">
        <f>SIN((90-$U$9)*$AA$8)*TAN($Y$9*$AA$8)/TAN((90-'C'!$F79)*$AA$8)</f>
        <v>0.24039960343417682</v>
      </c>
      <c r="BC109" s="97">
        <f t="shared" si="225"/>
        <v>3.9313065427916136</v>
      </c>
      <c r="BD109" s="97">
        <f t="shared" si="226"/>
        <v>2.2206545302661587</v>
      </c>
      <c r="BE109" s="97">
        <f t="shared" si="227"/>
        <v>6.2148024284713239</v>
      </c>
      <c r="BF109" s="97">
        <f t="shared" si="228"/>
        <v>-63.235932093769613</v>
      </c>
      <c r="BG109" s="97">
        <f t="shared" si="229"/>
        <v>69.450734522240936</v>
      </c>
      <c r="BH109" s="97">
        <f t="shared" si="230"/>
        <v>237.02112966529828</v>
      </c>
      <c r="BI109" s="97" t="s">
        <v>8053</v>
      </c>
      <c r="BJ109" s="97" t="s">
        <v>8053</v>
      </c>
      <c r="BK109" s="97" t="s">
        <v>8053</v>
      </c>
      <c r="BL109" s="97">
        <f t="shared" si="231"/>
        <v>16.995826745927175</v>
      </c>
      <c r="BM109" s="97">
        <f t="shared" si="232"/>
        <v>16.995826745927175</v>
      </c>
      <c r="BN109" s="97">
        <f t="shared" si="233"/>
        <v>0.7081594477469656</v>
      </c>
      <c r="BO109" s="97">
        <f t="shared" si="234"/>
        <v>0</v>
      </c>
      <c r="BP109" s="97">
        <f t="shared" si="235"/>
        <v>0</v>
      </c>
      <c r="BQ109" s="97">
        <f t="shared" si="236"/>
        <v>0</v>
      </c>
      <c r="BR109" s="97">
        <f>SIN((90-$U$9)*$AA$8)*TAN($AA$10*$AA$8)/TAN((90-'C'!$F79)*$AA$8)</f>
        <v>-1.9435472497315805E-2</v>
      </c>
      <c r="BS109" s="97">
        <f t="shared" si="237"/>
        <v>2.5695650812758864E-2</v>
      </c>
      <c r="BT109" s="97">
        <f t="shared" si="238"/>
        <v>1.0127663357422376</v>
      </c>
      <c r="BU109" s="97">
        <f t="shared" si="239"/>
        <v>-1.0996010322545058</v>
      </c>
      <c r="BV109" s="97">
        <f t="shared" si="240"/>
        <v>9.1069592988755232</v>
      </c>
      <c r="BW109" s="97">
        <f t="shared" si="241"/>
        <v>-10.20656033113003</v>
      </c>
      <c r="BX109" s="97">
        <f t="shared" si="242"/>
        <v>171.99264173337897</v>
      </c>
      <c r="BY109" s="97" t="s">
        <v>8053</v>
      </c>
      <c r="BZ109" s="97" t="s">
        <v>8053</v>
      </c>
      <c r="CA109" s="97" t="s">
        <v>8053</v>
      </c>
      <c r="CB109" s="97">
        <f t="shared" si="243"/>
        <v>0</v>
      </c>
      <c r="CC109" s="97">
        <f t="shared" si="244"/>
        <v>0</v>
      </c>
      <c r="CD109" s="97">
        <f t="shared" si="245"/>
        <v>0</v>
      </c>
      <c r="CE109" s="97">
        <f t="shared" si="246"/>
        <v>0</v>
      </c>
      <c r="CF109" s="97">
        <f t="shared" si="247"/>
        <v>0</v>
      </c>
      <c r="CG109" s="97">
        <f t="shared" si="248"/>
        <v>0</v>
      </c>
      <c r="CH109" s="97">
        <f>90-'C'!$F79</f>
        <v>94.730999999999995</v>
      </c>
      <c r="CI109" s="97">
        <v>8</v>
      </c>
      <c r="CJ109" s="97"/>
      <c r="CK109" s="97" t="s">
        <v>8186</v>
      </c>
      <c r="CL109" s="97" t="e">
        <f t="shared" si="262"/>
        <v>#REF!</v>
      </c>
      <c r="CM109" s="97"/>
      <c r="CN109" s="97" t="s">
        <v>8195</v>
      </c>
      <c r="CO109" s="97">
        <f t="shared" si="249"/>
        <v>8</v>
      </c>
      <c r="CP109" s="97">
        <f t="shared" si="250"/>
        <v>34.31666666666667</v>
      </c>
      <c r="CQ109" s="97">
        <f>'C'!F79</f>
        <v>-4.7309999999999999</v>
      </c>
      <c r="CR109" s="97">
        <f t="shared" si="251"/>
        <v>3.1415926535897931</v>
      </c>
      <c r="CS109" s="97">
        <f t="shared" si="252"/>
        <v>1.7453292519943295E-2</v>
      </c>
      <c r="CT109" s="97">
        <f t="shared" si="253"/>
        <v>57.295779513082323</v>
      </c>
      <c r="CU109" s="97">
        <f t="shared" si="254"/>
        <v>0.59893882164272083</v>
      </c>
      <c r="CV109" s="97">
        <f t="shared" si="255"/>
        <v>-8.2571526911851725E-2</v>
      </c>
      <c r="CW109" s="97">
        <f t="shared" si="256"/>
        <v>1.5319585992097331</v>
      </c>
      <c r="CX109" s="97">
        <f t="shared" si="257"/>
        <v>-84.839498754850652</v>
      </c>
      <c r="CY109" s="97">
        <f t="shared" si="258"/>
        <v>95.160501245149348</v>
      </c>
      <c r="CZ109" s="97">
        <f t="shared" si="259"/>
        <v>264.83949875485064</v>
      </c>
      <c r="DA109" s="97"/>
      <c r="DB109" s="97"/>
      <c r="DC109" s="97"/>
      <c r="DD109" s="97"/>
      <c r="DE109" s="97"/>
      <c r="DF109" s="97"/>
      <c r="DG109" s="97"/>
      <c r="DH109" s="97"/>
      <c r="DI109" s="97"/>
      <c r="DJ109" s="97"/>
      <c r="DK109" s="97"/>
    </row>
    <row r="110" spans="1:115" ht="30" customHeight="1" x14ac:dyDescent="0.2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 t="e">
        <f t="shared" si="261"/>
        <v>#REF!</v>
      </c>
      <c r="M110" s="98">
        <f t="shared" si="260"/>
        <v>9</v>
      </c>
      <c r="N110" s="97">
        <f t="shared" si="195"/>
        <v>105.87231873866266</v>
      </c>
      <c r="O110" s="97">
        <f t="shared" si="196"/>
        <v>94.687993551547848</v>
      </c>
      <c r="P110" s="97">
        <f t="shared" si="197"/>
        <v>11.184325187114808</v>
      </c>
      <c r="Q110" s="97" t="str">
        <f t="shared" si="198"/>
        <v>QSOS</v>
      </c>
      <c r="R110" s="97">
        <f t="shared" si="199"/>
        <v>265.31200644845217</v>
      </c>
      <c r="S110" s="97">
        <f t="shared" si="0"/>
        <v>98</v>
      </c>
      <c r="T110" s="97">
        <f>SIN((90-$U$9)*$AA$8)*TAN($AA$9*$AA$8)/TAN((90-'C'!$F80)*$AA$8)</f>
        <v>-0.22050279787967622</v>
      </c>
      <c r="U110" s="97">
        <f t="shared" si="200"/>
        <v>3.9313065427916092</v>
      </c>
      <c r="V110" s="97">
        <f t="shared" si="201"/>
        <v>2.2206545302661578</v>
      </c>
      <c r="W110" s="97">
        <f t="shared" si="202"/>
        <v>-5.698650258266488</v>
      </c>
      <c r="X110" s="97">
        <f t="shared" si="203"/>
        <v>63.235932093769605</v>
      </c>
      <c r="Y110" s="97">
        <f t="shared" si="204"/>
        <v>-68.934582352036088</v>
      </c>
      <c r="Z110" s="97">
        <f t="shared" si="205"/>
        <v>122.46271816449689</v>
      </c>
      <c r="AA110" s="97">
        <f>(COS( 90.833*$AA$8)-SIN($U$9*$AA$8)*SIN('C'!$F80*$AA$8))/COS($U$9*$AA$8)/COS('C'!$F80*$AA$8)</f>
        <v>3.4162063824134309E-2</v>
      </c>
      <c r="AB110" s="97">
        <f t="shared" si="206"/>
        <v>88.042277005101923</v>
      </c>
      <c r="AC110" s="97">
        <f>('C'!$E80+$AC$9+$W$9/15)</f>
        <v>12.361777777777778</v>
      </c>
      <c r="AD110" s="97">
        <f t="shared" si="207"/>
        <v>0</v>
      </c>
      <c r="AE110" s="97">
        <f t="shared" si="208"/>
        <v>0</v>
      </c>
      <c r="AF110" s="97">
        <f t="shared" si="209"/>
        <v>0</v>
      </c>
      <c r="AG110" s="97">
        <f t="shared" si="210"/>
        <v>0</v>
      </c>
      <c r="AH110" s="97">
        <f t="shared" si="211"/>
        <v>0</v>
      </c>
      <c r="AI110" s="97"/>
      <c r="AJ110" s="97"/>
      <c r="AK110" s="97">
        <f t="shared" si="212"/>
        <v>0</v>
      </c>
      <c r="AL110" s="97">
        <f>SIN((90-$U$9)*$AA$8)*TAN($Y$10*$AA$8)/TAN((90-'C'!$F80)*$AA$8)</f>
        <v>1.7826884913914005E-2</v>
      </c>
      <c r="AM110" s="97">
        <f t="shared" si="213"/>
        <v>2.5695650812758871E-2</v>
      </c>
      <c r="AN110" s="97">
        <f t="shared" si="214"/>
        <v>1.0127663357422376</v>
      </c>
      <c r="AO110" s="97">
        <f t="shared" si="215"/>
        <v>1.0085821215522033</v>
      </c>
      <c r="AP110" s="97">
        <f t="shared" si="216"/>
        <v>-9.106959298875525</v>
      </c>
      <c r="AQ110" s="97">
        <f t="shared" si="217"/>
        <v>10.115541420427729</v>
      </c>
      <c r="AR110" s="97">
        <f t="shared" si="218"/>
        <v>188.09837717732333</v>
      </c>
      <c r="AS110" s="97" t="s">
        <v>8053</v>
      </c>
      <c r="AT110" s="97" t="s">
        <v>8053</v>
      </c>
      <c r="AU110" s="97" t="s">
        <v>8053</v>
      </c>
      <c r="AV110" s="97">
        <f t="shared" si="219"/>
        <v>11.687408349749264</v>
      </c>
      <c r="AW110" s="97">
        <f t="shared" si="220"/>
        <v>11.687408349749264</v>
      </c>
      <c r="AX110" s="97">
        <f t="shared" si="221"/>
        <v>0.48697534790621932</v>
      </c>
      <c r="AY110" s="97">
        <f t="shared" si="222"/>
        <v>0</v>
      </c>
      <c r="AZ110" s="97">
        <f t="shared" si="223"/>
        <v>0</v>
      </c>
      <c r="BA110" s="97">
        <f t="shared" si="224"/>
        <v>0</v>
      </c>
      <c r="BB110" s="97">
        <f>SIN((90-$U$9)*$AA$8)*TAN($Y$9*$AA$8)/TAN((90-'C'!$F80)*$AA$8)</f>
        <v>0.22050279787967633</v>
      </c>
      <c r="BC110" s="97">
        <f t="shared" si="225"/>
        <v>3.9313065427916136</v>
      </c>
      <c r="BD110" s="97">
        <f t="shared" si="226"/>
        <v>2.2206545302661587</v>
      </c>
      <c r="BE110" s="97">
        <f t="shared" si="227"/>
        <v>5.6986502582664889</v>
      </c>
      <c r="BF110" s="97">
        <f t="shared" si="228"/>
        <v>-63.235932093769613</v>
      </c>
      <c r="BG110" s="97">
        <f t="shared" si="229"/>
        <v>68.934582352036102</v>
      </c>
      <c r="BH110" s="97">
        <f t="shared" si="230"/>
        <v>237.53728183550311</v>
      </c>
      <c r="BI110" s="97" t="s">
        <v>8053</v>
      </c>
      <c r="BJ110" s="97" t="s">
        <v>8053</v>
      </c>
      <c r="BK110" s="97" t="s">
        <v>8053</v>
      </c>
      <c r="BL110" s="97">
        <f t="shared" si="231"/>
        <v>16.957416601246852</v>
      </c>
      <c r="BM110" s="97">
        <f t="shared" si="232"/>
        <v>16.957416601246852</v>
      </c>
      <c r="BN110" s="97">
        <f t="shared" si="233"/>
        <v>0.70655902505195212</v>
      </c>
      <c r="BO110" s="97">
        <f t="shared" si="234"/>
        <v>0</v>
      </c>
      <c r="BP110" s="97">
        <f t="shared" si="235"/>
        <v>0</v>
      </c>
      <c r="BQ110" s="97">
        <f t="shared" si="236"/>
        <v>0</v>
      </c>
      <c r="BR110" s="97">
        <f>SIN((90-$U$9)*$AA$8)*TAN($AA$10*$AA$8)/TAN((90-'C'!$F80)*$AA$8)</f>
        <v>-1.7826884913914001E-2</v>
      </c>
      <c r="BS110" s="97">
        <f t="shared" si="237"/>
        <v>2.5695650812758864E-2</v>
      </c>
      <c r="BT110" s="97">
        <f t="shared" si="238"/>
        <v>1.0127663357422376</v>
      </c>
      <c r="BU110" s="97">
        <f t="shared" si="239"/>
        <v>-1.0085821215522031</v>
      </c>
      <c r="BV110" s="97">
        <f t="shared" si="240"/>
        <v>9.1069592988755232</v>
      </c>
      <c r="BW110" s="97">
        <f t="shared" si="241"/>
        <v>-10.115541420427727</v>
      </c>
      <c r="BX110" s="97">
        <f t="shared" si="242"/>
        <v>171.90162282267667</v>
      </c>
      <c r="BY110" s="97" t="s">
        <v>8053</v>
      </c>
      <c r="BZ110" s="97" t="s">
        <v>8053</v>
      </c>
      <c r="CA110" s="97" t="s">
        <v>8053</v>
      </c>
      <c r="CB110" s="97">
        <f t="shared" si="243"/>
        <v>0</v>
      </c>
      <c r="CC110" s="97">
        <f t="shared" si="244"/>
        <v>0</v>
      </c>
      <c r="CD110" s="97">
        <f t="shared" si="245"/>
        <v>0</v>
      </c>
      <c r="CE110" s="97">
        <f t="shared" si="246"/>
        <v>0</v>
      </c>
      <c r="CF110" s="97">
        <f t="shared" si="247"/>
        <v>0</v>
      </c>
      <c r="CG110" s="97">
        <f t="shared" si="248"/>
        <v>0</v>
      </c>
      <c r="CH110" s="97">
        <f>90-'C'!$F80</f>
        <v>94.340999999999994</v>
      </c>
      <c r="CI110" s="97">
        <v>9</v>
      </c>
      <c r="CJ110" s="97"/>
      <c r="CK110" s="97"/>
      <c r="CL110" s="97" t="e">
        <f t="shared" si="262"/>
        <v>#REF!</v>
      </c>
      <c r="CM110" s="97"/>
      <c r="CN110" s="97" t="s">
        <v>8195</v>
      </c>
      <c r="CO110" s="97">
        <f t="shared" si="249"/>
        <v>9</v>
      </c>
      <c r="CP110" s="97">
        <f t="shared" si="250"/>
        <v>34.31666666666667</v>
      </c>
      <c r="CQ110" s="97">
        <f>'C'!F80</f>
        <v>-4.3410000000000002</v>
      </c>
      <c r="CR110" s="97">
        <f t="shared" si="251"/>
        <v>3.1415926535897931</v>
      </c>
      <c r="CS110" s="97">
        <f t="shared" si="252"/>
        <v>1.7453292519943295E-2</v>
      </c>
      <c r="CT110" s="97">
        <f t="shared" si="253"/>
        <v>57.295779513082323</v>
      </c>
      <c r="CU110" s="97">
        <f t="shared" si="254"/>
        <v>0.59893882164272083</v>
      </c>
      <c r="CV110" s="97">
        <f t="shared" si="255"/>
        <v>-7.5764742829073847E-2</v>
      </c>
      <c r="CW110" s="97">
        <f t="shared" si="256"/>
        <v>1.5366276146919209</v>
      </c>
      <c r="CX110" s="97">
        <f t="shared" si="257"/>
        <v>-85.312006448452152</v>
      </c>
      <c r="CY110" s="97">
        <f t="shared" si="258"/>
        <v>94.687993551547848</v>
      </c>
      <c r="CZ110" s="97">
        <f t="shared" si="259"/>
        <v>265.31200644845217</v>
      </c>
      <c r="DA110" s="97"/>
      <c r="DB110" s="97"/>
      <c r="DC110" s="97"/>
      <c r="DD110" s="97"/>
      <c r="DE110" s="97"/>
      <c r="DF110" s="97"/>
      <c r="DG110" s="97"/>
      <c r="DH110" s="97"/>
      <c r="DI110" s="97"/>
      <c r="DJ110" s="97"/>
      <c r="DK110" s="97"/>
    </row>
    <row r="111" spans="1:115" ht="30" customHeight="1" x14ac:dyDescent="0.2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 t="e">
        <f t="shared" si="261"/>
        <v>#REF!</v>
      </c>
      <c r="M111" s="98">
        <f t="shared" si="260"/>
        <v>10</v>
      </c>
      <c r="N111" s="97">
        <f t="shared" si="195"/>
        <v>105.87231873866266</v>
      </c>
      <c r="O111" s="97">
        <f t="shared" si="196"/>
        <v>94.213138672890892</v>
      </c>
      <c r="P111" s="97">
        <f t="shared" si="197"/>
        <v>11.659180065771764</v>
      </c>
      <c r="Q111" s="97" t="str">
        <f t="shared" si="198"/>
        <v>QSOS</v>
      </c>
      <c r="R111" s="97">
        <f t="shared" si="199"/>
        <v>265.78686132710914</v>
      </c>
      <c r="S111" s="97">
        <f t="shared" si="0"/>
        <v>99</v>
      </c>
      <c r="T111" s="97">
        <f>SIN((90-$U$9)*$AA$8)*TAN($AA$9*$AA$8)/TAN((90-'C'!$F81)*$AA$8)</f>
        <v>-0.2005246637439928</v>
      </c>
      <c r="U111" s="97">
        <f t="shared" si="200"/>
        <v>3.9313065427916092</v>
      </c>
      <c r="V111" s="97">
        <f t="shared" si="201"/>
        <v>2.2206545302661578</v>
      </c>
      <c r="W111" s="97">
        <f t="shared" si="202"/>
        <v>-5.1808546920916614</v>
      </c>
      <c r="X111" s="97">
        <f t="shared" si="203"/>
        <v>63.235932093769605</v>
      </c>
      <c r="Y111" s="97">
        <f t="shared" si="204"/>
        <v>-68.416786785861262</v>
      </c>
      <c r="Z111" s="97">
        <f t="shared" si="205"/>
        <v>121.94492259832205</v>
      </c>
      <c r="AA111" s="97">
        <f>(COS( 90.833*$AA$8)-SIN($U$9*$AA$8)*SIN('C'!$F81*$AA$8))/COS($U$9*$AA$8)/COS('C'!$F81*$AA$8)</f>
        <v>2.9476267193194985E-2</v>
      </c>
      <c r="AB111" s="97">
        <f t="shared" si="206"/>
        <v>88.31088963644072</v>
      </c>
      <c r="AC111" s="97">
        <f>('C'!$E81+$AC$9+$W$9/15)</f>
        <v>12.35777777777778</v>
      </c>
      <c r="AD111" s="97">
        <f t="shared" si="207"/>
        <v>0</v>
      </c>
      <c r="AE111" s="97">
        <f t="shared" si="208"/>
        <v>0</v>
      </c>
      <c r="AF111" s="97">
        <f t="shared" si="209"/>
        <v>0</v>
      </c>
      <c r="AG111" s="97">
        <f t="shared" si="210"/>
        <v>0</v>
      </c>
      <c r="AH111" s="97">
        <f t="shared" si="211"/>
        <v>0</v>
      </c>
      <c r="AI111" s="97"/>
      <c r="AJ111" s="97"/>
      <c r="AK111" s="97">
        <f t="shared" si="212"/>
        <v>0</v>
      </c>
      <c r="AL111" s="97">
        <f>SIN((90-$U$9)*$AA$8)*TAN($Y$10*$AA$8)/TAN((90-'C'!$F81)*$AA$8)</f>
        <v>1.6211722197357874E-2</v>
      </c>
      <c r="AM111" s="97">
        <f t="shared" si="213"/>
        <v>2.5695650812758871E-2</v>
      </c>
      <c r="AN111" s="97">
        <f t="shared" si="214"/>
        <v>1.0127663357422376</v>
      </c>
      <c r="AO111" s="97">
        <f t="shared" si="215"/>
        <v>0.91719373002571514</v>
      </c>
      <c r="AP111" s="97">
        <f t="shared" si="216"/>
        <v>-9.106959298875525</v>
      </c>
      <c r="AQ111" s="97">
        <f t="shared" si="217"/>
        <v>10.024153028901241</v>
      </c>
      <c r="AR111" s="97">
        <f t="shared" si="218"/>
        <v>188.18976556884982</v>
      </c>
      <c r="AS111" s="97" t="s">
        <v>8053</v>
      </c>
      <c r="AT111" s="97" t="s">
        <v>8053</v>
      </c>
      <c r="AU111" s="97" t="s">
        <v>8053</v>
      </c>
      <c r="AV111" s="97">
        <f t="shared" si="219"/>
        <v>11.689500909184364</v>
      </c>
      <c r="AW111" s="97">
        <f t="shared" si="220"/>
        <v>11.689500909184364</v>
      </c>
      <c r="AX111" s="97">
        <f t="shared" si="221"/>
        <v>0.48706253788268183</v>
      </c>
      <c r="AY111" s="97">
        <f t="shared" si="222"/>
        <v>0</v>
      </c>
      <c r="AZ111" s="97">
        <f t="shared" si="223"/>
        <v>0</v>
      </c>
      <c r="BA111" s="97">
        <f t="shared" si="224"/>
        <v>0</v>
      </c>
      <c r="BB111" s="97">
        <f>SIN((90-$U$9)*$AA$8)*TAN($Y$9*$AA$8)/TAN((90-'C'!$F81)*$AA$8)</f>
        <v>0.20052466374399289</v>
      </c>
      <c r="BC111" s="97">
        <f t="shared" si="225"/>
        <v>3.9313065427916136</v>
      </c>
      <c r="BD111" s="97">
        <f t="shared" si="226"/>
        <v>2.2206545302661587</v>
      </c>
      <c r="BE111" s="97">
        <f t="shared" si="227"/>
        <v>5.1808546920916614</v>
      </c>
      <c r="BF111" s="97">
        <f t="shared" si="228"/>
        <v>-63.235932093769613</v>
      </c>
      <c r="BG111" s="97">
        <f t="shared" si="229"/>
        <v>68.416786785861277</v>
      </c>
      <c r="BH111" s="97">
        <f t="shared" si="230"/>
        <v>238.05507740167795</v>
      </c>
      <c r="BI111" s="97" t="s">
        <v>8053</v>
      </c>
      <c r="BJ111" s="97" t="s">
        <v>8053</v>
      </c>
      <c r="BK111" s="97" t="s">
        <v>8053</v>
      </c>
      <c r="BL111" s="97">
        <f t="shared" si="231"/>
        <v>16.9188968968352</v>
      </c>
      <c r="BM111" s="97">
        <f t="shared" si="232"/>
        <v>16.9188968968352</v>
      </c>
      <c r="BN111" s="97">
        <f t="shared" si="233"/>
        <v>0.70495403736813333</v>
      </c>
      <c r="BO111" s="97">
        <f t="shared" si="234"/>
        <v>0</v>
      </c>
      <c r="BP111" s="97">
        <f t="shared" si="235"/>
        <v>0</v>
      </c>
      <c r="BQ111" s="97">
        <f t="shared" si="236"/>
        <v>0</v>
      </c>
      <c r="BR111" s="97">
        <f>SIN((90-$U$9)*$AA$8)*TAN($AA$10*$AA$8)/TAN((90-'C'!$F81)*$AA$8)</f>
        <v>-1.6211722197357871E-2</v>
      </c>
      <c r="BS111" s="97">
        <f t="shared" si="237"/>
        <v>2.5695650812758864E-2</v>
      </c>
      <c r="BT111" s="97">
        <f t="shared" si="238"/>
        <v>1.0127663357422376</v>
      </c>
      <c r="BU111" s="97">
        <f t="shared" si="239"/>
        <v>-0.91719373002571492</v>
      </c>
      <c r="BV111" s="97">
        <f t="shared" si="240"/>
        <v>9.1069592988755232</v>
      </c>
      <c r="BW111" s="97">
        <f t="shared" si="241"/>
        <v>-10.024153028901239</v>
      </c>
      <c r="BX111" s="97">
        <f t="shared" si="242"/>
        <v>171.81023443115018</v>
      </c>
      <c r="BY111" s="97" t="s">
        <v>8053</v>
      </c>
      <c r="BZ111" s="97" t="s">
        <v>8053</v>
      </c>
      <c r="CA111" s="97" t="s">
        <v>8053</v>
      </c>
      <c r="CB111" s="97">
        <f t="shared" si="243"/>
        <v>0</v>
      </c>
      <c r="CC111" s="97">
        <f t="shared" si="244"/>
        <v>0</v>
      </c>
      <c r="CD111" s="97">
        <f t="shared" si="245"/>
        <v>0</v>
      </c>
      <c r="CE111" s="97">
        <f t="shared" si="246"/>
        <v>0</v>
      </c>
      <c r="CF111" s="97">
        <f t="shared" si="247"/>
        <v>0</v>
      </c>
      <c r="CG111" s="97">
        <f t="shared" si="248"/>
        <v>0</v>
      </c>
      <c r="CH111" s="97">
        <f>90-'C'!$F81</f>
        <v>93.948999999999998</v>
      </c>
      <c r="CI111" s="97">
        <v>10</v>
      </c>
      <c r="CJ111" s="97"/>
      <c r="CK111" s="97"/>
      <c r="CL111" s="97" t="e">
        <f t="shared" si="262"/>
        <v>#REF!</v>
      </c>
      <c r="CM111" s="97"/>
      <c r="CN111" s="97" t="s">
        <v>8195</v>
      </c>
      <c r="CO111" s="97">
        <f t="shared" si="249"/>
        <v>10</v>
      </c>
      <c r="CP111" s="97">
        <f t="shared" si="250"/>
        <v>34.31666666666667</v>
      </c>
      <c r="CQ111" s="97">
        <f>'C'!F81</f>
        <v>-3.9489999999999998</v>
      </c>
      <c r="CR111" s="97">
        <f t="shared" si="251"/>
        <v>3.1415926535897931</v>
      </c>
      <c r="CS111" s="97">
        <f t="shared" si="252"/>
        <v>1.7453292519943295E-2</v>
      </c>
      <c r="CT111" s="97">
        <f t="shared" si="253"/>
        <v>57.295779513082323</v>
      </c>
      <c r="CU111" s="97">
        <f t="shared" si="254"/>
        <v>0.59893882164272083</v>
      </c>
      <c r="CV111" s="97">
        <f t="shared" si="255"/>
        <v>-6.8923052161256076E-2</v>
      </c>
      <c r="CW111" s="97">
        <f t="shared" si="256"/>
        <v>1.5413157895212286</v>
      </c>
      <c r="CX111" s="97">
        <f t="shared" si="257"/>
        <v>-85.786861327109108</v>
      </c>
      <c r="CY111" s="97">
        <f t="shared" si="258"/>
        <v>94.213138672890892</v>
      </c>
      <c r="CZ111" s="97">
        <f t="shared" si="259"/>
        <v>265.78686132710914</v>
      </c>
      <c r="DA111" s="97"/>
      <c r="DB111" s="97"/>
      <c r="DC111" s="97"/>
      <c r="DD111" s="97"/>
      <c r="DE111" s="97"/>
      <c r="DF111" s="97"/>
      <c r="DG111" s="97"/>
      <c r="DH111" s="97"/>
      <c r="DI111" s="97"/>
      <c r="DJ111" s="97"/>
      <c r="DK111" s="97"/>
    </row>
    <row r="112" spans="1:115" ht="30" customHeight="1" x14ac:dyDescent="0.2">
      <c r="A112" s="97"/>
      <c r="B112" s="97"/>
      <c r="C112" s="97"/>
      <c r="D112" s="97"/>
      <c r="E112" s="97"/>
      <c r="F112" s="97"/>
      <c r="G112" s="97"/>
      <c r="H112" s="97"/>
      <c r="I112" s="97"/>
      <c r="J112" s="97" t="s">
        <v>8187</v>
      </c>
      <c r="K112" s="97"/>
      <c r="L112" s="97"/>
      <c r="M112" s="98">
        <f t="shared" si="260"/>
        <v>11</v>
      </c>
      <c r="N112" s="97">
        <f t="shared" si="195"/>
        <v>105.87231873866266</v>
      </c>
      <c r="O112" s="97">
        <f t="shared" si="196"/>
        <v>93.737138288569412</v>
      </c>
      <c r="P112" s="97">
        <f t="shared" si="197"/>
        <v>12.135180450093245</v>
      </c>
      <c r="Q112" s="97" t="str">
        <f t="shared" si="198"/>
        <v>QSOS</v>
      </c>
      <c r="R112" s="97">
        <f t="shared" si="199"/>
        <v>266.26286171143056</v>
      </c>
      <c r="S112" s="97">
        <f t="shared" si="0"/>
        <v>100</v>
      </c>
      <c r="T112" s="97">
        <f>SIN((90-$U$9)*$AA$8)*TAN($AA$9*$AA$8)/TAN((90-'C'!$F82)*$AA$8)</f>
        <v>-0.18051449826663021</v>
      </c>
      <c r="U112" s="97">
        <f t="shared" si="200"/>
        <v>3.9313065427916092</v>
      </c>
      <c r="V112" s="97">
        <f t="shared" si="201"/>
        <v>2.2206545302661578</v>
      </c>
      <c r="W112" s="97">
        <f t="shared" si="202"/>
        <v>-4.6626538841105756</v>
      </c>
      <c r="X112" s="97">
        <f t="shared" si="203"/>
        <v>63.235932093769605</v>
      </c>
      <c r="Y112" s="97">
        <f t="shared" si="204"/>
        <v>-67.898585977880174</v>
      </c>
      <c r="Z112" s="97">
        <f t="shared" si="205"/>
        <v>121.42672179034096</v>
      </c>
      <c r="AA112" s="97">
        <f>(COS( 90.833*$AA$8)-SIN($U$9*$AA$8)*SIN('C'!$F82*$AA$8))/COS($U$9*$AA$8)/COS('C'!$F82*$AA$8)</f>
        <v>2.478212905679034E-2</v>
      </c>
      <c r="AB112" s="97">
        <f t="shared" si="206"/>
        <v>88.579943216822556</v>
      </c>
      <c r="AC112" s="97">
        <f>('C'!$E82+$AC$9+$W$9/15)</f>
        <v>12.353777777777779</v>
      </c>
      <c r="AD112" s="97">
        <f t="shared" si="207"/>
        <v>0</v>
      </c>
      <c r="AE112" s="97">
        <f t="shared" si="208"/>
        <v>0</v>
      </c>
      <c r="AF112" s="97">
        <f t="shared" si="209"/>
        <v>0</v>
      </c>
      <c r="AG112" s="97">
        <f t="shared" si="210"/>
        <v>0</v>
      </c>
      <c r="AH112" s="97">
        <f t="shared" si="211"/>
        <v>0</v>
      </c>
      <c r="AI112" s="97"/>
      <c r="AJ112" s="97"/>
      <c r="AK112" s="97">
        <f t="shared" si="212"/>
        <v>0</v>
      </c>
      <c r="AL112" s="97">
        <f>SIN((90-$U$9)*$AA$8)*TAN($Y$10*$AA$8)/TAN((90-'C'!$F82)*$AA$8)</f>
        <v>1.4593969858142786E-2</v>
      </c>
      <c r="AM112" s="97">
        <f t="shared" si="213"/>
        <v>2.5695650812758871E-2</v>
      </c>
      <c r="AN112" s="97">
        <f t="shared" si="214"/>
        <v>1.0127663357422376</v>
      </c>
      <c r="AO112" s="97">
        <f t="shared" si="215"/>
        <v>0.82566115274438334</v>
      </c>
      <c r="AP112" s="97">
        <f t="shared" si="216"/>
        <v>-9.106959298875525</v>
      </c>
      <c r="AQ112" s="97">
        <f t="shared" si="217"/>
        <v>9.9326204516199077</v>
      </c>
      <c r="AR112" s="97">
        <f t="shared" si="218"/>
        <v>188.28129814613115</v>
      </c>
      <c r="AS112" s="97" t="s">
        <v>8053</v>
      </c>
      <c r="AT112" s="97" t="s">
        <v>8053</v>
      </c>
      <c r="AU112" s="97" t="s">
        <v>8053</v>
      </c>
      <c r="AV112" s="97">
        <f t="shared" si="219"/>
        <v>11.691603081003118</v>
      </c>
      <c r="AW112" s="97">
        <f t="shared" si="220"/>
        <v>11.691603081003118</v>
      </c>
      <c r="AX112" s="97">
        <f t="shared" si="221"/>
        <v>0.48715012837512989</v>
      </c>
      <c r="AY112" s="97">
        <f t="shared" si="222"/>
        <v>0</v>
      </c>
      <c r="AZ112" s="97">
        <f t="shared" si="223"/>
        <v>0</v>
      </c>
      <c r="BA112" s="97">
        <f t="shared" si="224"/>
        <v>0</v>
      </c>
      <c r="BB112" s="97">
        <f>SIN((90-$U$9)*$AA$8)*TAN($Y$9*$AA$8)/TAN((90-'C'!$F82)*$AA$8)</f>
        <v>0.1805144982666303</v>
      </c>
      <c r="BC112" s="97">
        <f t="shared" si="225"/>
        <v>3.9313065427916136</v>
      </c>
      <c r="BD112" s="97">
        <f t="shared" si="226"/>
        <v>2.2206545302661587</v>
      </c>
      <c r="BE112" s="97">
        <f t="shared" si="227"/>
        <v>4.6626538841105756</v>
      </c>
      <c r="BF112" s="97">
        <f t="shared" si="228"/>
        <v>-63.235932093769613</v>
      </c>
      <c r="BG112" s="97">
        <f t="shared" si="229"/>
        <v>67.898585977880188</v>
      </c>
      <c r="BH112" s="97">
        <f t="shared" si="230"/>
        <v>238.57327820965904</v>
      </c>
      <c r="BI112" s="97" t="s">
        <v>8053</v>
      </c>
      <c r="BJ112" s="97" t="s">
        <v>8053</v>
      </c>
      <c r="BK112" s="97" t="s">
        <v>8053</v>
      </c>
      <c r="BL112" s="97">
        <f t="shared" si="231"/>
        <v>16.880350176303125</v>
      </c>
      <c r="BM112" s="97">
        <f t="shared" si="232"/>
        <v>16.880350176303125</v>
      </c>
      <c r="BN112" s="97">
        <f t="shared" si="233"/>
        <v>0.70334792401263024</v>
      </c>
      <c r="BO112" s="97">
        <f t="shared" si="234"/>
        <v>0</v>
      </c>
      <c r="BP112" s="97">
        <f t="shared" si="235"/>
        <v>0</v>
      </c>
      <c r="BQ112" s="97">
        <f t="shared" si="236"/>
        <v>0</v>
      </c>
      <c r="BR112" s="97">
        <f>SIN((90-$U$9)*$AA$8)*TAN($AA$10*$AA$8)/TAN((90-'C'!$F82)*$AA$8)</f>
        <v>-1.4593969858142783E-2</v>
      </c>
      <c r="BS112" s="97">
        <f t="shared" si="237"/>
        <v>2.5695650812758864E-2</v>
      </c>
      <c r="BT112" s="97">
        <f t="shared" si="238"/>
        <v>1.0127663357422376</v>
      </c>
      <c r="BU112" s="97">
        <f t="shared" si="239"/>
        <v>-0.82566115274438312</v>
      </c>
      <c r="BV112" s="97">
        <f t="shared" si="240"/>
        <v>9.1069592988755232</v>
      </c>
      <c r="BW112" s="97">
        <f t="shared" si="241"/>
        <v>-9.9326204516199059</v>
      </c>
      <c r="BX112" s="97">
        <f t="shared" si="242"/>
        <v>171.71870185386885</v>
      </c>
      <c r="BY112" s="97" t="s">
        <v>8053</v>
      </c>
      <c r="BZ112" s="97" t="s">
        <v>8053</v>
      </c>
      <c r="CA112" s="97" t="s">
        <v>8053</v>
      </c>
      <c r="CB112" s="97">
        <f t="shared" si="243"/>
        <v>0</v>
      </c>
      <c r="CC112" s="97">
        <f t="shared" si="244"/>
        <v>0</v>
      </c>
      <c r="CD112" s="97">
        <f t="shared" si="245"/>
        <v>0</v>
      </c>
      <c r="CE112" s="97">
        <f t="shared" si="246"/>
        <v>0</v>
      </c>
      <c r="CF112" s="97">
        <f t="shared" si="247"/>
        <v>0</v>
      </c>
      <c r="CG112" s="97">
        <f t="shared" si="248"/>
        <v>0</v>
      </c>
      <c r="CH112" s="97">
        <f>90-'C'!$F82</f>
        <v>93.555999999999997</v>
      </c>
      <c r="CI112" s="97">
        <v>11</v>
      </c>
      <c r="CJ112" s="97" t="s">
        <v>8187</v>
      </c>
      <c r="CK112" s="97"/>
      <c r="CL112" s="97"/>
      <c r="CM112" s="97"/>
      <c r="CN112" s="97" t="s">
        <v>8195</v>
      </c>
      <c r="CO112" s="97">
        <f t="shared" si="249"/>
        <v>11</v>
      </c>
      <c r="CP112" s="97">
        <f t="shared" si="250"/>
        <v>34.31666666666667</v>
      </c>
      <c r="CQ112" s="97">
        <f>'C'!F82</f>
        <v>-3.556</v>
      </c>
      <c r="CR112" s="97">
        <f t="shared" si="251"/>
        <v>3.1415926535897931</v>
      </c>
      <c r="CS112" s="97">
        <f t="shared" si="252"/>
        <v>1.7453292519943295E-2</v>
      </c>
      <c r="CT112" s="97">
        <f t="shared" si="253"/>
        <v>57.295779513082323</v>
      </c>
      <c r="CU112" s="97">
        <f t="shared" si="254"/>
        <v>0.59893882164272083</v>
      </c>
      <c r="CV112" s="97">
        <f t="shared" si="255"/>
        <v>-6.2063908200918359E-2</v>
      </c>
      <c r="CW112" s="97">
        <f t="shared" si="256"/>
        <v>1.5460116603631711</v>
      </c>
      <c r="CX112" s="97">
        <f t="shared" si="257"/>
        <v>-86.262861711430588</v>
      </c>
      <c r="CY112" s="97">
        <f t="shared" si="258"/>
        <v>93.737138288569412</v>
      </c>
      <c r="CZ112" s="97">
        <f t="shared" si="259"/>
        <v>266.26286171143056</v>
      </c>
      <c r="DA112" s="97"/>
      <c r="DB112" s="97"/>
      <c r="DC112" s="97"/>
      <c r="DD112" s="97"/>
      <c r="DE112" s="97"/>
      <c r="DF112" s="97"/>
      <c r="DG112" s="97"/>
      <c r="DH112" s="97"/>
      <c r="DI112" s="97"/>
      <c r="DJ112" s="97"/>
      <c r="DK112" s="97"/>
    </row>
    <row r="113" spans="1:115" ht="30" customHeight="1" x14ac:dyDescent="0.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 t="s">
        <v>8188</v>
      </c>
      <c r="L113" s="97"/>
      <c r="M113" s="98">
        <f t="shared" si="260"/>
        <v>12</v>
      </c>
      <c r="N113" s="97">
        <f t="shared" si="195"/>
        <v>105.87231873866266</v>
      </c>
      <c r="O113" s="97">
        <f t="shared" si="196"/>
        <v>93.26119329186497</v>
      </c>
      <c r="P113" s="97">
        <f t="shared" si="197"/>
        <v>12.611125446797686</v>
      </c>
      <c r="Q113" s="97" t="e">
        <f>IF(#REF!&lt;0,"QNOS","QSOS")</f>
        <v>#REF!</v>
      </c>
      <c r="R113" s="97">
        <f t="shared" si="199"/>
        <v>266.73880670813503</v>
      </c>
      <c r="S113" s="97">
        <f t="shared" si="0"/>
        <v>101</v>
      </c>
      <c r="T113" s="97">
        <f>SIN((90-$U$9)*$AA$8)*TAN($AA$9*$AA$8)/TAN((90-'C'!$F83)*$AA$8)</f>
        <v>-0.16052138456324597</v>
      </c>
      <c r="U113" s="97">
        <f t="shared" si="200"/>
        <v>3.9313065427916092</v>
      </c>
      <c r="V113" s="97">
        <f t="shared" si="201"/>
        <v>2.2206545302661578</v>
      </c>
      <c r="W113" s="97">
        <f t="shared" si="202"/>
        <v>-4.1452761664614988</v>
      </c>
      <c r="X113" s="97">
        <f t="shared" si="203"/>
        <v>63.235932093769605</v>
      </c>
      <c r="Y113" s="97">
        <f t="shared" si="204"/>
        <v>-67.381208260231105</v>
      </c>
      <c r="Z113" s="97">
        <f t="shared" si="205"/>
        <v>120.90934407269188</v>
      </c>
      <c r="AA113" s="97">
        <f>(COS( 90.833*$AA$8)-SIN($U$9*$AA$8)*SIN('C'!$F83*$AA$8))/COS($U$9*$AA$8)/COS('C'!$F83*$AA$8)</f>
        <v>2.0091161660630821E-2</v>
      </c>
      <c r="AB113" s="97">
        <f t="shared" si="206"/>
        <v>88.848783773483035</v>
      </c>
      <c r="AC113" s="97">
        <f>('C'!$E83+$AC$9+$W$9/15)</f>
        <v>12.34877777777778</v>
      </c>
      <c r="AD113" s="97">
        <f t="shared" si="207"/>
        <v>0</v>
      </c>
      <c r="AE113" s="97">
        <f t="shared" si="208"/>
        <v>0</v>
      </c>
      <c r="AF113" s="97">
        <f t="shared" si="209"/>
        <v>0</v>
      </c>
      <c r="AG113" s="97">
        <f t="shared" si="210"/>
        <v>0</v>
      </c>
      <c r="AH113" s="97">
        <f t="shared" si="211"/>
        <v>0</v>
      </c>
      <c r="AI113" s="97"/>
      <c r="AJ113" s="97"/>
      <c r="AK113" s="97">
        <f t="shared" si="212"/>
        <v>0</v>
      </c>
      <c r="AL113" s="97">
        <f>SIN((90-$U$9)*$AA$8)*TAN($Y$10*$AA$8)/TAN((90-'C'!$F83)*$AA$8)</f>
        <v>1.2977596095595265E-2</v>
      </c>
      <c r="AM113" s="97">
        <f t="shared" si="213"/>
        <v>2.5695650812758871E-2</v>
      </c>
      <c r="AN113" s="97">
        <f t="shared" si="214"/>
        <v>1.0127663357422376</v>
      </c>
      <c r="AO113" s="97">
        <f t="shared" si="215"/>
        <v>0.73420868014243057</v>
      </c>
      <c r="AP113" s="97">
        <f t="shared" si="216"/>
        <v>-9.106959298875525</v>
      </c>
      <c r="AQ113" s="97">
        <f t="shared" si="217"/>
        <v>9.8411679790179551</v>
      </c>
      <c r="AR113" s="97">
        <f t="shared" si="218"/>
        <v>188.37275061873308</v>
      </c>
      <c r="AS113" s="97" t="s">
        <v>8053</v>
      </c>
      <c r="AT113" s="97" t="s">
        <v>8053</v>
      </c>
      <c r="AU113" s="97" t="s">
        <v>8053</v>
      </c>
      <c r="AV113" s="97">
        <f t="shared" si="219"/>
        <v>11.692699912509916</v>
      </c>
      <c r="AW113" s="97">
        <f t="shared" si="220"/>
        <v>11.692699912509916</v>
      </c>
      <c r="AX113" s="97">
        <f t="shared" si="221"/>
        <v>0.48719582968791314</v>
      </c>
      <c r="AY113" s="97">
        <f t="shared" si="222"/>
        <v>0</v>
      </c>
      <c r="AZ113" s="97">
        <f t="shared" si="223"/>
        <v>0</v>
      </c>
      <c r="BA113" s="97">
        <f t="shared" si="224"/>
        <v>0</v>
      </c>
      <c r="BB113" s="97">
        <f>SIN((90-$U$9)*$AA$8)*TAN($Y$9*$AA$8)/TAN((90-'C'!$F83)*$AA$8)</f>
        <v>0.16052138456324605</v>
      </c>
      <c r="BC113" s="97">
        <f t="shared" si="225"/>
        <v>3.9313065427916136</v>
      </c>
      <c r="BD113" s="97">
        <f t="shared" si="226"/>
        <v>2.2206545302661587</v>
      </c>
      <c r="BE113" s="97">
        <f t="shared" si="227"/>
        <v>4.1452761664614988</v>
      </c>
      <c r="BF113" s="97">
        <f t="shared" si="228"/>
        <v>-63.235932093769613</v>
      </c>
      <c r="BG113" s="97">
        <f t="shared" si="229"/>
        <v>67.381208260231105</v>
      </c>
      <c r="BH113" s="97">
        <f t="shared" si="230"/>
        <v>239.09065592730812</v>
      </c>
      <c r="BI113" s="97" t="s">
        <v>8053</v>
      </c>
      <c r="BJ113" s="97" t="s">
        <v>8053</v>
      </c>
      <c r="BK113" s="97" t="s">
        <v>8053</v>
      </c>
      <c r="BL113" s="97">
        <f t="shared" si="231"/>
        <v>16.840858328459852</v>
      </c>
      <c r="BM113" s="97">
        <f t="shared" si="232"/>
        <v>16.840858328459852</v>
      </c>
      <c r="BN113" s="97">
        <f t="shared" si="233"/>
        <v>0.7017024303524938</v>
      </c>
      <c r="BO113" s="97">
        <f t="shared" si="234"/>
        <v>0</v>
      </c>
      <c r="BP113" s="97">
        <f t="shared" si="235"/>
        <v>0</v>
      </c>
      <c r="BQ113" s="97">
        <f t="shared" si="236"/>
        <v>0</v>
      </c>
      <c r="BR113" s="97">
        <f>SIN((90-$U$9)*$AA$8)*TAN($AA$10*$AA$8)/TAN((90-'C'!$F83)*$AA$8)</f>
        <v>-1.2977596095595262E-2</v>
      </c>
      <c r="BS113" s="97">
        <f t="shared" si="237"/>
        <v>2.5695650812758864E-2</v>
      </c>
      <c r="BT113" s="97">
        <f t="shared" si="238"/>
        <v>1.0127663357422376</v>
      </c>
      <c r="BU113" s="97">
        <f t="shared" si="239"/>
        <v>-0.73420868014243035</v>
      </c>
      <c r="BV113" s="97">
        <f t="shared" si="240"/>
        <v>9.1069592988755232</v>
      </c>
      <c r="BW113" s="97">
        <f t="shared" si="241"/>
        <v>-9.8411679790179534</v>
      </c>
      <c r="BX113" s="97">
        <f t="shared" si="242"/>
        <v>171.62724938126692</v>
      </c>
      <c r="BY113" s="97" t="s">
        <v>8053</v>
      </c>
      <c r="BZ113" s="97" t="s">
        <v>8053</v>
      </c>
      <c r="CA113" s="97" t="s">
        <v>8053</v>
      </c>
      <c r="CB113" s="97">
        <f t="shared" si="243"/>
        <v>0</v>
      </c>
      <c r="CC113" s="97">
        <f t="shared" si="244"/>
        <v>0</v>
      </c>
      <c r="CD113" s="97">
        <f t="shared" si="245"/>
        <v>0</v>
      </c>
      <c r="CE113" s="97">
        <f t="shared" si="246"/>
        <v>0</v>
      </c>
      <c r="CF113" s="97">
        <f t="shared" si="247"/>
        <v>0</v>
      </c>
      <c r="CG113" s="97">
        <f t="shared" si="248"/>
        <v>0</v>
      </c>
      <c r="CH113" s="97">
        <f>90-'C'!$F83</f>
        <v>93.162999999999997</v>
      </c>
      <c r="CI113" s="97">
        <v>12</v>
      </c>
      <c r="CJ113" s="97"/>
      <c r="CK113" s="97" t="s">
        <v>8188</v>
      </c>
      <c r="CL113" s="97"/>
      <c r="CM113" s="97"/>
      <c r="CN113" s="97" t="s">
        <v>8195</v>
      </c>
      <c r="CO113" s="97">
        <f t="shared" si="249"/>
        <v>12</v>
      </c>
      <c r="CP113" s="97">
        <f t="shared" si="250"/>
        <v>34.31666666666667</v>
      </c>
      <c r="CQ113" s="97">
        <f>'C'!F83</f>
        <v>-3.1629999999999998</v>
      </c>
      <c r="CR113" s="97">
        <f t="shared" si="251"/>
        <v>3.1415926535897931</v>
      </c>
      <c r="CS113" s="97">
        <f t="shared" si="252"/>
        <v>1.7453292519943295E-2</v>
      </c>
      <c r="CT113" s="97">
        <f t="shared" si="253"/>
        <v>57.295779513082323</v>
      </c>
      <c r="CU113" s="97">
        <f t="shared" si="254"/>
        <v>0.59893882164272083</v>
      </c>
      <c r="CV113" s="97">
        <f t="shared" si="255"/>
        <v>-5.5204764240580642E-2</v>
      </c>
      <c r="CW113" s="97">
        <f t="shared" si="256"/>
        <v>1.5507038132397908</v>
      </c>
      <c r="CX113" s="97">
        <f t="shared" si="257"/>
        <v>-86.73880670813503</v>
      </c>
      <c r="CY113" s="97">
        <f t="shared" si="258"/>
        <v>93.26119329186497</v>
      </c>
      <c r="CZ113" s="97">
        <f t="shared" si="259"/>
        <v>266.73880670813503</v>
      </c>
      <c r="DA113" s="97"/>
      <c r="DB113" s="97"/>
      <c r="DC113" s="97"/>
      <c r="DD113" s="97"/>
      <c r="DE113" s="97"/>
      <c r="DF113" s="97"/>
      <c r="DG113" s="97"/>
      <c r="DH113" s="97"/>
      <c r="DI113" s="97"/>
      <c r="DJ113" s="97"/>
      <c r="DK113" s="97"/>
    </row>
    <row r="114" spans="1:115" ht="30" customHeight="1" x14ac:dyDescent="0.2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 t="e">
        <f t="shared" ref="L114:L117" si="263">#REF!</f>
        <v>#REF!</v>
      </c>
      <c r="M114" s="98">
        <f t="shared" si="260"/>
        <v>13</v>
      </c>
      <c r="N114" s="97">
        <f t="shared" si="195"/>
        <v>105.87231873866266</v>
      </c>
      <c r="O114" s="97">
        <f t="shared" si="196"/>
        <v>92.784082262705837</v>
      </c>
      <c r="P114" s="97">
        <f t="shared" si="197"/>
        <v>13.088236475956819</v>
      </c>
      <c r="Q114" s="97" t="str">
        <f t="shared" ref="Q114:Q115" si="264">IF(P99&lt;0,"QNOS","QSOS")</f>
        <v>QSOS</v>
      </c>
      <c r="R114" s="97">
        <f t="shared" si="199"/>
        <v>267.21591773729415</v>
      </c>
      <c r="S114" s="97">
        <f t="shared" si="0"/>
        <v>102</v>
      </c>
      <c r="T114" s="97">
        <f>SIN((90-$U$9)*$AA$8)*TAN($AA$9*$AA$8)/TAN((90-'C'!$F84)*$AA$8)</f>
        <v>-0.14049260503616998</v>
      </c>
      <c r="U114" s="97">
        <f t="shared" si="200"/>
        <v>3.9313065427916092</v>
      </c>
      <c r="V114" s="97">
        <f t="shared" si="201"/>
        <v>2.2206545302661578</v>
      </c>
      <c r="W114" s="97">
        <f t="shared" si="202"/>
        <v>-3.6273147629211464</v>
      </c>
      <c r="X114" s="97">
        <f t="shared" si="203"/>
        <v>63.235932093769605</v>
      </c>
      <c r="Y114" s="97">
        <f t="shared" si="204"/>
        <v>-66.863246856690751</v>
      </c>
      <c r="Z114" s="97">
        <f t="shared" si="205"/>
        <v>120.39138266915154</v>
      </c>
      <c r="AA114" s="97">
        <f>(COS( 90.833*$AA$8)-SIN($U$9*$AA$8)*SIN('C'!$F84*$AA$8))/COS($U$9*$AA$8)/COS('C'!$F84*$AA$8)</f>
        <v>1.5390993754934329E-2</v>
      </c>
      <c r="AB114" s="97">
        <f t="shared" si="206"/>
        <v>89.118126196220018</v>
      </c>
      <c r="AC114" s="97">
        <f>('C'!$E84+$AC$9+$W$9/15)</f>
        <v>12.344777777777779</v>
      </c>
      <c r="AD114" s="97">
        <f t="shared" si="207"/>
        <v>0</v>
      </c>
      <c r="AE114" s="97">
        <f t="shared" si="208"/>
        <v>0</v>
      </c>
      <c r="AF114" s="97">
        <f t="shared" si="209"/>
        <v>0</v>
      </c>
      <c r="AG114" s="97">
        <f t="shared" si="210"/>
        <v>0</v>
      </c>
      <c r="AH114" s="97">
        <f t="shared" si="211"/>
        <v>0</v>
      </c>
      <c r="AI114" s="97"/>
      <c r="AJ114" s="97"/>
      <c r="AK114" s="97">
        <f t="shared" si="212"/>
        <v>0</v>
      </c>
      <c r="AL114" s="97">
        <f>SIN((90-$U$9)*$AA$8)*TAN($Y$10*$AA$8)/TAN((90-'C'!$F84)*$AA$8)</f>
        <v>1.1358338875148675E-2</v>
      </c>
      <c r="AM114" s="97">
        <f t="shared" si="213"/>
        <v>2.5695650812758871E-2</v>
      </c>
      <c r="AN114" s="97">
        <f t="shared" si="214"/>
        <v>1.0127663357422376</v>
      </c>
      <c r="AO114" s="97">
        <f t="shared" si="215"/>
        <v>0.64259494044749754</v>
      </c>
      <c r="AP114" s="97">
        <f t="shared" si="216"/>
        <v>-9.106959298875525</v>
      </c>
      <c r="AQ114" s="97">
        <f t="shared" si="217"/>
        <v>9.7495542393230217</v>
      </c>
      <c r="AR114" s="97">
        <f t="shared" si="218"/>
        <v>188.46436435842801</v>
      </c>
      <c r="AS114" s="97" t="s">
        <v>8053</v>
      </c>
      <c r="AT114" s="97" t="s">
        <v>8053</v>
      </c>
      <c r="AU114" s="97" t="s">
        <v>8053</v>
      </c>
      <c r="AV114" s="97">
        <f t="shared" si="219"/>
        <v>11.694807495156244</v>
      </c>
      <c r="AW114" s="97">
        <f t="shared" si="220"/>
        <v>11.694807495156244</v>
      </c>
      <c r="AX114" s="97">
        <f t="shared" si="221"/>
        <v>0.48728364563151016</v>
      </c>
      <c r="AY114" s="97">
        <f t="shared" si="222"/>
        <v>0</v>
      </c>
      <c r="AZ114" s="97">
        <f t="shared" si="223"/>
        <v>0</v>
      </c>
      <c r="BA114" s="97">
        <f t="shared" si="224"/>
        <v>0</v>
      </c>
      <c r="BB114" s="97">
        <f>SIN((90-$U$9)*$AA$8)*TAN($Y$9*$AA$8)/TAN((90-'C'!$F84)*$AA$8)</f>
        <v>0.14049260503617006</v>
      </c>
      <c r="BC114" s="97">
        <f t="shared" si="225"/>
        <v>3.9313065427916136</v>
      </c>
      <c r="BD114" s="97">
        <f t="shared" si="226"/>
        <v>2.2206545302661587</v>
      </c>
      <c r="BE114" s="97">
        <f t="shared" si="227"/>
        <v>3.6273147629211464</v>
      </c>
      <c r="BF114" s="97">
        <f t="shared" si="228"/>
        <v>-63.235932093769613</v>
      </c>
      <c r="BG114" s="97">
        <f t="shared" si="229"/>
        <v>66.863246856690765</v>
      </c>
      <c r="BH114" s="97">
        <f t="shared" si="230"/>
        <v>239.60861733084846</v>
      </c>
      <c r="BI114" s="97" t="s">
        <v>8053</v>
      </c>
      <c r="BJ114" s="97" t="s">
        <v>8053</v>
      </c>
      <c r="BK114" s="97" t="s">
        <v>8053</v>
      </c>
      <c r="BL114" s="97">
        <f t="shared" si="231"/>
        <v>16.802327568223831</v>
      </c>
      <c r="BM114" s="97">
        <f t="shared" si="232"/>
        <v>16.802327568223831</v>
      </c>
      <c r="BN114" s="97">
        <f t="shared" si="233"/>
        <v>0.70009698200932624</v>
      </c>
      <c r="BO114" s="97">
        <f t="shared" si="234"/>
        <v>0</v>
      </c>
      <c r="BP114" s="97">
        <f t="shared" si="235"/>
        <v>0</v>
      </c>
      <c r="BQ114" s="97">
        <f t="shared" si="236"/>
        <v>0</v>
      </c>
      <c r="BR114" s="97">
        <f>SIN((90-$U$9)*$AA$8)*TAN($AA$10*$AA$8)/TAN((90-'C'!$F84)*$AA$8)</f>
        <v>-1.1358338875148673E-2</v>
      </c>
      <c r="BS114" s="97">
        <f t="shared" si="237"/>
        <v>2.5695650812758864E-2</v>
      </c>
      <c r="BT114" s="97">
        <f t="shared" si="238"/>
        <v>1.0127663357422376</v>
      </c>
      <c r="BU114" s="97">
        <f t="shared" si="239"/>
        <v>-0.64259494044749743</v>
      </c>
      <c r="BV114" s="97">
        <f t="shared" si="240"/>
        <v>9.1069592988755232</v>
      </c>
      <c r="BW114" s="97">
        <f t="shared" si="241"/>
        <v>-9.7495542393230199</v>
      </c>
      <c r="BX114" s="97">
        <f t="shared" si="242"/>
        <v>171.53563564157199</v>
      </c>
      <c r="BY114" s="97" t="s">
        <v>8053</v>
      </c>
      <c r="BZ114" s="97" t="s">
        <v>8053</v>
      </c>
      <c r="CA114" s="97" t="s">
        <v>8053</v>
      </c>
      <c r="CB114" s="97">
        <f t="shared" si="243"/>
        <v>0</v>
      </c>
      <c r="CC114" s="97">
        <f t="shared" si="244"/>
        <v>0</v>
      </c>
      <c r="CD114" s="97">
        <f t="shared" si="245"/>
        <v>0</v>
      </c>
      <c r="CE114" s="97">
        <f t="shared" si="246"/>
        <v>0</v>
      </c>
      <c r="CF114" s="97">
        <f t="shared" si="247"/>
        <v>0</v>
      </c>
      <c r="CG114" s="97">
        <f t="shared" si="248"/>
        <v>0</v>
      </c>
      <c r="CH114" s="97">
        <f>90-'C'!$F84</f>
        <v>92.769000000000005</v>
      </c>
      <c r="CI114" s="97">
        <v>13</v>
      </c>
      <c r="CJ114" s="97"/>
      <c r="CK114" s="97"/>
      <c r="CL114" s="97" t="e">
        <f t="shared" ref="CL114:CL117" si="265">#REF!</f>
        <v>#REF!</v>
      </c>
      <c r="CM114" s="97"/>
      <c r="CN114" s="97" t="s">
        <v>8195</v>
      </c>
      <c r="CO114" s="97">
        <f t="shared" si="249"/>
        <v>13</v>
      </c>
      <c r="CP114" s="97">
        <f t="shared" si="250"/>
        <v>34.31666666666667</v>
      </c>
      <c r="CQ114" s="97">
        <f>'C'!F84</f>
        <v>-2.7690000000000001</v>
      </c>
      <c r="CR114" s="97">
        <f t="shared" si="251"/>
        <v>3.1415926535897931</v>
      </c>
      <c r="CS114" s="97">
        <f t="shared" si="252"/>
        <v>1.7453292519943295E-2</v>
      </c>
      <c r="CT114" s="97">
        <f t="shared" si="253"/>
        <v>57.295779513082323</v>
      </c>
      <c r="CU114" s="97">
        <f t="shared" si="254"/>
        <v>0.59893882164272083</v>
      </c>
      <c r="CV114" s="97">
        <f t="shared" si="255"/>
        <v>-4.8328166987722986E-2</v>
      </c>
      <c r="CW114" s="97">
        <f t="shared" si="256"/>
        <v>1.5554047253318495</v>
      </c>
      <c r="CX114" s="97">
        <f t="shared" si="257"/>
        <v>-87.215917737294163</v>
      </c>
      <c r="CY114" s="97">
        <f t="shared" si="258"/>
        <v>92.784082262705837</v>
      </c>
      <c r="CZ114" s="97">
        <f t="shared" si="259"/>
        <v>267.21591773729415</v>
      </c>
      <c r="DA114" s="97"/>
      <c r="DB114" s="97"/>
      <c r="DC114" s="97"/>
      <c r="DD114" s="97"/>
      <c r="DE114" s="97"/>
      <c r="DF114" s="97"/>
      <c r="DG114" s="97"/>
      <c r="DH114" s="97"/>
      <c r="DI114" s="97"/>
      <c r="DJ114" s="97"/>
      <c r="DK114" s="97"/>
    </row>
    <row r="115" spans="1:115" ht="30" customHeight="1" x14ac:dyDescent="0.2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 t="e">
        <f t="shared" si="263"/>
        <v>#REF!</v>
      </c>
      <c r="M115" s="98">
        <f t="shared" si="260"/>
        <v>14</v>
      </c>
      <c r="N115" s="97">
        <f t="shared" si="195"/>
        <v>105.87231873866266</v>
      </c>
      <c r="O115" s="97">
        <f t="shared" si="196"/>
        <v>92.305794928696329</v>
      </c>
      <c r="P115" s="97">
        <f t="shared" si="197"/>
        <v>13.566523809966327</v>
      </c>
      <c r="Q115" s="97" t="str">
        <f t="shared" si="264"/>
        <v>QSOS</v>
      </c>
      <c r="R115" s="97">
        <f t="shared" si="199"/>
        <v>267.69420507130366</v>
      </c>
      <c r="S115" s="97">
        <f t="shared" si="0"/>
        <v>103</v>
      </c>
      <c r="T115" s="97">
        <f>SIN((90-$U$9)*$AA$8)*TAN($AA$9*$AA$8)/TAN((90-'C'!$F85)*$AA$8)</f>
        <v>-0.12042635878981499</v>
      </c>
      <c r="U115" s="97">
        <f t="shared" si="200"/>
        <v>3.9313065427916092</v>
      </c>
      <c r="V115" s="97">
        <f t="shared" si="201"/>
        <v>2.2206545302661578</v>
      </c>
      <c r="W115" s="97">
        <f t="shared" si="202"/>
        <v>-3.1086819195762887</v>
      </c>
      <c r="X115" s="97">
        <f t="shared" si="203"/>
        <v>63.235932093769605</v>
      </c>
      <c r="Y115" s="97">
        <f t="shared" si="204"/>
        <v>-66.34461401334589</v>
      </c>
      <c r="Z115" s="97">
        <f t="shared" si="205"/>
        <v>119.87274982580669</v>
      </c>
      <c r="AA115" s="97">
        <f>(COS( 90.833*$AA$8)-SIN($U$9*$AA$8)*SIN('C'!$F85*$AA$8))/COS($U$9*$AA$8)/COS('C'!$F85*$AA$8)</f>
        <v>1.0681197266428886E-2</v>
      </c>
      <c r="AB115" s="97">
        <f t="shared" si="206"/>
        <v>89.388000839153264</v>
      </c>
      <c r="AC115" s="97">
        <f>('C'!$E85+$AC$9+$W$9/15)</f>
        <v>12.33977777777778</v>
      </c>
      <c r="AD115" s="97">
        <f t="shared" si="207"/>
        <v>0</v>
      </c>
      <c r="AE115" s="97">
        <f t="shared" si="208"/>
        <v>0</v>
      </c>
      <c r="AF115" s="97">
        <f t="shared" si="209"/>
        <v>0</v>
      </c>
      <c r="AG115" s="97">
        <f t="shared" si="210"/>
        <v>0</v>
      </c>
      <c r="AH115" s="97">
        <f t="shared" si="211"/>
        <v>0</v>
      </c>
      <c r="AI115" s="97"/>
      <c r="AJ115" s="97"/>
      <c r="AK115" s="97">
        <f t="shared" si="212"/>
        <v>0</v>
      </c>
      <c r="AL115" s="97">
        <f>SIN((90-$U$9)*$AA$8)*TAN($Y$10*$AA$8)/TAN((90-'C'!$F85)*$AA$8)</f>
        <v>9.7360526006532878E-3</v>
      </c>
      <c r="AM115" s="97">
        <f t="shared" si="213"/>
        <v>2.5695650812758871E-2</v>
      </c>
      <c r="AN115" s="97">
        <f t="shared" si="214"/>
        <v>1.0127663357422376</v>
      </c>
      <c r="AO115" s="97">
        <f t="shared" si="215"/>
        <v>0.55081147146189058</v>
      </c>
      <c r="AP115" s="97">
        <f t="shared" si="216"/>
        <v>-9.106959298875525</v>
      </c>
      <c r="AQ115" s="97">
        <f t="shared" si="217"/>
        <v>9.6577707703374163</v>
      </c>
      <c r="AR115" s="97">
        <f t="shared" si="218"/>
        <v>188.55614782741364</v>
      </c>
      <c r="AS115" s="97" t="s">
        <v>8053</v>
      </c>
      <c r="AT115" s="97" t="s">
        <v>8053</v>
      </c>
      <c r="AU115" s="97" t="s">
        <v>8053</v>
      </c>
      <c r="AV115" s="97">
        <f t="shared" si="219"/>
        <v>11.695926393088619</v>
      </c>
      <c r="AW115" s="97">
        <f t="shared" si="220"/>
        <v>11.695926393088619</v>
      </c>
      <c r="AX115" s="97">
        <f t="shared" si="221"/>
        <v>0.48733026637869248</v>
      </c>
      <c r="AY115" s="97">
        <f t="shared" si="222"/>
        <v>0</v>
      </c>
      <c r="AZ115" s="97">
        <f t="shared" si="223"/>
        <v>0</v>
      </c>
      <c r="BA115" s="97">
        <f t="shared" si="224"/>
        <v>0</v>
      </c>
      <c r="BB115" s="97">
        <f>SIN((90-$U$9)*$AA$8)*TAN($Y$9*$AA$8)/TAN((90-'C'!$F85)*$AA$8)</f>
        <v>0.12042635878981504</v>
      </c>
      <c r="BC115" s="97">
        <f t="shared" si="225"/>
        <v>3.9313065427916136</v>
      </c>
      <c r="BD115" s="97">
        <f t="shared" si="226"/>
        <v>2.2206545302661587</v>
      </c>
      <c r="BE115" s="97">
        <f t="shared" si="227"/>
        <v>3.1086819195762887</v>
      </c>
      <c r="BF115" s="97">
        <f t="shared" si="228"/>
        <v>-63.235932093769613</v>
      </c>
      <c r="BG115" s="97">
        <f t="shared" si="229"/>
        <v>66.344614013345904</v>
      </c>
      <c r="BH115" s="97">
        <f t="shared" si="230"/>
        <v>240.12725017419331</v>
      </c>
      <c r="BI115" s="97" t="s">
        <v>8053</v>
      </c>
      <c r="BJ115" s="97" t="s">
        <v>8053</v>
      </c>
      <c r="BK115" s="97" t="s">
        <v>8053</v>
      </c>
      <c r="BL115" s="97">
        <f t="shared" si="231"/>
        <v>16.762752045334175</v>
      </c>
      <c r="BM115" s="97">
        <f t="shared" si="232"/>
        <v>16.762752045334175</v>
      </c>
      <c r="BN115" s="97">
        <f t="shared" si="233"/>
        <v>0.69844800188892397</v>
      </c>
      <c r="BO115" s="97">
        <f t="shared" si="234"/>
        <v>0</v>
      </c>
      <c r="BP115" s="97">
        <f t="shared" si="235"/>
        <v>0</v>
      </c>
      <c r="BQ115" s="97">
        <f t="shared" si="236"/>
        <v>0</v>
      </c>
      <c r="BR115" s="97">
        <f>SIN((90-$U$9)*$AA$8)*TAN($AA$10*$AA$8)/TAN((90-'C'!$F85)*$AA$8)</f>
        <v>-9.736052600653286E-3</v>
      </c>
      <c r="BS115" s="97">
        <f t="shared" si="237"/>
        <v>2.5695650812758864E-2</v>
      </c>
      <c r="BT115" s="97">
        <f t="shared" si="238"/>
        <v>1.0127663357422376</v>
      </c>
      <c r="BU115" s="97">
        <f t="shared" si="239"/>
        <v>-0.55081147146189047</v>
      </c>
      <c r="BV115" s="97">
        <f t="shared" si="240"/>
        <v>9.1069592988755232</v>
      </c>
      <c r="BW115" s="97">
        <f t="shared" si="241"/>
        <v>-9.6577707703374145</v>
      </c>
      <c r="BX115" s="97">
        <f t="shared" si="242"/>
        <v>171.44385217258636</v>
      </c>
      <c r="BY115" s="97" t="s">
        <v>8053</v>
      </c>
      <c r="BZ115" s="97" t="s">
        <v>8053</v>
      </c>
      <c r="CA115" s="97" t="s">
        <v>8053</v>
      </c>
      <c r="CB115" s="97">
        <f t="shared" si="243"/>
        <v>0</v>
      </c>
      <c r="CC115" s="97">
        <f t="shared" si="244"/>
        <v>0</v>
      </c>
      <c r="CD115" s="97">
        <f t="shared" si="245"/>
        <v>0</v>
      </c>
      <c r="CE115" s="97">
        <f t="shared" si="246"/>
        <v>0</v>
      </c>
      <c r="CF115" s="97">
        <f t="shared" si="247"/>
        <v>0</v>
      </c>
      <c r="CG115" s="97">
        <f t="shared" si="248"/>
        <v>0</v>
      </c>
      <c r="CH115" s="97">
        <f>90-'C'!$F85</f>
        <v>92.373999999999995</v>
      </c>
      <c r="CI115" s="97">
        <v>14</v>
      </c>
      <c r="CJ115" s="97"/>
      <c r="CK115" s="97"/>
      <c r="CL115" s="97" t="e">
        <f t="shared" si="265"/>
        <v>#REF!</v>
      </c>
      <c r="CM115" s="97"/>
      <c r="CN115" s="97" t="s">
        <v>8195</v>
      </c>
      <c r="CO115" s="97">
        <f t="shared" si="249"/>
        <v>14</v>
      </c>
      <c r="CP115" s="97">
        <f t="shared" si="250"/>
        <v>34.31666666666667</v>
      </c>
      <c r="CQ115" s="97">
        <f>'C'!F85</f>
        <v>-2.3740000000000001</v>
      </c>
      <c r="CR115" s="97">
        <f t="shared" si="251"/>
        <v>3.1415926535897931</v>
      </c>
      <c r="CS115" s="97">
        <f t="shared" si="252"/>
        <v>1.7453292519943295E-2</v>
      </c>
      <c r="CT115" s="97">
        <f t="shared" si="253"/>
        <v>57.295779513082323</v>
      </c>
      <c r="CU115" s="97">
        <f t="shared" si="254"/>
        <v>0.59893882164272083</v>
      </c>
      <c r="CV115" s="97">
        <f t="shared" si="255"/>
        <v>-4.1434116442345383E-2</v>
      </c>
      <c r="CW115" s="97">
        <f t="shared" si="256"/>
        <v>1.5601149264186787</v>
      </c>
      <c r="CX115" s="97">
        <f t="shared" si="257"/>
        <v>-87.694205071303671</v>
      </c>
      <c r="CY115" s="97">
        <f t="shared" si="258"/>
        <v>92.305794928696329</v>
      </c>
      <c r="CZ115" s="97">
        <f t="shared" si="259"/>
        <v>267.69420507130366</v>
      </c>
      <c r="DA115" s="97"/>
      <c r="DB115" s="97"/>
      <c r="DC115" s="97"/>
      <c r="DD115" s="97"/>
      <c r="DE115" s="97"/>
      <c r="DF115" s="97"/>
      <c r="DG115" s="97"/>
      <c r="DH115" s="97"/>
      <c r="DI115" s="97"/>
      <c r="DJ115" s="97"/>
      <c r="DK115" s="97"/>
    </row>
    <row r="116" spans="1:115" ht="30" customHeight="1" x14ac:dyDescent="0.2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 t="e">
        <f t="shared" si="263"/>
        <v>#REF!</v>
      </c>
      <c r="M116" s="98">
        <f t="shared" si="260"/>
        <v>15</v>
      </c>
      <c r="N116" s="97">
        <f t="shared" si="195"/>
        <v>105.87231873866266</v>
      </c>
      <c r="O116" s="97">
        <f t="shared" si="196"/>
        <v>91.827531654103737</v>
      </c>
      <c r="P116" s="97">
        <f t="shared" si="197"/>
        <v>14.044787084558919</v>
      </c>
      <c r="Q116" s="97" t="str">
        <f>IF(P98&lt;0,"QNOS","QSOS")</f>
        <v>QSOS</v>
      </c>
      <c r="R116" s="97">
        <f t="shared" si="199"/>
        <v>268.17246834589628</v>
      </c>
      <c r="S116" s="97">
        <f t="shared" si="0"/>
        <v>104</v>
      </c>
      <c r="T116" s="97">
        <f>SIN((90-$U$9)*$AA$8)*TAN($AA$9*$AA$8)/TAN((90-'C'!$F86)*$AA$8)</f>
        <v>-0.10037157981450731</v>
      </c>
      <c r="U116" s="97">
        <f t="shared" si="200"/>
        <v>3.9313065427916092</v>
      </c>
      <c r="V116" s="97">
        <f t="shared" si="201"/>
        <v>2.2206545302661578</v>
      </c>
      <c r="W116" s="97">
        <f t="shared" si="202"/>
        <v>-2.5906000960613413</v>
      </c>
      <c r="X116" s="97">
        <f t="shared" si="203"/>
        <v>63.235932093769605</v>
      </c>
      <c r="Y116" s="97">
        <f t="shared" si="204"/>
        <v>-65.826532189830942</v>
      </c>
      <c r="Z116" s="97">
        <f t="shared" si="205"/>
        <v>119.35466800229173</v>
      </c>
      <c r="AA116" s="97">
        <f>(COS( 90.833*$AA$8)-SIN($U$9*$AA$8)*SIN('C'!$F86*$AA$8))/COS($U$9*$AA$8)/COS('C'!$F86*$AA$8)</f>
        <v>5.9732552067097728E-3</v>
      </c>
      <c r="AB116" s="97">
        <f t="shared" si="206"/>
        <v>89.657755651480031</v>
      </c>
      <c r="AC116" s="97">
        <f>('C'!$E86+$AC$9+$W$9/15)</f>
        <v>12.334777777777777</v>
      </c>
      <c r="AD116" s="97">
        <f t="shared" si="207"/>
        <v>0</v>
      </c>
      <c r="AE116" s="97">
        <f t="shared" si="208"/>
        <v>0</v>
      </c>
      <c r="AF116" s="97">
        <f t="shared" si="209"/>
        <v>0</v>
      </c>
      <c r="AG116" s="97">
        <f t="shared" si="210"/>
        <v>0</v>
      </c>
      <c r="AH116" s="97">
        <f t="shared" si="211"/>
        <v>0</v>
      </c>
      <c r="AI116" s="97"/>
      <c r="AJ116" s="97"/>
      <c r="AK116" s="97">
        <f t="shared" si="212"/>
        <v>0</v>
      </c>
      <c r="AL116" s="97">
        <f>SIN((90-$U$9)*$AA$8)*TAN($Y$10*$AA$8)/TAN((90-'C'!$F86)*$AA$8)</f>
        <v>8.1146934151708431E-3</v>
      </c>
      <c r="AM116" s="97">
        <f t="shared" si="213"/>
        <v>2.5695650812758871E-2</v>
      </c>
      <c r="AN116" s="97">
        <f t="shared" si="214"/>
        <v>1.0127663357422376</v>
      </c>
      <c r="AO116" s="97">
        <f t="shared" si="215"/>
        <v>0.45908186636303394</v>
      </c>
      <c r="AP116" s="97">
        <f t="shared" si="216"/>
        <v>-9.106959298875525</v>
      </c>
      <c r="AQ116" s="97">
        <f t="shared" si="217"/>
        <v>9.5660411652385591</v>
      </c>
      <c r="AR116" s="97">
        <f t="shared" si="218"/>
        <v>188.6478774325125</v>
      </c>
      <c r="AS116" s="97" t="s">
        <v>8053</v>
      </c>
      <c r="AT116" s="97" t="s">
        <v>8053</v>
      </c>
      <c r="AU116" s="97" t="s">
        <v>8053</v>
      </c>
      <c r="AV116" s="97">
        <f t="shared" si="219"/>
        <v>11.697041700095207</v>
      </c>
      <c r="AW116" s="97">
        <f t="shared" si="220"/>
        <v>11.697041700095207</v>
      </c>
      <c r="AX116" s="97">
        <f t="shared" si="221"/>
        <v>0.48737673750396698</v>
      </c>
      <c r="AY116" s="97">
        <f t="shared" si="222"/>
        <v>0</v>
      </c>
      <c r="AZ116" s="97">
        <f t="shared" si="223"/>
        <v>0</v>
      </c>
      <c r="BA116" s="97">
        <f t="shared" si="224"/>
        <v>0</v>
      </c>
      <c r="BB116" s="97">
        <f>SIN((90-$U$9)*$AA$8)*TAN($Y$9*$AA$8)/TAN((90-'C'!$F86)*$AA$8)</f>
        <v>0.10037157981450737</v>
      </c>
      <c r="BC116" s="97">
        <f t="shared" si="225"/>
        <v>3.9313065427916136</v>
      </c>
      <c r="BD116" s="97">
        <f t="shared" si="226"/>
        <v>2.2206545302661587</v>
      </c>
      <c r="BE116" s="97">
        <f t="shared" si="227"/>
        <v>2.5906000960613418</v>
      </c>
      <c r="BF116" s="97">
        <f t="shared" si="228"/>
        <v>-63.235932093769613</v>
      </c>
      <c r="BG116" s="97">
        <f t="shared" si="229"/>
        <v>65.826532189830957</v>
      </c>
      <c r="BH116" s="97">
        <f t="shared" si="230"/>
        <v>240.64533199770827</v>
      </c>
      <c r="BI116" s="97" t="s">
        <v>8053</v>
      </c>
      <c r="BJ116" s="97" t="s">
        <v>8053</v>
      </c>
      <c r="BK116" s="97" t="s">
        <v>8053</v>
      </c>
      <c r="BL116" s="97">
        <f t="shared" si="231"/>
        <v>16.723213257099843</v>
      </c>
      <c r="BM116" s="97">
        <f t="shared" si="232"/>
        <v>16.723213257099843</v>
      </c>
      <c r="BN116" s="97">
        <f t="shared" si="233"/>
        <v>0.69680055237916017</v>
      </c>
      <c r="BO116" s="97">
        <f t="shared" si="234"/>
        <v>0</v>
      </c>
      <c r="BP116" s="97">
        <f t="shared" si="235"/>
        <v>0</v>
      </c>
      <c r="BQ116" s="97">
        <f t="shared" si="236"/>
        <v>0</v>
      </c>
      <c r="BR116" s="97">
        <f>SIN((90-$U$9)*$AA$8)*TAN($AA$10*$AA$8)/TAN((90-'C'!$F86)*$AA$8)</f>
        <v>-8.1146934151708414E-3</v>
      </c>
      <c r="BS116" s="97">
        <f t="shared" si="237"/>
        <v>2.5695650812758864E-2</v>
      </c>
      <c r="BT116" s="97">
        <f t="shared" si="238"/>
        <v>1.0127663357422376</v>
      </c>
      <c r="BU116" s="97">
        <f t="shared" si="239"/>
        <v>-0.45908186636303383</v>
      </c>
      <c r="BV116" s="97">
        <f t="shared" si="240"/>
        <v>9.1069592988755232</v>
      </c>
      <c r="BW116" s="97">
        <f t="shared" si="241"/>
        <v>-9.5660411652385573</v>
      </c>
      <c r="BX116" s="97">
        <f t="shared" si="242"/>
        <v>171.3521225674875</v>
      </c>
      <c r="BY116" s="97" t="s">
        <v>8053</v>
      </c>
      <c r="BZ116" s="97" t="s">
        <v>8053</v>
      </c>
      <c r="CA116" s="97" t="s">
        <v>8053</v>
      </c>
      <c r="CB116" s="97">
        <f t="shared" si="243"/>
        <v>0</v>
      </c>
      <c r="CC116" s="97">
        <f t="shared" si="244"/>
        <v>0</v>
      </c>
      <c r="CD116" s="97">
        <f t="shared" si="245"/>
        <v>0</v>
      </c>
      <c r="CE116" s="97">
        <f t="shared" si="246"/>
        <v>0</v>
      </c>
      <c r="CF116" s="97">
        <f t="shared" si="247"/>
        <v>0</v>
      </c>
      <c r="CG116" s="97">
        <f t="shared" si="248"/>
        <v>0</v>
      </c>
      <c r="CH116" s="97">
        <f>90-'C'!$F86</f>
        <v>91.978999999999999</v>
      </c>
      <c r="CI116" s="97">
        <v>15</v>
      </c>
      <c r="CJ116" s="97"/>
      <c r="CK116" s="97"/>
      <c r="CL116" s="97" t="e">
        <f t="shared" si="265"/>
        <v>#REF!</v>
      </c>
      <c r="CM116" s="97"/>
      <c r="CN116" s="97" t="s">
        <v>8195</v>
      </c>
      <c r="CO116" s="97">
        <f t="shared" si="249"/>
        <v>15</v>
      </c>
      <c r="CP116" s="97">
        <f t="shared" si="250"/>
        <v>34.31666666666667</v>
      </c>
      <c r="CQ116" s="97">
        <f>'C'!F86</f>
        <v>-1.9790000000000001</v>
      </c>
      <c r="CR116" s="97">
        <f t="shared" si="251"/>
        <v>3.1415926535897931</v>
      </c>
      <c r="CS116" s="97">
        <f t="shared" si="252"/>
        <v>1.7453292519943295E-2</v>
      </c>
      <c r="CT116" s="97">
        <f t="shared" si="253"/>
        <v>57.295779513082323</v>
      </c>
      <c r="CU116" s="97">
        <f t="shared" si="254"/>
        <v>0.59893882164272083</v>
      </c>
      <c r="CV116" s="97">
        <f t="shared" si="255"/>
        <v>-3.4540065896967787E-2</v>
      </c>
      <c r="CW116" s="97">
        <f t="shared" si="256"/>
        <v>1.5648230360668802</v>
      </c>
      <c r="CX116" s="97">
        <f t="shared" si="257"/>
        <v>-88.172468345896263</v>
      </c>
      <c r="CY116" s="97">
        <f t="shared" si="258"/>
        <v>91.827531654103737</v>
      </c>
      <c r="CZ116" s="97">
        <f t="shared" si="259"/>
        <v>268.17246834589628</v>
      </c>
      <c r="DA116" s="97"/>
      <c r="DB116" s="97"/>
      <c r="DC116" s="97"/>
      <c r="DD116" s="97"/>
      <c r="DE116" s="97"/>
      <c r="DF116" s="97"/>
      <c r="DG116" s="97"/>
      <c r="DH116" s="97"/>
      <c r="DI116" s="97"/>
      <c r="DJ116" s="97"/>
      <c r="DK116" s="97"/>
    </row>
    <row r="117" spans="1:115" ht="30" customHeight="1" x14ac:dyDescent="0.2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 t="e">
        <f t="shared" si="263"/>
        <v>#REF!</v>
      </c>
      <c r="M117" s="98">
        <f t="shared" si="260"/>
        <v>16</v>
      </c>
      <c r="N117" s="97">
        <f t="shared" si="195"/>
        <v>105.87231873866266</v>
      </c>
      <c r="O117" s="97">
        <f t="shared" si="196"/>
        <v>91.349281828247584</v>
      </c>
      <c r="P117" s="97">
        <f t="shared" si="197"/>
        <v>14.523036910415072</v>
      </c>
      <c r="Q117" s="97" t="str">
        <f t="shared" ref="Q117:Q132" si="266">IF(P102&lt;0,"QNOS","QSOS")</f>
        <v>QSOS</v>
      </c>
      <c r="R117" s="97">
        <f t="shared" si="199"/>
        <v>268.65071817175243</v>
      </c>
      <c r="S117" s="97">
        <f t="shared" si="0"/>
        <v>105</v>
      </c>
      <c r="T117" s="97">
        <f>SIN((90-$U$9)*$AA$8)*TAN($AA$9*$AA$8)/TAN((90-'C'!$F87)*$AA$8)</f>
        <v>-8.0326353441357787E-2</v>
      </c>
      <c r="U117" s="97">
        <f t="shared" si="200"/>
        <v>3.9313065427916092</v>
      </c>
      <c r="V117" s="97">
        <f t="shared" si="201"/>
        <v>2.2206545302661578</v>
      </c>
      <c r="W117" s="97">
        <f t="shared" si="202"/>
        <v>-2.072976781133546</v>
      </c>
      <c r="X117" s="97">
        <f t="shared" si="203"/>
        <v>63.235932093769605</v>
      </c>
      <c r="Y117" s="97">
        <f t="shared" si="204"/>
        <v>-65.308908874903153</v>
      </c>
      <c r="Z117" s="97">
        <f t="shared" si="205"/>
        <v>118.83704468736394</v>
      </c>
      <c r="AA117" s="97">
        <f>(COS( 90.833*$AA$8)-SIN($U$9*$AA$8)*SIN('C'!$F87*$AA$8))/COS($U$9*$AA$8)/COS('C'!$F87*$AA$8)</f>
        <v>1.2667187574754361E-3</v>
      </c>
      <c r="AB117" s="97">
        <f t="shared" si="206"/>
        <v>89.927422341957197</v>
      </c>
      <c r="AC117" s="97">
        <f>('C'!$E87+$AC$9+$W$9/15)</f>
        <v>12.330777777777779</v>
      </c>
      <c r="AD117" s="97">
        <f t="shared" si="207"/>
        <v>0</v>
      </c>
      <c r="AE117" s="97">
        <f t="shared" si="208"/>
        <v>0</v>
      </c>
      <c r="AF117" s="97">
        <f t="shared" si="209"/>
        <v>0</v>
      </c>
      <c r="AG117" s="97">
        <f t="shared" si="210"/>
        <v>0</v>
      </c>
      <c r="AH117" s="97">
        <f t="shared" si="211"/>
        <v>0</v>
      </c>
      <c r="AI117" s="97"/>
      <c r="AJ117" s="97"/>
      <c r="AK117" s="97">
        <f t="shared" si="212"/>
        <v>0</v>
      </c>
      <c r="AL117" s="97">
        <f>SIN((90-$U$9)*$AA$8)*TAN($Y$10*$AA$8)/TAN((90-'C'!$F87)*$AA$8)</f>
        <v>6.4941065243755364E-3</v>
      </c>
      <c r="AM117" s="97">
        <f t="shared" si="213"/>
        <v>2.5695650812758871E-2</v>
      </c>
      <c r="AN117" s="97">
        <f t="shared" si="214"/>
        <v>1.0127663357422376</v>
      </c>
      <c r="AO117" s="97">
        <f t="shared" si="215"/>
        <v>0.36739713031514565</v>
      </c>
      <c r="AP117" s="97">
        <f t="shared" si="216"/>
        <v>-9.106959298875525</v>
      </c>
      <c r="AQ117" s="97">
        <f t="shared" si="217"/>
        <v>9.4743564291906708</v>
      </c>
      <c r="AR117" s="97">
        <f t="shared" si="218"/>
        <v>188.73956216856038</v>
      </c>
      <c r="AS117" s="97" t="s">
        <v>8053</v>
      </c>
      <c r="AT117" s="97" t="s">
        <v>8053</v>
      </c>
      <c r="AU117" s="97" t="s">
        <v>8053</v>
      </c>
      <c r="AV117" s="97">
        <f t="shared" si="219"/>
        <v>11.699154015831734</v>
      </c>
      <c r="AW117" s="97">
        <f t="shared" si="220"/>
        <v>11.699154015831734</v>
      </c>
      <c r="AX117" s="97">
        <f t="shared" si="221"/>
        <v>0.48746475065965561</v>
      </c>
      <c r="AY117" s="97">
        <f t="shared" si="222"/>
        <v>0</v>
      </c>
      <c r="AZ117" s="97">
        <f t="shared" si="223"/>
        <v>0</v>
      </c>
      <c r="BA117" s="97">
        <f t="shared" si="224"/>
        <v>0</v>
      </c>
      <c r="BB117" s="97">
        <f>SIN((90-$U$9)*$AA$8)*TAN($Y$9*$AA$8)/TAN((90-'C'!$F87)*$AA$8)</f>
        <v>8.0326353441357828E-2</v>
      </c>
      <c r="BC117" s="97">
        <f t="shared" si="225"/>
        <v>3.9313065427916136</v>
      </c>
      <c r="BD117" s="97">
        <f t="shared" si="226"/>
        <v>2.2206545302661587</v>
      </c>
      <c r="BE117" s="97">
        <f t="shared" si="227"/>
        <v>2.0729767811335469</v>
      </c>
      <c r="BF117" s="97">
        <f t="shared" si="228"/>
        <v>-63.235932093769613</v>
      </c>
      <c r="BG117" s="97">
        <f t="shared" si="229"/>
        <v>65.308908874903153</v>
      </c>
      <c r="BH117" s="97">
        <f t="shared" si="230"/>
        <v>241.16295531263606</v>
      </c>
      <c r="BI117" s="97" t="s">
        <v>8053</v>
      </c>
      <c r="BJ117" s="97" t="s">
        <v>8053</v>
      </c>
      <c r="BK117" s="97" t="s">
        <v>8053</v>
      </c>
      <c r="BL117" s="97">
        <f t="shared" si="231"/>
        <v>16.684705036104656</v>
      </c>
      <c r="BM117" s="97">
        <f t="shared" si="232"/>
        <v>16.684705036104656</v>
      </c>
      <c r="BN117" s="97">
        <f t="shared" si="233"/>
        <v>0.69519604317102734</v>
      </c>
      <c r="BO117" s="97">
        <f t="shared" si="234"/>
        <v>0</v>
      </c>
      <c r="BP117" s="97">
        <f t="shared" si="235"/>
        <v>0</v>
      </c>
      <c r="BQ117" s="97">
        <f t="shared" si="236"/>
        <v>0</v>
      </c>
      <c r="BR117" s="97">
        <f>SIN((90-$U$9)*$AA$8)*TAN($AA$10*$AA$8)/TAN((90-'C'!$F87)*$AA$8)</f>
        <v>-6.4941065243755347E-3</v>
      </c>
      <c r="BS117" s="97">
        <f t="shared" si="237"/>
        <v>2.5695650812758864E-2</v>
      </c>
      <c r="BT117" s="97">
        <f t="shared" si="238"/>
        <v>1.0127663357422376</v>
      </c>
      <c r="BU117" s="97">
        <f t="shared" si="239"/>
        <v>-0.36739713031514554</v>
      </c>
      <c r="BV117" s="97">
        <f t="shared" si="240"/>
        <v>9.1069592988755232</v>
      </c>
      <c r="BW117" s="97">
        <f t="shared" si="241"/>
        <v>-9.474356429190669</v>
      </c>
      <c r="BX117" s="97">
        <f t="shared" si="242"/>
        <v>171.26043783143962</v>
      </c>
      <c r="BY117" s="97" t="s">
        <v>8053</v>
      </c>
      <c r="BZ117" s="97" t="s">
        <v>8053</v>
      </c>
      <c r="CA117" s="97" t="s">
        <v>8053</v>
      </c>
      <c r="CB117" s="97">
        <f t="shared" si="243"/>
        <v>0</v>
      </c>
      <c r="CC117" s="97">
        <f t="shared" si="244"/>
        <v>0</v>
      </c>
      <c r="CD117" s="97">
        <f t="shared" si="245"/>
        <v>0</v>
      </c>
      <c r="CE117" s="97">
        <f t="shared" si="246"/>
        <v>0</v>
      </c>
      <c r="CF117" s="97">
        <f t="shared" si="247"/>
        <v>0</v>
      </c>
      <c r="CG117" s="97">
        <f t="shared" si="248"/>
        <v>0</v>
      </c>
      <c r="CH117" s="97">
        <f>90-'C'!$F87</f>
        <v>91.584000000000003</v>
      </c>
      <c r="CI117" s="97">
        <v>16</v>
      </c>
      <c r="CJ117" s="97"/>
      <c r="CK117" s="97"/>
      <c r="CL117" s="97" t="e">
        <f t="shared" si="265"/>
        <v>#REF!</v>
      </c>
      <c r="CM117" s="97"/>
      <c r="CN117" s="97" t="s">
        <v>8195</v>
      </c>
      <c r="CO117" s="97">
        <f t="shared" si="249"/>
        <v>16</v>
      </c>
      <c r="CP117" s="97">
        <f t="shared" si="250"/>
        <v>34.31666666666667</v>
      </c>
      <c r="CQ117" s="97">
        <f>'C'!F87</f>
        <v>-1.5840000000000001</v>
      </c>
      <c r="CR117" s="97">
        <f t="shared" si="251"/>
        <v>3.1415926535897931</v>
      </c>
      <c r="CS117" s="97">
        <f t="shared" si="252"/>
        <v>1.7453292519943295E-2</v>
      </c>
      <c r="CT117" s="97">
        <f t="shared" si="253"/>
        <v>57.295779513082323</v>
      </c>
      <c r="CU117" s="97">
        <f t="shared" si="254"/>
        <v>0.59893882164272083</v>
      </c>
      <c r="CV117" s="97">
        <f t="shared" si="255"/>
        <v>-2.764601535159018E-2</v>
      </c>
      <c r="CW117" s="97">
        <f t="shared" si="256"/>
        <v>1.5695296076986631</v>
      </c>
      <c r="CX117" s="97">
        <f t="shared" si="257"/>
        <v>-88.650718171752416</v>
      </c>
      <c r="CY117" s="97">
        <f t="shared" si="258"/>
        <v>91.349281828247584</v>
      </c>
      <c r="CZ117" s="97">
        <f t="shared" si="259"/>
        <v>268.65071817175243</v>
      </c>
      <c r="DA117" s="97"/>
      <c r="DB117" s="97"/>
      <c r="DC117" s="97"/>
      <c r="DD117" s="97"/>
      <c r="DE117" s="97"/>
      <c r="DF117" s="97"/>
      <c r="DG117" s="97"/>
      <c r="DH117" s="97"/>
      <c r="DI117" s="97"/>
      <c r="DJ117" s="97"/>
      <c r="DK117" s="97"/>
    </row>
    <row r="118" spans="1:115" ht="30" customHeight="1" x14ac:dyDescent="0.2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8">
        <f t="shared" si="260"/>
        <v>17</v>
      </c>
      <c r="N118" s="97">
        <f t="shared" si="195"/>
        <v>105.87231873866266</v>
      </c>
      <c r="O118" s="97">
        <f t="shared" si="196"/>
        <v>90.871034853907986</v>
      </c>
      <c r="P118" s="97">
        <f t="shared" si="197"/>
        <v>15.00128388475467</v>
      </c>
      <c r="Q118" s="97" t="str">
        <f t="shared" si="266"/>
        <v>QSOS</v>
      </c>
      <c r="R118" s="97">
        <f t="shared" si="199"/>
        <v>269.12896514609201</v>
      </c>
      <c r="S118" s="97">
        <f t="shared" si="0"/>
        <v>106</v>
      </c>
      <c r="T118" s="97">
        <f>SIN((90-$U$9)*$AA$8)*TAN($AA$9*$AA$8)/TAN((90-'C'!$F88)*$AA$8)</f>
        <v>-6.0288768640483319E-2</v>
      </c>
      <c r="U118" s="97">
        <f t="shared" si="200"/>
        <v>3.9313065427916092</v>
      </c>
      <c r="V118" s="97">
        <f t="shared" si="201"/>
        <v>2.2206545302661578</v>
      </c>
      <c r="W118" s="97">
        <f t="shared" si="202"/>
        <v>-1.5557199165421089</v>
      </c>
      <c r="X118" s="97">
        <f t="shared" si="203"/>
        <v>63.235932093769605</v>
      </c>
      <c r="Y118" s="97">
        <f t="shared" si="204"/>
        <v>-64.791652010311708</v>
      </c>
      <c r="Z118" s="97">
        <f t="shared" si="205"/>
        <v>118.3197878227725</v>
      </c>
      <c r="AA118" s="97">
        <f>(COS( 90.833*$AA$8)-SIN($U$9*$AA$8)*SIN('C'!$F88*$AA$8))/COS($U$9*$AA$8)/COS('C'!$F88*$AA$8)</f>
        <v>-3.4388602447424509E-3</v>
      </c>
      <c r="AB118" s="97">
        <f t="shared" si="206"/>
        <v>90.197032566703669</v>
      </c>
      <c r="AC118" s="97">
        <f>('C'!$E88+$AC$9+$W$9/15)</f>
        <v>12.325777777777777</v>
      </c>
      <c r="AD118" s="97">
        <f t="shared" si="207"/>
        <v>0</v>
      </c>
      <c r="AE118" s="97">
        <f t="shared" si="208"/>
        <v>0</v>
      </c>
      <c r="AF118" s="97">
        <f t="shared" si="209"/>
        <v>0</v>
      </c>
      <c r="AG118" s="97">
        <f t="shared" si="210"/>
        <v>0</v>
      </c>
      <c r="AH118" s="97">
        <f t="shared" si="211"/>
        <v>0</v>
      </c>
      <c r="AI118" s="97"/>
      <c r="AJ118" s="97"/>
      <c r="AK118" s="97">
        <f t="shared" si="212"/>
        <v>0</v>
      </c>
      <c r="AL118" s="97">
        <f>SIN((90-$U$9)*$AA$8)*TAN($Y$10*$AA$8)/TAN((90-'C'!$F88)*$AA$8)</f>
        <v>4.8741374281425602E-3</v>
      </c>
      <c r="AM118" s="97">
        <f t="shared" si="213"/>
        <v>2.5695650812758871E-2</v>
      </c>
      <c r="AN118" s="97">
        <f t="shared" si="214"/>
        <v>1.0127663357422376</v>
      </c>
      <c r="AO118" s="97">
        <f t="shared" si="215"/>
        <v>0.27574828627567066</v>
      </c>
      <c r="AP118" s="97">
        <f t="shared" si="216"/>
        <v>-9.106959298875525</v>
      </c>
      <c r="AQ118" s="97">
        <f t="shared" si="217"/>
        <v>9.382707585151195</v>
      </c>
      <c r="AR118" s="97">
        <f t="shared" si="218"/>
        <v>188.83121101259985</v>
      </c>
      <c r="AS118" s="97" t="s">
        <v>8053</v>
      </c>
      <c r="AT118" s="97" t="s">
        <v>8053</v>
      </c>
      <c r="AU118" s="97" t="s">
        <v>8053</v>
      </c>
      <c r="AV118" s="97">
        <f t="shared" si="219"/>
        <v>11.700263938767698</v>
      </c>
      <c r="AW118" s="97">
        <f t="shared" si="220"/>
        <v>11.700263938767698</v>
      </c>
      <c r="AX118" s="97">
        <f t="shared" si="221"/>
        <v>0.48751099744865406</v>
      </c>
      <c r="AY118" s="97">
        <f t="shared" si="222"/>
        <v>0</v>
      </c>
      <c r="AZ118" s="97">
        <f t="shared" si="223"/>
        <v>0</v>
      </c>
      <c r="BA118" s="97">
        <f t="shared" si="224"/>
        <v>0</v>
      </c>
      <c r="BB118" s="97">
        <f>SIN((90-$U$9)*$AA$8)*TAN($Y$9*$AA$8)/TAN((90-'C'!$F88)*$AA$8)</f>
        <v>6.0288768640483346E-2</v>
      </c>
      <c r="BC118" s="97">
        <f t="shared" si="225"/>
        <v>3.9313065427916136</v>
      </c>
      <c r="BD118" s="97">
        <f t="shared" si="226"/>
        <v>2.2206545302661587</v>
      </c>
      <c r="BE118" s="97">
        <f t="shared" si="227"/>
        <v>1.5557199165421087</v>
      </c>
      <c r="BF118" s="97">
        <f t="shared" si="228"/>
        <v>-63.235932093769613</v>
      </c>
      <c r="BG118" s="97">
        <f t="shared" si="229"/>
        <v>64.791652010311722</v>
      </c>
      <c r="BH118" s="97">
        <f t="shared" si="230"/>
        <v>241.6802121772275</v>
      </c>
      <c r="BI118" s="97" t="s">
        <v>8053</v>
      </c>
      <c r="BJ118" s="97" t="s">
        <v>8053</v>
      </c>
      <c r="BK118" s="97" t="s">
        <v>8053</v>
      </c>
      <c r="BL118" s="97">
        <f t="shared" si="231"/>
        <v>16.645221245131893</v>
      </c>
      <c r="BM118" s="97">
        <f t="shared" si="232"/>
        <v>16.645221245131893</v>
      </c>
      <c r="BN118" s="97">
        <f t="shared" si="233"/>
        <v>0.6935508852138289</v>
      </c>
      <c r="BO118" s="97">
        <f t="shared" si="234"/>
        <v>0</v>
      </c>
      <c r="BP118" s="97">
        <f t="shared" si="235"/>
        <v>0</v>
      </c>
      <c r="BQ118" s="97">
        <f t="shared" si="236"/>
        <v>0</v>
      </c>
      <c r="BR118" s="97">
        <f>SIN((90-$U$9)*$AA$8)*TAN($AA$10*$AA$8)/TAN((90-'C'!$F88)*$AA$8)</f>
        <v>-4.8741374281425585E-3</v>
      </c>
      <c r="BS118" s="97">
        <f t="shared" si="237"/>
        <v>2.5695650812758864E-2</v>
      </c>
      <c r="BT118" s="97">
        <f t="shared" si="238"/>
        <v>1.0127663357422376</v>
      </c>
      <c r="BU118" s="97">
        <f t="shared" si="239"/>
        <v>-0.27574828627567055</v>
      </c>
      <c r="BV118" s="97">
        <f t="shared" si="240"/>
        <v>9.1069592988755232</v>
      </c>
      <c r="BW118" s="97">
        <f t="shared" si="241"/>
        <v>-9.3827075851511932</v>
      </c>
      <c r="BX118" s="97">
        <f t="shared" si="242"/>
        <v>171.16878898740015</v>
      </c>
      <c r="BY118" s="97" t="s">
        <v>8053</v>
      </c>
      <c r="BZ118" s="97" t="s">
        <v>8053</v>
      </c>
      <c r="CA118" s="97" t="s">
        <v>8053</v>
      </c>
      <c r="CB118" s="97">
        <f t="shared" si="243"/>
        <v>0</v>
      </c>
      <c r="CC118" s="97">
        <f t="shared" si="244"/>
        <v>0</v>
      </c>
      <c r="CD118" s="97">
        <f t="shared" si="245"/>
        <v>0</v>
      </c>
      <c r="CE118" s="97">
        <f t="shared" si="246"/>
        <v>0</v>
      </c>
      <c r="CF118" s="97">
        <f t="shared" si="247"/>
        <v>0</v>
      </c>
      <c r="CG118" s="97">
        <f t="shared" si="248"/>
        <v>0</v>
      </c>
      <c r="CH118" s="97">
        <f>90-'C'!$F88</f>
        <v>91.188999999999993</v>
      </c>
      <c r="CI118" s="97">
        <v>17</v>
      </c>
      <c r="CJ118" s="97"/>
      <c r="CK118" s="97"/>
      <c r="CL118" s="97"/>
      <c r="CM118" s="97"/>
      <c r="CN118" s="97" t="s">
        <v>8195</v>
      </c>
      <c r="CO118" s="97">
        <f t="shared" si="249"/>
        <v>17</v>
      </c>
      <c r="CP118" s="97">
        <f t="shared" si="250"/>
        <v>34.31666666666667</v>
      </c>
      <c r="CQ118" s="97">
        <f>'C'!F88</f>
        <v>-1.1890000000000001</v>
      </c>
      <c r="CR118" s="97">
        <f t="shared" si="251"/>
        <v>3.1415926535897931</v>
      </c>
      <c r="CS118" s="97">
        <f t="shared" si="252"/>
        <v>1.7453292519943295E-2</v>
      </c>
      <c r="CT118" s="97">
        <f t="shared" si="253"/>
        <v>57.295779513082323</v>
      </c>
      <c r="CU118" s="97">
        <f t="shared" si="254"/>
        <v>0.59893882164272083</v>
      </c>
      <c r="CV118" s="97">
        <f t="shared" si="255"/>
        <v>-2.0751964806212581E-2</v>
      </c>
      <c r="CW118" s="97">
        <f t="shared" si="256"/>
        <v>1.574235193817531</v>
      </c>
      <c r="CX118" s="97">
        <f t="shared" si="257"/>
        <v>-89.128965146092014</v>
      </c>
      <c r="CY118" s="97">
        <f t="shared" si="258"/>
        <v>90.871034853907986</v>
      </c>
      <c r="CZ118" s="97">
        <f t="shared" si="259"/>
        <v>269.12896514609201</v>
      </c>
      <c r="DA118" s="97"/>
      <c r="DB118" s="97"/>
      <c r="DC118" s="97"/>
      <c r="DD118" s="97"/>
      <c r="DE118" s="97"/>
      <c r="DF118" s="97"/>
      <c r="DG118" s="97"/>
      <c r="DH118" s="97"/>
      <c r="DI118" s="97"/>
      <c r="DJ118" s="97"/>
      <c r="DK118" s="97"/>
    </row>
    <row r="119" spans="1:115" ht="30" customHeight="1" x14ac:dyDescent="0.2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8">
        <f t="shared" si="260"/>
        <v>18</v>
      </c>
      <c r="N119" s="97">
        <f t="shared" si="195"/>
        <v>105.87231873866266</v>
      </c>
      <c r="O119" s="97">
        <f t="shared" si="196"/>
        <v>90.391569350957113</v>
      </c>
      <c r="P119" s="97">
        <f t="shared" si="197"/>
        <v>15.480749387705544</v>
      </c>
      <c r="Q119" s="97" t="str">
        <f t="shared" si="266"/>
        <v>QSOS</v>
      </c>
      <c r="R119" s="97">
        <f t="shared" si="199"/>
        <v>269.60843064904287</v>
      </c>
      <c r="S119" s="97">
        <f t="shared" si="0"/>
        <v>107</v>
      </c>
      <c r="T119" s="97">
        <f>SIN((90-$U$9)*$AA$8)*TAN($AA$9*$AA$8)/TAN((90-'C'!$F89)*$AA$8)</f>
        <v>-4.0206209404458848E-2</v>
      </c>
      <c r="U119" s="97">
        <f t="shared" si="200"/>
        <v>3.9313065427916092</v>
      </c>
      <c r="V119" s="97">
        <f t="shared" si="201"/>
        <v>2.2206545302661578</v>
      </c>
      <c r="W119" s="97">
        <f t="shared" si="202"/>
        <v>-1.0374292608636333</v>
      </c>
      <c r="X119" s="97">
        <f t="shared" si="203"/>
        <v>63.235932093769605</v>
      </c>
      <c r="Y119" s="97">
        <f t="shared" si="204"/>
        <v>-64.273361354633238</v>
      </c>
      <c r="Z119" s="97">
        <f t="shared" si="205"/>
        <v>117.80149716709403</v>
      </c>
      <c r="AA119" s="97">
        <f>(COS( 90.833*$AA$8)-SIN($U$9*$AA$8)*SIN('C'!$F89*$AA$8))/COS($U$9*$AA$8)/COS('C'!$F89*$AA$8)</f>
        <v>-8.1558407793422497E-3</v>
      </c>
      <c r="AB119" s="97">
        <f t="shared" si="206"/>
        <v>90.467300435762695</v>
      </c>
      <c r="AC119" s="97">
        <f>('C'!$E89+$AC$9+$W$9/15)</f>
        <v>12.320777777777778</v>
      </c>
      <c r="AD119" s="97">
        <f t="shared" si="207"/>
        <v>0</v>
      </c>
      <c r="AE119" s="97">
        <f t="shared" si="208"/>
        <v>0</v>
      </c>
      <c r="AF119" s="97">
        <f t="shared" si="209"/>
        <v>0</v>
      </c>
      <c r="AG119" s="97">
        <f t="shared" si="210"/>
        <v>0</v>
      </c>
      <c r="AH119" s="97">
        <f t="shared" si="211"/>
        <v>0</v>
      </c>
      <c r="AI119" s="97"/>
      <c r="AJ119" s="97"/>
      <c r="AK119" s="97">
        <f t="shared" si="212"/>
        <v>0</v>
      </c>
      <c r="AL119" s="97">
        <f>SIN((90-$U$9)*$AA$8)*TAN($Y$10*$AA$8)/TAN((90-'C'!$F89)*$AA$8)</f>
        <v>3.2505323051235436E-3</v>
      </c>
      <c r="AM119" s="97">
        <f t="shared" si="213"/>
        <v>2.5695650812758871E-2</v>
      </c>
      <c r="AN119" s="97">
        <f t="shared" si="214"/>
        <v>1.0127663357422376</v>
      </c>
      <c r="AO119" s="97">
        <f t="shared" si="215"/>
        <v>0.18389444379956635</v>
      </c>
      <c r="AP119" s="97">
        <f t="shared" si="216"/>
        <v>-9.106959298875525</v>
      </c>
      <c r="AQ119" s="97">
        <f t="shared" si="217"/>
        <v>9.2908537426750915</v>
      </c>
      <c r="AR119" s="97">
        <f t="shared" si="218"/>
        <v>188.92306485507595</v>
      </c>
      <c r="AS119" s="97" t="s">
        <v>8053</v>
      </c>
      <c r="AT119" s="97" t="s">
        <v>8053</v>
      </c>
      <c r="AU119" s="97" t="s">
        <v>8053</v>
      </c>
      <c r="AV119" s="97">
        <f t="shared" si="219"/>
        <v>11.701387528266105</v>
      </c>
      <c r="AW119" s="97">
        <f t="shared" si="220"/>
        <v>11.701387528266105</v>
      </c>
      <c r="AX119" s="97">
        <f t="shared" si="221"/>
        <v>0.48755781367775436</v>
      </c>
      <c r="AY119" s="97">
        <f t="shared" si="222"/>
        <v>0</v>
      </c>
      <c r="AZ119" s="97">
        <f t="shared" si="223"/>
        <v>0</v>
      </c>
      <c r="BA119" s="97">
        <f t="shared" si="224"/>
        <v>0</v>
      </c>
      <c r="BB119" s="97">
        <f>SIN((90-$U$9)*$AA$8)*TAN($Y$9*$AA$8)/TAN((90-'C'!$F89)*$AA$8)</f>
        <v>4.0206209404458862E-2</v>
      </c>
      <c r="BC119" s="97">
        <f t="shared" si="225"/>
        <v>3.9313065427916136</v>
      </c>
      <c r="BD119" s="97">
        <f t="shared" si="226"/>
        <v>2.2206545302661587</v>
      </c>
      <c r="BE119" s="97">
        <f t="shared" si="227"/>
        <v>1.0374292608636333</v>
      </c>
      <c r="BF119" s="97">
        <f t="shared" si="228"/>
        <v>-63.235932093769613</v>
      </c>
      <c r="BG119" s="97">
        <f t="shared" si="229"/>
        <v>64.273361354633252</v>
      </c>
      <c r="BH119" s="97">
        <f t="shared" si="230"/>
        <v>242.19850283290597</v>
      </c>
      <c r="BI119" s="97" t="s">
        <v>8053</v>
      </c>
      <c r="BJ119" s="97" t="s">
        <v>8053</v>
      </c>
      <c r="BK119" s="97" t="s">
        <v>8053</v>
      </c>
      <c r="BL119" s="97">
        <f t="shared" si="231"/>
        <v>16.605668534753327</v>
      </c>
      <c r="BM119" s="97">
        <f t="shared" si="232"/>
        <v>16.605668534753327</v>
      </c>
      <c r="BN119" s="97">
        <f t="shared" si="233"/>
        <v>0.69190285561472198</v>
      </c>
      <c r="BO119" s="97">
        <f t="shared" si="234"/>
        <v>0</v>
      </c>
      <c r="BP119" s="97">
        <f t="shared" si="235"/>
        <v>0</v>
      </c>
      <c r="BQ119" s="97">
        <f t="shared" si="236"/>
        <v>0</v>
      </c>
      <c r="BR119" s="97">
        <f>SIN((90-$U$9)*$AA$8)*TAN($AA$10*$AA$8)/TAN((90-'C'!$F89)*$AA$8)</f>
        <v>-3.2505323051235427E-3</v>
      </c>
      <c r="BS119" s="97">
        <f t="shared" si="237"/>
        <v>2.5695650812758864E-2</v>
      </c>
      <c r="BT119" s="97">
        <f t="shared" si="238"/>
        <v>1.0127663357422376</v>
      </c>
      <c r="BU119" s="97">
        <f t="shared" si="239"/>
        <v>-0.18389444379956629</v>
      </c>
      <c r="BV119" s="97">
        <f t="shared" si="240"/>
        <v>9.1069592988755232</v>
      </c>
      <c r="BW119" s="97">
        <f t="shared" si="241"/>
        <v>-9.2908537426750897</v>
      </c>
      <c r="BX119" s="97">
        <f t="shared" si="242"/>
        <v>171.07693514492405</v>
      </c>
      <c r="BY119" s="97" t="s">
        <v>8053</v>
      </c>
      <c r="BZ119" s="97" t="s">
        <v>8053</v>
      </c>
      <c r="CA119" s="97" t="s">
        <v>8053</v>
      </c>
      <c r="CB119" s="97">
        <f t="shared" si="243"/>
        <v>0</v>
      </c>
      <c r="CC119" s="97">
        <f t="shared" si="244"/>
        <v>0</v>
      </c>
      <c r="CD119" s="97">
        <f t="shared" si="245"/>
        <v>0</v>
      </c>
      <c r="CE119" s="97">
        <f t="shared" si="246"/>
        <v>0</v>
      </c>
      <c r="CF119" s="97">
        <f t="shared" si="247"/>
        <v>0</v>
      </c>
      <c r="CG119" s="97">
        <f t="shared" si="248"/>
        <v>0</v>
      </c>
      <c r="CH119" s="97">
        <f>90-'C'!$F89</f>
        <v>90.793000000000006</v>
      </c>
      <c r="CI119" s="97">
        <v>18</v>
      </c>
      <c r="CJ119" s="97"/>
      <c r="CK119" s="97"/>
      <c r="CL119" s="97"/>
      <c r="CM119" s="97"/>
      <c r="CN119" s="97" t="s">
        <v>8195</v>
      </c>
      <c r="CO119" s="97">
        <f t="shared" si="249"/>
        <v>18</v>
      </c>
      <c r="CP119" s="97">
        <f t="shared" si="250"/>
        <v>34.31666666666667</v>
      </c>
      <c r="CQ119" s="97">
        <f>'C'!F89</f>
        <v>-0.79300000000000004</v>
      </c>
      <c r="CR119" s="97">
        <f t="shared" si="251"/>
        <v>3.1415926535897931</v>
      </c>
      <c r="CS119" s="97">
        <f t="shared" si="252"/>
        <v>1.7453292519943295E-2</v>
      </c>
      <c r="CT119" s="97">
        <f t="shared" si="253"/>
        <v>57.295779513082323</v>
      </c>
      <c r="CU119" s="97">
        <f t="shared" si="254"/>
        <v>0.59893882164272083</v>
      </c>
      <c r="CV119" s="97">
        <f t="shared" si="255"/>
        <v>-1.3840460968315035E-2</v>
      </c>
      <c r="CW119" s="97">
        <f t="shared" si="256"/>
        <v>1.57895225799496</v>
      </c>
      <c r="CX119" s="97">
        <f t="shared" si="257"/>
        <v>-89.608430649042887</v>
      </c>
      <c r="CY119" s="97">
        <f t="shared" si="258"/>
        <v>90.391569350957113</v>
      </c>
      <c r="CZ119" s="97">
        <f t="shared" si="259"/>
        <v>269.60843064904287</v>
      </c>
      <c r="DA119" s="97"/>
      <c r="DB119" s="97"/>
      <c r="DC119" s="97"/>
      <c r="DD119" s="97"/>
      <c r="DE119" s="97"/>
      <c r="DF119" s="97"/>
      <c r="DG119" s="97"/>
      <c r="DH119" s="97"/>
      <c r="DI119" s="97"/>
      <c r="DJ119" s="97"/>
      <c r="DK119" s="97"/>
    </row>
    <row r="120" spans="1:115" ht="30" customHeight="1" x14ac:dyDescent="0.2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8">
        <f t="shared" si="260"/>
        <v>19</v>
      </c>
      <c r="N120" s="97">
        <f t="shared" si="195"/>
        <v>105.87231873866266</v>
      </c>
      <c r="O120" s="97">
        <f t="shared" si="196"/>
        <v>89.91329625123501</v>
      </c>
      <c r="P120" s="97">
        <f t="shared" si="197"/>
        <v>15.959022487427646</v>
      </c>
      <c r="Q120" s="97" t="str">
        <f t="shared" si="266"/>
        <v>QSOS</v>
      </c>
      <c r="R120" s="97">
        <f t="shared" si="199"/>
        <v>270.08670374876499</v>
      </c>
      <c r="S120" s="97">
        <f t="shared" si="0"/>
        <v>108</v>
      </c>
      <c r="T120" s="97">
        <f>SIN((90-$U$9)*$AA$8)*TAN($AA$9*$AA$8)/TAN((90-'C'!$F90)*$AA$8)</f>
        <v>-2.0178192840128627E-2</v>
      </c>
      <c r="U120" s="97">
        <f t="shared" si="200"/>
        <v>3.9313065427916092</v>
      </c>
      <c r="V120" s="97">
        <f t="shared" si="201"/>
        <v>2.2206545302661578</v>
      </c>
      <c r="W120" s="97">
        <f t="shared" si="202"/>
        <v>-0.52063082404826733</v>
      </c>
      <c r="X120" s="97">
        <f t="shared" si="203"/>
        <v>63.235932093769605</v>
      </c>
      <c r="Y120" s="97">
        <f t="shared" si="204"/>
        <v>-63.756562917817874</v>
      </c>
      <c r="Z120" s="97">
        <f t="shared" si="205"/>
        <v>117.28469873027865</v>
      </c>
      <c r="AA120" s="97">
        <f>(COS( 90.833*$AA$8)-SIN($U$9*$AA$8)*SIN('C'!$F90*$AA$8))/COS($U$9*$AA$8)/COS('C'!$F90*$AA$8)</f>
        <v>-1.2860848022673904E-2</v>
      </c>
      <c r="AB120" s="97">
        <f t="shared" si="206"/>
        <v>90.73689262745728</v>
      </c>
      <c r="AC120" s="97">
        <f>('C'!$E90+$AC$9+$W$9/15)</f>
        <v>12.315777777777779</v>
      </c>
      <c r="AD120" s="97">
        <f t="shared" si="207"/>
        <v>0</v>
      </c>
      <c r="AE120" s="97">
        <f t="shared" si="208"/>
        <v>0</v>
      </c>
      <c r="AF120" s="97">
        <f t="shared" si="209"/>
        <v>0</v>
      </c>
      <c r="AG120" s="97">
        <f t="shared" si="210"/>
        <v>0</v>
      </c>
      <c r="AH120" s="97">
        <f t="shared" si="211"/>
        <v>0</v>
      </c>
      <c r="AI120" s="97"/>
      <c r="AJ120" s="97"/>
      <c r="AK120" s="97">
        <f t="shared" si="212"/>
        <v>0</v>
      </c>
      <c r="AL120" s="97">
        <f>SIN((90-$U$9)*$AA$8)*TAN($Y$10*$AA$8)/TAN((90-'C'!$F90)*$AA$8)</f>
        <v>1.6313367675634901E-3</v>
      </c>
      <c r="AM120" s="97">
        <f t="shared" si="213"/>
        <v>2.5695650812758871E-2</v>
      </c>
      <c r="AN120" s="97">
        <f t="shared" si="214"/>
        <v>1.0127663357422376</v>
      </c>
      <c r="AO120" s="97">
        <f t="shared" si="215"/>
        <v>9.2290540143475625E-2</v>
      </c>
      <c r="AP120" s="97">
        <f t="shared" si="216"/>
        <v>-9.106959298875525</v>
      </c>
      <c r="AQ120" s="97">
        <f t="shared" si="217"/>
        <v>9.1992498390190001</v>
      </c>
      <c r="AR120" s="97">
        <f t="shared" si="218"/>
        <v>189.01466875873206</v>
      </c>
      <c r="AS120" s="97" t="s">
        <v>8053</v>
      </c>
      <c r="AT120" s="97" t="s">
        <v>8053</v>
      </c>
      <c r="AU120" s="97" t="s">
        <v>8053</v>
      </c>
      <c r="AV120" s="97">
        <f t="shared" si="219"/>
        <v>11.702494455176511</v>
      </c>
      <c r="AW120" s="97">
        <f t="shared" si="220"/>
        <v>11.702494455176511</v>
      </c>
      <c r="AX120" s="97">
        <f t="shared" si="221"/>
        <v>0.48760393563235466</v>
      </c>
      <c r="AY120" s="97">
        <f t="shared" si="222"/>
        <v>0</v>
      </c>
      <c r="AZ120" s="97">
        <f t="shared" si="223"/>
        <v>0</v>
      </c>
      <c r="BA120" s="97">
        <f t="shared" si="224"/>
        <v>0</v>
      </c>
      <c r="BB120" s="97">
        <f>SIN((90-$U$9)*$AA$8)*TAN($Y$9*$AA$8)/TAN((90-'C'!$F90)*$AA$8)</f>
        <v>2.0178192840128638E-2</v>
      </c>
      <c r="BC120" s="97">
        <f t="shared" si="225"/>
        <v>3.9313065427916136</v>
      </c>
      <c r="BD120" s="97">
        <f t="shared" si="226"/>
        <v>2.2206545302661587</v>
      </c>
      <c r="BE120" s="97">
        <f t="shared" si="227"/>
        <v>0.52063082404826744</v>
      </c>
      <c r="BF120" s="97">
        <f t="shared" si="228"/>
        <v>-63.235932093769613</v>
      </c>
      <c r="BG120" s="97">
        <f t="shared" si="229"/>
        <v>63.756562917817881</v>
      </c>
      <c r="BH120" s="97">
        <f t="shared" si="230"/>
        <v>242.71530126972135</v>
      </c>
      <c r="BI120" s="97" t="s">
        <v>8053</v>
      </c>
      <c r="BJ120" s="97" t="s">
        <v>8053</v>
      </c>
      <c r="BK120" s="97" t="s">
        <v>8053</v>
      </c>
      <c r="BL120" s="97">
        <f t="shared" si="231"/>
        <v>16.566215305632305</v>
      </c>
      <c r="BM120" s="97">
        <f t="shared" si="232"/>
        <v>16.566215305632305</v>
      </c>
      <c r="BN120" s="97">
        <f t="shared" si="233"/>
        <v>0.69025897106801271</v>
      </c>
      <c r="BO120" s="97">
        <f t="shared" si="234"/>
        <v>0</v>
      </c>
      <c r="BP120" s="97">
        <f t="shared" si="235"/>
        <v>0</v>
      </c>
      <c r="BQ120" s="97">
        <f t="shared" si="236"/>
        <v>0</v>
      </c>
      <c r="BR120" s="97">
        <f>SIN((90-$U$9)*$AA$8)*TAN($AA$10*$AA$8)/TAN((90-'C'!$F90)*$AA$8)</f>
        <v>-1.6313367675634897E-3</v>
      </c>
      <c r="BS120" s="97">
        <f t="shared" si="237"/>
        <v>2.5695650812758864E-2</v>
      </c>
      <c r="BT120" s="97">
        <f t="shared" si="238"/>
        <v>1.0127663357422376</v>
      </c>
      <c r="BU120" s="97">
        <f t="shared" si="239"/>
        <v>-9.2290540143475611E-2</v>
      </c>
      <c r="BV120" s="97">
        <f t="shared" si="240"/>
        <v>9.1069592988755232</v>
      </c>
      <c r="BW120" s="97">
        <f t="shared" si="241"/>
        <v>-9.1992498390189983</v>
      </c>
      <c r="BX120" s="97">
        <f t="shared" si="242"/>
        <v>170.98533124126794</v>
      </c>
      <c r="BY120" s="97" t="s">
        <v>8053</v>
      </c>
      <c r="BZ120" s="97" t="s">
        <v>8053</v>
      </c>
      <c r="CA120" s="97" t="s">
        <v>8053</v>
      </c>
      <c r="CB120" s="97">
        <f t="shared" si="243"/>
        <v>0</v>
      </c>
      <c r="CC120" s="97">
        <f t="shared" si="244"/>
        <v>0</v>
      </c>
      <c r="CD120" s="97">
        <f t="shared" si="245"/>
        <v>0</v>
      </c>
      <c r="CE120" s="97">
        <f t="shared" si="246"/>
        <v>0</v>
      </c>
      <c r="CF120" s="97">
        <f t="shared" si="247"/>
        <v>0</v>
      </c>
      <c r="CG120" s="97">
        <f t="shared" si="248"/>
        <v>0</v>
      </c>
      <c r="CH120" s="97">
        <f>90-'C'!$F90</f>
        <v>90.397999999999996</v>
      </c>
      <c r="CI120" s="97">
        <v>19</v>
      </c>
      <c r="CJ120" s="97"/>
      <c r="CK120" s="97"/>
      <c r="CL120" s="97"/>
      <c r="CM120" s="97"/>
      <c r="CN120" s="97" t="s">
        <v>8195</v>
      </c>
      <c r="CO120" s="97">
        <f t="shared" si="249"/>
        <v>19</v>
      </c>
      <c r="CP120" s="97">
        <f t="shared" si="250"/>
        <v>34.31666666666667</v>
      </c>
      <c r="CQ120" s="97">
        <f>'C'!F90</f>
        <v>-0.39800000000000002</v>
      </c>
      <c r="CR120" s="97">
        <f t="shared" si="251"/>
        <v>3.1415926535897931</v>
      </c>
      <c r="CS120" s="97">
        <f t="shared" si="252"/>
        <v>1.7453292519943295E-2</v>
      </c>
      <c r="CT120" s="97">
        <f t="shared" si="253"/>
        <v>57.295779513082323</v>
      </c>
      <c r="CU120" s="97">
        <f t="shared" si="254"/>
        <v>0.59893882164272083</v>
      </c>
      <c r="CV120" s="97">
        <f t="shared" si="255"/>
        <v>-6.9464104229374317E-3</v>
      </c>
      <c r="CW120" s="97">
        <f t="shared" si="256"/>
        <v>1.583657529377698</v>
      </c>
      <c r="CX120" s="97">
        <f t="shared" si="257"/>
        <v>89.91329625123501</v>
      </c>
      <c r="CY120" s="97">
        <f t="shared" si="258"/>
        <v>89.91329625123501</v>
      </c>
      <c r="CZ120" s="97">
        <f t="shared" si="259"/>
        <v>270.08670374876499</v>
      </c>
      <c r="DA120" s="97"/>
      <c r="DB120" s="97"/>
      <c r="DC120" s="97"/>
      <c r="DD120" s="97"/>
      <c r="DE120" s="97"/>
      <c r="DF120" s="97"/>
      <c r="DG120" s="97"/>
      <c r="DH120" s="97"/>
      <c r="DI120" s="97"/>
      <c r="DJ120" s="97"/>
      <c r="DK120" s="97"/>
    </row>
    <row r="121" spans="1:115" ht="30" customHeight="1" x14ac:dyDescent="0.2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8">
        <f t="shared" si="260"/>
        <v>20</v>
      </c>
      <c r="N121" s="97">
        <f t="shared" si="195"/>
        <v>105.87231873866266</v>
      </c>
      <c r="O121" s="97">
        <f t="shared" si="196"/>
        <v>89.434994203811655</v>
      </c>
      <c r="P121" s="97">
        <f t="shared" si="197"/>
        <v>16.437324534851001</v>
      </c>
      <c r="Q121" s="97" t="str">
        <f t="shared" si="266"/>
        <v>QSOS</v>
      </c>
      <c r="R121" s="97">
        <f t="shared" si="199"/>
        <v>270.56500579618836</v>
      </c>
      <c r="S121" s="97">
        <f t="shared" si="0"/>
        <v>109</v>
      </c>
      <c r="T121" s="97">
        <f>SIN((90-$U$9)*$AA$8)*TAN($AA$9*$AA$8)/TAN((90-'C'!$F91)*$AA$8)</f>
        <v>-1.520944847285829E-4</v>
      </c>
      <c r="U121" s="97">
        <f t="shared" si="200"/>
        <v>3.9313065427916092</v>
      </c>
      <c r="V121" s="97">
        <f t="shared" si="201"/>
        <v>2.2206545302661578</v>
      </c>
      <c r="W121" s="97">
        <f t="shared" si="202"/>
        <v>-3.9242358278635371E-3</v>
      </c>
      <c r="X121" s="97">
        <f t="shared" si="203"/>
        <v>63.235932093769605</v>
      </c>
      <c r="Y121" s="97">
        <f t="shared" si="204"/>
        <v>-63.239856329597472</v>
      </c>
      <c r="Z121" s="97">
        <f t="shared" si="205"/>
        <v>116.76799214205826</v>
      </c>
      <c r="AA121" s="97">
        <f>(COS( 90.833*$AA$8)-SIN($U$9*$AA$8)*SIN('C'!$F91*$AA$8))/COS($U$9*$AA$8)/COS('C'!$F91*$AA$8)</f>
        <v>-1.7566241220373133E-2</v>
      </c>
      <c r="AB121" s="97">
        <f t="shared" si="206"/>
        <v>91.006523252650723</v>
      </c>
      <c r="AC121" s="97">
        <f>('C'!$E91+$AC$9+$W$9/15)</f>
        <v>12.310777777777776</v>
      </c>
      <c r="AD121" s="97">
        <f t="shared" si="207"/>
        <v>0</v>
      </c>
      <c r="AE121" s="97">
        <f t="shared" si="208"/>
        <v>0</v>
      </c>
      <c r="AF121" s="97">
        <f t="shared" si="209"/>
        <v>0</v>
      </c>
      <c r="AG121" s="97">
        <f t="shared" si="210"/>
        <v>0</v>
      </c>
      <c r="AH121" s="97">
        <f t="shared" si="211"/>
        <v>0</v>
      </c>
      <c r="AI121" s="97"/>
      <c r="AJ121" s="97"/>
      <c r="AK121" s="97">
        <f t="shared" si="212"/>
        <v>0</v>
      </c>
      <c r="AL121" s="97">
        <f>SIN((90-$U$9)*$AA$8)*TAN($Y$10*$AA$8)/TAN((90-'C'!$F91)*$AA$8)</f>
        <v>1.22963105292525E-5</v>
      </c>
      <c r="AM121" s="97">
        <f t="shared" si="213"/>
        <v>2.5695650812758871E-2</v>
      </c>
      <c r="AN121" s="97">
        <f t="shared" si="214"/>
        <v>1.0127663357422376</v>
      </c>
      <c r="AO121" s="97">
        <f t="shared" si="215"/>
        <v>6.9564584846653558E-4</v>
      </c>
      <c r="AP121" s="97">
        <f t="shared" si="216"/>
        <v>-9.106959298875525</v>
      </c>
      <c r="AQ121" s="97">
        <f t="shared" si="217"/>
        <v>9.1076549447239916</v>
      </c>
      <c r="AR121" s="97">
        <f t="shared" si="218"/>
        <v>189.10626365302707</v>
      </c>
      <c r="AS121" s="97" t="s">
        <v>8053</v>
      </c>
      <c r="AT121" s="97" t="s">
        <v>8053</v>
      </c>
      <c r="AU121" s="97" t="s">
        <v>8053</v>
      </c>
      <c r="AV121" s="97">
        <f t="shared" si="219"/>
        <v>11.703600781462843</v>
      </c>
      <c r="AW121" s="97">
        <f t="shared" si="220"/>
        <v>11.703600781462843</v>
      </c>
      <c r="AX121" s="97">
        <f t="shared" si="221"/>
        <v>0.4876500325609518</v>
      </c>
      <c r="AY121" s="97">
        <f t="shared" si="222"/>
        <v>0</v>
      </c>
      <c r="AZ121" s="97">
        <f t="shared" si="223"/>
        <v>0</v>
      </c>
      <c r="BA121" s="97">
        <f t="shared" si="224"/>
        <v>0</v>
      </c>
      <c r="BB121" s="97">
        <f>SIN((90-$U$9)*$AA$8)*TAN($Y$9*$AA$8)/TAN((90-'C'!$F91)*$AA$8)</f>
        <v>1.5209448472858295E-4</v>
      </c>
      <c r="BC121" s="97">
        <f t="shared" si="225"/>
        <v>3.9313065427916136</v>
      </c>
      <c r="BD121" s="97">
        <f t="shared" si="226"/>
        <v>2.2206545302661587</v>
      </c>
      <c r="BE121" s="97">
        <f t="shared" si="227"/>
        <v>3.9242358278635371E-3</v>
      </c>
      <c r="BF121" s="97">
        <f t="shared" si="228"/>
        <v>-63.235932093769613</v>
      </c>
      <c r="BG121" s="97">
        <f t="shared" si="229"/>
        <v>63.23985632959748</v>
      </c>
      <c r="BH121" s="97">
        <f t="shared" si="230"/>
        <v>243.23200785794174</v>
      </c>
      <c r="BI121" s="97" t="s">
        <v>8053</v>
      </c>
      <c r="BJ121" s="97" t="s">
        <v>8053</v>
      </c>
      <c r="BK121" s="97" t="s">
        <v>8053</v>
      </c>
      <c r="BL121" s="97">
        <f t="shared" si="231"/>
        <v>16.52676819975094</v>
      </c>
      <c r="BM121" s="97">
        <f t="shared" si="232"/>
        <v>16.52676819975094</v>
      </c>
      <c r="BN121" s="97">
        <f t="shared" si="233"/>
        <v>0.68861534165628913</v>
      </c>
      <c r="BO121" s="97">
        <f t="shared" si="234"/>
        <v>0</v>
      </c>
      <c r="BP121" s="97">
        <f t="shared" si="235"/>
        <v>0</v>
      </c>
      <c r="BQ121" s="97">
        <f t="shared" si="236"/>
        <v>0</v>
      </c>
      <c r="BR121" s="97">
        <f>SIN((90-$U$9)*$AA$8)*TAN($AA$10*$AA$8)/TAN((90-'C'!$F91)*$AA$8)</f>
        <v>-1.2296310529252496E-5</v>
      </c>
      <c r="BS121" s="97">
        <f t="shared" si="237"/>
        <v>2.5695650812758864E-2</v>
      </c>
      <c r="BT121" s="97">
        <f t="shared" si="238"/>
        <v>1.0127663357422376</v>
      </c>
      <c r="BU121" s="97">
        <f t="shared" si="239"/>
        <v>-6.9564584846653526E-4</v>
      </c>
      <c r="BV121" s="97">
        <f t="shared" si="240"/>
        <v>9.1069592988755232</v>
      </c>
      <c r="BW121" s="97">
        <f t="shared" si="241"/>
        <v>-9.1076549447239898</v>
      </c>
      <c r="BX121" s="97">
        <f t="shared" si="242"/>
        <v>170.89373634697293</v>
      </c>
      <c r="BY121" s="97" t="s">
        <v>8053</v>
      </c>
      <c r="BZ121" s="97" t="s">
        <v>8053</v>
      </c>
      <c r="CA121" s="97" t="s">
        <v>8053</v>
      </c>
      <c r="CB121" s="97">
        <f t="shared" si="243"/>
        <v>0</v>
      </c>
      <c r="CC121" s="97">
        <f t="shared" si="244"/>
        <v>0</v>
      </c>
      <c r="CD121" s="97">
        <f t="shared" si="245"/>
        <v>0</v>
      </c>
      <c r="CE121" s="97">
        <f t="shared" si="246"/>
        <v>0</v>
      </c>
      <c r="CF121" s="97">
        <f t="shared" si="247"/>
        <v>0</v>
      </c>
      <c r="CG121" s="97">
        <f t="shared" si="248"/>
        <v>0</v>
      </c>
      <c r="CH121" s="97">
        <f>90-'C'!$F91</f>
        <v>90.003</v>
      </c>
      <c r="CI121" s="97">
        <v>20</v>
      </c>
      <c r="CJ121" s="97"/>
      <c r="CK121" s="97"/>
      <c r="CL121" s="97"/>
      <c r="CM121" s="97"/>
      <c r="CN121" s="97" t="s">
        <v>8195</v>
      </c>
      <c r="CO121" s="97">
        <f t="shared" si="249"/>
        <v>20</v>
      </c>
      <c r="CP121" s="97">
        <f t="shared" si="250"/>
        <v>34.31666666666667</v>
      </c>
      <c r="CQ121" s="97">
        <f>'C'!F91</f>
        <v>-3.0000000000000001E-3</v>
      </c>
      <c r="CR121" s="97">
        <f t="shared" si="251"/>
        <v>3.1415926535897931</v>
      </c>
      <c r="CS121" s="97">
        <f t="shared" si="252"/>
        <v>1.7453292519943295E-2</v>
      </c>
      <c r="CT121" s="97">
        <f t="shared" si="253"/>
        <v>57.295779513082323</v>
      </c>
      <c r="CU121" s="97">
        <f t="shared" si="254"/>
        <v>0.59893882164272083</v>
      </c>
      <c r="CV121" s="97">
        <f t="shared" si="255"/>
        <v>-5.2359877559829889E-5</v>
      </c>
      <c r="CW121" s="97">
        <f t="shared" si="256"/>
        <v>1.5883634715515345</v>
      </c>
      <c r="CX121" s="97">
        <f t="shared" si="257"/>
        <v>89.434994203811655</v>
      </c>
      <c r="CY121" s="97">
        <f t="shared" si="258"/>
        <v>89.434994203811655</v>
      </c>
      <c r="CZ121" s="97">
        <f t="shared" si="259"/>
        <v>270.56500579618836</v>
      </c>
      <c r="DA121" s="97"/>
      <c r="DB121" s="97"/>
      <c r="DC121" s="97"/>
      <c r="DD121" s="97"/>
      <c r="DE121" s="97"/>
      <c r="DF121" s="97"/>
      <c r="DG121" s="97"/>
      <c r="DH121" s="97"/>
      <c r="DI121" s="97"/>
      <c r="DJ121" s="97"/>
      <c r="DK121" s="97"/>
    </row>
    <row r="122" spans="1:115" ht="30" customHeight="1" x14ac:dyDescent="0.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8">
        <f t="shared" si="260"/>
        <v>21</v>
      </c>
      <c r="N122" s="97">
        <f t="shared" si="195"/>
        <v>105.87231873866266</v>
      </c>
      <c r="O122" s="97">
        <f t="shared" si="196"/>
        <v>88.955441553233655</v>
      </c>
      <c r="P122" s="97">
        <f t="shared" si="197"/>
        <v>16.916877185429001</v>
      </c>
      <c r="Q122" s="97" t="str">
        <f t="shared" si="266"/>
        <v>QSOS</v>
      </c>
      <c r="R122" s="97">
        <f t="shared" si="199"/>
        <v>271.04455844676636</v>
      </c>
      <c r="S122" s="97">
        <f t="shared" si="0"/>
        <v>110</v>
      </c>
      <c r="T122" s="97">
        <f>SIN((90-$U$9)*$AA$8)*TAN($AA$9*$AA$8)/TAN((90-'C'!$F92)*$AA$8)</f>
        <v>1.9924689953520806E-2</v>
      </c>
      <c r="U122" s="97">
        <f t="shared" si="200"/>
        <v>3.9313065427916092</v>
      </c>
      <c r="V122" s="97">
        <f t="shared" si="201"/>
        <v>2.2206545302661578</v>
      </c>
      <c r="W122" s="97">
        <f t="shared" si="202"/>
        <v>0.51408985270115448</v>
      </c>
      <c r="X122" s="97">
        <f t="shared" si="203"/>
        <v>63.235932093769605</v>
      </c>
      <c r="Y122" s="97">
        <f t="shared" si="204"/>
        <v>-62.721842241068451</v>
      </c>
      <c r="Z122" s="97">
        <f t="shared" si="205"/>
        <v>116.24997805352925</v>
      </c>
      <c r="AA122" s="97">
        <f>(COS( 90.833*$AA$8)-SIN($U$9*$AA$8)*SIN('C'!$F92*$AA$8))/COS($U$9*$AA$8)/COS('C'!$F92*$AA$8)</f>
        <v>-2.2284383556578923E-2</v>
      </c>
      <c r="AB122" s="97">
        <f t="shared" si="206"/>
        <v>91.276906825707997</v>
      </c>
      <c r="AC122" s="97">
        <f>('C'!$E92+$AC$9+$W$9/15)</f>
        <v>12.306777777777778</v>
      </c>
      <c r="AD122" s="97">
        <f t="shared" si="207"/>
        <v>0</v>
      </c>
      <c r="AE122" s="97">
        <f t="shared" si="208"/>
        <v>0</v>
      </c>
      <c r="AF122" s="97">
        <f t="shared" si="209"/>
        <v>0</v>
      </c>
      <c r="AG122" s="97">
        <f t="shared" si="210"/>
        <v>0</v>
      </c>
      <c r="AH122" s="97">
        <f t="shared" si="211"/>
        <v>0</v>
      </c>
      <c r="AI122" s="97"/>
      <c r="AJ122" s="97"/>
      <c r="AK122" s="97">
        <f t="shared" si="212"/>
        <v>0</v>
      </c>
      <c r="AL122" s="97">
        <f>SIN((90-$U$9)*$AA$8)*TAN($Y$10*$AA$8)/TAN((90-'C'!$F92)*$AA$8)</f>
        <v>-1.610841940158313E-3</v>
      </c>
      <c r="AM122" s="97">
        <f t="shared" si="213"/>
        <v>2.5695650812758871E-2</v>
      </c>
      <c r="AN122" s="97">
        <f t="shared" si="214"/>
        <v>1.0127663357422376</v>
      </c>
      <c r="AO122" s="97">
        <f t="shared" si="215"/>
        <v>-9.1131073665336293E-2</v>
      </c>
      <c r="AP122" s="97">
        <f t="shared" si="216"/>
        <v>-9.106959298875525</v>
      </c>
      <c r="AQ122" s="97">
        <f t="shared" si="217"/>
        <v>9.0158282252101891</v>
      </c>
      <c r="AR122" s="97">
        <f t="shared" si="218"/>
        <v>189.19809037254086</v>
      </c>
      <c r="AS122" s="97" t="s">
        <v>8053</v>
      </c>
      <c r="AT122" s="97" t="s">
        <v>8053</v>
      </c>
      <c r="AU122" s="97" t="s">
        <v>8053</v>
      </c>
      <c r="AV122" s="97">
        <f t="shared" si="219"/>
        <v>11.705722562763766</v>
      </c>
      <c r="AW122" s="97">
        <f t="shared" si="220"/>
        <v>11.705722562763766</v>
      </c>
      <c r="AX122" s="97">
        <f t="shared" si="221"/>
        <v>0.48773844011515693</v>
      </c>
      <c r="AY122" s="97">
        <f t="shared" si="222"/>
        <v>0</v>
      </c>
      <c r="AZ122" s="97">
        <f t="shared" si="223"/>
        <v>0</v>
      </c>
      <c r="BA122" s="97">
        <f t="shared" si="224"/>
        <v>0</v>
      </c>
      <c r="BB122" s="97">
        <f>SIN((90-$U$9)*$AA$8)*TAN($Y$9*$AA$8)/TAN((90-'C'!$F92)*$AA$8)</f>
        <v>-1.9924689953520813E-2</v>
      </c>
      <c r="BC122" s="97">
        <f t="shared" si="225"/>
        <v>3.9313065427916136</v>
      </c>
      <c r="BD122" s="97">
        <f t="shared" si="226"/>
        <v>2.2206545302661587</v>
      </c>
      <c r="BE122" s="97">
        <f t="shared" si="227"/>
        <v>-0.51408985270115448</v>
      </c>
      <c r="BF122" s="97">
        <f t="shared" si="228"/>
        <v>-63.235932093769613</v>
      </c>
      <c r="BG122" s="97">
        <f t="shared" si="229"/>
        <v>62.721842241068458</v>
      </c>
      <c r="BH122" s="97">
        <f t="shared" si="230"/>
        <v>243.75002194647075</v>
      </c>
      <c r="BI122" s="97" t="s">
        <v>8053</v>
      </c>
      <c r="BJ122" s="97" t="s">
        <v>8053</v>
      </c>
      <c r="BK122" s="97" t="s">
        <v>8053</v>
      </c>
      <c r="BL122" s="97">
        <f t="shared" si="231"/>
        <v>16.488233927182343</v>
      </c>
      <c r="BM122" s="97">
        <f t="shared" si="232"/>
        <v>16.488233927182343</v>
      </c>
      <c r="BN122" s="97">
        <f t="shared" si="233"/>
        <v>0.68700974696593098</v>
      </c>
      <c r="BO122" s="97">
        <f t="shared" si="234"/>
        <v>0</v>
      </c>
      <c r="BP122" s="97">
        <f t="shared" si="235"/>
        <v>0</v>
      </c>
      <c r="BQ122" s="97">
        <f t="shared" si="236"/>
        <v>0</v>
      </c>
      <c r="BR122" s="97">
        <f>SIN((90-$U$9)*$AA$8)*TAN($AA$10*$AA$8)/TAN((90-'C'!$F92)*$AA$8)</f>
        <v>1.6108419401583125E-3</v>
      </c>
      <c r="BS122" s="97">
        <f t="shared" si="237"/>
        <v>2.5695650812758864E-2</v>
      </c>
      <c r="BT122" s="97">
        <f t="shared" si="238"/>
        <v>1.0127663357422376</v>
      </c>
      <c r="BU122" s="97">
        <f t="shared" si="239"/>
        <v>9.1131073665336265E-2</v>
      </c>
      <c r="BV122" s="97">
        <f t="shared" si="240"/>
        <v>9.1069592988755232</v>
      </c>
      <c r="BW122" s="97">
        <f t="shared" si="241"/>
        <v>-9.0158282252101873</v>
      </c>
      <c r="BX122" s="97">
        <f t="shared" si="242"/>
        <v>170.80190962745914</v>
      </c>
      <c r="BY122" s="97" t="s">
        <v>8053</v>
      </c>
      <c r="BZ122" s="97" t="s">
        <v>8053</v>
      </c>
      <c r="CA122" s="97" t="s">
        <v>8053</v>
      </c>
      <c r="CB122" s="97">
        <f t="shared" si="243"/>
        <v>0</v>
      </c>
      <c r="CC122" s="97">
        <f t="shared" si="244"/>
        <v>0</v>
      </c>
      <c r="CD122" s="97">
        <f t="shared" si="245"/>
        <v>0</v>
      </c>
      <c r="CE122" s="97">
        <f t="shared" si="246"/>
        <v>0</v>
      </c>
      <c r="CF122" s="97">
        <f t="shared" si="247"/>
        <v>0</v>
      </c>
      <c r="CG122" s="97">
        <f t="shared" si="248"/>
        <v>0</v>
      </c>
      <c r="CH122" s="97">
        <f>90-'C'!$F92</f>
        <v>89.606999999999999</v>
      </c>
      <c r="CI122" s="97">
        <v>21</v>
      </c>
      <c r="CJ122" s="97"/>
      <c r="CK122" s="97"/>
      <c r="CL122" s="97"/>
      <c r="CM122" s="97"/>
      <c r="CN122" s="97" t="s">
        <v>8195</v>
      </c>
      <c r="CO122" s="97">
        <f t="shared" si="249"/>
        <v>21</v>
      </c>
      <c r="CP122" s="97">
        <f t="shared" si="250"/>
        <v>34.31666666666667</v>
      </c>
      <c r="CQ122" s="97">
        <f>'C'!F92</f>
        <v>0.39300000000000002</v>
      </c>
      <c r="CR122" s="97">
        <f t="shared" si="251"/>
        <v>3.1415926535897931</v>
      </c>
      <c r="CS122" s="97">
        <f t="shared" si="252"/>
        <v>1.7453292519943295E-2</v>
      </c>
      <c r="CT122" s="97">
        <f t="shared" si="253"/>
        <v>57.295779513082323</v>
      </c>
      <c r="CU122" s="97">
        <f t="shared" si="254"/>
        <v>0.59893882164272083</v>
      </c>
      <c r="CV122" s="97">
        <f t="shared" si="255"/>
        <v>6.8591439603377154E-3</v>
      </c>
      <c r="CW122" s="97">
        <f t="shared" si="256"/>
        <v>1.5930825551446905</v>
      </c>
      <c r="CX122" s="97">
        <f t="shared" si="257"/>
        <v>88.955441553233655</v>
      </c>
      <c r="CY122" s="97">
        <f t="shared" si="258"/>
        <v>88.955441553233655</v>
      </c>
      <c r="CZ122" s="97">
        <f t="shared" si="259"/>
        <v>271.04455844676636</v>
      </c>
      <c r="DA122" s="97"/>
      <c r="DB122" s="97"/>
      <c r="DC122" s="97"/>
      <c r="DD122" s="97"/>
      <c r="DE122" s="97"/>
      <c r="DF122" s="97"/>
      <c r="DG122" s="97"/>
      <c r="DH122" s="97"/>
      <c r="DI122" s="97"/>
      <c r="DJ122" s="97"/>
      <c r="DK122" s="97"/>
    </row>
    <row r="123" spans="1:115" ht="30" customHeight="1" x14ac:dyDescent="0.2">
      <c r="A123" s="97"/>
      <c r="B123" s="97"/>
      <c r="C123" s="97"/>
      <c r="D123" s="97"/>
      <c r="E123" s="97"/>
      <c r="F123" s="97"/>
      <c r="G123" s="97"/>
      <c r="H123" s="97"/>
      <c r="I123" s="97"/>
      <c r="J123" s="102"/>
      <c r="K123" s="97"/>
      <c r="L123" s="97"/>
      <c r="M123" s="98">
        <f t="shared" si="260"/>
        <v>22</v>
      </c>
      <c r="N123" s="97">
        <f t="shared" si="195"/>
        <v>105.87231873866266</v>
      </c>
      <c r="O123" s="97">
        <f t="shared" si="196"/>
        <v>88.478260829079318</v>
      </c>
      <c r="P123" s="97">
        <f t="shared" si="197"/>
        <v>17.394057909583339</v>
      </c>
      <c r="Q123" s="97" t="str">
        <f t="shared" si="266"/>
        <v>QSOS</v>
      </c>
      <c r="R123" s="97">
        <f t="shared" si="199"/>
        <v>271.52173917092068</v>
      </c>
      <c r="S123" s="97">
        <f t="shared" si="0"/>
        <v>111</v>
      </c>
      <c r="T123" s="97">
        <f>SIN((90-$U$9)*$AA$8)*TAN($AA$9*$AA$8)/TAN((90-'C'!$F93)*$AA$8)</f>
        <v>3.9901962597780206E-2</v>
      </c>
      <c r="U123" s="97">
        <f t="shared" si="200"/>
        <v>3.9313065427916092</v>
      </c>
      <c r="V123" s="97">
        <f t="shared" si="201"/>
        <v>2.2206545302661578</v>
      </c>
      <c r="W123" s="97">
        <f t="shared" si="202"/>
        <v>1.0295780196840345</v>
      </c>
      <c r="X123" s="97">
        <f t="shared" si="203"/>
        <v>63.235932093769605</v>
      </c>
      <c r="Y123" s="97">
        <f t="shared" si="204"/>
        <v>-62.206354074085574</v>
      </c>
      <c r="Z123" s="97">
        <f t="shared" si="205"/>
        <v>115.73448988654636</v>
      </c>
      <c r="AA123" s="97">
        <f>(COS( 90.833*$AA$8)-SIN($U$9*$AA$8)*SIN('C'!$F93*$AA$8))/COS($U$9*$AA$8)/COS('C'!$F93*$AA$8)</f>
        <v>-2.697997467877554E-2</v>
      </c>
      <c r="AB123" s="97">
        <f t="shared" si="206"/>
        <v>91.5460262828216</v>
      </c>
      <c r="AC123" s="97">
        <f>('C'!$E93+$AC$9+$W$9/15)</f>
        <v>12.301777777777779</v>
      </c>
      <c r="AD123" s="97">
        <f t="shared" si="207"/>
        <v>0</v>
      </c>
      <c r="AE123" s="97">
        <f t="shared" si="208"/>
        <v>0</v>
      </c>
      <c r="AF123" s="97">
        <f t="shared" si="209"/>
        <v>0</v>
      </c>
      <c r="AG123" s="97">
        <f t="shared" si="210"/>
        <v>0</v>
      </c>
      <c r="AH123" s="97">
        <f t="shared" si="211"/>
        <v>0</v>
      </c>
      <c r="AI123" s="97"/>
      <c r="AJ123" s="97"/>
      <c r="AK123" s="97">
        <f t="shared" si="212"/>
        <v>0</v>
      </c>
      <c r="AL123" s="97">
        <f>SIN((90-$U$9)*$AA$8)*TAN($Y$10*$AA$8)/TAN((90-'C'!$F93)*$AA$8)</f>
        <v>-3.2259350081266791E-3</v>
      </c>
      <c r="AM123" s="97">
        <f t="shared" si="213"/>
        <v>2.5695650812758871E-2</v>
      </c>
      <c r="AN123" s="97">
        <f t="shared" si="214"/>
        <v>1.0127663357422376</v>
      </c>
      <c r="AO123" s="97">
        <f t="shared" si="215"/>
        <v>-0.18250288045492152</v>
      </c>
      <c r="AP123" s="97">
        <f t="shared" si="216"/>
        <v>-9.106959298875525</v>
      </c>
      <c r="AQ123" s="97">
        <f t="shared" si="217"/>
        <v>8.9244564184206041</v>
      </c>
      <c r="AR123" s="97">
        <f t="shared" si="218"/>
        <v>189.28946217933046</v>
      </c>
      <c r="AS123" s="97" t="s">
        <v>8053</v>
      </c>
      <c r="AT123" s="97" t="s">
        <v>8053</v>
      </c>
      <c r="AU123" s="97" t="s">
        <v>8053</v>
      </c>
      <c r="AV123" s="97">
        <f t="shared" si="219"/>
        <v>11.706814016549739</v>
      </c>
      <c r="AW123" s="97">
        <f t="shared" si="220"/>
        <v>11.706814016549739</v>
      </c>
      <c r="AX123" s="97">
        <f t="shared" si="221"/>
        <v>0.48778391735623911</v>
      </c>
      <c r="AY123" s="97">
        <f t="shared" si="222"/>
        <v>0</v>
      </c>
      <c r="AZ123" s="97">
        <f t="shared" si="223"/>
        <v>0</v>
      </c>
      <c r="BA123" s="97">
        <f t="shared" si="224"/>
        <v>0</v>
      </c>
      <c r="BB123" s="97">
        <f>SIN((90-$U$9)*$AA$8)*TAN($Y$9*$AA$8)/TAN((90-'C'!$F93)*$AA$8)</f>
        <v>-3.9901962597780227E-2</v>
      </c>
      <c r="BC123" s="97">
        <f t="shared" si="225"/>
        <v>3.9313065427916136</v>
      </c>
      <c r="BD123" s="97">
        <f t="shared" si="226"/>
        <v>2.2206545302661587</v>
      </c>
      <c r="BE123" s="97">
        <f t="shared" si="227"/>
        <v>-1.0295780196840347</v>
      </c>
      <c r="BF123" s="97">
        <f t="shared" si="228"/>
        <v>-63.235932093769613</v>
      </c>
      <c r="BG123" s="97">
        <f t="shared" si="229"/>
        <v>62.206354074085581</v>
      </c>
      <c r="BH123" s="97">
        <f t="shared" si="230"/>
        <v>244.26551011345364</v>
      </c>
      <c r="BI123" s="97" t="s">
        <v>8053</v>
      </c>
      <c r="BJ123" s="97" t="s">
        <v>8053</v>
      </c>
      <c r="BK123" s="97" t="s">
        <v>8053</v>
      </c>
      <c r="BL123" s="97">
        <f t="shared" si="231"/>
        <v>16.448868049383485</v>
      </c>
      <c r="BM123" s="97">
        <f t="shared" si="232"/>
        <v>16.448868049383485</v>
      </c>
      <c r="BN123" s="97">
        <f t="shared" si="233"/>
        <v>0.68536950205764524</v>
      </c>
      <c r="BO123" s="97">
        <f t="shared" si="234"/>
        <v>0</v>
      </c>
      <c r="BP123" s="97">
        <f t="shared" si="235"/>
        <v>0</v>
      </c>
      <c r="BQ123" s="97">
        <f t="shared" si="236"/>
        <v>0</v>
      </c>
      <c r="BR123" s="97">
        <f>SIN((90-$U$9)*$AA$8)*TAN($AA$10*$AA$8)/TAN((90-'C'!$F93)*$AA$8)</f>
        <v>3.2259350081266787E-3</v>
      </c>
      <c r="BS123" s="97">
        <f t="shared" si="237"/>
        <v>2.5695650812758864E-2</v>
      </c>
      <c r="BT123" s="97">
        <f t="shared" si="238"/>
        <v>1.0127663357422376</v>
      </c>
      <c r="BU123" s="97">
        <f t="shared" si="239"/>
        <v>0.1825028804549215</v>
      </c>
      <c r="BV123" s="97">
        <f t="shared" si="240"/>
        <v>9.1069592988755232</v>
      </c>
      <c r="BW123" s="97">
        <f t="shared" si="241"/>
        <v>-8.9244564184206023</v>
      </c>
      <c r="BX123" s="97">
        <f t="shared" si="242"/>
        <v>170.71053782066954</v>
      </c>
      <c r="BY123" s="97" t="s">
        <v>8053</v>
      </c>
      <c r="BZ123" s="97" t="s">
        <v>8053</v>
      </c>
      <c r="CA123" s="97" t="s">
        <v>8053</v>
      </c>
      <c r="CB123" s="97">
        <f t="shared" si="243"/>
        <v>0</v>
      </c>
      <c r="CC123" s="97">
        <f t="shared" si="244"/>
        <v>0</v>
      </c>
      <c r="CD123" s="97">
        <f t="shared" si="245"/>
        <v>0</v>
      </c>
      <c r="CE123" s="97">
        <f t="shared" si="246"/>
        <v>0</v>
      </c>
      <c r="CF123" s="97">
        <f t="shared" si="247"/>
        <v>0</v>
      </c>
      <c r="CG123" s="97">
        <f t="shared" si="248"/>
        <v>0</v>
      </c>
      <c r="CH123" s="97">
        <f>90-'C'!$F93</f>
        <v>89.212999999999994</v>
      </c>
      <c r="CI123" s="97">
        <v>22</v>
      </c>
      <c r="CJ123" s="102"/>
      <c r="CK123" s="97"/>
      <c r="CL123" s="97"/>
      <c r="CM123" s="97"/>
      <c r="CN123" s="97" t="s">
        <v>8195</v>
      </c>
      <c r="CO123" s="97">
        <f t="shared" si="249"/>
        <v>22</v>
      </c>
      <c r="CP123" s="97">
        <f t="shared" si="250"/>
        <v>34.31666666666667</v>
      </c>
      <c r="CQ123" s="97">
        <f>'C'!F93</f>
        <v>0.78700000000000003</v>
      </c>
      <c r="CR123" s="97">
        <f t="shared" si="251"/>
        <v>3.1415926535897931</v>
      </c>
      <c r="CS123" s="97">
        <f t="shared" si="252"/>
        <v>1.7453292519943295E-2</v>
      </c>
      <c r="CT123" s="97">
        <f t="shared" si="253"/>
        <v>57.295779513082323</v>
      </c>
      <c r="CU123" s="97">
        <f t="shared" si="254"/>
        <v>0.59893882164272083</v>
      </c>
      <c r="CV123" s="97">
        <f t="shared" si="255"/>
        <v>1.3735741213195374E-2</v>
      </c>
      <c r="CW123" s="97">
        <f t="shared" si="256"/>
        <v>1.5977795757525026</v>
      </c>
      <c r="CX123" s="97">
        <f t="shared" si="257"/>
        <v>88.478260829079318</v>
      </c>
      <c r="CY123" s="97">
        <f t="shared" si="258"/>
        <v>88.478260829079318</v>
      </c>
      <c r="CZ123" s="97">
        <f t="shared" si="259"/>
        <v>271.52173917092068</v>
      </c>
      <c r="DA123" s="97"/>
      <c r="DB123" s="97"/>
      <c r="DC123" s="97"/>
      <c r="DD123" s="97"/>
      <c r="DE123" s="97"/>
      <c r="DF123" s="97"/>
      <c r="DG123" s="97"/>
      <c r="DH123" s="97"/>
      <c r="DI123" s="97"/>
      <c r="DJ123" s="97"/>
      <c r="DK123" s="97"/>
    </row>
    <row r="124" spans="1:115" ht="30" customHeight="1" x14ac:dyDescent="0.2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8">
        <f t="shared" si="260"/>
        <v>23</v>
      </c>
      <c r="N124" s="97">
        <f t="shared" si="195"/>
        <v>105.87231873866266</v>
      </c>
      <c r="O124" s="97">
        <f t="shared" si="196"/>
        <v>87.99980823399143</v>
      </c>
      <c r="P124" s="97">
        <f t="shared" si="197"/>
        <v>17.872510504671226</v>
      </c>
      <c r="Q124" s="97" t="str">
        <f t="shared" si="266"/>
        <v>QSOS</v>
      </c>
      <c r="R124" s="97">
        <f t="shared" si="199"/>
        <v>272.00019176600858</v>
      </c>
      <c r="S124" s="97">
        <f t="shared" si="0"/>
        <v>112</v>
      </c>
      <c r="T124" s="97">
        <f>SIN((90-$U$9)*$AA$8)*TAN($AA$9*$AA$8)/TAN((90-'C'!$F94)*$AA$8)</f>
        <v>5.993372953436292E-2</v>
      </c>
      <c r="U124" s="97">
        <f t="shared" si="200"/>
        <v>3.9313065427916092</v>
      </c>
      <c r="V124" s="97">
        <f t="shared" si="201"/>
        <v>2.2206545302661578</v>
      </c>
      <c r="W124" s="97">
        <f t="shared" si="202"/>
        <v>1.5465560871549018</v>
      </c>
      <c r="X124" s="97">
        <f t="shared" si="203"/>
        <v>63.235932093769605</v>
      </c>
      <c r="Y124" s="97">
        <f t="shared" si="204"/>
        <v>-61.689376006614701</v>
      </c>
      <c r="Z124" s="97">
        <f t="shared" si="205"/>
        <v>115.2175118190755</v>
      </c>
      <c r="AA124" s="97">
        <f>(COS( 90.833*$AA$8)-SIN($U$9*$AA$8)*SIN('C'!$F94*$AA$8))/COS($U$9*$AA$8)/COS('C'!$F94*$AA$8)</f>
        <v>-3.1689210203441724E-2</v>
      </c>
      <c r="AB124" s="97">
        <f t="shared" si="206"/>
        <v>91.815962020620688</v>
      </c>
      <c r="AC124" s="97">
        <f>('C'!$E94+$AC$9+$W$9/15)</f>
        <v>12.29677777777778</v>
      </c>
      <c r="AD124" s="97">
        <f t="shared" si="207"/>
        <v>0</v>
      </c>
      <c r="AE124" s="97">
        <f t="shared" si="208"/>
        <v>0</v>
      </c>
      <c r="AF124" s="97">
        <f t="shared" si="209"/>
        <v>0</v>
      </c>
      <c r="AG124" s="97">
        <f t="shared" si="210"/>
        <v>0</v>
      </c>
      <c r="AH124" s="97">
        <f t="shared" si="211"/>
        <v>0</v>
      </c>
      <c r="AI124" s="97"/>
      <c r="AJ124" s="97"/>
      <c r="AK124" s="97">
        <f t="shared" si="212"/>
        <v>0</v>
      </c>
      <c r="AL124" s="97">
        <f>SIN((90-$U$9)*$AA$8)*TAN($Y$10*$AA$8)/TAN((90-'C'!$F94)*$AA$8)</f>
        <v>-4.8454337502499964E-3</v>
      </c>
      <c r="AM124" s="97">
        <f t="shared" si="213"/>
        <v>2.5695650812758871E-2</v>
      </c>
      <c r="AN124" s="97">
        <f t="shared" si="214"/>
        <v>1.0127663357422376</v>
      </c>
      <c r="AO124" s="97">
        <f t="shared" si="215"/>
        <v>-0.27412439883368056</v>
      </c>
      <c r="AP124" s="97">
        <f t="shared" si="216"/>
        <v>-9.106959298875525</v>
      </c>
      <c r="AQ124" s="97">
        <f t="shared" si="217"/>
        <v>8.8328349000418438</v>
      </c>
      <c r="AR124" s="97">
        <f t="shared" si="218"/>
        <v>189.38108369770922</v>
      </c>
      <c r="AS124" s="97" t="s">
        <v>8053</v>
      </c>
      <c r="AT124" s="97" t="s">
        <v>8053</v>
      </c>
      <c r="AU124" s="97" t="s">
        <v>8053</v>
      </c>
      <c r="AV124" s="97">
        <f t="shared" si="219"/>
        <v>11.707922117774991</v>
      </c>
      <c r="AW124" s="97">
        <f t="shared" si="220"/>
        <v>11.707922117774991</v>
      </c>
      <c r="AX124" s="97">
        <f t="shared" si="221"/>
        <v>0.48783008824062463</v>
      </c>
      <c r="AY124" s="97">
        <f t="shared" si="222"/>
        <v>0</v>
      </c>
      <c r="AZ124" s="97">
        <f t="shared" si="223"/>
        <v>0</v>
      </c>
      <c r="BA124" s="97">
        <f t="shared" si="224"/>
        <v>0</v>
      </c>
      <c r="BB124" s="97">
        <f>SIN((90-$U$9)*$AA$8)*TAN($Y$9*$AA$8)/TAN((90-'C'!$F94)*$AA$8)</f>
        <v>-5.9933729534362948E-2</v>
      </c>
      <c r="BC124" s="97">
        <f t="shared" si="225"/>
        <v>3.9313065427916136</v>
      </c>
      <c r="BD124" s="97">
        <f t="shared" si="226"/>
        <v>2.2206545302661587</v>
      </c>
      <c r="BE124" s="97">
        <f t="shared" si="227"/>
        <v>-1.5465560871549018</v>
      </c>
      <c r="BF124" s="97">
        <f t="shared" si="228"/>
        <v>-63.235932093769613</v>
      </c>
      <c r="BG124" s="97">
        <f t="shared" si="229"/>
        <v>61.689376006614708</v>
      </c>
      <c r="BH124" s="97">
        <f t="shared" si="230"/>
        <v>244.7824881809245</v>
      </c>
      <c r="BI124" s="97" t="s">
        <v>8053</v>
      </c>
      <c r="BJ124" s="97" t="s">
        <v>8053</v>
      </c>
      <c r="BK124" s="97" t="s">
        <v>8053</v>
      </c>
      <c r="BL124" s="97">
        <f t="shared" si="231"/>
        <v>16.409402844885427</v>
      </c>
      <c r="BM124" s="97">
        <f t="shared" si="232"/>
        <v>16.409402844885427</v>
      </c>
      <c r="BN124" s="97">
        <f t="shared" si="233"/>
        <v>0.68372511853689277</v>
      </c>
      <c r="BO124" s="97">
        <f t="shared" si="234"/>
        <v>0</v>
      </c>
      <c r="BP124" s="97">
        <f t="shared" si="235"/>
        <v>0</v>
      </c>
      <c r="BQ124" s="97">
        <f t="shared" si="236"/>
        <v>0</v>
      </c>
      <c r="BR124" s="97">
        <f>SIN((90-$U$9)*$AA$8)*TAN($AA$10*$AA$8)/TAN((90-'C'!$F94)*$AA$8)</f>
        <v>4.8454337502499955E-3</v>
      </c>
      <c r="BS124" s="97">
        <f t="shared" si="237"/>
        <v>2.5695650812758864E-2</v>
      </c>
      <c r="BT124" s="97">
        <f t="shared" si="238"/>
        <v>1.0127663357422376</v>
      </c>
      <c r="BU124" s="97">
        <f t="shared" si="239"/>
        <v>0.2741243988336805</v>
      </c>
      <c r="BV124" s="97">
        <f t="shared" si="240"/>
        <v>9.1069592988755232</v>
      </c>
      <c r="BW124" s="97">
        <f t="shared" si="241"/>
        <v>-8.832834900041842</v>
      </c>
      <c r="BX124" s="97">
        <f t="shared" si="242"/>
        <v>170.61891630229078</v>
      </c>
      <c r="BY124" s="97" t="s">
        <v>8053</v>
      </c>
      <c r="BZ124" s="97" t="s">
        <v>8053</v>
      </c>
      <c r="CA124" s="97" t="s">
        <v>8053</v>
      </c>
      <c r="CB124" s="97">
        <f t="shared" si="243"/>
        <v>0</v>
      </c>
      <c r="CC124" s="97">
        <f t="shared" si="244"/>
        <v>0</v>
      </c>
      <c r="CD124" s="97">
        <f t="shared" si="245"/>
        <v>0</v>
      </c>
      <c r="CE124" s="97">
        <f t="shared" si="246"/>
        <v>0</v>
      </c>
      <c r="CF124" s="97">
        <f t="shared" si="247"/>
        <v>0</v>
      </c>
      <c r="CG124" s="97">
        <f t="shared" si="248"/>
        <v>0</v>
      </c>
      <c r="CH124" s="97">
        <f>90-'C'!$F94</f>
        <v>88.817999999999998</v>
      </c>
      <c r="CI124" s="97">
        <v>23</v>
      </c>
      <c r="CJ124" s="97"/>
      <c r="CK124" s="97"/>
      <c r="CL124" s="97"/>
      <c r="CM124" s="97"/>
      <c r="CN124" s="97" t="s">
        <v>8195</v>
      </c>
      <c r="CO124" s="97">
        <f t="shared" si="249"/>
        <v>23</v>
      </c>
      <c r="CP124" s="97">
        <f t="shared" si="250"/>
        <v>34.31666666666667</v>
      </c>
      <c r="CQ124" s="97">
        <f>'C'!F94</f>
        <v>1.1819999999999999</v>
      </c>
      <c r="CR124" s="97">
        <f t="shared" si="251"/>
        <v>3.1415926535897931</v>
      </c>
      <c r="CS124" s="97">
        <f t="shared" si="252"/>
        <v>1.7453292519943295E-2</v>
      </c>
      <c r="CT124" s="97">
        <f t="shared" si="253"/>
        <v>57.295779513082323</v>
      </c>
      <c r="CU124" s="97">
        <f t="shared" si="254"/>
        <v>0.59893882164272083</v>
      </c>
      <c r="CV124" s="97">
        <f t="shared" si="255"/>
        <v>2.0629791758572973E-2</v>
      </c>
      <c r="CW124" s="97">
        <f t="shared" si="256"/>
        <v>1.6024908431458968</v>
      </c>
      <c r="CX124" s="97">
        <f t="shared" si="257"/>
        <v>87.99980823399143</v>
      </c>
      <c r="CY124" s="97">
        <f t="shared" si="258"/>
        <v>87.99980823399143</v>
      </c>
      <c r="CZ124" s="97">
        <f t="shared" si="259"/>
        <v>272.00019176600858</v>
      </c>
      <c r="DA124" s="97"/>
      <c r="DB124" s="97"/>
      <c r="DC124" s="97"/>
      <c r="DD124" s="97"/>
      <c r="DE124" s="97"/>
      <c r="DF124" s="97"/>
      <c r="DG124" s="97"/>
      <c r="DH124" s="97"/>
      <c r="DI124" s="97"/>
      <c r="DJ124" s="97"/>
      <c r="DK124" s="97"/>
    </row>
    <row r="125" spans="1:115" ht="30" customHeight="1" x14ac:dyDescent="0.2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8">
        <f t="shared" si="260"/>
        <v>24</v>
      </c>
      <c r="N125" s="97">
        <f t="shared" si="195"/>
        <v>105.87231873866266</v>
      </c>
      <c r="O125" s="97">
        <f t="shared" si="196"/>
        <v>87.523707248061939</v>
      </c>
      <c r="P125" s="97">
        <f t="shared" si="197"/>
        <v>18.348611490600717</v>
      </c>
      <c r="Q125" s="97" t="str">
        <f t="shared" si="266"/>
        <v>QSOS</v>
      </c>
      <c r="R125" s="97">
        <f t="shared" si="199"/>
        <v>272.47629275193805</v>
      </c>
      <c r="S125" s="97">
        <f t="shared" si="0"/>
        <v>113</v>
      </c>
      <c r="T125" s="97">
        <f>SIN((90-$U$9)*$AA$8)*TAN($AA$9*$AA$8)/TAN((90-'C'!$F95)*$AA$8)</f>
        <v>7.9869723051111341E-2</v>
      </c>
      <c r="U125" s="97">
        <f t="shared" si="200"/>
        <v>3.9313065427916092</v>
      </c>
      <c r="V125" s="97">
        <f t="shared" si="201"/>
        <v>2.2206545302661578</v>
      </c>
      <c r="W125" s="97">
        <f t="shared" si="202"/>
        <v>2.0611874507017625</v>
      </c>
      <c r="X125" s="97">
        <f t="shared" si="203"/>
        <v>63.235932093769605</v>
      </c>
      <c r="Y125" s="97">
        <f t="shared" si="204"/>
        <v>-61.174744643067839</v>
      </c>
      <c r="Z125" s="97">
        <f t="shared" si="205"/>
        <v>114.70288045552863</v>
      </c>
      <c r="AA125" s="97">
        <f>(COS( 90.833*$AA$8)-SIN($U$9*$AA$8)*SIN('C'!$F95*$AA$8))/COS($U$9*$AA$8)/COS('C'!$F95*$AA$8)</f>
        <v>-3.6376761063754391E-2</v>
      </c>
      <c r="AB125" s="97">
        <f t="shared" si="206"/>
        <v>92.084694822389281</v>
      </c>
      <c r="AC125" s="97">
        <f>('C'!$E95+$AC$9+$W$9/15)</f>
        <v>12.291777777777778</v>
      </c>
      <c r="AD125" s="97">
        <f t="shared" si="207"/>
        <v>0</v>
      </c>
      <c r="AE125" s="97">
        <f t="shared" si="208"/>
        <v>0</v>
      </c>
      <c r="AF125" s="97">
        <f t="shared" si="209"/>
        <v>0</v>
      </c>
      <c r="AG125" s="97">
        <f t="shared" si="210"/>
        <v>0</v>
      </c>
      <c r="AH125" s="97">
        <f t="shared" si="211"/>
        <v>0</v>
      </c>
      <c r="AI125" s="97"/>
      <c r="AJ125" s="97"/>
      <c r="AK125" s="97">
        <f t="shared" si="212"/>
        <v>0</v>
      </c>
      <c r="AL125" s="97">
        <f>SIN((90-$U$9)*$AA$8)*TAN($Y$10*$AA$8)/TAN((90-'C'!$F95)*$AA$8)</f>
        <v>-6.4571895442129476E-3</v>
      </c>
      <c r="AM125" s="97">
        <f t="shared" si="213"/>
        <v>2.5695650812758871E-2</v>
      </c>
      <c r="AN125" s="97">
        <f t="shared" si="214"/>
        <v>1.0127663357422376</v>
      </c>
      <c r="AO125" s="97">
        <f t="shared" si="215"/>
        <v>-0.36530856326804556</v>
      </c>
      <c r="AP125" s="97">
        <f t="shared" si="216"/>
        <v>-9.106959298875525</v>
      </c>
      <c r="AQ125" s="97">
        <f t="shared" si="217"/>
        <v>8.7416507356074789</v>
      </c>
      <c r="AR125" s="97">
        <f t="shared" si="218"/>
        <v>189.47226786214358</v>
      </c>
      <c r="AS125" s="97" t="s">
        <v>8053</v>
      </c>
      <c r="AT125" s="97" t="s">
        <v>8053</v>
      </c>
      <c r="AU125" s="97" t="s">
        <v>8053</v>
      </c>
      <c r="AV125" s="97">
        <f t="shared" si="219"/>
        <v>11.709001062070612</v>
      </c>
      <c r="AW125" s="97">
        <f t="shared" si="220"/>
        <v>11.709001062070612</v>
      </c>
      <c r="AX125" s="97">
        <f t="shared" si="221"/>
        <v>0.4878750442529422</v>
      </c>
      <c r="AY125" s="97">
        <f t="shared" si="222"/>
        <v>0</v>
      </c>
      <c r="AZ125" s="97">
        <f t="shared" si="223"/>
        <v>0</v>
      </c>
      <c r="BA125" s="97">
        <f t="shared" si="224"/>
        <v>0</v>
      </c>
      <c r="BB125" s="97">
        <f>SIN((90-$U$9)*$AA$8)*TAN($Y$9*$AA$8)/TAN((90-'C'!$F95)*$AA$8)</f>
        <v>-7.9869723051111369E-2</v>
      </c>
      <c r="BC125" s="97">
        <f t="shared" si="225"/>
        <v>3.9313065427916136</v>
      </c>
      <c r="BD125" s="97">
        <f t="shared" si="226"/>
        <v>2.2206545302661587</v>
      </c>
      <c r="BE125" s="97">
        <f t="shared" si="227"/>
        <v>-2.061187450701762</v>
      </c>
      <c r="BF125" s="97">
        <f t="shared" si="228"/>
        <v>-63.235932093769613</v>
      </c>
      <c r="BG125" s="97">
        <f t="shared" si="229"/>
        <v>61.174744643067854</v>
      </c>
      <c r="BH125" s="97">
        <f t="shared" si="230"/>
        <v>245.29711954447137</v>
      </c>
      <c r="BI125" s="97" t="s">
        <v>8053</v>
      </c>
      <c r="BJ125" s="97" t="s">
        <v>8053</v>
      </c>
      <c r="BK125" s="97" t="s">
        <v>8053</v>
      </c>
      <c r="BL125" s="97">
        <f t="shared" si="231"/>
        <v>16.370094087315636</v>
      </c>
      <c r="BM125" s="97">
        <f t="shared" si="232"/>
        <v>16.370094087315636</v>
      </c>
      <c r="BN125" s="97">
        <f t="shared" si="233"/>
        <v>0.68208725363815148</v>
      </c>
      <c r="BO125" s="97">
        <f t="shared" si="234"/>
        <v>0</v>
      </c>
      <c r="BP125" s="97">
        <f t="shared" si="235"/>
        <v>0</v>
      </c>
      <c r="BQ125" s="97">
        <f t="shared" si="236"/>
        <v>0</v>
      </c>
      <c r="BR125" s="97">
        <f>SIN((90-$U$9)*$AA$8)*TAN($AA$10*$AA$8)/TAN((90-'C'!$F95)*$AA$8)</f>
        <v>6.4571895442129467E-3</v>
      </c>
      <c r="BS125" s="97">
        <f t="shared" si="237"/>
        <v>2.5695650812758864E-2</v>
      </c>
      <c r="BT125" s="97">
        <f t="shared" si="238"/>
        <v>1.0127663357422376</v>
      </c>
      <c r="BU125" s="97">
        <f t="shared" si="239"/>
        <v>0.36530856326804551</v>
      </c>
      <c r="BV125" s="97">
        <f t="shared" si="240"/>
        <v>9.1069592988755232</v>
      </c>
      <c r="BW125" s="97">
        <f t="shared" si="241"/>
        <v>-8.7416507356074771</v>
      </c>
      <c r="BX125" s="97">
        <f t="shared" si="242"/>
        <v>170.52773213785642</v>
      </c>
      <c r="BY125" s="97" t="s">
        <v>8053</v>
      </c>
      <c r="BZ125" s="97" t="s">
        <v>8053</v>
      </c>
      <c r="CA125" s="97" t="s">
        <v>8053</v>
      </c>
      <c r="CB125" s="97">
        <f t="shared" si="243"/>
        <v>0</v>
      </c>
      <c r="CC125" s="97">
        <f t="shared" si="244"/>
        <v>0</v>
      </c>
      <c r="CD125" s="97">
        <f t="shared" si="245"/>
        <v>0</v>
      </c>
      <c r="CE125" s="97">
        <f t="shared" si="246"/>
        <v>0</v>
      </c>
      <c r="CF125" s="97">
        <f t="shared" si="247"/>
        <v>0</v>
      </c>
      <c r="CG125" s="97">
        <f t="shared" si="248"/>
        <v>0</v>
      </c>
      <c r="CH125" s="97">
        <f>90-'C'!$F95</f>
        <v>88.424999999999997</v>
      </c>
      <c r="CI125" s="97">
        <v>24</v>
      </c>
      <c r="CJ125" s="97"/>
      <c r="CK125" s="97"/>
      <c r="CL125" s="97"/>
      <c r="CM125" s="97"/>
      <c r="CN125" s="97" t="s">
        <v>8195</v>
      </c>
      <c r="CO125" s="97">
        <f t="shared" si="249"/>
        <v>24</v>
      </c>
      <c r="CP125" s="97">
        <f t="shared" si="250"/>
        <v>34.31666666666667</v>
      </c>
      <c r="CQ125" s="97">
        <f>'C'!F95</f>
        <v>1.575</v>
      </c>
      <c r="CR125" s="97">
        <f t="shared" si="251"/>
        <v>3.1415926535897931</v>
      </c>
      <c r="CS125" s="97">
        <f t="shared" si="252"/>
        <v>1.7453292519943295E-2</v>
      </c>
      <c r="CT125" s="97">
        <f t="shared" si="253"/>
        <v>57.295779513082323</v>
      </c>
      <c r="CU125" s="97">
        <f t="shared" si="254"/>
        <v>0.59893882164272083</v>
      </c>
      <c r="CV125" s="97">
        <f t="shared" si="255"/>
        <v>2.748893571891069E-2</v>
      </c>
      <c r="CW125" s="97">
        <f t="shared" si="256"/>
        <v>1.6071811153448678</v>
      </c>
      <c r="CX125" s="97">
        <f t="shared" si="257"/>
        <v>87.523707248061939</v>
      </c>
      <c r="CY125" s="97">
        <f t="shared" si="258"/>
        <v>87.523707248061939</v>
      </c>
      <c r="CZ125" s="97">
        <f t="shared" si="259"/>
        <v>272.47629275193805</v>
      </c>
      <c r="DA125" s="97"/>
      <c r="DB125" s="97"/>
      <c r="DC125" s="97"/>
      <c r="DD125" s="97"/>
      <c r="DE125" s="97"/>
      <c r="DF125" s="97"/>
      <c r="DG125" s="97"/>
      <c r="DH125" s="97"/>
      <c r="DI125" s="97"/>
      <c r="DJ125" s="97"/>
      <c r="DK125" s="97"/>
    </row>
    <row r="126" spans="1:115" ht="30" customHeight="1" x14ac:dyDescent="0.2">
      <c r="A126" s="97"/>
      <c r="B126" s="97"/>
      <c r="C126" s="97"/>
      <c r="D126" s="97"/>
      <c r="E126" s="97"/>
      <c r="F126" s="97"/>
      <c r="G126" s="97"/>
      <c r="H126" s="97"/>
      <c r="I126" s="97"/>
      <c r="J126" s="102"/>
      <c r="K126" s="97"/>
      <c r="L126" s="97"/>
      <c r="M126" s="98">
        <f t="shared" si="260"/>
        <v>25</v>
      </c>
      <c r="N126" s="97">
        <f t="shared" si="195"/>
        <v>105.87231873866266</v>
      </c>
      <c r="O126" s="97">
        <f t="shared" si="196"/>
        <v>87.046313166934326</v>
      </c>
      <c r="P126" s="97">
        <f t="shared" si="197"/>
        <v>18.826005571728331</v>
      </c>
      <c r="Q126" s="97" t="str">
        <f t="shared" si="266"/>
        <v>QSOS</v>
      </c>
      <c r="R126" s="97">
        <f t="shared" si="199"/>
        <v>272.95368683306566</v>
      </c>
      <c r="S126" s="97">
        <f t="shared" si="0"/>
        <v>114</v>
      </c>
      <c r="T126" s="97">
        <f>SIN((90-$U$9)*$AA$8)*TAN($AA$9*$AA$8)/TAN((90-'C'!$F96)*$AA$8)</f>
        <v>9.9863995936544908E-2</v>
      </c>
      <c r="U126" s="97">
        <f t="shared" si="200"/>
        <v>3.9313065427916092</v>
      </c>
      <c r="V126" s="97">
        <f t="shared" si="201"/>
        <v>2.2206545302661578</v>
      </c>
      <c r="W126" s="97">
        <f t="shared" si="202"/>
        <v>2.5774904404173404</v>
      </c>
      <c r="X126" s="97">
        <f t="shared" si="203"/>
        <v>63.235932093769605</v>
      </c>
      <c r="Y126" s="97">
        <f t="shared" si="204"/>
        <v>-60.658441653352263</v>
      </c>
      <c r="Z126" s="97">
        <f t="shared" si="205"/>
        <v>114.18657746581306</v>
      </c>
      <c r="AA126" s="97">
        <f>(COS( 90.833*$AA$8)-SIN($U$9*$AA$8)*SIN('C'!$F96*$AA$8))/COS($U$9*$AA$8)/COS('C'!$F96*$AA$8)</f>
        <v>-4.1078846940888404E-2</v>
      </c>
      <c r="AB126" s="97">
        <f t="shared" si="206"/>
        <v>92.354307011560152</v>
      </c>
      <c r="AC126" s="97">
        <f>('C'!$E96+$AC$9+$W$9/15)</f>
        <v>12.286777777777779</v>
      </c>
      <c r="AD126" s="97">
        <f t="shared" si="207"/>
        <v>0</v>
      </c>
      <c r="AE126" s="97">
        <f t="shared" si="208"/>
        <v>0</v>
      </c>
      <c r="AF126" s="97">
        <f t="shared" si="209"/>
        <v>0</v>
      </c>
      <c r="AG126" s="97">
        <f t="shared" si="210"/>
        <v>0</v>
      </c>
      <c r="AH126" s="97">
        <f t="shared" si="211"/>
        <v>0</v>
      </c>
      <c r="AI126" s="97"/>
      <c r="AJ126" s="97"/>
      <c r="AK126" s="97">
        <f t="shared" si="212"/>
        <v>0</v>
      </c>
      <c r="AL126" s="97">
        <f>SIN((90-$U$9)*$AA$8)*TAN($Y$10*$AA$8)/TAN((90-'C'!$F96)*$AA$8)</f>
        <v>-8.0736570226007508E-3</v>
      </c>
      <c r="AM126" s="97">
        <f t="shared" si="213"/>
        <v>2.5695650812758871E-2</v>
      </c>
      <c r="AN126" s="97">
        <f t="shared" si="214"/>
        <v>1.0127663357422376</v>
      </c>
      <c r="AO126" s="97">
        <f t="shared" si="215"/>
        <v>-0.45676021810855316</v>
      </c>
      <c r="AP126" s="97">
        <f t="shared" si="216"/>
        <v>-9.106959298875525</v>
      </c>
      <c r="AQ126" s="97">
        <f t="shared" si="217"/>
        <v>8.6501990807669724</v>
      </c>
      <c r="AR126" s="97">
        <f t="shared" si="218"/>
        <v>189.56371951698407</v>
      </c>
      <c r="AS126" s="97" t="s">
        <v>8053</v>
      </c>
      <c r="AT126" s="97" t="s">
        <v>8053</v>
      </c>
      <c r="AU126" s="97" t="s">
        <v>8053</v>
      </c>
      <c r="AV126" s="97">
        <f t="shared" si="219"/>
        <v>11.71009783905998</v>
      </c>
      <c r="AW126" s="97">
        <f t="shared" si="220"/>
        <v>11.71009783905998</v>
      </c>
      <c r="AX126" s="97">
        <f t="shared" si="221"/>
        <v>0.48792074329416585</v>
      </c>
      <c r="AY126" s="97">
        <f t="shared" si="222"/>
        <v>0</v>
      </c>
      <c r="AZ126" s="97">
        <f t="shared" si="223"/>
        <v>0</v>
      </c>
      <c r="BA126" s="97">
        <f t="shared" si="224"/>
        <v>0</v>
      </c>
      <c r="BB126" s="97">
        <f>SIN((90-$U$9)*$AA$8)*TAN($Y$9*$AA$8)/TAN((90-'C'!$F96)*$AA$8)</f>
        <v>-9.986399593654495E-2</v>
      </c>
      <c r="BC126" s="97">
        <f t="shared" si="225"/>
        <v>3.9313065427916136</v>
      </c>
      <c r="BD126" s="97">
        <f t="shared" si="226"/>
        <v>2.2206545302661587</v>
      </c>
      <c r="BE126" s="97">
        <f t="shared" si="227"/>
        <v>-2.5774904404173404</v>
      </c>
      <c r="BF126" s="97">
        <f t="shared" si="228"/>
        <v>-63.235932093769613</v>
      </c>
      <c r="BG126" s="97">
        <f t="shared" si="229"/>
        <v>60.65844165335227</v>
      </c>
      <c r="BH126" s="97">
        <f t="shared" si="230"/>
        <v>245.81342253418694</v>
      </c>
      <c r="BI126" s="97" t="s">
        <v>8053</v>
      </c>
      <c r="BJ126" s="97" t="s">
        <v>8053</v>
      </c>
      <c r="BK126" s="97" t="s">
        <v>8053</v>
      </c>
      <c r="BL126" s="97">
        <f t="shared" si="231"/>
        <v>16.330673888001265</v>
      </c>
      <c r="BM126" s="97">
        <f t="shared" si="232"/>
        <v>16.330673888001265</v>
      </c>
      <c r="BN126" s="97">
        <f t="shared" si="233"/>
        <v>0.68044474533338606</v>
      </c>
      <c r="BO126" s="97">
        <f t="shared" si="234"/>
        <v>0</v>
      </c>
      <c r="BP126" s="97">
        <f t="shared" si="235"/>
        <v>0</v>
      </c>
      <c r="BQ126" s="97">
        <f t="shared" si="236"/>
        <v>0</v>
      </c>
      <c r="BR126" s="97">
        <f>SIN((90-$U$9)*$AA$8)*TAN($AA$10*$AA$8)/TAN((90-'C'!$F96)*$AA$8)</f>
        <v>8.0736570226007491E-3</v>
      </c>
      <c r="BS126" s="97">
        <f t="shared" si="237"/>
        <v>2.5695650812758864E-2</v>
      </c>
      <c r="BT126" s="97">
        <f t="shared" si="238"/>
        <v>1.0127663357422376</v>
      </c>
      <c r="BU126" s="97">
        <f t="shared" si="239"/>
        <v>0.45676021810855305</v>
      </c>
      <c r="BV126" s="97">
        <f t="shared" si="240"/>
        <v>9.1069592988755232</v>
      </c>
      <c r="BW126" s="97">
        <f t="shared" si="241"/>
        <v>-8.6501990807669706</v>
      </c>
      <c r="BX126" s="97">
        <f t="shared" si="242"/>
        <v>170.43628048301593</v>
      </c>
      <c r="BY126" s="97" t="s">
        <v>8053</v>
      </c>
      <c r="BZ126" s="97" t="s">
        <v>8053</v>
      </c>
      <c r="CA126" s="97" t="s">
        <v>8053</v>
      </c>
      <c r="CB126" s="97">
        <f t="shared" si="243"/>
        <v>0</v>
      </c>
      <c r="CC126" s="97">
        <f t="shared" si="244"/>
        <v>0</v>
      </c>
      <c r="CD126" s="97">
        <f t="shared" si="245"/>
        <v>0</v>
      </c>
      <c r="CE126" s="97">
        <f t="shared" si="246"/>
        <v>0</v>
      </c>
      <c r="CF126" s="97">
        <f t="shared" si="247"/>
        <v>0</v>
      </c>
      <c r="CG126" s="97">
        <f t="shared" si="248"/>
        <v>0</v>
      </c>
      <c r="CH126" s="97">
        <f>90-'C'!$F96</f>
        <v>88.031000000000006</v>
      </c>
      <c r="CI126" s="97">
        <v>25</v>
      </c>
      <c r="CJ126" s="102"/>
      <c r="CK126" s="97"/>
      <c r="CL126" s="97"/>
      <c r="CM126" s="97"/>
      <c r="CN126" s="97" t="s">
        <v>8195</v>
      </c>
      <c r="CO126" s="97">
        <f t="shared" si="249"/>
        <v>25</v>
      </c>
      <c r="CP126" s="97">
        <f t="shared" si="250"/>
        <v>34.31666666666667</v>
      </c>
      <c r="CQ126" s="97">
        <f>'C'!F96</f>
        <v>1.9690000000000001</v>
      </c>
      <c r="CR126" s="97">
        <f t="shared" si="251"/>
        <v>3.1415926535897931</v>
      </c>
      <c r="CS126" s="97">
        <f t="shared" si="252"/>
        <v>1.7453292519943295E-2</v>
      </c>
      <c r="CT126" s="97">
        <f t="shared" si="253"/>
        <v>57.295779513082323</v>
      </c>
      <c r="CU126" s="97">
        <f t="shared" si="254"/>
        <v>0.59893882164272083</v>
      </c>
      <c r="CV126" s="97">
        <f t="shared" si="255"/>
        <v>3.4365532971768351E-2</v>
      </c>
      <c r="CW126" s="97">
        <f t="shared" si="256"/>
        <v>1.6118867357494095</v>
      </c>
      <c r="CX126" s="97">
        <f t="shared" si="257"/>
        <v>87.046313166934326</v>
      </c>
      <c r="CY126" s="97">
        <f t="shared" si="258"/>
        <v>87.046313166934326</v>
      </c>
      <c r="CZ126" s="97">
        <f t="shared" si="259"/>
        <v>272.95368683306566</v>
      </c>
      <c r="DA126" s="97"/>
      <c r="DB126" s="97"/>
      <c r="DC126" s="97"/>
      <c r="DD126" s="97"/>
      <c r="DE126" s="97"/>
      <c r="DF126" s="97"/>
      <c r="DG126" s="97"/>
      <c r="DH126" s="97"/>
      <c r="DI126" s="97"/>
      <c r="DJ126" s="97"/>
      <c r="DK126" s="97"/>
    </row>
    <row r="127" spans="1:115" ht="30" customHeight="1" x14ac:dyDescent="0.2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8">
        <f t="shared" si="260"/>
        <v>26</v>
      </c>
      <c r="N127" s="97">
        <f t="shared" si="195"/>
        <v>105.87231873866266</v>
      </c>
      <c r="O127" s="97">
        <f t="shared" si="196"/>
        <v>86.571250717738693</v>
      </c>
      <c r="P127" s="97">
        <f t="shared" si="197"/>
        <v>19.301068020923964</v>
      </c>
      <c r="Q127" s="97" t="str">
        <f t="shared" si="266"/>
        <v>QSOS</v>
      </c>
      <c r="R127" s="97">
        <f t="shared" si="199"/>
        <v>273.42874928226132</v>
      </c>
      <c r="S127" s="97">
        <f t="shared" si="0"/>
        <v>115</v>
      </c>
      <c r="T127" s="97">
        <f>SIN((90-$U$9)*$AA$8)*TAN($AA$9*$AA$8)/TAN((90-'C'!$F97)*$AA$8)</f>
        <v>0.1197661560998801</v>
      </c>
      <c r="U127" s="97">
        <f t="shared" si="200"/>
        <v>3.9313065427916092</v>
      </c>
      <c r="V127" s="97">
        <f t="shared" si="201"/>
        <v>2.2206545302661578</v>
      </c>
      <c r="W127" s="97">
        <f t="shared" si="202"/>
        <v>3.0916228646557258</v>
      </c>
      <c r="X127" s="97">
        <f t="shared" si="203"/>
        <v>63.235932093769605</v>
      </c>
      <c r="Y127" s="97">
        <f t="shared" si="204"/>
        <v>-60.14430922911388</v>
      </c>
      <c r="Z127" s="97">
        <f t="shared" si="205"/>
        <v>113.67244504157466</v>
      </c>
      <c r="AA127" s="97">
        <f>(COS( 90.833*$AA$8)-SIN($U$9*$AA$8)*SIN('C'!$F97*$AA$8))/COS($U$9*$AA$8)/COS('C'!$F97*$AA$8)</f>
        <v>-4.5760097245265696E-2</v>
      </c>
      <c r="AB127" s="97">
        <f t="shared" si="206"/>
        <v>92.622776328954274</v>
      </c>
      <c r="AC127" s="97">
        <f>('C'!$E97+$AC$9+$W$9/15)</f>
        <v>12.28177777777778</v>
      </c>
      <c r="AD127" s="97">
        <f t="shared" si="207"/>
        <v>0</v>
      </c>
      <c r="AE127" s="97">
        <f t="shared" si="208"/>
        <v>0</v>
      </c>
      <c r="AF127" s="97">
        <f t="shared" si="209"/>
        <v>0</v>
      </c>
      <c r="AG127" s="97">
        <f t="shared" si="210"/>
        <v>0</v>
      </c>
      <c r="AH127" s="97">
        <f t="shared" si="211"/>
        <v>0</v>
      </c>
      <c r="AI127" s="97"/>
      <c r="AJ127" s="97"/>
      <c r="AK127" s="97">
        <f t="shared" si="212"/>
        <v>0</v>
      </c>
      <c r="AL127" s="97">
        <f>SIN((90-$U$9)*$AA$8)*TAN($Y$10*$AA$8)/TAN((90-'C'!$F97)*$AA$8)</f>
        <v>-9.6826775075184255E-3</v>
      </c>
      <c r="AM127" s="97">
        <f t="shared" si="213"/>
        <v>2.5695650812758871E-2</v>
      </c>
      <c r="AN127" s="97">
        <f t="shared" si="214"/>
        <v>1.0127663357422376</v>
      </c>
      <c r="AO127" s="97">
        <f t="shared" si="215"/>
        <v>-0.54779171457615239</v>
      </c>
      <c r="AP127" s="97">
        <f t="shared" si="216"/>
        <v>-9.106959298875525</v>
      </c>
      <c r="AQ127" s="97">
        <f t="shared" si="217"/>
        <v>8.559167584299372</v>
      </c>
      <c r="AR127" s="97">
        <f t="shared" si="218"/>
        <v>189.65475101345169</v>
      </c>
      <c r="AS127" s="97" t="s">
        <v>8053</v>
      </c>
      <c r="AT127" s="97" t="s">
        <v>8053</v>
      </c>
      <c r="AU127" s="97" t="s">
        <v>8053</v>
      </c>
      <c r="AV127" s="97">
        <f t="shared" si="219"/>
        <v>11.711166605491155</v>
      </c>
      <c r="AW127" s="97">
        <f t="shared" si="220"/>
        <v>11.711166605491155</v>
      </c>
      <c r="AX127" s="97">
        <f t="shared" si="221"/>
        <v>0.48796527522879812</v>
      </c>
      <c r="AY127" s="97">
        <f t="shared" si="222"/>
        <v>0</v>
      </c>
      <c r="AZ127" s="97">
        <f t="shared" si="223"/>
        <v>0</v>
      </c>
      <c r="BA127" s="97">
        <f t="shared" si="224"/>
        <v>0</v>
      </c>
      <c r="BB127" s="97">
        <f>SIN((90-$U$9)*$AA$8)*TAN($Y$9*$AA$8)/TAN((90-'C'!$F97)*$AA$8)</f>
        <v>-0.11976615609988016</v>
      </c>
      <c r="BC127" s="97">
        <f t="shared" si="225"/>
        <v>3.9313065427916136</v>
      </c>
      <c r="BD127" s="97">
        <f t="shared" si="226"/>
        <v>2.2206545302661587</v>
      </c>
      <c r="BE127" s="97">
        <f t="shared" si="227"/>
        <v>-3.0916228646557258</v>
      </c>
      <c r="BF127" s="97">
        <f t="shared" si="228"/>
        <v>-63.235932093769613</v>
      </c>
      <c r="BG127" s="97">
        <f t="shared" si="229"/>
        <v>60.144309229113887</v>
      </c>
      <c r="BH127" s="97">
        <f t="shared" si="230"/>
        <v>246.32755495842534</v>
      </c>
      <c r="BI127" s="97" t="s">
        <v>8053</v>
      </c>
      <c r="BJ127" s="97" t="s">
        <v>8053</v>
      </c>
      <c r="BK127" s="97" t="s">
        <v>8053</v>
      </c>
      <c r="BL127" s="97">
        <f t="shared" si="231"/>
        <v>16.291398393052038</v>
      </c>
      <c r="BM127" s="97">
        <f t="shared" si="232"/>
        <v>16.291398393052038</v>
      </c>
      <c r="BN127" s="97">
        <f t="shared" si="233"/>
        <v>0.67880826637716829</v>
      </c>
      <c r="BO127" s="97">
        <f t="shared" si="234"/>
        <v>0</v>
      </c>
      <c r="BP127" s="97">
        <f t="shared" si="235"/>
        <v>0</v>
      </c>
      <c r="BQ127" s="97">
        <f t="shared" si="236"/>
        <v>0</v>
      </c>
      <c r="BR127" s="97">
        <f>SIN((90-$U$9)*$AA$8)*TAN($AA$10*$AA$8)/TAN((90-'C'!$F97)*$AA$8)</f>
        <v>9.682677507518422E-3</v>
      </c>
      <c r="BS127" s="97">
        <f t="shared" si="237"/>
        <v>2.5695650812758864E-2</v>
      </c>
      <c r="BT127" s="97">
        <f t="shared" si="238"/>
        <v>1.0127663357422376</v>
      </c>
      <c r="BU127" s="97">
        <f t="shared" si="239"/>
        <v>0.54779171457615217</v>
      </c>
      <c r="BV127" s="97">
        <f t="shared" si="240"/>
        <v>9.1069592988755232</v>
      </c>
      <c r="BW127" s="97">
        <f t="shared" si="241"/>
        <v>-8.5591675842993702</v>
      </c>
      <c r="BX127" s="97">
        <f t="shared" si="242"/>
        <v>170.34524898654831</v>
      </c>
      <c r="BY127" s="97" t="s">
        <v>8053</v>
      </c>
      <c r="BZ127" s="97" t="s">
        <v>8053</v>
      </c>
      <c r="CA127" s="97" t="s">
        <v>8053</v>
      </c>
      <c r="CB127" s="97">
        <f t="shared" si="243"/>
        <v>0</v>
      </c>
      <c r="CC127" s="97">
        <f t="shared" si="244"/>
        <v>0</v>
      </c>
      <c r="CD127" s="97">
        <f t="shared" si="245"/>
        <v>0</v>
      </c>
      <c r="CE127" s="97">
        <f t="shared" si="246"/>
        <v>0</v>
      </c>
      <c r="CF127" s="97">
        <f t="shared" si="247"/>
        <v>0</v>
      </c>
      <c r="CG127" s="97">
        <f t="shared" si="248"/>
        <v>0</v>
      </c>
      <c r="CH127" s="97">
        <f>90-'C'!$F97</f>
        <v>87.638999999999996</v>
      </c>
      <c r="CI127" s="97">
        <v>26</v>
      </c>
      <c r="CJ127" s="97"/>
      <c r="CK127" s="97"/>
      <c r="CL127" s="97"/>
      <c r="CM127" s="97"/>
      <c r="CN127" s="97" t="s">
        <v>8195</v>
      </c>
      <c r="CO127" s="97">
        <f t="shared" si="249"/>
        <v>26</v>
      </c>
      <c r="CP127" s="97">
        <f t="shared" si="250"/>
        <v>34.31666666666667</v>
      </c>
      <c r="CQ127" s="97">
        <f>'C'!F97</f>
        <v>2.3610000000000002</v>
      </c>
      <c r="CR127" s="97">
        <f t="shared" si="251"/>
        <v>3.1415926535897931</v>
      </c>
      <c r="CS127" s="97">
        <f t="shared" si="252"/>
        <v>1.7453292519943295E-2</v>
      </c>
      <c r="CT127" s="97">
        <f t="shared" si="253"/>
        <v>57.295779513082323</v>
      </c>
      <c r="CU127" s="97">
        <f t="shared" si="254"/>
        <v>0.59893882164272083</v>
      </c>
      <c r="CV127" s="97">
        <f t="shared" si="255"/>
        <v>4.1207223639586121E-2</v>
      </c>
      <c r="CW127" s="97">
        <f t="shared" si="256"/>
        <v>1.6165724092785185</v>
      </c>
      <c r="CX127" s="97">
        <f t="shared" si="257"/>
        <v>86.571250717738693</v>
      </c>
      <c r="CY127" s="97">
        <f t="shared" si="258"/>
        <v>86.571250717738693</v>
      </c>
      <c r="CZ127" s="97">
        <f t="shared" si="259"/>
        <v>273.42874928226132</v>
      </c>
      <c r="DA127" s="97"/>
      <c r="DB127" s="97"/>
      <c r="DC127" s="97"/>
      <c r="DD127" s="97"/>
      <c r="DE127" s="97"/>
      <c r="DF127" s="97"/>
      <c r="DG127" s="97"/>
      <c r="DH127" s="97"/>
      <c r="DI127" s="97"/>
      <c r="DJ127" s="97"/>
      <c r="DK127" s="97"/>
    </row>
    <row r="128" spans="1:115" ht="30" customHeight="1" x14ac:dyDescent="0.2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8">
        <f t="shared" si="260"/>
        <v>27</v>
      </c>
      <c r="N128" s="97">
        <f t="shared" si="195"/>
        <v>105.87231873866266</v>
      </c>
      <c r="O128" s="97">
        <f t="shared" si="196"/>
        <v>86.096086238583126</v>
      </c>
      <c r="P128" s="97">
        <f t="shared" si="197"/>
        <v>19.77623250007953</v>
      </c>
      <c r="Q128" s="97" t="str">
        <f t="shared" si="266"/>
        <v>QSOS</v>
      </c>
      <c r="R128" s="97">
        <f t="shared" si="199"/>
        <v>273.9039137614169</v>
      </c>
      <c r="S128" s="97">
        <f t="shared" si="0"/>
        <v>116</v>
      </c>
      <c r="T128" s="97">
        <f>SIN((90-$U$9)*$AA$8)*TAN($AA$9*$AA$8)/TAN((90-'C'!$F98)*$AA$8)</f>
        <v>0.13967954787850292</v>
      </c>
      <c r="U128" s="97">
        <f t="shared" si="200"/>
        <v>3.9313065427916092</v>
      </c>
      <c r="V128" s="97">
        <f t="shared" si="201"/>
        <v>2.2206545302661578</v>
      </c>
      <c r="W128" s="97">
        <f t="shared" si="202"/>
        <v>3.6062949632586685</v>
      </c>
      <c r="X128" s="97">
        <f t="shared" si="203"/>
        <v>63.235932093769605</v>
      </c>
      <c r="Y128" s="97">
        <f t="shared" si="204"/>
        <v>-59.629637130510936</v>
      </c>
      <c r="Z128" s="97">
        <f t="shared" si="205"/>
        <v>113.15777294297172</v>
      </c>
      <c r="AA128" s="97">
        <f>(COS( 90.833*$AA$8)-SIN($U$9*$AA$8)*SIN('C'!$F98*$AA$8))/COS($U$9*$AA$8)/COS('C'!$F98*$AA$8)</f>
        <v>-5.0444814248742517E-2</v>
      </c>
      <c r="AB128" s="97">
        <f t="shared" si="206"/>
        <v>92.891502164379744</v>
      </c>
      <c r="AC128" s="97">
        <f>('C'!$E98+$AC$9+$W$9/15)</f>
        <v>12.276777777777777</v>
      </c>
      <c r="AD128" s="97">
        <f t="shared" si="207"/>
        <v>0</v>
      </c>
      <c r="AE128" s="97">
        <f t="shared" si="208"/>
        <v>0</v>
      </c>
      <c r="AF128" s="97">
        <f t="shared" si="209"/>
        <v>0</v>
      </c>
      <c r="AG128" s="97">
        <f t="shared" si="210"/>
        <v>0</v>
      </c>
      <c r="AH128" s="97">
        <f t="shared" si="211"/>
        <v>0</v>
      </c>
      <c r="AI128" s="97"/>
      <c r="AJ128" s="97"/>
      <c r="AK128" s="97">
        <f t="shared" si="212"/>
        <v>0</v>
      </c>
      <c r="AL128" s="97">
        <f>SIN((90-$U$9)*$AA$8)*TAN($Y$10*$AA$8)/TAN((90-'C'!$F98)*$AA$8)</f>
        <v>-1.1292606029499825E-2</v>
      </c>
      <c r="AM128" s="97">
        <f t="shared" si="213"/>
        <v>2.5695650812758871E-2</v>
      </c>
      <c r="AN128" s="97">
        <f t="shared" si="214"/>
        <v>1.0127663357422376</v>
      </c>
      <c r="AO128" s="97">
        <f t="shared" si="215"/>
        <v>-0.63887596795688084</v>
      </c>
      <c r="AP128" s="97">
        <f t="shared" si="216"/>
        <v>-9.106959298875525</v>
      </c>
      <c r="AQ128" s="97">
        <f t="shared" si="217"/>
        <v>8.4680833309186436</v>
      </c>
      <c r="AR128" s="97">
        <f t="shared" si="218"/>
        <v>189.74583526683242</v>
      </c>
      <c r="AS128" s="97" t="s">
        <v>8053</v>
      </c>
      <c r="AT128" s="97" t="s">
        <v>8053</v>
      </c>
      <c r="AU128" s="97" t="s">
        <v>8053</v>
      </c>
      <c r="AV128" s="97">
        <f t="shared" si="219"/>
        <v>11.712238889049868</v>
      </c>
      <c r="AW128" s="97">
        <f t="shared" si="220"/>
        <v>11.712238889049868</v>
      </c>
      <c r="AX128" s="97">
        <f t="shared" si="221"/>
        <v>0.48800995371041117</v>
      </c>
      <c r="AY128" s="97">
        <f t="shared" si="222"/>
        <v>0</v>
      </c>
      <c r="AZ128" s="97">
        <f t="shared" si="223"/>
        <v>0</v>
      </c>
      <c r="BA128" s="97">
        <f t="shared" si="224"/>
        <v>0</v>
      </c>
      <c r="BB128" s="97">
        <f>SIN((90-$U$9)*$AA$8)*TAN($Y$9*$AA$8)/TAN((90-'C'!$F98)*$AA$8)</f>
        <v>-0.13967954787850301</v>
      </c>
      <c r="BC128" s="97">
        <f t="shared" si="225"/>
        <v>3.9313065427916136</v>
      </c>
      <c r="BD128" s="97">
        <f t="shared" si="226"/>
        <v>2.2206545302661587</v>
      </c>
      <c r="BE128" s="97">
        <f t="shared" si="227"/>
        <v>-3.6062949632586694</v>
      </c>
      <c r="BF128" s="97">
        <f t="shared" si="228"/>
        <v>-63.235932093769613</v>
      </c>
      <c r="BG128" s="97">
        <f t="shared" si="229"/>
        <v>59.629637130510943</v>
      </c>
      <c r="BH128" s="97">
        <f t="shared" si="230"/>
        <v>246.84222705702828</v>
      </c>
      <c r="BI128" s="97" t="s">
        <v>8053</v>
      </c>
      <c r="BJ128" s="97" t="s">
        <v>8053</v>
      </c>
      <c r="BK128" s="97" t="s">
        <v>8053</v>
      </c>
      <c r="BL128" s="97">
        <f t="shared" si="231"/>
        <v>16.252086919811841</v>
      </c>
      <c r="BM128" s="97">
        <f t="shared" si="232"/>
        <v>16.252086919811841</v>
      </c>
      <c r="BN128" s="97">
        <f t="shared" si="233"/>
        <v>0.67717028832549342</v>
      </c>
      <c r="BO128" s="97">
        <f t="shared" si="234"/>
        <v>0</v>
      </c>
      <c r="BP128" s="97">
        <f t="shared" si="235"/>
        <v>0</v>
      </c>
      <c r="BQ128" s="97">
        <f t="shared" si="236"/>
        <v>0</v>
      </c>
      <c r="BR128" s="97">
        <f>SIN((90-$U$9)*$AA$8)*TAN($AA$10*$AA$8)/TAN((90-'C'!$F98)*$AA$8)</f>
        <v>1.1292606029499823E-2</v>
      </c>
      <c r="BS128" s="97">
        <f t="shared" si="237"/>
        <v>2.5695650812758864E-2</v>
      </c>
      <c r="BT128" s="97">
        <f t="shared" si="238"/>
        <v>1.0127663357422376</v>
      </c>
      <c r="BU128" s="97">
        <f t="shared" si="239"/>
        <v>0.63887596795688073</v>
      </c>
      <c r="BV128" s="97">
        <f t="shared" si="240"/>
        <v>9.1069592988755232</v>
      </c>
      <c r="BW128" s="97">
        <f t="shared" si="241"/>
        <v>-8.4680833309186418</v>
      </c>
      <c r="BX128" s="97">
        <f t="shared" si="242"/>
        <v>170.25416473316758</v>
      </c>
      <c r="BY128" s="97" t="s">
        <v>8053</v>
      </c>
      <c r="BZ128" s="97" t="s">
        <v>8053</v>
      </c>
      <c r="CA128" s="97" t="s">
        <v>8053</v>
      </c>
      <c r="CB128" s="97">
        <f t="shared" si="243"/>
        <v>0</v>
      </c>
      <c r="CC128" s="97">
        <f t="shared" si="244"/>
        <v>0</v>
      </c>
      <c r="CD128" s="97">
        <f t="shared" si="245"/>
        <v>0</v>
      </c>
      <c r="CE128" s="97">
        <f t="shared" si="246"/>
        <v>0</v>
      </c>
      <c r="CF128" s="97">
        <f t="shared" si="247"/>
        <v>0</v>
      </c>
      <c r="CG128" s="97">
        <f t="shared" si="248"/>
        <v>0</v>
      </c>
      <c r="CH128" s="97">
        <f>90-'C'!$F98</f>
        <v>87.247</v>
      </c>
      <c r="CI128" s="97">
        <v>27</v>
      </c>
      <c r="CJ128" s="97"/>
      <c r="CK128" s="97"/>
      <c r="CL128" s="97"/>
      <c r="CM128" s="97"/>
      <c r="CN128" s="97" t="s">
        <v>8195</v>
      </c>
      <c r="CO128" s="97">
        <f t="shared" si="249"/>
        <v>27</v>
      </c>
      <c r="CP128" s="97">
        <f t="shared" si="250"/>
        <v>34.31666666666667</v>
      </c>
      <c r="CQ128" s="97">
        <f>'C'!F98</f>
        <v>2.7530000000000001</v>
      </c>
      <c r="CR128" s="97">
        <f t="shared" si="251"/>
        <v>3.1415926535897931</v>
      </c>
      <c r="CS128" s="97">
        <f t="shared" si="252"/>
        <v>1.7453292519943295E-2</v>
      </c>
      <c r="CT128" s="97">
        <f t="shared" si="253"/>
        <v>57.295779513082323</v>
      </c>
      <c r="CU128" s="97">
        <f t="shared" si="254"/>
        <v>0.59893882164272083</v>
      </c>
      <c r="CV128" s="97">
        <f t="shared" si="255"/>
        <v>4.8048914307403892E-2</v>
      </c>
      <c r="CW128" s="97">
        <f t="shared" si="256"/>
        <v>1.6212625598918655</v>
      </c>
      <c r="CX128" s="97">
        <f t="shared" si="257"/>
        <v>86.096086238583126</v>
      </c>
      <c r="CY128" s="97">
        <f t="shared" si="258"/>
        <v>86.096086238583126</v>
      </c>
      <c r="CZ128" s="97">
        <f t="shared" si="259"/>
        <v>273.9039137614169</v>
      </c>
      <c r="DA128" s="97"/>
      <c r="DB128" s="97"/>
      <c r="DC128" s="97"/>
      <c r="DD128" s="97"/>
      <c r="DE128" s="97"/>
      <c r="DF128" s="97"/>
      <c r="DG128" s="97"/>
      <c r="DH128" s="97"/>
      <c r="DI128" s="97"/>
      <c r="DJ128" s="97"/>
      <c r="DK128" s="97"/>
    </row>
    <row r="129" spans="1:115" ht="30" customHeight="1" x14ac:dyDescent="0.2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8">
        <f t="shared" si="260"/>
        <v>28</v>
      </c>
      <c r="N129" s="97">
        <f t="shared" si="195"/>
        <v>105.87231873866266</v>
      </c>
      <c r="O129" s="97">
        <f t="shared" si="196"/>
        <v>85.622021713127509</v>
      </c>
      <c r="P129" s="97">
        <f t="shared" si="197"/>
        <v>20.250297025535147</v>
      </c>
      <c r="Q129" s="97" t="str">
        <f t="shared" si="266"/>
        <v>QSOS</v>
      </c>
      <c r="R129" s="97">
        <f t="shared" si="199"/>
        <v>274.37797828687246</v>
      </c>
      <c r="S129" s="97">
        <f t="shared" si="0"/>
        <v>117</v>
      </c>
      <c r="T129" s="97">
        <f>SIN((90-$U$9)*$AA$8)*TAN($AA$9*$AA$8)/TAN((90-'C'!$F99)*$AA$8)</f>
        <v>0.15955519557587863</v>
      </c>
      <c r="U129" s="97">
        <f t="shared" si="200"/>
        <v>3.9313065427916092</v>
      </c>
      <c r="V129" s="97">
        <f t="shared" si="201"/>
        <v>2.2206545302661578</v>
      </c>
      <c r="W129" s="97">
        <f t="shared" si="202"/>
        <v>4.1202822405142498</v>
      </c>
      <c r="X129" s="97">
        <f t="shared" si="203"/>
        <v>63.235932093769605</v>
      </c>
      <c r="Y129" s="97">
        <f t="shared" si="204"/>
        <v>-59.115649853255356</v>
      </c>
      <c r="Z129" s="97">
        <f t="shared" si="205"/>
        <v>112.64378566571614</v>
      </c>
      <c r="AA129" s="97">
        <f>(COS( 90.833*$AA$8)-SIN($U$9*$AA$8)*SIN('C'!$F99*$AA$8))/COS($U$9*$AA$8)/COS('C'!$F99*$AA$8)</f>
        <v>-5.512147379388329E-2</v>
      </c>
      <c r="AB129" s="97">
        <f t="shared" si="206"/>
        <v>93.159829313976545</v>
      </c>
      <c r="AC129" s="97">
        <f>('C'!$E99+$AC$9+$W$9/15)</f>
        <v>12.271777777777778</v>
      </c>
      <c r="AD129" s="97">
        <f t="shared" si="207"/>
        <v>0</v>
      </c>
      <c r="AE129" s="97">
        <f t="shared" si="208"/>
        <v>0</v>
      </c>
      <c r="AF129" s="97">
        <f t="shared" si="209"/>
        <v>0</v>
      </c>
      <c r="AG129" s="97">
        <f t="shared" si="210"/>
        <v>0</v>
      </c>
      <c r="AH129" s="97">
        <f t="shared" si="211"/>
        <v>0</v>
      </c>
      <c r="AI129" s="97"/>
      <c r="AJ129" s="97"/>
      <c r="AK129" s="97">
        <f t="shared" si="212"/>
        <v>0</v>
      </c>
      <c r="AL129" s="97">
        <f>SIN((90-$U$9)*$AA$8)*TAN($Y$10*$AA$8)/TAN((90-'C'!$F99)*$AA$8)</f>
        <v>-1.2899483073681196E-2</v>
      </c>
      <c r="AM129" s="97">
        <f t="shared" si="213"/>
        <v>2.5695650812758871E-2</v>
      </c>
      <c r="AN129" s="97">
        <f t="shared" si="214"/>
        <v>1.0127663357422376</v>
      </c>
      <c r="AO129" s="97">
        <f t="shared" si="215"/>
        <v>-0.72978918909111223</v>
      </c>
      <c r="AP129" s="97">
        <f t="shared" si="216"/>
        <v>-9.106959298875525</v>
      </c>
      <c r="AQ129" s="97">
        <f t="shared" si="217"/>
        <v>8.3771701097844122</v>
      </c>
      <c r="AR129" s="97">
        <f t="shared" si="218"/>
        <v>189.83674848796664</v>
      </c>
      <c r="AS129" s="97" t="s">
        <v>8053</v>
      </c>
      <c r="AT129" s="97" t="s">
        <v>8053</v>
      </c>
      <c r="AU129" s="97" t="s">
        <v>8053</v>
      </c>
      <c r="AV129" s="97">
        <f t="shared" si="219"/>
        <v>11.713299770458818</v>
      </c>
      <c r="AW129" s="97">
        <f t="shared" si="220"/>
        <v>11.713299770458818</v>
      </c>
      <c r="AX129" s="97">
        <f t="shared" si="221"/>
        <v>0.48805415710245076</v>
      </c>
      <c r="AY129" s="97">
        <f t="shared" si="222"/>
        <v>0</v>
      </c>
      <c r="AZ129" s="97">
        <f t="shared" si="223"/>
        <v>0</v>
      </c>
      <c r="BA129" s="97">
        <f t="shared" si="224"/>
        <v>0</v>
      </c>
      <c r="BB129" s="97">
        <f>SIN((90-$U$9)*$AA$8)*TAN($Y$9*$AA$8)/TAN((90-'C'!$F99)*$AA$8)</f>
        <v>-0.15955519557587872</v>
      </c>
      <c r="BC129" s="97">
        <f t="shared" si="225"/>
        <v>3.9313065427916136</v>
      </c>
      <c r="BD129" s="97">
        <f t="shared" si="226"/>
        <v>2.2206545302661587</v>
      </c>
      <c r="BE129" s="97">
        <f t="shared" si="227"/>
        <v>-4.1202822405142507</v>
      </c>
      <c r="BF129" s="97">
        <f t="shared" si="228"/>
        <v>-63.235932093769613</v>
      </c>
      <c r="BG129" s="97">
        <f t="shared" si="229"/>
        <v>59.115649853255363</v>
      </c>
      <c r="BH129" s="97">
        <f t="shared" si="230"/>
        <v>247.35621433428386</v>
      </c>
      <c r="BI129" s="97" t="s">
        <v>8053</v>
      </c>
      <c r="BJ129" s="97" t="s">
        <v>8053</v>
      </c>
      <c r="BK129" s="97" t="s">
        <v>8053</v>
      </c>
      <c r="BL129" s="97">
        <f t="shared" si="231"/>
        <v>16.212821101328135</v>
      </c>
      <c r="BM129" s="97">
        <f t="shared" si="232"/>
        <v>16.212821101328135</v>
      </c>
      <c r="BN129" s="97">
        <f t="shared" si="233"/>
        <v>0.67553421255533896</v>
      </c>
      <c r="BO129" s="97">
        <f t="shared" si="234"/>
        <v>0</v>
      </c>
      <c r="BP129" s="97">
        <f t="shared" si="235"/>
        <v>0</v>
      </c>
      <c r="BQ129" s="97">
        <f t="shared" si="236"/>
        <v>0</v>
      </c>
      <c r="BR129" s="97">
        <f>SIN((90-$U$9)*$AA$8)*TAN($AA$10*$AA$8)/TAN((90-'C'!$F99)*$AA$8)</f>
        <v>1.2899483073681193E-2</v>
      </c>
      <c r="BS129" s="97">
        <f t="shared" si="237"/>
        <v>2.5695650812758864E-2</v>
      </c>
      <c r="BT129" s="97">
        <f t="shared" si="238"/>
        <v>1.0127663357422376</v>
      </c>
      <c r="BU129" s="97">
        <f t="shared" si="239"/>
        <v>0.72978918909111201</v>
      </c>
      <c r="BV129" s="97">
        <f t="shared" si="240"/>
        <v>9.1069592988755232</v>
      </c>
      <c r="BW129" s="97">
        <f t="shared" si="241"/>
        <v>-8.3771701097844105</v>
      </c>
      <c r="BX129" s="97">
        <f t="shared" si="242"/>
        <v>170.16325151203336</v>
      </c>
      <c r="BY129" s="97" t="s">
        <v>8053</v>
      </c>
      <c r="BZ129" s="97" t="s">
        <v>8053</v>
      </c>
      <c r="CA129" s="97" t="s">
        <v>8053</v>
      </c>
      <c r="CB129" s="97">
        <f t="shared" si="243"/>
        <v>0</v>
      </c>
      <c r="CC129" s="97">
        <f t="shared" si="244"/>
        <v>0</v>
      </c>
      <c r="CD129" s="97">
        <f t="shared" si="245"/>
        <v>0</v>
      </c>
      <c r="CE129" s="97">
        <f t="shared" si="246"/>
        <v>0</v>
      </c>
      <c r="CF129" s="97">
        <f t="shared" si="247"/>
        <v>0</v>
      </c>
      <c r="CG129" s="97">
        <f t="shared" si="248"/>
        <v>0</v>
      </c>
      <c r="CH129" s="97">
        <f>90-'C'!$F99</f>
        <v>86.855999999999995</v>
      </c>
      <c r="CI129" s="97">
        <v>28</v>
      </c>
      <c r="CJ129" s="97"/>
      <c r="CK129" s="97"/>
      <c r="CL129" s="97"/>
      <c r="CM129" s="97"/>
      <c r="CN129" s="97" t="s">
        <v>8195</v>
      </c>
      <c r="CO129" s="97">
        <f t="shared" si="249"/>
        <v>28</v>
      </c>
      <c r="CP129" s="97">
        <f t="shared" si="250"/>
        <v>34.31666666666667</v>
      </c>
      <c r="CQ129" s="97">
        <f>'C'!F99</f>
        <v>3.1440000000000001</v>
      </c>
      <c r="CR129" s="97">
        <f t="shared" si="251"/>
        <v>3.1415926535897931</v>
      </c>
      <c r="CS129" s="97">
        <f t="shared" si="252"/>
        <v>1.7453292519943295E-2</v>
      </c>
      <c r="CT129" s="97">
        <f t="shared" si="253"/>
        <v>57.295779513082323</v>
      </c>
      <c r="CU129" s="97">
        <f t="shared" si="254"/>
        <v>0.59893882164272083</v>
      </c>
      <c r="CV129" s="97">
        <f t="shared" si="255"/>
        <v>5.4873151682701723E-2</v>
      </c>
      <c r="CW129" s="97">
        <f t="shared" si="256"/>
        <v>1.6259457521248211</v>
      </c>
      <c r="CX129" s="97">
        <f t="shared" si="257"/>
        <v>85.622021713127509</v>
      </c>
      <c r="CY129" s="97">
        <f t="shared" si="258"/>
        <v>85.622021713127509</v>
      </c>
      <c r="CZ129" s="97">
        <f t="shared" si="259"/>
        <v>274.37797828687246</v>
      </c>
      <c r="DA129" s="97"/>
      <c r="DB129" s="97"/>
      <c r="DC129" s="97"/>
      <c r="DD129" s="97"/>
      <c r="DE129" s="97"/>
      <c r="DF129" s="97"/>
      <c r="DG129" s="97"/>
      <c r="DH129" s="97"/>
      <c r="DI129" s="97"/>
      <c r="DJ129" s="97"/>
      <c r="DK129" s="97"/>
    </row>
    <row r="130" spans="1:115" ht="30" customHeight="1" x14ac:dyDescent="0.2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8">
        <f t="shared" si="260"/>
        <v>29</v>
      </c>
      <c r="N130" s="97">
        <f t="shared" si="195"/>
        <v>105.87231873866266</v>
      </c>
      <c r="O130" s="97">
        <f t="shared" si="196"/>
        <v>85.150260373131687</v>
      </c>
      <c r="P130" s="97">
        <f t="shared" si="197"/>
        <v>20.72205836553097</v>
      </c>
      <c r="Q130" s="97" t="str">
        <f t="shared" si="266"/>
        <v>QSOS</v>
      </c>
      <c r="R130" s="97">
        <f t="shared" si="199"/>
        <v>274.84973962686831</v>
      </c>
      <c r="S130" s="97">
        <f t="shared" si="0"/>
        <v>118</v>
      </c>
      <c r="T130" s="97">
        <f>SIN((90-$U$9)*$AA$8)*TAN($AA$9*$AA$8)/TAN((90-'C'!$F100)*$AA$8)</f>
        <v>0.17934396655820831</v>
      </c>
      <c r="U130" s="97">
        <f t="shared" si="200"/>
        <v>3.9313065427916092</v>
      </c>
      <c r="V130" s="97">
        <f t="shared" si="201"/>
        <v>2.2206545302661578</v>
      </c>
      <c r="W130" s="97">
        <f t="shared" si="202"/>
        <v>4.6323530130002748</v>
      </c>
      <c r="X130" s="97">
        <f t="shared" si="203"/>
        <v>63.235932093769605</v>
      </c>
      <c r="Y130" s="97">
        <f t="shared" si="204"/>
        <v>-58.603579080769329</v>
      </c>
      <c r="Z130" s="97">
        <f t="shared" si="205"/>
        <v>112.13171489323011</v>
      </c>
      <c r="AA130" s="97">
        <f>(COS( 90.833*$AA$8)-SIN($U$9*$AA$8)*SIN('C'!$F100*$AA$8))/COS($U$9*$AA$8)/COS('C'!$F100*$AA$8)</f>
        <v>-5.9778506594336082E-2</v>
      </c>
      <c r="AB130" s="97">
        <f t="shared" si="206"/>
        <v>93.427099309850107</v>
      </c>
      <c r="AC130" s="97">
        <f>('C'!$E100+$AC$9+$W$9/15)</f>
        <v>12.266777777777779</v>
      </c>
      <c r="AD130" s="97">
        <f t="shared" si="207"/>
        <v>0</v>
      </c>
      <c r="AE130" s="97">
        <f t="shared" si="208"/>
        <v>0</v>
      </c>
      <c r="AF130" s="97">
        <f t="shared" si="209"/>
        <v>0</v>
      </c>
      <c r="AG130" s="97">
        <f t="shared" si="210"/>
        <v>0</v>
      </c>
      <c r="AH130" s="97">
        <f t="shared" si="211"/>
        <v>0</v>
      </c>
      <c r="AI130" s="97"/>
      <c r="AJ130" s="97"/>
      <c r="AK130" s="97">
        <f t="shared" si="212"/>
        <v>0</v>
      </c>
      <c r="AL130" s="97">
        <f>SIN((90-$U$9)*$AA$8)*TAN($Y$10*$AA$8)/TAN((90-'C'!$F100)*$AA$8)</f>
        <v>-1.4499336437366369E-2</v>
      </c>
      <c r="AM130" s="97">
        <f t="shared" si="213"/>
        <v>2.5695650812758871E-2</v>
      </c>
      <c r="AN130" s="97">
        <f t="shared" si="214"/>
        <v>1.0127663357422376</v>
      </c>
      <c r="AO130" s="97">
        <f t="shared" si="215"/>
        <v>-0.82030685253856006</v>
      </c>
      <c r="AP130" s="97">
        <f t="shared" si="216"/>
        <v>-9.106959298875525</v>
      </c>
      <c r="AQ130" s="97">
        <f t="shared" si="217"/>
        <v>8.2866524463369657</v>
      </c>
      <c r="AR130" s="97">
        <f t="shared" si="218"/>
        <v>189.92726615141407</v>
      </c>
      <c r="AS130" s="97" t="s">
        <v>8053</v>
      </c>
      <c r="AT130" s="97" t="s">
        <v>8053</v>
      </c>
      <c r="AU130" s="97" t="s">
        <v>8053</v>
      </c>
      <c r="AV130" s="97">
        <f t="shared" si="219"/>
        <v>11.714334281355315</v>
      </c>
      <c r="AW130" s="97">
        <f t="shared" si="220"/>
        <v>11.714334281355315</v>
      </c>
      <c r="AX130" s="97">
        <f t="shared" si="221"/>
        <v>0.48809726172313811</v>
      </c>
      <c r="AY130" s="97">
        <f t="shared" si="222"/>
        <v>0</v>
      </c>
      <c r="AZ130" s="97">
        <f t="shared" si="223"/>
        <v>0</v>
      </c>
      <c r="BA130" s="97">
        <f t="shared" si="224"/>
        <v>0</v>
      </c>
      <c r="BB130" s="97">
        <f>SIN((90-$U$9)*$AA$8)*TAN($Y$9*$AA$8)/TAN((90-'C'!$F100)*$AA$8)</f>
        <v>-0.17934396655820839</v>
      </c>
      <c r="BC130" s="97">
        <f t="shared" si="225"/>
        <v>3.9313065427916136</v>
      </c>
      <c r="BD130" s="97">
        <f t="shared" si="226"/>
        <v>2.2206545302661587</v>
      </c>
      <c r="BE130" s="97">
        <f t="shared" si="227"/>
        <v>-4.6323530130002748</v>
      </c>
      <c r="BF130" s="97">
        <f t="shared" si="228"/>
        <v>-63.235932093769613</v>
      </c>
      <c r="BG130" s="97">
        <f t="shared" si="229"/>
        <v>58.603579080769336</v>
      </c>
      <c r="BH130" s="97">
        <f t="shared" si="230"/>
        <v>247.86828510676989</v>
      </c>
      <c r="BI130" s="97" t="s">
        <v>8053</v>
      </c>
      <c r="BJ130" s="97" t="s">
        <v>8053</v>
      </c>
      <c r="BK130" s="97" t="s">
        <v>8053</v>
      </c>
      <c r="BL130" s="97">
        <f t="shared" si="231"/>
        <v>16.173683049829069</v>
      </c>
      <c r="BM130" s="97">
        <f t="shared" si="232"/>
        <v>16.173683049829069</v>
      </c>
      <c r="BN130" s="97">
        <f t="shared" si="233"/>
        <v>0.67390346040954452</v>
      </c>
      <c r="BO130" s="97">
        <f t="shared" si="234"/>
        <v>0</v>
      </c>
      <c r="BP130" s="97">
        <f t="shared" si="235"/>
        <v>0</v>
      </c>
      <c r="BQ130" s="97">
        <f t="shared" si="236"/>
        <v>0</v>
      </c>
      <c r="BR130" s="97">
        <f>SIN((90-$U$9)*$AA$8)*TAN($AA$10*$AA$8)/TAN((90-'C'!$F100)*$AA$8)</f>
        <v>1.4499336437366365E-2</v>
      </c>
      <c r="BS130" s="97">
        <f t="shared" si="237"/>
        <v>2.5695650812758864E-2</v>
      </c>
      <c r="BT130" s="97">
        <f t="shared" si="238"/>
        <v>1.0127663357422376</v>
      </c>
      <c r="BU130" s="97">
        <f t="shared" si="239"/>
        <v>0.82030685253855995</v>
      </c>
      <c r="BV130" s="97">
        <f t="shared" si="240"/>
        <v>9.1069592988755232</v>
      </c>
      <c r="BW130" s="97">
        <f t="shared" si="241"/>
        <v>-8.286652446336964</v>
      </c>
      <c r="BX130" s="97">
        <f t="shared" si="242"/>
        <v>170.07273384858593</v>
      </c>
      <c r="BY130" s="97" t="s">
        <v>8053</v>
      </c>
      <c r="BZ130" s="97" t="s">
        <v>8053</v>
      </c>
      <c r="CA130" s="97" t="s">
        <v>8053</v>
      </c>
      <c r="CB130" s="97">
        <f t="shared" si="243"/>
        <v>0</v>
      </c>
      <c r="CC130" s="97">
        <f t="shared" si="244"/>
        <v>0</v>
      </c>
      <c r="CD130" s="97">
        <f t="shared" si="245"/>
        <v>0</v>
      </c>
      <c r="CE130" s="97">
        <f t="shared" si="246"/>
        <v>0</v>
      </c>
      <c r="CF130" s="97">
        <f t="shared" si="247"/>
        <v>0</v>
      </c>
      <c r="CG130" s="97">
        <f t="shared" si="248"/>
        <v>0</v>
      </c>
      <c r="CH130" s="97">
        <f>90-'C'!$F100</f>
        <v>86.466999999999999</v>
      </c>
      <c r="CI130" s="97">
        <v>29</v>
      </c>
      <c r="CJ130" s="97"/>
      <c r="CK130" s="97"/>
      <c r="CL130" s="97"/>
      <c r="CM130" s="97"/>
      <c r="CN130" s="97" t="s">
        <v>8195</v>
      </c>
      <c r="CO130" s="97">
        <f t="shared" si="249"/>
        <v>29</v>
      </c>
      <c r="CP130" s="97">
        <f t="shared" si="250"/>
        <v>34.31666666666667</v>
      </c>
      <c r="CQ130" s="97">
        <f>'C'!F100</f>
        <v>3.5329999999999999</v>
      </c>
      <c r="CR130" s="97">
        <f t="shared" si="251"/>
        <v>3.1415926535897931</v>
      </c>
      <c r="CS130" s="97">
        <f t="shared" si="252"/>
        <v>1.7453292519943295E-2</v>
      </c>
      <c r="CT130" s="97">
        <f t="shared" si="253"/>
        <v>57.295779513082323</v>
      </c>
      <c r="CU130" s="97">
        <f t="shared" si="254"/>
        <v>0.59893882164272083</v>
      </c>
      <c r="CV130" s="97">
        <f t="shared" si="255"/>
        <v>6.1662482472959662E-2</v>
      </c>
      <c r="CW130" s="97">
        <f t="shared" si="256"/>
        <v>1.6306104935446062</v>
      </c>
      <c r="CX130" s="97">
        <f t="shared" si="257"/>
        <v>85.150260373131687</v>
      </c>
      <c r="CY130" s="97">
        <f t="shared" si="258"/>
        <v>85.150260373131687</v>
      </c>
      <c r="CZ130" s="97">
        <f t="shared" si="259"/>
        <v>274.84973962686831</v>
      </c>
      <c r="DA130" s="97"/>
      <c r="DB130" s="97"/>
      <c r="DC130" s="97"/>
      <c r="DD130" s="97"/>
      <c r="DE130" s="97"/>
      <c r="DF130" s="97"/>
      <c r="DG130" s="97"/>
      <c r="DH130" s="97"/>
      <c r="DI130" s="97"/>
      <c r="DJ130" s="97"/>
      <c r="DK130" s="97"/>
    </row>
    <row r="131" spans="1:115" ht="30" customHeight="1" x14ac:dyDescent="0.2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8">
        <f t="shared" si="260"/>
        <v>30</v>
      </c>
      <c r="N131" s="97">
        <f t="shared" si="195"/>
        <v>105.87231873866266</v>
      </c>
      <c r="O131" s="97">
        <f t="shared" si="196"/>
        <v>84.678367139777833</v>
      </c>
      <c r="P131" s="97">
        <f t="shared" si="197"/>
        <v>21.193951598884823</v>
      </c>
      <c r="Q131" s="97" t="str">
        <f t="shared" si="266"/>
        <v>QSOS</v>
      </c>
      <c r="R131" s="97">
        <f t="shared" si="199"/>
        <v>275.32163286022217</v>
      </c>
      <c r="S131" s="97">
        <f t="shared" si="0"/>
        <v>119</v>
      </c>
      <c r="T131" s="97">
        <f>SIN((90-$U$9)*$AA$8)*TAN($AA$9*$AA$8)/TAN((90-'C'!$F101)*$AA$8)</f>
        <v>0.19914933480352193</v>
      </c>
      <c r="U131" s="97">
        <f t="shared" si="200"/>
        <v>3.9313065427916092</v>
      </c>
      <c r="V131" s="97">
        <f t="shared" si="201"/>
        <v>2.2206545302661578</v>
      </c>
      <c r="W131" s="97">
        <f t="shared" si="202"/>
        <v>5.1452248508413234</v>
      </c>
      <c r="X131" s="97">
        <f t="shared" si="203"/>
        <v>63.235932093769605</v>
      </c>
      <c r="Y131" s="97">
        <f t="shared" si="204"/>
        <v>-58.090707242928282</v>
      </c>
      <c r="Z131" s="97">
        <f t="shared" si="205"/>
        <v>111.61884305538908</v>
      </c>
      <c r="AA131" s="97">
        <f>(COS( 90.833*$AA$8)-SIN($U$9*$AA$8)*SIN('C'!$F101*$AA$8))/COS($U$9*$AA$8)/COS('C'!$F101*$AA$8)</f>
        <v>-6.4440258612232751E-2</v>
      </c>
      <c r="AB131" s="97">
        <f t="shared" si="206"/>
        <v>93.694714943728371</v>
      </c>
      <c r="AC131" s="97">
        <f>('C'!$E101+$AC$9+$W$9/15)</f>
        <v>12.261777777777777</v>
      </c>
      <c r="AD131" s="97">
        <f t="shared" si="207"/>
        <v>0</v>
      </c>
      <c r="AE131" s="97">
        <f t="shared" si="208"/>
        <v>0</v>
      </c>
      <c r="AF131" s="97">
        <f t="shared" si="209"/>
        <v>0</v>
      </c>
      <c r="AG131" s="97">
        <f t="shared" si="210"/>
        <v>0</v>
      </c>
      <c r="AH131" s="97">
        <f t="shared" si="211"/>
        <v>0</v>
      </c>
      <c r="AI131" s="97"/>
      <c r="AJ131" s="97"/>
      <c r="AK131" s="97">
        <f t="shared" si="212"/>
        <v>0</v>
      </c>
      <c r="AL131" s="97">
        <f>SIN((90-$U$9)*$AA$8)*TAN($Y$10*$AA$8)/TAN((90-'C'!$F101)*$AA$8)</f>
        <v>-1.6100531632084737E-2</v>
      </c>
      <c r="AM131" s="97">
        <f t="shared" si="213"/>
        <v>2.5695650812758871E-2</v>
      </c>
      <c r="AN131" s="97">
        <f t="shared" si="214"/>
        <v>1.0127663357422376</v>
      </c>
      <c r="AO131" s="97">
        <f t="shared" si="215"/>
        <v>-0.91090248527998341</v>
      </c>
      <c r="AP131" s="97">
        <f t="shared" si="216"/>
        <v>-9.106959298875525</v>
      </c>
      <c r="AQ131" s="97">
        <f t="shared" si="217"/>
        <v>8.1960568135955416</v>
      </c>
      <c r="AR131" s="97">
        <f t="shared" si="218"/>
        <v>190.01786178415551</v>
      </c>
      <c r="AS131" s="97" t="s">
        <v>8053</v>
      </c>
      <c r="AT131" s="97" t="s">
        <v>8053</v>
      </c>
      <c r="AU131" s="97" t="s">
        <v>8053</v>
      </c>
      <c r="AV131" s="97">
        <f t="shared" si="219"/>
        <v>11.715373990204741</v>
      </c>
      <c r="AW131" s="97">
        <f t="shared" si="220"/>
        <v>11.715373990204741</v>
      </c>
      <c r="AX131" s="97">
        <f t="shared" si="221"/>
        <v>0.48814058292519752</v>
      </c>
      <c r="AY131" s="97">
        <f t="shared" si="222"/>
        <v>0</v>
      </c>
      <c r="AZ131" s="97">
        <f t="shared" si="223"/>
        <v>0</v>
      </c>
      <c r="BA131" s="97">
        <f t="shared" si="224"/>
        <v>0</v>
      </c>
      <c r="BB131" s="97">
        <f>SIN((90-$U$9)*$AA$8)*TAN($Y$9*$AA$8)/TAN((90-'C'!$F101)*$AA$8)</f>
        <v>-0.19914933480352201</v>
      </c>
      <c r="BC131" s="97">
        <f t="shared" si="225"/>
        <v>3.9313065427916136</v>
      </c>
      <c r="BD131" s="97">
        <f t="shared" si="226"/>
        <v>2.2206545302661587</v>
      </c>
      <c r="BE131" s="97">
        <f t="shared" si="227"/>
        <v>-5.1452248508413234</v>
      </c>
      <c r="BF131" s="97">
        <f t="shared" si="228"/>
        <v>-63.235932093769613</v>
      </c>
      <c r="BG131" s="97">
        <f t="shared" si="229"/>
        <v>58.090707242928289</v>
      </c>
      <c r="BH131" s="97">
        <f t="shared" si="230"/>
        <v>248.38115694461092</v>
      </c>
      <c r="BI131" s="97" t="s">
        <v>8053</v>
      </c>
      <c r="BJ131" s="97" t="s">
        <v>8053</v>
      </c>
      <c r="BK131" s="97" t="s">
        <v>8053</v>
      </c>
      <c r="BL131" s="97">
        <f t="shared" si="231"/>
        <v>16.134491593972996</v>
      </c>
      <c r="BM131" s="97">
        <f t="shared" si="232"/>
        <v>16.134491593972996</v>
      </c>
      <c r="BN131" s="97">
        <f t="shared" si="233"/>
        <v>0.67227048308220816</v>
      </c>
      <c r="BO131" s="97">
        <f t="shared" si="234"/>
        <v>0</v>
      </c>
      <c r="BP131" s="97">
        <f t="shared" si="235"/>
        <v>0</v>
      </c>
      <c r="BQ131" s="97">
        <f t="shared" si="236"/>
        <v>0</v>
      </c>
      <c r="BR131" s="97">
        <f>SIN((90-$U$9)*$AA$8)*TAN($AA$10*$AA$8)/TAN((90-'C'!$F101)*$AA$8)</f>
        <v>1.6100531632084733E-2</v>
      </c>
      <c r="BS131" s="97">
        <f t="shared" si="237"/>
        <v>2.5695650812758864E-2</v>
      </c>
      <c r="BT131" s="97">
        <f t="shared" si="238"/>
        <v>1.0127663357422376</v>
      </c>
      <c r="BU131" s="97">
        <f t="shared" si="239"/>
        <v>0.91090248527998319</v>
      </c>
      <c r="BV131" s="97">
        <f t="shared" si="240"/>
        <v>9.1069592988755232</v>
      </c>
      <c r="BW131" s="97">
        <f t="shared" si="241"/>
        <v>-8.1960568135955398</v>
      </c>
      <c r="BX131" s="97">
        <f t="shared" si="242"/>
        <v>169.98213821584449</v>
      </c>
      <c r="BY131" s="97" t="s">
        <v>8053</v>
      </c>
      <c r="BZ131" s="97" t="s">
        <v>8053</v>
      </c>
      <c r="CA131" s="97" t="s">
        <v>8053</v>
      </c>
      <c r="CB131" s="97">
        <f t="shared" si="243"/>
        <v>0</v>
      </c>
      <c r="CC131" s="97">
        <f t="shared" si="244"/>
        <v>0</v>
      </c>
      <c r="CD131" s="97">
        <f t="shared" si="245"/>
        <v>0</v>
      </c>
      <c r="CE131" s="97">
        <f t="shared" si="246"/>
        <v>0</v>
      </c>
      <c r="CF131" s="97">
        <f t="shared" si="247"/>
        <v>0</v>
      </c>
      <c r="CG131" s="97">
        <f t="shared" si="248"/>
        <v>0</v>
      </c>
      <c r="CH131" s="97">
        <f>90-'C'!$F101</f>
        <v>86.078000000000003</v>
      </c>
      <c r="CI131" s="97">
        <v>30</v>
      </c>
      <c r="CJ131" s="97"/>
      <c r="CK131" s="97"/>
      <c r="CL131" s="97"/>
      <c r="CM131" s="97"/>
      <c r="CN131" s="97" t="s">
        <v>8195</v>
      </c>
      <c r="CO131" s="97">
        <f t="shared" si="249"/>
        <v>30</v>
      </c>
      <c r="CP131" s="97">
        <f t="shared" si="250"/>
        <v>34.31666666666667</v>
      </c>
      <c r="CQ131" s="97">
        <f>'C'!F101</f>
        <v>3.9220000000000002</v>
      </c>
      <c r="CR131" s="97">
        <f t="shared" si="251"/>
        <v>3.1415926535897931</v>
      </c>
      <c r="CS131" s="97">
        <f t="shared" si="252"/>
        <v>1.7453292519943295E-2</v>
      </c>
      <c r="CT131" s="97">
        <f t="shared" si="253"/>
        <v>57.295779513082323</v>
      </c>
      <c r="CU131" s="97">
        <f t="shared" si="254"/>
        <v>0.59893882164272083</v>
      </c>
      <c r="CV131" s="97">
        <f t="shared" si="255"/>
        <v>6.8451813263217601E-2</v>
      </c>
      <c r="CW131" s="97">
        <f t="shared" si="256"/>
        <v>1.6352812674855937</v>
      </c>
      <c r="CX131" s="97">
        <f t="shared" si="257"/>
        <v>84.678367139777833</v>
      </c>
      <c r="CY131" s="97">
        <f t="shared" si="258"/>
        <v>84.678367139777833</v>
      </c>
      <c r="CZ131" s="97">
        <f t="shared" si="259"/>
        <v>275.32163286022217</v>
      </c>
      <c r="DA131" s="97"/>
      <c r="DB131" s="97"/>
      <c r="DC131" s="97"/>
      <c r="DD131" s="97"/>
      <c r="DE131" s="97"/>
      <c r="DF131" s="97"/>
      <c r="DG131" s="97"/>
      <c r="DH131" s="97"/>
      <c r="DI131" s="97"/>
      <c r="DJ131" s="97"/>
      <c r="DK131" s="97"/>
    </row>
    <row r="132" spans="1:115" ht="30" customHeight="1" x14ac:dyDescent="0.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8">
        <f t="shared" si="260"/>
        <v>31</v>
      </c>
      <c r="N132" s="97">
        <f t="shared" si="195"/>
        <v>105.87231873866266</v>
      </c>
      <c r="O132" s="97">
        <f t="shared" si="196"/>
        <v>84.208758753730535</v>
      </c>
      <c r="P132" s="97">
        <f t="shared" si="197"/>
        <v>21.663559984932121</v>
      </c>
      <c r="Q132" s="97" t="str">
        <f t="shared" si="266"/>
        <v>QSOS</v>
      </c>
      <c r="R132" s="97">
        <f t="shared" si="199"/>
        <v>275.79124124626946</v>
      </c>
      <c r="S132" s="97">
        <f t="shared" si="0"/>
        <v>120</v>
      </c>
      <c r="T132" s="97">
        <f>SIN((90-$U$9)*$AA$8)*TAN($AA$9*$AA$8)/TAN((90-'C'!$F102)*$AA$8)</f>
        <v>0.21887117724181332</v>
      </c>
      <c r="U132" s="97">
        <f t="shared" si="200"/>
        <v>3.9313065427916092</v>
      </c>
      <c r="V132" s="97">
        <f t="shared" si="201"/>
        <v>2.2206545302661578</v>
      </c>
      <c r="W132" s="97">
        <f t="shared" si="202"/>
        <v>5.6563447900363109</v>
      </c>
      <c r="X132" s="97">
        <f t="shared" si="203"/>
        <v>63.235932093769605</v>
      </c>
      <c r="Y132" s="97">
        <f t="shared" si="204"/>
        <v>-57.579587303733291</v>
      </c>
      <c r="Z132" s="97">
        <f t="shared" si="205"/>
        <v>111.10772311619408</v>
      </c>
      <c r="AA132" s="97">
        <f>(COS( 90.833*$AA$8)-SIN($U$9*$AA$8)*SIN('C'!$F102*$AA$8))/COS($U$9*$AA$8)/COS('C'!$F102*$AA$8)</f>
        <v>-6.9083157871783055E-2</v>
      </c>
      <c r="AB132" s="97">
        <f t="shared" si="206"/>
        <v>93.961328547952377</v>
      </c>
      <c r="AC132" s="97">
        <f>('C'!$E102+$AC$9+$W$9/15)</f>
        <v>12.256777777777781</v>
      </c>
      <c r="AD132" s="97">
        <f t="shared" si="207"/>
        <v>0</v>
      </c>
      <c r="AE132" s="97">
        <f t="shared" si="208"/>
        <v>0</v>
      </c>
      <c r="AF132" s="97">
        <f t="shared" si="209"/>
        <v>0</v>
      </c>
      <c r="AG132" s="97">
        <f t="shared" si="210"/>
        <v>0</v>
      </c>
      <c r="AH132" s="97">
        <f t="shared" si="211"/>
        <v>0</v>
      </c>
      <c r="AI132" s="97"/>
      <c r="AJ132" s="97"/>
      <c r="AK132" s="97">
        <f t="shared" si="212"/>
        <v>0</v>
      </c>
      <c r="AL132" s="97">
        <f>SIN((90-$U$9)*$AA$8)*TAN($Y$10*$AA$8)/TAN((90-'C'!$F102)*$AA$8)</f>
        <v>-1.7694974055575505E-2</v>
      </c>
      <c r="AM132" s="97">
        <f t="shared" si="213"/>
        <v>2.5695650812758871E-2</v>
      </c>
      <c r="AN132" s="97">
        <f t="shared" si="214"/>
        <v>1.0127663357422376</v>
      </c>
      <c r="AO132" s="97">
        <f t="shared" si="215"/>
        <v>-1.0011183091452114</v>
      </c>
      <c r="AP132" s="97">
        <f t="shared" si="216"/>
        <v>-9.106959298875525</v>
      </c>
      <c r="AQ132" s="97">
        <f t="shared" si="217"/>
        <v>8.1058409897303143</v>
      </c>
      <c r="AR132" s="97">
        <f t="shared" si="218"/>
        <v>190.10807760802072</v>
      </c>
      <c r="AS132" s="97" t="s">
        <v>8053</v>
      </c>
      <c r="AT132" s="97" t="s">
        <v>8053</v>
      </c>
      <c r="AU132" s="97" t="s">
        <v>8053</v>
      </c>
      <c r="AV132" s="97">
        <f t="shared" si="219"/>
        <v>11.716388378462428</v>
      </c>
      <c r="AW132" s="97">
        <f t="shared" si="220"/>
        <v>11.716388378462428</v>
      </c>
      <c r="AX132" s="97">
        <f t="shared" si="221"/>
        <v>0.48818284910260118</v>
      </c>
      <c r="AY132" s="97">
        <f t="shared" si="222"/>
        <v>0</v>
      </c>
      <c r="AZ132" s="97">
        <f t="shared" si="223"/>
        <v>0</v>
      </c>
      <c r="BA132" s="97">
        <f t="shared" si="224"/>
        <v>0</v>
      </c>
      <c r="BB132" s="97">
        <f>SIN((90-$U$9)*$AA$8)*TAN($Y$9*$AA$8)/TAN((90-'C'!$F102)*$AA$8)</f>
        <v>-0.2188711772418134</v>
      </c>
      <c r="BC132" s="97">
        <f t="shared" si="225"/>
        <v>3.9313065427916136</v>
      </c>
      <c r="BD132" s="97">
        <f t="shared" si="226"/>
        <v>2.2206545302661587</v>
      </c>
      <c r="BE132" s="97">
        <f t="shared" si="227"/>
        <v>-5.6563447900363109</v>
      </c>
      <c r="BF132" s="97">
        <f t="shared" si="228"/>
        <v>-63.235932093769613</v>
      </c>
      <c r="BG132" s="97">
        <f t="shared" si="229"/>
        <v>57.579587303733305</v>
      </c>
      <c r="BH132" s="97">
        <f t="shared" si="230"/>
        <v>248.89227688380592</v>
      </c>
      <c r="BI132" s="97" t="s">
        <v>8053</v>
      </c>
      <c r="BJ132" s="97" t="s">
        <v>8053</v>
      </c>
      <c r="BK132" s="97" t="s">
        <v>8053</v>
      </c>
      <c r="BL132" s="97">
        <f t="shared" si="231"/>
        <v>16.095416931360003</v>
      </c>
      <c r="BM132" s="97">
        <f t="shared" si="232"/>
        <v>16.095416931360003</v>
      </c>
      <c r="BN132" s="97">
        <f t="shared" si="233"/>
        <v>0.67064237214000011</v>
      </c>
      <c r="BO132" s="97">
        <f t="shared" si="234"/>
        <v>0</v>
      </c>
      <c r="BP132" s="97">
        <f t="shared" si="235"/>
        <v>0</v>
      </c>
      <c r="BQ132" s="97">
        <f t="shared" si="236"/>
        <v>0</v>
      </c>
      <c r="BR132" s="97">
        <f>SIN((90-$U$9)*$AA$8)*TAN($AA$10*$AA$8)/TAN((90-'C'!$F102)*$AA$8)</f>
        <v>1.7694974055575501E-2</v>
      </c>
      <c r="BS132" s="97">
        <f t="shared" si="237"/>
        <v>2.5695650812758864E-2</v>
      </c>
      <c r="BT132" s="97">
        <f t="shared" si="238"/>
        <v>1.0127663357422376</v>
      </c>
      <c r="BU132" s="97">
        <f t="shared" si="239"/>
        <v>1.0011183091452112</v>
      </c>
      <c r="BV132" s="97">
        <f t="shared" si="240"/>
        <v>9.1069592988755232</v>
      </c>
      <c r="BW132" s="97">
        <f t="shared" si="241"/>
        <v>-8.1058409897303125</v>
      </c>
      <c r="BX132" s="97">
        <f t="shared" si="242"/>
        <v>169.89192239197928</v>
      </c>
      <c r="BY132" s="97" t="s">
        <v>8053</v>
      </c>
      <c r="BZ132" s="97" t="s">
        <v>8053</v>
      </c>
      <c r="CA132" s="97" t="s">
        <v>8053</v>
      </c>
      <c r="CB132" s="97">
        <f t="shared" si="243"/>
        <v>0</v>
      </c>
      <c r="CC132" s="97">
        <f t="shared" si="244"/>
        <v>0</v>
      </c>
      <c r="CD132" s="97">
        <f t="shared" si="245"/>
        <v>0</v>
      </c>
      <c r="CE132" s="97">
        <f t="shared" si="246"/>
        <v>0</v>
      </c>
      <c r="CF132" s="97">
        <f t="shared" si="247"/>
        <v>0</v>
      </c>
      <c r="CG132" s="97">
        <f t="shared" si="248"/>
        <v>0</v>
      </c>
      <c r="CH132" s="97">
        <f>90-'C'!$F102</f>
        <v>85.691000000000003</v>
      </c>
      <c r="CI132" s="97">
        <v>31</v>
      </c>
      <c r="CJ132" s="97"/>
      <c r="CK132" s="97"/>
      <c r="CL132" s="97"/>
      <c r="CM132" s="97"/>
      <c r="CN132" s="97" t="s">
        <v>8195</v>
      </c>
      <c r="CO132" s="97">
        <f t="shared" si="249"/>
        <v>31</v>
      </c>
      <c r="CP132" s="97">
        <f t="shared" si="250"/>
        <v>34.31666666666667</v>
      </c>
      <c r="CQ132" s="97">
        <f>'C'!F102</f>
        <v>4.3090000000000002</v>
      </c>
      <c r="CR132" s="97">
        <f t="shared" si="251"/>
        <v>3.1415926535897931</v>
      </c>
      <c r="CS132" s="97">
        <f t="shared" si="252"/>
        <v>1.7453292519943295E-2</v>
      </c>
      <c r="CT132" s="97">
        <f t="shared" si="253"/>
        <v>57.295779513082323</v>
      </c>
      <c r="CU132" s="97">
        <f t="shared" si="254"/>
        <v>0.59893882164272083</v>
      </c>
      <c r="CV132" s="97">
        <f t="shared" si="255"/>
        <v>7.520623746843566E-2</v>
      </c>
      <c r="CW132" s="97">
        <f t="shared" si="256"/>
        <v>1.6399345527099116</v>
      </c>
      <c r="CX132" s="97">
        <f t="shared" si="257"/>
        <v>84.208758753730535</v>
      </c>
      <c r="CY132" s="97">
        <f t="shared" si="258"/>
        <v>84.208758753730535</v>
      </c>
      <c r="CZ132" s="97">
        <f t="shared" si="259"/>
        <v>275.79124124626946</v>
      </c>
      <c r="DA132" s="97"/>
      <c r="DB132" s="97"/>
      <c r="DC132" s="97"/>
      <c r="DD132" s="97"/>
      <c r="DE132" s="97"/>
      <c r="DF132" s="97"/>
      <c r="DG132" s="97"/>
      <c r="DH132" s="97"/>
      <c r="DI132" s="97"/>
      <c r="DJ132" s="97"/>
      <c r="DK132" s="97"/>
    </row>
    <row r="133" spans="1:115" ht="30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7" t="s">
        <v>8168</v>
      </c>
      <c r="O133" s="97" t="s">
        <v>8169</v>
      </c>
      <c r="P133" s="97" t="s">
        <v>8170</v>
      </c>
      <c r="Q133" s="97" t="s">
        <v>8171</v>
      </c>
      <c r="R133" s="97" t="s">
        <v>8172</v>
      </c>
      <c r="S133" s="97">
        <f t="shared" si="0"/>
        <v>121</v>
      </c>
      <c r="T133" s="98"/>
      <c r="U133" s="98"/>
      <c r="V133" s="98"/>
      <c r="W133" s="98"/>
      <c r="X133" s="98"/>
      <c r="Y133" s="98"/>
      <c r="Z133" s="98"/>
      <c r="AA133" s="98"/>
      <c r="AB133" s="98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8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8"/>
      <c r="BF133" s="97"/>
      <c r="BG133" s="97"/>
      <c r="BH133" s="97"/>
      <c r="BI133" s="97"/>
      <c r="BJ133" s="97"/>
      <c r="BK133" s="97"/>
      <c r="BL133" s="97"/>
      <c r="BM133" s="97"/>
      <c r="BN133" s="97"/>
      <c r="BO133" s="97"/>
      <c r="BP133" s="97"/>
      <c r="BQ133" s="97"/>
      <c r="BR133" s="97"/>
      <c r="BS133" s="98"/>
      <c r="BT133" s="97"/>
      <c r="BU133" s="97"/>
      <c r="BV133" s="97"/>
      <c r="BW133" s="97"/>
      <c r="BX133" s="97"/>
      <c r="BY133" s="97"/>
      <c r="BZ133" s="97"/>
      <c r="CA133" s="97"/>
      <c r="CB133" s="97"/>
      <c r="CC133" s="97"/>
      <c r="CD133" s="97"/>
      <c r="CE133" s="97"/>
      <c r="CF133" s="97"/>
      <c r="CG133" s="98"/>
      <c r="CH133" s="98"/>
      <c r="CI133" s="97"/>
      <c r="CJ133" s="97"/>
      <c r="CK133" s="97"/>
      <c r="CL133" s="97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</row>
    <row r="134" spans="1:115" ht="30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7"/>
      <c r="O134" s="97"/>
      <c r="P134" s="97"/>
      <c r="Q134" s="97"/>
      <c r="R134" s="97"/>
      <c r="S134" s="97">
        <f t="shared" si="0"/>
        <v>122</v>
      </c>
      <c r="T134" s="98"/>
      <c r="U134" s="98"/>
      <c r="V134" s="98"/>
      <c r="W134" s="98"/>
      <c r="X134" s="98"/>
      <c r="Y134" s="98"/>
      <c r="Z134" s="98"/>
      <c r="AA134" s="98"/>
      <c r="AB134" s="98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8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8"/>
      <c r="BF134" s="97"/>
      <c r="BG134" s="97"/>
      <c r="BH134" s="97"/>
      <c r="BI134" s="97"/>
      <c r="BJ134" s="97"/>
      <c r="BK134" s="97"/>
      <c r="BL134" s="97"/>
      <c r="BM134" s="97"/>
      <c r="BN134" s="97"/>
      <c r="BO134" s="97"/>
      <c r="BP134" s="97"/>
      <c r="BQ134" s="97"/>
      <c r="BR134" s="97"/>
      <c r="BS134" s="98"/>
      <c r="BT134" s="97"/>
      <c r="BU134" s="97"/>
      <c r="BV134" s="97"/>
      <c r="BW134" s="97"/>
      <c r="BX134" s="97"/>
      <c r="BY134" s="97"/>
      <c r="BZ134" s="97"/>
      <c r="CA134" s="97"/>
      <c r="CB134" s="97"/>
      <c r="CC134" s="97"/>
      <c r="CD134" s="97"/>
      <c r="CE134" s="97"/>
      <c r="CF134" s="97"/>
      <c r="CG134" s="98"/>
      <c r="CH134" s="98"/>
      <c r="CI134" s="97"/>
      <c r="CJ134" s="97"/>
      <c r="CK134" s="97"/>
      <c r="CL134" s="97"/>
      <c r="CM134" s="97"/>
      <c r="CN134" s="97"/>
      <c r="CO134" s="97"/>
      <c r="CP134" s="97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</row>
    <row r="135" spans="1:115" ht="30" customHeight="1" x14ac:dyDescent="0.2">
      <c r="A135" s="98"/>
      <c r="B135" s="103"/>
      <c r="C135" s="103"/>
      <c r="D135" s="103"/>
      <c r="E135" s="103"/>
      <c r="F135" s="103"/>
      <c r="G135" s="103"/>
      <c r="H135" s="103"/>
      <c r="I135" s="103"/>
      <c r="J135" s="98"/>
      <c r="K135" s="98"/>
      <c r="L135" s="98"/>
      <c r="M135" s="98"/>
      <c r="N135" s="97"/>
      <c r="O135" s="97"/>
      <c r="P135" s="97"/>
      <c r="Q135" s="97"/>
      <c r="R135" s="97"/>
      <c r="S135" s="97">
        <f t="shared" si="0"/>
        <v>123</v>
      </c>
      <c r="T135" s="98"/>
      <c r="U135" s="98"/>
      <c r="V135" s="98"/>
      <c r="W135" s="98"/>
      <c r="X135" s="98"/>
      <c r="Y135" s="98"/>
      <c r="Z135" s="98"/>
      <c r="AA135" s="98"/>
      <c r="AB135" s="98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8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8"/>
      <c r="BF135" s="97"/>
      <c r="BG135" s="97"/>
      <c r="BH135" s="97"/>
      <c r="BI135" s="97"/>
      <c r="BJ135" s="97"/>
      <c r="BK135" s="97"/>
      <c r="BL135" s="97"/>
      <c r="BM135" s="97"/>
      <c r="BN135" s="97"/>
      <c r="BO135" s="97"/>
      <c r="BP135" s="97"/>
      <c r="BQ135" s="97"/>
      <c r="BR135" s="97"/>
      <c r="BS135" s="98"/>
      <c r="BT135" s="97"/>
      <c r="BU135" s="97"/>
      <c r="BV135" s="97"/>
      <c r="BW135" s="97"/>
      <c r="BX135" s="97"/>
      <c r="BY135" s="97"/>
      <c r="BZ135" s="97"/>
      <c r="CA135" s="97"/>
      <c r="CB135" s="97"/>
      <c r="CC135" s="97"/>
      <c r="CD135" s="97"/>
      <c r="CE135" s="97"/>
      <c r="CF135" s="97"/>
      <c r="CG135" s="98"/>
      <c r="CH135" s="98"/>
      <c r="CI135" s="97"/>
      <c r="CJ135" s="97"/>
      <c r="CK135" s="97"/>
      <c r="CL135" s="97"/>
      <c r="CM135" s="97"/>
      <c r="CN135" s="97"/>
      <c r="CO135" s="97"/>
      <c r="CP135" s="97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</row>
    <row r="136" spans="1:115" ht="30" customHeight="1" x14ac:dyDescent="0.2">
      <c r="A136" s="97"/>
      <c r="B136" s="97"/>
      <c r="C136" s="97"/>
      <c r="D136" s="97"/>
      <c r="E136" s="97"/>
      <c r="F136" s="97"/>
      <c r="G136" s="97"/>
      <c r="H136" s="97"/>
      <c r="I136" s="97"/>
      <c r="J136" s="97" t="s">
        <v>8131</v>
      </c>
      <c r="K136" s="97" t="s">
        <v>8132</v>
      </c>
      <c r="L136" s="97" t="s">
        <v>8133</v>
      </c>
      <c r="M136" s="97"/>
      <c r="N136" s="97"/>
      <c r="O136" s="97"/>
      <c r="P136" s="97"/>
      <c r="Q136" s="97"/>
      <c r="R136" s="97"/>
      <c r="S136" s="97">
        <f t="shared" si="0"/>
        <v>124</v>
      </c>
      <c r="T136" s="97" t="s">
        <v>8137</v>
      </c>
      <c r="U136" s="97"/>
      <c r="V136" s="97"/>
      <c r="W136" s="97">
        <f>IF(AND(W134&lt;W135,U135&lt;90),1,0)</f>
        <v>0</v>
      </c>
      <c r="X136" s="97" t="s">
        <v>8138</v>
      </c>
      <c r="Y136" s="97"/>
      <c r="Z136" s="97"/>
      <c r="AA136" s="97">
        <f>IF(AND(W134&gt;W135,U135&gt;90),1,0)</f>
        <v>0</v>
      </c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 t="s">
        <v>8139</v>
      </c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 t="s">
        <v>8140</v>
      </c>
      <c r="BC136" s="97"/>
      <c r="BD136" s="97"/>
      <c r="BE136" s="97"/>
      <c r="BF136" s="97"/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  <c r="BS136" s="97" t="s">
        <v>8141</v>
      </c>
      <c r="BT136" s="97"/>
      <c r="BU136" s="97"/>
      <c r="BV136" s="97"/>
      <c r="BW136" s="97"/>
      <c r="BX136" s="97"/>
      <c r="BY136" s="97"/>
      <c r="BZ136" s="97"/>
      <c r="CA136" s="97"/>
      <c r="CB136" s="97"/>
      <c r="CC136" s="97"/>
      <c r="CD136" s="97"/>
      <c r="CE136" s="97"/>
      <c r="CF136" s="97"/>
      <c r="CG136" s="97"/>
      <c r="CH136" s="97"/>
      <c r="CI136" s="97"/>
      <c r="CJ136" s="97" t="s">
        <v>8131</v>
      </c>
      <c r="CK136" s="97" t="s">
        <v>8132</v>
      </c>
      <c r="CL136" s="97" t="s">
        <v>8133</v>
      </c>
      <c r="CM136" s="97"/>
      <c r="CN136" s="97"/>
      <c r="CO136" s="97"/>
      <c r="CP136" s="97"/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</row>
    <row r="137" spans="1:115" ht="30" customHeight="1" x14ac:dyDescent="0.2">
      <c r="A137" s="97"/>
      <c r="B137" s="97" t="s">
        <v>8054</v>
      </c>
      <c r="C137" s="97"/>
      <c r="D137" s="97"/>
      <c r="E137" s="98" t="str">
        <f>اندراج!$F$2</f>
        <v>مردان</v>
      </c>
      <c r="F137" s="97"/>
      <c r="G137" s="105">
        <f>اندراج!$E$2</f>
        <v>34</v>
      </c>
      <c r="H137" s="105">
        <f>اندراج!$E$3</f>
        <v>19</v>
      </c>
      <c r="I137" s="97"/>
      <c r="J137" s="97" t="s">
        <v>8143</v>
      </c>
      <c r="K137" s="97" t="s">
        <v>8144</v>
      </c>
      <c r="L137" s="97" t="s">
        <v>8145</v>
      </c>
      <c r="M137" s="97"/>
      <c r="N137" s="97"/>
      <c r="O137" s="97"/>
      <c r="P137" s="97"/>
      <c r="Q137" s="97"/>
      <c r="R137" s="97"/>
      <c r="S137" s="97">
        <f t="shared" si="0"/>
        <v>125</v>
      </c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 t="s">
        <v>8123</v>
      </c>
      <c r="BL137" s="97"/>
      <c r="BM137" s="97"/>
      <c r="BN137" s="97"/>
      <c r="BO137" s="97"/>
      <c r="BP137" s="97"/>
      <c r="BQ137" s="97"/>
      <c r="BR137" s="97"/>
      <c r="BS137" s="97"/>
      <c r="BT137" s="97"/>
      <c r="BU137" s="97"/>
      <c r="BV137" s="97"/>
      <c r="BW137" s="97"/>
      <c r="BX137" s="97"/>
      <c r="BY137" s="97"/>
      <c r="BZ137" s="97"/>
      <c r="CA137" s="97"/>
      <c r="CB137" s="97"/>
      <c r="CC137" s="97"/>
      <c r="CD137" s="97"/>
      <c r="CE137" s="97"/>
      <c r="CF137" s="97"/>
      <c r="CG137" s="97"/>
      <c r="CH137" s="97"/>
      <c r="CI137" s="97"/>
      <c r="CJ137" s="97" t="s">
        <v>8143</v>
      </c>
      <c r="CK137" s="97" t="s">
        <v>8144</v>
      </c>
      <c r="CL137" s="97" t="s">
        <v>8145</v>
      </c>
      <c r="CM137" s="97"/>
      <c r="CN137" s="97"/>
      <c r="CO137" s="97"/>
      <c r="CP137" s="97"/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</row>
    <row r="138" spans="1:115" ht="30" customHeight="1" x14ac:dyDescent="0.2">
      <c r="A138" s="97" t="s">
        <v>8058</v>
      </c>
      <c r="B138" s="97"/>
      <c r="C138" s="97"/>
      <c r="D138" s="97" t="s">
        <v>8059</v>
      </c>
      <c r="E138" s="97"/>
      <c r="F138" s="97"/>
      <c r="G138" s="107">
        <f>اندراج!$D$2</f>
        <v>-72</v>
      </c>
      <c r="H138" s="107">
        <f>اندراج!$D$3</f>
        <v>11</v>
      </c>
      <c r="I138" s="97"/>
      <c r="J138" s="97"/>
      <c r="K138" s="97"/>
      <c r="L138" s="97"/>
      <c r="M138" s="97"/>
      <c r="N138" s="157" t="s">
        <v>8055</v>
      </c>
      <c r="O138" s="158"/>
      <c r="P138" s="158"/>
      <c r="Q138" s="158"/>
      <c r="R138" s="158"/>
      <c r="S138" s="97">
        <f t="shared" si="0"/>
        <v>126</v>
      </c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97"/>
      <c r="CG138" s="97"/>
      <c r="CH138" s="97"/>
      <c r="CI138" s="97"/>
      <c r="CJ138" s="97"/>
      <c r="CK138" s="97"/>
      <c r="CL138" s="97"/>
      <c r="CM138" s="97"/>
      <c r="CN138" s="97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</row>
    <row r="139" spans="1:115" ht="30" customHeight="1" x14ac:dyDescent="0.2">
      <c r="A139" s="97" t="s">
        <v>8069</v>
      </c>
      <c r="B139" s="97"/>
      <c r="C139" s="97"/>
      <c r="D139" s="97" t="s">
        <v>8070</v>
      </c>
      <c r="E139" s="97"/>
      <c r="F139" s="97"/>
      <c r="G139" s="97"/>
      <c r="H139" s="97"/>
      <c r="I139" s="97"/>
      <c r="J139" s="97"/>
      <c r="K139" s="97"/>
      <c r="L139" s="97"/>
      <c r="M139" s="97"/>
      <c r="N139" s="97">
        <v>1</v>
      </c>
      <c r="O139" s="97">
        <v>2</v>
      </c>
      <c r="P139" s="97">
        <v>3</v>
      </c>
      <c r="Q139" s="97">
        <v>4</v>
      </c>
      <c r="R139" s="97">
        <v>5</v>
      </c>
      <c r="S139" s="97">
        <f t="shared" si="0"/>
        <v>127</v>
      </c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  <c r="BS139" s="97"/>
      <c r="BT139" s="97"/>
      <c r="BU139" s="97"/>
      <c r="BV139" s="97"/>
      <c r="BW139" s="97"/>
      <c r="BX139" s="97"/>
      <c r="BY139" s="97"/>
      <c r="BZ139" s="97"/>
      <c r="CA139" s="97"/>
      <c r="CB139" s="97"/>
      <c r="CC139" s="97"/>
      <c r="CD139" s="97"/>
      <c r="CE139" s="97"/>
      <c r="CF139" s="97"/>
      <c r="CG139" s="97"/>
      <c r="CH139" s="97"/>
      <c r="CI139" s="97"/>
      <c r="CJ139" s="97"/>
      <c r="CK139" s="97"/>
      <c r="CL139" s="97"/>
      <c r="CM139" s="97"/>
      <c r="CN139" s="97"/>
      <c r="CO139" s="97"/>
      <c r="CP139" s="97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</row>
    <row r="140" spans="1:115" ht="30" customHeight="1" x14ac:dyDescent="0.2">
      <c r="A140" s="97" t="s">
        <v>8078</v>
      </c>
      <c r="B140" s="97"/>
      <c r="C140" s="97"/>
      <c r="D140" s="97" t="s">
        <v>8079</v>
      </c>
      <c r="E140" s="97"/>
      <c r="F140" s="97"/>
      <c r="G140" s="97"/>
      <c r="H140" s="97"/>
      <c r="I140" s="97"/>
      <c r="J140" s="97"/>
      <c r="K140" s="97"/>
      <c r="L140" s="97"/>
      <c r="M140" s="97"/>
      <c r="N140" s="97" t="s">
        <v>8072</v>
      </c>
      <c r="O140" s="97" t="s">
        <v>8106</v>
      </c>
      <c r="P140" s="97" t="s">
        <v>8072</v>
      </c>
      <c r="Q140" s="97" t="s">
        <v>8107</v>
      </c>
      <c r="R140" s="97" t="s">
        <v>8108</v>
      </c>
      <c r="S140" s="97">
        <f t="shared" si="0"/>
        <v>128</v>
      </c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  <c r="BS140" s="97"/>
      <c r="BT140" s="97"/>
      <c r="BU140" s="97"/>
      <c r="BV140" s="97"/>
      <c r="BW140" s="97"/>
      <c r="BX140" s="97"/>
      <c r="BY140" s="97"/>
      <c r="BZ140" s="97"/>
      <c r="CA140" s="97"/>
      <c r="CB140" s="97"/>
      <c r="CC140" s="97"/>
      <c r="CD140" s="97"/>
      <c r="CE140" s="97"/>
      <c r="CF140" s="97"/>
      <c r="CG140" s="97"/>
      <c r="CH140" s="97"/>
      <c r="CI140" s="97"/>
      <c r="CJ140" s="97"/>
      <c r="CK140" s="97"/>
      <c r="CL140" s="97"/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</row>
    <row r="141" spans="1:115" ht="30" customHeight="1" x14ac:dyDescent="0.2">
      <c r="A141" s="97" t="s">
        <v>8127</v>
      </c>
      <c r="B141" s="97"/>
      <c r="C141" s="97" t="s">
        <v>8128</v>
      </c>
      <c r="D141" s="97"/>
      <c r="E141" s="97" t="s">
        <v>8129</v>
      </c>
      <c r="F141" s="97"/>
      <c r="G141" s="97" t="s">
        <v>8130</v>
      </c>
      <c r="H141" s="97"/>
      <c r="I141" s="97"/>
      <c r="J141" s="97"/>
      <c r="K141" s="97"/>
      <c r="L141" s="97"/>
      <c r="M141" s="97"/>
      <c r="N141" s="97" t="s">
        <v>8134</v>
      </c>
      <c r="O141" s="97" t="s">
        <v>8134</v>
      </c>
      <c r="P141" s="97" t="s">
        <v>8134</v>
      </c>
      <c r="Q141" s="97" t="s">
        <v>8135</v>
      </c>
      <c r="R141" s="97" t="s">
        <v>8136</v>
      </c>
      <c r="S141" s="97">
        <f t="shared" si="0"/>
        <v>129</v>
      </c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  <c r="BS141" s="97"/>
      <c r="BT141" s="97"/>
      <c r="BU141" s="97"/>
      <c r="BV141" s="97"/>
      <c r="BW141" s="97"/>
      <c r="BX141" s="97"/>
      <c r="BY141" s="97"/>
      <c r="BZ141" s="97"/>
      <c r="CA141" s="97"/>
      <c r="CB141" s="97"/>
      <c r="CC141" s="97"/>
      <c r="CD141" s="97"/>
      <c r="CE141" s="97"/>
      <c r="CF141" s="97"/>
      <c r="CG141" s="97"/>
      <c r="CH141" s="97"/>
      <c r="CI141" s="97"/>
      <c r="CJ141" s="97"/>
      <c r="CK141" s="97"/>
      <c r="CL141" s="97"/>
      <c r="CM141" s="97"/>
      <c r="CN141" s="97"/>
      <c r="CO141" s="97"/>
      <c r="CP141" s="97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</row>
    <row r="142" spans="1:115" ht="30" customHeight="1" x14ac:dyDescent="0.2">
      <c r="A142" s="97"/>
      <c r="B142" s="97" t="s">
        <v>8070</v>
      </c>
      <c r="C142" s="97"/>
      <c r="D142" s="97" t="s">
        <v>8079</v>
      </c>
      <c r="E142" s="97"/>
      <c r="F142" s="97" t="s">
        <v>8070</v>
      </c>
      <c r="G142" s="97"/>
      <c r="H142" s="97" t="s">
        <v>8079</v>
      </c>
      <c r="I142" s="97"/>
      <c r="J142" s="97"/>
      <c r="K142" s="97"/>
      <c r="L142" s="97"/>
      <c r="M142" s="97"/>
      <c r="N142" s="97" t="s">
        <v>8146</v>
      </c>
      <c r="O142" s="97" t="s">
        <v>8146</v>
      </c>
      <c r="P142" s="97" t="s">
        <v>8106</v>
      </c>
      <c r="Q142" s="97" t="s">
        <v>8147</v>
      </c>
      <c r="R142" s="97" t="s">
        <v>8106</v>
      </c>
      <c r="S142" s="97">
        <f t="shared" si="0"/>
        <v>130</v>
      </c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  <c r="BS142" s="97"/>
      <c r="BT142" s="97"/>
      <c r="BU142" s="97"/>
      <c r="BV142" s="97"/>
      <c r="BW142" s="97"/>
      <c r="BX142" s="97"/>
      <c r="BY142" s="97"/>
      <c r="BZ142" s="97"/>
      <c r="CA142" s="97"/>
      <c r="CB142" s="97"/>
      <c r="CC142" s="97"/>
      <c r="CD142" s="97"/>
      <c r="CE142" s="97"/>
      <c r="CF142" s="97"/>
      <c r="CG142" s="97"/>
      <c r="CH142" s="97" t="s">
        <v>8190</v>
      </c>
      <c r="CI142" s="97"/>
      <c r="CJ142" s="97"/>
      <c r="CK142" s="97"/>
      <c r="CL142" s="97"/>
      <c r="CM142" s="97"/>
      <c r="CN142" s="97"/>
      <c r="CO142" s="97"/>
      <c r="CP142" s="97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</row>
    <row r="143" spans="1:115" ht="30" customHeight="1" x14ac:dyDescent="0.2">
      <c r="A143" s="98"/>
      <c r="B143" s="97"/>
      <c r="C143" s="97" t="s">
        <v>8197</v>
      </c>
      <c r="D143" s="98"/>
      <c r="E143" s="98"/>
      <c r="F143" s="98"/>
      <c r="G143" s="97"/>
      <c r="H143" s="97"/>
      <c r="I143" s="98"/>
      <c r="J143" s="98" t="str">
        <f>اندراج!$F$2</f>
        <v>مردان</v>
      </c>
      <c r="K143" s="97"/>
      <c r="L143" s="97"/>
      <c r="M143" s="97"/>
      <c r="N143" s="98" t="s">
        <v>8197</v>
      </c>
      <c r="O143" s="98" t="s">
        <v>8197</v>
      </c>
      <c r="P143" s="98" t="s">
        <v>8197</v>
      </c>
      <c r="Q143" s="98" t="s">
        <v>8197</v>
      </c>
      <c r="R143" s="98" t="s">
        <v>8197</v>
      </c>
      <c r="S143" s="97">
        <f t="shared" si="0"/>
        <v>131</v>
      </c>
      <c r="T143" s="98" t="s">
        <v>8197</v>
      </c>
      <c r="U143" s="98" t="s">
        <v>8151</v>
      </c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 t="s">
        <v>8197</v>
      </c>
      <c r="AG143" s="98"/>
      <c r="AH143" s="98"/>
      <c r="AI143" s="98"/>
      <c r="AJ143" s="98"/>
      <c r="AK143" s="98"/>
      <c r="AL143" s="98" t="s">
        <v>8197</v>
      </c>
      <c r="AM143" s="98" t="s">
        <v>8153</v>
      </c>
      <c r="AN143" s="98"/>
      <c r="AO143" s="98"/>
      <c r="AP143" s="98"/>
      <c r="AQ143" s="98"/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 t="s">
        <v>8197</v>
      </c>
      <c r="BC143" s="98" t="s">
        <v>8154</v>
      </c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 t="s">
        <v>8197</v>
      </c>
      <c r="BS143" s="98" t="s">
        <v>8155</v>
      </c>
      <c r="BT143" s="97"/>
      <c r="BU143" s="97"/>
      <c r="BV143" s="97"/>
      <c r="BW143" s="97"/>
      <c r="BX143" s="97"/>
      <c r="BY143" s="97"/>
      <c r="BZ143" s="97"/>
      <c r="CA143" s="97"/>
      <c r="CB143" s="97"/>
      <c r="CC143" s="97"/>
      <c r="CD143" s="97"/>
      <c r="CE143" s="97"/>
      <c r="CF143" s="97"/>
      <c r="CG143" s="97"/>
      <c r="CH143" s="97" t="s">
        <v>8197</v>
      </c>
      <c r="CI143" s="97"/>
      <c r="CJ143" s="97" t="s">
        <v>8143</v>
      </c>
      <c r="CK143" s="97" t="s">
        <v>8144</v>
      </c>
      <c r="CL143" s="97" t="s">
        <v>8145</v>
      </c>
      <c r="CM143" s="97"/>
      <c r="CN143" s="97"/>
      <c r="CO143" s="97"/>
      <c r="CP143" s="97"/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</row>
    <row r="144" spans="1:115" ht="30" customHeight="1" x14ac:dyDescent="0.2">
      <c r="A144" s="97"/>
      <c r="B144" s="97"/>
      <c r="C144" s="97"/>
      <c r="D144" s="97"/>
      <c r="E144" s="97"/>
      <c r="F144" s="97"/>
      <c r="G144" s="97"/>
      <c r="H144" s="97"/>
      <c r="I144" s="97"/>
      <c r="J144" s="97" t="s">
        <v>8131</v>
      </c>
      <c r="K144" s="97" t="s">
        <v>8167</v>
      </c>
      <c r="L144" s="98" t="s">
        <v>8133</v>
      </c>
      <c r="M144" s="98"/>
      <c r="N144" s="97" t="s">
        <v>8191</v>
      </c>
      <c r="O144" s="97" t="s">
        <v>8169</v>
      </c>
      <c r="P144" s="97" t="s">
        <v>8170</v>
      </c>
      <c r="Q144" s="97" t="s">
        <v>8171</v>
      </c>
      <c r="R144" s="97" t="s">
        <v>8172</v>
      </c>
      <c r="S144" s="97">
        <f t="shared" si="0"/>
        <v>132</v>
      </c>
      <c r="T144" s="97" t="s">
        <v>8114</v>
      </c>
      <c r="U144" s="97" t="s">
        <v>8115</v>
      </c>
      <c r="V144" s="97"/>
      <c r="W144" s="97" t="s">
        <v>8117</v>
      </c>
      <c r="X144" s="97" t="s">
        <v>8118</v>
      </c>
      <c r="Y144" s="97" t="s">
        <v>8119</v>
      </c>
      <c r="Z144" s="97" t="s">
        <v>8120</v>
      </c>
      <c r="AA144" s="97" t="s">
        <v>8121</v>
      </c>
      <c r="AB144" s="97" t="s">
        <v>8122</v>
      </c>
      <c r="AC144" s="97" t="s">
        <v>8123</v>
      </c>
      <c r="AD144" s="97" t="s">
        <v>8173</v>
      </c>
      <c r="AE144" s="97" t="s">
        <v>8173</v>
      </c>
      <c r="AF144" s="97" t="s">
        <v>8173</v>
      </c>
      <c r="AG144" s="97" t="s">
        <v>8174</v>
      </c>
      <c r="AH144" s="97" t="s">
        <v>8174</v>
      </c>
      <c r="AI144" s="97"/>
      <c r="AJ144" s="97"/>
      <c r="AK144" s="97" t="s">
        <v>8174</v>
      </c>
      <c r="AL144" s="97" t="s">
        <v>8114</v>
      </c>
      <c r="AM144" s="97" t="s">
        <v>8115</v>
      </c>
      <c r="AN144" s="97" t="s">
        <v>8116</v>
      </c>
      <c r="AO144" s="97" t="s">
        <v>8117</v>
      </c>
      <c r="AP144" s="97" t="s">
        <v>8118</v>
      </c>
      <c r="AQ144" s="97" t="s">
        <v>8119</v>
      </c>
      <c r="AR144" s="97" t="s">
        <v>8120</v>
      </c>
      <c r="AS144" s="97" t="s">
        <v>8121</v>
      </c>
      <c r="AT144" s="97" t="s">
        <v>8122</v>
      </c>
      <c r="AU144" s="97" t="s">
        <v>8123</v>
      </c>
      <c r="AV144" s="97" t="s">
        <v>8175</v>
      </c>
      <c r="AW144" s="97" t="s">
        <v>8175</v>
      </c>
      <c r="AX144" s="97" t="s">
        <v>8175</v>
      </c>
      <c r="AY144" s="97" t="s">
        <v>8176</v>
      </c>
      <c r="AZ144" s="97" t="s">
        <v>8176</v>
      </c>
      <c r="BA144" s="97" t="s">
        <v>8176</v>
      </c>
      <c r="BB144" s="97" t="s">
        <v>8114</v>
      </c>
      <c r="BC144" s="97" t="s">
        <v>8115</v>
      </c>
      <c r="BD144" s="97" t="s">
        <v>8116</v>
      </c>
      <c r="BE144" s="97" t="s">
        <v>8117</v>
      </c>
      <c r="BF144" s="97" t="s">
        <v>8118</v>
      </c>
      <c r="BG144" s="97" t="s">
        <v>8119</v>
      </c>
      <c r="BH144" s="97" t="s">
        <v>8120</v>
      </c>
      <c r="BI144" s="97" t="s">
        <v>8121</v>
      </c>
      <c r="BJ144" s="97" t="s">
        <v>8122</v>
      </c>
      <c r="BK144" s="97" t="s">
        <v>8123</v>
      </c>
      <c r="BL144" s="97" t="s">
        <v>8124</v>
      </c>
      <c r="BM144" s="97" t="s">
        <v>8124</v>
      </c>
      <c r="BN144" s="97" t="s">
        <v>8124</v>
      </c>
      <c r="BO144" s="97" t="s">
        <v>8125</v>
      </c>
      <c r="BP144" s="97" t="s">
        <v>8125</v>
      </c>
      <c r="BQ144" s="97" t="s">
        <v>8125</v>
      </c>
      <c r="BR144" s="97" t="s">
        <v>8114</v>
      </c>
      <c r="BS144" s="97" t="s">
        <v>8115</v>
      </c>
      <c r="BT144" s="97" t="s">
        <v>8116</v>
      </c>
      <c r="BU144" s="97" t="s">
        <v>8117</v>
      </c>
      <c r="BV144" s="97" t="s">
        <v>8118</v>
      </c>
      <c r="BW144" s="97" t="s">
        <v>8119</v>
      </c>
      <c r="BX144" s="97" t="s">
        <v>8120</v>
      </c>
      <c r="BY144" s="97" t="s">
        <v>8121</v>
      </c>
      <c r="BZ144" s="97" t="s">
        <v>8122</v>
      </c>
      <c r="CA144" s="97" t="s">
        <v>8123</v>
      </c>
      <c r="CB144" s="97" t="s">
        <v>8177</v>
      </c>
      <c r="CC144" s="97" t="s">
        <v>8177</v>
      </c>
      <c r="CD144" s="97" t="s">
        <v>8177</v>
      </c>
      <c r="CE144" s="97" t="s">
        <v>8178</v>
      </c>
      <c r="CF144" s="97" t="s">
        <v>8178</v>
      </c>
      <c r="CG144" s="97" t="s">
        <v>8178</v>
      </c>
      <c r="CH144" s="97" t="s">
        <v>8192</v>
      </c>
      <c r="CI144" s="97"/>
      <c r="CJ144" s="97" t="str">
        <f>اندراج!$F$2</f>
        <v>مردان</v>
      </c>
      <c r="CK144" s="97"/>
      <c r="CL144" s="97"/>
      <c r="CM144" s="97"/>
      <c r="CN144" s="97"/>
      <c r="CO144" s="97"/>
      <c r="CP144" s="97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</row>
    <row r="145" spans="1:115" ht="30" customHeight="1" x14ac:dyDescent="0.2">
      <c r="A145" s="97"/>
      <c r="B145" s="97"/>
      <c r="C145" s="97"/>
      <c r="D145" s="97"/>
      <c r="E145" s="97"/>
      <c r="F145" s="97"/>
      <c r="G145" s="97"/>
      <c r="H145" s="97"/>
      <c r="I145" s="97"/>
      <c r="J145" s="98" t="s">
        <v>8180</v>
      </c>
      <c r="K145" s="98" t="s">
        <v>8181</v>
      </c>
      <c r="L145" s="98" t="s">
        <v>8145</v>
      </c>
      <c r="M145" s="98">
        <v>1</v>
      </c>
      <c r="N145" s="97">
        <f t="shared" ref="N145:N174" si="267">Y$9</f>
        <v>105.87231873866266</v>
      </c>
      <c r="O145" s="97">
        <f t="shared" ref="O145:O174" si="268">CY145</f>
        <v>83.740212955830756</v>
      </c>
      <c r="P145" s="97">
        <f t="shared" ref="P145:P174" si="269">N145-O145</f>
        <v>22.1321057828319</v>
      </c>
      <c r="Q145" s="97" t="str">
        <f t="shared" ref="Q145:Q174" si="270">IF(P130&lt;0,"QNOS","QSOS")</f>
        <v>QSOS</v>
      </c>
      <c r="R145" s="97">
        <f t="shared" ref="R145:R174" si="271">CZ145</f>
        <v>276.25978704416923</v>
      </c>
      <c r="S145" s="97">
        <f t="shared" si="0"/>
        <v>133</v>
      </c>
      <c r="T145" s="97">
        <f>SIN((90-$U$9)*$AA$8)*TAN($AA$9*$AA$8)/TAN((90-'C'!$F103)*$AA$8)</f>
        <v>0.23856206428053076</v>
      </c>
      <c r="U145" s="97">
        <f t="shared" ref="U145:U174" si="272">POWER((COS((90-$U$9)*$AA$8)*TAN($AA$9*$AA$8)),2)</f>
        <v>3.9313065427916092</v>
      </c>
      <c r="V145" s="97">
        <f t="shared" ref="V145:V174" si="273">SQRT(1+$U145)</f>
        <v>2.2206545302661578</v>
      </c>
      <c r="W145" s="97">
        <f t="shared" ref="W145:W174" si="274">IF(OR(ABS(T145/V145)&gt;1),180,ASIN($T145/$V145)*$AC$8)</f>
        <v>6.1671134007256851</v>
      </c>
      <c r="X145" s="97">
        <f t="shared" ref="X145:X174" si="275">ATAN(COS((90-$U$9)*$AA$8)*TAN($AA$9*$AA$8))*$AC$8</f>
        <v>63.235932093769605</v>
      </c>
      <c r="Y145" s="97">
        <f t="shared" ref="Y145:Y174" si="276">IF(OR($W145=180),180,$W145-$X145)</f>
        <v>-57.068818693043923</v>
      </c>
      <c r="Z145" s="97">
        <f t="shared" ref="Z145:Z174" si="277">IF(OR($W145=180),180,180-$W145-$X145)</f>
        <v>110.5969545055047</v>
      </c>
      <c r="AA145" s="97">
        <f>(COS( 90.833*$AA$8)-SIN($U$9*$AA$8)*SIN('C'!$F103*$AA$8))/COS($U$9*$AA$8)/COS('C'!$F103*$AA$8)</f>
        <v>-7.3719572259855329E-2</v>
      </c>
      <c r="AB145" s="97">
        <f t="shared" ref="AB145:AB174" si="278">IF($AA145&gt;1,0,IF($AA145&lt;-1,180,IF(AND($AA145&lt;1,$AA145&gt;-1),ACOS($AA145)*$AC$8)))</f>
        <v>94.227655522866243</v>
      </c>
      <c r="AC145" s="97">
        <f>('C'!$E103+$AC$9+$W$9/15)</f>
        <v>12.251777777777779</v>
      </c>
      <c r="AD145" s="97">
        <f>IF(OR($Y145&lt;0,$Y145&gt;$AB145),0,$AC145-$Y145/15)</f>
        <v>0</v>
      </c>
      <c r="AE145" s="97">
        <f t="shared" ref="AE145:AE174" si="279">IF(OR(AD145&lt;0),AD145+24,AD145)</f>
        <v>0</v>
      </c>
      <c r="AF145" s="97">
        <f t="shared" ref="AF145:AF174" si="280">(IF(OR(ABS($BC$7-$CH145)&lt;90.833),AE145,0)/24)</f>
        <v>0</v>
      </c>
      <c r="AG145" s="97">
        <f t="shared" ref="AG145:AG174" si="281">IF(OR($Z145&lt;0,$Z145&gt;$AB145),0,$AC145-$Z145/15)</f>
        <v>0</v>
      </c>
      <c r="AH145" s="97">
        <f t="shared" ref="AH145:AH174" si="282">IF(OR(AG145&lt;0),AG145+24,AG145)</f>
        <v>0</v>
      </c>
      <c r="AI145" s="97"/>
      <c r="AJ145" s="97"/>
      <c r="AK145" s="97">
        <f t="shared" ref="AK145:AK174" si="283">(IF(OR(ABS($BC$7-$CH145)&lt;90.833),AH145,0)/24)</f>
        <v>0</v>
      </c>
      <c r="AL145" s="97">
        <f>SIN((90-$U$9)*$AA$8)*TAN($Y$10*$AA$8)/TAN((90-'C'!$F103)*$AA$8)</f>
        <v>-1.9286913842587388E-2</v>
      </c>
      <c r="AM145" s="97">
        <f t="shared" ref="AM145:AM174" si="284">POWER((COS((90-$U$9)*$AA$8)*TAN($Y$10*$AA$8)),2)</f>
        <v>2.5695650812758871E-2</v>
      </c>
      <c r="AN145" s="97">
        <f t="shared" ref="AN145:AN174" si="285">SQRT(1+$AM145)</f>
        <v>1.0127663357422376</v>
      </c>
      <c r="AO145" s="97">
        <f t="shared" ref="AO145:AO174" si="286">IF(OR(ABS(AL145/AN145)&gt;1),180,ASIN($AL145/$AN145)*$AC$8)</f>
        <v>-1.0911950066600153</v>
      </c>
      <c r="AP145" s="97">
        <f t="shared" ref="AP145:AP174" si="287">ATAN(COS((90-$U$9)*$AA$8)*TAN($Y$10*$AA$8))*$AC$8</f>
        <v>-9.106959298875525</v>
      </c>
      <c r="AQ145" s="97">
        <f t="shared" ref="AQ145:AQ174" si="288">IF(OR($AO145=180),180,$AO145-$AP145)</f>
        <v>8.0157642922155095</v>
      </c>
      <c r="AR145" s="97">
        <f t="shared" ref="AR145:AR174" si="289">IF(OR($AO145=180),180,180-$AO145-$AP145)</f>
        <v>190.19815430553552</v>
      </c>
      <c r="AS145" s="97" t="s">
        <v>8053</v>
      </c>
      <c r="AT145" s="97" t="s">
        <v>8053</v>
      </c>
      <c r="AU145" s="97" t="s">
        <v>8053</v>
      </c>
      <c r="AV145" s="97">
        <f t="shared" ref="AV145:AV174" si="290">IF(OR($AQ145&lt;0,$AQ145&gt;$AB145),0,$AC145-$AQ145/15)</f>
        <v>11.717393491630078</v>
      </c>
      <c r="AW145" s="97">
        <f t="shared" ref="AW145:AW174" si="291">IF(OR(AV145&lt;0),AV145+24,AV145)</f>
        <v>11.717393491630078</v>
      </c>
      <c r="AX145" s="97">
        <f t="shared" ref="AX145:AX174" si="292">(IF(OR(ABS($BC$7-$CH145)&lt;90.833),AW145,0)/24)</f>
        <v>0.48822472881791995</v>
      </c>
      <c r="AY145" s="97">
        <f t="shared" ref="AY145:AY174" si="293">IF(OR($AR145&lt;0,$AR145&gt;$AB145),0,$AC145-$AR145/15)</f>
        <v>0</v>
      </c>
      <c r="AZ145" s="97">
        <f t="shared" ref="AZ145:AZ174" si="294">IF(OR(AY145&lt;0),AY145+24,AY145)</f>
        <v>0</v>
      </c>
      <c r="BA145" s="97">
        <f t="shared" ref="BA145:BA174" si="295">(IF(OR(ABS($BC$7-$CH145)&lt;90.833),AZ145,0)/24)</f>
        <v>0</v>
      </c>
      <c r="BB145" s="97">
        <f>SIN((90-$U$9)*$AA$8)*TAN($Y$9*$AA$8)/TAN((90-'C'!$F103)*$AA$8)</f>
        <v>-0.23856206428053087</v>
      </c>
      <c r="BC145" s="97">
        <f t="shared" ref="BC145:BC174" si="296">POWER((COS((90-$U$9)*$AA$8)*TAN($Y$9*$AA$8)),2)</f>
        <v>3.9313065427916136</v>
      </c>
      <c r="BD145" s="97">
        <f t="shared" ref="BD145:BD174" si="297">SQRT(1+$BC145)</f>
        <v>2.2206545302661587</v>
      </c>
      <c r="BE145" s="97">
        <f t="shared" ref="BE145:BE174" si="298">IF(OR(ABS(BB145/BD145)&gt;1),180,ASIN($BB145/$BD145)*$AC$8)</f>
        <v>-6.1671134007256851</v>
      </c>
      <c r="BF145" s="97">
        <f t="shared" ref="BF145:BF174" si="299">ATAN(COS((90-$U$9)*$AA$8)*TAN($Y$9*$AA$8))*$AC$8</f>
        <v>-63.235932093769613</v>
      </c>
      <c r="BG145" s="97">
        <f t="shared" ref="BG145:BG174" si="300">IF(OR($BE145=180),180,$BE145-$BF145)</f>
        <v>57.06881869304393</v>
      </c>
      <c r="BH145" s="97">
        <f t="shared" ref="BH145:BH174" si="301">IF(OR($BE145=180),180,180-$BE145-$BF145)</f>
        <v>249.4030454944953</v>
      </c>
      <c r="BI145" s="97" t="s">
        <v>8053</v>
      </c>
      <c r="BJ145" s="97" t="s">
        <v>8053</v>
      </c>
      <c r="BK145" s="97" t="s">
        <v>8053</v>
      </c>
      <c r="BL145" s="97">
        <f t="shared" ref="BL145:BL174" si="302">IF(OR($BG145&lt;0,$BG145&gt;$AB145),0,$AC145+$BG145/15)</f>
        <v>16.056365690647375</v>
      </c>
      <c r="BM145" s="97">
        <f t="shared" ref="BM145:BM174" si="303">IF(OR(BL145&lt;0),BL145+24,BL145)</f>
        <v>16.056365690647375</v>
      </c>
      <c r="BN145" s="97">
        <f t="shared" ref="BN145:BN174" si="304">(IF(OR(ABS($BC$7-$CH145)&lt;90.833),BM145,0)/24)</f>
        <v>0.6690152371103073</v>
      </c>
      <c r="BO145" s="97">
        <f t="shared" ref="BO145:BO174" si="305">IF(OR($BH145&lt;0,$BH145&gt;$AB145),0,$AC145+$BH145/15)</f>
        <v>0</v>
      </c>
      <c r="BP145" s="97">
        <f t="shared" ref="BP145:BP174" si="306">IF(OR(BO145&lt;0),BO145+24,BO145)</f>
        <v>0</v>
      </c>
      <c r="BQ145" s="97">
        <f t="shared" ref="BQ145:BQ174" si="307">(IF(OR(ABS($BC$7-$CH145)&lt;90.833),BP145,0)/24)</f>
        <v>0</v>
      </c>
      <c r="BR145" s="97">
        <f>SIN((90-$U$9)*$AA$8)*TAN($AA$10*$AA$8)/TAN((90-'C'!$F103)*$AA$8)</f>
        <v>1.9286913842587385E-2</v>
      </c>
      <c r="BS145" s="97">
        <f t="shared" ref="BS145:BS174" si="308">POWER((COS((90-$U$9)*$AA$8)*TAN($AA$10*$AA$8)),2)</f>
        <v>2.5695650812758864E-2</v>
      </c>
      <c r="BT145" s="97">
        <f t="shared" ref="BT145:BT174" si="309">SQRT(1+$BS145)</f>
        <v>1.0127663357422376</v>
      </c>
      <c r="BU145" s="97">
        <f t="shared" ref="BU145:BU174" si="310">IF(OR(ABS(BR145/BT145)&gt;1),180,ASIN($BR145/$BT145)*$AC$8)</f>
        <v>1.0911950066600153</v>
      </c>
      <c r="BV145" s="97">
        <f t="shared" ref="BV145:BV174" si="311">ATAN(COS((90-$U$9)*$AA$8)*TAN($AA$10*$AA$8))*$AC$8</f>
        <v>9.1069592988755232</v>
      </c>
      <c r="BW145" s="97">
        <f t="shared" ref="BW145:BW174" si="312">IF(OR($BU145=180),180,$BU145-$BV145)</f>
        <v>-8.0157642922155077</v>
      </c>
      <c r="BX145" s="97">
        <f t="shared" ref="BX145:BX174" si="313">IF(OR($BU145=180),180,180-$BU145-$BV145)</f>
        <v>169.80184569446448</v>
      </c>
      <c r="BY145" s="97" t="s">
        <v>8053</v>
      </c>
      <c r="BZ145" s="97" t="s">
        <v>8053</v>
      </c>
      <c r="CA145" s="97" t="s">
        <v>8053</v>
      </c>
      <c r="CB145" s="97">
        <f t="shared" ref="CB145:CB174" si="314">IF(OR($BW145&lt;0,$BW145&gt;$AB145),0,$AC145+$BW145/15)</f>
        <v>0</v>
      </c>
      <c r="CC145" s="97">
        <f t="shared" ref="CC145:CC174" si="315">IF(OR(CB145&lt;0),CB145+24,CB145)</f>
        <v>0</v>
      </c>
      <c r="CD145" s="97">
        <f t="shared" ref="CD145:CD174" si="316">(IF(OR(ABS($BC$7-$CH145)&lt;90.833),CC145,0)/24)</f>
        <v>0</v>
      </c>
      <c r="CE145" s="97">
        <f t="shared" ref="CE145:CE174" si="317">IF(OR($BX145&lt;0,$BX145&gt;$AB145),0,$AC145+$BX145/15)</f>
        <v>0</v>
      </c>
      <c r="CF145" s="97">
        <f t="shared" ref="CF145:CF174" si="318">IF(OR(CE145&lt;0),CE145+24,CE145)</f>
        <v>0</v>
      </c>
      <c r="CG145" s="97">
        <f t="shared" ref="CG145:CG174" si="319">(IF(OR(ABS($BC$7-$CH145)&lt;90.833),CF145,0)/24)</f>
        <v>0</v>
      </c>
      <c r="CH145" s="97">
        <f>90-'C'!$F103</f>
        <v>85.305000000000007</v>
      </c>
      <c r="CI145" s="97">
        <v>1</v>
      </c>
      <c r="CJ145" s="116" t="s">
        <v>8193</v>
      </c>
      <c r="CK145" s="116"/>
      <c r="CL145" s="116"/>
      <c r="CM145" s="116"/>
      <c r="CN145" s="97" t="s">
        <v>8197</v>
      </c>
      <c r="CO145" s="97">
        <f t="shared" ref="CO145:CO174" si="320">CI145</f>
        <v>1</v>
      </c>
      <c r="CP145" s="97">
        <f t="shared" ref="CP145:CP174" si="321">U$9</f>
        <v>34.31666666666667</v>
      </c>
      <c r="CQ145" s="97">
        <f>'C'!F103</f>
        <v>4.6950000000000003</v>
      </c>
      <c r="CR145" s="97">
        <f t="shared" ref="CR145:CR174" si="322">ATAN(1)*4</f>
        <v>3.1415926535897931</v>
      </c>
      <c r="CS145" s="97">
        <f t="shared" ref="CS145:CS174" si="323">CR145/180</f>
        <v>1.7453292519943295E-2</v>
      </c>
      <c r="CT145" s="97">
        <f t="shared" ref="CT145:CT174" si="324">1/CS145</f>
        <v>57.295779513082323</v>
      </c>
      <c r="CU145" s="97">
        <f t="shared" ref="CU145:CU174" si="325">CP145*CS145</f>
        <v>0.59893882164272083</v>
      </c>
      <c r="CV145" s="97">
        <f t="shared" ref="CV145:CV174" si="326">CQ145*CS145</f>
        <v>8.1943208381133781E-2</v>
      </c>
      <c r="CW145" s="97">
        <f t="shared" ref="CW145:CW174" si="327">AB145*CS145</f>
        <v>1.644582835309035</v>
      </c>
      <c r="CX145" s="97">
        <f t="shared" ref="CX145:CX174" si="328">ATAN(SIN(CW145)/(COS(CU145)*TAN(CV145)-SIN(CU145)*COS(CW145)))*CT145</f>
        <v>83.740212955830756</v>
      </c>
      <c r="CY145" s="97">
        <f t="shared" ref="CY145:CY174" si="329">IF(CX145&lt;0,180+CX145,CX145)</f>
        <v>83.740212955830756</v>
      </c>
      <c r="CZ145" s="97">
        <f t="shared" ref="CZ145:CZ174" si="330">360-CY145</f>
        <v>276.25978704416923</v>
      </c>
      <c r="DA145" s="97"/>
      <c r="DB145" s="97"/>
      <c r="DC145" s="97"/>
      <c r="DD145" s="97"/>
      <c r="DE145" s="97"/>
      <c r="DF145" s="97"/>
      <c r="DG145" s="97"/>
      <c r="DH145" s="97"/>
      <c r="DI145" s="97"/>
      <c r="DJ145" s="97"/>
      <c r="DK145" s="97"/>
    </row>
    <row r="146" spans="1:115" ht="30" customHeight="1" x14ac:dyDescent="0.2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8" t="s">
        <v>8182</v>
      </c>
      <c r="L146" s="98" t="s">
        <v>8183</v>
      </c>
      <c r="M146" s="98">
        <f t="shared" ref="M146:M175" si="331">M145+1</f>
        <v>2</v>
      </c>
      <c r="N146" s="97">
        <f t="shared" si="267"/>
        <v>105.87231873866266</v>
      </c>
      <c r="O146" s="97">
        <f t="shared" si="268"/>
        <v>83.272720485607564</v>
      </c>
      <c r="P146" s="97">
        <f t="shared" si="269"/>
        <v>22.599598253055092</v>
      </c>
      <c r="Q146" s="97" t="str">
        <f t="shared" si="270"/>
        <v>QSOS</v>
      </c>
      <c r="R146" s="97">
        <f t="shared" si="271"/>
        <v>276.72727951439242</v>
      </c>
      <c r="S146" s="97">
        <f t="shared" si="0"/>
        <v>134</v>
      </c>
      <c r="T146" s="97">
        <f>SIN((90-$U$9)*$AA$8)*TAN($AA$9*$AA$8)/TAN((90-'C'!$F104)*$AA$8)</f>
        <v>0.25822365429184518</v>
      </c>
      <c r="U146" s="97">
        <f t="shared" si="272"/>
        <v>3.9313065427916092</v>
      </c>
      <c r="V146" s="97">
        <f t="shared" si="273"/>
        <v>2.2206545302661578</v>
      </c>
      <c r="W146" s="97">
        <f t="shared" si="274"/>
        <v>6.6776134392929087</v>
      </c>
      <c r="X146" s="97">
        <f t="shared" si="275"/>
        <v>63.235932093769605</v>
      </c>
      <c r="Y146" s="97">
        <f t="shared" si="276"/>
        <v>-56.558318654476693</v>
      </c>
      <c r="Z146" s="97">
        <f t="shared" si="277"/>
        <v>110.08645446693748</v>
      </c>
      <c r="AA146" s="97">
        <f>(COS( 90.833*$AA$8)-SIN($U$9*$AA$8)*SIN('C'!$F104*$AA$8))/COS($U$9*$AA$8)/COS('C'!$F104*$AA$8)</f>
        <v>-7.8349887303174451E-2</v>
      </c>
      <c r="AB146" s="97">
        <f t="shared" si="278"/>
        <v>94.493723496774635</v>
      </c>
      <c r="AC146" s="97">
        <f>('C'!$E104+$AC$9+$W$9/15)</f>
        <v>12.246777777777776</v>
      </c>
      <c r="AD146" s="97">
        <f t="shared" ref="AD146:AD174" si="332">IF(OR($Y146&lt;0,$Y146&gt;$AB$15),0,$AC146-$Y146/15)</f>
        <v>0</v>
      </c>
      <c r="AE146" s="97">
        <f t="shared" si="279"/>
        <v>0</v>
      </c>
      <c r="AF146" s="97">
        <f t="shared" si="280"/>
        <v>0</v>
      </c>
      <c r="AG146" s="97">
        <f t="shared" si="281"/>
        <v>0</v>
      </c>
      <c r="AH146" s="97">
        <f t="shared" si="282"/>
        <v>0</v>
      </c>
      <c r="AI146" s="97"/>
      <c r="AJ146" s="97"/>
      <c r="AK146" s="97">
        <f t="shared" si="283"/>
        <v>0</v>
      </c>
      <c r="AL146" s="97">
        <f>SIN((90-$U$9)*$AA$8)*TAN($Y$10*$AA$8)/TAN((90-'C'!$F104)*$AA$8)</f>
        <v>-2.0876485066747219E-2</v>
      </c>
      <c r="AM146" s="97">
        <f t="shared" si="284"/>
        <v>2.5695650812758871E-2</v>
      </c>
      <c r="AN146" s="97">
        <f t="shared" si="285"/>
        <v>1.0127663357422376</v>
      </c>
      <c r="AO146" s="97">
        <f t="shared" si="286"/>
        <v>-1.181140375118747</v>
      </c>
      <c r="AP146" s="97">
        <f t="shared" si="287"/>
        <v>-9.106959298875525</v>
      </c>
      <c r="AQ146" s="97">
        <f t="shared" si="288"/>
        <v>7.9258189237567782</v>
      </c>
      <c r="AR146" s="97">
        <f t="shared" si="289"/>
        <v>190.28809967399428</v>
      </c>
      <c r="AS146" s="97" t="s">
        <v>8053</v>
      </c>
      <c r="AT146" s="97" t="s">
        <v>8053</v>
      </c>
      <c r="AU146" s="97" t="s">
        <v>8053</v>
      </c>
      <c r="AV146" s="97">
        <f t="shared" si="290"/>
        <v>11.718389849527325</v>
      </c>
      <c r="AW146" s="97">
        <f t="shared" si="291"/>
        <v>11.718389849527325</v>
      </c>
      <c r="AX146" s="97">
        <f t="shared" si="292"/>
        <v>0.48826624373030519</v>
      </c>
      <c r="AY146" s="97">
        <f t="shared" si="293"/>
        <v>0</v>
      </c>
      <c r="AZ146" s="97">
        <f t="shared" si="294"/>
        <v>0</v>
      </c>
      <c r="BA146" s="97">
        <f t="shared" si="295"/>
        <v>0</v>
      </c>
      <c r="BB146" s="97">
        <f>SIN((90-$U$9)*$AA$8)*TAN($Y$9*$AA$8)/TAN((90-'C'!$F104)*$AA$8)</f>
        <v>-0.25822365429184535</v>
      </c>
      <c r="BC146" s="97">
        <f t="shared" si="296"/>
        <v>3.9313065427916136</v>
      </c>
      <c r="BD146" s="97">
        <f t="shared" si="297"/>
        <v>2.2206545302661587</v>
      </c>
      <c r="BE146" s="97">
        <f t="shared" si="298"/>
        <v>-6.6776134392929105</v>
      </c>
      <c r="BF146" s="97">
        <f t="shared" si="299"/>
        <v>-63.235932093769613</v>
      </c>
      <c r="BG146" s="97">
        <f t="shared" si="300"/>
        <v>56.5583186544767</v>
      </c>
      <c r="BH146" s="97">
        <f t="shared" si="301"/>
        <v>249.91354553306252</v>
      </c>
      <c r="BI146" s="97" t="s">
        <v>8053</v>
      </c>
      <c r="BJ146" s="97" t="s">
        <v>8053</v>
      </c>
      <c r="BK146" s="97" t="s">
        <v>8053</v>
      </c>
      <c r="BL146" s="97">
        <f t="shared" si="302"/>
        <v>16.017332354742891</v>
      </c>
      <c r="BM146" s="97">
        <f t="shared" si="303"/>
        <v>16.017332354742891</v>
      </c>
      <c r="BN146" s="97">
        <f t="shared" si="304"/>
        <v>0.66738884811428711</v>
      </c>
      <c r="BO146" s="97">
        <f t="shared" si="305"/>
        <v>0</v>
      </c>
      <c r="BP146" s="97">
        <f t="shared" si="306"/>
        <v>0</v>
      </c>
      <c r="BQ146" s="97">
        <f t="shared" si="307"/>
        <v>0</v>
      </c>
      <c r="BR146" s="97">
        <f>SIN((90-$U$9)*$AA$8)*TAN($AA$10*$AA$8)/TAN((90-'C'!$F104)*$AA$8)</f>
        <v>2.0876485066747212E-2</v>
      </c>
      <c r="BS146" s="97">
        <f t="shared" si="308"/>
        <v>2.5695650812758864E-2</v>
      </c>
      <c r="BT146" s="97">
        <f t="shared" si="309"/>
        <v>1.0127663357422376</v>
      </c>
      <c r="BU146" s="97">
        <f t="shared" si="310"/>
        <v>1.1811403751187466</v>
      </c>
      <c r="BV146" s="97">
        <f t="shared" si="311"/>
        <v>9.1069592988755232</v>
      </c>
      <c r="BW146" s="97">
        <f t="shared" si="312"/>
        <v>-7.9258189237567764</v>
      </c>
      <c r="BX146" s="97">
        <f t="shared" si="313"/>
        <v>169.71190032600572</v>
      </c>
      <c r="BY146" s="97" t="s">
        <v>8053</v>
      </c>
      <c r="BZ146" s="97" t="s">
        <v>8053</v>
      </c>
      <c r="CA146" s="97" t="s">
        <v>8053</v>
      </c>
      <c r="CB146" s="97">
        <f t="shared" si="314"/>
        <v>0</v>
      </c>
      <c r="CC146" s="97">
        <f t="shared" si="315"/>
        <v>0</v>
      </c>
      <c r="CD146" s="97">
        <f t="shared" si="316"/>
        <v>0</v>
      </c>
      <c r="CE146" s="97">
        <f t="shared" si="317"/>
        <v>0</v>
      </c>
      <c r="CF146" s="97">
        <f t="shared" si="318"/>
        <v>0</v>
      </c>
      <c r="CG146" s="97">
        <f t="shared" si="319"/>
        <v>0</v>
      </c>
      <c r="CH146" s="97">
        <f>90-'C'!$F104</f>
        <v>84.92</v>
      </c>
      <c r="CI146" s="97">
        <v>2</v>
      </c>
      <c r="CJ146" s="97"/>
      <c r="CK146" s="97"/>
      <c r="CL146" s="97"/>
      <c r="CM146" s="97"/>
      <c r="CN146" s="97" t="s">
        <v>8197</v>
      </c>
      <c r="CO146" s="97">
        <f t="shared" si="320"/>
        <v>2</v>
      </c>
      <c r="CP146" s="97">
        <f t="shared" si="321"/>
        <v>34.31666666666667</v>
      </c>
      <c r="CQ146" s="97">
        <f>'C'!F104</f>
        <v>5.08</v>
      </c>
      <c r="CR146" s="97">
        <f t="shared" si="322"/>
        <v>3.1415926535897931</v>
      </c>
      <c r="CS146" s="97">
        <f t="shared" si="323"/>
        <v>1.7453292519943295E-2</v>
      </c>
      <c r="CT146" s="97">
        <f t="shared" si="324"/>
        <v>57.295779513082323</v>
      </c>
      <c r="CU146" s="97">
        <f t="shared" si="325"/>
        <v>0.59893882164272083</v>
      </c>
      <c r="CV146" s="97">
        <f t="shared" si="326"/>
        <v>8.8662726001311948E-2</v>
      </c>
      <c r="CW146" s="97">
        <f t="shared" si="327"/>
        <v>1.6492265974878468</v>
      </c>
      <c r="CX146" s="97">
        <f t="shared" si="328"/>
        <v>83.272720485607564</v>
      </c>
      <c r="CY146" s="97">
        <f t="shared" si="329"/>
        <v>83.272720485607564</v>
      </c>
      <c r="CZ146" s="97">
        <f t="shared" si="330"/>
        <v>276.72727951439242</v>
      </c>
      <c r="DA146" s="97"/>
      <c r="DB146" s="97"/>
      <c r="DC146" s="97"/>
      <c r="DD146" s="97"/>
      <c r="DE146" s="97"/>
      <c r="DF146" s="97"/>
      <c r="DG146" s="97"/>
      <c r="DH146" s="97"/>
      <c r="DI146" s="97"/>
      <c r="DJ146" s="97"/>
      <c r="DK146" s="97"/>
    </row>
    <row r="147" spans="1:115" ht="30" customHeight="1" x14ac:dyDescent="0.2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8">
        <f t="shared" si="331"/>
        <v>3</v>
      </c>
      <c r="N147" s="97">
        <f t="shared" si="267"/>
        <v>105.87231873866266</v>
      </c>
      <c r="O147" s="97">
        <f t="shared" si="268"/>
        <v>82.807487095509558</v>
      </c>
      <c r="P147" s="97">
        <f t="shared" si="269"/>
        <v>23.064831643153099</v>
      </c>
      <c r="Q147" s="97" t="str">
        <f t="shared" si="270"/>
        <v>QSOS</v>
      </c>
      <c r="R147" s="97">
        <f t="shared" si="271"/>
        <v>277.19251290449046</v>
      </c>
      <c r="S147" s="97">
        <f t="shared" si="0"/>
        <v>135</v>
      </c>
      <c r="T147" s="97">
        <f>SIN((90-$U$9)*$AA$8)*TAN($AA$9*$AA$8)/TAN((90-'C'!$F105)*$AA$8)</f>
        <v>0.27780642379323878</v>
      </c>
      <c r="U147" s="97">
        <f t="shared" si="272"/>
        <v>3.9313065427916092</v>
      </c>
      <c r="V147" s="97">
        <f t="shared" si="273"/>
        <v>2.2206545302661578</v>
      </c>
      <c r="W147" s="97">
        <f t="shared" si="274"/>
        <v>7.1865967976151701</v>
      </c>
      <c r="X147" s="97">
        <f t="shared" si="275"/>
        <v>63.235932093769605</v>
      </c>
      <c r="Y147" s="97">
        <f t="shared" si="276"/>
        <v>-56.049335296154439</v>
      </c>
      <c r="Z147" s="97">
        <f t="shared" si="277"/>
        <v>109.57747110861521</v>
      </c>
      <c r="AA147" s="97">
        <f>(COS( 90.833*$AA$8)-SIN($U$9*$AA$8)*SIN('C'!$F105*$AA$8))/COS($U$9*$AA$8)/COS('C'!$F105*$AA$8)</f>
        <v>-8.2962432250115126E-2</v>
      </c>
      <c r="AB147" s="97">
        <f t="shared" si="278"/>
        <v>94.758866936902365</v>
      </c>
      <c r="AC147" s="97">
        <f>('C'!$E105+$AC$9+$W$9/15)</f>
        <v>12.241777777777781</v>
      </c>
      <c r="AD147" s="97">
        <f t="shared" si="332"/>
        <v>0</v>
      </c>
      <c r="AE147" s="97">
        <f t="shared" si="279"/>
        <v>0</v>
      </c>
      <c r="AF147" s="97">
        <f t="shared" si="280"/>
        <v>0</v>
      </c>
      <c r="AG147" s="97">
        <f t="shared" si="281"/>
        <v>0</v>
      </c>
      <c r="AH147" s="97">
        <f t="shared" si="282"/>
        <v>0</v>
      </c>
      <c r="AI147" s="97"/>
      <c r="AJ147" s="97"/>
      <c r="AK147" s="97">
        <f t="shared" si="283"/>
        <v>0</v>
      </c>
      <c r="AL147" s="97">
        <f>SIN((90-$U$9)*$AA$8)*TAN($Y$10*$AA$8)/TAN((90-'C'!$F105)*$AA$8)</f>
        <v>-2.2459683926598171E-2</v>
      </c>
      <c r="AM147" s="97">
        <f t="shared" si="284"/>
        <v>2.5695650812758871E-2</v>
      </c>
      <c r="AN147" s="97">
        <f t="shared" si="285"/>
        <v>1.0127663357422376</v>
      </c>
      <c r="AO147" s="97">
        <f t="shared" si="286"/>
        <v>-1.2707280589663044</v>
      </c>
      <c r="AP147" s="97">
        <f t="shared" si="287"/>
        <v>-9.106959298875525</v>
      </c>
      <c r="AQ147" s="97">
        <f t="shared" si="288"/>
        <v>7.8362312399092211</v>
      </c>
      <c r="AR147" s="97">
        <f t="shared" si="289"/>
        <v>190.37768735784184</v>
      </c>
      <c r="AS147" s="97" t="s">
        <v>8053</v>
      </c>
      <c r="AT147" s="97" t="s">
        <v>8053</v>
      </c>
      <c r="AU147" s="97" t="s">
        <v>8053</v>
      </c>
      <c r="AV147" s="97">
        <f t="shared" si="290"/>
        <v>11.719362361783833</v>
      </c>
      <c r="AW147" s="97">
        <f t="shared" si="291"/>
        <v>11.719362361783833</v>
      </c>
      <c r="AX147" s="97">
        <f t="shared" si="292"/>
        <v>0.48830676507432641</v>
      </c>
      <c r="AY147" s="97">
        <f t="shared" si="293"/>
        <v>0</v>
      </c>
      <c r="AZ147" s="97">
        <f t="shared" si="294"/>
        <v>0</v>
      </c>
      <c r="BA147" s="97">
        <f t="shared" si="295"/>
        <v>0</v>
      </c>
      <c r="BB147" s="97">
        <f>SIN((90-$U$9)*$AA$8)*TAN($Y$9*$AA$8)/TAN((90-'C'!$F105)*$AA$8)</f>
        <v>-0.27780642379323889</v>
      </c>
      <c r="BC147" s="97">
        <f t="shared" si="296"/>
        <v>3.9313065427916136</v>
      </c>
      <c r="BD147" s="97">
        <f t="shared" si="297"/>
        <v>2.2206545302661587</v>
      </c>
      <c r="BE147" s="97">
        <f t="shared" si="298"/>
        <v>-7.1865967976151701</v>
      </c>
      <c r="BF147" s="97">
        <f t="shared" si="299"/>
        <v>-63.235932093769613</v>
      </c>
      <c r="BG147" s="97">
        <f t="shared" si="300"/>
        <v>56.049335296154439</v>
      </c>
      <c r="BH147" s="97">
        <f t="shared" si="301"/>
        <v>250.42252889138479</v>
      </c>
      <c r="BI147" s="97" t="s">
        <v>8053</v>
      </c>
      <c r="BJ147" s="97" t="s">
        <v>8053</v>
      </c>
      <c r="BK147" s="97" t="s">
        <v>8053</v>
      </c>
      <c r="BL147" s="97">
        <f t="shared" si="302"/>
        <v>15.978400130854743</v>
      </c>
      <c r="BM147" s="97">
        <f t="shared" si="303"/>
        <v>15.978400130854743</v>
      </c>
      <c r="BN147" s="97">
        <f t="shared" si="304"/>
        <v>0.66576667211894758</v>
      </c>
      <c r="BO147" s="97">
        <f t="shared" si="305"/>
        <v>0</v>
      </c>
      <c r="BP147" s="97">
        <f t="shared" si="306"/>
        <v>0</v>
      </c>
      <c r="BQ147" s="97">
        <f t="shared" si="307"/>
        <v>0</v>
      </c>
      <c r="BR147" s="97">
        <f>SIN((90-$U$9)*$AA$8)*TAN($AA$10*$AA$8)/TAN((90-'C'!$F105)*$AA$8)</f>
        <v>2.2459683926598164E-2</v>
      </c>
      <c r="BS147" s="97">
        <f t="shared" si="308"/>
        <v>2.5695650812758864E-2</v>
      </c>
      <c r="BT147" s="97">
        <f t="shared" si="309"/>
        <v>1.0127663357422376</v>
      </c>
      <c r="BU147" s="97">
        <f t="shared" si="310"/>
        <v>1.2707280589663041</v>
      </c>
      <c r="BV147" s="97">
        <f t="shared" si="311"/>
        <v>9.1069592988755232</v>
      </c>
      <c r="BW147" s="97">
        <f t="shared" si="312"/>
        <v>-7.8362312399092193</v>
      </c>
      <c r="BX147" s="97">
        <f t="shared" si="313"/>
        <v>169.62231264215816</v>
      </c>
      <c r="BY147" s="97" t="s">
        <v>8053</v>
      </c>
      <c r="BZ147" s="97" t="s">
        <v>8053</v>
      </c>
      <c r="CA147" s="97" t="s">
        <v>8053</v>
      </c>
      <c r="CB147" s="97">
        <f t="shared" si="314"/>
        <v>0</v>
      </c>
      <c r="CC147" s="97">
        <f t="shared" si="315"/>
        <v>0</v>
      </c>
      <c r="CD147" s="97">
        <f t="shared" si="316"/>
        <v>0</v>
      </c>
      <c r="CE147" s="97">
        <f t="shared" si="317"/>
        <v>0</v>
      </c>
      <c r="CF147" s="97">
        <f t="shared" si="318"/>
        <v>0</v>
      </c>
      <c r="CG147" s="97">
        <f t="shared" si="319"/>
        <v>0</v>
      </c>
      <c r="CH147" s="97">
        <f>90-'C'!$F105</f>
        <v>84.537000000000006</v>
      </c>
      <c r="CI147" s="97">
        <v>3</v>
      </c>
      <c r="CJ147" s="97"/>
      <c r="CK147" s="97"/>
      <c r="CL147" s="97"/>
      <c r="CM147" s="97"/>
      <c r="CN147" s="97" t="s">
        <v>8197</v>
      </c>
      <c r="CO147" s="97">
        <f t="shared" si="320"/>
        <v>3</v>
      </c>
      <c r="CP147" s="97">
        <f t="shared" si="321"/>
        <v>34.31666666666667</v>
      </c>
      <c r="CQ147" s="97">
        <f>'C'!F105</f>
        <v>5.4630000000000001</v>
      </c>
      <c r="CR147" s="97">
        <f t="shared" si="322"/>
        <v>3.1415926535897931</v>
      </c>
      <c r="CS147" s="97">
        <f t="shared" si="323"/>
        <v>1.7453292519943295E-2</v>
      </c>
      <c r="CT147" s="97">
        <f t="shared" si="324"/>
        <v>57.295779513082323</v>
      </c>
      <c r="CU147" s="97">
        <f t="shared" si="325"/>
        <v>0.59893882164272083</v>
      </c>
      <c r="CV147" s="97">
        <f t="shared" si="326"/>
        <v>9.5347337036450222E-2</v>
      </c>
      <c r="CW147" s="97">
        <f t="shared" si="327"/>
        <v>1.6538542235081402</v>
      </c>
      <c r="CX147" s="97">
        <f t="shared" si="328"/>
        <v>82.807487095509558</v>
      </c>
      <c r="CY147" s="97">
        <f t="shared" si="329"/>
        <v>82.807487095509558</v>
      </c>
      <c r="CZ147" s="97">
        <f t="shared" si="330"/>
        <v>277.19251290449046</v>
      </c>
      <c r="DA147" s="97"/>
      <c r="DB147" s="97"/>
      <c r="DC147" s="97"/>
      <c r="DD147" s="97"/>
      <c r="DE147" s="97"/>
      <c r="DF147" s="97"/>
      <c r="DG147" s="97"/>
      <c r="DH147" s="97"/>
      <c r="DI147" s="97"/>
      <c r="DJ147" s="97"/>
      <c r="DK147" s="97"/>
    </row>
    <row r="148" spans="1:115" ht="30" customHeight="1" x14ac:dyDescent="0.2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 t="s">
        <v>8198</v>
      </c>
      <c r="L148" s="97"/>
      <c r="M148" s="98">
        <f t="shared" si="331"/>
        <v>4</v>
      </c>
      <c r="N148" s="97">
        <f t="shared" si="267"/>
        <v>105.87231873866266</v>
      </c>
      <c r="O148" s="97">
        <f t="shared" si="268"/>
        <v>82.343289692273359</v>
      </c>
      <c r="P148" s="97">
        <f t="shared" si="269"/>
        <v>23.529029046389297</v>
      </c>
      <c r="Q148" s="97" t="str">
        <f t="shared" si="270"/>
        <v>QSOS</v>
      </c>
      <c r="R148" s="97">
        <f t="shared" si="271"/>
        <v>277.65671030772666</v>
      </c>
      <c r="S148" s="97">
        <f t="shared" si="0"/>
        <v>136</v>
      </c>
      <c r="T148" s="97">
        <f>SIN((90-$U$9)*$AA$8)*TAN($AA$9*$AA$8)/TAN((90-'C'!$F106)*$AA$8)</f>
        <v>0.29736301860079528</v>
      </c>
      <c r="U148" s="97">
        <f t="shared" si="272"/>
        <v>3.9313065427916092</v>
      </c>
      <c r="V148" s="97">
        <f t="shared" si="273"/>
        <v>2.2206545302661578</v>
      </c>
      <c r="W148" s="97">
        <f t="shared" si="274"/>
        <v>7.6954694614983126</v>
      </c>
      <c r="X148" s="97">
        <f t="shared" si="275"/>
        <v>63.235932093769605</v>
      </c>
      <c r="Y148" s="97">
        <f t="shared" si="276"/>
        <v>-55.540462632271293</v>
      </c>
      <c r="Z148" s="97">
        <f t="shared" si="277"/>
        <v>109.06859844473209</v>
      </c>
      <c r="AA148" s="97">
        <f>(COS( 90.833*$AA$8)-SIN($U$9*$AA$8)*SIN('C'!$F106*$AA$8))/COS($U$9*$AA$8)/COS('C'!$F106*$AA$8)</f>
        <v>-8.7569599524860944E-2</v>
      </c>
      <c r="AB148" s="97">
        <f t="shared" si="278"/>
        <v>95.023803256856795</v>
      </c>
      <c r="AC148" s="97">
        <f>('C'!$E106+$AC$9+$W$9/15)</f>
        <v>12.236777777777778</v>
      </c>
      <c r="AD148" s="97">
        <f t="shared" si="332"/>
        <v>0</v>
      </c>
      <c r="AE148" s="97">
        <f t="shared" si="279"/>
        <v>0</v>
      </c>
      <c r="AF148" s="97">
        <f t="shared" si="280"/>
        <v>0</v>
      </c>
      <c r="AG148" s="97">
        <f t="shared" si="281"/>
        <v>0</v>
      </c>
      <c r="AH148" s="97">
        <f t="shared" si="282"/>
        <v>0</v>
      </c>
      <c r="AI148" s="97"/>
      <c r="AJ148" s="97"/>
      <c r="AK148" s="97">
        <f t="shared" si="283"/>
        <v>0</v>
      </c>
      <c r="AL148" s="97">
        <f>SIN((90-$U$9)*$AA$8)*TAN($Y$10*$AA$8)/TAN((90-'C'!$F106)*$AA$8)</f>
        <v>-2.4040766653415084E-2</v>
      </c>
      <c r="AM148" s="97">
        <f t="shared" si="284"/>
        <v>2.5695650812758871E-2</v>
      </c>
      <c r="AN148" s="97">
        <f t="shared" si="285"/>
        <v>1.0127663357422376</v>
      </c>
      <c r="AO148" s="97">
        <f t="shared" si="286"/>
        <v>-1.3601990992787711</v>
      </c>
      <c r="AP148" s="97">
        <f t="shared" si="287"/>
        <v>-9.106959298875525</v>
      </c>
      <c r="AQ148" s="97">
        <f t="shared" si="288"/>
        <v>7.7467601995967534</v>
      </c>
      <c r="AR148" s="97">
        <f t="shared" si="289"/>
        <v>190.46715839815428</v>
      </c>
      <c r="AS148" s="97" t="s">
        <v>8053</v>
      </c>
      <c r="AT148" s="97" t="s">
        <v>8053</v>
      </c>
      <c r="AU148" s="97" t="s">
        <v>8053</v>
      </c>
      <c r="AV148" s="97">
        <f t="shared" si="290"/>
        <v>11.720327097804661</v>
      </c>
      <c r="AW148" s="97">
        <f t="shared" si="291"/>
        <v>11.720327097804661</v>
      </c>
      <c r="AX148" s="97">
        <f t="shared" si="292"/>
        <v>0.48834696240852754</v>
      </c>
      <c r="AY148" s="97">
        <f t="shared" si="293"/>
        <v>0</v>
      </c>
      <c r="AZ148" s="97">
        <f t="shared" si="294"/>
        <v>0</v>
      </c>
      <c r="BA148" s="97">
        <f t="shared" si="295"/>
        <v>0</v>
      </c>
      <c r="BB148" s="97">
        <f>SIN((90-$U$9)*$AA$8)*TAN($Y$9*$AA$8)/TAN((90-'C'!$F106)*$AA$8)</f>
        <v>-0.29736301860079539</v>
      </c>
      <c r="BC148" s="97">
        <f t="shared" si="296"/>
        <v>3.9313065427916136</v>
      </c>
      <c r="BD148" s="97">
        <f t="shared" si="297"/>
        <v>2.2206545302661587</v>
      </c>
      <c r="BE148" s="97">
        <f t="shared" si="298"/>
        <v>-7.6954694614983126</v>
      </c>
      <c r="BF148" s="97">
        <f t="shared" si="299"/>
        <v>-63.235932093769613</v>
      </c>
      <c r="BG148" s="97">
        <f t="shared" si="300"/>
        <v>55.5404626322713</v>
      </c>
      <c r="BH148" s="97">
        <f t="shared" si="301"/>
        <v>250.93140155526791</v>
      </c>
      <c r="BI148" s="97" t="s">
        <v>8053</v>
      </c>
      <c r="BJ148" s="97" t="s">
        <v>8053</v>
      </c>
      <c r="BK148" s="97" t="s">
        <v>8053</v>
      </c>
      <c r="BL148" s="97">
        <f t="shared" si="302"/>
        <v>15.939475286595865</v>
      </c>
      <c r="BM148" s="97">
        <f t="shared" si="303"/>
        <v>15.939475286595865</v>
      </c>
      <c r="BN148" s="97">
        <f t="shared" si="304"/>
        <v>0.66414480360816108</v>
      </c>
      <c r="BO148" s="97">
        <f t="shared" si="305"/>
        <v>0</v>
      </c>
      <c r="BP148" s="97">
        <f t="shared" si="306"/>
        <v>0</v>
      </c>
      <c r="BQ148" s="97">
        <f t="shared" si="307"/>
        <v>0</v>
      </c>
      <c r="BR148" s="97">
        <f>SIN((90-$U$9)*$AA$8)*TAN($AA$10*$AA$8)/TAN((90-'C'!$F106)*$AA$8)</f>
        <v>2.4040766653415081E-2</v>
      </c>
      <c r="BS148" s="97">
        <f t="shared" si="308"/>
        <v>2.5695650812758864E-2</v>
      </c>
      <c r="BT148" s="97">
        <f t="shared" si="309"/>
        <v>1.0127663357422376</v>
      </c>
      <c r="BU148" s="97">
        <f t="shared" si="310"/>
        <v>1.3601990992787711</v>
      </c>
      <c r="BV148" s="97">
        <f t="shared" si="311"/>
        <v>9.1069592988755232</v>
      </c>
      <c r="BW148" s="97">
        <f t="shared" si="312"/>
        <v>-7.7467601995967517</v>
      </c>
      <c r="BX148" s="97">
        <f t="shared" si="313"/>
        <v>169.53284160184572</v>
      </c>
      <c r="BY148" s="97" t="s">
        <v>8053</v>
      </c>
      <c r="BZ148" s="97" t="s">
        <v>8053</v>
      </c>
      <c r="CA148" s="97" t="s">
        <v>8053</v>
      </c>
      <c r="CB148" s="97">
        <f t="shared" si="314"/>
        <v>0</v>
      </c>
      <c r="CC148" s="97">
        <f t="shared" si="315"/>
        <v>0</v>
      </c>
      <c r="CD148" s="97">
        <f t="shared" si="316"/>
        <v>0</v>
      </c>
      <c r="CE148" s="97">
        <f t="shared" si="317"/>
        <v>0</v>
      </c>
      <c r="CF148" s="97">
        <f t="shared" si="318"/>
        <v>0</v>
      </c>
      <c r="CG148" s="97">
        <f t="shared" si="319"/>
        <v>0</v>
      </c>
      <c r="CH148" s="97">
        <f>90-'C'!$F106</f>
        <v>84.155000000000001</v>
      </c>
      <c r="CI148" s="97">
        <v>4</v>
      </c>
      <c r="CJ148" s="97"/>
      <c r="CK148" s="97" t="s">
        <v>8198</v>
      </c>
      <c r="CL148" s="97"/>
      <c r="CM148" s="97"/>
      <c r="CN148" s="97" t="s">
        <v>8197</v>
      </c>
      <c r="CO148" s="97">
        <f t="shared" si="320"/>
        <v>4</v>
      </c>
      <c r="CP148" s="97">
        <f t="shared" si="321"/>
        <v>34.31666666666667</v>
      </c>
      <c r="CQ148" s="97">
        <f>'C'!F106</f>
        <v>5.8449999999999998</v>
      </c>
      <c r="CR148" s="97">
        <f t="shared" si="322"/>
        <v>3.1415926535897931</v>
      </c>
      <c r="CS148" s="97">
        <f t="shared" si="323"/>
        <v>1.7453292519943295E-2</v>
      </c>
      <c r="CT148" s="97">
        <f t="shared" si="324"/>
        <v>57.295779513082323</v>
      </c>
      <c r="CU148" s="97">
        <f t="shared" si="325"/>
        <v>0.59893882164272083</v>
      </c>
      <c r="CV148" s="97">
        <f t="shared" si="326"/>
        <v>0.10201449477906856</v>
      </c>
      <c r="CW148" s="97">
        <f t="shared" si="327"/>
        <v>1.658478234599462</v>
      </c>
      <c r="CX148" s="97">
        <f t="shared" si="328"/>
        <v>82.343289692273359</v>
      </c>
      <c r="CY148" s="97">
        <f t="shared" si="329"/>
        <v>82.343289692273359</v>
      </c>
      <c r="CZ148" s="97">
        <f t="shared" si="330"/>
        <v>277.65671030772666</v>
      </c>
      <c r="DA148" s="97"/>
      <c r="DB148" s="97"/>
      <c r="DC148" s="97"/>
      <c r="DD148" s="97"/>
      <c r="DE148" s="97"/>
      <c r="DF148" s="97"/>
      <c r="DG148" s="97"/>
      <c r="DH148" s="97"/>
      <c r="DI148" s="97"/>
      <c r="DJ148" s="97"/>
      <c r="DK148" s="97"/>
    </row>
    <row r="149" spans="1:115" ht="30" customHeight="1" x14ac:dyDescent="0.2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8">
        <f t="shared" si="331"/>
        <v>5</v>
      </c>
      <c r="N149" s="97">
        <f t="shared" si="267"/>
        <v>105.87231873866266</v>
      </c>
      <c r="O149" s="97">
        <f t="shared" si="268"/>
        <v>81.881335226207028</v>
      </c>
      <c r="P149" s="97">
        <f t="shared" si="269"/>
        <v>23.990983512455628</v>
      </c>
      <c r="Q149" s="97" t="str">
        <f t="shared" si="270"/>
        <v>QSOS</v>
      </c>
      <c r="R149" s="97">
        <f t="shared" si="271"/>
        <v>278.11866477379294</v>
      </c>
      <c r="S149" s="97">
        <f t="shared" si="0"/>
        <v>137</v>
      </c>
      <c r="T149" s="97">
        <f>SIN((90-$U$9)*$AA$8)*TAN($AA$9*$AA$8)/TAN((90-'C'!$F107)*$AA$8)</f>
        <v>0.3168437243251766</v>
      </c>
      <c r="U149" s="97">
        <f t="shared" si="272"/>
        <v>3.9313065427916092</v>
      </c>
      <c r="V149" s="97">
        <f t="shared" si="273"/>
        <v>2.2206545302661578</v>
      </c>
      <c r="W149" s="97">
        <f t="shared" si="274"/>
        <v>8.2029753013493298</v>
      </c>
      <c r="X149" s="97">
        <f t="shared" si="275"/>
        <v>63.235932093769605</v>
      </c>
      <c r="Y149" s="97">
        <f t="shared" si="276"/>
        <v>-55.032956792420279</v>
      </c>
      <c r="Z149" s="97">
        <f t="shared" si="277"/>
        <v>108.56109260488105</v>
      </c>
      <c r="AA149" s="97">
        <f>(COS( 90.833*$AA$8)-SIN($U$9*$AA$8)*SIN('C'!$F107*$AA$8))/COS($U$9*$AA$8)/COS('C'!$F107*$AA$8)</f>
        <v>-9.2159669646718345E-2</v>
      </c>
      <c r="AB149" s="97">
        <f t="shared" si="278"/>
        <v>95.287863531821429</v>
      </c>
      <c r="AC149" s="97">
        <f>('C'!$E107+$AC$9+$W$9/15)</f>
        <v>12.231777777777779</v>
      </c>
      <c r="AD149" s="97">
        <f t="shared" si="332"/>
        <v>0</v>
      </c>
      <c r="AE149" s="97">
        <f t="shared" si="279"/>
        <v>0</v>
      </c>
      <c r="AF149" s="97">
        <f t="shared" si="280"/>
        <v>0</v>
      </c>
      <c r="AG149" s="97">
        <f t="shared" si="281"/>
        <v>0</v>
      </c>
      <c r="AH149" s="97">
        <f t="shared" si="282"/>
        <v>0</v>
      </c>
      <c r="AI149" s="97"/>
      <c r="AJ149" s="97"/>
      <c r="AK149" s="97">
        <f t="shared" si="283"/>
        <v>0</v>
      </c>
      <c r="AL149" s="97">
        <f>SIN((90-$U$9)*$AA$8)*TAN($Y$10*$AA$8)/TAN((90-'C'!$F107)*$AA$8)</f>
        <v>-2.561571401158818E-2</v>
      </c>
      <c r="AM149" s="97">
        <f t="shared" si="284"/>
        <v>2.5695650812758871E-2</v>
      </c>
      <c r="AN149" s="97">
        <f t="shared" si="285"/>
        <v>1.0127663357422376</v>
      </c>
      <c r="AO149" s="97">
        <f t="shared" si="286"/>
        <v>-1.4493262465189611</v>
      </c>
      <c r="AP149" s="97">
        <f t="shared" si="287"/>
        <v>-9.106959298875525</v>
      </c>
      <c r="AQ149" s="97">
        <f t="shared" si="288"/>
        <v>7.6576330523565641</v>
      </c>
      <c r="AR149" s="97">
        <f t="shared" si="289"/>
        <v>190.55628554539447</v>
      </c>
      <c r="AS149" s="97" t="s">
        <v>8053</v>
      </c>
      <c r="AT149" s="97" t="s">
        <v>8053</v>
      </c>
      <c r="AU149" s="97" t="s">
        <v>8053</v>
      </c>
      <c r="AV149" s="97">
        <f t="shared" si="290"/>
        <v>11.721268907620676</v>
      </c>
      <c r="AW149" s="97">
        <f t="shared" si="291"/>
        <v>11.721268907620676</v>
      </c>
      <c r="AX149" s="97">
        <f t="shared" si="292"/>
        <v>0.48838620448419484</v>
      </c>
      <c r="AY149" s="97">
        <f t="shared" si="293"/>
        <v>0</v>
      </c>
      <c r="AZ149" s="97">
        <f t="shared" si="294"/>
        <v>0</v>
      </c>
      <c r="BA149" s="97">
        <f t="shared" si="295"/>
        <v>0</v>
      </c>
      <c r="BB149" s="97">
        <f>SIN((90-$U$9)*$AA$8)*TAN($Y$9*$AA$8)/TAN((90-'C'!$F107)*$AA$8)</f>
        <v>-0.31684372432517677</v>
      </c>
      <c r="BC149" s="97">
        <f t="shared" si="296"/>
        <v>3.9313065427916136</v>
      </c>
      <c r="BD149" s="97">
        <f t="shared" si="297"/>
        <v>2.2206545302661587</v>
      </c>
      <c r="BE149" s="97">
        <f t="shared" si="298"/>
        <v>-8.2029753013493316</v>
      </c>
      <c r="BF149" s="97">
        <f t="shared" si="299"/>
        <v>-63.235932093769613</v>
      </c>
      <c r="BG149" s="97">
        <f t="shared" si="300"/>
        <v>55.032956792420279</v>
      </c>
      <c r="BH149" s="97">
        <f t="shared" si="301"/>
        <v>251.43890739511895</v>
      </c>
      <c r="BI149" s="97" t="s">
        <v>8053</v>
      </c>
      <c r="BJ149" s="97" t="s">
        <v>8053</v>
      </c>
      <c r="BK149" s="97" t="s">
        <v>8053</v>
      </c>
      <c r="BL149" s="97">
        <f t="shared" si="302"/>
        <v>15.900641563939132</v>
      </c>
      <c r="BM149" s="97">
        <f t="shared" si="303"/>
        <v>15.900641563939132</v>
      </c>
      <c r="BN149" s="97">
        <f t="shared" si="304"/>
        <v>0.66252673183079713</v>
      </c>
      <c r="BO149" s="97">
        <f t="shared" si="305"/>
        <v>0</v>
      </c>
      <c r="BP149" s="97">
        <f t="shared" si="306"/>
        <v>0</v>
      </c>
      <c r="BQ149" s="97">
        <f t="shared" si="307"/>
        <v>0</v>
      </c>
      <c r="BR149" s="97">
        <f>SIN((90-$U$9)*$AA$8)*TAN($AA$10*$AA$8)/TAN((90-'C'!$F107)*$AA$8)</f>
        <v>2.5615714011588173E-2</v>
      </c>
      <c r="BS149" s="97">
        <f t="shared" si="308"/>
        <v>2.5695650812758864E-2</v>
      </c>
      <c r="BT149" s="97">
        <f t="shared" si="309"/>
        <v>1.0127663357422376</v>
      </c>
      <c r="BU149" s="97">
        <f t="shared" si="310"/>
        <v>1.4493262465189607</v>
      </c>
      <c r="BV149" s="97">
        <f t="shared" si="311"/>
        <v>9.1069592988755232</v>
      </c>
      <c r="BW149" s="97">
        <f t="shared" si="312"/>
        <v>-7.6576330523565623</v>
      </c>
      <c r="BX149" s="97">
        <f t="shared" si="313"/>
        <v>169.44371445460553</v>
      </c>
      <c r="BY149" s="97" t="s">
        <v>8053</v>
      </c>
      <c r="BZ149" s="97" t="s">
        <v>8053</v>
      </c>
      <c r="CA149" s="97" t="s">
        <v>8053</v>
      </c>
      <c r="CB149" s="97">
        <f t="shared" si="314"/>
        <v>0</v>
      </c>
      <c r="CC149" s="97">
        <f t="shared" si="315"/>
        <v>0</v>
      </c>
      <c r="CD149" s="97">
        <f t="shared" si="316"/>
        <v>0</v>
      </c>
      <c r="CE149" s="97">
        <f t="shared" si="317"/>
        <v>0</v>
      </c>
      <c r="CF149" s="97">
        <f t="shared" si="318"/>
        <v>0</v>
      </c>
      <c r="CG149" s="97">
        <f t="shared" si="319"/>
        <v>0</v>
      </c>
      <c r="CH149" s="97">
        <f>90-'C'!$F107</f>
        <v>83.775000000000006</v>
      </c>
      <c r="CI149" s="97">
        <v>5</v>
      </c>
      <c r="CJ149" s="97"/>
      <c r="CK149" s="97"/>
      <c r="CL149" s="97"/>
      <c r="CM149" s="97"/>
      <c r="CN149" s="97" t="s">
        <v>8197</v>
      </c>
      <c r="CO149" s="97">
        <f t="shared" si="320"/>
        <v>5</v>
      </c>
      <c r="CP149" s="97">
        <f t="shared" si="321"/>
        <v>34.31666666666667</v>
      </c>
      <c r="CQ149" s="97">
        <f>'C'!F107</f>
        <v>6.2249999999999996</v>
      </c>
      <c r="CR149" s="97">
        <f t="shared" si="322"/>
        <v>3.1415926535897931</v>
      </c>
      <c r="CS149" s="97">
        <f t="shared" si="323"/>
        <v>1.7453292519943295E-2</v>
      </c>
      <c r="CT149" s="97">
        <f t="shared" si="324"/>
        <v>57.295779513082323</v>
      </c>
      <c r="CU149" s="97">
        <f t="shared" si="325"/>
        <v>0.59893882164272083</v>
      </c>
      <c r="CV149" s="97">
        <f t="shared" si="326"/>
        <v>0.10864674593664701</v>
      </c>
      <c r="CW149" s="97">
        <f t="shared" si="327"/>
        <v>1.6630869558213164</v>
      </c>
      <c r="CX149" s="97">
        <f t="shared" si="328"/>
        <v>81.881335226207028</v>
      </c>
      <c r="CY149" s="97">
        <f t="shared" si="329"/>
        <v>81.881335226207028</v>
      </c>
      <c r="CZ149" s="97">
        <f t="shared" si="330"/>
        <v>278.11866477379294</v>
      </c>
      <c r="DA149" s="97"/>
      <c r="DB149" s="97"/>
      <c r="DC149" s="97"/>
      <c r="DD149" s="97"/>
      <c r="DE149" s="97"/>
      <c r="DF149" s="97"/>
      <c r="DG149" s="97"/>
      <c r="DH149" s="97"/>
      <c r="DI149" s="97"/>
      <c r="DJ149" s="97"/>
      <c r="DK149" s="97"/>
    </row>
    <row r="150" spans="1:115" ht="30" customHeight="1" x14ac:dyDescent="0.2">
      <c r="A150" s="97"/>
      <c r="B150" s="97"/>
      <c r="C150" s="97"/>
      <c r="D150" s="97"/>
      <c r="E150" s="97"/>
      <c r="F150" s="97"/>
      <c r="G150" s="97"/>
      <c r="H150" s="97"/>
      <c r="I150" s="97"/>
      <c r="J150" s="97" t="s">
        <v>8185</v>
      </c>
      <c r="K150" s="97"/>
      <c r="L150" s="97"/>
      <c r="M150" s="98">
        <f t="shared" si="331"/>
        <v>6</v>
      </c>
      <c r="N150" s="97">
        <f t="shared" si="267"/>
        <v>105.87231873866266</v>
      </c>
      <c r="O150" s="97">
        <f t="shared" si="268"/>
        <v>81.421616376259365</v>
      </c>
      <c r="P150" s="97">
        <f t="shared" si="269"/>
        <v>24.450702362403291</v>
      </c>
      <c r="Q150" s="97" t="str">
        <f t="shared" si="270"/>
        <v>QSOS</v>
      </c>
      <c r="R150" s="97">
        <f t="shared" si="271"/>
        <v>278.57838362374065</v>
      </c>
      <c r="S150" s="97">
        <f t="shared" si="0"/>
        <v>138</v>
      </c>
      <c r="T150" s="97">
        <f>SIN((90-$U$9)*$AA$8)*TAN($AA$9*$AA$8)/TAN((90-'C'!$F108)*$AA$8)</f>
        <v>0.33624988096203229</v>
      </c>
      <c r="U150" s="97">
        <f t="shared" si="272"/>
        <v>3.9313065427916092</v>
      </c>
      <c r="V150" s="97">
        <f t="shared" si="273"/>
        <v>2.2206545302661578</v>
      </c>
      <c r="W150" s="97">
        <f t="shared" si="274"/>
        <v>8.7091841079811836</v>
      </c>
      <c r="X150" s="97">
        <f t="shared" si="275"/>
        <v>63.235932093769605</v>
      </c>
      <c r="Y150" s="97">
        <f t="shared" si="276"/>
        <v>-54.526747985788418</v>
      </c>
      <c r="Z150" s="97">
        <f t="shared" si="277"/>
        <v>108.05488379824922</v>
      </c>
      <c r="AA150" s="97">
        <f>(COS( 90.833*$AA$8)-SIN($U$9*$AA$8)*SIN('C'!$F108*$AA$8))/COS($U$9*$AA$8)/COS('C'!$F108*$AA$8)</f>
        <v>-9.6732947690969448E-2</v>
      </c>
      <c r="AB150" s="97">
        <f t="shared" si="278"/>
        <v>95.551069842513698</v>
      </c>
      <c r="AC150" s="97">
        <f>('C'!$E108+$AC$9+$W$9/15)</f>
        <v>12.227777777777778</v>
      </c>
      <c r="AD150" s="97">
        <f t="shared" si="332"/>
        <v>0</v>
      </c>
      <c r="AE150" s="97">
        <f t="shared" si="279"/>
        <v>0</v>
      </c>
      <c r="AF150" s="97">
        <f t="shared" si="280"/>
        <v>0</v>
      </c>
      <c r="AG150" s="97">
        <f t="shared" si="281"/>
        <v>0</v>
      </c>
      <c r="AH150" s="97">
        <f t="shared" si="282"/>
        <v>0</v>
      </c>
      <c r="AI150" s="97"/>
      <c r="AJ150" s="97"/>
      <c r="AK150" s="97">
        <f t="shared" si="283"/>
        <v>0</v>
      </c>
      <c r="AL150" s="97">
        <f>SIN((90-$U$9)*$AA$8)*TAN($Y$10*$AA$8)/TAN((90-'C'!$F108)*$AA$8)</f>
        <v>-2.7184634335108943E-2</v>
      </c>
      <c r="AM150" s="97">
        <f t="shared" si="284"/>
        <v>2.5695650812758871E-2</v>
      </c>
      <c r="AN150" s="97">
        <f t="shared" si="285"/>
        <v>1.0127663357422376</v>
      </c>
      <c r="AO150" s="97">
        <f t="shared" si="286"/>
        <v>-1.5381158080615327</v>
      </c>
      <c r="AP150" s="97">
        <f t="shared" si="287"/>
        <v>-9.106959298875525</v>
      </c>
      <c r="AQ150" s="97">
        <f t="shared" si="288"/>
        <v>7.5688434908139923</v>
      </c>
      <c r="AR150" s="97">
        <f t="shared" si="289"/>
        <v>190.64507510693704</v>
      </c>
      <c r="AS150" s="97" t="s">
        <v>8053</v>
      </c>
      <c r="AT150" s="97" t="s">
        <v>8053</v>
      </c>
      <c r="AU150" s="97" t="s">
        <v>8053</v>
      </c>
      <c r="AV150" s="97">
        <f t="shared" si="290"/>
        <v>11.723188211723512</v>
      </c>
      <c r="AW150" s="97">
        <f t="shared" si="291"/>
        <v>11.723188211723512</v>
      </c>
      <c r="AX150" s="97">
        <f t="shared" si="292"/>
        <v>0.48846617548847965</v>
      </c>
      <c r="AY150" s="97">
        <f t="shared" si="293"/>
        <v>0</v>
      </c>
      <c r="AZ150" s="97">
        <f t="shared" si="294"/>
        <v>0</v>
      </c>
      <c r="BA150" s="97">
        <f t="shared" si="295"/>
        <v>0</v>
      </c>
      <c r="BB150" s="97">
        <f>SIN((90-$U$9)*$AA$8)*TAN($Y$9*$AA$8)/TAN((90-'C'!$F108)*$AA$8)</f>
        <v>-0.33624988096203245</v>
      </c>
      <c r="BC150" s="97">
        <f t="shared" si="296"/>
        <v>3.9313065427916136</v>
      </c>
      <c r="BD150" s="97">
        <f t="shared" si="297"/>
        <v>2.2206545302661587</v>
      </c>
      <c r="BE150" s="97">
        <f t="shared" si="298"/>
        <v>-8.7091841079811854</v>
      </c>
      <c r="BF150" s="97">
        <f t="shared" si="299"/>
        <v>-63.235932093769613</v>
      </c>
      <c r="BG150" s="97">
        <f t="shared" si="300"/>
        <v>54.526747985788425</v>
      </c>
      <c r="BH150" s="97">
        <f t="shared" si="301"/>
        <v>251.94511620175078</v>
      </c>
      <c r="BI150" s="97" t="s">
        <v>8053</v>
      </c>
      <c r="BJ150" s="97" t="s">
        <v>8053</v>
      </c>
      <c r="BK150" s="97" t="s">
        <v>8053</v>
      </c>
      <c r="BL150" s="97">
        <f t="shared" si="302"/>
        <v>15.862894310163673</v>
      </c>
      <c r="BM150" s="97">
        <f t="shared" si="303"/>
        <v>15.862894310163673</v>
      </c>
      <c r="BN150" s="97">
        <f t="shared" si="304"/>
        <v>0.66095392959015309</v>
      </c>
      <c r="BO150" s="97">
        <f t="shared" si="305"/>
        <v>0</v>
      </c>
      <c r="BP150" s="97">
        <f t="shared" si="306"/>
        <v>0</v>
      </c>
      <c r="BQ150" s="97">
        <f t="shared" si="307"/>
        <v>0</v>
      </c>
      <c r="BR150" s="97">
        <f>SIN((90-$U$9)*$AA$8)*TAN($AA$10*$AA$8)/TAN((90-'C'!$F108)*$AA$8)</f>
        <v>2.7184634335108936E-2</v>
      </c>
      <c r="BS150" s="97">
        <f t="shared" si="308"/>
        <v>2.5695650812758864E-2</v>
      </c>
      <c r="BT150" s="97">
        <f t="shared" si="309"/>
        <v>1.0127663357422376</v>
      </c>
      <c r="BU150" s="97">
        <f t="shared" si="310"/>
        <v>1.5381158080615323</v>
      </c>
      <c r="BV150" s="97">
        <f t="shared" si="311"/>
        <v>9.1069592988755232</v>
      </c>
      <c r="BW150" s="97">
        <f t="shared" si="312"/>
        <v>-7.5688434908139914</v>
      </c>
      <c r="BX150" s="97">
        <f t="shared" si="313"/>
        <v>169.35492489306296</v>
      </c>
      <c r="BY150" s="97" t="s">
        <v>8053</v>
      </c>
      <c r="BZ150" s="97" t="s">
        <v>8053</v>
      </c>
      <c r="CA150" s="97" t="s">
        <v>8053</v>
      </c>
      <c r="CB150" s="97">
        <f t="shared" si="314"/>
        <v>0</v>
      </c>
      <c r="CC150" s="97">
        <f t="shared" si="315"/>
        <v>0</v>
      </c>
      <c r="CD150" s="97">
        <f t="shared" si="316"/>
        <v>0</v>
      </c>
      <c r="CE150" s="97">
        <f t="shared" si="317"/>
        <v>0</v>
      </c>
      <c r="CF150" s="97">
        <f t="shared" si="318"/>
        <v>0</v>
      </c>
      <c r="CG150" s="97">
        <f t="shared" si="319"/>
        <v>0</v>
      </c>
      <c r="CH150" s="97">
        <f>90-'C'!$F108</f>
        <v>83.397000000000006</v>
      </c>
      <c r="CI150" s="97">
        <v>6</v>
      </c>
      <c r="CJ150" s="97" t="s">
        <v>8185</v>
      </c>
      <c r="CK150" s="97"/>
      <c r="CL150" s="97"/>
      <c r="CM150" s="97"/>
      <c r="CN150" s="97" t="s">
        <v>8197</v>
      </c>
      <c r="CO150" s="97">
        <f t="shared" si="320"/>
        <v>6</v>
      </c>
      <c r="CP150" s="97">
        <f t="shared" si="321"/>
        <v>34.31666666666667</v>
      </c>
      <c r="CQ150" s="97">
        <f>'C'!F108</f>
        <v>6.6029999999999998</v>
      </c>
      <c r="CR150" s="97">
        <f t="shared" si="322"/>
        <v>3.1415926535897931</v>
      </c>
      <c r="CS150" s="97">
        <f t="shared" si="323"/>
        <v>1.7453292519943295E-2</v>
      </c>
      <c r="CT150" s="97">
        <f t="shared" si="324"/>
        <v>57.295779513082323</v>
      </c>
      <c r="CU150" s="97">
        <f t="shared" si="325"/>
        <v>0.59893882164272083</v>
      </c>
      <c r="CV150" s="97">
        <f t="shared" si="326"/>
        <v>0.11524409050918558</v>
      </c>
      <c r="CW150" s="97">
        <f t="shared" si="327"/>
        <v>1.6676807725549236</v>
      </c>
      <c r="CX150" s="97">
        <f t="shared" si="328"/>
        <v>81.421616376259365</v>
      </c>
      <c r="CY150" s="97">
        <f t="shared" si="329"/>
        <v>81.421616376259365</v>
      </c>
      <c r="CZ150" s="97">
        <f t="shared" si="330"/>
        <v>278.57838362374065</v>
      </c>
      <c r="DA150" s="97"/>
      <c r="DB150" s="97"/>
      <c r="DC150" s="97"/>
      <c r="DD150" s="97"/>
      <c r="DE150" s="97"/>
      <c r="DF150" s="97"/>
      <c r="DG150" s="97"/>
      <c r="DH150" s="97"/>
      <c r="DI150" s="97"/>
      <c r="DJ150" s="97"/>
      <c r="DK150" s="97"/>
    </row>
    <row r="151" spans="1:115" ht="30" customHeight="1" x14ac:dyDescent="0.2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 t="e">
        <f t="shared" ref="L151:L154" si="333">#REF!</f>
        <v>#REF!</v>
      </c>
      <c r="M151" s="98">
        <f t="shared" si="331"/>
        <v>7</v>
      </c>
      <c r="N151" s="97">
        <f t="shared" si="267"/>
        <v>105.87231873866266</v>
      </c>
      <c r="O151" s="97">
        <f t="shared" si="268"/>
        <v>80.964126027705689</v>
      </c>
      <c r="P151" s="97">
        <f t="shared" si="269"/>
        <v>24.908192710956968</v>
      </c>
      <c r="Q151" s="97" t="str">
        <f t="shared" si="270"/>
        <v>QSOS</v>
      </c>
      <c r="R151" s="97">
        <f t="shared" si="271"/>
        <v>279.03587397229433</v>
      </c>
      <c r="S151" s="97">
        <f t="shared" si="0"/>
        <v>139</v>
      </c>
      <c r="T151" s="97">
        <f>SIN((90-$U$9)*$AA$8)*TAN($AA$9*$AA$8)/TAN((90-'C'!$F109)*$AA$8)</f>
        <v>0.3555827850455105</v>
      </c>
      <c r="U151" s="97">
        <f t="shared" si="272"/>
        <v>3.9313065427916092</v>
      </c>
      <c r="V151" s="97">
        <f t="shared" si="273"/>
        <v>2.2206545302661578</v>
      </c>
      <c r="W151" s="97">
        <f t="shared" si="274"/>
        <v>9.2141642443959579</v>
      </c>
      <c r="X151" s="97">
        <f t="shared" si="275"/>
        <v>63.235932093769605</v>
      </c>
      <c r="Y151" s="97">
        <f t="shared" si="276"/>
        <v>-54.021767849373646</v>
      </c>
      <c r="Z151" s="97">
        <f t="shared" si="277"/>
        <v>107.54990366183443</v>
      </c>
      <c r="AA151" s="97">
        <f>(COS( 90.833*$AA$8)-SIN($U$9*$AA$8)*SIN('C'!$F109*$AA$8))/COS($U$9*$AA$8)/COS('C'!$F109*$AA$8)</f>
        <v>-0.1012897286775728</v>
      </c>
      <c r="AB151" s="97">
        <f t="shared" si="278"/>
        <v>95.813443620762797</v>
      </c>
      <c r="AC151" s="97">
        <f>('C'!$E109+$AC$9+$W$9/15)</f>
        <v>12.222777777777779</v>
      </c>
      <c r="AD151" s="97">
        <f t="shared" si="332"/>
        <v>0</v>
      </c>
      <c r="AE151" s="97">
        <f t="shared" si="279"/>
        <v>0</v>
      </c>
      <c r="AF151" s="97">
        <f t="shared" si="280"/>
        <v>0</v>
      </c>
      <c r="AG151" s="97">
        <f t="shared" si="281"/>
        <v>0</v>
      </c>
      <c r="AH151" s="97">
        <f t="shared" si="282"/>
        <v>0</v>
      </c>
      <c r="AI151" s="97"/>
      <c r="AJ151" s="97"/>
      <c r="AK151" s="97">
        <f t="shared" si="283"/>
        <v>0</v>
      </c>
      <c r="AL151" s="97">
        <f>SIN((90-$U$9)*$AA$8)*TAN($Y$10*$AA$8)/TAN((90-'C'!$F109)*$AA$8)</f>
        <v>-2.8747632444257515E-2</v>
      </c>
      <c r="AM151" s="97">
        <f t="shared" si="284"/>
        <v>2.5695650812758871E-2</v>
      </c>
      <c r="AN151" s="97">
        <f t="shared" si="285"/>
        <v>1.0127663357422376</v>
      </c>
      <c r="AO151" s="97">
        <f t="shared" si="286"/>
        <v>-1.6265738886680245</v>
      </c>
      <c r="AP151" s="97">
        <f t="shared" si="287"/>
        <v>-9.106959298875525</v>
      </c>
      <c r="AQ151" s="97">
        <f t="shared" si="288"/>
        <v>7.4803854102075</v>
      </c>
      <c r="AR151" s="97">
        <f t="shared" si="289"/>
        <v>190.73353318754354</v>
      </c>
      <c r="AS151" s="97" t="s">
        <v>8053</v>
      </c>
      <c r="AT151" s="97" t="s">
        <v>8053</v>
      </c>
      <c r="AU151" s="97" t="s">
        <v>8053</v>
      </c>
      <c r="AV151" s="97">
        <f t="shared" si="290"/>
        <v>11.724085417097278</v>
      </c>
      <c r="AW151" s="97">
        <f t="shared" si="291"/>
        <v>11.724085417097278</v>
      </c>
      <c r="AX151" s="97">
        <f t="shared" si="292"/>
        <v>0.4885035590457199</v>
      </c>
      <c r="AY151" s="97">
        <f t="shared" si="293"/>
        <v>0</v>
      </c>
      <c r="AZ151" s="97">
        <f t="shared" si="294"/>
        <v>0</v>
      </c>
      <c r="BA151" s="97">
        <f t="shared" si="295"/>
        <v>0</v>
      </c>
      <c r="BB151" s="97">
        <f>SIN((90-$U$9)*$AA$8)*TAN($Y$9*$AA$8)/TAN((90-'C'!$F109)*$AA$8)</f>
        <v>-0.35558278504551066</v>
      </c>
      <c r="BC151" s="97">
        <f t="shared" si="296"/>
        <v>3.9313065427916136</v>
      </c>
      <c r="BD151" s="97">
        <f t="shared" si="297"/>
        <v>2.2206545302661587</v>
      </c>
      <c r="BE151" s="97">
        <f t="shared" si="298"/>
        <v>-9.2141642443959597</v>
      </c>
      <c r="BF151" s="97">
        <f t="shared" si="299"/>
        <v>-63.235932093769613</v>
      </c>
      <c r="BG151" s="97">
        <f t="shared" si="300"/>
        <v>54.021767849373653</v>
      </c>
      <c r="BH151" s="97">
        <f t="shared" si="301"/>
        <v>252.45009633816557</v>
      </c>
      <c r="BI151" s="97" t="s">
        <v>8053</v>
      </c>
      <c r="BJ151" s="97" t="s">
        <v>8053</v>
      </c>
      <c r="BK151" s="97" t="s">
        <v>8053</v>
      </c>
      <c r="BL151" s="97">
        <f t="shared" si="302"/>
        <v>15.824228967736023</v>
      </c>
      <c r="BM151" s="97">
        <f t="shared" si="303"/>
        <v>15.824228967736023</v>
      </c>
      <c r="BN151" s="97">
        <f t="shared" si="304"/>
        <v>0.65934287365566757</v>
      </c>
      <c r="BO151" s="97">
        <f t="shared" si="305"/>
        <v>0</v>
      </c>
      <c r="BP151" s="97">
        <f t="shared" si="306"/>
        <v>0</v>
      </c>
      <c r="BQ151" s="97">
        <f t="shared" si="307"/>
        <v>0</v>
      </c>
      <c r="BR151" s="97">
        <f>SIN((90-$U$9)*$AA$8)*TAN($AA$10*$AA$8)/TAN((90-'C'!$F109)*$AA$8)</f>
        <v>2.8747632444257508E-2</v>
      </c>
      <c r="BS151" s="97">
        <f t="shared" si="308"/>
        <v>2.5695650812758864E-2</v>
      </c>
      <c r="BT151" s="97">
        <f t="shared" si="309"/>
        <v>1.0127663357422376</v>
      </c>
      <c r="BU151" s="97">
        <f t="shared" si="310"/>
        <v>1.6265738886680241</v>
      </c>
      <c r="BV151" s="97">
        <f t="shared" si="311"/>
        <v>9.1069592988755232</v>
      </c>
      <c r="BW151" s="97">
        <f t="shared" si="312"/>
        <v>-7.4803854102074991</v>
      </c>
      <c r="BX151" s="97">
        <f t="shared" si="313"/>
        <v>169.26646681245646</v>
      </c>
      <c r="BY151" s="97" t="s">
        <v>8053</v>
      </c>
      <c r="BZ151" s="97" t="s">
        <v>8053</v>
      </c>
      <c r="CA151" s="97" t="s">
        <v>8053</v>
      </c>
      <c r="CB151" s="97">
        <f t="shared" si="314"/>
        <v>0</v>
      </c>
      <c r="CC151" s="97">
        <f t="shared" si="315"/>
        <v>0</v>
      </c>
      <c r="CD151" s="97">
        <f t="shared" si="316"/>
        <v>0</v>
      </c>
      <c r="CE151" s="97">
        <f t="shared" si="317"/>
        <v>0</v>
      </c>
      <c r="CF151" s="97">
        <f t="shared" si="318"/>
        <v>0</v>
      </c>
      <c r="CG151" s="97">
        <f t="shared" si="319"/>
        <v>0</v>
      </c>
      <c r="CH151" s="97">
        <f>90-'C'!$F109</f>
        <v>83.021000000000001</v>
      </c>
      <c r="CI151" s="97">
        <v>7</v>
      </c>
      <c r="CJ151" s="97"/>
      <c r="CK151" s="97"/>
      <c r="CL151" s="97" t="e">
        <f t="shared" ref="CL151:CL154" si="334">#REF!</f>
        <v>#REF!</v>
      </c>
      <c r="CM151" s="97"/>
      <c r="CN151" s="97" t="s">
        <v>8197</v>
      </c>
      <c r="CO151" s="97">
        <f t="shared" si="320"/>
        <v>7</v>
      </c>
      <c r="CP151" s="97">
        <f t="shared" si="321"/>
        <v>34.31666666666667</v>
      </c>
      <c r="CQ151" s="97">
        <f>'C'!F109</f>
        <v>6.9790000000000001</v>
      </c>
      <c r="CR151" s="97">
        <f t="shared" si="322"/>
        <v>3.1415926535897931</v>
      </c>
      <c r="CS151" s="97">
        <f t="shared" si="323"/>
        <v>1.7453292519943295E-2</v>
      </c>
      <c r="CT151" s="97">
        <f t="shared" si="324"/>
        <v>57.295779513082323</v>
      </c>
      <c r="CU151" s="97">
        <f t="shared" si="325"/>
        <v>0.59893882164272083</v>
      </c>
      <c r="CV151" s="97">
        <f t="shared" si="326"/>
        <v>0.12180652849668426</v>
      </c>
      <c r="CW151" s="97">
        <f t="shared" si="327"/>
        <v>1.6722600588562679</v>
      </c>
      <c r="CX151" s="97">
        <f t="shared" si="328"/>
        <v>80.964126027705689</v>
      </c>
      <c r="CY151" s="97">
        <f t="shared" si="329"/>
        <v>80.964126027705689</v>
      </c>
      <c r="CZ151" s="97">
        <f t="shared" si="330"/>
        <v>279.03587397229433</v>
      </c>
      <c r="DA151" s="97"/>
      <c r="DB151" s="97"/>
      <c r="DC151" s="97"/>
      <c r="DD151" s="97"/>
      <c r="DE151" s="97"/>
      <c r="DF151" s="97"/>
      <c r="DG151" s="97"/>
      <c r="DH151" s="97"/>
      <c r="DI151" s="97"/>
      <c r="DJ151" s="97"/>
      <c r="DK151" s="97"/>
    </row>
    <row r="152" spans="1:115" ht="30" customHeight="1" x14ac:dyDescent="0.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 t="s">
        <v>8186</v>
      </c>
      <c r="L152" s="97" t="e">
        <f t="shared" si="333"/>
        <v>#REF!</v>
      </c>
      <c r="M152" s="98">
        <f t="shared" si="331"/>
        <v>8</v>
      </c>
      <c r="N152" s="97">
        <f t="shared" si="267"/>
        <v>105.87231873866266</v>
      </c>
      <c r="O152" s="97">
        <f t="shared" si="268"/>
        <v>80.508857267237502</v>
      </c>
      <c r="P152" s="97">
        <f t="shared" si="269"/>
        <v>25.363461471425154</v>
      </c>
      <c r="Q152" s="97" t="str">
        <f t="shared" si="270"/>
        <v>QSOS</v>
      </c>
      <c r="R152" s="97">
        <f t="shared" si="271"/>
        <v>279.49114273276251</v>
      </c>
      <c r="S152" s="97">
        <f t="shared" si="0"/>
        <v>140</v>
      </c>
      <c r="T152" s="97">
        <f>SIN((90-$U$9)*$AA$8)*TAN($AA$9*$AA$8)/TAN((90-'C'!$F110)*$AA$8)</f>
        <v>0.37484369048909838</v>
      </c>
      <c r="U152" s="97">
        <f t="shared" si="272"/>
        <v>3.9313065427916092</v>
      </c>
      <c r="V152" s="97">
        <f t="shared" si="273"/>
        <v>2.2206545302661578</v>
      </c>
      <c r="W152" s="97">
        <f t="shared" si="274"/>
        <v>9.7179827116056874</v>
      </c>
      <c r="X152" s="97">
        <f t="shared" si="275"/>
        <v>63.235932093769605</v>
      </c>
      <c r="Y152" s="97">
        <f t="shared" si="276"/>
        <v>-53.51794938216392</v>
      </c>
      <c r="Z152" s="97">
        <f t="shared" si="277"/>
        <v>107.04608519462471</v>
      </c>
      <c r="AA152" s="97">
        <f>(COS( 90.833*$AA$8)-SIN($U$9*$AA$8)*SIN('C'!$F110*$AA$8))/COS($U$9*$AA$8)/COS('C'!$F110*$AA$8)</f>
        <v>-0.10583029776202897</v>
      </c>
      <c r="AB152" s="97">
        <f t="shared" si="278"/>
        <v>96.075005664137535</v>
      </c>
      <c r="AC152" s="97">
        <f>('C'!$E110+$AC$9+$W$9/15)</f>
        <v>12.21777777777778</v>
      </c>
      <c r="AD152" s="97">
        <f t="shared" si="332"/>
        <v>0</v>
      </c>
      <c r="AE152" s="97">
        <f t="shared" si="279"/>
        <v>0</v>
      </c>
      <c r="AF152" s="97">
        <f t="shared" si="280"/>
        <v>0</v>
      </c>
      <c r="AG152" s="97">
        <f t="shared" si="281"/>
        <v>0</v>
      </c>
      <c r="AH152" s="97">
        <f t="shared" si="282"/>
        <v>0</v>
      </c>
      <c r="AI152" s="97"/>
      <c r="AJ152" s="97"/>
      <c r="AK152" s="97">
        <f t="shared" si="283"/>
        <v>0</v>
      </c>
      <c r="AL152" s="97">
        <f>SIN((90-$U$9)*$AA$8)*TAN($Y$10*$AA$8)/TAN((90-'C'!$F110)*$AA$8)</f>
        <v>-3.030480971358172E-2</v>
      </c>
      <c r="AM152" s="97">
        <f t="shared" si="284"/>
        <v>2.5695650812758871E-2</v>
      </c>
      <c r="AN152" s="97">
        <f t="shared" si="285"/>
        <v>1.0127663357422376</v>
      </c>
      <c r="AO152" s="97">
        <f t="shared" si="286"/>
        <v>-1.714706394476039</v>
      </c>
      <c r="AP152" s="97">
        <f t="shared" si="287"/>
        <v>-9.106959298875525</v>
      </c>
      <c r="AQ152" s="97">
        <f t="shared" si="288"/>
        <v>7.392252904399486</v>
      </c>
      <c r="AR152" s="97">
        <f t="shared" si="289"/>
        <v>190.82166569335155</v>
      </c>
      <c r="AS152" s="97" t="s">
        <v>8053</v>
      </c>
      <c r="AT152" s="97" t="s">
        <v>8053</v>
      </c>
      <c r="AU152" s="97" t="s">
        <v>8053</v>
      </c>
      <c r="AV152" s="97">
        <f t="shared" si="290"/>
        <v>11.724960917484481</v>
      </c>
      <c r="AW152" s="97">
        <f t="shared" si="291"/>
        <v>11.724960917484481</v>
      </c>
      <c r="AX152" s="97">
        <f t="shared" si="292"/>
        <v>0.48854003822852005</v>
      </c>
      <c r="AY152" s="97">
        <f t="shared" si="293"/>
        <v>0</v>
      </c>
      <c r="AZ152" s="97">
        <f t="shared" si="294"/>
        <v>0</v>
      </c>
      <c r="BA152" s="97">
        <f t="shared" si="295"/>
        <v>0</v>
      </c>
      <c r="BB152" s="97">
        <f>SIN((90-$U$9)*$AA$8)*TAN($Y$9*$AA$8)/TAN((90-'C'!$F110)*$AA$8)</f>
        <v>-0.37484369048909855</v>
      </c>
      <c r="BC152" s="97">
        <f t="shared" si="296"/>
        <v>3.9313065427916136</v>
      </c>
      <c r="BD152" s="97">
        <f t="shared" si="297"/>
        <v>2.2206545302661587</v>
      </c>
      <c r="BE152" s="97">
        <f t="shared" si="298"/>
        <v>-9.7179827116056874</v>
      </c>
      <c r="BF152" s="97">
        <f t="shared" si="299"/>
        <v>-63.235932093769613</v>
      </c>
      <c r="BG152" s="97">
        <f t="shared" si="300"/>
        <v>53.517949382163927</v>
      </c>
      <c r="BH152" s="97">
        <f t="shared" si="301"/>
        <v>252.95391480537529</v>
      </c>
      <c r="BI152" s="97" t="s">
        <v>8053</v>
      </c>
      <c r="BJ152" s="97" t="s">
        <v>8053</v>
      </c>
      <c r="BK152" s="97" t="s">
        <v>8053</v>
      </c>
      <c r="BL152" s="97">
        <f t="shared" si="302"/>
        <v>15.785641069922042</v>
      </c>
      <c r="BM152" s="97">
        <f t="shared" si="303"/>
        <v>15.785641069922042</v>
      </c>
      <c r="BN152" s="97">
        <f t="shared" si="304"/>
        <v>0.65773504458008503</v>
      </c>
      <c r="BO152" s="97">
        <f t="shared" si="305"/>
        <v>0</v>
      </c>
      <c r="BP152" s="97">
        <f t="shared" si="306"/>
        <v>0</v>
      </c>
      <c r="BQ152" s="97">
        <f t="shared" si="307"/>
        <v>0</v>
      </c>
      <c r="BR152" s="97">
        <f>SIN((90-$U$9)*$AA$8)*TAN($AA$10*$AA$8)/TAN((90-'C'!$F110)*$AA$8)</f>
        <v>3.0304809713581713E-2</v>
      </c>
      <c r="BS152" s="97">
        <f t="shared" si="308"/>
        <v>2.5695650812758864E-2</v>
      </c>
      <c r="BT152" s="97">
        <f t="shared" si="309"/>
        <v>1.0127663357422376</v>
      </c>
      <c r="BU152" s="97">
        <f t="shared" si="310"/>
        <v>1.7147063944760388</v>
      </c>
      <c r="BV152" s="97">
        <f t="shared" si="311"/>
        <v>9.1069592988755232</v>
      </c>
      <c r="BW152" s="97">
        <f t="shared" si="312"/>
        <v>-7.3922529043994842</v>
      </c>
      <c r="BX152" s="97">
        <f t="shared" si="313"/>
        <v>169.17833430664845</v>
      </c>
      <c r="BY152" s="97" t="s">
        <v>8053</v>
      </c>
      <c r="BZ152" s="97" t="s">
        <v>8053</v>
      </c>
      <c r="CA152" s="97" t="s">
        <v>8053</v>
      </c>
      <c r="CB152" s="97">
        <f t="shared" si="314"/>
        <v>0</v>
      </c>
      <c r="CC152" s="97">
        <f t="shared" si="315"/>
        <v>0</v>
      </c>
      <c r="CD152" s="97">
        <f t="shared" si="316"/>
        <v>0</v>
      </c>
      <c r="CE152" s="97">
        <f t="shared" si="317"/>
        <v>0</v>
      </c>
      <c r="CF152" s="97">
        <f t="shared" si="318"/>
        <v>0</v>
      </c>
      <c r="CG152" s="97">
        <f t="shared" si="319"/>
        <v>0</v>
      </c>
      <c r="CH152" s="97">
        <f>90-'C'!$F110</f>
        <v>82.647000000000006</v>
      </c>
      <c r="CI152" s="97">
        <v>8</v>
      </c>
      <c r="CJ152" s="97"/>
      <c r="CK152" s="97" t="s">
        <v>8186</v>
      </c>
      <c r="CL152" s="97" t="e">
        <f t="shared" si="334"/>
        <v>#REF!</v>
      </c>
      <c r="CM152" s="97"/>
      <c r="CN152" s="97" t="s">
        <v>8197</v>
      </c>
      <c r="CO152" s="97">
        <f t="shared" si="320"/>
        <v>8</v>
      </c>
      <c r="CP152" s="97">
        <f t="shared" si="321"/>
        <v>34.31666666666667</v>
      </c>
      <c r="CQ152" s="97">
        <f>'C'!F110</f>
        <v>7.3529999999999998</v>
      </c>
      <c r="CR152" s="97">
        <f t="shared" si="322"/>
        <v>3.1415926535897931</v>
      </c>
      <c r="CS152" s="97">
        <f t="shared" si="323"/>
        <v>1.7453292519943295E-2</v>
      </c>
      <c r="CT152" s="97">
        <f t="shared" si="324"/>
        <v>57.295779513082323</v>
      </c>
      <c r="CU152" s="97">
        <f t="shared" si="325"/>
        <v>0.59893882164272083</v>
      </c>
      <c r="CV152" s="97">
        <f t="shared" si="326"/>
        <v>0.12833405989914304</v>
      </c>
      <c r="CW152" s="97">
        <f t="shared" si="327"/>
        <v>1.6768251777114014</v>
      </c>
      <c r="CX152" s="97">
        <f t="shared" si="328"/>
        <v>80.508857267237502</v>
      </c>
      <c r="CY152" s="97">
        <f t="shared" si="329"/>
        <v>80.508857267237502</v>
      </c>
      <c r="CZ152" s="97">
        <f t="shared" si="330"/>
        <v>279.49114273276251</v>
      </c>
      <c r="DA152" s="97"/>
      <c r="DB152" s="97"/>
      <c r="DC152" s="97"/>
      <c r="DD152" s="97"/>
      <c r="DE152" s="97"/>
      <c r="DF152" s="97"/>
      <c r="DG152" s="97"/>
      <c r="DH152" s="97"/>
      <c r="DI152" s="97"/>
      <c r="DJ152" s="97"/>
      <c r="DK152" s="97"/>
    </row>
    <row r="153" spans="1:115" ht="30" customHeight="1" x14ac:dyDescent="0.2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 t="e">
        <f t="shared" si="333"/>
        <v>#REF!</v>
      </c>
      <c r="M153" s="98">
        <f t="shared" si="331"/>
        <v>9</v>
      </c>
      <c r="N153" s="97">
        <f t="shared" si="267"/>
        <v>105.87231873866266</v>
      </c>
      <c r="O153" s="97">
        <f t="shared" si="268"/>
        <v>80.05580337828799</v>
      </c>
      <c r="P153" s="97">
        <f t="shared" si="269"/>
        <v>25.816515360374666</v>
      </c>
      <c r="Q153" s="97" t="str">
        <f t="shared" si="270"/>
        <v>QSOS</v>
      </c>
      <c r="R153" s="97">
        <f t="shared" si="271"/>
        <v>279.94419662171202</v>
      </c>
      <c r="S153" s="97">
        <f t="shared" si="0"/>
        <v>141</v>
      </c>
      <c r="T153" s="97">
        <f>SIN((90-$U$9)*$AA$8)*TAN($AA$9*$AA$8)/TAN((90-'C'!$F111)*$AA$8)</f>
        <v>0.39403380939270255</v>
      </c>
      <c r="U153" s="97">
        <f t="shared" si="272"/>
        <v>3.9313065427916092</v>
      </c>
      <c r="V153" s="97">
        <f t="shared" si="273"/>
        <v>2.2206545302661578</v>
      </c>
      <c r="W153" s="97">
        <f t="shared" si="274"/>
        <v>10.220705211874519</v>
      </c>
      <c r="X153" s="97">
        <f t="shared" si="275"/>
        <v>63.235932093769605</v>
      </c>
      <c r="Y153" s="97">
        <f t="shared" si="276"/>
        <v>-53.015226881895089</v>
      </c>
      <c r="Z153" s="97">
        <f t="shared" si="277"/>
        <v>106.54336269435586</v>
      </c>
      <c r="AA153" s="97">
        <f>(COS( 90.833*$AA$8)-SIN($U$9*$AA$8)*SIN('C'!$F111*$AA$8))/COS($U$9*$AA$8)/COS('C'!$F111*$AA$8)</f>
        <v>-0.11035493041850293</v>
      </c>
      <c r="AB153" s="97">
        <f t="shared" si="278"/>
        <v>96.335776149900937</v>
      </c>
      <c r="AC153" s="97">
        <f>('C'!$E111+$AC$9+$W$9/15)</f>
        <v>12.213777777777779</v>
      </c>
      <c r="AD153" s="97">
        <f t="shared" si="332"/>
        <v>0</v>
      </c>
      <c r="AE153" s="97">
        <f t="shared" si="279"/>
        <v>0</v>
      </c>
      <c r="AF153" s="97">
        <f t="shared" si="280"/>
        <v>0</v>
      </c>
      <c r="AG153" s="97">
        <f t="shared" si="281"/>
        <v>0</v>
      </c>
      <c r="AH153" s="97">
        <f t="shared" si="282"/>
        <v>0</v>
      </c>
      <c r="AI153" s="97"/>
      <c r="AJ153" s="97"/>
      <c r="AK153" s="97">
        <f t="shared" si="283"/>
        <v>0</v>
      </c>
      <c r="AL153" s="97">
        <f>SIN((90-$U$9)*$AA$8)*TAN($Y$10*$AA$8)/TAN((90-'C'!$F111)*$AA$8)</f>
        <v>-3.1856264137146692E-2</v>
      </c>
      <c r="AM153" s="97">
        <f t="shared" si="284"/>
        <v>2.5695650812758871E-2</v>
      </c>
      <c r="AN153" s="97">
        <f t="shared" si="285"/>
        <v>1.0127663357422376</v>
      </c>
      <c r="AO153" s="97">
        <f t="shared" si="286"/>
        <v>-1.8025190368250505</v>
      </c>
      <c r="AP153" s="97">
        <f t="shared" si="287"/>
        <v>-9.106959298875525</v>
      </c>
      <c r="AQ153" s="97">
        <f t="shared" si="288"/>
        <v>7.3044402620504743</v>
      </c>
      <c r="AR153" s="97">
        <f t="shared" si="289"/>
        <v>190.90947833570058</v>
      </c>
      <c r="AS153" s="97" t="s">
        <v>8053</v>
      </c>
      <c r="AT153" s="97" t="s">
        <v>8053</v>
      </c>
      <c r="AU153" s="97" t="s">
        <v>8053</v>
      </c>
      <c r="AV153" s="97">
        <f t="shared" si="290"/>
        <v>11.726815093641081</v>
      </c>
      <c r="AW153" s="97">
        <f t="shared" si="291"/>
        <v>11.726815093641081</v>
      </c>
      <c r="AX153" s="97">
        <f t="shared" si="292"/>
        <v>0.48861729556837835</v>
      </c>
      <c r="AY153" s="97">
        <f t="shared" si="293"/>
        <v>0</v>
      </c>
      <c r="AZ153" s="97">
        <f t="shared" si="294"/>
        <v>0</v>
      </c>
      <c r="BA153" s="97">
        <f t="shared" si="295"/>
        <v>0</v>
      </c>
      <c r="BB153" s="97">
        <f>SIN((90-$U$9)*$AA$8)*TAN($Y$9*$AA$8)/TAN((90-'C'!$F111)*$AA$8)</f>
        <v>-0.39403380939270272</v>
      </c>
      <c r="BC153" s="97">
        <f t="shared" si="296"/>
        <v>3.9313065427916136</v>
      </c>
      <c r="BD153" s="97">
        <f t="shared" si="297"/>
        <v>2.2206545302661587</v>
      </c>
      <c r="BE153" s="97">
        <f t="shared" si="298"/>
        <v>-10.220705211874519</v>
      </c>
      <c r="BF153" s="97">
        <f t="shared" si="299"/>
        <v>-63.235932093769613</v>
      </c>
      <c r="BG153" s="97">
        <f t="shared" si="300"/>
        <v>53.015226881895096</v>
      </c>
      <c r="BH153" s="97">
        <f t="shared" si="301"/>
        <v>253.45663730564414</v>
      </c>
      <c r="BI153" s="97" t="s">
        <v>8053</v>
      </c>
      <c r="BJ153" s="97" t="s">
        <v>8053</v>
      </c>
      <c r="BK153" s="97" t="s">
        <v>8053</v>
      </c>
      <c r="BL153" s="97">
        <f t="shared" si="302"/>
        <v>15.748126236570785</v>
      </c>
      <c r="BM153" s="97">
        <f t="shared" si="303"/>
        <v>15.748126236570785</v>
      </c>
      <c r="BN153" s="97">
        <f t="shared" si="304"/>
        <v>0.65617192652378276</v>
      </c>
      <c r="BO153" s="97">
        <f t="shared" si="305"/>
        <v>0</v>
      </c>
      <c r="BP153" s="97">
        <f t="shared" si="306"/>
        <v>0</v>
      </c>
      <c r="BQ153" s="97">
        <f t="shared" si="307"/>
        <v>0</v>
      </c>
      <c r="BR153" s="97">
        <f>SIN((90-$U$9)*$AA$8)*TAN($AA$10*$AA$8)/TAN((90-'C'!$F111)*$AA$8)</f>
        <v>3.1856264137146685E-2</v>
      </c>
      <c r="BS153" s="97">
        <f t="shared" si="308"/>
        <v>2.5695650812758864E-2</v>
      </c>
      <c r="BT153" s="97">
        <f t="shared" si="309"/>
        <v>1.0127663357422376</v>
      </c>
      <c r="BU153" s="97">
        <f t="shared" si="310"/>
        <v>1.8025190368250501</v>
      </c>
      <c r="BV153" s="97">
        <f t="shared" si="311"/>
        <v>9.1069592988755232</v>
      </c>
      <c r="BW153" s="97">
        <f t="shared" si="312"/>
        <v>-7.3044402620504734</v>
      </c>
      <c r="BX153" s="97">
        <f t="shared" si="313"/>
        <v>169.09052166429942</v>
      </c>
      <c r="BY153" s="97" t="s">
        <v>8053</v>
      </c>
      <c r="BZ153" s="97" t="s">
        <v>8053</v>
      </c>
      <c r="CA153" s="97" t="s">
        <v>8053</v>
      </c>
      <c r="CB153" s="97">
        <f t="shared" si="314"/>
        <v>0</v>
      </c>
      <c r="CC153" s="97">
        <f t="shared" si="315"/>
        <v>0</v>
      </c>
      <c r="CD153" s="97">
        <f t="shared" si="316"/>
        <v>0</v>
      </c>
      <c r="CE153" s="97">
        <f t="shared" si="317"/>
        <v>0</v>
      </c>
      <c r="CF153" s="97">
        <f t="shared" si="318"/>
        <v>0</v>
      </c>
      <c r="CG153" s="97">
        <f t="shared" si="319"/>
        <v>0</v>
      </c>
      <c r="CH153" s="97">
        <f>90-'C'!$F111</f>
        <v>82.275000000000006</v>
      </c>
      <c r="CI153" s="97">
        <v>9</v>
      </c>
      <c r="CJ153" s="97"/>
      <c r="CK153" s="97"/>
      <c r="CL153" s="97" t="e">
        <f t="shared" si="334"/>
        <v>#REF!</v>
      </c>
      <c r="CM153" s="97"/>
      <c r="CN153" s="97" t="s">
        <v>8197</v>
      </c>
      <c r="CO153" s="97">
        <f t="shared" si="320"/>
        <v>9</v>
      </c>
      <c r="CP153" s="97">
        <f t="shared" si="321"/>
        <v>34.31666666666667</v>
      </c>
      <c r="CQ153" s="97">
        <f>'C'!F111</f>
        <v>7.7249999999999996</v>
      </c>
      <c r="CR153" s="97">
        <f t="shared" si="322"/>
        <v>3.1415926535897931</v>
      </c>
      <c r="CS153" s="97">
        <f t="shared" si="323"/>
        <v>1.7453292519943295E-2</v>
      </c>
      <c r="CT153" s="97">
        <f t="shared" si="324"/>
        <v>57.295779513082323</v>
      </c>
      <c r="CU153" s="97">
        <f t="shared" si="325"/>
        <v>0.59893882164272083</v>
      </c>
      <c r="CV153" s="97">
        <f t="shared" si="326"/>
        <v>0.13482668471656195</v>
      </c>
      <c r="CW153" s="97">
        <f t="shared" si="327"/>
        <v>1.6813764812799978</v>
      </c>
      <c r="CX153" s="97">
        <f t="shared" si="328"/>
        <v>80.05580337828799</v>
      </c>
      <c r="CY153" s="97">
        <f t="shared" si="329"/>
        <v>80.05580337828799</v>
      </c>
      <c r="CZ153" s="97">
        <f t="shared" si="330"/>
        <v>279.94419662171202</v>
      </c>
      <c r="DA153" s="97"/>
      <c r="DB153" s="97"/>
      <c r="DC153" s="97"/>
      <c r="DD153" s="97"/>
      <c r="DE153" s="97"/>
      <c r="DF153" s="97"/>
      <c r="DG153" s="97"/>
      <c r="DH153" s="97"/>
      <c r="DI153" s="97"/>
      <c r="DJ153" s="97"/>
      <c r="DK153" s="97"/>
    </row>
    <row r="154" spans="1:115" ht="30" customHeight="1" x14ac:dyDescent="0.2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 t="e">
        <f t="shared" si="333"/>
        <v>#REF!</v>
      </c>
      <c r="M154" s="98">
        <f t="shared" si="331"/>
        <v>10</v>
      </c>
      <c r="N154" s="97">
        <f t="shared" si="267"/>
        <v>105.87231873866266</v>
      </c>
      <c r="O154" s="97">
        <f t="shared" si="268"/>
        <v>79.60495783658412</v>
      </c>
      <c r="P154" s="97">
        <f t="shared" si="269"/>
        <v>26.267360902078536</v>
      </c>
      <c r="Q154" s="97" t="str">
        <f t="shared" si="270"/>
        <v>QSOS</v>
      </c>
      <c r="R154" s="97">
        <f t="shared" si="271"/>
        <v>280.39504216341589</v>
      </c>
      <c r="S154" s="97">
        <f t="shared" si="0"/>
        <v>142</v>
      </c>
      <c r="T154" s="97">
        <f>SIN((90-$U$9)*$AA$8)*TAN($AA$9*$AA$8)/TAN((90-'C'!$F112)*$AA$8)</f>
        <v>0.41315431281727666</v>
      </c>
      <c r="U154" s="97">
        <f t="shared" si="272"/>
        <v>3.9313065427916092</v>
      </c>
      <c r="V154" s="97">
        <f t="shared" si="273"/>
        <v>2.2206545302661578</v>
      </c>
      <c r="W154" s="97">
        <f t="shared" si="274"/>
        <v>10.722396209552336</v>
      </c>
      <c r="X154" s="97">
        <f t="shared" si="275"/>
        <v>63.235932093769605</v>
      </c>
      <c r="Y154" s="97">
        <f t="shared" si="276"/>
        <v>-52.513535884217269</v>
      </c>
      <c r="Z154" s="97">
        <f t="shared" si="277"/>
        <v>106.04167169667807</v>
      </c>
      <c r="AA154" s="97">
        <f>(COS( 90.833*$AA$8)-SIN($U$9*$AA$8)*SIN('C'!$F112*$AA$8))/COS($U$9*$AA$8)/COS('C'!$F112*$AA$8)</f>
        <v>-0.11486389261550901</v>
      </c>
      <c r="AB154" s="97">
        <f t="shared" si="278"/>
        <v>96.595774648318951</v>
      </c>
      <c r="AC154" s="97">
        <f>('C'!$E112+$AC$9+$W$9/15)</f>
        <v>12.20877777777778</v>
      </c>
      <c r="AD154" s="97">
        <f t="shared" si="332"/>
        <v>0</v>
      </c>
      <c r="AE154" s="97">
        <f t="shared" si="279"/>
        <v>0</v>
      </c>
      <c r="AF154" s="97">
        <f t="shared" si="280"/>
        <v>0</v>
      </c>
      <c r="AG154" s="97">
        <f t="shared" si="281"/>
        <v>0</v>
      </c>
      <c r="AH154" s="97">
        <f t="shared" si="282"/>
        <v>0</v>
      </c>
      <c r="AI154" s="97"/>
      <c r="AJ154" s="97"/>
      <c r="AK154" s="97">
        <f t="shared" si="283"/>
        <v>0</v>
      </c>
      <c r="AL154" s="97">
        <f>SIN((90-$U$9)*$AA$8)*TAN($Y$10*$AA$8)/TAN((90-'C'!$F112)*$AA$8)</f>
        <v>-3.3402090391160856E-2</v>
      </c>
      <c r="AM154" s="97">
        <f t="shared" si="284"/>
        <v>2.5695650812758871E-2</v>
      </c>
      <c r="AN154" s="97">
        <f t="shared" si="285"/>
        <v>1.0127663357422376</v>
      </c>
      <c r="AO154" s="97">
        <f t="shared" si="286"/>
        <v>-1.8900173359252033</v>
      </c>
      <c r="AP154" s="97">
        <f t="shared" si="287"/>
        <v>-9.106959298875525</v>
      </c>
      <c r="AQ154" s="97">
        <f t="shared" si="288"/>
        <v>7.2169419629503215</v>
      </c>
      <c r="AR154" s="97">
        <f t="shared" si="289"/>
        <v>190.99697663480072</v>
      </c>
      <c r="AS154" s="97" t="s">
        <v>8053</v>
      </c>
      <c r="AT154" s="97" t="s">
        <v>8053</v>
      </c>
      <c r="AU154" s="97" t="s">
        <v>8053</v>
      </c>
      <c r="AV154" s="97">
        <f t="shared" si="290"/>
        <v>11.727648313581092</v>
      </c>
      <c r="AW154" s="97">
        <f t="shared" si="291"/>
        <v>11.727648313581092</v>
      </c>
      <c r="AX154" s="97">
        <f t="shared" si="292"/>
        <v>0.48865201306587885</v>
      </c>
      <c r="AY154" s="97">
        <f t="shared" si="293"/>
        <v>0</v>
      </c>
      <c r="AZ154" s="97">
        <f t="shared" si="294"/>
        <v>0</v>
      </c>
      <c r="BA154" s="97">
        <f t="shared" si="295"/>
        <v>0</v>
      </c>
      <c r="BB154" s="97">
        <f>SIN((90-$U$9)*$AA$8)*TAN($Y$9*$AA$8)/TAN((90-'C'!$F112)*$AA$8)</f>
        <v>-0.41315431281727683</v>
      </c>
      <c r="BC154" s="97">
        <f t="shared" si="296"/>
        <v>3.9313065427916136</v>
      </c>
      <c r="BD154" s="97">
        <f t="shared" si="297"/>
        <v>2.2206545302661587</v>
      </c>
      <c r="BE154" s="97">
        <f t="shared" si="298"/>
        <v>-10.722396209552336</v>
      </c>
      <c r="BF154" s="97">
        <f t="shared" si="299"/>
        <v>-63.235932093769613</v>
      </c>
      <c r="BG154" s="97">
        <f t="shared" si="300"/>
        <v>52.513535884217276</v>
      </c>
      <c r="BH154" s="97">
        <f t="shared" si="301"/>
        <v>253.95832830332193</v>
      </c>
      <c r="BI154" s="97" t="s">
        <v>8053</v>
      </c>
      <c r="BJ154" s="97" t="s">
        <v>8053</v>
      </c>
      <c r="BK154" s="97" t="s">
        <v>8053</v>
      </c>
      <c r="BL154" s="97">
        <f t="shared" si="302"/>
        <v>15.709680170058931</v>
      </c>
      <c r="BM154" s="97">
        <f t="shared" si="303"/>
        <v>15.709680170058931</v>
      </c>
      <c r="BN154" s="97">
        <f t="shared" si="304"/>
        <v>0.65457000708578883</v>
      </c>
      <c r="BO154" s="97">
        <f t="shared" si="305"/>
        <v>0</v>
      </c>
      <c r="BP154" s="97">
        <f t="shared" si="306"/>
        <v>0</v>
      </c>
      <c r="BQ154" s="97">
        <f t="shared" si="307"/>
        <v>0</v>
      </c>
      <c r="BR154" s="97">
        <f>SIN((90-$U$9)*$AA$8)*TAN($AA$10*$AA$8)/TAN((90-'C'!$F112)*$AA$8)</f>
        <v>3.3402090391160842E-2</v>
      </c>
      <c r="BS154" s="97">
        <f t="shared" si="308"/>
        <v>2.5695650812758864E-2</v>
      </c>
      <c r="BT154" s="97">
        <f t="shared" si="309"/>
        <v>1.0127663357422376</v>
      </c>
      <c r="BU154" s="97">
        <f t="shared" si="310"/>
        <v>1.8900173359252024</v>
      </c>
      <c r="BV154" s="97">
        <f t="shared" si="311"/>
        <v>9.1069592988755232</v>
      </c>
      <c r="BW154" s="97">
        <f t="shared" si="312"/>
        <v>-7.2169419629503206</v>
      </c>
      <c r="BX154" s="97">
        <f t="shared" si="313"/>
        <v>169.00302336519928</v>
      </c>
      <c r="BY154" s="97" t="s">
        <v>8053</v>
      </c>
      <c r="BZ154" s="97" t="s">
        <v>8053</v>
      </c>
      <c r="CA154" s="97" t="s">
        <v>8053</v>
      </c>
      <c r="CB154" s="97">
        <f t="shared" si="314"/>
        <v>0</v>
      </c>
      <c r="CC154" s="97">
        <f t="shared" si="315"/>
        <v>0</v>
      </c>
      <c r="CD154" s="97">
        <f t="shared" si="316"/>
        <v>0</v>
      </c>
      <c r="CE154" s="97">
        <f t="shared" si="317"/>
        <v>0</v>
      </c>
      <c r="CF154" s="97">
        <f t="shared" si="318"/>
        <v>0</v>
      </c>
      <c r="CG154" s="97">
        <f t="shared" si="319"/>
        <v>0</v>
      </c>
      <c r="CH154" s="97">
        <f>90-'C'!$F112</f>
        <v>81.905000000000001</v>
      </c>
      <c r="CI154" s="97">
        <v>10</v>
      </c>
      <c r="CJ154" s="97"/>
      <c r="CK154" s="97"/>
      <c r="CL154" s="97" t="e">
        <f t="shared" si="334"/>
        <v>#REF!</v>
      </c>
      <c r="CM154" s="97"/>
      <c r="CN154" s="97" t="s">
        <v>8197</v>
      </c>
      <c r="CO154" s="97">
        <f t="shared" si="320"/>
        <v>10</v>
      </c>
      <c r="CP154" s="97">
        <f t="shared" si="321"/>
        <v>34.31666666666667</v>
      </c>
      <c r="CQ154" s="97">
        <f>'C'!F112</f>
        <v>8.0950000000000006</v>
      </c>
      <c r="CR154" s="97">
        <f t="shared" si="322"/>
        <v>3.1415926535897931</v>
      </c>
      <c r="CS154" s="97">
        <f t="shared" si="323"/>
        <v>1.7453292519943295E-2</v>
      </c>
      <c r="CT154" s="97">
        <f t="shared" si="324"/>
        <v>57.295779513082323</v>
      </c>
      <c r="CU154" s="97">
        <f t="shared" si="325"/>
        <v>0.59893882164272083</v>
      </c>
      <c r="CV154" s="97">
        <f t="shared" si="326"/>
        <v>0.14128440294894098</v>
      </c>
      <c r="CW154" s="97">
        <f t="shared" si="327"/>
        <v>1.6859143111276333</v>
      </c>
      <c r="CX154" s="97">
        <f t="shared" si="328"/>
        <v>79.60495783658412</v>
      </c>
      <c r="CY154" s="97">
        <f t="shared" si="329"/>
        <v>79.60495783658412</v>
      </c>
      <c r="CZ154" s="97">
        <f t="shared" si="330"/>
        <v>280.39504216341589</v>
      </c>
      <c r="DA154" s="97"/>
      <c r="DB154" s="97"/>
      <c r="DC154" s="97"/>
      <c r="DD154" s="97"/>
      <c r="DE154" s="97"/>
      <c r="DF154" s="97"/>
      <c r="DG154" s="97"/>
      <c r="DH154" s="97"/>
      <c r="DI154" s="97"/>
      <c r="DJ154" s="97"/>
      <c r="DK154" s="97"/>
    </row>
    <row r="155" spans="1:115" ht="30" customHeight="1" x14ac:dyDescent="0.2">
      <c r="A155" s="97"/>
      <c r="B155" s="97"/>
      <c r="C155" s="97"/>
      <c r="D155" s="97"/>
      <c r="E155" s="97"/>
      <c r="F155" s="97"/>
      <c r="G155" s="97"/>
      <c r="H155" s="97"/>
      <c r="I155" s="97"/>
      <c r="J155" s="97" t="s">
        <v>8187</v>
      </c>
      <c r="K155" s="97"/>
      <c r="L155" s="97"/>
      <c r="M155" s="98">
        <f t="shared" si="331"/>
        <v>11</v>
      </c>
      <c r="N155" s="97">
        <f t="shared" si="267"/>
        <v>105.87231873866266</v>
      </c>
      <c r="O155" s="97">
        <f t="shared" si="268"/>
        <v>79.156314305915544</v>
      </c>
      <c r="P155" s="97">
        <f t="shared" si="269"/>
        <v>26.716004432747113</v>
      </c>
      <c r="Q155" s="97" t="str">
        <f t="shared" si="270"/>
        <v>QSOS</v>
      </c>
      <c r="R155" s="97">
        <f t="shared" si="271"/>
        <v>280.84368569408446</v>
      </c>
      <c r="S155" s="97">
        <f t="shared" si="0"/>
        <v>143</v>
      </c>
      <c r="T155" s="97">
        <f>SIN((90-$U$9)*$AA$8)*TAN($AA$9*$AA$8)/TAN((90-'C'!$F113)*$AA$8)</f>
        <v>0.43220633152828836</v>
      </c>
      <c r="U155" s="97">
        <f t="shared" si="272"/>
        <v>3.9313065427916092</v>
      </c>
      <c r="V155" s="97">
        <f t="shared" si="273"/>
        <v>2.2206545302661578</v>
      </c>
      <c r="W155" s="97">
        <f t="shared" si="274"/>
        <v>11.223118989661442</v>
      </c>
      <c r="X155" s="97">
        <f t="shared" si="275"/>
        <v>63.235932093769605</v>
      </c>
      <c r="Y155" s="97">
        <f t="shared" si="276"/>
        <v>-52.012813104108162</v>
      </c>
      <c r="Z155" s="97">
        <f t="shared" si="277"/>
        <v>105.54094891656896</v>
      </c>
      <c r="AA155" s="97">
        <f>(COS( 90.833*$AA$8)-SIN($U$9*$AA$8)*SIN('C'!$F113*$AA$8))/COS($U$9*$AA$8)/COS('C'!$F113*$AA$8)</f>
        <v>-0.11935744098445014</v>
      </c>
      <c r="AB155" s="97">
        <f t="shared" si="278"/>
        <v>96.855020135349335</v>
      </c>
      <c r="AC155" s="97">
        <f>('C'!$E113+$AC$9+$W$9/15)</f>
        <v>12.204777777777778</v>
      </c>
      <c r="AD155" s="97">
        <f t="shared" si="332"/>
        <v>0</v>
      </c>
      <c r="AE155" s="97">
        <f t="shared" si="279"/>
        <v>0</v>
      </c>
      <c r="AF155" s="97">
        <f t="shared" si="280"/>
        <v>0</v>
      </c>
      <c r="AG155" s="97">
        <f t="shared" si="281"/>
        <v>0</v>
      </c>
      <c r="AH155" s="97">
        <f t="shared" si="282"/>
        <v>0</v>
      </c>
      <c r="AI155" s="97"/>
      <c r="AJ155" s="97"/>
      <c r="AK155" s="97">
        <f t="shared" si="283"/>
        <v>0</v>
      </c>
      <c r="AL155" s="97">
        <f>SIN((90-$U$9)*$AA$8)*TAN($Y$10*$AA$8)/TAN((90-'C'!$F113)*$AA$8)</f>
        <v>-3.4942379894082602E-2</v>
      </c>
      <c r="AM155" s="97">
        <f t="shared" si="284"/>
        <v>2.5695650812758871E-2</v>
      </c>
      <c r="AN155" s="97">
        <f t="shared" si="285"/>
        <v>1.0127663357422376</v>
      </c>
      <c r="AO155" s="97">
        <f t="shared" si="286"/>
        <v>-1.9772066243753648</v>
      </c>
      <c r="AP155" s="97">
        <f t="shared" si="287"/>
        <v>-9.106959298875525</v>
      </c>
      <c r="AQ155" s="97">
        <f t="shared" si="288"/>
        <v>7.1297526745001605</v>
      </c>
      <c r="AR155" s="97">
        <f t="shared" si="289"/>
        <v>191.08416592325088</v>
      </c>
      <c r="AS155" s="97" t="s">
        <v>8053</v>
      </c>
      <c r="AT155" s="97" t="s">
        <v>8053</v>
      </c>
      <c r="AU155" s="97" t="s">
        <v>8053</v>
      </c>
      <c r="AV155" s="97">
        <f t="shared" si="290"/>
        <v>11.729460932811101</v>
      </c>
      <c r="AW155" s="97">
        <f t="shared" si="291"/>
        <v>11.729460932811101</v>
      </c>
      <c r="AX155" s="97">
        <f t="shared" si="292"/>
        <v>0.48872753886712922</v>
      </c>
      <c r="AY155" s="97">
        <f t="shared" si="293"/>
        <v>0</v>
      </c>
      <c r="AZ155" s="97">
        <f t="shared" si="294"/>
        <v>0</v>
      </c>
      <c r="BA155" s="97">
        <f t="shared" si="295"/>
        <v>0</v>
      </c>
      <c r="BB155" s="97">
        <f>SIN((90-$U$9)*$AA$8)*TAN($Y$9*$AA$8)/TAN((90-'C'!$F113)*$AA$8)</f>
        <v>-0.43220633152828852</v>
      </c>
      <c r="BC155" s="97">
        <f t="shared" si="296"/>
        <v>3.9313065427916136</v>
      </c>
      <c r="BD155" s="97">
        <f t="shared" si="297"/>
        <v>2.2206545302661587</v>
      </c>
      <c r="BE155" s="97">
        <f t="shared" si="298"/>
        <v>-11.223118989661439</v>
      </c>
      <c r="BF155" s="97">
        <f t="shared" si="299"/>
        <v>-63.235932093769613</v>
      </c>
      <c r="BG155" s="97">
        <f t="shared" si="300"/>
        <v>52.012813104108176</v>
      </c>
      <c r="BH155" s="97">
        <f t="shared" si="301"/>
        <v>254.45905108343104</v>
      </c>
      <c r="BI155" s="97" t="s">
        <v>8053</v>
      </c>
      <c r="BJ155" s="97" t="s">
        <v>8053</v>
      </c>
      <c r="BK155" s="97" t="s">
        <v>8053</v>
      </c>
      <c r="BL155" s="97">
        <f t="shared" si="302"/>
        <v>15.67229865138499</v>
      </c>
      <c r="BM155" s="97">
        <f t="shared" si="303"/>
        <v>15.67229865138499</v>
      </c>
      <c r="BN155" s="97">
        <f t="shared" si="304"/>
        <v>0.65301244380770795</v>
      </c>
      <c r="BO155" s="97">
        <f t="shared" si="305"/>
        <v>0</v>
      </c>
      <c r="BP155" s="97">
        <f t="shared" si="306"/>
        <v>0</v>
      </c>
      <c r="BQ155" s="97">
        <f t="shared" si="307"/>
        <v>0</v>
      </c>
      <c r="BR155" s="97">
        <f>SIN((90-$U$9)*$AA$8)*TAN($AA$10*$AA$8)/TAN((90-'C'!$F113)*$AA$8)</f>
        <v>3.4942379894082595E-2</v>
      </c>
      <c r="BS155" s="97">
        <f t="shared" si="308"/>
        <v>2.5695650812758864E-2</v>
      </c>
      <c r="BT155" s="97">
        <f t="shared" si="309"/>
        <v>1.0127663357422376</v>
      </c>
      <c r="BU155" s="97">
        <f t="shared" si="310"/>
        <v>1.9772066243753645</v>
      </c>
      <c r="BV155" s="97">
        <f t="shared" si="311"/>
        <v>9.1069592988755232</v>
      </c>
      <c r="BW155" s="97">
        <f t="shared" si="312"/>
        <v>-7.1297526745001587</v>
      </c>
      <c r="BX155" s="97">
        <f t="shared" si="313"/>
        <v>168.91583407674912</v>
      </c>
      <c r="BY155" s="97" t="s">
        <v>8053</v>
      </c>
      <c r="BZ155" s="97" t="s">
        <v>8053</v>
      </c>
      <c r="CA155" s="97" t="s">
        <v>8053</v>
      </c>
      <c r="CB155" s="97">
        <f t="shared" si="314"/>
        <v>0</v>
      </c>
      <c r="CC155" s="97">
        <f t="shared" si="315"/>
        <v>0</v>
      </c>
      <c r="CD155" s="97">
        <f t="shared" si="316"/>
        <v>0</v>
      </c>
      <c r="CE155" s="97">
        <f t="shared" si="317"/>
        <v>0</v>
      </c>
      <c r="CF155" s="97">
        <f t="shared" si="318"/>
        <v>0</v>
      </c>
      <c r="CG155" s="97">
        <f t="shared" si="319"/>
        <v>0</v>
      </c>
      <c r="CH155" s="97">
        <f>90-'C'!$F113</f>
        <v>81.537000000000006</v>
      </c>
      <c r="CI155" s="97">
        <v>11</v>
      </c>
      <c r="CJ155" s="97" t="s">
        <v>8187</v>
      </c>
      <c r="CK155" s="97"/>
      <c r="CL155" s="97"/>
      <c r="CM155" s="97"/>
      <c r="CN155" s="97" t="s">
        <v>8197</v>
      </c>
      <c r="CO155" s="97">
        <f t="shared" si="320"/>
        <v>11</v>
      </c>
      <c r="CP155" s="97">
        <f t="shared" si="321"/>
        <v>34.31666666666667</v>
      </c>
      <c r="CQ155" s="97">
        <f>'C'!F113</f>
        <v>8.4629999999999992</v>
      </c>
      <c r="CR155" s="97">
        <f t="shared" si="322"/>
        <v>3.1415926535897931</v>
      </c>
      <c r="CS155" s="97">
        <f t="shared" si="323"/>
        <v>1.7453292519943295E-2</v>
      </c>
      <c r="CT155" s="97">
        <f t="shared" si="324"/>
        <v>57.295779513082323</v>
      </c>
      <c r="CU155" s="97">
        <f t="shared" si="325"/>
        <v>0.59893882164272083</v>
      </c>
      <c r="CV155" s="97">
        <f t="shared" si="326"/>
        <v>0.14770721459628008</v>
      </c>
      <c r="CW155" s="97">
        <f t="shared" si="327"/>
        <v>1.6904389984472499</v>
      </c>
      <c r="CX155" s="97">
        <f t="shared" si="328"/>
        <v>79.156314305915544</v>
      </c>
      <c r="CY155" s="97">
        <f t="shared" si="329"/>
        <v>79.156314305915544</v>
      </c>
      <c r="CZ155" s="97">
        <f t="shared" si="330"/>
        <v>280.84368569408446</v>
      </c>
      <c r="DA155" s="97"/>
      <c r="DB155" s="97"/>
      <c r="DC155" s="97"/>
      <c r="DD155" s="97"/>
      <c r="DE155" s="97"/>
      <c r="DF155" s="97"/>
      <c r="DG155" s="97"/>
      <c r="DH155" s="97"/>
      <c r="DI155" s="97"/>
      <c r="DJ155" s="97"/>
      <c r="DK155" s="97"/>
    </row>
    <row r="156" spans="1:115" ht="30" customHeight="1" x14ac:dyDescent="0.2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 t="s">
        <v>8188</v>
      </c>
      <c r="L156" s="97"/>
      <c r="M156" s="98">
        <f t="shared" si="331"/>
        <v>12</v>
      </c>
      <c r="N156" s="97">
        <f t="shared" si="267"/>
        <v>105.87231873866266</v>
      </c>
      <c r="O156" s="97">
        <f t="shared" si="268"/>
        <v>78.711086774947148</v>
      </c>
      <c r="P156" s="97">
        <f t="shared" si="269"/>
        <v>27.161231963715508</v>
      </c>
      <c r="Q156" s="97" t="str">
        <f t="shared" si="270"/>
        <v>QSOS</v>
      </c>
      <c r="R156" s="97">
        <f t="shared" si="271"/>
        <v>281.28891322505285</v>
      </c>
      <c r="S156" s="97">
        <f t="shared" si="0"/>
        <v>144</v>
      </c>
      <c r="T156" s="97">
        <f>SIN((90-$U$9)*$AA$8)*TAN($AA$9*$AA$8)/TAN((90-'C'!$F114)*$AA$8)</f>
        <v>0.45113903552839035</v>
      </c>
      <c r="U156" s="97">
        <f t="shared" si="272"/>
        <v>3.9313065427916092</v>
      </c>
      <c r="V156" s="97">
        <f t="shared" si="273"/>
        <v>2.2206545302661578</v>
      </c>
      <c r="W156" s="97">
        <f t="shared" si="274"/>
        <v>11.721567545739093</v>
      </c>
      <c r="X156" s="97">
        <f t="shared" si="275"/>
        <v>63.235932093769605</v>
      </c>
      <c r="Y156" s="97">
        <f t="shared" si="276"/>
        <v>-51.514364548030514</v>
      </c>
      <c r="Z156" s="97">
        <f t="shared" si="277"/>
        <v>105.04250036049129</v>
      </c>
      <c r="AA156" s="97">
        <f>(COS( 90.833*$AA$8)-SIN($U$9*$AA$8)*SIN('C'!$F114*$AA$8))/COS($U$9*$AA$8)/COS('C'!$F114*$AA$8)</f>
        <v>-0.12382357403355754</v>
      </c>
      <c r="AB156" s="97">
        <f t="shared" si="278"/>
        <v>97.112823748317282</v>
      </c>
      <c r="AC156" s="97">
        <f>('C'!$E114+$AC$9+$W$9/15)</f>
        <v>12.200777777777777</v>
      </c>
      <c r="AD156" s="97">
        <f t="shared" si="332"/>
        <v>0</v>
      </c>
      <c r="AE156" s="97">
        <f t="shared" si="279"/>
        <v>0</v>
      </c>
      <c r="AF156" s="97">
        <f t="shared" si="280"/>
        <v>0</v>
      </c>
      <c r="AG156" s="97">
        <f t="shared" si="281"/>
        <v>0</v>
      </c>
      <c r="AH156" s="97">
        <f t="shared" si="282"/>
        <v>0</v>
      </c>
      <c r="AI156" s="97"/>
      <c r="AJ156" s="97"/>
      <c r="AK156" s="97">
        <f t="shared" si="283"/>
        <v>0</v>
      </c>
      <c r="AL156" s="97">
        <f>SIN((90-$U$9)*$AA$8)*TAN($Y$10*$AA$8)/TAN((90-'C'!$F114)*$AA$8)</f>
        <v>-3.647302321727159E-2</v>
      </c>
      <c r="AM156" s="97">
        <f t="shared" si="284"/>
        <v>2.5695650812758871E-2</v>
      </c>
      <c r="AN156" s="97">
        <f t="shared" si="285"/>
        <v>1.0127663357422376</v>
      </c>
      <c r="AO156" s="97">
        <f t="shared" si="286"/>
        <v>-2.0638544206072615</v>
      </c>
      <c r="AP156" s="97">
        <f t="shared" si="287"/>
        <v>-9.106959298875525</v>
      </c>
      <c r="AQ156" s="97">
        <f t="shared" si="288"/>
        <v>7.043104878268263</v>
      </c>
      <c r="AR156" s="97">
        <f t="shared" si="289"/>
        <v>191.17081371948279</v>
      </c>
      <c r="AS156" s="97" t="s">
        <v>8053</v>
      </c>
      <c r="AT156" s="97" t="s">
        <v>8053</v>
      </c>
      <c r="AU156" s="97" t="s">
        <v>8053</v>
      </c>
      <c r="AV156" s="97">
        <f t="shared" si="290"/>
        <v>11.731237452559892</v>
      </c>
      <c r="AW156" s="97">
        <f t="shared" si="291"/>
        <v>11.731237452559892</v>
      </c>
      <c r="AX156" s="97">
        <f t="shared" si="292"/>
        <v>0.48880156052332885</v>
      </c>
      <c r="AY156" s="97">
        <f t="shared" si="293"/>
        <v>0</v>
      </c>
      <c r="AZ156" s="97">
        <f t="shared" si="294"/>
        <v>0</v>
      </c>
      <c r="BA156" s="97">
        <f t="shared" si="295"/>
        <v>0</v>
      </c>
      <c r="BB156" s="97">
        <f>SIN((90-$U$9)*$AA$8)*TAN($Y$9*$AA$8)/TAN((90-'C'!$F114)*$AA$8)</f>
        <v>-0.45113903552839058</v>
      </c>
      <c r="BC156" s="97">
        <f t="shared" si="296"/>
        <v>3.9313065427916136</v>
      </c>
      <c r="BD156" s="97">
        <f t="shared" si="297"/>
        <v>2.2206545302661587</v>
      </c>
      <c r="BE156" s="97">
        <f t="shared" si="298"/>
        <v>-11.721567545739095</v>
      </c>
      <c r="BF156" s="97">
        <f t="shared" si="299"/>
        <v>-63.235932093769613</v>
      </c>
      <c r="BG156" s="97">
        <f t="shared" si="300"/>
        <v>51.514364548030514</v>
      </c>
      <c r="BH156" s="97">
        <f t="shared" si="301"/>
        <v>254.95749963950871</v>
      </c>
      <c r="BI156" s="97" t="s">
        <v>8053</v>
      </c>
      <c r="BJ156" s="97" t="s">
        <v>8053</v>
      </c>
      <c r="BK156" s="97" t="s">
        <v>8053</v>
      </c>
      <c r="BL156" s="97">
        <f t="shared" si="302"/>
        <v>15.635068747646478</v>
      </c>
      <c r="BM156" s="97">
        <f t="shared" si="303"/>
        <v>15.635068747646478</v>
      </c>
      <c r="BN156" s="97">
        <f t="shared" si="304"/>
        <v>0.65146119781860323</v>
      </c>
      <c r="BO156" s="97">
        <f t="shared" si="305"/>
        <v>0</v>
      </c>
      <c r="BP156" s="97">
        <f t="shared" si="306"/>
        <v>0</v>
      </c>
      <c r="BQ156" s="97">
        <f t="shared" si="307"/>
        <v>0</v>
      </c>
      <c r="BR156" s="97">
        <f>SIN((90-$U$9)*$AA$8)*TAN($AA$10*$AA$8)/TAN((90-'C'!$F114)*$AA$8)</f>
        <v>3.6473023217271583E-2</v>
      </c>
      <c r="BS156" s="97">
        <f t="shared" si="308"/>
        <v>2.5695650812758864E-2</v>
      </c>
      <c r="BT156" s="97">
        <f t="shared" si="309"/>
        <v>1.0127663357422376</v>
      </c>
      <c r="BU156" s="97">
        <f t="shared" si="310"/>
        <v>2.0638544206072611</v>
      </c>
      <c r="BV156" s="97">
        <f t="shared" si="311"/>
        <v>9.1069592988755232</v>
      </c>
      <c r="BW156" s="97">
        <f t="shared" si="312"/>
        <v>-7.0431048782682621</v>
      </c>
      <c r="BX156" s="97">
        <f t="shared" si="313"/>
        <v>168.82918628051721</v>
      </c>
      <c r="BY156" s="97" t="s">
        <v>8053</v>
      </c>
      <c r="BZ156" s="97" t="s">
        <v>8053</v>
      </c>
      <c r="CA156" s="97" t="s">
        <v>8053</v>
      </c>
      <c r="CB156" s="97">
        <f t="shared" si="314"/>
        <v>0</v>
      </c>
      <c r="CC156" s="97">
        <f t="shared" si="315"/>
        <v>0</v>
      </c>
      <c r="CD156" s="97">
        <f t="shared" si="316"/>
        <v>0</v>
      </c>
      <c r="CE156" s="97">
        <f t="shared" si="317"/>
        <v>0</v>
      </c>
      <c r="CF156" s="97">
        <f t="shared" si="318"/>
        <v>0</v>
      </c>
      <c r="CG156" s="97">
        <f t="shared" si="319"/>
        <v>0</v>
      </c>
      <c r="CH156" s="97">
        <f>90-'C'!$F114</f>
        <v>81.171999999999997</v>
      </c>
      <c r="CI156" s="97">
        <v>12</v>
      </c>
      <c r="CJ156" s="97"/>
      <c r="CK156" s="97" t="s">
        <v>8188</v>
      </c>
      <c r="CL156" s="97"/>
      <c r="CM156" s="97"/>
      <c r="CN156" s="97" t="s">
        <v>8197</v>
      </c>
      <c r="CO156" s="97">
        <f t="shared" si="320"/>
        <v>12</v>
      </c>
      <c r="CP156" s="97">
        <f t="shared" si="321"/>
        <v>34.31666666666667</v>
      </c>
      <c r="CQ156" s="97">
        <f>'C'!F114</f>
        <v>8.8279999999999994</v>
      </c>
      <c r="CR156" s="97">
        <f t="shared" si="322"/>
        <v>3.1415926535897931</v>
      </c>
      <c r="CS156" s="97">
        <f t="shared" si="323"/>
        <v>1.7453292519943295E-2</v>
      </c>
      <c r="CT156" s="97">
        <f t="shared" si="324"/>
        <v>57.295779513082323</v>
      </c>
      <c r="CU156" s="97">
        <f t="shared" si="325"/>
        <v>0.59893882164272083</v>
      </c>
      <c r="CV156" s="97">
        <f t="shared" si="326"/>
        <v>0.15407766636605941</v>
      </c>
      <c r="CW156" s="97">
        <f t="shared" si="327"/>
        <v>1.6949385203170777</v>
      </c>
      <c r="CX156" s="97">
        <f t="shared" si="328"/>
        <v>78.711086774947148</v>
      </c>
      <c r="CY156" s="97">
        <f t="shared" si="329"/>
        <v>78.711086774947148</v>
      </c>
      <c r="CZ156" s="97">
        <f t="shared" si="330"/>
        <v>281.28891322505285</v>
      </c>
      <c r="DA156" s="97"/>
      <c r="DB156" s="97"/>
      <c r="DC156" s="97"/>
      <c r="DD156" s="97"/>
      <c r="DE156" s="97"/>
      <c r="DF156" s="97"/>
      <c r="DG156" s="97"/>
      <c r="DH156" s="97"/>
      <c r="DI156" s="97"/>
      <c r="DJ156" s="97"/>
      <c r="DK156" s="97"/>
    </row>
    <row r="157" spans="1:115" ht="30" customHeight="1" x14ac:dyDescent="0.2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 t="e">
        <f t="shared" ref="L157:L160" si="335">#REF!</f>
        <v>#REF!</v>
      </c>
      <c r="M157" s="98">
        <f t="shared" si="331"/>
        <v>13</v>
      </c>
      <c r="N157" s="97">
        <f t="shared" si="267"/>
        <v>105.87231873866266</v>
      </c>
      <c r="O157" s="97">
        <f t="shared" si="268"/>
        <v>78.26805052458262</v>
      </c>
      <c r="P157" s="97">
        <f t="shared" si="269"/>
        <v>27.604268214080037</v>
      </c>
      <c r="Q157" s="97" t="str">
        <f t="shared" si="270"/>
        <v>QSOS</v>
      </c>
      <c r="R157" s="97">
        <f t="shared" si="271"/>
        <v>281.73194947541737</v>
      </c>
      <c r="S157" s="97">
        <f t="shared" si="0"/>
        <v>145</v>
      </c>
      <c r="T157" s="97">
        <f>SIN((90-$U$9)*$AA$8)*TAN($AA$9*$AA$8)/TAN((90-'C'!$F115)*$AA$8)</f>
        <v>0.47000518914338713</v>
      </c>
      <c r="U157" s="97">
        <f t="shared" si="272"/>
        <v>3.9313065427916092</v>
      </c>
      <c r="V157" s="97">
        <f t="shared" si="273"/>
        <v>2.2206545302661578</v>
      </c>
      <c r="W157" s="97">
        <f t="shared" si="274"/>
        <v>12.219160568614152</v>
      </c>
      <c r="X157" s="97">
        <f t="shared" si="275"/>
        <v>63.235932093769605</v>
      </c>
      <c r="Y157" s="97">
        <f t="shared" si="276"/>
        <v>-51.016771525155455</v>
      </c>
      <c r="Z157" s="97">
        <f t="shared" si="277"/>
        <v>104.54490733761625</v>
      </c>
      <c r="AA157" s="97">
        <f>(COS( 90.833*$AA$8)-SIN($U$9*$AA$8)*SIN('C'!$F115*$AA$8))/COS($U$9*$AA$8)/COS('C'!$F115*$AA$8)</f>
        <v>-0.12827472585595837</v>
      </c>
      <c r="AB157" s="97">
        <f t="shared" si="278"/>
        <v>97.369906680094459</v>
      </c>
      <c r="AC157" s="97">
        <f>('C'!$E115+$AC$9+$W$9/15)</f>
        <v>12.195777777777778</v>
      </c>
      <c r="AD157" s="97">
        <f t="shared" si="332"/>
        <v>0</v>
      </c>
      <c r="AE157" s="97">
        <f t="shared" si="279"/>
        <v>0</v>
      </c>
      <c r="AF157" s="97">
        <f t="shared" si="280"/>
        <v>0</v>
      </c>
      <c r="AG157" s="97">
        <f t="shared" si="281"/>
        <v>0</v>
      </c>
      <c r="AH157" s="97">
        <f t="shared" si="282"/>
        <v>0</v>
      </c>
      <c r="AI157" s="97"/>
      <c r="AJ157" s="97"/>
      <c r="AK157" s="97">
        <f t="shared" si="283"/>
        <v>0</v>
      </c>
      <c r="AL157" s="97">
        <f>SIN((90-$U$9)*$AA$8)*TAN($Y$10*$AA$8)/TAN((90-'C'!$F115)*$AA$8)</f>
        <v>-3.7998286173101727E-2</v>
      </c>
      <c r="AM157" s="97">
        <f t="shared" si="284"/>
        <v>2.5695650812758871E-2</v>
      </c>
      <c r="AN157" s="97">
        <f t="shared" si="285"/>
        <v>1.0127663357422376</v>
      </c>
      <c r="AO157" s="97">
        <f t="shared" si="286"/>
        <v>-2.1502023382765461</v>
      </c>
      <c r="AP157" s="97">
        <f t="shared" si="287"/>
        <v>-9.106959298875525</v>
      </c>
      <c r="AQ157" s="97">
        <f t="shared" si="288"/>
        <v>6.9567569605989785</v>
      </c>
      <c r="AR157" s="97">
        <f t="shared" si="289"/>
        <v>191.25716163715208</v>
      </c>
      <c r="AS157" s="97" t="s">
        <v>8053</v>
      </c>
      <c r="AT157" s="97" t="s">
        <v>8053</v>
      </c>
      <c r="AU157" s="97" t="s">
        <v>8053</v>
      </c>
      <c r="AV157" s="97">
        <f t="shared" si="290"/>
        <v>11.731993980404512</v>
      </c>
      <c r="AW157" s="97">
        <f t="shared" si="291"/>
        <v>11.731993980404512</v>
      </c>
      <c r="AX157" s="97">
        <f t="shared" si="292"/>
        <v>0.4888330825168547</v>
      </c>
      <c r="AY157" s="97">
        <f t="shared" si="293"/>
        <v>0</v>
      </c>
      <c r="AZ157" s="97">
        <f t="shared" si="294"/>
        <v>0</v>
      </c>
      <c r="BA157" s="97">
        <f t="shared" si="295"/>
        <v>0</v>
      </c>
      <c r="BB157" s="97">
        <f>SIN((90-$U$9)*$AA$8)*TAN($Y$9*$AA$8)/TAN((90-'C'!$F115)*$AA$8)</f>
        <v>-0.47000518914338735</v>
      </c>
      <c r="BC157" s="97">
        <f t="shared" si="296"/>
        <v>3.9313065427916136</v>
      </c>
      <c r="BD157" s="97">
        <f t="shared" si="297"/>
        <v>2.2206545302661587</v>
      </c>
      <c r="BE157" s="97">
        <f t="shared" si="298"/>
        <v>-12.219160568614154</v>
      </c>
      <c r="BF157" s="97">
        <f t="shared" si="299"/>
        <v>-63.235932093769613</v>
      </c>
      <c r="BG157" s="97">
        <f t="shared" si="300"/>
        <v>51.016771525155463</v>
      </c>
      <c r="BH157" s="97">
        <f t="shared" si="301"/>
        <v>255.45509266238375</v>
      </c>
      <c r="BI157" s="97" t="s">
        <v>8053</v>
      </c>
      <c r="BJ157" s="97" t="s">
        <v>8053</v>
      </c>
      <c r="BK157" s="97" t="s">
        <v>8053</v>
      </c>
      <c r="BL157" s="97">
        <f t="shared" si="302"/>
        <v>15.596895879454809</v>
      </c>
      <c r="BM157" s="97">
        <f t="shared" si="303"/>
        <v>15.596895879454809</v>
      </c>
      <c r="BN157" s="97">
        <f t="shared" si="304"/>
        <v>0.64987066164395035</v>
      </c>
      <c r="BO157" s="97">
        <f t="shared" si="305"/>
        <v>0</v>
      </c>
      <c r="BP157" s="97">
        <f t="shared" si="306"/>
        <v>0</v>
      </c>
      <c r="BQ157" s="97">
        <f t="shared" si="307"/>
        <v>0</v>
      </c>
      <c r="BR157" s="97">
        <f>SIN((90-$U$9)*$AA$8)*TAN($AA$10*$AA$8)/TAN((90-'C'!$F115)*$AA$8)</f>
        <v>3.799828617310172E-2</v>
      </c>
      <c r="BS157" s="97">
        <f t="shared" si="308"/>
        <v>2.5695650812758864E-2</v>
      </c>
      <c r="BT157" s="97">
        <f t="shared" si="309"/>
        <v>1.0127663357422376</v>
      </c>
      <c r="BU157" s="97">
        <f t="shared" si="310"/>
        <v>2.1502023382765456</v>
      </c>
      <c r="BV157" s="97">
        <f t="shared" si="311"/>
        <v>9.1069592988755232</v>
      </c>
      <c r="BW157" s="97">
        <f t="shared" si="312"/>
        <v>-6.9567569605989776</v>
      </c>
      <c r="BX157" s="97">
        <f t="shared" si="313"/>
        <v>168.74283836284792</v>
      </c>
      <c r="BY157" s="97" t="s">
        <v>8053</v>
      </c>
      <c r="BZ157" s="97" t="s">
        <v>8053</v>
      </c>
      <c r="CA157" s="97" t="s">
        <v>8053</v>
      </c>
      <c r="CB157" s="97">
        <f t="shared" si="314"/>
        <v>0</v>
      </c>
      <c r="CC157" s="97">
        <f t="shared" si="315"/>
        <v>0</v>
      </c>
      <c r="CD157" s="97">
        <f t="shared" si="316"/>
        <v>0</v>
      </c>
      <c r="CE157" s="97">
        <f t="shared" si="317"/>
        <v>0</v>
      </c>
      <c r="CF157" s="97">
        <f t="shared" si="318"/>
        <v>0</v>
      </c>
      <c r="CG157" s="97">
        <f t="shared" si="319"/>
        <v>0</v>
      </c>
      <c r="CH157" s="97">
        <f>90-'C'!$F115</f>
        <v>80.808999999999997</v>
      </c>
      <c r="CI157" s="97">
        <v>13</v>
      </c>
      <c r="CJ157" s="97"/>
      <c r="CK157" s="97"/>
      <c r="CL157" s="97" t="e">
        <f t="shared" ref="CL157:CL160" si="336">#REF!</f>
        <v>#REF!</v>
      </c>
      <c r="CM157" s="97"/>
      <c r="CN157" s="97" t="s">
        <v>8197</v>
      </c>
      <c r="CO157" s="97">
        <f t="shared" si="320"/>
        <v>13</v>
      </c>
      <c r="CP157" s="97">
        <f t="shared" si="321"/>
        <v>34.31666666666667</v>
      </c>
      <c r="CQ157" s="97">
        <f>'C'!F115</f>
        <v>9.1910000000000007</v>
      </c>
      <c r="CR157" s="97">
        <f t="shared" si="322"/>
        <v>3.1415926535897931</v>
      </c>
      <c r="CS157" s="97">
        <f t="shared" si="323"/>
        <v>1.7453292519943295E-2</v>
      </c>
      <c r="CT157" s="97">
        <f t="shared" si="324"/>
        <v>57.295779513082323</v>
      </c>
      <c r="CU157" s="97">
        <f t="shared" si="325"/>
        <v>0.59893882164272083</v>
      </c>
      <c r="CV157" s="97">
        <f t="shared" si="326"/>
        <v>0.16041321155079885</v>
      </c>
      <c r="CW157" s="97">
        <f t="shared" si="327"/>
        <v>1.6994254639272695</v>
      </c>
      <c r="CX157" s="97">
        <f t="shared" si="328"/>
        <v>78.26805052458262</v>
      </c>
      <c r="CY157" s="97">
        <f t="shared" si="329"/>
        <v>78.26805052458262</v>
      </c>
      <c r="CZ157" s="97">
        <f t="shared" si="330"/>
        <v>281.73194947541737</v>
      </c>
      <c r="DA157" s="97"/>
      <c r="DB157" s="97"/>
      <c r="DC157" s="97"/>
      <c r="DD157" s="97"/>
      <c r="DE157" s="97"/>
      <c r="DF157" s="97"/>
      <c r="DG157" s="97"/>
      <c r="DH157" s="97"/>
      <c r="DI157" s="97"/>
      <c r="DJ157" s="97"/>
      <c r="DK157" s="97"/>
    </row>
    <row r="158" spans="1:115" ht="30" customHeight="1" x14ac:dyDescent="0.2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 t="e">
        <f t="shared" si="335"/>
        <v>#REF!</v>
      </c>
      <c r="M158" s="98">
        <f t="shared" si="331"/>
        <v>14</v>
      </c>
      <c r="N158" s="97">
        <f t="shared" si="267"/>
        <v>105.87231873866266</v>
      </c>
      <c r="O158" s="97">
        <f t="shared" si="268"/>
        <v>77.827199829862806</v>
      </c>
      <c r="P158" s="97">
        <f t="shared" si="269"/>
        <v>28.04511890879985</v>
      </c>
      <c r="Q158" s="97" t="str">
        <f t="shared" si="270"/>
        <v>QSOS</v>
      </c>
      <c r="R158" s="97">
        <f t="shared" si="271"/>
        <v>282.17280017013718</v>
      </c>
      <c r="S158" s="97">
        <f t="shared" si="0"/>
        <v>146</v>
      </c>
      <c r="T158" s="97">
        <f>SIN((90-$U$9)*$AA$8)*TAN($AA$9*$AA$8)/TAN((90-'C'!$F116)*$AA$8)</f>
        <v>0.48880579470579655</v>
      </c>
      <c r="U158" s="97">
        <f t="shared" si="272"/>
        <v>3.9313065427916092</v>
      </c>
      <c r="V158" s="97">
        <f t="shared" si="273"/>
        <v>2.2206545302661578</v>
      </c>
      <c r="W158" s="97">
        <f t="shared" si="274"/>
        <v>12.715957467584365</v>
      </c>
      <c r="X158" s="97">
        <f t="shared" si="275"/>
        <v>63.235932093769605</v>
      </c>
      <c r="Y158" s="97">
        <f t="shared" si="276"/>
        <v>-50.519974626185238</v>
      </c>
      <c r="Z158" s="97">
        <f t="shared" si="277"/>
        <v>104.04811043864603</v>
      </c>
      <c r="AA158" s="97">
        <f>(COS( 90.833*$AA$8)-SIN($U$9*$AA$8)*SIN('C'!$F116*$AA$8))/COS($U$9*$AA$8)/COS('C'!$F116*$AA$8)</f>
        <v>-0.13271112326622675</v>
      </c>
      <c r="AB158" s="97">
        <f t="shared" si="278"/>
        <v>97.62628598881858</v>
      </c>
      <c r="AC158" s="97">
        <f>('C'!$E116+$AC$9+$W$9/15)</f>
        <v>12.191777777777776</v>
      </c>
      <c r="AD158" s="97">
        <f t="shared" si="332"/>
        <v>0</v>
      </c>
      <c r="AE158" s="97">
        <f t="shared" si="279"/>
        <v>0</v>
      </c>
      <c r="AF158" s="97">
        <f t="shared" si="280"/>
        <v>0</v>
      </c>
      <c r="AG158" s="97">
        <f t="shared" si="281"/>
        <v>0</v>
      </c>
      <c r="AH158" s="97">
        <f t="shared" si="282"/>
        <v>0</v>
      </c>
      <c r="AI158" s="97"/>
      <c r="AJ158" s="97"/>
      <c r="AK158" s="97">
        <f t="shared" si="283"/>
        <v>0</v>
      </c>
      <c r="AL158" s="97">
        <f>SIN((90-$U$9)*$AA$8)*TAN($Y$10*$AA$8)/TAN((90-'C'!$F116)*$AA$8)</f>
        <v>-3.951824979667376E-2</v>
      </c>
      <c r="AM158" s="97">
        <f t="shared" si="284"/>
        <v>2.5695650812758871E-2</v>
      </c>
      <c r="AN158" s="97">
        <f t="shared" si="285"/>
        <v>1.0127663357422376</v>
      </c>
      <c r="AO158" s="97">
        <f t="shared" si="286"/>
        <v>-2.2362551115693274</v>
      </c>
      <c r="AP158" s="97">
        <f t="shared" si="287"/>
        <v>-9.106959298875525</v>
      </c>
      <c r="AQ158" s="97">
        <f t="shared" si="288"/>
        <v>6.8707041873061971</v>
      </c>
      <c r="AR158" s="97">
        <f t="shared" si="289"/>
        <v>191.34321441044486</v>
      </c>
      <c r="AS158" s="97" t="s">
        <v>8053</v>
      </c>
      <c r="AT158" s="97" t="s">
        <v>8053</v>
      </c>
      <c r="AU158" s="97" t="s">
        <v>8053</v>
      </c>
      <c r="AV158" s="97">
        <f t="shared" si="290"/>
        <v>11.733730831957363</v>
      </c>
      <c r="AW158" s="97">
        <f t="shared" si="291"/>
        <v>11.733730831957363</v>
      </c>
      <c r="AX158" s="97">
        <f t="shared" si="292"/>
        <v>0.48890545133155677</v>
      </c>
      <c r="AY158" s="97">
        <f t="shared" si="293"/>
        <v>0</v>
      </c>
      <c r="AZ158" s="97">
        <f t="shared" si="294"/>
        <v>0</v>
      </c>
      <c r="BA158" s="97">
        <f t="shared" si="295"/>
        <v>0</v>
      </c>
      <c r="BB158" s="97">
        <f>SIN((90-$U$9)*$AA$8)*TAN($Y$9*$AA$8)/TAN((90-'C'!$F116)*$AA$8)</f>
        <v>-0.48880579470579677</v>
      </c>
      <c r="BC158" s="97">
        <f t="shared" si="296"/>
        <v>3.9313065427916136</v>
      </c>
      <c r="BD158" s="97">
        <f t="shared" si="297"/>
        <v>2.2206545302661587</v>
      </c>
      <c r="BE158" s="97">
        <f t="shared" si="298"/>
        <v>-12.715957467584365</v>
      </c>
      <c r="BF158" s="97">
        <f t="shared" si="299"/>
        <v>-63.235932093769613</v>
      </c>
      <c r="BG158" s="97">
        <f t="shared" si="300"/>
        <v>50.519974626185245</v>
      </c>
      <c r="BH158" s="97">
        <f t="shared" si="301"/>
        <v>255.95188956135397</v>
      </c>
      <c r="BI158" s="97" t="s">
        <v>8053</v>
      </c>
      <c r="BJ158" s="97" t="s">
        <v>8053</v>
      </c>
      <c r="BK158" s="97" t="s">
        <v>8053</v>
      </c>
      <c r="BL158" s="97">
        <f t="shared" si="302"/>
        <v>15.559776086190126</v>
      </c>
      <c r="BM158" s="97">
        <f t="shared" si="303"/>
        <v>15.559776086190126</v>
      </c>
      <c r="BN158" s="97">
        <f t="shared" si="304"/>
        <v>0.6483240035912553</v>
      </c>
      <c r="BO158" s="97">
        <f t="shared" si="305"/>
        <v>0</v>
      </c>
      <c r="BP158" s="97">
        <f t="shared" si="306"/>
        <v>0</v>
      </c>
      <c r="BQ158" s="97">
        <f t="shared" si="307"/>
        <v>0</v>
      </c>
      <c r="BR158" s="97">
        <f>SIN((90-$U$9)*$AA$8)*TAN($AA$10*$AA$8)/TAN((90-'C'!$F116)*$AA$8)</f>
        <v>3.9518249796673753E-2</v>
      </c>
      <c r="BS158" s="97">
        <f t="shared" si="308"/>
        <v>2.5695650812758864E-2</v>
      </c>
      <c r="BT158" s="97">
        <f t="shared" si="309"/>
        <v>1.0127663357422376</v>
      </c>
      <c r="BU158" s="97">
        <f t="shared" si="310"/>
        <v>2.236255111569327</v>
      </c>
      <c r="BV158" s="97">
        <f t="shared" si="311"/>
        <v>9.1069592988755232</v>
      </c>
      <c r="BW158" s="97">
        <f t="shared" si="312"/>
        <v>-6.8707041873061963</v>
      </c>
      <c r="BX158" s="97">
        <f t="shared" si="313"/>
        <v>168.65678558955514</v>
      </c>
      <c r="BY158" s="97" t="s">
        <v>8053</v>
      </c>
      <c r="BZ158" s="97" t="s">
        <v>8053</v>
      </c>
      <c r="CA158" s="97" t="s">
        <v>8053</v>
      </c>
      <c r="CB158" s="97">
        <f t="shared" si="314"/>
        <v>0</v>
      </c>
      <c r="CC158" s="97">
        <f t="shared" si="315"/>
        <v>0</v>
      </c>
      <c r="CD158" s="97">
        <f t="shared" si="316"/>
        <v>0</v>
      </c>
      <c r="CE158" s="97">
        <f t="shared" si="317"/>
        <v>0</v>
      </c>
      <c r="CF158" s="97">
        <f t="shared" si="318"/>
        <v>0</v>
      </c>
      <c r="CG158" s="97">
        <f t="shared" si="319"/>
        <v>0</v>
      </c>
      <c r="CH158" s="97">
        <f>90-'C'!$F116</f>
        <v>80.448000000000008</v>
      </c>
      <c r="CI158" s="97">
        <v>14</v>
      </c>
      <c r="CJ158" s="97"/>
      <c r="CK158" s="97"/>
      <c r="CL158" s="97" t="e">
        <f t="shared" si="336"/>
        <v>#REF!</v>
      </c>
      <c r="CM158" s="97"/>
      <c r="CN158" s="97" t="s">
        <v>8197</v>
      </c>
      <c r="CO158" s="97">
        <f t="shared" si="320"/>
        <v>14</v>
      </c>
      <c r="CP158" s="97">
        <f t="shared" si="321"/>
        <v>34.31666666666667</v>
      </c>
      <c r="CQ158" s="97">
        <f>'C'!F116</f>
        <v>9.5519999999999996</v>
      </c>
      <c r="CR158" s="97">
        <f t="shared" si="322"/>
        <v>3.1415926535897931</v>
      </c>
      <c r="CS158" s="97">
        <f t="shared" si="323"/>
        <v>1.7453292519943295E-2</v>
      </c>
      <c r="CT158" s="97">
        <f t="shared" si="324"/>
        <v>57.295779513082323</v>
      </c>
      <c r="CU158" s="97">
        <f t="shared" si="325"/>
        <v>0.59893882164272083</v>
      </c>
      <c r="CV158" s="97">
        <f t="shared" si="326"/>
        <v>0.16671385015049836</v>
      </c>
      <c r="CW158" s="97">
        <f t="shared" si="327"/>
        <v>1.7039001269984924</v>
      </c>
      <c r="CX158" s="97">
        <f t="shared" si="328"/>
        <v>77.827199829862806</v>
      </c>
      <c r="CY158" s="97">
        <f t="shared" si="329"/>
        <v>77.827199829862806</v>
      </c>
      <c r="CZ158" s="97">
        <f t="shared" si="330"/>
        <v>282.17280017013718</v>
      </c>
      <c r="DA158" s="97"/>
      <c r="DB158" s="97"/>
      <c r="DC158" s="97"/>
      <c r="DD158" s="97"/>
      <c r="DE158" s="97"/>
      <c r="DF158" s="97"/>
      <c r="DG158" s="97"/>
      <c r="DH158" s="97"/>
      <c r="DI158" s="97"/>
      <c r="DJ158" s="97"/>
      <c r="DK158" s="97"/>
    </row>
    <row r="159" spans="1:115" ht="30" customHeight="1" x14ac:dyDescent="0.2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 t="e">
        <f t="shared" si="335"/>
        <v>#REF!</v>
      </c>
      <c r="M159" s="98">
        <f t="shared" si="331"/>
        <v>15</v>
      </c>
      <c r="N159" s="97">
        <f t="shared" si="267"/>
        <v>105.87231873866266</v>
      </c>
      <c r="O159" s="97">
        <f t="shared" si="268"/>
        <v>77.390973729376483</v>
      </c>
      <c r="P159" s="97">
        <f t="shared" si="269"/>
        <v>28.481345009286173</v>
      </c>
      <c r="Q159" s="97" t="str">
        <f t="shared" si="270"/>
        <v>QSOS</v>
      </c>
      <c r="R159" s="97">
        <f t="shared" si="271"/>
        <v>282.60902627062353</v>
      </c>
      <c r="S159" s="97">
        <f t="shared" si="0"/>
        <v>147</v>
      </c>
      <c r="T159" s="97">
        <f>SIN((90-$U$9)*$AA$8)*TAN($AA$9*$AA$8)/TAN((90-'C'!$F117)*$AA$8)</f>
        <v>0.50743732586847823</v>
      </c>
      <c r="U159" s="97">
        <f t="shared" si="272"/>
        <v>3.9313065427916092</v>
      </c>
      <c r="V159" s="97">
        <f t="shared" si="273"/>
        <v>2.2206545302661578</v>
      </c>
      <c r="W159" s="97">
        <f t="shared" si="274"/>
        <v>13.209247388114951</v>
      </c>
      <c r="X159" s="97">
        <f t="shared" si="275"/>
        <v>63.235932093769605</v>
      </c>
      <c r="Y159" s="97">
        <f t="shared" si="276"/>
        <v>-50.026684705654652</v>
      </c>
      <c r="Z159" s="97">
        <f t="shared" si="277"/>
        <v>103.55482051811543</v>
      </c>
      <c r="AA159" s="97">
        <f>(COS( 90.833*$AA$8)-SIN($U$9*$AA$8)*SIN('C'!$F117*$AA$8))/COS($U$9*$AA$8)/COS('C'!$F117*$AA$8)</f>
        <v>-0.13710832162157813</v>
      </c>
      <c r="AB159" s="97">
        <f t="shared" si="278"/>
        <v>97.880551637924427</v>
      </c>
      <c r="AC159" s="97">
        <f>('C'!$E117+$AC$9+$W$9/15)</f>
        <v>12.187777777777779</v>
      </c>
      <c r="AD159" s="97">
        <f t="shared" si="332"/>
        <v>0</v>
      </c>
      <c r="AE159" s="97">
        <f t="shared" si="279"/>
        <v>0</v>
      </c>
      <c r="AF159" s="97">
        <f t="shared" si="280"/>
        <v>0</v>
      </c>
      <c r="AG159" s="97">
        <f t="shared" si="281"/>
        <v>0</v>
      </c>
      <c r="AH159" s="97">
        <f t="shared" si="282"/>
        <v>0</v>
      </c>
      <c r="AI159" s="97"/>
      <c r="AJ159" s="97"/>
      <c r="AK159" s="97">
        <f t="shared" si="283"/>
        <v>0</v>
      </c>
      <c r="AL159" s="97">
        <f>SIN((90-$U$9)*$AA$8)*TAN($Y$10*$AA$8)/TAN((90-'C'!$F117)*$AA$8)</f>
        <v>-4.1024544342597717E-2</v>
      </c>
      <c r="AM159" s="97">
        <f t="shared" si="284"/>
        <v>2.5695650812758871E-2</v>
      </c>
      <c r="AN159" s="97">
        <f t="shared" si="285"/>
        <v>1.0127663357422376</v>
      </c>
      <c r="AO159" s="97">
        <f t="shared" si="286"/>
        <v>-2.3215389885000333</v>
      </c>
      <c r="AP159" s="97">
        <f t="shared" si="287"/>
        <v>-9.106959298875525</v>
      </c>
      <c r="AQ159" s="97">
        <f t="shared" si="288"/>
        <v>6.7854203103754918</v>
      </c>
      <c r="AR159" s="97">
        <f t="shared" si="289"/>
        <v>191.42849828737556</v>
      </c>
      <c r="AS159" s="97" t="s">
        <v>8053</v>
      </c>
      <c r="AT159" s="97" t="s">
        <v>8053</v>
      </c>
      <c r="AU159" s="97" t="s">
        <v>8053</v>
      </c>
      <c r="AV159" s="97">
        <f t="shared" si="290"/>
        <v>11.735416423752746</v>
      </c>
      <c r="AW159" s="97">
        <f t="shared" si="291"/>
        <v>11.735416423752746</v>
      </c>
      <c r="AX159" s="97">
        <f t="shared" si="292"/>
        <v>0.48897568432303107</v>
      </c>
      <c r="AY159" s="97">
        <f t="shared" si="293"/>
        <v>0</v>
      </c>
      <c r="AZ159" s="97">
        <f t="shared" si="294"/>
        <v>0</v>
      </c>
      <c r="BA159" s="97">
        <f t="shared" si="295"/>
        <v>0</v>
      </c>
      <c r="BB159" s="97">
        <f>SIN((90-$U$9)*$AA$8)*TAN($Y$9*$AA$8)/TAN((90-'C'!$F117)*$AA$8)</f>
        <v>-0.50743732586847845</v>
      </c>
      <c r="BC159" s="97">
        <f t="shared" si="296"/>
        <v>3.9313065427916136</v>
      </c>
      <c r="BD159" s="97">
        <f t="shared" si="297"/>
        <v>2.2206545302661587</v>
      </c>
      <c r="BE159" s="97">
        <f t="shared" si="298"/>
        <v>-13.209247388114951</v>
      </c>
      <c r="BF159" s="97">
        <f t="shared" si="299"/>
        <v>-63.235932093769613</v>
      </c>
      <c r="BG159" s="97">
        <f t="shared" si="300"/>
        <v>50.02668470565466</v>
      </c>
      <c r="BH159" s="97">
        <f t="shared" si="301"/>
        <v>256.44517948188457</v>
      </c>
      <c r="BI159" s="97" t="s">
        <v>8053</v>
      </c>
      <c r="BJ159" s="97" t="s">
        <v>8053</v>
      </c>
      <c r="BK159" s="97" t="s">
        <v>8053</v>
      </c>
      <c r="BL159" s="97">
        <f t="shared" si="302"/>
        <v>15.52289009148809</v>
      </c>
      <c r="BM159" s="97">
        <f t="shared" si="303"/>
        <v>15.52289009148809</v>
      </c>
      <c r="BN159" s="97">
        <f t="shared" si="304"/>
        <v>0.64678708714533706</v>
      </c>
      <c r="BO159" s="97">
        <f t="shared" si="305"/>
        <v>0</v>
      </c>
      <c r="BP159" s="97">
        <f t="shared" si="306"/>
        <v>0</v>
      </c>
      <c r="BQ159" s="97">
        <f t="shared" si="307"/>
        <v>0</v>
      </c>
      <c r="BR159" s="97">
        <f>SIN((90-$U$9)*$AA$8)*TAN($AA$10*$AA$8)/TAN((90-'C'!$F117)*$AA$8)</f>
        <v>4.102454434259771E-2</v>
      </c>
      <c r="BS159" s="97">
        <f t="shared" si="308"/>
        <v>2.5695650812758864E-2</v>
      </c>
      <c r="BT159" s="97">
        <f t="shared" si="309"/>
        <v>1.0127663357422376</v>
      </c>
      <c r="BU159" s="97">
        <f t="shared" si="310"/>
        <v>2.3215389885000328</v>
      </c>
      <c r="BV159" s="97">
        <f t="shared" si="311"/>
        <v>9.1069592988755232</v>
      </c>
      <c r="BW159" s="97">
        <f t="shared" si="312"/>
        <v>-6.7854203103754909</v>
      </c>
      <c r="BX159" s="97">
        <f t="shared" si="313"/>
        <v>168.57150171262444</v>
      </c>
      <c r="BY159" s="97" t="s">
        <v>8053</v>
      </c>
      <c r="BZ159" s="97" t="s">
        <v>8053</v>
      </c>
      <c r="CA159" s="97" t="s">
        <v>8053</v>
      </c>
      <c r="CB159" s="97">
        <f t="shared" si="314"/>
        <v>0</v>
      </c>
      <c r="CC159" s="97">
        <f t="shared" si="315"/>
        <v>0</v>
      </c>
      <c r="CD159" s="97">
        <f t="shared" si="316"/>
        <v>0</v>
      </c>
      <c r="CE159" s="97">
        <f t="shared" si="317"/>
        <v>0</v>
      </c>
      <c r="CF159" s="97">
        <f t="shared" si="318"/>
        <v>0</v>
      </c>
      <c r="CG159" s="97">
        <f t="shared" si="319"/>
        <v>0</v>
      </c>
      <c r="CH159" s="97">
        <f>90-'C'!$F117</f>
        <v>80.090999999999994</v>
      </c>
      <c r="CI159" s="97">
        <v>15</v>
      </c>
      <c r="CJ159" s="97"/>
      <c r="CK159" s="97"/>
      <c r="CL159" s="97" t="e">
        <f t="shared" si="336"/>
        <v>#REF!</v>
      </c>
      <c r="CM159" s="97"/>
      <c r="CN159" s="97" t="s">
        <v>8197</v>
      </c>
      <c r="CO159" s="97">
        <f t="shared" si="320"/>
        <v>15</v>
      </c>
      <c r="CP159" s="97">
        <f t="shared" si="321"/>
        <v>34.31666666666667</v>
      </c>
      <c r="CQ159" s="97">
        <f>'C'!F117</f>
        <v>9.9090000000000007</v>
      </c>
      <c r="CR159" s="97">
        <f t="shared" si="322"/>
        <v>3.1415926535897931</v>
      </c>
      <c r="CS159" s="97">
        <f t="shared" si="323"/>
        <v>1.7453292519943295E-2</v>
      </c>
      <c r="CT159" s="97">
        <f t="shared" si="324"/>
        <v>57.295779513082323</v>
      </c>
      <c r="CU159" s="97">
        <f t="shared" si="325"/>
        <v>0.59893882164272083</v>
      </c>
      <c r="CV159" s="97">
        <f t="shared" si="326"/>
        <v>0.17294467558011814</v>
      </c>
      <c r="CW159" s="97">
        <f t="shared" si="327"/>
        <v>1.70833789975011</v>
      </c>
      <c r="CX159" s="97">
        <f t="shared" si="328"/>
        <v>77.390973729376483</v>
      </c>
      <c r="CY159" s="97">
        <f t="shared" si="329"/>
        <v>77.390973729376483</v>
      </c>
      <c r="CZ159" s="97">
        <f t="shared" si="330"/>
        <v>282.60902627062353</v>
      </c>
      <c r="DA159" s="97"/>
      <c r="DB159" s="97"/>
      <c r="DC159" s="97"/>
      <c r="DD159" s="97"/>
      <c r="DE159" s="97"/>
      <c r="DF159" s="97"/>
      <c r="DG159" s="97"/>
      <c r="DH159" s="97"/>
      <c r="DI159" s="97"/>
      <c r="DJ159" s="97"/>
      <c r="DK159" s="97"/>
    </row>
    <row r="160" spans="1:115" ht="30" customHeight="1" x14ac:dyDescent="0.2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 t="e">
        <f t="shared" si="335"/>
        <v>#REF!</v>
      </c>
      <c r="M160" s="98">
        <f t="shared" si="331"/>
        <v>16</v>
      </c>
      <c r="N160" s="97">
        <f t="shared" si="267"/>
        <v>105.87231873866266</v>
      </c>
      <c r="O160" s="97">
        <f t="shared" si="268"/>
        <v>76.956925303778277</v>
      </c>
      <c r="P160" s="97">
        <f t="shared" si="269"/>
        <v>28.915393434884379</v>
      </c>
      <c r="Q160" s="97" t="str">
        <f t="shared" si="270"/>
        <v>QSOS</v>
      </c>
      <c r="R160" s="97">
        <f t="shared" si="271"/>
        <v>283.04307469622171</v>
      </c>
      <c r="S160" s="97">
        <f t="shared" si="0"/>
        <v>148</v>
      </c>
      <c r="T160" s="97">
        <f>SIN((90-$U$9)*$AA$8)*TAN($AA$9*$AA$8)/TAN((90-'C'!$F118)*$AA$8)</f>
        <v>0.52600473933532932</v>
      </c>
      <c r="U160" s="97">
        <f t="shared" si="272"/>
        <v>3.9313065427916092</v>
      </c>
      <c r="V160" s="97">
        <f t="shared" si="273"/>
        <v>2.2206545302661578</v>
      </c>
      <c r="W160" s="97">
        <f t="shared" si="274"/>
        <v>13.701833422602233</v>
      </c>
      <c r="X160" s="97">
        <f t="shared" si="275"/>
        <v>63.235932093769605</v>
      </c>
      <c r="Y160" s="97">
        <f t="shared" si="276"/>
        <v>-49.534098671167371</v>
      </c>
      <c r="Z160" s="97">
        <f t="shared" si="277"/>
        <v>103.06223448362817</v>
      </c>
      <c r="AA160" s="97">
        <f>(COS( 90.833*$AA$8)-SIN($U$9*$AA$8)*SIN('C'!$F118*$AA$8))/COS($U$9*$AA$8)/COS('C'!$F118*$AA$8)</f>
        <v>-0.14149107631175528</v>
      </c>
      <c r="AB160" s="97">
        <f t="shared" si="278"/>
        <v>98.134137596496714</v>
      </c>
      <c r="AC160" s="97">
        <f>('C'!$E118+$AC$9+$W$9/15)</f>
        <v>12.183777777777781</v>
      </c>
      <c r="AD160" s="97">
        <f t="shared" si="332"/>
        <v>0</v>
      </c>
      <c r="AE160" s="97">
        <f t="shared" si="279"/>
        <v>0</v>
      </c>
      <c r="AF160" s="97">
        <f t="shared" si="280"/>
        <v>0</v>
      </c>
      <c r="AG160" s="97">
        <f t="shared" si="281"/>
        <v>0</v>
      </c>
      <c r="AH160" s="97">
        <f t="shared" si="282"/>
        <v>0</v>
      </c>
      <c r="AI160" s="97"/>
      <c r="AJ160" s="97"/>
      <c r="AK160" s="97">
        <f t="shared" si="283"/>
        <v>0</v>
      </c>
      <c r="AL160" s="97">
        <f>SIN((90-$U$9)*$AA$8)*TAN($Y$10*$AA$8)/TAN((90-'C'!$F118)*$AA$8)</f>
        <v>-4.2525655195636558E-2</v>
      </c>
      <c r="AM160" s="97">
        <f t="shared" si="284"/>
        <v>2.5695650812758871E-2</v>
      </c>
      <c r="AN160" s="97">
        <f t="shared" si="285"/>
        <v>1.0127663357422376</v>
      </c>
      <c r="AO160" s="97">
        <f t="shared" si="286"/>
        <v>-2.4065344933601791</v>
      </c>
      <c r="AP160" s="97">
        <f t="shared" si="287"/>
        <v>-9.106959298875525</v>
      </c>
      <c r="AQ160" s="97">
        <f t="shared" si="288"/>
        <v>6.7004248055153459</v>
      </c>
      <c r="AR160" s="97">
        <f t="shared" si="289"/>
        <v>191.51349379223569</v>
      </c>
      <c r="AS160" s="97" t="s">
        <v>8053</v>
      </c>
      <c r="AT160" s="97" t="s">
        <v>8053</v>
      </c>
      <c r="AU160" s="97" t="s">
        <v>8053</v>
      </c>
      <c r="AV160" s="97">
        <f t="shared" si="290"/>
        <v>11.737082790743425</v>
      </c>
      <c r="AW160" s="97">
        <f t="shared" si="291"/>
        <v>11.737082790743425</v>
      </c>
      <c r="AX160" s="97">
        <f t="shared" si="292"/>
        <v>0.48904511628097608</v>
      </c>
      <c r="AY160" s="97">
        <f t="shared" si="293"/>
        <v>0</v>
      </c>
      <c r="AZ160" s="97">
        <f t="shared" si="294"/>
        <v>0</v>
      </c>
      <c r="BA160" s="97">
        <f t="shared" si="295"/>
        <v>0</v>
      </c>
      <c r="BB160" s="97">
        <f>SIN((90-$U$9)*$AA$8)*TAN($Y$9*$AA$8)/TAN((90-'C'!$F118)*$AA$8)</f>
        <v>-0.52600473933532954</v>
      </c>
      <c r="BC160" s="97">
        <f t="shared" si="296"/>
        <v>3.9313065427916136</v>
      </c>
      <c r="BD160" s="97">
        <f t="shared" si="297"/>
        <v>2.2206545302661587</v>
      </c>
      <c r="BE160" s="97">
        <f t="shared" si="298"/>
        <v>-13.701833422602233</v>
      </c>
      <c r="BF160" s="97">
        <f t="shared" si="299"/>
        <v>-63.235932093769613</v>
      </c>
      <c r="BG160" s="97">
        <f t="shared" si="300"/>
        <v>49.534098671167378</v>
      </c>
      <c r="BH160" s="97">
        <f t="shared" si="301"/>
        <v>256.93776551637183</v>
      </c>
      <c r="BI160" s="97" t="s">
        <v>8053</v>
      </c>
      <c r="BJ160" s="97" t="s">
        <v>8053</v>
      </c>
      <c r="BK160" s="97" t="s">
        <v>8053</v>
      </c>
      <c r="BL160" s="97">
        <f t="shared" si="302"/>
        <v>15.486051022522272</v>
      </c>
      <c r="BM160" s="97">
        <f t="shared" si="303"/>
        <v>15.486051022522272</v>
      </c>
      <c r="BN160" s="97">
        <f t="shared" si="304"/>
        <v>0.64525212593842796</v>
      </c>
      <c r="BO160" s="97">
        <f t="shared" si="305"/>
        <v>0</v>
      </c>
      <c r="BP160" s="97">
        <f t="shared" si="306"/>
        <v>0</v>
      </c>
      <c r="BQ160" s="97">
        <f t="shared" si="307"/>
        <v>0</v>
      </c>
      <c r="BR160" s="97">
        <f>SIN((90-$U$9)*$AA$8)*TAN($AA$10*$AA$8)/TAN((90-'C'!$F118)*$AA$8)</f>
        <v>4.2525655195636544E-2</v>
      </c>
      <c r="BS160" s="97">
        <f t="shared" si="308"/>
        <v>2.5695650812758864E-2</v>
      </c>
      <c r="BT160" s="97">
        <f t="shared" si="309"/>
        <v>1.0127663357422376</v>
      </c>
      <c r="BU160" s="97">
        <f t="shared" si="310"/>
        <v>2.4065344933601787</v>
      </c>
      <c r="BV160" s="97">
        <f t="shared" si="311"/>
        <v>9.1069592988755232</v>
      </c>
      <c r="BW160" s="97">
        <f t="shared" si="312"/>
        <v>-6.700424805515345</v>
      </c>
      <c r="BX160" s="97">
        <f t="shared" si="313"/>
        <v>168.48650620776431</v>
      </c>
      <c r="BY160" s="97" t="s">
        <v>8053</v>
      </c>
      <c r="BZ160" s="97" t="s">
        <v>8053</v>
      </c>
      <c r="CA160" s="97" t="s">
        <v>8053</v>
      </c>
      <c r="CB160" s="97">
        <f t="shared" si="314"/>
        <v>0</v>
      </c>
      <c r="CC160" s="97">
        <f t="shared" si="315"/>
        <v>0</v>
      </c>
      <c r="CD160" s="97">
        <f t="shared" si="316"/>
        <v>0</v>
      </c>
      <c r="CE160" s="97">
        <f t="shared" si="317"/>
        <v>0</v>
      </c>
      <c r="CF160" s="97">
        <f t="shared" si="318"/>
        <v>0</v>
      </c>
      <c r="CG160" s="97">
        <f t="shared" si="319"/>
        <v>0</v>
      </c>
      <c r="CH160" s="97">
        <f>90-'C'!$F118</f>
        <v>79.736000000000004</v>
      </c>
      <c r="CI160" s="97">
        <v>16</v>
      </c>
      <c r="CJ160" s="97"/>
      <c r="CK160" s="97"/>
      <c r="CL160" s="97" t="e">
        <f t="shared" si="336"/>
        <v>#REF!</v>
      </c>
      <c r="CM160" s="97"/>
      <c r="CN160" s="97" t="s">
        <v>8197</v>
      </c>
      <c r="CO160" s="97">
        <f t="shared" si="320"/>
        <v>16</v>
      </c>
      <c r="CP160" s="97">
        <f t="shared" si="321"/>
        <v>34.31666666666667</v>
      </c>
      <c r="CQ160" s="97">
        <f>'C'!F118</f>
        <v>10.263999999999999</v>
      </c>
      <c r="CR160" s="97">
        <f t="shared" si="322"/>
        <v>3.1415926535897931</v>
      </c>
      <c r="CS160" s="97">
        <f t="shared" si="323"/>
        <v>1.7453292519943295E-2</v>
      </c>
      <c r="CT160" s="97">
        <f t="shared" si="324"/>
        <v>57.295779513082323</v>
      </c>
      <c r="CU160" s="97">
        <f t="shared" si="325"/>
        <v>0.59893882164272083</v>
      </c>
      <c r="CV160" s="97">
        <f t="shared" si="326"/>
        <v>0.17914059442469799</v>
      </c>
      <c r="CW160" s="97">
        <f t="shared" si="327"/>
        <v>1.7127638096640223</v>
      </c>
      <c r="CX160" s="97">
        <f t="shared" si="328"/>
        <v>76.956925303778277</v>
      </c>
      <c r="CY160" s="97">
        <f t="shared" si="329"/>
        <v>76.956925303778277</v>
      </c>
      <c r="CZ160" s="97">
        <f t="shared" si="330"/>
        <v>283.04307469622171</v>
      </c>
      <c r="DA160" s="97"/>
      <c r="DB160" s="97"/>
      <c r="DC160" s="97"/>
      <c r="DD160" s="97"/>
      <c r="DE160" s="97"/>
      <c r="DF160" s="97"/>
      <c r="DG160" s="97"/>
      <c r="DH160" s="97"/>
      <c r="DI160" s="97"/>
      <c r="DJ160" s="97"/>
      <c r="DK160" s="97"/>
    </row>
    <row r="161" spans="1:115" ht="30" customHeight="1" x14ac:dyDescent="0.2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8">
        <f t="shared" si="331"/>
        <v>17</v>
      </c>
      <c r="N161" s="97">
        <f t="shared" si="267"/>
        <v>105.87231873866266</v>
      </c>
      <c r="O161" s="97">
        <f t="shared" si="268"/>
        <v>76.526273312437681</v>
      </c>
      <c r="P161" s="97">
        <f t="shared" si="269"/>
        <v>29.346045426224975</v>
      </c>
      <c r="Q161" s="97" t="str">
        <f t="shared" si="270"/>
        <v>QSOS</v>
      </c>
      <c r="R161" s="97">
        <f t="shared" si="271"/>
        <v>283.4737266875623</v>
      </c>
      <c r="S161" s="97">
        <f t="shared" si="0"/>
        <v>149</v>
      </c>
      <c r="T161" s="97">
        <f>SIN((90-$U$9)*$AA$8)*TAN($AA$9*$AA$8)/TAN((90-'C'!$F119)*$AA$8)</f>
        <v>0.54445642489280877</v>
      </c>
      <c r="U161" s="97">
        <f t="shared" si="272"/>
        <v>3.9313065427916092</v>
      </c>
      <c r="V161" s="97">
        <f t="shared" si="273"/>
        <v>2.2206545302661578</v>
      </c>
      <c r="W161" s="97">
        <f t="shared" si="274"/>
        <v>14.192374199604076</v>
      </c>
      <c r="X161" s="97">
        <f t="shared" si="275"/>
        <v>63.235932093769605</v>
      </c>
      <c r="Y161" s="97">
        <f t="shared" si="276"/>
        <v>-49.043557894165531</v>
      </c>
      <c r="Z161" s="97">
        <f t="shared" si="277"/>
        <v>102.57169370662632</v>
      </c>
      <c r="AA161" s="97">
        <f>(COS( 90.833*$AA$8)-SIN($U$9*$AA$8)*SIN('C'!$F119*$AA$8))/COS($U$9*$AA$8)/COS('C'!$F119*$AA$8)</f>
        <v>-0.14584719275245495</v>
      </c>
      <c r="AB161" s="97">
        <f t="shared" si="278"/>
        <v>98.386341315310986</v>
      </c>
      <c r="AC161" s="97">
        <f>('C'!$E119+$AC$9+$W$9/15)</f>
        <v>12.180777777777781</v>
      </c>
      <c r="AD161" s="97">
        <f t="shared" si="332"/>
        <v>0</v>
      </c>
      <c r="AE161" s="97">
        <f t="shared" si="279"/>
        <v>0</v>
      </c>
      <c r="AF161" s="97">
        <f t="shared" si="280"/>
        <v>0</v>
      </c>
      <c r="AG161" s="97">
        <f t="shared" si="281"/>
        <v>0</v>
      </c>
      <c r="AH161" s="97">
        <f t="shared" si="282"/>
        <v>0</v>
      </c>
      <c r="AI161" s="97"/>
      <c r="AJ161" s="97"/>
      <c r="AK161" s="97">
        <f t="shared" si="283"/>
        <v>0</v>
      </c>
      <c r="AL161" s="97">
        <f>SIN((90-$U$9)*$AA$8)*TAN($Y$10*$AA$8)/TAN((90-'C'!$F119)*$AA$8)</f>
        <v>-4.4017409849382079E-2</v>
      </c>
      <c r="AM161" s="97">
        <f t="shared" si="284"/>
        <v>2.5695650812758871E-2</v>
      </c>
      <c r="AN161" s="97">
        <f t="shared" si="285"/>
        <v>1.0127663357422376</v>
      </c>
      <c r="AO161" s="97">
        <f t="shared" si="286"/>
        <v>-2.4910054834687725</v>
      </c>
      <c r="AP161" s="97">
        <f t="shared" si="287"/>
        <v>-9.106959298875525</v>
      </c>
      <c r="AQ161" s="97">
        <f t="shared" si="288"/>
        <v>6.615953815406753</v>
      </c>
      <c r="AR161" s="97">
        <f t="shared" si="289"/>
        <v>191.59796478234429</v>
      </c>
      <c r="AS161" s="97" t="s">
        <v>8053</v>
      </c>
      <c r="AT161" s="97" t="s">
        <v>8053</v>
      </c>
      <c r="AU161" s="97" t="s">
        <v>8053</v>
      </c>
      <c r="AV161" s="97">
        <f t="shared" si="290"/>
        <v>11.739714190083998</v>
      </c>
      <c r="AW161" s="97">
        <f t="shared" si="291"/>
        <v>11.739714190083998</v>
      </c>
      <c r="AX161" s="97">
        <f t="shared" si="292"/>
        <v>0.48915475792016655</v>
      </c>
      <c r="AY161" s="97">
        <f t="shared" si="293"/>
        <v>0</v>
      </c>
      <c r="AZ161" s="97">
        <f t="shared" si="294"/>
        <v>0</v>
      </c>
      <c r="BA161" s="97">
        <f t="shared" si="295"/>
        <v>0</v>
      </c>
      <c r="BB161" s="97">
        <f>SIN((90-$U$9)*$AA$8)*TAN($Y$9*$AA$8)/TAN((90-'C'!$F119)*$AA$8)</f>
        <v>-0.5444564248928091</v>
      </c>
      <c r="BC161" s="97">
        <f t="shared" si="296"/>
        <v>3.9313065427916136</v>
      </c>
      <c r="BD161" s="97">
        <f t="shared" si="297"/>
        <v>2.2206545302661587</v>
      </c>
      <c r="BE161" s="97">
        <f t="shared" si="298"/>
        <v>-14.19237419960408</v>
      </c>
      <c r="BF161" s="97">
        <f t="shared" si="299"/>
        <v>-63.235932093769613</v>
      </c>
      <c r="BG161" s="97">
        <f t="shared" si="300"/>
        <v>49.043557894165531</v>
      </c>
      <c r="BH161" s="97">
        <f t="shared" si="301"/>
        <v>257.42830629337368</v>
      </c>
      <c r="BI161" s="97" t="s">
        <v>8053</v>
      </c>
      <c r="BJ161" s="97" t="s">
        <v>8053</v>
      </c>
      <c r="BK161" s="97" t="s">
        <v>8053</v>
      </c>
      <c r="BL161" s="97">
        <f t="shared" si="302"/>
        <v>15.450348304055483</v>
      </c>
      <c r="BM161" s="97">
        <f t="shared" si="303"/>
        <v>15.450348304055483</v>
      </c>
      <c r="BN161" s="97">
        <f t="shared" si="304"/>
        <v>0.64376451266897849</v>
      </c>
      <c r="BO161" s="97">
        <f t="shared" si="305"/>
        <v>0</v>
      </c>
      <c r="BP161" s="97">
        <f t="shared" si="306"/>
        <v>0</v>
      </c>
      <c r="BQ161" s="97">
        <f t="shared" si="307"/>
        <v>0</v>
      </c>
      <c r="BR161" s="97">
        <f>SIN((90-$U$9)*$AA$8)*TAN($AA$10*$AA$8)/TAN((90-'C'!$F119)*$AA$8)</f>
        <v>4.4017409849382072E-2</v>
      </c>
      <c r="BS161" s="97">
        <f t="shared" si="308"/>
        <v>2.5695650812758864E-2</v>
      </c>
      <c r="BT161" s="97">
        <f t="shared" si="309"/>
        <v>1.0127663357422376</v>
      </c>
      <c r="BU161" s="97">
        <f t="shared" si="310"/>
        <v>2.4910054834687725</v>
      </c>
      <c r="BV161" s="97">
        <f t="shared" si="311"/>
        <v>9.1069592988755232</v>
      </c>
      <c r="BW161" s="97">
        <f t="shared" si="312"/>
        <v>-6.6159538154067512</v>
      </c>
      <c r="BX161" s="97">
        <f t="shared" si="313"/>
        <v>168.40203521765571</v>
      </c>
      <c r="BY161" s="97" t="s">
        <v>8053</v>
      </c>
      <c r="BZ161" s="97" t="s">
        <v>8053</v>
      </c>
      <c r="CA161" s="97" t="s">
        <v>8053</v>
      </c>
      <c r="CB161" s="97">
        <f t="shared" si="314"/>
        <v>0</v>
      </c>
      <c r="CC161" s="97">
        <f t="shared" si="315"/>
        <v>0</v>
      </c>
      <c r="CD161" s="97">
        <f t="shared" si="316"/>
        <v>0</v>
      </c>
      <c r="CE161" s="97">
        <f t="shared" si="317"/>
        <v>0</v>
      </c>
      <c r="CF161" s="97">
        <f t="shared" si="318"/>
        <v>0</v>
      </c>
      <c r="CG161" s="97">
        <f t="shared" si="319"/>
        <v>0</v>
      </c>
      <c r="CH161" s="97">
        <f>90-'C'!$F119</f>
        <v>79.384</v>
      </c>
      <c r="CI161" s="97">
        <v>17</v>
      </c>
      <c r="CJ161" s="97"/>
      <c r="CK161" s="97"/>
      <c r="CL161" s="97"/>
      <c r="CM161" s="97"/>
      <c r="CN161" s="97" t="s">
        <v>8197</v>
      </c>
      <c r="CO161" s="97">
        <f t="shared" si="320"/>
        <v>17</v>
      </c>
      <c r="CP161" s="97">
        <f t="shared" si="321"/>
        <v>34.31666666666667</v>
      </c>
      <c r="CQ161" s="97">
        <f>'C'!F119</f>
        <v>10.616</v>
      </c>
      <c r="CR161" s="97">
        <f t="shared" si="322"/>
        <v>3.1415926535897931</v>
      </c>
      <c r="CS161" s="97">
        <f t="shared" si="323"/>
        <v>1.7453292519943295E-2</v>
      </c>
      <c r="CT161" s="97">
        <f t="shared" si="324"/>
        <v>57.295779513082323</v>
      </c>
      <c r="CU161" s="97">
        <f t="shared" si="325"/>
        <v>0.59893882164272083</v>
      </c>
      <c r="CV161" s="97">
        <f t="shared" si="326"/>
        <v>0.18528415339171803</v>
      </c>
      <c r="CW161" s="97">
        <f t="shared" si="327"/>
        <v>1.7171655949431053</v>
      </c>
      <c r="CX161" s="97">
        <f t="shared" si="328"/>
        <v>76.526273312437681</v>
      </c>
      <c r="CY161" s="97">
        <f t="shared" si="329"/>
        <v>76.526273312437681</v>
      </c>
      <c r="CZ161" s="97">
        <f t="shared" si="330"/>
        <v>283.4737266875623</v>
      </c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</row>
    <row r="162" spans="1:115" ht="30" customHeight="1" x14ac:dyDescent="0.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8">
        <f t="shared" si="331"/>
        <v>18</v>
      </c>
      <c r="N162" s="97">
        <f t="shared" si="267"/>
        <v>105.87231873866266</v>
      </c>
      <c r="O162" s="97">
        <f t="shared" si="268"/>
        <v>76.09779061416728</v>
      </c>
      <c r="P162" s="97">
        <f t="shared" si="269"/>
        <v>29.774528124495376</v>
      </c>
      <c r="Q162" s="97" t="str">
        <f t="shared" si="270"/>
        <v>QSOS</v>
      </c>
      <c r="R162" s="97">
        <f t="shared" si="271"/>
        <v>283.90220938583275</v>
      </c>
      <c r="S162" s="97">
        <f t="shared" si="0"/>
        <v>150</v>
      </c>
      <c r="T162" s="97">
        <f>SIN((90-$U$9)*$AA$8)*TAN($AA$9*$AA$8)/TAN((90-'C'!$F120)*$AA$8)</f>
        <v>0.56284545070619996</v>
      </c>
      <c r="U162" s="97">
        <f t="shared" si="272"/>
        <v>3.9313065427916092</v>
      </c>
      <c r="V162" s="97">
        <f t="shared" si="273"/>
        <v>2.2206545302661578</v>
      </c>
      <c r="W162" s="97">
        <f t="shared" si="274"/>
        <v>14.68230814882218</v>
      </c>
      <c r="X162" s="97">
        <f t="shared" si="275"/>
        <v>63.235932093769605</v>
      </c>
      <c r="Y162" s="97">
        <f t="shared" si="276"/>
        <v>-48.553623944947425</v>
      </c>
      <c r="Z162" s="97">
        <f t="shared" si="277"/>
        <v>102.08175975740821</v>
      </c>
      <c r="AA162" s="97">
        <f>(COS( 90.833*$AA$8)-SIN($U$9*$AA$8)*SIN('C'!$F120*$AA$8))/COS($U$9*$AA$8)/COS('C'!$F120*$AA$8)</f>
        <v>-0.15018918729157543</v>
      </c>
      <c r="AB162" s="97">
        <f t="shared" si="278"/>
        <v>98.637890394311384</v>
      </c>
      <c r="AC162" s="97">
        <f>('C'!$E120+$AC$9+$W$9/15)</f>
        <v>12.176777777777779</v>
      </c>
      <c r="AD162" s="97">
        <f t="shared" si="332"/>
        <v>0</v>
      </c>
      <c r="AE162" s="97">
        <f t="shared" si="279"/>
        <v>0</v>
      </c>
      <c r="AF162" s="97">
        <f t="shared" si="280"/>
        <v>0</v>
      </c>
      <c r="AG162" s="97">
        <f t="shared" si="281"/>
        <v>0</v>
      </c>
      <c r="AH162" s="97">
        <f t="shared" si="282"/>
        <v>0</v>
      </c>
      <c r="AI162" s="97"/>
      <c r="AJ162" s="97"/>
      <c r="AK162" s="97">
        <f t="shared" si="283"/>
        <v>0</v>
      </c>
      <c r="AL162" s="97">
        <f>SIN((90-$U$9)*$AA$8)*TAN($Y$10*$AA$8)/TAN((90-'C'!$F120)*$AA$8)</f>
        <v>-4.5504098680574159E-2</v>
      </c>
      <c r="AM162" s="97">
        <f t="shared" si="284"/>
        <v>2.5695650812758871E-2</v>
      </c>
      <c r="AN162" s="97">
        <f t="shared" si="285"/>
        <v>1.0127663357422376</v>
      </c>
      <c r="AO162" s="97">
        <f t="shared" si="286"/>
        <v>-2.5751950103943164</v>
      </c>
      <c r="AP162" s="97">
        <f t="shared" si="287"/>
        <v>-9.106959298875525</v>
      </c>
      <c r="AQ162" s="97">
        <f t="shared" si="288"/>
        <v>6.5317642884812086</v>
      </c>
      <c r="AR162" s="97">
        <f t="shared" si="289"/>
        <v>191.68215430926983</v>
      </c>
      <c r="AS162" s="97" t="s">
        <v>8053</v>
      </c>
      <c r="AT162" s="97" t="s">
        <v>8053</v>
      </c>
      <c r="AU162" s="97" t="s">
        <v>8053</v>
      </c>
      <c r="AV162" s="97">
        <f t="shared" si="290"/>
        <v>11.741326825212365</v>
      </c>
      <c r="AW162" s="97">
        <f t="shared" si="291"/>
        <v>11.741326825212365</v>
      </c>
      <c r="AX162" s="97">
        <f t="shared" si="292"/>
        <v>0.48922195105051519</v>
      </c>
      <c r="AY162" s="97">
        <f t="shared" si="293"/>
        <v>0</v>
      </c>
      <c r="AZ162" s="97">
        <f t="shared" si="294"/>
        <v>0</v>
      </c>
      <c r="BA162" s="97">
        <f t="shared" si="295"/>
        <v>0</v>
      </c>
      <c r="BB162" s="97">
        <f>SIN((90-$U$9)*$AA$8)*TAN($Y$9*$AA$8)/TAN((90-'C'!$F120)*$AA$8)</f>
        <v>-0.56284545070620018</v>
      </c>
      <c r="BC162" s="97">
        <f t="shared" si="296"/>
        <v>3.9313065427916136</v>
      </c>
      <c r="BD162" s="97">
        <f t="shared" si="297"/>
        <v>2.2206545302661587</v>
      </c>
      <c r="BE162" s="97">
        <f t="shared" si="298"/>
        <v>-14.682308148822184</v>
      </c>
      <c r="BF162" s="97">
        <f t="shared" si="299"/>
        <v>-63.235932093769613</v>
      </c>
      <c r="BG162" s="97">
        <f t="shared" si="300"/>
        <v>48.553623944947432</v>
      </c>
      <c r="BH162" s="97">
        <f t="shared" si="301"/>
        <v>257.91824024259182</v>
      </c>
      <c r="BI162" s="97" t="s">
        <v>8053</v>
      </c>
      <c r="BJ162" s="97" t="s">
        <v>8053</v>
      </c>
      <c r="BK162" s="97" t="s">
        <v>8053</v>
      </c>
      <c r="BL162" s="97">
        <f t="shared" si="302"/>
        <v>15.413686040774275</v>
      </c>
      <c r="BM162" s="97">
        <f t="shared" si="303"/>
        <v>15.413686040774275</v>
      </c>
      <c r="BN162" s="97">
        <f t="shared" si="304"/>
        <v>0.64223691836559482</v>
      </c>
      <c r="BO162" s="97">
        <f t="shared" si="305"/>
        <v>0</v>
      </c>
      <c r="BP162" s="97">
        <f t="shared" si="306"/>
        <v>0</v>
      </c>
      <c r="BQ162" s="97">
        <f t="shared" si="307"/>
        <v>0</v>
      </c>
      <c r="BR162" s="97">
        <f>SIN((90-$U$9)*$AA$8)*TAN($AA$10*$AA$8)/TAN((90-'C'!$F120)*$AA$8)</f>
        <v>4.5504098680574145E-2</v>
      </c>
      <c r="BS162" s="97">
        <f t="shared" si="308"/>
        <v>2.5695650812758864E-2</v>
      </c>
      <c r="BT162" s="97">
        <f t="shared" si="309"/>
        <v>1.0127663357422376</v>
      </c>
      <c r="BU162" s="97">
        <f t="shared" si="310"/>
        <v>2.5751950103943151</v>
      </c>
      <c r="BV162" s="97">
        <f t="shared" si="311"/>
        <v>9.1069592988755232</v>
      </c>
      <c r="BW162" s="97">
        <f t="shared" si="312"/>
        <v>-6.5317642884812077</v>
      </c>
      <c r="BX162" s="97">
        <f t="shared" si="313"/>
        <v>168.31784569073017</v>
      </c>
      <c r="BY162" s="97" t="s">
        <v>8053</v>
      </c>
      <c r="BZ162" s="97" t="s">
        <v>8053</v>
      </c>
      <c r="CA162" s="97" t="s">
        <v>8053</v>
      </c>
      <c r="CB162" s="97">
        <f t="shared" si="314"/>
        <v>0</v>
      </c>
      <c r="CC162" s="97">
        <f t="shared" si="315"/>
        <v>0</v>
      </c>
      <c r="CD162" s="97">
        <f t="shared" si="316"/>
        <v>0</v>
      </c>
      <c r="CE162" s="97">
        <f t="shared" si="317"/>
        <v>0</v>
      </c>
      <c r="CF162" s="97">
        <f t="shared" si="318"/>
        <v>0</v>
      </c>
      <c r="CG162" s="97">
        <f t="shared" si="319"/>
        <v>0</v>
      </c>
      <c r="CH162" s="97">
        <f>90-'C'!$F120</f>
        <v>79.034000000000006</v>
      </c>
      <c r="CI162" s="97">
        <v>18</v>
      </c>
      <c r="CJ162" s="97"/>
      <c r="CK162" s="97"/>
      <c r="CL162" s="97"/>
      <c r="CM162" s="97"/>
      <c r="CN162" s="97" t="s">
        <v>8197</v>
      </c>
      <c r="CO162" s="97">
        <f t="shared" si="320"/>
        <v>18</v>
      </c>
      <c r="CP162" s="97">
        <f t="shared" si="321"/>
        <v>34.31666666666667</v>
      </c>
      <c r="CQ162" s="97">
        <f>'C'!F120</f>
        <v>10.965999999999999</v>
      </c>
      <c r="CR162" s="97">
        <f t="shared" si="322"/>
        <v>3.1415926535897931</v>
      </c>
      <c r="CS162" s="97">
        <f t="shared" si="323"/>
        <v>1.7453292519943295E-2</v>
      </c>
      <c r="CT162" s="97">
        <f t="shared" si="324"/>
        <v>57.295779513082323</v>
      </c>
      <c r="CU162" s="97">
        <f t="shared" si="325"/>
        <v>0.59893882164272083</v>
      </c>
      <c r="CV162" s="97">
        <f t="shared" si="326"/>
        <v>0.19139280577369816</v>
      </c>
      <c r="CW162" s="97">
        <f t="shared" si="327"/>
        <v>1.7215559546020216</v>
      </c>
      <c r="CX162" s="97">
        <f t="shared" si="328"/>
        <v>76.09779061416728</v>
      </c>
      <c r="CY162" s="97">
        <f t="shared" si="329"/>
        <v>76.09779061416728</v>
      </c>
      <c r="CZ162" s="97">
        <f t="shared" si="330"/>
        <v>283.90220938583275</v>
      </c>
      <c r="DA162" s="97"/>
      <c r="DB162" s="97"/>
      <c r="DC162" s="97"/>
      <c r="DD162" s="97"/>
      <c r="DE162" s="97"/>
      <c r="DF162" s="97"/>
      <c r="DG162" s="97"/>
      <c r="DH162" s="97"/>
      <c r="DI162" s="97"/>
      <c r="DJ162" s="97"/>
      <c r="DK162" s="97"/>
    </row>
    <row r="163" spans="1:115" ht="30" customHeight="1" x14ac:dyDescent="0.2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8">
        <f t="shared" si="331"/>
        <v>19</v>
      </c>
      <c r="N163" s="97">
        <f t="shared" si="267"/>
        <v>105.87231873866266</v>
      </c>
      <c r="O163" s="97">
        <f t="shared" si="268"/>
        <v>75.67392345289143</v>
      </c>
      <c r="P163" s="97">
        <f t="shared" si="269"/>
        <v>30.198395285771227</v>
      </c>
      <c r="Q163" s="97" t="str">
        <f t="shared" si="270"/>
        <v>QSOS</v>
      </c>
      <c r="R163" s="97">
        <f t="shared" si="271"/>
        <v>284.32607654710858</v>
      </c>
      <c r="S163" s="97">
        <f t="shared" si="0"/>
        <v>151</v>
      </c>
      <c r="T163" s="97">
        <f>SIN((90-$U$9)*$AA$8)*TAN($AA$9*$AA$8)/TAN((90-'C'!$F121)*$AA$8)</f>
        <v>0.58106715029000355</v>
      </c>
      <c r="U163" s="97">
        <f t="shared" si="272"/>
        <v>3.9313065427916092</v>
      </c>
      <c r="V163" s="97">
        <f t="shared" si="273"/>
        <v>2.2206545302661578</v>
      </c>
      <c r="W163" s="97">
        <f t="shared" si="274"/>
        <v>15.168869157338641</v>
      </c>
      <c r="X163" s="97">
        <f t="shared" si="275"/>
        <v>63.235932093769605</v>
      </c>
      <c r="Y163" s="97">
        <f t="shared" si="276"/>
        <v>-48.067062936430965</v>
      </c>
      <c r="Z163" s="97">
        <f t="shared" si="277"/>
        <v>101.59519874889176</v>
      </c>
      <c r="AA163" s="97">
        <f>(COS( 90.833*$AA$8)-SIN($U$9*$AA$8)*SIN('C'!$F121*$AA$8))/COS($U$9*$AA$8)/COS('C'!$F121*$AA$8)</f>
        <v>-0.15449233136415616</v>
      </c>
      <c r="AB163" s="97">
        <f t="shared" si="278"/>
        <v>98.887354332771181</v>
      </c>
      <c r="AC163" s="97">
        <f>('C'!$E121+$AC$9+$W$9/15)</f>
        <v>12.172777777777778</v>
      </c>
      <c r="AD163" s="97">
        <f t="shared" si="332"/>
        <v>0</v>
      </c>
      <c r="AE163" s="97">
        <f t="shared" si="279"/>
        <v>0</v>
      </c>
      <c r="AF163" s="97">
        <f t="shared" si="280"/>
        <v>0</v>
      </c>
      <c r="AG163" s="97">
        <f t="shared" si="281"/>
        <v>0</v>
      </c>
      <c r="AH163" s="97">
        <f t="shared" si="282"/>
        <v>0</v>
      </c>
      <c r="AI163" s="97"/>
      <c r="AJ163" s="97"/>
      <c r="AK163" s="97">
        <f t="shared" si="283"/>
        <v>0</v>
      </c>
      <c r="AL163" s="97">
        <f>SIN((90-$U$9)*$AA$8)*TAN($Y$10*$AA$8)/TAN((90-'C'!$F121)*$AA$8)</f>
        <v>-4.6977259767598721E-2</v>
      </c>
      <c r="AM163" s="97">
        <f t="shared" si="284"/>
        <v>2.5695650812758871E-2</v>
      </c>
      <c r="AN163" s="97">
        <f t="shared" si="285"/>
        <v>1.0127663357422376</v>
      </c>
      <c r="AO163" s="97">
        <f t="shared" si="286"/>
        <v>-2.6586239642240788</v>
      </c>
      <c r="AP163" s="97">
        <f t="shared" si="287"/>
        <v>-9.106959298875525</v>
      </c>
      <c r="AQ163" s="97">
        <f t="shared" si="288"/>
        <v>6.4483353346514463</v>
      </c>
      <c r="AR163" s="97">
        <f t="shared" si="289"/>
        <v>191.76558326309961</v>
      </c>
      <c r="AS163" s="97" t="s">
        <v>8053</v>
      </c>
      <c r="AT163" s="97" t="s">
        <v>8053</v>
      </c>
      <c r="AU163" s="97" t="s">
        <v>8053</v>
      </c>
      <c r="AV163" s="97">
        <f t="shared" si="290"/>
        <v>11.742888755467682</v>
      </c>
      <c r="AW163" s="97">
        <f t="shared" si="291"/>
        <v>11.742888755467682</v>
      </c>
      <c r="AX163" s="97">
        <f t="shared" si="292"/>
        <v>0.4892870314778201</v>
      </c>
      <c r="AY163" s="97">
        <f t="shared" si="293"/>
        <v>0</v>
      </c>
      <c r="AZ163" s="97">
        <f t="shared" si="294"/>
        <v>0</v>
      </c>
      <c r="BA163" s="97">
        <f t="shared" si="295"/>
        <v>0</v>
      </c>
      <c r="BB163" s="97">
        <f>SIN((90-$U$9)*$AA$8)*TAN($Y$9*$AA$8)/TAN((90-'C'!$F121)*$AA$8)</f>
        <v>-0.58106715029000378</v>
      </c>
      <c r="BC163" s="97">
        <f t="shared" si="296"/>
        <v>3.9313065427916136</v>
      </c>
      <c r="BD163" s="97">
        <f t="shared" si="297"/>
        <v>2.2206545302661587</v>
      </c>
      <c r="BE163" s="97">
        <f t="shared" si="298"/>
        <v>-15.168869157338641</v>
      </c>
      <c r="BF163" s="97">
        <f t="shared" si="299"/>
        <v>-63.235932093769613</v>
      </c>
      <c r="BG163" s="97">
        <f t="shared" si="300"/>
        <v>48.067062936430972</v>
      </c>
      <c r="BH163" s="97">
        <f t="shared" si="301"/>
        <v>258.40480125110827</v>
      </c>
      <c r="BI163" s="97" t="s">
        <v>8053</v>
      </c>
      <c r="BJ163" s="97" t="s">
        <v>8053</v>
      </c>
      <c r="BK163" s="97" t="s">
        <v>8053</v>
      </c>
      <c r="BL163" s="97">
        <f t="shared" si="302"/>
        <v>15.37724864020651</v>
      </c>
      <c r="BM163" s="97">
        <f t="shared" si="303"/>
        <v>15.37724864020651</v>
      </c>
      <c r="BN163" s="97">
        <f t="shared" si="304"/>
        <v>0.64071869334193787</v>
      </c>
      <c r="BO163" s="97">
        <f t="shared" si="305"/>
        <v>0</v>
      </c>
      <c r="BP163" s="97">
        <f t="shared" si="306"/>
        <v>0</v>
      </c>
      <c r="BQ163" s="97">
        <f t="shared" si="307"/>
        <v>0</v>
      </c>
      <c r="BR163" s="97">
        <f>SIN((90-$U$9)*$AA$8)*TAN($AA$10*$AA$8)/TAN((90-'C'!$F121)*$AA$8)</f>
        <v>4.6977259767598707E-2</v>
      </c>
      <c r="BS163" s="97">
        <f t="shared" si="308"/>
        <v>2.5695650812758864E-2</v>
      </c>
      <c r="BT163" s="97">
        <f t="shared" si="309"/>
        <v>1.0127663357422376</v>
      </c>
      <c r="BU163" s="97">
        <f t="shared" si="310"/>
        <v>2.6586239642240779</v>
      </c>
      <c r="BV163" s="97">
        <f t="shared" si="311"/>
        <v>9.1069592988755232</v>
      </c>
      <c r="BW163" s="97">
        <f t="shared" si="312"/>
        <v>-6.4483353346514454</v>
      </c>
      <c r="BX163" s="97">
        <f t="shared" si="313"/>
        <v>168.23441673690039</v>
      </c>
      <c r="BY163" s="97" t="s">
        <v>8053</v>
      </c>
      <c r="BZ163" s="97" t="s">
        <v>8053</v>
      </c>
      <c r="CA163" s="97" t="s">
        <v>8053</v>
      </c>
      <c r="CB163" s="97">
        <f t="shared" si="314"/>
        <v>0</v>
      </c>
      <c r="CC163" s="97">
        <f t="shared" si="315"/>
        <v>0</v>
      </c>
      <c r="CD163" s="97">
        <f t="shared" si="316"/>
        <v>0</v>
      </c>
      <c r="CE163" s="97">
        <f t="shared" si="317"/>
        <v>0</v>
      </c>
      <c r="CF163" s="97">
        <f t="shared" si="318"/>
        <v>0</v>
      </c>
      <c r="CG163" s="97">
        <f t="shared" si="319"/>
        <v>0</v>
      </c>
      <c r="CH163" s="97">
        <f>90-'C'!$F121</f>
        <v>78.688000000000002</v>
      </c>
      <c r="CI163" s="97">
        <v>19</v>
      </c>
      <c r="CJ163" s="97"/>
      <c r="CK163" s="97"/>
      <c r="CL163" s="97"/>
      <c r="CM163" s="97"/>
      <c r="CN163" s="97" t="s">
        <v>8197</v>
      </c>
      <c r="CO163" s="97">
        <f t="shared" si="320"/>
        <v>19</v>
      </c>
      <c r="CP163" s="97">
        <f t="shared" si="321"/>
        <v>34.31666666666667</v>
      </c>
      <c r="CQ163" s="97">
        <f>'C'!F121</f>
        <v>11.311999999999999</v>
      </c>
      <c r="CR163" s="97">
        <f t="shared" si="322"/>
        <v>3.1415926535897931</v>
      </c>
      <c r="CS163" s="97">
        <f t="shared" si="323"/>
        <v>1.7453292519943295E-2</v>
      </c>
      <c r="CT163" s="97">
        <f t="shared" si="324"/>
        <v>57.295779513082323</v>
      </c>
      <c r="CU163" s="97">
        <f t="shared" si="325"/>
        <v>0.59893882164272083</v>
      </c>
      <c r="CV163" s="97">
        <f t="shared" si="326"/>
        <v>0.19743164498559854</v>
      </c>
      <c r="CW163" s="97">
        <f t="shared" si="327"/>
        <v>1.7259099216931375</v>
      </c>
      <c r="CX163" s="97">
        <f t="shared" si="328"/>
        <v>75.67392345289143</v>
      </c>
      <c r="CY163" s="97">
        <f t="shared" si="329"/>
        <v>75.67392345289143</v>
      </c>
      <c r="CZ163" s="97">
        <f t="shared" si="330"/>
        <v>284.32607654710858</v>
      </c>
      <c r="DA163" s="97"/>
      <c r="DB163" s="97"/>
      <c r="DC163" s="97"/>
      <c r="DD163" s="97"/>
      <c r="DE163" s="97"/>
      <c r="DF163" s="97"/>
      <c r="DG163" s="97"/>
      <c r="DH163" s="97"/>
      <c r="DI163" s="97"/>
      <c r="DJ163" s="97"/>
      <c r="DK163" s="97"/>
    </row>
    <row r="164" spans="1:115" ht="30" customHeight="1" x14ac:dyDescent="0.2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8">
        <f t="shared" si="331"/>
        <v>20</v>
      </c>
      <c r="N164" s="97">
        <f t="shared" si="267"/>
        <v>105.87231873866266</v>
      </c>
      <c r="O164" s="97">
        <f t="shared" si="268"/>
        <v>75.25344606241849</v>
      </c>
      <c r="P164" s="97">
        <f t="shared" si="269"/>
        <v>30.618872676244166</v>
      </c>
      <c r="Q164" s="97" t="str">
        <f t="shared" si="270"/>
        <v>QSOS</v>
      </c>
      <c r="R164" s="97">
        <f t="shared" si="271"/>
        <v>284.7465539375815</v>
      </c>
      <c r="S164" s="97">
        <f t="shared" si="0"/>
        <v>152</v>
      </c>
      <c r="T164" s="97">
        <f>SIN((90-$U$9)*$AA$8)*TAN($AA$9*$AA$8)/TAN((90-'C'!$F122)*$AA$8)</f>
        <v>0.59917435960165111</v>
      </c>
      <c r="U164" s="97">
        <f t="shared" si="272"/>
        <v>3.9313065427916092</v>
      </c>
      <c r="V164" s="97">
        <f t="shared" si="273"/>
        <v>2.2206545302661578</v>
      </c>
      <c r="W164" s="97">
        <f t="shared" si="274"/>
        <v>15.65348519368122</v>
      </c>
      <c r="X164" s="97">
        <f t="shared" si="275"/>
        <v>63.235932093769605</v>
      </c>
      <c r="Y164" s="97">
        <f t="shared" si="276"/>
        <v>-47.582446900088385</v>
      </c>
      <c r="Z164" s="97">
        <f t="shared" si="277"/>
        <v>101.11058271254919</v>
      </c>
      <c r="AA164" s="97">
        <f>(COS( 90.833*$AA$8)-SIN($U$9*$AA$8)*SIN('C'!$F122*$AA$8))/COS($U$9*$AA$8)/COS('C'!$F122*$AA$8)</f>
        <v>-0.15876908490893055</v>
      </c>
      <c r="AB164" s="97">
        <f t="shared" si="278"/>
        <v>99.135456735514282</v>
      </c>
      <c r="AC164" s="97">
        <f>('C'!$E122+$AC$9+$W$9/15)</f>
        <v>12.169777777777778</v>
      </c>
      <c r="AD164" s="97">
        <f t="shared" si="332"/>
        <v>0</v>
      </c>
      <c r="AE164" s="97">
        <f t="shared" si="279"/>
        <v>0</v>
      </c>
      <c r="AF164" s="97">
        <f t="shared" si="280"/>
        <v>0</v>
      </c>
      <c r="AG164" s="97">
        <f t="shared" si="281"/>
        <v>0</v>
      </c>
      <c r="AH164" s="97">
        <f t="shared" si="282"/>
        <v>0</v>
      </c>
      <c r="AI164" s="97"/>
      <c r="AJ164" s="97"/>
      <c r="AK164" s="97">
        <f t="shared" si="283"/>
        <v>0</v>
      </c>
      <c r="AL164" s="97">
        <f>SIN((90-$U$9)*$AA$8)*TAN($Y$10*$AA$8)/TAN((90-'C'!$F122)*$AA$8)</f>
        <v>-4.8441164713997793E-2</v>
      </c>
      <c r="AM164" s="97">
        <f t="shared" si="284"/>
        <v>2.5695650812758871E-2</v>
      </c>
      <c r="AN164" s="97">
        <f t="shared" si="285"/>
        <v>1.0127663357422376</v>
      </c>
      <c r="AO164" s="97">
        <f t="shared" si="286"/>
        <v>-2.7415343066459417</v>
      </c>
      <c r="AP164" s="97">
        <f t="shared" si="287"/>
        <v>-9.106959298875525</v>
      </c>
      <c r="AQ164" s="97">
        <f t="shared" si="288"/>
        <v>6.3654249922295829</v>
      </c>
      <c r="AR164" s="97">
        <f t="shared" si="289"/>
        <v>191.84849360552147</v>
      </c>
      <c r="AS164" s="97" t="s">
        <v>8053</v>
      </c>
      <c r="AT164" s="97" t="s">
        <v>8053</v>
      </c>
      <c r="AU164" s="97" t="s">
        <v>8053</v>
      </c>
      <c r="AV164" s="97">
        <f t="shared" si="290"/>
        <v>11.745416111629138</v>
      </c>
      <c r="AW164" s="97">
        <f t="shared" si="291"/>
        <v>11.745416111629138</v>
      </c>
      <c r="AX164" s="97">
        <f t="shared" si="292"/>
        <v>0.48939233798454745</v>
      </c>
      <c r="AY164" s="97">
        <f t="shared" si="293"/>
        <v>0</v>
      </c>
      <c r="AZ164" s="97">
        <f t="shared" si="294"/>
        <v>0</v>
      </c>
      <c r="BA164" s="97">
        <f t="shared" si="295"/>
        <v>0</v>
      </c>
      <c r="BB164" s="97">
        <f>SIN((90-$U$9)*$AA$8)*TAN($Y$9*$AA$8)/TAN((90-'C'!$F122)*$AA$8)</f>
        <v>-0.59917435960165144</v>
      </c>
      <c r="BC164" s="97">
        <f t="shared" si="296"/>
        <v>3.9313065427916136</v>
      </c>
      <c r="BD164" s="97">
        <f t="shared" si="297"/>
        <v>2.2206545302661587</v>
      </c>
      <c r="BE164" s="97">
        <f t="shared" si="298"/>
        <v>-15.653485193681224</v>
      </c>
      <c r="BF164" s="97">
        <f t="shared" si="299"/>
        <v>-63.235932093769613</v>
      </c>
      <c r="BG164" s="97">
        <f t="shared" si="300"/>
        <v>47.582446900088385</v>
      </c>
      <c r="BH164" s="97">
        <f t="shared" si="301"/>
        <v>258.88941728745084</v>
      </c>
      <c r="BI164" s="97" t="s">
        <v>8053</v>
      </c>
      <c r="BJ164" s="97" t="s">
        <v>8053</v>
      </c>
      <c r="BK164" s="97" t="s">
        <v>8053</v>
      </c>
      <c r="BL164" s="97">
        <f t="shared" si="302"/>
        <v>15.341940904450336</v>
      </c>
      <c r="BM164" s="97">
        <f t="shared" si="303"/>
        <v>15.341940904450336</v>
      </c>
      <c r="BN164" s="97">
        <f t="shared" si="304"/>
        <v>0.63924753768543063</v>
      </c>
      <c r="BO164" s="97">
        <f t="shared" si="305"/>
        <v>0</v>
      </c>
      <c r="BP164" s="97">
        <f t="shared" si="306"/>
        <v>0</v>
      </c>
      <c r="BQ164" s="97">
        <f t="shared" si="307"/>
        <v>0</v>
      </c>
      <c r="BR164" s="97">
        <f>SIN((90-$U$9)*$AA$8)*TAN($AA$10*$AA$8)/TAN((90-'C'!$F122)*$AA$8)</f>
        <v>4.8441164713997779E-2</v>
      </c>
      <c r="BS164" s="97">
        <f t="shared" si="308"/>
        <v>2.5695650812758864E-2</v>
      </c>
      <c r="BT164" s="97">
        <f t="shared" si="309"/>
        <v>1.0127663357422376</v>
      </c>
      <c r="BU164" s="97">
        <f t="shared" si="310"/>
        <v>2.7415343066459408</v>
      </c>
      <c r="BV164" s="97">
        <f t="shared" si="311"/>
        <v>9.1069592988755232</v>
      </c>
      <c r="BW164" s="97">
        <f t="shared" si="312"/>
        <v>-6.3654249922295829</v>
      </c>
      <c r="BX164" s="97">
        <f t="shared" si="313"/>
        <v>168.15150639447853</v>
      </c>
      <c r="BY164" s="97" t="s">
        <v>8053</v>
      </c>
      <c r="BZ164" s="97" t="s">
        <v>8053</v>
      </c>
      <c r="CA164" s="97" t="s">
        <v>8053</v>
      </c>
      <c r="CB164" s="97">
        <f t="shared" si="314"/>
        <v>0</v>
      </c>
      <c r="CC164" s="97">
        <f t="shared" si="315"/>
        <v>0</v>
      </c>
      <c r="CD164" s="97">
        <f t="shared" si="316"/>
        <v>0</v>
      </c>
      <c r="CE164" s="97">
        <f t="shared" si="317"/>
        <v>0</v>
      </c>
      <c r="CF164" s="97">
        <f t="shared" si="318"/>
        <v>0</v>
      </c>
      <c r="CG164" s="97">
        <f t="shared" si="319"/>
        <v>0</v>
      </c>
      <c r="CH164" s="97">
        <f>90-'C'!$F122</f>
        <v>78.344999999999999</v>
      </c>
      <c r="CI164" s="97">
        <v>20</v>
      </c>
      <c r="CJ164" s="97"/>
      <c r="CK164" s="97"/>
      <c r="CL164" s="97"/>
      <c r="CM164" s="97"/>
      <c r="CN164" s="97" t="s">
        <v>8197</v>
      </c>
      <c r="CO164" s="97">
        <f t="shared" si="320"/>
        <v>20</v>
      </c>
      <c r="CP164" s="97">
        <f t="shared" si="321"/>
        <v>34.31666666666667</v>
      </c>
      <c r="CQ164" s="97">
        <f>'C'!F122</f>
        <v>11.654999999999999</v>
      </c>
      <c r="CR164" s="97">
        <f t="shared" si="322"/>
        <v>3.1415926535897931</v>
      </c>
      <c r="CS164" s="97">
        <f t="shared" si="323"/>
        <v>1.7453292519943295E-2</v>
      </c>
      <c r="CT164" s="97">
        <f t="shared" si="324"/>
        <v>57.295779513082323</v>
      </c>
      <c r="CU164" s="97">
        <f t="shared" si="325"/>
        <v>0.59893882164272083</v>
      </c>
      <c r="CV164" s="97">
        <f t="shared" si="326"/>
        <v>0.20341812431993911</v>
      </c>
      <c r="CW164" s="97">
        <f t="shared" si="327"/>
        <v>1.7302401255031137</v>
      </c>
      <c r="CX164" s="97">
        <f t="shared" si="328"/>
        <v>75.25344606241849</v>
      </c>
      <c r="CY164" s="97">
        <f t="shared" si="329"/>
        <v>75.25344606241849</v>
      </c>
      <c r="CZ164" s="97">
        <f t="shared" si="330"/>
        <v>284.7465539375815</v>
      </c>
      <c r="DA164" s="97"/>
      <c r="DB164" s="97"/>
      <c r="DC164" s="97"/>
      <c r="DD164" s="97"/>
      <c r="DE164" s="97"/>
      <c r="DF164" s="97"/>
      <c r="DG164" s="97"/>
      <c r="DH164" s="97"/>
      <c r="DI164" s="97"/>
      <c r="DJ164" s="97"/>
      <c r="DK164" s="97"/>
    </row>
    <row r="165" spans="1:115" ht="30" customHeight="1" x14ac:dyDescent="0.2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8">
        <f t="shared" si="331"/>
        <v>21</v>
      </c>
      <c r="N165" s="97">
        <f t="shared" si="267"/>
        <v>105.87231873866266</v>
      </c>
      <c r="O165" s="97">
        <f t="shared" si="268"/>
        <v>74.836356793988543</v>
      </c>
      <c r="P165" s="97">
        <f t="shared" si="269"/>
        <v>31.035961944674114</v>
      </c>
      <c r="Q165" s="97" t="str">
        <f t="shared" si="270"/>
        <v>QSOS</v>
      </c>
      <c r="R165" s="97">
        <f t="shared" si="271"/>
        <v>285.16364320601144</v>
      </c>
      <c r="S165" s="97">
        <f t="shared" si="0"/>
        <v>153</v>
      </c>
      <c r="T165" s="97">
        <f>SIN((90-$U$9)*$AA$8)*TAN($AA$9*$AA$8)/TAN((90-'C'!$F123)*$AA$8)</f>
        <v>0.61716738163517404</v>
      </c>
      <c r="U165" s="97">
        <f t="shared" si="272"/>
        <v>3.9313065427916092</v>
      </c>
      <c r="V165" s="97">
        <f t="shared" si="273"/>
        <v>2.2206545302661578</v>
      </c>
      <c r="W165" s="97">
        <f t="shared" si="274"/>
        <v>16.136185537649389</v>
      </c>
      <c r="X165" s="97">
        <f t="shared" si="275"/>
        <v>63.235932093769605</v>
      </c>
      <c r="Y165" s="97">
        <f t="shared" si="276"/>
        <v>-47.099746556120216</v>
      </c>
      <c r="Z165" s="97">
        <f t="shared" si="277"/>
        <v>100.627882368581</v>
      </c>
      <c r="AA165" s="97">
        <f>(COS( 90.833*$AA$8)-SIN($U$9*$AA$8)*SIN('C'!$F123*$AA$8))/COS($U$9*$AA$8)/COS('C'!$F123*$AA$8)</f>
        <v>-0.16301950494780068</v>
      </c>
      <c r="AB165" s="97">
        <f t="shared" si="278"/>
        <v>99.382202763209222</v>
      </c>
      <c r="AC165" s="97">
        <f>('C'!$E123+$AC$9+$W$9/15)</f>
        <v>12.16577777777778</v>
      </c>
      <c r="AD165" s="97">
        <f t="shared" si="332"/>
        <v>0</v>
      </c>
      <c r="AE165" s="97">
        <f t="shared" si="279"/>
        <v>0</v>
      </c>
      <c r="AF165" s="97">
        <f t="shared" si="280"/>
        <v>0</v>
      </c>
      <c r="AG165" s="97">
        <f t="shared" si="281"/>
        <v>0</v>
      </c>
      <c r="AH165" s="97">
        <f t="shared" si="282"/>
        <v>0</v>
      </c>
      <c r="AI165" s="97"/>
      <c r="AJ165" s="97"/>
      <c r="AK165" s="97">
        <f t="shared" si="283"/>
        <v>0</v>
      </c>
      <c r="AL165" s="97">
        <f>SIN((90-$U$9)*$AA$8)*TAN($Y$10*$AA$8)/TAN((90-'C'!$F123)*$AA$8)</f>
        <v>-4.989583801578585E-2</v>
      </c>
      <c r="AM165" s="97">
        <f t="shared" si="284"/>
        <v>2.5695650812758871E-2</v>
      </c>
      <c r="AN165" s="97">
        <f t="shared" si="285"/>
        <v>1.0127663357422376</v>
      </c>
      <c r="AO165" s="97">
        <f t="shared" si="286"/>
        <v>-2.8239274926252111</v>
      </c>
      <c r="AP165" s="97">
        <f t="shared" si="287"/>
        <v>-9.106959298875525</v>
      </c>
      <c r="AQ165" s="97">
        <f t="shared" si="288"/>
        <v>6.2830318062503139</v>
      </c>
      <c r="AR165" s="97">
        <f t="shared" si="289"/>
        <v>191.93088679150074</v>
      </c>
      <c r="AS165" s="97" t="s">
        <v>8053</v>
      </c>
      <c r="AT165" s="97" t="s">
        <v>8053</v>
      </c>
      <c r="AU165" s="97" t="s">
        <v>8053</v>
      </c>
      <c r="AV165" s="97">
        <f t="shared" si="290"/>
        <v>11.746908990694426</v>
      </c>
      <c r="AW165" s="97">
        <f t="shared" si="291"/>
        <v>11.746908990694426</v>
      </c>
      <c r="AX165" s="97">
        <f t="shared" si="292"/>
        <v>0.4894545412789344</v>
      </c>
      <c r="AY165" s="97">
        <f t="shared" si="293"/>
        <v>0</v>
      </c>
      <c r="AZ165" s="97">
        <f t="shared" si="294"/>
        <v>0</v>
      </c>
      <c r="BA165" s="97">
        <f t="shared" si="295"/>
        <v>0</v>
      </c>
      <c r="BB165" s="97">
        <f>SIN((90-$U$9)*$AA$8)*TAN($Y$9*$AA$8)/TAN((90-'C'!$F123)*$AA$8)</f>
        <v>-0.61716738163517437</v>
      </c>
      <c r="BC165" s="97">
        <f t="shared" si="296"/>
        <v>3.9313065427916136</v>
      </c>
      <c r="BD165" s="97">
        <f t="shared" si="297"/>
        <v>2.2206545302661587</v>
      </c>
      <c r="BE165" s="97">
        <f t="shared" si="298"/>
        <v>-16.136185537649393</v>
      </c>
      <c r="BF165" s="97">
        <f t="shared" si="299"/>
        <v>-63.235932093769613</v>
      </c>
      <c r="BG165" s="97">
        <f t="shared" si="300"/>
        <v>47.099746556120223</v>
      </c>
      <c r="BH165" s="97">
        <f t="shared" si="301"/>
        <v>259.37211763141903</v>
      </c>
      <c r="BI165" s="97" t="s">
        <v>8053</v>
      </c>
      <c r="BJ165" s="97" t="s">
        <v>8053</v>
      </c>
      <c r="BK165" s="97" t="s">
        <v>8053</v>
      </c>
      <c r="BL165" s="97">
        <f t="shared" si="302"/>
        <v>15.305760881519129</v>
      </c>
      <c r="BM165" s="97">
        <f t="shared" si="303"/>
        <v>15.305760881519129</v>
      </c>
      <c r="BN165" s="97">
        <f t="shared" si="304"/>
        <v>0.63774003672996371</v>
      </c>
      <c r="BO165" s="97">
        <f t="shared" si="305"/>
        <v>0</v>
      </c>
      <c r="BP165" s="97">
        <f t="shared" si="306"/>
        <v>0</v>
      </c>
      <c r="BQ165" s="97">
        <f t="shared" si="307"/>
        <v>0</v>
      </c>
      <c r="BR165" s="97">
        <f>SIN((90-$U$9)*$AA$8)*TAN($AA$10*$AA$8)/TAN((90-'C'!$F123)*$AA$8)</f>
        <v>4.9895838015785836E-2</v>
      </c>
      <c r="BS165" s="97">
        <f t="shared" si="308"/>
        <v>2.5695650812758864E-2</v>
      </c>
      <c r="BT165" s="97">
        <f t="shared" si="309"/>
        <v>1.0127663357422376</v>
      </c>
      <c r="BU165" s="97">
        <f t="shared" si="310"/>
        <v>2.8239274926252103</v>
      </c>
      <c r="BV165" s="97">
        <f t="shared" si="311"/>
        <v>9.1069592988755232</v>
      </c>
      <c r="BW165" s="97">
        <f t="shared" si="312"/>
        <v>-6.283031806250313</v>
      </c>
      <c r="BX165" s="97">
        <f t="shared" si="313"/>
        <v>168.06911320849926</v>
      </c>
      <c r="BY165" s="97" t="s">
        <v>8053</v>
      </c>
      <c r="BZ165" s="97" t="s">
        <v>8053</v>
      </c>
      <c r="CA165" s="97" t="s">
        <v>8053</v>
      </c>
      <c r="CB165" s="97">
        <f t="shared" si="314"/>
        <v>0</v>
      </c>
      <c r="CC165" s="97">
        <f t="shared" si="315"/>
        <v>0</v>
      </c>
      <c r="CD165" s="97">
        <f t="shared" si="316"/>
        <v>0</v>
      </c>
      <c r="CE165" s="97">
        <f t="shared" si="317"/>
        <v>0</v>
      </c>
      <c r="CF165" s="97">
        <f t="shared" si="318"/>
        <v>0</v>
      </c>
      <c r="CG165" s="97">
        <f t="shared" si="319"/>
        <v>0</v>
      </c>
      <c r="CH165" s="97">
        <f>90-'C'!$F123</f>
        <v>78.004999999999995</v>
      </c>
      <c r="CI165" s="97">
        <v>21</v>
      </c>
      <c r="CJ165" s="97"/>
      <c r="CK165" s="97"/>
      <c r="CL165" s="97"/>
      <c r="CM165" s="97"/>
      <c r="CN165" s="97" t="s">
        <v>8197</v>
      </c>
      <c r="CO165" s="97">
        <f t="shared" si="320"/>
        <v>21</v>
      </c>
      <c r="CP165" s="97">
        <f t="shared" si="321"/>
        <v>34.31666666666667</v>
      </c>
      <c r="CQ165" s="97">
        <f>'C'!F123</f>
        <v>11.994999999999999</v>
      </c>
      <c r="CR165" s="97">
        <f t="shared" si="322"/>
        <v>3.1415926535897931</v>
      </c>
      <c r="CS165" s="97">
        <f t="shared" si="323"/>
        <v>1.7453292519943295E-2</v>
      </c>
      <c r="CT165" s="97">
        <f t="shared" si="324"/>
        <v>57.295779513082323</v>
      </c>
      <c r="CU165" s="97">
        <f t="shared" si="325"/>
        <v>0.59893882164272083</v>
      </c>
      <c r="CV165" s="97">
        <f t="shared" si="326"/>
        <v>0.20935224377671982</v>
      </c>
      <c r="CW165" s="97">
        <f t="shared" si="327"/>
        <v>1.7345466561026075</v>
      </c>
      <c r="CX165" s="97">
        <f t="shared" si="328"/>
        <v>74.836356793988543</v>
      </c>
      <c r="CY165" s="97">
        <f t="shared" si="329"/>
        <v>74.836356793988543</v>
      </c>
      <c r="CZ165" s="97">
        <f t="shared" si="330"/>
        <v>285.16364320601144</v>
      </c>
      <c r="DA165" s="97"/>
      <c r="DB165" s="97"/>
      <c r="DC165" s="97"/>
      <c r="DD165" s="97"/>
      <c r="DE165" s="97"/>
      <c r="DF165" s="97"/>
      <c r="DG165" s="97"/>
      <c r="DH165" s="97"/>
      <c r="DI165" s="97"/>
      <c r="DJ165" s="97"/>
      <c r="DK165" s="97"/>
    </row>
    <row r="166" spans="1:115" ht="30" customHeight="1" x14ac:dyDescent="0.2">
      <c r="A166" s="97"/>
      <c r="B166" s="97"/>
      <c r="C166" s="97"/>
      <c r="D166" s="97"/>
      <c r="E166" s="97"/>
      <c r="F166" s="97"/>
      <c r="G166" s="97"/>
      <c r="H166" s="97"/>
      <c r="I166" s="97"/>
      <c r="J166" s="102"/>
      <c r="K166" s="97"/>
      <c r="L166" s="97"/>
      <c r="M166" s="98">
        <f t="shared" si="331"/>
        <v>22</v>
      </c>
      <c r="N166" s="97">
        <f t="shared" si="267"/>
        <v>105.87231873866266</v>
      </c>
      <c r="O166" s="97">
        <f t="shared" si="268"/>
        <v>74.423882319834888</v>
      </c>
      <c r="P166" s="97">
        <f t="shared" si="269"/>
        <v>31.448436418827768</v>
      </c>
      <c r="Q166" s="97" t="str">
        <f t="shared" si="270"/>
        <v>QSOS</v>
      </c>
      <c r="R166" s="97">
        <f t="shared" si="271"/>
        <v>285.57611768016511</v>
      </c>
      <c r="S166" s="97">
        <f t="shared" si="0"/>
        <v>154</v>
      </c>
      <c r="T166" s="97">
        <f>SIN((90-$U$9)*$AA$8)*TAN($AA$9*$AA$8)/TAN((90-'C'!$F124)*$AA$8)</f>
        <v>0.6349933457784982</v>
      </c>
      <c r="U166" s="97">
        <f t="shared" si="272"/>
        <v>3.9313065427916092</v>
      </c>
      <c r="V166" s="97">
        <f t="shared" si="273"/>
        <v>2.2206545302661578</v>
      </c>
      <c r="W166" s="97">
        <f t="shared" si="274"/>
        <v>16.615567160849906</v>
      </c>
      <c r="X166" s="97">
        <f t="shared" si="275"/>
        <v>63.235932093769605</v>
      </c>
      <c r="Y166" s="97">
        <f t="shared" si="276"/>
        <v>-46.620364932919699</v>
      </c>
      <c r="Z166" s="97">
        <f t="shared" si="277"/>
        <v>100.14850074538049</v>
      </c>
      <c r="AA166" s="97">
        <f>(COS( 90.833*$AA$8)-SIN($U$9*$AA$8)*SIN('C'!$F124*$AA$8))/COS($U$9*$AA$8)/COS('C'!$F124*$AA$8)</f>
        <v>-0.16723108488053909</v>
      </c>
      <c r="AB166" s="97">
        <f t="shared" si="278"/>
        <v>99.626867326075242</v>
      </c>
      <c r="AC166" s="97">
        <f>('C'!$E124+$AC$9+$W$9/15)</f>
        <v>12.16277777777778</v>
      </c>
      <c r="AD166" s="97">
        <f t="shared" si="332"/>
        <v>0</v>
      </c>
      <c r="AE166" s="97">
        <f t="shared" si="279"/>
        <v>0</v>
      </c>
      <c r="AF166" s="97">
        <f t="shared" si="280"/>
        <v>0</v>
      </c>
      <c r="AG166" s="97">
        <f t="shared" si="281"/>
        <v>0</v>
      </c>
      <c r="AH166" s="97">
        <f t="shared" si="282"/>
        <v>0</v>
      </c>
      <c r="AI166" s="97"/>
      <c r="AJ166" s="97"/>
      <c r="AK166" s="97">
        <f t="shared" si="283"/>
        <v>0</v>
      </c>
      <c r="AL166" s="97">
        <f>SIN((90-$U$9)*$AA$8)*TAN($Y$10*$AA$8)/TAN((90-'C'!$F124)*$AA$8)</f>
        <v>-5.1337005267713433E-2</v>
      </c>
      <c r="AM166" s="97">
        <f t="shared" si="284"/>
        <v>2.5695650812758871E-2</v>
      </c>
      <c r="AN166" s="97">
        <f t="shared" si="285"/>
        <v>1.0127663357422376</v>
      </c>
      <c r="AO166" s="97">
        <f t="shared" si="286"/>
        <v>-2.9055614545740118</v>
      </c>
      <c r="AP166" s="97">
        <f t="shared" si="287"/>
        <v>-9.106959298875525</v>
      </c>
      <c r="AQ166" s="97">
        <f t="shared" si="288"/>
        <v>6.2013978443015132</v>
      </c>
      <c r="AR166" s="97">
        <f t="shared" si="289"/>
        <v>192.01252075344954</v>
      </c>
      <c r="AS166" s="97" t="s">
        <v>8053</v>
      </c>
      <c r="AT166" s="97" t="s">
        <v>8053</v>
      </c>
      <c r="AU166" s="97" t="s">
        <v>8053</v>
      </c>
      <c r="AV166" s="97">
        <f t="shared" si="290"/>
        <v>11.749351254824346</v>
      </c>
      <c r="AW166" s="97">
        <f t="shared" si="291"/>
        <v>11.749351254824346</v>
      </c>
      <c r="AX166" s="97">
        <f t="shared" si="292"/>
        <v>0.48955630228434771</v>
      </c>
      <c r="AY166" s="97">
        <f t="shared" si="293"/>
        <v>0</v>
      </c>
      <c r="AZ166" s="97">
        <f t="shared" si="294"/>
        <v>0</v>
      </c>
      <c r="BA166" s="97">
        <f t="shared" si="295"/>
        <v>0</v>
      </c>
      <c r="BB166" s="97">
        <f>SIN((90-$U$9)*$AA$8)*TAN($Y$9*$AA$8)/TAN((90-'C'!$F124)*$AA$8)</f>
        <v>-0.63499334577849853</v>
      </c>
      <c r="BC166" s="97">
        <f t="shared" si="296"/>
        <v>3.9313065427916136</v>
      </c>
      <c r="BD166" s="97">
        <f t="shared" si="297"/>
        <v>2.2206545302661587</v>
      </c>
      <c r="BE166" s="97">
        <f t="shared" si="298"/>
        <v>-16.615567160849906</v>
      </c>
      <c r="BF166" s="97">
        <f t="shared" si="299"/>
        <v>-63.235932093769613</v>
      </c>
      <c r="BG166" s="97">
        <f t="shared" si="300"/>
        <v>46.620364932919706</v>
      </c>
      <c r="BH166" s="97">
        <f t="shared" si="301"/>
        <v>259.85149925461951</v>
      </c>
      <c r="BI166" s="97" t="s">
        <v>8053</v>
      </c>
      <c r="BJ166" s="97" t="s">
        <v>8053</v>
      </c>
      <c r="BK166" s="97" t="s">
        <v>8053</v>
      </c>
      <c r="BL166" s="97">
        <f t="shared" si="302"/>
        <v>15.270802106639094</v>
      </c>
      <c r="BM166" s="97">
        <f t="shared" si="303"/>
        <v>15.270802106639094</v>
      </c>
      <c r="BN166" s="97">
        <f t="shared" si="304"/>
        <v>0.63628342110996228</v>
      </c>
      <c r="BO166" s="97">
        <f t="shared" si="305"/>
        <v>0</v>
      </c>
      <c r="BP166" s="97">
        <f t="shared" si="306"/>
        <v>0</v>
      </c>
      <c r="BQ166" s="97">
        <f t="shared" si="307"/>
        <v>0</v>
      </c>
      <c r="BR166" s="97">
        <f>SIN((90-$U$9)*$AA$8)*TAN($AA$10*$AA$8)/TAN((90-'C'!$F124)*$AA$8)</f>
        <v>5.1337005267713419E-2</v>
      </c>
      <c r="BS166" s="97">
        <f t="shared" si="308"/>
        <v>2.5695650812758864E-2</v>
      </c>
      <c r="BT166" s="97">
        <f t="shared" si="309"/>
        <v>1.0127663357422376</v>
      </c>
      <c r="BU166" s="97">
        <f t="shared" si="310"/>
        <v>2.9055614545740114</v>
      </c>
      <c r="BV166" s="97">
        <f t="shared" si="311"/>
        <v>9.1069592988755232</v>
      </c>
      <c r="BW166" s="97">
        <f t="shared" si="312"/>
        <v>-6.2013978443015123</v>
      </c>
      <c r="BX166" s="97">
        <f t="shared" si="313"/>
        <v>167.98747924655046</v>
      </c>
      <c r="BY166" s="97" t="s">
        <v>8053</v>
      </c>
      <c r="BZ166" s="97" t="s">
        <v>8053</v>
      </c>
      <c r="CA166" s="97" t="s">
        <v>8053</v>
      </c>
      <c r="CB166" s="97">
        <f t="shared" si="314"/>
        <v>0</v>
      </c>
      <c r="CC166" s="97">
        <f t="shared" si="315"/>
        <v>0</v>
      </c>
      <c r="CD166" s="97">
        <f t="shared" si="316"/>
        <v>0</v>
      </c>
      <c r="CE166" s="97">
        <f t="shared" si="317"/>
        <v>0</v>
      </c>
      <c r="CF166" s="97">
        <f t="shared" si="318"/>
        <v>0</v>
      </c>
      <c r="CG166" s="97">
        <f t="shared" si="319"/>
        <v>0</v>
      </c>
      <c r="CH166" s="97">
        <f>90-'C'!$F124</f>
        <v>77.668999999999997</v>
      </c>
      <c r="CI166" s="97">
        <v>22</v>
      </c>
      <c r="CJ166" s="102"/>
      <c r="CK166" s="97"/>
      <c r="CL166" s="97"/>
      <c r="CM166" s="97"/>
      <c r="CN166" s="97" t="s">
        <v>8197</v>
      </c>
      <c r="CO166" s="97">
        <f t="shared" si="320"/>
        <v>22</v>
      </c>
      <c r="CP166" s="97">
        <f t="shared" si="321"/>
        <v>34.31666666666667</v>
      </c>
      <c r="CQ166" s="97">
        <f>'C'!F124</f>
        <v>12.331</v>
      </c>
      <c r="CR166" s="97">
        <f t="shared" si="322"/>
        <v>3.1415926535897931</v>
      </c>
      <c r="CS166" s="97">
        <f t="shared" si="323"/>
        <v>1.7453292519943295E-2</v>
      </c>
      <c r="CT166" s="97">
        <f t="shared" si="324"/>
        <v>57.295779513082323</v>
      </c>
      <c r="CU166" s="97">
        <f t="shared" si="325"/>
        <v>0.59893882164272083</v>
      </c>
      <c r="CV166" s="97">
        <f t="shared" si="326"/>
        <v>0.21521655006342078</v>
      </c>
      <c r="CW166" s="97">
        <f t="shared" si="327"/>
        <v>1.738816858287572</v>
      </c>
      <c r="CX166" s="97">
        <f t="shared" si="328"/>
        <v>74.423882319834888</v>
      </c>
      <c r="CY166" s="97">
        <f t="shared" si="329"/>
        <v>74.423882319834888</v>
      </c>
      <c r="CZ166" s="97">
        <f t="shared" si="330"/>
        <v>285.57611768016511</v>
      </c>
      <c r="DA166" s="97"/>
      <c r="DB166" s="97"/>
      <c r="DC166" s="97"/>
      <c r="DD166" s="97"/>
      <c r="DE166" s="97"/>
      <c r="DF166" s="97"/>
      <c r="DG166" s="97"/>
      <c r="DH166" s="97"/>
      <c r="DI166" s="97"/>
      <c r="DJ166" s="97"/>
      <c r="DK166" s="97"/>
    </row>
    <row r="167" spans="1:115" ht="30" customHeight="1" x14ac:dyDescent="0.2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8">
        <f t="shared" si="331"/>
        <v>23</v>
      </c>
      <c r="N167" s="97">
        <f t="shared" si="267"/>
        <v>105.87231873866266</v>
      </c>
      <c r="O167" s="97">
        <f t="shared" si="268"/>
        <v>74.013566348555358</v>
      </c>
      <c r="P167" s="97">
        <f t="shared" si="269"/>
        <v>31.858752390107298</v>
      </c>
      <c r="Q167" s="97" t="str">
        <f t="shared" si="270"/>
        <v>QSOS</v>
      </c>
      <c r="R167" s="97">
        <f t="shared" si="271"/>
        <v>285.98643365144466</v>
      </c>
      <c r="S167" s="97">
        <f t="shared" si="0"/>
        <v>155</v>
      </c>
      <c r="T167" s="97">
        <f>SIN((90-$U$9)*$AA$8)*TAN($AA$9*$AA$8)/TAN((90-'C'!$F125)*$AA$8)</f>
        <v>0.65275855560505791</v>
      </c>
      <c r="U167" s="97">
        <f t="shared" si="272"/>
        <v>3.9313065427916092</v>
      </c>
      <c r="V167" s="97">
        <f t="shared" si="273"/>
        <v>2.2206545302661578</v>
      </c>
      <c r="W167" s="97">
        <f t="shared" si="274"/>
        <v>17.094508701287808</v>
      </c>
      <c r="X167" s="97">
        <f t="shared" si="275"/>
        <v>63.235932093769605</v>
      </c>
      <c r="Y167" s="97">
        <f t="shared" si="276"/>
        <v>-46.141423392481798</v>
      </c>
      <c r="Z167" s="97">
        <f t="shared" si="277"/>
        <v>99.669559204942601</v>
      </c>
      <c r="AA167" s="97">
        <f>(COS( 90.833*$AA$8)-SIN($U$9*$AA$8)*SIN('C'!$F125*$AA$8))/COS($U$9*$AA$8)/COS('C'!$F125*$AA$8)</f>
        <v>-0.1714289258375381</v>
      </c>
      <c r="AB167" s="97">
        <f t="shared" si="278"/>
        <v>99.870910217395874</v>
      </c>
      <c r="AC167" s="97">
        <f>('C'!$E125+$AC$9+$W$9/15)</f>
        <v>12.15977777777778</v>
      </c>
      <c r="AD167" s="97">
        <f t="shared" si="332"/>
        <v>0</v>
      </c>
      <c r="AE167" s="97">
        <f t="shared" si="279"/>
        <v>0</v>
      </c>
      <c r="AF167" s="97">
        <f t="shared" si="280"/>
        <v>0</v>
      </c>
      <c r="AG167" s="97">
        <f t="shared" si="281"/>
        <v>5.5151404974482734</v>
      </c>
      <c r="AH167" s="97">
        <f t="shared" si="282"/>
        <v>5.5151404974482734</v>
      </c>
      <c r="AI167" s="97"/>
      <c r="AJ167" s="97"/>
      <c r="AK167" s="97">
        <f t="shared" si="283"/>
        <v>0.2297975207270114</v>
      </c>
      <c r="AL167" s="97">
        <f>SIN((90-$U$9)*$AA$8)*TAN($Y$10*$AA$8)/TAN((90-'C'!$F125)*$AA$8)</f>
        <v>-5.2773260744264937E-2</v>
      </c>
      <c r="AM167" s="97">
        <f t="shared" si="284"/>
        <v>2.5695650812758871E-2</v>
      </c>
      <c r="AN167" s="97">
        <f t="shared" si="285"/>
        <v>1.0127663357422376</v>
      </c>
      <c r="AO167" s="97">
        <f t="shared" si="286"/>
        <v>-2.9869230657211308</v>
      </c>
      <c r="AP167" s="97">
        <f t="shared" si="287"/>
        <v>-9.106959298875525</v>
      </c>
      <c r="AQ167" s="97">
        <f t="shared" si="288"/>
        <v>6.1200362331543943</v>
      </c>
      <c r="AR167" s="97">
        <f t="shared" si="289"/>
        <v>192.09388236459665</v>
      </c>
      <c r="AS167" s="97" t="s">
        <v>8053</v>
      </c>
      <c r="AT167" s="97" t="s">
        <v>8053</v>
      </c>
      <c r="AU167" s="97" t="s">
        <v>8053</v>
      </c>
      <c r="AV167" s="97">
        <f t="shared" si="290"/>
        <v>11.751775362234154</v>
      </c>
      <c r="AW167" s="97">
        <f t="shared" si="291"/>
        <v>11.751775362234154</v>
      </c>
      <c r="AX167" s="97">
        <f t="shared" si="292"/>
        <v>0.48965730675975644</v>
      </c>
      <c r="AY167" s="97">
        <f t="shared" si="293"/>
        <v>0</v>
      </c>
      <c r="AZ167" s="97">
        <f t="shared" si="294"/>
        <v>0</v>
      </c>
      <c r="BA167" s="97">
        <f t="shared" si="295"/>
        <v>0</v>
      </c>
      <c r="BB167" s="97">
        <f>SIN((90-$U$9)*$AA$8)*TAN($Y$9*$AA$8)/TAN((90-'C'!$F125)*$AA$8)</f>
        <v>-0.65275855560505824</v>
      </c>
      <c r="BC167" s="97">
        <f t="shared" si="296"/>
        <v>3.9313065427916136</v>
      </c>
      <c r="BD167" s="97">
        <f t="shared" si="297"/>
        <v>2.2206545302661587</v>
      </c>
      <c r="BE167" s="97">
        <f t="shared" si="298"/>
        <v>-17.094508701287808</v>
      </c>
      <c r="BF167" s="97">
        <f t="shared" si="299"/>
        <v>-63.235932093769613</v>
      </c>
      <c r="BG167" s="97">
        <f t="shared" si="300"/>
        <v>46.141423392481805</v>
      </c>
      <c r="BH167" s="97">
        <f t="shared" si="301"/>
        <v>260.33044079505743</v>
      </c>
      <c r="BI167" s="97" t="s">
        <v>8053</v>
      </c>
      <c r="BJ167" s="97" t="s">
        <v>8053</v>
      </c>
      <c r="BK167" s="97" t="s">
        <v>8053</v>
      </c>
      <c r="BL167" s="97">
        <f t="shared" si="302"/>
        <v>15.235872670609901</v>
      </c>
      <c r="BM167" s="97">
        <f t="shared" si="303"/>
        <v>15.235872670609901</v>
      </c>
      <c r="BN167" s="97">
        <f t="shared" si="304"/>
        <v>0.63482802794207915</v>
      </c>
      <c r="BO167" s="97">
        <f t="shared" si="305"/>
        <v>0</v>
      </c>
      <c r="BP167" s="97">
        <f t="shared" si="306"/>
        <v>0</v>
      </c>
      <c r="BQ167" s="97">
        <f t="shared" si="307"/>
        <v>0</v>
      </c>
      <c r="BR167" s="97">
        <f>SIN((90-$U$9)*$AA$8)*TAN($AA$10*$AA$8)/TAN((90-'C'!$F125)*$AA$8)</f>
        <v>5.2773260744264923E-2</v>
      </c>
      <c r="BS167" s="97">
        <f t="shared" si="308"/>
        <v>2.5695650812758864E-2</v>
      </c>
      <c r="BT167" s="97">
        <f t="shared" si="309"/>
        <v>1.0127663357422376</v>
      </c>
      <c r="BU167" s="97">
        <f t="shared" si="310"/>
        <v>2.9869230657211299</v>
      </c>
      <c r="BV167" s="97">
        <f t="shared" si="311"/>
        <v>9.1069592988755232</v>
      </c>
      <c r="BW167" s="97">
        <f t="shared" si="312"/>
        <v>-6.1200362331543934</v>
      </c>
      <c r="BX167" s="97">
        <f t="shared" si="313"/>
        <v>167.90611763540335</v>
      </c>
      <c r="BY167" s="97" t="s">
        <v>8053</v>
      </c>
      <c r="BZ167" s="97" t="s">
        <v>8053</v>
      </c>
      <c r="CA167" s="97" t="s">
        <v>8053</v>
      </c>
      <c r="CB167" s="97">
        <f t="shared" si="314"/>
        <v>0</v>
      </c>
      <c r="CC167" s="97">
        <f t="shared" si="315"/>
        <v>0</v>
      </c>
      <c r="CD167" s="97">
        <f t="shared" si="316"/>
        <v>0</v>
      </c>
      <c r="CE167" s="97">
        <f t="shared" si="317"/>
        <v>0</v>
      </c>
      <c r="CF167" s="97">
        <f t="shared" si="318"/>
        <v>0</v>
      </c>
      <c r="CG167" s="97">
        <f t="shared" si="319"/>
        <v>0</v>
      </c>
      <c r="CH167" s="97">
        <f>90-'C'!$F125</f>
        <v>77.335000000000008</v>
      </c>
      <c r="CI167" s="97">
        <v>23</v>
      </c>
      <c r="CJ167" s="97"/>
      <c r="CK167" s="97"/>
      <c r="CL167" s="97"/>
      <c r="CM167" s="97"/>
      <c r="CN167" s="97" t="s">
        <v>8197</v>
      </c>
      <c r="CO167" s="97">
        <f t="shared" si="320"/>
        <v>23</v>
      </c>
      <c r="CP167" s="97">
        <f t="shared" si="321"/>
        <v>34.31666666666667</v>
      </c>
      <c r="CQ167" s="97">
        <f>'C'!F125</f>
        <v>12.664999999999999</v>
      </c>
      <c r="CR167" s="97">
        <f t="shared" si="322"/>
        <v>3.1415926535897931</v>
      </c>
      <c r="CS167" s="97">
        <f t="shared" si="323"/>
        <v>1.7453292519943295E-2</v>
      </c>
      <c r="CT167" s="97">
        <f t="shared" si="324"/>
        <v>57.295779513082323</v>
      </c>
      <c r="CU167" s="97">
        <f t="shared" si="325"/>
        <v>0.59893882164272083</v>
      </c>
      <c r="CV167" s="97">
        <f t="shared" si="326"/>
        <v>0.22104594976508182</v>
      </c>
      <c r="CW167" s="97">
        <f t="shared" si="327"/>
        <v>1.7430762102572039</v>
      </c>
      <c r="CX167" s="97">
        <f t="shared" si="328"/>
        <v>74.013566348555358</v>
      </c>
      <c r="CY167" s="97">
        <f t="shared" si="329"/>
        <v>74.013566348555358</v>
      </c>
      <c r="CZ167" s="97">
        <f t="shared" si="330"/>
        <v>285.98643365144466</v>
      </c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</row>
    <row r="168" spans="1:115" ht="30" customHeight="1" x14ac:dyDescent="0.2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8">
        <f t="shared" si="331"/>
        <v>24</v>
      </c>
      <c r="N168" s="97">
        <f t="shared" si="267"/>
        <v>105.87231873866266</v>
      </c>
      <c r="O168" s="97">
        <f t="shared" si="268"/>
        <v>73.609094927374159</v>
      </c>
      <c r="P168" s="97">
        <f t="shared" si="269"/>
        <v>32.263223811288498</v>
      </c>
      <c r="Q168" s="97" t="str">
        <f t="shared" si="270"/>
        <v>QSOS</v>
      </c>
      <c r="R168" s="97">
        <f t="shared" si="271"/>
        <v>286.39090507262586</v>
      </c>
      <c r="S168" s="97">
        <f t="shared" si="0"/>
        <v>156</v>
      </c>
      <c r="T168" s="97">
        <f>SIN((90-$U$9)*$AA$8)*TAN($AA$9*$AA$8)/TAN((90-'C'!$F126)*$AA$8)</f>
        <v>0.67030337644913029</v>
      </c>
      <c r="U168" s="97">
        <f t="shared" si="272"/>
        <v>3.9313065427916092</v>
      </c>
      <c r="V168" s="97">
        <f t="shared" si="273"/>
        <v>2.2206545302661578</v>
      </c>
      <c r="W168" s="97">
        <f t="shared" si="274"/>
        <v>17.568720046596763</v>
      </c>
      <c r="X168" s="97">
        <f t="shared" si="275"/>
        <v>63.235932093769605</v>
      </c>
      <c r="Y168" s="97">
        <f t="shared" si="276"/>
        <v>-45.667212047172839</v>
      </c>
      <c r="Z168" s="97">
        <f t="shared" si="277"/>
        <v>99.195347859633642</v>
      </c>
      <c r="AA168" s="97">
        <f>(COS( 90.833*$AA$8)-SIN($U$9*$AA$8)*SIN('C'!$F126*$AA$8))/COS($U$9*$AA$8)/COS('C'!$F126*$AA$8)</f>
        <v>-0.17557528999757924</v>
      </c>
      <c r="AB168" s="97">
        <f t="shared" si="278"/>
        <v>100.11213815999545</v>
      </c>
      <c r="AC168" s="97">
        <f>('C'!$E126+$AC$9+$W$9/15)</f>
        <v>12.15677777777778</v>
      </c>
      <c r="AD168" s="97">
        <f t="shared" si="332"/>
        <v>0</v>
      </c>
      <c r="AE168" s="97">
        <f t="shared" si="279"/>
        <v>0</v>
      </c>
      <c r="AF168" s="97">
        <f t="shared" si="280"/>
        <v>0</v>
      </c>
      <c r="AG168" s="97">
        <f t="shared" si="281"/>
        <v>5.5437545871355374</v>
      </c>
      <c r="AH168" s="97">
        <f t="shared" si="282"/>
        <v>5.5437545871355374</v>
      </c>
      <c r="AI168" s="97"/>
      <c r="AJ168" s="97"/>
      <c r="AK168" s="97">
        <f t="shared" si="283"/>
        <v>0.23098977446398072</v>
      </c>
      <c r="AL168" s="97">
        <f>SIN((90-$U$9)*$AA$8)*TAN($Y$10*$AA$8)/TAN((90-'C'!$F126)*$AA$8)</f>
        <v>-5.4191698537481466E-2</v>
      </c>
      <c r="AM168" s="97">
        <f t="shared" si="284"/>
        <v>2.5695650812758871E-2</v>
      </c>
      <c r="AN168" s="97">
        <f t="shared" si="285"/>
        <v>1.0127663357422376</v>
      </c>
      <c r="AO168" s="97">
        <f t="shared" si="286"/>
        <v>-3.0672812497494295</v>
      </c>
      <c r="AP168" s="97">
        <f t="shared" si="287"/>
        <v>-9.106959298875525</v>
      </c>
      <c r="AQ168" s="97">
        <f t="shared" si="288"/>
        <v>6.0396780491260955</v>
      </c>
      <c r="AR168" s="97">
        <f t="shared" si="289"/>
        <v>192.17424054862497</v>
      </c>
      <c r="AS168" s="97" t="s">
        <v>8053</v>
      </c>
      <c r="AT168" s="97" t="s">
        <v>8053</v>
      </c>
      <c r="AU168" s="97" t="s">
        <v>8053</v>
      </c>
      <c r="AV168" s="97">
        <f t="shared" si="290"/>
        <v>11.754132574502707</v>
      </c>
      <c r="AW168" s="97">
        <f t="shared" si="291"/>
        <v>11.754132574502707</v>
      </c>
      <c r="AX168" s="97">
        <f t="shared" si="292"/>
        <v>0.48975552393761279</v>
      </c>
      <c r="AY168" s="97">
        <f t="shared" si="293"/>
        <v>0</v>
      </c>
      <c r="AZ168" s="97">
        <f t="shared" si="294"/>
        <v>0</v>
      </c>
      <c r="BA168" s="97">
        <f t="shared" si="295"/>
        <v>0</v>
      </c>
      <c r="BB168" s="97">
        <f>SIN((90-$U$9)*$AA$8)*TAN($Y$9*$AA$8)/TAN((90-'C'!$F126)*$AA$8)</f>
        <v>-0.67030337644913063</v>
      </c>
      <c r="BC168" s="97">
        <f t="shared" si="296"/>
        <v>3.9313065427916136</v>
      </c>
      <c r="BD168" s="97">
        <f t="shared" si="297"/>
        <v>2.2206545302661587</v>
      </c>
      <c r="BE168" s="97">
        <f t="shared" si="298"/>
        <v>-17.568720046596766</v>
      </c>
      <c r="BF168" s="97">
        <f t="shared" si="299"/>
        <v>-63.235932093769613</v>
      </c>
      <c r="BG168" s="97">
        <f t="shared" si="300"/>
        <v>45.667212047172846</v>
      </c>
      <c r="BH168" s="97">
        <f t="shared" si="301"/>
        <v>260.80465214036639</v>
      </c>
      <c r="BI168" s="97" t="s">
        <v>8053</v>
      </c>
      <c r="BJ168" s="97" t="s">
        <v>8053</v>
      </c>
      <c r="BK168" s="97" t="s">
        <v>8053</v>
      </c>
      <c r="BL168" s="97">
        <f t="shared" si="302"/>
        <v>15.201258580922637</v>
      </c>
      <c r="BM168" s="97">
        <f t="shared" si="303"/>
        <v>15.201258580922637</v>
      </c>
      <c r="BN168" s="97">
        <f t="shared" si="304"/>
        <v>0.63338577420510989</v>
      </c>
      <c r="BO168" s="97">
        <f t="shared" si="305"/>
        <v>0</v>
      </c>
      <c r="BP168" s="97">
        <f t="shared" si="306"/>
        <v>0</v>
      </c>
      <c r="BQ168" s="97">
        <f t="shared" si="307"/>
        <v>0</v>
      </c>
      <c r="BR168" s="97">
        <f>SIN((90-$U$9)*$AA$8)*TAN($AA$10*$AA$8)/TAN((90-'C'!$F126)*$AA$8)</f>
        <v>5.4191698537481459E-2</v>
      </c>
      <c r="BS168" s="97">
        <f t="shared" si="308"/>
        <v>2.5695650812758864E-2</v>
      </c>
      <c r="BT168" s="97">
        <f t="shared" si="309"/>
        <v>1.0127663357422376</v>
      </c>
      <c r="BU168" s="97">
        <f t="shared" si="310"/>
        <v>3.0672812497494291</v>
      </c>
      <c r="BV168" s="97">
        <f t="shared" si="311"/>
        <v>9.1069592988755232</v>
      </c>
      <c r="BW168" s="97">
        <f t="shared" si="312"/>
        <v>-6.0396780491260937</v>
      </c>
      <c r="BX168" s="97">
        <f t="shared" si="313"/>
        <v>167.82575945137503</v>
      </c>
      <c r="BY168" s="97" t="s">
        <v>8053</v>
      </c>
      <c r="BZ168" s="97" t="s">
        <v>8053</v>
      </c>
      <c r="CA168" s="97" t="s">
        <v>8053</v>
      </c>
      <c r="CB168" s="97">
        <f t="shared" si="314"/>
        <v>0</v>
      </c>
      <c r="CC168" s="97">
        <f t="shared" si="315"/>
        <v>0</v>
      </c>
      <c r="CD168" s="97">
        <f t="shared" si="316"/>
        <v>0</v>
      </c>
      <c r="CE168" s="97">
        <f t="shared" si="317"/>
        <v>0</v>
      </c>
      <c r="CF168" s="97">
        <f t="shared" si="318"/>
        <v>0</v>
      </c>
      <c r="CG168" s="97">
        <f t="shared" si="319"/>
        <v>0</v>
      </c>
      <c r="CH168" s="97">
        <f>90-'C'!$F126</f>
        <v>77.006</v>
      </c>
      <c r="CI168" s="97">
        <v>24</v>
      </c>
      <c r="CJ168" s="97"/>
      <c r="CK168" s="97"/>
      <c r="CL168" s="97"/>
      <c r="CM168" s="97"/>
      <c r="CN168" s="97" t="s">
        <v>8197</v>
      </c>
      <c r="CO168" s="97">
        <f t="shared" si="320"/>
        <v>24</v>
      </c>
      <c r="CP168" s="97">
        <f t="shared" si="321"/>
        <v>34.31666666666667</v>
      </c>
      <c r="CQ168" s="97">
        <f>'C'!F126</f>
        <v>12.994</v>
      </c>
      <c r="CR168" s="97">
        <f t="shared" si="322"/>
        <v>3.1415926535897931</v>
      </c>
      <c r="CS168" s="97">
        <f t="shared" si="323"/>
        <v>1.7453292519943295E-2</v>
      </c>
      <c r="CT168" s="97">
        <f t="shared" si="324"/>
        <v>57.295779513082323</v>
      </c>
      <c r="CU168" s="97">
        <f t="shared" si="325"/>
        <v>0.59893882164272083</v>
      </c>
      <c r="CV168" s="97">
        <f t="shared" si="326"/>
        <v>0.22678808300414319</v>
      </c>
      <c r="CW168" s="97">
        <f t="shared" si="327"/>
        <v>1.7472864321033783</v>
      </c>
      <c r="CX168" s="97">
        <f t="shared" si="328"/>
        <v>73.609094927374159</v>
      </c>
      <c r="CY168" s="97">
        <f t="shared" si="329"/>
        <v>73.609094927374159</v>
      </c>
      <c r="CZ168" s="97">
        <f t="shared" si="330"/>
        <v>286.39090507262586</v>
      </c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</row>
    <row r="169" spans="1:115" ht="30" customHeight="1" x14ac:dyDescent="0.2">
      <c r="A169" s="97"/>
      <c r="B169" s="97"/>
      <c r="C169" s="97"/>
      <c r="D169" s="97"/>
      <c r="E169" s="97"/>
      <c r="F169" s="97"/>
      <c r="G169" s="97"/>
      <c r="H169" s="97"/>
      <c r="I169" s="97"/>
      <c r="J169" s="102"/>
      <c r="K169" s="97"/>
      <c r="L169" s="97"/>
      <c r="M169" s="98">
        <f t="shared" si="331"/>
        <v>25</v>
      </c>
      <c r="N169" s="97">
        <f t="shared" si="267"/>
        <v>105.87231873866266</v>
      </c>
      <c r="O169" s="97">
        <f t="shared" si="268"/>
        <v>73.208011505375353</v>
      </c>
      <c r="P169" s="97">
        <f t="shared" si="269"/>
        <v>32.664307233287303</v>
      </c>
      <c r="Q169" s="97" t="str">
        <f t="shared" si="270"/>
        <v>QSOS</v>
      </c>
      <c r="R169" s="97">
        <f t="shared" si="271"/>
        <v>286.79198849462466</v>
      </c>
      <c r="S169" s="97">
        <f t="shared" si="0"/>
        <v>157</v>
      </c>
      <c r="T169" s="97">
        <f>SIN((90-$U$9)*$AA$8)*TAN($AA$9*$AA$8)/TAN((90-'C'!$F127)*$AA$8)</f>
        <v>0.68773413268872952</v>
      </c>
      <c r="U169" s="97">
        <f t="shared" si="272"/>
        <v>3.9313065427916092</v>
      </c>
      <c r="V169" s="97">
        <f t="shared" si="273"/>
        <v>2.2206545302661578</v>
      </c>
      <c r="W169" s="97">
        <f t="shared" si="274"/>
        <v>18.041082150949045</v>
      </c>
      <c r="X169" s="97">
        <f t="shared" si="275"/>
        <v>63.235932093769605</v>
      </c>
      <c r="Y169" s="97">
        <f t="shared" si="276"/>
        <v>-45.194849942820561</v>
      </c>
      <c r="Z169" s="97">
        <f t="shared" si="277"/>
        <v>98.722985755281343</v>
      </c>
      <c r="AA169" s="97">
        <f>(COS( 90.833*$AA$8)-SIN($U$9*$AA$8)*SIN('C'!$F127*$AA$8))/COS($U$9*$AA$8)/COS('C'!$F127*$AA$8)</f>
        <v>-0.17969528557567183</v>
      </c>
      <c r="AB169" s="97">
        <f t="shared" si="278"/>
        <v>100.35201156052534</v>
      </c>
      <c r="AC169" s="97">
        <f>('C'!$E127+$AC$9+$W$9/15)</f>
        <v>12.15377777777778</v>
      </c>
      <c r="AD169" s="97">
        <f t="shared" si="332"/>
        <v>0</v>
      </c>
      <c r="AE169" s="97">
        <f t="shared" si="279"/>
        <v>0</v>
      </c>
      <c r="AF169" s="97">
        <f t="shared" si="280"/>
        <v>0</v>
      </c>
      <c r="AG169" s="97">
        <f t="shared" si="281"/>
        <v>5.5722453940923566</v>
      </c>
      <c r="AH169" s="97">
        <f t="shared" si="282"/>
        <v>5.5722453940923566</v>
      </c>
      <c r="AI169" s="97"/>
      <c r="AJ169" s="97"/>
      <c r="AK169" s="97">
        <f t="shared" si="283"/>
        <v>0.23217689142051487</v>
      </c>
      <c r="AL169" s="97">
        <f>SIN((90-$U$9)*$AA$8)*TAN($Y$10*$AA$8)/TAN((90-'C'!$F127)*$AA$8)</f>
        <v>-5.5600914603825373E-2</v>
      </c>
      <c r="AM169" s="97">
        <f t="shared" si="284"/>
        <v>2.5695650812758871E-2</v>
      </c>
      <c r="AN169" s="97">
        <f t="shared" si="285"/>
        <v>1.0127663357422376</v>
      </c>
      <c r="AO169" s="97">
        <f t="shared" si="286"/>
        <v>-3.1471229796106788</v>
      </c>
      <c r="AP169" s="97">
        <f t="shared" si="287"/>
        <v>-9.106959298875525</v>
      </c>
      <c r="AQ169" s="97">
        <f t="shared" si="288"/>
        <v>5.9598363192648467</v>
      </c>
      <c r="AR169" s="97">
        <f t="shared" si="289"/>
        <v>192.25408227848621</v>
      </c>
      <c r="AS169" s="97" t="s">
        <v>8053</v>
      </c>
      <c r="AT169" s="97" t="s">
        <v>8053</v>
      </c>
      <c r="AU169" s="97" t="s">
        <v>8053</v>
      </c>
      <c r="AV169" s="97">
        <f t="shared" si="290"/>
        <v>11.756455356493456</v>
      </c>
      <c r="AW169" s="97">
        <f t="shared" si="291"/>
        <v>11.756455356493456</v>
      </c>
      <c r="AX169" s="97">
        <f t="shared" si="292"/>
        <v>0.48985230652056067</v>
      </c>
      <c r="AY169" s="97">
        <f t="shared" si="293"/>
        <v>0</v>
      </c>
      <c r="AZ169" s="97">
        <f t="shared" si="294"/>
        <v>0</v>
      </c>
      <c r="BA169" s="97">
        <f t="shared" si="295"/>
        <v>0</v>
      </c>
      <c r="BB169" s="97">
        <f>SIN((90-$U$9)*$AA$8)*TAN($Y$9*$AA$8)/TAN((90-'C'!$F127)*$AA$8)</f>
        <v>-0.68773413268872974</v>
      </c>
      <c r="BC169" s="97">
        <f t="shared" si="296"/>
        <v>3.9313065427916136</v>
      </c>
      <c r="BD169" s="97">
        <f t="shared" si="297"/>
        <v>2.2206545302661587</v>
      </c>
      <c r="BE169" s="97">
        <f t="shared" si="298"/>
        <v>-18.041082150949045</v>
      </c>
      <c r="BF169" s="97">
        <f t="shared" si="299"/>
        <v>-63.235932093769613</v>
      </c>
      <c r="BG169" s="97">
        <f t="shared" si="300"/>
        <v>45.194849942820568</v>
      </c>
      <c r="BH169" s="97">
        <f t="shared" si="301"/>
        <v>261.27701424471866</v>
      </c>
      <c r="BI169" s="97" t="s">
        <v>8053</v>
      </c>
      <c r="BJ169" s="97" t="s">
        <v>8053</v>
      </c>
      <c r="BK169" s="97" t="s">
        <v>8053</v>
      </c>
      <c r="BL169" s="97">
        <f t="shared" si="302"/>
        <v>15.166767773965818</v>
      </c>
      <c r="BM169" s="97">
        <f t="shared" si="303"/>
        <v>15.166767773965818</v>
      </c>
      <c r="BN169" s="97">
        <f t="shared" si="304"/>
        <v>0.63194865724857574</v>
      </c>
      <c r="BO169" s="97">
        <f t="shared" si="305"/>
        <v>0</v>
      </c>
      <c r="BP169" s="97">
        <f t="shared" si="306"/>
        <v>0</v>
      </c>
      <c r="BQ169" s="97">
        <f t="shared" si="307"/>
        <v>0</v>
      </c>
      <c r="BR169" s="97">
        <f>SIN((90-$U$9)*$AA$8)*TAN($AA$10*$AA$8)/TAN((90-'C'!$F127)*$AA$8)</f>
        <v>5.5600914603825359E-2</v>
      </c>
      <c r="BS169" s="97">
        <f t="shared" si="308"/>
        <v>2.5695650812758864E-2</v>
      </c>
      <c r="BT169" s="97">
        <f t="shared" si="309"/>
        <v>1.0127663357422376</v>
      </c>
      <c r="BU169" s="97">
        <f t="shared" si="310"/>
        <v>3.1471229796106783</v>
      </c>
      <c r="BV169" s="97">
        <f t="shared" si="311"/>
        <v>9.1069592988755232</v>
      </c>
      <c r="BW169" s="97">
        <f t="shared" si="312"/>
        <v>-5.9598363192648449</v>
      </c>
      <c r="BX169" s="97">
        <f t="shared" si="313"/>
        <v>167.74591772151379</v>
      </c>
      <c r="BY169" s="97" t="s">
        <v>8053</v>
      </c>
      <c r="BZ169" s="97" t="s">
        <v>8053</v>
      </c>
      <c r="CA169" s="97" t="s">
        <v>8053</v>
      </c>
      <c r="CB169" s="97">
        <f t="shared" si="314"/>
        <v>0</v>
      </c>
      <c r="CC169" s="97">
        <f t="shared" si="315"/>
        <v>0</v>
      </c>
      <c r="CD169" s="97">
        <f t="shared" si="316"/>
        <v>0</v>
      </c>
      <c r="CE169" s="97">
        <f t="shared" si="317"/>
        <v>0</v>
      </c>
      <c r="CF169" s="97">
        <f t="shared" si="318"/>
        <v>0</v>
      </c>
      <c r="CG169" s="97">
        <f t="shared" si="319"/>
        <v>0</v>
      </c>
      <c r="CH169" s="97">
        <f>90-'C'!$F127</f>
        <v>76.680000000000007</v>
      </c>
      <c r="CI169" s="97">
        <v>25</v>
      </c>
      <c r="CJ169" s="102"/>
      <c r="CK169" s="97"/>
      <c r="CL169" s="97"/>
      <c r="CM169" s="97"/>
      <c r="CN169" s="97" t="s">
        <v>8197</v>
      </c>
      <c r="CO169" s="97">
        <f t="shared" si="320"/>
        <v>25</v>
      </c>
      <c r="CP169" s="97">
        <f t="shared" si="321"/>
        <v>34.31666666666667</v>
      </c>
      <c r="CQ169" s="97">
        <f>'C'!F127</f>
        <v>13.32</v>
      </c>
      <c r="CR169" s="97">
        <f t="shared" si="322"/>
        <v>3.1415926535897931</v>
      </c>
      <c r="CS169" s="97">
        <f t="shared" si="323"/>
        <v>1.7453292519943295E-2</v>
      </c>
      <c r="CT169" s="97">
        <f t="shared" si="324"/>
        <v>57.295779513082323</v>
      </c>
      <c r="CU169" s="97">
        <f t="shared" si="325"/>
        <v>0.59893882164272083</v>
      </c>
      <c r="CV169" s="97">
        <f t="shared" si="326"/>
        <v>0.23247785636564469</v>
      </c>
      <c r="CW169" s="97">
        <f t="shared" si="327"/>
        <v>1.75147301273058</v>
      </c>
      <c r="CX169" s="97">
        <f t="shared" si="328"/>
        <v>73.208011505375353</v>
      </c>
      <c r="CY169" s="97">
        <f t="shared" si="329"/>
        <v>73.208011505375353</v>
      </c>
      <c r="CZ169" s="97">
        <f t="shared" si="330"/>
        <v>286.79198849462466</v>
      </c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</row>
    <row r="170" spans="1:115" ht="30" customHeight="1" x14ac:dyDescent="0.2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8">
        <f t="shared" si="331"/>
        <v>26</v>
      </c>
      <c r="N170" s="97">
        <f t="shared" si="267"/>
        <v>105.87231873866266</v>
      </c>
      <c r="O170" s="97">
        <f t="shared" si="268"/>
        <v>72.810315883593717</v>
      </c>
      <c r="P170" s="97">
        <f t="shared" si="269"/>
        <v>33.06200285506894</v>
      </c>
      <c r="Q170" s="97" t="str">
        <f t="shared" si="270"/>
        <v>QSOS</v>
      </c>
      <c r="R170" s="97">
        <f t="shared" si="271"/>
        <v>287.18968411640628</v>
      </c>
      <c r="S170" s="97">
        <f t="shared" si="0"/>
        <v>158</v>
      </c>
      <c r="T170" s="97">
        <f>SIN((90-$U$9)*$AA$8)*TAN($AA$9*$AA$8)/TAN((90-'C'!$F128)*$AA$8)</f>
        <v>0.70505085794647115</v>
      </c>
      <c r="U170" s="97">
        <f t="shared" si="272"/>
        <v>3.9313065427916092</v>
      </c>
      <c r="V170" s="97">
        <f t="shared" si="273"/>
        <v>2.2206545302661578</v>
      </c>
      <c r="W170" s="97">
        <f t="shared" si="274"/>
        <v>18.511613417319587</v>
      </c>
      <c r="X170" s="97">
        <f t="shared" si="275"/>
        <v>63.235932093769605</v>
      </c>
      <c r="Y170" s="97">
        <f t="shared" si="276"/>
        <v>-44.724318676450018</v>
      </c>
      <c r="Z170" s="97">
        <f t="shared" si="277"/>
        <v>98.252454488910814</v>
      </c>
      <c r="AA170" s="97">
        <f>(COS( 90.833*$AA$8)-SIN($U$9*$AA$8)*SIN('C'!$F128*$AA$8))/COS($U$9*$AA$8)/COS('C'!$F128*$AA$8)</f>
        <v>-0.18378890669748038</v>
      </c>
      <c r="AB170" s="97">
        <f t="shared" si="278"/>
        <v>100.59053121156416</v>
      </c>
      <c r="AC170" s="97">
        <f>('C'!$E128+$AC$9+$W$9/15)</f>
        <v>12.15077777777778</v>
      </c>
      <c r="AD170" s="97">
        <f t="shared" si="332"/>
        <v>0</v>
      </c>
      <c r="AE170" s="97">
        <f t="shared" si="279"/>
        <v>0</v>
      </c>
      <c r="AF170" s="97">
        <f t="shared" si="280"/>
        <v>0</v>
      </c>
      <c r="AG170" s="97">
        <f t="shared" si="281"/>
        <v>5.6006141451837257</v>
      </c>
      <c r="AH170" s="97">
        <f t="shared" si="282"/>
        <v>5.6006141451837257</v>
      </c>
      <c r="AI170" s="97"/>
      <c r="AJ170" s="97"/>
      <c r="AK170" s="97">
        <f t="shared" si="283"/>
        <v>0.23335892271598857</v>
      </c>
      <c r="AL170" s="97">
        <f>SIN((90-$U$9)*$AA$8)*TAN($Y$10*$AA$8)/TAN((90-'C'!$F128)*$AA$8)</f>
        <v>-5.7000911661568295E-2</v>
      </c>
      <c r="AM170" s="97">
        <f t="shared" si="284"/>
        <v>2.5695650812758871E-2</v>
      </c>
      <c r="AN170" s="97">
        <f t="shared" si="285"/>
        <v>1.0127663357422376</v>
      </c>
      <c r="AO170" s="97">
        <f t="shared" si="286"/>
        <v>-3.2264484471841786</v>
      </c>
      <c r="AP170" s="97">
        <f t="shared" si="287"/>
        <v>-9.106959298875525</v>
      </c>
      <c r="AQ170" s="97">
        <f t="shared" si="288"/>
        <v>5.880510851691346</v>
      </c>
      <c r="AR170" s="97">
        <f t="shared" si="289"/>
        <v>192.33340774605969</v>
      </c>
      <c r="AS170" s="97" t="s">
        <v>8053</v>
      </c>
      <c r="AT170" s="97" t="s">
        <v>8053</v>
      </c>
      <c r="AU170" s="97" t="s">
        <v>8053</v>
      </c>
      <c r="AV170" s="97">
        <f t="shared" si="290"/>
        <v>11.758743720998357</v>
      </c>
      <c r="AW170" s="97">
        <f t="shared" si="291"/>
        <v>11.758743720998357</v>
      </c>
      <c r="AX170" s="97">
        <f t="shared" si="292"/>
        <v>0.48994765504159821</v>
      </c>
      <c r="AY170" s="97">
        <f t="shared" si="293"/>
        <v>0</v>
      </c>
      <c r="AZ170" s="97">
        <f t="shared" si="294"/>
        <v>0</v>
      </c>
      <c r="BA170" s="97">
        <f t="shared" si="295"/>
        <v>0</v>
      </c>
      <c r="BB170" s="97">
        <f>SIN((90-$U$9)*$AA$8)*TAN($Y$9*$AA$8)/TAN((90-'C'!$F128)*$AA$8)</f>
        <v>-0.70505085794647149</v>
      </c>
      <c r="BC170" s="97">
        <f t="shared" si="296"/>
        <v>3.9313065427916136</v>
      </c>
      <c r="BD170" s="97">
        <f t="shared" si="297"/>
        <v>2.2206545302661587</v>
      </c>
      <c r="BE170" s="97">
        <f t="shared" si="298"/>
        <v>-18.511613417319587</v>
      </c>
      <c r="BF170" s="97">
        <f t="shared" si="299"/>
        <v>-63.235932093769613</v>
      </c>
      <c r="BG170" s="97">
        <f t="shared" si="300"/>
        <v>44.724318676450025</v>
      </c>
      <c r="BH170" s="97">
        <f t="shared" si="301"/>
        <v>261.74754551108919</v>
      </c>
      <c r="BI170" s="97" t="s">
        <v>8053</v>
      </c>
      <c r="BJ170" s="97" t="s">
        <v>8053</v>
      </c>
      <c r="BK170" s="97" t="s">
        <v>8053</v>
      </c>
      <c r="BL170" s="97">
        <f t="shared" si="302"/>
        <v>15.132399022874448</v>
      </c>
      <c r="BM170" s="97">
        <f t="shared" si="303"/>
        <v>15.132399022874448</v>
      </c>
      <c r="BN170" s="97">
        <f t="shared" si="304"/>
        <v>0.63051662595310198</v>
      </c>
      <c r="BO170" s="97">
        <f t="shared" si="305"/>
        <v>0</v>
      </c>
      <c r="BP170" s="97">
        <f t="shared" si="306"/>
        <v>0</v>
      </c>
      <c r="BQ170" s="97">
        <f t="shared" si="307"/>
        <v>0</v>
      </c>
      <c r="BR170" s="97">
        <f>SIN((90-$U$9)*$AA$8)*TAN($AA$10*$AA$8)/TAN((90-'C'!$F128)*$AA$8)</f>
        <v>5.7000911661568281E-2</v>
      </c>
      <c r="BS170" s="97">
        <f t="shared" si="308"/>
        <v>2.5695650812758864E-2</v>
      </c>
      <c r="BT170" s="97">
        <f t="shared" si="309"/>
        <v>1.0127663357422376</v>
      </c>
      <c r="BU170" s="97">
        <f t="shared" si="310"/>
        <v>3.2264484471841777</v>
      </c>
      <c r="BV170" s="97">
        <f t="shared" si="311"/>
        <v>9.1069592988755232</v>
      </c>
      <c r="BW170" s="97">
        <f t="shared" si="312"/>
        <v>-5.880510851691346</v>
      </c>
      <c r="BX170" s="97">
        <f t="shared" si="313"/>
        <v>167.66659225394031</v>
      </c>
      <c r="BY170" s="97" t="s">
        <v>8053</v>
      </c>
      <c r="BZ170" s="97" t="s">
        <v>8053</v>
      </c>
      <c r="CA170" s="97" t="s">
        <v>8053</v>
      </c>
      <c r="CB170" s="97">
        <f t="shared" si="314"/>
        <v>0</v>
      </c>
      <c r="CC170" s="97">
        <f t="shared" si="315"/>
        <v>0</v>
      </c>
      <c r="CD170" s="97">
        <f t="shared" si="316"/>
        <v>0</v>
      </c>
      <c r="CE170" s="97">
        <f t="shared" si="317"/>
        <v>0</v>
      </c>
      <c r="CF170" s="97">
        <f t="shared" si="318"/>
        <v>0</v>
      </c>
      <c r="CG170" s="97">
        <f t="shared" si="319"/>
        <v>0</v>
      </c>
      <c r="CH170" s="97">
        <f>90-'C'!$F128</f>
        <v>76.356999999999999</v>
      </c>
      <c r="CI170" s="97">
        <v>26</v>
      </c>
      <c r="CJ170" s="97"/>
      <c r="CK170" s="97"/>
      <c r="CL170" s="97"/>
      <c r="CM170" s="97"/>
      <c r="CN170" s="97" t="s">
        <v>8197</v>
      </c>
      <c r="CO170" s="97">
        <f t="shared" si="320"/>
        <v>26</v>
      </c>
      <c r="CP170" s="97">
        <f t="shared" si="321"/>
        <v>34.31666666666667</v>
      </c>
      <c r="CQ170" s="97">
        <f>'C'!F128</f>
        <v>13.643000000000001</v>
      </c>
      <c r="CR170" s="97">
        <f t="shared" si="322"/>
        <v>3.1415926535897931</v>
      </c>
      <c r="CS170" s="97">
        <f t="shared" si="323"/>
        <v>1.7453292519943295E-2</v>
      </c>
      <c r="CT170" s="97">
        <f t="shared" si="324"/>
        <v>57.295779513082323</v>
      </c>
      <c r="CU170" s="97">
        <f t="shared" si="325"/>
        <v>0.59893882164272083</v>
      </c>
      <c r="CV170" s="97">
        <f t="shared" si="326"/>
        <v>0.23811526984958639</v>
      </c>
      <c r="CW170" s="97">
        <f t="shared" si="327"/>
        <v>1.7556359659719152</v>
      </c>
      <c r="CX170" s="97">
        <f t="shared" si="328"/>
        <v>72.810315883593717</v>
      </c>
      <c r="CY170" s="97">
        <f t="shared" si="329"/>
        <v>72.810315883593717</v>
      </c>
      <c r="CZ170" s="97">
        <f t="shared" si="330"/>
        <v>287.18968411640628</v>
      </c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</row>
    <row r="171" spans="1:115" ht="30" customHeight="1" x14ac:dyDescent="0.2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8">
        <f t="shared" si="331"/>
        <v>27</v>
      </c>
      <c r="N171" s="97">
        <f t="shared" si="267"/>
        <v>105.87231873866266</v>
      </c>
      <c r="O171" s="97">
        <f t="shared" si="268"/>
        <v>72.417240813880454</v>
      </c>
      <c r="P171" s="97">
        <f t="shared" si="269"/>
        <v>33.455077924782202</v>
      </c>
      <c r="Q171" s="97" t="str">
        <f t="shared" si="270"/>
        <v>QSOS</v>
      </c>
      <c r="R171" s="97">
        <f t="shared" si="271"/>
        <v>287.58275918611957</v>
      </c>
      <c r="S171" s="97">
        <f t="shared" si="0"/>
        <v>159</v>
      </c>
      <c r="T171" s="97">
        <f>SIN((90-$U$9)*$AA$8)*TAN($AA$9*$AA$8)/TAN((90-'C'!$F129)*$AA$8)</f>
        <v>0.72219970629158392</v>
      </c>
      <c r="U171" s="97">
        <f t="shared" si="272"/>
        <v>3.9313065427916092</v>
      </c>
      <c r="V171" s="97">
        <f t="shared" si="273"/>
        <v>2.2206545302661578</v>
      </c>
      <c r="W171" s="97">
        <f t="shared" si="274"/>
        <v>18.978861586029407</v>
      </c>
      <c r="X171" s="97">
        <f t="shared" si="275"/>
        <v>63.235932093769605</v>
      </c>
      <c r="Y171" s="97">
        <f t="shared" si="276"/>
        <v>-44.257070507740195</v>
      </c>
      <c r="Z171" s="97">
        <f t="shared" si="277"/>
        <v>97.785206320200984</v>
      </c>
      <c r="AA171" s="97">
        <f>(COS( 90.833*$AA$8)-SIN($U$9*$AA$8)*SIN('C'!$F129*$AA$8))/COS($U$9*$AA$8)/COS('C'!$F129*$AA$8)</f>
        <v>-0.18784340799199908</v>
      </c>
      <c r="AB171" s="97">
        <f t="shared" si="278"/>
        <v>100.82695463159379</v>
      </c>
      <c r="AC171" s="97">
        <f>('C'!$E129+$AC$9+$W$9/15)</f>
        <v>12.148777777777777</v>
      </c>
      <c r="AD171" s="97">
        <f t="shared" si="332"/>
        <v>0</v>
      </c>
      <c r="AE171" s="97">
        <f t="shared" si="279"/>
        <v>0</v>
      </c>
      <c r="AF171" s="97">
        <f t="shared" si="280"/>
        <v>0</v>
      </c>
      <c r="AG171" s="97">
        <f t="shared" si="281"/>
        <v>5.629764023097712</v>
      </c>
      <c r="AH171" s="97">
        <f t="shared" si="282"/>
        <v>5.629764023097712</v>
      </c>
      <c r="AI171" s="97"/>
      <c r="AJ171" s="97"/>
      <c r="AK171" s="97">
        <f t="shared" si="283"/>
        <v>0.23457350096240467</v>
      </c>
      <c r="AL171" s="97">
        <f>SIN((90-$U$9)*$AA$8)*TAN($Y$10*$AA$8)/TAN((90-'C'!$F129)*$AA$8)</f>
        <v>-5.8387336454333555E-2</v>
      </c>
      <c r="AM171" s="97">
        <f t="shared" si="284"/>
        <v>2.5695650812758871E-2</v>
      </c>
      <c r="AN171" s="97">
        <f t="shared" si="285"/>
        <v>1.0127663357422376</v>
      </c>
      <c r="AO171" s="97">
        <f t="shared" si="286"/>
        <v>-3.3050109956825504</v>
      </c>
      <c r="AP171" s="97">
        <f t="shared" si="287"/>
        <v>-9.106959298875525</v>
      </c>
      <c r="AQ171" s="97">
        <f t="shared" si="288"/>
        <v>5.8019483031929742</v>
      </c>
      <c r="AR171" s="97">
        <f t="shared" si="289"/>
        <v>192.41197029455807</v>
      </c>
      <c r="AS171" s="97" t="s">
        <v>8053</v>
      </c>
      <c r="AT171" s="97" t="s">
        <v>8053</v>
      </c>
      <c r="AU171" s="97" t="s">
        <v>8053</v>
      </c>
      <c r="AV171" s="97">
        <f t="shared" si="290"/>
        <v>11.76198122423158</v>
      </c>
      <c r="AW171" s="97">
        <f t="shared" si="291"/>
        <v>11.76198122423158</v>
      </c>
      <c r="AX171" s="97">
        <f t="shared" si="292"/>
        <v>0.49008255100964915</v>
      </c>
      <c r="AY171" s="97">
        <f t="shared" si="293"/>
        <v>0</v>
      </c>
      <c r="AZ171" s="97">
        <f t="shared" si="294"/>
        <v>0</v>
      </c>
      <c r="BA171" s="97">
        <f t="shared" si="295"/>
        <v>0</v>
      </c>
      <c r="BB171" s="97">
        <f>SIN((90-$U$9)*$AA$8)*TAN($Y$9*$AA$8)/TAN((90-'C'!$F129)*$AA$8)</f>
        <v>-0.72219970629158425</v>
      </c>
      <c r="BC171" s="97">
        <f t="shared" si="296"/>
        <v>3.9313065427916136</v>
      </c>
      <c r="BD171" s="97">
        <f t="shared" si="297"/>
        <v>2.2206545302661587</v>
      </c>
      <c r="BE171" s="97">
        <f t="shared" si="298"/>
        <v>-18.978861586029414</v>
      </c>
      <c r="BF171" s="97">
        <f t="shared" si="299"/>
        <v>-63.235932093769613</v>
      </c>
      <c r="BG171" s="97">
        <f t="shared" si="300"/>
        <v>44.257070507740195</v>
      </c>
      <c r="BH171" s="97">
        <f t="shared" si="301"/>
        <v>262.21479367979902</v>
      </c>
      <c r="BI171" s="97" t="s">
        <v>8053</v>
      </c>
      <c r="BJ171" s="97" t="s">
        <v>8053</v>
      </c>
      <c r="BK171" s="97" t="s">
        <v>8053</v>
      </c>
      <c r="BL171" s="97">
        <f t="shared" si="302"/>
        <v>15.099249144960456</v>
      </c>
      <c r="BM171" s="97">
        <f t="shared" si="303"/>
        <v>15.099249144960456</v>
      </c>
      <c r="BN171" s="97">
        <f t="shared" si="304"/>
        <v>0.62913538104001898</v>
      </c>
      <c r="BO171" s="97">
        <f t="shared" si="305"/>
        <v>0</v>
      </c>
      <c r="BP171" s="97">
        <f t="shared" si="306"/>
        <v>0</v>
      </c>
      <c r="BQ171" s="97">
        <f t="shared" si="307"/>
        <v>0</v>
      </c>
      <c r="BR171" s="97">
        <f>SIN((90-$U$9)*$AA$8)*TAN($AA$10*$AA$8)/TAN((90-'C'!$F129)*$AA$8)</f>
        <v>5.8387336454333541E-2</v>
      </c>
      <c r="BS171" s="97">
        <f t="shared" si="308"/>
        <v>2.5695650812758864E-2</v>
      </c>
      <c r="BT171" s="97">
        <f t="shared" si="309"/>
        <v>1.0127663357422376</v>
      </c>
      <c r="BU171" s="97">
        <f t="shared" si="310"/>
        <v>3.3050109956825491</v>
      </c>
      <c r="BV171" s="97">
        <f t="shared" si="311"/>
        <v>9.1069592988755232</v>
      </c>
      <c r="BW171" s="97">
        <f t="shared" si="312"/>
        <v>-5.8019483031929742</v>
      </c>
      <c r="BX171" s="97">
        <f t="shared" si="313"/>
        <v>167.58802970544193</v>
      </c>
      <c r="BY171" s="97" t="s">
        <v>8053</v>
      </c>
      <c r="BZ171" s="97" t="s">
        <v>8053</v>
      </c>
      <c r="CA171" s="97" t="s">
        <v>8053</v>
      </c>
      <c r="CB171" s="97">
        <f t="shared" si="314"/>
        <v>0</v>
      </c>
      <c r="CC171" s="97">
        <f t="shared" si="315"/>
        <v>0</v>
      </c>
      <c r="CD171" s="97">
        <f t="shared" si="316"/>
        <v>0</v>
      </c>
      <c r="CE171" s="97">
        <f t="shared" si="317"/>
        <v>0</v>
      </c>
      <c r="CF171" s="97">
        <f t="shared" si="318"/>
        <v>0</v>
      </c>
      <c r="CG171" s="97">
        <f t="shared" si="319"/>
        <v>0</v>
      </c>
      <c r="CH171" s="97">
        <f>90-'C'!$F129</f>
        <v>76.037999999999997</v>
      </c>
      <c r="CI171" s="97">
        <v>27</v>
      </c>
      <c r="CJ171" s="97"/>
      <c r="CK171" s="97"/>
      <c r="CL171" s="97"/>
      <c r="CM171" s="97"/>
      <c r="CN171" s="97" t="s">
        <v>8197</v>
      </c>
      <c r="CO171" s="97">
        <f t="shared" si="320"/>
        <v>27</v>
      </c>
      <c r="CP171" s="97">
        <f t="shared" si="321"/>
        <v>34.31666666666667</v>
      </c>
      <c r="CQ171" s="97">
        <f>'C'!F129</f>
        <v>13.962</v>
      </c>
      <c r="CR171" s="97">
        <f t="shared" si="322"/>
        <v>3.1415926535897931</v>
      </c>
      <c r="CS171" s="97">
        <f t="shared" si="323"/>
        <v>1.7453292519943295E-2</v>
      </c>
      <c r="CT171" s="97">
        <f t="shared" si="324"/>
        <v>57.295779513082323</v>
      </c>
      <c r="CU171" s="97">
        <f t="shared" si="325"/>
        <v>0.59893882164272083</v>
      </c>
      <c r="CV171" s="97">
        <f t="shared" si="326"/>
        <v>0.24368287016344828</v>
      </c>
      <c r="CW171" s="97">
        <f t="shared" si="327"/>
        <v>1.7597623330802579</v>
      </c>
      <c r="CX171" s="97">
        <f t="shared" si="328"/>
        <v>72.417240813880454</v>
      </c>
      <c r="CY171" s="97">
        <f t="shared" si="329"/>
        <v>72.417240813880454</v>
      </c>
      <c r="CZ171" s="97">
        <f t="shared" si="330"/>
        <v>287.58275918611957</v>
      </c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</row>
    <row r="172" spans="1:115" ht="30" customHeight="1" x14ac:dyDescent="0.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8">
        <f t="shared" si="331"/>
        <v>28</v>
      </c>
      <c r="N172" s="97">
        <f t="shared" si="267"/>
        <v>105.87231873866266</v>
      </c>
      <c r="O172" s="97">
        <f t="shared" si="268"/>
        <v>72.028789541481586</v>
      </c>
      <c r="P172" s="97">
        <f t="shared" si="269"/>
        <v>33.84352919718107</v>
      </c>
      <c r="Q172" s="97" t="str">
        <f t="shared" si="270"/>
        <v>QSOS</v>
      </c>
      <c r="R172" s="97">
        <f t="shared" si="271"/>
        <v>287.97121045851839</v>
      </c>
      <c r="S172" s="97">
        <f t="shared" si="0"/>
        <v>160</v>
      </c>
      <c r="T172" s="97">
        <f>SIN((90-$U$9)*$AA$8)*TAN($AA$9*$AA$8)/TAN((90-'C'!$F130)*$AA$8)</f>
        <v>0.73918016883712312</v>
      </c>
      <c r="U172" s="97">
        <f t="shared" si="272"/>
        <v>3.9313065427916092</v>
      </c>
      <c r="V172" s="97">
        <f t="shared" si="273"/>
        <v>2.2206545302661578</v>
      </c>
      <c r="W172" s="97">
        <f t="shared" si="274"/>
        <v>19.442816568068064</v>
      </c>
      <c r="X172" s="97">
        <f t="shared" si="275"/>
        <v>63.235932093769605</v>
      </c>
      <c r="Y172" s="97">
        <f t="shared" si="276"/>
        <v>-43.793115525701538</v>
      </c>
      <c r="Z172" s="97">
        <f t="shared" si="277"/>
        <v>97.321251338162341</v>
      </c>
      <c r="AA172" s="97">
        <f>(COS( 90.833*$AA$8)-SIN($U$9*$AA$8)*SIN('C'!$F130*$AA$8))/COS($U$9*$AA$8)/COS('C'!$F130*$AA$8)</f>
        <v>-0.19185865031234337</v>
      </c>
      <c r="AB172" s="97">
        <f t="shared" si="278"/>
        <v>101.06127281488381</v>
      </c>
      <c r="AC172" s="97">
        <f>('C'!$E130+$AC$9+$W$9/15)</f>
        <v>12.145777777777777</v>
      </c>
      <c r="AD172" s="97">
        <f t="shared" si="332"/>
        <v>0</v>
      </c>
      <c r="AE172" s="97">
        <f t="shared" si="279"/>
        <v>0</v>
      </c>
      <c r="AF172" s="97">
        <f t="shared" si="280"/>
        <v>0</v>
      </c>
      <c r="AG172" s="97">
        <f t="shared" si="281"/>
        <v>5.6576943552336214</v>
      </c>
      <c r="AH172" s="97">
        <f t="shared" si="282"/>
        <v>5.6576943552336214</v>
      </c>
      <c r="AI172" s="97"/>
      <c r="AJ172" s="97"/>
      <c r="AK172" s="97">
        <f t="shared" si="283"/>
        <v>0.23573726480140089</v>
      </c>
      <c r="AL172" s="97">
        <f>SIN((90-$U$9)*$AA$8)*TAN($Y$10*$AA$8)/TAN((90-'C'!$F130)*$AA$8)</f>
        <v>-5.9760147840380168E-2</v>
      </c>
      <c r="AM172" s="97">
        <f t="shared" si="284"/>
        <v>2.5695650812758871E-2</v>
      </c>
      <c r="AN172" s="97">
        <f t="shared" si="285"/>
        <v>1.0127663357422376</v>
      </c>
      <c r="AO172" s="97">
        <f t="shared" si="286"/>
        <v>-3.3828082621642954</v>
      </c>
      <c r="AP172" s="97">
        <f t="shared" si="287"/>
        <v>-9.106959298875525</v>
      </c>
      <c r="AQ172" s="97">
        <f t="shared" si="288"/>
        <v>5.7241510367112296</v>
      </c>
      <c r="AR172" s="97">
        <f t="shared" si="289"/>
        <v>192.48976756103983</v>
      </c>
      <c r="AS172" s="97" t="s">
        <v>8053</v>
      </c>
      <c r="AT172" s="97" t="s">
        <v>8053</v>
      </c>
      <c r="AU172" s="97" t="s">
        <v>8053</v>
      </c>
      <c r="AV172" s="97">
        <f t="shared" si="290"/>
        <v>11.764167708663695</v>
      </c>
      <c r="AW172" s="97">
        <f t="shared" si="291"/>
        <v>11.764167708663695</v>
      </c>
      <c r="AX172" s="97">
        <f t="shared" si="292"/>
        <v>0.49017365452765399</v>
      </c>
      <c r="AY172" s="97">
        <f t="shared" si="293"/>
        <v>0</v>
      </c>
      <c r="AZ172" s="97">
        <f t="shared" si="294"/>
        <v>0</v>
      </c>
      <c r="BA172" s="97">
        <f t="shared" si="295"/>
        <v>0</v>
      </c>
      <c r="BB172" s="97">
        <f>SIN((90-$U$9)*$AA$8)*TAN($Y$9*$AA$8)/TAN((90-'C'!$F130)*$AA$8)</f>
        <v>-0.73918016883712345</v>
      </c>
      <c r="BC172" s="97">
        <f t="shared" si="296"/>
        <v>3.9313065427916136</v>
      </c>
      <c r="BD172" s="97">
        <f t="shared" si="297"/>
        <v>2.2206545302661587</v>
      </c>
      <c r="BE172" s="97">
        <f t="shared" si="298"/>
        <v>-19.442816568068064</v>
      </c>
      <c r="BF172" s="97">
        <f t="shared" si="299"/>
        <v>-63.235932093769613</v>
      </c>
      <c r="BG172" s="97">
        <f t="shared" si="300"/>
        <v>43.793115525701552</v>
      </c>
      <c r="BH172" s="97">
        <f t="shared" si="301"/>
        <v>262.67874866183769</v>
      </c>
      <c r="BI172" s="97" t="s">
        <v>8053</v>
      </c>
      <c r="BJ172" s="97" t="s">
        <v>8053</v>
      </c>
      <c r="BK172" s="97" t="s">
        <v>8053</v>
      </c>
      <c r="BL172" s="97">
        <f t="shared" si="302"/>
        <v>15.065318812824547</v>
      </c>
      <c r="BM172" s="97">
        <f t="shared" si="303"/>
        <v>15.065318812824547</v>
      </c>
      <c r="BN172" s="97">
        <f t="shared" si="304"/>
        <v>0.62772161720102282</v>
      </c>
      <c r="BO172" s="97">
        <f t="shared" si="305"/>
        <v>0</v>
      </c>
      <c r="BP172" s="97">
        <f t="shared" si="306"/>
        <v>0</v>
      </c>
      <c r="BQ172" s="97">
        <f t="shared" si="307"/>
        <v>0</v>
      </c>
      <c r="BR172" s="97">
        <f>SIN((90-$U$9)*$AA$8)*TAN($AA$10*$AA$8)/TAN((90-'C'!$F130)*$AA$8)</f>
        <v>5.9760147840380154E-2</v>
      </c>
      <c r="BS172" s="97">
        <f t="shared" si="308"/>
        <v>2.5695650812758864E-2</v>
      </c>
      <c r="BT172" s="97">
        <f t="shared" si="309"/>
        <v>1.0127663357422376</v>
      </c>
      <c r="BU172" s="97">
        <f t="shared" si="310"/>
        <v>3.382808262164295</v>
      </c>
      <c r="BV172" s="97">
        <f t="shared" si="311"/>
        <v>9.1069592988755232</v>
      </c>
      <c r="BW172" s="97">
        <f t="shared" si="312"/>
        <v>-5.7241510367112287</v>
      </c>
      <c r="BX172" s="97">
        <f t="shared" si="313"/>
        <v>167.51023243896017</v>
      </c>
      <c r="BY172" s="97" t="s">
        <v>8053</v>
      </c>
      <c r="BZ172" s="97" t="s">
        <v>8053</v>
      </c>
      <c r="CA172" s="97" t="s">
        <v>8053</v>
      </c>
      <c r="CB172" s="97">
        <f t="shared" si="314"/>
        <v>0</v>
      </c>
      <c r="CC172" s="97">
        <f t="shared" si="315"/>
        <v>0</v>
      </c>
      <c r="CD172" s="97">
        <f t="shared" si="316"/>
        <v>0</v>
      </c>
      <c r="CE172" s="97">
        <f t="shared" si="317"/>
        <v>0</v>
      </c>
      <c r="CF172" s="97">
        <f t="shared" si="318"/>
        <v>0</v>
      </c>
      <c r="CG172" s="97">
        <f t="shared" si="319"/>
        <v>0</v>
      </c>
      <c r="CH172" s="97">
        <f>90-'C'!$F130</f>
        <v>75.722999999999999</v>
      </c>
      <c r="CI172" s="97">
        <v>28</v>
      </c>
      <c r="CJ172" s="97"/>
      <c r="CK172" s="97"/>
      <c r="CL172" s="97"/>
      <c r="CM172" s="97"/>
      <c r="CN172" s="97" t="s">
        <v>8197</v>
      </c>
      <c r="CO172" s="97">
        <f t="shared" si="320"/>
        <v>28</v>
      </c>
      <c r="CP172" s="97">
        <f t="shared" si="321"/>
        <v>34.31666666666667</v>
      </c>
      <c r="CQ172" s="97">
        <f>'C'!F130</f>
        <v>14.276999999999999</v>
      </c>
      <c r="CR172" s="97">
        <f t="shared" si="322"/>
        <v>3.1415926535897931</v>
      </c>
      <c r="CS172" s="97">
        <f t="shared" si="323"/>
        <v>1.7453292519943295E-2</v>
      </c>
      <c r="CT172" s="97">
        <f t="shared" si="324"/>
        <v>57.295779513082323</v>
      </c>
      <c r="CU172" s="97">
        <f t="shared" si="325"/>
        <v>0.59893882164272083</v>
      </c>
      <c r="CV172" s="97">
        <f t="shared" si="326"/>
        <v>0.24918065730723041</v>
      </c>
      <c r="CW172" s="97">
        <f t="shared" si="327"/>
        <v>1.7638519568759603</v>
      </c>
      <c r="CX172" s="97">
        <f t="shared" si="328"/>
        <v>72.028789541481586</v>
      </c>
      <c r="CY172" s="97">
        <f t="shared" si="329"/>
        <v>72.028789541481586</v>
      </c>
      <c r="CZ172" s="97">
        <f t="shared" si="330"/>
        <v>287.97121045851839</v>
      </c>
      <c r="DA172" s="97"/>
      <c r="DB172" s="97"/>
      <c r="DC172" s="97"/>
      <c r="DD172" s="97"/>
      <c r="DE172" s="97"/>
      <c r="DF172" s="97"/>
      <c r="DG172" s="97"/>
      <c r="DH172" s="97"/>
      <c r="DI172" s="97"/>
      <c r="DJ172" s="97"/>
      <c r="DK172" s="97"/>
    </row>
    <row r="173" spans="1:115" ht="30" customHeight="1" x14ac:dyDescent="0.2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8">
        <f t="shared" si="331"/>
        <v>29</v>
      </c>
      <c r="N173" s="97">
        <f t="shared" si="267"/>
        <v>105.87231873866266</v>
      </c>
      <c r="O173" s="97">
        <f t="shared" si="268"/>
        <v>71.644965650850054</v>
      </c>
      <c r="P173" s="97">
        <f t="shared" si="269"/>
        <v>34.227353087812602</v>
      </c>
      <c r="Q173" s="97" t="str">
        <f t="shared" si="270"/>
        <v>QSOS</v>
      </c>
      <c r="R173" s="97">
        <f t="shared" si="271"/>
        <v>288.35503434914995</v>
      </c>
      <c r="S173" s="97">
        <f t="shared" si="0"/>
        <v>161</v>
      </c>
      <c r="T173" s="97">
        <f>SIN((90-$U$9)*$AA$8)*TAN($AA$9*$AA$8)/TAN((90-'C'!$F131)*$AA$8)</f>
        <v>0.75599167791794486</v>
      </c>
      <c r="U173" s="97">
        <f t="shared" si="272"/>
        <v>3.9313065427916092</v>
      </c>
      <c r="V173" s="97">
        <f t="shared" si="273"/>
        <v>2.2206545302661578</v>
      </c>
      <c r="W173" s="97">
        <f t="shared" si="274"/>
        <v>19.903465345831385</v>
      </c>
      <c r="X173" s="97">
        <f t="shared" si="275"/>
        <v>63.235932093769605</v>
      </c>
      <c r="Y173" s="97">
        <f t="shared" si="276"/>
        <v>-43.33246674793822</v>
      </c>
      <c r="Z173" s="97">
        <f t="shared" si="277"/>
        <v>96.860602560399002</v>
      </c>
      <c r="AA173" s="97">
        <f>(COS( 90.833*$AA$8)-SIN($U$9*$AA$8)*SIN('C'!$F131*$AA$8))/COS($U$9*$AA$8)/COS('C'!$F131*$AA$8)</f>
        <v>-0.19583448080314017</v>
      </c>
      <c r="AB173" s="97">
        <f t="shared" si="278"/>
        <v>101.29347575423758</v>
      </c>
      <c r="AC173" s="97">
        <f>('C'!$E131+$AC$9+$W$9/15)</f>
        <v>12.143777777777778</v>
      </c>
      <c r="AD173" s="97">
        <f t="shared" si="332"/>
        <v>0</v>
      </c>
      <c r="AE173" s="97">
        <f t="shared" si="279"/>
        <v>0</v>
      </c>
      <c r="AF173" s="97">
        <f t="shared" si="280"/>
        <v>0</v>
      </c>
      <c r="AG173" s="97">
        <f t="shared" si="281"/>
        <v>5.6864042737511777</v>
      </c>
      <c r="AH173" s="97">
        <f t="shared" si="282"/>
        <v>5.6864042737511777</v>
      </c>
      <c r="AI173" s="97"/>
      <c r="AJ173" s="97"/>
      <c r="AK173" s="97">
        <f t="shared" si="283"/>
        <v>0.23693351140629906</v>
      </c>
      <c r="AL173" s="97">
        <f>SIN((90-$U$9)*$AA$8)*TAN($Y$10*$AA$8)/TAN((90-'C'!$F131)*$AA$8)</f>
        <v>-6.111929992595401E-2</v>
      </c>
      <c r="AM173" s="97">
        <f t="shared" si="284"/>
        <v>2.5695650812758871E-2</v>
      </c>
      <c r="AN173" s="97">
        <f t="shared" si="285"/>
        <v>1.0127663357422376</v>
      </c>
      <c r="AO173" s="97">
        <f t="shared" si="286"/>
        <v>-3.4598376068231484</v>
      </c>
      <c r="AP173" s="97">
        <f t="shared" si="287"/>
        <v>-9.106959298875525</v>
      </c>
      <c r="AQ173" s="97">
        <f t="shared" si="288"/>
        <v>5.6471216920523766</v>
      </c>
      <c r="AR173" s="97">
        <f t="shared" si="289"/>
        <v>192.56679690569868</v>
      </c>
      <c r="AS173" s="97" t="s">
        <v>8053</v>
      </c>
      <c r="AT173" s="97" t="s">
        <v>8053</v>
      </c>
      <c r="AU173" s="97" t="s">
        <v>8053</v>
      </c>
      <c r="AV173" s="97">
        <f t="shared" si="290"/>
        <v>11.76730299830762</v>
      </c>
      <c r="AW173" s="97">
        <f t="shared" si="291"/>
        <v>11.76730299830762</v>
      </c>
      <c r="AX173" s="97">
        <f t="shared" si="292"/>
        <v>0.49030429159615085</v>
      </c>
      <c r="AY173" s="97">
        <f t="shared" si="293"/>
        <v>0</v>
      </c>
      <c r="AZ173" s="97">
        <f t="shared" si="294"/>
        <v>0</v>
      </c>
      <c r="BA173" s="97">
        <f t="shared" si="295"/>
        <v>0</v>
      </c>
      <c r="BB173" s="97">
        <f>SIN((90-$U$9)*$AA$8)*TAN($Y$9*$AA$8)/TAN((90-'C'!$F131)*$AA$8)</f>
        <v>-0.75599167791794519</v>
      </c>
      <c r="BC173" s="97">
        <f t="shared" si="296"/>
        <v>3.9313065427916136</v>
      </c>
      <c r="BD173" s="97">
        <f t="shared" si="297"/>
        <v>2.2206545302661587</v>
      </c>
      <c r="BE173" s="97">
        <f t="shared" si="298"/>
        <v>-19.903465345831389</v>
      </c>
      <c r="BF173" s="97">
        <f t="shared" si="299"/>
        <v>-63.235932093769613</v>
      </c>
      <c r="BG173" s="97">
        <f t="shared" si="300"/>
        <v>43.332466747938227</v>
      </c>
      <c r="BH173" s="97">
        <f t="shared" si="301"/>
        <v>263.139397439601</v>
      </c>
      <c r="BI173" s="97" t="s">
        <v>8053</v>
      </c>
      <c r="BJ173" s="97" t="s">
        <v>8053</v>
      </c>
      <c r="BK173" s="97" t="s">
        <v>8053</v>
      </c>
      <c r="BL173" s="97">
        <f t="shared" si="302"/>
        <v>15.032608894306993</v>
      </c>
      <c r="BM173" s="97">
        <f t="shared" si="303"/>
        <v>15.032608894306993</v>
      </c>
      <c r="BN173" s="97">
        <f t="shared" si="304"/>
        <v>0.62635870392945803</v>
      </c>
      <c r="BO173" s="97">
        <f t="shared" si="305"/>
        <v>0</v>
      </c>
      <c r="BP173" s="97">
        <f t="shared" si="306"/>
        <v>0</v>
      </c>
      <c r="BQ173" s="97">
        <f t="shared" si="307"/>
        <v>0</v>
      </c>
      <c r="BR173" s="97">
        <f>SIN((90-$U$9)*$AA$8)*TAN($AA$10*$AA$8)/TAN((90-'C'!$F131)*$AA$8)</f>
        <v>6.1119299925953989E-2</v>
      </c>
      <c r="BS173" s="97">
        <f t="shared" si="308"/>
        <v>2.5695650812758864E-2</v>
      </c>
      <c r="BT173" s="97">
        <f t="shared" si="309"/>
        <v>1.0127663357422376</v>
      </c>
      <c r="BU173" s="97">
        <f t="shared" si="310"/>
        <v>3.4598376068231471</v>
      </c>
      <c r="BV173" s="97">
        <f t="shared" si="311"/>
        <v>9.1069592988755232</v>
      </c>
      <c r="BW173" s="97">
        <f t="shared" si="312"/>
        <v>-5.6471216920523766</v>
      </c>
      <c r="BX173" s="97">
        <f t="shared" si="313"/>
        <v>167.43320309430132</v>
      </c>
      <c r="BY173" s="97" t="s">
        <v>8053</v>
      </c>
      <c r="BZ173" s="97" t="s">
        <v>8053</v>
      </c>
      <c r="CA173" s="97" t="s">
        <v>8053</v>
      </c>
      <c r="CB173" s="97">
        <f t="shared" si="314"/>
        <v>0</v>
      </c>
      <c r="CC173" s="97">
        <f t="shared" si="315"/>
        <v>0</v>
      </c>
      <c r="CD173" s="97">
        <f t="shared" si="316"/>
        <v>0</v>
      </c>
      <c r="CE173" s="97">
        <f t="shared" si="317"/>
        <v>0</v>
      </c>
      <c r="CF173" s="97">
        <f t="shared" si="318"/>
        <v>0</v>
      </c>
      <c r="CG173" s="97">
        <f t="shared" si="319"/>
        <v>0</v>
      </c>
      <c r="CH173" s="97">
        <f>90-'C'!$F131</f>
        <v>75.412000000000006</v>
      </c>
      <c r="CI173" s="97">
        <v>29</v>
      </c>
      <c r="CJ173" s="97"/>
      <c r="CK173" s="97"/>
      <c r="CL173" s="97"/>
      <c r="CM173" s="97"/>
      <c r="CN173" s="97" t="s">
        <v>8197</v>
      </c>
      <c r="CO173" s="97">
        <f t="shared" si="320"/>
        <v>29</v>
      </c>
      <c r="CP173" s="97">
        <f t="shared" si="321"/>
        <v>34.31666666666667</v>
      </c>
      <c r="CQ173" s="97">
        <f>'C'!F131</f>
        <v>14.587999999999999</v>
      </c>
      <c r="CR173" s="97">
        <f t="shared" si="322"/>
        <v>3.1415926535897931</v>
      </c>
      <c r="CS173" s="97">
        <f t="shared" si="323"/>
        <v>1.7453292519943295E-2</v>
      </c>
      <c r="CT173" s="97">
        <f t="shared" si="324"/>
        <v>57.295779513082323</v>
      </c>
      <c r="CU173" s="97">
        <f t="shared" si="325"/>
        <v>0.59893882164272083</v>
      </c>
      <c r="CV173" s="97">
        <f t="shared" si="326"/>
        <v>0.25460863128093281</v>
      </c>
      <c r="CW173" s="97">
        <f t="shared" si="327"/>
        <v>1.7679046627004922</v>
      </c>
      <c r="CX173" s="97">
        <f t="shared" si="328"/>
        <v>71.644965650850054</v>
      </c>
      <c r="CY173" s="97">
        <f t="shared" si="329"/>
        <v>71.644965650850054</v>
      </c>
      <c r="CZ173" s="97">
        <f t="shared" si="330"/>
        <v>288.35503434914995</v>
      </c>
      <c r="DA173" s="97"/>
      <c r="DB173" s="97"/>
      <c r="DC173" s="97"/>
      <c r="DD173" s="97"/>
      <c r="DE173" s="97"/>
      <c r="DF173" s="97"/>
      <c r="DG173" s="97"/>
      <c r="DH173" s="97"/>
      <c r="DI173" s="97"/>
      <c r="DJ173" s="97"/>
      <c r="DK173" s="97"/>
    </row>
    <row r="174" spans="1:115" ht="30" customHeight="1" x14ac:dyDescent="0.2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8">
        <f t="shared" si="331"/>
        <v>30</v>
      </c>
      <c r="N174" s="97">
        <f t="shared" si="267"/>
        <v>105.87231873866266</v>
      </c>
      <c r="O174" s="97">
        <f t="shared" si="268"/>
        <v>71.265773058338709</v>
      </c>
      <c r="P174" s="97">
        <f t="shared" si="269"/>
        <v>34.606545680323947</v>
      </c>
      <c r="Q174" s="97" t="str">
        <f t="shared" si="270"/>
        <v>QSOS</v>
      </c>
      <c r="R174" s="97">
        <f t="shared" si="271"/>
        <v>288.73422694166129</v>
      </c>
      <c r="S174" s="97">
        <f t="shared" si="0"/>
        <v>162</v>
      </c>
      <c r="T174" s="97">
        <f>SIN((90-$U$9)*$AA$8)*TAN($AA$9*$AA$8)/TAN((90-'C'!$F132)*$AA$8)</f>
        <v>0.77263360883969223</v>
      </c>
      <c r="U174" s="97">
        <f t="shared" si="272"/>
        <v>3.9313065427916092</v>
      </c>
      <c r="V174" s="97">
        <f t="shared" si="273"/>
        <v>2.2206545302661578</v>
      </c>
      <c r="W174" s="97">
        <f t="shared" si="274"/>
        <v>20.360792001084089</v>
      </c>
      <c r="X174" s="97">
        <f t="shared" si="275"/>
        <v>63.235932093769605</v>
      </c>
      <c r="Y174" s="97">
        <f t="shared" si="276"/>
        <v>-42.875140092685513</v>
      </c>
      <c r="Z174" s="97">
        <f t="shared" si="277"/>
        <v>96.403275905146302</v>
      </c>
      <c r="AA174" s="97">
        <f>(COS( 90.833*$AA$8)-SIN($U$9*$AA$8)*SIN('C'!$F132*$AA$8))/COS($U$9*$AA$8)/COS('C'!$F132*$AA$8)</f>
        <v>-0.19977073330859285</v>
      </c>
      <c r="AB174" s="97">
        <f t="shared" si="278"/>
        <v>101.52355246491648</v>
      </c>
      <c r="AC174" s="97">
        <f>('C'!$E132+$AC$9+$W$9/15)</f>
        <v>12.141777777777779</v>
      </c>
      <c r="AD174" s="97">
        <f t="shared" si="332"/>
        <v>0</v>
      </c>
      <c r="AE174" s="97">
        <f t="shared" si="279"/>
        <v>0</v>
      </c>
      <c r="AF174" s="97">
        <f t="shared" si="280"/>
        <v>0</v>
      </c>
      <c r="AG174" s="97">
        <f t="shared" si="281"/>
        <v>5.7148927174346928</v>
      </c>
      <c r="AH174" s="97">
        <f t="shared" si="282"/>
        <v>5.7148927174346928</v>
      </c>
      <c r="AI174" s="97"/>
      <c r="AJ174" s="97"/>
      <c r="AK174" s="97">
        <f t="shared" si="283"/>
        <v>0.23812052989311219</v>
      </c>
      <c r="AL174" s="97">
        <f>SIN((90-$U$9)*$AA$8)*TAN($Y$10*$AA$8)/TAN((90-'C'!$F132)*$AA$8)</f>
        <v>-6.2464742206687268E-2</v>
      </c>
      <c r="AM174" s="97">
        <f t="shared" si="284"/>
        <v>2.5695650812758871E-2</v>
      </c>
      <c r="AN174" s="97">
        <f t="shared" si="285"/>
        <v>1.0127663357422376</v>
      </c>
      <c r="AO174" s="97">
        <f t="shared" si="286"/>
        <v>-3.5360961210747872</v>
      </c>
      <c r="AP174" s="97">
        <f t="shared" si="287"/>
        <v>-9.106959298875525</v>
      </c>
      <c r="AQ174" s="97">
        <f t="shared" si="288"/>
        <v>5.5708631778007378</v>
      </c>
      <c r="AR174" s="97">
        <f t="shared" si="289"/>
        <v>192.64305541995031</v>
      </c>
      <c r="AS174" s="97" t="s">
        <v>8053</v>
      </c>
      <c r="AT174" s="97" t="s">
        <v>8053</v>
      </c>
      <c r="AU174" s="97" t="s">
        <v>8053</v>
      </c>
      <c r="AV174" s="97">
        <f t="shared" si="290"/>
        <v>11.77038689925773</v>
      </c>
      <c r="AW174" s="97">
        <f t="shared" si="291"/>
        <v>11.77038689925773</v>
      </c>
      <c r="AX174" s="97">
        <f t="shared" si="292"/>
        <v>0.4904327874690721</v>
      </c>
      <c r="AY174" s="97">
        <f t="shared" si="293"/>
        <v>0</v>
      </c>
      <c r="AZ174" s="97">
        <f t="shared" si="294"/>
        <v>0</v>
      </c>
      <c r="BA174" s="97">
        <f t="shared" si="295"/>
        <v>0</v>
      </c>
      <c r="BB174" s="97">
        <f>SIN((90-$U$9)*$AA$8)*TAN($Y$9*$AA$8)/TAN((90-'C'!$F132)*$AA$8)</f>
        <v>-0.77263360883969256</v>
      </c>
      <c r="BC174" s="97">
        <f t="shared" si="296"/>
        <v>3.9313065427916136</v>
      </c>
      <c r="BD174" s="97">
        <f t="shared" si="297"/>
        <v>2.2206545302661587</v>
      </c>
      <c r="BE174" s="97">
        <f t="shared" si="298"/>
        <v>-20.360792001084089</v>
      </c>
      <c r="BF174" s="97">
        <f t="shared" si="299"/>
        <v>-63.235932093769613</v>
      </c>
      <c r="BG174" s="97">
        <f t="shared" si="300"/>
        <v>42.875140092685527</v>
      </c>
      <c r="BH174" s="97">
        <f t="shared" si="301"/>
        <v>263.5967240948537</v>
      </c>
      <c r="BI174" s="97" t="s">
        <v>8053</v>
      </c>
      <c r="BJ174" s="97" t="s">
        <v>8053</v>
      </c>
      <c r="BK174" s="97" t="s">
        <v>8053</v>
      </c>
      <c r="BL174" s="97">
        <f t="shared" si="302"/>
        <v>15.000120450623481</v>
      </c>
      <c r="BM174" s="97">
        <f t="shared" si="303"/>
        <v>15.000120450623481</v>
      </c>
      <c r="BN174" s="97">
        <f t="shared" si="304"/>
        <v>0.62500501877597836</v>
      </c>
      <c r="BO174" s="97">
        <f t="shared" si="305"/>
        <v>0</v>
      </c>
      <c r="BP174" s="97">
        <f t="shared" si="306"/>
        <v>0</v>
      </c>
      <c r="BQ174" s="97">
        <f t="shared" si="307"/>
        <v>0</v>
      </c>
      <c r="BR174" s="97">
        <f>SIN((90-$U$9)*$AA$8)*TAN($AA$10*$AA$8)/TAN((90-'C'!$F132)*$AA$8)</f>
        <v>6.2464742206687254E-2</v>
      </c>
      <c r="BS174" s="97">
        <f t="shared" si="308"/>
        <v>2.5695650812758864E-2</v>
      </c>
      <c r="BT174" s="97">
        <f t="shared" si="309"/>
        <v>1.0127663357422376</v>
      </c>
      <c r="BU174" s="97">
        <f t="shared" si="310"/>
        <v>3.5360961210747868</v>
      </c>
      <c r="BV174" s="97">
        <f t="shared" si="311"/>
        <v>9.1069592988755232</v>
      </c>
      <c r="BW174" s="97">
        <f t="shared" si="312"/>
        <v>-5.5708631778007369</v>
      </c>
      <c r="BX174" s="97">
        <f t="shared" si="313"/>
        <v>167.35694458004969</v>
      </c>
      <c r="BY174" s="97" t="s">
        <v>8053</v>
      </c>
      <c r="BZ174" s="97" t="s">
        <v>8053</v>
      </c>
      <c r="CA174" s="97" t="s">
        <v>8053</v>
      </c>
      <c r="CB174" s="97">
        <f t="shared" si="314"/>
        <v>0</v>
      </c>
      <c r="CC174" s="97">
        <f t="shared" si="315"/>
        <v>0</v>
      </c>
      <c r="CD174" s="97">
        <f t="shared" si="316"/>
        <v>0</v>
      </c>
      <c r="CE174" s="97">
        <f t="shared" si="317"/>
        <v>0</v>
      </c>
      <c r="CF174" s="97">
        <f t="shared" si="318"/>
        <v>0</v>
      </c>
      <c r="CG174" s="97">
        <f t="shared" si="319"/>
        <v>0</v>
      </c>
      <c r="CH174" s="97">
        <f>90-'C'!$F132</f>
        <v>75.105000000000004</v>
      </c>
      <c r="CI174" s="97">
        <v>30</v>
      </c>
      <c r="CJ174" s="97"/>
      <c r="CK174" s="97"/>
      <c r="CL174" s="97"/>
      <c r="CM174" s="97"/>
      <c r="CN174" s="97" t="s">
        <v>8197</v>
      </c>
      <c r="CO174" s="97">
        <f t="shared" si="320"/>
        <v>30</v>
      </c>
      <c r="CP174" s="97">
        <f t="shared" si="321"/>
        <v>34.31666666666667</v>
      </c>
      <c r="CQ174" s="97">
        <f>'C'!F132</f>
        <v>14.895</v>
      </c>
      <c r="CR174" s="97">
        <f t="shared" si="322"/>
        <v>3.1415926535897931</v>
      </c>
      <c r="CS174" s="97">
        <f t="shared" si="323"/>
        <v>1.7453292519943295E-2</v>
      </c>
      <c r="CT174" s="97">
        <f t="shared" si="324"/>
        <v>57.295779513082323</v>
      </c>
      <c r="CU174" s="97">
        <f t="shared" si="325"/>
        <v>0.59893882164272083</v>
      </c>
      <c r="CV174" s="97">
        <f t="shared" si="326"/>
        <v>0.25996679208455536</v>
      </c>
      <c r="CW174" s="97">
        <f t="shared" si="327"/>
        <v>1.7719202588339975</v>
      </c>
      <c r="CX174" s="97">
        <f t="shared" si="328"/>
        <v>71.265773058338709</v>
      </c>
      <c r="CY174" s="97">
        <f t="shared" si="329"/>
        <v>71.265773058338709</v>
      </c>
      <c r="CZ174" s="97">
        <f t="shared" si="330"/>
        <v>288.73422694166129</v>
      </c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</row>
    <row r="175" spans="1:115" ht="30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>
        <f t="shared" si="331"/>
        <v>31</v>
      </c>
      <c r="N175" s="97" t="s">
        <v>8168</v>
      </c>
      <c r="O175" s="97" t="s">
        <v>8169</v>
      </c>
      <c r="P175" s="97" t="s">
        <v>8170</v>
      </c>
      <c r="Q175" s="97" t="s">
        <v>8171</v>
      </c>
      <c r="R175" s="97" t="s">
        <v>8172</v>
      </c>
      <c r="S175" s="97">
        <f t="shared" si="0"/>
        <v>163</v>
      </c>
      <c r="T175" s="98"/>
      <c r="U175" s="98"/>
      <c r="V175" s="98"/>
      <c r="W175" s="98"/>
      <c r="X175" s="98"/>
      <c r="Y175" s="98"/>
      <c r="Z175" s="98"/>
      <c r="AA175" s="98"/>
      <c r="AB175" s="98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8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8"/>
      <c r="BF175" s="97"/>
      <c r="BG175" s="97"/>
      <c r="BH175" s="97"/>
      <c r="BI175" s="97"/>
      <c r="BJ175" s="97"/>
      <c r="BK175" s="97"/>
      <c r="BL175" s="97"/>
      <c r="BM175" s="97"/>
      <c r="BN175" s="97"/>
      <c r="BO175" s="97"/>
      <c r="BP175" s="97"/>
      <c r="BQ175" s="97"/>
      <c r="BR175" s="97"/>
      <c r="BS175" s="98"/>
      <c r="BT175" s="97"/>
      <c r="BU175" s="97"/>
      <c r="BV175" s="97"/>
      <c r="BW175" s="97"/>
      <c r="BX175" s="97"/>
      <c r="BY175" s="97"/>
      <c r="BZ175" s="97"/>
      <c r="CA175" s="97"/>
      <c r="CB175" s="97"/>
      <c r="CC175" s="97"/>
      <c r="CD175" s="97"/>
      <c r="CE175" s="97"/>
      <c r="CF175" s="97"/>
      <c r="CG175" s="98"/>
      <c r="CH175" s="98"/>
      <c r="CI175" s="97"/>
      <c r="CJ175" s="97"/>
      <c r="CK175" s="97"/>
      <c r="CL175" s="97"/>
      <c r="CM175" s="97"/>
      <c r="CN175" s="97"/>
      <c r="CO175" s="97"/>
      <c r="CP175" s="97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</row>
    <row r="176" spans="1:115" ht="30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7"/>
      <c r="O176" s="97"/>
      <c r="P176" s="97"/>
      <c r="Q176" s="97"/>
      <c r="R176" s="97"/>
      <c r="S176" s="97">
        <f t="shared" si="0"/>
        <v>164</v>
      </c>
      <c r="T176" s="98"/>
      <c r="U176" s="98"/>
      <c r="V176" s="98"/>
      <c r="W176" s="98"/>
      <c r="X176" s="98"/>
      <c r="Y176" s="98"/>
      <c r="Z176" s="98"/>
      <c r="AA176" s="98"/>
      <c r="AB176" s="98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8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8"/>
      <c r="BF176" s="97"/>
      <c r="BG176" s="97"/>
      <c r="BH176" s="97"/>
      <c r="BI176" s="97"/>
      <c r="BJ176" s="97"/>
      <c r="BK176" s="97"/>
      <c r="BL176" s="97"/>
      <c r="BM176" s="97"/>
      <c r="BN176" s="97"/>
      <c r="BO176" s="97"/>
      <c r="BP176" s="97"/>
      <c r="BQ176" s="97"/>
      <c r="BR176" s="97"/>
      <c r="BS176" s="98"/>
      <c r="BT176" s="97"/>
      <c r="BU176" s="97"/>
      <c r="BV176" s="97"/>
      <c r="BW176" s="97"/>
      <c r="BX176" s="97"/>
      <c r="BY176" s="97"/>
      <c r="BZ176" s="97"/>
      <c r="CA176" s="97"/>
      <c r="CB176" s="97"/>
      <c r="CC176" s="97"/>
      <c r="CD176" s="97"/>
      <c r="CE176" s="97"/>
      <c r="CF176" s="97"/>
      <c r="CG176" s="98"/>
      <c r="CH176" s="98"/>
      <c r="CI176" s="97"/>
      <c r="CJ176" s="97"/>
      <c r="CK176" s="97"/>
      <c r="CL176" s="97"/>
      <c r="CM176" s="97"/>
      <c r="CN176" s="97"/>
      <c r="CO176" s="97"/>
      <c r="CP176" s="97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</row>
    <row r="177" spans="1:115" ht="30" customHeight="1" x14ac:dyDescent="0.2">
      <c r="A177" s="98"/>
      <c r="B177" s="103"/>
      <c r="C177" s="103"/>
      <c r="D177" s="103"/>
      <c r="E177" s="103"/>
      <c r="F177" s="103"/>
      <c r="G177" s="103"/>
      <c r="H177" s="103"/>
      <c r="I177" s="103"/>
      <c r="J177" s="98"/>
      <c r="K177" s="98"/>
      <c r="L177" s="98"/>
      <c r="M177" s="98"/>
      <c r="N177" s="97"/>
      <c r="O177" s="97"/>
      <c r="P177" s="97"/>
      <c r="Q177" s="97"/>
      <c r="R177" s="97"/>
      <c r="S177" s="97">
        <f t="shared" si="0"/>
        <v>165</v>
      </c>
      <c r="T177" s="98"/>
      <c r="U177" s="98"/>
      <c r="V177" s="98"/>
      <c r="W177" s="98"/>
      <c r="X177" s="98"/>
      <c r="Y177" s="98"/>
      <c r="Z177" s="98"/>
      <c r="AA177" s="98"/>
      <c r="AB177" s="98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8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8"/>
      <c r="BF177" s="97"/>
      <c r="BG177" s="97"/>
      <c r="BH177" s="97"/>
      <c r="BI177" s="97"/>
      <c r="BJ177" s="97"/>
      <c r="BK177" s="97"/>
      <c r="BL177" s="97"/>
      <c r="BM177" s="97"/>
      <c r="BN177" s="97"/>
      <c r="BO177" s="97"/>
      <c r="BP177" s="97"/>
      <c r="BQ177" s="97"/>
      <c r="BR177" s="97"/>
      <c r="BS177" s="98"/>
      <c r="BT177" s="97"/>
      <c r="BU177" s="97"/>
      <c r="BV177" s="97"/>
      <c r="BW177" s="97"/>
      <c r="BX177" s="97"/>
      <c r="BY177" s="97"/>
      <c r="BZ177" s="97"/>
      <c r="CA177" s="97"/>
      <c r="CB177" s="97"/>
      <c r="CC177" s="97"/>
      <c r="CD177" s="97"/>
      <c r="CE177" s="97"/>
      <c r="CF177" s="97"/>
      <c r="CG177" s="98"/>
      <c r="CH177" s="98"/>
      <c r="CI177" s="97"/>
      <c r="CJ177" s="97"/>
      <c r="CK177" s="97"/>
      <c r="CL177" s="97"/>
      <c r="CM177" s="97"/>
      <c r="CN177" s="97"/>
      <c r="CO177" s="97"/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</row>
    <row r="178" spans="1:115" ht="30" customHeight="1" x14ac:dyDescent="0.2">
      <c r="A178" s="97"/>
      <c r="B178" s="97"/>
      <c r="C178" s="97"/>
      <c r="D178" s="97"/>
      <c r="E178" s="97"/>
      <c r="F178" s="97"/>
      <c r="G178" s="97"/>
      <c r="H178" s="97"/>
      <c r="I178" s="97"/>
      <c r="J178" s="97" t="s">
        <v>8131</v>
      </c>
      <c r="K178" s="97" t="s">
        <v>8132</v>
      </c>
      <c r="L178" s="97" t="s">
        <v>8133</v>
      </c>
      <c r="M178" s="97"/>
      <c r="N178" s="97"/>
      <c r="O178" s="97"/>
      <c r="P178" s="97"/>
      <c r="Q178" s="97"/>
      <c r="R178" s="97"/>
      <c r="S178" s="97">
        <f t="shared" si="0"/>
        <v>166</v>
      </c>
      <c r="T178" s="97" t="s">
        <v>8137</v>
      </c>
      <c r="U178" s="97"/>
      <c r="V178" s="97"/>
      <c r="W178" s="97">
        <f>IF(AND(W176&lt;W177,U177&lt;90),1,0)</f>
        <v>0</v>
      </c>
      <c r="X178" s="97" t="s">
        <v>8138</v>
      </c>
      <c r="Y178" s="97"/>
      <c r="Z178" s="97"/>
      <c r="AA178" s="97">
        <f>IF(AND(W176&gt;W177,U177&gt;90),1,0)</f>
        <v>0</v>
      </c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 t="s">
        <v>8139</v>
      </c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 t="s">
        <v>8140</v>
      </c>
      <c r="BC178" s="97"/>
      <c r="BD178" s="97"/>
      <c r="BE178" s="97"/>
      <c r="BF178" s="97"/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97"/>
      <c r="BR178" s="97"/>
      <c r="BS178" s="97" t="s">
        <v>8141</v>
      </c>
      <c r="BT178" s="97"/>
      <c r="BU178" s="97"/>
      <c r="BV178" s="97"/>
      <c r="BW178" s="97"/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 t="s">
        <v>8131</v>
      </c>
      <c r="CK178" s="97" t="s">
        <v>8132</v>
      </c>
      <c r="CL178" s="97" t="s">
        <v>8133</v>
      </c>
      <c r="CM178" s="97"/>
      <c r="CN178" s="97"/>
      <c r="CO178" s="97"/>
      <c r="CP178" s="97"/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</row>
    <row r="179" spans="1:115" ht="30" customHeight="1" x14ac:dyDescent="0.2">
      <c r="A179" s="97"/>
      <c r="B179" s="97" t="s">
        <v>8054</v>
      </c>
      <c r="C179" s="97"/>
      <c r="D179" s="97"/>
      <c r="E179" s="98" t="str">
        <f>اندراج!$F$2</f>
        <v>مردان</v>
      </c>
      <c r="F179" s="97"/>
      <c r="G179" s="105">
        <f>اندراج!$E$2</f>
        <v>34</v>
      </c>
      <c r="H179" s="105">
        <f>اندراج!$E$3</f>
        <v>19</v>
      </c>
      <c r="I179" s="97"/>
      <c r="J179" s="97" t="s">
        <v>8143</v>
      </c>
      <c r="K179" s="97" t="s">
        <v>8144</v>
      </c>
      <c r="L179" s="97" t="s">
        <v>8145</v>
      </c>
      <c r="M179" s="97"/>
      <c r="N179" s="97"/>
      <c r="O179" s="97"/>
      <c r="P179" s="97"/>
      <c r="Q179" s="97"/>
      <c r="R179" s="97"/>
      <c r="S179" s="97">
        <f t="shared" si="0"/>
        <v>167</v>
      </c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 t="s">
        <v>8123</v>
      </c>
      <c r="BL179" s="97"/>
      <c r="BM179" s="97"/>
      <c r="BN179" s="97"/>
      <c r="BO179" s="97"/>
      <c r="BP179" s="97"/>
      <c r="BQ179" s="97"/>
      <c r="BR179" s="97"/>
      <c r="BS179" s="97"/>
      <c r="BT179" s="97"/>
      <c r="BU179" s="97"/>
      <c r="BV179" s="97"/>
      <c r="BW179" s="97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 t="s">
        <v>8143</v>
      </c>
      <c r="CK179" s="97" t="s">
        <v>8144</v>
      </c>
      <c r="CL179" s="97" t="s">
        <v>8145</v>
      </c>
      <c r="CM179" s="97"/>
      <c r="CN179" s="97"/>
      <c r="CO179" s="97"/>
      <c r="CP179" s="97"/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</row>
    <row r="180" spans="1:115" ht="30" customHeight="1" x14ac:dyDescent="0.2">
      <c r="A180" s="97" t="s">
        <v>8058</v>
      </c>
      <c r="B180" s="97"/>
      <c r="C180" s="97"/>
      <c r="D180" s="97" t="s">
        <v>8059</v>
      </c>
      <c r="E180" s="97"/>
      <c r="F180" s="97"/>
      <c r="G180" s="107">
        <f>اندراج!$D$2</f>
        <v>-72</v>
      </c>
      <c r="H180" s="107">
        <f>اندراج!$D$3</f>
        <v>11</v>
      </c>
      <c r="I180" s="97"/>
      <c r="J180" s="97"/>
      <c r="K180" s="97"/>
      <c r="L180" s="97"/>
      <c r="M180" s="97"/>
      <c r="N180" s="157" t="s">
        <v>8055</v>
      </c>
      <c r="O180" s="158"/>
      <c r="P180" s="158"/>
      <c r="Q180" s="158"/>
      <c r="R180" s="158"/>
      <c r="S180" s="97">
        <f t="shared" si="0"/>
        <v>168</v>
      </c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97"/>
      <c r="BR180" s="97"/>
      <c r="BS180" s="97"/>
      <c r="BT180" s="97"/>
      <c r="BU180" s="97"/>
      <c r="BV180" s="97"/>
      <c r="BW180" s="97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  <c r="CL180" s="97"/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</row>
    <row r="181" spans="1:115" ht="30" customHeight="1" x14ac:dyDescent="0.2">
      <c r="A181" s="97" t="s">
        <v>8069</v>
      </c>
      <c r="B181" s="97"/>
      <c r="C181" s="97"/>
      <c r="D181" s="97" t="s">
        <v>8070</v>
      </c>
      <c r="E181" s="97"/>
      <c r="F181" s="97"/>
      <c r="G181" s="97"/>
      <c r="H181" s="97"/>
      <c r="I181" s="97"/>
      <c r="J181" s="97"/>
      <c r="K181" s="97"/>
      <c r="L181" s="97"/>
      <c r="M181" s="97"/>
      <c r="N181" s="97">
        <v>1</v>
      </c>
      <c r="O181" s="97">
        <v>2</v>
      </c>
      <c r="P181" s="97">
        <v>3</v>
      </c>
      <c r="Q181" s="97">
        <v>4</v>
      </c>
      <c r="R181" s="97">
        <v>5</v>
      </c>
      <c r="S181" s="97">
        <f t="shared" si="0"/>
        <v>169</v>
      </c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97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</row>
    <row r="182" spans="1:115" ht="30" customHeight="1" x14ac:dyDescent="0.2">
      <c r="A182" s="97" t="s">
        <v>8078</v>
      </c>
      <c r="B182" s="97"/>
      <c r="C182" s="97"/>
      <c r="D182" s="97" t="s">
        <v>8079</v>
      </c>
      <c r="E182" s="97"/>
      <c r="F182" s="97"/>
      <c r="G182" s="97"/>
      <c r="H182" s="97"/>
      <c r="I182" s="97"/>
      <c r="J182" s="97"/>
      <c r="K182" s="97"/>
      <c r="L182" s="97"/>
      <c r="M182" s="97"/>
      <c r="N182" s="97" t="s">
        <v>8072</v>
      </c>
      <c r="O182" s="97" t="s">
        <v>8106</v>
      </c>
      <c r="P182" s="97" t="s">
        <v>8072</v>
      </c>
      <c r="Q182" s="97" t="s">
        <v>8107</v>
      </c>
      <c r="R182" s="97" t="s">
        <v>8108</v>
      </c>
      <c r="S182" s="97">
        <f t="shared" si="0"/>
        <v>170</v>
      </c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97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</row>
    <row r="183" spans="1:115" ht="30" customHeight="1" x14ac:dyDescent="0.2">
      <c r="A183" s="97" t="s">
        <v>8127</v>
      </c>
      <c r="B183" s="97"/>
      <c r="C183" s="97" t="s">
        <v>8128</v>
      </c>
      <c r="D183" s="97"/>
      <c r="E183" s="97" t="s">
        <v>8129</v>
      </c>
      <c r="F183" s="97"/>
      <c r="G183" s="97" t="s">
        <v>8130</v>
      </c>
      <c r="H183" s="97"/>
      <c r="I183" s="97"/>
      <c r="J183" s="97"/>
      <c r="K183" s="97"/>
      <c r="L183" s="97"/>
      <c r="M183" s="97"/>
      <c r="N183" s="97" t="s">
        <v>8134</v>
      </c>
      <c r="O183" s="97" t="s">
        <v>8134</v>
      </c>
      <c r="P183" s="97" t="s">
        <v>8134</v>
      </c>
      <c r="Q183" s="97" t="s">
        <v>8135</v>
      </c>
      <c r="R183" s="97" t="s">
        <v>8136</v>
      </c>
      <c r="S183" s="97">
        <f t="shared" si="0"/>
        <v>171</v>
      </c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</row>
    <row r="184" spans="1:115" ht="30" customHeight="1" x14ac:dyDescent="0.2">
      <c r="A184" s="97"/>
      <c r="B184" s="97" t="s">
        <v>8070</v>
      </c>
      <c r="C184" s="97"/>
      <c r="D184" s="97" t="s">
        <v>8079</v>
      </c>
      <c r="E184" s="97"/>
      <c r="F184" s="97" t="s">
        <v>8070</v>
      </c>
      <c r="G184" s="97"/>
      <c r="H184" s="97" t="s">
        <v>8079</v>
      </c>
      <c r="I184" s="97"/>
      <c r="J184" s="97"/>
      <c r="K184" s="97"/>
      <c r="L184" s="97"/>
      <c r="M184" s="97"/>
      <c r="N184" s="97" t="s">
        <v>8146</v>
      </c>
      <c r="O184" s="97" t="s">
        <v>8146</v>
      </c>
      <c r="P184" s="97" t="s">
        <v>8106</v>
      </c>
      <c r="Q184" s="97" t="s">
        <v>8147</v>
      </c>
      <c r="R184" s="97" t="s">
        <v>8106</v>
      </c>
      <c r="S184" s="97">
        <f t="shared" si="0"/>
        <v>172</v>
      </c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7" t="s">
        <v>8190</v>
      </c>
      <c r="CI184" s="97"/>
      <c r="CJ184" s="97"/>
      <c r="CK184" s="97"/>
      <c r="CL184" s="97"/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</row>
    <row r="185" spans="1:115" ht="30" customHeight="1" x14ac:dyDescent="0.2">
      <c r="A185" s="98"/>
      <c r="B185" s="97"/>
      <c r="C185" s="97" t="s">
        <v>8199</v>
      </c>
      <c r="D185" s="98"/>
      <c r="E185" s="98"/>
      <c r="F185" s="98"/>
      <c r="G185" s="97"/>
      <c r="H185" s="97"/>
      <c r="I185" s="98"/>
      <c r="J185" s="98" t="str">
        <f>اندراج!$F$2</f>
        <v>مردان</v>
      </c>
      <c r="K185" s="97"/>
      <c r="L185" s="97"/>
      <c r="M185" s="97"/>
      <c r="N185" s="98" t="s">
        <v>8199</v>
      </c>
      <c r="O185" s="98" t="s">
        <v>8199</v>
      </c>
      <c r="P185" s="98" t="s">
        <v>8199</v>
      </c>
      <c r="Q185" s="98" t="s">
        <v>8199</v>
      </c>
      <c r="R185" s="98" t="s">
        <v>8199</v>
      </c>
      <c r="S185" s="97">
        <f t="shared" si="0"/>
        <v>173</v>
      </c>
      <c r="T185" s="98" t="s">
        <v>8199</v>
      </c>
      <c r="U185" s="98" t="s">
        <v>8151</v>
      </c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 t="s">
        <v>8199</v>
      </c>
      <c r="AG185" s="98"/>
      <c r="AH185" s="98"/>
      <c r="AI185" s="98"/>
      <c r="AJ185" s="98"/>
      <c r="AK185" s="98"/>
      <c r="AL185" s="98" t="s">
        <v>8199</v>
      </c>
      <c r="AM185" s="98" t="s">
        <v>8153</v>
      </c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 t="s">
        <v>8199</v>
      </c>
      <c r="BC185" s="98" t="s">
        <v>8154</v>
      </c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 t="s">
        <v>8199</v>
      </c>
      <c r="BS185" s="98" t="s">
        <v>8155</v>
      </c>
      <c r="BT185" s="97"/>
      <c r="BU185" s="97"/>
      <c r="BV185" s="97"/>
      <c r="BW185" s="97"/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 t="s">
        <v>8199</v>
      </c>
      <c r="CI185" s="97"/>
      <c r="CJ185" s="97" t="s">
        <v>8143</v>
      </c>
      <c r="CK185" s="97" t="s">
        <v>8144</v>
      </c>
      <c r="CL185" s="97" t="s">
        <v>8145</v>
      </c>
      <c r="CM185" s="97"/>
      <c r="CN185" s="97"/>
      <c r="CO185" s="97"/>
      <c r="CP185" s="97"/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</row>
    <row r="186" spans="1:115" ht="30" customHeight="1" x14ac:dyDescent="0.2">
      <c r="A186" s="97"/>
      <c r="B186" s="97"/>
      <c r="C186" s="97"/>
      <c r="D186" s="97"/>
      <c r="E186" s="97"/>
      <c r="F186" s="97"/>
      <c r="G186" s="97"/>
      <c r="H186" s="97"/>
      <c r="I186" s="97"/>
      <c r="J186" s="97" t="s">
        <v>8131</v>
      </c>
      <c r="K186" s="97" t="s">
        <v>8167</v>
      </c>
      <c r="L186" s="98" t="s">
        <v>8133</v>
      </c>
      <c r="M186" s="98"/>
      <c r="N186" s="97" t="s">
        <v>8191</v>
      </c>
      <c r="O186" s="97" t="s">
        <v>8169</v>
      </c>
      <c r="P186" s="97" t="s">
        <v>8170</v>
      </c>
      <c r="Q186" s="97" t="s">
        <v>8171</v>
      </c>
      <c r="R186" s="97" t="s">
        <v>8172</v>
      </c>
      <c r="S186" s="97">
        <f t="shared" si="0"/>
        <v>174</v>
      </c>
      <c r="T186" s="97" t="s">
        <v>8114</v>
      </c>
      <c r="U186" s="97" t="s">
        <v>8115</v>
      </c>
      <c r="V186" s="97" t="s">
        <v>8116</v>
      </c>
      <c r="W186" s="97" t="s">
        <v>8117</v>
      </c>
      <c r="X186" s="97" t="s">
        <v>8118</v>
      </c>
      <c r="Y186" s="97" t="s">
        <v>8119</v>
      </c>
      <c r="Z186" s="97" t="s">
        <v>8120</v>
      </c>
      <c r="AA186" s="97" t="s">
        <v>8121</v>
      </c>
      <c r="AB186" s="97" t="s">
        <v>8122</v>
      </c>
      <c r="AC186" s="97" t="s">
        <v>8123</v>
      </c>
      <c r="AD186" s="97" t="s">
        <v>8173</v>
      </c>
      <c r="AE186" s="97" t="s">
        <v>8173</v>
      </c>
      <c r="AF186" s="97" t="s">
        <v>8173</v>
      </c>
      <c r="AG186" s="97" t="s">
        <v>8174</v>
      </c>
      <c r="AH186" s="97" t="s">
        <v>8174</v>
      </c>
      <c r="AI186" s="97"/>
      <c r="AJ186" s="97"/>
      <c r="AK186" s="97" t="s">
        <v>8174</v>
      </c>
      <c r="AL186" s="97" t="s">
        <v>8114</v>
      </c>
      <c r="AM186" s="97" t="s">
        <v>8115</v>
      </c>
      <c r="AN186" s="97" t="s">
        <v>8116</v>
      </c>
      <c r="AO186" s="97" t="s">
        <v>8117</v>
      </c>
      <c r="AP186" s="97" t="s">
        <v>8118</v>
      </c>
      <c r="AQ186" s="97" t="s">
        <v>8119</v>
      </c>
      <c r="AR186" s="97" t="s">
        <v>8120</v>
      </c>
      <c r="AS186" s="97" t="s">
        <v>8121</v>
      </c>
      <c r="AT186" s="97" t="s">
        <v>8122</v>
      </c>
      <c r="AU186" s="97" t="s">
        <v>8123</v>
      </c>
      <c r="AV186" s="97" t="s">
        <v>8175</v>
      </c>
      <c r="AW186" s="97"/>
      <c r="AX186" s="97" t="s">
        <v>8175</v>
      </c>
      <c r="AY186" s="97" t="s">
        <v>8176</v>
      </c>
      <c r="AZ186" s="97"/>
      <c r="BA186" s="97" t="s">
        <v>8176</v>
      </c>
      <c r="BB186" s="97" t="s">
        <v>8114</v>
      </c>
      <c r="BC186" s="97" t="s">
        <v>8115</v>
      </c>
      <c r="BD186" s="97" t="s">
        <v>8116</v>
      </c>
      <c r="BE186" s="97" t="s">
        <v>8117</v>
      </c>
      <c r="BF186" s="97" t="s">
        <v>8118</v>
      </c>
      <c r="BG186" s="97" t="s">
        <v>8119</v>
      </c>
      <c r="BH186" s="97" t="s">
        <v>8120</v>
      </c>
      <c r="BI186" s="97" t="s">
        <v>8121</v>
      </c>
      <c r="BJ186" s="97" t="s">
        <v>8122</v>
      </c>
      <c r="BK186" s="97" t="s">
        <v>8123</v>
      </c>
      <c r="BL186" s="97" t="s">
        <v>8124</v>
      </c>
      <c r="BM186" s="97"/>
      <c r="BN186" s="97" t="s">
        <v>8124</v>
      </c>
      <c r="BO186" s="97" t="s">
        <v>8125</v>
      </c>
      <c r="BP186" s="97"/>
      <c r="BQ186" s="97" t="s">
        <v>8125</v>
      </c>
      <c r="BR186" s="97" t="s">
        <v>8114</v>
      </c>
      <c r="BS186" s="97" t="s">
        <v>8115</v>
      </c>
      <c r="BT186" s="97" t="s">
        <v>8116</v>
      </c>
      <c r="BU186" s="97" t="s">
        <v>8117</v>
      </c>
      <c r="BV186" s="97" t="s">
        <v>8118</v>
      </c>
      <c r="BW186" s="97" t="s">
        <v>8119</v>
      </c>
      <c r="BX186" s="97" t="s">
        <v>8120</v>
      </c>
      <c r="BY186" s="97" t="s">
        <v>8121</v>
      </c>
      <c r="BZ186" s="97" t="s">
        <v>8122</v>
      </c>
      <c r="CA186" s="97" t="s">
        <v>8123</v>
      </c>
      <c r="CB186" s="97" t="s">
        <v>8177</v>
      </c>
      <c r="CC186" s="97" t="s">
        <v>8177</v>
      </c>
      <c r="CD186" s="97" t="s">
        <v>8177</v>
      </c>
      <c r="CE186" s="97" t="s">
        <v>8178</v>
      </c>
      <c r="CF186" s="97" t="s">
        <v>8178</v>
      </c>
      <c r="CG186" s="97" t="s">
        <v>8178</v>
      </c>
      <c r="CH186" s="97" t="s">
        <v>8192</v>
      </c>
      <c r="CI186" s="97"/>
      <c r="CJ186" s="97" t="str">
        <f>اندراج!$F$2</f>
        <v>مردان</v>
      </c>
      <c r="CK186" s="97"/>
      <c r="CL186" s="97"/>
      <c r="CM186" s="97"/>
      <c r="CN186" s="97"/>
      <c r="CO186" s="97"/>
      <c r="CP186" s="97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</row>
    <row r="187" spans="1:115" ht="30" customHeight="1" x14ac:dyDescent="0.2">
      <c r="A187" s="97"/>
      <c r="B187" s="97"/>
      <c r="C187" s="97"/>
      <c r="D187" s="97"/>
      <c r="E187" s="97"/>
      <c r="F187" s="97"/>
      <c r="G187" s="97"/>
      <c r="H187" s="97"/>
      <c r="I187" s="97"/>
      <c r="J187" s="98" t="s">
        <v>8180</v>
      </c>
      <c r="K187" s="98" t="s">
        <v>8181</v>
      </c>
      <c r="L187" s="98" t="s">
        <v>8145</v>
      </c>
      <c r="M187" s="98">
        <v>1</v>
      </c>
      <c r="N187" s="97">
        <f t="shared" ref="N187:N217" si="337">Y$9</f>
        <v>105.87231873866266</v>
      </c>
      <c r="O187" s="97">
        <f t="shared" ref="O187:O217" si="338">CY187</f>
        <v>70.892452673614372</v>
      </c>
      <c r="P187" s="97">
        <f t="shared" ref="P187:P217" si="339">N187-O187</f>
        <v>34.979866065048284</v>
      </c>
      <c r="Q187" s="97" t="str">
        <f t="shared" ref="Q187:Q217" si="340">IF(P172&lt;0,"QNOS","QSOS")</f>
        <v>QSOS</v>
      </c>
      <c r="R187" s="97">
        <f t="shared" ref="R187:R217" si="341">CZ187</f>
        <v>289.10754732638566</v>
      </c>
      <c r="S187" s="97">
        <f t="shared" si="0"/>
        <v>175</v>
      </c>
      <c r="T187" s="97">
        <f>SIN((90-$U$9)*$AA$8)*TAN($AA$9*$AA$8)/TAN((90-'C'!$F134)*$AA$8)</f>
        <v>0.78905084232887901</v>
      </c>
      <c r="U187" s="97">
        <f t="shared" ref="U187:U217" si="342">POWER((COS((90-$U$9)*$AA$8)*TAN($AA$9*$AA$8)),2)</f>
        <v>3.9313065427916092</v>
      </c>
      <c r="V187" s="97">
        <f t="shared" ref="V187:V217" si="343">SQRT(1+$U187)</f>
        <v>2.2206545302661578</v>
      </c>
      <c r="W187" s="97">
        <f t="shared" ref="W187:W217" si="344">IF(OR(ABS(T187/V187)&gt;1),180,ASIN($T187/$V187)*$AC$8)</f>
        <v>20.813275070699152</v>
      </c>
      <c r="X187" s="97">
        <f t="shared" ref="X187:X217" si="345">ATAN(COS((90-$U$9)*$AA$8)*TAN($AA$9*$AA$8))*$AC$8</f>
        <v>63.235932093769605</v>
      </c>
      <c r="Y187" s="97">
        <f t="shared" ref="Y187:Y217" si="346">IF(OR($W187=180),180,$W187-$X187)</f>
        <v>-42.422657023070457</v>
      </c>
      <c r="Z187" s="97">
        <f t="shared" ref="Z187:Z217" si="347">IF(OR($W187=180),180,180-$W187-$X187)</f>
        <v>95.950792835531246</v>
      </c>
      <c r="AA187" s="97">
        <f>(COS( 90.833*$AA$8)-SIN($U$9*$AA$8)*SIN('C'!$F134*$AA$8))/COS($U$9*$AA$8)/COS('C'!$F134*$AA$8)</f>
        <v>-0.2036543499250405</v>
      </c>
      <c r="AB187" s="97">
        <f t="shared" ref="AB187:AB217" si="348">IF($AA187&gt;1,0,IF($AA187&lt;-1,180,IF(AND($AA187&lt;1,$AA187&gt;-1),ACOS($AA187)*$AC$8)))</f>
        <v>101.7507373081088</v>
      </c>
      <c r="AC187" s="97">
        <f>('C'!$E134+$AC$9+$W$9/15)</f>
        <v>12.139777777777777</v>
      </c>
      <c r="AD187" s="97">
        <f t="shared" ref="AD187:AD217" si="349">IF(OR($Y187&lt;0,$Y187&gt;$AB187),0,$AC187-$Y187/15)</f>
        <v>0</v>
      </c>
      <c r="AE187" s="97">
        <f t="shared" ref="AE187:AE217" si="350">IF(OR(AD187&lt;0),AD187+24,AD187)</f>
        <v>0</v>
      </c>
      <c r="AF187" s="97">
        <f t="shared" ref="AF187:AF217" si="351">(IF(OR(ABS($BC$7-$CH187)&lt;90.833),AE187,0)/24)</f>
        <v>0</v>
      </c>
      <c r="AG187" s="97">
        <f t="shared" ref="AG187:AG217" si="352">IF(OR($Z187&lt;0,$Z187&gt;$AB187),0,$AC187-$Z187/15)</f>
        <v>5.7430582554090268</v>
      </c>
      <c r="AH187" s="97">
        <f t="shared" ref="AH187:AH217" si="353">IF(OR(AG187&lt;0),AG187+24,AG187)</f>
        <v>5.7430582554090268</v>
      </c>
      <c r="AI187" s="97"/>
      <c r="AJ187" s="97"/>
      <c r="AK187" s="97">
        <f t="shared" ref="AK187:AK217" si="354">(IF(OR(ABS($BC$7-$CH187)&lt;90.833),AH187,0)/24)</f>
        <v>0.23929409397537613</v>
      </c>
      <c r="AL187" s="97">
        <f>SIN((90-$U$9)*$AA$8)*TAN($Y$10*$AA$8)/TAN((90-'C'!$F134)*$AA$8)</f>
        <v>-6.3792018480869919E-2</v>
      </c>
      <c r="AM187" s="97">
        <f t="shared" ref="AM187:AM217" si="355">POWER((COS((90-$U$9)*$AA$8)*TAN($Y$10*$AA$8)),2)</f>
        <v>2.5695650812758871E-2</v>
      </c>
      <c r="AN187" s="97">
        <f t="shared" ref="AN187:AN217" si="356">SQRT(1+$AM187)</f>
        <v>1.0127663357422376</v>
      </c>
      <c r="AO187" s="97">
        <f t="shared" ref="AO187:AO217" si="357">IF(OR(ABS(AL187/AN187)&gt;1),180,ASIN($AL187/$AN187)*$AC$8)</f>
        <v>-3.6113311471311937</v>
      </c>
      <c r="AP187" s="97">
        <f t="shared" ref="AP187:AP217" si="358">ATAN(COS((90-$U$9)*$AA$8)*TAN($Y$10*$AA$8))*$AC$8</f>
        <v>-9.106959298875525</v>
      </c>
      <c r="AQ187" s="97">
        <f t="shared" ref="AQ187:AQ217" si="359">IF(OR($AO187=180),180,$AO187-$AP187)</f>
        <v>5.4956281517443308</v>
      </c>
      <c r="AR187" s="97">
        <f t="shared" ref="AR187:AR217" si="360">IF(OR($AO187=180),180,180-$AO187-$AP187)</f>
        <v>192.7182904460067</v>
      </c>
      <c r="AS187" s="97" t="s">
        <v>8053</v>
      </c>
      <c r="AT187" s="97" t="s">
        <v>8053</v>
      </c>
      <c r="AU187" s="97" t="s">
        <v>8053</v>
      </c>
      <c r="AV187" s="97">
        <f t="shared" ref="AV187:AV217" si="361">IF(OR($AQ187&lt;0,$AQ187&gt;$AB187),0,$AC187-$AQ187/15)</f>
        <v>11.773402567661488</v>
      </c>
      <c r="AW187" s="97">
        <f t="shared" ref="AW187:AW217" si="362">IF(OR(AV187&lt;0),AV187+24,AV187)</f>
        <v>11.773402567661488</v>
      </c>
      <c r="AX187" s="97">
        <f t="shared" ref="AX187:AX217" si="363">(IF(OR(ABS($BC$7-$CH187)&lt;90.833),AW187,0)/24)</f>
        <v>0.49055844031922868</v>
      </c>
      <c r="AY187" s="97">
        <f t="shared" ref="AY187:AY217" si="364">IF(OR($AR187&lt;0,$AR187&gt;$AB187),0,$AC187-$AR187/15)</f>
        <v>0</v>
      </c>
      <c r="AZ187" s="97">
        <f t="shared" ref="AZ187:AZ217" si="365">IF(OR(AY187&lt;0),AY187+24,AY187)</f>
        <v>0</v>
      </c>
      <c r="BA187" s="97">
        <f t="shared" ref="BA187:BA217" si="366">(IF(OR(ABS($BC$7-$CH187)&lt;90.833),AZ187,0)/24)</f>
        <v>0</v>
      </c>
      <c r="BB187" s="97">
        <f>SIN((90-$U$9)*$AA$8)*TAN($Y$9*$AA$8)/TAN((90-'C'!$F134)*$AA$8)</f>
        <v>-0.78905084232887934</v>
      </c>
      <c r="BC187" s="97">
        <f t="shared" ref="BC187:BC217" si="367">POWER((COS((90-$U$9)*$AA$8)*TAN($Y$9*$AA$8)),2)</f>
        <v>3.9313065427916136</v>
      </c>
      <c r="BD187" s="97">
        <f t="shared" ref="BD187:BD217" si="368">SQRT(1+$BC187)</f>
        <v>2.2206545302661587</v>
      </c>
      <c r="BE187" s="97">
        <f t="shared" ref="BE187:BE217" si="369">IF(OR(ABS(BB187/BD187)&gt;1),180,ASIN($BB187/$BD187)*$AC$8)</f>
        <v>-20.813275070699152</v>
      </c>
      <c r="BF187" s="97">
        <f t="shared" ref="BF187:BF217" si="370">ATAN(COS((90-$U$9)*$AA$8)*TAN($Y$9*$AA$8))*$AC$8</f>
        <v>-63.235932093769613</v>
      </c>
      <c r="BG187" s="97">
        <f t="shared" ref="BG187:BG217" si="371">IF(OR($BE187=180),180,$BE187-$BF187)</f>
        <v>42.422657023070457</v>
      </c>
      <c r="BH187" s="97">
        <f t="shared" ref="BH187:BH217" si="372">IF(OR($BE187=180),180,180-$BE187-$BF187)</f>
        <v>264.04920716446878</v>
      </c>
      <c r="BI187" s="97" t="s">
        <v>8053</v>
      </c>
      <c r="BJ187" s="97" t="s">
        <v>8053</v>
      </c>
      <c r="BK187" s="97" t="s">
        <v>8053</v>
      </c>
      <c r="BL187" s="97">
        <f t="shared" ref="BL187:BL217" si="373">IF(OR($BG187&lt;0,$BG187&gt;$AB187),0,$AC187+$BG187/15)</f>
        <v>14.967954912649141</v>
      </c>
      <c r="BM187" s="97">
        <f t="shared" ref="BM187:BM217" si="374">IF(OR(BL187&lt;0),BL187+24,BL187)</f>
        <v>14.967954912649141</v>
      </c>
      <c r="BN187" s="97">
        <f t="shared" ref="BN187:BN217" si="375">(IF(OR(ABS($BC$7-$CH187)&lt;90.833),BM187,0)/24)</f>
        <v>0.6236647880270475</v>
      </c>
      <c r="BO187" s="97">
        <f t="shared" ref="BO187:BO217" si="376">IF(OR($BH187&lt;0,$BH187&gt;$AB187),0,$AC187+$BH187/15)</f>
        <v>0</v>
      </c>
      <c r="BP187" s="97">
        <f t="shared" ref="BP187:BP217" si="377">IF(OR(BO187&lt;0),BO187+24,BO187)</f>
        <v>0</v>
      </c>
      <c r="BQ187" s="97">
        <f t="shared" ref="BQ187:BQ217" si="378">(IF(OR(ABS($BC$7-$CH187)&lt;90.833),BP187,0)/24)</f>
        <v>0</v>
      </c>
      <c r="BR187" s="97">
        <f>SIN((90-$U$9)*$AA$8)*TAN($AA$10*$AA$8)/TAN((90-'C'!$F134)*$AA$8)</f>
        <v>6.3792018480869905E-2</v>
      </c>
      <c r="BS187" s="97">
        <f t="shared" ref="BS187:BS217" si="379">POWER((COS((90-$U$9)*$AA$8)*TAN($AA$10*$AA$8)),2)</f>
        <v>2.5695650812758864E-2</v>
      </c>
      <c r="BT187" s="97">
        <f t="shared" ref="BT187:BT217" si="380">SQRT(1+$BS187)</f>
        <v>1.0127663357422376</v>
      </c>
      <c r="BU187" s="97">
        <f t="shared" ref="BU187:BU217" si="381">IF(OR(ABS(BR187/BT187)&gt;1),180,ASIN($BR187/$BT187)*$AC$8)</f>
        <v>3.6113311471311933</v>
      </c>
      <c r="BV187" s="97">
        <f t="shared" ref="BV187:BV217" si="382">ATAN(COS((90-$U$9)*$AA$8)*TAN($AA$10*$AA$8))*$AC$8</f>
        <v>9.1069592988755232</v>
      </c>
      <c r="BW187" s="97">
        <f t="shared" ref="BW187:BW217" si="383">IF(OR($BU187=180),180,$BU187-$BV187)</f>
        <v>-5.4956281517443299</v>
      </c>
      <c r="BX187" s="97">
        <f t="shared" ref="BX187:BX217" si="384">IF(OR($BU187=180),180,180-$BU187-$BV187)</f>
        <v>167.2817095539933</v>
      </c>
      <c r="BY187" s="97" t="s">
        <v>8053</v>
      </c>
      <c r="BZ187" s="97" t="s">
        <v>8053</v>
      </c>
      <c r="CA187" s="97" t="s">
        <v>8053</v>
      </c>
      <c r="CB187" s="97">
        <f t="shared" ref="CB187:CB217" si="385">IF(OR($BW187&lt;0,$BW187&gt;$AB187),0,$AC187+$BW187/15)</f>
        <v>0</v>
      </c>
      <c r="CC187" s="97">
        <f t="shared" ref="CC187:CC217" si="386">IF(OR(CB187&lt;0),CB187+24,CB187)</f>
        <v>0</v>
      </c>
      <c r="CD187" s="97">
        <f t="shared" ref="CD187:CD217" si="387">(IF(OR(ABS($BC$7-$CH187)&lt;90.833),CC187,0)/24)</f>
        <v>0</v>
      </c>
      <c r="CE187" s="97">
        <f t="shared" ref="CE187:CE217" si="388">IF(OR($BX187&lt;0,$BX187&gt;$AB187),0,$AC187+$BX187/15)</f>
        <v>0</v>
      </c>
      <c r="CF187" s="97">
        <f t="shared" ref="CF187:CF217" si="389">IF(OR(CE187&lt;0),CE187+24,CE187)</f>
        <v>0</v>
      </c>
      <c r="CG187" s="97">
        <f t="shared" ref="CG187:CG217" si="390">(IF(OR(ABS($BC$7-$CH187)&lt;90.833),CF187,0)/24)</f>
        <v>0</v>
      </c>
      <c r="CH187" s="97">
        <f>90-'C'!$F134</f>
        <v>74.802999999999997</v>
      </c>
      <c r="CI187" s="97">
        <v>1</v>
      </c>
      <c r="CJ187" s="116" t="s">
        <v>8193</v>
      </c>
      <c r="CK187" s="116"/>
      <c r="CL187" s="116"/>
      <c r="CM187" s="116"/>
      <c r="CN187" s="97" t="s">
        <v>8199</v>
      </c>
      <c r="CO187" s="97">
        <f t="shared" ref="CO187:CO217" si="391">CI187</f>
        <v>1</v>
      </c>
      <c r="CP187" s="97">
        <f t="shared" ref="CP187:CP217" si="392">U$9</f>
        <v>34.31666666666667</v>
      </c>
      <c r="CQ187" s="97">
        <f>'C'!F134</f>
        <v>15.196999999999999</v>
      </c>
      <c r="CR187" s="97">
        <f t="shared" ref="CR187:CR217" si="393">ATAN(1)*4</f>
        <v>3.1415926535897931</v>
      </c>
      <c r="CS187" s="97">
        <f t="shared" ref="CS187:CS217" si="394">CR187/180</f>
        <v>1.7453292519943295E-2</v>
      </c>
      <c r="CT187" s="97">
        <f t="shared" ref="CT187:CT217" si="395">1/CS187</f>
        <v>57.295779513082323</v>
      </c>
      <c r="CU187" s="97">
        <f t="shared" ref="CU187:CU217" si="396">CP187*CS187</f>
        <v>0.59893882164272083</v>
      </c>
      <c r="CV187" s="97">
        <f t="shared" ref="CV187:CV217" si="397">CQ187*CS187</f>
        <v>0.26523768642557827</v>
      </c>
      <c r="CW187" s="97">
        <f t="shared" ref="CW187:CW217" si="398">AB187*CS187</f>
        <v>1.7758853823583305</v>
      </c>
      <c r="CX187" s="97">
        <f t="shared" ref="CX187:CX217" si="399">ATAN(SIN(CW187)/(COS(CU187)*TAN(CV187)-SIN(CU187)*COS(CW187)))*CT187</f>
        <v>70.892452673614372</v>
      </c>
      <c r="CY187" s="97">
        <f t="shared" ref="CY187:CY217" si="400">IF(CX187&lt;0,180+CX187,CX187)</f>
        <v>70.892452673614372</v>
      </c>
      <c r="CZ187" s="97">
        <f t="shared" ref="CZ187:CZ217" si="401">360-CY187</f>
        <v>289.10754732638566</v>
      </c>
      <c r="DA187" s="97"/>
      <c r="DB187" s="97"/>
      <c r="DC187" s="97"/>
      <c r="DD187" s="97"/>
      <c r="DE187" s="97"/>
      <c r="DF187" s="97"/>
      <c r="DG187" s="97"/>
      <c r="DH187" s="97"/>
      <c r="DI187" s="97"/>
      <c r="DJ187" s="97"/>
      <c r="DK187" s="97"/>
    </row>
    <row r="188" spans="1:115" ht="30" customHeight="1" x14ac:dyDescent="0.2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8" t="s">
        <v>8182</v>
      </c>
      <c r="L188" s="98" t="s">
        <v>8183</v>
      </c>
      <c r="M188" s="98">
        <f t="shared" ref="M188:M217" si="402">M187+1</f>
        <v>2</v>
      </c>
      <c r="N188" s="97">
        <f t="shared" si="337"/>
        <v>105.87231873866266</v>
      </c>
      <c r="O188" s="97">
        <f t="shared" si="338"/>
        <v>70.522536741731045</v>
      </c>
      <c r="P188" s="97">
        <f t="shared" si="339"/>
        <v>35.349781996931611</v>
      </c>
      <c r="Q188" s="97" t="str">
        <f t="shared" si="340"/>
        <v>QSOS</v>
      </c>
      <c r="R188" s="97">
        <f t="shared" si="341"/>
        <v>289.47746325826893</v>
      </c>
      <c r="S188" s="97">
        <f t="shared" si="0"/>
        <v>176</v>
      </c>
      <c r="T188" s="97">
        <f>SIN((90-$U$9)*$AA$8)*TAN($AA$9*$AA$8)/TAN((90-'C'!$F135)*$AA$8)</f>
        <v>0.80535136725442524</v>
      </c>
      <c r="U188" s="97">
        <f t="shared" si="342"/>
        <v>3.9313065427916092</v>
      </c>
      <c r="V188" s="97">
        <f t="shared" si="343"/>
        <v>2.2206545302661578</v>
      </c>
      <c r="W188" s="97">
        <f t="shared" si="344"/>
        <v>21.26388937870685</v>
      </c>
      <c r="X188" s="97">
        <f t="shared" si="345"/>
        <v>63.235932093769605</v>
      </c>
      <c r="Y188" s="97">
        <f t="shared" si="346"/>
        <v>-41.972042715062756</v>
      </c>
      <c r="Z188" s="97">
        <f t="shared" si="347"/>
        <v>95.500178527523559</v>
      </c>
      <c r="AA188" s="97">
        <f>(COS( 90.833*$AA$8)-SIN($U$9*$AA$8)*SIN('C'!$F135*$AA$8))/COS($U$9*$AA$8)/COS('C'!$F135*$AA$8)</f>
        <v>-0.20751085821072532</v>
      </c>
      <c r="AB188" s="97">
        <f t="shared" si="348"/>
        <v>101.97652193065525</v>
      </c>
      <c r="AC188" s="97">
        <f>('C'!$E135+$AC$9+$W$9/15)</f>
        <v>12.137777777777778</v>
      </c>
      <c r="AD188" s="97">
        <f t="shared" si="349"/>
        <v>0</v>
      </c>
      <c r="AE188" s="97">
        <f t="shared" si="350"/>
        <v>0</v>
      </c>
      <c r="AF188" s="97">
        <f t="shared" si="351"/>
        <v>0</v>
      </c>
      <c r="AG188" s="97">
        <f t="shared" si="352"/>
        <v>5.7710992092762075</v>
      </c>
      <c r="AH188" s="97">
        <f t="shared" si="353"/>
        <v>5.7710992092762075</v>
      </c>
      <c r="AI188" s="97"/>
      <c r="AJ188" s="97"/>
      <c r="AK188" s="97">
        <f t="shared" si="354"/>
        <v>0.24046246705317531</v>
      </c>
      <c r="AL188" s="97">
        <f>SIN((90-$U$9)*$AA$8)*TAN($Y$10*$AA$8)/TAN((90-'C'!$F135)*$AA$8)</f>
        <v>-6.5109859273269607E-2</v>
      </c>
      <c r="AM188" s="97">
        <f t="shared" si="355"/>
        <v>2.5695650812758871E-2</v>
      </c>
      <c r="AN188" s="97">
        <f t="shared" si="356"/>
        <v>1.0127663357422376</v>
      </c>
      <c r="AO188" s="97">
        <f t="shared" si="357"/>
        <v>-3.6860375033861081</v>
      </c>
      <c r="AP188" s="97">
        <f t="shared" si="358"/>
        <v>-9.106959298875525</v>
      </c>
      <c r="AQ188" s="97">
        <f t="shared" si="359"/>
        <v>5.4209217954894164</v>
      </c>
      <c r="AR188" s="97">
        <f t="shared" si="360"/>
        <v>192.79299680226163</v>
      </c>
      <c r="AS188" s="97" t="s">
        <v>8053</v>
      </c>
      <c r="AT188" s="97" t="s">
        <v>8053</v>
      </c>
      <c r="AU188" s="97" t="s">
        <v>8053</v>
      </c>
      <c r="AV188" s="97">
        <f t="shared" si="361"/>
        <v>11.776382991411817</v>
      </c>
      <c r="AW188" s="97">
        <f t="shared" si="362"/>
        <v>11.776382991411817</v>
      </c>
      <c r="AX188" s="97">
        <f t="shared" si="363"/>
        <v>0.490682624642159</v>
      </c>
      <c r="AY188" s="97">
        <f t="shared" si="364"/>
        <v>0</v>
      </c>
      <c r="AZ188" s="97">
        <f t="shared" si="365"/>
        <v>0</v>
      </c>
      <c r="BA188" s="97">
        <f t="shared" si="366"/>
        <v>0</v>
      </c>
      <c r="BB188" s="97">
        <f>SIN((90-$U$9)*$AA$8)*TAN($Y$9*$AA$8)/TAN((90-'C'!$F135)*$AA$8)</f>
        <v>-0.80535136725442569</v>
      </c>
      <c r="BC188" s="97">
        <f t="shared" si="367"/>
        <v>3.9313065427916136</v>
      </c>
      <c r="BD188" s="97">
        <f t="shared" si="368"/>
        <v>2.2206545302661587</v>
      </c>
      <c r="BE188" s="97">
        <f t="shared" si="369"/>
        <v>-21.263889378706853</v>
      </c>
      <c r="BF188" s="97">
        <f t="shared" si="370"/>
        <v>-63.235932093769613</v>
      </c>
      <c r="BG188" s="97">
        <f t="shared" si="371"/>
        <v>41.972042715062756</v>
      </c>
      <c r="BH188" s="97">
        <f t="shared" si="372"/>
        <v>264.49982147247647</v>
      </c>
      <c r="BI188" s="97" t="s">
        <v>8053</v>
      </c>
      <c r="BJ188" s="97" t="s">
        <v>8053</v>
      </c>
      <c r="BK188" s="97" t="s">
        <v>8053</v>
      </c>
      <c r="BL188" s="97">
        <f t="shared" si="373"/>
        <v>14.935913958781962</v>
      </c>
      <c r="BM188" s="97">
        <f t="shared" si="374"/>
        <v>14.935913958781962</v>
      </c>
      <c r="BN188" s="97">
        <f t="shared" si="375"/>
        <v>0.6223297482825817</v>
      </c>
      <c r="BO188" s="97">
        <f t="shared" si="376"/>
        <v>0</v>
      </c>
      <c r="BP188" s="97">
        <f t="shared" si="377"/>
        <v>0</v>
      </c>
      <c r="BQ188" s="97">
        <f t="shared" si="378"/>
        <v>0</v>
      </c>
      <c r="BR188" s="97">
        <f>SIN((90-$U$9)*$AA$8)*TAN($AA$10*$AA$8)/TAN((90-'C'!$F135)*$AA$8)</f>
        <v>6.5109859273269594E-2</v>
      </c>
      <c r="BS188" s="97">
        <f t="shared" si="379"/>
        <v>2.5695650812758864E-2</v>
      </c>
      <c r="BT188" s="97">
        <f t="shared" si="380"/>
        <v>1.0127663357422376</v>
      </c>
      <c r="BU188" s="97">
        <f t="shared" si="381"/>
        <v>3.6860375033861077</v>
      </c>
      <c r="BV188" s="97">
        <f t="shared" si="382"/>
        <v>9.1069592988755232</v>
      </c>
      <c r="BW188" s="97">
        <f t="shared" si="383"/>
        <v>-5.4209217954894156</v>
      </c>
      <c r="BX188" s="97">
        <f t="shared" si="384"/>
        <v>167.20700319773837</v>
      </c>
      <c r="BY188" s="97" t="s">
        <v>8053</v>
      </c>
      <c r="BZ188" s="97" t="s">
        <v>8053</v>
      </c>
      <c r="CA188" s="97" t="s">
        <v>8053</v>
      </c>
      <c r="CB188" s="97">
        <f t="shared" si="385"/>
        <v>0</v>
      </c>
      <c r="CC188" s="97">
        <f t="shared" si="386"/>
        <v>0</v>
      </c>
      <c r="CD188" s="97">
        <f t="shared" si="387"/>
        <v>0</v>
      </c>
      <c r="CE188" s="97">
        <f t="shared" si="388"/>
        <v>0</v>
      </c>
      <c r="CF188" s="97">
        <f t="shared" si="389"/>
        <v>0</v>
      </c>
      <c r="CG188" s="97">
        <f t="shared" si="390"/>
        <v>0</v>
      </c>
      <c r="CH188" s="97">
        <f>90-'C'!$F135</f>
        <v>74.504000000000005</v>
      </c>
      <c r="CI188" s="97">
        <v>2</v>
      </c>
      <c r="CJ188" s="97"/>
      <c r="CK188" s="97"/>
      <c r="CL188" s="97"/>
      <c r="CM188" s="97"/>
      <c r="CN188" s="97" t="s">
        <v>8199</v>
      </c>
      <c r="CO188" s="97">
        <f t="shared" si="391"/>
        <v>2</v>
      </c>
      <c r="CP188" s="97">
        <f t="shared" si="392"/>
        <v>34.31666666666667</v>
      </c>
      <c r="CQ188" s="97">
        <f>'C'!F135</f>
        <v>15.496</v>
      </c>
      <c r="CR188" s="97">
        <f t="shared" si="393"/>
        <v>3.1415926535897931</v>
      </c>
      <c r="CS188" s="97">
        <f t="shared" si="394"/>
        <v>1.7453292519943295E-2</v>
      </c>
      <c r="CT188" s="97">
        <f t="shared" si="395"/>
        <v>57.295779513082323</v>
      </c>
      <c r="CU188" s="97">
        <f t="shared" si="396"/>
        <v>0.59893882164272083</v>
      </c>
      <c r="CV188" s="97">
        <f t="shared" si="397"/>
        <v>0.27045622088904131</v>
      </c>
      <c r="CW188" s="97">
        <f t="shared" si="398"/>
        <v>1.7798260674221387</v>
      </c>
      <c r="CX188" s="97">
        <f t="shared" si="399"/>
        <v>70.522536741731045</v>
      </c>
      <c r="CY188" s="97">
        <f t="shared" si="400"/>
        <v>70.522536741731045</v>
      </c>
      <c r="CZ188" s="97">
        <f t="shared" si="401"/>
        <v>289.47746325826893</v>
      </c>
      <c r="DA188" s="97"/>
      <c r="DB188" s="97"/>
      <c r="DC188" s="97"/>
      <c r="DD188" s="97"/>
      <c r="DE188" s="97"/>
      <c r="DF188" s="97"/>
      <c r="DG188" s="97"/>
      <c r="DH188" s="97"/>
      <c r="DI188" s="97"/>
      <c r="DJ188" s="97"/>
      <c r="DK188" s="97"/>
    </row>
    <row r="189" spans="1:115" ht="30" customHeight="1" x14ac:dyDescent="0.2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8">
        <f t="shared" si="402"/>
        <v>3</v>
      </c>
      <c r="N189" s="97">
        <f t="shared" si="337"/>
        <v>105.87231873866266</v>
      </c>
      <c r="O189" s="97">
        <f t="shared" si="338"/>
        <v>70.157265786277577</v>
      </c>
      <c r="P189" s="97">
        <f t="shared" si="339"/>
        <v>35.715052952385079</v>
      </c>
      <c r="Q189" s="97" t="str">
        <f t="shared" si="340"/>
        <v>QSOS</v>
      </c>
      <c r="R189" s="97">
        <f t="shared" si="341"/>
        <v>289.84273421372245</v>
      </c>
      <c r="S189" s="97">
        <f t="shared" si="0"/>
        <v>177</v>
      </c>
      <c r="T189" s="97">
        <f>SIN((90-$U$9)*$AA$8)*TAN($AA$9*$AA$8)/TAN((90-'C'!$F136)*$AA$8)</f>
        <v>0.82148011361231787</v>
      </c>
      <c r="U189" s="97">
        <f t="shared" si="342"/>
        <v>3.9313065427916092</v>
      </c>
      <c r="V189" s="97">
        <f t="shared" si="343"/>
        <v>2.2206545302661578</v>
      </c>
      <c r="W189" s="97">
        <f t="shared" si="344"/>
        <v>21.711116510922139</v>
      </c>
      <c r="X189" s="97">
        <f t="shared" si="345"/>
        <v>63.235932093769605</v>
      </c>
      <c r="Y189" s="97">
        <f t="shared" si="346"/>
        <v>-41.524815582847467</v>
      </c>
      <c r="Z189" s="97">
        <f t="shared" si="347"/>
        <v>95.05295139530827</v>
      </c>
      <c r="AA189" s="97">
        <f>(COS( 90.833*$AA$8)-SIN($U$9*$AA$8)*SIN('C'!$F136*$AA$8))/COS($U$9*$AA$8)/COS('C'!$F136*$AA$8)</f>
        <v>-0.21132721395552331</v>
      </c>
      <c r="AB189" s="97">
        <f t="shared" si="348"/>
        <v>102.20014171305432</v>
      </c>
      <c r="AC189" s="97">
        <f>('C'!$E136+$AC$9+$W$9/15)</f>
        <v>12.135777777777779</v>
      </c>
      <c r="AD189" s="97">
        <f t="shared" si="349"/>
        <v>0</v>
      </c>
      <c r="AE189" s="97">
        <f t="shared" si="350"/>
        <v>0</v>
      </c>
      <c r="AF189" s="97">
        <f t="shared" si="351"/>
        <v>0</v>
      </c>
      <c r="AG189" s="97">
        <f t="shared" si="352"/>
        <v>5.7989143514238943</v>
      </c>
      <c r="AH189" s="97">
        <f t="shared" si="353"/>
        <v>5.7989143514238943</v>
      </c>
      <c r="AI189" s="97"/>
      <c r="AJ189" s="97"/>
      <c r="AK189" s="97">
        <f t="shared" si="354"/>
        <v>0.24162143130932892</v>
      </c>
      <c r="AL189" s="97">
        <f>SIN((90-$U$9)*$AA$8)*TAN($Y$10*$AA$8)/TAN((90-'C'!$F136)*$AA$8)</f>
        <v>-6.6413812365441971E-2</v>
      </c>
      <c r="AM189" s="97">
        <f t="shared" si="355"/>
        <v>2.5695650812758871E-2</v>
      </c>
      <c r="AN189" s="97">
        <f t="shared" si="356"/>
        <v>1.0127663357422376</v>
      </c>
      <c r="AO189" s="97">
        <f t="shared" si="357"/>
        <v>-3.7599627638525637</v>
      </c>
      <c r="AP189" s="97">
        <f t="shared" si="358"/>
        <v>-9.106959298875525</v>
      </c>
      <c r="AQ189" s="97">
        <f t="shared" si="359"/>
        <v>5.3469965350229618</v>
      </c>
      <c r="AR189" s="97">
        <f t="shared" si="360"/>
        <v>192.86692206272809</v>
      </c>
      <c r="AS189" s="97" t="s">
        <v>8053</v>
      </c>
      <c r="AT189" s="97" t="s">
        <v>8053</v>
      </c>
      <c r="AU189" s="97" t="s">
        <v>8053</v>
      </c>
      <c r="AV189" s="97">
        <f t="shared" si="361"/>
        <v>11.779311342109581</v>
      </c>
      <c r="AW189" s="97">
        <f t="shared" si="362"/>
        <v>11.779311342109581</v>
      </c>
      <c r="AX189" s="97">
        <f t="shared" si="363"/>
        <v>0.49080463925456591</v>
      </c>
      <c r="AY189" s="97">
        <f t="shared" si="364"/>
        <v>0</v>
      </c>
      <c r="AZ189" s="97">
        <f t="shared" si="365"/>
        <v>0</v>
      </c>
      <c r="BA189" s="97">
        <f t="shared" si="366"/>
        <v>0</v>
      </c>
      <c r="BB189" s="97">
        <f>SIN((90-$U$9)*$AA$8)*TAN($Y$9*$AA$8)/TAN((90-'C'!$F136)*$AA$8)</f>
        <v>-0.82148011361231832</v>
      </c>
      <c r="BC189" s="97">
        <f t="shared" si="367"/>
        <v>3.9313065427916136</v>
      </c>
      <c r="BD189" s="97">
        <f t="shared" si="368"/>
        <v>2.2206545302661587</v>
      </c>
      <c r="BE189" s="97">
        <f t="shared" si="369"/>
        <v>-21.711116510922139</v>
      </c>
      <c r="BF189" s="97">
        <f t="shared" si="370"/>
        <v>-63.235932093769613</v>
      </c>
      <c r="BG189" s="97">
        <f t="shared" si="371"/>
        <v>41.524815582847474</v>
      </c>
      <c r="BH189" s="97">
        <f t="shared" si="372"/>
        <v>264.94704860469176</v>
      </c>
      <c r="BI189" s="97" t="s">
        <v>8053</v>
      </c>
      <c r="BJ189" s="97" t="s">
        <v>8053</v>
      </c>
      <c r="BK189" s="97" t="s">
        <v>8053</v>
      </c>
      <c r="BL189" s="97">
        <f t="shared" si="373"/>
        <v>14.904098816634278</v>
      </c>
      <c r="BM189" s="97">
        <f t="shared" si="374"/>
        <v>14.904098816634278</v>
      </c>
      <c r="BN189" s="97">
        <f t="shared" si="375"/>
        <v>0.62100411735976158</v>
      </c>
      <c r="BO189" s="97">
        <f t="shared" si="376"/>
        <v>0</v>
      </c>
      <c r="BP189" s="97">
        <f t="shared" si="377"/>
        <v>0</v>
      </c>
      <c r="BQ189" s="97">
        <f t="shared" si="378"/>
        <v>0</v>
      </c>
      <c r="BR189" s="97">
        <f>SIN((90-$U$9)*$AA$8)*TAN($AA$10*$AA$8)/TAN((90-'C'!$F136)*$AA$8)</f>
        <v>6.6413812365441957E-2</v>
      </c>
      <c r="BS189" s="97">
        <f t="shared" si="379"/>
        <v>2.5695650812758864E-2</v>
      </c>
      <c r="BT189" s="97">
        <f t="shared" si="380"/>
        <v>1.0127663357422376</v>
      </c>
      <c r="BU189" s="97">
        <f t="shared" si="381"/>
        <v>3.7599627638525637</v>
      </c>
      <c r="BV189" s="97">
        <f t="shared" si="382"/>
        <v>9.1069592988755232</v>
      </c>
      <c r="BW189" s="97">
        <f t="shared" si="383"/>
        <v>-5.34699653502296</v>
      </c>
      <c r="BX189" s="97">
        <f t="shared" si="384"/>
        <v>167.13307793727191</v>
      </c>
      <c r="BY189" s="97" t="s">
        <v>8053</v>
      </c>
      <c r="BZ189" s="97" t="s">
        <v>8053</v>
      </c>
      <c r="CA189" s="97" t="s">
        <v>8053</v>
      </c>
      <c r="CB189" s="97">
        <f t="shared" si="385"/>
        <v>0</v>
      </c>
      <c r="CC189" s="97">
        <f t="shared" si="386"/>
        <v>0</v>
      </c>
      <c r="CD189" s="97">
        <f t="shared" si="387"/>
        <v>0</v>
      </c>
      <c r="CE189" s="97">
        <f t="shared" si="388"/>
        <v>0</v>
      </c>
      <c r="CF189" s="97">
        <f t="shared" si="389"/>
        <v>0</v>
      </c>
      <c r="CG189" s="97">
        <f t="shared" si="390"/>
        <v>0</v>
      </c>
      <c r="CH189" s="97">
        <f>90-'C'!$F136</f>
        <v>74.209000000000003</v>
      </c>
      <c r="CI189" s="97">
        <v>3</v>
      </c>
      <c r="CJ189" s="97"/>
      <c r="CK189" s="97"/>
      <c r="CL189" s="97"/>
      <c r="CM189" s="97"/>
      <c r="CN189" s="97" t="s">
        <v>8199</v>
      </c>
      <c r="CO189" s="97">
        <f t="shared" si="391"/>
        <v>3</v>
      </c>
      <c r="CP189" s="97">
        <f t="shared" si="392"/>
        <v>34.31666666666667</v>
      </c>
      <c r="CQ189" s="97">
        <f>'C'!F136</f>
        <v>15.791</v>
      </c>
      <c r="CR189" s="97">
        <f t="shared" si="393"/>
        <v>3.1415926535897931</v>
      </c>
      <c r="CS189" s="97">
        <f t="shared" si="394"/>
        <v>1.7453292519943295E-2</v>
      </c>
      <c r="CT189" s="97">
        <f t="shared" si="395"/>
        <v>57.295779513082323</v>
      </c>
      <c r="CU189" s="97">
        <f t="shared" si="396"/>
        <v>0.59893882164272083</v>
      </c>
      <c r="CV189" s="97">
        <f t="shared" si="397"/>
        <v>0.27560494218242459</v>
      </c>
      <c r="CW189" s="97">
        <f t="shared" si="398"/>
        <v>1.7837289688975957</v>
      </c>
      <c r="CX189" s="97">
        <f t="shared" si="399"/>
        <v>70.157265786277577</v>
      </c>
      <c r="CY189" s="97">
        <f t="shared" si="400"/>
        <v>70.157265786277577</v>
      </c>
      <c r="CZ189" s="97">
        <f t="shared" si="401"/>
        <v>289.84273421372245</v>
      </c>
      <c r="DA189" s="97"/>
      <c r="DB189" s="97"/>
      <c r="DC189" s="97"/>
      <c r="DD189" s="97"/>
      <c r="DE189" s="97"/>
      <c r="DF189" s="97"/>
      <c r="DG189" s="97"/>
      <c r="DH189" s="97"/>
      <c r="DI189" s="97"/>
      <c r="DJ189" s="97"/>
      <c r="DK189" s="97"/>
    </row>
    <row r="190" spans="1:115" ht="30" customHeight="1" x14ac:dyDescent="0.2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 t="s">
        <v>8200</v>
      </c>
      <c r="L190" s="97"/>
      <c r="M190" s="98">
        <f t="shared" si="402"/>
        <v>4</v>
      </c>
      <c r="N190" s="97">
        <f t="shared" si="337"/>
        <v>105.87231873866266</v>
      </c>
      <c r="O190" s="97">
        <f t="shared" si="338"/>
        <v>69.797884747155507</v>
      </c>
      <c r="P190" s="97">
        <f t="shared" si="339"/>
        <v>36.074433991507149</v>
      </c>
      <c r="Q190" s="97" t="str">
        <f t="shared" si="340"/>
        <v>QSOS</v>
      </c>
      <c r="R190" s="97">
        <f t="shared" si="341"/>
        <v>290.20211525284446</v>
      </c>
      <c r="S190" s="97">
        <f t="shared" si="0"/>
        <v>178</v>
      </c>
      <c r="T190" s="97">
        <f>SIN((90-$U$9)*$AA$8)*TAN($AA$9*$AA$8)/TAN((90-'C'!$F137)*$AA$8)</f>
        <v>0.83738133440248996</v>
      </c>
      <c r="U190" s="97">
        <f t="shared" si="342"/>
        <v>3.9313065427916092</v>
      </c>
      <c r="V190" s="97">
        <f t="shared" si="343"/>
        <v>2.2206545302661578</v>
      </c>
      <c r="W190" s="97">
        <f t="shared" si="344"/>
        <v>22.15339947691205</v>
      </c>
      <c r="X190" s="97">
        <f t="shared" si="345"/>
        <v>63.235932093769605</v>
      </c>
      <c r="Y190" s="97">
        <f t="shared" si="346"/>
        <v>-41.082532616857556</v>
      </c>
      <c r="Z190" s="97">
        <f t="shared" si="347"/>
        <v>94.610668429318338</v>
      </c>
      <c r="AA190" s="97">
        <f>(COS( 90.833*$AA$8)-SIN($U$9*$AA$8)*SIN('C'!$F137*$AA$8))/COS($U$9*$AA$8)/COS('C'!$F137*$AA$8)</f>
        <v>-0.21509020633956213</v>
      </c>
      <c r="AB190" s="97">
        <f t="shared" si="348"/>
        <v>102.42081956453369</v>
      </c>
      <c r="AC190" s="97">
        <f>('C'!$E137+$AC$9+$W$9/15)</f>
        <v>12.134777777777778</v>
      </c>
      <c r="AD190" s="97">
        <f t="shared" si="349"/>
        <v>0</v>
      </c>
      <c r="AE190" s="97">
        <f t="shared" si="350"/>
        <v>0</v>
      </c>
      <c r="AF190" s="97">
        <f t="shared" si="351"/>
        <v>0</v>
      </c>
      <c r="AG190" s="97">
        <f t="shared" si="352"/>
        <v>5.8273998824898889</v>
      </c>
      <c r="AH190" s="97">
        <f t="shared" si="353"/>
        <v>5.8273998824898889</v>
      </c>
      <c r="AI190" s="97"/>
      <c r="AJ190" s="97"/>
      <c r="AK190" s="97">
        <f t="shared" si="354"/>
        <v>0.2428083284370787</v>
      </c>
      <c r="AL190" s="97">
        <f>SIN((90-$U$9)*$AA$8)*TAN($Y$10*$AA$8)/TAN((90-'C'!$F137)*$AA$8)</f>
        <v>-6.7699370806164422E-2</v>
      </c>
      <c r="AM190" s="97">
        <f t="shared" si="355"/>
        <v>2.5695650812758871E-2</v>
      </c>
      <c r="AN190" s="97">
        <f t="shared" si="356"/>
        <v>1.0127663357422376</v>
      </c>
      <c r="AO190" s="97">
        <f t="shared" si="357"/>
        <v>-3.8328513090598064</v>
      </c>
      <c r="AP190" s="97">
        <f t="shared" si="358"/>
        <v>-9.106959298875525</v>
      </c>
      <c r="AQ190" s="97">
        <f t="shared" si="359"/>
        <v>5.2741079898157182</v>
      </c>
      <c r="AR190" s="97">
        <f t="shared" si="360"/>
        <v>192.93981060793533</v>
      </c>
      <c r="AS190" s="97" t="s">
        <v>8053</v>
      </c>
      <c r="AT190" s="97" t="s">
        <v>8053</v>
      </c>
      <c r="AU190" s="97" t="s">
        <v>8053</v>
      </c>
      <c r="AV190" s="97">
        <f t="shared" si="361"/>
        <v>11.78317057845673</v>
      </c>
      <c r="AW190" s="97">
        <f t="shared" si="362"/>
        <v>11.78317057845673</v>
      </c>
      <c r="AX190" s="97">
        <f t="shared" si="363"/>
        <v>0.49096544076903043</v>
      </c>
      <c r="AY190" s="97">
        <f t="shared" si="364"/>
        <v>0</v>
      </c>
      <c r="AZ190" s="97">
        <f t="shared" si="365"/>
        <v>0</v>
      </c>
      <c r="BA190" s="97">
        <f t="shared" si="366"/>
        <v>0</v>
      </c>
      <c r="BB190" s="97">
        <f>SIN((90-$U$9)*$AA$8)*TAN($Y$9*$AA$8)/TAN((90-'C'!$F137)*$AA$8)</f>
        <v>-0.8373813344024903</v>
      </c>
      <c r="BC190" s="97">
        <f t="shared" si="367"/>
        <v>3.9313065427916136</v>
      </c>
      <c r="BD190" s="97">
        <f t="shared" si="368"/>
        <v>2.2206545302661587</v>
      </c>
      <c r="BE190" s="97">
        <f t="shared" si="369"/>
        <v>-22.15339947691205</v>
      </c>
      <c r="BF190" s="97">
        <f t="shared" si="370"/>
        <v>-63.235932093769613</v>
      </c>
      <c r="BG190" s="97">
        <f t="shared" si="371"/>
        <v>41.082532616857563</v>
      </c>
      <c r="BH190" s="97">
        <f t="shared" si="372"/>
        <v>265.38933157068169</v>
      </c>
      <c r="BI190" s="97" t="s">
        <v>8053</v>
      </c>
      <c r="BJ190" s="97" t="s">
        <v>8053</v>
      </c>
      <c r="BK190" s="97" t="s">
        <v>8053</v>
      </c>
      <c r="BL190" s="97">
        <f t="shared" si="373"/>
        <v>14.873613285568283</v>
      </c>
      <c r="BM190" s="97">
        <f t="shared" si="374"/>
        <v>14.873613285568283</v>
      </c>
      <c r="BN190" s="97">
        <f t="shared" si="375"/>
        <v>0.61973388689867848</v>
      </c>
      <c r="BO190" s="97">
        <f t="shared" si="376"/>
        <v>0</v>
      </c>
      <c r="BP190" s="97">
        <f t="shared" si="377"/>
        <v>0</v>
      </c>
      <c r="BQ190" s="97">
        <f t="shared" si="378"/>
        <v>0</v>
      </c>
      <c r="BR190" s="97">
        <f>SIN((90-$U$9)*$AA$8)*TAN($AA$10*$AA$8)/TAN((90-'C'!$F137)*$AA$8)</f>
        <v>6.7699370806164408E-2</v>
      </c>
      <c r="BS190" s="97">
        <f t="shared" si="379"/>
        <v>2.5695650812758864E-2</v>
      </c>
      <c r="BT190" s="97">
        <f t="shared" si="380"/>
        <v>1.0127663357422376</v>
      </c>
      <c r="BU190" s="97">
        <f t="shared" si="381"/>
        <v>3.8328513090598055</v>
      </c>
      <c r="BV190" s="97">
        <f t="shared" si="382"/>
        <v>9.1069592988755232</v>
      </c>
      <c r="BW190" s="97">
        <f t="shared" si="383"/>
        <v>-5.2741079898157182</v>
      </c>
      <c r="BX190" s="97">
        <f t="shared" si="384"/>
        <v>167.06018939206467</v>
      </c>
      <c r="BY190" s="97" t="s">
        <v>8053</v>
      </c>
      <c r="BZ190" s="97" t="s">
        <v>8053</v>
      </c>
      <c r="CA190" s="97" t="s">
        <v>8053</v>
      </c>
      <c r="CB190" s="97">
        <f t="shared" si="385"/>
        <v>0</v>
      </c>
      <c r="CC190" s="97">
        <f t="shared" si="386"/>
        <v>0</v>
      </c>
      <c r="CD190" s="97">
        <f t="shared" si="387"/>
        <v>0</v>
      </c>
      <c r="CE190" s="97">
        <f t="shared" si="388"/>
        <v>0</v>
      </c>
      <c r="CF190" s="97">
        <f t="shared" si="389"/>
        <v>0</v>
      </c>
      <c r="CG190" s="97">
        <f t="shared" si="390"/>
        <v>0</v>
      </c>
      <c r="CH190" s="97">
        <f>90-'C'!$F137</f>
        <v>73.918999999999997</v>
      </c>
      <c r="CI190" s="97">
        <v>4</v>
      </c>
      <c r="CJ190" s="97"/>
      <c r="CK190" s="97" t="s">
        <v>8200</v>
      </c>
      <c r="CL190" s="97"/>
      <c r="CM190" s="97"/>
      <c r="CN190" s="97" t="s">
        <v>8199</v>
      </c>
      <c r="CO190" s="97">
        <f t="shared" si="391"/>
        <v>4</v>
      </c>
      <c r="CP190" s="97">
        <f t="shared" si="392"/>
        <v>34.31666666666667</v>
      </c>
      <c r="CQ190" s="97">
        <f>'C'!F137</f>
        <v>16.081</v>
      </c>
      <c r="CR190" s="97">
        <f t="shared" si="393"/>
        <v>3.1415926535897931</v>
      </c>
      <c r="CS190" s="97">
        <f t="shared" si="394"/>
        <v>1.7453292519943295E-2</v>
      </c>
      <c r="CT190" s="97">
        <f t="shared" si="395"/>
        <v>57.295779513082323</v>
      </c>
      <c r="CU190" s="97">
        <f t="shared" si="396"/>
        <v>0.59893882164272083</v>
      </c>
      <c r="CV190" s="97">
        <f t="shared" si="397"/>
        <v>0.28066639701320811</v>
      </c>
      <c r="CW190" s="97">
        <f t="shared" si="398"/>
        <v>1.7875805239921376</v>
      </c>
      <c r="CX190" s="97">
        <f t="shared" si="399"/>
        <v>69.797884747155507</v>
      </c>
      <c r="CY190" s="97">
        <f t="shared" si="400"/>
        <v>69.797884747155507</v>
      </c>
      <c r="CZ190" s="97">
        <f t="shared" si="401"/>
        <v>290.20211525284446</v>
      </c>
      <c r="DA190" s="97"/>
      <c r="DB190" s="97"/>
      <c r="DC190" s="97"/>
      <c r="DD190" s="97"/>
      <c r="DE190" s="97"/>
      <c r="DF190" s="97"/>
      <c r="DG190" s="97"/>
      <c r="DH190" s="97"/>
      <c r="DI190" s="97"/>
      <c r="DJ190" s="97"/>
      <c r="DK190" s="97"/>
    </row>
    <row r="191" spans="1:115" ht="30" customHeight="1" x14ac:dyDescent="0.2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8">
        <f t="shared" si="402"/>
        <v>5</v>
      </c>
      <c r="N191" s="97">
        <f t="shared" si="337"/>
        <v>105.87231873866266</v>
      </c>
      <c r="O191" s="97">
        <f t="shared" si="338"/>
        <v>69.444402243296167</v>
      </c>
      <c r="P191" s="97">
        <f t="shared" si="339"/>
        <v>36.427916495366489</v>
      </c>
      <c r="Q191" s="97" t="str">
        <f t="shared" si="340"/>
        <v>QSOS</v>
      </c>
      <c r="R191" s="97">
        <f t="shared" si="341"/>
        <v>290.55559775670383</v>
      </c>
      <c r="S191" s="97">
        <f t="shared" si="0"/>
        <v>179</v>
      </c>
      <c r="T191" s="97">
        <f>SIN((90-$U$9)*$AA$8)*TAN($AA$9*$AA$8)/TAN((90-'C'!$F138)*$AA$8)</f>
        <v>0.8530536665722015</v>
      </c>
      <c r="U191" s="97">
        <f t="shared" si="342"/>
        <v>3.9313065427916092</v>
      </c>
      <c r="V191" s="97">
        <f t="shared" si="343"/>
        <v>2.2206545302661578</v>
      </c>
      <c r="W191" s="97">
        <f t="shared" si="344"/>
        <v>22.590680350558266</v>
      </c>
      <c r="X191" s="97">
        <f t="shared" si="345"/>
        <v>63.235932093769605</v>
      </c>
      <c r="Y191" s="97">
        <f t="shared" si="346"/>
        <v>-40.64525174321134</v>
      </c>
      <c r="Z191" s="97">
        <f t="shared" si="347"/>
        <v>94.173387555672122</v>
      </c>
      <c r="AA191" s="97">
        <f>(COS( 90.833*$AA$8)-SIN($U$9*$AA$8)*SIN('C'!$F138*$AA$8))/COS($U$9*$AA$8)/COS('C'!$F138*$AA$8)</f>
        <v>-0.21879949057566134</v>
      </c>
      <c r="AB191" s="97">
        <f t="shared" si="348"/>
        <v>102.63853109079666</v>
      </c>
      <c r="AC191" s="97">
        <f>('C'!$E138+$AC$9+$W$9/15)</f>
        <v>12.132777777777779</v>
      </c>
      <c r="AD191" s="97">
        <f t="shared" si="349"/>
        <v>0</v>
      </c>
      <c r="AE191" s="97">
        <f t="shared" si="350"/>
        <v>0</v>
      </c>
      <c r="AF191" s="97">
        <f t="shared" si="351"/>
        <v>0</v>
      </c>
      <c r="AG191" s="97">
        <f t="shared" si="352"/>
        <v>5.8545519407329705</v>
      </c>
      <c r="AH191" s="97">
        <f t="shared" si="353"/>
        <v>5.8545519407329705</v>
      </c>
      <c r="AI191" s="97"/>
      <c r="AJ191" s="97"/>
      <c r="AK191" s="97">
        <f t="shared" si="354"/>
        <v>0.24393966419720711</v>
      </c>
      <c r="AL191" s="97">
        <f>SIN((90-$U$9)*$AA$8)*TAN($Y$10*$AA$8)/TAN((90-'C'!$F138)*$AA$8)</f>
        <v>-6.8966424397359838E-2</v>
      </c>
      <c r="AM191" s="97">
        <f t="shared" si="355"/>
        <v>2.5695650812758871E-2</v>
      </c>
      <c r="AN191" s="97">
        <f t="shared" si="356"/>
        <v>1.0127663357422376</v>
      </c>
      <c r="AO191" s="97">
        <f t="shared" si="357"/>
        <v>-3.9046967456388009</v>
      </c>
      <c r="AP191" s="97">
        <f t="shared" si="358"/>
        <v>-9.106959298875525</v>
      </c>
      <c r="AQ191" s="97">
        <f t="shared" si="359"/>
        <v>5.2022625532367242</v>
      </c>
      <c r="AR191" s="97">
        <f t="shared" si="360"/>
        <v>193.01165604451433</v>
      </c>
      <c r="AS191" s="97" t="s">
        <v>8053</v>
      </c>
      <c r="AT191" s="97" t="s">
        <v>8053</v>
      </c>
      <c r="AU191" s="97" t="s">
        <v>8053</v>
      </c>
      <c r="AV191" s="97">
        <f t="shared" si="361"/>
        <v>11.785960274228664</v>
      </c>
      <c r="AW191" s="97">
        <f t="shared" si="362"/>
        <v>11.785960274228664</v>
      </c>
      <c r="AX191" s="97">
        <f t="shared" si="363"/>
        <v>0.49108167809286102</v>
      </c>
      <c r="AY191" s="97">
        <f t="shared" si="364"/>
        <v>0</v>
      </c>
      <c r="AZ191" s="97">
        <f t="shared" si="365"/>
        <v>0</v>
      </c>
      <c r="BA191" s="97">
        <f t="shared" si="366"/>
        <v>0</v>
      </c>
      <c r="BB191" s="97">
        <f>SIN((90-$U$9)*$AA$8)*TAN($Y$9*$AA$8)/TAN((90-'C'!$F138)*$AA$8)</f>
        <v>-0.85305366657220183</v>
      </c>
      <c r="BC191" s="97">
        <f t="shared" si="367"/>
        <v>3.9313065427916136</v>
      </c>
      <c r="BD191" s="97">
        <f t="shared" si="368"/>
        <v>2.2206545302661587</v>
      </c>
      <c r="BE191" s="97">
        <f t="shared" si="369"/>
        <v>-22.590680350558266</v>
      </c>
      <c r="BF191" s="97">
        <f t="shared" si="370"/>
        <v>-63.235932093769613</v>
      </c>
      <c r="BG191" s="97">
        <f t="shared" si="371"/>
        <v>40.645251743211347</v>
      </c>
      <c r="BH191" s="97">
        <f t="shared" si="372"/>
        <v>265.82661244432791</v>
      </c>
      <c r="BI191" s="97" t="s">
        <v>8053</v>
      </c>
      <c r="BJ191" s="97" t="s">
        <v>8053</v>
      </c>
      <c r="BK191" s="97" t="s">
        <v>8053</v>
      </c>
      <c r="BL191" s="97">
        <f t="shared" si="373"/>
        <v>14.842461227325202</v>
      </c>
      <c r="BM191" s="97">
        <f t="shared" si="374"/>
        <v>14.842461227325202</v>
      </c>
      <c r="BN191" s="97">
        <f t="shared" si="375"/>
        <v>0.61843588447188347</v>
      </c>
      <c r="BO191" s="97">
        <f t="shared" si="376"/>
        <v>0</v>
      </c>
      <c r="BP191" s="97">
        <f t="shared" si="377"/>
        <v>0</v>
      </c>
      <c r="BQ191" s="97">
        <f t="shared" si="378"/>
        <v>0</v>
      </c>
      <c r="BR191" s="97">
        <f>SIN((90-$U$9)*$AA$8)*TAN($AA$10*$AA$8)/TAN((90-'C'!$F138)*$AA$8)</f>
        <v>6.896642439735981E-2</v>
      </c>
      <c r="BS191" s="97">
        <f t="shared" si="379"/>
        <v>2.5695650812758864E-2</v>
      </c>
      <c r="BT191" s="97">
        <f t="shared" si="380"/>
        <v>1.0127663357422376</v>
      </c>
      <c r="BU191" s="97">
        <f t="shared" si="381"/>
        <v>3.9046967456387991</v>
      </c>
      <c r="BV191" s="97">
        <f t="shared" si="382"/>
        <v>9.1069592988755232</v>
      </c>
      <c r="BW191" s="97">
        <f t="shared" si="383"/>
        <v>-5.2022625532367242</v>
      </c>
      <c r="BX191" s="97">
        <f t="shared" si="384"/>
        <v>166.98834395548567</v>
      </c>
      <c r="BY191" s="97" t="s">
        <v>8053</v>
      </c>
      <c r="BZ191" s="97" t="s">
        <v>8053</v>
      </c>
      <c r="CA191" s="97" t="s">
        <v>8053</v>
      </c>
      <c r="CB191" s="97">
        <f t="shared" si="385"/>
        <v>0</v>
      </c>
      <c r="CC191" s="97">
        <f t="shared" si="386"/>
        <v>0</v>
      </c>
      <c r="CD191" s="97">
        <f t="shared" si="387"/>
        <v>0</v>
      </c>
      <c r="CE191" s="97">
        <f t="shared" si="388"/>
        <v>0</v>
      </c>
      <c r="CF191" s="97">
        <f t="shared" si="389"/>
        <v>0</v>
      </c>
      <c r="CG191" s="97">
        <f t="shared" si="390"/>
        <v>0</v>
      </c>
      <c r="CH191" s="97">
        <f>90-'C'!$F138</f>
        <v>73.634</v>
      </c>
      <c r="CI191" s="97">
        <v>5</v>
      </c>
      <c r="CJ191" s="97"/>
      <c r="CK191" s="97"/>
      <c r="CL191" s="97"/>
      <c r="CM191" s="97"/>
      <c r="CN191" s="97" t="s">
        <v>8199</v>
      </c>
      <c r="CO191" s="97">
        <f t="shared" si="391"/>
        <v>5</v>
      </c>
      <c r="CP191" s="97">
        <f t="shared" si="392"/>
        <v>34.31666666666667</v>
      </c>
      <c r="CQ191" s="97">
        <f>'C'!F138</f>
        <v>16.366</v>
      </c>
      <c r="CR191" s="97">
        <f t="shared" si="393"/>
        <v>3.1415926535897931</v>
      </c>
      <c r="CS191" s="97">
        <f t="shared" si="394"/>
        <v>1.7453292519943295E-2</v>
      </c>
      <c r="CT191" s="97">
        <f t="shared" si="395"/>
        <v>57.295779513082323</v>
      </c>
      <c r="CU191" s="97">
        <f t="shared" si="396"/>
        <v>0.59893882164272083</v>
      </c>
      <c r="CV191" s="97">
        <f t="shared" si="397"/>
        <v>0.28564058538139198</v>
      </c>
      <c r="CW191" s="97">
        <f t="shared" si="398"/>
        <v>1.7913803069449687</v>
      </c>
      <c r="CX191" s="97">
        <f t="shared" si="399"/>
        <v>69.444402243296167</v>
      </c>
      <c r="CY191" s="97">
        <f t="shared" si="400"/>
        <v>69.444402243296167</v>
      </c>
      <c r="CZ191" s="97">
        <f t="shared" si="401"/>
        <v>290.55559775670383</v>
      </c>
      <c r="DA191" s="97"/>
      <c r="DB191" s="97"/>
      <c r="DC191" s="97"/>
      <c r="DD191" s="97"/>
      <c r="DE191" s="97"/>
      <c r="DF191" s="97"/>
      <c r="DG191" s="97"/>
      <c r="DH191" s="97"/>
      <c r="DI191" s="97"/>
      <c r="DJ191" s="97"/>
      <c r="DK191" s="97"/>
    </row>
    <row r="192" spans="1:115" ht="30" customHeight="1" x14ac:dyDescent="0.2">
      <c r="A192" s="97"/>
      <c r="B192" s="97"/>
      <c r="C192" s="97"/>
      <c r="D192" s="97"/>
      <c r="E192" s="97"/>
      <c r="F192" s="97"/>
      <c r="G192" s="97"/>
      <c r="H192" s="97"/>
      <c r="I192" s="97"/>
      <c r="J192" s="97" t="s">
        <v>8185</v>
      </c>
      <c r="K192" s="97"/>
      <c r="L192" s="97"/>
      <c r="M192" s="98">
        <f t="shared" si="402"/>
        <v>6</v>
      </c>
      <c r="N192" s="97">
        <f t="shared" si="337"/>
        <v>105.87231873866266</v>
      </c>
      <c r="O192" s="97">
        <f t="shared" si="338"/>
        <v>69.09558535396836</v>
      </c>
      <c r="P192" s="97">
        <f t="shared" si="339"/>
        <v>36.776733384694296</v>
      </c>
      <c r="Q192" s="97" t="str">
        <f t="shared" si="340"/>
        <v>QSOS</v>
      </c>
      <c r="R192" s="97">
        <f t="shared" si="341"/>
        <v>290.90441464603163</v>
      </c>
      <c r="S192" s="97">
        <f t="shared" si="0"/>
        <v>180</v>
      </c>
      <c r="T192" s="97">
        <f>SIN((90-$U$9)*$AA$8)*TAN($AA$9*$AA$8)/TAN((90-'C'!$F139)*$AA$8)</f>
        <v>0.86855092575280091</v>
      </c>
      <c r="U192" s="97">
        <f t="shared" si="342"/>
        <v>3.9313065427916092</v>
      </c>
      <c r="V192" s="97">
        <f t="shared" si="343"/>
        <v>2.2206545302661578</v>
      </c>
      <c r="W192" s="97">
        <f t="shared" si="344"/>
        <v>23.024446056239857</v>
      </c>
      <c r="X192" s="97">
        <f t="shared" si="345"/>
        <v>63.235932093769605</v>
      </c>
      <c r="Y192" s="97">
        <f t="shared" si="346"/>
        <v>-40.211486037529752</v>
      </c>
      <c r="Z192" s="97">
        <f t="shared" si="347"/>
        <v>93.739621849990527</v>
      </c>
      <c r="AA192" s="97">
        <f>(COS( 90.833*$AA$8)-SIN($U$9*$AA$8)*SIN('C'!$F139*$AA$8))/COS($U$9*$AA$8)/COS('C'!$F139*$AA$8)</f>
        <v>-0.22246778406473339</v>
      </c>
      <c r="AB192" s="97">
        <f t="shared" si="348"/>
        <v>102.85401929745539</v>
      </c>
      <c r="AC192" s="97">
        <f>('C'!$E139+$AC$9+$W$9/15)</f>
        <v>12.131777777777781</v>
      </c>
      <c r="AD192" s="97">
        <f t="shared" si="349"/>
        <v>0</v>
      </c>
      <c r="AE192" s="97">
        <f t="shared" si="350"/>
        <v>0</v>
      </c>
      <c r="AF192" s="97">
        <f t="shared" si="351"/>
        <v>0</v>
      </c>
      <c r="AG192" s="97">
        <f t="shared" si="352"/>
        <v>5.8824696544450799</v>
      </c>
      <c r="AH192" s="97">
        <f t="shared" si="353"/>
        <v>5.8824696544450799</v>
      </c>
      <c r="AI192" s="97"/>
      <c r="AJ192" s="97"/>
      <c r="AK192" s="97">
        <f t="shared" si="354"/>
        <v>0.245102902268545</v>
      </c>
      <c r="AL192" s="97">
        <f>SIN((90-$U$9)*$AA$8)*TAN($Y$10*$AA$8)/TAN((90-'C'!$F139)*$AA$8)</f>
        <v>-7.0219323945801826E-2</v>
      </c>
      <c r="AM192" s="97">
        <f t="shared" si="355"/>
        <v>2.5695650812758871E-2</v>
      </c>
      <c r="AN192" s="97">
        <f t="shared" si="356"/>
        <v>1.0127663357422376</v>
      </c>
      <c r="AO192" s="97">
        <f t="shared" si="357"/>
        <v>-3.9757456554954151</v>
      </c>
      <c r="AP192" s="97">
        <f t="shared" si="358"/>
        <v>-9.106959298875525</v>
      </c>
      <c r="AQ192" s="97">
        <f t="shared" si="359"/>
        <v>5.1312136433801099</v>
      </c>
      <c r="AR192" s="97">
        <f t="shared" si="360"/>
        <v>193.08270495437094</v>
      </c>
      <c r="AS192" s="97" t="s">
        <v>8053</v>
      </c>
      <c r="AT192" s="97" t="s">
        <v>8053</v>
      </c>
      <c r="AU192" s="97" t="s">
        <v>8053</v>
      </c>
      <c r="AV192" s="97">
        <f t="shared" si="361"/>
        <v>11.789696868219107</v>
      </c>
      <c r="AW192" s="97">
        <f t="shared" si="362"/>
        <v>11.789696868219107</v>
      </c>
      <c r="AX192" s="97">
        <f t="shared" si="363"/>
        <v>0.49123736950912944</v>
      </c>
      <c r="AY192" s="97">
        <f t="shared" si="364"/>
        <v>0</v>
      </c>
      <c r="AZ192" s="97">
        <f t="shared" si="365"/>
        <v>0</v>
      </c>
      <c r="BA192" s="97">
        <f t="shared" si="366"/>
        <v>0</v>
      </c>
      <c r="BB192" s="97">
        <f>SIN((90-$U$9)*$AA$8)*TAN($Y$9*$AA$8)/TAN((90-'C'!$F139)*$AA$8)</f>
        <v>-0.86855092575280135</v>
      </c>
      <c r="BC192" s="97">
        <f t="shared" si="367"/>
        <v>3.9313065427916136</v>
      </c>
      <c r="BD192" s="97">
        <f t="shared" si="368"/>
        <v>2.2206545302661587</v>
      </c>
      <c r="BE192" s="97">
        <f t="shared" si="369"/>
        <v>-23.024446056239857</v>
      </c>
      <c r="BF192" s="97">
        <f t="shared" si="370"/>
        <v>-63.235932093769613</v>
      </c>
      <c r="BG192" s="97">
        <f t="shared" si="371"/>
        <v>40.211486037529752</v>
      </c>
      <c r="BH192" s="97">
        <f t="shared" si="372"/>
        <v>266.2603781500095</v>
      </c>
      <c r="BI192" s="97" t="s">
        <v>8053</v>
      </c>
      <c r="BJ192" s="97" t="s">
        <v>8053</v>
      </c>
      <c r="BK192" s="97" t="s">
        <v>8053</v>
      </c>
      <c r="BL192" s="97">
        <f t="shared" si="373"/>
        <v>14.812543513613099</v>
      </c>
      <c r="BM192" s="97">
        <f t="shared" si="374"/>
        <v>14.812543513613099</v>
      </c>
      <c r="BN192" s="97">
        <f t="shared" si="375"/>
        <v>0.61718931306721247</v>
      </c>
      <c r="BO192" s="97">
        <f t="shared" si="376"/>
        <v>0</v>
      </c>
      <c r="BP192" s="97">
        <f t="shared" si="377"/>
        <v>0</v>
      </c>
      <c r="BQ192" s="97">
        <f t="shared" si="378"/>
        <v>0</v>
      </c>
      <c r="BR192" s="97">
        <f>SIN((90-$U$9)*$AA$8)*TAN($AA$10*$AA$8)/TAN((90-'C'!$F139)*$AA$8)</f>
        <v>7.0219323945801812E-2</v>
      </c>
      <c r="BS192" s="97">
        <f t="shared" si="379"/>
        <v>2.5695650812758864E-2</v>
      </c>
      <c r="BT192" s="97">
        <f t="shared" si="380"/>
        <v>1.0127663357422376</v>
      </c>
      <c r="BU192" s="97">
        <f t="shared" si="381"/>
        <v>3.9757456554954151</v>
      </c>
      <c r="BV192" s="97">
        <f t="shared" si="382"/>
        <v>9.1069592988755232</v>
      </c>
      <c r="BW192" s="97">
        <f t="shared" si="383"/>
        <v>-5.1312136433801081</v>
      </c>
      <c r="BX192" s="97">
        <f t="shared" si="384"/>
        <v>166.91729504562906</v>
      </c>
      <c r="BY192" s="97" t="s">
        <v>8053</v>
      </c>
      <c r="BZ192" s="97" t="s">
        <v>8053</v>
      </c>
      <c r="CA192" s="97" t="s">
        <v>8053</v>
      </c>
      <c r="CB192" s="97">
        <f t="shared" si="385"/>
        <v>0</v>
      </c>
      <c r="CC192" s="97">
        <f t="shared" si="386"/>
        <v>0</v>
      </c>
      <c r="CD192" s="97">
        <f t="shared" si="387"/>
        <v>0</v>
      </c>
      <c r="CE192" s="97">
        <f t="shared" si="388"/>
        <v>0</v>
      </c>
      <c r="CF192" s="97">
        <f t="shared" si="389"/>
        <v>0</v>
      </c>
      <c r="CG192" s="97">
        <f t="shared" si="390"/>
        <v>0</v>
      </c>
      <c r="CH192" s="97">
        <f>90-'C'!$F139</f>
        <v>73.353000000000009</v>
      </c>
      <c r="CI192" s="97">
        <v>6</v>
      </c>
      <c r="CJ192" s="97" t="s">
        <v>8185</v>
      </c>
      <c r="CK192" s="97"/>
      <c r="CL192" s="97"/>
      <c r="CM192" s="97"/>
      <c r="CN192" s="97" t="s">
        <v>8199</v>
      </c>
      <c r="CO192" s="97">
        <f t="shared" si="391"/>
        <v>6</v>
      </c>
      <c r="CP192" s="97">
        <f t="shared" si="392"/>
        <v>34.31666666666667</v>
      </c>
      <c r="CQ192" s="97">
        <f>'C'!F139</f>
        <v>16.646999999999998</v>
      </c>
      <c r="CR192" s="97">
        <f t="shared" si="393"/>
        <v>3.1415926535897931</v>
      </c>
      <c r="CS192" s="97">
        <f t="shared" si="394"/>
        <v>1.7453292519943295E-2</v>
      </c>
      <c r="CT192" s="97">
        <f t="shared" si="395"/>
        <v>57.295779513082323</v>
      </c>
      <c r="CU192" s="97">
        <f t="shared" si="396"/>
        <v>0.59893882164272083</v>
      </c>
      <c r="CV192" s="97">
        <f t="shared" si="397"/>
        <v>0.29054496057949603</v>
      </c>
      <c r="CW192" s="97">
        <f t="shared" si="398"/>
        <v>1.7951412856503817</v>
      </c>
      <c r="CX192" s="97">
        <f t="shared" si="399"/>
        <v>69.09558535396836</v>
      </c>
      <c r="CY192" s="97">
        <f t="shared" si="400"/>
        <v>69.09558535396836</v>
      </c>
      <c r="CZ192" s="97">
        <f t="shared" si="401"/>
        <v>290.90441464603163</v>
      </c>
      <c r="DA192" s="97"/>
      <c r="DB192" s="97"/>
      <c r="DC192" s="97"/>
      <c r="DD192" s="97"/>
      <c r="DE192" s="97"/>
      <c r="DF192" s="97"/>
      <c r="DG192" s="97"/>
      <c r="DH192" s="97"/>
      <c r="DI192" s="97"/>
      <c r="DJ192" s="97"/>
      <c r="DK192" s="97"/>
    </row>
    <row r="193" spans="1:115" ht="30" customHeight="1" x14ac:dyDescent="0.2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 t="e">
        <f t="shared" ref="L193:L196" si="403">#REF!</f>
        <v>#REF!</v>
      </c>
      <c r="M193" s="98">
        <f t="shared" si="402"/>
        <v>7</v>
      </c>
      <c r="N193" s="97">
        <f t="shared" si="337"/>
        <v>105.87231873866266</v>
      </c>
      <c r="O193" s="97">
        <f t="shared" si="338"/>
        <v>68.751440161761636</v>
      </c>
      <c r="P193" s="97">
        <f t="shared" si="339"/>
        <v>37.120878576901021</v>
      </c>
      <c r="Q193" s="97" t="str">
        <f t="shared" si="340"/>
        <v>QSOS</v>
      </c>
      <c r="R193" s="97">
        <f t="shared" si="341"/>
        <v>291.24855983823835</v>
      </c>
      <c r="S193" s="97">
        <f t="shared" si="0"/>
        <v>181</v>
      </c>
      <c r="T193" s="97">
        <f>SIN((90-$U$9)*$AA$8)*TAN($AA$9*$AA$8)/TAN((90-'C'!$F140)*$AA$8)</f>
        <v>0.88387213035217971</v>
      </c>
      <c r="U193" s="97">
        <f t="shared" si="342"/>
        <v>3.9313065427916092</v>
      </c>
      <c r="V193" s="97">
        <f t="shared" si="343"/>
        <v>2.2206545302661578</v>
      </c>
      <c r="W193" s="97">
        <f t="shared" si="344"/>
        <v>23.454660236067898</v>
      </c>
      <c r="X193" s="97">
        <f t="shared" si="345"/>
        <v>63.235932093769605</v>
      </c>
      <c r="Y193" s="97">
        <f t="shared" si="346"/>
        <v>-39.781271857701711</v>
      </c>
      <c r="Z193" s="97">
        <f t="shared" si="347"/>
        <v>93.3094076701625</v>
      </c>
      <c r="AA193" s="97">
        <f>(COS( 90.833*$AA$8)-SIN($U$9*$AA$8)*SIN('C'!$F140*$AA$8))/COS($U$9*$AA$8)/COS('C'!$F140*$AA$8)</f>
        <v>-0.22609483752565016</v>
      </c>
      <c r="AB193" s="97">
        <f t="shared" si="348"/>
        <v>103.06726689271215</v>
      </c>
      <c r="AC193" s="97">
        <f>('C'!$E140+$AC$9+$W$9/15)</f>
        <v>12.130777777777777</v>
      </c>
      <c r="AD193" s="97">
        <f t="shared" si="349"/>
        <v>0</v>
      </c>
      <c r="AE193" s="97">
        <f t="shared" si="350"/>
        <v>0</v>
      </c>
      <c r="AF193" s="97">
        <f t="shared" si="351"/>
        <v>0</v>
      </c>
      <c r="AG193" s="97">
        <f t="shared" si="352"/>
        <v>5.9101505997669435</v>
      </c>
      <c r="AH193" s="97">
        <f t="shared" si="353"/>
        <v>5.9101505997669435</v>
      </c>
      <c r="AI193" s="97"/>
      <c r="AJ193" s="97"/>
      <c r="AK193" s="97">
        <f t="shared" si="354"/>
        <v>0.24625627499028932</v>
      </c>
      <c r="AL193" s="97">
        <f>SIN((90-$U$9)*$AA$8)*TAN($Y$10*$AA$8)/TAN((90-'C'!$F140)*$AA$8)</f>
        <v>-7.1457990093179685E-2</v>
      </c>
      <c r="AM193" s="97">
        <f t="shared" si="355"/>
        <v>2.5695650812758871E-2</v>
      </c>
      <c r="AN193" s="97">
        <f t="shared" si="356"/>
        <v>1.0127663357422376</v>
      </c>
      <c r="AO193" s="97">
        <f t="shared" si="357"/>
        <v>-4.0459934429930664</v>
      </c>
      <c r="AP193" s="97">
        <f t="shared" si="358"/>
        <v>-9.106959298875525</v>
      </c>
      <c r="AQ193" s="97">
        <f t="shared" si="359"/>
        <v>5.0609658558824586</v>
      </c>
      <c r="AR193" s="97">
        <f t="shared" si="360"/>
        <v>193.1529527418686</v>
      </c>
      <c r="AS193" s="97" t="s">
        <v>8053</v>
      </c>
      <c r="AT193" s="97" t="s">
        <v>8053</v>
      </c>
      <c r="AU193" s="97" t="s">
        <v>8053</v>
      </c>
      <c r="AV193" s="97">
        <f t="shared" si="361"/>
        <v>11.79338005405228</v>
      </c>
      <c r="AW193" s="97">
        <f t="shared" si="362"/>
        <v>11.79338005405228</v>
      </c>
      <c r="AX193" s="97">
        <f t="shared" si="363"/>
        <v>0.49139083558551166</v>
      </c>
      <c r="AY193" s="97">
        <f t="shared" si="364"/>
        <v>0</v>
      </c>
      <c r="AZ193" s="97">
        <f t="shared" si="365"/>
        <v>0</v>
      </c>
      <c r="BA193" s="97">
        <f t="shared" si="366"/>
        <v>0</v>
      </c>
      <c r="BB193" s="97">
        <f>SIN((90-$U$9)*$AA$8)*TAN($Y$9*$AA$8)/TAN((90-'C'!$F140)*$AA$8)</f>
        <v>-0.88387213035218015</v>
      </c>
      <c r="BC193" s="97">
        <f t="shared" si="367"/>
        <v>3.9313065427916136</v>
      </c>
      <c r="BD193" s="97">
        <f t="shared" si="368"/>
        <v>2.2206545302661587</v>
      </c>
      <c r="BE193" s="97">
        <f t="shared" si="369"/>
        <v>-23.454660236067905</v>
      </c>
      <c r="BF193" s="97">
        <f t="shared" si="370"/>
        <v>-63.235932093769613</v>
      </c>
      <c r="BG193" s="97">
        <f t="shared" si="371"/>
        <v>39.781271857701711</v>
      </c>
      <c r="BH193" s="97">
        <f t="shared" si="372"/>
        <v>266.6905923298375</v>
      </c>
      <c r="BI193" s="97" t="s">
        <v>8053</v>
      </c>
      <c r="BJ193" s="97" t="s">
        <v>8053</v>
      </c>
      <c r="BK193" s="97" t="s">
        <v>8053</v>
      </c>
      <c r="BL193" s="97">
        <f t="shared" si="373"/>
        <v>14.782862568291224</v>
      </c>
      <c r="BM193" s="97">
        <f t="shared" si="374"/>
        <v>14.782862568291224</v>
      </c>
      <c r="BN193" s="97">
        <f t="shared" si="375"/>
        <v>0.61595260701213428</v>
      </c>
      <c r="BO193" s="97">
        <f t="shared" si="376"/>
        <v>0</v>
      </c>
      <c r="BP193" s="97">
        <f t="shared" si="377"/>
        <v>0</v>
      </c>
      <c r="BQ193" s="97">
        <f t="shared" si="378"/>
        <v>0</v>
      </c>
      <c r="BR193" s="97">
        <f>SIN((90-$U$9)*$AA$8)*TAN($AA$10*$AA$8)/TAN((90-'C'!$F140)*$AA$8)</f>
        <v>7.1457990093179657E-2</v>
      </c>
      <c r="BS193" s="97">
        <f t="shared" si="379"/>
        <v>2.5695650812758864E-2</v>
      </c>
      <c r="BT193" s="97">
        <f t="shared" si="380"/>
        <v>1.0127663357422376</v>
      </c>
      <c r="BU193" s="97">
        <f t="shared" si="381"/>
        <v>4.0459934429930646</v>
      </c>
      <c r="BV193" s="97">
        <f t="shared" si="382"/>
        <v>9.1069592988755232</v>
      </c>
      <c r="BW193" s="97">
        <f t="shared" si="383"/>
        <v>-5.0609658558824586</v>
      </c>
      <c r="BX193" s="97">
        <f t="shared" si="384"/>
        <v>166.84704725813143</v>
      </c>
      <c r="BY193" s="97" t="s">
        <v>8053</v>
      </c>
      <c r="BZ193" s="97" t="s">
        <v>8053</v>
      </c>
      <c r="CA193" s="97" t="s">
        <v>8053</v>
      </c>
      <c r="CB193" s="97">
        <f t="shared" si="385"/>
        <v>0</v>
      </c>
      <c r="CC193" s="97">
        <f t="shared" si="386"/>
        <v>0</v>
      </c>
      <c r="CD193" s="97">
        <f t="shared" si="387"/>
        <v>0</v>
      </c>
      <c r="CE193" s="97">
        <f t="shared" si="388"/>
        <v>0</v>
      </c>
      <c r="CF193" s="97">
        <f t="shared" si="389"/>
        <v>0</v>
      </c>
      <c r="CG193" s="97">
        <f t="shared" si="390"/>
        <v>0</v>
      </c>
      <c r="CH193" s="97">
        <f>90-'C'!$F140</f>
        <v>73.075999999999993</v>
      </c>
      <c r="CI193" s="97">
        <v>7</v>
      </c>
      <c r="CJ193" s="97"/>
      <c r="CK193" s="97"/>
      <c r="CL193" s="97" t="e">
        <f t="shared" ref="CL193:CL196" si="404">#REF!</f>
        <v>#REF!</v>
      </c>
      <c r="CM193" s="97"/>
      <c r="CN193" s="97" t="s">
        <v>8199</v>
      </c>
      <c r="CO193" s="97">
        <f t="shared" si="391"/>
        <v>7</v>
      </c>
      <c r="CP193" s="97">
        <f t="shared" si="392"/>
        <v>34.31666666666667</v>
      </c>
      <c r="CQ193" s="97">
        <f>'C'!F140</f>
        <v>16.923999999999999</v>
      </c>
      <c r="CR193" s="97">
        <f t="shared" si="393"/>
        <v>3.1415926535897931</v>
      </c>
      <c r="CS193" s="97">
        <f t="shared" si="394"/>
        <v>1.7453292519943295E-2</v>
      </c>
      <c r="CT193" s="97">
        <f t="shared" si="395"/>
        <v>57.295779513082323</v>
      </c>
      <c r="CU193" s="97">
        <f t="shared" si="396"/>
        <v>0.59893882164272083</v>
      </c>
      <c r="CV193" s="97">
        <f t="shared" si="397"/>
        <v>0.29537952260752032</v>
      </c>
      <c r="CW193" s="97">
        <f t="shared" si="398"/>
        <v>1.7988631583095722</v>
      </c>
      <c r="CX193" s="97">
        <f t="shared" si="399"/>
        <v>68.751440161761636</v>
      </c>
      <c r="CY193" s="97">
        <f t="shared" si="400"/>
        <v>68.751440161761636</v>
      </c>
      <c r="CZ193" s="97">
        <f t="shared" si="401"/>
        <v>291.24855983823835</v>
      </c>
      <c r="DA193" s="97"/>
      <c r="DB193" s="97"/>
      <c r="DC193" s="97"/>
      <c r="DD193" s="97"/>
      <c r="DE193" s="97"/>
      <c r="DF193" s="97"/>
      <c r="DG193" s="97"/>
      <c r="DH193" s="97"/>
      <c r="DI193" s="97"/>
      <c r="DJ193" s="97"/>
      <c r="DK193" s="97"/>
    </row>
    <row r="194" spans="1:115" ht="30" customHeight="1" x14ac:dyDescent="0.2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 t="s">
        <v>8186</v>
      </c>
      <c r="L194" s="97" t="e">
        <f t="shared" si="403"/>
        <v>#REF!</v>
      </c>
      <c r="M194" s="98">
        <f t="shared" si="402"/>
        <v>8</v>
      </c>
      <c r="N194" s="97">
        <f t="shared" si="337"/>
        <v>105.87231873866266</v>
      </c>
      <c r="O194" s="97">
        <f t="shared" si="338"/>
        <v>68.414461023306927</v>
      </c>
      <c r="P194" s="97">
        <f t="shared" si="339"/>
        <v>37.457857715355729</v>
      </c>
      <c r="Q194" s="97" t="str">
        <f t="shared" si="340"/>
        <v>QSOS</v>
      </c>
      <c r="R194" s="97">
        <f t="shared" si="341"/>
        <v>291.5855389766931</v>
      </c>
      <c r="S194" s="97">
        <f t="shared" si="0"/>
        <v>182</v>
      </c>
      <c r="T194" s="97">
        <f>SIN((90-$U$9)*$AA$8)*TAN($AA$9*$AA$8)/TAN((90-'C'!$F141)*$AA$8)</f>
        <v>0.89890514883372585</v>
      </c>
      <c r="U194" s="97">
        <f t="shared" si="342"/>
        <v>3.9313065427916092</v>
      </c>
      <c r="V194" s="97">
        <f t="shared" si="343"/>
        <v>2.2206545302661578</v>
      </c>
      <c r="W194" s="97">
        <f t="shared" si="344"/>
        <v>23.87814875930918</v>
      </c>
      <c r="X194" s="97">
        <f t="shared" si="345"/>
        <v>63.235932093769605</v>
      </c>
      <c r="Y194" s="97">
        <f t="shared" si="346"/>
        <v>-39.357783334460422</v>
      </c>
      <c r="Z194" s="97">
        <f t="shared" si="347"/>
        <v>92.885919146921225</v>
      </c>
      <c r="AA194" s="97">
        <f>(COS( 90.833*$AA$8)-SIN($U$9*$AA$8)*SIN('C'!$F141*$AA$8))/COS($U$9*$AA$8)/COS('C'!$F141*$AA$8)</f>
        <v>-0.2296540842373202</v>
      </c>
      <c r="AB194" s="97">
        <f t="shared" si="348"/>
        <v>103.27670710260054</v>
      </c>
      <c r="AC194" s="97">
        <f>('C'!$E141+$AC$9+$W$9/15)</f>
        <v>12.129777777777779</v>
      </c>
      <c r="AD194" s="97">
        <f t="shared" si="349"/>
        <v>0</v>
      </c>
      <c r="AE194" s="97">
        <f t="shared" si="350"/>
        <v>0</v>
      </c>
      <c r="AF194" s="97">
        <f t="shared" si="351"/>
        <v>0</v>
      </c>
      <c r="AG194" s="97">
        <f t="shared" si="352"/>
        <v>5.9373831679830307</v>
      </c>
      <c r="AH194" s="97">
        <f t="shared" si="353"/>
        <v>5.9373831679830307</v>
      </c>
      <c r="AI194" s="97"/>
      <c r="AJ194" s="97"/>
      <c r="AK194" s="97">
        <f t="shared" si="354"/>
        <v>0.24739096533262628</v>
      </c>
      <c r="AL194" s="97">
        <f>SIN((90-$U$9)*$AA$8)*TAN($Y$10*$AA$8)/TAN((90-'C'!$F141)*$AA$8)</f>
        <v>-7.2673357394439517E-2</v>
      </c>
      <c r="AM194" s="97">
        <f t="shared" si="355"/>
        <v>2.5695650812758871E-2</v>
      </c>
      <c r="AN194" s="97">
        <f t="shared" si="356"/>
        <v>1.0127663357422376</v>
      </c>
      <c r="AO194" s="97">
        <f t="shared" si="357"/>
        <v>-4.1149258170978138</v>
      </c>
      <c r="AP194" s="97">
        <f t="shared" si="358"/>
        <v>-9.106959298875525</v>
      </c>
      <c r="AQ194" s="97">
        <f t="shared" si="359"/>
        <v>4.9920334817777112</v>
      </c>
      <c r="AR194" s="97">
        <f t="shared" si="360"/>
        <v>193.22188511597335</v>
      </c>
      <c r="AS194" s="97" t="s">
        <v>8053</v>
      </c>
      <c r="AT194" s="97" t="s">
        <v>8053</v>
      </c>
      <c r="AU194" s="97" t="s">
        <v>8053</v>
      </c>
      <c r="AV194" s="97">
        <f t="shared" si="361"/>
        <v>11.796975545659265</v>
      </c>
      <c r="AW194" s="97">
        <f t="shared" si="362"/>
        <v>11.796975545659265</v>
      </c>
      <c r="AX194" s="97">
        <f t="shared" si="363"/>
        <v>0.49154064773580269</v>
      </c>
      <c r="AY194" s="97">
        <f t="shared" si="364"/>
        <v>0</v>
      </c>
      <c r="AZ194" s="97">
        <f t="shared" si="365"/>
        <v>0</v>
      </c>
      <c r="BA194" s="97">
        <f t="shared" si="366"/>
        <v>0</v>
      </c>
      <c r="BB194" s="97">
        <f>SIN((90-$U$9)*$AA$8)*TAN($Y$9*$AA$8)/TAN((90-'C'!$F141)*$AA$8)</f>
        <v>-0.8989051488337263</v>
      </c>
      <c r="BC194" s="97">
        <f t="shared" si="367"/>
        <v>3.9313065427916136</v>
      </c>
      <c r="BD194" s="97">
        <f t="shared" si="368"/>
        <v>2.2206545302661587</v>
      </c>
      <c r="BE194" s="97">
        <f t="shared" si="369"/>
        <v>-23.878148759309184</v>
      </c>
      <c r="BF194" s="97">
        <f t="shared" si="370"/>
        <v>-63.235932093769613</v>
      </c>
      <c r="BG194" s="97">
        <f t="shared" si="371"/>
        <v>39.357783334460429</v>
      </c>
      <c r="BH194" s="97">
        <f t="shared" si="372"/>
        <v>267.1140808530788</v>
      </c>
      <c r="BI194" s="97" t="s">
        <v>8053</v>
      </c>
      <c r="BJ194" s="97" t="s">
        <v>8053</v>
      </c>
      <c r="BK194" s="97" t="s">
        <v>8053</v>
      </c>
      <c r="BL194" s="97">
        <f t="shared" si="373"/>
        <v>14.753630000075141</v>
      </c>
      <c r="BM194" s="97">
        <f t="shared" si="374"/>
        <v>14.753630000075141</v>
      </c>
      <c r="BN194" s="97">
        <f t="shared" si="375"/>
        <v>0.61473458333646425</v>
      </c>
      <c r="BO194" s="97">
        <f t="shared" si="376"/>
        <v>0</v>
      </c>
      <c r="BP194" s="97">
        <f t="shared" si="377"/>
        <v>0</v>
      </c>
      <c r="BQ194" s="97">
        <f t="shared" si="378"/>
        <v>0</v>
      </c>
      <c r="BR194" s="97">
        <f>SIN((90-$U$9)*$AA$8)*TAN($AA$10*$AA$8)/TAN((90-'C'!$F141)*$AA$8)</f>
        <v>7.2673357394439503E-2</v>
      </c>
      <c r="BS194" s="97">
        <f t="shared" si="379"/>
        <v>2.5695650812758864E-2</v>
      </c>
      <c r="BT194" s="97">
        <f t="shared" si="380"/>
        <v>1.0127663357422376</v>
      </c>
      <c r="BU194" s="97">
        <f t="shared" si="381"/>
        <v>4.1149258170978129</v>
      </c>
      <c r="BV194" s="97">
        <f t="shared" si="382"/>
        <v>9.1069592988755232</v>
      </c>
      <c r="BW194" s="97">
        <f t="shared" si="383"/>
        <v>-4.9920334817777103</v>
      </c>
      <c r="BX194" s="97">
        <f t="shared" si="384"/>
        <v>166.77811488402668</v>
      </c>
      <c r="BY194" s="97" t="s">
        <v>8053</v>
      </c>
      <c r="BZ194" s="97" t="s">
        <v>8053</v>
      </c>
      <c r="CA194" s="97" t="s">
        <v>8053</v>
      </c>
      <c r="CB194" s="97">
        <f t="shared" si="385"/>
        <v>0</v>
      </c>
      <c r="CC194" s="97">
        <f t="shared" si="386"/>
        <v>0</v>
      </c>
      <c r="CD194" s="97">
        <f t="shared" si="387"/>
        <v>0</v>
      </c>
      <c r="CE194" s="97">
        <f t="shared" si="388"/>
        <v>0</v>
      </c>
      <c r="CF194" s="97">
        <f t="shared" si="389"/>
        <v>0</v>
      </c>
      <c r="CG194" s="97">
        <f t="shared" si="390"/>
        <v>0</v>
      </c>
      <c r="CH194" s="97">
        <f>90-'C'!$F141</f>
        <v>72.805000000000007</v>
      </c>
      <c r="CI194" s="97">
        <v>8</v>
      </c>
      <c r="CJ194" s="97"/>
      <c r="CK194" s="97" t="s">
        <v>8186</v>
      </c>
      <c r="CL194" s="97" t="e">
        <f t="shared" si="404"/>
        <v>#REF!</v>
      </c>
      <c r="CM194" s="97"/>
      <c r="CN194" s="97" t="s">
        <v>8199</v>
      </c>
      <c r="CO194" s="97">
        <f t="shared" si="391"/>
        <v>8</v>
      </c>
      <c r="CP194" s="97">
        <f t="shared" si="392"/>
        <v>34.31666666666667</v>
      </c>
      <c r="CQ194" s="97">
        <f>'C'!F141</f>
        <v>17.195</v>
      </c>
      <c r="CR194" s="97">
        <f t="shared" si="393"/>
        <v>3.1415926535897931</v>
      </c>
      <c r="CS194" s="97">
        <f t="shared" si="394"/>
        <v>1.7453292519943295E-2</v>
      </c>
      <c r="CT194" s="97">
        <f t="shared" si="395"/>
        <v>57.295779513082323</v>
      </c>
      <c r="CU194" s="97">
        <f t="shared" si="396"/>
        <v>0.59893882164272083</v>
      </c>
      <c r="CV194" s="97">
        <f t="shared" si="397"/>
        <v>0.30010936488042494</v>
      </c>
      <c r="CW194" s="97">
        <f t="shared" si="398"/>
        <v>1.8025185795581926</v>
      </c>
      <c r="CX194" s="97">
        <f t="shared" si="399"/>
        <v>68.414461023306927</v>
      </c>
      <c r="CY194" s="97">
        <f t="shared" si="400"/>
        <v>68.414461023306927</v>
      </c>
      <c r="CZ194" s="97">
        <f t="shared" si="401"/>
        <v>291.5855389766931</v>
      </c>
      <c r="DA194" s="97"/>
      <c r="DB194" s="97"/>
      <c r="DC194" s="97"/>
      <c r="DD194" s="97"/>
      <c r="DE194" s="97"/>
      <c r="DF194" s="97"/>
      <c r="DG194" s="97"/>
      <c r="DH194" s="97"/>
      <c r="DI194" s="97"/>
      <c r="DJ194" s="97"/>
      <c r="DK194" s="97"/>
    </row>
    <row r="195" spans="1:115" ht="30" customHeight="1" x14ac:dyDescent="0.2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 t="e">
        <f t="shared" si="403"/>
        <v>#REF!</v>
      </c>
      <c r="M195" s="98">
        <f t="shared" si="402"/>
        <v>9</v>
      </c>
      <c r="N195" s="97">
        <f t="shared" si="337"/>
        <v>105.87231873866266</v>
      </c>
      <c r="O195" s="97">
        <f t="shared" si="338"/>
        <v>68.082170840128384</v>
      </c>
      <c r="P195" s="97">
        <f t="shared" si="339"/>
        <v>37.790147898534272</v>
      </c>
      <c r="Q195" s="97" t="str">
        <f t="shared" si="340"/>
        <v>QSOS</v>
      </c>
      <c r="R195" s="97">
        <f t="shared" si="341"/>
        <v>291.91782915987164</v>
      </c>
      <c r="S195" s="97">
        <f t="shared" si="0"/>
        <v>183</v>
      </c>
      <c r="T195" s="97">
        <f>SIN((90-$U$9)*$AA$8)*TAN($AA$9*$AA$8)/TAN((90-'C'!$F142)*$AA$8)</f>
        <v>0.91375937444739275</v>
      </c>
      <c r="U195" s="97">
        <f t="shared" si="342"/>
        <v>3.9313065427916092</v>
      </c>
      <c r="V195" s="97">
        <f t="shared" si="343"/>
        <v>2.2206545302661578</v>
      </c>
      <c r="W195" s="97">
        <f t="shared" si="344"/>
        <v>24.297965976801809</v>
      </c>
      <c r="X195" s="97">
        <f t="shared" si="345"/>
        <v>63.235932093769605</v>
      </c>
      <c r="Y195" s="97">
        <f t="shared" si="346"/>
        <v>-38.9379661169678</v>
      </c>
      <c r="Z195" s="97">
        <f t="shared" si="347"/>
        <v>92.466101929428589</v>
      </c>
      <c r="AA195" s="97">
        <f>(COS( 90.833*$AA$8)-SIN($U$9*$AA$8)*SIN('C'!$F142*$AA$8))/COS($U$9*$AA$8)/COS('C'!$F142*$AA$8)</f>
        <v>-0.23317140331101624</v>
      </c>
      <c r="AB195" s="97">
        <f t="shared" si="348"/>
        <v>103.4838577356043</v>
      </c>
      <c r="AC195" s="97">
        <f>('C'!$E142+$AC$9+$W$9/15)</f>
        <v>12.128777777777781</v>
      </c>
      <c r="AD195" s="97">
        <f t="shared" si="349"/>
        <v>0</v>
      </c>
      <c r="AE195" s="97">
        <f t="shared" si="350"/>
        <v>0</v>
      </c>
      <c r="AF195" s="97">
        <f t="shared" si="351"/>
        <v>0</v>
      </c>
      <c r="AG195" s="97">
        <f t="shared" si="352"/>
        <v>5.9643709824825422</v>
      </c>
      <c r="AH195" s="97">
        <f t="shared" si="353"/>
        <v>5.9643709824825422</v>
      </c>
      <c r="AI195" s="97"/>
      <c r="AJ195" s="97"/>
      <c r="AK195" s="97">
        <f t="shared" si="354"/>
        <v>0.24851545760343927</v>
      </c>
      <c r="AL195" s="97">
        <f>SIN((90-$U$9)*$AA$8)*TAN($Y$10*$AA$8)/TAN((90-'C'!$F142)*$AA$8)</f>
        <v>-7.3874269913675003E-2</v>
      </c>
      <c r="AM195" s="97">
        <f t="shared" si="355"/>
        <v>2.5695650812758871E-2</v>
      </c>
      <c r="AN195" s="97">
        <f t="shared" si="356"/>
        <v>1.0127663357422376</v>
      </c>
      <c r="AO195" s="97">
        <f t="shared" si="357"/>
        <v>-4.1830442152056655</v>
      </c>
      <c r="AP195" s="97">
        <f t="shared" si="358"/>
        <v>-9.106959298875525</v>
      </c>
      <c r="AQ195" s="97">
        <f t="shared" si="359"/>
        <v>4.9239150836698595</v>
      </c>
      <c r="AR195" s="97">
        <f t="shared" si="360"/>
        <v>193.29000351408118</v>
      </c>
      <c r="AS195" s="97" t="s">
        <v>8053</v>
      </c>
      <c r="AT195" s="97" t="s">
        <v>8053</v>
      </c>
      <c r="AU195" s="97" t="s">
        <v>8053</v>
      </c>
      <c r="AV195" s="97">
        <f t="shared" si="361"/>
        <v>11.80051677219979</v>
      </c>
      <c r="AW195" s="97">
        <f t="shared" si="362"/>
        <v>11.80051677219979</v>
      </c>
      <c r="AX195" s="97">
        <f t="shared" si="363"/>
        <v>0.49168819884165793</v>
      </c>
      <c r="AY195" s="97">
        <f t="shared" si="364"/>
        <v>0</v>
      </c>
      <c r="AZ195" s="97">
        <f t="shared" si="365"/>
        <v>0</v>
      </c>
      <c r="BA195" s="97">
        <f t="shared" si="366"/>
        <v>0</v>
      </c>
      <c r="BB195" s="97">
        <f>SIN((90-$U$9)*$AA$8)*TAN($Y$9*$AA$8)/TAN((90-'C'!$F142)*$AA$8)</f>
        <v>-0.91375937444739319</v>
      </c>
      <c r="BC195" s="97">
        <f t="shared" si="367"/>
        <v>3.9313065427916136</v>
      </c>
      <c r="BD195" s="97">
        <f t="shared" si="368"/>
        <v>2.2206545302661587</v>
      </c>
      <c r="BE195" s="97">
        <f t="shared" si="369"/>
        <v>-24.297965976801812</v>
      </c>
      <c r="BF195" s="97">
        <f t="shared" si="370"/>
        <v>-63.235932093769613</v>
      </c>
      <c r="BG195" s="97">
        <f t="shared" si="371"/>
        <v>38.9379661169678</v>
      </c>
      <c r="BH195" s="97">
        <f t="shared" si="372"/>
        <v>267.53389807057141</v>
      </c>
      <c r="BI195" s="97" t="s">
        <v>8053</v>
      </c>
      <c r="BJ195" s="97" t="s">
        <v>8053</v>
      </c>
      <c r="BK195" s="97" t="s">
        <v>8053</v>
      </c>
      <c r="BL195" s="97">
        <f t="shared" si="373"/>
        <v>14.724642185575634</v>
      </c>
      <c r="BM195" s="97">
        <f t="shared" si="374"/>
        <v>14.724642185575634</v>
      </c>
      <c r="BN195" s="97">
        <f t="shared" si="375"/>
        <v>0.61352675773231813</v>
      </c>
      <c r="BO195" s="97">
        <f t="shared" si="376"/>
        <v>0</v>
      </c>
      <c r="BP195" s="97">
        <f t="shared" si="377"/>
        <v>0</v>
      </c>
      <c r="BQ195" s="97">
        <f t="shared" si="378"/>
        <v>0</v>
      </c>
      <c r="BR195" s="97">
        <f>SIN((90-$U$9)*$AA$8)*TAN($AA$10*$AA$8)/TAN((90-'C'!$F142)*$AA$8)</f>
        <v>7.3874269913674989E-2</v>
      </c>
      <c r="BS195" s="97">
        <f t="shared" si="379"/>
        <v>2.5695650812758864E-2</v>
      </c>
      <c r="BT195" s="97">
        <f t="shared" si="380"/>
        <v>1.0127663357422376</v>
      </c>
      <c r="BU195" s="97">
        <f t="shared" si="381"/>
        <v>4.1830442152056646</v>
      </c>
      <c r="BV195" s="97">
        <f t="shared" si="382"/>
        <v>9.1069592988755232</v>
      </c>
      <c r="BW195" s="97">
        <f t="shared" si="383"/>
        <v>-4.9239150836698586</v>
      </c>
      <c r="BX195" s="97">
        <f t="shared" si="384"/>
        <v>166.70999648591882</v>
      </c>
      <c r="BY195" s="97" t="s">
        <v>8053</v>
      </c>
      <c r="BZ195" s="97" t="s">
        <v>8053</v>
      </c>
      <c r="CA195" s="97" t="s">
        <v>8053</v>
      </c>
      <c r="CB195" s="97">
        <f t="shared" si="385"/>
        <v>0</v>
      </c>
      <c r="CC195" s="97">
        <f t="shared" si="386"/>
        <v>0</v>
      </c>
      <c r="CD195" s="97">
        <f t="shared" si="387"/>
        <v>0</v>
      </c>
      <c r="CE195" s="97">
        <f t="shared" si="388"/>
        <v>0</v>
      </c>
      <c r="CF195" s="97">
        <f t="shared" si="389"/>
        <v>0</v>
      </c>
      <c r="CG195" s="97">
        <f t="shared" si="390"/>
        <v>0</v>
      </c>
      <c r="CH195" s="97">
        <f>90-'C'!$F142</f>
        <v>72.537999999999997</v>
      </c>
      <c r="CI195" s="97">
        <v>9</v>
      </c>
      <c r="CJ195" s="97"/>
      <c r="CK195" s="97"/>
      <c r="CL195" s="97" t="e">
        <f t="shared" si="404"/>
        <v>#REF!</v>
      </c>
      <c r="CM195" s="97"/>
      <c r="CN195" s="97" t="s">
        <v>8199</v>
      </c>
      <c r="CO195" s="97">
        <f t="shared" si="391"/>
        <v>9</v>
      </c>
      <c r="CP195" s="97">
        <f t="shared" si="392"/>
        <v>34.31666666666667</v>
      </c>
      <c r="CQ195" s="97">
        <f>'C'!F142</f>
        <v>17.462</v>
      </c>
      <c r="CR195" s="97">
        <f t="shared" si="393"/>
        <v>3.1415926535897931</v>
      </c>
      <c r="CS195" s="97">
        <f t="shared" si="394"/>
        <v>1.7453292519943295E-2</v>
      </c>
      <c r="CT195" s="97">
        <f t="shared" si="395"/>
        <v>57.295779513082323</v>
      </c>
      <c r="CU195" s="97">
        <f t="shared" si="396"/>
        <v>0.59893882164272083</v>
      </c>
      <c r="CV195" s="97">
        <f t="shared" si="397"/>
        <v>0.30476939398324981</v>
      </c>
      <c r="CW195" s="97">
        <f t="shared" si="398"/>
        <v>1.8061340401516988</v>
      </c>
      <c r="CX195" s="97">
        <f t="shared" si="399"/>
        <v>68.082170840128384</v>
      </c>
      <c r="CY195" s="97">
        <f t="shared" si="400"/>
        <v>68.082170840128384</v>
      </c>
      <c r="CZ195" s="97">
        <f t="shared" si="401"/>
        <v>291.91782915987164</v>
      </c>
      <c r="DA195" s="97"/>
      <c r="DB195" s="97"/>
      <c r="DC195" s="97"/>
      <c r="DD195" s="97"/>
      <c r="DE195" s="97"/>
      <c r="DF195" s="97"/>
      <c r="DG195" s="97"/>
      <c r="DH195" s="97"/>
      <c r="DI195" s="97"/>
      <c r="DJ195" s="97"/>
      <c r="DK195" s="97"/>
    </row>
    <row r="196" spans="1:115" ht="30" customHeight="1" x14ac:dyDescent="0.2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 t="e">
        <f t="shared" si="403"/>
        <v>#REF!</v>
      </c>
      <c r="M196" s="98">
        <f t="shared" si="402"/>
        <v>10</v>
      </c>
      <c r="N196" s="97">
        <f t="shared" si="337"/>
        <v>105.87231873866266</v>
      </c>
      <c r="O196" s="97">
        <f t="shared" si="338"/>
        <v>67.755822654440877</v>
      </c>
      <c r="P196" s="97">
        <f t="shared" si="339"/>
        <v>38.116496084221779</v>
      </c>
      <c r="Q196" s="97" t="str">
        <f t="shared" si="340"/>
        <v>QSOS</v>
      </c>
      <c r="R196" s="97">
        <f t="shared" si="341"/>
        <v>292.24417734555914</v>
      </c>
      <c r="S196" s="97">
        <f t="shared" si="0"/>
        <v>184</v>
      </c>
      <c r="T196" s="97">
        <f>SIN((90-$U$9)*$AA$8)*TAN($AA$9*$AA$8)/TAN((90-'C'!$F143)*$AA$8)</f>
        <v>0.92837782247717726</v>
      </c>
      <c r="U196" s="97">
        <f t="shared" si="342"/>
        <v>3.9313065427916092</v>
      </c>
      <c r="V196" s="97">
        <f t="shared" si="343"/>
        <v>2.2206545302661578</v>
      </c>
      <c r="W196" s="97">
        <f t="shared" si="344"/>
        <v>24.712479766359458</v>
      </c>
      <c r="X196" s="97">
        <f t="shared" si="345"/>
        <v>63.235932093769605</v>
      </c>
      <c r="Y196" s="97">
        <f t="shared" si="346"/>
        <v>-38.523452327410148</v>
      </c>
      <c r="Z196" s="97">
        <f t="shared" si="347"/>
        <v>92.051588139870944</v>
      </c>
      <c r="AA196" s="97">
        <f>(COS( 90.833*$AA$8)-SIN($U$9*$AA$8)*SIN('C'!$F143*$AA$8))/COS($U$9*$AA$8)/COS('C'!$F143*$AA$8)</f>
        <v>-0.23663328290459079</v>
      </c>
      <c r="AB196" s="97">
        <f t="shared" si="348"/>
        <v>103.68791878589741</v>
      </c>
      <c r="AC196" s="97">
        <f>('C'!$E143+$AC$9+$W$9/15)</f>
        <v>12.128777777777781</v>
      </c>
      <c r="AD196" s="97">
        <f t="shared" si="349"/>
        <v>0</v>
      </c>
      <c r="AE196" s="97">
        <f t="shared" si="350"/>
        <v>0</v>
      </c>
      <c r="AF196" s="97">
        <f t="shared" si="351"/>
        <v>0</v>
      </c>
      <c r="AG196" s="97">
        <f t="shared" si="352"/>
        <v>5.9920052351197182</v>
      </c>
      <c r="AH196" s="97">
        <f t="shared" si="353"/>
        <v>5.9920052351197182</v>
      </c>
      <c r="AI196" s="97"/>
      <c r="AJ196" s="97"/>
      <c r="AK196" s="97">
        <f t="shared" si="354"/>
        <v>0.24966688479665491</v>
      </c>
      <c r="AL196" s="97">
        <f>SIN((90-$U$9)*$AA$8)*TAN($Y$10*$AA$8)/TAN((90-'C'!$F143)*$AA$8)</f>
        <v>-7.5056120634631407E-2</v>
      </c>
      <c r="AM196" s="97">
        <f t="shared" si="355"/>
        <v>2.5695650812758871E-2</v>
      </c>
      <c r="AN196" s="97">
        <f t="shared" si="356"/>
        <v>1.0127663357422376</v>
      </c>
      <c r="AO196" s="97">
        <f t="shared" si="357"/>
        <v>-4.250087169027899</v>
      </c>
      <c r="AP196" s="97">
        <f t="shared" si="358"/>
        <v>-9.106959298875525</v>
      </c>
      <c r="AQ196" s="97">
        <f t="shared" si="359"/>
        <v>4.8568721298476261</v>
      </c>
      <c r="AR196" s="97">
        <f t="shared" si="360"/>
        <v>193.35704646790342</v>
      </c>
      <c r="AS196" s="97" t="s">
        <v>8053</v>
      </c>
      <c r="AT196" s="97" t="s">
        <v>8053</v>
      </c>
      <c r="AU196" s="97" t="s">
        <v>8053</v>
      </c>
      <c r="AV196" s="97">
        <f t="shared" si="361"/>
        <v>11.804986302454607</v>
      </c>
      <c r="AW196" s="97">
        <f t="shared" si="362"/>
        <v>11.804986302454607</v>
      </c>
      <c r="AX196" s="97">
        <f t="shared" si="363"/>
        <v>0.49187442926894193</v>
      </c>
      <c r="AY196" s="97">
        <f t="shared" si="364"/>
        <v>0</v>
      </c>
      <c r="AZ196" s="97">
        <f t="shared" si="365"/>
        <v>0</v>
      </c>
      <c r="BA196" s="97">
        <f t="shared" si="366"/>
        <v>0</v>
      </c>
      <c r="BB196" s="97">
        <f>SIN((90-$U$9)*$AA$8)*TAN($Y$9*$AA$8)/TAN((90-'C'!$F143)*$AA$8)</f>
        <v>-0.92837782247717771</v>
      </c>
      <c r="BC196" s="97">
        <f t="shared" si="367"/>
        <v>3.9313065427916136</v>
      </c>
      <c r="BD196" s="97">
        <f t="shared" si="368"/>
        <v>2.2206545302661587</v>
      </c>
      <c r="BE196" s="97">
        <f t="shared" si="369"/>
        <v>-24.712479766359458</v>
      </c>
      <c r="BF196" s="97">
        <f t="shared" si="370"/>
        <v>-63.235932093769613</v>
      </c>
      <c r="BG196" s="97">
        <f t="shared" si="371"/>
        <v>38.523452327410155</v>
      </c>
      <c r="BH196" s="97">
        <f t="shared" si="372"/>
        <v>267.94841186012906</v>
      </c>
      <c r="BI196" s="97" t="s">
        <v>8053</v>
      </c>
      <c r="BJ196" s="97" t="s">
        <v>8053</v>
      </c>
      <c r="BK196" s="97" t="s">
        <v>8053</v>
      </c>
      <c r="BL196" s="97">
        <f t="shared" si="373"/>
        <v>14.697007932938458</v>
      </c>
      <c r="BM196" s="97">
        <f t="shared" si="374"/>
        <v>14.697007932938458</v>
      </c>
      <c r="BN196" s="97">
        <f t="shared" si="375"/>
        <v>0.61237533053910242</v>
      </c>
      <c r="BO196" s="97">
        <f t="shared" si="376"/>
        <v>0</v>
      </c>
      <c r="BP196" s="97">
        <f t="shared" si="377"/>
        <v>0</v>
      </c>
      <c r="BQ196" s="97">
        <f t="shared" si="378"/>
        <v>0</v>
      </c>
      <c r="BR196" s="97">
        <f>SIN((90-$U$9)*$AA$8)*TAN($AA$10*$AA$8)/TAN((90-'C'!$F143)*$AA$8)</f>
        <v>7.5056120634631393E-2</v>
      </c>
      <c r="BS196" s="97">
        <f t="shared" si="379"/>
        <v>2.5695650812758864E-2</v>
      </c>
      <c r="BT196" s="97">
        <f t="shared" si="380"/>
        <v>1.0127663357422376</v>
      </c>
      <c r="BU196" s="97">
        <f t="shared" si="381"/>
        <v>4.2500871690278981</v>
      </c>
      <c r="BV196" s="97">
        <f t="shared" si="382"/>
        <v>9.1069592988755232</v>
      </c>
      <c r="BW196" s="97">
        <f t="shared" si="383"/>
        <v>-4.8568721298476252</v>
      </c>
      <c r="BX196" s="97">
        <f t="shared" si="384"/>
        <v>166.64295353209658</v>
      </c>
      <c r="BY196" s="97" t="s">
        <v>8053</v>
      </c>
      <c r="BZ196" s="97" t="s">
        <v>8053</v>
      </c>
      <c r="CA196" s="97" t="s">
        <v>8053</v>
      </c>
      <c r="CB196" s="97">
        <f t="shared" si="385"/>
        <v>0</v>
      </c>
      <c r="CC196" s="97">
        <f t="shared" si="386"/>
        <v>0</v>
      </c>
      <c r="CD196" s="97">
        <f t="shared" si="387"/>
        <v>0</v>
      </c>
      <c r="CE196" s="97">
        <f t="shared" si="388"/>
        <v>0</v>
      </c>
      <c r="CF196" s="97">
        <f t="shared" si="389"/>
        <v>0</v>
      </c>
      <c r="CG196" s="97">
        <f t="shared" si="390"/>
        <v>0</v>
      </c>
      <c r="CH196" s="97">
        <f>90-'C'!$F143</f>
        <v>72.275999999999996</v>
      </c>
      <c r="CI196" s="97">
        <v>10</v>
      </c>
      <c r="CJ196" s="97"/>
      <c r="CK196" s="97"/>
      <c r="CL196" s="97" t="e">
        <f t="shared" si="404"/>
        <v>#REF!</v>
      </c>
      <c r="CM196" s="97"/>
      <c r="CN196" s="97" t="s">
        <v>8199</v>
      </c>
      <c r="CO196" s="97">
        <f t="shared" si="391"/>
        <v>10</v>
      </c>
      <c r="CP196" s="97">
        <f t="shared" si="392"/>
        <v>34.31666666666667</v>
      </c>
      <c r="CQ196" s="97">
        <f>'C'!F143</f>
        <v>17.724</v>
      </c>
      <c r="CR196" s="97">
        <f t="shared" si="393"/>
        <v>3.1415926535897931</v>
      </c>
      <c r="CS196" s="97">
        <f t="shared" si="394"/>
        <v>1.7453292519943295E-2</v>
      </c>
      <c r="CT196" s="97">
        <f t="shared" si="395"/>
        <v>57.295779513082323</v>
      </c>
      <c r="CU196" s="97">
        <f t="shared" si="396"/>
        <v>0.59893882164272083</v>
      </c>
      <c r="CV196" s="97">
        <f t="shared" si="397"/>
        <v>0.30934215662347497</v>
      </c>
      <c r="CW196" s="97">
        <f t="shared" si="398"/>
        <v>1.8096955773543912</v>
      </c>
      <c r="CX196" s="97">
        <f t="shared" si="399"/>
        <v>67.755822654440877</v>
      </c>
      <c r="CY196" s="97">
        <f t="shared" si="400"/>
        <v>67.755822654440877</v>
      </c>
      <c r="CZ196" s="97">
        <f t="shared" si="401"/>
        <v>292.24417734555914</v>
      </c>
      <c r="DA196" s="97"/>
      <c r="DB196" s="97"/>
      <c r="DC196" s="97"/>
      <c r="DD196" s="97"/>
      <c r="DE196" s="97"/>
      <c r="DF196" s="97"/>
      <c r="DG196" s="97"/>
      <c r="DH196" s="97"/>
      <c r="DI196" s="97"/>
      <c r="DJ196" s="97"/>
      <c r="DK196" s="97"/>
    </row>
    <row r="197" spans="1:115" ht="30" customHeight="1" x14ac:dyDescent="0.2">
      <c r="A197" s="97"/>
      <c r="B197" s="97"/>
      <c r="C197" s="97"/>
      <c r="D197" s="97"/>
      <c r="E197" s="97"/>
      <c r="F197" s="97"/>
      <c r="G197" s="97"/>
      <c r="H197" s="97"/>
      <c r="I197" s="97"/>
      <c r="J197" s="97" t="s">
        <v>8187</v>
      </c>
      <c r="K197" s="97"/>
      <c r="L197" s="97"/>
      <c r="M197" s="98">
        <f t="shared" si="402"/>
        <v>11</v>
      </c>
      <c r="N197" s="97">
        <f t="shared" si="337"/>
        <v>105.87231873866266</v>
      </c>
      <c r="O197" s="97">
        <f t="shared" si="338"/>
        <v>67.43542683528031</v>
      </c>
      <c r="P197" s="97">
        <f t="shared" si="339"/>
        <v>38.436891903382346</v>
      </c>
      <c r="Q197" s="97" t="str">
        <f t="shared" si="340"/>
        <v>QSOS</v>
      </c>
      <c r="R197" s="97">
        <f t="shared" si="341"/>
        <v>292.56457316471972</v>
      </c>
      <c r="S197" s="97">
        <f t="shared" si="0"/>
        <v>185</v>
      </c>
      <c r="T197" s="97">
        <f>SIN((90-$U$9)*$AA$8)*TAN($AA$9*$AA$8)/TAN((90-'C'!$F144)*$AA$8)</f>
        <v>0.94275886193049119</v>
      </c>
      <c r="U197" s="97">
        <f t="shared" si="342"/>
        <v>3.9313065427916092</v>
      </c>
      <c r="V197" s="97">
        <f t="shared" si="343"/>
        <v>2.2206545302661578</v>
      </c>
      <c r="W197" s="97">
        <f t="shared" si="344"/>
        <v>25.121612729139741</v>
      </c>
      <c r="X197" s="97">
        <f t="shared" si="345"/>
        <v>63.235932093769605</v>
      </c>
      <c r="Y197" s="97">
        <f t="shared" si="346"/>
        <v>-38.114319364629864</v>
      </c>
      <c r="Z197" s="97">
        <f t="shared" si="347"/>
        <v>91.642455177090653</v>
      </c>
      <c r="AA197" s="97">
        <f>(COS( 90.833*$AA$8)-SIN($U$9*$AA$8)*SIN('C'!$F144*$AA$8))/COS($U$9*$AA$8)/COS('C'!$F144*$AA$8)</f>
        <v>-0.24003931634659928</v>
      </c>
      <c r="AB197" s="97">
        <f t="shared" si="348"/>
        <v>103.88886085595161</v>
      </c>
      <c r="AC197" s="97">
        <f>('C'!$E144+$AC$9+$W$9/15)</f>
        <v>12.127777777777776</v>
      </c>
      <c r="AD197" s="97">
        <f t="shared" si="349"/>
        <v>0</v>
      </c>
      <c r="AE197" s="97">
        <f t="shared" si="350"/>
        <v>0</v>
      </c>
      <c r="AF197" s="97">
        <f t="shared" si="351"/>
        <v>0</v>
      </c>
      <c r="AG197" s="97">
        <f t="shared" si="352"/>
        <v>6.018280765971733</v>
      </c>
      <c r="AH197" s="97">
        <f t="shared" si="353"/>
        <v>6.018280765971733</v>
      </c>
      <c r="AI197" s="97"/>
      <c r="AJ197" s="97"/>
      <c r="AK197" s="97">
        <f t="shared" si="354"/>
        <v>0.25076169858215552</v>
      </c>
      <c r="AL197" s="97">
        <f>SIN((90-$U$9)*$AA$8)*TAN($Y$10*$AA$8)/TAN((90-'C'!$F144)*$AA$8)</f>
        <v>-7.6218777697226056E-2</v>
      </c>
      <c r="AM197" s="97">
        <f t="shared" si="355"/>
        <v>2.5695650812758871E-2</v>
      </c>
      <c r="AN197" s="97">
        <f t="shared" si="356"/>
        <v>1.0127663357422376</v>
      </c>
      <c r="AO197" s="97">
        <f t="shared" si="357"/>
        <v>-4.316047011031813</v>
      </c>
      <c r="AP197" s="97">
        <f t="shared" si="358"/>
        <v>-9.106959298875525</v>
      </c>
      <c r="AQ197" s="97">
        <f t="shared" si="359"/>
        <v>4.790912287843712</v>
      </c>
      <c r="AR197" s="97">
        <f t="shared" si="360"/>
        <v>193.42300630990732</v>
      </c>
      <c r="AS197" s="97" t="s">
        <v>8053</v>
      </c>
      <c r="AT197" s="97" t="s">
        <v>8053</v>
      </c>
      <c r="AU197" s="97" t="s">
        <v>8053</v>
      </c>
      <c r="AV197" s="97">
        <f t="shared" si="361"/>
        <v>11.808383625254862</v>
      </c>
      <c r="AW197" s="97">
        <f t="shared" si="362"/>
        <v>11.808383625254862</v>
      </c>
      <c r="AX197" s="97">
        <f t="shared" si="363"/>
        <v>0.49201598438561928</v>
      </c>
      <c r="AY197" s="97">
        <f t="shared" si="364"/>
        <v>0</v>
      </c>
      <c r="AZ197" s="97">
        <f t="shared" si="365"/>
        <v>0</v>
      </c>
      <c r="BA197" s="97">
        <f t="shared" si="366"/>
        <v>0</v>
      </c>
      <c r="BB197" s="97">
        <f>SIN((90-$U$9)*$AA$8)*TAN($Y$9*$AA$8)/TAN((90-'C'!$F144)*$AA$8)</f>
        <v>-0.94275886193049163</v>
      </c>
      <c r="BC197" s="97">
        <f t="shared" si="367"/>
        <v>3.9313065427916136</v>
      </c>
      <c r="BD197" s="97">
        <f t="shared" si="368"/>
        <v>2.2206545302661587</v>
      </c>
      <c r="BE197" s="97">
        <f t="shared" si="369"/>
        <v>-25.121612729139741</v>
      </c>
      <c r="BF197" s="97">
        <f t="shared" si="370"/>
        <v>-63.235932093769613</v>
      </c>
      <c r="BG197" s="97">
        <f t="shared" si="371"/>
        <v>38.114319364629871</v>
      </c>
      <c r="BH197" s="97">
        <f t="shared" si="372"/>
        <v>268.35754482290935</v>
      </c>
      <c r="BI197" s="97" t="s">
        <v>8053</v>
      </c>
      <c r="BJ197" s="97" t="s">
        <v>8053</v>
      </c>
      <c r="BK197" s="97" t="s">
        <v>8053</v>
      </c>
      <c r="BL197" s="97">
        <f t="shared" si="373"/>
        <v>14.668732402086434</v>
      </c>
      <c r="BM197" s="97">
        <f t="shared" si="374"/>
        <v>14.668732402086434</v>
      </c>
      <c r="BN197" s="97">
        <f t="shared" si="375"/>
        <v>0.61119718342026808</v>
      </c>
      <c r="BO197" s="97">
        <f t="shared" si="376"/>
        <v>0</v>
      </c>
      <c r="BP197" s="97">
        <f t="shared" si="377"/>
        <v>0</v>
      </c>
      <c r="BQ197" s="97">
        <f t="shared" si="378"/>
        <v>0</v>
      </c>
      <c r="BR197" s="97">
        <f>SIN((90-$U$9)*$AA$8)*TAN($AA$10*$AA$8)/TAN((90-'C'!$F144)*$AA$8)</f>
        <v>7.6218777697226028E-2</v>
      </c>
      <c r="BS197" s="97">
        <f t="shared" si="379"/>
        <v>2.5695650812758864E-2</v>
      </c>
      <c r="BT197" s="97">
        <f t="shared" si="380"/>
        <v>1.0127663357422376</v>
      </c>
      <c r="BU197" s="97">
        <f t="shared" si="381"/>
        <v>4.3160470110318112</v>
      </c>
      <c r="BV197" s="97">
        <f t="shared" si="382"/>
        <v>9.1069592988755232</v>
      </c>
      <c r="BW197" s="97">
        <f t="shared" si="383"/>
        <v>-4.790912287843712</v>
      </c>
      <c r="BX197" s="97">
        <f t="shared" si="384"/>
        <v>166.57699369009268</v>
      </c>
      <c r="BY197" s="97" t="s">
        <v>8053</v>
      </c>
      <c r="BZ197" s="97" t="s">
        <v>8053</v>
      </c>
      <c r="CA197" s="97" t="s">
        <v>8053</v>
      </c>
      <c r="CB197" s="97">
        <f t="shared" si="385"/>
        <v>0</v>
      </c>
      <c r="CC197" s="97">
        <f t="shared" si="386"/>
        <v>0</v>
      </c>
      <c r="CD197" s="97">
        <f t="shared" si="387"/>
        <v>0</v>
      </c>
      <c r="CE197" s="97">
        <f t="shared" si="388"/>
        <v>0</v>
      </c>
      <c r="CF197" s="97">
        <f t="shared" si="389"/>
        <v>0</v>
      </c>
      <c r="CG197" s="97">
        <f t="shared" si="390"/>
        <v>0</v>
      </c>
      <c r="CH197" s="97">
        <f>90-'C'!$F144</f>
        <v>72.019000000000005</v>
      </c>
      <c r="CI197" s="97">
        <v>11</v>
      </c>
      <c r="CJ197" s="97" t="s">
        <v>8187</v>
      </c>
      <c r="CK197" s="97"/>
      <c r="CL197" s="97"/>
      <c r="CM197" s="97"/>
      <c r="CN197" s="97" t="s">
        <v>8199</v>
      </c>
      <c r="CO197" s="97">
        <f t="shared" si="391"/>
        <v>11</v>
      </c>
      <c r="CP197" s="97">
        <f t="shared" si="392"/>
        <v>34.31666666666667</v>
      </c>
      <c r="CQ197" s="97">
        <f>'C'!F144</f>
        <v>17.981000000000002</v>
      </c>
      <c r="CR197" s="97">
        <f t="shared" si="393"/>
        <v>3.1415926535897931</v>
      </c>
      <c r="CS197" s="97">
        <f t="shared" si="394"/>
        <v>1.7453292519943295E-2</v>
      </c>
      <c r="CT197" s="97">
        <f t="shared" si="395"/>
        <v>57.295779513082323</v>
      </c>
      <c r="CU197" s="97">
        <f t="shared" si="396"/>
        <v>0.59893882164272083</v>
      </c>
      <c r="CV197" s="97">
        <f t="shared" si="397"/>
        <v>0.31382765280110042</v>
      </c>
      <c r="CW197" s="97">
        <f t="shared" si="398"/>
        <v>1.81320267808261</v>
      </c>
      <c r="CX197" s="97">
        <f t="shared" si="399"/>
        <v>67.43542683528031</v>
      </c>
      <c r="CY197" s="97">
        <f t="shared" si="400"/>
        <v>67.43542683528031</v>
      </c>
      <c r="CZ197" s="97">
        <f t="shared" si="401"/>
        <v>292.56457316471972</v>
      </c>
      <c r="DA197" s="97"/>
      <c r="DB197" s="97"/>
      <c r="DC197" s="97"/>
      <c r="DD197" s="97"/>
      <c r="DE197" s="97"/>
      <c r="DF197" s="97"/>
      <c r="DG197" s="97"/>
      <c r="DH197" s="97"/>
      <c r="DI197" s="97"/>
      <c r="DJ197" s="97"/>
      <c r="DK197" s="97"/>
    </row>
    <row r="198" spans="1:115" ht="30" customHeight="1" x14ac:dyDescent="0.2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 t="s">
        <v>8188</v>
      </c>
      <c r="L198" s="97"/>
      <c r="M198" s="98">
        <f t="shared" si="402"/>
        <v>12</v>
      </c>
      <c r="N198" s="97">
        <f t="shared" si="337"/>
        <v>105.87231873866266</v>
      </c>
      <c r="O198" s="97">
        <f t="shared" si="338"/>
        <v>67.120993996094484</v>
      </c>
      <c r="P198" s="97">
        <f t="shared" si="339"/>
        <v>38.751324742568173</v>
      </c>
      <c r="Q198" s="97" t="str">
        <f t="shared" si="340"/>
        <v>QSOS</v>
      </c>
      <c r="R198" s="97">
        <f t="shared" si="341"/>
        <v>292.87900600390549</v>
      </c>
      <c r="S198" s="97">
        <f t="shared" si="0"/>
        <v>186</v>
      </c>
      <c r="T198" s="97">
        <f>SIN((90-$U$9)*$AA$8)*TAN($AA$9*$AA$8)/TAN((90-'C'!$F145)*$AA$8)</f>
        <v>0.95690082666582044</v>
      </c>
      <c r="U198" s="97">
        <f t="shared" si="342"/>
        <v>3.9313065427916092</v>
      </c>
      <c r="V198" s="97">
        <f t="shared" si="343"/>
        <v>2.2206545302661578</v>
      </c>
      <c r="W198" s="97">
        <f t="shared" si="344"/>
        <v>25.525284383150559</v>
      </c>
      <c r="X198" s="97">
        <f t="shared" si="345"/>
        <v>63.235932093769605</v>
      </c>
      <c r="Y198" s="97">
        <f t="shared" si="346"/>
        <v>-37.710647710619043</v>
      </c>
      <c r="Z198" s="97">
        <f t="shared" si="347"/>
        <v>91.238783523079832</v>
      </c>
      <c r="AA198" s="97">
        <f>(COS( 90.833*$AA$8)-SIN($U$9*$AA$8)*SIN('C'!$F145*$AA$8))/COS($U$9*$AA$8)/COS('C'!$F145*$AA$8)</f>
        <v>-0.24338908892168012</v>
      </c>
      <c r="AB198" s="97">
        <f t="shared" si="348"/>
        <v>104.08665385961885</v>
      </c>
      <c r="AC198" s="97">
        <f>('C'!$E145+$AC$9+$W$9/15)</f>
        <v>12.127777777777776</v>
      </c>
      <c r="AD198" s="97">
        <f t="shared" si="349"/>
        <v>0</v>
      </c>
      <c r="AE198" s="97">
        <f t="shared" si="350"/>
        <v>0</v>
      </c>
      <c r="AF198" s="97">
        <f t="shared" si="351"/>
        <v>0</v>
      </c>
      <c r="AG198" s="97">
        <f t="shared" si="352"/>
        <v>6.0451922095724546</v>
      </c>
      <c r="AH198" s="97">
        <f t="shared" si="353"/>
        <v>6.0451922095724546</v>
      </c>
      <c r="AI198" s="97"/>
      <c r="AJ198" s="97"/>
      <c r="AK198" s="97">
        <f t="shared" si="354"/>
        <v>0.25188300873218561</v>
      </c>
      <c r="AL198" s="97">
        <f>SIN((90-$U$9)*$AA$8)*TAN($Y$10*$AA$8)/TAN((90-'C'!$F145)*$AA$8)</f>
        <v>-7.7362106399707697E-2</v>
      </c>
      <c r="AM198" s="97">
        <f t="shared" si="355"/>
        <v>2.5695650812758871E-2</v>
      </c>
      <c r="AN198" s="97">
        <f t="shared" si="356"/>
        <v>1.0127663357422376</v>
      </c>
      <c r="AO198" s="97">
        <f t="shared" si="357"/>
        <v>-4.3809159056065345</v>
      </c>
      <c r="AP198" s="97">
        <f t="shared" si="358"/>
        <v>-9.106959298875525</v>
      </c>
      <c r="AQ198" s="97">
        <f t="shared" si="359"/>
        <v>4.7260433932689905</v>
      </c>
      <c r="AR198" s="97">
        <f t="shared" si="360"/>
        <v>193.48787520448207</v>
      </c>
      <c r="AS198" s="97" t="s">
        <v>8053</v>
      </c>
      <c r="AT198" s="97" t="s">
        <v>8053</v>
      </c>
      <c r="AU198" s="97" t="s">
        <v>8053</v>
      </c>
      <c r="AV198" s="97">
        <f t="shared" si="361"/>
        <v>11.812708218226511</v>
      </c>
      <c r="AW198" s="97">
        <f t="shared" si="362"/>
        <v>11.812708218226511</v>
      </c>
      <c r="AX198" s="97">
        <f t="shared" si="363"/>
        <v>0.49219617575943797</v>
      </c>
      <c r="AY198" s="97">
        <f t="shared" si="364"/>
        <v>0</v>
      </c>
      <c r="AZ198" s="97">
        <f t="shared" si="365"/>
        <v>0</v>
      </c>
      <c r="BA198" s="97">
        <f t="shared" si="366"/>
        <v>0</v>
      </c>
      <c r="BB198" s="97">
        <f>SIN((90-$U$9)*$AA$8)*TAN($Y$9*$AA$8)/TAN((90-'C'!$F145)*$AA$8)</f>
        <v>-0.95690082666582077</v>
      </c>
      <c r="BC198" s="97">
        <f t="shared" si="367"/>
        <v>3.9313065427916136</v>
      </c>
      <c r="BD198" s="97">
        <f t="shared" si="368"/>
        <v>2.2206545302661587</v>
      </c>
      <c r="BE198" s="97">
        <f t="shared" si="369"/>
        <v>-25.525284383150563</v>
      </c>
      <c r="BF198" s="97">
        <f t="shared" si="370"/>
        <v>-63.235932093769613</v>
      </c>
      <c r="BG198" s="97">
        <f t="shared" si="371"/>
        <v>37.71064771061905</v>
      </c>
      <c r="BH198" s="97">
        <f t="shared" si="372"/>
        <v>268.7612164769202</v>
      </c>
      <c r="BI198" s="97" t="s">
        <v>8053</v>
      </c>
      <c r="BJ198" s="97" t="s">
        <v>8053</v>
      </c>
      <c r="BK198" s="97" t="s">
        <v>8053</v>
      </c>
      <c r="BL198" s="97">
        <f t="shared" si="373"/>
        <v>14.641820958485713</v>
      </c>
      <c r="BM198" s="97">
        <f t="shared" si="374"/>
        <v>14.641820958485713</v>
      </c>
      <c r="BN198" s="97">
        <f t="shared" si="375"/>
        <v>0.61007587327023804</v>
      </c>
      <c r="BO198" s="97">
        <f t="shared" si="376"/>
        <v>0</v>
      </c>
      <c r="BP198" s="97">
        <f t="shared" si="377"/>
        <v>0</v>
      </c>
      <c r="BQ198" s="97">
        <f t="shared" si="378"/>
        <v>0</v>
      </c>
      <c r="BR198" s="97">
        <f>SIN((90-$U$9)*$AA$8)*TAN($AA$10*$AA$8)/TAN((90-'C'!$F145)*$AA$8)</f>
        <v>7.7362106399707684E-2</v>
      </c>
      <c r="BS198" s="97">
        <f t="shared" si="379"/>
        <v>2.5695650812758864E-2</v>
      </c>
      <c r="BT198" s="97">
        <f t="shared" si="380"/>
        <v>1.0127663357422376</v>
      </c>
      <c r="BU198" s="97">
        <f t="shared" si="381"/>
        <v>4.3809159056065337</v>
      </c>
      <c r="BV198" s="97">
        <f t="shared" si="382"/>
        <v>9.1069592988755232</v>
      </c>
      <c r="BW198" s="97">
        <f t="shared" si="383"/>
        <v>-4.7260433932689896</v>
      </c>
      <c r="BX198" s="97">
        <f t="shared" si="384"/>
        <v>166.51212479551793</v>
      </c>
      <c r="BY198" s="97" t="s">
        <v>8053</v>
      </c>
      <c r="BZ198" s="97" t="s">
        <v>8053</v>
      </c>
      <c r="CA198" s="97" t="s">
        <v>8053</v>
      </c>
      <c r="CB198" s="97">
        <f t="shared" si="385"/>
        <v>0</v>
      </c>
      <c r="CC198" s="97">
        <f t="shared" si="386"/>
        <v>0</v>
      </c>
      <c r="CD198" s="97">
        <f t="shared" si="387"/>
        <v>0</v>
      </c>
      <c r="CE198" s="97">
        <f t="shared" si="388"/>
        <v>0</v>
      </c>
      <c r="CF198" s="97">
        <f t="shared" si="389"/>
        <v>0</v>
      </c>
      <c r="CG198" s="97">
        <f t="shared" si="390"/>
        <v>0</v>
      </c>
      <c r="CH198" s="97">
        <f>90-'C'!$F145</f>
        <v>71.766999999999996</v>
      </c>
      <c r="CI198" s="97">
        <v>12</v>
      </c>
      <c r="CJ198" s="97"/>
      <c r="CK198" s="97" t="s">
        <v>8188</v>
      </c>
      <c r="CL198" s="97"/>
      <c r="CM198" s="97"/>
      <c r="CN198" s="97" t="s">
        <v>8199</v>
      </c>
      <c r="CO198" s="97">
        <f t="shared" si="391"/>
        <v>12</v>
      </c>
      <c r="CP198" s="97">
        <f t="shared" si="392"/>
        <v>34.31666666666667</v>
      </c>
      <c r="CQ198" s="97">
        <f>'C'!F145</f>
        <v>18.233000000000001</v>
      </c>
      <c r="CR198" s="97">
        <f t="shared" si="393"/>
        <v>3.1415926535897931</v>
      </c>
      <c r="CS198" s="97">
        <f t="shared" si="394"/>
        <v>1.7453292519943295E-2</v>
      </c>
      <c r="CT198" s="97">
        <f t="shared" si="395"/>
        <v>57.295779513082323</v>
      </c>
      <c r="CU198" s="97">
        <f t="shared" si="396"/>
        <v>0.59893882164272083</v>
      </c>
      <c r="CV198" s="97">
        <f t="shared" si="397"/>
        <v>0.3182258825161261</v>
      </c>
      <c r="CW198" s="97">
        <f t="shared" si="398"/>
        <v>1.8166548172340127</v>
      </c>
      <c r="CX198" s="97">
        <f t="shared" si="399"/>
        <v>67.120993996094484</v>
      </c>
      <c r="CY198" s="97">
        <f t="shared" si="400"/>
        <v>67.120993996094484</v>
      </c>
      <c r="CZ198" s="97">
        <f t="shared" si="401"/>
        <v>292.87900600390549</v>
      </c>
      <c r="DA198" s="97"/>
      <c r="DB198" s="97"/>
      <c r="DC198" s="97"/>
      <c r="DD198" s="97"/>
      <c r="DE198" s="97"/>
      <c r="DF198" s="97"/>
      <c r="DG198" s="97"/>
      <c r="DH198" s="97"/>
      <c r="DI198" s="97"/>
      <c r="DJ198" s="97"/>
      <c r="DK198" s="97"/>
    </row>
    <row r="199" spans="1:115" ht="30" customHeight="1" x14ac:dyDescent="0.2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 t="e">
        <f t="shared" ref="L199:L202" si="405">#REF!</f>
        <v>#REF!</v>
      </c>
      <c r="M199" s="98">
        <f t="shared" si="402"/>
        <v>13</v>
      </c>
      <c r="N199" s="97">
        <f t="shared" si="337"/>
        <v>105.87231873866266</v>
      </c>
      <c r="O199" s="97">
        <f t="shared" si="338"/>
        <v>66.812534978574917</v>
      </c>
      <c r="P199" s="97">
        <f t="shared" si="339"/>
        <v>39.05978376008774</v>
      </c>
      <c r="Q199" s="97" t="str">
        <f t="shared" si="340"/>
        <v>QSOS</v>
      </c>
      <c r="R199" s="97">
        <f t="shared" si="341"/>
        <v>293.18746502142506</v>
      </c>
      <c r="S199" s="97">
        <f t="shared" si="0"/>
        <v>187</v>
      </c>
      <c r="T199" s="97">
        <f>SIN((90-$U$9)*$AA$8)*TAN($AA$9*$AA$8)/TAN((90-'C'!$F146)*$AA$8)</f>
        <v>0.97080201837015667</v>
      </c>
      <c r="U199" s="97">
        <f t="shared" si="342"/>
        <v>3.9313065427916092</v>
      </c>
      <c r="V199" s="97">
        <f t="shared" si="343"/>
        <v>2.2206545302661578</v>
      </c>
      <c r="W199" s="97">
        <f t="shared" si="344"/>
        <v>25.923411254997287</v>
      </c>
      <c r="X199" s="97">
        <f t="shared" si="345"/>
        <v>63.235932093769605</v>
      </c>
      <c r="Y199" s="97">
        <f t="shared" si="346"/>
        <v>-37.312520838772315</v>
      </c>
      <c r="Z199" s="97">
        <f t="shared" si="347"/>
        <v>90.840656651233104</v>
      </c>
      <c r="AA199" s="97">
        <f>(COS( 90.833*$AA$8)-SIN($U$9*$AA$8)*SIN('C'!$F146*$AA$8))/COS($U$9*$AA$8)/COS('C'!$F146*$AA$8)</f>
        <v>-0.24668217857634761</v>
      </c>
      <c r="AB199" s="97">
        <f t="shared" si="348"/>
        <v>104.2812670705698</v>
      </c>
      <c r="AC199" s="97">
        <f>('C'!$E146+$AC$9+$W$9/15)</f>
        <v>12.127777777777776</v>
      </c>
      <c r="AD199" s="97">
        <f t="shared" si="349"/>
        <v>0</v>
      </c>
      <c r="AE199" s="97">
        <f t="shared" si="350"/>
        <v>0</v>
      </c>
      <c r="AF199" s="97">
        <f t="shared" si="351"/>
        <v>0</v>
      </c>
      <c r="AG199" s="97">
        <f t="shared" si="352"/>
        <v>6.0717340010289025</v>
      </c>
      <c r="AH199" s="97">
        <f t="shared" si="353"/>
        <v>6.0717340010289025</v>
      </c>
      <c r="AI199" s="97"/>
      <c r="AJ199" s="97"/>
      <c r="AK199" s="97">
        <f t="shared" si="354"/>
        <v>0.2529889167095376</v>
      </c>
      <c r="AL199" s="97">
        <f>SIN((90-$U$9)*$AA$8)*TAN($Y$10*$AA$8)/TAN((90-'C'!$F146)*$AA$8)</f>
        <v>-7.8485969439371653E-2</v>
      </c>
      <c r="AM199" s="97">
        <f t="shared" si="355"/>
        <v>2.5695650812758871E-2</v>
      </c>
      <c r="AN199" s="97">
        <f t="shared" si="356"/>
        <v>1.0127663357422376</v>
      </c>
      <c r="AO199" s="97">
        <f t="shared" si="357"/>
        <v>-4.4446858630145929</v>
      </c>
      <c r="AP199" s="97">
        <f t="shared" si="358"/>
        <v>-9.106959298875525</v>
      </c>
      <c r="AQ199" s="97">
        <f t="shared" si="359"/>
        <v>4.6622734358609321</v>
      </c>
      <c r="AR199" s="97">
        <f t="shared" si="360"/>
        <v>193.55164516189012</v>
      </c>
      <c r="AS199" s="97" t="s">
        <v>8053</v>
      </c>
      <c r="AT199" s="97" t="s">
        <v>8053</v>
      </c>
      <c r="AU199" s="97" t="s">
        <v>8053</v>
      </c>
      <c r="AV199" s="97">
        <f t="shared" si="361"/>
        <v>11.816959548720382</v>
      </c>
      <c r="AW199" s="97">
        <f t="shared" si="362"/>
        <v>11.816959548720382</v>
      </c>
      <c r="AX199" s="97">
        <f t="shared" si="363"/>
        <v>0.49237331453001593</v>
      </c>
      <c r="AY199" s="97">
        <f t="shared" si="364"/>
        <v>0</v>
      </c>
      <c r="AZ199" s="97">
        <f t="shared" si="365"/>
        <v>0</v>
      </c>
      <c r="BA199" s="97">
        <f t="shared" si="366"/>
        <v>0</v>
      </c>
      <c r="BB199" s="97">
        <f>SIN((90-$U$9)*$AA$8)*TAN($Y$9*$AA$8)/TAN((90-'C'!$F146)*$AA$8)</f>
        <v>-0.97080201837015712</v>
      </c>
      <c r="BC199" s="97">
        <f t="shared" si="367"/>
        <v>3.9313065427916136</v>
      </c>
      <c r="BD199" s="97">
        <f t="shared" si="368"/>
        <v>2.2206545302661587</v>
      </c>
      <c r="BE199" s="97">
        <f t="shared" si="369"/>
        <v>-25.923411254997287</v>
      </c>
      <c r="BF199" s="97">
        <f t="shared" si="370"/>
        <v>-63.235932093769613</v>
      </c>
      <c r="BG199" s="97">
        <f t="shared" si="371"/>
        <v>37.312520838772329</v>
      </c>
      <c r="BH199" s="97">
        <f t="shared" si="372"/>
        <v>269.15934334876692</v>
      </c>
      <c r="BI199" s="97" t="s">
        <v>8053</v>
      </c>
      <c r="BJ199" s="97" t="s">
        <v>8053</v>
      </c>
      <c r="BK199" s="97" t="s">
        <v>8053</v>
      </c>
      <c r="BL199" s="97">
        <f t="shared" si="373"/>
        <v>14.615279167029264</v>
      </c>
      <c r="BM199" s="97">
        <f t="shared" si="374"/>
        <v>14.615279167029264</v>
      </c>
      <c r="BN199" s="97">
        <f t="shared" si="375"/>
        <v>0.60896996529288605</v>
      </c>
      <c r="BO199" s="97">
        <f t="shared" si="376"/>
        <v>0</v>
      </c>
      <c r="BP199" s="97">
        <f t="shared" si="377"/>
        <v>0</v>
      </c>
      <c r="BQ199" s="97">
        <f t="shared" si="378"/>
        <v>0</v>
      </c>
      <c r="BR199" s="97">
        <f>SIN((90-$U$9)*$AA$8)*TAN($AA$10*$AA$8)/TAN((90-'C'!$F146)*$AA$8)</f>
        <v>7.8485969439371639E-2</v>
      </c>
      <c r="BS199" s="97">
        <f t="shared" si="379"/>
        <v>2.5695650812758864E-2</v>
      </c>
      <c r="BT199" s="97">
        <f t="shared" si="380"/>
        <v>1.0127663357422376</v>
      </c>
      <c r="BU199" s="97">
        <f t="shared" si="381"/>
        <v>4.444685863014592</v>
      </c>
      <c r="BV199" s="97">
        <f t="shared" si="382"/>
        <v>9.1069592988755232</v>
      </c>
      <c r="BW199" s="97">
        <f t="shared" si="383"/>
        <v>-4.6622734358609312</v>
      </c>
      <c r="BX199" s="97">
        <f t="shared" si="384"/>
        <v>166.44835483810988</v>
      </c>
      <c r="BY199" s="97" t="s">
        <v>8053</v>
      </c>
      <c r="BZ199" s="97" t="s">
        <v>8053</v>
      </c>
      <c r="CA199" s="97" t="s">
        <v>8053</v>
      </c>
      <c r="CB199" s="97">
        <f t="shared" si="385"/>
        <v>0</v>
      </c>
      <c r="CC199" s="97">
        <f t="shared" si="386"/>
        <v>0</v>
      </c>
      <c r="CD199" s="97">
        <f t="shared" si="387"/>
        <v>0</v>
      </c>
      <c r="CE199" s="97">
        <f t="shared" si="388"/>
        <v>0</v>
      </c>
      <c r="CF199" s="97">
        <f t="shared" si="389"/>
        <v>0</v>
      </c>
      <c r="CG199" s="97">
        <f t="shared" si="390"/>
        <v>0</v>
      </c>
      <c r="CH199" s="97">
        <f>90-'C'!$F146</f>
        <v>71.52</v>
      </c>
      <c r="CI199" s="97">
        <v>13</v>
      </c>
      <c r="CJ199" s="97"/>
      <c r="CK199" s="97"/>
      <c r="CL199" s="97" t="e">
        <f t="shared" ref="CL199:CL202" si="406">#REF!</f>
        <v>#REF!</v>
      </c>
      <c r="CM199" s="97"/>
      <c r="CN199" s="97" t="s">
        <v>8199</v>
      </c>
      <c r="CO199" s="97">
        <f t="shared" si="391"/>
        <v>13</v>
      </c>
      <c r="CP199" s="97">
        <f t="shared" si="392"/>
        <v>34.31666666666667</v>
      </c>
      <c r="CQ199" s="97">
        <f>'C'!F146</f>
        <v>18.48</v>
      </c>
      <c r="CR199" s="97">
        <f t="shared" si="393"/>
        <v>3.1415926535897931</v>
      </c>
      <c r="CS199" s="97">
        <f t="shared" si="394"/>
        <v>1.7453292519943295E-2</v>
      </c>
      <c r="CT199" s="97">
        <f t="shared" si="395"/>
        <v>57.295779513082323</v>
      </c>
      <c r="CU199" s="97">
        <f t="shared" si="396"/>
        <v>0.59893882164272083</v>
      </c>
      <c r="CV199" s="97">
        <f t="shared" si="397"/>
        <v>0.32253684576855213</v>
      </c>
      <c r="CW199" s="97">
        <f t="shared" si="398"/>
        <v>1.820051458532985</v>
      </c>
      <c r="CX199" s="97">
        <f t="shared" si="399"/>
        <v>66.812534978574917</v>
      </c>
      <c r="CY199" s="97">
        <f t="shared" si="400"/>
        <v>66.812534978574917</v>
      </c>
      <c r="CZ199" s="97">
        <f t="shared" si="401"/>
        <v>293.18746502142506</v>
      </c>
      <c r="DA199" s="97"/>
      <c r="DB199" s="97"/>
      <c r="DC199" s="97"/>
      <c r="DD199" s="97"/>
      <c r="DE199" s="97"/>
      <c r="DF199" s="97"/>
      <c r="DG199" s="97"/>
      <c r="DH199" s="97"/>
      <c r="DI199" s="97"/>
      <c r="DJ199" s="97"/>
      <c r="DK199" s="97"/>
    </row>
    <row r="200" spans="1:115" ht="30" customHeight="1" x14ac:dyDescent="0.2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 t="e">
        <f t="shared" si="405"/>
        <v>#REF!</v>
      </c>
      <c r="M200" s="98">
        <f t="shared" si="402"/>
        <v>14</v>
      </c>
      <c r="N200" s="97">
        <f t="shared" si="337"/>
        <v>105.87231873866266</v>
      </c>
      <c r="O200" s="97">
        <f t="shared" si="338"/>
        <v>66.510060836233706</v>
      </c>
      <c r="P200" s="97">
        <f t="shared" si="339"/>
        <v>39.362257902428951</v>
      </c>
      <c r="Q200" s="97" t="str">
        <f t="shared" si="340"/>
        <v>QSOS</v>
      </c>
      <c r="R200" s="97">
        <f t="shared" si="341"/>
        <v>293.48993916376628</v>
      </c>
      <c r="S200" s="97">
        <f t="shared" si="0"/>
        <v>188</v>
      </c>
      <c r="T200" s="97">
        <f>SIN((90-$U$9)*$AA$8)*TAN($AA$9*$AA$8)/TAN((90-'C'!$F147)*$AA$8)</f>
        <v>0.98446070953670317</v>
      </c>
      <c r="U200" s="97">
        <f t="shared" si="342"/>
        <v>3.9313065427916092</v>
      </c>
      <c r="V200" s="97">
        <f t="shared" si="343"/>
        <v>2.2206545302661578</v>
      </c>
      <c r="W200" s="97">
        <f t="shared" si="344"/>
        <v>26.31590697632485</v>
      </c>
      <c r="X200" s="97">
        <f t="shared" si="345"/>
        <v>63.235932093769605</v>
      </c>
      <c r="Y200" s="97">
        <f t="shared" si="346"/>
        <v>-36.920025117444752</v>
      </c>
      <c r="Z200" s="97">
        <f t="shared" si="347"/>
        <v>90.448160929905555</v>
      </c>
      <c r="AA200" s="97">
        <f>(COS( 90.833*$AA$8)-SIN($U$9*$AA$8)*SIN('C'!$F147*$AA$8))/COS($U$9*$AA$8)/COS('C'!$F147*$AA$8)</f>
        <v>-0.24991815662530903</v>
      </c>
      <c r="AB200" s="97">
        <f t="shared" si="348"/>
        <v>104.4726691712646</v>
      </c>
      <c r="AC200" s="97">
        <f>('C'!$E147+$AC$9+$W$9/15)</f>
        <v>12.127777777777776</v>
      </c>
      <c r="AD200" s="97">
        <f t="shared" si="349"/>
        <v>0</v>
      </c>
      <c r="AE200" s="97">
        <f t="shared" si="350"/>
        <v>0</v>
      </c>
      <c r="AF200" s="97">
        <f t="shared" si="351"/>
        <v>0</v>
      </c>
      <c r="AG200" s="97">
        <f t="shared" si="352"/>
        <v>6.0979003824507396</v>
      </c>
      <c r="AH200" s="97">
        <f t="shared" si="353"/>
        <v>6.0979003824507396</v>
      </c>
      <c r="AI200" s="97"/>
      <c r="AJ200" s="97"/>
      <c r="AK200" s="97">
        <f t="shared" si="354"/>
        <v>0.25407918260211415</v>
      </c>
      <c r="AL200" s="97">
        <f>SIN((90-$U$9)*$AA$8)*TAN($Y$10*$AA$8)/TAN((90-'C'!$F147)*$AA$8)</f>
        <v>-7.9590227153296847E-2</v>
      </c>
      <c r="AM200" s="97">
        <f t="shared" si="355"/>
        <v>2.5695650812758871E-2</v>
      </c>
      <c r="AN200" s="97">
        <f t="shared" si="356"/>
        <v>1.0127663357422376</v>
      </c>
      <c r="AO200" s="97">
        <f t="shared" si="357"/>
        <v>-4.507348753357391</v>
      </c>
      <c r="AP200" s="97">
        <f t="shared" si="358"/>
        <v>-9.106959298875525</v>
      </c>
      <c r="AQ200" s="97">
        <f t="shared" si="359"/>
        <v>4.599610545518134</v>
      </c>
      <c r="AR200" s="97">
        <f t="shared" si="360"/>
        <v>193.61430805223293</v>
      </c>
      <c r="AS200" s="97" t="s">
        <v>8053</v>
      </c>
      <c r="AT200" s="97" t="s">
        <v>8053</v>
      </c>
      <c r="AU200" s="97" t="s">
        <v>8053</v>
      </c>
      <c r="AV200" s="97">
        <f t="shared" si="361"/>
        <v>11.821137074743234</v>
      </c>
      <c r="AW200" s="97">
        <f t="shared" si="362"/>
        <v>11.821137074743234</v>
      </c>
      <c r="AX200" s="97">
        <f t="shared" si="363"/>
        <v>0.49254737811430144</v>
      </c>
      <c r="AY200" s="97">
        <f t="shared" si="364"/>
        <v>0</v>
      </c>
      <c r="AZ200" s="97">
        <f t="shared" si="365"/>
        <v>0</v>
      </c>
      <c r="BA200" s="97">
        <f t="shared" si="366"/>
        <v>0</v>
      </c>
      <c r="BB200" s="97">
        <f>SIN((90-$U$9)*$AA$8)*TAN($Y$9*$AA$8)/TAN((90-'C'!$F147)*$AA$8)</f>
        <v>-0.98446070953670373</v>
      </c>
      <c r="BC200" s="97">
        <f t="shared" si="367"/>
        <v>3.9313065427916136</v>
      </c>
      <c r="BD200" s="97">
        <f t="shared" si="368"/>
        <v>2.2206545302661587</v>
      </c>
      <c r="BE200" s="97">
        <f t="shared" si="369"/>
        <v>-26.315906976324854</v>
      </c>
      <c r="BF200" s="97">
        <f t="shared" si="370"/>
        <v>-63.235932093769613</v>
      </c>
      <c r="BG200" s="97">
        <f t="shared" si="371"/>
        <v>36.920025117444759</v>
      </c>
      <c r="BH200" s="97">
        <f t="shared" si="372"/>
        <v>269.5518390700945</v>
      </c>
      <c r="BI200" s="97" t="s">
        <v>8053</v>
      </c>
      <c r="BJ200" s="97" t="s">
        <v>8053</v>
      </c>
      <c r="BK200" s="97" t="s">
        <v>8053</v>
      </c>
      <c r="BL200" s="97">
        <f t="shared" si="373"/>
        <v>14.589112785607426</v>
      </c>
      <c r="BM200" s="97">
        <f t="shared" si="374"/>
        <v>14.589112785607426</v>
      </c>
      <c r="BN200" s="97">
        <f t="shared" si="375"/>
        <v>0.60787969940030939</v>
      </c>
      <c r="BO200" s="97">
        <f t="shared" si="376"/>
        <v>0</v>
      </c>
      <c r="BP200" s="97">
        <f t="shared" si="377"/>
        <v>0</v>
      </c>
      <c r="BQ200" s="97">
        <f t="shared" si="378"/>
        <v>0</v>
      </c>
      <c r="BR200" s="97">
        <f>SIN((90-$U$9)*$AA$8)*TAN($AA$10*$AA$8)/TAN((90-'C'!$F147)*$AA$8)</f>
        <v>7.9590227153296819E-2</v>
      </c>
      <c r="BS200" s="97">
        <f t="shared" si="379"/>
        <v>2.5695650812758864E-2</v>
      </c>
      <c r="BT200" s="97">
        <f t="shared" si="380"/>
        <v>1.0127663357422376</v>
      </c>
      <c r="BU200" s="97">
        <f t="shared" si="381"/>
        <v>4.5073487533573902</v>
      </c>
      <c r="BV200" s="97">
        <f t="shared" si="382"/>
        <v>9.1069592988755232</v>
      </c>
      <c r="BW200" s="97">
        <f t="shared" si="383"/>
        <v>-4.5996105455181331</v>
      </c>
      <c r="BX200" s="97">
        <f t="shared" si="384"/>
        <v>166.3856919477671</v>
      </c>
      <c r="BY200" s="97" t="s">
        <v>8053</v>
      </c>
      <c r="BZ200" s="97" t="s">
        <v>8053</v>
      </c>
      <c r="CA200" s="97" t="s">
        <v>8053</v>
      </c>
      <c r="CB200" s="97">
        <f t="shared" si="385"/>
        <v>0</v>
      </c>
      <c r="CC200" s="97">
        <f t="shared" si="386"/>
        <v>0</v>
      </c>
      <c r="CD200" s="97">
        <f t="shared" si="387"/>
        <v>0</v>
      </c>
      <c r="CE200" s="97">
        <f t="shared" si="388"/>
        <v>0</v>
      </c>
      <c r="CF200" s="97">
        <f t="shared" si="389"/>
        <v>0</v>
      </c>
      <c r="CG200" s="97">
        <f t="shared" si="390"/>
        <v>0</v>
      </c>
      <c r="CH200" s="97">
        <f>90-'C'!$F147</f>
        <v>71.277999999999992</v>
      </c>
      <c r="CI200" s="97">
        <v>14</v>
      </c>
      <c r="CJ200" s="97"/>
      <c r="CK200" s="97"/>
      <c r="CL200" s="97" t="e">
        <f t="shared" si="406"/>
        <v>#REF!</v>
      </c>
      <c r="CM200" s="97"/>
      <c r="CN200" s="97" t="s">
        <v>8199</v>
      </c>
      <c r="CO200" s="97">
        <f t="shared" si="391"/>
        <v>14</v>
      </c>
      <c r="CP200" s="97">
        <f t="shared" si="392"/>
        <v>34.31666666666667</v>
      </c>
      <c r="CQ200" s="97">
        <f>'C'!F147</f>
        <v>18.722000000000001</v>
      </c>
      <c r="CR200" s="97">
        <f t="shared" si="393"/>
        <v>3.1415926535897931</v>
      </c>
      <c r="CS200" s="97">
        <f t="shared" si="394"/>
        <v>1.7453292519943295E-2</v>
      </c>
      <c r="CT200" s="97">
        <f t="shared" si="395"/>
        <v>57.295779513082323</v>
      </c>
      <c r="CU200" s="97">
        <f t="shared" si="396"/>
        <v>0.59893882164272083</v>
      </c>
      <c r="CV200" s="97">
        <f t="shared" si="397"/>
        <v>0.32676054255837839</v>
      </c>
      <c r="CW200" s="97">
        <f t="shared" si="398"/>
        <v>1.8233920553853429</v>
      </c>
      <c r="CX200" s="97">
        <f t="shared" si="399"/>
        <v>66.510060836233706</v>
      </c>
      <c r="CY200" s="97">
        <f t="shared" si="400"/>
        <v>66.510060836233706</v>
      </c>
      <c r="CZ200" s="97">
        <f t="shared" si="401"/>
        <v>293.48993916376628</v>
      </c>
      <c r="DA200" s="97"/>
      <c r="DB200" s="97"/>
      <c r="DC200" s="97"/>
      <c r="DD200" s="97"/>
      <c r="DE200" s="97"/>
      <c r="DF200" s="97"/>
      <c r="DG200" s="97"/>
      <c r="DH200" s="97"/>
      <c r="DI200" s="97"/>
      <c r="DJ200" s="97"/>
      <c r="DK200" s="97"/>
    </row>
    <row r="201" spans="1:115" ht="30" customHeight="1" x14ac:dyDescent="0.2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 t="e">
        <f t="shared" si="405"/>
        <v>#REF!</v>
      </c>
      <c r="M201" s="98">
        <f t="shared" si="402"/>
        <v>15</v>
      </c>
      <c r="N201" s="97">
        <f t="shared" si="337"/>
        <v>105.87231873866266</v>
      </c>
      <c r="O201" s="97">
        <f t="shared" si="338"/>
        <v>66.213582817723221</v>
      </c>
      <c r="P201" s="97">
        <f t="shared" si="339"/>
        <v>39.658735920939435</v>
      </c>
      <c r="Q201" s="97" t="str">
        <f t="shared" si="340"/>
        <v>QSOS</v>
      </c>
      <c r="R201" s="97">
        <f t="shared" si="341"/>
        <v>293.78641718227675</v>
      </c>
      <c r="S201" s="97">
        <f t="shared" si="0"/>
        <v>189</v>
      </c>
      <c r="T201" s="97">
        <f>SIN((90-$U$9)*$AA$8)*TAN($AA$9*$AA$8)/TAN((90-'C'!$F148)*$AA$8)</f>
        <v>0.997875146442325</v>
      </c>
      <c r="U201" s="97">
        <f t="shared" si="342"/>
        <v>3.9313065427916092</v>
      </c>
      <c r="V201" s="97">
        <f t="shared" si="343"/>
        <v>2.2206545302661578</v>
      </c>
      <c r="W201" s="97">
        <f t="shared" si="344"/>
        <v>26.702682385302833</v>
      </c>
      <c r="X201" s="97">
        <f t="shared" si="345"/>
        <v>63.235932093769605</v>
      </c>
      <c r="Y201" s="97">
        <f t="shared" si="346"/>
        <v>-36.533249708466769</v>
      </c>
      <c r="Z201" s="97">
        <f t="shared" si="347"/>
        <v>90.061385520927558</v>
      </c>
      <c r="AA201" s="97">
        <f>(COS( 90.833*$AA$8)-SIN($U$9*$AA$8)*SIN('C'!$F148*$AA$8))/COS($U$9*$AA$8)/COS('C'!$F148*$AA$8)</f>
        <v>-0.25309658845816468</v>
      </c>
      <c r="AB201" s="97">
        <f t="shared" si="348"/>
        <v>104.6608283024579</v>
      </c>
      <c r="AC201" s="97">
        <f>('C'!$E148+$AC$9+$W$9/15)</f>
        <v>12.127777777777776</v>
      </c>
      <c r="AD201" s="97">
        <f t="shared" si="349"/>
        <v>0</v>
      </c>
      <c r="AE201" s="97">
        <f t="shared" si="350"/>
        <v>0</v>
      </c>
      <c r="AF201" s="97">
        <f t="shared" si="351"/>
        <v>0</v>
      </c>
      <c r="AG201" s="97">
        <f t="shared" si="352"/>
        <v>6.1236854097159394</v>
      </c>
      <c r="AH201" s="97">
        <f t="shared" si="353"/>
        <v>6.1236854097159394</v>
      </c>
      <c r="AI201" s="97"/>
      <c r="AJ201" s="97"/>
      <c r="AK201" s="97">
        <f t="shared" si="354"/>
        <v>0.25515355873816414</v>
      </c>
      <c r="AL201" s="97">
        <f>SIN((90-$U$9)*$AA$8)*TAN($Y$10*$AA$8)/TAN((90-'C'!$F148)*$AA$8)</f>
        <v>-8.0674737759062365E-2</v>
      </c>
      <c r="AM201" s="97">
        <f t="shared" si="355"/>
        <v>2.5695650812758871E-2</v>
      </c>
      <c r="AN201" s="97">
        <f t="shared" si="356"/>
        <v>1.0127663357422376</v>
      </c>
      <c r="AO201" s="97">
        <f t="shared" si="357"/>
        <v>-4.5688963205523478</v>
      </c>
      <c r="AP201" s="97">
        <f t="shared" si="358"/>
        <v>-9.106959298875525</v>
      </c>
      <c r="AQ201" s="97">
        <f t="shared" si="359"/>
        <v>4.5380629783231772</v>
      </c>
      <c r="AR201" s="97">
        <f t="shared" si="360"/>
        <v>193.67585561942786</v>
      </c>
      <c r="AS201" s="97" t="s">
        <v>8053</v>
      </c>
      <c r="AT201" s="97" t="s">
        <v>8053</v>
      </c>
      <c r="AU201" s="97" t="s">
        <v>8053</v>
      </c>
      <c r="AV201" s="97">
        <f t="shared" si="361"/>
        <v>11.825240245889564</v>
      </c>
      <c r="AW201" s="97">
        <f t="shared" si="362"/>
        <v>11.825240245889564</v>
      </c>
      <c r="AX201" s="97">
        <f t="shared" si="363"/>
        <v>0.49271834357873184</v>
      </c>
      <c r="AY201" s="97">
        <f t="shared" si="364"/>
        <v>0</v>
      </c>
      <c r="AZ201" s="97">
        <f t="shared" si="365"/>
        <v>0</v>
      </c>
      <c r="BA201" s="97">
        <f t="shared" si="366"/>
        <v>0</v>
      </c>
      <c r="BB201" s="97">
        <f>SIN((90-$U$9)*$AA$8)*TAN($Y$9*$AA$8)/TAN((90-'C'!$F148)*$AA$8)</f>
        <v>-0.99787514644232544</v>
      </c>
      <c r="BC201" s="97">
        <f t="shared" si="367"/>
        <v>3.9313065427916136</v>
      </c>
      <c r="BD201" s="97">
        <f t="shared" si="368"/>
        <v>2.2206545302661587</v>
      </c>
      <c r="BE201" s="97">
        <f t="shared" si="369"/>
        <v>-26.70268238530284</v>
      </c>
      <c r="BF201" s="97">
        <f t="shared" si="370"/>
        <v>-63.235932093769613</v>
      </c>
      <c r="BG201" s="97">
        <f t="shared" si="371"/>
        <v>36.533249708466769</v>
      </c>
      <c r="BH201" s="97">
        <f t="shared" si="372"/>
        <v>269.93861447907244</v>
      </c>
      <c r="BI201" s="97" t="s">
        <v>8053</v>
      </c>
      <c r="BJ201" s="97" t="s">
        <v>8053</v>
      </c>
      <c r="BK201" s="97" t="s">
        <v>8053</v>
      </c>
      <c r="BL201" s="97">
        <f t="shared" si="373"/>
        <v>14.563327758342227</v>
      </c>
      <c r="BM201" s="97">
        <f t="shared" si="374"/>
        <v>14.563327758342227</v>
      </c>
      <c r="BN201" s="97">
        <f t="shared" si="375"/>
        <v>0.60680532326425951</v>
      </c>
      <c r="BO201" s="97">
        <f t="shared" si="376"/>
        <v>0</v>
      </c>
      <c r="BP201" s="97">
        <f t="shared" si="377"/>
        <v>0</v>
      </c>
      <c r="BQ201" s="97">
        <f t="shared" si="378"/>
        <v>0</v>
      </c>
      <c r="BR201" s="97">
        <f>SIN((90-$U$9)*$AA$8)*TAN($AA$10*$AA$8)/TAN((90-'C'!$F148)*$AA$8)</f>
        <v>8.0674737759062337E-2</v>
      </c>
      <c r="BS201" s="97">
        <f t="shared" si="379"/>
        <v>2.5695650812758864E-2</v>
      </c>
      <c r="BT201" s="97">
        <f t="shared" si="380"/>
        <v>1.0127663357422376</v>
      </c>
      <c r="BU201" s="97">
        <f t="shared" si="381"/>
        <v>4.5688963205523461</v>
      </c>
      <c r="BV201" s="97">
        <f t="shared" si="382"/>
        <v>9.1069592988755232</v>
      </c>
      <c r="BW201" s="97">
        <f t="shared" si="383"/>
        <v>-4.5380629783231772</v>
      </c>
      <c r="BX201" s="97">
        <f t="shared" si="384"/>
        <v>166.32414438057214</v>
      </c>
      <c r="BY201" s="97" t="s">
        <v>8053</v>
      </c>
      <c r="BZ201" s="97" t="s">
        <v>8053</v>
      </c>
      <c r="CA201" s="97" t="s">
        <v>8053</v>
      </c>
      <c r="CB201" s="97">
        <f t="shared" si="385"/>
        <v>0</v>
      </c>
      <c r="CC201" s="97">
        <f t="shared" si="386"/>
        <v>0</v>
      </c>
      <c r="CD201" s="97">
        <f t="shared" si="387"/>
        <v>0</v>
      </c>
      <c r="CE201" s="97">
        <f t="shared" si="388"/>
        <v>0</v>
      </c>
      <c r="CF201" s="97">
        <f t="shared" si="389"/>
        <v>0</v>
      </c>
      <c r="CG201" s="97">
        <f t="shared" si="390"/>
        <v>0</v>
      </c>
      <c r="CH201" s="97">
        <f>90-'C'!$F148</f>
        <v>71.040999999999997</v>
      </c>
      <c r="CI201" s="97">
        <v>15</v>
      </c>
      <c r="CJ201" s="97"/>
      <c r="CK201" s="97"/>
      <c r="CL201" s="97" t="e">
        <f t="shared" si="406"/>
        <v>#REF!</v>
      </c>
      <c r="CM201" s="97"/>
      <c r="CN201" s="97" t="s">
        <v>8199</v>
      </c>
      <c r="CO201" s="97">
        <f t="shared" si="391"/>
        <v>15</v>
      </c>
      <c r="CP201" s="97">
        <f t="shared" si="392"/>
        <v>34.31666666666667</v>
      </c>
      <c r="CQ201" s="97">
        <f>'C'!F148</f>
        <v>18.959</v>
      </c>
      <c r="CR201" s="97">
        <f t="shared" si="393"/>
        <v>3.1415926535897931</v>
      </c>
      <c r="CS201" s="97">
        <f t="shared" si="394"/>
        <v>1.7453292519943295E-2</v>
      </c>
      <c r="CT201" s="97">
        <f t="shared" si="395"/>
        <v>57.295779513082323</v>
      </c>
      <c r="CU201" s="97">
        <f t="shared" si="396"/>
        <v>0.59893882164272083</v>
      </c>
      <c r="CV201" s="97">
        <f t="shared" si="397"/>
        <v>0.33089697288560493</v>
      </c>
      <c r="CW201" s="97">
        <f t="shared" si="398"/>
        <v>1.8266760517423581</v>
      </c>
      <c r="CX201" s="97">
        <f t="shared" si="399"/>
        <v>66.213582817723221</v>
      </c>
      <c r="CY201" s="97">
        <f t="shared" si="400"/>
        <v>66.213582817723221</v>
      </c>
      <c r="CZ201" s="97">
        <f t="shared" si="401"/>
        <v>293.78641718227675</v>
      </c>
      <c r="DA201" s="97"/>
      <c r="DB201" s="97"/>
      <c r="DC201" s="97"/>
      <c r="DD201" s="97"/>
      <c r="DE201" s="97"/>
      <c r="DF201" s="97"/>
      <c r="DG201" s="97"/>
      <c r="DH201" s="97"/>
      <c r="DI201" s="97"/>
      <c r="DJ201" s="97"/>
      <c r="DK201" s="97"/>
    </row>
    <row r="202" spans="1:115" ht="30" customHeight="1" x14ac:dyDescent="0.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 t="e">
        <f t="shared" si="405"/>
        <v>#REF!</v>
      </c>
      <c r="M202" s="98">
        <f t="shared" si="402"/>
        <v>16</v>
      </c>
      <c r="N202" s="97">
        <f t="shared" si="337"/>
        <v>105.87231873866266</v>
      </c>
      <c r="O202" s="97">
        <f t="shared" si="338"/>
        <v>65.924364908990896</v>
      </c>
      <c r="P202" s="97">
        <f t="shared" si="339"/>
        <v>39.947953829671761</v>
      </c>
      <c r="Q202" s="97" t="str">
        <f t="shared" si="340"/>
        <v>QSOS</v>
      </c>
      <c r="R202" s="97">
        <f t="shared" si="341"/>
        <v>294.07563509100908</v>
      </c>
      <c r="S202" s="97">
        <f t="shared" si="0"/>
        <v>190</v>
      </c>
      <c r="T202" s="97">
        <f>SIN((90-$U$9)*$AA$8)*TAN($AA$9*$AA$8)/TAN((90-'C'!$F149)*$AA$8)</f>
        <v>1.0109867124146887</v>
      </c>
      <c r="U202" s="97">
        <f t="shared" si="342"/>
        <v>3.9313065427916092</v>
      </c>
      <c r="V202" s="97">
        <f t="shared" si="343"/>
        <v>2.2206545302661578</v>
      </c>
      <c r="W202" s="97">
        <f t="shared" si="344"/>
        <v>27.0819984839151</v>
      </c>
      <c r="X202" s="97">
        <f t="shared" si="345"/>
        <v>63.235932093769605</v>
      </c>
      <c r="Y202" s="97">
        <f t="shared" si="346"/>
        <v>-36.153933609854505</v>
      </c>
      <c r="Z202" s="97">
        <f t="shared" si="347"/>
        <v>89.682069422315294</v>
      </c>
      <c r="AA202" s="97">
        <f>(COS( 90.833*$AA$8)-SIN($U$9*$AA$8)*SIN('C'!$F149*$AA$8))/COS($U$9*$AA$8)/COS('C'!$F149*$AA$8)</f>
        <v>-0.25620356459242927</v>
      </c>
      <c r="AB202" s="97">
        <f t="shared" si="348"/>
        <v>104.84491370903373</v>
      </c>
      <c r="AC202" s="97">
        <f>('C'!$E149+$AC$9+$W$9/15)</f>
        <v>12.127777777777776</v>
      </c>
      <c r="AD202" s="97">
        <f t="shared" si="349"/>
        <v>0</v>
      </c>
      <c r="AE202" s="97">
        <f t="shared" si="350"/>
        <v>0</v>
      </c>
      <c r="AF202" s="97">
        <f t="shared" si="351"/>
        <v>0</v>
      </c>
      <c r="AG202" s="97">
        <f t="shared" si="352"/>
        <v>6.1489731496234237</v>
      </c>
      <c r="AH202" s="97">
        <f t="shared" si="353"/>
        <v>6.1489731496234237</v>
      </c>
      <c r="AI202" s="97"/>
      <c r="AJ202" s="97"/>
      <c r="AK202" s="97">
        <f t="shared" si="354"/>
        <v>0.25620721456764267</v>
      </c>
      <c r="AL202" s="97">
        <f>SIN((90-$U$9)*$AA$8)*TAN($Y$10*$AA$8)/TAN((90-'C'!$F149)*$AA$8)</f>
        <v>-8.1734762302415623E-2</v>
      </c>
      <c r="AM202" s="97">
        <f t="shared" si="355"/>
        <v>2.5695650812758871E-2</v>
      </c>
      <c r="AN202" s="97">
        <f t="shared" si="356"/>
        <v>1.0127663357422376</v>
      </c>
      <c r="AO202" s="97">
        <f t="shared" si="357"/>
        <v>-4.6290593734830123</v>
      </c>
      <c r="AP202" s="97">
        <f t="shared" si="358"/>
        <v>-9.106959298875525</v>
      </c>
      <c r="AQ202" s="97">
        <f t="shared" si="359"/>
        <v>4.4778999253925127</v>
      </c>
      <c r="AR202" s="97">
        <f t="shared" si="360"/>
        <v>193.73601867235854</v>
      </c>
      <c r="AS202" s="97" t="s">
        <v>8053</v>
      </c>
      <c r="AT202" s="97" t="s">
        <v>8053</v>
      </c>
      <c r="AU202" s="97" t="s">
        <v>8053</v>
      </c>
      <c r="AV202" s="97">
        <f t="shared" si="361"/>
        <v>11.829251116084942</v>
      </c>
      <c r="AW202" s="97">
        <f t="shared" si="362"/>
        <v>11.829251116084942</v>
      </c>
      <c r="AX202" s="97">
        <f t="shared" si="363"/>
        <v>0.49288546317020593</v>
      </c>
      <c r="AY202" s="97">
        <f t="shared" si="364"/>
        <v>0</v>
      </c>
      <c r="AZ202" s="97">
        <f t="shared" si="365"/>
        <v>0</v>
      </c>
      <c r="BA202" s="97">
        <f t="shared" si="366"/>
        <v>0</v>
      </c>
      <c r="BB202" s="97">
        <f>SIN((90-$U$9)*$AA$8)*TAN($Y$9*$AA$8)/TAN((90-'C'!$F149)*$AA$8)</f>
        <v>-1.0109867124146892</v>
      </c>
      <c r="BC202" s="97">
        <f t="shared" si="367"/>
        <v>3.9313065427916136</v>
      </c>
      <c r="BD202" s="97">
        <f t="shared" si="368"/>
        <v>2.2206545302661587</v>
      </c>
      <c r="BE202" s="97">
        <f t="shared" si="369"/>
        <v>-27.0819984839151</v>
      </c>
      <c r="BF202" s="97">
        <f t="shared" si="370"/>
        <v>-63.235932093769613</v>
      </c>
      <c r="BG202" s="97">
        <f t="shared" si="371"/>
        <v>36.153933609854512</v>
      </c>
      <c r="BH202" s="97">
        <f t="shared" si="372"/>
        <v>270.31793057768471</v>
      </c>
      <c r="BI202" s="97" t="s">
        <v>8053</v>
      </c>
      <c r="BJ202" s="97" t="s">
        <v>8053</v>
      </c>
      <c r="BK202" s="97" t="s">
        <v>8053</v>
      </c>
      <c r="BL202" s="97">
        <f t="shared" si="373"/>
        <v>14.538040018434744</v>
      </c>
      <c r="BM202" s="97">
        <f t="shared" si="374"/>
        <v>14.538040018434744</v>
      </c>
      <c r="BN202" s="97">
        <f t="shared" si="375"/>
        <v>0.60575166743478104</v>
      </c>
      <c r="BO202" s="97">
        <f t="shared" si="376"/>
        <v>0</v>
      </c>
      <c r="BP202" s="97">
        <f t="shared" si="377"/>
        <v>0</v>
      </c>
      <c r="BQ202" s="97">
        <f t="shared" si="378"/>
        <v>0</v>
      </c>
      <c r="BR202" s="97">
        <f>SIN((90-$U$9)*$AA$8)*TAN($AA$10*$AA$8)/TAN((90-'C'!$F149)*$AA$8)</f>
        <v>8.1734762302415595E-2</v>
      </c>
      <c r="BS202" s="97">
        <f t="shared" si="379"/>
        <v>2.5695650812758864E-2</v>
      </c>
      <c r="BT202" s="97">
        <f t="shared" si="380"/>
        <v>1.0127663357422376</v>
      </c>
      <c r="BU202" s="97">
        <f t="shared" si="381"/>
        <v>4.6290593734830106</v>
      </c>
      <c r="BV202" s="97">
        <f t="shared" si="382"/>
        <v>9.1069592988755232</v>
      </c>
      <c r="BW202" s="97">
        <f t="shared" si="383"/>
        <v>-4.4778999253925127</v>
      </c>
      <c r="BX202" s="97">
        <f t="shared" si="384"/>
        <v>166.26398132764146</v>
      </c>
      <c r="BY202" s="97" t="s">
        <v>8053</v>
      </c>
      <c r="BZ202" s="97" t="s">
        <v>8053</v>
      </c>
      <c r="CA202" s="97" t="s">
        <v>8053</v>
      </c>
      <c r="CB202" s="97">
        <f t="shared" si="385"/>
        <v>0</v>
      </c>
      <c r="CC202" s="97">
        <f t="shared" si="386"/>
        <v>0</v>
      </c>
      <c r="CD202" s="97">
        <f t="shared" si="387"/>
        <v>0</v>
      </c>
      <c r="CE202" s="97">
        <f t="shared" si="388"/>
        <v>0</v>
      </c>
      <c r="CF202" s="97">
        <f t="shared" si="389"/>
        <v>0</v>
      </c>
      <c r="CG202" s="97">
        <f t="shared" si="390"/>
        <v>0</v>
      </c>
      <c r="CH202" s="97">
        <f>90-'C'!$F149</f>
        <v>70.81</v>
      </c>
      <c r="CI202" s="97">
        <v>16</v>
      </c>
      <c r="CJ202" s="97"/>
      <c r="CK202" s="97"/>
      <c r="CL202" s="97" t="e">
        <f t="shared" si="406"/>
        <v>#REF!</v>
      </c>
      <c r="CM202" s="97"/>
      <c r="CN202" s="97" t="s">
        <v>8199</v>
      </c>
      <c r="CO202" s="97">
        <f t="shared" si="391"/>
        <v>16</v>
      </c>
      <c r="CP202" s="97">
        <f t="shared" si="392"/>
        <v>34.31666666666667</v>
      </c>
      <c r="CQ202" s="97">
        <f>'C'!F149</f>
        <v>19.190000000000001</v>
      </c>
      <c r="CR202" s="97">
        <f t="shared" si="393"/>
        <v>3.1415926535897931</v>
      </c>
      <c r="CS202" s="97">
        <f t="shared" si="394"/>
        <v>1.7453292519943295E-2</v>
      </c>
      <c r="CT202" s="97">
        <f t="shared" si="395"/>
        <v>57.295779513082323</v>
      </c>
      <c r="CU202" s="97">
        <f t="shared" si="396"/>
        <v>0.59893882164272083</v>
      </c>
      <c r="CV202" s="97">
        <f t="shared" si="397"/>
        <v>0.33492868345771187</v>
      </c>
      <c r="CW202" s="97">
        <f t="shared" si="398"/>
        <v>1.8298889481919787</v>
      </c>
      <c r="CX202" s="97">
        <f t="shared" si="399"/>
        <v>65.924364908990896</v>
      </c>
      <c r="CY202" s="97">
        <f t="shared" si="400"/>
        <v>65.924364908990896</v>
      </c>
      <c r="CZ202" s="97">
        <f t="shared" si="401"/>
        <v>294.07563509100908</v>
      </c>
      <c r="DA202" s="97"/>
      <c r="DB202" s="97"/>
      <c r="DC202" s="97"/>
      <c r="DD202" s="97"/>
      <c r="DE202" s="97"/>
      <c r="DF202" s="97"/>
      <c r="DG202" s="97"/>
      <c r="DH202" s="97"/>
      <c r="DI202" s="97"/>
      <c r="DJ202" s="97"/>
      <c r="DK202" s="97"/>
    </row>
    <row r="203" spans="1:115" ht="30" customHeight="1" x14ac:dyDescent="0.2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8">
        <f t="shared" si="402"/>
        <v>17</v>
      </c>
      <c r="N203" s="97">
        <f t="shared" si="337"/>
        <v>105.87231873866266</v>
      </c>
      <c r="O203" s="97">
        <f t="shared" si="338"/>
        <v>65.642421861728195</v>
      </c>
      <c r="P203" s="97">
        <f t="shared" si="339"/>
        <v>40.229896876934461</v>
      </c>
      <c r="Q203" s="97" t="str">
        <f t="shared" si="340"/>
        <v>QSOS</v>
      </c>
      <c r="R203" s="97">
        <f t="shared" si="341"/>
        <v>294.35757813827183</v>
      </c>
      <c r="S203" s="97">
        <f t="shared" si="0"/>
        <v>191</v>
      </c>
      <c r="T203" s="97">
        <f>SIN((90-$U$9)*$AA$8)*TAN($AA$9*$AA$8)/TAN((90-'C'!$F150)*$AA$8)</f>
        <v>1.0237931383963781</v>
      </c>
      <c r="U203" s="97">
        <f t="shared" si="342"/>
        <v>3.9313065427916092</v>
      </c>
      <c r="V203" s="97">
        <f t="shared" si="343"/>
        <v>2.2206545302661578</v>
      </c>
      <c r="W203" s="97">
        <f t="shared" si="344"/>
        <v>27.453730502975219</v>
      </c>
      <c r="X203" s="97">
        <f t="shared" si="345"/>
        <v>63.235932093769605</v>
      </c>
      <c r="Y203" s="97">
        <f t="shared" si="346"/>
        <v>-35.782201590794386</v>
      </c>
      <c r="Z203" s="97">
        <f t="shared" si="347"/>
        <v>89.310337403255176</v>
      </c>
      <c r="AA203" s="97">
        <f>(COS( 90.833*$AA$8)-SIN($U$9*$AA$8)*SIN('C'!$F150*$AA$8))/COS($U$9*$AA$8)/COS('C'!$F150*$AA$8)</f>
        <v>-0.25923852501863809</v>
      </c>
      <c r="AB203" s="97">
        <f t="shared" si="348"/>
        <v>105.02488372028502</v>
      </c>
      <c r="AC203" s="97">
        <f>('C'!$E150+$AC$9+$W$9/15)</f>
        <v>12.128777777777781</v>
      </c>
      <c r="AD203" s="97">
        <f t="shared" si="349"/>
        <v>0</v>
      </c>
      <c r="AE203" s="97">
        <f t="shared" si="350"/>
        <v>0</v>
      </c>
      <c r="AF203" s="97">
        <f t="shared" si="351"/>
        <v>0</v>
      </c>
      <c r="AG203" s="97">
        <f t="shared" si="352"/>
        <v>6.1747552842274365</v>
      </c>
      <c r="AH203" s="97">
        <f t="shared" si="353"/>
        <v>6.1747552842274365</v>
      </c>
      <c r="AI203" s="97"/>
      <c r="AJ203" s="97"/>
      <c r="AK203" s="97">
        <f t="shared" si="354"/>
        <v>0.25728147017614317</v>
      </c>
      <c r="AL203" s="97">
        <f>SIN((90-$U$9)*$AA$8)*TAN($Y$10*$AA$8)/TAN((90-'C'!$F150)*$AA$8)</f>
        <v>-8.2770117337949964E-2</v>
      </c>
      <c r="AM203" s="97">
        <f t="shared" si="355"/>
        <v>2.5695650812758871E-2</v>
      </c>
      <c r="AN203" s="97">
        <f t="shared" si="356"/>
        <v>1.0127663357422376</v>
      </c>
      <c r="AO203" s="97">
        <f t="shared" si="357"/>
        <v>-4.6878272146795856</v>
      </c>
      <c r="AP203" s="97">
        <f t="shared" si="358"/>
        <v>-9.106959298875525</v>
      </c>
      <c r="AQ203" s="97">
        <f t="shared" si="359"/>
        <v>4.4191320841959394</v>
      </c>
      <c r="AR203" s="97">
        <f t="shared" si="360"/>
        <v>193.7947865135551</v>
      </c>
      <c r="AS203" s="97" t="s">
        <v>8053</v>
      </c>
      <c r="AT203" s="97" t="s">
        <v>8053</v>
      </c>
      <c r="AU203" s="97" t="s">
        <v>8053</v>
      </c>
      <c r="AV203" s="97">
        <f t="shared" si="361"/>
        <v>11.834168972164719</v>
      </c>
      <c r="AW203" s="97">
        <f t="shared" si="362"/>
        <v>11.834168972164719</v>
      </c>
      <c r="AX203" s="97">
        <f t="shared" si="363"/>
        <v>0.49309037384019661</v>
      </c>
      <c r="AY203" s="97">
        <f t="shared" si="364"/>
        <v>0</v>
      </c>
      <c r="AZ203" s="97">
        <f t="shared" si="365"/>
        <v>0</v>
      </c>
      <c r="BA203" s="97">
        <f t="shared" si="366"/>
        <v>0</v>
      </c>
      <c r="BB203" s="97">
        <f>SIN((90-$U$9)*$AA$8)*TAN($Y$9*$AA$8)/TAN((90-'C'!$F150)*$AA$8)</f>
        <v>-1.0237931383963785</v>
      </c>
      <c r="BC203" s="97">
        <f t="shared" si="367"/>
        <v>3.9313065427916136</v>
      </c>
      <c r="BD203" s="97">
        <f t="shared" si="368"/>
        <v>2.2206545302661587</v>
      </c>
      <c r="BE203" s="97">
        <f t="shared" si="369"/>
        <v>-27.453730502975223</v>
      </c>
      <c r="BF203" s="97">
        <f t="shared" si="370"/>
        <v>-63.235932093769613</v>
      </c>
      <c r="BG203" s="97">
        <f t="shared" si="371"/>
        <v>35.782201590794386</v>
      </c>
      <c r="BH203" s="97">
        <f t="shared" si="372"/>
        <v>270.68966259674482</v>
      </c>
      <c r="BI203" s="97" t="s">
        <v>8053</v>
      </c>
      <c r="BJ203" s="97" t="s">
        <v>8053</v>
      </c>
      <c r="BK203" s="97" t="s">
        <v>8053</v>
      </c>
      <c r="BL203" s="97">
        <f t="shared" si="373"/>
        <v>14.514257883830741</v>
      </c>
      <c r="BM203" s="97">
        <f t="shared" si="374"/>
        <v>14.514257883830741</v>
      </c>
      <c r="BN203" s="97">
        <f t="shared" si="375"/>
        <v>0.6047607451596142</v>
      </c>
      <c r="BO203" s="97">
        <f t="shared" si="376"/>
        <v>0</v>
      </c>
      <c r="BP203" s="97">
        <f t="shared" si="377"/>
        <v>0</v>
      </c>
      <c r="BQ203" s="97">
        <f t="shared" si="378"/>
        <v>0</v>
      </c>
      <c r="BR203" s="97">
        <f>SIN((90-$U$9)*$AA$8)*TAN($AA$10*$AA$8)/TAN((90-'C'!$F150)*$AA$8)</f>
        <v>8.2770117337949936E-2</v>
      </c>
      <c r="BS203" s="97">
        <f t="shared" si="379"/>
        <v>2.5695650812758864E-2</v>
      </c>
      <c r="BT203" s="97">
        <f t="shared" si="380"/>
        <v>1.0127663357422376</v>
      </c>
      <c r="BU203" s="97">
        <f t="shared" si="381"/>
        <v>4.6878272146795839</v>
      </c>
      <c r="BV203" s="97">
        <f t="shared" si="382"/>
        <v>9.1069592988755232</v>
      </c>
      <c r="BW203" s="97">
        <f t="shared" si="383"/>
        <v>-4.4191320841959394</v>
      </c>
      <c r="BX203" s="97">
        <f t="shared" si="384"/>
        <v>166.2052134864449</v>
      </c>
      <c r="BY203" s="97" t="s">
        <v>8053</v>
      </c>
      <c r="BZ203" s="97" t="s">
        <v>8053</v>
      </c>
      <c r="CA203" s="97" t="s">
        <v>8053</v>
      </c>
      <c r="CB203" s="97">
        <f t="shared" si="385"/>
        <v>0</v>
      </c>
      <c r="CC203" s="97">
        <f t="shared" si="386"/>
        <v>0</v>
      </c>
      <c r="CD203" s="97">
        <f t="shared" si="387"/>
        <v>0</v>
      </c>
      <c r="CE203" s="97">
        <f t="shared" si="388"/>
        <v>0</v>
      </c>
      <c r="CF203" s="97">
        <f t="shared" si="389"/>
        <v>0</v>
      </c>
      <c r="CG203" s="97">
        <f t="shared" si="390"/>
        <v>0</v>
      </c>
      <c r="CH203" s="97">
        <f>90-'C'!$F150</f>
        <v>70.585000000000008</v>
      </c>
      <c r="CI203" s="97">
        <v>17</v>
      </c>
      <c r="CJ203" s="97"/>
      <c r="CK203" s="97"/>
      <c r="CL203" s="97"/>
      <c r="CM203" s="97"/>
      <c r="CN203" s="97" t="s">
        <v>8199</v>
      </c>
      <c r="CO203" s="97">
        <f t="shared" si="391"/>
        <v>17</v>
      </c>
      <c r="CP203" s="97">
        <f t="shared" si="392"/>
        <v>34.31666666666667</v>
      </c>
      <c r="CQ203" s="97">
        <f>'C'!F150</f>
        <v>19.414999999999999</v>
      </c>
      <c r="CR203" s="97">
        <f t="shared" si="393"/>
        <v>3.1415926535897931</v>
      </c>
      <c r="CS203" s="97">
        <f t="shared" si="394"/>
        <v>1.7453292519943295E-2</v>
      </c>
      <c r="CT203" s="97">
        <f t="shared" si="395"/>
        <v>57.295779513082323</v>
      </c>
      <c r="CU203" s="97">
        <f t="shared" si="396"/>
        <v>0.59893882164272083</v>
      </c>
      <c r="CV203" s="97">
        <f t="shared" si="397"/>
        <v>0.33885567427469909</v>
      </c>
      <c r="CW203" s="97">
        <f t="shared" si="398"/>
        <v>1.8330300174431648</v>
      </c>
      <c r="CX203" s="97">
        <f t="shared" si="399"/>
        <v>65.642421861728195</v>
      </c>
      <c r="CY203" s="97">
        <f t="shared" si="400"/>
        <v>65.642421861728195</v>
      </c>
      <c r="CZ203" s="97">
        <f t="shared" si="401"/>
        <v>294.35757813827183</v>
      </c>
      <c r="DA203" s="97"/>
      <c r="DB203" s="97"/>
      <c r="DC203" s="97"/>
      <c r="DD203" s="97"/>
      <c r="DE203" s="97"/>
      <c r="DF203" s="97"/>
      <c r="DG203" s="97"/>
      <c r="DH203" s="97"/>
      <c r="DI203" s="97"/>
      <c r="DJ203" s="97"/>
      <c r="DK203" s="97"/>
    </row>
    <row r="204" spans="1:115" ht="30" customHeight="1" x14ac:dyDescent="0.2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8">
        <f t="shared" si="402"/>
        <v>18</v>
      </c>
      <c r="N204" s="97">
        <f t="shared" si="337"/>
        <v>105.87231873866266</v>
      </c>
      <c r="O204" s="97">
        <f t="shared" si="338"/>
        <v>65.365259221577645</v>
      </c>
      <c r="P204" s="97">
        <f t="shared" si="339"/>
        <v>40.507059517085011</v>
      </c>
      <c r="Q204" s="97" t="str">
        <f t="shared" si="340"/>
        <v>QSOS</v>
      </c>
      <c r="R204" s="97">
        <f t="shared" si="341"/>
        <v>294.63474077842238</v>
      </c>
      <c r="S204" s="97">
        <f t="shared" si="0"/>
        <v>192</v>
      </c>
      <c r="T204" s="97">
        <f>SIN((90-$U$9)*$AA$8)*TAN($AA$9*$AA$8)/TAN((90-'C'!$F151)*$AA$8)</f>
        <v>1.0364064496376453</v>
      </c>
      <c r="U204" s="97">
        <f t="shared" si="342"/>
        <v>3.9313065427916092</v>
      </c>
      <c r="V204" s="97">
        <f t="shared" si="343"/>
        <v>2.2206545302661578</v>
      </c>
      <c r="W204" s="97">
        <f t="shared" si="344"/>
        <v>27.821085830467585</v>
      </c>
      <c r="X204" s="97">
        <f t="shared" si="345"/>
        <v>63.235932093769605</v>
      </c>
      <c r="Y204" s="97">
        <f t="shared" si="346"/>
        <v>-35.414846263302024</v>
      </c>
      <c r="Z204" s="97">
        <f t="shared" si="347"/>
        <v>88.942982075762814</v>
      </c>
      <c r="AA204" s="97">
        <f>(COS( 90.833*$AA$8)-SIN($U$9*$AA$8)*SIN('C'!$F151*$AA$8))/COS($U$9*$AA$8)/COS('C'!$F151*$AA$8)</f>
        <v>-0.26222800026679244</v>
      </c>
      <c r="AB204" s="97">
        <f t="shared" si="348"/>
        <v>105.2023049631678</v>
      </c>
      <c r="AC204" s="97">
        <f>('C'!$E151+$AC$9+$W$9/15)</f>
        <v>12.129777777777779</v>
      </c>
      <c r="AD204" s="97">
        <f t="shared" si="349"/>
        <v>0</v>
      </c>
      <c r="AE204" s="97">
        <f t="shared" si="350"/>
        <v>0</v>
      </c>
      <c r="AF204" s="97">
        <f t="shared" si="351"/>
        <v>0</v>
      </c>
      <c r="AG204" s="97">
        <f t="shared" si="352"/>
        <v>6.2002456393935912</v>
      </c>
      <c r="AH204" s="97">
        <f t="shared" si="353"/>
        <v>6.2002456393935912</v>
      </c>
      <c r="AI204" s="97"/>
      <c r="AJ204" s="97"/>
      <c r="AK204" s="97">
        <f t="shared" si="354"/>
        <v>0.25834356830806632</v>
      </c>
      <c r="AL204" s="97">
        <f>SIN((90-$U$9)*$AA$8)*TAN($Y$10*$AA$8)/TAN((90-'C'!$F151)*$AA$8)</f>
        <v>-8.3789859717836437E-2</v>
      </c>
      <c r="AM204" s="97">
        <f t="shared" si="355"/>
        <v>2.5695650812758871E-2</v>
      </c>
      <c r="AN204" s="97">
        <f t="shared" si="356"/>
        <v>1.0127663357422376</v>
      </c>
      <c r="AO204" s="97">
        <f t="shared" si="357"/>
        <v>-4.7457136968096831</v>
      </c>
      <c r="AP204" s="97">
        <f t="shared" si="358"/>
        <v>-9.106959298875525</v>
      </c>
      <c r="AQ204" s="97">
        <f t="shared" si="359"/>
        <v>4.3612456020658419</v>
      </c>
      <c r="AR204" s="97">
        <f t="shared" si="360"/>
        <v>193.8526729956852</v>
      </c>
      <c r="AS204" s="97" t="s">
        <v>8053</v>
      </c>
      <c r="AT204" s="97" t="s">
        <v>8053</v>
      </c>
      <c r="AU204" s="97" t="s">
        <v>8053</v>
      </c>
      <c r="AV204" s="97">
        <f t="shared" si="361"/>
        <v>11.83902807097339</v>
      </c>
      <c r="AW204" s="97">
        <f t="shared" si="362"/>
        <v>11.83902807097339</v>
      </c>
      <c r="AX204" s="97">
        <f t="shared" si="363"/>
        <v>0.49329283629055792</v>
      </c>
      <c r="AY204" s="97">
        <f t="shared" si="364"/>
        <v>0</v>
      </c>
      <c r="AZ204" s="97">
        <f t="shared" si="365"/>
        <v>0</v>
      </c>
      <c r="BA204" s="97">
        <f t="shared" si="366"/>
        <v>0</v>
      </c>
      <c r="BB204" s="97">
        <f>SIN((90-$U$9)*$AA$8)*TAN($Y$9*$AA$8)/TAN((90-'C'!$F151)*$AA$8)</f>
        <v>-1.0364064496376457</v>
      </c>
      <c r="BC204" s="97">
        <f t="shared" si="367"/>
        <v>3.9313065427916136</v>
      </c>
      <c r="BD204" s="97">
        <f t="shared" si="368"/>
        <v>2.2206545302661587</v>
      </c>
      <c r="BE204" s="97">
        <f t="shared" si="369"/>
        <v>-27.821085830467588</v>
      </c>
      <c r="BF204" s="97">
        <f t="shared" si="370"/>
        <v>-63.235932093769613</v>
      </c>
      <c r="BG204" s="97">
        <f t="shared" si="371"/>
        <v>35.414846263302024</v>
      </c>
      <c r="BH204" s="97">
        <f t="shared" si="372"/>
        <v>271.05701792423719</v>
      </c>
      <c r="BI204" s="97" t="s">
        <v>8053</v>
      </c>
      <c r="BJ204" s="97" t="s">
        <v>8053</v>
      </c>
      <c r="BK204" s="97" t="s">
        <v>8053</v>
      </c>
      <c r="BL204" s="97">
        <f t="shared" si="373"/>
        <v>14.490767528664581</v>
      </c>
      <c r="BM204" s="97">
        <f t="shared" si="374"/>
        <v>14.490767528664581</v>
      </c>
      <c r="BN204" s="97">
        <f t="shared" si="375"/>
        <v>0.60378198036102415</v>
      </c>
      <c r="BO204" s="97">
        <f t="shared" si="376"/>
        <v>0</v>
      </c>
      <c r="BP204" s="97">
        <f t="shared" si="377"/>
        <v>0</v>
      </c>
      <c r="BQ204" s="97">
        <f t="shared" si="378"/>
        <v>0</v>
      </c>
      <c r="BR204" s="97">
        <f>SIN((90-$U$9)*$AA$8)*TAN($AA$10*$AA$8)/TAN((90-'C'!$F151)*$AA$8)</f>
        <v>8.3789859717836424E-2</v>
      </c>
      <c r="BS204" s="97">
        <f t="shared" si="379"/>
        <v>2.5695650812758864E-2</v>
      </c>
      <c r="BT204" s="97">
        <f t="shared" si="380"/>
        <v>1.0127663357422376</v>
      </c>
      <c r="BU204" s="97">
        <f t="shared" si="381"/>
        <v>4.7457136968096822</v>
      </c>
      <c r="BV204" s="97">
        <f t="shared" si="382"/>
        <v>9.1069592988755232</v>
      </c>
      <c r="BW204" s="97">
        <f t="shared" si="383"/>
        <v>-4.361245602065841</v>
      </c>
      <c r="BX204" s="97">
        <f t="shared" si="384"/>
        <v>166.1473270043148</v>
      </c>
      <c r="BY204" s="97" t="s">
        <v>8053</v>
      </c>
      <c r="BZ204" s="97" t="s">
        <v>8053</v>
      </c>
      <c r="CA204" s="97" t="s">
        <v>8053</v>
      </c>
      <c r="CB204" s="97">
        <f t="shared" si="385"/>
        <v>0</v>
      </c>
      <c r="CC204" s="97">
        <f t="shared" si="386"/>
        <v>0</v>
      </c>
      <c r="CD204" s="97">
        <f t="shared" si="387"/>
        <v>0</v>
      </c>
      <c r="CE204" s="97">
        <f t="shared" si="388"/>
        <v>0</v>
      </c>
      <c r="CF204" s="97">
        <f t="shared" si="389"/>
        <v>0</v>
      </c>
      <c r="CG204" s="97">
        <f t="shared" si="390"/>
        <v>0</v>
      </c>
      <c r="CH204" s="97">
        <f>90-'C'!$F151</f>
        <v>70.364000000000004</v>
      </c>
      <c r="CI204" s="97">
        <v>18</v>
      </c>
      <c r="CJ204" s="97"/>
      <c r="CK204" s="97"/>
      <c r="CL204" s="97"/>
      <c r="CM204" s="97"/>
      <c r="CN204" s="97" t="s">
        <v>8199</v>
      </c>
      <c r="CO204" s="97">
        <f t="shared" si="391"/>
        <v>18</v>
      </c>
      <c r="CP204" s="97">
        <f t="shared" si="392"/>
        <v>34.31666666666667</v>
      </c>
      <c r="CQ204" s="97">
        <f>'C'!F151</f>
        <v>19.635999999999999</v>
      </c>
      <c r="CR204" s="97">
        <f t="shared" si="393"/>
        <v>3.1415926535897931</v>
      </c>
      <c r="CS204" s="97">
        <f t="shared" si="394"/>
        <v>1.7453292519943295E-2</v>
      </c>
      <c r="CT204" s="97">
        <f t="shared" si="395"/>
        <v>57.295779513082323</v>
      </c>
      <c r="CU204" s="97">
        <f t="shared" si="396"/>
        <v>0.59893882164272083</v>
      </c>
      <c r="CV204" s="97">
        <f t="shared" si="397"/>
        <v>0.34271285192160655</v>
      </c>
      <c r="CW204" s="97">
        <f t="shared" si="398"/>
        <v>1.83612660229445</v>
      </c>
      <c r="CX204" s="97">
        <f t="shared" si="399"/>
        <v>65.365259221577645</v>
      </c>
      <c r="CY204" s="97">
        <f t="shared" si="400"/>
        <v>65.365259221577645</v>
      </c>
      <c r="CZ204" s="97">
        <f t="shared" si="401"/>
        <v>294.63474077842238</v>
      </c>
      <c r="DA204" s="97"/>
      <c r="DB204" s="97"/>
      <c r="DC204" s="97"/>
      <c r="DD204" s="97"/>
      <c r="DE204" s="97"/>
      <c r="DF204" s="97"/>
      <c r="DG204" s="97"/>
      <c r="DH204" s="97"/>
      <c r="DI204" s="97"/>
      <c r="DJ204" s="97"/>
      <c r="DK204" s="97"/>
    </row>
    <row r="205" spans="1:115" ht="30" customHeight="1" x14ac:dyDescent="0.2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8">
        <f t="shared" si="402"/>
        <v>19</v>
      </c>
      <c r="N205" s="97">
        <f t="shared" si="337"/>
        <v>105.87231873866266</v>
      </c>
      <c r="O205" s="97">
        <f t="shared" si="338"/>
        <v>65.096652764780075</v>
      </c>
      <c r="P205" s="97">
        <f t="shared" si="339"/>
        <v>40.775665973882582</v>
      </c>
      <c r="Q205" s="97" t="str">
        <f t="shared" si="340"/>
        <v>QSOS</v>
      </c>
      <c r="R205" s="97">
        <f t="shared" si="341"/>
        <v>294.90334723521994</v>
      </c>
      <c r="S205" s="97">
        <f t="shared" si="0"/>
        <v>193</v>
      </c>
      <c r="T205" s="97">
        <f>SIN((90-$U$9)*$AA$8)*TAN($AA$9*$AA$8)/TAN((90-'C'!$F152)*$AA$8)</f>
        <v>1.0486533698585365</v>
      </c>
      <c r="U205" s="97">
        <f t="shared" si="342"/>
        <v>3.9313065427916092</v>
      </c>
      <c r="V205" s="97">
        <f t="shared" si="343"/>
        <v>2.2206545302661578</v>
      </c>
      <c r="W205" s="97">
        <f t="shared" si="344"/>
        <v>28.178963334054689</v>
      </c>
      <c r="X205" s="97">
        <f t="shared" si="345"/>
        <v>63.235932093769605</v>
      </c>
      <c r="Y205" s="97">
        <f t="shared" si="346"/>
        <v>-35.05696875971492</v>
      </c>
      <c r="Z205" s="97">
        <f t="shared" si="347"/>
        <v>88.585104572175709</v>
      </c>
      <c r="AA205" s="97">
        <f>(COS( 90.833*$AA$8)-SIN($U$9*$AA$8)*SIN('C'!$F152*$AA$8))/COS($U$9*$AA$8)/COS('C'!$F152*$AA$8)</f>
        <v>-0.2651309026760616</v>
      </c>
      <c r="AB205" s="97">
        <f t="shared" si="348"/>
        <v>105.37473119877195</v>
      </c>
      <c r="AC205" s="97">
        <f>('C'!$E152+$AC$9+$W$9/15)</f>
        <v>12.129777777777779</v>
      </c>
      <c r="AD205" s="97">
        <f t="shared" si="349"/>
        <v>0</v>
      </c>
      <c r="AE205" s="97">
        <f t="shared" si="350"/>
        <v>0</v>
      </c>
      <c r="AF205" s="97">
        <f t="shared" si="351"/>
        <v>0</v>
      </c>
      <c r="AG205" s="97">
        <f t="shared" si="352"/>
        <v>6.2241041396327317</v>
      </c>
      <c r="AH205" s="97">
        <f t="shared" si="353"/>
        <v>6.2241041396327317</v>
      </c>
      <c r="AI205" s="97"/>
      <c r="AJ205" s="97"/>
      <c r="AK205" s="97">
        <f t="shared" si="354"/>
        <v>0.25933767248469713</v>
      </c>
      <c r="AL205" s="97">
        <f>SIN((90-$U$9)*$AA$8)*TAN($Y$10*$AA$8)/TAN((90-'C'!$F152)*$AA$8)</f>
        <v>-8.4779980657013143E-2</v>
      </c>
      <c r="AM205" s="97">
        <f t="shared" si="355"/>
        <v>2.5695650812758871E-2</v>
      </c>
      <c r="AN205" s="97">
        <f t="shared" si="356"/>
        <v>1.0127663357422376</v>
      </c>
      <c r="AO205" s="97">
        <f t="shared" si="357"/>
        <v>-4.8019233399586305</v>
      </c>
      <c r="AP205" s="97">
        <f t="shared" si="358"/>
        <v>-9.106959298875525</v>
      </c>
      <c r="AQ205" s="97">
        <f t="shared" si="359"/>
        <v>4.3050359589168945</v>
      </c>
      <c r="AR205" s="97">
        <f t="shared" si="360"/>
        <v>193.90888263883414</v>
      </c>
      <c r="AS205" s="97" t="s">
        <v>8053</v>
      </c>
      <c r="AT205" s="97" t="s">
        <v>8053</v>
      </c>
      <c r="AU205" s="97" t="s">
        <v>8053</v>
      </c>
      <c r="AV205" s="97">
        <f t="shared" si="361"/>
        <v>11.842775380516652</v>
      </c>
      <c r="AW205" s="97">
        <f t="shared" si="362"/>
        <v>11.842775380516652</v>
      </c>
      <c r="AX205" s="97">
        <f t="shared" si="363"/>
        <v>0.49344897418819383</v>
      </c>
      <c r="AY205" s="97">
        <f t="shared" si="364"/>
        <v>0</v>
      </c>
      <c r="AZ205" s="97">
        <f t="shared" si="365"/>
        <v>0</v>
      </c>
      <c r="BA205" s="97">
        <f t="shared" si="366"/>
        <v>0</v>
      </c>
      <c r="BB205" s="97">
        <f>SIN((90-$U$9)*$AA$8)*TAN($Y$9*$AA$8)/TAN((90-'C'!$F152)*$AA$8)</f>
        <v>-1.048653369858537</v>
      </c>
      <c r="BC205" s="97">
        <f t="shared" si="367"/>
        <v>3.9313065427916136</v>
      </c>
      <c r="BD205" s="97">
        <f t="shared" si="368"/>
        <v>2.2206545302661587</v>
      </c>
      <c r="BE205" s="97">
        <f t="shared" si="369"/>
        <v>-28.178963334054689</v>
      </c>
      <c r="BF205" s="97">
        <f t="shared" si="370"/>
        <v>-63.235932093769613</v>
      </c>
      <c r="BG205" s="97">
        <f t="shared" si="371"/>
        <v>35.05696875971492</v>
      </c>
      <c r="BH205" s="97">
        <f t="shared" si="372"/>
        <v>271.41489542782432</v>
      </c>
      <c r="BI205" s="97" t="s">
        <v>8053</v>
      </c>
      <c r="BJ205" s="97" t="s">
        <v>8053</v>
      </c>
      <c r="BK205" s="97" t="s">
        <v>8053</v>
      </c>
      <c r="BL205" s="97">
        <f t="shared" si="373"/>
        <v>14.466909028425441</v>
      </c>
      <c r="BM205" s="97">
        <f t="shared" si="374"/>
        <v>14.466909028425441</v>
      </c>
      <c r="BN205" s="97">
        <f t="shared" si="375"/>
        <v>0.60278787618439333</v>
      </c>
      <c r="BO205" s="97">
        <f t="shared" si="376"/>
        <v>0</v>
      </c>
      <c r="BP205" s="97">
        <f t="shared" si="377"/>
        <v>0</v>
      </c>
      <c r="BQ205" s="97">
        <f t="shared" si="378"/>
        <v>0</v>
      </c>
      <c r="BR205" s="97">
        <f>SIN((90-$U$9)*$AA$8)*TAN($AA$10*$AA$8)/TAN((90-'C'!$F152)*$AA$8)</f>
        <v>8.4779980657013129E-2</v>
      </c>
      <c r="BS205" s="97">
        <f t="shared" si="379"/>
        <v>2.5695650812758864E-2</v>
      </c>
      <c r="BT205" s="97">
        <f t="shared" si="380"/>
        <v>1.0127663357422376</v>
      </c>
      <c r="BU205" s="97">
        <f t="shared" si="381"/>
        <v>4.8019233399586296</v>
      </c>
      <c r="BV205" s="97">
        <f t="shared" si="382"/>
        <v>9.1069592988755232</v>
      </c>
      <c r="BW205" s="97">
        <f t="shared" si="383"/>
        <v>-4.3050359589168936</v>
      </c>
      <c r="BX205" s="97">
        <f t="shared" si="384"/>
        <v>166.09111736116586</v>
      </c>
      <c r="BY205" s="97" t="s">
        <v>8053</v>
      </c>
      <c r="BZ205" s="97" t="s">
        <v>8053</v>
      </c>
      <c r="CA205" s="97" t="s">
        <v>8053</v>
      </c>
      <c r="CB205" s="97">
        <f t="shared" si="385"/>
        <v>0</v>
      </c>
      <c r="CC205" s="97">
        <f t="shared" si="386"/>
        <v>0</v>
      </c>
      <c r="CD205" s="97">
        <f t="shared" si="387"/>
        <v>0</v>
      </c>
      <c r="CE205" s="97">
        <f t="shared" si="388"/>
        <v>0</v>
      </c>
      <c r="CF205" s="97">
        <f t="shared" si="389"/>
        <v>0</v>
      </c>
      <c r="CG205" s="97">
        <f t="shared" si="390"/>
        <v>0</v>
      </c>
      <c r="CH205" s="97">
        <f>90-'C'!$F152</f>
        <v>70.150000000000006</v>
      </c>
      <c r="CI205" s="97">
        <v>19</v>
      </c>
      <c r="CJ205" s="97"/>
      <c r="CK205" s="97"/>
      <c r="CL205" s="97"/>
      <c r="CM205" s="97"/>
      <c r="CN205" s="97" t="s">
        <v>8199</v>
      </c>
      <c r="CO205" s="97">
        <f t="shared" si="391"/>
        <v>19</v>
      </c>
      <c r="CP205" s="97">
        <f t="shared" si="392"/>
        <v>34.31666666666667</v>
      </c>
      <c r="CQ205" s="97">
        <f>'C'!F152</f>
        <v>19.850000000000001</v>
      </c>
      <c r="CR205" s="97">
        <f t="shared" si="393"/>
        <v>3.1415926535897931</v>
      </c>
      <c r="CS205" s="97">
        <f t="shared" si="394"/>
        <v>1.7453292519943295E-2</v>
      </c>
      <c r="CT205" s="97">
        <f t="shared" si="395"/>
        <v>57.295779513082323</v>
      </c>
      <c r="CU205" s="97">
        <f t="shared" si="396"/>
        <v>0.59893882164272083</v>
      </c>
      <c r="CV205" s="97">
        <f t="shared" si="397"/>
        <v>0.34644785652087445</v>
      </c>
      <c r="CW205" s="97">
        <f t="shared" si="398"/>
        <v>1.839136007822562</v>
      </c>
      <c r="CX205" s="97">
        <f t="shared" si="399"/>
        <v>65.096652764780075</v>
      </c>
      <c r="CY205" s="97">
        <f t="shared" si="400"/>
        <v>65.096652764780075</v>
      </c>
      <c r="CZ205" s="97">
        <f t="shared" si="401"/>
        <v>294.90334723521994</v>
      </c>
      <c r="DA205" s="97"/>
      <c r="DB205" s="97"/>
      <c r="DC205" s="97"/>
      <c r="DD205" s="97"/>
      <c r="DE205" s="97"/>
      <c r="DF205" s="97"/>
      <c r="DG205" s="97"/>
      <c r="DH205" s="97"/>
      <c r="DI205" s="97"/>
      <c r="DJ205" s="97"/>
      <c r="DK205" s="97"/>
    </row>
    <row r="206" spans="1:115" ht="30" customHeight="1" x14ac:dyDescent="0.2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8">
        <f t="shared" si="402"/>
        <v>20</v>
      </c>
      <c r="N206" s="97">
        <f t="shared" si="337"/>
        <v>105.87231873866266</v>
      </c>
      <c r="O206" s="97">
        <f t="shared" si="338"/>
        <v>64.834107164782338</v>
      </c>
      <c r="P206" s="97">
        <f t="shared" si="339"/>
        <v>41.038211573880318</v>
      </c>
      <c r="Q206" s="97" t="str">
        <f t="shared" si="340"/>
        <v>QSOS</v>
      </c>
      <c r="R206" s="97">
        <f t="shared" si="341"/>
        <v>295.16589283521768</v>
      </c>
      <c r="S206" s="97">
        <f t="shared" si="0"/>
        <v>194</v>
      </c>
      <c r="T206" s="97">
        <f>SIN((90-$U$9)*$AA$8)*TAN($AA$9*$AA$8)/TAN((90-'C'!$F153)*$AA$8)</f>
        <v>1.0606460649216707</v>
      </c>
      <c r="U206" s="97">
        <f t="shared" si="342"/>
        <v>3.9313065427916092</v>
      </c>
      <c r="V206" s="97">
        <f t="shared" si="343"/>
        <v>2.2206545302661578</v>
      </c>
      <c r="W206" s="97">
        <f t="shared" si="344"/>
        <v>28.530576156777176</v>
      </c>
      <c r="X206" s="97">
        <f t="shared" si="345"/>
        <v>63.235932093769605</v>
      </c>
      <c r="Y206" s="97">
        <f t="shared" si="346"/>
        <v>-34.705355936992433</v>
      </c>
      <c r="Z206" s="97">
        <f t="shared" si="347"/>
        <v>88.233491749453208</v>
      </c>
      <c r="AA206" s="97">
        <f>(COS( 90.833*$AA$8)-SIN($U$9*$AA$8)*SIN('C'!$F153*$AA$8))/COS($U$9*$AA$8)/COS('C'!$F153*$AA$8)</f>
        <v>-0.26797379810554006</v>
      </c>
      <c r="AB206" s="97">
        <f t="shared" si="348"/>
        <v>105.54373153866625</v>
      </c>
      <c r="AC206" s="97">
        <f>('C'!$E153+$AC$9+$W$9/15)</f>
        <v>12.130777777777777</v>
      </c>
      <c r="AD206" s="97">
        <f t="shared" si="349"/>
        <v>0</v>
      </c>
      <c r="AE206" s="97">
        <f t="shared" si="350"/>
        <v>0</v>
      </c>
      <c r="AF206" s="97">
        <f t="shared" si="351"/>
        <v>0</v>
      </c>
      <c r="AG206" s="97">
        <f t="shared" si="352"/>
        <v>6.2485449944808957</v>
      </c>
      <c r="AH206" s="97">
        <f t="shared" si="353"/>
        <v>6.2485449944808957</v>
      </c>
      <c r="AI206" s="97"/>
      <c r="AJ206" s="97"/>
      <c r="AK206" s="97">
        <f t="shared" si="354"/>
        <v>0.26035604143670399</v>
      </c>
      <c r="AL206" s="97">
        <f>SIN((90-$U$9)*$AA$8)*TAN($Y$10*$AA$8)/TAN((90-'C'!$F153)*$AA$8)</f>
        <v>-8.574954837567228E-2</v>
      </c>
      <c r="AM206" s="97">
        <f t="shared" si="355"/>
        <v>2.5695650812758871E-2</v>
      </c>
      <c r="AN206" s="97">
        <f t="shared" si="356"/>
        <v>1.0127663357422376</v>
      </c>
      <c r="AO206" s="97">
        <f t="shared" si="357"/>
        <v>-4.8569706560683574</v>
      </c>
      <c r="AP206" s="97">
        <f t="shared" si="358"/>
        <v>-9.106959298875525</v>
      </c>
      <c r="AQ206" s="97">
        <f t="shared" si="359"/>
        <v>4.2499886428071676</v>
      </c>
      <c r="AR206" s="97">
        <f t="shared" si="360"/>
        <v>193.96392995494389</v>
      </c>
      <c r="AS206" s="97" t="s">
        <v>8053</v>
      </c>
      <c r="AT206" s="97" t="s">
        <v>8053</v>
      </c>
      <c r="AU206" s="97" t="s">
        <v>8053</v>
      </c>
      <c r="AV206" s="97">
        <f t="shared" si="361"/>
        <v>11.847445201590633</v>
      </c>
      <c r="AW206" s="97">
        <f t="shared" si="362"/>
        <v>11.847445201590633</v>
      </c>
      <c r="AX206" s="97">
        <f t="shared" si="363"/>
        <v>0.49364355006627636</v>
      </c>
      <c r="AY206" s="97">
        <f t="shared" si="364"/>
        <v>0</v>
      </c>
      <c r="AZ206" s="97">
        <f t="shared" si="365"/>
        <v>0</v>
      </c>
      <c r="BA206" s="97">
        <f t="shared" si="366"/>
        <v>0</v>
      </c>
      <c r="BB206" s="97">
        <f>SIN((90-$U$9)*$AA$8)*TAN($Y$9*$AA$8)/TAN((90-'C'!$F153)*$AA$8)</f>
        <v>-1.0606460649216711</v>
      </c>
      <c r="BC206" s="97">
        <f t="shared" si="367"/>
        <v>3.9313065427916136</v>
      </c>
      <c r="BD206" s="97">
        <f t="shared" si="368"/>
        <v>2.2206545302661587</v>
      </c>
      <c r="BE206" s="97">
        <f t="shared" si="369"/>
        <v>-28.530576156777176</v>
      </c>
      <c r="BF206" s="97">
        <f t="shared" si="370"/>
        <v>-63.235932093769613</v>
      </c>
      <c r="BG206" s="97">
        <f t="shared" si="371"/>
        <v>34.705355936992433</v>
      </c>
      <c r="BH206" s="97">
        <f t="shared" si="372"/>
        <v>271.76650825054679</v>
      </c>
      <c r="BI206" s="97" t="s">
        <v>8053</v>
      </c>
      <c r="BJ206" s="97" t="s">
        <v>8053</v>
      </c>
      <c r="BK206" s="97" t="s">
        <v>8053</v>
      </c>
      <c r="BL206" s="97">
        <f t="shared" si="373"/>
        <v>14.444468173577272</v>
      </c>
      <c r="BM206" s="97">
        <f t="shared" si="374"/>
        <v>14.444468173577272</v>
      </c>
      <c r="BN206" s="97">
        <f t="shared" si="375"/>
        <v>0.60185284056571964</v>
      </c>
      <c r="BO206" s="97">
        <f t="shared" si="376"/>
        <v>0</v>
      </c>
      <c r="BP206" s="97">
        <f t="shared" si="377"/>
        <v>0</v>
      </c>
      <c r="BQ206" s="97">
        <f t="shared" si="378"/>
        <v>0</v>
      </c>
      <c r="BR206" s="97">
        <f>SIN((90-$U$9)*$AA$8)*TAN($AA$10*$AA$8)/TAN((90-'C'!$F153)*$AA$8)</f>
        <v>8.5749548375672266E-2</v>
      </c>
      <c r="BS206" s="97">
        <f t="shared" si="379"/>
        <v>2.5695650812758864E-2</v>
      </c>
      <c r="BT206" s="97">
        <f t="shared" si="380"/>
        <v>1.0127663357422376</v>
      </c>
      <c r="BU206" s="97">
        <f t="shared" si="381"/>
        <v>4.8569706560683565</v>
      </c>
      <c r="BV206" s="97">
        <f t="shared" si="382"/>
        <v>9.1069592988755232</v>
      </c>
      <c r="BW206" s="97">
        <f t="shared" si="383"/>
        <v>-4.2499886428071667</v>
      </c>
      <c r="BX206" s="97">
        <f t="shared" si="384"/>
        <v>166.03607004505611</v>
      </c>
      <c r="BY206" s="97" t="s">
        <v>8053</v>
      </c>
      <c r="BZ206" s="97" t="s">
        <v>8053</v>
      </c>
      <c r="CA206" s="97" t="s">
        <v>8053</v>
      </c>
      <c r="CB206" s="97">
        <f t="shared" si="385"/>
        <v>0</v>
      </c>
      <c r="CC206" s="97">
        <f t="shared" si="386"/>
        <v>0</v>
      </c>
      <c r="CD206" s="97">
        <f t="shared" si="387"/>
        <v>0</v>
      </c>
      <c r="CE206" s="97">
        <f t="shared" si="388"/>
        <v>0</v>
      </c>
      <c r="CF206" s="97">
        <f t="shared" si="389"/>
        <v>0</v>
      </c>
      <c r="CG206" s="97">
        <f t="shared" si="390"/>
        <v>0</v>
      </c>
      <c r="CH206" s="97">
        <f>90-'C'!$F153</f>
        <v>69.941000000000003</v>
      </c>
      <c r="CI206" s="97">
        <v>20</v>
      </c>
      <c r="CJ206" s="97"/>
      <c r="CK206" s="97"/>
      <c r="CL206" s="97"/>
      <c r="CM206" s="97"/>
      <c r="CN206" s="97" t="s">
        <v>8199</v>
      </c>
      <c r="CO206" s="97">
        <f t="shared" si="391"/>
        <v>20</v>
      </c>
      <c r="CP206" s="97">
        <f t="shared" si="392"/>
        <v>34.31666666666667</v>
      </c>
      <c r="CQ206" s="97">
        <f>'C'!F153</f>
        <v>20.059000000000001</v>
      </c>
      <c r="CR206" s="97">
        <f t="shared" si="393"/>
        <v>3.1415926535897931</v>
      </c>
      <c r="CS206" s="97">
        <f t="shared" si="394"/>
        <v>1.7453292519943295E-2</v>
      </c>
      <c r="CT206" s="97">
        <f t="shared" si="395"/>
        <v>57.295779513082323</v>
      </c>
      <c r="CU206" s="97">
        <f t="shared" si="396"/>
        <v>0.59893882164272083</v>
      </c>
      <c r="CV206" s="97">
        <f t="shared" si="397"/>
        <v>0.35009559465754259</v>
      </c>
      <c r="CW206" s="97">
        <f t="shared" si="398"/>
        <v>1.842085620190707</v>
      </c>
      <c r="CX206" s="97">
        <f t="shared" si="399"/>
        <v>64.834107164782338</v>
      </c>
      <c r="CY206" s="97">
        <f t="shared" si="400"/>
        <v>64.834107164782338</v>
      </c>
      <c r="CZ206" s="97">
        <f t="shared" si="401"/>
        <v>295.16589283521768</v>
      </c>
      <c r="DA206" s="97"/>
      <c r="DB206" s="97"/>
      <c r="DC206" s="97"/>
      <c r="DD206" s="97"/>
      <c r="DE206" s="97"/>
      <c r="DF206" s="97"/>
      <c r="DG206" s="97"/>
      <c r="DH206" s="97"/>
      <c r="DI206" s="97"/>
      <c r="DJ206" s="97"/>
      <c r="DK206" s="97"/>
    </row>
    <row r="207" spans="1:115" ht="30" customHeight="1" x14ac:dyDescent="0.2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8">
        <f t="shared" si="402"/>
        <v>21</v>
      </c>
      <c r="N207" s="97">
        <f t="shared" si="337"/>
        <v>105.87231873866266</v>
      </c>
      <c r="O207" s="97">
        <f t="shared" si="338"/>
        <v>64.578892122620204</v>
      </c>
      <c r="P207" s="97">
        <f t="shared" si="339"/>
        <v>41.293426616042453</v>
      </c>
      <c r="Q207" s="97" t="str">
        <f t="shared" si="340"/>
        <v>QSOS</v>
      </c>
      <c r="R207" s="97">
        <f t="shared" si="341"/>
        <v>295.42110787737977</v>
      </c>
      <c r="S207" s="97">
        <f t="shared" si="0"/>
        <v>195</v>
      </c>
      <c r="T207" s="97">
        <f>SIN((90-$U$9)*$AA$8)*TAN($AA$9*$AA$8)/TAN((90-'C'!$F154)*$AA$8)</f>
        <v>1.0723250930814199</v>
      </c>
      <c r="U207" s="97">
        <f t="shared" si="342"/>
        <v>3.9313065427916092</v>
      </c>
      <c r="V207" s="97">
        <f t="shared" si="343"/>
        <v>2.2206545302661578</v>
      </c>
      <c r="W207" s="97">
        <f t="shared" si="344"/>
        <v>28.874123640851671</v>
      </c>
      <c r="X207" s="97">
        <f t="shared" si="345"/>
        <v>63.235932093769605</v>
      </c>
      <c r="Y207" s="97">
        <f t="shared" si="346"/>
        <v>-34.361808452917934</v>
      </c>
      <c r="Z207" s="97">
        <f t="shared" si="347"/>
        <v>87.889944265378716</v>
      </c>
      <c r="AA207" s="97">
        <f>(COS( 90.833*$AA$8)-SIN($U$9*$AA$8)*SIN('C'!$F154*$AA$8))/COS($U$9*$AA$8)/COS('C'!$F154*$AA$8)</f>
        <v>-0.27074257710054705</v>
      </c>
      <c r="AB207" s="97">
        <f t="shared" si="348"/>
        <v>105.70845928369559</v>
      </c>
      <c r="AC207" s="97">
        <f>('C'!$E154+$AC$9+$W$9/15)</f>
        <v>12.131777777777781</v>
      </c>
      <c r="AD207" s="97">
        <f t="shared" si="349"/>
        <v>0</v>
      </c>
      <c r="AE207" s="97">
        <f t="shared" si="350"/>
        <v>0</v>
      </c>
      <c r="AF207" s="97">
        <f t="shared" si="351"/>
        <v>0</v>
      </c>
      <c r="AG207" s="97">
        <f t="shared" si="352"/>
        <v>6.272448160085867</v>
      </c>
      <c r="AH207" s="97">
        <f t="shared" si="353"/>
        <v>6.272448160085867</v>
      </c>
      <c r="AI207" s="97"/>
      <c r="AJ207" s="97"/>
      <c r="AK207" s="97">
        <f t="shared" si="354"/>
        <v>0.26135200667024444</v>
      </c>
      <c r="AL207" s="97">
        <f>SIN((90-$U$9)*$AA$8)*TAN($Y$10*$AA$8)/TAN((90-'C'!$F154)*$AA$8)</f>
        <v>-8.6693757215252729E-2</v>
      </c>
      <c r="AM207" s="97">
        <f t="shared" si="355"/>
        <v>2.5695650812758871E-2</v>
      </c>
      <c r="AN207" s="97">
        <f t="shared" si="356"/>
        <v>1.0127663357422376</v>
      </c>
      <c r="AO207" s="97">
        <f t="shared" si="357"/>
        <v>-4.9105825381318109</v>
      </c>
      <c r="AP207" s="97">
        <f t="shared" si="358"/>
        <v>-9.106959298875525</v>
      </c>
      <c r="AQ207" s="97">
        <f t="shared" si="359"/>
        <v>4.1963767607437141</v>
      </c>
      <c r="AR207" s="97">
        <f t="shared" si="360"/>
        <v>194.01754183700734</v>
      </c>
      <c r="AS207" s="97" t="s">
        <v>8053</v>
      </c>
      <c r="AT207" s="97" t="s">
        <v>8053</v>
      </c>
      <c r="AU207" s="97" t="s">
        <v>8053</v>
      </c>
      <c r="AV207" s="97">
        <f t="shared" si="361"/>
        <v>11.852019327061534</v>
      </c>
      <c r="AW207" s="97">
        <f t="shared" si="362"/>
        <v>11.852019327061534</v>
      </c>
      <c r="AX207" s="97">
        <f t="shared" si="363"/>
        <v>0.49383413862756392</v>
      </c>
      <c r="AY207" s="97">
        <f t="shared" si="364"/>
        <v>0</v>
      </c>
      <c r="AZ207" s="97">
        <f t="shared" si="365"/>
        <v>0</v>
      </c>
      <c r="BA207" s="97">
        <f t="shared" si="366"/>
        <v>0</v>
      </c>
      <c r="BB207" s="97">
        <f>SIN((90-$U$9)*$AA$8)*TAN($Y$9*$AA$8)/TAN((90-'C'!$F154)*$AA$8)</f>
        <v>-1.0723250930814203</v>
      </c>
      <c r="BC207" s="97">
        <f t="shared" si="367"/>
        <v>3.9313065427916136</v>
      </c>
      <c r="BD207" s="97">
        <f t="shared" si="368"/>
        <v>2.2206545302661587</v>
      </c>
      <c r="BE207" s="97">
        <f t="shared" si="369"/>
        <v>-28.874123640851671</v>
      </c>
      <c r="BF207" s="97">
        <f t="shared" si="370"/>
        <v>-63.235932093769613</v>
      </c>
      <c r="BG207" s="97">
        <f t="shared" si="371"/>
        <v>34.361808452917941</v>
      </c>
      <c r="BH207" s="97">
        <f t="shared" si="372"/>
        <v>272.11005573462131</v>
      </c>
      <c r="BI207" s="97" t="s">
        <v>8053</v>
      </c>
      <c r="BJ207" s="97" t="s">
        <v>8053</v>
      </c>
      <c r="BK207" s="97" t="s">
        <v>8053</v>
      </c>
      <c r="BL207" s="97">
        <f t="shared" si="373"/>
        <v>14.422565007972311</v>
      </c>
      <c r="BM207" s="97">
        <f t="shared" si="374"/>
        <v>14.422565007972311</v>
      </c>
      <c r="BN207" s="97">
        <f t="shared" si="375"/>
        <v>0.60094020866551301</v>
      </c>
      <c r="BO207" s="97">
        <f t="shared" si="376"/>
        <v>0</v>
      </c>
      <c r="BP207" s="97">
        <f t="shared" si="377"/>
        <v>0</v>
      </c>
      <c r="BQ207" s="97">
        <f t="shared" si="378"/>
        <v>0</v>
      </c>
      <c r="BR207" s="97">
        <f>SIN((90-$U$9)*$AA$8)*TAN($AA$10*$AA$8)/TAN((90-'C'!$F154)*$AA$8)</f>
        <v>8.6693757215252701E-2</v>
      </c>
      <c r="BS207" s="97">
        <f t="shared" si="379"/>
        <v>2.5695650812758864E-2</v>
      </c>
      <c r="BT207" s="97">
        <f t="shared" si="380"/>
        <v>1.0127663357422376</v>
      </c>
      <c r="BU207" s="97">
        <f t="shared" si="381"/>
        <v>4.91058253813181</v>
      </c>
      <c r="BV207" s="97">
        <f t="shared" si="382"/>
        <v>9.1069592988755232</v>
      </c>
      <c r="BW207" s="97">
        <f t="shared" si="383"/>
        <v>-4.1963767607437132</v>
      </c>
      <c r="BX207" s="97">
        <f t="shared" si="384"/>
        <v>165.98245816299266</v>
      </c>
      <c r="BY207" s="97" t="s">
        <v>8053</v>
      </c>
      <c r="BZ207" s="97" t="s">
        <v>8053</v>
      </c>
      <c r="CA207" s="97" t="s">
        <v>8053</v>
      </c>
      <c r="CB207" s="97">
        <f t="shared" si="385"/>
        <v>0</v>
      </c>
      <c r="CC207" s="97">
        <f t="shared" si="386"/>
        <v>0</v>
      </c>
      <c r="CD207" s="97">
        <f t="shared" si="387"/>
        <v>0</v>
      </c>
      <c r="CE207" s="97">
        <f t="shared" si="388"/>
        <v>0</v>
      </c>
      <c r="CF207" s="97">
        <f t="shared" si="389"/>
        <v>0</v>
      </c>
      <c r="CG207" s="97">
        <f t="shared" si="390"/>
        <v>0</v>
      </c>
      <c r="CH207" s="97">
        <f>90-'C'!$F154</f>
        <v>69.738</v>
      </c>
      <c r="CI207" s="97">
        <v>21</v>
      </c>
      <c r="CJ207" s="97"/>
      <c r="CK207" s="97"/>
      <c r="CL207" s="97"/>
      <c r="CM207" s="97"/>
      <c r="CN207" s="97" t="s">
        <v>8199</v>
      </c>
      <c r="CO207" s="97">
        <f t="shared" si="391"/>
        <v>21</v>
      </c>
      <c r="CP207" s="97">
        <f t="shared" si="392"/>
        <v>34.31666666666667</v>
      </c>
      <c r="CQ207" s="97">
        <f>'C'!F154</f>
        <v>20.262</v>
      </c>
      <c r="CR207" s="97">
        <f t="shared" si="393"/>
        <v>3.1415926535897931</v>
      </c>
      <c r="CS207" s="97">
        <f t="shared" si="394"/>
        <v>1.7453292519943295E-2</v>
      </c>
      <c r="CT207" s="97">
        <f t="shared" si="395"/>
        <v>57.295779513082323</v>
      </c>
      <c r="CU207" s="97">
        <f t="shared" si="396"/>
        <v>0.59893882164272083</v>
      </c>
      <c r="CV207" s="97">
        <f t="shared" si="397"/>
        <v>0.35363861303909105</v>
      </c>
      <c r="CW207" s="97">
        <f t="shared" si="398"/>
        <v>1.8449606617108547</v>
      </c>
      <c r="CX207" s="97">
        <f t="shared" si="399"/>
        <v>64.578892122620204</v>
      </c>
      <c r="CY207" s="97">
        <f t="shared" si="400"/>
        <v>64.578892122620204</v>
      </c>
      <c r="CZ207" s="97">
        <f t="shared" si="401"/>
        <v>295.42110787737977</v>
      </c>
      <c r="DA207" s="97"/>
      <c r="DB207" s="97"/>
      <c r="DC207" s="97"/>
      <c r="DD207" s="97"/>
      <c r="DE207" s="97"/>
      <c r="DF207" s="97"/>
      <c r="DG207" s="97"/>
      <c r="DH207" s="97"/>
      <c r="DI207" s="97"/>
      <c r="DJ207" s="97"/>
      <c r="DK207" s="97"/>
    </row>
    <row r="208" spans="1:115" ht="30" customHeight="1" x14ac:dyDescent="0.2">
      <c r="A208" s="97"/>
      <c r="B208" s="97"/>
      <c r="C208" s="97"/>
      <c r="D208" s="97"/>
      <c r="E208" s="97"/>
      <c r="F208" s="97"/>
      <c r="G208" s="97"/>
      <c r="H208" s="97"/>
      <c r="I208" s="97"/>
      <c r="J208" s="102"/>
      <c r="K208" s="97"/>
      <c r="L208" s="97"/>
      <c r="M208" s="98">
        <f t="shared" si="402"/>
        <v>22</v>
      </c>
      <c r="N208" s="97">
        <f t="shared" si="337"/>
        <v>105.87231873866266</v>
      </c>
      <c r="O208" s="97">
        <f t="shared" si="338"/>
        <v>64.329763954593034</v>
      </c>
      <c r="P208" s="97">
        <f t="shared" si="339"/>
        <v>41.542554784069623</v>
      </c>
      <c r="Q208" s="97" t="str">
        <f t="shared" si="340"/>
        <v>QSOS</v>
      </c>
      <c r="R208" s="97">
        <f t="shared" si="341"/>
        <v>295.67023604540697</v>
      </c>
      <c r="S208" s="97">
        <f t="shared" si="0"/>
        <v>196</v>
      </c>
      <c r="T208" s="97">
        <f>SIN((90-$U$9)*$AA$8)*TAN($AA$9*$AA$8)/TAN((90-'C'!$F155)*$AA$8)</f>
        <v>1.0837459271233263</v>
      </c>
      <c r="U208" s="97">
        <f t="shared" si="342"/>
        <v>3.9313065427916092</v>
      </c>
      <c r="V208" s="97">
        <f t="shared" si="343"/>
        <v>2.2206545302661578</v>
      </c>
      <c r="W208" s="97">
        <f t="shared" si="344"/>
        <v>29.211178179461523</v>
      </c>
      <c r="X208" s="97">
        <f t="shared" si="345"/>
        <v>63.235932093769605</v>
      </c>
      <c r="Y208" s="97">
        <f t="shared" si="346"/>
        <v>-34.024753914308079</v>
      </c>
      <c r="Z208" s="97">
        <f t="shared" si="347"/>
        <v>87.552889726768882</v>
      </c>
      <c r="AA208" s="97">
        <f>(COS( 90.833*$AA$8)-SIN($U$9*$AA$8)*SIN('C'!$F155*$AA$8))/COS($U$9*$AA$8)/COS('C'!$F155*$AA$8)</f>
        <v>-0.27345037250605775</v>
      </c>
      <c r="AB208" s="97">
        <f t="shared" si="348"/>
        <v>105.86968774942217</v>
      </c>
      <c r="AC208" s="97">
        <f>('C'!$E155+$AC$9+$W$9/15)</f>
        <v>12.133777777777777</v>
      </c>
      <c r="AD208" s="97">
        <f t="shared" si="349"/>
        <v>0</v>
      </c>
      <c r="AE208" s="97">
        <f t="shared" si="350"/>
        <v>0</v>
      </c>
      <c r="AF208" s="97">
        <f t="shared" si="351"/>
        <v>0</v>
      </c>
      <c r="AG208" s="97">
        <f t="shared" si="352"/>
        <v>6.2969184626598516</v>
      </c>
      <c r="AH208" s="97">
        <f t="shared" si="353"/>
        <v>6.2969184626598516</v>
      </c>
      <c r="AI208" s="97"/>
      <c r="AJ208" s="97"/>
      <c r="AK208" s="97">
        <f t="shared" si="354"/>
        <v>0.26237160261082715</v>
      </c>
      <c r="AL208" s="97">
        <f>SIN((90-$U$9)*$AA$8)*TAN($Y$10*$AA$8)/TAN((90-'C'!$F155)*$AA$8)</f>
        <v>-8.7617091957685675E-2</v>
      </c>
      <c r="AM208" s="97">
        <f t="shared" si="355"/>
        <v>2.5695650812758871E-2</v>
      </c>
      <c r="AN208" s="97">
        <f t="shared" si="356"/>
        <v>1.0127663357422376</v>
      </c>
      <c r="AO208" s="97">
        <f t="shared" si="357"/>
        <v>-4.9630133636012674</v>
      </c>
      <c r="AP208" s="97">
        <f t="shared" si="358"/>
        <v>-9.106959298875525</v>
      </c>
      <c r="AQ208" s="97">
        <f t="shared" si="359"/>
        <v>4.1439459352742576</v>
      </c>
      <c r="AR208" s="97">
        <f t="shared" si="360"/>
        <v>194.0699726624768</v>
      </c>
      <c r="AS208" s="97" t="s">
        <v>8053</v>
      </c>
      <c r="AT208" s="97" t="s">
        <v>8053</v>
      </c>
      <c r="AU208" s="97" t="s">
        <v>8053</v>
      </c>
      <c r="AV208" s="97">
        <f t="shared" si="361"/>
        <v>11.857514715426159</v>
      </c>
      <c r="AW208" s="97">
        <f t="shared" si="362"/>
        <v>11.857514715426159</v>
      </c>
      <c r="AX208" s="97">
        <f t="shared" si="363"/>
        <v>0.49406311314275664</v>
      </c>
      <c r="AY208" s="97">
        <f t="shared" si="364"/>
        <v>0</v>
      </c>
      <c r="AZ208" s="97">
        <f t="shared" si="365"/>
        <v>0</v>
      </c>
      <c r="BA208" s="97">
        <f t="shared" si="366"/>
        <v>0</v>
      </c>
      <c r="BB208" s="97">
        <f>SIN((90-$U$9)*$AA$8)*TAN($Y$9*$AA$8)/TAN((90-'C'!$F155)*$AA$8)</f>
        <v>-1.0837459271233267</v>
      </c>
      <c r="BC208" s="97">
        <f t="shared" si="367"/>
        <v>3.9313065427916136</v>
      </c>
      <c r="BD208" s="97">
        <f t="shared" si="368"/>
        <v>2.2206545302661587</v>
      </c>
      <c r="BE208" s="97">
        <f t="shared" si="369"/>
        <v>-29.211178179461523</v>
      </c>
      <c r="BF208" s="97">
        <f t="shared" si="370"/>
        <v>-63.235932093769613</v>
      </c>
      <c r="BG208" s="97">
        <f t="shared" si="371"/>
        <v>34.024753914308093</v>
      </c>
      <c r="BH208" s="97">
        <f t="shared" si="372"/>
        <v>272.44711027323115</v>
      </c>
      <c r="BI208" s="97" t="s">
        <v>8053</v>
      </c>
      <c r="BJ208" s="97" t="s">
        <v>8053</v>
      </c>
      <c r="BK208" s="97" t="s">
        <v>8053</v>
      </c>
      <c r="BL208" s="97">
        <f t="shared" si="373"/>
        <v>14.402094705398316</v>
      </c>
      <c r="BM208" s="97">
        <f t="shared" si="374"/>
        <v>14.402094705398316</v>
      </c>
      <c r="BN208" s="97">
        <f t="shared" si="375"/>
        <v>0.60008727939159645</v>
      </c>
      <c r="BO208" s="97">
        <f t="shared" si="376"/>
        <v>0</v>
      </c>
      <c r="BP208" s="97">
        <f t="shared" si="377"/>
        <v>0</v>
      </c>
      <c r="BQ208" s="97">
        <f t="shared" si="378"/>
        <v>0</v>
      </c>
      <c r="BR208" s="97">
        <f>SIN((90-$U$9)*$AA$8)*TAN($AA$10*$AA$8)/TAN((90-'C'!$F155)*$AA$8)</f>
        <v>8.7617091957685661E-2</v>
      </c>
      <c r="BS208" s="97">
        <f t="shared" si="379"/>
        <v>2.5695650812758864E-2</v>
      </c>
      <c r="BT208" s="97">
        <f t="shared" si="380"/>
        <v>1.0127663357422376</v>
      </c>
      <c r="BU208" s="97">
        <f t="shared" si="381"/>
        <v>4.9630133636012674</v>
      </c>
      <c r="BV208" s="97">
        <f t="shared" si="382"/>
        <v>9.1069592988755232</v>
      </c>
      <c r="BW208" s="97">
        <f t="shared" si="383"/>
        <v>-4.1439459352742558</v>
      </c>
      <c r="BX208" s="97">
        <f t="shared" si="384"/>
        <v>165.9300273375232</v>
      </c>
      <c r="BY208" s="97" t="s">
        <v>8053</v>
      </c>
      <c r="BZ208" s="97" t="s">
        <v>8053</v>
      </c>
      <c r="CA208" s="97" t="s">
        <v>8053</v>
      </c>
      <c r="CB208" s="97">
        <f t="shared" si="385"/>
        <v>0</v>
      </c>
      <c r="CC208" s="97">
        <f t="shared" si="386"/>
        <v>0</v>
      </c>
      <c r="CD208" s="97">
        <f t="shared" si="387"/>
        <v>0</v>
      </c>
      <c r="CE208" s="97">
        <f t="shared" si="388"/>
        <v>0</v>
      </c>
      <c r="CF208" s="97">
        <f t="shared" si="389"/>
        <v>0</v>
      </c>
      <c r="CG208" s="97">
        <f t="shared" si="390"/>
        <v>0</v>
      </c>
      <c r="CH208" s="97">
        <f>90-'C'!$F155</f>
        <v>69.539999999999992</v>
      </c>
      <c r="CI208" s="97">
        <v>22</v>
      </c>
      <c r="CJ208" s="102"/>
      <c r="CK208" s="97"/>
      <c r="CL208" s="97"/>
      <c r="CM208" s="97"/>
      <c r="CN208" s="97" t="s">
        <v>8199</v>
      </c>
      <c r="CO208" s="97">
        <f t="shared" si="391"/>
        <v>22</v>
      </c>
      <c r="CP208" s="97">
        <f t="shared" si="392"/>
        <v>34.31666666666667</v>
      </c>
      <c r="CQ208" s="97">
        <f>'C'!F155</f>
        <v>20.46</v>
      </c>
      <c r="CR208" s="97">
        <f t="shared" si="393"/>
        <v>3.1415926535897931</v>
      </c>
      <c r="CS208" s="97">
        <f t="shared" si="394"/>
        <v>1.7453292519943295E-2</v>
      </c>
      <c r="CT208" s="97">
        <f t="shared" si="395"/>
        <v>57.295779513082323</v>
      </c>
      <c r="CU208" s="97">
        <f t="shared" si="396"/>
        <v>0.59893882164272083</v>
      </c>
      <c r="CV208" s="97">
        <f t="shared" si="397"/>
        <v>0.35709436495803987</v>
      </c>
      <c r="CW208" s="97">
        <f t="shared" si="398"/>
        <v>1.8477746292857222</v>
      </c>
      <c r="CX208" s="97">
        <f t="shared" si="399"/>
        <v>64.329763954593034</v>
      </c>
      <c r="CY208" s="97">
        <f t="shared" si="400"/>
        <v>64.329763954593034</v>
      </c>
      <c r="CZ208" s="97">
        <f t="shared" si="401"/>
        <v>295.67023604540697</v>
      </c>
      <c r="DA208" s="97"/>
      <c r="DB208" s="97"/>
      <c r="DC208" s="97"/>
      <c r="DD208" s="97"/>
      <c r="DE208" s="97"/>
      <c r="DF208" s="97"/>
      <c r="DG208" s="97"/>
      <c r="DH208" s="97"/>
      <c r="DI208" s="97"/>
      <c r="DJ208" s="97"/>
      <c r="DK208" s="97"/>
    </row>
    <row r="209" spans="1:115" ht="30" customHeight="1" x14ac:dyDescent="0.2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8">
        <f t="shared" si="402"/>
        <v>23</v>
      </c>
      <c r="N209" s="97">
        <f t="shared" si="337"/>
        <v>105.87231873866266</v>
      </c>
      <c r="O209" s="97">
        <f t="shared" si="338"/>
        <v>64.08925412578084</v>
      </c>
      <c r="P209" s="97">
        <f t="shared" si="339"/>
        <v>41.783064612881816</v>
      </c>
      <c r="Q209" s="97" t="str">
        <f t="shared" si="340"/>
        <v>QSOS</v>
      </c>
      <c r="R209" s="97">
        <f t="shared" si="341"/>
        <v>295.91074587421917</v>
      </c>
      <c r="S209" s="97">
        <f t="shared" si="0"/>
        <v>197</v>
      </c>
      <c r="T209" s="97">
        <f>SIN((90-$U$9)*$AA$8)*TAN($AA$9*$AA$8)/TAN((90-'C'!$F156)*$AA$8)</f>
        <v>1.0947909326248551</v>
      </c>
      <c r="U209" s="97">
        <f t="shared" si="342"/>
        <v>3.9313065427916092</v>
      </c>
      <c r="V209" s="97">
        <f t="shared" si="343"/>
        <v>2.2206545302661578</v>
      </c>
      <c r="W209" s="97">
        <f t="shared" si="344"/>
        <v>29.538198964339092</v>
      </c>
      <c r="X209" s="97">
        <f t="shared" si="345"/>
        <v>63.235932093769605</v>
      </c>
      <c r="Y209" s="97">
        <f t="shared" si="346"/>
        <v>-33.697733129430517</v>
      </c>
      <c r="Z209" s="97">
        <f t="shared" si="347"/>
        <v>87.225868941891292</v>
      </c>
      <c r="AA209" s="97">
        <f>(COS( 90.833*$AA$8)-SIN($U$9*$AA$8)*SIN('C'!$F156*$AA$8))/COS($U$9*$AA$8)/COS('C'!$F156*$AA$8)</f>
        <v>-0.27606927460849018</v>
      </c>
      <c r="AB209" s="97">
        <f t="shared" si="348"/>
        <v>106.0257460785343</v>
      </c>
      <c r="AC209" s="97">
        <f>('C'!$E156+$AC$9+$W$9/15)</f>
        <v>12.134777777777778</v>
      </c>
      <c r="AD209" s="97">
        <f t="shared" si="349"/>
        <v>0</v>
      </c>
      <c r="AE209" s="97">
        <f t="shared" si="350"/>
        <v>0</v>
      </c>
      <c r="AF209" s="97">
        <f t="shared" si="351"/>
        <v>0</v>
      </c>
      <c r="AG209" s="97">
        <f t="shared" si="352"/>
        <v>6.3197198483183588</v>
      </c>
      <c r="AH209" s="97">
        <f t="shared" si="353"/>
        <v>6.3197198483183588</v>
      </c>
      <c r="AI209" s="97"/>
      <c r="AJ209" s="97"/>
      <c r="AK209" s="97">
        <f t="shared" si="354"/>
        <v>0.26332166034659826</v>
      </c>
      <c r="AL209" s="97">
        <f>SIN((90-$U$9)*$AA$8)*TAN($Y$10*$AA$8)/TAN((90-'C'!$F156)*$AA$8)</f>
        <v>-8.8510042268714131E-2</v>
      </c>
      <c r="AM209" s="97">
        <f t="shared" si="355"/>
        <v>2.5695650812758871E-2</v>
      </c>
      <c r="AN209" s="97">
        <f t="shared" si="356"/>
        <v>1.0127663357422376</v>
      </c>
      <c r="AO209" s="97">
        <f t="shared" si="357"/>
        <v>-5.0137227962678272</v>
      </c>
      <c r="AP209" s="97">
        <f t="shared" si="358"/>
        <v>-9.106959298875525</v>
      </c>
      <c r="AQ209" s="97">
        <f t="shared" si="359"/>
        <v>4.0932365026076978</v>
      </c>
      <c r="AR209" s="97">
        <f t="shared" si="360"/>
        <v>194.12068209514334</v>
      </c>
      <c r="AS209" s="97" t="s">
        <v>8053</v>
      </c>
      <c r="AT209" s="97" t="s">
        <v>8053</v>
      </c>
      <c r="AU209" s="97" t="s">
        <v>8053</v>
      </c>
      <c r="AV209" s="97">
        <f t="shared" si="361"/>
        <v>11.861895344270598</v>
      </c>
      <c r="AW209" s="97">
        <f t="shared" si="362"/>
        <v>11.861895344270598</v>
      </c>
      <c r="AX209" s="97">
        <f t="shared" si="363"/>
        <v>0.49424563934460825</v>
      </c>
      <c r="AY209" s="97">
        <f t="shared" si="364"/>
        <v>0</v>
      </c>
      <c r="AZ209" s="97">
        <f t="shared" si="365"/>
        <v>0</v>
      </c>
      <c r="BA209" s="97">
        <f t="shared" si="366"/>
        <v>0</v>
      </c>
      <c r="BB209" s="97">
        <f>SIN((90-$U$9)*$AA$8)*TAN($Y$9*$AA$8)/TAN((90-'C'!$F156)*$AA$8)</f>
        <v>-1.0947909326248555</v>
      </c>
      <c r="BC209" s="97">
        <f t="shared" si="367"/>
        <v>3.9313065427916136</v>
      </c>
      <c r="BD209" s="97">
        <f t="shared" si="368"/>
        <v>2.2206545302661587</v>
      </c>
      <c r="BE209" s="97">
        <f t="shared" si="369"/>
        <v>-29.538198964339092</v>
      </c>
      <c r="BF209" s="97">
        <f t="shared" si="370"/>
        <v>-63.235932093769613</v>
      </c>
      <c r="BG209" s="97">
        <f t="shared" si="371"/>
        <v>33.697733129430517</v>
      </c>
      <c r="BH209" s="97">
        <f t="shared" si="372"/>
        <v>272.77413105810871</v>
      </c>
      <c r="BI209" s="97" t="s">
        <v>8053</v>
      </c>
      <c r="BJ209" s="97" t="s">
        <v>8053</v>
      </c>
      <c r="BK209" s="97" t="s">
        <v>8053</v>
      </c>
      <c r="BL209" s="97">
        <f t="shared" si="373"/>
        <v>14.381293319739813</v>
      </c>
      <c r="BM209" s="97">
        <f t="shared" si="374"/>
        <v>14.381293319739813</v>
      </c>
      <c r="BN209" s="97">
        <f t="shared" si="375"/>
        <v>0.59922055498915883</v>
      </c>
      <c r="BO209" s="97">
        <f t="shared" si="376"/>
        <v>0</v>
      </c>
      <c r="BP209" s="97">
        <f t="shared" si="377"/>
        <v>0</v>
      </c>
      <c r="BQ209" s="97">
        <f t="shared" si="378"/>
        <v>0</v>
      </c>
      <c r="BR209" s="97">
        <f>SIN((90-$U$9)*$AA$8)*TAN($AA$10*$AA$8)/TAN((90-'C'!$F156)*$AA$8)</f>
        <v>8.8510042268714118E-2</v>
      </c>
      <c r="BS209" s="97">
        <f t="shared" si="379"/>
        <v>2.5695650812758864E-2</v>
      </c>
      <c r="BT209" s="97">
        <f t="shared" si="380"/>
        <v>1.0127663357422376</v>
      </c>
      <c r="BU209" s="97">
        <f t="shared" si="381"/>
        <v>5.0137227962678264</v>
      </c>
      <c r="BV209" s="97">
        <f t="shared" si="382"/>
        <v>9.1069592988755232</v>
      </c>
      <c r="BW209" s="97">
        <f t="shared" si="383"/>
        <v>-4.0932365026076969</v>
      </c>
      <c r="BX209" s="97">
        <f t="shared" si="384"/>
        <v>165.87931790485666</v>
      </c>
      <c r="BY209" s="97" t="s">
        <v>8053</v>
      </c>
      <c r="BZ209" s="97" t="s">
        <v>8053</v>
      </c>
      <c r="CA209" s="97" t="s">
        <v>8053</v>
      </c>
      <c r="CB209" s="97">
        <f t="shared" si="385"/>
        <v>0</v>
      </c>
      <c r="CC209" s="97">
        <f t="shared" si="386"/>
        <v>0</v>
      </c>
      <c r="CD209" s="97">
        <f t="shared" si="387"/>
        <v>0</v>
      </c>
      <c r="CE209" s="97">
        <f t="shared" si="388"/>
        <v>0</v>
      </c>
      <c r="CF209" s="97">
        <f t="shared" si="389"/>
        <v>0</v>
      </c>
      <c r="CG209" s="97">
        <f t="shared" si="390"/>
        <v>0</v>
      </c>
      <c r="CH209" s="97">
        <f>90-'C'!$F156</f>
        <v>69.349000000000004</v>
      </c>
      <c r="CI209" s="97">
        <v>23</v>
      </c>
      <c r="CJ209" s="97"/>
      <c r="CK209" s="97"/>
      <c r="CL209" s="97"/>
      <c r="CM209" s="97"/>
      <c r="CN209" s="97" t="s">
        <v>8199</v>
      </c>
      <c r="CO209" s="97">
        <f t="shared" si="391"/>
        <v>23</v>
      </c>
      <c r="CP209" s="97">
        <f t="shared" si="392"/>
        <v>34.31666666666667</v>
      </c>
      <c r="CQ209" s="97">
        <f>'C'!F156</f>
        <v>20.651</v>
      </c>
      <c r="CR209" s="97">
        <f t="shared" si="393"/>
        <v>3.1415926535897931</v>
      </c>
      <c r="CS209" s="97">
        <f t="shared" si="394"/>
        <v>1.7453292519943295E-2</v>
      </c>
      <c r="CT209" s="97">
        <f t="shared" si="395"/>
        <v>57.295779513082323</v>
      </c>
      <c r="CU209" s="97">
        <f t="shared" si="396"/>
        <v>0.59893882164272083</v>
      </c>
      <c r="CV209" s="97">
        <f t="shared" si="397"/>
        <v>0.36042794382934901</v>
      </c>
      <c r="CW209" s="97">
        <f t="shared" si="398"/>
        <v>1.8504983609538899</v>
      </c>
      <c r="CX209" s="97">
        <f t="shared" si="399"/>
        <v>64.08925412578084</v>
      </c>
      <c r="CY209" s="97">
        <f t="shared" si="400"/>
        <v>64.08925412578084</v>
      </c>
      <c r="CZ209" s="97">
        <f t="shared" si="401"/>
        <v>295.91074587421917</v>
      </c>
      <c r="DA209" s="97"/>
      <c r="DB209" s="97"/>
      <c r="DC209" s="97"/>
      <c r="DD209" s="97"/>
      <c r="DE209" s="97"/>
      <c r="DF209" s="97"/>
      <c r="DG209" s="97"/>
      <c r="DH209" s="97"/>
      <c r="DI209" s="97"/>
      <c r="DJ209" s="97"/>
      <c r="DK209" s="97"/>
    </row>
    <row r="210" spans="1:115" ht="30" customHeight="1" x14ac:dyDescent="0.2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8">
        <f t="shared" si="402"/>
        <v>24</v>
      </c>
      <c r="N210" s="97">
        <f t="shared" si="337"/>
        <v>105.87231873866266</v>
      </c>
      <c r="O210" s="97">
        <f t="shared" si="338"/>
        <v>63.854859173711766</v>
      </c>
      <c r="P210" s="97">
        <f t="shared" si="339"/>
        <v>42.01745956495089</v>
      </c>
      <c r="Q210" s="97" t="str">
        <f t="shared" si="340"/>
        <v>QSOS</v>
      </c>
      <c r="R210" s="97">
        <f t="shared" si="341"/>
        <v>296.14514082628824</v>
      </c>
      <c r="S210" s="97">
        <f t="shared" si="0"/>
        <v>198</v>
      </c>
      <c r="T210" s="97">
        <f>SIN((90-$U$9)*$AA$8)*TAN($AA$9*$AA$8)/TAN((90-'C'!$F157)*$AA$8)</f>
        <v>1.1055735060999226</v>
      </c>
      <c r="U210" s="97">
        <f t="shared" si="342"/>
        <v>3.9313065427916092</v>
      </c>
      <c r="V210" s="97">
        <f t="shared" si="343"/>
        <v>2.2206545302661578</v>
      </c>
      <c r="W210" s="97">
        <f t="shared" si="344"/>
        <v>29.858473085568747</v>
      </c>
      <c r="X210" s="97">
        <f t="shared" si="345"/>
        <v>63.235932093769605</v>
      </c>
      <c r="Y210" s="97">
        <f t="shared" si="346"/>
        <v>-33.377459008200859</v>
      </c>
      <c r="Z210" s="97">
        <f t="shared" si="347"/>
        <v>86.905594820661662</v>
      </c>
      <c r="AA210" s="97">
        <f>(COS( 90.833*$AA$8)-SIN($U$9*$AA$8)*SIN('C'!$F157*$AA$8))/COS($U$9*$AA$8)/COS('C'!$F157*$AA$8)</f>
        <v>-0.27862615210600633</v>
      </c>
      <c r="AB210" s="97">
        <f t="shared" si="348"/>
        <v>106.17822627947346</v>
      </c>
      <c r="AC210" s="97">
        <f>('C'!$E157+$AC$9+$W$9/15)</f>
        <v>12.136777777777777</v>
      </c>
      <c r="AD210" s="97">
        <f t="shared" si="349"/>
        <v>0</v>
      </c>
      <c r="AE210" s="97">
        <f t="shared" si="350"/>
        <v>0</v>
      </c>
      <c r="AF210" s="97">
        <f t="shared" si="351"/>
        <v>0</v>
      </c>
      <c r="AG210" s="97">
        <f t="shared" si="352"/>
        <v>6.3430714564003328</v>
      </c>
      <c r="AH210" s="97">
        <f t="shared" si="353"/>
        <v>6.3430714564003328</v>
      </c>
      <c r="AI210" s="97"/>
      <c r="AJ210" s="97"/>
      <c r="AK210" s="97">
        <f t="shared" si="354"/>
        <v>0.26429464401668051</v>
      </c>
      <c r="AL210" s="97">
        <f>SIN((90-$U$9)*$AA$8)*TAN($Y$10*$AA$8)/TAN((90-'C'!$F157)*$AA$8)</f>
        <v>-8.9381775862410945E-2</v>
      </c>
      <c r="AM210" s="97">
        <f t="shared" si="355"/>
        <v>2.5695650812758871E-2</v>
      </c>
      <c r="AN210" s="97">
        <f t="shared" si="356"/>
        <v>1.0127663357422376</v>
      </c>
      <c r="AO210" s="97">
        <f t="shared" si="357"/>
        <v>-5.0632311585475467</v>
      </c>
      <c r="AP210" s="97">
        <f t="shared" si="358"/>
        <v>-9.106959298875525</v>
      </c>
      <c r="AQ210" s="97">
        <f t="shared" si="359"/>
        <v>4.0437281403279783</v>
      </c>
      <c r="AR210" s="97">
        <f t="shared" si="360"/>
        <v>194.17019045742308</v>
      </c>
      <c r="AS210" s="97" t="s">
        <v>8053</v>
      </c>
      <c r="AT210" s="97" t="s">
        <v>8053</v>
      </c>
      <c r="AU210" s="97" t="s">
        <v>8053</v>
      </c>
      <c r="AV210" s="97">
        <f t="shared" si="361"/>
        <v>11.867195901755911</v>
      </c>
      <c r="AW210" s="97">
        <f t="shared" si="362"/>
        <v>11.867195901755911</v>
      </c>
      <c r="AX210" s="97">
        <f t="shared" si="363"/>
        <v>0.49446649590649633</v>
      </c>
      <c r="AY210" s="97">
        <f t="shared" si="364"/>
        <v>0</v>
      </c>
      <c r="AZ210" s="97">
        <f t="shared" si="365"/>
        <v>0</v>
      </c>
      <c r="BA210" s="97">
        <f t="shared" si="366"/>
        <v>0</v>
      </c>
      <c r="BB210" s="97">
        <f>SIN((90-$U$9)*$AA$8)*TAN($Y$9*$AA$8)/TAN((90-'C'!$F157)*$AA$8)</f>
        <v>-1.1055735060999232</v>
      </c>
      <c r="BC210" s="97">
        <f t="shared" si="367"/>
        <v>3.9313065427916136</v>
      </c>
      <c r="BD210" s="97">
        <f t="shared" si="368"/>
        <v>2.2206545302661587</v>
      </c>
      <c r="BE210" s="97">
        <f t="shared" si="369"/>
        <v>-29.85847308556875</v>
      </c>
      <c r="BF210" s="97">
        <f t="shared" si="370"/>
        <v>-63.235932093769613</v>
      </c>
      <c r="BG210" s="97">
        <f t="shared" si="371"/>
        <v>33.377459008200859</v>
      </c>
      <c r="BH210" s="97">
        <f t="shared" si="372"/>
        <v>273.09440517933837</v>
      </c>
      <c r="BI210" s="97" t="s">
        <v>8053</v>
      </c>
      <c r="BJ210" s="97" t="s">
        <v>8053</v>
      </c>
      <c r="BK210" s="97" t="s">
        <v>8053</v>
      </c>
      <c r="BL210" s="97">
        <f t="shared" si="373"/>
        <v>14.361941711657835</v>
      </c>
      <c r="BM210" s="97">
        <f t="shared" si="374"/>
        <v>14.361941711657835</v>
      </c>
      <c r="BN210" s="97">
        <f t="shared" si="375"/>
        <v>0.59841423798574311</v>
      </c>
      <c r="BO210" s="97">
        <f t="shared" si="376"/>
        <v>0</v>
      </c>
      <c r="BP210" s="97">
        <f t="shared" si="377"/>
        <v>0</v>
      </c>
      <c r="BQ210" s="97">
        <f t="shared" si="378"/>
        <v>0</v>
      </c>
      <c r="BR210" s="97">
        <f>SIN((90-$U$9)*$AA$8)*TAN($AA$10*$AA$8)/TAN((90-'C'!$F157)*$AA$8)</f>
        <v>8.9381775862410931E-2</v>
      </c>
      <c r="BS210" s="97">
        <f t="shared" si="379"/>
        <v>2.5695650812758864E-2</v>
      </c>
      <c r="BT210" s="97">
        <f t="shared" si="380"/>
        <v>1.0127663357422376</v>
      </c>
      <c r="BU210" s="97">
        <f t="shared" si="381"/>
        <v>5.0632311585475467</v>
      </c>
      <c r="BV210" s="97">
        <f t="shared" si="382"/>
        <v>9.1069592988755232</v>
      </c>
      <c r="BW210" s="97">
        <f t="shared" si="383"/>
        <v>-4.0437281403279766</v>
      </c>
      <c r="BX210" s="97">
        <f t="shared" si="384"/>
        <v>165.82980954257692</v>
      </c>
      <c r="BY210" s="97" t="s">
        <v>8053</v>
      </c>
      <c r="BZ210" s="97" t="s">
        <v>8053</v>
      </c>
      <c r="CA210" s="97" t="s">
        <v>8053</v>
      </c>
      <c r="CB210" s="97">
        <f t="shared" si="385"/>
        <v>0</v>
      </c>
      <c r="CC210" s="97">
        <f t="shared" si="386"/>
        <v>0</v>
      </c>
      <c r="CD210" s="97">
        <f t="shared" si="387"/>
        <v>0</v>
      </c>
      <c r="CE210" s="97">
        <f t="shared" si="388"/>
        <v>0</v>
      </c>
      <c r="CF210" s="97">
        <f t="shared" si="389"/>
        <v>0</v>
      </c>
      <c r="CG210" s="97">
        <f t="shared" si="390"/>
        <v>0</v>
      </c>
      <c r="CH210" s="97">
        <f>90-'C'!$F157</f>
        <v>69.162999999999997</v>
      </c>
      <c r="CI210" s="97">
        <v>24</v>
      </c>
      <c r="CJ210" s="97"/>
      <c r="CK210" s="97"/>
      <c r="CL210" s="97"/>
      <c r="CM210" s="97"/>
      <c r="CN210" s="97" t="s">
        <v>8199</v>
      </c>
      <c r="CO210" s="97">
        <f t="shared" si="391"/>
        <v>24</v>
      </c>
      <c r="CP210" s="97">
        <f t="shared" si="392"/>
        <v>34.31666666666667</v>
      </c>
      <c r="CQ210" s="97">
        <f>'C'!F157</f>
        <v>20.837</v>
      </c>
      <c r="CR210" s="97">
        <f t="shared" si="393"/>
        <v>3.1415926535897931</v>
      </c>
      <c r="CS210" s="97">
        <f t="shared" si="394"/>
        <v>1.7453292519943295E-2</v>
      </c>
      <c r="CT210" s="97">
        <f t="shared" si="395"/>
        <v>57.295779513082323</v>
      </c>
      <c r="CU210" s="97">
        <f t="shared" si="396"/>
        <v>0.59893882164272083</v>
      </c>
      <c r="CV210" s="97">
        <f t="shared" si="397"/>
        <v>0.36367425623805844</v>
      </c>
      <c r="CW210" s="97">
        <f t="shared" si="398"/>
        <v>1.8531596425043808</v>
      </c>
      <c r="CX210" s="97">
        <f t="shared" si="399"/>
        <v>63.854859173711766</v>
      </c>
      <c r="CY210" s="97">
        <f t="shared" si="400"/>
        <v>63.854859173711766</v>
      </c>
      <c r="CZ210" s="97">
        <f t="shared" si="401"/>
        <v>296.14514082628824</v>
      </c>
      <c r="DA210" s="97"/>
      <c r="DB210" s="97"/>
      <c r="DC210" s="97"/>
      <c r="DD210" s="97"/>
      <c r="DE210" s="97"/>
      <c r="DF210" s="97"/>
      <c r="DG210" s="97"/>
      <c r="DH210" s="97"/>
      <c r="DI210" s="97"/>
      <c r="DJ210" s="97"/>
      <c r="DK210" s="97"/>
    </row>
    <row r="211" spans="1:115" ht="30" customHeight="1" x14ac:dyDescent="0.2">
      <c r="A211" s="97"/>
      <c r="B211" s="97"/>
      <c r="C211" s="97"/>
      <c r="D211" s="97"/>
      <c r="E211" s="97"/>
      <c r="F211" s="97"/>
      <c r="G211" s="97"/>
      <c r="H211" s="97"/>
      <c r="I211" s="97"/>
      <c r="J211" s="102"/>
      <c r="K211" s="97"/>
      <c r="L211" s="97"/>
      <c r="M211" s="98">
        <f t="shared" si="402"/>
        <v>25</v>
      </c>
      <c r="N211" s="97">
        <f t="shared" si="337"/>
        <v>105.87231873866266</v>
      </c>
      <c r="O211" s="97">
        <f t="shared" si="338"/>
        <v>63.627852712239871</v>
      </c>
      <c r="P211" s="97">
        <f t="shared" si="339"/>
        <v>42.244466026422785</v>
      </c>
      <c r="Q211" s="97" t="str">
        <f t="shared" si="340"/>
        <v>QSOS</v>
      </c>
      <c r="R211" s="97">
        <f t="shared" si="341"/>
        <v>296.37214728776013</v>
      </c>
      <c r="S211" s="97">
        <f t="shared" si="0"/>
        <v>199</v>
      </c>
      <c r="T211" s="97">
        <f>SIN((90-$U$9)*$AA$8)*TAN($AA$9*$AA$8)/TAN((90-'C'!$F158)*$AA$8)</f>
        <v>1.1160336523256804</v>
      </c>
      <c r="U211" s="97">
        <f t="shared" si="342"/>
        <v>3.9313065427916092</v>
      </c>
      <c r="V211" s="97">
        <f t="shared" si="343"/>
        <v>2.2206545302661578</v>
      </c>
      <c r="W211" s="97">
        <f t="shared" si="344"/>
        <v>30.170155250712423</v>
      </c>
      <c r="X211" s="97">
        <f t="shared" si="345"/>
        <v>63.235932093769605</v>
      </c>
      <c r="Y211" s="97">
        <f t="shared" si="346"/>
        <v>-33.065776843057179</v>
      </c>
      <c r="Z211" s="97">
        <f t="shared" si="347"/>
        <v>86.593912655517983</v>
      </c>
      <c r="AA211" s="97">
        <f>(COS( 90.833*$AA$8)-SIN($U$9*$AA$8)*SIN('C'!$F158*$AA$8))/COS($U$9*$AA$8)/COS('C'!$F158*$AA$8)</f>
        <v>-0.28110676146201768</v>
      </c>
      <c r="AB211" s="97">
        <f t="shared" si="348"/>
        <v>106.32627079143209</v>
      </c>
      <c r="AC211" s="97">
        <f>('C'!$E158+$AC$9+$W$9/15)</f>
        <v>12.137777777777778</v>
      </c>
      <c r="AD211" s="97">
        <f t="shared" si="349"/>
        <v>0</v>
      </c>
      <c r="AE211" s="97">
        <f t="shared" si="350"/>
        <v>0</v>
      </c>
      <c r="AF211" s="97">
        <f t="shared" si="351"/>
        <v>0</v>
      </c>
      <c r="AG211" s="97">
        <f t="shared" si="352"/>
        <v>6.3648502674099126</v>
      </c>
      <c r="AH211" s="97">
        <f t="shared" si="353"/>
        <v>6.3648502674099126</v>
      </c>
      <c r="AI211" s="97"/>
      <c r="AJ211" s="97"/>
      <c r="AK211" s="97">
        <f t="shared" si="354"/>
        <v>0.26520209447541304</v>
      </c>
      <c r="AL211" s="97">
        <f>SIN((90-$U$9)*$AA$8)*TAN($Y$10*$AA$8)/TAN((90-'C'!$F158)*$AA$8)</f>
        <v>-9.0227442333505117E-2</v>
      </c>
      <c r="AM211" s="97">
        <f t="shared" si="355"/>
        <v>2.5695650812758871E-2</v>
      </c>
      <c r="AN211" s="97">
        <f t="shared" si="356"/>
        <v>1.0127663357422376</v>
      </c>
      <c r="AO211" s="97">
        <f t="shared" si="357"/>
        <v>-5.111262712735118</v>
      </c>
      <c r="AP211" s="97">
        <f t="shared" si="358"/>
        <v>-9.106959298875525</v>
      </c>
      <c r="AQ211" s="97">
        <f t="shared" si="359"/>
        <v>3.995696586140407</v>
      </c>
      <c r="AR211" s="97">
        <f t="shared" si="360"/>
        <v>194.21822201161064</v>
      </c>
      <c r="AS211" s="97" t="s">
        <v>8053</v>
      </c>
      <c r="AT211" s="97" t="s">
        <v>8053</v>
      </c>
      <c r="AU211" s="97" t="s">
        <v>8053</v>
      </c>
      <c r="AV211" s="97">
        <f t="shared" si="361"/>
        <v>11.871398005368418</v>
      </c>
      <c r="AW211" s="97">
        <f t="shared" si="362"/>
        <v>11.871398005368418</v>
      </c>
      <c r="AX211" s="97">
        <f t="shared" si="363"/>
        <v>0.49464158355701743</v>
      </c>
      <c r="AY211" s="97">
        <f t="shared" si="364"/>
        <v>0</v>
      </c>
      <c r="AZ211" s="97">
        <f t="shared" si="365"/>
        <v>0</v>
      </c>
      <c r="BA211" s="97">
        <f t="shared" si="366"/>
        <v>0</v>
      </c>
      <c r="BB211" s="97">
        <f>SIN((90-$U$9)*$AA$8)*TAN($Y$9*$AA$8)/TAN((90-'C'!$F158)*$AA$8)</f>
        <v>-1.1160336523256811</v>
      </c>
      <c r="BC211" s="97">
        <f t="shared" si="367"/>
        <v>3.9313065427916136</v>
      </c>
      <c r="BD211" s="97">
        <f t="shared" si="368"/>
        <v>2.2206545302661587</v>
      </c>
      <c r="BE211" s="97">
        <f t="shared" si="369"/>
        <v>-30.17015525071243</v>
      </c>
      <c r="BF211" s="97">
        <f t="shared" si="370"/>
        <v>-63.235932093769613</v>
      </c>
      <c r="BG211" s="97">
        <f t="shared" si="371"/>
        <v>33.065776843057179</v>
      </c>
      <c r="BH211" s="97">
        <f t="shared" si="372"/>
        <v>273.40608734448205</v>
      </c>
      <c r="BI211" s="97" t="s">
        <v>8053</v>
      </c>
      <c r="BJ211" s="97" t="s">
        <v>8053</v>
      </c>
      <c r="BK211" s="97" t="s">
        <v>8053</v>
      </c>
      <c r="BL211" s="97">
        <f t="shared" si="373"/>
        <v>14.342162900648256</v>
      </c>
      <c r="BM211" s="97">
        <f t="shared" si="374"/>
        <v>14.342162900648256</v>
      </c>
      <c r="BN211" s="97">
        <f t="shared" si="375"/>
        <v>0.59759012086034402</v>
      </c>
      <c r="BO211" s="97">
        <f t="shared" si="376"/>
        <v>0</v>
      </c>
      <c r="BP211" s="97">
        <f t="shared" si="377"/>
        <v>0</v>
      </c>
      <c r="BQ211" s="97">
        <f t="shared" si="378"/>
        <v>0</v>
      </c>
      <c r="BR211" s="97">
        <f>SIN((90-$U$9)*$AA$8)*TAN($AA$10*$AA$8)/TAN((90-'C'!$F158)*$AA$8)</f>
        <v>9.0227442333505103E-2</v>
      </c>
      <c r="BS211" s="97">
        <f t="shared" si="379"/>
        <v>2.5695650812758864E-2</v>
      </c>
      <c r="BT211" s="97">
        <f t="shared" si="380"/>
        <v>1.0127663357422376</v>
      </c>
      <c r="BU211" s="97">
        <f t="shared" si="381"/>
        <v>5.1112627127351171</v>
      </c>
      <c r="BV211" s="97">
        <f t="shared" si="382"/>
        <v>9.1069592988755232</v>
      </c>
      <c r="BW211" s="97">
        <f t="shared" si="383"/>
        <v>-3.9956965861404061</v>
      </c>
      <c r="BX211" s="97">
        <f t="shared" si="384"/>
        <v>165.78177798838936</v>
      </c>
      <c r="BY211" s="97" t="s">
        <v>8053</v>
      </c>
      <c r="BZ211" s="97" t="s">
        <v>8053</v>
      </c>
      <c r="CA211" s="97" t="s">
        <v>8053</v>
      </c>
      <c r="CB211" s="97">
        <f t="shared" si="385"/>
        <v>0</v>
      </c>
      <c r="CC211" s="97">
        <f t="shared" si="386"/>
        <v>0</v>
      </c>
      <c r="CD211" s="97">
        <f t="shared" si="387"/>
        <v>0</v>
      </c>
      <c r="CE211" s="97">
        <f t="shared" si="388"/>
        <v>0</v>
      </c>
      <c r="CF211" s="97">
        <f t="shared" si="389"/>
        <v>0</v>
      </c>
      <c r="CG211" s="97">
        <f t="shared" si="390"/>
        <v>0</v>
      </c>
      <c r="CH211" s="97">
        <f>90-'C'!$F158</f>
        <v>68.983000000000004</v>
      </c>
      <c r="CI211" s="97">
        <v>25</v>
      </c>
      <c r="CJ211" s="102"/>
      <c r="CK211" s="97"/>
      <c r="CL211" s="97"/>
      <c r="CM211" s="97"/>
      <c r="CN211" s="97" t="s">
        <v>8199</v>
      </c>
      <c r="CO211" s="97">
        <f t="shared" si="391"/>
        <v>25</v>
      </c>
      <c r="CP211" s="97">
        <f t="shared" si="392"/>
        <v>34.31666666666667</v>
      </c>
      <c r="CQ211" s="97">
        <f>'C'!F158</f>
        <v>21.016999999999999</v>
      </c>
      <c r="CR211" s="97">
        <f t="shared" si="393"/>
        <v>3.1415926535897931</v>
      </c>
      <c r="CS211" s="97">
        <f t="shared" si="394"/>
        <v>1.7453292519943295E-2</v>
      </c>
      <c r="CT211" s="97">
        <f t="shared" si="395"/>
        <v>57.295779513082323</v>
      </c>
      <c r="CU211" s="97">
        <f t="shared" si="396"/>
        <v>0.59893882164272083</v>
      </c>
      <c r="CV211" s="97">
        <f t="shared" si="397"/>
        <v>0.36681584889164826</v>
      </c>
      <c r="CW211" s="97">
        <f t="shared" si="398"/>
        <v>1.8557435066775672</v>
      </c>
      <c r="CX211" s="97">
        <f t="shared" si="399"/>
        <v>63.627852712239871</v>
      </c>
      <c r="CY211" s="97">
        <f t="shared" si="400"/>
        <v>63.627852712239871</v>
      </c>
      <c r="CZ211" s="97">
        <f t="shared" si="401"/>
        <v>296.37214728776013</v>
      </c>
      <c r="DA211" s="97"/>
      <c r="DB211" s="97"/>
      <c r="DC211" s="97"/>
      <c r="DD211" s="97"/>
      <c r="DE211" s="97"/>
      <c r="DF211" s="97"/>
      <c r="DG211" s="97"/>
      <c r="DH211" s="97"/>
      <c r="DI211" s="97"/>
      <c r="DJ211" s="97"/>
      <c r="DK211" s="97"/>
    </row>
    <row r="212" spans="1:115" ht="30" customHeight="1" x14ac:dyDescent="0.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8">
        <f t="shared" si="402"/>
        <v>26</v>
      </c>
      <c r="N212" s="97">
        <f t="shared" si="337"/>
        <v>105.87231873866266</v>
      </c>
      <c r="O212" s="97">
        <f t="shared" si="338"/>
        <v>63.409512062839276</v>
      </c>
      <c r="P212" s="97">
        <f t="shared" si="339"/>
        <v>42.46280667582338</v>
      </c>
      <c r="Q212" s="97" t="str">
        <f t="shared" si="340"/>
        <v>QSOS</v>
      </c>
      <c r="R212" s="97">
        <f t="shared" si="341"/>
        <v>296.59048793716073</v>
      </c>
      <c r="S212" s="97">
        <f t="shared" si="0"/>
        <v>200</v>
      </c>
      <c r="T212" s="97">
        <f>SIN((90-$U$9)*$AA$8)*TAN($AA$9*$AA$8)/TAN((90-'C'!$F159)*$AA$8)</f>
        <v>1.1261108374735458</v>
      </c>
      <c r="U212" s="97">
        <f t="shared" si="342"/>
        <v>3.9313065427916092</v>
      </c>
      <c r="V212" s="97">
        <f t="shared" si="343"/>
        <v>2.2206545302661578</v>
      </c>
      <c r="W212" s="97">
        <f t="shared" si="344"/>
        <v>30.47136120101565</v>
      </c>
      <c r="X212" s="97">
        <f t="shared" si="345"/>
        <v>63.235932093769605</v>
      </c>
      <c r="Y212" s="97">
        <f t="shared" si="346"/>
        <v>-32.764570892753952</v>
      </c>
      <c r="Z212" s="97">
        <f t="shared" si="347"/>
        <v>86.292706705214755</v>
      </c>
      <c r="AA212" s="97">
        <f>(COS( 90.833*$AA$8)-SIN($U$9*$AA$8)*SIN('C'!$F159*$AA$8))/COS($U$9*$AA$8)/COS('C'!$F159*$AA$8)</f>
        <v>-0.28349672771711648</v>
      </c>
      <c r="AB212" s="97">
        <f t="shared" si="348"/>
        <v>106.46901170798348</v>
      </c>
      <c r="AC212" s="97">
        <f>('C'!$E159+$AC$9+$W$9/15)</f>
        <v>12.139777777777777</v>
      </c>
      <c r="AD212" s="97">
        <f t="shared" si="349"/>
        <v>0</v>
      </c>
      <c r="AE212" s="97">
        <f t="shared" si="350"/>
        <v>0</v>
      </c>
      <c r="AF212" s="97">
        <f t="shared" si="351"/>
        <v>0</v>
      </c>
      <c r="AG212" s="97">
        <f t="shared" si="352"/>
        <v>6.3869306640967931</v>
      </c>
      <c r="AH212" s="97">
        <f t="shared" si="353"/>
        <v>6.3869306640967931</v>
      </c>
      <c r="AI212" s="97"/>
      <c r="AJ212" s="97"/>
      <c r="AK212" s="97">
        <f t="shared" si="354"/>
        <v>0.26612211100403305</v>
      </c>
      <c r="AL212" s="97">
        <f>SIN((90-$U$9)*$AA$8)*TAN($Y$10*$AA$8)/TAN((90-'C'!$F159)*$AA$8)</f>
        <v>-9.1042147732323803E-2</v>
      </c>
      <c r="AM212" s="97">
        <f t="shared" si="355"/>
        <v>2.5695650812758871E-2</v>
      </c>
      <c r="AN212" s="97">
        <f t="shared" si="356"/>
        <v>1.0127663357422376</v>
      </c>
      <c r="AO212" s="97">
        <f t="shared" si="357"/>
        <v>-5.1575391683157736</v>
      </c>
      <c r="AP212" s="97">
        <f t="shared" si="358"/>
        <v>-9.106959298875525</v>
      </c>
      <c r="AQ212" s="97">
        <f t="shared" si="359"/>
        <v>3.9494201305597514</v>
      </c>
      <c r="AR212" s="97">
        <f t="shared" si="360"/>
        <v>194.26449846719129</v>
      </c>
      <c r="AS212" s="97" t="s">
        <v>8053</v>
      </c>
      <c r="AT212" s="97" t="s">
        <v>8053</v>
      </c>
      <c r="AU212" s="97" t="s">
        <v>8053</v>
      </c>
      <c r="AV212" s="97">
        <f t="shared" si="361"/>
        <v>11.876483102407127</v>
      </c>
      <c r="AW212" s="97">
        <f t="shared" si="362"/>
        <v>11.876483102407127</v>
      </c>
      <c r="AX212" s="97">
        <f t="shared" si="363"/>
        <v>0.49485346260029694</v>
      </c>
      <c r="AY212" s="97">
        <f t="shared" si="364"/>
        <v>0</v>
      </c>
      <c r="AZ212" s="97">
        <f t="shared" si="365"/>
        <v>0</v>
      </c>
      <c r="BA212" s="97">
        <f t="shared" si="366"/>
        <v>0</v>
      </c>
      <c r="BB212" s="97">
        <f>SIN((90-$U$9)*$AA$8)*TAN($Y$9*$AA$8)/TAN((90-'C'!$F159)*$AA$8)</f>
        <v>-1.1261108374735462</v>
      </c>
      <c r="BC212" s="97">
        <f t="shared" si="367"/>
        <v>3.9313065427916136</v>
      </c>
      <c r="BD212" s="97">
        <f t="shared" si="368"/>
        <v>2.2206545302661587</v>
      </c>
      <c r="BE212" s="97">
        <f t="shared" si="369"/>
        <v>-30.47136120101565</v>
      </c>
      <c r="BF212" s="97">
        <f t="shared" si="370"/>
        <v>-63.235932093769613</v>
      </c>
      <c r="BG212" s="97">
        <f t="shared" si="371"/>
        <v>32.764570892753966</v>
      </c>
      <c r="BH212" s="97">
        <f t="shared" si="372"/>
        <v>273.70729329478525</v>
      </c>
      <c r="BI212" s="97" t="s">
        <v>8053</v>
      </c>
      <c r="BJ212" s="97" t="s">
        <v>8053</v>
      </c>
      <c r="BK212" s="97" t="s">
        <v>8053</v>
      </c>
      <c r="BL212" s="97">
        <f t="shared" si="373"/>
        <v>14.324082503961375</v>
      </c>
      <c r="BM212" s="97">
        <f t="shared" si="374"/>
        <v>14.324082503961375</v>
      </c>
      <c r="BN212" s="97">
        <f t="shared" si="375"/>
        <v>0.59683677099839061</v>
      </c>
      <c r="BO212" s="97">
        <f t="shared" si="376"/>
        <v>0</v>
      </c>
      <c r="BP212" s="97">
        <f t="shared" si="377"/>
        <v>0</v>
      </c>
      <c r="BQ212" s="97">
        <f t="shared" si="378"/>
        <v>0</v>
      </c>
      <c r="BR212" s="97">
        <f>SIN((90-$U$9)*$AA$8)*TAN($AA$10*$AA$8)/TAN((90-'C'!$F159)*$AA$8)</f>
        <v>9.1042147732323775E-2</v>
      </c>
      <c r="BS212" s="97">
        <f t="shared" si="379"/>
        <v>2.5695650812758864E-2</v>
      </c>
      <c r="BT212" s="97">
        <f t="shared" si="380"/>
        <v>1.0127663357422376</v>
      </c>
      <c r="BU212" s="97">
        <f t="shared" si="381"/>
        <v>5.1575391683157727</v>
      </c>
      <c r="BV212" s="97">
        <f t="shared" si="382"/>
        <v>9.1069592988755232</v>
      </c>
      <c r="BW212" s="97">
        <f t="shared" si="383"/>
        <v>-3.9494201305597505</v>
      </c>
      <c r="BX212" s="97">
        <f t="shared" si="384"/>
        <v>165.73550153280871</v>
      </c>
      <c r="BY212" s="97" t="s">
        <v>8053</v>
      </c>
      <c r="BZ212" s="97" t="s">
        <v>8053</v>
      </c>
      <c r="CA212" s="97" t="s">
        <v>8053</v>
      </c>
      <c r="CB212" s="97">
        <f t="shared" si="385"/>
        <v>0</v>
      </c>
      <c r="CC212" s="97">
        <f t="shared" si="386"/>
        <v>0</v>
      </c>
      <c r="CD212" s="97">
        <f t="shared" si="387"/>
        <v>0</v>
      </c>
      <c r="CE212" s="97">
        <f t="shared" si="388"/>
        <v>0</v>
      </c>
      <c r="CF212" s="97">
        <f t="shared" si="389"/>
        <v>0</v>
      </c>
      <c r="CG212" s="97">
        <f t="shared" si="390"/>
        <v>0</v>
      </c>
      <c r="CH212" s="97">
        <f>90-'C'!$F159</f>
        <v>68.81</v>
      </c>
      <c r="CI212" s="97">
        <v>26</v>
      </c>
      <c r="CJ212" s="97"/>
      <c r="CK212" s="97"/>
      <c r="CL212" s="97"/>
      <c r="CM212" s="97"/>
      <c r="CN212" s="97" t="s">
        <v>8199</v>
      </c>
      <c r="CO212" s="97">
        <f t="shared" si="391"/>
        <v>26</v>
      </c>
      <c r="CP212" s="97">
        <f t="shared" si="392"/>
        <v>34.31666666666667</v>
      </c>
      <c r="CQ212" s="97">
        <f>'C'!F159</f>
        <v>21.19</v>
      </c>
      <c r="CR212" s="97">
        <f t="shared" si="393"/>
        <v>3.1415926535897931</v>
      </c>
      <c r="CS212" s="97">
        <f t="shared" si="394"/>
        <v>1.7453292519943295E-2</v>
      </c>
      <c r="CT212" s="97">
        <f t="shared" si="395"/>
        <v>57.295779513082323</v>
      </c>
      <c r="CU212" s="97">
        <f t="shared" si="396"/>
        <v>0.59893882164272083</v>
      </c>
      <c r="CV212" s="97">
        <f t="shared" si="397"/>
        <v>0.36983526849759846</v>
      </c>
      <c r="CW212" s="97">
        <f t="shared" si="398"/>
        <v>1.8582348056487032</v>
      </c>
      <c r="CX212" s="97">
        <f t="shared" si="399"/>
        <v>63.409512062839276</v>
      </c>
      <c r="CY212" s="97">
        <f t="shared" si="400"/>
        <v>63.409512062839276</v>
      </c>
      <c r="CZ212" s="97">
        <f t="shared" si="401"/>
        <v>296.59048793716073</v>
      </c>
      <c r="DA212" s="97"/>
      <c r="DB212" s="97"/>
      <c r="DC212" s="97"/>
      <c r="DD212" s="97"/>
      <c r="DE212" s="97"/>
      <c r="DF212" s="97"/>
      <c r="DG212" s="97"/>
      <c r="DH212" s="97"/>
      <c r="DI212" s="97"/>
      <c r="DJ212" s="97"/>
      <c r="DK212" s="97"/>
    </row>
    <row r="213" spans="1:115" ht="30" customHeight="1" x14ac:dyDescent="0.2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8">
        <f t="shared" si="402"/>
        <v>27</v>
      </c>
      <c r="N213" s="97">
        <f t="shared" si="337"/>
        <v>105.87231873866266</v>
      </c>
      <c r="O213" s="97">
        <f t="shared" si="338"/>
        <v>63.197327653989305</v>
      </c>
      <c r="P213" s="97">
        <f t="shared" si="339"/>
        <v>42.674991084673351</v>
      </c>
      <c r="Q213" s="97" t="str">
        <f t="shared" si="340"/>
        <v>QSOS</v>
      </c>
      <c r="R213" s="97">
        <f t="shared" si="341"/>
        <v>296.8026723460107</v>
      </c>
      <c r="S213" s="97">
        <f t="shared" si="0"/>
        <v>201</v>
      </c>
      <c r="T213" s="97">
        <f>SIN((90-$U$9)*$AA$8)*TAN($AA$9*$AA$8)/TAN((90-'C'!$F160)*$AA$8)</f>
        <v>1.1359193773386849</v>
      </c>
      <c r="U213" s="97">
        <f t="shared" si="342"/>
        <v>3.9313065427916092</v>
      </c>
      <c r="V213" s="97">
        <f t="shared" si="343"/>
        <v>2.2206545302661578</v>
      </c>
      <c r="W213" s="97">
        <f t="shared" si="344"/>
        <v>30.765434751622632</v>
      </c>
      <c r="X213" s="97">
        <f t="shared" si="345"/>
        <v>63.235932093769605</v>
      </c>
      <c r="Y213" s="97">
        <f t="shared" si="346"/>
        <v>-32.47049734214697</v>
      </c>
      <c r="Z213" s="97">
        <f t="shared" si="347"/>
        <v>85.998633154607774</v>
      </c>
      <c r="AA213" s="97">
        <f>(COS( 90.833*$AA$8)-SIN($U$9*$AA$8)*SIN('C'!$F160*$AA$8))/COS($U$9*$AA$8)/COS('C'!$F160*$AA$8)</f>
        <v>-0.28582314534097869</v>
      </c>
      <c r="AB213" s="97">
        <f t="shared" si="348"/>
        <v>106.60805821445189</v>
      </c>
      <c r="AC213" s="97">
        <f>('C'!$E160+$AC$9+$W$9/15)</f>
        <v>12.141777777777779</v>
      </c>
      <c r="AD213" s="97">
        <f t="shared" si="349"/>
        <v>0</v>
      </c>
      <c r="AE213" s="97">
        <f t="shared" si="350"/>
        <v>0</v>
      </c>
      <c r="AF213" s="97">
        <f t="shared" si="351"/>
        <v>0</v>
      </c>
      <c r="AG213" s="97">
        <f t="shared" si="352"/>
        <v>6.4085355674705946</v>
      </c>
      <c r="AH213" s="97">
        <f t="shared" si="353"/>
        <v>6.4085355674705946</v>
      </c>
      <c r="AI213" s="97"/>
      <c r="AJ213" s="97"/>
      <c r="AK213" s="97">
        <f t="shared" si="354"/>
        <v>0.26702231531127479</v>
      </c>
      <c r="AL213" s="97">
        <f>SIN((90-$U$9)*$AA$8)*TAN($Y$10*$AA$8)/TAN((90-'C'!$F160)*$AA$8)</f>
        <v>-9.1835134093634238E-2</v>
      </c>
      <c r="AM213" s="97">
        <f t="shared" si="355"/>
        <v>2.5695650812758871E-2</v>
      </c>
      <c r="AN213" s="97">
        <f t="shared" si="356"/>
        <v>1.0127663357422376</v>
      </c>
      <c r="AO213" s="97">
        <f t="shared" si="357"/>
        <v>-5.2025851907317531</v>
      </c>
      <c r="AP213" s="97">
        <f t="shared" si="358"/>
        <v>-9.106959298875525</v>
      </c>
      <c r="AQ213" s="97">
        <f t="shared" si="359"/>
        <v>3.9043741081437719</v>
      </c>
      <c r="AR213" s="97">
        <f t="shared" si="360"/>
        <v>194.30954448960728</v>
      </c>
      <c r="AS213" s="97" t="s">
        <v>8053</v>
      </c>
      <c r="AT213" s="97" t="s">
        <v>8053</v>
      </c>
      <c r="AU213" s="97" t="s">
        <v>8053</v>
      </c>
      <c r="AV213" s="97">
        <f t="shared" si="361"/>
        <v>11.881486170568195</v>
      </c>
      <c r="AW213" s="97">
        <f t="shared" si="362"/>
        <v>11.881486170568195</v>
      </c>
      <c r="AX213" s="97">
        <f t="shared" si="363"/>
        <v>0.49506192377367481</v>
      </c>
      <c r="AY213" s="97">
        <f t="shared" si="364"/>
        <v>0</v>
      </c>
      <c r="AZ213" s="97">
        <f t="shared" si="365"/>
        <v>0</v>
      </c>
      <c r="BA213" s="97">
        <f t="shared" si="366"/>
        <v>0</v>
      </c>
      <c r="BB213" s="97">
        <f>SIN((90-$U$9)*$AA$8)*TAN($Y$9*$AA$8)/TAN((90-'C'!$F160)*$AA$8)</f>
        <v>-1.1359193773386855</v>
      </c>
      <c r="BC213" s="97">
        <f t="shared" si="367"/>
        <v>3.9313065427916136</v>
      </c>
      <c r="BD213" s="97">
        <f t="shared" si="368"/>
        <v>2.2206545302661587</v>
      </c>
      <c r="BE213" s="97">
        <f t="shared" si="369"/>
        <v>-30.765434751622639</v>
      </c>
      <c r="BF213" s="97">
        <f t="shared" si="370"/>
        <v>-63.235932093769613</v>
      </c>
      <c r="BG213" s="97">
        <f t="shared" si="371"/>
        <v>32.47049734214697</v>
      </c>
      <c r="BH213" s="97">
        <f t="shared" si="372"/>
        <v>274.00136684539228</v>
      </c>
      <c r="BI213" s="97" t="s">
        <v>8053</v>
      </c>
      <c r="BJ213" s="97" t="s">
        <v>8053</v>
      </c>
      <c r="BK213" s="97" t="s">
        <v>8053</v>
      </c>
      <c r="BL213" s="97">
        <f t="shared" si="373"/>
        <v>14.306477600587577</v>
      </c>
      <c r="BM213" s="97">
        <f t="shared" si="374"/>
        <v>14.306477600587577</v>
      </c>
      <c r="BN213" s="97">
        <f t="shared" si="375"/>
        <v>0.59610323335781568</v>
      </c>
      <c r="BO213" s="97">
        <f t="shared" si="376"/>
        <v>0</v>
      </c>
      <c r="BP213" s="97">
        <f t="shared" si="377"/>
        <v>0</v>
      </c>
      <c r="BQ213" s="97">
        <f t="shared" si="378"/>
        <v>0</v>
      </c>
      <c r="BR213" s="97">
        <f>SIN((90-$U$9)*$AA$8)*TAN($AA$10*$AA$8)/TAN((90-'C'!$F160)*$AA$8)</f>
        <v>9.183513409363421E-2</v>
      </c>
      <c r="BS213" s="97">
        <f t="shared" si="379"/>
        <v>2.5695650812758864E-2</v>
      </c>
      <c r="BT213" s="97">
        <f t="shared" si="380"/>
        <v>1.0127663357422376</v>
      </c>
      <c r="BU213" s="97">
        <f t="shared" si="381"/>
        <v>5.2025851907317522</v>
      </c>
      <c r="BV213" s="97">
        <f t="shared" si="382"/>
        <v>9.1069592988755232</v>
      </c>
      <c r="BW213" s="97">
        <f t="shared" si="383"/>
        <v>-3.9043741081437711</v>
      </c>
      <c r="BX213" s="97">
        <f t="shared" si="384"/>
        <v>165.69045551039272</v>
      </c>
      <c r="BY213" s="97" t="s">
        <v>8053</v>
      </c>
      <c r="BZ213" s="97" t="s">
        <v>8053</v>
      </c>
      <c r="CA213" s="97" t="s">
        <v>8053</v>
      </c>
      <c r="CB213" s="97">
        <f t="shared" si="385"/>
        <v>0</v>
      </c>
      <c r="CC213" s="97">
        <f t="shared" si="386"/>
        <v>0</v>
      </c>
      <c r="CD213" s="97">
        <f t="shared" si="387"/>
        <v>0</v>
      </c>
      <c r="CE213" s="97">
        <f t="shared" si="388"/>
        <v>0</v>
      </c>
      <c r="CF213" s="97">
        <f t="shared" si="389"/>
        <v>0</v>
      </c>
      <c r="CG213" s="97">
        <f t="shared" si="390"/>
        <v>0</v>
      </c>
      <c r="CH213" s="97">
        <f>90-'C'!$F160</f>
        <v>68.641999999999996</v>
      </c>
      <c r="CI213" s="97">
        <v>27</v>
      </c>
      <c r="CJ213" s="97"/>
      <c r="CK213" s="97"/>
      <c r="CL213" s="97"/>
      <c r="CM213" s="97"/>
      <c r="CN213" s="97" t="s">
        <v>8199</v>
      </c>
      <c r="CO213" s="97">
        <f t="shared" si="391"/>
        <v>27</v>
      </c>
      <c r="CP213" s="97">
        <f t="shared" si="392"/>
        <v>34.31666666666667</v>
      </c>
      <c r="CQ213" s="97">
        <f>'C'!F160</f>
        <v>21.358000000000001</v>
      </c>
      <c r="CR213" s="97">
        <f t="shared" si="393"/>
        <v>3.1415926535897931</v>
      </c>
      <c r="CS213" s="97">
        <f t="shared" si="394"/>
        <v>1.7453292519943295E-2</v>
      </c>
      <c r="CT213" s="97">
        <f t="shared" si="395"/>
        <v>57.295779513082323</v>
      </c>
      <c r="CU213" s="97">
        <f t="shared" si="396"/>
        <v>0.59893882164272083</v>
      </c>
      <c r="CV213" s="97">
        <f t="shared" si="397"/>
        <v>0.37276742164094889</v>
      </c>
      <c r="CW213" s="97">
        <f t="shared" si="398"/>
        <v>1.8606616249999726</v>
      </c>
      <c r="CX213" s="97">
        <f t="shared" si="399"/>
        <v>63.197327653989305</v>
      </c>
      <c r="CY213" s="97">
        <f t="shared" si="400"/>
        <v>63.197327653989305</v>
      </c>
      <c r="CZ213" s="97">
        <f t="shared" si="401"/>
        <v>296.8026723460107</v>
      </c>
      <c r="DA213" s="97"/>
      <c r="DB213" s="97"/>
      <c r="DC213" s="97"/>
      <c r="DD213" s="97"/>
      <c r="DE213" s="97"/>
      <c r="DF213" s="97"/>
      <c r="DG213" s="97"/>
      <c r="DH213" s="97"/>
      <c r="DI213" s="97"/>
      <c r="DJ213" s="97"/>
      <c r="DK213" s="97"/>
    </row>
    <row r="214" spans="1:115" ht="30" customHeight="1" x14ac:dyDescent="0.2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8">
        <f t="shared" si="402"/>
        <v>28</v>
      </c>
      <c r="N214" s="97">
        <f t="shared" si="337"/>
        <v>105.87231873866266</v>
      </c>
      <c r="O214" s="97">
        <f t="shared" si="338"/>
        <v>62.993839890452939</v>
      </c>
      <c r="P214" s="97">
        <f t="shared" si="339"/>
        <v>42.878478848209717</v>
      </c>
      <c r="Q214" s="97" t="str">
        <f t="shared" si="340"/>
        <v>QSOS</v>
      </c>
      <c r="R214" s="97">
        <f t="shared" si="341"/>
        <v>297.00616010954707</v>
      </c>
      <c r="S214" s="97">
        <f t="shared" si="0"/>
        <v>202</v>
      </c>
      <c r="T214" s="97">
        <f>SIN((90-$U$9)*$AA$8)*TAN($AA$9*$AA$8)/TAN((90-'C'!$F161)*$AA$8)</f>
        <v>1.145340356135031</v>
      </c>
      <c r="U214" s="97">
        <f t="shared" si="342"/>
        <v>3.9313065427916092</v>
      </c>
      <c r="V214" s="97">
        <f t="shared" si="343"/>
        <v>2.2206545302661578</v>
      </c>
      <c r="W214" s="97">
        <f t="shared" si="344"/>
        <v>31.048737058213426</v>
      </c>
      <c r="X214" s="97">
        <f t="shared" si="345"/>
        <v>63.235932093769605</v>
      </c>
      <c r="Y214" s="97">
        <f t="shared" si="346"/>
        <v>-32.187195035556179</v>
      </c>
      <c r="Z214" s="97">
        <f t="shared" si="347"/>
        <v>85.715330848016976</v>
      </c>
      <c r="AA214" s="97">
        <f>(COS( 90.833*$AA$8)-SIN($U$9*$AA$8)*SIN('C'!$F161*$AA$8))/COS($U$9*$AA$8)/COS('C'!$F161*$AA$8)</f>
        <v>-0.28805779276514043</v>
      </c>
      <c r="AB214" s="97">
        <f t="shared" si="348"/>
        <v>106.74171457928843</v>
      </c>
      <c r="AC214" s="97">
        <f>('C'!$E161+$AC$9+$W$9/15)</f>
        <v>12.143777777777778</v>
      </c>
      <c r="AD214" s="97">
        <f t="shared" si="349"/>
        <v>0</v>
      </c>
      <c r="AE214" s="97">
        <f t="shared" si="350"/>
        <v>0</v>
      </c>
      <c r="AF214" s="97">
        <f t="shared" si="351"/>
        <v>0</v>
      </c>
      <c r="AG214" s="97">
        <f t="shared" si="352"/>
        <v>6.4294223879099794</v>
      </c>
      <c r="AH214" s="97">
        <f t="shared" si="353"/>
        <v>6.4294223879099794</v>
      </c>
      <c r="AI214" s="97"/>
      <c r="AJ214" s="97"/>
      <c r="AK214" s="97">
        <f t="shared" si="354"/>
        <v>0.26789259949624916</v>
      </c>
      <c r="AL214" s="97">
        <f>SIN((90-$U$9)*$AA$8)*TAN($Y$10*$AA$8)/TAN((90-'C'!$F161)*$AA$8)</f>
        <v>-9.2596787489390819E-2</v>
      </c>
      <c r="AM214" s="97">
        <f t="shared" si="355"/>
        <v>2.5695650812758871E-2</v>
      </c>
      <c r="AN214" s="97">
        <f t="shared" si="356"/>
        <v>1.0127663357422376</v>
      </c>
      <c r="AO214" s="97">
        <f t="shared" si="357"/>
        <v>-5.245854362874498</v>
      </c>
      <c r="AP214" s="97">
        <f t="shared" si="358"/>
        <v>-9.106959298875525</v>
      </c>
      <c r="AQ214" s="97">
        <f t="shared" si="359"/>
        <v>3.861104936001027</v>
      </c>
      <c r="AR214" s="97">
        <f t="shared" si="360"/>
        <v>194.35281366175002</v>
      </c>
      <c r="AS214" s="97" t="s">
        <v>8053</v>
      </c>
      <c r="AT214" s="97" t="s">
        <v>8053</v>
      </c>
      <c r="AU214" s="97" t="s">
        <v>8053</v>
      </c>
      <c r="AV214" s="97">
        <f t="shared" si="361"/>
        <v>11.886370782044377</v>
      </c>
      <c r="AW214" s="97">
        <f t="shared" si="362"/>
        <v>11.886370782044377</v>
      </c>
      <c r="AX214" s="97">
        <f t="shared" si="363"/>
        <v>0.49526544925184907</v>
      </c>
      <c r="AY214" s="97">
        <f t="shared" si="364"/>
        <v>0</v>
      </c>
      <c r="AZ214" s="97">
        <f t="shared" si="365"/>
        <v>0</v>
      </c>
      <c r="BA214" s="97">
        <f t="shared" si="366"/>
        <v>0</v>
      </c>
      <c r="BB214" s="97">
        <f>SIN((90-$U$9)*$AA$8)*TAN($Y$9*$AA$8)/TAN((90-'C'!$F161)*$AA$8)</f>
        <v>-1.1453403561350315</v>
      </c>
      <c r="BC214" s="97">
        <f t="shared" si="367"/>
        <v>3.9313065427916136</v>
      </c>
      <c r="BD214" s="97">
        <f t="shared" si="368"/>
        <v>2.2206545302661587</v>
      </c>
      <c r="BE214" s="97">
        <f t="shared" si="369"/>
        <v>-31.048737058213426</v>
      </c>
      <c r="BF214" s="97">
        <f t="shared" si="370"/>
        <v>-63.235932093769613</v>
      </c>
      <c r="BG214" s="97">
        <f t="shared" si="371"/>
        <v>32.187195035556186</v>
      </c>
      <c r="BH214" s="97">
        <f t="shared" si="372"/>
        <v>274.28466915198305</v>
      </c>
      <c r="BI214" s="97" t="s">
        <v>8053</v>
      </c>
      <c r="BJ214" s="97" t="s">
        <v>8053</v>
      </c>
      <c r="BK214" s="97" t="s">
        <v>8053</v>
      </c>
      <c r="BL214" s="97">
        <f t="shared" si="373"/>
        <v>14.28959078014819</v>
      </c>
      <c r="BM214" s="97">
        <f t="shared" si="374"/>
        <v>14.28959078014819</v>
      </c>
      <c r="BN214" s="97">
        <f t="shared" si="375"/>
        <v>0.59539961583950796</v>
      </c>
      <c r="BO214" s="97">
        <f t="shared" si="376"/>
        <v>0</v>
      </c>
      <c r="BP214" s="97">
        <f t="shared" si="377"/>
        <v>0</v>
      </c>
      <c r="BQ214" s="97">
        <f t="shared" si="378"/>
        <v>0</v>
      </c>
      <c r="BR214" s="97">
        <f>SIN((90-$U$9)*$AA$8)*TAN($AA$10*$AA$8)/TAN((90-'C'!$F161)*$AA$8)</f>
        <v>9.2596787489390806E-2</v>
      </c>
      <c r="BS214" s="97">
        <f t="shared" si="379"/>
        <v>2.5695650812758864E-2</v>
      </c>
      <c r="BT214" s="97">
        <f t="shared" si="380"/>
        <v>1.0127663357422376</v>
      </c>
      <c r="BU214" s="97">
        <f t="shared" si="381"/>
        <v>5.2458543628744971</v>
      </c>
      <c r="BV214" s="97">
        <f t="shared" si="382"/>
        <v>9.1069592988755232</v>
      </c>
      <c r="BW214" s="97">
        <f t="shared" si="383"/>
        <v>-3.8611049360010261</v>
      </c>
      <c r="BX214" s="97">
        <f t="shared" si="384"/>
        <v>165.64718633824998</v>
      </c>
      <c r="BY214" s="97" t="s">
        <v>8053</v>
      </c>
      <c r="BZ214" s="97" t="s">
        <v>8053</v>
      </c>
      <c r="CA214" s="97" t="s">
        <v>8053</v>
      </c>
      <c r="CB214" s="97">
        <f t="shared" si="385"/>
        <v>0</v>
      </c>
      <c r="CC214" s="97">
        <f t="shared" si="386"/>
        <v>0</v>
      </c>
      <c r="CD214" s="97">
        <f t="shared" si="387"/>
        <v>0</v>
      </c>
      <c r="CE214" s="97">
        <f t="shared" si="388"/>
        <v>0</v>
      </c>
      <c r="CF214" s="97">
        <f t="shared" si="389"/>
        <v>0</v>
      </c>
      <c r="CG214" s="97">
        <f t="shared" si="390"/>
        <v>0</v>
      </c>
      <c r="CH214" s="97">
        <f>90-'C'!$F161</f>
        <v>68.480999999999995</v>
      </c>
      <c r="CI214" s="97">
        <v>28</v>
      </c>
      <c r="CJ214" s="97"/>
      <c r="CK214" s="97"/>
      <c r="CL214" s="97"/>
      <c r="CM214" s="97"/>
      <c r="CN214" s="97" t="s">
        <v>8199</v>
      </c>
      <c r="CO214" s="97">
        <f t="shared" si="391"/>
        <v>28</v>
      </c>
      <c r="CP214" s="97">
        <f t="shared" si="392"/>
        <v>34.31666666666667</v>
      </c>
      <c r="CQ214" s="97">
        <f>'C'!F161</f>
        <v>21.518999999999998</v>
      </c>
      <c r="CR214" s="97">
        <f t="shared" si="393"/>
        <v>3.1415926535897931</v>
      </c>
      <c r="CS214" s="97">
        <f t="shared" si="394"/>
        <v>1.7453292519943295E-2</v>
      </c>
      <c r="CT214" s="97">
        <f t="shared" si="395"/>
        <v>57.295779513082323</v>
      </c>
      <c r="CU214" s="97">
        <f t="shared" si="396"/>
        <v>0.59893882164272083</v>
      </c>
      <c r="CV214" s="97">
        <f t="shared" si="397"/>
        <v>0.37557740173665977</v>
      </c>
      <c r="CW214" s="97">
        <f t="shared" si="398"/>
        <v>1.8629943686326169</v>
      </c>
      <c r="CX214" s="97">
        <f t="shared" si="399"/>
        <v>62.993839890452939</v>
      </c>
      <c r="CY214" s="97">
        <f t="shared" si="400"/>
        <v>62.993839890452939</v>
      </c>
      <c r="CZ214" s="97">
        <f t="shared" si="401"/>
        <v>297.00616010954707</v>
      </c>
      <c r="DA214" s="97"/>
      <c r="DB214" s="97"/>
      <c r="DC214" s="97"/>
      <c r="DD214" s="97"/>
      <c r="DE214" s="97"/>
      <c r="DF214" s="97"/>
      <c r="DG214" s="97"/>
      <c r="DH214" s="97"/>
      <c r="DI214" s="97"/>
      <c r="DJ214" s="97"/>
      <c r="DK214" s="97"/>
    </row>
    <row r="215" spans="1:115" ht="30" customHeight="1" x14ac:dyDescent="0.2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8">
        <f t="shared" si="402"/>
        <v>29</v>
      </c>
      <c r="N215" s="97">
        <f t="shared" si="337"/>
        <v>105.87231873866266</v>
      </c>
      <c r="O215" s="97">
        <f t="shared" si="338"/>
        <v>62.796535181405709</v>
      </c>
      <c r="P215" s="97">
        <f t="shared" si="339"/>
        <v>43.075783557256948</v>
      </c>
      <c r="Q215" s="97" t="str">
        <f t="shared" si="340"/>
        <v>QSOS</v>
      </c>
      <c r="R215" s="97">
        <f t="shared" si="341"/>
        <v>297.20346481859428</v>
      </c>
      <c r="S215" s="97">
        <f t="shared" si="0"/>
        <v>203</v>
      </c>
      <c r="T215" s="97">
        <f>SIN((90-$U$9)*$AA$8)*TAN($AA$9*$AA$8)/TAN((90-'C'!$F162)*$AA$8)</f>
        <v>1.1544886915904859</v>
      </c>
      <c r="U215" s="97">
        <f t="shared" si="342"/>
        <v>3.9313065427916092</v>
      </c>
      <c r="V215" s="97">
        <f t="shared" si="343"/>
        <v>2.2206545302661578</v>
      </c>
      <c r="W215" s="97">
        <f t="shared" si="344"/>
        <v>31.324649932252544</v>
      </c>
      <c r="X215" s="97">
        <f t="shared" si="345"/>
        <v>63.235932093769605</v>
      </c>
      <c r="Y215" s="97">
        <f t="shared" si="346"/>
        <v>-31.911282161517061</v>
      </c>
      <c r="Z215" s="97">
        <f t="shared" si="347"/>
        <v>85.439417973977839</v>
      </c>
      <c r="AA215" s="97">
        <f>(COS( 90.833*$AA$8)-SIN($U$9*$AA$8)*SIN('C'!$F162*$AA$8))/COS($U$9*$AA$8)/COS('C'!$F162*$AA$8)</f>
        <v>-0.29022791210676502</v>
      </c>
      <c r="AB215" s="97">
        <f t="shared" si="348"/>
        <v>106.87160127804728</v>
      </c>
      <c r="AC215" s="97">
        <f>('C'!$E162+$AC$9+$W$9/15)</f>
        <v>12.145777777777777</v>
      </c>
      <c r="AD215" s="97">
        <f t="shared" si="349"/>
        <v>0</v>
      </c>
      <c r="AE215" s="97">
        <f t="shared" si="350"/>
        <v>0</v>
      </c>
      <c r="AF215" s="97">
        <f t="shared" si="351"/>
        <v>0</v>
      </c>
      <c r="AG215" s="97">
        <f t="shared" si="352"/>
        <v>6.4498165795125875</v>
      </c>
      <c r="AH215" s="97">
        <f t="shared" si="353"/>
        <v>6.4498165795125875</v>
      </c>
      <c r="AI215" s="97"/>
      <c r="AJ215" s="97"/>
      <c r="AK215" s="97">
        <f t="shared" si="354"/>
        <v>0.26874235747969116</v>
      </c>
      <c r="AL215" s="97">
        <f>SIN((90-$U$9)*$AA$8)*TAN($Y$10*$AA$8)/TAN((90-'C'!$F162)*$AA$8)</f>
        <v>-9.333639861853063E-2</v>
      </c>
      <c r="AM215" s="97">
        <f t="shared" si="355"/>
        <v>2.5695650812758871E-2</v>
      </c>
      <c r="AN215" s="97">
        <f t="shared" si="356"/>
        <v>1.0127663357422376</v>
      </c>
      <c r="AO215" s="97">
        <f t="shared" si="357"/>
        <v>-5.2878741953331483</v>
      </c>
      <c r="AP215" s="97">
        <f t="shared" si="358"/>
        <v>-9.106959298875525</v>
      </c>
      <c r="AQ215" s="97">
        <f t="shared" si="359"/>
        <v>3.8190851035423767</v>
      </c>
      <c r="AR215" s="97">
        <f t="shared" si="360"/>
        <v>194.39483349420868</v>
      </c>
      <c r="AS215" s="97" t="s">
        <v>8053</v>
      </c>
      <c r="AT215" s="97" t="s">
        <v>8053</v>
      </c>
      <c r="AU215" s="97" t="s">
        <v>8053</v>
      </c>
      <c r="AV215" s="97">
        <f t="shared" si="361"/>
        <v>11.891172104208286</v>
      </c>
      <c r="AW215" s="97">
        <f t="shared" si="362"/>
        <v>11.891172104208286</v>
      </c>
      <c r="AX215" s="97">
        <f t="shared" si="363"/>
        <v>0.49546550434201192</v>
      </c>
      <c r="AY215" s="97">
        <f t="shared" si="364"/>
        <v>0</v>
      </c>
      <c r="AZ215" s="97">
        <f t="shared" si="365"/>
        <v>0</v>
      </c>
      <c r="BA215" s="97">
        <f t="shared" si="366"/>
        <v>0</v>
      </c>
      <c r="BB215" s="97">
        <f>SIN((90-$U$9)*$AA$8)*TAN($Y$9*$AA$8)/TAN((90-'C'!$F162)*$AA$8)</f>
        <v>-1.1544886915904864</v>
      </c>
      <c r="BC215" s="97">
        <f t="shared" si="367"/>
        <v>3.9313065427916136</v>
      </c>
      <c r="BD215" s="97">
        <f t="shared" si="368"/>
        <v>2.2206545302661587</v>
      </c>
      <c r="BE215" s="97">
        <f t="shared" si="369"/>
        <v>-31.324649932252544</v>
      </c>
      <c r="BF215" s="97">
        <f t="shared" si="370"/>
        <v>-63.235932093769613</v>
      </c>
      <c r="BG215" s="97">
        <f t="shared" si="371"/>
        <v>31.911282161517068</v>
      </c>
      <c r="BH215" s="97">
        <f t="shared" si="372"/>
        <v>274.56058202602219</v>
      </c>
      <c r="BI215" s="97" t="s">
        <v>8053</v>
      </c>
      <c r="BJ215" s="97" t="s">
        <v>8053</v>
      </c>
      <c r="BK215" s="97" t="s">
        <v>8053</v>
      </c>
      <c r="BL215" s="97">
        <f t="shared" si="373"/>
        <v>14.273196588545581</v>
      </c>
      <c r="BM215" s="97">
        <f t="shared" si="374"/>
        <v>14.273196588545581</v>
      </c>
      <c r="BN215" s="97">
        <f t="shared" si="375"/>
        <v>0.59471652452273249</v>
      </c>
      <c r="BO215" s="97">
        <f t="shared" si="376"/>
        <v>0</v>
      </c>
      <c r="BP215" s="97">
        <f t="shared" si="377"/>
        <v>0</v>
      </c>
      <c r="BQ215" s="97">
        <f t="shared" si="378"/>
        <v>0</v>
      </c>
      <c r="BR215" s="97">
        <f>SIN((90-$U$9)*$AA$8)*TAN($AA$10*$AA$8)/TAN((90-'C'!$F162)*$AA$8)</f>
        <v>9.3336398618530617E-2</v>
      </c>
      <c r="BS215" s="97">
        <f t="shared" si="379"/>
        <v>2.5695650812758864E-2</v>
      </c>
      <c r="BT215" s="97">
        <f t="shared" si="380"/>
        <v>1.0127663357422376</v>
      </c>
      <c r="BU215" s="97">
        <f t="shared" si="381"/>
        <v>5.2878741953331483</v>
      </c>
      <c r="BV215" s="97">
        <f t="shared" si="382"/>
        <v>9.1069592988755232</v>
      </c>
      <c r="BW215" s="97">
        <f t="shared" si="383"/>
        <v>-3.819085103542375</v>
      </c>
      <c r="BX215" s="97">
        <f t="shared" si="384"/>
        <v>165.60516650579132</v>
      </c>
      <c r="BY215" s="97" t="s">
        <v>8053</v>
      </c>
      <c r="BZ215" s="97" t="s">
        <v>8053</v>
      </c>
      <c r="CA215" s="97" t="s">
        <v>8053</v>
      </c>
      <c r="CB215" s="97">
        <f t="shared" si="385"/>
        <v>0</v>
      </c>
      <c r="CC215" s="97">
        <f t="shared" si="386"/>
        <v>0</v>
      </c>
      <c r="CD215" s="97">
        <f t="shared" si="387"/>
        <v>0</v>
      </c>
      <c r="CE215" s="97">
        <f t="shared" si="388"/>
        <v>0</v>
      </c>
      <c r="CF215" s="97">
        <f t="shared" si="389"/>
        <v>0</v>
      </c>
      <c r="CG215" s="97">
        <f t="shared" si="390"/>
        <v>0</v>
      </c>
      <c r="CH215" s="97">
        <f>90-'C'!$F162</f>
        <v>68.325000000000003</v>
      </c>
      <c r="CI215" s="97">
        <v>29</v>
      </c>
      <c r="CJ215" s="97"/>
      <c r="CK215" s="97"/>
      <c r="CL215" s="97"/>
      <c r="CM215" s="97"/>
      <c r="CN215" s="97" t="s">
        <v>8199</v>
      </c>
      <c r="CO215" s="97">
        <f t="shared" si="391"/>
        <v>29</v>
      </c>
      <c r="CP215" s="97">
        <f t="shared" si="392"/>
        <v>34.31666666666667</v>
      </c>
      <c r="CQ215" s="97">
        <f>'C'!F162</f>
        <v>21.675000000000001</v>
      </c>
      <c r="CR215" s="97">
        <f t="shared" si="393"/>
        <v>3.1415926535897931</v>
      </c>
      <c r="CS215" s="97">
        <f t="shared" si="394"/>
        <v>1.7453292519943295E-2</v>
      </c>
      <c r="CT215" s="97">
        <f t="shared" si="395"/>
        <v>57.295779513082323</v>
      </c>
      <c r="CU215" s="97">
        <f t="shared" si="396"/>
        <v>0.59893882164272083</v>
      </c>
      <c r="CV215" s="97">
        <f t="shared" si="397"/>
        <v>0.37830011536977093</v>
      </c>
      <c r="CW215" s="97">
        <f t="shared" si="398"/>
        <v>1.865261319180505</v>
      </c>
      <c r="CX215" s="97">
        <f t="shared" si="399"/>
        <v>62.796535181405709</v>
      </c>
      <c r="CY215" s="97">
        <f t="shared" si="400"/>
        <v>62.796535181405709</v>
      </c>
      <c r="CZ215" s="97">
        <f t="shared" si="401"/>
        <v>297.20346481859428</v>
      </c>
      <c r="DA215" s="97"/>
      <c r="DB215" s="97"/>
      <c r="DC215" s="97"/>
      <c r="DD215" s="97"/>
      <c r="DE215" s="97"/>
      <c r="DF215" s="97"/>
      <c r="DG215" s="97"/>
      <c r="DH215" s="97"/>
      <c r="DI215" s="97"/>
      <c r="DJ215" s="97"/>
      <c r="DK215" s="97"/>
    </row>
    <row r="216" spans="1:115" ht="30" customHeight="1" x14ac:dyDescent="0.2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8">
        <f t="shared" si="402"/>
        <v>30</v>
      </c>
      <c r="N216" s="97">
        <f t="shared" si="337"/>
        <v>105.87231873866266</v>
      </c>
      <c r="O216" s="97">
        <f t="shared" si="338"/>
        <v>62.607957023816617</v>
      </c>
      <c r="P216" s="97">
        <f t="shared" si="339"/>
        <v>43.264361714846039</v>
      </c>
      <c r="Q216" s="97" t="str">
        <f t="shared" si="340"/>
        <v>QSOS</v>
      </c>
      <c r="R216" s="97">
        <f t="shared" si="341"/>
        <v>297.3920429761834</v>
      </c>
      <c r="S216" s="97">
        <f t="shared" si="0"/>
        <v>204</v>
      </c>
      <c r="T216" s="97">
        <f>SIN((90-$U$9)*$AA$8)*TAN($AA$9*$AA$8)/TAN((90-'C'!$F163)*$AA$8)</f>
        <v>1.1632450286333216</v>
      </c>
      <c r="U216" s="97">
        <f t="shared" si="342"/>
        <v>3.9313065427916092</v>
      </c>
      <c r="V216" s="97">
        <f t="shared" si="343"/>
        <v>2.2206545302661578</v>
      </c>
      <c r="W216" s="97">
        <f t="shared" si="344"/>
        <v>31.58949963158479</v>
      </c>
      <c r="X216" s="97">
        <f t="shared" si="345"/>
        <v>63.235932093769605</v>
      </c>
      <c r="Y216" s="97">
        <f t="shared" si="346"/>
        <v>-31.646432462184816</v>
      </c>
      <c r="Z216" s="97">
        <f t="shared" si="347"/>
        <v>85.174568274645594</v>
      </c>
      <c r="AA216" s="97">
        <f>(COS( 90.833*$AA$8)-SIN($U$9*$AA$8)*SIN('C'!$F163*$AA$8))/COS($U$9*$AA$8)/COS('C'!$F163*$AA$8)</f>
        <v>-0.29230517491682562</v>
      </c>
      <c r="AB216" s="97">
        <f t="shared" si="348"/>
        <v>106.99601399393636</v>
      </c>
      <c r="AC216" s="97">
        <f>('C'!$E163+$AC$9+$W$9/15)</f>
        <v>12.148777777777777</v>
      </c>
      <c r="AD216" s="97">
        <f t="shared" si="349"/>
        <v>0</v>
      </c>
      <c r="AE216" s="97">
        <f t="shared" si="350"/>
        <v>0</v>
      </c>
      <c r="AF216" s="97">
        <f t="shared" si="351"/>
        <v>0</v>
      </c>
      <c r="AG216" s="97">
        <f t="shared" si="352"/>
        <v>6.4704732261347377</v>
      </c>
      <c r="AH216" s="97">
        <f t="shared" si="353"/>
        <v>6.4704732261347377</v>
      </c>
      <c r="AI216" s="97"/>
      <c r="AJ216" s="97"/>
      <c r="AK216" s="97">
        <f t="shared" si="354"/>
        <v>0.26960305108894739</v>
      </c>
      <c r="AL216" s="97">
        <f>SIN((90-$U$9)*$AA$8)*TAN($Y$10*$AA$8)/TAN((90-'C'!$F163)*$AA$8)</f>
        <v>-9.4044318038288985E-2</v>
      </c>
      <c r="AM216" s="97">
        <f t="shared" si="355"/>
        <v>2.5695650812758871E-2</v>
      </c>
      <c r="AN216" s="97">
        <f t="shared" si="356"/>
        <v>1.0127663357422376</v>
      </c>
      <c r="AO216" s="97">
        <f t="shared" si="357"/>
        <v>-5.3280961849901756</v>
      </c>
      <c r="AP216" s="97">
        <f t="shared" si="358"/>
        <v>-9.106959298875525</v>
      </c>
      <c r="AQ216" s="97">
        <f t="shared" si="359"/>
        <v>3.7788631138853495</v>
      </c>
      <c r="AR216" s="97">
        <f t="shared" si="360"/>
        <v>194.43505548386571</v>
      </c>
      <c r="AS216" s="97" t="s">
        <v>8053</v>
      </c>
      <c r="AT216" s="97" t="s">
        <v>8053</v>
      </c>
      <c r="AU216" s="97" t="s">
        <v>8053</v>
      </c>
      <c r="AV216" s="97">
        <f t="shared" si="361"/>
        <v>11.896853570185421</v>
      </c>
      <c r="AW216" s="97">
        <f t="shared" si="362"/>
        <v>11.896853570185421</v>
      </c>
      <c r="AX216" s="97">
        <f t="shared" si="363"/>
        <v>0.49570223209105918</v>
      </c>
      <c r="AY216" s="97">
        <f t="shared" si="364"/>
        <v>0</v>
      </c>
      <c r="AZ216" s="97">
        <f t="shared" si="365"/>
        <v>0</v>
      </c>
      <c r="BA216" s="97">
        <f t="shared" si="366"/>
        <v>0</v>
      </c>
      <c r="BB216" s="97">
        <f>SIN((90-$U$9)*$AA$8)*TAN($Y$9*$AA$8)/TAN((90-'C'!$F163)*$AA$8)</f>
        <v>-1.1632450286333222</v>
      </c>
      <c r="BC216" s="97">
        <f t="shared" si="367"/>
        <v>3.9313065427916136</v>
      </c>
      <c r="BD216" s="97">
        <f t="shared" si="368"/>
        <v>2.2206545302661587</v>
      </c>
      <c r="BE216" s="97">
        <f t="shared" si="369"/>
        <v>-31.5894996315848</v>
      </c>
      <c r="BF216" s="97">
        <f t="shared" si="370"/>
        <v>-63.235932093769613</v>
      </c>
      <c r="BG216" s="97">
        <f t="shared" si="371"/>
        <v>31.646432462184812</v>
      </c>
      <c r="BH216" s="97">
        <f t="shared" si="372"/>
        <v>274.82543172535441</v>
      </c>
      <c r="BI216" s="97" t="s">
        <v>8053</v>
      </c>
      <c r="BJ216" s="97" t="s">
        <v>8053</v>
      </c>
      <c r="BK216" s="97" t="s">
        <v>8053</v>
      </c>
      <c r="BL216" s="97">
        <f t="shared" si="373"/>
        <v>14.258539941923431</v>
      </c>
      <c r="BM216" s="97">
        <f t="shared" si="374"/>
        <v>14.258539941923431</v>
      </c>
      <c r="BN216" s="97">
        <f t="shared" si="375"/>
        <v>0.59410583091347624</v>
      </c>
      <c r="BO216" s="97">
        <f t="shared" si="376"/>
        <v>0</v>
      </c>
      <c r="BP216" s="97">
        <f t="shared" si="377"/>
        <v>0</v>
      </c>
      <c r="BQ216" s="97">
        <f t="shared" si="378"/>
        <v>0</v>
      </c>
      <c r="BR216" s="97">
        <f>SIN((90-$U$9)*$AA$8)*TAN($AA$10*$AA$8)/TAN((90-'C'!$F163)*$AA$8)</f>
        <v>9.4044318038288971E-2</v>
      </c>
      <c r="BS216" s="97">
        <f t="shared" si="379"/>
        <v>2.5695650812758864E-2</v>
      </c>
      <c r="BT216" s="97">
        <f t="shared" si="380"/>
        <v>1.0127663357422376</v>
      </c>
      <c r="BU216" s="97">
        <f t="shared" si="381"/>
        <v>5.3280961849901738</v>
      </c>
      <c r="BV216" s="97">
        <f t="shared" si="382"/>
        <v>9.1069592988755232</v>
      </c>
      <c r="BW216" s="97">
        <f t="shared" si="383"/>
        <v>-3.7788631138853495</v>
      </c>
      <c r="BX216" s="97">
        <f t="shared" si="384"/>
        <v>165.56494451613429</v>
      </c>
      <c r="BY216" s="97" t="s">
        <v>8053</v>
      </c>
      <c r="BZ216" s="97" t="s">
        <v>8053</v>
      </c>
      <c r="CA216" s="97" t="s">
        <v>8053</v>
      </c>
      <c r="CB216" s="97">
        <f t="shared" si="385"/>
        <v>0</v>
      </c>
      <c r="CC216" s="97">
        <f t="shared" si="386"/>
        <v>0</v>
      </c>
      <c r="CD216" s="97">
        <f t="shared" si="387"/>
        <v>0</v>
      </c>
      <c r="CE216" s="97">
        <f t="shared" si="388"/>
        <v>0</v>
      </c>
      <c r="CF216" s="97">
        <f t="shared" si="389"/>
        <v>0</v>
      </c>
      <c r="CG216" s="97">
        <f t="shared" si="390"/>
        <v>0</v>
      </c>
      <c r="CH216" s="97">
        <f>90-'C'!$F163</f>
        <v>68.176000000000002</v>
      </c>
      <c r="CI216" s="97">
        <v>30</v>
      </c>
      <c r="CJ216" s="97"/>
      <c r="CK216" s="97"/>
      <c r="CL216" s="97"/>
      <c r="CM216" s="97"/>
      <c r="CN216" s="97" t="s">
        <v>8199</v>
      </c>
      <c r="CO216" s="97">
        <f t="shared" si="391"/>
        <v>30</v>
      </c>
      <c r="CP216" s="97">
        <f t="shared" si="392"/>
        <v>34.31666666666667</v>
      </c>
      <c r="CQ216" s="97">
        <f>'C'!F163</f>
        <v>21.824000000000002</v>
      </c>
      <c r="CR216" s="97">
        <f t="shared" si="393"/>
        <v>3.1415926535897931</v>
      </c>
      <c r="CS216" s="97">
        <f t="shared" si="394"/>
        <v>1.7453292519943295E-2</v>
      </c>
      <c r="CT216" s="97">
        <f t="shared" si="395"/>
        <v>57.295779513082323</v>
      </c>
      <c r="CU216" s="97">
        <f t="shared" si="396"/>
        <v>0.59893882164272083</v>
      </c>
      <c r="CV216" s="97">
        <f t="shared" si="397"/>
        <v>0.38090065595524253</v>
      </c>
      <c r="CW216" s="97">
        <f t="shared" si="398"/>
        <v>1.8674327307041176</v>
      </c>
      <c r="CX216" s="97">
        <f t="shared" si="399"/>
        <v>62.607957023816617</v>
      </c>
      <c r="CY216" s="97">
        <f t="shared" si="400"/>
        <v>62.607957023816617</v>
      </c>
      <c r="CZ216" s="97">
        <f t="shared" si="401"/>
        <v>297.3920429761834</v>
      </c>
      <c r="DA216" s="97"/>
      <c r="DB216" s="97"/>
      <c r="DC216" s="97"/>
      <c r="DD216" s="97"/>
      <c r="DE216" s="97"/>
      <c r="DF216" s="97"/>
      <c r="DG216" s="97"/>
      <c r="DH216" s="97"/>
      <c r="DI216" s="97"/>
      <c r="DJ216" s="97"/>
      <c r="DK216" s="97"/>
    </row>
    <row r="217" spans="1:115" ht="30" customHeight="1" x14ac:dyDescent="0.2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8">
        <f t="shared" si="402"/>
        <v>31</v>
      </c>
      <c r="N217" s="97">
        <f t="shared" si="337"/>
        <v>105.87231873866266</v>
      </c>
      <c r="O217" s="97">
        <f t="shared" si="338"/>
        <v>62.428121582432446</v>
      </c>
      <c r="P217" s="97">
        <f t="shared" si="339"/>
        <v>43.44419715623021</v>
      </c>
      <c r="Q217" s="97" t="str">
        <f t="shared" si="340"/>
        <v>QSOS</v>
      </c>
      <c r="R217" s="97">
        <f t="shared" si="341"/>
        <v>297.57187841756758</v>
      </c>
      <c r="S217" s="97">
        <f t="shared" si="0"/>
        <v>205</v>
      </c>
      <c r="T217" s="97">
        <f>SIN((90-$U$9)*$AA$8)*TAN($AA$9*$AA$8)/TAN((90-'C'!$F164)*$AA$8)</f>
        <v>1.1716069820189972</v>
      </c>
      <c r="U217" s="97">
        <f t="shared" si="342"/>
        <v>3.9313065427916092</v>
      </c>
      <c r="V217" s="97">
        <f t="shared" si="343"/>
        <v>2.2206545302661578</v>
      </c>
      <c r="W217" s="97">
        <f t="shared" si="344"/>
        <v>31.843125160991956</v>
      </c>
      <c r="X217" s="97">
        <f t="shared" si="345"/>
        <v>63.235932093769605</v>
      </c>
      <c r="Y217" s="97">
        <f t="shared" si="346"/>
        <v>-31.392806932777649</v>
      </c>
      <c r="Z217" s="97">
        <f t="shared" si="347"/>
        <v>84.920942745238449</v>
      </c>
      <c r="AA217" s="97">
        <f>(COS( 90.833*$AA$8)-SIN($U$9*$AA$8)*SIN('C'!$F164*$AA$8))/COS($U$9*$AA$8)/COS('C'!$F164*$AA$8)</f>
        <v>-0.29428899768134048</v>
      </c>
      <c r="AB217" s="97">
        <f t="shared" si="348"/>
        <v>107.11490746636221</v>
      </c>
      <c r="AC217" s="97">
        <f>('C'!$E164+$AC$9+$W$9/15)</f>
        <v>12.15077777777778</v>
      </c>
      <c r="AD217" s="97">
        <f t="shared" si="349"/>
        <v>0</v>
      </c>
      <c r="AE217" s="97">
        <f t="shared" si="350"/>
        <v>0</v>
      </c>
      <c r="AF217" s="97">
        <f t="shared" si="351"/>
        <v>0</v>
      </c>
      <c r="AG217" s="97">
        <f t="shared" si="352"/>
        <v>6.4893815947618831</v>
      </c>
      <c r="AH217" s="97">
        <f t="shared" si="353"/>
        <v>6.4893815947618831</v>
      </c>
      <c r="AI217" s="97"/>
      <c r="AJ217" s="97"/>
      <c r="AK217" s="97">
        <f t="shared" si="354"/>
        <v>0.27039089978174513</v>
      </c>
      <c r="AL217" s="97">
        <f>SIN((90-$U$9)*$AA$8)*TAN($Y$10*$AA$8)/TAN((90-'C'!$F164)*$AA$8)</f>
        <v>-9.4720352909933997E-2</v>
      </c>
      <c r="AM217" s="97">
        <f t="shared" si="355"/>
        <v>2.5695650812758871E-2</v>
      </c>
      <c r="AN217" s="97">
        <f t="shared" si="356"/>
        <v>1.0127663357422376</v>
      </c>
      <c r="AO217" s="97">
        <f t="shared" si="357"/>
        <v>-5.3665090423198825</v>
      </c>
      <c r="AP217" s="97">
        <f t="shared" si="358"/>
        <v>-9.106959298875525</v>
      </c>
      <c r="AQ217" s="97">
        <f t="shared" si="359"/>
        <v>3.7404502565556426</v>
      </c>
      <c r="AR217" s="97">
        <f t="shared" si="360"/>
        <v>194.4734683411954</v>
      </c>
      <c r="AS217" s="97" t="s">
        <v>8053</v>
      </c>
      <c r="AT217" s="97" t="s">
        <v>8053</v>
      </c>
      <c r="AU217" s="97" t="s">
        <v>8053</v>
      </c>
      <c r="AV217" s="97">
        <f t="shared" si="361"/>
        <v>11.901414427340736</v>
      </c>
      <c r="AW217" s="97">
        <f t="shared" si="362"/>
        <v>11.901414427340736</v>
      </c>
      <c r="AX217" s="97">
        <f t="shared" si="363"/>
        <v>0.49589226780586398</v>
      </c>
      <c r="AY217" s="97">
        <f t="shared" si="364"/>
        <v>0</v>
      </c>
      <c r="AZ217" s="97">
        <f t="shared" si="365"/>
        <v>0</v>
      </c>
      <c r="BA217" s="97">
        <f t="shared" si="366"/>
        <v>0</v>
      </c>
      <c r="BB217" s="97">
        <f>SIN((90-$U$9)*$AA$8)*TAN($Y$9*$AA$8)/TAN((90-'C'!$F164)*$AA$8)</f>
        <v>-1.1716069820189976</v>
      </c>
      <c r="BC217" s="97">
        <f t="shared" si="367"/>
        <v>3.9313065427916136</v>
      </c>
      <c r="BD217" s="97">
        <f t="shared" si="368"/>
        <v>2.2206545302661587</v>
      </c>
      <c r="BE217" s="97">
        <f t="shared" si="369"/>
        <v>-31.843125160991956</v>
      </c>
      <c r="BF217" s="97">
        <f t="shared" si="370"/>
        <v>-63.235932093769613</v>
      </c>
      <c r="BG217" s="97">
        <f t="shared" si="371"/>
        <v>31.392806932777656</v>
      </c>
      <c r="BH217" s="97">
        <f t="shared" si="372"/>
        <v>275.07905725476155</v>
      </c>
      <c r="BI217" s="97" t="s">
        <v>8053</v>
      </c>
      <c r="BJ217" s="97" t="s">
        <v>8053</v>
      </c>
      <c r="BK217" s="97" t="s">
        <v>8053</v>
      </c>
      <c r="BL217" s="97">
        <f t="shared" si="373"/>
        <v>14.243631573296291</v>
      </c>
      <c r="BM217" s="97">
        <f t="shared" si="374"/>
        <v>14.243631573296291</v>
      </c>
      <c r="BN217" s="97">
        <f t="shared" si="375"/>
        <v>0.59348464888734542</v>
      </c>
      <c r="BO217" s="97">
        <f t="shared" si="376"/>
        <v>0</v>
      </c>
      <c r="BP217" s="97">
        <f t="shared" si="377"/>
        <v>0</v>
      </c>
      <c r="BQ217" s="97">
        <f t="shared" si="378"/>
        <v>0</v>
      </c>
      <c r="BR217" s="97">
        <f>SIN((90-$U$9)*$AA$8)*TAN($AA$10*$AA$8)/TAN((90-'C'!$F164)*$AA$8)</f>
        <v>9.4720352909933969E-2</v>
      </c>
      <c r="BS217" s="97">
        <f t="shared" si="379"/>
        <v>2.5695650812758864E-2</v>
      </c>
      <c r="BT217" s="97">
        <f t="shared" si="380"/>
        <v>1.0127663357422376</v>
      </c>
      <c r="BU217" s="97">
        <f t="shared" si="381"/>
        <v>5.3665090423198807</v>
      </c>
      <c r="BV217" s="97">
        <f t="shared" si="382"/>
        <v>9.1069592988755232</v>
      </c>
      <c r="BW217" s="97">
        <f t="shared" si="383"/>
        <v>-3.7404502565556426</v>
      </c>
      <c r="BX217" s="97">
        <f t="shared" si="384"/>
        <v>165.5265316588046</v>
      </c>
      <c r="BY217" s="97" t="s">
        <v>8053</v>
      </c>
      <c r="BZ217" s="97" t="s">
        <v>8053</v>
      </c>
      <c r="CA217" s="97" t="s">
        <v>8053</v>
      </c>
      <c r="CB217" s="97">
        <f t="shared" si="385"/>
        <v>0</v>
      </c>
      <c r="CC217" s="97">
        <f t="shared" si="386"/>
        <v>0</v>
      </c>
      <c r="CD217" s="97">
        <f t="shared" si="387"/>
        <v>0</v>
      </c>
      <c r="CE217" s="97">
        <f t="shared" si="388"/>
        <v>0</v>
      </c>
      <c r="CF217" s="97">
        <f t="shared" si="389"/>
        <v>0</v>
      </c>
      <c r="CG217" s="97">
        <f t="shared" si="390"/>
        <v>0</v>
      </c>
      <c r="CH217" s="97">
        <f>90-'C'!$F164</f>
        <v>68.033999999999992</v>
      </c>
      <c r="CI217" s="97">
        <v>31</v>
      </c>
      <c r="CJ217" s="97"/>
      <c r="CK217" s="97"/>
      <c r="CL217" s="97"/>
      <c r="CM217" s="97"/>
      <c r="CN217" s="97" t="s">
        <v>8199</v>
      </c>
      <c r="CO217" s="97">
        <f t="shared" si="391"/>
        <v>31</v>
      </c>
      <c r="CP217" s="97">
        <f t="shared" si="392"/>
        <v>34.31666666666667</v>
      </c>
      <c r="CQ217" s="97">
        <f>'C'!F164</f>
        <v>21.966000000000001</v>
      </c>
      <c r="CR217" s="97">
        <f t="shared" si="393"/>
        <v>3.1415926535897931</v>
      </c>
      <c r="CS217" s="97">
        <f t="shared" si="394"/>
        <v>1.7453292519943295E-2</v>
      </c>
      <c r="CT217" s="97">
        <f t="shared" si="395"/>
        <v>57.295779513082323</v>
      </c>
      <c r="CU217" s="97">
        <f t="shared" si="396"/>
        <v>0.59893882164272083</v>
      </c>
      <c r="CV217" s="97">
        <f t="shared" si="397"/>
        <v>0.38337902349307446</v>
      </c>
      <c r="CW217" s="97">
        <f t="shared" si="398"/>
        <v>1.8695078132570779</v>
      </c>
      <c r="CX217" s="97">
        <f t="shared" si="399"/>
        <v>62.428121582432446</v>
      </c>
      <c r="CY217" s="97">
        <f t="shared" si="400"/>
        <v>62.428121582432446</v>
      </c>
      <c r="CZ217" s="97">
        <f t="shared" si="401"/>
        <v>297.57187841756758</v>
      </c>
      <c r="DA217" s="97"/>
      <c r="DB217" s="97"/>
      <c r="DC217" s="97"/>
      <c r="DD217" s="97"/>
      <c r="DE217" s="97"/>
      <c r="DF217" s="97"/>
      <c r="DG217" s="97"/>
      <c r="DH217" s="97"/>
      <c r="DI217" s="97"/>
      <c r="DJ217" s="97"/>
      <c r="DK217" s="97"/>
    </row>
    <row r="218" spans="1:115" ht="30" customHeight="1" x14ac:dyDescent="0.2">
      <c r="A218" s="109"/>
      <c r="B218" s="110"/>
      <c r="C218" s="110"/>
      <c r="D218" s="110"/>
      <c r="E218" s="110"/>
      <c r="F218" s="110"/>
      <c r="G218" s="110"/>
      <c r="H218" s="110"/>
      <c r="I218" s="111"/>
      <c r="J218" s="109"/>
      <c r="K218" s="110"/>
      <c r="L218" s="110"/>
      <c r="M218" s="98"/>
      <c r="N218" s="97" t="s">
        <v>8168</v>
      </c>
      <c r="O218" s="97" t="s">
        <v>8169</v>
      </c>
      <c r="P218" s="97" t="s">
        <v>8170</v>
      </c>
      <c r="Q218" s="97" t="s">
        <v>8171</v>
      </c>
      <c r="R218" s="97" t="s">
        <v>8172</v>
      </c>
      <c r="S218" s="97">
        <f t="shared" si="0"/>
        <v>206</v>
      </c>
      <c r="T218" s="110"/>
      <c r="U218" s="110"/>
      <c r="V218" s="111"/>
      <c r="W218" s="109"/>
      <c r="X218" s="110"/>
      <c r="Y218" s="110"/>
      <c r="Z218" s="110"/>
      <c r="AA218" s="110"/>
      <c r="AB218" s="111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7"/>
      <c r="AR218" s="112"/>
      <c r="AS218" s="112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7"/>
      <c r="BF218" s="112"/>
      <c r="BG218" s="112"/>
      <c r="BH218" s="112"/>
      <c r="BI218" s="112"/>
      <c r="BJ218" s="112"/>
      <c r="BK218" s="112"/>
      <c r="BL218" s="112"/>
      <c r="BM218" s="112"/>
      <c r="BN218" s="112"/>
      <c r="BO218" s="112"/>
      <c r="BP218" s="112"/>
      <c r="BQ218" s="112"/>
      <c r="BR218" s="112"/>
      <c r="BS218" s="117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12"/>
      <c r="CG218" s="117"/>
      <c r="CH218" s="117"/>
      <c r="CI218" s="112"/>
      <c r="CJ218" s="112"/>
      <c r="CK218" s="112"/>
      <c r="CL218" s="112"/>
      <c r="CM218" s="112"/>
      <c r="CN218" s="97"/>
      <c r="CO218" s="97"/>
      <c r="CP218" s="97"/>
      <c r="CQ218" s="97"/>
      <c r="CR218" s="97"/>
      <c r="CS218" s="97"/>
      <c r="CT218" s="97"/>
      <c r="CU218" s="97"/>
      <c r="CV218" s="97"/>
      <c r="CW218" s="97"/>
      <c r="CX218" s="97"/>
      <c r="CY218" s="97"/>
      <c r="CZ218" s="97"/>
      <c r="DA218" s="112"/>
      <c r="DB218" s="112"/>
      <c r="DC218" s="112"/>
      <c r="DD218" s="112"/>
      <c r="DE218" s="112"/>
      <c r="DF218" s="112"/>
      <c r="DG218" s="112"/>
      <c r="DH218" s="112"/>
      <c r="DI218" s="112"/>
      <c r="DJ218" s="112"/>
      <c r="DK218" s="112"/>
    </row>
    <row r="219" spans="1:115" ht="30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7"/>
      <c r="O219" s="97"/>
      <c r="P219" s="97"/>
      <c r="Q219" s="97"/>
      <c r="R219" s="97"/>
      <c r="S219" s="97">
        <f t="shared" si="0"/>
        <v>207</v>
      </c>
      <c r="T219" s="98"/>
      <c r="U219" s="98"/>
      <c r="V219" s="98"/>
      <c r="W219" s="98"/>
      <c r="X219" s="98"/>
      <c r="Y219" s="98"/>
      <c r="Z219" s="98"/>
      <c r="AA219" s="98"/>
      <c r="AB219" s="98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8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8"/>
      <c r="BF219" s="97"/>
      <c r="BG219" s="97"/>
      <c r="BH219" s="97"/>
      <c r="BI219" s="97"/>
      <c r="BJ219" s="97"/>
      <c r="BK219" s="97"/>
      <c r="BL219" s="97"/>
      <c r="BM219" s="97"/>
      <c r="BN219" s="97"/>
      <c r="BO219" s="97"/>
      <c r="BP219" s="97"/>
      <c r="BQ219" s="97"/>
      <c r="BR219" s="97"/>
      <c r="BS219" s="98"/>
      <c r="BT219" s="97"/>
      <c r="BU219" s="97"/>
      <c r="BV219" s="97"/>
      <c r="BW219" s="97"/>
      <c r="BX219" s="97"/>
      <c r="BY219" s="97"/>
      <c r="BZ219" s="97"/>
      <c r="CA219" s="97"/>
      <c r="CB219" s="97"/>
      <c r="CC219" s="97"/>
      <c r="CD219" s="97"/>
      <c r="CE219" s="97"/>
      <c r="CF219" s="97"/>
      <c r="CG219" s="98"/>
      <c r="CH219" s="98"/>
      <c r="CI219" s="97"/>
      <c r="CJ219" s="97"/>
      <c r="CK219" s="97"/>
      <c r="CL219" s="97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</row>
    <row r="220" spans="1:115" ht="30" customHeight="1" x14ac:dyDescent="0.2">
      <c r="A220" s="98"/>
      <c r="B220" s="103"/>
      <c r="C220" s="103"/>
      <c r="D220" s="103"/>
      <c r="E220" s="103"/>
      <c r="F220" s="103"/>
      <c r="G220" s="103"/>
      <c r="H220" s="103"/>
      <c r="I220" s="103"/>
      <c r="J220" s="98"/>
      <c r="K220" s="98"/>
      <c r="L220" s="98"/>
      <c r="M220" s="98"/>
      <c r="N220" s="97"/>
      <c r="O220" s="97"/>
      <c r="P220" s="97"/>
      <c r="Q220" s="97"/>
      <c r="R220" s="97"/>
      <c r="S220" s="97">
        <f t="shared" si="0"/>
        <v>208</v>
      </c>
      <c r="T220" s="98"/>
      <c r="U220" s="98"/>
      <c r="V220" s="98"/>
      <c r="W220" s="98"/>
      <c r="X220" s="98"/>
      <c r="Y220" s="98"/>
      <c r="Z220" s="98"/>
      <c r="AA220" s="98"/>
      <c r="AB220" s="98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8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8"/>
      <c r="BF220" s="97"/>
      <c r="BG220" s="97"/>
      <c r="BH220" s="97"/>
      <c r="BI220" s="97"/>
      <c r="BJ220" s="97"/>
      <c r="BK220" s="97"/>
      <c r="BL220" s="97"/>
      <c r="BM220" s="97"/>
      <c r="BN220" s="97"/>
      <c r="BO220" s="97"/>
      <c r="BP220" s="97"/>
      <c r="BQ220" s="97"/>
      <c r="BR220" s="97"/>
      <c r="BS220" s="98"/>
      <c r="BT220" s="97"/>
      <c r="BU220" s="97"/>
      <c r="BV220" s="97"/>
      <c r="BW220" s="97"/>
      <c r="BX220" s="97"/>
      <c r="BY220" s="97"/>
      <c r="BZ220" s="97"/>
      <c r="CA220" s="97"/>
      <c r="CB220" s="97"/>
      <c r="CC220" s="97"/>
      <c r="CD220" s="97"/>
      <c r="CE220" s="97"/>
      <c r="CF220" s="97"/>
      <c r="CG220" s="98"/>
      <c r="CH220" s="98"/>
      <c r="CI220" s="97"/>
      <c r="CJ220" s="97"/>
      <c r="CK220" s="97"/>
      <c r="CL220" s="97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</row>
    <row r="221" spans="1:115" ht="30" customHeight="1" x14ac:dyDescent="0.2">
      <c r="A221" s="97"/>
      <c r="B221" s="97"/>
      <c r="C221" s="97"/>
      <c r="D221" s="97"/>
      <c r="E221" s="97"/>
      <c r="F221" s="97"/>
      <c r="G221" s="97"/>
      <c r="H221" s="97"/>
      <c r="I221" s="97"/>
      <c r="J221" s="97" t="s">
        <v>8131</v>
      </c>
      <c r="K221" s="97" t="s">
        <v>8132</v>
      </c>
      <c r="L221" s="97" t="s">
        <v>8133</v>
      </c>
      <c r="M221" s="97"/>
      <c r="N221" s="97"/>
      <c r="O221" s="97"/>
      <c r="P221" s="97"/>
      <c r="Q221" s="97"/>
      <c r="R221" s="97"/>
      <c r="S221" s="97">
        <f t="shared" si="0"/>
        <v>209</v>
      </c>
      <c r="T221" s="97" t="s">
        <v>8137</v>
      </c>
      <c r="U221" s="97"/>
      <c r="V221" s="97"/>
      <c r="W221" s="97">
        <f>IF(AND(W219&lt;W220,U220&lt;90),1,0)</f>
        <v>0</v>
      </c>
      <c r="X221" s="97" t="s">
        <v>8138</v>
      </c>
      <c r="Y221" s="97"/>
      <c r="Z221" s="97"/>
      <c r="AA221" s="97">
        <f>IF(AND(W219&gt;W220,U220&gt;90),1,0)</f>
        <v>0</v>
      </c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 t="s">
        <v>8139</v>
      </c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 t="s">
        <v>8140</v>
      </c>
      <c r="BC221" s="97"/>
      <c r="BD221" s="97"/>
      <c r="BE221" s="97"/>
      <c r="BF221" s="97"/>
      <c r="BG221" s="97"/>
      <c r="BH221" s="97"/>
      <c r="BI221" s="97"/>
      <c r="BJ221" s="97"/>
      <c r="BK221" s="97"/>
      <c r="BL221" s="97"/>
      <c r="BM221" s="97"/>
      <c r="BN221" s="97"/>
      <c r="BO221" s="97"/>
      <c r="BP221" s="97"/>
      <c r="BQ221" s="97"/>
      <c r="BR221" s="97"/>
      <c r="BS221" s="97" t="s">
        <v>8141</v>
      </c>
      <c r="BT221" s="97"/>
      <c r="BU221" s="97"/>
      <c r="BV221" s="97"/>
      <c r="BW221" s="97"/>
      <c r="BX221" s="97"/>
      <c r="BY221" s="97"/>
      <c r="BZ221" s="97"/>
      <c r="CA221" s="97"/>
      <c r="CB221" s="97"/>
      <c r="CC221" s="97"/>
      <c r="CD221" s="97"/>
      <c r="CE221" s="97"/>
      <c r="CF221" s="97"/>
      <c r="CG221" s="97"/>
      <c r="CH221" s="97"/>
      <c r="CI221" s="97"/>
      <c r="CJ221" s="97" t="s">
        <v>8131</v>
      </c>
      <c r="CK221" s="97" t="s">
        <v>8132</v>
      </c>
      <c r="CL221" s="97" t="s">
        <v>8133</v>
      </c>
      <c r="CM221" s="97"/>
      <c r="CN221" s="97"/>
      <c r="CO221" s="97"/>
      <c r="CP221" s="97"/>
      <c r="CQ221" s="97"/>
      <c r="CR221" s="97"/>
      <c r="CS221" s="97"/>
      <c r="CT221" s="97"/>
      <c r="CU221" s="97"/>
      <c r="CV221" s="97"/>
      <c r="CW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</row>
    <row r="222" spans="1:115" ht="30" customHeight="1" x14ac:dyDescent="0.2">
      <c r="A222" s="97"/>
      <c r="B222" s="97" t="s">
        <v>8054</v>
      </c>
      <c r="C222" s="97"/>
      <c r="D222" s="97"/>
      <c r="E222" s="98" t="str">
        <f>اندراج!$F$2</f>
        <v>مردان</v>
      </c>
      <c r="F222" s="97"/>
      <c r="G222" s="97">
        <f>اندراج!$E$2</f>
        <v>34</v>
      </c>
      <c r="H222" s="97">
        <f>اندراج!$E$3</f>
        <v>19</v>
      </c>
      <c r="I222" s="97"/>
      <c r="J222" s="97" t="s">
        <v>8143</v>
      </c>
      <c r="K222" s="97" t="s">
        <v>8144</v>
      </c>
      <c r="L222" s="97" t="s">
        <v>8145</v>
      </c>
      <c r="M222" s="97"/>
      <c r="N222" s="97"/>
      <c r="O222" s="97"/>
      <c r="P222" s="97"/>
      <c r="Q222" s="97"/>
      <c r="R222" s="97"/>
      <c r="S222" s="97">
        <f t="shared" si="0"/>
        <v>210</v>
      </c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 t="s">
        <v>8123</v>
      </c>
      <c r="BL222" s="97"/>
      <c r="BM222" s="97"/>
      <c r="BN222" s="97"/>
      <c r="BO222" s="97"/>
      <c r="BP222" s="97"/>
      <c r="BQ222" s="97"/>
      <c r="BR222" s="97"/>
      <c r="BS222" s="97"/>
      <c r="BT222" s="97"/>
      <c r="BU222" s="97"/>
      <c r="BV222" s="97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7"/>
      <c r="CH222" s="97"/>
      <c r="CI222" s="97"/>
      <c r="CJ222" s="97" t="s">
        <v>8143</v>
      </c>
      <c r="CK222" s="97" t="s">
        <v>8144</v>
      </c>
      <c r="CL222" s="97" t="s">
        <v>8145</v>
      </c>
      <c r="CM222" s="97"/>
      <c r="CN222" s="97"/>
      <c r="CO222" s="97"/>
      <c r="CP222" s="97"/>
      <c r="CQ222" s="97"/>
      <c r="CR222" s="97"/>
      <c r="CS222" s="97"/>
      <c r="CT222" s="97"/>
      <c r="CU222" s="97"/>
      <c r="CV222" s="97"/>
      <c r="CW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</row>
    <row r="223" spans="1:115" ht="30" customHeight="1" x14ac:dyDescent="0.2">
      <c r="A223" s="97" t="s">
        <v>8058</v>
      </c>
      <c r="B223" s="97"/>
      <c r="C223" s="97"/>
      <c r="D223" s="97" t="s">
        <v>8059</v>
      </c>
      <c r="E223" s="97"/>
      <c r="F223" s="97"/>
      <c r="G223" s="105">
        <f>اندراج!$D$2</f>
        <v>-72</v>
      </c>
      <c r="H223" s="105">
        <f>اندراج!$D$3</f>
        <v>11</v>
      </c>
      <c r="I223" s="97"/>
      <c r="J223" s="97"/>
      <c r="K223" s="97"/>
      <c r="L223" s="97"/>
      <c r="M223" s="97"/>
      <c r="N223" s="157" t="s">
        <v>8055</v>
      </c>
      <c r="O223" s="158"/>
      <c r="P223" s="158"/>
      <c r="Q223" s="158"/>
      <c r="R223" s="158"/>
      <c r="S223" s="97">
        <f t="shared" si="0"/>
        <v>211</v>
      </c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7"/>
      <c r="BQ223" s="97"/>
      <c r="BR223" s="97"/>
      <c r="BS223" s="97"/>
      <c r="BT223" s="97"/>
      <c r="BU223" s="97"/>
      <c r="BV223" s="97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7"/>
      <c r="CH223" s="97"/>
      <c r="CI223" s="97"/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</row>
    <row r="224" spans="1:115" ht="30" customHeight="1" x14ac:dyDescent="0.2">
      <c r="A224" s="97" t="s">
        <v>8069</v>
      </c>
      <c r="B224" s="97"/>
      <c r="C224" s="97"/>
      <c r="D224" s="97" t="s">
        <v>8070</v>
      </c>
      <c r="E224" s="97"/>
      <c r="F224" s="97"/>
      <c r="G224" s="97"/>
      <c r="H224" s="97"/>
      <c r="I224" s="97"/>
      <c r="J224" s="97"/>
      <c r="K224" s="97"/>
      <c r="L224" s="97"/>
      <c r="M224" s="97"/>
      <c r="N224" s="97">
        <v>1</v>
      </c>
      <c r="O224" s="97">
        <v>2</v>
      </c>
      <c r="P224" s="97">
        <v>3</v>
      </c>
      <c r="Q224" s="97">
        <v>4</v>
      </c>
      <c r="R224" s="97">
        <v>5</v>
      </c>
      <c r="S224" s="97">
        <f t="shared" si="0"/>
        <v>212</v>
      </c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97"/>
      <c r="BR224" s="97"/>
      <c r="BS224" s="97"/>
      <c r="BT224" s="97"/>
      <c r="BU224" s="97"/>
      <c r="BV224" s="97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7"/>
      <c r="CH224" s="97"/>
      <c r="CI224" s="97"/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</row>
    <row r="225" spans="1:115" ht="30" customHeight="1" x14ac:dyDescent="0.2">
      <c r="A225" s="97" t="s">
        <v>8078</v>
      </c>
      <c r="B225" s="97"/>
      <c r="C225" s="97"/>
      <c r="D225" s="97" t="s">
        <v>8079</v>
      </c>
      <c r="E225" s="97"/>
      <c r="F225" s="97"/>
      <c r="G225" s="97"/>
      <c r="H225" s="97"/>
      <c r="I225" s="97"/>
      <c r="J225" s="97"/>
      <c r="K225" s="97"/>
      <c r="L225" s="97"/>
      <c r="M225" s="97"/>
      <c r="N225" s="97" t="s">
        <v>8072</v>
      </c>
      <c r="O225" s="97" t="s">
        <v>8106</v>
      </c>
      <c r="P225" s="97" t="s">
        <v>8072</v>
      </c>
      <c r="Q225" s="97" t="s">
        <v>8107</v>
      </c>
      <c r="R225" s="97" t="s">
        <v>8108</v>
      </c>
      <c r="S225" s="97">
        <f t="shared" si="0"/>
        <v>213</v>
      </c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7"/>
      <c r="BQ225" s="97"/>
      <c r="BR225" s="97"/>
      <c r="BS225" s="97"/>
      <c r="BT225" s="97"/>
      <c r="BU225" s="97"/>
      <c r="BV225" s="97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7"/>
      <c r="CH225" s="97"/>
      <c r="CI225" s="97"/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</row>
    <row r="226" spans="1:115" ht="30" customHeight="1" x14ac:dyDescent="0.2">
      <c r="A226" s="97" t="s">
        <v>8127</v>
      </c>
      <c r="B226" s="97"/>
      <c r="C226" s="97" t="s">
        <v>8128</v>
      </c>
      <c r="D226" s="97"/>
      <c r="E226" s="97" t="s">
        <v>8129</v>
      </c>
      <c r="F226" s="97"/>
      <c r="G226" s="97" t="s">
        <v>8130</v>
      </c>
      <c r="H226" s="97"/>
      <c r="I226" s="97"/>
      <c r="J226" s="97"/>
      <c r="K226" s="97"/>
      <c r="L226" s="97"/>
      <c r="M226" s="97"/>
      <c r="N226" s="97" t="s">
        <v>8134</v>
      </c>
      <c r="O226" s="97" t="s">
        <v>8134</v>
      </c>
      <c r="P226" s="97" t="s">
        <v>8134</v>
      </c>
      <c r="Q226" s="97" t="s">
        <v>8135</v>
      </c>
      <c r="R226" s="97" t="s">
        <v>8136</v>
      </c>
      <c r="S226" s="97">
        <f t="shared" si="0"/>
        <v>214</v>
      </c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</row>
    <row r="227" spans="1:115" ht="30" customHeight="1" x14ac:dyDescent="0.2">
      <c r="A227" s="97"/>
      <c r="B227" s="97" t="s">
        <v>8070</v>
      </c>
      <c r="C227" s="97"/>
      <c r="D227" s="97" t="s">
        <v>8079</v>
      </c>
      <c r="E227" s="97"/>
      <c r="F227" s="97" t="s">
        <v>8070</v>
      </c>
      <c r="G227" s="97"/>
      <c r="H227" s="97" t="s">
        <v>8079</v>
      </c>
      <c r="I227" s="97"/>
      <c r="J227" s="97"/>
      <c r="K227" s="97"/>
      <c r="L227" s="97"/>
      <c r="M227" s="97"/>
      <c r="N227" s="97" t="s">
        <v>8146</v>
      </c>
      <c r="O227" s="97" t="s">
        <v>8146</v>
      </c>
      <c r="P227" s="97" t="s">
        <v>8106</v>
      </c>
      <c r="Q227" s="97" t="s">
        <v>8147</v>
      </c>
      <c r="R227" s="97" t="s">
        <v>8106</v>
      </c>
      <c r="S227" s="97">
        <f t="shared" si="0"/>
        <v>215</v>
      </c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7"/>
      <c r="BQ227" s="97"/>
      <c r="BR227" s="97"/>
      <c r="BS227" s="97"/>
      <c r="BT227" s="97"/>
      <c r="BU227" s="97"/>
      <c r="BV227" s="97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7"/>
      <c r="CH227" s="97" t="s">
        <v>8190</v>
      </c>
      <c r="CI227" s="97"/>
      <c r="CJ227" s="97"/>
      <c r="CK227" s="97"/>
      <c r="CL227" s="97"/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</row>
    <row r="228" spans="1:115" ht="30" customHeight="1" x14ac:dyDescent="0.2">
      <c r="A228" s="98"/>
      <c r="B228" s="97"/>
      <c r="C228" s="97" t="s">
        <v>8201</v>
      </c>
      <c r="D228" s="98"/>
      <c r="E228" s="98"/>
      <c r="F228" s="98"/>
      <c r="G228" s="97"/>
      <c r="H228" s="97"/>
      <c r="I228" s="98"/>
      <c r="J228" s="98" t="str">
        <f>اندراج!$F$2</f>
        <v>مردان</v>
      </c>
      <c r="K228" s="97"/>
      <c r="L228" s="97"/>
      <c r="M228" s="97"/>
      <c r="N228" s="98" t="s">
        <v>8201</v>
      </c>
      <c r="O228" s="98" t="s">
        <v>8201</v>
      </c>
      <c r="P228" s="98" t="s">
        <v>8201</v>
      </c>
      <c r="Q228" s="98" t="s">
        <v>8201</v>
      </c>
      <c r="R228" s="98" t="s">
        <v>8201</v>
      </c>
      <c r="S228" s="97">
        <f t="shared" si="0"/>
        <v>216</v>
      </c>
      <c r="T228" s="98" t="s">
        <v>8201</v>
      </c>
      <c r="U228" s="98" t="s">
        <v>8151</v>
      </c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 t="s">
        <v>8201</v>
      </c>
      <c r="AG228" s="98"/>
      <c r="AH228" s="98"/>
      <c r="AI228" s="98"/>
      <c r="AJ228" s="98"/>
      <c r="AK228" s="98" t="s">
        <v>8202</v>
      </c>
      <c r="AL228" s="98" t="s">
        <v>8201</v>
      </c>
      <c r="AM228" s="98" t="s">
        <v>8153</v>
      </c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 t="s">
        <v>8203</v>
      </c>
      <c r="AY228" s="98"/>
      <c r="AZ228" s="98"/>
      <c r="BA228" s="98"/>
      <c r="BB228" s="98" t="s">
        <v>8201</v>
      </c>
      <c r="BC228" s="98" t="s">
        <v>8154</v>
      </c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 t="s">
        <v>8202</v>
      </c>
      <c r="BO228" s="98"/>
      <c r="BP228" s="98"/>
      <c r="BQ228" s="98"/>
      <c r="BR228" s="98" t="s">
        <v>8201</v>
      </c>
      <c r="BS228" s="98" t="s">
        <v>8155</v>
      </c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 t="s">
        <v>8201</v>
      </c>
      <c r="CI228" s="98"/>
      <c r="CJ228" s="97" t="s">
        <v>8143</v>
      </c>
      <c r="CK228" s="97" t="s">
        <v>8144</v>
      </c>
      <c r="CL228" s="97" t="s">
        <v>8145</v>
      </c>
      <c r="CM228" s="97"/>
      <c r="CN228" s="97"/>
      <c r="CO228" s="97"/>
      <c r="CP228" s="97"/>
      <c r="CQ228" s="97"/>
      <c r="CR228" s="97"/>
      <c r="CS228" s="97"/>
      <c r="CT228" s="97"/>
      <c r="CU228" s="97"/>
      <c r="CV228" s="97"/>
      <c r="CW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</row>
    <row r="229" spans="1:115" ht="30" customHeight="1" x14ac:dyDescent="0.2">
      <c r="A229" s="97"/>
      <c r="B229" s="97"/>
      <c r="C229" s="97"/>
      <c r="D229" s="97"/>
      <c r="E229" s="97"/>
      <c r="F229" s="97"/>
      <c r="G229" s="97"/>
      <c r="H229" s="97"/>
      <c r="I229" s="97"/>
      <c r="J229" s="97" t="s">
        <v>8131</v>
      </c>
      <c r="K229" s="97" t="s">
        <v>8167</v>
      </c>
      <c r="L229" s="98" t="s">
        <v>8133</v>
      </c>
      <c r="M229" s="98"/>
      <c r="N229" s="97" t="s">
        <v>8191</v>
      </c>
      <c r="O229" s="97" t="s">
        <v>8169</v>
      </c>
      <c r="P229" s="97" t="s">
        <v>8170</v>
      </c>
      <c r="Q229" s="97" t="s">
        <v>8171</v>
      </c>
      <c r="R229" s="97" t="s">
        <v>8172</v>
      </c>
      <c r="S229" s="97">
        <f t="shared" si="0"/>
        <v>217</v>
      </c>
      <c r="T229" s="97" t="s">
        <v>8114</v>
      </c>
      <c r="U229" s="97" t="s">
        <v>8115</v>
      </c>
      <c r="V229" s="97" t="s">
        <v>8116</v>
      </c>
      <c r="W229" s="97" t="s">
        <v>8117</v>
      </c>
      <c r="X229" s="97" t="s">
        <v>8118</v>
      </c>
      <c r="Y229" s="97" t="s">
        <v>8119</v>
      </c>
      <c r="Z229" s="97" t="s">
        <v>8120</v>
      </c>
      <c r="AA229" s="97" t="s">
        <v>8121</v>
      </c>
      <c r="AB229" s="97" t="s">
        <v>8122</v>
      </c>
      <c r="AC229" s="97" t="s">
        <v>8123</v>
      </c>
      <c r="AD229" s="97" t="s">
        <v>8173</v>
      </c>
      <c r="AE229" s="97" t="s">
        <v>8173</v>
      </c>
      <c r="AF229" s="97" t="s">
        <v>8173</v>
      </c>
      <c r="AG229" s="97" t="s">
        <v>8174</v>
      </c>
      <c r="AH229" s="97" t="s">
        <v>8174</v>
      </c>
      <c r="AI229" s="98"/>
      <c r="AJ229" s="98"/>
      <c r="AK229" s="118" t="s">
        <v>8174</v>
      </c>
      <c r="AL229" s="118" t="s">
        <v>8114</v>
      </c>
      <c r="AM229" s="118" t="s">
        <v>8115</v>
      </c>
      <c r="AN229" s="118" t="s">
        <v>8116</v>
      </c>
      <c r="AO229" s="118" t="s">
        <v>8117</v>
      </c>
      <c r="AP229" s="118" t="s">
        <v>8118</v>
      </c>
      <c r="AQ229" s="118" t="s">
        <v>8119</v>
      </c>
      <c r="AR229" s="118" t="s">
        <v>8120</v>
      </c>
      <c r="AS229" s="118" t="s">
        <v>8121</v>
      </c>
      <c r="AT229" s="118" t="s">
        <v>8122</v>
      </c>
      <c r="AU229" s="118" t="s">
        <v>8123</v>
      </c>
      <c r="AV229" s="118" t="s">
        <v>8175</v>
      </c>
      <c r="AW229" s="118"/>
      <c r="AX229" s="118" t="s">
        <v>8175</v>
      </c>
      <c r="AY229" s="118" t="s">
        <v>8176</v>
      </c>
      <c r="AZ229" s="118"/>
      <c r="BA229" s="118" t="s">
        <v>8176</v>
      </c>
      <c r="BB229" s="118" t="s">
        <v>8114</v>
      </c>
      <c r="BC229" s="118" t="s">
        <v>8115</v>
      </c>
      <c r="BD229" s="118" t="s">
        <v>8116</v>
      </c>
      <c r="BE229" s="118" t="s">
        <v>8117</v>
      </c>
      <c r="BF229" s="118" t="s">
        <v>8118</v>
      </c>
      <c r="BG229" s="118" t="s">
        <v>8119</v>
      </c>
      <c r="BH229" s="118" t="s">
        <v>8120</v>
      </c>
      <c r="BI229" s="118" t="s">
        <v>8121</v>
      </c>
      <c r="BJ229" s="118" t="s">
        <v>8122</v>
      </c>
      <c r="BK229" s="118" t="s">
        <v>8123</v>
      </c>
      <c r="BL229" s="118" t="s">
        <v>8124</v>
      </c>
      <c r="BM229" s="118"/>
      <c r="BN229" s="118" t="s">
        <v>8124</v>
      </c>
      <c r="BO229" s="118" t="s">
        <v>8125</v>
      </c>
      <c r="BP229" s="118"/>
      <c r="BQ229" s="118" t="s">
        <v>8125</v>
      </c>
      <c r="BR229" s="118" t="s">
        <v>8114</v>
      </c>
      <c r="BS229" s="118" t="s">
        <v>8115</v>
      </c>
      <c r="BT229" s="118" t="s">
        <v>8116</v>
      </c>
      <c r="BU229" s="118" t="s">
        <v>8117</v>
      </c>
      <c r="BV229" s="118" t="s">
        <v>8118</v>
      </c>
      <c r="BW229" s="118" t="s">
        <v>8119</v>
      </c>
      <c r="BX229" s="118" t="s">
        <v>8120</v>
      </c>
      <c r="BY229" s="118" t="s">
        <v>8121</v>
      </c>
      <c r="BZ229" s="118" t="s">
        <v>8122</v>
      </c>
      <c r="CA229" s="118" t="s">
        <v>8123</v>
      </c>
      <c r="CB229" s="118" t="s">
        <v>8177</v>
      </c>
      <c r="CC229" s="118" t="s">
        <v>8177</v>
      </c>
      <c r="CD229" s="118" t="s">
        <v>8177</v>
      </c>
      <c r="CE229" s="118" t="s">
        <v>8178</v>
      </c>
      <c r="CF229" s="118" t="s">
        <v>8178</v>
      </c>
      <c r="CG229" s="118" t="s">
        <v>8178</v>
      </c>
      <c r="CH229" s="118" t="s">
        <v>8192</v>
      </c>
      <c r="CI229" s="118"/>
      <c r="CJ229" s="98" t="str">
        <f>اندراج!$F$2</f>
        <v>مردان</v>
      </c>
      <c r="CK229" s="98"/>
      <c r="CL229" s="98"/>
      <c r="CM229" s="97"/>
      <c r="CN229" s="97"/>
      <c r="CO229" s="97"/>
      <c r="CP229" s="97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</row>
    <row r="230" spans="1:115" ht="30" customHeight="1" x14ac:dyDescent="0.2">
      <c r="A230" s="97"/>
      <c r="B230" s="97"/>
      <c r="C230" s="97"/>
      <c r="D230" s="97"/>
      <c r="E230" s="97"/>
      <c r="F230" s="97"/>
      <c r="G230" s="97"/>
      <c r="H230" s="97"/>
      <c r="I230" s="97"/>
      <c r="J230" s="98" t="s">
        <v>8180</v>
      </c>
      <c r="K230" s="98" t="s">
        <v>8181</v>
      </c>
      <c r="L230" s="98" t="s">
        <v>8145</v>
      </c>
      <c r="M230" s="98">
        <v>1</v>
      </c>
      <c r="N230" s="97">
        <f t="shared" ref="N230:N259" si="407">Y$9</f>
        <v>105.87231873866266</v>
      </c>
      <c r="O230" s="97">
        <f t="shared" ref="O230:O259" si="408">CY230</f>
        <v>62.25577692855375</v>
      </c>
      <c r="P230" s="97">
        <f t="shared" ref="P230:P259" si="409">N230-O230</f>
        <v>43.616541810108906</v>
      </c>
      <c r="Q230" s="97" t="str">
        <f t="shared" ref="Q230:Q259" si="410">IF(P215&lt;0,"QNOS","QSOS")</f>
        <v>QSOS</v>
      </c>
      <c r="R230" s="97">
        <f t="shared" ref="R230:R259" si="411">CZ230</f>
        <v>297.74422307144624</v>
      </c>
      <c r="S230" s="97">
        <f t="shared" si="0"/>
        <v>218</v>
      </c>
      <c r="T230" s="97">
        <f>SIN((90-$U$9)*$AA$8)*TAN($AA$9*$AA$8)/TAN((90-'C'!$F165)*$AA$8)</f>
        <v>1.1796312999572065</v>
      </c>
      <c r="U230" s="97">
        <f t="shared" ref="U230:U259" si="412">POWER((COS((90-$U$9)*$AA$8)*TAN($AA$9*$AA$8)),2)</f>
        <v>3.9313065427916092</v>
      </c>
      <c r="V230" s="97">
        <f t="shared" ref="V230:V259" si="413">SQRT(1+$U230)</f>
        <v>2.2206545302661578</v>
      </c>
      <c r="W230" s="97">
        <f t="shared" ref="W230:W259" si="414">IF(OR(ABS(T230/V230)&gt;1),180,ASIN($T230/$V230)*$AC$8)</f>
        <v>32.087167193891403</v>
      </c>
      <c r="X230" s="97">
        <f t="shared" ref="X230:X259" si="415">ATAN(COS((90-$U$9)*$AA$8)*TAN($AA$9*$AA$8))*$AC$8</f>
        <v>63.235932093769605</v>
      </c>
      <c r="Y230" s="97">
        <f t="shared" ref="Y230:Y259" si="416">IF(OR($W230=180),180,$W230-$X230)</f>
        <v>-31.148764899878202</v>
      </c>
      <c r="Z230" s="97">
        <f t="shared" ref="Z230:Z259" si="417">IF(OR($W230=180),180,180-$W230-$X230)</f>
        <v>84.676900712339005</v>
      </c>
      <c r="AA230" s="97">
        <f>(COS( 90.833*$AA$8)-SIN($U$9*$AA$8)*SIN('C'!$F165*$AA$8))/COS($U$9*$AA$8)/COS('C'!$F165*$AA$8)</f>
        <v>-0.29619282788207435</v>
      </c>
      <c r="AB230" s="97">
        <f t="shared" ref="AB230:AB259" si="418">IF($AA230&gt;1,0,IF($AA230&lt;-1,180,IF(AND($AA230&lt;1,$AA230&gt;-1),ACOS($AA230)*$AC$8)))</f>
        <v>107.22907833819845</v>
      </c>
      <c r="AC230" s="97">
        <f>('C'!$E165+$AC$9+$W$9/15)</f>
        <v>12.152777777777779</v>
      </c>
      <c r="AD230" s="97">
        <f t="shared" ref="AD230:AD259" si="419">IF(OR($Y230&lt;0,$Y230&gt;$AB230),0,$AC230-$Y230/15)</f>
        <v>0</v>
      </c>
      <c r="AE230" s="97">
        <f t="shared" ref="AE230:AE259" si="420">IF(OR(AD230&lt;0),AD230+24,AD230)</f>
        <v>0</v>
      </c>
      <c r="AF230" s="97">
        <f t="shared" ref="AF230:AF259" si="421">(IF(OR(ABS($BC$7-$CH230)&lt;90.833),AE230,0)/24)</f>
        <v>0</v>
      </c>
      <c r="AG230" s="97">
        <f t="shared" ref="AG230:AG259" si="422">IF(OR($Z230&lt;0,$Z230&gt;$AB230),0,$AC230-$Z230/15)</f>
        <v>6.5076510636218448</v>
      </c>
      <c r="AH230" s="97">
        <f t="shared" ref="AH230:AH259" si="423">IF(OR(AG230&lt;0),AG230+24,AG230)</f>
        <v>6.5076510636218448</v>
      </c>
      <c r="AI230" s="97"/>
      <c r="AJ230" s="97"/>
      <c r="AK230" s="106">
        <f t="shared" ref="AK230:AK259" si="424">(IF(OR(ABS($BC$7-$CH230)&lt;90.833),AH230,0)/24)</f>
        <v>0.27115212765091018</v>
      </c>
      <c r="AL230" s="106">
        <f>SIN((90-$U$9)*$AA$8)*TAN($Y$10*$AA$8)/TAN((90-'C'!$F165)*$AA$8)</f>
        <v>-9.5369091129007169E-2</v>
      </c>
      <c r="AM230" s="106">
        <f t="shared" ref="AM230:AM259" si="425">POWER((COS((90-$U$9)*$AA$8)*TAN($Y$10*$AA$8)),2)</f>
        <v>2.5695650812758871E-2</v>
      </c>
      <c r="AN230" s="106">
        <f t="shared" ref="AN230:AN259" si="426">SQRT(1+$AM230)</f>
        <v>1.0127663357422376</v>
      </c>
      <c r="AO230" s="106">
        <f t="shared" ref="AO230:AO259" si="427">IF(OR(ABS(AL230/AN230)&gt;1),180,ASIN($AL230/$AN230)*$AC$8)</f>
        <v>-5.4033731559763272</v>
      </c>
      <c r="AP230" s="106">
        <f t="shared" ref="AP230:AP259" si="428">ATAN(COS((90-$U$9)*$AA$8)*TAN($Y$10*$AA$8))*$AC$8</f>
        <v>-9.106959298875525</v>
      </c>
      <c r="AQ230" s="106">
        <f t="shared" ref="AQ230:AQ259" si="429">IF(OR($AO230=180),180,$AO230-$AP230)</f>
        <v>3.7035861428991979</v>
      </c>
      <c r="AR230" s="106">
        <f t="shared" ref="AR230:AR259" si="430">IF(OR($AO230=180),180,180-$AO230-$AP230)</f>
        <v>194.51033245485186</v>
      </c>
      <c r="AS230" s="106" t="s">
        <v>8053</v>
      </c>
      <c r="AT230" s="106" t="s">
        <v>8053</v>
      </c>
      <c r="AU230" s="106" t="s">
        <v>8053</v>
      </c>
      <c r="AV230" s="106">
        <f t="shared" ref="AV230:AV259" si="431">IF(OR($AQ230&lt;0,$AQ230&gt;$AB230),0,$AC230-$AQ230/15)</f>
        <v>11.905872034917833</v>
      </c>
      <c r="AW230" s="106">
        <f t="shared" ref="AW230:AW259" si="432">IF(OR(AV230&lt;0),AV230+24,AV230)</f>
        <v>11.905872034917833</v>
      </c>
      <c r="AX230" s="106">
        <f t="shared" ref="AX230:AX259" si="433">(IF(OR(ABS($BC$7-$CH230)&lt;90.833),AW230,0)/24)</f>
        <v>0.49607800145490971</v>
      </c>
      <c r="AY230" s="106">
        <f t="shared" ref="AY230:AY259" si="434">IF(OR($AR230&lt;0,$AR230&gt;$AB230),0,$AC230-$AR230/15)</f>
        <v>0</v>
      </c>
      <c r="AZ230" s="106">
        <f t="shared" ref="AZ230:AZ259" si="435">IF(OR(AY230&lt;0),AY230+24,AY230)</f>
        <v>0</v>
      </c>
      <c r="BA230" s="106">
        <f t="shared" ref="BA230:BA259" si="436">(IF(OR(ABS($BC$7-$CH230)&lt;90.833),AZ230,0)/24)</f>
        <v>0</v>
      </c>
      <c r="BB230" s="106">
        <f>SIN((90-$U$9)*$AA$8)*TAN($Y$9*$AA$8)/TAN((90-'C'!$F165)*$AA$8)</f>
        <v>-1.1796312999572072</v>
      </c>
      <c r="BC230" s="106">
        <f t="shared" ref="BC230:BC259" si="437">POWER((COS((90-$U$9)*$AA$8)*TAN($Y$9*$AA$8)),2)</f>
        <v>3.9313065427916136</v>
      </c>
      <c r="BD230" s="106">
        <f t="shared" ref="BD230:BD259" si="438">SQRT(1+$BC230)</f>
        <v>2.2206545302661587</v>
      </c>
      <c r="BE230" s="106">
        <f t="shared" ref="BE230:BE259" si="439">IF(OR(ABS(BB230/BD230)&gt;1),180,ASIN($BB230/$BD230)*$AC$8)</f>
        <v>-32.08716719389141</v>
      </c>
      <c r="BF230" s="106">
        <f t="shared" ref="BF230:BF259" si="440">ATAN(COS((90-$U$9)*$AA$8)*TAN($Y$9*$AA$8))*$AC$8</f>
        <v>-63.235932093769613</v>
      </c>
      <c r="BG230" s="106">
        <f t="shared" ref="BG230:BG259" si="441">IF(OR($BE230=180),180,$BE230-$BF230)</f>
        <v>31.148764899878202</v>
      </c>
      <c r="BH230" s="106">
        <f t="shared" ref="BH230:BH259" si="442">IF(OR($BE230=180),180,180-$BE230-$BF230)</f>
        <v>275.32309928766102</v>
      </c>
      <c r="BI230" s="106" t="s">
        <v>8053</v>
      </c>
      <c r="BJ230" s="106" t="s">
        <v>8053</v>
      </c>
      <c r="BK230" s="106" t="s">
        <v>8053</v>
      </c>
      <c r="BL230" s="106">
        <f t="shared" ref="BL230:BL259" si="443">IF(OR($BG230&lt;0,$BG230&gt;$AB230),0,$AC230+$BG230/15)</f>
        <v>14.229362104436326</v>
      </c>
      <c r="BM230" s="106">
        <f t="shared" ref="BM230:BM259" si="444">IF(OR(BL230&lt;0),BL230+24,BL230)</f>
        <v>14.229362104436326</v>
      </c>
      <c r="BN230" s="106">
        <f t="shared" ref="BN230:BN259" si="445">(IF(OR(ABS($BC$7-$CH230)&lt;90.833),BM230,0)/24)</f>
        <v>0.59289008768484697</v>
      </c>
      <c r="BO230" s="106">
        <f t="shared" ref="BO230:BO259" si="446">IF(OR($BH230&lt;0,$BH230&gt;$AB230),0,$AC230+$BH230/15)</f>
        <v>0</v>
      </c>
      <c r="BP230" s="106">
        <f t="shared" ref="BP230:BP259" si="447">IF(OR(BO230&lt;0),BO230+24,BO230)</f>
        <v>0</v>
      </c>
      <c r="BQ230" s="106">
        <f t="shared" ref="BQ230:BQ259" si="448">(IF(OR(ABS($BC$7-$CH230)&lt;90.833),BP230,0)/24)</f>
        <v>0</v>
      </c>
      <c r="BR230" s="106">
        <f>SIN((90-$U$9)*$AA$8)*TAN($AA$10*$AA$8)/TAN((90-'C'!$F165)*$AA$8)</f>
        <v>9.5369091129007155E-2</v>
      </c>
      <c r="BS230" s="106">
        <f t="shared" ref="BS230:BS259" si="449">POWER((COS((90-$U$9)*$AA$8)*TAN($AA$10*$AA$8)),2)</f>
        <v>2.5695650812758864E-2</v>
      </c>
      <c r="BT230" s="106">
        <f t="shared" ref="BT230:BT259" si="450">SQRT(1+$BS230)</f>
        <v>1.0127663357422376</v>
      </c>
      <c r="BU230" s="106">
        <f t="shared" ref="BU230:BU259" si="451">IF(OR(ABS(BR230/BT230)&gt;1),180,ASIN($BR230/$BT230)*$AC$8)</f>
        <v>5.4033731559763263</v>
      </c>
      <c r="BV230" s="106">
        <f t="shared" ref="BV230:BV259" si="452">ATAN(COS((90-$U$9)*$AA$8)*TAN($AA$10*$AA$8))*$AC$8</f>
        <v>9.1069592988755232</v>
      </c>
      <c r="BW230" s="106">
        <f t="shared" ref="BW230:BW259" si="453">IF(OR($BU230=180),180,$BU230-$BV230)</f>
        <v>-3.703586142899197</v>
      </c>
      <c r="BX230" s="106">
        <f t="shared" ref="BX230:BX259" si="454">IF(OR($BU230=180),180,180-$BU230-$BV230)</f>
        <v>165.48966754514814</v>
      </c>
      <c r="BY230" s="106" t="s">
        <v>8053</v>
      </c>
      <c r="BZ230" s="106" t="s">
        <v>8053</v>
      </c>
      <c r="CA230" s="106" t="s">
        <v>8053</v>
      </c>
      <c r="CB230" s="106">
        <f t="shared" ref="CB230:CB259" si="455">IF(OR($BW230&lt;0,$BW230&gt;$AB230),0,$AC230+$BW230/15)</f>
        <v>0</v>
      </c>
      <c r="CC230" s="106">
        <f t="shared" ref="CC230:CC259" si="456">IF(OR(CB230&lt;0),CB230+24,CB230)</f>
        <v>0</v>
      </c>
      <c r="CD230" s="106">
        <f t="shared" ref="CD230:CD259" si="457">(IF(OR(ABS($BC$7-$CH230)&lt;90.833),CC230,0)/24)</f>
        <v>0</v>
      </c>
      <c r="CE230" s="106">
        <f t="shared" ref="CE230:CE259" si="458">IF(OR($BX230&lt;0,$BX230&gt;$AB230),0,$AC230+$BX230/15)</f>
        <v>0</v>
      </c>
      <c r="CF230" s="106">
        <f t="shared" ref="CF230:CF259" si="459">IF(OR(CE230&lt;0),CE230+24,CE230)</f>
        <v>0</v>
      </c>
      <c r="CG230" s="106">
        <f t="shared" ref="CG230:CG259" si="460">(IF(OR(ABS($BC$7-$CH230)&lt;90.833),CF230,0)/24)</f>
        <v>0</v>
      </c>
      <c r="CH230" s="106">
        <f>90-'C'!$F165</f>
        <v>67.897999999999996</v>
      </c>
      <c r="CI230" s="106">
        <v>1</v>
      </c>
      <c r="CJ230" s="116"/>
      <c r="CK230" s="116"/>
      <c r="CL230" s="116"/>
      <c r="CM230" s="116"/>
      <c r="CN230" s="97" t="s">
        <v>8201</v>
      </c>
      <c r="CO230" s="97">
        <f t="shared" ref="CO230:CO259" si="461">CI230</f>
        <v>1</v>
      </c>
      <c r="CP230" s="97">
        <f t="shared" ref="CP230:CP259" si="462">U$9</f>
        <v>34.31666666666667</v>
      </c>
      <c r="CQ230" s="97">
        <f>'C'!F165</f>
        <v>22.102</v>
      </c>
      <c r="CR230" s="97">
        <f t="shared" ref="CR230:CR259" si="463">ATAN(1)*4</f>
        <v>3.1415926535897931</v>
      </c>
      <c r="CS230" s="97">
        <f t="shared" ref="CS230:CS259" si="464">CR230/180</f>
        <v>1.7453292519943295E-2</v>
      </c>
      <c r="CT230" s="97">
        <f t="shared" ref="CT230:CT259" si="465">1/CS230</f>
        <v>57.295779513082323</v>
      </c>
      <c r="CU230" s="97">
        <f t="shared" ref="CU230:CU259" si="466">CP230*CS230</f>
        <v>0.59893882164272083</v>
      </c>
      <c r="CV230" s="97">
        <f t="shared" ref="CV230:CV259" si="467">CQ230*CS230</f>
        <v>0.38575267127578672</v>
      </c>
      <c r="CW230" s="97">
        <f t="shared" ref="CW230:CW259" si="468">AB230*CS230</f>
        <v>1.8715004708804925</v>
      </c>
      <c r="CX230" s="97">
        <f t="shared" ref="CX230:CX259" si="469">ATAN(SIN(CW230)/(COS(CU230)*TAN(CV230)-SIN(CU230)*COS(CW230)))*CT230</f>
        <v>62.25577692855375</v>
      </c>
      <c r="CY230" s="97">
        <f t="shared" ref="CY230:CY259" si="470">IF(CX230&lt;0,180+CX230,CX230)</f>
        <v>62.25577692855375</v>
      </c>
      <c r="CZ230" s="97">
        <f t="shared" ref="CZ230:CZ259" si="471">360-CY230</f>
        <v>297.74422307144624</v>
      </c>
      <c r="DA230" s="97"/>
      <c r="DB230" s="97"/>
      <c r="DC230" s="97"/>
      <c r="DD230" s="97"/>
      <c r="DE230" s="97"/>
      <c r="DF230" s="97"/>
      <c r="DG230" s="97"/>
      <c r="DH230" s="97"/>
      <c r="DI230" s="97"/>
      <c r="DJ230" s="97"/>
      <c r="DK230" s="97"/>
    </row>
    <row r="231" spans="1:115" ht="30" customHeight="1" x14ac:dyDescent="0.2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8" t="s">
        <v>8182</v>
      </c>
      <c r="L231" s="98" t="s">
        <v>8183</v>
      </c>
      <c r="M231" s="98">
        <f t="shared" ref="M231:M260" si="472">M230+1</f>
        <v>2</v>
      </c>
      <c r="N231" s="97">
        <f t="shared" si="407"/>
        <v>105.87231873866266</v>
      </c>
      <c r="O231" s="97">
        <f t="shared" si="408"/>
        <v>62.090936015027772</v>
      </c>
      <c r="P231" s="97">
        <f t="shared" si="409"/>
        <v>43.781382723634884</v>
      </c>
      <c r="Q231" s="97" t="str">
        <f t="shared" si="410"/>
        <v>QSOS</v>
      </c>
      <c r="R231" s="97">
        <f t="shared" si="411"/>
        <v>297.90906398497225</v>
      </c>
      <c r="S231" s="97">
        <f t="shared" si="0"/>
        <v>219</v>
      </c>
      <c r="T231" s="97">
        <f>SIN((90-$U$9)*$AA$8)*TAN($AA$9*$AA$8)/TAN((90-'C'!$F166)*$AA$8)</f>
        <v>1.1873160771426461</v>
      </c>
      <c r="U231" s="97">
        <f t="shared" si="412"/>
        <v>3.9313065427916092</v>
      </c>
      <c r="V231" s="97">
        <f t="shared" si="413"/>
        <v>2.2206545302661578</v>
      </c>
      <c r="W231" s="97">
        <f t="shared" si="414"/>
        <v>32.321495297233163</v>
      </c>
      <c r="X231" s="97">
        <f t="shared" si="415"/>
        <v>63.235932093769605</v>
      </c>
      <c r="Y231" s="97">
        <f t="shared" si="416"/>
        <v>-30.914436796536442</v>
      </c>
      <c r="Z231" s="97">
        <f t="shared" si="417"/>
        <v>84.442572608997239</v>
      </c>
      <c r="AA231" s="97">
        <f>(COS( 90.833*$AA$8)-SIN($U$9*$AA$8)*SIN('C'!$F166*$AA$8))/COS($U$9*$AA$8)/COS('C'!$F166*$AA$8)</f>
        <v>-0.29801619961985604</v>
      </c>
      <c r="AB231" s="97">
        <f t="shared" si="418"/>
        <v>107.33849036772183</v>
      </c>
      <c r="AC231" s="97">
        <f>('C'!$E166+$AC$9+$W$9/15)</f>
        <v>12.155777777777779</v>
      </c>
      <c r="AD231" s="97">
        <f t="shared" si="419"/>
        <v>0</v>
      </c>
      <c r="AE231" s="97">
        <f t="shared" si="420"/>
        <v>0</v>
      </c>
      <c r="AF231" s="97">
        <f t="shared" si="421"/>
        <v>0</v>
      </c>
      <c r="AG231" s="97">
        <f t="shared" si="422"/>
        <v>6.5262729371779624</v>
      </c>
      <c r="AH231" s="97">
        <f t="shared" si="423"/>
        <v>6.5262729371779624</v>
      </c>
      <c r="AI231" s="97"/>
      <c r="AJ231" s="97"/>
      <c r="AK231" s="106">
        <f t="shared" si="424"/>
        <v>0.27192803904908175</v>
      </c>
      <c r="AL231" s="106">
        <f>SIN((90-$U$9)*$AA$8)*TAN($Y$10*$AA$8)/TAN((90-'C'!$F166)*$AA$8)</f>
        <v>-9.5990378658196068E-2</v>
      </c>
      <c r="AM231" s="106">
        <f t="shared" si="425"/>
        <v>2.5695650812758871E-2</v>
      </c>
      <c r="AN231" s="106">
        <f t="shared" si="426"/>
        <v>1.0127663357422376</v>
      </c>
      <c r="AO231" s="106">
        <f t="shared" si="427"/>
        <v>-5.4386795056046839</v>
      </c>
      <c r="AP231" s="106">
        <f t="shared" si="428"/>
        <v>-9.106959298875525</v>
      </c>
      <c r="AQ231" s="106">
        <f t="shared" si="429"/>
        <v>3.6682797932708411</v>
      </c>
      <c r="AR231" s="106">
        <f t="shared" si="430"/>
        <v>194.54563880448021</v>
      </c>
      <c r="AS231" s="106" t="s">
        <v>8053</v>
      </c>
      <c r="AT231" s="106" t="s">
        <v>8053</v>
      </c>
      <c r="AU231" s="106" t="s">
        <v>8053</v>
      </c>
      <c r="AV231" s="106">
        <f t="shared" si="431"/>
        <v>11.911225791559723</v>
      </c>
      <c r="AW231" s="106">
        <f t="shared" si="432"/>
        <v>11.911225791559723</v>
      </c>
      <c r="AX231" s="106">
        <f t="shared" si="433"/>
        <v>0.49630107464832179</v>
      </c>
      <c r="AY231" s="106">
        <f t="shared" si="434"/>
        <v>0</v>
      </c>
      <c r="AZ231" s="106">
        <f t="shared" si="435"/>
        <v>0</v>
      </c>
      <c r="BA231" s="106">
        <f t="shared" si="436"/>
        <v>0</v>
      </c>
      <c r="BB231" s="106">
        <f>SIN((90-$U$9)*$AA$8)*TAN($Y$9*$AA$8)/TAN((90-'C'!$F166)*$AA$8)</f>
        <v>-1.1873160771426468</v>
      </c>
      <c r="BC231" s="106">
        <f t="shared" si="437"/>
        <v>3.9313065427916136</v>
      </c>
      <c r="BD231" s="106">
        <f t="shared" si="438"/>
        <v>2.2206545302661587</v>
      </c>
      <c r="BE231" s="106">
        <f t="shared" si="439"/>
        <v>-32.321495297233163</v>
      </c>
      <c r="BF231" s="106">
        <f t="shared" si="440"/>
        <v>-63.235932093769613</v>
      </c>
      <c r="BG231" s="106">
        <f t="shared" si="441"/>
        <v>30.914436796536449</v>
      </c>
      <c r="BH231" s="106">
        <f t="shared" si="442"/>
        <v>275.55742739100276</v>
      </c>
      <c r="BI231" s="106" t="s">
        <v>8053</v>
      </c>
      <c r="BJ231" s="106" t="s">
        <v>8053</v>
      </c>
      <c r="BK231" s="106" t="s">
        <v>8053</v>
      </c>
      <c r="BL231" s="106">
        <f t="shared" si="443"/>
        <v>14.216740230880209</v>
      </c>
      <c r="BM231" s="106">
        <f t="shared" si="444"/>
        <v>14.216740230880209</v>
      </c>
      <c r="BN231" s="106">
        <f t="shared" si="445"/>
        <v>0.59236417628667537</v>
      </c>
      <c r="BO231" s="106">
        <f t="shared" si="446"/>
        <v>0</v>
      </c>
      <c r="BP231" s="106">
        <f t="shared" si="447"/>
        <v>0</v>
      </c>
      <c r="BQ231" s="106">
        <f t="shared" si="448"/>
        <v>0</v>
      </c>
      <c r="BR231" s="106">
        <f>SIN((90-$U$9)*$AA$8)*TAN($AA$10*$AA$8)/TAN((90-'C'!$F166)*$AA$8)</f>
        <v>9.5990378658196054E-2</v>
      </c>
      <c r="BS231" s="106">
        <f t="shared" si="449"/>
        <v>2.5695650812758864E-2</v>
      </c>
      <c r="BT231" s="106">
        <f t="shared" si="450"/>
        <v>1.0127663357422376</v>
      </c>
      <c r="BU231" s="106">
        <f t="shared" si="451"/>
        <v>5.4386795056046839</v>
      </c>
      <c r="BV231" s="106">
        <f t="shared" si="452"/>
        <v>9.1069592988755232</v>
      </c>
      <c r="BW231" s="106">
        <f t="shared" si="453"/>
        <v>-3.6682797932708393</v>
      </c>
      <c r="BX231" s="106">
        <f t="shared" si="454"/>
        <v>165.45436119551979</v>
      </c>
      <c r="BY231" s="106" t="s">
        <v>8053</v>
      </c>
      <c r="BZ231" s="106" t="s">
        <v>8053</v>
      </c>
      <c r="CA231" s="106" t="s">
        <v>8053</v>
      </c>
      <c r="CB231" s="106">
        <f t="shared" si="455"/>
        <v>0</v>
      </c>
      <c r="CC231" s="106">
        <f t="shared" si="456"/>
        <v>0</v>
      </c>
      <c r="CD231" s="106">
        <f t="shared" si="457"/>
        <v>0</v>
      </c>
      <c r="CE231" s="106">
        <f t="shared" si="458"/>
        <v>0</v>
      </c>
      <c r="CF231" s="106">
        <f t="shared" si="459"/>
        <v>0</v>
      </c>
      <c r="CG231" s="106">
        <f t="shared" si="460"/>
        <v>0</v>
      </c>
      <c r="CH231" s="106">
        <f>90-'C'!$F166</f>
        <v>67.768000000000001</v>
      </c>
      <c r="CI231" s="106">
        <v>2</v>
      </c>
      <c r="CJ231" s="97"/>
      <c r="CK231" s="97"/>
      <c r="CL231" s="97"/>
      <c r="CM231" s="97"/>
      <c r="CN231" s="97" t="s">
        <v>8201</v>
      </c>
      <c r="CO231" s="97">
        <f t="shared" si="461"/>
        <v>2</v>
      </c>
      <c r="CP231" s="97">
        <f t="shared" si="462"/>
        <v>34.31666666666667</v>
      </c>
      <c r="CQ231" s="97">
        <f>'C'!F166</f>
        <v>22.231999999999999</v>
      </c>
      <c r="CR231" s="97">
        <f t="shared" si="463"/>
        <v>3.1415926535897931</v>
      </c>
      <c r="CS231" s="97">
        <f t="shared" si="464"/>
        <v>1.7453292519943295E-2</v>
      </c>
      <c r="CT231" s="97">
        <f t="shared" si="465"/>
        <v>57.295779513082323</v>
      </c>
      <c r="CU231" s="97">
        <f t="shared" si="466"/>
        <v>0.59893882164272083</v>
      </c>
      <c r="CV231" s="97">
        <f t="shared" si="467"/>
        <v>0.38802159930337932</v>
      </c>
      <c r="CW231" s="97">
        <f t="shared" si="468"/>
        <v>1.873410071036965</v>
      </c>
      <c r="CX231" s="97">
        <f t="shared" si="469"/>
        <v>62.090936015027772</v>
      </c>
      <c r="CY231" s="97">
        <f t="shared" si="470"/>
        <v>62.090936015027772</v>
      </c>
      <c r="CZ231" s="97">
        <f t="shared" si="471"/>
        <v>297.90906398497225</v>
      </c>
      <c r="DA231" s="97"/>
      <c r="DB231" s="97"/>
      <c r="DC231" s="97"/>
      <c r="DD231" s="97"/>
      <c r="DE231" s="97"/>
      <c r="DF231" s="97"/>
      <c r="DG231" s="97"/>
      <c r="DH231" s="97"/>
      <c r="DI231" s="97"/>
      <c r="DJ231" s="97"/>
      <c r="DK231" s="97"/>
    </row>
    <row r="232" spans="1:115" ht="30" customHeight="1" x14ac:dyDescent="0.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8">
        <f t="shared" si="472"/>
        <v>3</v>
      </c>
      <c r="N232" s="97">
        <f t="shared" si="407"/>
        <v>105.87231873866266</v>
      </c>
      <c r="O232" s="97">
        <f t="shared" si="408"/>
        <v>61.934880545859365</v>
      </c>
      <c r="P232" s="97">
        <f t="shared" si="409"/>
        <v>43.937438192803292</v>
      </c>
      <c r="Q232" s="97" t="str">
        <f t="shared" si="410"/>
        <v>QSOS</v>
      </c>
      <c r="R232" s="97">
        <f t="shared" si="411"/>
        <v>298.06511945414064</v>
      </c>
      <c r="S232" s="97">
        <f t="shared" si="0"/>
        <v>220</v>
      </c>
      <c r="T232" s="97">
        <f>SIN((90-$U$9)*$AA$8)*TAN($AA$9*$AA$8)/TAN((90-'C'!$F167)*$AA$8)</f>
        <v>1.1946001921516147</v>
      </c>
      <c r="U232" s="97">
        <f t="shared" si="412"/>
        <v>3.9313065427916092</v>
      </c>
      <c r="V232" s="97">
        <f t="shared" si="413"/>
        <v>2.2206545302661578</v>
      </c>
      <c r="W232" s="97">
        <f t="shared" si="414"/>
        <v>32.544167279746752</v>
      </c>
      <c r="X232" s="97">
        <f t="shared" si="415"/>
        <v>63.235932093769605</v>
      </c>
      <c r="Y232" s="97">
        <f t="shared" si="416"/>
        <v>-30.691764814022854</v>
      </c>
      <c r="Z232" s="97">
        <f t="shared" si="417"/>
        <v>84.21990062648365</v>
      </c>
      <c r="AA232" s="97">
        <f>(COS( 90.833*$AA$8)-SIN($U$9*$AA$8)*SIN('C'!$F167*$AA$8))/COS($U$9*$AA$8)/COS('C'!$F167*$AA$8)</f>
        <v>-0.29974459620785837</v>
      </c>
      <c r="AB232" s="97">
        <f t="shared" si="418"/>
        <v>107.44226363091127</v>
      </c>
      <c r="AC232" s="97">
        <f>('C'!$E167+$AC$9+$W$9/15)</f>
        <v>12.158777777777779</v>
      </c>
      <c r="AD232" s="97">
        <f t="shared" si="419"/>
        <v>0</v>
      </c>
      <c r="AE232" s="97">
        <f t="shared" si="420"/>
        <v>0</v>
      </c>
      <c r="AF232" s="97">
        <f t="shared" si="421"/>
        <v>0</v>
      </c>
      <c r="AG232" s="97">
        <f t="shared" si="422"/>
        <v>6.5441177360122023</v>
      </c>
      <c r="AH232" s="97">
        <f t="shared" si="423"/>
        <v>6.5441177360122023</v>
      </c>
      <c r="AI232" s="97"/>
      <c r="AJ232" s="97"/>
      <c r="AK232" s="106">
        <f t="shared" si="424"/>
        <v>0.27267157233384176</v>
      </c>
      <c r="AL232" s="106">
        <f>SIN((90-$U$9)*$AA$8)*TAN($Y$10*$AA$8)/TAN((90-'C'!$F167)*$AA$8)</f>
        <v>-9.6579274042804544E-2</v>
      </c>
      <c r="AM232" s="106">
        <f t="shared" si="425"/>
        <v>2.5695650812758871E-2</v>
      </c>
      <c r="AN232" s="106">
        <f t="shared" si="426"/>
        <v>1.0127663357422376</v>
      </c>
      <c r="AO232" s="106">
        <f t="shared" si="427"/>
        <v>-5.4721469958237847</v>
      </c>
      <c r="AP232" s="106">
        <f t="shared" si="428"/>
        <v>-9.106959298875525</v>
      </c>
      <c r="AQ232" s="106">
        <f t="shared" si="429"/>
        <v>3.6348123030517403</v>
      </c>
      <c r="AR232" s="106">
        <f t="shared" si="430"/>
        <v>194.5791062946993</v>
      </c>
      <c r="AS232" s="106" t="s">
        <v>8053</v>
      </c>
      <c r="AT232" s="106" t="s">
        <v>8053</v>
      </c>
      <c r="AU232" s="106" t="s">
        <v>8053</v>
      </c>
      <c r="AV232" s="106">
        <f t="shared" si="431"/>
        <v>11.916456957574329</v>
      </c>
      <c r="AW232" s="106">
        <f t="shared" si="432"/>
        <v>11.916456957574329</v>
      </c>
      <c r="AX232" s="106">
        <f t="shared" si="433"/>
        <v>0.49651903989893037</v>
      </c>
      <c r="AY232" s="106">
        <f t="shared" si="434"/>
        <v>0</v>
      </c>
      <c r="AZ232" s="106">
        <f t="shared" si="435"/>
        <v>0</v>
      </c>
      <c r="BA232" s="106">
        <f t="shared" si="436"/>
        <v>0</v>
      </c>
      <c r="BB232" s="106">
        <f>SIN((90-$U$9)*$AA$8)*TAN($Y$9*$AA$8)/TAN((90-'C'!$F167)*$AA$8)</f>
        <v>-1.1946001921516152</v>
      </c>
      <c r="BC232" s="106">
        <f t="shared" si="437"/>
        <v>3.9313065427916136</v>
      </c>
      <c r="BD232" s="106">
        <f t="shared" si="438"/>
        <v>2.2206545302661587</v>
      </c>
      <c r="BE232" s="106">
        <f t="shared" si="439"/>
        <v>-32.544167279746752</v>
      </c>
      <c r="BF232" s="106">
        <f t="shared" si="440"/>
        <v>-63.235932093769613</v>
      </c>
      <c r="BG232" s="106">
        <f t="shared" si="441"/>
        <v>30.691764814022861</v>
      </c>
      <c r="BH232" s="106">
        <f t="shared" si="442"/>
        <v>275.78009937351635</v>
      </c>
      <c r="BI232" s="106" t="s">
        <v>8053</v>
      </c>
      <c r="BJ232" s="106" t="s">
        <v>8053</v>
      </c>
      <c r="BK232" s="106" t="s">
        <v>8053</v>
      </c>
      <c r="BL232" s="106">
        <f t="shared" si="443"/>
        <v>14.204895432045969</v>
      </c>
      <c r="BM232" s="106">
        <f t="shared" si="444"/>
        <v>14.204895432045969</v>
      </c>
      <c r="BN232" s="106">
        <f t="shared" si="445"/>
        <v>0.59187064300191539</v>
      </c>
      <c r="BO232" s="106">
        <f t="shared" si="446"/>
        <v>0</v>
      </c>
      <c r="BP232" s="106">
        <f t="shared" si="447"/>
        <v>0</v>
      </c>
      <c r="BQ232" s="106">
        <f t="shared" si="448"/>
        <v>0</v>
      </c>
      <c r="BR232" s="106">
        <f>SIN((90-$U$9)*$AA$8)*TAN($AA$10*$AA$8)/TAN((90-'C'!$F167)*$AA$8)</f>
        <v>9.6579274042804517E-2</v>
      </c>
      <c r="BS232" s="106">
        <f t="shared" si="449"/>
        <v>2.5695650812758864E-2</v>
      </c>
      <c r="BT232" s="106">
        <f t="shared" si="450"/>
        <v>1.0127663357422376</v>
      </c>
      <c r="BU232" s="106">
        <f t="shared" si="451"/>
        <v>5.4721469958237829</v>
      </c>
      <c r="BV232" s="106">
        <f t="shared" si="452"/>
        <v>9.1069592988755232</v>
      </c>
      <c r="BW232" s="106">
        <f t="shared" si="453"/>
        <v>-3.6348123030517403</v>
      </c>
      <c r="BX232" s="106">
        <f t="shared" si="454"/>
        <v>165.4208937053007</v>
      </c>
      <c r="BY232" s="106" t="s">
        <v>8053</v>
      </c>
      <c r="BZ232" s="106" t="s">
        <v>8053</v>
      </c>
      <c r="CA232" s="106" t="s">
        <v>8053</v>
      </c>
      <c r="CB232" s="106">
        <f t="shared" si="455"/>
        <v>0</v>
      </c>
      <c r="CC232" s="106">
        <f t="shared" si="456"/>
        <v>0</v>
      </c>
      <c r="CD232" s="106">
        <f t="shared" si="457"/>
        <v>0</v>
      </c>
      <c r="CE232" s="106">
        <f t="shared" si="458"/>
        <v>0</v>
      </c>
      <c r="CF232" s="106">
        <f t="shared" si="459"/>
        <v>0</v>
      </c>
      <c r="CG232" s="106">
        <f t="shared" si="460"/>
        <v>0</v>
      </c>
      <c r="CH232" s="106">
        <f>90-'C'!$F167</f>
        <v>67.644999999999996</v>
      </c>
      <c r="CI232" s="106">
        <v>3</v>
      </c>
      <c r="CJ232" s="97"/>
      <c r="CK232" s="97"/>
      <c r="CL232" s="97"/>
      <c r="CM232" s="97"/>
      <c r="CN232" s="97" t="s">
        <v>8201</v>
      </c>
      <c r="CO232" s="97">
        <f t="shared" si="461"/>
        <v>3</v>
      </c>
      <c r="CP232" s="97">
        <f t="shared" si="462"/>
        <v>34.31666666666667</v>
      </c>
      <c r="CQ232" s="97">
        <f>'C'!F167</f>
        <v>22.355</v>
      </c>
      <c r="CR232" s="97">
        <f t="shared" si="463"/>
        <v>3.1415926535897931</v>
      </c>
      <c r="CS232" s="97">
        <f t="shared" si="464"/>
        <v>1.7453292519943295E-2</v>
      </c>
      <c r="CT232" s="97">
        <f t="shared" si="465"/>
        <v>57.295779513082323</v>
      </c>
      <c r="CU232" s="97">
        <f t="shared" si="466"/>
        <v>0.59893882164272083</v>
      </c>
      <c r="CV232" s="97">
        <f t="shared" si="467"/>
        <v>0.39016835428333235</v>
      </c>
      <c r="CW232" s="97">
        <f t="shared" si="468"/>
        <v>1.8752212561551593</v>
      </c>
      <c r="CX232" s="97">
        <f t="shared" si="469"/>
        <v>61.934880545859365</v>
      </c>
      <c r="CY232" s="97">
        <f t="shared" si="470"/>
        <v>61.934880545859365</v>
      </c>
      <c r="CZ232" s="97">
        <f t="shared" si="471"/>
        <v>298.06511945414064</v>
      </c>
      <c r="DA232" s="97"/>
      <c r="DB232" s="97"/>
      <c r="DC232" s="97"/>
      <c r="DD232" s="97"/>
      <c r="DE232" s="97"/>
      <c r="DF232" s="97"/>
      <c r="DG232" s="97"/>
      <c r="DH232" s="97"/>
      <c r="DI232" s="97"/>
      <c r="DJ232" s="97"/>
      <c r="DK232" s="97"/>
    </row>
    <row r="233" spans="1:115" ht="30" customHeight="1" x14ac:dyDescent="0.2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 t="s">
        <v>8204</v>
      </c>
      <c r="L233" s="97"/>
      <c r="M233" s="98">
        <f t="shared" si="472"/>
        <v>4</v>
      </c>
      <c r="N233" s="97">
        <f t="shared" si="407"/>
        <v>105.87231873866266</v>
      </c>
      <c r="O233" s="97">
        <f t="shared" si="408"/>
        <v>61.786355016454472</v>
      </c>
      <c r="P233" s="97">
        <f t="shared" si="409"/>
        <v>44.085963722208184</v>
      </c>
      <c r="Q233" s="97" t="str">
        <f t="shared" si="410"/>
        <v>QSOS</v>
      </c>
      <c r="R233" s="97">
        <f t="shared" si="411"/>
        <v>298.21364498354552</v>
      </c>
      <c r="S233" s="97">
        <f t="shared" si="0"/>
        <v>221</v>
      </c>
      <c r="T233" s="97">
        <f>SIN((90-$U$9)*$AA$8)*TAN($AA$9*$AA$8)/TAN((90-'C'!$F168)*$AA$8)</f>
        <v>1.2015409293767367</v>
      </c>
      <c r="U233" s="97">
        <f t="shared" si="412"/>
        <v>3.9313065427916092</v>
      </c>
      <c r="V233" s="97">
        <f t="shared" si="413"/>
        <v>2.2206545302661578</v>
      </c>
      <c r="W233" s="97">
        <f t="shared" si="414"/>
        <v>32.756857348433776</v>
      </c>
      <c r="X233" s="97">
        <f t="shared" si="415"/>
        <v>63.235932093769605</v>
      </c>
      <c r="Y233" s="97">
        <f t="shared" si="416"/>
        <v>-30.479074745335829</v>
      </c>
      <c r="Z233" s="97">
        <f t="shared" si="417"/>
        <v>84.007210557796611</v>
      </c>
      <c r="AA233" s="97">
        <f>(COS( 90.833*$AA$8)-SIN($U$9*$AA$8)*SIN('C'!$F168*$AA$8))/COS($U$9*$AA$8)/COS('C'!$F168*$AA$8)</f>
        <v>-0.30139159655533543</v>
      </c>
      <c r="AB233" s="97">
        <f t="shared" si="418"/>
        <v>107.54120482011942</v>
      </c>
      <c r="AC233" s="97">
        <f>('C'!$E168+$AC$9+$W$9/15)</f>
        <v>12.161777777777779</v>
      </c>
      <c r="AD233" s="97">
        <f t="shared" si="419"/>
        <v>0</v>
      </c>
      <c r="AE233" s="97">
        <f t="shared" si="420"/>
        <v>0</v>
      </c>
      <c r="AF233" s="97">
        <f t="shared" si="421"/>
        <v>0</v>
      </c>
      <c r="AG233" s="97">
        <f t="shared" si="422"/>
        <v>6.5612970739246714</v>
      </c>
      <c r="AH233" s="97">
        <f t="shared" si="423"/>
        <v>6.5612970739246714</v>
      </c>
      <c r="AI233" s="97"/>
      <c r="AJ233" s="97"/>
      <c r="AK233" s="106">
        <f t="shared" si="424"/>
        <v>0.27338737808019464</v>
      </c>
      <c r="AL233" s="106">
        <f>SIN((90-$U$9)*$AA$8)*TAN($Y$10*$AA$8)/TAN((90-'C'!$F168)*$AA$8)</f>
        <v>-9.7140408526900701E-2</v>
      </c>
      <c r="AM233" s="106">
        <f t="shared" si="425"/>
        <v>2.5695650812758871E-2</v>
      </c>
      <c r="AN233" s="106">
        <f t="shared" si="426"/>
        <v>1.0127663357422376</v>
      </c>
      <c r="AO233" s="106">
        <f t="shared" si="427"/>
        <v>-5.5040385497504278</v>
      </c>
      <c r="AP233" s="106">
        <f t="shared" si="428"/>
        <v>-9.106959298875525</v>
      </c>
      <c r="AQ233" s="106">
        <f t="shared" si="429"/>
        <v>3.6029207491250972</v>
      </c>
      <c r="AR233" s="106">
        <f t="shared" si="430"/>
        <v>194.61099784862594</v>
      </c>
      <c r="AS233" s="106" t="s">
        <v>8053</v>
      </c>
      <c r="AT233" s="106" t="s">
        <v>8053</v>
      </c>
      <c r="AU233" s="106" t="s">
        <v>8053</v>
      </c>
      <c r="AV233" s="106">
        <f t="shared" si="431"/>
        <v>11.921583061169439</v>
      </c>
      <c r="AW233" s="106">
        <f t="shared" si="432"/>
        <v>11.921583061169439</v>
      </c>
      <c r="AX233" s="106">
        <f t="shared" si="433"/>
        <v>0.49673262754872666</v>
      </c>
      <c r="AY233" s="106">
        <f t="shared" si="434"/>
        <v>0</v>
      </c>
      <c r="AZ233" s="106">
        <f t="shared" si="435"/>
        <v>0</v>
      </c>
      <c r="BA233" s="106">
        <f t="shared" si="436"/>
        <v>0</v>
      </c>
      <c r="BB233" s="106">
        <f>SIN((90-$U$9)*$AA$8)*TAN($Y$9*$AA$8)/TAN((90-'C'!$F168)*$AA$8)</f>
        <v>-1.2015409293767372</v>
      </c>
      <c r="BC233" s="106">
        <f t="shared" si="437"/>
        <v>3.9313065427916136</v>
      </c>
      <c r="BD233" s="106">
        <f t="shared" si="438"/>
        <v>2.2206545302661587</v>
      </c>
      <c r="BE233" s="106">
        <f t="shared" si="439"/>
        <v>-32.756857348433769</v>
      </c>
      <c r="BF233" s="106">
        <f t="shared" si="440"/>
        <v>-63.235932093769613</v>
      </c>
      <c r="BG233" s="106">
        <f t="shared" si="441"/>
        <v>30.479074745335843</v>
      </c>
      <c r="BH233" s="106">
        <f t="shared" si="442"/>
        <v>275.99278944220339</v>
      </c>
      <c r="BI233" s="106" t="s">
        <v>8053</v>
      </c>
      <c r="BJ233" s="106" t="s">
        <v>8053</v>
      </c>
      <c r="BK233" s="106" t="s">
        <v>8053</v>
      </c>
      <c r="BL233" s="106">
        <f t="shared" si="443"/>
        <v>14.193716094133501</v>
      </c>
      <c r="BM233" s="106">
        <f t="shared" si="444"/>
        <v>14.193716094133501</v>
      </c>
      <c r="BN233" s="106">
        <f t="shared" si="445"/>
        <v>0.59140483725556259</v>
      </c>
      <c r="BO233" s="106">
        <f t="shared" si="446"/>
        <v>0</v>
      </c>
      <c r="BP233" s="106">
        <f t="shared" si="447"/>
        <v>0</v>
      </c>
      <c r="BQ233" s="106">
        <f t="shared" si="448"/>
        <v>0</v>
      </c>
      <c r="BR233" s="106">
        <f>SIN((90-$U$9)*$AA$8)*TAN($AA$10*$AA$8)/TAN((90-'C'!$F168)*$AA$8)</f>
        <v>9.7140408526900673E-2</v>
      </c>
      <c r="BS233" s="106">
        <f t="shared" si="449"/>
        <v>2.5695650812758864E-2</v>
      </c>
      <c r="BT233" s="106">
        <f t="shared" si="450"/>
        <v>1.0127663357422376</v>
      </c>
      <c r="BU233" s="106">
        <f t="shared" si="451"/>
        <v>5.5040385497504261</v>
      </c>
      <c r="BV233" s="106">
        <f t="shared" si="452"/>
        <v>9.1069592988755232</v>
      </c>
      <c r="BW233" s="106">
        <f t="shared" si="453"/>
        <v>-3.6029207491250972</v>
      </c>
      <c r="BX233" s="106">
        <f t="shared" si="454"/>
        <v>165.38900215137406</v>
      </c>
      <c r="BY233" s="106" t="s">
        <v>8053</v>
      </c>
      <c r="BZ233" s="106" t="s">
        <v>8053</v>
      </c>
      <c r="CA233" s="106" t="s">
        <v>8053</v>
      </c>
      <c r="CB233" s="106">
        <f t="shared" si="455"/>
        <v>0</v>
      </c>
      <c r="CC233" s="106">
        <f t="shared" si="456"/>
        <v>0</v>
      </c>
      <c r="CD233" s="106">
        <f t="shared" si="457"/>
        <v>0</v>
      </c>
      <c r="CE233" s="106">
        <f t="shared" si="458"/>
        <v>0</v>
      </c>
      <c r="CF233" s="106">
        <f t="shared" si="459"/>
        <v>0</v>
      </c>
      <c r="CG233" s="106">
        <f t="shared" si="460"/>
        <v>0</v>
      </c>
      <c r="CH233" s="106">
        <f>90-'C'!$F168</f>
        <v>67.527999999999992</v>
      </c>
      <c r="CI233" s="106">
        <v>4</v>
      </c>
      <c r="CJ233" s="97"/>
      <c r="CK233" s="97" t="s">
        <v>8204</v>
      </c>
      <c r="CL233" s="97"/>
      <c r="CM233" s="97"/>
      <c r="CN233" s="97" t="s">
        <v>8201</v>
      </c>
      <c r="CO233" s="97">
        <f t="shared" si="461"/>
        <v>4</v>
      </c>
      <c r="CP233" s="97">
        <f t="shared" si="462"/>
        <v>34.31666666666667</v>
      </c>
      <c r="CQ233" s="97">
        <f>'C'!F168</f>
        <v>22.472000000000001</v>
      </c>
      <c r="CR233" s="97">
        <f t="shared" si="463"/>
        <v>3.1415926535897931</v>
      </c>
      <c r="CS233" s="97">
        <f t="shared" si="464"/>
        <v>1.7453292519943295E-2</v>
      </c>
      <c r="CT233" s="97">
        <f t="shared" si="465"/>
        <v>57.295779513082323</v>
      </c>
      <c r="CU233" s="97">
        <f t="shared" si="466"/>
        <v>0.59893882164272083</v>
      </c>
      <c r="CV233" s="97">
        <f t="shared" si="467"/>
        <v>0.39221038950816578</v>
      </c>
      <c r="CW233" s="97">
        <f t="shared" si="468"/>
        <v>1.8769481056726802</v>
      </c>
      <c r="CX233" s="97">
        <f t="shared" si="469"/>
        <v>61.786355016454472</v>
      </c>
      <c r="CY233" s="97">
        <f t="shared" si="470"/>
        <v>61.786355016454472</v>
      </c>
      <c r="CZ233" s="97">
        <f t="shared" si="471"/>
        <v>298.21364498354552</v>
      </c>
      <c r="DA233" s="97"/>
      <c r="DB233" s="97"/>
      <c r="DC233" s="97"/>
      <c r="DD233" s="97"/>
      <c r="DE233" s="97"/>
      <c r="DF233" s="97"/>
      <c r="DG233" s="97"/>
      <c r="DH233" s="97"/>
      <c r="DI233" s="97"/>
      <c r="DJ233" s="97"/>
      <c r="DK233" s="97"/>
    </row>
    <row r="234" spans="1:115" ht="30" customHeight="1" x14ac:dyDescent="0.2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8">
        <f t="shared" si="472"/>
        <v>5</v>
      </c>
      <c r="N234" s="97">
        <f t="shared" si="407"/>
        <v>105.87231873866266</v>
      </c>
      <c r="O234" s="97">
        <f t="shared" si="408"/>
        <v>61.646641597409456</v>
      </c>
      <c r="P234" s="97">
        <f t="shared" si="409"/>
        <v>44.2256771412532</v>
      </c>
      <c r="Q234" s="97" t="str">
        <f t="shared" si="410"/>
        <v>QSOS</v>
      </c>
      <c r="R234" s="97">
        <f t="shared" si="411"/>
        <v>298.35335840259052</v>
      </c>
      <c r="S234" s="97">
        <f t="shared" si="0"/>
        <v>222</v>
      </c>
      <c r="T234" s="97">
        <f>SIN((90-$U$9)*$AA$8)*TAN($AA$9*$AA$8)/TAN((90-'C'!$F169)*$AA$8)</f>
        <v>1.2080771102580474</v>
      </c>
      <c r="U234" s="97">
        <f t="shared" si="412"/>
        <v>3.9313065427916092</v>
      </c>
      <c r="V234" s="97">
        <f t="shared" si="413"/>
        <v>2.2206545302661578</v>
      </c>
      <c r="W234" s="97">
        <f t="shared" si="414"/>
        <v>32.957615730411909</v>
      </c>
      <c r="X234" s="97">
        <f t="shared" si="415"/>
        <v>63.235932093769605</v>
      </c>
      <c r="Y234" s="97">
        <f t="shared" si="416"/>
        <v>-30.278316363357696</v>
      </c>
      <c r="Z234" s="97">
        <f t="shared" si="417"/>
        <v>83.806452175818492</v>
      </c>
      <c r="AA234" s="97">
        <f>(COS( 90.833*$AA$8)-SIN($U$9*$AA$8)*SIN('C'!$F169*$AA$8))/COS($U$9*$AA$8)/COS('C'!$F169*$AA$8)</f>
        <v>-0.30294267031706568</v>
      </c>
      <c r="AB234" s="97">
        <f t="shared" si="418"/>
        <v>107.63443275652524</v>
      </c>
      <c r="AC234" s="97">
        <f>('C'!$E169+$AC$9+$W$9/15)</f>
        <v>12.164777777777779</v>
      </c>
      <c r="AD234" s="97">
        <f t="shared" si="419"/>
        <v>0</v>
      </c>
      <c r="AE234" s="97">
        <f t="shared" si="420"/>
        <v>0</v>
      </c>
      <c r="AF234" s="97">
        <f t="shared" si="421"/>
        <v>0</v>
      </c>
      <c r="AG234" s="97">
        <f t="shared" si="422"/>
        <v>6.5776809660565458</v>
      </c>
      <c r="AH234" s="97">
        <f t="shared" si="423"/>
        <v>6.5776809660565458</v>
      </c>
      <c r="AI234" s="97"/>
      <c r="AJ234" s="97"/>
      <c r="AK234" s="106">
        <f t="shared" si="424"/>
        <v>0.2740700402523561</v>
      </c>
      <c r="AL234" s="106">
        <f>SIN((90-$U$9)*$AA$8)*TAN($Y$10*$AA$8)/TAN((90-'C'!$F169)*$AA$8)</f>
        <v>-9.7668836036520018E-2</v>
      </c>
      <c r="AM234" s="106">
        <f t="shared" si="425"/>
        <v>2.5695650812758871E-2</v>
      </c>
      <c r="AN234" s="106">
        <f t="shared" si="426"/>
        <v>1.0127663357422376</v>
      </c>
      <c r="AO234" s="106">
        <f t="shared" si="427"/>
        <v>-5.534072797123657</v>
      </c>
      <c r="AP234" s="106">
        <f t="shared" si="428"/>
        <v>-9.106959298875525</v>
      </c>
      <c r="AQ234" s="106">
        <f t="shared" si="429"/>
        <v>3.5728865017518681</v>
      </c>
      <c r="AR234" s="106">
        <f t="shared" si="430"/>
        <v>194.64103209599918</v>
      </c>
      <c r="AS234" s="106" t="s">
        <v>8053</v>
      </c>
      <c r="AT234" s="106" t="s">
        <v>8053</v>
      </c>
      <c r="AU234" s="106" t="s">
        <v>8053</v>
      </c>
      <c r="AV234" s="106">
        <f t="shared" si="431"/>
        <v>11.926585344327654</v>
      </c>
      <c r="AW234" s="106">
        <f t="shared" si="432"/>
        <v>11.926585344327654</v>
      </c>
      <c r="AX234" s="106">
        <f t="shared" si="433"/>
        <v>0.49694105601365224</v>
      </c>
      <c r="AY234" s="106">
        <f t="shared" si="434"/>
        <v>0</v>
      </c>
      <c r="AZ234" s="106">
        <f t="shared" si="435"/>
        <v>0</v>
      </c>
      <c r="BA234" s="106">
        <f t="shared" si="436"/>
        <v>0</v>
      </c>
      <c r="BB234" s="106">
        <f>SIN((90-$U$9)*$AA$8)*TAN($Y$9*$AA$8)/TAN((90-'C'!$F169)*$AA$8)</f>
        <v>-1.2080771102580479</v>
      </c>
      <c r="BC234" s="106">
        <f t="shared" si="437"/>
        <v>3.9313065427916136</v>
      </c>
      <c r="BD234" s="106">
        <f t="shared" si="438"/>
        <v>2.2206545302661587</v>
      </c>
      <c r="BE234" s="106">
        <f t="shared" si="439"/>
        <v>-32.957615730411909</v>
      </c>
      <c r="BF234" s="106">
        <f t="shared" si="440"/>
        <v>-63.235932093769613</v>
      </c>
      <c r="BG234" s="106">
        <f t="shared" si="441"/>
        <v>30.278316363357703</v>
      </c>
      <c r="BH234" s="106">
        <f t="shared" si="442"/>
        <v>276.19354782418151</v>
      </c>
      <c r="BI234" s="106" t="s">
        <v>8053</v>
      </c>
      <c r="BJ234" s="106" t="s">
        <v>8053</v>
      </c>
      <c r="BK234" s="106" t="s">
        <v>8053</v>
      </c>
      <c r="BL234" s="106">
        <f t="shared" si="443"/>
        <v>14.183332202001626</v>
      </c>
      <c r="BM234" s="106">
        <f t="shared" si="444"/>
        <v>14.183332202001626</v>
      </c>
      <c r="BN234" s="106">
        <f t="shared" si="445"/>
        <v>0.59097217508340105</v>
      </c>
      <c r="BO234" s="106">
        <f t="shared" si="446"/>
        <v>0</v>
      </c>
      <c r="BP234" s="106">
        <f t="shared" si="447"/>
        <v>0</v>
      </c>
      <c r="BQ234" s="106">
        <f t="shared" si="448"/>
        <v>0</v>
      </c>
      <c r="BR234" s="106">
        <f>SIN((90-$U$9)*$AA$8)*TAN($AA$10*$AA$8)/TAN((90-'C'!$F169)*$AA$8)</f>
        <v>9.766883603651999E-2</v>
      </c>
      <c r="BS234" s="106">
        <f t="shared" si="449"/>
        <v>2.5695650812758864E-2</v>
      </c>
      <c r="BT234" s="106">
        <f t="shared" si="450"/>
        <v>1.0127663357422376</v>
      </c>
      <c r="BU234" s="106">
        <f t="shared" si="451"/>
        <v>5.5340727971236552</v>
      </c>
      <c r="BV234" s="106">
        <f t="shared" si="452"/>
        <v>9.1069592988755232</v>
      </c>
      <c r="BW234" s="106">
        <f t="shared" si="453"/>
        <v>-3.5728865017518681</v>
      </c>
      <c r="BX234" s="106">
        <f t="shared" si="454"/>
        <v>165.35896790400082</v>
      </c>
      <c r="BY234" s="106" t="s">
        <v>8053</v>
      </c>
      <c r="BZ234" s="106" t="s">
        <v>8053</v>
      </c>
      <c r="CA234" s="106" t="s">
        <v>8053</v>
      </c>
      <c r="CB234" s="106">
        <f t="shared" si="455"/>
        <v>0</v>
      </c>
      <c r="CC234" s="106">
        <f t="shared" si="456"/>
        <v>0</v>
      </c>
      <c r="CD234" s="106">
        <f t="shared" si="457"/>
        <v>0</v>
      </c>
      <c r="CE234" s="106">
        <f t="shared" si="458"/>
        <v>0</v>
      </c>
      <c r="CF234" s="106">
        <f t="shared" si="459"/>
        <v>0</v>
      </c>
      <c r="CG234" s="106">
        <f t="shared" si="460"/>
        <v>0</v>
      </c>
      <c r="CH234" s="106">
        <f>90-'C'!$F169</f>
        <v>67.418000000000006</v>
      </c>
      <c r="CI234" s="106">
        <v>5</v>
      </c>
      <c r="CJ234" s="97"/>
      <c r="CK234" s="97"/>
      <c r="CL234" s="97"/>
      <c r="CM234" s="97"/>
      <c r="CN234" s="97" t="s">
        <v>8201</v>
      </c>
      <c r="CO234" s="97">
        <f t="shared" si="461"/>
        <v>5</v>
      </c>
      <c r="CP234" s="97">
        <f t="shared" si="462"/>
        <v>34.31666666666667</v>
      </c>
      <c r="CQ234" s="97">
        <f>'C'!F169</f>
        <v>22.582000000000001</v>
      </c>
      <c r="CR234" s="97">
        <f t="shared" si="463"/>
        <v>3.1415926535897931</v>
      </c>
      <c r="CS234" s="97">
        <f t="shared" si="464"/>
        <v>1.7453292519943295E-2</v>
      </c>
      <c r="CT234" s="97">
        <f t="shared" si="465"/>
        <v>57.295779513082323</v>
      </c>
      <c r="CU234" s="97">
        <f t="shared" si="466"/>
        <v>0.59893882164272083</v>
      </c>
      <c r="CV234" s="97">
        <f t="shared" si="467"/>
        <v>0.39413025168535953</v>
      </c>
      <c r="CW234" s="97">
        <f t="shared" si="468"/>
        <v>1.8785752401178017</v>
      </c>
      <c r="CX234" s="97">
        <f t="shared" si="469"/>
        <v>61.646641597409456</v>
      </c>
      <c r="CY234" s="97">
        <f t="shared" si="470"/>
        <v>61.646641597409456</v>
      </c>
      <c r="CZ234" s="97">
        <f t="shared" si="471"/>
        <v>298.35335840259052</v>
      </c>
      <c r="DA234" s="97"/>
      <c r="DB234" s="97"/>
      <c r="DC234" s="97"/>
      <c r="DD234" s="97"/>
      <c r="DE234" s="97"/>
      <c r="DF234" s="97"/>
      <c r="DG234" s="97"/>
      <c r="DH234" s="97"/>
      <c r="DI234" s="97"/>
      <c r="DJ234" s="97"/>
      <c r="DK234" s="97"/>
    </row>
    <row r="235" spans="1:115" ht="30" customHeight="1" x14ac:dyDescent="0.2">
      <c r="A235" s="97"/>
      <c r="B235" s="97"/>
      <c r="C235" s="97"/>
      <c r="D235" s="97"/>
      <c r="E235" s="97"/>
      <c r="F235" s="97"/>
      <c r="G235" s="97"/>
      <c r="H235" s="97"/>
      <c r="I235" s="97"/>
      <c r="J235" s="97" t="s">
        <v>8185</v>
      </c>
      <c r="K235" s="97"/>
      <c r="L235" s="97"/>
      <c r="M235" s="98">
        <f t="shared" si="472"/>
        <v>6</v>
      </c>
      <c r="N235" s="97">
        <f t="shared" si="407"/>
        <v>105.87231873866266</v>
      </c>
      <c r="O235" s="97">
        <f t="shared" si="408"/>
        <v>61.51448237169086</v>
      </c>
      <c r="P235" s="97">
        <f t="shared" si="409"/>
        <v>44.357836366971796</v>
      </c>
      <c r="Q235" s="97" t="str">
        <f t="shared" si="410"/>
        <v>QSOS</v>
      </c>
      <c r="R235" s="97">
        <f t="shared" si="411"/>
        <v>298.48551762830914</v>
      </c>
      <c r="S235" s="97">
        <f t="shared" si="0"/>
        <v>223</v>
      </c>
      <c r="T235" s="97">
        <f>SIN((90-$U$9)*$AA$8)*TAN($AA$9*$AA$8)/TAN((90-'C'!$F170)*$AA$8)</f>
        <v>1.2142663778523199</v>
      </c>
      <c r="U235" s="97">
        <f t="shared" si="412"/>
        <v>3.9313065427916092</v>
      </c>
      <c r="V235" s="97">
        <f t="shared" si="413"/>
        <v>2.2206545302661578</v>
      </c>
      <c r="W235" s="97">
        <f t="shared" si="414"/>
        <v>33.14813997145346</v>
      </c>
      <c r="X235" s="97">
        <f t="shared" si="415"/>
        <v>63.235932093769605</v>
      </c>
      <c r="Y235" s="97">
        <f t="shared" si="416"/>
        <v>-30.087792122316145</v>
      </c>
      <c r="Z235" s="97">
        <f t="shared" si="417"/>
        <v>83.61592793477692</v>
      </c>
      <c r="AA235" s="97">
        <f>(COS( 90.833*$AA$8)-SIN($U$9*$AA$8)*SIN('C'!$F170*$AA$8))/COS($U$9*$AA$8)/COS('C'!$F170*$AA$8)</f>
        <v>-0.30441148420711089</v>
      </c>
      <c r="AB235" s="97">
        <f t="shared" si="418"/>
        <v>107.72276089923916</v>
      </c>
      <c r="AC235" s="97">
        <f>('C'!$E170+$AC$9+$W$9/15)</f>
        <v>12.167777777777779</v>
      </c>
      <c r="AD235" s="97">
        <f t="shared" si="419"/>
        <v>0</v>
      </c>
      <c r="AE235" s="97">
        <f t="shared" si="420"/>
        <v>0</v>
      </c>
      <c r="AF235" s="97">
        <f t="shared" si="421"/>
        <v>0</v>
      </c>
      <c r="AG235" s="97">
        <f t="shared" si="422"/>
        <v>6.5933825821259848</v>
      </c>
      <c r="AH235" s="97">
        <f t="shared" si="423"/>
        <v>6.5933825821259848</v>
      </c>
      <c r="AI235" s="97"/>
      <c r="AJ235" s="97"/>
      <c r="AK235" s="106">
        <f t="shared" si="424"/>
        <v>0.27472427425524937</v>
      </c>
      <c r="AL235" s="106">
        <f>SIN((90-$U$9)*$AA$8)*TAN($Y$10*$AA$8)/TAN((90-'C'!$F170)*$AA$8)</f>
        <v>-9.8169216812480614E-2</v>
      </c>
      <c r="AM235" s="106">
        <f t="shared" si="425"/>
        <v>2.5695650812758871E-2</v>
      </c>
      <c r="AN235" s="106">
        <f t="shared" si="426"/>
        <v>1.0127663357422376</v>
      </c>
      <c r="AO235" s="106">
        <f t="shared" si="427"/>
        <v>-5.5625143576536118</v>
      </c>
      <c r="AP235" s="106">
        <f t="shared" si="428"/>
        <v>-9.106959298875525</v>
      </c>
      <c r="AQ235" s="106">
        <f t="shared" si="429"/>
        <v>3.5444449412219132</v>
      </c>
      <c r="AR235" s="106">
        <f t="shared" si="430"/>
        <v>194.66947365652914</v>
      </c>
      <c r="AS235" s="106" t="s">
        <v>8053</v>
      </c>
      <c r="AT235" s="106" t="s">
        <v>8053</v>
      </c>
      <c r="AU235" s="106" t="s">
        <v>8053</v>
      </c>
      <c r="AV235" s="106">
        <f t="shared" si="431"/>
        <v>11.931481448362986</v>
      </c>
      <c r="AW235" s="106">
        <f t="shared" si="432"/>
        <v>11.931481448362986</v>
      </c>
      <c r="AX235" s="106">
        <f t="shared" si="433"/>
        <v>0.49714506034845773</v>
      </c>
      <c r="AY235" s="106">
        <f t="shared" si="434"/>
        <v>0</v>
      </c>
      <c r="AZ235" s="106">
        <f t="shared" si="435"/>
        <v>0</v>
      </c>
      <c r="BA235" s="106">
        <f t="shared" si="436"/>
        <v>0</v>
      </c>
      <c r="BB235" s="106">
        <f>SIN((90-$U$9)*$AA$8)*TAN($Y$9*$AA$8)/TAN((90-'C'!$F170)*$AA$8)</f>
        <v>-1.2142663778523206</v>
      </c>
      <c r="BC235" s="106">
        <f t="shared" si="437"/>
        <v>3.9313065427916136</v>
      </c>
      <c r="BD235" s="106">
        <f t="shared" si="438"/>
        <v>2.2206545302661587</v>
      </c>
      <c r="BE235" s="106">
        <f t="shared" si="439"/>
        <v>-33.14813997145346</v>
      </c>
      <c r="BF235" s="106">
        <f t="shared" si="440"/>
        <v>-63.235932093769613</v>
      </c>
      <c r="BG235" s="106">
        <f t="shared" si="441"/>
        <v>30.087792122316152</v>
      </c>
      <c r="BH235" s="106">
        <f t="shared" si="442"/>
        <v>276.38407206522311</v>
      </c>
      <c r="BI235" s="106" t="s">
        <v>8053</v>
      </c>
      <c r="BJ235" s="106" t="s">
        <v>8053</v>
      </c>
      <c r="BK235" s="106" t="s">
        <v>8053</v>
      </c>
      <c r="BL235" s="106">
        <f t="shared" si="443"/>
        <v>14.173630585932189</v>
      </c>
      <c r="BM235" s="106">
        <f t="shared" si="444"/>
        <v>14.173630585932189</v>
      </c>
      <c r="BN235" s="106">
        <f t="shared" si="445"/>
        <v>0.59056794108050792</v>
      </c>
      <c r="BO235" s="106">
        <f t="shared" si="446"/>
        <v>0</v>
      </c>
      <c r="BP235" s="106">
        <f t="shared" si="447"/>
        <v>0</v>
      </c>
      <c r="BQ235" s="106">
        <f t="shared" si="448"/>
        <v>0</v>
      </c>
      <c r="BR235" s="106">
        <f>SIN((90-$U$9)*$AA$8)*TAN($AA$10*$AA$8)/TAN((90-'C'!$F170)*$AA$8)</f>
        <v>9.8169216812480586E-2</v>
      </c>
      <c r="BS235" s="106">
        <f t="shared" si="449"/>
        <v>2.5695650812758864E-2</v>
      </c>
      <c r="BT235" s="106">
        <f t="shared" si="450"/>
        <v>1.0127663357422376</v>
      </c>
      <c r="BU235" s="106">
        <f t="shared" si="451"/>
        <v>5.5625143576536109</v>
      </c>
      <c r="BV235" s="106">
        <f t="shared" si="452"/>
        <v>9.1069592988755232</v>
      </c>
      <c r="BW235" s="106">
        <f t="shared" si="453"/>
        <v>-3.5444449412219123</v>
      </c>
      <c r="BX235" s="106">
        <f t="shared" si="454"/>
        <v>165.33052634347086</v>
      </c>
      <c r="BY235" s="106" t="s">
        <v>8053</v>
      </c>
      <c r="BZ235" s="106" t="s">
        <v>8053</v>
      </c>
      <c r="CA235" s="106" t="s">
        <v>8053</v>
      </c>
      <c r="CB235" s="106">
        <f t="shared" si="455"/>
        <v>0</v>
      </c>
      <c r="CC235" s="106">
        <f t="shared" si="456"/>
        <v>0</v>
      </c>
      <c r="CD235" s="106">
        <f t="shared" si="457"/>
        <v>0</v>
      </c>
      <c r="CE235" s="106">
        <f t="shared" si="458"/>
        <v>0</v>
      </c>
      <c r="CF235" s="106">
        <f t="shared" si="459"/>
        <v>0</v>
      </c>
      <c r="CG235" s="106">
        <f t="shared" si="460"/>
        <v>0</v>
      </c>
      <c r="CH235" s="106">
        <f>90-'C'!$F170</f>
        <v>67.313999999999993</v>
      </c>
      <c r="CI235" s="106">
        <v>6</v>
      </c>
      <c r="CJ235" s="97" t="s">
        <v>8185</v>
      </c>
      <c r="CK235" s="97"/>
      <c r="CL235" s="97"/>
      <c r="CM235" s="97"/>
      <c r="CN235" s="97" t="s">
        <v>8201</v>
      </c>
      <c r="CO235" s="97">
        <f t="shared" si="461"/>
        <v>6</v>
      </c>
      <c r="CP235" s="97">
        <f t="shared" si="462"/>
        <v>34.31666666666667</v>
      </c>
      <c r="CQ235" s="97">
        <f>'C'!F170</f>
        <v>22.686</v>
      </c>
      <c r="CR235" s="97">
        <f t="shared" si="463"/>
        <v>3.1415926535897931</v>
      </c>
      <c r="CS235" s="97">
        <f t="shared" si="464"/>
        <v>1.7453292519943295E-2</v>
      </c>
      <c r="CT235" s="97">
        <f t="shared" si="465"/>
        <v>57.295779513082323</v>
      </c>
      <c r="CU235" s="97">
        <f t="shared" si="466"/>
        <v>0.59893882164272083</v>
      </c>
      <c r="CV235" s="97">
        <f t="shared" si="467"/>
        <v>0.39594539410743362</v>
      </c>
      <c r="CW235" s="97">
        <f t="shared" si="468"/>
        <v>1.880116857030331</v>
      </c>
      <c r="CX235" s="97">
        <f t="shared" si="469"/>
        <v>61.51448237169086</v>
      </c>
      <c r="CY235" s="97">
        <f t="shared" si="470"/>
        <v>61.51448237169086</v>
      </c>
      <c r="CZ235" s="97">
        <f t="shared" si="471"/>
        <v>298.48551762830914</v>
      </c>
      <c r="DA235" s="97"/>
      <c r="DB235" s="97"/>
      <c r="DC235" s="97"/>
      <c r="DD235" s="97"/>
      <c r="DE235" s="97"/>
      <c r="DF235" s="97"/>
      <c r="DG235" s="97"/>
      <c r="DH235" s="97"/>
      <c r="DI235" s="97"/>
      <c r="DJ235" s="97"/>
      <c r="DK235" s="97"/>
    </row>
    <row r="236" spans="1:115" ht="30" customHeight="1" x14ac:dyDescent="0.2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 t="e">
        <f t="shared" ref="L236:L239" si="473">#REF!</f>
        <v>#REF!</v>
      </c>
      <c r="M236" s="98">
        <f t="shared" si="472"/>
        <v>7</v>
      </c>
      <c r="N236" s="97">
        <f t="shared" si="407"/>
        <v>105.87231873866266</v>
      </c>
      <c r="O236" s="97">
        <f t="shared" si="408"/>
        <v>61.391159729544668</v>
      </c>
      <c r="P236" s="97">
        <f t="shared" si="409"/>
        <v>44.481159009117988</v>
      </c>
      <c r="Q236" s="97" t="str">
        <f t="shared" si="410"/>
        <v>QSOS</v>
      </c>
      <c r="R236" s="97">
        <f t="shared" si="411"/>
        <v>298.60884027045535</v>
      </c>
      <c r="S236" s="97">
        <f t="shared" si="0"/>
        <v>224</v>
      </c>
      <c r="T236" s="97">
        <f>SIN((90-$U$9)*$AA$8)*TAN($AA$9*$AA$8)/TAN((90-'C'!$F171)*$AA$8)</f>
        <v>1.2200475307588456</v>
      </c>
      <c r="U236" s="97">
        <f t="shared" si="412"/>
        <v>3.9313065427916092</v>
      </c>
      <c r="V236" s="97">
        <f t="shared" si="413"/>
        <v>2.2206545302661578</v>
      </c>
      <c r="W236" s="97">
        <f t="shared" si="414"/>
        <v>33.326475673958058</v>
      </c>
      <c r="X236" s="97">
        <f t="shared" si="415"/>
        <v>63.235932093769605</v>
      </c>
      <c r="Y236" s="97">
        <f t="shared" si="416"/>
        <v>-29.909456419811548</v>
      </c>
      <c r="Z236" s="97">
        <f t="shared" si="417"/>
        <v>83.437592232272351</v>
      </c>
      <c r="AA236" s="97">
        <f>(COS( 90.833*$AA$8)-SIN($U$9*$AA$8)*SIN('C'!$F171*$AA$8))/COS($U$9*$AA$8)/COS('C'!$F171*$AA$8)</f>
        <v>-0.30578350253586684</v>
      </c>
      <c r="AB236" s="97">
        <f t="shared" si="418"/>
        <v>107.80530749693892</v>
      </c>
      <c r="AC236" s="97">
        <f>('C'!$E171+$AC$9+$W$9/15)</f>
        <v>12.170777777777779</v>
      </c>
      <c r="AD236" s="97">
        <f t="shared" si="419"/>
        <v>0</v>
      </c>
      <c r="AE236" s="97">
        <f t="shared" si="420"/>
        <v>0</v>
      </c>
      <c r="AF236" s="97">
        <f t="shared" si="421"/>
        <v>0</v>
      </c>
      <c r="AG236" s="97">
        <f t="shared" si="422"/>
        <v>6.6082716289596224</v>
      </c>
      <c r="AH236" s="97">
        <f t="shared" si="423"/>
        <v>6.6082716289596224</v>
      </c>
      <c r="AI236" s="97"/>
      <c r="AJ236" s="97"/>
      <c r="AK236" s="106">
        <f t="shared" si="424"/>
        <v>0.27534465120665091</v>
      </c>
      <c r="AL236" s="106">
        <f>SIN((90-$U$9)*$AA$8)*TAN($Y$10*$AA$8)/TAN((90-'C'!$F171)*$AA$8)</f>
        <v>-9.8636602934223203E-2</v>
      </c>
      <c r="AM236" s="106">
        <f t="shared" si="425"/>
        <v>2.5695650812758871E-2</v>
      </c>
      <c r="AN236" s="106">
        <f t="shared" si="426"/>
        <v>1.0127663357422376</v>
      </c>
      <c r="AO236" s="106">
        <f t="shared" si="427"/>
        <v>-5.5890817493956932</v>
      </c>
      <c r="AP236" s="106">
        <f t="shared" si="428"/>
        <v>-9.106959298875525</v>
      </c>
      <c r="AQ236" s="106">
        <f t="shared" si="429"/>
        <v>3.5178775494798318</v>
      </c>
      <c r="AR236" s="106">
        <f t="shared" si="430"/>
        <v>194.69604104827121</v>
      </c>
      <c r="AS236" s="106" t="s">
        <v>8053</v>
      </c>
      <c r="AT236" s="106" t="s">
        <v>8053</v>
      </c>
      <c r="AU236" s="106" t="s">
        <v>8053</v>
      </c>
      <c r="AV236" s="106">
        <f t="shared" si="431"/>
        <v>11.936252607812458</v>
      </c>
      <c r="AW236" s="106">
        <f t="shared" si="432"/>
        <v>11.936252607812458</v>
      </c>
      <c r="AX236" s="106">
        <f t="shared" si="433"/>
        <v>0.49734385865885239</v>
      </c>
      <c r="AY236" s="106">
        <f t="shared" si="434"/>
        <v>0</v>
      </c>
      <c r="AZ236" s="106">
        <f t="shared" si="435"/>
        <v>0</v>
      </c>
      <c r="BA236" s="106">
        <f t="shared" si="436"/>
        <v>0</v>
      </c>
      <c r="BB236" s="106">
        <f>SIN((90-$U$9)*$AA$8)*TAN($Y$9*$AA$8)/TAN((90-'C'!$F171)*$AA$8)</f>
        <v>-1.2200475307588461</v>
      </c>
      <c r="BC236" s="106">
        <f t="shared" si="437"/>
        <v>3.9313065427916136</v>
      </c>
      <c r="BD236" s="106">
        <f t="shared" si="438"/>
        <v>2.2206545302661587</v>
      </c>
      <c r="BE236" s="106">
        <f t="shared" si="439"/>
        <v>-33.326475673958058</v>
      </c>
      <c r="BF236" s="106">
        <f t="shared" si="440"/>
        <v>-63.235932093769613</v>
      </c>
      <c r="BG236" s="106">
        <f t="shared" si="441"/>
        <v>29.909456419811555</v>
      </c>
      <c r="BH236" s="106">
        <f t="shared" si="442"/>
        <v>276.56240776772768</v>
      </c>
      <c r="BI236" s="106" t="s">
        <v>8053</v>
      </c>
      <c r="BJ236" s="106" t="s">
        <v>8053</v>
      </c>
      <c r="BK236" s="106" t="s">
        <v>8053</v>
      </c>
      <c r="BL236" s="106">
        <f t="shared" si="443"/>
        <v>14.16474153909855</v>
      </c>
      <c r="BM236" s="106">
        <f t="shared" si="444"/>
        <v>14.16474153909855</v>
      </c>
      <c r="BN236" s="106">
        <f t="shared" si="445"/>
        <v>0.59019756412910629</v>
      </c>
      <c r="BO236" s="106">
        <f t="shared" si="446"/>
        <v>0</v>
      </c>
      <c r="BP236" s="106">
        <f t="shared" si="447"/>
        <v>0</v>
      </c>
      <c r="BQ236" s="106">
        <f t="shared" si="448"/>
        <v>0</v>
      </c>
      <c r="BR236" s="106">
        <f>SIN((90-$U$9)*$AA$8)*TAN($AA$10*$AA$8)/TAN((90-'C'!$F171)*$AA$8)</f>
        <v>9.8636602934223175E-2</v>
      </c>
      <c r="BS236" s="106">
        <f t="shared" si="449"/>
        <v>2.5695650812758864E-2</v>
      </c>
      <c r="BT236" s="106">
        <f t="shared" si="450"/>
        <v>1.0127663357422376</v>
      </c>
      <c r="BU236" s="106">
        <f t="shared" si="451"/>
        <v>5.5890817493956915</v>
      </c>
      <c r="BV236" s="106">
        <f t="shared" si="452"/>
        <v>9.1069592988755232</v>
      </c>
      <c r="BW236" s="106">
        <f t="shared" si="453"/>
        <v>-3.5178775494798318</v>
      </c>
      <c r="BX236" s="106">
        <f t="shared" si="454"/>
        <v>165.30395895172879</v>
      </c>
      <c r="BY236" s="106" t="s">
        <v>8053</v>
      </c>
      <c r="BZ236" s="106" t="s">
        <v>8053</v>
      </c>
      <c r="CA236" s="106" t="s">
        <v>8053</v>
      </c>
      <c r="CB236" s="106">
        <f t="shared" si="455"/>
        <v>0</v>
      </c>
      <c r="CC236" s="106">
        <f t="shared" si="456"/>
        <v>0</v>
      </c>
      <c r="CD236" s="106">
        <f t="shared" si="457"/>
        <v>0</v>
      </c>
      <c r="CE236" s="106">
        <f t="shared" si="458"/>
        <v>0</v>
      </c>
      <c r="CF236" s="106">
        <f t="shared" si="459"/>
        <v>0</v>
      </c>
      <c r="CG236" s="106">
        <f t="shared" si="460"/>
        <v>0</v>
      </c>
      <c r="CH236" s="106">
        <f>90-'C'!$F171</f>
        <v>67.216999999999999</v>
      </c>
      <c r="CI236" s="106">
        <v>7</v>
      </c>
      <c r="CJ236" s="97"/>
      <c r="CK236" s="97"/>
      <c r="CL236" s="97" t="e">
        <f t="shared" ref="CL236:CL239" si="474">#REF!</f>
        <v>#REF!</v>
      </c>
      <c r="CM236" s="97"/>
      <c r="CN236" s="97" t="s">
        <v>8201</v>
      </c>
      <c r="CO236" s="97">
        <f t="shared" si="461"/>
        <v>7</v>
      </c>
      <c r="CP236" s="97">
        <f t="shared" si="462"/>
        <v>34.31666666666667</v>
      </c>
      <c r="CQ236" s="97">
        <f>'C'!F171</f>
        <v>22.783000000000001</v>
      </c>
      <c r="CR236" s="97">
        <f t="shared" si="463"/>
        <v>3.1415926535897931</v>
      </c>
      <c r="CS236" s="97">
        <f t="shared" si="464"/>
        <v>1.7453292519943295E-2</v>
      </c>
      <c r="CT236" s="97">
        <f t="shared" si="465"/>
        <v>57.295779513082323</v>
      </c>
      <c r="CU236" s="97">
        <f t="shared" si="466"/>
        <v>0.59893882164272083</v>
      </c>
      <c r="CV236" s="97">
        <f t="shared" si="467"/>
        <v>0.3976383634818681</v>
      </c>
      <c r="CW236" s="97">
        <f t="shared" si="468"/>
        <v>1.881557566946511</v>
      </c>
      <c r="CX236" s="97">
        <f t="shared" si="469"/>
        <v>61.391159729544668</v>
      </c>
      <c r="CY236" s="97">
        <f t="shared" si="470"/>
        <v>61.391159729544668</v>
      </c>
      <c r="CZ236" s="97">
        <f t="shared" si="471"/>
        <v>298.60884027045535</v>
      </c>
      <c r="DA236" s="97"/>
      <c r="DB236" s="97"/>
      <c r="DC236" s="97"/>
      <c r="DD236" s="97"/>
      <c r="DE236" s="97"/>
      <c r="DF236" s="97"/>
      <c r="DG236" s="97"/>
      <c r="DH236" s="97"/>
      <c r="DI236" s="97"/>
      <c r="DJ236" s="97"/>
      <c r="DK236" s="97"/>
    </row>
    <row r="237" spans="1:115" ht="30" customHeight="1" x14ac:dyDescent="0.2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 t="s">
        <v>8186</v>
      </c>
      <c r="L237" s="97" t="e">
        <f t="shared" si="473"/>
        <v>#REF!</v>
      </c>
      <c r="M237" s="98">
        <f t="shared" si="472"/>
        <v>8</v>
      </c>
      <c r="N237" s="97">
        <f t="shared" si="407"/>
        <v>105.87231873866266</v>
      </c>
      <c r="O237" s="97">
        <f t="shared" si="408"/>
        <v>61.276685573286663</v>
      </c>
      <c r="P237" s="97">
        <f t="shared" si="409"/>
        <v>44.595633165375993</v>
      </c>
      <c r="Q237" s="97" t="str">
        <f t="shared" si="410"/>
        <v>QSOS</v>
      </c>
      <c r="R237" s="97">
        <f t="shared" si="411"/>
        <v>298.72331442671333</v>
      </c>
      <c r="S237" s="97">
        <f t="shared" si="0"/>
        <v>225</v>
      </c>
      <c r="T237" s="97">
        <f>SIN((90-$U$9)*$AA$8)*TAN($AA$9*$AA$8)/TAN((90-'C'!$F172)*$AA$8)</f>
        <v>1.2254188442370806</v>
      </c>
      <c r="U237" s="97">
        <f t="shared" si="412"/>
        <v>3.9313065427916092</v>
      </c>
      <c r="V237" s="97">
        <f t="shared" si="413"/>
        <v>2.2206545302661578</v>
      </c>
      <c r="W237" s="97">
        <f t="shared" si="414"/>
        <v>33.492496420844724</v>
      </c>
      <c r="X237" s="97">
        <f t="shared" si="415"/>
        <v>63.235932093769605</v>
      </c>
      <c r="Y237" s="97">
        <f t="shared" si="416"/>
        <v>-29.743435672924882</v>
      </c>
      <c r="Z237" s="97">
        <f t="shared" si="417"/>
        <v>83.271571485385664</v>
      </c>
      <c r="AA237" s="97">
        <f>(COS( 90.833*$AA$8)-SIN($U$9*$AA$8)*SIN('C'!$F172*$AA$8))/COS($U$9*$AA$8)/COS('C'!$F172*$AA$8)</f>
        <v>-0.30705830425245645</v>
      </c>
      <c r="AB237" s="97">
        <f t="shared" si="418"/>
        <v>107.88203936234673</v>
      </c>
      <c r="AC237" s="97">
        <f>('C'!$E172+$AC$9+$W$9/15)</f>
        <v>12.173777777777779</v>
      </c>
      <c r="AD237" s="97">
        <f t="shared" si="419"/>
        <v>0</v>
      </c>
      <c r="AE237" s="97">
        <f t="shared" si="420"/>
        <v>0</v>
      </c>
      <c r="AF237" s="97">
        <f t="shared" si="421"/>
        <v>0</v>
      </c>
      <c r="AG237" s="97">
        <f t="shared" si="422"/>
        <v>6.6223396787520681</v>
      </c>
      <c r="AH237" s="97">
        <f t="shared" si="423"/>
        <v>6.6223396787520681</v>
      </c>
      <c r="AI237" s="97"/>
      <c r="AJ237" s="97"/>
      <c r="AK237" s="106">
        <f t="shared" si="424"/>
        <v>0.27593081994800284</v>
      </c>
      <c r="AL237" s="106">
        <f>SIN((90-$U$9)*$AA$8)*TAN($Y$10*$AA$8)/TAN((90-'C'!$F172)*$AA$8)</f>
        <v>-9.907085496246866E-2</v>
      </c>
      <c r="AM237" s="106">
        <f t="shared" si="425"/>
        <v>2.5695650812758871E-2</v>
      </c>
      <c r="AN237" s="106">
        <f t="shared" si="426"/>
        <v>1.0127663357422376</v>
      </c>
      <c r="AO237" s="106">
        <f t="shared" si="427"/>
        <v>-5.6137667969822376</v>
      </c>
      <c r="AP237" s="106">
        <f t="shared" si="428"/>
        <v>-9.106959298875525</v>
      </c>
      <c r="AQ237" s="106">
        <f t="shared" si="429"/>
        <v>3.4931925018932874</v>
      </c>
      <c r="AR237" s="106">
        <f t="shared" si="430"/>
        <v>194.72072609585777</v>
      </c>
      <c r="AS237" s="106" t="s">
        <v>8053</v>
      </c>
      <c r="AT237" s="106" t="s">
        <v>8053</v>
      </c>
      <c r="AU237" s="106" t="s">
        <v>8053</v>
      </c>
      <c r="AV237" s="106">
        <f t="shared" si="431"/>
        <v>11.940898277651559</v>
      </c>
      <c r="AW237" s="106">
        <f t="shared" si="432"/>
        <v>11.940898277651559</v>
      </c>
      <c r="AX237" s="106">
        <f t="shared" si="433"/>
        <v>0.49753742823548164</v>
      </c>
      <c r="AY237" s="106">
        <f t="shared" si="434"/>
        <v>0</v>
      </c>
      <c r="AZ237" s="106">
        <f t="shared" si="435"/>
        <v>0</v>
      </c>
      <c r="BA237" s="106">
        <f t="shared" si="436"/>
        <v>0</v>
      </c>
      <c r="BB237" s="106">
        <f>SIN((90-$U$9)*$AA$8)*TAN($Y$9*$AA$8)/TAN((90-'C'!$F172)*$AA$8)</f>
        <v>-1.225418844237081</v>
      </c>
      <c r="BC237" s="106">
        <f t="shared" si="437"/>
        <v>3.9313065427916136</v>
      </c>
      <c r="BD237" s="106">
        <f t="shared" si="438"/>
        <v>2.2206545302661587</v>
      </c>
      <c r="BE237" s="106">
        <f t="shared" si="439"/>
        <v>-33.492496420844724</v>
      </c>
      <c r="BF237" s="106">
        <f t="shared" si="440"/>
        <v>-63.235932093769613</v>
      </c>
      <c r="BG237" s="106">
        <f t="shared" si="441"/>
        <v>29.743435672924889</v>
      </c>
      <c r="BH237" s="106">
        <f t="shared" si="442"/>
        <v>276.72842851461434</v>
      </c>
      <c r="BI237" s="106" t="s">
        <v>8053</v>
      </c>
      <c r="BJ237" s="106" t="s">
        <v>8053</v>
      </c>
      <c r="BK237" s="106" t="s">
        <v>8053</v>
      </c>
      <c r="BL237" s="106">
        <f t="shared" si="443"/>
        <v>14.156673489306105</v>
      </c>
      <c r="BM237" s="106">
        <f t="shared" si="444"/>
        <v>14.156673489306105</v>
      </c>
      <c r="BN237" s="106">
        <f t="shared" si="445"/>
        <v>0.58986139538775439</v>
      </c>
      <c r="BO237" s="106">
        <f t="shared" si="446"/>
        <v>0</v>
      </c>
      <c r="BP237" s="106">
        <f t="shared" si="447"/>
        <v>0</v>
      </c>
      <c r="BQ237" s="106">
        <f t="shared" si="448"/>
        <v>0</v>
      </c>
      <c r="BR237" s="106">
        <f>SIN((90-$U$9)*$AA$8)*TAN($AA$10*$AA$8)/TAN((90-'C'!$F172)*$AA$8)</f>
        <v>9.9070854962468646E-2</v>
      </c>
      <c r="BS237" s="106">
        <f t="shared" si="449"/>
        <v>2.5695650812758864E-2</v>
      </c>
      <c r="BT237" s="106">
        <f t="shared" si="450"/>
        <v>1.0127663357422376</v>
      </c>
      <c r="BU237" s="106">
        <f t="shared" si="451"/>
        <v>5.6137667969822367</v>
      </c>
      <c r="BV237" s="106">
        <f t="shared" si="452"/>
        <v>9.1069592988755232</v>
      </c>
      <c r="BW237" s="106">
        <f t="shared" si="453"/>
        <v>-3.4931925018932866</v>
      </c>
      <c r="BX237" s="106">
        <f t="shared" si="454"/>
        <v>165.27927390414223</v>
      </c>
      <c r="BY237" s="106" t="s">
        <v>8053</v>
      </c>
      <c r="BZ237" s="106" t="s">
        <v>8053</v>
      </c>
      <c r="CA237" s="106" t="s">
        <v>8053</v>
      </c>
      <c r="CB237" s="106">
        <f t="shared" si="455"/>
        <v>0</v>
      </c>
      <c r="CC237" s="106">
        <f t="shared" si="456"/>
        <v>0</v>
      </c>
      <c r="CD237" s="106">
        <f t="shared" si="457"/>
        <v>0</v>
      </c>
      <c r="CE237" s="106">
        <f t="shared" si="458"/>
        <v>0</v>
      </c>
      <c r="CF237" s="106">
        <f t="shared" si="459"/>
        <v>0</v>
      </c>
      <c r="CG237" s="106">
        <f t="shared" si="460"/>
        <v>0</v>
      </c>
      <c r="CH237" s="106">
        <f>90-'C'!$F172</f>
        <v>67.126999999999995</v>
      </c>
      <c r="CI237" s="106">
        <v>8</v>
      </c>
      <c r="CJ237" s="97"/>
      <c r="CK237" s="97" t="s">
        <v>8186</v>
      </c>
      <c r="CL237" s="97" t="e">
        <f t="shared" si="474"/>
        <v>#REF!</v>
      </c>
      <c r="CM237" s="97"/>
      <c r="CN237" s="97" t="s">
        <v>8201</v>
      </c>
      <c r="CO237" s="97">
        <f t="shared" si="461"/>
        <v>8</v>
      </c>
      <c r="CP237" s="97">
        <f t="shared" si="462"/>
        <v>34.31666666666667</v>
      </c>
      <c r="CQ237" s="97">
        <f>'C'!F172</f>
        <v>22.873000000000001</v>
      </c>
      <c r="CR237" s="97">
        <f t="shared" si="463"/>
        <v>3.1415926535897931</v>
      </c>
      <c r="CS237" s="97">
        <f t="shared" si="464"/>
        <v>1.7453292519943295E-2</v>
      </c>
      <c r="CT237" s="97">
        <f t="shared" si="465"/>
        <v>57.295779513082323</v>
      </c>
      <c r="CU237" s="97">
        <f t="shared" si="466"/>
        <v>0.59893882164272083</v>
      </c>
      <c r="CV237" s="97">
        <f t="shared" si="467"/>
        <v>0.39920915980866301</v>
      </c>
      <c r="CW237" s="97">
        <f t="shared" si="468"/>
        <v>1.8828967906390743</v>
      </c>
      <c r="CX237" s="97">
        <f t="shared" si="469"/>
        <v>61.276685573286663</v>
      </c>
      <c r="CY237" s="97">
        <f t="shared" si="470"/>
        <v>61.276685573286663</v>
      </c>
      <c r="CZ237" s="97">
        <f t="shared" si="471"/>
        <v>298.72331442671333</v>
      </c>
      <c r="DA237" s="97"/>
      <c r="DB237" s="97"/>
      <c r="DC237" s="97"/>
      <c r="DD237" s="97"/>
      <c r="DE237" s="97"/>
      <c r="DF237" s="97"/>
      <c r="DG237" s="97"/>
      <c r="DH237" s="97"/>
      <c r="DI237" s="97"/>
      <c r="DJ237" s="97"/>
      <c r="DK237" s="97"/>
    </row>
    <row r="238" spans="1:115" ht="30" customHeight="1" x14ac:dyDescent="0.2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 t="e">
        <f t="shared" si="473"/>
        <v>#REF!</v>
      </c>
      <c r="M238" s="98">
        <f t="shared" si="472"/>
        <v>9</v>
      </c>
      <c r="N238" s="97">
        <f t="shared" si="407"/>
        <v>105.87231873866266</v>
      </c>
      <c r="O238" s="97">
        <f t="shared" si="408"/>
        <v>61.169798357259623</v>
      </c>
      <c r="P238" s="97">
        <f t="shared" si="409"/>
        <v>44.702520381403033</v>
      </c>
      <c r="Q238" s="97" t="str">
        <f t="shared" si="410"/>
        <v>QSOS</v>
      </c>
      <c r="R238" s="97">
        <f t="shared" si="411"/>
        <v>298.83020164274035</v>
      </c>
      <c r="S238" s="97">
        <f t="shared" si="0"/>
        <v>226</v>
      </c>
      <c r="T238" s="97">
        <f>SIN((90-$U$9)*$AA$8)*TAN($AA$9*$AA$8)/TAN((90-'C'!$F173)*$AA$8)</f>
        <v>1.2304384962380246</v>
      </c>
      <c r="U238" s="97">
        <f t="shared" si="412"/>
        <v>3.9313065427916092</v>
      </c>
      <c r="V238" s="97">
        <f t="shared" si="413"/>
        <v>2.2206545302661578</v>
      </c>
      <c r="W238" s="97">
        <f t="shared" si="414"/>
        <v>33.64793597058091</v>
      </c>
      <c r="X238" s="97">
        <f t="shared" si="415"/>
        <v>63.235932093769605</v>
      </c>
      <c r="Y238" s="97">
        <f t="shared" si="416"/>
        <v>-29.587996123188695</v>
      </c>
      <c r="Z238" s="97">
        <f t="shared" si="417"/>
        <v>83.116131935649491</v>
      </c>
      <c r="AA238" s="97">
        <f>(COS( 90.833*$AA$8)-SIN($U$9*$AA$8)*SIN('C'!$F173*$AA$8))/COS($U$9*$AA$8)/COS('C'!$F173*$AA$8)</f>
        <v>-0.30824968687973975</v>
      </c>
      <c r="AB238" s="97">
        <f t="shared" si="418"/>
        <v>107.95378011273094</v>
      </c>
      <c r="AC238" s="97">
        <f>('C'!$E173+$AC$9+$W$9/15)</f>
        <v>12.176777777777779</v>
      </c>
      <c r="AD238" s="97">
        <f t="shared" si="419"/>
        <v>0</v>
      </c>
      <c r="AE238" s="97">
        <f t="shared" si="420"/>
        <v>0</v>
      </c>
      <c r="AF238" s="97">
        <f t="shared" si="421"/>
        <v>0</v>
      </c>
      <c r="AG238" s="97">
        <f t="shared" si="422"/>
        <v>6.6357023154011463</v>
      </c>
      <c r="AH238" s="97">
        <f t="shared" si="423"/>
        <v>6.6357023154011463</v>
      </c>
      <c r="AI238" s="97"/>
      <c r="AJ238" s="97"/>
      <c r="AK238" s="106">
        <f t="shared" si="424"/>
        <v>0.27648759647504778</v>
      </c>
      <c r="AL238" s="106">
        <f>SIN((90-$U$9)*$AA$8)*TAN($Y$10*$AA$8)/TAN((90-'C'!$F173)*$AA$8)</f>
        <v>-9.9476676382374452E-2</v>
      </c>
      <c r="AM238" s="106">
        <f t="shared" si="425"/>
        <v>2.5695650812758871E-2</v>
      </c>
      <c r="AN238" s="106">
        <f t="shared" si="426"/>
        <v>1.0127663357422376</v>
      </c>
      <c r="AO238" s="106">
        <f t="shared" si="427"/>
        <v>-5.6368366521203956</v>
      </c>
      <c r="AP238" s="106">
        <f t="shared" si="428"/>
        <v>-9.106959298875525</v>
      </c>
      <c r="AQ238" s="106">
        <f t="shared" si="429"/>
        <v>3.4701226467551294</v>
      </c>
      <c r="AR238" s="106">
        <f t="shared" si="430"/>
        <v>194.74379595099592</v>
      </c>
      <c r="AS238" s="106" t="s">
        <v>8053</v>
      </c>
      <c r="AT238" s="106" t="s">
        <v>8053</v>
      </c>
      <c r="AU238" s="106" t="s">
        <v>8053</v>
      </c>
      <c r="AV238" s="106">
        <f t="shared" si="431"/>
        <v>11.945436267994104</v>
      </c>
      <c r="AW238" s="106">
        <f t="shared" si="432"/>
        <v>11.945436267994104</v>
      </c>
      <c r="AX238" s="106">
        <f t="shared" si="433"/>
        <v>0.49772651116642103</v>
      </c>
      <c r="AY238" s="106">
        <f t="shared" si="434"/>
        <v>0</v>
      </c>
      <c r="AZ238" s="106">
        <f t="shared" si="435"/>
        <v>0</v>
      </c>
      <c r="BA238" s="106">
        <f t="shared" si="436"/>
        <v>0</v>
      </c>
      <c r="BB238" s="106">
        <f>SIN((90-$U$9)*$AA$8)*TAN($Y$9*$AA$8)/TAN((90-'C'!$F173)*$AA$8)</f>
        <v>-1.2304384962380253</v>
      </c>
      <c r="BC238" s="106">
        <f t="shared" si="437"/>
        <v>3.9313065427916136</v>
      </c>
      <c r="BD238" s="106">
        <f t="shared" si="438"/>
        <v>2.2206545302661587</v>
      </c>
      <c r="BE238" s="106">
        <f t="shared" si="439"/>
        <v>-33.64793597058091</v>
      </c>
      <c r="BF238" s="106">
        <f t="shared" si="440"/>
        <v>-63.235932093769613</v>
      </c>
      <c r="BG238" s="106">
        <f t="shared" si="441"/>
        <v>29.587996123188702</v>
      </c>
      <c r="BH238" s="106">
        <f t="shared" si="442"/>
        <v>276.88386806435051</v>
      </c>
      <c r="BI238" s="106" t="s">
        <v>8053</v>
      </c>
      <c r="BJ238" s="106" t="s">
        <v>8053</v>
      </c>
      <c r="BK238" s="106" t="s">
        <v>8053</v>
      </c>
      <c r="BL238" s="106">
        <f t="shared" si="443"/>
        <v>14.149310852657026</v>
      </c>
      <c r="BM238" s="106">
        <f t="shared" si="444"/>
        <v>14.149310852657026</v>
      </c>
      <c r="BN238" s="106">
        <f t="shared" si="445"/>
        <v>0.58955461886070937</v>
      </c>
      <c r="BO238" s="106">
        <f t="shared" si="446"/>
        <v>0</v>
      </c>
      <c r="BP238" s="106">
        <f t="shared" si="447"/>
        <v>0</v>
      </c>
      <c r="BQ238" s="106">
        <f t="shared" si="448"/>
        <v>0</v>
      </c>
      <c r="BR238" s="106">
        <f>SIN((90-$U$9)*$AA$8)*TAN($AA$10*$AA$8)/TAN((90-'C'!$F173)*$AA$8)</f>
        <v>9.9476676382374424E-2</v>
      </c>
      <c r="BS238" s="106">
        <f t="shared" si="449"/>
        <v>2.5695650812758864E-2</v>
      </c>
      <c r="BT238" s="106">
        <f t="shared" si="450"/>
        <v>1.0127663357422376</v>
      </c>
      <c r="BU238" s="106">
        <f t="shared" si="451"/>
        <v>5.6368366521203948</v>
      </c>
      <c r="BV238" s="106">
        <f t="shared" si="452"/>
        <v>9.1069592988755232</v>
      </c>
      <c r="BW238" s="106">
        <f t="shared" si="453"/>
        <v>-3.4701226467551285</v>
      </c>
      <c r="BX238" s="106">
        <f t="shared" si="454"/>
        <v>165.25620404900408</v>
      </c>
      <c r="BY238" s="106" t="s">
        <v>8053</v>
      </c>
      <c r="BZ238" s="106" t="s">
        <v>8053</v>
      </c>
      <c r="CA238" s="106" t="s">
        <v>8053</v>
      </c>
      <c r="CB238" s="106">
        <f t="shared" si="455"/>
        <v>0</v>
      </c>
      <c r="CC238" s="106">
        <f t="shared" si="456"/>
        <v>0</v>
      </c>
      <c r="CD238" s="106">
        <f t="shared" si="457"/>
        <v>0</v>
      </c>
      <c r="CE238" s="106">
        <f t="shared" si="458"/>
        <v>0</v>
      </c>
      <c r="CF238" s="106">
        <f t="shared" si="459"/>
        <v>0</v>
      </c>
      <c r="CG238" s="106">
        <f t="shared" si="460"/>
        <v>0</v>
      </c>
      <c r="CH238" s="106">
        <f>90-'C'!$F173</f>
        <v>67.043000000000006</v>
      </c>
      <c r="CI238" s="106">
        <v>9</v>
      </c>
      <c r="CJ238" s="97"/>
      <c r="CK238" s="97"/>
      <c r="CL238" s="97" t="e">
        <f t="shared" si="474"/>
        <v>#REF!</v>
      </c>
      <c r="CM238" s="97"/>
      <c r="CN238" s="97" t="s">
        <v>8201</v>
      </c>
      <c r="CO238" s="97">
        <f t="shared" si="461"/>
        <v>9</v>
      </c>
      <c r="CP238" s="97">
        <f t="shared" si="462"/>
        <v>34.31666666666667</v>
      </c>
      <c r="CQ238" s="97">
        <f>'C'!F173</f>
        <v>22.957000000000001</v>
      </c>
      <c r="CR238" s="97">
        <f t="shared" si="463"/>
        <v>3.1415926535897931</v>
      </c>
      <c r="CS238" s="97">
        <f t="shared" si="464"/>
        <v>1.7453292519943295E-2</v>
      </c>
      <c r="CT238" s="97">
        <f t="shared" si="465"/>
        <v>57.295779513082323</v>
      </c>
      <c r="CU238" s="97">
        <f t="shared" si="466"/>
        <v>0.59893882164272083</v>
      </c>
      <c r="CV238" s="97">
        <f t="shared" si="467"/>
        <v>0.40067523638033825</v>
      </c>
      <c r="CW238" s="97">
        <f t="shared" si="468"/>
        <v>1.8841489029411302</v>
      </c>
      <c r="CX238" s="97">
        <f t="shared" si="469"/>
        <v>61.169798357259623</v>
      </c>
      <c r="CY238" s="97">
        <f t="shared" si="470"/>
        <v>61.169798357259623</v>
      </c>
      <c r="CZ238" s="97">
        <f t="shared" si="471"/>
        <v>298.83020164274035</v>
      </c>
      <c r="DA238" s="97"/>
      <c r="DB238" s="97"/>
      <c r="DC238" s="97"/>
      <c r="DD238" s="97"/>
      <c r="DE238" s="97"/>
      <c r="DF238" s="97"/>
      <c r="DG238" s="97"/>
      <c r="DH238" s="97"/>
      <c r="DI238" s="97"/>
      <c r="DJ238" s="97"/>
      <c r="DK238" s="97"/>
    </row>
    <row r="239" spans="1:115" ht="30" customHeight="1" x14ac:dyDescent="0.2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 t="e">
        <f t="shared" si="473"/>
        <v>#REF!</v>
      </c>
      <c r="M239" s="98">
        <f t="shared" si="472"/>
        <v>10</v>
      </c>
      <c r="N239" s="97">
        <f t="shared" si="407"/>
        <v>105.87231873866266</v>
      </c>
      <c r="O239" s="97">
        <f t="shared" si="408"/>
        <v>61.071780280081384</v>
      </c>
      <c r="P239" s="97">
        <f t="shared" si="409"/>
        <v>44.800538458581272</v>
      </c>
      <c r="Q239" s="97" t="str">
        <f t="shared" si="410"/>
        <v>QSOS</v>
      </c>
      <c r="R239" s="97">
        <f t="shared" si="411"/>
        <v>298.92821971991862</v>
      </c>
      <c r="S239" s="97">
        <f t="shared" si="0"/>
        <v>227</v>
      </c>
      <c r="T239" s="97">
        <f>SIN((90-$U$9)*$AA$8)*TAN($AA$9*$AA$8)/TAN((90-'C'!$F174)*$AA$8)</f>
        <v>1.2350453233832581</v>
      </c>
      <c r="U239" s="97">
        <f t="shared" si="412"/>
        <v>3.9313065427916092</v>
      </c>
      <c r="V239" s="97">
        <f t="shared" si="413"/>
        <v>2.2206545302661578</v>
      </c>
      <c r="W239" s="97">
        <f t="shared" si="414"/>
        <v>33.79083929344462</v>
      </c>
      <c r="X239" s="97">
        <f t="shared" si="415"/>
        <v>63.235932093769605</v>
      </c>
      <c r="Y239" s="97">
        <f t="shared" si="416"/>
        <v>-29.445092800324986</v>
      </c>
      <c r="Z239" s="97">
        <f t="shared" si="417"/>
        <v>82.973228612785789</v>
      </c>
      <c r="AA239" s="97">
        <f>(COS( 90.833*$AA$8)-SIN($U$9*$AA$8)*SIN('C'!$F174*$AA$8))/COS($U$9*$AA$8)/COS('C'!$F174*$AA$8)</f>
        <v>-0.30934312425564692</v>
      </c>
      <c r="AB239" s="97">
        <f t="shared" si="418"/>
        <v>108.01964857701101</v>
      </c>
      <c r="AC239" s="97">
        <f>('C'!$E174+$AC$9+$W$9/15)</f>
        <v>12.180777777777781</v>
      </c>
      <c r="AD239" s="97">
        <f t="shared" si="419"/>
        <v>0</v>
      </c>
      <c r="AE239" s="97">
        <f t="shared" si="420"/>
        <v>0</v>
      </c>
      <c r="AF239" s="97">
        <f t="shared" si="421"/>
        <v>0</v>
      </c>
      <c r="AG239" s="97">
        <f t="shared" si="422"/>
        <v>6.6492292035920615</v>
      </c>
      <c r="AH239" s="97">
        <f t="shared" si="423"/>
        <v>6.6492292035920615</v>
      </c>
      <c r="AI239" s="97"/>
      <c r="AJ239" s="97"/>
      <c r="AK239" s="106">
        <f t="shared" si="424"/>
        <v>0.27705121681633588</v>
      </c>
      <c r="AL239" s="106">
        <f>SIN((90-$U$9)*$AA$8)*TAN($Y$10*$AA$8)/TAN((90-'C'!$F174)*$AA$8)</f>
        <v>-9.9849122347351216E-2</v>
      </c>
      <c r="AM239" s="106">
        <f t="shared" si="425"/>
        <v>2.5695650812758871E-2</v>
      </c>
      <c r="AN239" s="106">
        <f t="shared" si="426"/>
        <v>1.0127663357422376</v>
      </c>
      <c r="AO239" s="106">
        <f t="shared" si="427"/>
        <v>-5.6580100092606198</v>
      </c>
      <c r="AP239" s="106">
        <f t="shared" si="428"/>
        <v>-9.106959298875525</v>
      </c>
      <c r="AQ239" s="106">
        <f t="shared" si="429"/>
        <v>3.4489492896149052</v>
      </c>
      <c r="AR239" s="106">
        <f t="shared" si="430"/>
        <v>194.76496930813613</v>
      </c>
      <c r="AS239" s="106" t="s">
        <v>8053</v>
      </c>
      <c r="AT239" s="106" t="s">
        <v>8053</v>
      </c>
      <c r="AU239" s="106" t="s">
        <v>8053</v>
      </c>
      <c r="AV239" s="106">
        <f t="shared" si="431"/>
        <v>11.950847825136787</v>
      </c>
      <c r="AW239" s="106">
        <f t="shared" si="432"/>
        <v>11.950847825136787</v>
      </c>
      <c r="AX239" s="106">
        <f t="shared" si="433"/>
        <v>0.49795199271403279</v>
      </c>
      <c r="AY239" s="106">
        <f t="shared" si="434"/>
        <v>0</v>
      </c>
      <c r="AZ239" s="106">
        <f t="shared" si="435"/>
        <v>0</v>
      </c>
      <c r="BA239" s="106">
        <f t="shared" si="436"/>
        <v>0</v>
      </c>
      <c r="BB239" s="106">
        <f>SIN((90-$U$9)*$AA$8)*TAN($Y$9*$AA$8)/TAN((90-'C'!$F174)*$AA$8)</f>
        <v>-1.2350453233832588</v>
      </c>
      <c r="BC239" s="106">
        <f t="shared" si="437"/>
        <v>3.9313065427916136</v>
      </c>
      <c r="BD239" s="106">
        <f t="shared" si="438"/>
        <v>2.2206545302661587</v>
      </c>
      <c r="BE239" s="106">
        <f t="shared" si="439"/>
        <v>-33.790839293444627</v>
      </c>
      <c r="BF239" s="106">
        <f t="shared" si="440"/>
        <v>-63.235932093769613</v>
      </c>
      <c r="BG239" s="106">
        <f t="shared" si="441"/>
        <v>29.445092800324986</v>
      </c>
      <c r="BH239" s="106">
        <f t="shared" si="442"/>
        <v>277.02677138721424</v>
      </c>
      <c r="BI239" s="106" t="s">
        <v>8053</v>
      </c>
      <c r="BJ239" s="106" t="s">
        <v>8053</v>
      </c>
      <c r="BK239" s="106" t="s">
        <v>8053</v>
      </c>
      <c r="BL239" s="106">
        <f t="shared" si="443"/>
        <v>14.143783964466113</v>
      </c>
      <c r="BM239" s="106">
        <f t="shared" si="444"/>
        <v>14.143783964466113</v>
      </c>
      <c r="BN239" s="106">
        <f t="shared" si="445"/>
        <v>0.58932433185275468</v>
      </c>
      <c r="BO239" s="106">
        <f t="shared" si="446"/>
        <v>0</v>
      </c>
      <c r="BP239" s="106">
        <f t="shared" si="447"/>
        <v>0</v>
      </c>
      <c r="BQ239" s="106">
        <f t="shared" si="448"/>
        <v>0</v>
      </c>
      <c r="BR239" s="106">
        <f>SIN((90-$U$9)*$AA$8)*TAN($AA$10*$AA$8)/TAN((90-'C'!$F174)*$AA$8)</f>
        <v>9.9849122347351202E-2</v>
      </c>
      <c r="BS239" s="106">
        <f t="shared" si="449"/>
        <v>2.5695650812758864E-2</v>
      </c>
      <c r="BT239" s="106">
        <f t="shared" si="450"/>
        <v>1.0127663357422376</v>
      </c>
      <c r="BU239" s="106">
        <f t="shared" si="451"/>
        <v>5.6580100092606189</v>
      </c>
      <c r="BV239" s="106">
        <f t="shared" si="452"/>
        <v>9.1069592988755232</v>
      </c>
      <c r="BW239" s="106">
        <f t="shared" si="453"/>
        <v>-3.4489492896149043</v>
      </c>
      <c r="BX239" s="106">
        <f t="shared" si="454"/>
        <v>165.23503069186387</v>
      </c>
      <c r="BY239" s="106" t="s">
        <v>8053</v>
      </c>
      <c r="BZ239" s="106" t="s">
        <v>8053</v>
      </c>
      <c r="CA239" s="106" t="s">
        <v>8053</v>
      </c>
      <c r="CB239" s="106">
        <f t="shared" si="455"/>
        <v>0</v>
      </c>
      <c r="CC239" s="106">
        <f t="shared" si="456"/>
        <v>0</v>
      </c>
      <c r="CD239" s="106">
        <f t="shared" si="457"/>
        <v>0</v>
      </c>
      <c r="CE239" s="106">
        <f t="shared" si="458"/>
        <v>0</v>
      </c>
      <c r="CF239" s="106">
        <f t="shared" si="459"/>
        <v>0</v>
      </c>
      <c r="CG239" s="106">
        <f t="shared" si="460"/>
        <v>0</v>
      </c>
      <c r="CH239" s="106">
        <f>90-'C'!$F174</f>
        <v>66.966000000000008</v>
      </c>
      <c r="CI239" s="106">
        <v>10</v>
      </c>
      <c r="CJ239" s="97"/>
      <c r="CK239" s="97"/>
      <c r="CL239" s="97" t="e">
        <f t="shared" si="474"/>
        <v>#REF!</v>
      </c>
      <c r="CM239" s="97"/>
      <c r="CN239" s="97" t="s">
        <v>8201</v>
      </c>
      <c r="CO239" s="97">
        <f t="shared" si="461"/>
        <v>10</v>
      </c>
      <c r="CP239" s="97">
        <f t="shared" si="462"/>
        <v>34.31666666666667</v>
      </c>
      <c r="CQ239" s="97">
        <f>'C'!F174</f>
        <v>23.033999999999999</v>
      </c>
      <c r="CR239" s="97">
        <f t="shared" si="463"/>
        <v>3.1415926535897931</v>
      </c>
      <c r="CS239" s="97">
        <f t="shared" si="464"/>
        <v>1.7453292519943295E-2</v>
      </c>
      <c r="CT239" s="97">
        <f t="shared" si="465"/>
        <v>57.295779513082323</v>
      </c>
      <c r="CU239" s="97">
        <f t="shared" si="466"/>
        <v>0.59893882164272083</v>
      </c>
      <c r="CV239" s="97">
        <f t="shared" si="467"/>
        <v>0.40201913990437382</v>
      </c>
      <c r="CW239" s="97">
        <f t="shared" si="468"/>
        <v>1.8852985245160496</v>
      </c>
      <c r="CX239" s="97">
        <f t="shared" si="469"/>
        <v>61.071780280081384</v>
      </c>
      <c r="CY239" s="97">
        <f t="shared" si="470"/>
        <v>61.071780280081384</v>
      </c>
      <c r="CZ239" s="97">
        <f t="shared" si="471"/>
        <v>298.92821971991862</v>
      </c>
      <c r="DA239" s="97"/>
      <c r="DB239" s="97"/>
      <c r="DC239" s="97"/>
      <c r="DD239" s="97"/>
      <c r="DE239" s="97"/>
      <c r="DF239" s="97"/>
      <c r="DG239" s="97"/>
      <c r="DH239" s="97"/>
      <c r="DI239" s="97"/>
      <c r="DJ239" s="97"/>
      <c r="DK239" s="97"/>
    </row>
    <row r="240" spans="1:115" ht="30" customHeight="1" x14ac:dyDescent="0.2">
      <c r="A240" s="97"/>
      <c r="B240" s="97"/>
      <c r="C240" s="97"/>
      <c r="D240" s="97"/>
      <c r="E240" s="97"/>
      <c r="F240" s="97"/>
      <c r="G240" s="97"/>
      <c r="H240" s="97"/>
      <c r="I240" s="97"/>
      <c r="J240" s="97" t="s">
        <v>8187</v>
      </c>
      <c r="K240" s="97"/>
      <c r="L240" s="97"/>
      <c r="M240" s="98">
        <f t="shared" si="472"/>
        <v>11</v>
      </c>
      <c r="N240" s="97">
        <f t="shared" si="407"/>
        <v>105.87231873866266</v>
      </c>
      <c r="O240" s="97">
        <f t="shared" si="408"/>
        <v>60.982641103362397</v>
      </c>
      <c r="P240" s="97">
        <f t="shared" si="409"/>
        <v>44.889677635300259</v>
      </c>
      <c r="Q240" s="97" t="str">
        <f t="shared" si="410"/>
        <v>QSOS</v>
      </c>
      <c r="R240" s="97">
        <f t="shared" si="411"/>
        <v>299.01735889663757</v>
      </c>
      <c r="S240" s="97">
        <f t="shared" si="0"/>
        <v>228</v>
      </c>
      <c r="T240" s="97">
        <f>SIN((90-$U$9)*$AA$8)*TAN($AA$9*$AA$8)/TAN((90-'C'!$F175)*$AA$8)</f>
        <v>1.2392379184822624</v>
      </c>
      <c r="U240" s="97">
        <f t="shared" si="412"/>
        <v>3.9313065427916092</v>
      </c>
      <c r="V240" s="97">
        <f t="shared" si="413"/>
        <v>2.2206545302661578</v>
      </c>
      <c r="W240" s="97">
        <f t="shared" si="414"/>
        <v>33.92110078564729</v>
      </c>
      <c r="X240" s="97">
        <f t="shared" si="415"/>
        <v>63.235932093769605</v>
      </c>
      <c r="Y240" s="97">
        <f t="shared" si="416"/>
        <v>-29.314831308122315</v>
      </c>
      <c r="Z240" s="97">
        <f t="shared" si="417"/>
        <v>82.842967120583097</v>
      </c>
      <c r="AA240" s="97">
        <f>(COS( 90.833*$AA$8)-SIN($U$9*$AA$8)*SIN('C'!$F175*$AA$8))/COS($U$9*$AA$8)/COS('C'!$F175*$AA$8)</f>
        <v>-0.31033827302257427</v>
      </c>
      <c r="AB240" s="97">
        <f t="shared" si="418"/>
        <v>108.0796175698194</v>
      </c>
      <c r="AC240" s="97">
        <f>('C'!$E175+$AC$9+$W$9/15)</f>
        <v>12.183777777777781</v>
      </c>
      <c r="AD240" s="97">
        <f t="shared" si="419"/>
        <v>0</v>
      </c>
      <c r="AE240" s="97">
        <f t="shared" si="420"/>
        <v>0</v>
      </c>
      <c r="AF240" s="97">
        <f t="shared" si="421"/>
        <v>0</v>
      </c>
      <c r="AG240" s="97">
        <f t="shared" si="422"/>
        <v>6.6609133030722409</v>
      </c>
      <c r="AH240" s="97">
        <f t="shared" si="423"/>
        <v>6.6609133030722409</v>
      </c>
      <c r="AI240" s="97"/>
      <c r="AJ240" s="97"/>
      <c r="AK240" s="106">
        <f t="shared" si="424"/>
        <v>0.27753805429467671</v>
      </c>
      <c r="AL240" s="106">
        <f>SIN((90-$U$9)*$AA$8)*TAN($Y$10*$AA$8)/TAN((90-'C'!$F175)*$AA$8)</f>
        <v>-0.10018807909093581</v>
      </c>
      <c r="AM240" s="106">
        <f t="shared" si="425"/>
        <v>2.5695650812758871E-2</v>
      </c>
      <c r="AN240" s="106">
        <f t="shared" si="426"/>
        <v>1.0127663357422376</v>
      </c>
      <c r="AO240" s="106">
        <f t="shared" si="427"/>
        <v>-5.6772801955095975</v>
      </c>
      <c r="AP240" s="106">
        <f t="shared" si="428"/>
        <v>-9.106959298875525</v>
      </c>
      <c r="AQ240" s="106">
        <f t="shared" si="429"/>
        <v>3.4296791033659275</v>
      </c>
      <c r="AR240" s="106">
        <f t="shared" si="430"/>
        <v>194.78423949438513</v>
      </c>
      <c r="AS240" s="106" t="s">
        <v>8053</v>
      </c>
      <c r="AT240" s="106" t="s">
        <v>8053</v>
      </c>
      <c r="AU240" s="106" t="s">
        <v>8053</v>
      </c>
      <c r="AV240" s="106">
        <f t="shared" si="431"/>
        <v>11.955132504220053</v>
      </c>
      <c r="AW240" s="106">
        <f t="shared" si="432"/>
        <v>11.955132504220053</v>
      </c>
      <c r="AX240" s="106">
        <f t="shared" si="433"/>
        <v>0.49813052100916888</v>
      </c>
      <c r="AY240" s="106">
        <f t="shared" si="434"/>
        <v>0</v>
      </c>
      <c r="AZ240" s="106">
        <f t="shared" si="435"/>
        <v>0</v>
      </c>
      <c r="BA240" s="106">
        <f t="shared" si="436"/>
        <v>0</v>
      </c>
      <c r="BB240" s="106">
        <f>SIN((90-$U$9)*$AA$8)*TAN($Y$9*$AA$8)/TAN((90-'C'!$F175)*$AA$8)</f>
        <v>-1.2392379184822628</v>
      </c>
      <c r="BC240" s="106">
        <f t="shared" si="437"/>
        <v>3.9313065427916136</v>
      </c>
      <c r="BD240" s="106">
        <f t="shared" si="438"/>
        <v>2.2206545302661587</v>
      </c>
      <c r="BE240" s="106">
        <f t="shared" si="439"/>
        <v>-33.92110078564729</v>
      </c>
      <c r="BF240" s="106">
        <f t="shared" si="440"/>
        <v>-63.235932093769613</v>
      </c>
      <c r="BG240" s="106">
        <f t="shared" si="441"/>
        <v>29.314831308122322</v>
      </c>
      <c r="BH240" s="106">
        <f t="shared" si="442"/>
        <v>277.15703287941693</v>
      </c>
      <c r="BI240" s="106" t="s">
        <v>8053</v>
      </c>
      <c r="BJ240" s="106" t="s">
        <v>8053</v>
      </c>
      <c r="BK240" s="106" t="s">
        <v>8053</v>
      </c>
      <c r="BL240" s="106">
        <f t="shared" si="443"/>
        <v>14.138099864985936</v>
      </c>
      <c r="BM240" s="106">
        <f t="shared" si="444"/>
        <v>14.138099864985936</v>
      </c>
      <c r="BN240" s="106">
        <f t="shared" si="445"/>
        <v>0.58908749437441399</v>
      </c>
      <c r="BO240" s="106">
        <f t="shared" si="446"/>
        <v>0</v>
      </c>
      <c r="BP240" s="106">
        <f t="shared" si="447"/>
        <v>0</v>
      </c>
      <c r="BQ240" s="106">
        <f t="shared" si="448"/>
        <v>0</v>
      </c>
      <c r="BR240" s="106">
        <f>SIN((90-$U$9)*$AA$8)*TAN($AA$10*$AA$8)/TAN((90-'C'!$F175)*$AA$8)</f>
        <v>0.10018807909093579</v>
      </c>
      <c r="BS240" s="106">
        <f t="shared" si="449"/>
        <v>2.5695650812758864E-2</v>
      </c>
      <c r="BT240" s="106">
        <f t="shared" si="450"/>
        <v>1.0127663357422376</v>
      </c>
      <c r="BU240" s="106">
        <f t="shared" si="451"/>
        <v>5.6772801955095966</v>
      </c>
      <c r="BV240" s="106">
        <f t="shared" si="452"/>
        <v>9.1069592988755232</v>
      </c>
      <c r="BW240" s="106">
        <f t="shared" si="453"/>
        <v>-3.4296791033659266</v>
      </c>
      <c r="BX240" s="106">
        <f t="shared" si="454"/>
        <v>165.21576050561487</v>
      </c>
      <c r="BY240" s="106" t="s">
        <v>8053</v>
      </c>
      <c r="BZ240" s="106" t="s">
        <v>8053</v>
      </c>
      <c r="CA240" s="106" t="s">
        <v>8053</v>
      </c>
      <c r="CB240" s="106">
        <f t="shared" si="455"/>
        <v>0</v>
      </c>
      <c r="CC240" s="106">
        <f t="shared" si="456"/>
        <v>0</v>
      </c>
      <c r="CD240" s="106">
        <f t="shared" si="457"/>
        <v>0</v>
      </c>
      <c r="CE240" s="106">
        <f t="shared" si="458"/>
        <v>0</v>
      </c>
      <c r="CF240" s="106">
        <f t="shared" si="459"/>
        <v>0</v>
      </c>
      <c r="CG240" s="106">
        <f t="shared" si="460"/>
        <v>0</v>
      </c>
      <c r="CH240" s="106">
        <f>90-'C'!$F175</f>
        <v>66.896000000000001</v>
      </c>
      <c r="CI240" s="106">
        <v>11</v>
      </c>
      <c r="CJ240" s="97" t="s">
        <v>8187</v>
      </c>
      <c r="CK240" s="97"/>
      <c r="CL240" s="97"/>
      <c r="CM240" s="97"/>
      <c r="CN240" s="97" t="s">
        <v>8201</v>
      </c>
      <c r="CO240" s="97">
        <f t="shared" si="461"/>
        <v>11</v>
      </c>
      <c r="CP240" s="97">
        <f t="shared" si="462"/>
        <v>34.31666666666667</v>
      </c>
      <c r="CQ240" s="97">
        <f>'C'!F175</f>
        <v>23.103999999999999</v>
      </c>
      <c r="CR240" s="97">
        <f t="shared" si="463"/>
        <v>3.1415926535897931</v>
      </c>
      <c r="CS240" s="97">
        <f t="shared" si="464"/>
        <v>1.7453292519943295E-2</v>
      </c>
      <c r="CT240" s="97">
        <f t="shared" si="465"/>
        <v>57.295779513082323</v>
      </c>
      <c r="CU240" s="97">
        <f t="shared" si="466"/>
        <v>0.59893882164272083</v>
      </c>
      <c r="CV240" s="97">
        <f t="shared" si="467"/>
        <v>0.40324087038076989</v>
      </c>
      <c r="CW240" s="97">
        <f t="shared" si="468"/>
        <v>1.886345180889661</v>
      </c>
      <c r="CX240" s="97">
        <f t="shared" si="469"/>
        <v>60.982641103362397</v>
      </c>
      <c r="CY240" s="97">
        <f t="shared" si="470"/>
        <v>60.982641103362397</v>
      </c>
      <c r="CZ240" s="97">
        <f t="shared" si="471"/>
        <v>299.01735889663757</v>
      </c>
      <c r="DA240" s="97"/>
      <c r="DB240" s="97"/>
      <c r="DC240" s="97"/>
      <c r="DD240" s="97"/>
      <c r="DE240" s="97"/>
      <c r="DF240" s="97"/>
      <c r="DG240" s="97"/>
      <c r="DH240" s="97"/>
      <c r="DI240" s="97"/>
      <c r="DJ240" s="97"/>
      <c r="DK240" s="97"/>
    </row>
    <row r="241" spans="1:115" ht="30" customHeight="1" x14ac:dyDescent="0.2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 t="s">
        <v>8188</v>
      </c>
      <c r="L241" s="97"/>
      <c r="M241" s="98">
        <f t="shared" si="472"/>
        <v>12</v>
      </c>
      <c r="N241" s="97">
        <f t="shared" si="407"/>
        <v>105.87231873866266</v>
      </c>
      <c r="O241" s="97">
        <f t="shared" si="408"/>
        <v>60.902389784631346</v>
      </c>
      <c r="P241" s="97">
        <f t="shared" si="409"/>
        <v>44.96992895403131</v>
      </c>
      <c r="Q241" s="97" t="str">
        <f t="shared" si="410"/>
        <v>QSOS</v>
      </c>
      <c r="R241" s="97">
        <f t="shared" si="411"/>
        <v>299.09761021536866</v>
      </c>
      <c r="S241" s="97">
        <f t="shared" si="0"/>
        <v>229</v>
      </c>
      <c r="T241" s="97">
        <f>SIN((90-$U$9)*$AA$8)*TAN($AA$9*$AA$8)/TAN((90-'C'!$F176)*$AA$8)</f>
        <v>1.243014992221833</v>
      </c>
      <c r="U241" s="97">
        <f t="shared" si="412"/>
        <v>3.9313065427916092</v>
      </c>
      <c r="V241" s="97">
        <f t="shared" si="413"/>
        <v>2.2206545302661578</v>
      </c>
      <c r="W241" s="97">
        <f t="shared" si="414"/>
        <v>34.03862301946625</v>
      </c>
      <c r="X241" s="97">
        <f t="shared" si="415"/>
        <v>63.235932093769605</v>
      </c>
      <c r="Y241" s="97">
        <f t="shared" si="416"/>
        <v>-29.197309074303355</v>
      </c>
      <c r="Z241" s="97">
        <f t="shared" si="417"/>
        <v>82.725444886764137</v>
      </c>
      <c r="AA241" s="97">
        <f>(COS( 90.833*$AA$8)-SIN($U$9*$AA$8)*SIN('C'!$F176*$AA$8))/COS($U$9*$AA$8)/COS('C'!$F176*$AA$8)</f>
        <v>-0.31123481862905283</v>
      </c>
      <c r="AB241" s="97">
        <f t="shared" si="418"/>
        <v>108.13366215396078</v>
      </c>
      <c r="AC241" s="97">
        <f>('C'!$E176+$AC$9+$W$9/15)</f>
        <v>12.186777777777781</v>
      </c>
      <c r="AD241" s="97">
        <f t="shared" si="419"/>
        <v>0</v>
      </c>
      <c r="AE241" s="97">
        <f t="shared" si="420"/>
        <v>0</v>
      </c>
      <c r="AF241" s="97">
        <f t="shared" si="421"/>
        <v>0</v>
      </c>
      <c r="AG241" s="97">
        <f t="shared" si="422"/>
        <v>6.6717481186601715</v>
      </c>
      <c r="AH241" s="97">
        <f t="shared" si="423"/>
        <v>6.6717481186601715</v>
      </c>
      <c r="AI241" s="97"/>
      <c r="AJ241" s="97"/>
      <c r="AK241" s="106">
        <f t="shared" si="424"/>
        <v>0.27798950494417379</v>
      </c>
      <c r="AL241" s="106">
        <f>SIN((90-$U$9)*$AA$8)*TAN($Y$10*$AA$8)/TAN((90-'C'!$F176)*$AA$8)</f>
        <v>-0.10049344237663632</v>
      </c>
      <c r="AM241" s="106">
        <f t="shared" si="425"/>
        <v>2.5695650812758871E-2</v>
      </c>
      <c r="AN241" s="106">
        <f t="shared" si="426"/>
        <v>1.0127663357422376</v>
      </c>
      <c r="AO241" s="106">
        <f t="shared" si="427"/>
        <v>-5.6946410962221838</v>
      </c>
      <c r="AP241" s="106">
        <f t="shared" si="428"/>
        <v>-9.106959298875525</v>
      </c>
      <c r="AQ241" s="106">
        <f t="shared" si="429"/>
        <v>3.4123182026533412</v>
      </c>
      <c r="AR241" s="106">
        <f t="shared" si="430"/>
        <v>194.80160039509769</v>
      </c>
      <c r="AS241" s="106" t="s">
        <v>8053</v>
      </c>
      <c r="AT241" s="106" t="s">
        <v>8053</v>
      </c>
      <c r="AU241" s="106" t="s">
        <v>8053</v>
      </c>
      <c r="AV241" s="106">
        <f t="shared" si="431"/>
        <v>11.959289897600891</v>
      </c>
      <c r="AW241" s="106">
        <f t="shared" si="432"/>
        <v>11.959289897600891</v>
      </c>
      <c r="AX241" s="106">
        <f t="shared" si="433"/>
        <v>0.4983037457333705</v>
      </c>
      <c r="AY241" s="106">
        <f t="shared" si="434"/>
        <v>0</v>
      </c>
      <c r="AZ241" s="106">
        <f t="shared" si="435"/>
        <v>0</v>
      </c>
      <c r="BA241" s="106">
        <f t="shared" si="436"/>
        <v>0</v>
      </c>
      <c r="BB241" s="106">
        <f>SIN((90-$U$9)*$AA$8)*TAN($Y$9*$AA$8)/TAN((90-'C'!$F176)*$AA$8)</f>
        <v>-1.2430149922218336</v>
      </c>
      <c r="BC241" s="106">
        <f t="shared" si="437"/>
        <v>3.9313065427916136</v>
      </c>
      <c r="BD241" s="106">
        <f t="shared" si="438"/>
        <v>2.2206545302661587</v>
      </c>
      <c r="BE241" s="106">
        <f t="shared" si="439"/>
        <v>-34.03862301946625</v>
      </c>
      <c r="BF241" s="106">
        <f t="shared" si="440"/>
        <v>-63.235932093769613</v>
      </c>
      <c r="BG241" s="106">
        <f t="shared" si="441"/>
        <v>29.197309074303362</v>
      </c>
      <c r="BH241" s="106">
        <f t="shared" si="442"/>
        <v>277.27455511323586</v>
      </c>
      <c r="BI241" s="106" t="s">
        <v>8053</v>
      </c>
      <c r="BJ241" s="106" t="s">
        <v>8053</v>
      </c>
      <c r="BK241" s="106" t="s">
        <v>8053</v>
      </c>
      <c r="BL241" s="106">
        <f t="shared" si="443"/>
        <v>14.133265049398005</v>
      </c>
      <c r="BM241" s="106">
        <f t="shared" si="444"/>
        <v>14.133265049398005</v>
      </c>
      <c r="BN241" s="106">
        <f t="shared" si="445"/>
        <v>0.58888604372491693</v>
      </c>
      <c r="BO241" s="106">
        <f t="shared" si="446"/>
        <v>0</v>
      </c>
      <c r="BP241" s="106">
        <f t="shared" si="447"/>
        <v>0</v>
      </c>
      <c r="BQ241" s="106">
        <f t="shared" si="448"/>
        <v>0</v>
      </c>
      <c r="BR241" s="106">
        <f>SIN((90-$U$9)*$AA$8)*TAN($AA$10*$AA$8)/TAN((90-'C'!$F176)*$AA$8)</f>
        <v>0.10049344237663629</v>
      </c>
      <c r="BS241" s="106">
        <f t="shared" si="449"/>
        <v>2.5695650812758864E-2</v>
      </c>
      <c r="BT241" s="106">
        <f t="shared" si="450"/>
        <v>1.0127663357422376</v>
      </c>
      <c r="BU241" s="106">
        <f t="shared" si="451"/>
        <v>5.6946410962221812</v>
      </c>
      <c r="BV241" s="106">
        <f t="shared" si="452"/>
        <v>9.1069592988755232</v>
      </c>
      <c r="BW241" s="106">
        <f t="shared" si="453"/>
        <v>-3.4123182026533421</v>
      </c>
      <c r="BX241" s="106">
        <f t="shared" si="454"/>
        <v>165.19839960490231</v>
      </c>
      <c r="BY241" s="106" t="s">
        <v>8053</v>
      </c>
      <c r="BZ241" s="106" t="s">
        <v>8053</v>
      </c>
      <c r="CA241" s="106" t="s">
        <v>8053</v>
      </c>
      <c r="CB241" s="106">
        <f t="shared" si="455"/>
        <v>0</v>
      </c>
      <c r="CC241" s="106">
        <f t="shared" si="456"/>
        <v>0</v>
      </c>
      <c r="CD241" s="106">
        <f t="shared" si="457"/>
        <v>0</v>
      </c>
      <c r="CE241" s="106">
        <f t="shared" si="458"/>
        <v>0</v>
      </c>
      <c r="CF241" s="106">
        <f t="shared" si="459"/>
        <v>0</v>
      </c>
      <c r="CG241" s="106">
        <f t="shared" si="460"/>
        <v>0</v>
      </c>
      <c r="CH241" s="106">
        <f>90-'C'!$F176</f>
        <v>66.832999999999998</v>
      </c>
      <c r="CI241" s="106">
        <v>12</v>
      </c>
      <c r="CJ241" s="97"/>
      <c r="CK241" s="97" t="s">
        <v>8188</v>
      </c>
      <c r="CL241" s="97"/>
      <c r="CM241" s="97"/>
      <c r="CN241" s="97" t="s">
        <v>8201</v>
      </c>
      <c r="CO241" s="97">
        <f t="shared" si="461"/>
        <v>12</v>
      </c>
      <c r="CP241" s="97">
        <f t="shared" si="462"/>
        <v>34.31666666666667</v>
      </c>
      <c r="CQ241" s="97">
        <f>'C'!F176</f>
        <v>23.167000000000002</v>
      </c>
      <c r="CR241" s="97">
        <f t="shared" si="463"/>
        <v>3.1415926535897931</v>
      </c>
      <c r="CS241" s="97">
        <f t="shared" si="464"/>
        <v>1.7453292519943295E-2</v>
      </c>
      <c r="CT241" s="97">
        <f t="shared" si="465"/>
        <v>57.295779513082323</v>
      </c>
      <c r="CU241" s="97">
        <f t="shared" si="466"/>
        <v>0.59893882164272083</v>
      </c>
      <c r="CV241" s="97">
        <f t="shared" si="467"/>
        <v>0.40434042780952634</v>
      </c>
      <c r="CW241" s="97">
        <f t="shared" si="468"/>
        <v>1.8872884368257992</v>
      </c>
      <c r="CX241" s="97">
        <f t="shared" si="469"/>
        <v>60.902389784631346</v>
      </c>
      <c r="CY241" s="97">
        <f t="shared" si="470"/>
        <v>60.902389784631346</v>
      </c>
      <c r="CZ241" s="97">
        <f t="shared" si="471"/>
        <v>299.09761021536866</v>
      </c>
      <c r="DA241" s="97"/>
      <c r="DB241" s="97"/>
      <c r="DC241" s="97"/>
      <c r="DD241" s="97"/>
      <c r="DE241" s="97"/>
      <c r="DF241" s="97"/>
      <c r="DG241" s="97"/>
      <c r="DH241" s="97"/>
      <c r="DI241" s="97"/>
      <c r="DJ241" s="97"/>
      <c r="DK241" s="97"/>
    </row>
    <row r="242" spans="1:115" ht="30" customHeight="1" x14ac:dyDescent="0.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 t="e">
        <f t="shared" ref="L242:L245" si="475">#REF!</f>
        <v>#REF!</v>
      </c>
      <c r="M242" s="98">
        <f t="shared" si="472"/>
        <v>13</v>
      </c>
      <c r="N242" s="97">
        <f t="shared" si="407"/>
        <v>105.87231873866266</v>
      </c>
      <c r="O242" s="97">
        <f t="shared" si="408"/>
        <v>60.829760073062573</v>
      </c>
      <c r="P242" s="97">
        <f t="shared" si="409"/>
        <v>45.042558665600083</v>
      </c>
      <c r="Q242" s="97" t="str">
        <f t="shared" si="410"/>
        <v>QSOS</v>
      </c>
      <c r="R242" s="97">
        <f t="shared" si="411"/>
        <v>299.17023992693743</v>
      </c>
      <c r="S242" s="97">
        <f t="shared" si="0"/>
        <v>230</v>
      </c>
      <c r="T242" s="97">
        <f>SIN((90-$U$9)*$AA$8)*TAN($AA$9*$AA$8)/TAN((90-'C'!$F177)*$AA$8)</f>
        <v>1.2464354084467588</v>
      </c>
      <c r="U242" s="97">
        <f t="shared" si="412"/>
        <v>3.9313065427916092</v>
      </c>
      <c r="V242" s="97">
        <f t="shared" si="413"/>
        <v>2.2206545302661578</v>
      </c>
      <c r="W242" s="97">
        <f t="shared" si="414"/>
        <v>34.14518864495674</v>
      </c>
      <c r="X242" s="97">
        <f t="shared" si="415"/>
        <v>63.235932093769605</v>
      </c>
      <c r="Y242" s="97">
        <f t="shared" si="416"/>
        <v>-29.090743448812866</v>
      </c>
      <c r="Z242" s="97">
        <f t="shared" si="417"/>
        <v>82.618879261273662</v>
      </c>
      <c r="AA242" s="97">
        <f>(COS( 90.833*$AA$8)-SIN($U$9*$AA$8)*SIN('C'!$F177*$AA$8))/COS($U$9*$AA$8)/COS('C'!$F177*$AA$8)</f>
        <v>-0.31204672613201878</v>
      </c>
      <c r="AB242" s="97">
        <f t="shared" si="418"/>
        <v>108.18261908453373</v>
      </c>
      <c r="AC242" s="97">
        <f>('C'!$E177+$AC$9+$W$9/15)</f>
        <v>12.190777777777779</v>
      </c>
      <c r="AD242" s="97">
        <f t="shared" si="419"/>
        <v>0</v>
      </c>
      <c r="AE242" s="97">
        <f t="shared" si="420"/>
        <v>0</v>
      </c>
      <c r="AF242" s="97">
        <f t="shared" si="421"/>
        <v>0</v>
      </c>
      <c r="AG242" s="97">
        <f t="shared" si="422"/>
        <v>6.6828524936928684</v>
      </c>
      <c r="AH242" s="97">
        <f t="shared" si="423"/>
        <v>6.6828524936928684</v>
      </c>
      <c r="AI242" s="97"/>
      <c r="AJ242" s="97"/>
      <c r="AK242" s="106">
        <f t="shared" si="424"/>
        <v>0.27845218723720283</v>
      </c>
      <c r="AL242" s="106">
        <f>SIN((90-$U$9)*$AA$8)*TAN($Y$10*$AA$8)/TAN((90-'C'!$F177)*$AA$8)</f>
        <v>-0.10076997114173938</v>
      </c>
      <c r="AM242" s="106">
        <f t="shared" si="425"/>
        <v>2.5695650812758871E-2</v>
      </c>
      <c r="AN242" s="106">
        <f t="shared" si="426"/>
        <v>1.0127663357422376</v>
      </c>
      <c r="AO242" s="106">
        <f t="shared" si="427"/>
        <v>-5.7103631127809873</v>
      </c>
      <c r="AP242" s="106">
        <f t="shared" si="428"/>
        <v>-9.106959298875525</v>
      </c>
      <c r="AQ242" s="106">
        <f t="shared" si="429"/>
        <v>3.3965961860945377</v>
      </c>
      <c r="AR242" s="106">
        <f t="shared" si="430"/>
        <v>194.81732241165651</v>
      </c>
      <c r="AS242" s="106" t="s">
        <v>8053</v>
      </c>
      <c r="AT242" s="106" t="s">
        <v>8053</v>
      </c>
      <c r="AU242" s="106" t="s">
        <v>8053</v>
      </c>
      <c r="AV242" s="106">
        <f t="shared" si="431"/>
        <v>11.964338032038143</v>
      </c>
      <c r="AW242" s="106">
        <f t="shared" si="432"/>
        <v>11.964338032038143</v>
      </c>
      <c r="AX242" s="106">
        <f t="shared" si="433"/>
        <v>0.49851408466825592</v>
      </c>
      <c r="AY242" s="106">
        <f t="shared" si="434"/>
        <v>0</v>
      </c>
      <c r="AZ242" s="106">
        <f t="shared" si="435"/>
        <v>0</v>
      </c>
      <c r="BA242" s="106">
        <f t="shared" si="436"/>
        <v>0</v>
      </c>
      <c r="BB242" s="106">
        <f>SIN((90-$U$9)*$AA$8)*TAN($Y$9*$AA$8)/TAN((90-'C'!$F177)*$AA$8)</f>
        <v>-1.2464354084467593</v>
      </c>
      <c r="BC242" s="106">
        <f t="shared" si="437"/>
        <v>3.9313065427916136</v>
      </c>
      <c r="BD242" s="106">
        <f t="shared" si="438"/>
        <v>2.2206545302661587</v>
      </c>
      <c r="BE242" s="106">
        <f t="shared" si="439"/>
        <v>-34.14518864495674</v>
      </c>
      <c r="BF242" s="106">
        <f t="shared" si="440"/>
        <v>-63.235932093769613</v>
      </c>
      <c r="BG242" s="106">
        <f t="shared" si="441"/>
        <v>29.090743448812873</v>
      </c>
      <c r="BH242" s="106">
        <f t="shared" si="442"/>
        <v>277.38112073872634</v>
      </c>
      <c r="BI242" s="106" t="s">
        <v>8053</v>
      </c>
      <c r="BJ242" s="106" t="s">
        <v>8053</v>
      </c>
      <c r="BK242" s="106" t="s">
        <v>8053</v>
      </c>
      <c r="BL242" s="106">
        <f t="shared" si="443"/>
        <v>14.130160674365303</v>
      </c>
      <c r="BM242" s="106">
        <f t="shared" si="444"/>
        <v>14.130160674365303</v>
      </c>
      <c r="BN242" s="106">
        <f t="shared" si="445"/>
        <v>0.58875669476522097</v>
      </c>
      <c r="BO242" s="106">
        <f t="shared" si="446"/>
        <v>0</v>
      </c>
      <c r="BP242" s="106">
        <f t="shared" si="447"/>
        <v>0</v>
      </c>
      <c r="BQ242" s="106">
        <f t="shared" si="448"/>
        <v>0</v>
      </c>
      <c r="BR242" s="106">
        <f>SIN((90-$U$9)*$AA$8)*TAN($AA$10*$AA$8)/TAN((90-'C'!$F177)*$AA$8)</f>
        <v>0.10076997114173936</v>
      </c>
      <c r="BS242" s="106">
        <f t="shared" si="449"/>
        <v>2.5695650812758864E-2</v>
      </c>
      <c r="BT242" s="106">
        <f t="shared" si="450"/>
        <v>1.0127663357422376</v>
      </c>
      <c r="BU242" s="106">
        <f t="shared" si="451"/>
        <v>5.7103631127809855</v>
      </c>
      <c r="BV242" s="106">
        <f t="shared" si="452"/>
        <v>9.1069592988755232</v>
      </c>
      <c r="BW242" s="106">
        <f t="shared" si="453"/>
        <v>-3.3965961860945377</v>
      </c>
      <c r="BX242" s="106">
        <f t="shared" si="454"/>
        <v>165.18267758834349</v>
      </c>
      <c r="BY242" s="106" t="s">
        <v>8053</v>
      </c>
      <c r="BZ242" s="106" t="s">
        <v>8053</v>
      </c>
      <c r="CA242" s="106" t="s">
        <v>8053</v>
      </c>
      <c r="CB242" s="106">
        <f t="shared" si="455"/>
        <v>0</v>
      </c>
      <c r="CC242" s="106">
        <f t="shared" si="456"/>
        <v>0</v>
      </c>
      <c r="CD242" s="106">
        <f t="shared" si="457"/>
        <v>0</v>
      </c>
      <c r="CE242" s="106">
        <f t="shared" si="458"/>
        <v>0</v>
      </c>
      <c r="CF242" s="106">
        <f t="shared" si="459"/>
        <v>0</v>
      </c>
      <c r="CG242" s="106">
        <f t="shared" si="460"/>
        <v>0</v>
      </c>
      <c r="CH242" s="106">
        <f>90-'C'!$F177</f>
        <v>66.775999999999996</v>
      </c>
      <c r="CI242" s="106">
        <v>13</v>
      </c>
      <c r="CJ242" s="97"/>
      <c r="CK242" s="97"/>
      <c r="CL242" s="97" t="e">
        <f t="shared" ref="CL242:CL245" si="476">#REF!</f>
        <v>#REF!</v>
      </c>
      <c r="CM242" s="97"/>
      <c r="CN242" s="97" t="s">
        <v>8201</v>
      </c>
      <c r="CO242" s="97">
        <f t="shared" si="461"/>
        <v>13</v>
      </c>
      <c r="CP242" s="97">
        <f t="shared" si="462"/>
        <v>34.31666666666667</v>
      </c>
      <c r="CQ242" s="97">
        <f>'C'!F177</f>
        <v>23.224</v>
      </c>
      <c r="CR242" s="97">
        <f t="shared" si="463"/>
        <v>3.1415926535897931</v>
      </c>
      <c r="CS242" s="97">
        <f t="shared" si="464"/>
        <v>1.7453292519943295E-2</v>
      </c>
      <c r="CT242" s="97">
        <f t="shared" si="465"/>
        <v>57.295779513082323</v>
      </c>
      <c r="CU242" s="97">
        <f t="shared" si="466"/>
        <v>0.59893882164272083</v>
      </c>
      <c r="CV242" s="97">
        <f t="shared" si="467"/>
        <v>0.40533526548316312</v>
      </c>
      <c r="CW242" s="97">
        <f t="shared" si="468"/>
        <v>1.8881428964559672</v>
      </c>
      <c r="CX242" s="97">
        <f t="shared" si="469"/>
        <v>60.829760073062573</v>
      </c>
      <c r="CY242" s="97">
        <f t="shared" si="470"/>
        <v>60.829760073062573</v>
      </c>
      <c r="CZ242" s="97">
        <f t="shared" si="471"/>
        <v>299.17023992693743</v>
      </c>
      <c r="DA242" s="97"/>
      <c r="DB242" s="97"/>
      <c r="DC242" s="97"/>
      <c r="DD242" s="97"/>
      <c r="DE242" s="97"/>
      <c r="DF242" s="97"/>
      <c r="DG242" s="97"/>
      <c r="DH242" s="97"/>
      <c r="DI242" s="97"/>
      <c r="DJ242" s="97"/>
      <c r="DK242" s="97"/>
    </row>
    <row r="243" spans="1:115" ht="30" customHeight="1" x14ac:dyDescent="0.2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 t="e">
        <f t="shared" si="475"/>
        <v>#REF!</v>
      </c>
      <c r="M243" s="98">
        <f t="shared" si="472"/>
        <v>14</v>
      </c>
      <c r="N243" s="97">
        <f t="shared" si="407"/>
        <v>105.87231873866266</v>
      </c>
      <c r="O243" s="97">
        <f t="shared" si="408"/>
        <v>60.767307704064237</v>
      </c>
      <c r="P243" s="97">
        <f t="shared" si="409"/>
        <v>45.105011034598419</v>
      </c>
      <c r="Q243" s="97" t="str">
        <f t="shared" si="410"/>
        <v>QSOS</v>
      </c>
      <c r="R243" s="97">
        <f t="shared" si="411"/>
        <v>299.23269229593575</v>
      </c>
      <c r="S243" s="97">
        <f t="shared" si="0"/>
        <v>231</v>
      </c>
      <c r="T243" s="97">
        <f>SIN((90-$U$9)*$AA$8)*TAN($AA$9*$AA$8)/TAN((90-'C'!$F178)*$AA$8)</f>
        <v>1.2493781010598706</v>
      </c>
      <c r="U243" s="97">
        <f t="shared" si="412"/>
        <v>3.9313065427916092</v>
      </c>
      <c r="V243" s="97">
        <f t="shared" si="413"/>
        <v>2.2206545302661578</v>
      </c>
      <c r="W243" s="97">
        <f t="shared" si="414"/>
        <v>34.236978108760795</v>
      </c>
      <c r="X243" s="97">
        <f t="shared" si="415"/>
        <v>63.235932093769605</v>
      </c>
      <c r="Y243" s="97">
        <f t="shared" si="416"/>
        <v>-28.998953985008811</v>
      </c>
      <c r="Z243" s="97">
        <f t="shared" si="417"/>
        <v>82.527089797469586</v>
      </c>
      <c r="AA243" s="97">
        <f>(COS( 90.833*$AA$8)-SIN($U$9*$AA$8)*SIN('C'!$F178*$AA$8))/COS($U$9*$AA$8)/COS('C'!$F178*$AA$8)</f>
        <v>-0.31274525107798701</v>
      </c>
      <c r="AB243" s="97">
        <f t="shared" si="418"/>
        <v>108.22475019613161</v>
      </c>
      <c r="AC243" s="97">
        <f>('C'!$E178+$AC$9+$W$9/15)</f>
        <v>12.193777777777779</v>
      </c>
      <c r="AD243" s="97">
        <f t="shared" si="419"/>
        <v>0</v>
      </c>
      <c r="AE243" s="97">
        <f t="shared" si="420"/>
        <v>0</v>
      </c>
      <c r="AF243" s="97">
        <f t="shared" si="421"/>
        <v>0</v>
      </c>
      <c r="AG243" s="97">
        <f t="shared" si="422"/>
        <v>6.6919717912798067</v>
      </c>
      <c r="AH243" s="97">
        <f t="shared" si="423"/>
        <v>6.6919717912798067</v>
      </c>
      <c r="AI243" s="97"/>
      <c r="AJ243" s="97"/>
      <c r="AK243" s="106">
        <f t="shared" si="424"/>
        <v>0.27883215796999195</v>
      </c>
      <c r="AL243" s="106">
        <f>SIN((90-$U$9)*$AA$8)*TAN($Y$10*$AA$8)/TAN((90-'C'!$F178)*$AA$8)</f>
        <v>-0.1010078776130196</v>
      </c>
      <c r="AM243" s="106">
        <f t="shared" si="425"/>
        <v>2.5695650812758871E-2</v>
      </c>
      <c r="AN243" s="106">
        <f t="shared" si="426"/>
        <v>1.0127663357422376</v>
      </c>
      <c r="AO243" s="106">
        <f t="shared" si="427"/>
        <v>-5.7238896076984371</v>
      </c>
      <c r="AP243" s="106">
        <f t="shared" si="428"/>
        <v>-9.106959298875525</v>
      </c>
      <c r="AQ243" s="106">
        <f t="shared" si="429"/>
        <v>3.3830696911770879</v>
      </c>
      <c r="AR243" s="106">
        <f t="shared" si="430"/>
        <v>194.83084890657395</v>
      </c>
      <c r="AS243" s="106" t="s">
        <v>8053</v>
      </c>
      <c r="AT243" s="106" t="s">
        <v>8053</v>
      </c>
      <c r="AU243" s="106" t="s">
        <v>8053</v>
      </c>
      <c r="AV243" s="106">
        <f t="shared" si="431"/>
        <v>11.968239798365973</v>
      </c>
      <c r="AW243" s="106">
        <f t="shared" si="432"/>
        <v>11.968239798365973</v>
      </c>
      <c r="AX243" s="106">
        <f t="shared" si="433"/>
        <v>0.49867665826524887</v>
      </c>
      <c r="AY243" s="106">
        <f t="shared" si="434"/>
        <v>0</v>
      </c>
      <c r="AZ243" s="106">
        <f t="shared" si="435"/>
        <v>0</v>
      </c>
      <c r="BA243" s="106">
        <f t="shared" si="436"/>
        <v>0</v>
      </c>
      <c r="BB243" s="106">
        <f>SIN((90-$U$9)*$AA$8)*TAN($Y$9*$AA$8)/TAN((90-'C'!$F178)*$AA$8)</f>
        <v>-1.2493781010598712</v>
      </c>
      <c r="BC243" s="106">
        <f t="shared" si="437"/>
        <v>3.9313065427916136</v>
      </c>
      <c r="BD243" s="106">
        <f t="shared" si="438"/>
        <v>2.2206545302661587</v>
      </c>
      <c r="BE243" s="106">
        <f t="shared" si="439"/>
        <v>-34.236978108760802</v>
      </c>
      <c r="BF243" s="106">
        <f t="shared" si="440"/>
        <v>-63.235932093769613</v>
      </c>
      <c r="BG243" s="106">
        <f t="shared" si="441"/>
        <v>28.998953985008811</v>
      </c>
      <c r="BH243" s="106">
        <f t="shared" si="442"/>
        <v>277.47291020253044</v>
      </c>
      <c r="BI243" s="106" t="s">
        <v>8053</v>
      </c>
      <c r="BJ243" s="106" t="s">
        <v>8053</v>
      </c>
      <c r="BK243" s="106" t="s">
        <v>8053</v>
      </c>
      <c r="BL243" s="106">
        <f t="shared" si="443"/>
        <v>14.127041376778367</v>
      </c>
      <c r="BM243" s="106">
        <f t="shared" si="444"/>
        <v>14.127041376778367</v>
      </c>
      <c r="BN243" s="106">
        <f t="shared" si="445"/>
        <v>0.58862672403243199</v>
      </c>
      <c r="BO243" s="106">
        <f t="shared" si="446"/>
        <v>0</v>
      </c>
      <c r="BP243" s="106">
        <f t="shared" si="447"/>
        <v>0</v>
      </c>
      <c r="BQ243" s="106">
        <f t="shared" si="448"/>
        <v>0</v>
      </c>
      <c r="BR243" s="106">
        <f>SIN((90-$U$9)*$AA$8)*TAN($AA$10*$AA$8)/TAN((90-'C'!$F178)*$AA$8)</f>
        <v>0.10100787761301958</v>
      </c>
      <c r="BS243" s="106">
        <f t="shared" si="449"/>
        <v>2.5695650812758864E-2</v>
      </c>
      <c r="BT243" s="106">
        <f t="shared" si="450"/>
        <v>1.0127663357422376</v>
      </c>
      <c r="BU243" s="106">
        <f t="shared" si="451"/>
        <v>5.7238896076984354</v>
      </c>
      <c r="BV243" s="106">
        <f t="shared" si="452"/>
        <v>9.1069592988755232</v>
      </c>
      <c r="BW243" s="106">
        <f t="shared" si="453"/>
        <v>-3.3830696911770879</v>
      </c>
      <c r="BX243" s="106">
        <f t="shared" si="454"/>
        <v>165.16915109342605</v>
      </c>
      <c r="BY243" s="106" t="s">
        <v>8053</v>
      </c>
      <c r="BZ243" s="106" t="s">
        <v>8053</v>
      </c>
      <c r="CA243" s="106" t="s">
        <v>8053</v>
      </c>
      <c r="CB243" s="106">
        <f t="shared" si="455"/>
        <v>0</v>
      </c>
      <c r="CC243" s="106">
        <f t="shared" si="456"/>
        <v>0</v>
      </c>
      <c r="CD243" s="106">
        <f t="shared" si="457"/>
        <v>0</v>
      </c>
      <c r="CE243" s="106">
        <f t="shared" si="458"/>
        <v>0</v>
      </c>
      <c r="CF243" s="106">
        <f t="shared" si="459"/>
        <v>0</v>
      </c>
      <c r="CG243" s="106">
        <f t="shared" si="460"/>
        <v>0</v>
      </c>
      <c r="CH243" s="106">
        <f>90-'C'!$F178</f>
        <v>66.727000000000004</v>
      </c>
      <c r="CI243" s="106">
        <v>14</v>
      </c>
      <c r="CJ243" s="97"/>
      <c r="CK243" s="97"/>
      <c r="CL243" s="97" t="e">
        <f t="shared" si="476"/>
        <v>#REF!</v>
      </c>
      <c r="CM243" s="97"/>
      <c r="CN243" s="97" t="s">
        <v>8201</v>
      </c>
      <c r="CO243" s="97">
        <f t="shared" si="461"/>
        <v>14</v>
      </c>
      <c r="CP243" s="97">
        <f t="shared" si="462"/>
        <v>34.31666666666667</v>
      </c>
      <c r="CQ243" s="97">
        <f>'C'!F178</f>
        <v>23.273</v>
      </c>
      <c r="CR243" s="97">
        <f t="shared" si="463"/>
        <v>3.1415926535897931</v>
      </c>
      <c r="CS243" s="97">
        <f t="shared" si="464"/>
        <v>1.7453292519943295E-2</v>
      </c>
      <c r="CT243" s="97">
        <f t="shared" si="465"/>
        <v>57.295779513082323</v>
      </c>
      <c r="CU243" s="97">
        <f t="shared" si="466"/>
        <v>0.59893882164272083</v>
      </c>
      <c r="CV243" s="97">
        <f t="shared" si="467"/>
        <v>0.40619047681664033</v>
      </c>
      <c r="CW243" s="97">
        <f t="shared" si="468"/>
        <v>1.8888782230708756</v>
      </c>
      <c r="CX243" s="97">
        <f t="shared" si="469"/>
        <v>60.767307704064237</v>
      </c>
      <c r="CY243" s="97">
        <f t="shared" si="470"/>
        <v>60.767307704064237</v>
      </c>
      <c r="CZ243" s="97">
        <f t="shared" si="471"/>
        <v>299.23269229593575</v>
      </c>
      <c r="DA243" s="97"/>
      <c r="DB243" s="97"/>
      <c r="DC243" s="97"/>
      <c r="DD243" s="97"/>
      <c r="DE243" s="97"/>
      <c r="DF243" s="97"/>
      <c r="DG243" s="97"/>
      <c r="DH243" s="97"/>
      <c r="DI243" s="97"/>
      <c r="DJ243" s="97"/>
      <c r="DK243" s="97"/>
    </row>
    <row r="244" spans="1:115" ht="30" customHeight="1" x14ac:dyDescent="0.2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 t="e">
        <f t="shared" si="475"/>
        <v>#REF!</v>
      </c>
      <c r="M244" s="98">
        <f t="shared" si="472"/>
        <v>15</v>
      </c>
      <c r="N244" s="97">
        <f t="shared" si="407"/>
        <v>105.87231873866266</v>
      </c>
      <c r="O244" s="97">
        <f t="shared" si="408"/>
        <v>60.71249010132513</v>
      </c>
      <c r="P244" s="97">
        <f t="shared" si="409"/>
        <v>45.159828637337526</v>
      </c>
      <c r="Q244" s="97" t="str">
        <f t="shared" si="410"/>
        <v>QSOS</v>
      </c>
      <c r="R244" s="97">
        <f t="shared" si="411"/>
        <v>299.2875098986749</v>
      </c>
      <c r="S244" s="97">
        <f t="shared" si="0"/>
        <v>232</v>
      </c>
      <c r="T244" s="97">
        <f>SIN((90-$U$9)*$AA$8)*TAN($AA$9*$AA$8)/TAN((90-'C'!$F179)*$AA$8)</f>
        <v>1.251962247849048</v>
      </c>
      <c r="U244" s="97">
        <f t="shared" si="412"/>
        <v>3.9313065427916092</v>
      </c>
      <c r="V244" s="97">
        <f t="shared" si="413"/>
        <v>2.2206545302661578</v>
      </c>
      <c r="W244" s="97">
        <f t="shared" si="414"/>
        <v>34.317666287597341</v>
      </c>
      <c r="X244" s="97">
        <f t="shared" si="415"/>
        <v>63.235932093769605</v>
      </c>
      <c r="Y244" s="97">
        <f t="shared" si="416"/>
        <v>-28.918265806172265</v>
      </c>
      <c r="Z244" s="97">
        <f t="shared" si="417"/>
        <v>82.446401618633047</v>
      </c>
      <c r="AA244" s="97">
        <f>(COS( 90.833*$AA$8)-SIN($U$9*$AA$8)*SIN('C'!$F179*$AA$8))/COS($U$9*$AA$8)/COS('C'!$F179*$AA$8)</f>
        <v>-0.31335867735741985</v>
      </c>
      <c r="AB244" s="97">
        <f t="shared" si="418"/>
        <v>108.26175704614349</v>
      </c>
      <c r="AC244" s="97">
        <f>('C'!$E179+$AC$9+$W$9/15)</f>
        <v>12.197777777777777</v>
      </c>
      <c r="AD244" s="97">
        <f t="shared" si="419"/>
        <v>0</v>
      </c>
      <c r="AE244" s="97">
        <f t="shared" si="420"/>
        <v>0</v>
      </c>
      <c r="AF244" s="97">
        <f t="shared" si="421"/>
        <v>0</v>
      </c>
      <c r="AG244" s="97">
        <f t="shared" si="422"/>
        <v>6.7013510032022401</v>
      </c>
      <c r="AH244" s="97">
        <f t="shared" si="423"/>
        <v>6.7013510032022401</v>
      </c>
      <c r="AI244" s="97"/>
      <c r="AJ244" s="97"/>
      <c r="AK244" s="106">
        <f t="shared" si="424"/>
        <v>0.27922295846675999</v>
      </c>
      <c r="AL244" s="106">
        <f>SIN((90-$U$9)*$AA$8)*TAN($Y$10*$AA$8)/TAN((90-'C'!$F179)*$AA$8)</f>
        <v>-0.10121679690045859</v>
      </c>
      <c r="AM244" s="106">
        <f t="shared" si="425"/>
        <v>2.5695650812758871E-2</v>
      </c>
      <c r="AN244" s="106">
        <f t="shared" si="426"/>
        <v>1.0127663357422376</v>
      </c>
      <c r="AO244" s="106">
        <f t="shared" si="427"/>
        <v>-5.7357682609258953</v>
      </c>
      <c r="AP244" s="106">
        <f t="shared" si="428"/>
        <v>-9.106959298875525</v>
      </c>
      <c r="AQ244" s="106">
        <f t="shared" si="429"/>
        <v>3.3711910379496297</v>
      </c>
      <c r="AR244" s="106">
        <f t="shared" si="430"/>
        <v>194.84272755980143</v>
      </c>
      <c r="AS244" s="106" t="s">
        <v>8053</v>
      </c>
      <c r="AT244" s="106" t="s">
        <v>8053</v>
      </c>
      <c r="AU244" s="106" t="s">
        <v>8053</v>
      </c>
      <c r="AV244" s="106">
        <f t="shared" si="431"/>
        <v>11.973031708581134</v>
      </c>
      <c r="AW244" s="106">
        <f t="shared" si="432"/>
        <v>11.973031708581134</v>
      </c>
      <c r="AX244" s="106">
        <f t="shared" si="433"/>
        <v>0.4988763211908806</v>
      </c>
      <c r="AY244" s="106">
        <f t="shared" si="434"/>
        <v>0</v>
      </c>
      <c r="AZ244" s="106">
        <f t="shared" si="435"/>
        <v>0</v>
      </c>
      <c r="BA244" s="106">
        <f t="shared" si="436"/>
        <v>0</v>
      </c>
      <c r="BB244" s="106">
        <f>SIN((90-$U$9)*$AA$8)*TAN($Y$9*$AA$8)/TAN((90-'C'!$F179)*$AA$8)</f>
        <v>-1.2519622478490486</v>
      </c>
      <c r="BC244" s="106">
        <f t="shared" si="437"/>
        <v>3.9313065427916136</v>
      </c>
      <c r="BD244" s="106">
        <f t="shared" si="438"/>
        <v>2.2206545302661587</v>
      </c>
      <c r="BE244" s="106">
        <f t="shared" si="439"/>
        <v>-34.317666287597348</v>
      </c>
      <c r="BF244" s="106">
        <f t="shared" si="440"/>
        <v>-63.235932093769613</v>
      </c>
      <c r="BG244" s="106">
        <f t="shared" si="441"/>
        <v>28.918265806172265</v>
      </c>
      <c r="BH244" s="106">
        <f t="shared" si="442"/>
        <v>277.55359838136695</v>
      </c>
      <c r="BI244" s="106" t="s">
        <v>8053</v>
      </c>
      <c r="BJ244" s="106" t="s">
        <v>8053</v>
      </c>
      <c r="BK244" s="106" t="s">
        <v>8053</v>
      </c>
      <c r="BL244" s="106">
        <f t="shared" si="443"/>
        <v>14.125662164855928</v>
      </c>
      <c r="BM244" s="106">
        <f t="shared" si="444"/>
        <v>14.125662164855928</v>
      </c>
      <c r="BN244" s="106">
        <f t="shared" si="445"/>
        <v>0.58856925686899697</v>
      </c>
      <c r="BO244" s="106">
        <f t="shared" si="446"/>
        <v>0</v>
      </c>
      <c r="BP244" s="106">
        <f t="shared" si="447"/>
        <v>0</v>
      </c>
      <c r="BQ244" s="106">
        <f t="shared" si="448"/>
        <v>0</v>
      </c>
      <c r="BR244" s="106">
        <f>SIN((90-$U$9)*$AA$8)*TAN($AA$10*$AA$8)/TAN((90-'C'!$F179)*$AA$8)</f>
        <v>0.10121679690045858</v>
      </c>
      <c r="BS244" s="106">
        <f t="shared" si="449"/>
        <v>2.5695650812758864E-2</v>
      </c>
      <c r="BT244" s="106">
        <f t="shared" si="450"/>
        <v>1.0127663357422376</v>
      </c>
      <c r="BU244" s="106">
        <f t="shared" si="451"/>
        <v>5.7357682609258944</v>
      </c>
      <c r="BV244" s="106">
        <f t="shared" si="452"/>
        <v>9.1069592988755232</v>
      </c>
      <c r="BW244" s="106">
        <f t="shared" si="453"/>
        <v>-3.3711910379496288</v>
      </c>
      <c r="BX244" s="106">
        <f t="shared" si="454"/>
        <v>165.15727244019857</v>
      </c>
      <c r="BY244" s="106" t="s">
        <v>8053</v>
      </c>
      <c r="BZ244" s="106" t="s">
        <v>8053</v>
      </c>
      <c r="CA244" s="106" t="s">
        <v>8053</v>
      </c>
      <c r="CB244" s="106">
        <f t="shared" si="455"/>
        <v>0</v>
      </c>
      <c r="CC244" s="106">
        <f t="shared" si="456"/>
        <v>0</v>
      </c>
      <c r="CD244" s="106">
        <f t="shared" si="457"/>
        <v>0</v>
      </c>
      <c r="CE244" s="106">
        <f t="shared" si="458"/>
        <v>0</v>
      </c>
      <c r="CF244" s="106">
        <f t="shared" si="459"/>
        <v>0</v>
      </c>
      <c r="CG244" s="106">
        <f t="shared" si="460"/>
        <v>0</v>
      </c>
      <c r="CH244" s="106">
        <f>90-'C'!$F179</f>
        <v>66.683999999999997</v>
      </c>
      <c r="CI244" s="106">
        <v>15</v>
      </c>
      <c r="CJ244" s="97"/>
      <c r="CK244" s="97"/>
      <c r="CL244" s="97" t="e">
        <f t="shared" si="476"/>
        <v>#REF!</v>
      </c>
      <c r="CM244" s="97"/>
      <c r="CN244" s="97" t="s">
        <v>8201</v>
      </c>
      <c r="CO244" s="97">
        <f t="shared" si="461"/>
        <v>15</v>
      </c>
      <c r="CP244" s="97">
        <f t="shared" si="462"/>
        <v>34.31666666666667</v>
      </c>
      <c r="CQ244" s="97">
        <f>'C'!F179</f>
        <v>23.315999999999999</v>
      </c>
      <c r="CR244" s="97">
        <f t="shared" si="463"/>
        <v>3.1415926535897931</v>
      </c>
      <c r="CS244" s="97">
        <f t="shared" si="464"/>
        <v>1.7453292519943295E-2</v>
      </c>
      <c r="CT244" s="97">
        <f t="shared" si="465"/>
        <v>57.295779513082323</v>
      </c>
      <c r="CU244" s="97">
        <f t="shared" si="466"/>
        <v>0.59893882164272083</v>
      </c>
      <c r="CV244" s="97">
        <f t="shared" si="467"/>
        <v>0.40694096839499788</v>
      </c>
      <c r="CW244" s="97">
        <f t="shared" si="468"/>
        <v>1.8895241144493744</v>
      </c>
      <c r="CX244" s="97">
        <f t="shared" si="469"/>
        <v>60.71249010132513</v>
      </c>
      <c r="CY244" s="97">
        <f t="shared" si="470"/>
        <v>60.71249010132513</v>
      </c>
      <c r="CZ244" s="97">
        <f t="shared" si="471"/>
        <v>299.2875098986749</v>
      </c>
      <c r="DA244" s="97"/>
      <c r="DB244" s="97"/>
      <c r="DC244" s="97"/>
      <c r="DD244" s="97"/>
      <c r="DE244" s="97"/>
      <c r="DF244" s="97"/>
      <c r="DG244" s="97"/>
      <c r="DH244" s="97"/>
      <c r="DI244" s="97"/>
      <c r="DJ244" s="97"/>
      <c r="DK244" s="97"/>
    </row>
    <row r="245" spans="1:115" ht="30" customHeight="1" x14ac:dyDescent="0.2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 t="e">
        <f t="shared" si="475"/>
        <v>#REF!</v>
      </c>
      <c r="M245" s="98">
        <f t="shared" si="472"/>
        <v>16</v>
      </c>
      <c r="N245" s="97">
        <f t="shared" si="407"/>
        <v>105.87231873866266</v>
      </c>
      <c r="O245" s="97">
        <f t="shared" si="408"/>
        <v>60.666587305875936</v>
      </c>
      <c r="P245" s="97">
        <f t="shared" si="409"/>
        <v>45.20573143278672</v>
      </c>
      <c r="Q245" s="97" t="str">
        <f t="shared" si="410"/>
        <v>QSOS</v>
      </c>
      <c r="R245" s="97">
        <f t="shared" si="411"/>
        <v>299.33341269412404</v>
      </c>
      <c r="S245" s="97">
        <f t="shared" si="0"/>
        <v>233</v>
      </c>
      <c r="T245" s="97">
        <f>SIN((90-$U$9)*$AA$8)*TAN($AA$9*$AA$8)/TAN((90-'C'!$F180)*$AA$8)</f>
        <v>1.2541270054840283</v>
      </c>
      <c r="U245" s="97">
        <f t="shared" si="412"/>
        <v>3.9313065427916092</v>
      </c>
      <c r="V245" s="97">
        <f t="shared" si="413"/>
        <v>2.2206545302661578</v>
      </c>
      <c r="W245" s="97">
        <f t="shared" si="414"/>
        <v>34.385319078755849</v>
      </c>
      <c r="X245" s="97">
        <f t="shared" si="415"/>
        <v>63.235932093769605</v>
      </c>
      <c r="Y245" s="97">
        <f t="shared" si="416"/>
        <v>-28.850613015013757</v>
      </c>
      <c r="Z245" s="97">
        <f t="shared" si="417"/>
        <v>82.378748827474539</v>
      </c>
      <c r="AA245" s="97">
        <f>(COS( 90.833*$AA$8)-SIN($U$9*$AA$8)*SIN('C'!$F180*$AA$8))/COS($U$9*$AA$8)/COS('C'!$F180*$AA$8)</f>
        <v>-0.31387255709847173</v>
      </c>
      <c r="AB245" s="97">
        <f t="shared" si="418"/>
        <v>108.2927645129736</v>
      </c>
      <c r="AC245" s="97">
        <f>('C'!$E180+$AC$9+$W$9/15)</f>
        <v>12.201777777777778</v>
      </c>
      <c r="AD245" s="97">
        <f t="shared" si="419"/>
        <v>0</v>
      </c>
      <c r="AE245" s="97">
        <f t="shared" si="420"/>
        <v>0</v>
      </c>
      <c r="AF245" s="97">
        <f t="shared" si="421"/>
        <v>0</v>
      </c>
      <c r="AG245" s="97">
        <f t="shared" si="422"/>
        <v>6.7098611892794757</v>
      </c>
      <c r="AH245" s="97">
        <f t="shared" si="423"/>
        <v>6.7098611892794757</v>
      </c>
      <c r="AI245" s="97"/>
      <c r="AJ245" s="97"/>
      <c r="AK245" s="106">
        <f t="shared" si="424"/>
        <v>0.27957754955331149</v>
      </c>
      <c r="AL245" s="106">
        <f>SIN((90-$U$9)*$AA$8)*TAN($Y$10*$AA$8)/TAN((90-'C'!$F180)*$AA$8)</f>
        <v>-0.10139181003224827</v>
      </c>
      <c r="AM245" s="106">
        <f t="shared" si="425"/>
        <v>2.5695650812758871E-2</v>
      </c>
      <c r="AN245" s="106">
        <f t="shared" si="426"/>
        <v>1.0127663357422376</v>
      </c>
      <c r="AO245" s="106">
        <f t="shared" si="427"/>
        <v>-5.7457192812616933</v>
      </c>
      <c r="AP245" s="106">
        <f t="shared" si="428"/>
        <v>-9.106959298875525</v>
      </c>
      <c r="AQ245" s="106">
        <f t="shared" si="429"/>
        <v>3.3612400176138317</v>
      </c>
      <c r="AR245" s="106">
        <f t="shared" si="430"/>
        <v>194.85267858013722</v>
      </c>
      <c r="AS245" s="106" t="s">
        <v>8053</v>
      </c>
      <c r="AT245" s="106" t="s">
        <v>8053</v>
      </c>
      <c r="AU245" s="106" t="s">
        <v>8053</v>
      </c>
      <c r="AV245" s="106">
        <f t="shared" si="431"/>
        <v>11.977695109936857</v>
      </c>
      <c r="AW245" s="106">
        <f t="shared" si="432"/>
        <v>11.977695109936857</v>
      </c>
      <c r="AX245" s="106">
        <f t="shared" si="433"/>
        <v>0.49907062958070236</v>
      </c>
      <c r="AY245" s="106">
        <f t="shared" si="434"/>
        <v>0</v>
      </c>
      <c r="AZ245" s="106">
        <f t="shared" si="435"/>
        <v>0</v>
      </c>
      <c r="BA245" s="106">
        <f t="shared" si="436"/>
        <v>0</v>
      </c>
      <c r="BB245" s="106">
        <f>SIN((90-$U$9)*$AA$8)*TAN($Y$9*$AA$8)/TAN((90-'C'!$F180)*$AA$8)</f>
        <v>-1.2541270054840288</v>
      </c>
      <c r="BC245" s="106">
        <f t="shared" si="437"/>
        <v>3.9313065427916136</v>
      </c>
      <c r="BD245" s="106">
        <f t="shared" si="438"/>
        <v>2.2206545302661587</v>
      </c>
      <c r="BE245" s="106">
        <f t="shared" si="439"/>
        <v>-34.385319078755849</v>
      </c>
      <c r="BF245" s="106">
        <f t="shared" si="440"/>
        <v>-63.235932093769613</v>
      </c>
      <c r="BG245" s="106">
        <f t="shared" si="441"/>
        <v>28.850613015013764</v>
      </c>
      <c r="BH245" s="106">
        <f t="shared" si="442"/>
        <v>277.62125117252549</v>
      </c>
      <c r="BI245" s="106" t="s">
        <v>8053</v>
      </c>
      <c r="BJ245" s="106" t="s">
        <v>8053</v>
      </c>
      <c r="BK245" s="106" t="s">
        <v>8053</v>
      </c>
      <c r="BL245" s="106">
        <f t="shared" si="443"/>
        <v>14.125151978778696</v>
      </c>
      <c r="BM245" s="106">
        <f t="shared" si="444"/>
        <v>14.125151978778696</v>
      </c>
      <c r="BN245" s="106">
        <f t="shared" si="445"/>
        <v>0.58854799911577904</v>
      </c>
      <c r="BO245" s="106">
        <f t="shared" si="446"/>
        <v>0</v>
      </c>
      <c r="BP245" s="106">
        <f t="shared" si="447"/>
        <v>0</v>
      </c>
      <c r="BQ245" s="106">
        <f t="shared" si="448"/>
        <v>0</v>
      </c>
      <c r="BR245" s="106">
        <f>SIN((90-$U$9)*$AA$8)*TAN($AA$10*$AA$8)/TAN((90-'C'!$F180)*$AA$8)</f>
        <v>0.10139181003224824</v>
      </c>
      <c r="BS245" s="106">
        <f t="shared" si="449"/>
        <v>2.5695650812758864E-2</v>
      </c>
      <c r="BT245" s="106">
        <f t="shared" si="450"/>
        <v>1.0127663357422376</v>
      </c>
      <c r="BU245" s="106">
        <f t="shared" si="451"/>
        <v>5.7457192812616924</v>
      </c>
      <c r="BV245" s="106">
        <f t="shared" si="452"/>
        <v>9.1069592988755232</v>
      </c>
      <c r="BW245" s="106">
        <f t="shared" si="453"/>
        <v>-3.3612400176138308</v>
      </c>
      <c r="BX245" s="106">
        <f t="shared" si="454"/>
        <v>165.14732141986278</v>
      </c>
      <c r="BY245" s="106" t="s">
        <v>8053</v>
      </c>
      <c r="BZ245" s="106" t="s">
        <v>8053</v>
      </c>
      <c r="CA245" s="106" t="s">
        <v>8053</v>
      </c>
      <c r="CB245" s="106">
        <f t="shared" si="455"/>
        <v>0</v>
      </c>
      <c r="CC245" s="106">
        <f t="shared" si="456"/>
        <v>0</v>
      </c>
      <c r="CD245" s="106">
        <f t="shared" si="457"/>
        <v>0</v>
      </c>
      <c r="CE245" s="106">
        <f t="shared" si="458"/>
        <v>0</v>
      </c>
      <c r="CF245" s="106">
        <f t="shared" si="459"/>
        <v>0</v>
      </c>
      <c r="CG245" s="106">
        <f t="shared" si="460"/>
        <v>0</v>
      </c>
      <c r="CH245" s="106">
        <f>90-'C'!$F180</f>
        <v>66.647999999999996</v>
      </c>
      <c r="CI245" s="106">
        <v>16</v>
      </c>
      <c r="CJ245" s="97"/>
      <c r="CK245" s="97"/>
      <c r="CL245" s="97" t="e">
        <f t="shared" si="476"/>
        <v>#REF!</v>
      </c>
      <c r="CM245" s="97"/>
      <c r="CN245" s="97" t="s">
        <v>8201</v>
      </c>
      <c r="CO245" s="97">
        <f t="shared" si="461"/>
        <v>16</v>
      </c>
      <c r="CP245" s="97">
        <f t="shared" si="462"/>
        <v>34.31666666666667</v>
      </c>
      <c r="CQ245" s="97">
        <f>'C'!F180</f>
        <v>23.352</v>
      </c>
      <c r="CR245" s="97">
        <f t="shared" si="463"/>
        <v>3.1415926535897931</v>
      </c>
      <c r="CS245" s="97">
        <f t="shared" si="464"/>
        <v>1.7453292519943295E-2</v>
      </c>
      <c r="CT245" s="97">
        <f t="shared" si="465"/>
        <v>57.295779513082323</v>
      </c>
      <c r="CU245" s="97">
        <f t="shared" si="466"/>
        <v>0.59893882164272083</v>
      </c>
      <c r="CV245" s="97">
        <f t="shared" si="467"/>
        <v>0.40756928692571587</v>
      </c>
      <c r="CW245" s="97">
        <f t="shared" si="468"/>
        <v>1.890065296838263</v>
      </c>
      <c r="CX245" s="97">
        <f t="shared" si="469"/>
        <v>60.666587305875936</v>
      </c>
      <c r="CY245" s="97">
        <f t="shared" si="470"/>
        <v>60.666587305875936</v>
      </c>
      <c r="CZ245" s="97">
        <f t="shared" si="471"/>
        <v>299.33341269412404</v>
      </c>
      <c r="DA245" s="97"/>
      <c r="DB245" s="97"/>
      <c r="DC245" s="97"/>
      <c r="DD245" s="97"/>
      <c r="DE245" s="97"/>
      <c r="DF245" s="97"/>
      <c r="DG245" s="97"/>
      <c r="DH245" s="97"/>
      <c r="DI245" s="97"/>
      <c r="DJ245" s="97"/>
      <c r="DK245" s="97"/>
    </row>
    <row r="246" spans="1:115" ht="30" customHeight="1" x14ac:dyDescent="0.2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8">
        <f t="shared" si="472"/>
        <v>17</v>
      </c>
      <c r="N246" s="97">
        <f t="shared" si="407"/>
        <v>105.87231873866266</v>
      </c>
      <c r="O246" s="97">
        <f t="shared" si="408"/>
        <v>60.629604080121268</v>
      </c>
      <c r="P246" s="97">
        <f t="shared" si="409"/>
        <v>45.242714658541388</v>
      </c>
      <c r="Q246" s="97" t="str">
        <f t="shared" si="410"/>
        <v>QSOS</v>
      </c>
      <c r="R246" s="97">
        <f t="shared" si="411"/>
        <v>299.37039591987872</v>
      </c>
      <c r="S246" s="97">
        <f t="shared" si="0"/>
        <v>234</v>
      </c>
      <c r="T246" s="97">
        <f>SIN((90-$U$9)*$AA$8)*TAN($AA$9*$AA$8)/TAN((90-'C'!$F181)*$AA$8)</f>
        <v>1.2558716922559594</v>
      </c>
      <c r="U246" s="97">
        <f t="shared" si="412"/>
        <v>3.9313065427916092</v>
      </c>
      <c r="V246" s="97">
        <f t="shared" si="413"/>
        <v>2.2206545302661578</v>
      </c>
      <c r="W246" s="97">
        <f t="shared" si="414"/>
        <v>34.439883661961574</v>
      </c>
      <c r="X246" s="97">
        <f t="shared" si="415"/>
        <v>63.235932093769605</v>
      </c>
      <c r="Y246" s="97">
        <f t="shared" si="416"/>
        <v>-28.796048431808032</v>
      </c>
      <c r="Z246" s="97">
        <f t="shared" si="417"/>
        <v>82.324184244268821</v>
      </c>
      <c r="AA246" s="97">
        <f>(COS( 90.833*$AA$8)-SIN($U$9*$AA$8)*SIN('C'!$F181*$AA$8))/COS($U$9*$AA$8)/COS('C'!$F181*$AA$8)</f>
        <v>-0.31428672406593805</v>
      </c>
      <c r="AB246" s="97">
        <f t="shared" si="418"/>
        <v>108.31775935549626</v>
      </c>
      <c r="AC246" s="97">
        <f>('C'!$E181+$AC$9+$W$9/15)</f>
        <v>12.204777777777778</v>
      </c>
      <c r="AD246" s="97">
        <f t="shared" si="419"/>
        <v>0</v>
      </c>
      <c r="AE246" s="97">
        <f t="shared" si="420"/>
        <v>0</v>
      </c>
      <c r="AF246" s="97">
        <f t="shared" si="421"/>
        <v>0</v>
      </c>
      <c r="AG246" s="97">
        <f t="shared" si="422"/>
        <v>6.7164988281598568</v>
      </c>
      <c r="AH246" s="97">
        <f t="shared" si="423"/>
        <v>6.7164988281598568</v>
      </c>
      <c r="AI246" s="97"/>
      <c r="AJ246" s="97"/>
      <c r="AK246" s="106">
        <f t="shared" si="424"/>
        <v>0.27985411783999403</v>
      </c>
      <c r="AL246" s="106">
        <f>SIN((90-$U$9)*$AA$8)*TAN($Y$10*$AA$8)/TAN((90-'C'!$F181)*$AA$8)</f>
        <v>-0.10153286189459705</v>
      </c>
      <c r="AM246" s="106">
        <f t="shared" si="425"/>
        <v>2.5695650812758871E-2</v>
      </c>
      <c r="AN246" s="106">
        <f t="shared" si="426"/>
        <v>1.0127663357422376</v>
      </c>
      <c r="AO246" s="106">
        <f t="shared" si="427"/>
        <v>-5.7537394342800328</v>
      </c>
      <c r="AP246" s="106">
        <f t="shared" si="428"/>
        <v>-9.106959298875525</v>
      </c>
      <c r="AQ246" s="106">
        <f t="shared" si="429"/>
        <v>3.3532198645954923</v>
      </c>
      <c r="AR246" s="106">
        <f t="shared" si="430"/>
        <v>194.86069873315554</v>
      </c>
      <c r="AS246" s="106" t="s">
        <v>8053</v>
      </c>
      <c r="AT246" s="106" t="s">
        <v>8053</v>
      </c>
      <c r="AU246" s="106" t="s">
        <v>8053</v>
      </c>
      <c r="AV246" s="106">
        <f t="shared" si="431"/>
        <v>11.981229786804745</v>
      </c>
      <c r="AW246" s="106">
        <f t="shared" si="432"/>
        <v>11.981229786804745</v>
      </c>
      <c r="AX246" s="106">
        <f t="shared" si="433"/>
        <v>0.49921790778353103</v>
      </c>
      <c r="AY246" s="106">
        <f t="shared" si="434"/>
        <v>0</v>
      </c>
      <c r="AZ246" s="106">
        <f t="shared" si="435"/>
        <v>0</v>
      </c>
      <c r="BA246" s="106">
        <f t="shared" si="436"/>
        <v>0</v>
      </c>
      <c r="BB246" s="106">
        <f>SIN((90-$U$9)*$AA$8)*TAN($Y$9*$AA$8)/TAN((90-'C'!$F181)*$AA$8)</f>
        <v>-1.2558716922559598</v>
      </c>
      <c r="BC246" s="106">
        <f t="shared" si="437"/>
        <v>3.9313065427916136</v>
      </c>
      <c r="BD246" s="106">
        <f t="shared" si="438"/>
        <v>2.2206545302661587</v>
      </c>
      <c r="BE246" s="106">
        <f t="shared" si="439"/>
        <v>-34.439883661961574</v>
      </c>
      <c r="BF246" s="106">
        <f t="shared" si="440"/>
        <v>-63.235932093769613</v>
      </c>
      <c r="BG246" s="106">
        <f t="shared" si="441"/>
        <v>28.796048431808039</v>
      </c>
      <c r="BH246" s="106">
        <f t="shared" si="442"/>
        <v>277.67581575573121</v>
      </c>
      <c r="BI246" s="106" t="s">
        <v>8053</v>
      </c>
      <c r="BJ246" s="106" t="s">
        <v>8053</v>
      </c>
      <c r="BK246" s="106" t="s">
        <v>8053</v>
      </c>
      <c r="BL246" s="106">
        <f t="shared" si="443"/>
        <v>14.124514339898314</v>
      </c>
      <c r="BM246" s="106">
        <f t="shared" si="444"/>
        <v>14.124514339898314</v>
      </c>
      <c r="BN246" s="106">
        <f t="shared" si="445"/>
        <v>0.58852143082909636</v>
      </c>
      <c r="BO246" s="106">
        <f t="shared" si="446"/>
        <v>0</v>
      </c>
      <c r="BP246" s="106">
        <f t="shared" si="447"/>
        <v>0</v>
      </c>
      <c r="BQ246" s="106">
        <f t="shared" si="448"/>
        <v>0</v>
      </c>
      <c r="BR246" s="106">
        <f>SIN((90-$U$9)*$AA$8)*TAN($AA$10*$AA$8)/TAN((90-'C'!$F181)*$AA$8)</f>
        <v>0.10153286189459702</v>
      </c>
      <c r="BS246" s="106">
        <f t="shared" si="449"/>
        <v>2.5695650812758864E-2</v>
      </c>
      <c r="BT246" s="106">
        <f t="shared" si="450"/>
        <v>1.0127663357422376</v>
      </c>
      <c r="BU246" s="106">
        <f t="shared" si="451"/>
        <v>5.753739434280031</v>
      </c>
      <c r="BV246" s="106">
        <f t="shared" si="452"/>
        <v>9.1069592988755232</v>
      </c>
      <c r="BW246" s="106">
        <f t="shared" si="453"/>
        <v>-3.3532198645954923</v>
      </c>
      <c r="BX246" s="106">
        <f t="shared" si="454"/>
        <v>165.13930126684446</v>
      </c>
      <c r="BY246" s="106" t="s">
        <v>8053</v>
      </c>
      <c r="BZ246" s="106" t="s">
        <v>8053</v>
      </c>
      <c r="CA246" s="106" t="s">
        <v>8053</v>
      </c>
      <c r="CB246" s="106">
        <f t="shared" si="455"/>
        <v>0</v>
      </c>
      <c r="CC246" s="106">
        <f t="shared" si="456"/>
        <v>0</v>
      </c>
      <c r="CD246" s="106">
        <f t="shared" si="457"/>
        <v>0</v>
      </c>
      <c r="CE246" s="106">
        <f t="shared" si="458"/>
        <v>0</v>
      </c>
      <c r="CF246" s="106">
        <f t="shared" si="459"/>
        <v>0</v>
      </c>
      <c r="CG246" s="106">
        <f t="shared" si="460"/>
        <v>0</v>
      </c>
      <c r="CH246" s="106">
        <f>90-'C'!$F181</f>
        <v>66.619</v>
      </c>
      <c r="CI246" s="106">
        <v>17</v>
      </c>
      <c r="CJ246" s="97"/>
      <c r="CK246" s="97"/>
      <c r="CL246" s="97"/>
      <c r="CM246" s="97"/>
      <c r="CN246" s="97" t="s">
        <v>8201</v>
      </c>
      <c r="CO246" s="97">
        <f t="shared" si="461"/>
        <v>17</v>
      </c>
      <c r="CP246" s="97">
        <f t="shared" si="462"/>
        <v>34.31666666666667</v>
      </c>
      <c r="CQ246" s="97">
        <f>'C'!F181</f>
        <v>23.381</v>
      </c>
      <c r="CR246" s="97">
        <f t="shared" si="463"/>
        <v>3.1415926535897931</v>
      </c>
      <c r="CS246" s="97">
        <f t="shared" si="464"/>
        <v>1.7453292519943295E-2</v>
      </c>
      <c r="CT246" s="97">
        <f t="shared" si="465"/>
        <v>57.295779513082323</v>
      </c>
      <c r="CU246" s="97">
        <f t="shared" si="466"/>
        <v>0.59893882164272083</v>
      </c>
      <c r="CV246" s="97">
        <f t="shared" si="467"/>
        <v>0.40807543240879418</v>
      </c>
      <c r="CW246" s="97">
        <f t="shared" si="468"/>
        <v>1.8905015391363009</v>
      </c>
      <c r="CX246" s="97">
        <f t="shared" si="469"/>
        <v>60.629604080121268</v>
      </c>
      <c r="CY246" s="97">
        <f t="shared" si="470"/>
        <v>60.629604080121268</v>
      </c>
      <c r="CZ246" s="97">
        <f t="shared" si="471"/>
        <v>299.37039591987872</v>
      </c>
      <c r="DA246" s="97"/>
      <c r="DB246" s="97"/>
      <c r="DC246" s="97"/>
      <c r="DD246" s="97"/>
      <c r="DE246" s="97"/>
      <c r="DF246" s="97"/>
      <c r="DG246" s="97"/>
      <c r="DH246" s="97"/>
      <c r="DI246" s="97"/>
      <c r="DJ246" s="97"/>
      <c r="DK246" s="97"/>
    </row>
    <row r="247" spans="1:115" ht="30" customHeight="1" x14ac:dyDescent="0.2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8">
        <f t="shared" si="472"/>
        <v>18</v>
      </c>
      <c r="N247" s="97">
        <f t="shared" si="407"/>
        <v>105.87231873866266</v>
      </c>
      <c r="O247" s="97">
        <f t="shared" si="408"/>
        <v>60.600268757486198</v>
      </c>
      <c r="P247" s="97">
        <f t="shared" si="409"/>
        <v>45.272049981176458</v>
      </c>
      <c r="Q247" s="97" t="str">
        <f t="shared" si="410"/>
        <v>QSOS</v>
      </c>
      <c r="R247" s="97">
        <f t="shared" si="411"/>
        <v>299.39973124251378</v>
      </c>
      <c r="S247" s="97">
        <f t="shared" si="0"/>
        <v>235</v>
      </c>
      <c r="T247" s="97">
        <f>SIN((90-$U$9)*$AA$8)*TAN($AA$9*$AA$8)/TAN((90-'C'!$F182)*$AA$8)</f>
        <v>1.2572559523496327</v>
      </c>
      <c r="U247" s="97">
        <f t="shared" si="412"/>
        <v>3.9313065427916092</v>
      </c>
      <c r="V247" s="97">
        <f t="shared" si="413"/>
        <v>2.2206545302661578</v>
      </c>
      <c r="W247" s="97">
        <f t="shared" si="414"/>
        <v>34.483201365650018</v>
      </c>
      <c r="X247" s="97">
        <f t="shared" si="415"/>
        <v>63.235932093769605</v>
      </c>
      <c r="Y247" s="97">
        <f t="shared" si="416"/>
        <v>-28.752730728119587</v>
      </c>
      <c r="Z247" s="97">
        <f t="shared" si="417"/>
        <v>82.280866540580377</v>
      </c>
      <c r="AA247" s="97">
        <f>(COS( 90.833*$AA$8)-SIN($U$9*$AA$8)*SIN('C'!$F182*$AA$8))/COS($U$9*$AA$8)/COS('C'!$F182*$AA$8)</f>
        <v>-0.31461533371099015</v>
      </c>
      <c r="AB247" s="97">
        <f t="shared" si="418"/>
        <v>108.33759340964494</v>
      </c>
      <c r="AC247" s="97">
        <f>('C'!$E182+$AC$9+$W$9/15)</f>
        <v>12.20877777777778</v>
      </c>
      <c r="AD247" s="97">
        <f t="shared" si="419"/>
        <v>0</v>
      </c>
      <c r="AE247" s="97">
        <f t="shared" si="420"/>
        <v>0</v>
      </c>
      <c r="AF247" s="97">
        <f t="shared" si="421"/>
        <v>0</v>
      </c>
      <c r="AG247" s="97">
        <f t="shared" si="422"/>
        <v>6.7233866750724207</v>
      </c>
      <c r="AH247" s="97">
        <f t="shared" si="423"/>
        <v>6.7233866750724207</v>
      </c>
      <c r="AI247" s="97"/>
      <c r="AJ247" s="97"/>
      <c r="AK247" s="106">
        <f t="shared" si="424"/>
        <v>0.28014111146135084</v>
      </c>
      <c r="AL247" s="106">
        <f>SIN((90-$U$9)*$AA$8)*TAN($Y$10*$AA$8)/TAN((90-'C'!$F182)*$AA$8)</f>
        <v>-0.10164477451256894</v>
      </c>
      <c r="AM247" s="106">
        <f t="shared" si="425"/>
        <v>2.5695650812758871E-2</v>
      </c>
      <c r="AN247" s="106">
        <f t="shared" si="426"/>
        <v>1.0127663357422376</v>
      </c>
      <c r="AO247" s="106">
        <f t="shared" si="427"/>
        <v>-5.760102821878581</v>
      </c>
      <c r="AP247" s="106">
        <f t="shared" si="428"/>
        <v>-9.106959298875525</v>
      </c>
      <c r="AQ247" s="106">
        <f t="shared" si="429"/>
        <v>3.346856476996944</v>
      </c>
      <c r="AR247" s="106">
        <f t="shared" si="430"/>
        <v>194.8670621207541</v>
      </c>
      <c r="AS247" s="106" t="s">
        <v>8053</v>
      </c>
      <c r="AT247" s="106" t="s">
        <v>8053</v>
      </c>
      <c r="AU247" s="106" t="s">
        <v>8053</v>
      </c>
      <c r="AV247" s="106">
        <f t="shared" si="431"/>
        <v>11.98565401264465</v>
      </c>
      <c r="AW247" s="106">
        <f t="shared" si="432"/>
        <v>11.98565401264465</v>
      </c>
      <c r="AX247" s="106">
        <f t="shared" si="433"/>
        <v>0.49940225052686044</v>
      </c>
      <c r="AY247" s="106">
        <f t="shared" si="434"/>
        <v>0</v>
      </c>
      <c r="AZ247" s="106">
        <f t="shared" si="435"/>
        <v>0</v>
      </c>
      <c r="BA247" s="106">
        <f t="shared" si="436"/>
        <v>0</v>
      </c>
      <c r="BB247" s="106">
        <f>SIN((90-$U$9)*$AA$8)*TAN($Y$9*$AA$8)/TAN((90-'C'!$F182)*$AA$8)</f>
        <v>-1.2572559523496334</v>
      </c>
      <c r="BC247" s="106">
        <f t="shared" si="437"/>
        <v>3.9313065427916136</v>
      </c>
      <c r="BD247" s="106">
        <f t="shared" si="438"/>
        <v>2.2206545302661587</v>
      </c>
      <c r="BE247" s="106">
        <f t="shared" si="439"/>
        <v>-34.483201365650025</v>
      </c>
      <c r="BF247" s="106">
        <f t="shared" si="440"/>
        <v>-63.235932093769613</v>
      </c>
      <c r="BG247" s="106">
        <f t="shared" si="441"/>
        <v>28.752730728119587</v>
      </c>
      <c r="BH247" s="106">
        <f t="shared" si="442"/>
        <v>277.71913345941965</v>
      </c>
      <c r="BI247" s="106" t="s">
        <v>8053</v>
      </c>
      <c r="BJ247" s="106" t="s">
        <v>8053</v>
      </c>
      <c r="BK247" s="106" t="s">
        <v>8053</v>
      </c>
      <c r="BL247" s="106">
        <f t="shared" si="443"/>
        <v>14.125626492985752</v>
      </c>
      <c r="BM247" s="106">
        <f t="shared" si="444"/>
        <v>14.125626492985752</v>
      </c>
      <c r="BN247" s="106">
        <f t="shared" si="445"/>
        <v>0.58856777054107301</v>
      </c>
      <c r="BO247" s="106">
        <f t="shared" si="446"/>
        <v>0</v>
      </c>
      <c r="BP247" s="106">
        <f t="shared" si="447"/>
        <v>0</v>
      </c>
      <c r="BQ247" s="106">
        <f t="shared" si="448"/>
        <v>0</v>
      </c>
      <c r="BR247" s="106">
        <f>SIN((90-$U$9)*$AA$8)*TAN($AA$10*$AA$8)/TAN((90-'C'!$F182)*$AA$8)</f>
        <v>0.10164477451256891</v>
      </c>
      <c r="BS247" s="106">
        <f t="shared" si="449"/>
        <v>2.5695650812758864E-2</v>
      </c>
      <c r="BT247" s="106">
        <f t="shared" si="450"/>
        <v>1.0127663357422376</v>
      </c>
      <c r="BU247" s="106">
        <f t="shared" si="451"/>
        <v>5.7601028218785801</v>
      </c>
      <c r="BV247" s="106">
        <f t="shared" si="452"/>
        <v>9.1069592988755232</v>
      </c>
      <c r="BW247" s="106">
        <f t="shared" si="453"/>
        <v>-3.3468564769969431</v>
      </c>
      <c r="BX247" s="106">
        <f t="shared" si="454"/>
        <v>165.1329378792459</v>
      </c>
      <c r="BY247" s="106" t="s">
        <v>8053</v>
      </c>
      <c r="BZ247" s="106" t="s">
        <v>8053</v>
      </c>
      <c r="CA247" s="106" t="s">
        <v>8053</v>
      </c>
      <c r="CB247" s="106">
        <f t="shared" si="455"/>
        <v>0</v>
      </c>
      <c r="CC247" s="106">
        <f t="shared" si="456"/>
        <v>0</v>
      </c>
      <c r="CD247" s="106">
        <f t="shared" si="457"/>
        <v>0</v>
      </c>
      <c r="CE247" s="106">
        <f t="shared" si="458"/>
        <v>0</v>
      </c>
      <c r="CF247" s="106">
        <f t="shared" si="459"/>
        <v>0</v>
      </c>
      <c r="CG247" s="106">
        <f t="shared" si="460"/>
        <v>0</v>
      </c>
      <c r="CH247" s="106">
        <f>90-'C'!$F182</f>
        <v>66.596000000000004</v>
      </c>
      <c r="CI247" s="106">
        <v>18</v>
      </c>
      <c r="CJ247" s="97"/>
      <c r="CK247" s="97"/>
      <c r="CL247" s="97"/>
      <c r="CM247" s="97"/>
      <c r="CN247" s="97" t="s">
        <v>8201</v>
      </c>
      <c r="CO247" s="97">
        <f t="shared" si="461"/>
        <v>18</v>
      </c>
      <c r="CP247" s="97">
        <f t="shared" si="462"/>
        <v>34.31666666666667</v>
      </c>
      <c r="CQ247" s="97">
        <f>'C'!F182</f>
        <v>23.404</v>
      </c>
      <c r="CR247" s="97">
        <f t="shared" si="463"/>
        <v>3.1415926535897931</v>
      </c>
      <c r="CS247" s="97">
        <f t="shared" si="464"/>
        <v>1.7453292519943295E-2</v>
      </c>
      <c r="CT247" s="97">
        <f t="shared" si="465"/>
        <v>57.295779513082323</v>
      </c>
      <c r="CU247" s="97">
        <f t="shared" si="466"/>
        <v>0.59893882164272083</v>
      </c>
      <c r="CV247" s="97">
        <f t="shared" si="467"/>
        <v>0.40847685813675289</v>
      </c>
      <c r="CW247" s="97">
        <f t="shared" si="468"/>
        <v>1.890847708685214</v>
      </c>
      <c r="CX247" s="97">
        <f t="shared" si="469"/>
        <v>60.600268757486198</v>
      </c>
      <c r="CY247" s="97">
        <f t="shared" si="470"/>
        <v>60.600268757486198</v>
      </c>
      <c r="CZ247" s="97">
        <f t="shared" si="471"/>
        <v>299.39973124251378</v>
      </c>
      <c r="DA247" s="97"/>
      <c r="DB247" s="97"/>
      <c r="DC247" s="97"/>
      <c r="DD247" s="97"/>
      <c r="DE247" s="97"/>
      <c r="DF247" s="97"/>
      <c r="DG247" s="97"/>
      <c r="DH247" s="97"/>
      <c r="DI247" s="97"/>
      <c r="DJ247" s="97"/>
      <c r="DK247" s="97"/>
    </row>
    <row r="248" spans="1:115" ht="30" customHeight="1" x14ac:dyDescent="0.2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8">
        <f t="shared" si="472"/>
        <v>19</v>
      </c>
      <c r="N248" s="97">
        <f t="shared" si="407"/>
        <v>105.87231873866266</v>
      </c>
      <c r="O248" s="97">
        <f t="shared" si="408"/>
        <v>60.581135211815507</v>
      </c>
      <c r="P248" s="97">
        <f t="shared" si="409"/>
        <v>45.291183526847149</v>
      </c>
      <c r="Q248" s="97" t="str">
        <f t="shared" si="410"/>
        <v>QSOS</v>
      </c>
      <c r="R248" s="97">
        <f t="shared" si="411"/>
        <v>299.41886478818446</v>
      </c>
      <c r="S248" s="97">
        <f t="shared" si="0"/>
        <v>236</v>
      </c>
      <c r="T248" s="97">
        <f>SIN((90-$U$9)*$AA$8)*TAN($AA$9*$AA$8)/TAN((90-'C'!$F183)*$AA$8)</f>
        <v>1.2581589898229366</v>
      </c>
      <c r="U248" s="97">
        <f t="shared" si="412"/>
        <v>3.9313065427916092</v>
      </c>
      <c r="V248" s="97">
        <f t="shared" si="413"/>
        <v>2.2206545302661578</v>
      </c>
      <c r="W248" s="97">
        <f t="shared" si="414"/>
        <v>34.511472277797381</v>
      </c>
      <c r="X248" s="97">
        <f t="shared" si="415"/>
        <v>63.235932093769605</v>
      </c>
      <c r="Y248" s="97">
        <f t="shared" si="416"/>
        <v>-28.724459815972224</v>
      </c>
      <c r="Z248" s="97">
        <f t="shared" si="417"/>
        <v>82.252595628432999</v>
      </c>
      <c r="AA248" s="97">
        <f>(COS( 90.833*$AA$8)-SIN($U$9*$AA$8)*SIN('C'!$F183*$AA$8))/COS($U$9*$AA$8)/COS('C'!$F183*$AA$8)</f>
        <v>-0.31482970753434841</v>
      </c>
      <c r="AB248" s="97">
        <f t="shared" si="418"/>
        <v>108.35053370253834</v>
      </c>
      <c r="AC248" s="97">
        <f>('C'!$E183+$AC$9+$W$9/15)</f>
        <v>12.21177777777778</v>
      </c>
      <c r="AD248" s="97">
        <f t="shared" si="419"/>
        <v>0</v>
      </c>
      <c r="AE248" s="97">
        <f t="shared" si="420"/>
        <v>0</v>
      </c>
      <c r="AF248" s="97">
        <f t="shared" si="421"/>
        <v>0</v>
      </c>
      <c r="AG248" s="97">
        <f t="shared" si="422"/>
        <v>6.7282714025489128</v>
      </c>
      <c r="AH248" s="97">
        <f t="shared" si="423"/>
        <v>6.7282714025489128</v>
      </c>
      <c r="AI248" s="97"/>
      <c r="AJ248" s="97"/>
      <c r="AK248" s="106">
        <f t="shared" si="424"/>
        <v>0.28034464177287138</v>
      </c>
      <c r="AL248" s="106">
        <f>SIN((90-$U$9)*$AA$8)*TAN($Y$10*$AA$8)/TAN((90-'C'!$F183)*$AA$8)</f>
        <v>-0.10171778195403608</v>
      </c>
      <c r="AM248" s="106">
        <f t="shared" si="425"/>
        <v>2.5695650812758871E-2</v>
      </c>
      <c r="AN248" s="106">
        <f t="shared" si="426"/>
        <v>1.0127663357422376</v>
      </c>
      <c r="AO248" s="106">
        <f t="shared" si="427"/>
        <v>-5.7642540869955541</v>
      </c>
      <c r="AP248" s="106">
        <f t="shared" si="428"/>
        <v>-9.106959298875525</v>
      </c>
      <c r="AQ248" s="106">
        <f t="shared" si="429"/>
        <v>3.3427052118799709</v>
      </c>
      <c r="AR248" s="106">
        <f t="shared" si="430"/>
        <v>194.87121338587107</v>
      </c>
      <c r="AS248" s="106" t="s">
        <v>8053</v>
      </c>
      <c r="AT248" s="106" t="s">
        <v>8053</v>
      </c>
      <c r="AU248" s="106" t="s">
        <v>8053</v>
      </c>
      <c r="AV248" s="106">
        <f t="shared" si="431"/>
        <v>11.988930763652448</v>
      </c>
      <c r="AW248" s="106">
        <f t="shared" si="432"/>
        <v>11.988930763652448</v>
      </c>
      <c r="AX248" s="106">
        <f t="shared" si="433"/>
        <v>0.49953878181885197</v>
      </c>
      <c r="AY248" s="106">
        <f t="shared" si="434"/>
        <v>0</v>
      </c>
      <c r="AZ248" s="106">
        <f t="shared" si="435"/>
        <v>0</v>
      </c>
      <c r="BA248" s="106">
        <f t="shared" si="436"/>
        <v>0</v>
      </c>
      <c r="BB248" s="106">
        <f>SIN((90-$U$9)*$AA$8)*TAN($Y$9*$AA$8)/TAN((90-'C'!$F183)*$AA$8)</f>
        <v>-1.2581589898229373</v>
      </c>
      <c r="BC248" s="106">
        <f t="shared" si="437"/>
        <v>3.9313065427916136</v>
      </c>
      <c r="BD248" s="106">
        <f t="shared" si="438"/>
        <v>2.2206545302661587</v>
      </c>
      <c r="BE248" s="106">
        <f t="shared" si="439"/>
        <v>-34.511472277797388</v>
      </c>
      <c r="BF248" s="106">
        <f t="shared" si="440"/>
        <v>-63.235932093769613</v>
      </c>
      <c r="BG248" s="106">
        <f t="shared" si="441"/>
        <v>28.724459815972224</v>
      </c>
      <c r="BH248" s="106">
        <f t="shared" si="442"/>
        <v>277.74740437156703</v>
      </c>
      <c r="BI248" s="106" t="s">
        <v>8053</v>
      </c>
      <c r="BJ248" s="106" t="s">
        <v>8053</v>
      </c>
      <c r="BK248" s="106" t="s">
        <v>8053</v>
      </c>
      <c r="BL248" s="106">
        <f t="shared" si="443"/>
        <v>14.126741765509262</v>
      </c>
      <c r="BM248" s="106">
        <f t="shared" si="444"/>
        <v>14.126741765509262</v>
      </c>
      <c r="BN248" s="106">
        <f t="shared" si="445"/>
        <v>0.58861424022955255</v>
      </c>
      <c r="BO248" s="106">
        <f t="shared" si="446"/>
        <v>0</v>
      </c>
      <c r="BP248" s="106">
        <f t="shared" si="447"/>
        <v>0</v>
      </c>
      <c r="BQ248" s="106">
        <f t="shared" si="448"/>
        <v>0</v>
      </c>
      <c r="BR248" s="106">
        <f>SIN((90-$U$9)*$AA$8)*TAN($AA$10*$AA$8)/TAN((90-'C'!$F183)*$AA$8)</f>
        <v>0.10171778195403605</v>
      </c>
      <c r="BS248" s="106">
        <f t="shared" si="449"/>
        <v>2.5695650812758864E-2</v>
      </c>
      <c r="BT248" s="106">
        <f t="shared" si="450"/>
        <v>1.0127663357422376</v>
      </c>
      <c r="BU248" s="106">
        <f t="shared" si="451"/>
        <v>5.7642540869955532</v>
      </c>
      <c r="BV248" s="106">
        <f t="shared" si="452"/>
        <v>9.1069592988755232</v>
      </c>
      <c r="BW248" s="106">
        <f t="shared" si="453"/>
        <v>-3.3427052118799701</v>
      </c>
      <c r="BX248" s="106">
        <f t="shared" si="454"/>
        <v>165.12878661412893</v>
      </c>
      <c r="BY248" s="106" t="s">
        <v>8053</v>
      </c>
      <c r="BZ248" s="106" t="s">
        <v>8053</v>
      </c>
      <c r="CA248" s="106" t="s">
        <v>8053</v>
      </c>
      <c r="CB248" s="106">
        <f t="shared" si="455"/>
        <v>0</v>
      </c>
      <c r="CC248" s="106">
        <f t="shared" si="456"/>
        <v>0</v>
      </c>
      <c r="CD248" s="106">
        <f t="shared" si="457"/>
        <v>0</v>
      </c>
      <c r="CE248" s="106">
        <f t="shared" si="458"/>
        <v>0</v>
      </c>
      <c r="CF248" s="106">
        <f t="shared" si="459"/>
        <v>0</v>
      </c>
      <c r="CG248" s="106">
        <f t="shared" si="460"/>
        <v>0</v>
      </c>
      <c r="CH248" s="106">
        <f>90-'C'!$F183</f>
        <v>66.581000000000003</v>
      </c>
      <c r="CI248" s="106">
        <v>19</v>
      </c>
      <c r="CJ248" s="97"/>
      <c r="CK248" s="97"/>
      <c r="CL248" s="97"/>
      <c r="CM248" s="97"/>
      <c r="CN248" s="97" t="s">
        <v>8201</v>
      </c>
      <c r="CO248" s="97">
        <f t="shared" si="461"/>
        <v>19</v>
      </c>
      <c r="CP248" s="97">
        <f t="shared" si="462"/>
        <v>34.31666666666667</v>
      </c>
      <c r="CQ248" s="97">
        <f>'C'!F183</f>
        <v>23.419</v>
      </c>
      <c r="CR248" s="97">
        <f t="shared" si="463"/>
        <v>3.1415926535897931</v>
      </c>
      <c r="CS248" s="97">
        <f t="shared" si="464"/>
        <v>1.7453292519943295E-2</v>
      </c>
      <c r="CT248" s="97">
        <f t="shared" si="465"/>
        <v>57.295779513082323</v>
      </c>
      <c r="CU248" s="97">
        <f t="shared" si="466"/>
        <v>0.59893882164272083</v>
      </c>
      <c r="CV248" s="97">
        <f t="shared" si="467"/>
        <v>0.40873865752455202</v>
      </c>
      <c r="CW248" s="97">
        <f t="shared" si="468"/>
        <v>1.8910735594023764</v>
      </c>
      <c r="CX248" s="97">
        <f t="shared" si="469"/>
        <v>60.581135211815507</v>
      </c>
      <c r="CY248" s="97">
        <f t="shared" si="470"/>
        <v>60.581135211815507</v>
      </c>
      <c r="CZ248" s="97">
        <f t="shared" si="471"/>
        <v>299.41886478818446</v>
      </c>
      <c r="DA248" s="97"/>
      <c r="DB248" s="97"/>
      <c r="DC248" s="97"/>
      <c r="DD248" s="97"/>
      <c r="DE248" s="97"/>
      <c r="DF248" s="97"/>
      <c r="DG248" s="97"/>
      <c r="DH248" s="97"/>
      <c r="DI248" s="97"/>
      <c r="DJ248" s="97"/>
      <c r="DK248" s="97"/>
    </row>
    <row r="249" spans="1:115" ht="30" customHeight="1" x14ac:dyDescent="0.2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8">
        <f t="shared" si="472"/>
        <v>20</v>
      </c>
      <c r="N249" s="97">
        <f t="shared" si="407"/>
        <v>105.87231873866266</v>
      </c>
      <c r="O249" s="97">
        <f t="shared" si="408"/>
        <v>60.570930068026641</v>
      </c>
      <c r="P249" s="97">
        <f t="shared" si="409"/>
        <v>45.301388670636015</v>
      </c>
      <c r="Q249" s="97" t="str">
        <f t="shared" si="410"/>
        <v>QSOS</v>
      </c>
      <c r="R249" s="97">
        <f t="shared" si="411"/>
        <v>299.42906993197334</v>
      </c>
      <c r="S249" s="97">
        <f t="shared" si="0"/>
        <v>237</v>
      </c>
      <c r="T249" s="97">
        <f>SIN((90-$U$9)*$AA$8)*TAN($AA$9*$AA$8)/TAN((90-'C'!$F184)*$AA$8)</f>
        <v>1.258640693545394</v>
      </c>
      <c r="U249" s="97">
        <f t="shared" si="412"/>
        <v>3.9313065427916092</v>
      </c>
      <c r="V249" s="97">
        <f t="shared" si="413"/>
        <v>2.2206545302661578</v>
      </c>
      <c r="W249" s="97">
        <f t="shared" si="414"/>
        <v>34.526556642077821</v>
      </c>
      <c r="X249" s="97">
        <f t="shared" si="415"/>
        <v>63.235932093769605</v>
      </c>
      <c r="Y249" s="97">
        <f t="shared" si="416"/>
        <v>-28.709375451691784</v>
      </c>
      <c r="Z249" s="97">
        <f t="shared" si="417"/>
        <v>82.237511264152573</v>
      </c>
      <c r="AA249" s="97">
        <f>(COS( 90.833*$AA$8)-SIN($U$9*$AA$8)*SIN('C'!$F184*$AA$8))/COS($U$9*$AA$8)/COS('C'!$F184*$AA$8)</f>
        <v>-0.31494406065616515</v>
      </c>
      <c r="AB249" s="97">
        <f t="shared" si="418"/>
        <v>108.35743682090845</v>
      </c>
      <c r="AC249" s="97">
        <f>('C'!$E184+$AC$9+$W$9/15)</f>
        <v>12.215777777777777</v>
      </c>
      <c r="AD249" s="97">
        <f t="shared" si="419"/>
        <v>0</v>
      </c>
      <c r="AE249" s="97">
        <f t="shared" si="420"/>
        <v>0</v>
      </c>
      <c r="AF249" s="97">
        <f t="shared" si="421"/>
        <v>0</v>
      </c>
      <c r="AG249" s="97">
        <f t="shared" si="422"/>
        <v>6.7332770268342728</v>
      </c>
      <c r="AH249" s="97">
        <f t="shared" si="423"/>
        <v>6.7332770268342728</v>
      </c>
      <c r="AI249" s="97"/>
      <c r="AJ249" s="97"/>
      <c r="AK249" s="106">
        <f t="shared" si="424"/>
        <v>0.28055320945142803</v>
      </c>
      <c r="AL249" s="106">
        <f>SIN((90-$U$9)*$AA$8)*TAN($Y$10*$AA$8)/TAN((90-'C'!$F184)*$AA$8)</f>
        <v>-0.10175672602597269</v>
      </c>
      <c r="AM249" s="106">
        <f t="shared" si="425"/>
        <v>2.5695650812758871E-2</v>
      </c>
      <c r="AN249" s="106">
        <f t="shared" si="426"/>
        <v>1.0127663357422376</v>
      </c>
      <c r="AO249" s="106">
        <f t="shared" si="427"/>
        <v>-5.7664684924118736</v>
      </c>
      <c r="AP249" s="106">
        <f t="shared" si="428"/>
        <v>-9.106959298875525</v>
      </c>
      <c r="AQ249" s="106">
        <f t="shared" si="429"/>
        <v>3.3404908064636514</v>
      </c>
      <c r="AR249" s="106">
        <f t="shared" si="430"/>
        <v>194.87342779128738</v>
      </c>
      <c r="AS249" s="106" t="s">
        <v>8053</v>
      </c>
      <c r="AT249" s="106" t="s">
        <v>8053</v>
      </c>
      <c r="AU249" s="106" t="s">
        <v>8053</v>
      </c>
      <c r="AV249" s="106">
        <f t="shared" si="431"/>
        <v>11.9930783906802</v>
      </c>
      <c r="AW249" s="106">
        <f t="shared" si="432"/>
        <v>11.9930783906802</v>
      </c>
      <c r="AX249" s="106">
        <f t="shared" si="433"/>
        <v>0.49971159961167499</v>
      </c>
      <c r="AY249" s="106">
        <f t="shared" si="434"/>
        <v>0</v>
      </c>
      <c r="AZ249" s="106">
        <f t="shared" si="435"/>
        <v>0</v>
      </c>
      <c r="BA249" s="106">
        <f t="shared" si="436"/>
        <v>0</v>
      </c>
      <c r="BB249" s="106">
        <f>SIN((90-$U$9)*$AA$8)*TAN($Y$9*$AA$8)/TAN((90-'C'!$F184)*$AA$8)</f>
        <v>-1.2586406935453947</v>
      </c>
      <c r="BC249" s="106">
        <f t="shared" si="437"/>
        <v>3.9313065427916136</v>
      </c>
      <c r="BD249" s="106">
        <f t="shared" si="438"/>
        <v>2.2206545302661587</v>
      </c>
      <c r="BE249" s="106">
        <f t="shared" si="439"/>
        <v>-34.526556642077821</v>
      </c>
      <c r="BF249" s="106">
        <f t="shared" si="440"/>
        <v>-63.235932093769613</v>
      </c>
      <c r="BG249" s="106">
        <f t="shared" si="441"/>
        <v>28.709375451691791</v>
      </c>
      <c r="BH249" s="106">
        <f t="shared" si="442"/>
        <v>277.76248873584746</v>
      </c>
      <c r="BI249" s="106" t="s">
        <v>8053</v>
      </c>
      <c r="BJ249" s="106" t="s">
        <v>8053</v>
      </c>
      <c r="BK249" s="106" t="s">
        <v>8053</v>
      </c>
      <c r="BL249" s="106">
        <f t="shared" si="443"/>
        <v>14.129736141223898</v>
      </c>
      <c r="BM249" s="106">
        <f t="shared" si="444"/>
        <v>14.129736141223898</v>
      </c>
      <c r="BN249" s="106">
        <f t="shared" si="445"/>
        <v>0.58873900588432904</v>
      </c>
      <c r="BO249" s="106">
        <f t="shared" si="446"/>
        <v>0</v>
      </c>
      <c r="BP249" s="106">
        <f t="shared" si="447"/>
        <v>0</v>
      </c>
      <c r="BQ249" s="106">
        <f t="shared" si="448"/>
        <v>0</v>
      </c>
      <c r="BR249" s="106">
        <f>SIN((90-$U$9)*$AA$8)*TAN($AA$10*$AA$8)/TAN((90-'C'!$F184)*$AA$8)</f>
        <v>0.10175672602597266</v>
      </c>
      <c r="BS249" s="106">
        <f t="shared" si="449"/>
        <v>2.5695650812758864E-2</v>
      </c>
      <c r="BT249" s="106">
        <f t="shared" si="450"/>
        <v>1.0127663357422376</v>
      </c>
      <c r="BU249" s="106">
        <f t="shared" si="451"/>
        <v>5.766468492411871</v>
      </c>
      <c r="BV249" s="106">
        <f t="shared" si="452"/>
        <v>9.1069592988755232</v>
      </c>
      <c r="BW249" s="106">
        <f t="shared" si="453"/>
        <v>-3.3404908064636523</v>
      </c>
      <c r="BX249" s="106">
        <f t="shared" si="454"/>
        <v>165.12657220871262</v>
      </c>
      <c r="BY249" s="106" t="s">
        <v>8053</v>
      </c>
      <c r="BZ249" s="106" t="s">
        <v>8053</v>
      </c>
      <c r="CA249" s="106" t="s">
        <v>8053</v>
      </c>
      <c r="CB249" s="106">
        <f t="shared" si="455"/>
        <v>0</v>
      </c>
      <c r="CC249" s="106">
        <f t="shared" si="456"/>
        <v>0</v>
      </c>
      <c r="CD249" s="106">
        <f t="shared" si="457"/>
        <v>0</v>
      </c>
      <c r="CE249" s="106">
        <f t="shared" si="458"/>
        <v>0</v>
      </c>
      <c r="CF249" s="106">
        <f t="shared" si="459"/>
        <v>0</v>
      </c>
      <c r="CG249" s="106">
        <f t="shared" si="460"/>
        <v>0</v>
      </c>
      <c r="CH249" s="106">
        <f>90-'C'!$F184</f>
        <v>66.573000000000008</v>
      </c>
      <c r="CI249" s="106">
        <v>20</v>
      </c>
      <c r="CJ249" s="97"/>
      <c r="CK249" s="97"/>
      <c r="CL249" s="97"/>
      <c r="CM249" s="97"/>
      <c r="CN249" s="97" t="s">
        <v>8201</v>
      </c>
      <c r="CO249" s="97">
        <f t="shared" si="461"/>
        <v>20</v>
      </c>
      <c r="CP249" s="97">
        <f t="shared" si="462"/>
        <v>34.31666666666667</v>
      </c>
      <c r="CQ249" s="97">
        <f>'C'!F184</f>
        <v>23.427</v>
      </c>
      <c r="CR249" s="97">
        <f t="shared" si="463"/>
        <v>3.1415926535897931</v>
      </c>
      <c r="CS249" s="97">
        <f t="shared" si="464"/>
        <v>1.7453292519943295E-2</v>
      </c>
      <c r="CT249" s="97">
        <f t="shared" si="465"/>
        <v>57.295779513082323</v>
      </c>
      <c r="CU249" s="97">
        <f t="shared" si="466"/>
        <v>0.59893882164272083</v>
      </c>
      <c r="CV249" s="97">
        <f t="shared" si="467"/>
        <v>0.40887828386471159</v>
      </c>
      <c r="CW249" s="97">
        <f t="shared" si="468"/>
        <v>1.8911940415465895</v>
      </c>
      <c r="CX249" s="97">
        <f t="shared" si="469"/>
        <v>60.570930068026641</v>
      </c>
      <c r="CY249" s="97">
        <f t="shared" si="470"/>
        <v>60.570930068026641</v>
      </c>
      <c r="CZ249" s="97">
        <f t="shared" si="471"/>
        <v>299.42906993197334</v>
      </c>
      <c r="DA249" s="97"/>
      <c r="DB249" s="97"/>
      <c r="DC249" s="97"/>
      <c r="DD249" s="97"/>
      <c r="DE249" s="97"/>
      <c r="DF249" s="97"/>
      <c r="DG249" s="97"/>
      <c r="DH249" s="97"/>
      <c r="DI249" s="97"/>
      <c r="DJ249" s="97"/>
      <c r="DK249" s="97"/>
    </row>
    <row r="250" spans="1:115" ht="30" customHeight="1" x14ac:dyDescent="0.2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8">
        <f t="shared" si="472"/>
        <v>21</v>
      </c>
      <c r="N250" s="97">
        <f t="shared" si="407"/>
        <v>105.87231873866266</v>
      </c>
      <c r="O250" s="97">
        <f t="shared" si="408"/>
        <v>60.568378718332823</v>
      </c>
      <c r="P250" s="97">
        <f t="shared" si="409"/>
        <v>45.303940020329833</v>
      </c>
      <c r="Q250" s="97" t="str">
        <f t="shared" si="410"/>
        <v>QSOS</v>
      </c>
      <c r="R250" s="97">
        <f t="shared" si="411"/>
        <v>299.43162128166716</v>
      </c>
      <c r="S250" s="97">
        <f t="shared" si="0"/>
        <v>238</v>
      </c>
      <c r="T250" s="97">
        <f>SIN((90-$U$9)*$AA$8)*TAN($AA$9*$AA$8)/TAN((90-'C'!$F185)*$AA$8)</f>
        <v>1.258761128582601</v>
      </c>
      <c r="U250" s="97">
        <f t="shared" si="412"/>
        <v>3.9313065427916092</v>
      </c>
      <c r="V250" s="97">
        <f t="shared" si="413"/>
        <v>2.2206545302661578</v>
      </c>
      <c r="W250" s="97">
        <f t="shared" si="414"/>
        <v>34.530328445225443</v>
      </c>
      <c r="X250" s="97">
        <f t="shared" si="415"/>
        <v>63.235932093769605</v>
      </c>
      <c r="Y250" s="97">
        <f t="shared" si="416"/>
        <v>-28.705603648544162</v>
      </c>
      <c r="Z250" s="97">
        <f t="shared" si="417"/>
        <v>82.233739461004944</v>
      </c>
      <c r="AA250" s="97">
        <f>(COS( 90.833*$AA$8)-SIN($U$9*$AA$8)*SIN('C'!$F185*$AA$8))/COS($U$9*$AA$8)/COS('C'!$F185*$AA$8)</f>
        <v>-0.31497265115689771</v>
      </c>
      <c r="AB250" s="97">
        <f t="shared" si="418"/>
        <v>108.35916277765493</v>
      </c>
      <c r="AC250" s="97">
        <f>('C'!$E185+$AC$9+$W$9/15)</f>
        <v>12.219777777777779</v>
      </c>
      <c r="AD250" s="97">
        <f t="shared" si="419"/>
        <v>0</v>
      </c>
      <c r="AE250" s="97">
        <f t="shared" si="420"/>
        <v>0</v>
      </c>
      <c r="AF250" s="97">
        <f t="shared" si="421"/>
        <v>0</v>
      </c>
      <c r="AG250" s="97">
        <f t="shared" si="422"/>
        <v>6.7375284803774491</v>
      </c>
      <c r="AH250" s="97">
        <f t="shared" si="423"/>
        <v>6.7375284803774491</v>
      </c>
      <c r="AI250" s="97"/>
      <c r="AJ250" s="97"/>
      <c r="AK250" s="106">
        <f t="shared" si="424"/>
        <v>0.28073035334906038</v>
      </c>
      <c r="AL250" s="106">
        <f>SIN((90-$U$9)*$AA$8)*TAN($Y$10*$AA$8)/TAN((90-'C'!$F185)*$AA$8)</f>
        <v>-0.1017664627801932</v>
      </c>
      <c r="AM250" s="106">
        <f t="shared" si="425"/>
        <v>2.5695650812758871E-2</v>
      </c>
      <c r="AN250" s="106">
        <f t="shared" si="426"/>
        <v>1.0127663357422376</v>
      </c>
      <c r="AO250" s="106">
        <f t="shared" si="427"/>
        <v>-5.7670221369796266</v>
      </c>
      <c r="AP250" s="106">
        <f t="shared" si="428"/>
        <v>-9.106959298875525</v>
      </c>
      <c r="AQ250" s="106">
        <f t="shared" si="429"/>
        <v>3.3399371618958984</v>
      </c>
      <c r="AR250" s="106">
        <f t="shared" si="430"/>
        <v>194.87398143585514</v>
      </c>
      <c r="AS250" s="106" t="s">
        <v>8053</v>
      </c>
      <c r="AT250" s="106" t="s">
        <v>8053</v>
      </c>
      <c r="AU250" s="106" t="s">
        <v>8053</v>
      </c>
      <c r="AV250" s="106">
        <f t="shared" si="431"/>
        <v>11.997115300318052</v>
      </c>
      <c r="AW250" s="106">
        <f t="shared" si="432"/>
        <v>11.997115300318052</v>
      </c>
      <c r="AX250" s="106">
        <f t="shared" si="433"/>
        <v>0.49987980417991884</v>
      </c>
      <c r="AY250" s="106">
        <f t="shared" si="434"/>
        <v>0</v>
      </c>
      <c r="AZ250" s="106">
        <f t="shared" si="435"/>
        <v>0</v>
      </c>
      <c r="BA250" s="106">
        <f t="shared" si="436"/>
        <v>0</v>
      </c>
      <c r="BB250" s="106">
        <f>SIN((90-$U$9)*$AA$8)*TAN($Y$9*$AA$8)/TAN((90-'C'!$F185)*$AA$8)</f>
        <v>-1.2587611285826015</v>
      </c>
      <c r="BC250" s="106">
        <f t="shared" si="437"/>
        <v>3.9313065427916136</v>
      </c>
      <c r="BD250" s="106">
        <f t="shared" si="438"/>
        <v>2.2206545302661587</v>
      </c>
      <c r="BE250" s="106">
        <f t="shared" si="439"/>
        <v>-34.530328445225429</v>
      </c>
      <c r="BF250" s="106">
        <f t="shared" si="440"/>
        <v>-63.235932093769613</v>
      </c>
      <c r="BG250" s="106">
        <f t="shared" si="441"/>
        <v>28.705603648544184</v>
      </c>
      <c r="BH250" s="106">
        <f t="shared" si="442"/>
        <v>277.76626053899503</v>
      </c>
      <c r="BI250" s="106" t="s">
        <v>8053</v>
      </c>
      <c r="BJ250" s="106" t="s">
        <v>8053</v>
      </c>
      <c r="BK250" s="106" t="s">
        <v>8053</v>
      </c>
      <c r="BL250" s="106">
        <f t="shared" si="443"/>
        <v>14.133484687680724</v>
      </c>
      <c r="BM250" s="106">
        <f t="shared" si="444"/>
        <v>14.133484687680724</v>
      </c>
      <c r="BN250" s="106">
        <f t="shared" si="445"/>
        <v>0.58889519532003021</v>
      </c>
      <c r="BO250" s="106">
        <f t="shared" si="446"/>
        <v>0</v>
      </c>
      <c r="BP250" s="106">
        <f t="shared" si="447"/>
        <v>0</v>
      </c>
      <c r="BQ250" s="106">
        <f t="shared" si="448"/>
        <v>0</v>
      </c>
      <c r="BR250" s="106">
        <f>SIN((90-$U$9)*$AA$8)*TAN($AA$10*$AA$8)/TAN((90-'C'!$F185)*$AA$8)</f>
        <v>0.10176646278019318</v>
      </c>
      <c r="BS250" s="106">
        <f t="shared" si="449"/>
        <v>2.5695650812758864E-2</v>
      </c>
      <c r="BT250" s="106">
        <f t="shared" si="450"/>
        <v>1.0127663357422376</v>
      </c>
      <c r="BU250" s="106">
        <f t="shared" si="451"/>
        <v>5.7670221369796248</v>
      </c>
      <c r="BV250" s="106">
        <f t="shared" si="452"/>
        <v>9.1069592988755232</v>
      </c>
      <c r="BW250" s="106">
        <f t="shared" si="453"/>
        <v>-3.3399371618958984</v>
      </c>
      <c r="BX250" s="106">
        <f t="shared" si="454"/>
        <v>165.12601856414486</v>
      </c>
      <c r="BY250" s="106" t="s">
        <v>8053</v>
      </c>
      <c r="BZ250" s="106" t="s">
        <v>8053</v>
      </c>
      <c r="CA250" s="106" t="s">
        <v>8053</v>
      </c>
      <c r="CB250" s="106">
        <f t="shared" si="455"/>
        <v>0</v>
      </c>
      <c r="CC250" s="106">
        <f t="shared" si="456"/>
        <v>0</v>
      </c>
      <c r="CD250" s="106">
        <f t="shared" si="457"/>
        <v>0</v>
      </c>
      <c r="CE250" s="106">
        <f t="shared" si="458"/>
        <v>0</v>
      </c>
      <c r="CF250" s="106">
        <f t="shared" si="459"/>
        <v>0</v>
      </c>
      <c r="CG250" s="106">
        <f t="shared" si="460"/>
        <v>0</v>
      </c>
      <c r="CH250" s="106">
        <f>90-'C'!$F185</f>
        <v>66.570999999999998</v>
      </c>
      <c r="CI250" s="106">
        <v>21</v>
      </c>
      <c r="CJ250" s="97"/>
      <c r="CK250" s="97"/>
      <c r="CL250" s="97"/>
      <c r="CM250" s="97"/>
      <c r="CN250" s="97" t="s">
        <v>8201</v>
      </c>
      <c r="CO250" s="97">
        <f t="shared" si="461"/>
        <v>21</v>
      </c>
      <c r="CP250" s="97">
        <f t="shared" si="462"/>
        <v>34.31666666666667</v>
      </c>
      <c r="CQ250" s="97">
        <f>'C'!F185</f>
        <v>23.428999999999998</v>
      </c>
      <c r="CR250" s="97">
        <f t="shared" si="463"/>
        <v>3.1415926535897931</v>
      </c>
      <c r="CS250" s="97">
        <f t="shared" si="464"/>
        <v>1.7453292519943295E-2</v>
      </c>
      <c r="CT250" s="97">
        <f t="shared" si="465"/>
        <v>57.295779513082323</v>
      </c>
      <c r="CU250" s="97">
        <f t="shared" si="466"/>
        <v>0.59893882164272083</v>
      </c>
      <c r="CV250" s="97">
        <f t="shared" si="467"/>
        <v>0.40891319044975144</v>
      </c>
      <c r="CW250" s="97">
        <f t="shared" si="468"/>
        <v>1.8912241651745627</v>
      </c>
      <c r="CX250" s="97">
        <f t="shared" si="469"/>
        <v>60.568378718332823</v>
      </c>
      <c r="CY250" s="97">
        <f t="shared" si="470"/>
        <v>60.568378718332823</v>
      </c>
      <c r="CZ250" s="97">
        <f t="shared" si="471"/>
        <v>299.43162128166716</v>
      </c>
      <c r="DA250" s="97"/>
      <c r="DB250" s="97"/>
      <c r="DC250" s="97"/>
      <c r="DD250" s="97"/>
      <c r="DE250" s="97"/>
      <c r="DF250" s="97"/>
      <c r="DG250" s="97"/>
      <c r="DH250" s="97"/>
      <c r="DI250" s="97"/>
      <c r="DJ250" s="97"/>
      <c r="DK250" s="97"/>
    </row>
    <row r="251" spans="1:115" ht="30" customHeight="1" x14ac:dyDescent="0.2">
      <c r="A251" s="97"/>
      <c r="B251" s="97"/>
      <c r="C251" s="97"/>
      <c r="D251" s="97"/>
      <c r="E251" s="97"/>
      <c r="F251" s="97"/>
      <c r="G251" s="97"/>
      <c r="H251" s="97"/>
      <c r="I251" s="97"/>
      <c r="J251" s="102"/>
      <c r="K251" s="97"/>
      <c r="L251" s="97"/>
      <c r="M251" s="98">
        <f t="shared" si="472"/>
        <v>22</v>
      </c>
      <c r="N251" s="97">
        <f t="shared" si="407"/>
        <v>105.87231873866266</v>
      </c>
      <c r="O251" s="97">
        <f t="shared" si="408"/>
        <v>60.574757044751365</v>
      </c>
      <c r="P251" s="97">
        <f t="shared" si="409"/>
        <v>45.297561693911291</v>
      </c>
      <c r="Q251" s="97" t="str">
        <f t="shared" si="410"/>
        <v>QSOS</v>
      </c>
      <c r="R251" s="97">
        <f t="shared" si="411"/>
        <v>299.42524295524862</v>
      </c>
      <c r="S251" s="97">
        <f t="shared" si="0"/>
        <v>239</v>
      </c>
      <c r="T251" s="97">
        <f>SIN((90-$U$9)*$AA$8)*TAN($AA$9*$AA$8)/TAN((90-'C'!$F186)*$AA$8)</f>
        <v>1.2584600478202463</v>
      </c>
      <c r="U251" s="97">
        <f t="shared" si="412"/>
        <v>3.9313065427916092</v>
      </c>
      <c r="V251" s="97">
        <f t="shared" si="413"/>
        <v>2.2206545302661578</v>
      </c>
      <c r="W251" s="97">
        <f t="shared" si="414"/>
        <v>34.520899471522988</v>
      </c>
      <c r="X251" s="97">
        <f t="shared" si="415"/>
        <v>63.235932093769605</v>
      </c>
      <c r="Y251" s="97">
        <f t="shared" si="416"/>
        <v>-28.715032622246618</v>
      </c>
      <c r="Z251" s="97">
        <f t="shared" si="417"/>
        <v>82.2431684347074</v>
      </c>
      <c r="AA251" s="97">
        <f>(COS( 90.833*$AA$8)-SIN($U$9*$AA$8)*SIN('C'!$F186*$AA$8))/COS($U$9*$AA$8)/COS('C'!$F186*$AA$8)</f>
        <v>-0.31490117657044692</v>
      </c>
      <c r="AB251" s="97">
        <f t="shared" si="418"/>
        <v>108.35484801867032</v>
      </c>
      <c r="AC251" s="97">
        <f>('C'!$E186+$AC$9+$W$9/15)</f>
        <v>12.222777777777779</v>
      </c>
      <c r="AD251" s="97">
        <f t="shared" si="419"/>
        <v>0</v>
      </c>
      <c r="AE251" s="97">
        <f t="shared" si="420"/>
        <v>0</v>
      </c>
      <c r="AF251" s="97">
        <f t="shared" si="421"/>
        <v>0</v>
      </c>
      <c r="AG251" s="97">
        <f t="shared" si="422"/>
        <v>6.7398998821306186</v>
      </c>
      <c r="AH251" s="97">
        <f t="shared" si="423"/>
        <v>6.7398998821306186</v>
      </c>
      <c r="AI251" s="97"/>
      <c r="AJ251" s="97"/>
      <c r="AK251" s="106">
        <f t="shared" si="424"/>
        <v>0.28082916175544242</v>
      </c>
      <c r="AL251" s="106">
        <f>SIN((90-$U$9)*$AA$8)*TAN($Y$10*$AA$8)/TAN((90-'C'!$F186)*$AA$8)</f>
        <v>-0.10174212144687725</v>
      </c>
      <c r="AM251" s="106">
        <f t="shared" si="425"/>
        <v>2.5695650812758871E-2</v>
      </c>
      <c r="AN251" s="106">
        <f t="shared" si="426"/>
        <v>1.0127663357422376</v>
      </c>
      <c r="AO251" s="106">
        <f t="shared" si="427"/>
        <v>-5.765638057973959</v>
      </c>
      <c r="AP251" s="106">
        <f t="shared" si="428"/>
        <v>-9.106959298875525</v>
      </c>
      <c r="AQ251" s="106">
        <f t="shared" si="429"/>
        <v>3.341321240901566</v>
      </c>
      <c r="AR251" s="106">
        <f t="shared" si="430"/>
        <v>194.87259735684947</v>
      </c>
      <c r="AS251" s="106" t="s">
        <v>8053</v>
      </c>
      <c r="AT251" s="106" t="s">
        <v>8053</v>
      </c>
      <c r="AU251" s="106" t="s">
        <v>8053</v>
      </c>
      <c r="AV251" s="106">
        <f t="shared" si="431"/>
        <v>12.000023028384341</v>
      </c>
      <c r="AW251" s="106">
        <f t="shared" si="432"/>
        <v>12.000023028384341</v>
      </c>
      <c r="AX251" s="106">
        <f t="shared" si="433"/>
        <v>0.5000009595160142</v>
      </c>
      <c r="AY251" s="106">
        <f t="shared" si="434"/>
        <v>0</v>
      </c>
      <c r="AZ251" s="106">
        <f t="shared" si="435"/>
        <v>0</v>
      </c>
      <c r="BA251" s="106">
        <f t="shared" si="436"/>
        <v>0</v>
      </c>
      <c r="BB251" s="106">
        <f>SIN((90-$U$9)*$AA$8)*TAN($Y$9*$AA$8)/TAN((90-'C'!$F186)*$AA$8)</f>
        <v>-1.2584600478202468</v>
      </c>
      <c r="BC251" s="106">
        <f t="shared" si="437"/>
        <v>3.9313065427916136</v>
      </c>
      <c r="BD251" s="106">
        <f t="shared" si="438"/>
        <v>2.2206545302661587</v>
      </c>
      <c r="BE251" s="106">
        <f t="shared" si="439"/>
        <v>-34.520899471522988</v>
      </c>
      <c r="BF251" s="106">
        <f t="shared" si="440"/>
        <v>-63.235932093769613</v>
      </c>
      <c r="BG251" s="106">
        <f t="shared" si="441"/>
        <v>28.715032622246625</v>
      </c>
      <c r="BH251" s="106">
        <f t="shared" si="442"/>
        <v>277.7568315652926</v>
      </c>
      <c r="BI251" s="106" t="s">
        <v>8053</v>
      </c>
      <c r="BJ251" s="106" t="s">
        <v>8053</v>
      </c>
      <c r="BK251" s="106" t="s">
        <v>8053</v>
      </c>
      <c r="BL251" s="106">
        <f t="shared" si="443"/>
        <v>14.137113285927555</v>
      </c>
      <c r="BM251" s="106">
        <f t="shared" si="444"/>
        <v>14.137113285927555</v>
      </c>
      <c r="BN251" s="106">
        <f t="shared" si="445"/>
        <v>0.58904638691364808</v>
      </c>
      <c r="BO251" s="106">
        <f t="shared" si="446"/>
        <v>0</v>
      </c>
      <c r="BP251" s="106">
        <f t="shared" si="447"/>
        <v>0</v>
      </c>
      <c r="BQ251" s="106">
        <f t="shared" si="448"/>
        <v>0</v>
      </c>
      <c r="BR251" s="106">
        <f>SIN((90-$U$9)*$AA$8)*TAN($AA$10*$AA$8)/TAN((90-'C'!$F186)*$AA$8)</f>
        <v>0.10174212144687722</v>
      </c>
      <c r="BS251" s="106">
        <f t="shared" si="449"/>
        <v>2.5695650812758864E-2</v>
      </c>
      <c r="BT251" s="106">
        <f t="shared" si="450"/>
        <v>1.0127663357422376</v>
      </c>
      <c r="BU251" s="106">
        <f t="shared" si="451"/>
        <v>5.7656380579739581</v>
      </c>
      <c r="BV251" s="106">
        <f t="shared" si="452"/>
        <v>9.1069592988755232</v>
      </c>
      <c r="BW251" s="106">
        <f t="shared" si="453"/>
        <v>-3.3413212409015651</v>
      </c>
      <c r="BX251" s="106">
        <f t="shared" si="454"/>
        <v>165.12740264315053</v>
      </c>
      <c r="BY251" s="106" t="s">
        <v>8053</v>
      </c>
      <c r="BZ251" s="106" t="s">
        <v>8053</v>
      </c>
      <c r="CA251" s="106" t="s">
        <v>8053</v>
      </c>
      <c r="CB251" s="106">
        <f t="shared" si="455"/>
        <v>0</v>
      </c>
      <c r="CC251" s="106">
        <f t="shared" si="456"/>
        <v>0</v>
      </c>
      <c r="CD251" s="106">
        <f t="shared" si="457"/>
        <v>0</v>
      </c>
      <c r="CE251" s="106">
        <f t="shared" si="458"/>
        <v>0</v>
      </c>
      <c r="CF251" s="106">
        <f t="shared" si="459"/>
        <v>0</v>
      </c>
      <c r="CG251" s="106">
        <f t="shared" si="460"/>
        <v>0</v>
      </c>
      <c r="CH251" s="106">
        <f>90-'C'!$F186</f>
        <v>66.575999999999993</v>
      </c>
      <c r="CI251" s="106">
        <v>22</v>
      </c>
      <c r="CJ251" s="102"/>
      <c r="CK251" s="97"/>
      <c r="CL251" s="97"/>
      <c r="CM251" s="97"/>
      <c r="CN251" s="97" t="s">
        <v>8201</v>
      </c>
      <c r="CO251" s="97">
        <f t="shared" si="461"/>
        <v>22</v>
      </c>
      <c r="CP251" s="97">
        <f t="shared" si="462"/>
        <v>34.31666666666667</v>
      </c>
      <c r="CQ251" s="97">
        <f>'C'!F186</f>
        <v>23.423999999999999</v>
      </c>
      <c r="CR251" s="97">
        <f t="shared" si="463"/>
        <v>3.1415926535897931</v>
      </c>
      <c r="CS251" s="97">
        <f t="shared" si="464"/>
        <v>1.7453292519943295E-2</v>
      </c>
      <c r="CT251" s="97">
        <f t="shared" si="465"/>
        <v>57.295779513082323</v>
      </c>
      <c r="CU251" s="97">
        <f t="shared" si="466"/>
        <v>0.59893882164272083</v>
      </c>
      <c r="CV251" s="97">
        <f t="shared" si="467"/>
        <v>0.40882592398715173</v>
      </c>
      <c r="CW251" s="97">
        <f t="shared" si="468"/>
        <v>1.8911488584238514</v>
      </c>
      <c r="CX251" s="97">
        <f t="shared" si="469"/>
        <v>60.574757044751365</v>
      </c>
      <c r="CY251" s="97">
        <f t="shared" si="470"/>
        <v>60.574757044751365</v>
      </c>
      <c r="CZ251" s="97">
        <f t="shared" si="471"/>
        <v>299.42524295524862</v>
      </c>
      <c r="DA251" s="97"/>
      <c r="DB251" s="97"/>
      <c r="DC251" s="97"/>
      <c r="DD251" s="97"/>
      <c r="DE251" s="97"/>
      <c r="DF251" s="97"/>
      <c r="DG251" s="97"/>
      <c r="DH251" s="97"/>
      <c r="DI251" s="97"/>
      <c r="DJ251" s="97"/>
      <c r="DK251" s="97"/>
    </row>
    <row r="252" spans="1:115" ht="30" customHeight="1" x14ac:dyDescent="0.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8">
        <f t="shared" si="472"/>
        <v>23</v>
      </c>
      <c r="N252" s="97">
        <f t="shared" si="407"/>
        <v>105.87231873866266</v>
      </c>
      <c r="O252" s="97">
        <f t="shared" si="408"/>
        <v>60.591339947811946</v>
      </c>
      <c r="P252" s="97">
        <f t="shared" si="409"/>
        <v>45.28097879085071</v>
      </c>
      <c r="Q252" s="97" t="str">
        <f t="shared" si="410"/>
        <v>QSOS</v>
      </c>
      <c r="R252" s="97">
        <f t="shared" si="411"/>
        <v>299.40866005218805</v>
      </c>
      <c r="S252" s="97">
        <f t="shared" si="0"/>
        <v>240</v>
      </c>
      <c r="T252" s="97">
        <f>SIN((90-$U$9)*$AA$8)*TAN($AA$9*$AA$8)/TAN((90-'C'!$F187)*$AA$8)</f>
        <v>1.257677344360653</v>
      </c>
      <c r="U252" s="97">
        <f t="shared" si="412"/>
        <v>3.9313065427916092</v>
      </c>
      <c r="V252" s="97">
        <f t="shared" si="413"/>
        <v>2.2206545302661578</v>
      </c>
      <c r="W252" s="97">
        <f t="shared" si="414"/>
        <v>34.49639246748395</v>
      </c>
      <c r="X252" s="97">
        <f t="shared" si="415"/>
        <v>63.235932093769605</v>
      </c>
      <c r="Y252" s="97">
        <f t="shared" si="416"/>
        <v>-28.739539626285655</v>
      </c>
      <c r="Z252" s="97">
        <f t="shared" si="417"/>
        <v>82.267675438746437</v>
      </c>
      <c r="AA252" s="97">
        <f>(COS( 90.833*$AA$8)-SIN($U$9*$AA$8)*SIN('C'!$F187*$AA$8))/COS($U$9*$AA$8)/COS('C'!$F187*$AA$8)</f>
        <v>-0.31471536861703603</v>
      </c>
      <c r="AB252" s="97">
        <f t="shared" si="418"/>
        <v>108.34363171745791</v>
      </c>
      <c r="AC252" s="97">
        <f>('C'!$E187+$AC$9+$W$9/15)</f>
        <v>12.22677777777778</v>
      </c>
      <c r="AD252" s="97">
        <f t="shared" si="419"/>
        <v>0</v>
      </c>
      <c r="AE252" s="97">
        <f t="shared" si="420"/>
        <v>0</v>
      </c>
      <c r="AF252" s="97">
        <f t="shared" si="421"/>
        <v>0</v>
      </c>
      <c r="AG252" s="97">
        <f t="shared" si="422"/>
        <v>6.7422660818613513</v>
      </c>
      <c r="AH252" s="97">
        <f t="shared" si="423"/>
        <v>6.7422660818613513</v>
      </c>
      <c r="AI252" s="97"/>
      <c r="AJ252" s="97"/>
      <c r="AK252" s="106">
        <f t="shared" si="424"/>
        <v>0.28092775341088966</v>
      </c>
      <c r="AL252" s="106">
        <f>SIN((90-$U$9)*$AA$8)*TAN($Y$10*$AA$8)/TAN((90-'C'!$F187)*$AA$8)</f>
        <v>-0.10167884259223203</v>
      </c>
      <c r="AM252" s="106">
        <f t="shared" si="425"/>
        <v>2.5695650812758871E-2</v>
      </c>
      <c r="AN252" s="106">
        <f t="shared" si="426"/>
        <v>1.0127663357422376</v>
      </c>
      <c r="AO252" s="106">
        <f t="shared" si="427"/>
        <v>-5.762039958040619</v>
      </c>
      <c r="AP252" s="106">
        <f t="shared" si="428"/>
        <v>-9.106959298875525</v>
      </c>
      <c r="AQ252" s="106">
        <f t="shared" si="429"/>
        <v>3.3449193408349061</v>
      </c>
      <c r="AR252" s="106">
        <f t="shared" si="430"/>
        <v>194.86899925691614</v>
      </c>
      <c r="AS252" s="106" t="s">
        <v>8053</v>
      </c>
      <c r="AT252" s="106" t="s">
        <v>8053</v>
      </c>
      <c r="AU252" s="106" t="s">
        <v>8053</v>
      </c>
      <c r="AV252" s="106">
        <f t="shared" si="431"/>
        <v>12.003783155055453</v>
      </c>
      <c r="AW252" s="106">
        <f t="shared" si="432"/>
        <v>12.003783155055453</v>
      </c>
      <c r="AX252" s="106">
        <f t="shared" si="433"/>
        <v>0.50015763146064385</v>
      </c>
      <c r="AY252" s="106">
        <f t="shared" si="434"/>
        <v>0</v>
      </c>
      <c r="AZ252" s="106">
        <f t="shared" si="435"/>
        <v>0</v>
      </c>
      <c r="BA252" s="106">
        <f t="shared" si="436"/>
        <v>0</v>
      </c>
      <c r="BB252" s="106">
        <f>SIN((90-$U$9)*$AA$8)*TAN($Y$9*$AA$8)/TAN((90-'C'!$F187)*$AA$8)</f>
        <v>-1.2576773443606535</v>
      </c>
      <c r="BC252" s="106">
        <f t="shared" si="437"/>
        <v>3.9313065427916136</v>
      </c>
      <c r="BD252" s="106">
        <f t="shared" si="438"/>
        <v>2.2206545302661587</v>
      </c>
      <c r="BE252" s="106">
        <f t="shared" si="439"/>
        <v>-34.496392467483943</v>
      </c>
      <c r="BF252" s="106">
        <f t="shared" si="440"/>
        <v>-63.235932093769613</v>
      </c>
      <c r="BG252" s="106">
        <f t="shared" si="441"/>
        <v>28.739539626285669</v>
      </c>
      <c r="BH252" s="106">
        <f t="shared" si="442"/>
        <v>277.73232456125356</v>
      </c>
      <c r="BI252" s="106" t="s">
        <v>8053</v>
      </c>
      <c r="BJ252" s="106" t="s">
        <v>8053</v>
      </c>
      <c r="BK252" s="106" t="s">
        <v>8053</v>
      </c>
      <c r="BL252" s="106">
        <f t="shared" si="443"/>
        <v>14.142747086196824</v>
      </c>
      <c r="BM252" s="106">
        <f t="shared" si="444"/>
        <v>14.142747086196824</v>
      </c>
      <c r="BN252" s="106">
        <f t="shared" si="445"/>
        <v>0.58928112859153436</v>
      </c>
      <c r="BO252" s="106">
        <f t="shared" si="446"/>
        <v>0</v>
      </c>
      <c r="BP252" s="106">
        <f t="shared" si="447"/>
        <v>0</v>
      </c>
      <c r="BQ252" s="106">
        <f t="shared" si="448"/>
        <v>0</v>
      </c>
      <c r="BR252" s="106">
        <f>SIN((90-$U$9)*$AA$8)*TAN($AA$10*$AA$8)/TAN((90-'C'!$F187)*$AA$8)</f>
        <v>0.101678842592232</v>
      </c>
      <c r="BS252" s="106">
        <f t="shared" si="449"/>
        <v>2.5695650812758864E-2</v>
      </c>
      <c r="BT252" s="106">
        <f t="shared" si="450"/>
        <v>1.0127663357422376</v>
      </c>
      <c r="BU252" s="106">
        <f t="shared" si="451"/>
        <v>5.7620399580406172</v>
      </c>
      <c r="BV252" s="106">
        <f t="shared" si="452"/>
        <v>9.1069592988755232</v>
      </c>
      <c r="BW252" s="106">
        <f t="shared" si="453"/>
        <v>-3.3449193408349061</v>
      </c>
      <c r="BX252" s="106">
        <f t="shared" si="454"/>
        <v>165.13100074308386</v>
      </c>
      <c r="BY252" s="106" t="s">
        <v>8053</v>
      </c>
      <c r="BZ252" s="106" t="s">
        <v>8053</v>
      </c>
      <c r="CA252" s="106" t="s">
        <v>8053</v>
      </c>
      <c r="CB252" s="106">
        <f t="shared" si="455"/>
        <v>0</v>
      </c>
      <c r="CC252" s="106">
        <f t="shared" si="456"/>
        <v>0</v>
      </c>
      <c r="CD252" s="106">
        <f t="shared" si="457"/>
        <v>0</v>
      </c>
      <c r="CE252" s="106">
        <f t="shared" si="458"/>
        <v>0</v>
      </c>
      <c r="CF252" s="106">
        <f t="shared" si="459"/>
        <v>0</v>
      </c>
      <c r="CG252" s="106">
        <f t="shared" si="460"/>
        <v>0</v>
      </c>
      <c r="CH252" s="106">
        <f>90-'C'!$F187</f>
        <v>66.588999999999999</v>
      </c>
      <c r="CI252" s="106">
        <v>23</v>
      </c>
      <c r="CJ252" s="97"/>
      <c r="CK252" s="97"/>
      <c r="CL252" s="97"/>
      <c r="CM252" s="97"/>
      <c r="CN252" s="97" t="s">
        <v>8201</v>
      </c>
      <c r="CO252" s="97">
        <f t="shared" si="461"/>
        <v>23</v>
      </c>
      <c r="CP252" s="97">
        <f t="shared" si="462"/>
        <v>34.31666666666667</v>
      </c>
      <c r="CQ252" s="97">
        <f>'C'!F187</f>
        <v>23.411000000000001</v>
      </c>
      <c r="CR252" s="97">
        <f t="shared" si="463"/>
        <v>3.1415926535897931</v>
      </c>
      <c r="CS252" s="97">
        <f t="shared" si="464"/>
        <v>1.7453292519943295E-2</v>
      </c>
      <c r="CT252" s="97">
        <f t="shared" si="465"/>
        <v>57.295779513082323</v>
      </c>
      <c r="CU252" s="97">
        <f t="shared" si="466"/>
        <v>0.59893882164272083</v>
      </c>
      <c r="CV252" s="97">
        <f t="shared" si="467"/>
        <v>0.4085990311843925</v>
      </c>
      <c r="CW252" s="97">
        <f t="shared" si="468"/>
        <v>1.8909530970377992</v>
      </c>
      <c r="CX252" s="97">
        <f t="shared" si="469"/>
        <v>60.591339947811946</v>
      </c>
      <c r="CY252" s="97">
        <f t="shared" si="470"/>
        <v>60.591339947811946</v>
      </c>
      <c r="CZ252" s="97">
        <f t="shared" si="471"/>
        <v>299.40866005218805</v>
      </c>
      <c r="DA252" s="97"/>
      <c r="DB252" s="97"/>
      <c r="DC252" s="97"/>
      <c r="DD252" s="97"/>
      <c r="DE252" s="97"/>
      <c r="DF252" s="97"/>
      <c r="DG252" s="97"/>
      <c r="DH252" s="97"/>
      <c r="DI252" s="97"/>
      <c r="DJ252" s="97"/>
      <c r="DK252" s="97"/>
    </row>
    <row r="253" spans="1:115" ht="30" customHeight="1" x14ac:dyDescent="0.2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8">
        <f t="shared" si="472"/>
        <v>24</v>
      </c>
      <c r="N253" s="97">
        <f t="shared" si="407"/>
        <v>105.87231873866266</v>
      </c>
      <c r="O253" s="97">
        <f t="shared" si="408"/>
        <v>60.615574562894437</v>
      </c>
      <c r="P253" s="97">
        <f t="shared" si="409"/>
        <v>45.256744175768219</v>
      </c>
      <c r="Q253" s="97" t="str">
        <f t="shared" si="410"/>
        <v>QSOS</v>
      </c>
      <c r="R253" s="97">
        <f t="shared" si="411"/>
        <v>299.38442543710556</v>
      </c>
      <c r="S253" s="97">
        <f t="shared" si="0"/>
        <v>241</v>
      </c>
      <c r="T253" s="97">
        <f>SIN((90-$U$9)*$AA$8)*TAN($AA$9*$AA$8)/TAN((90-'C'!$F188)*$AA$8)</f>
        <v>1.2565336697120868</v>
      </c>
      <c r="U253" s="97">
        <f t="shared" si="412"/>
        <v>3.9313065427916092</v>
      </c>
      <c r="V253" s="97">
        <f t="shared" si="413"/>
        <v>2.2206545302661578</v>
      </c>
      <c r="W253" s="97">
        <f t="shared" si="414"/>
        <v>34.460596143533166</v>
      </c>
      <c r="X253" s="97">
        <f t="shared" si="415"/>
        <v>63.235932093769605</v>
      </c>
      <c r="Y253" s="97">
        <f t="shared" si="416"/>
        <v>-28.775335950236439</v>
      </c>
      <c r="Z253" s="97">
        <f t="shared" si="417"/>
        <v>82.303471762697228</v>
      </c>
      <c r="AA253" s="97">
        <f>(COS( 90.833*$AA$8)-SIN($U$9*$AA$8)*SIN('C'!$F188*$AA$8))/COS($U$9*$AA$8)/COS('C'!$F188*$AA$8)</f>
        <v>-0.31444387057630158</v>
      </c>
      <c r="AB253" s="97">
        <f t="shared" si="418"/>
        <v>108.32724404104447</v>
      </c>
      <c r="AC253" s="97">
        <f>('C'!$E188+$AC$9+$W$9/15)</f>
        <v>12.230777777777778</v>
      </c>
      <c r="AD253" s="97">
        <f t="shared" si="419"/>
        <v>0</v>
      </c>
      <c r="AE253" s="97">
        <f t="shared" si="420"/>
        <v>0</v>
      </c>
      <c r="AF253" s="97">
        <f t="shared" si="421"/>
        <v>0</v>
      </c>
      <c r="AG253" s="97">
        <f t="shared" si="422"/>
        <v>6.7438796602646294</v>
      </c>
      <c r="AH253" s="97">
        <f t="shared" si="423"/>
        <v>6.7438796602646294</v>
      </c>
      <c r="AI253" s="97"/>
      <c r="AJ253" s="97"/>
      <c r="AK253" s="106">
        <f t="shared" si="424"/>
        <v>0.28099498584435956</v>
      </c>
      <c r="AL253" s="106">
        <f>SIN((90-$U$9)*$AA$8)*TAN($Y$10*$AA$8)/TAN((90-'C'!$F188)*$AA$8)</f>
        <v>-0.10158638047141087</v>
      </c>
      <c r="AM253" s="106">
        <f t="shared" si="425"/>
        <v>2.5695650812758871E-2</v>
      </c>
      <c r="AN253" s="106">
        <f t="shared" si="426"/>
        <v>1.0127663357422376</v>
      </c>
      <c r="AO253" s="106">
        <f t="shared" si="427"/>
        <v>-5.7567825089514573</v>
      </c>
      <c r="AP253" s="106">
        <f t="shared" si="428"/>
        <v>-9.106959298875525</v>
      </c>
      <c r="AQ253" s="106">
        <f t="shared" si="429"/>
        <v>3.3501767899240678</v>
      </c>
      <c r="AR253" s="106">
        <f t="shared" si="430"/>
        <v>194.86374180782698</v>
      </c>
      <c r="AS253" s="106" t="s">
        <v>8053</v>
      </c>
      <c r="AT253" s="106" t="s">
        <v>8053</v>
      </c>
      <c r="AU253" s="106" t="s">
        <v>8053</v>
      </c>
      <c r="AV253" s="106">
        <f t="shared" si="431"/>
        <v>12.007432658449506</v>
      </c>
      <c r="AW253" s="106">
        <f t="shared" si="432"/>
        <v>12.007432658449506</v>
      </c>
      <c r="AX253" s="106">
        <f t="shared" si="433"/>
        <v>0.50030969410206272</v>
      </c>
      <c r="AY253" s="106">
        <f t="shared" si="434"/>
        <v>0</v>
      </c>
      <c r="AZ253" s="106">
        <f t="shared" si="435"/>
        <v>0</v>
      </c>
      <c r="BA253" s="106">
        <f t="shared" si="436"/>
        <v>0</v>
      </c>
      <c r="BB253" s="106">
        <f>SIN((90-$U$9)*$AA$8)*TAN($Y$9*$AA$8)/TAN((90-'C'!$F188)*$AA$8)</f>
        <v>-1.2565336697120872</v>
      </c>
      <c r="BC253" s="106">
        <f t="shared" si="437"/>
        <v>3.9313065427916136</v>
      </c>
      <c r="BD253" s="106">
        <f t="shared" si="438"/>
        <v>2.2206545302661587</v>
      </c>
      <c r="BE253" s="106">
        <f t="shared" si="439"/>
        <v>-34.460596143533166</v>
      </c>
      <c r="BF253" s="106">
        <f t="shared" si="440"/>
        <v>-63.235932093769613</v>
      </c>
      <c r="BG253" s="106">
        <f t="shared" si="441"/>
        <v>28.775335950236446</v>
      </c>
      <c r="BH253" s="106">
        <f t="shared" si="442"/>
        <v>277.6965282373028</v>
      </c>
      <c r="BI253" s="106" t="s">
        <v>8053</v>
      </c>
      <c r="BJ253" s="106" t="s">
        <v>8053</v>
      </c>
      <c r="BK253" s="106" t="s">
        <v>8053</v>
      </c>
      <c r="BL253" s="106">
        <f t="shared" si="443"/>
        <v>14.149133507793541</v>
      </c>
      <c r="BM253" s="106">
        <f t="shared" si="444"/>
        <v>14.149133507793541</v>
      </c>
      <c r="BN253" s="106">
        <f t="shared" si="445"/>
        <v>0.5895472294913976</v>
      </c>
      <c r="BO253" s="106">
        <f t="shared" si="446"/>
        <v>0</v>
      </c>
      <c r="BP253" s="106">
        <f t="shared" si="447"/>
        <v>0</v>
      </c>
      <c r="BQ253" s="106">
        <f t="shared" si="448"/>
        <v>0</v>
      </c>
      <c r="BR253" s="106">
        <f>SIN((90-$U$9)*$AA$8)*TAN($AA$10*$AA$8)/TAN((90-'C'!$F188)*$AA$8)</f>
        <v>0.10158638047141086</v>
      </c>
      <c r="BS253" s="106">
        <f t="shared" si="449"/>
        <v>2.5695650812758864E-2</v>
      </c>
      <c r="BT253" s="106">
        <f t="shared" si="450"/>
        <v>1.0127663357422376</v>
      </c>
      <c r="BU253" s="106">
        <f t="shared" si="451"/>
        <v>5.7567825089514555</v>
      </c>
      <c r="BV253" s="106">
        <f t="shared" si="452"/>
        <v>9.1069592988755232</v>
      </c>
      <c r="BW253" s="106">
        <f t="shared" si="453"/>
        <v>-3.3501767899240678</v>
      </c>
      <c r="BX253" s="106">
        <f t="shared" si="454"/>
        <v>165.13625819217302</v>
      </c>
      <c r="BY253" s="106" t="s">
        <v>8053</v>
      </c>
      <c r="BZ253" s="106" t="s">
        <v>8053</v>
      </c>
      <c r="CA253" s="106" t="s">
        <v>8053</v>
      </c>
      <c r="CB253" s="106">
        <f t="shared" si="455"/>
        <v>0</v>
      </c>
      <c r="CC253" s="106">
        <f t="shared" si="456"/>
        <v>0</v>
      </c>
      <c r="CD253" s="106">
        <f t="shared" si="457"/>
        <v>0</v>
      </c>
      <c r="CE253" s="106">
        <f t="shared" si="458"/>
        <v>0</v>
      </c>
      <c r="CF253" s="106">
        <f t="shared" si="459"/>
        <v>0</v>
      </c>
      <c r="CG253" s="106">
        <f t="shared" si="460"/>
        <v>0</v>
      </c>
      <c r="CH253" s="106">
        <f>90-'C'!$F188</f>
        <v>66.608000000000004</v>
      </c>
      <c r="CI253" s="106">
        <v>24</v>
      </c>
      <c r="CJ253" s="97"/>
      <c r="CK253" s="97"/>
      <c r="CL253" s="97"/>
      <c r="CM253" s="97"/>
      <c r="CN253" s="97" t="s">
        <v>8201</v>
      </c>
      <c r="CO253" s="97">
        <f t="shared" si="461"/>
        <v>24</v>
      </c>
      <c r="CP253" s="97">
        <f t="shared" si="462"/>
        <v>34.31666666666667</v>
      </c>
      <c r="CQ253" s="97">
        <f>'C'!F188</f>
        <v>23.391999999999999</v>
      </c>
      <c r="CR253" s="97">
        <f t="shared" si="463"/>
        <v>3.1415926535897931</v>
      </c>
      <c r="CS253" s="97">
        <f t="shared" si="464"/>
        <v>1.7453292519943295E-2</v>
      </c>
      <c r="CT253" s="97">
        <f t="shared" si="465"/>
        <v>57.295779513082323</v>
      </c>
      <c r="CU253" s="97">
        <f t="shared" si="466"/>
        <v>0.59893882164272083</v>
      </c>
      <c r="CV253" s="97">
        <f t="shared" si="467"/>
        <v>0.40826741862651356</v>
      </c>
      <c r="CW253" s="97">
        <f t="shared" si="468"/>
        <v>1.8906670781276333</v>
      </c>
      <c r="CX253" s="97">
        <f t="shared" si="469"/>
        <v>60.615574562894437</v>
      </c>
      <c r="CY253" s="97">
        <f t="shared" si="470"/>
        <v>60.615574562894437</v>
      </c>
      <c r="CZ253" s="97">
        <f t="shared" si="471"/>
        <v>299.38442543710556</v>
      </c>
      <c r="DA253" s="97"/>
      <c r="DB253" s="97"/>
      <c r="DC253" s="97"/>
      <c r="DD253" s="97"/>
      <c r="DE253" s="97"/>
      <c r="DF253" s="97"/>
      <c r="DG253" s="97"/>
      <c r="DH253" s="97"/>
      <c r="DI253" s="97"/>
      <c r="DJ253" s="97"/>
      <c r="DK253" s="97"/>
    </row>
    <row r="254" spans="1:115" ht="30" customHeight="1" x14ac:dyDescent="0.2">
      <c r="A254" s="97"/>
      <c r="B254" s="97"/>
      <c r="C254" s="97"/>
      <c r="D254" s="97"/>
      <c r="E254" s="97"/>
      <c r="F254" s="97"/>
      <c r="G254" s="97"/>
      <c r="H254" s="97"/>
      <c r="I254" s="97"/>
      <c r="J254" s="102"/>
      <c r="K254" s="97"/>
      <c r="L254" s="97"/>
      <c r="M254" s="98">
        <f t="shared" si="472"/>
        <v>25</v>
      </c>
      <c r="N254" s="97">
        <f t="shared" si="407"/>
        <v>105.87231873866266</v>
      </c>
      <c r="O254" s="97">
        <f t="shared" si="408"/>
        <v>60.648734001187378</v>
      </c>
      <c r="P254" s="97">
        <f t="shared" si="409"/>
        <v>45.223584737475278</v>
      </c>
      <c r="Q254" s="97" t="str">
        <f t="shared" si="410"/>
        <v>QSOS</v>
      </c>
      <c r="R254" s="97">
        <f t="shared" si="411"/>
        <v>299.35126599881261</v>
      </c>
      <c r="S254" s="97">
        <f t="shared" si="0"/>
        <v>242</v>
      </c>
      <c r="T254" s="97">
        <f>SIN((90-$U$9)*$AA$8)*TAN($AA$9*$AA$8)/TAN((90-'C'!$F189)*$AA$8)</f>
        <v>1.254969172797082</v>
      </c>
      <c r="U254" s="97">
        <f t="shared" si="412"/>
        <v>3.9313065427916092</v>
      </c>
      <c r="V254" s="97">
        <f t="shared" si="413"/>
        <v>2.2206545302661578</v>
      </c>
      <c r="W254" s="97">
        <f t="shared" si="414"/>
        <v>34.411653178036197</v>
      </c>
      <c r="X254" s="97">
        <f t="shared" si="415"/>
        <v>63.235932093769605</v>
      </c>
      <c r="Y254" s="97">
        <f t="shared" si="416"/>
        <v>-28.824278915733409</v>
      </c>
      <c r="Z254" s="97">
        <f t="shared" si="417"/>
        <v>82.352414728194191</v>
      </c>
      <c r="AA254" s="97">
        <f>(COS( 90.833*$AA$8)-SIN($U$9*$AA$8)*SIN('C'!$F189*$AA$8))/COS($U$9*$AA$8)/COS('C'!$F189*$AA$8)</f>
        <v>-0.31407247654404508</v>
      </c>
      <c r="AB254" s="97">
        <f t="shared" si="418"/>
        <v>108.30482913649335</v>
      </c>
      <c r="AC254" s="97">
        <f>('C'!$E189+$AC$9+$W$9/15)</f>
        <v>12.233777777777778</v>
      </c>
      <c r="AD254" s="97">
        <f t="shared" si="419"/>
        <v>0</v>
      </c>
      <c r="AE254" s="97">
        <f t="shared" si="420"/>
        <v>0</v>
      </c>
      <c r="AF254" s="97">
        <f t="shared" si="421"/>
        <v>0</v>
      </c>
      <c r="AG254" s="97">
        <f t="shared" si="422"/>
        <v>6.7436167958981654</v>
      </c>
      <c r="AH254" s="97">
        <f t="shared" si="423"/>
        <v>6.7436167958981654</v>
      </c>
      <c r="AI254" s="97"/>
      <c r="AJ254" s="97"/>
      <c r="AK254" s="106">
        <f t="shared" si="424"/>
        <v>0.28098403316242354</v>
      </c>
      <c r="AL254" s="106">
        <f>SIN((90-$U$9)*$AA$8)*TAN($Y$10*$AA$8)/TAN((90-'C'!$F189)*$AA$8)</f>
        <v>-0.10145989633279609</v>
      </c>
      <c r="AM254" s="106">
        <f t="shared" si="425"/>
        <v>2.5695650812758871E-2</v>
      </c>
      <c r="AN254" s="106">
        <f t="shared" si="426"/>
        <v>1.0127663357422376</v>
      </c>
      <c r="AO254" s="106">
        <f t="shared" si="427"/>
        <v>-5.7495906272269819</v>
      </c>
      <c r="AP254" s="106">
        <f t="shared" si="428"/>
        <v>-9.106959298875525</v>
      </c>
      <c r="AQ254" s="106">
        <f t="shared" si="429"/>
        <v>3.3573686716485431</v>
      </c>
      <c r="AR254" s="106">
        <f t="shared" si="430"/>
        <v>194.8565499261025</v>
      </c>
      <c r="AS254" s="106" t="s">
        <v>8053</v>
      </c>
      <c r="AT254" s="106" t="s">
        <v>8053</v>
      </c>
      <c r="AU254" s="106" t="s">
        <v>8053</v>
      </c>
      <c r="AV254" s="106">
        <f t="shared" si="431"/>
        <v>12.009953199667875</v>
      </c>
      <c r="AW254" s="106">
        <f t="shared" si="432"/>
        <v>12.009953199667875</v>
      </c>
      <c r="AX254" s="106">
        <f t="shared" si="433"/>
        <v>0.50041471665282811</v>
      </c>
      <c r="AY254" s="106">
        <f t="shared" si="434"/>
        <v>0</v>
      </c>
      <c r="AZ254" s="106">
        <f t="shared" si="435"/>
        <v>0</v>
      </c>
      <c r="BA254" s="106">
        <f t="shared" si="436"/>
        <v>0</v>
      </c>
      <c r="BB254" s="106">
        <f>SIN((90-$U$9)*$AA$8)*TAN($Y$9*$AA$8)/TAN((90-'C'!$F189)*$AA$8)</f>
        <v>-1.2549691727970826</v>
      </c>
      <c r="BC254" s="106">
        <f t="shared" si="437"/>
        <v>3.9313065427916136</v>
      </c>
      <c r="BD254" s="106">
        <f t="shared" si="438"/>
        <v>2.2206545302661587</v>
      </c>
      <c r="BE254" s="106">
        <f t="shared" si="439"/>
        <v>-34.411653178036211</v>
      </c>
      <c r="BF254" s="106">
        <f t="shared" si="440"/>
        <v>-63.235932093769613</v>
      </c>
      <c r="BG254" s="106">
        <f t="shared" si="441"/>
        <v>28.824278915733402</v>
      </c>
      <c r="BH254" s="106">
        <f t="shared" si="442"/>
        <v>277.64758527180584</v>
      </c>
      <c r="BI254" s="106" t="s">
        <v>8053</v>
      </c>
      <c r="BJ254" s="106" t="s">
        <v>8053</v>
      </c>
      <c r="BK254" s="106" t="s">
        <v>8053</v>
      </c>
      <c r="BL254" s="106">
        <f t="shared" si="443"/>
        <v>14.155396372160006</v>
      </c>
      <c r="BM254" s="106">
        <f t="shared" si="444"/>
        <v>14.155396372160006</v>
      </c>
      <c r="BN254" s="106">
        <f t="shared" si="445"/>
        <v>0.58980818217333353</v>
      </c>
      <c r="BO254" s="106">
        <f t="shared" si="446"/>
        <v>0</v>
      </c>
      <c r="BP254" s="106">
        <f t="shared" si="447"/>
        <v>0</v>
      </c>
      <c r="BQ254" s="106">
        <f t="shared" si="448"/>
        <v>0</v>
      </c>
      <c r="BR254" s="106">
        <f>SIN((90-$U$9)*$AA$8)*TAN($AA$10*$AA$8)/TAN((90-'C'!$F189)*$AA$8)</f>
        <v>0.10145989633279606</v>
      </c>
      <c r="BS254" s="106">
        <f t="shared" si="449"/>
        <v>2.5695650812758864E-2</v>
      </c>
      <c r="BT254" s="106">
        <f t="shared" si="450"/>
        <v>1.0127663357422376</v>
      </c>
      <c r="BU254" s="106">
        <f t="shared" si="451"/>
        <v>5.7495906272269801</v>
      </c>
      <c r="BV254" s="106">
        <f t="shared" si="452"/>
        <v>9.1069592988755232</v>
      </c>
      <c r="BW254" s="106">
        <f t="shared" si="453"/>
        <v>-3.3573686716485431</v>
      </c>
      <c r="BX254" s="106">
        <f t="shared" si="454"/>
        <v>165.1434500738975</v>
      </c>
      <c r="BY254" s="106" t="s">
        <v>8053</v>
      </c>
      <c r="BZ254" s="106" t="s">
        <v>8053</v>
      </c>
      <c r="CA254" s="106" t="s">
        <v>8053</v>
      </c>
      <c r="CB254" s="106">
        <f t="shared" si="455"/>
        <v>0</v>
      </c>
      <c r="CC254" s="106">
        <f t="shared" si="456"/>
        <v>0</v>
      </c>
      <c r="CD254" s="106">
        <f t="shared" si="457"/>
        <v>0</v>
      </c>
      <c r="CE254" s="106">
        <f t="shared" si="458"/>
        <v>0</v>
      </c>
      <c r="CF254" s="106">
        <f t="shared" si="459"/>
        <v>0</v>
      </c>
      <c r="CG254" s="106">
        <f t="shared" si="460"/>
        <v>0</v>
      </c>
      <c r="CH254" s="106">
        <f>90-'C'!$F189</f>
        <v>66.634</v>
      </c>
      <c r="CI254" s="106">
        <v>25</v>
      </c>
      <c r="CJ254" s="102"/>
      <c r="CK254" s="97"/>
      <c r="CL254" s="97"/>
      <c r="CM254" s="97"/>
      <c r="CN254" s="97" t="s">
        <v>8201</v>
      </c>
      <c r="CO254" s="97">
        <f t="shared" si="461"/>
        <v>25</v>
      </c>
      <c r="CP254" s="97">
        <f t="shared" si="462"/>
        <v>34.31666666666667</v>
      </c>
      <c r="CQ254" s="97">
        <f>'C'!F189</f>
        <v>23.366</v>
      </c>
      <c r="CR254" s="97">
        <f t="shared" si="463"/>
        <v>3.1415926535897931</v>
      </c>
      <c r="CS254" s="97">
        <f t="shared" si="464"/>
        <v>1.7453292519943295E-2</v>
      </c>
      <c r="CT254" s="97">
        <f t="shared" si="465"/>
        <v>57.295779513082323</v>
      </c>
      <c r="CU254" s="97">
        <f t="shared" si="466"/>
        <v>0.59893882164272083</v>
      </c>
      <c r="CV254" s="97">
        <f t="shared" si="467"/>
        <v>0.40781363302099505</v>
      </c>
      <c r="CW254" s="97">
        <f t="shared" si="468"/>
        <v>1.8902758642416961</v>
      </c>
      <c r="CX254" s="97">
        <f t="shared" si="469"/>
        <v>60.648734001187378</v>
      </c>
      <c r="CY254" s="97">
        <f t="shared" si="470"/>
        <v>60.648734001187378</v>
      </c>
      <c r="CZ254" s="97">
        <f t="shared" si="471"/>
        <v>299.35126599881261</v>
      </c>
      <c r="DA254" s="97"/>
      <c r="DB254" s="97"/>
      <c r="DC254" s="97"/>
      <c r="DD254" s="97"/>
      <c r="DE254" s="97"/>
      <c r="DF254" s="97"/>
      <c r="DG254" s="97"/>
      <c r="DH254" s="97"/>
      <c r="DI254" s="97"/>
      <c r="DJ254" s="97"/>
      <c r="DK254" s="97"/>
    </row>
    <row r="255" spans="1:115" ht="30" customHeight="1" x14ac:dyDescent="0.2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8">
        <f t="shared" si="472"/>
        <v>26</v>
      </c>
      <c r="N255" s="97">
        <f t="shared" si="407"/>
        <v>105.87231873866266</v>
      </c>
      <c r="O255" s="97">
        <f t="shared" si="408"/>
        <v>60.690814803647903</v>
      </c>
      <c r="P255" s="97">
        <f t="shared" si="409"/>
        <v>45.181503935014753</v>
      </c>
      <c r="Q255" s="97" t="str">
        <f t="shared" si="410"/>
        <v>QSOS</v>
      </c>
      <c r="R255" s="97">
        <f t="shared" si="411"/>
        <v>299.30918519635208</v>
      </c>
      <c r="S255" s="97">
        <f t="shared" si="0"/>
        <v>243</v>
      </c>
      <c r="T255" s="97">
        <f>SIN((90-$U$9)*$AA$8)*TAN($AA$9*$AA$8)/TAN((90-'C'!$F190)*$AA$8)</f>
        <v>1.2529843482824612</v>
      </c>
      <c r="U255" s="97">
        <f t="shared" si="412"/>
        <v>3.9313065427916092</v>
      </c>
      <c r="V255" s="97">
        <f t="shared" si="413"/>
        <v>2.2206545302661578</v>
      </c>
      <c r="W255" s="97">
        <f t="shared" si="414"/>
        <v>34.349602065885918</v>
      </c>
      <c r="X255" s="97">
        <f t="shared" si="415"/>
        <v>63.235932093769605</v>
      </c>
      <c r="Y255" s="97">
        <f t="shared" si="416"/>
        <v>-28.886330027883687</v>
      </c>
      <c r="Z255" s="97">
        <f t="shared" si="417"/>
        <v>82.414465840344491</v>
      </c>
      <c r="AA255" s="97">
        <f>(COS( 90.833*$AA$8)-SIN($U$9*$AA$8)*SIN('C'!$F190*$AA$8))/COS($U$9*$AA$8)/COS('C'!$F190*$AA$8)</f>
        <v>-0.3136013071354844</v>
      </c>
      <c r="AB255" s="97">
        <f t="shared" si="418"/>
        <v>108.27639661897841</v>
      </c>
      <c r="AC255" s="97">
        <f>('C'!$E190+$AC$9+$W$9/15)</f>
        <v>12.237777777777779</v>
      </c>
      <c r="AD255" s="97">
        <f t="shared" si="419"/>
        <v>0</v>
      </c>
      <c r="AE255" s="97">
        <f t="shared" si="420"/>
        <v>0</v>
      </c>
      <c r="AF255" s="97">
        <f t="shared" si="421"/>
        <v>0</v>
      </c>
      <c r="AG255" s="97">
        <f t="shared" si="422"/>
        <v>6.7434800550881464</v>
      </c>
      <c r="AH255" s="97">
        <f t="shared" si="423"/>
        <v>6.7434800550881464</v>
      </c>
      <c r="AI255" s="97"/>
      <c r="AJ255" s="97"/>
      <c r="AK255" s="106">
        <f t="shared" si="424"/>
        <v>0.28097833562867275</v>
      </c>
      <c r="AL255" s="106">
        <f>SIN((90-$U$9)*$AA$8)*TAN($Y$10*$AA$8)/TAN((90-'C'!$F190)*$AA$8)</f>
        <v>-0.10129943016848117</v>
      </c>
      <c r="AM255" s="106">
        <f t="shared" si="425"/>
        <v>2.5695650812758871E-2</v>
      </c>
      <c r="AN255" s="106">
        <f t="shared" si="426"/>
        <v>1.0127663357422376</v>
      </c>
      <c r="AO255" s="106">
        <f t="shared" si="427"/>
        <v>-5.7404666600286927</v>
      </c>
      <c r="AP255" s="106">
        <f t="shared" si="428"/>
        <v>-9.106959298875525</v>
      </c>
      <c r="AQ255" s="106">
        <f t="shared" si="429"/>
        <v>3.3664926388468324</v>
      </c>
      <c r="AR255" s="106">
        <f t="shared" si="430"/>
        <v>194.84742595890421</v>
      </c>
      <c r="AS255" s="106" t="s">
        <v>8053</v>
      </c>
      <c r="AT255" s="106" t="s">
        <v>8053</v>
      </c>
      <c r="AU255" s="106" t="s">
        <v>8053</v>
      </c>
      <c r="AV255" s="106">
        <f t="shared" si="431"/>
        <v>12.013344935187991</v>
      </c>
      <c r="AW255" s="106">
        <f t="shared" si="432"/>
        <v>12.013344935187991</v>
      </c>
      <c r="AX255" s="106">
        <f t="shared" si="433"/>
        <v>0.50055603896616629</v>
      </c>
      <c r="AY255" s="106">
        <f t="shared" si="434"/>
        <v>0</v>
      </c>
      <c r="AZ255" s="106">
        <f t="shared" si="435"/>
        <v>0</v>
      </c>
      <c r="BA255" s="106">
        <f t="shared" si="436"/>
        <v>0</v>
      </c>
      <c r="BB255" s="106">
        <f>SIN((90-$U$9)*$AA$8)*TAN($Y$9*$AA$8)/TAN((90-'C'!$F190)*$AA$8)</f>
        <v>-1.2529843482824619</v>
      </c>
      <c r="BC255" s="106">
        <f t="shared" si="437"/>
        <v>3.9313065427916136</v>
      </c>
      <c r="BD255" s="106">
        <f t="shared" si="438"/>
        <v>2.2206545302661587</v>
      </c>
      <c r="BE255" s="106">
        <f t="shared" si="439"/>
        <v>-34.349602065885932</v>
      </c>
      <c r="BF255" s="106">
        <f t="shared" si="440"/>
        <v>-63.235932093769613</v>
      </c>
      <c r="BG255" s="106">
        <f t="shared" si="441"/>
        <v>28.88633002788368</v>
      </c>
      <c r="BH255" s="106">
        <f t="shared" si="442"/>
        <v>277.58553415965554</v>
      </c>
      <c r="BI255" s="106" t="s">
        <v>8053</v>
      </c>
      <c r="BJ255" s="106" t="s">
        <v>8053</v>
      </c>
      <c r="BK255" s="106" t="s">
        <v>8053</v>
      </c>
      <c r="BL255" s="106">
        <f t="shared" si="443"/>
        <v>14.163533112970025</v>
      </c>
      <c r="BM255" s="106">
        <f t="shared" si="444"/>
        <v>14.163533112970025</v>
      </c>
      <c r="BN255" s="106">
        <f t="shared" si="445"/>
        <v>0.59014721304041773</v>
      </c>
      <c r="BO255" s="106">
        <f t="shared" si="446"/>
        <v>0</v>
      </c>
      <c r="BP255" s="106">
        <f t="shared" si="447"/>
        <v>0</v>
      </c>
      <c r="BQ255" s="106">
        <f t="shared" si="448"/>
        <v>0</v>
      </c>
      <c r="BR255" s="106">
        <f>SIN((90-$U$9)*$AA$8)*TAN($AA$10*$AA$8)/TAN((90-'C'!$F190)*$AA$8)</f>
        <v>0.10129943016848114</v>
      </c>
      <c r="BS255" s="106">
        <f t="shared" si="449"/>
        <v>2.5695650812758864E-2</v>
      </c>
      <c r="BT255" s="106">
        <f t="shared" si="450"/>
        <v>1.0127663357422376</v>
      </c>
      <c r="BU255" s="106">
        <f t="shared" si="451"/>
        <v>5.7404666600286909</v>
      </c>
      <c r="BV255" s="106">
        <f t="shared" si="452"/>
        <v>9.1069592988755232</v>
      </c>
      <c r="BW255" s="106">
        <f t="shared" si="453"/>
        <v>-3.3664926388468324</v>
      </c>
      <c r="BX255" s="106">
        <f t="shared" si="454"/>
        <v>165.15257404109579</v>
      </c>
      <c r="BY255" s="106" t="s">
        <v>8053</v>
      </c>
      <c r="BZ255" s="106" t="s">
        <v>8053</v>
      </c>
      <c r="CA255" s="106" t="s">
        <v>8053</v>
      </c>
      <c r="CB255" s="106">
        <f t="shared" si="455"/>
        <v>0</v>
      </c>
      <c r="CC255" s="106">
        <f t="shared" si="456"/>
        <v>0</v>
      </c>
      <c r="CD255" s="106">
        <f t="shared" si="457"/>
        <v>0</v>
      </c>
      <c r="CE255" s="106">
        <f t="shared" si="458"/>
        <v>0</v>
      </c>
      <c r="CF255" s="106">
        <f t="shared" si="459"/>
        <v>0</v>
      </c>
      <c r="CG255" s="106">
        <f t="shared" si="460"/>
        <v>0</v>
      </c>
      <c r="CH255" s="106">
        <f>90-'C'!$F190</f>
        <v>66.667000000000002</v>
      </c>
      <c r="CI255" s="106">
        <v>26</v>
      </c>
      <c r="CJ255" s="97"/>
      <c r="CK255" s="97"/>
      <c r="CL255" s="97"/>
      <c r="CM255" s="97"/>
      <c r="CN255" s="97" t="s">
        <v>8201</v>
      </c>
      <c r="CO255" s="97">
        <f t="shared" si="461"/>
        <v>26</v>
      </c>
      <c r="CP255" s="97">
        <f t="shared" si="462"/>
        <v>34.31666666666667</v>
      </c>
      <c r="CQ255" s="97">
        <f>'C'!F190</f>
        <v>23.332999999999998</v>
      </c>
      <c r="CR255" s="97">
        <f t="shared" si="463"/>
        <v>3.1415926535897931</v>
      </c>
      <c r="CS255" s="97">
        <f t="shared" si="464"/>
        <v>1.7453292519943295E-2</v>
      </c>
      <c r="CT255" s="97">
        <f t="shared" si="465"/>
        <v>57.295779513082323</v>
      </c>
      <c r="CU255" s="97">
        <f t="shared" si="466"/>
        <v>0.59893882164272083</v>
      </c>
      <c r="CV255" s="97">
        <f t="shared" si="467"/>
        <v>0.40723767436783687</v>
      </c>
      <c r="CW255" s="97">
        <f t="shared" si="468"/>
        <v>1.8897796231964294</v>
      </c>
      <c r="CX255" s="97">
        <f t="shared" si="469"/>
        <v>60.690814803647903</v>
      </c>
      <c r="CY255" s="97">
        <f t="shared" si="470"/>
        <v>60.690814803647903</v>
      </c>
      <c r="CZ255" s="97">
        <f t="shared" si="471"/>
        <v>299.30918519635208</v>
      </c>
      <c r="DA255" s="97"/>
      <c r="DB255" s="97"/>
      <c r="DC255" s="97"/>
      <c r="DD255" s="97"/>
      <c r="DE255" s="97"/>
      <c r="DF255" s="97"/>
      <c r="DG255" s="97"/>
      <c r="DH255" s="97"/>
      <c r="DI255" s="97"/>
      <c r="DJ255" s="97"/>
      <c r="DK255" s="97"/>
    </row>
    <row r="256" spans="1:115" ht="30" customHeight="1" x14ac:dyDescent="0.2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8">
        <f t="shared" si="472"/>
        <v>27</v>
      </c>
      <c r="N256" s="97">
        <f t="shared" si="407"/>
        <v>105.87231873866266</v>
      </c>
      <c r="O256" s="97">
        <f t="shared" si="408"/>
        <v>60.740537774697067</v>
      </c>
      <c r="P256" s="97">
        <f t="shared" si="409"/>
        <v>45.131780963965589</v>
      </c>
      <c r="Q256" s="97" t="str">
        <f t="shared" si="410"/>
        <v>QSOS</v>
      </c>
      <c r="R256" s="97">
        <f t="shared" si="411"/>
        <v>299.25946222530291</v>
      </c>
      <c r="S256" s="97">
        <f t="shared" si="0"/>
        <v>244</v>
      </c>
      <c r="T256" s="97">
        <f>SIN((90-$U$9)*$AA$8)*TAN($AA$9*$AA$8)/TAN((90-'C'!$F191)*$AA$8)</f>
        <v>1.2506399175989467</v>
      </c>
      <c r="U256" s="97">
        <f t="shared" si="412"/>
        <v>3.9313065427916092</v>
      </c>
      <c r="V256" s="97">
        <f t="shared" si="413"/>
        <v>2.2206545302661578</v>
      </c>
      <c r="W256" s="97">
        <f t="shared" si="414"/>
        <v>34.276367773493284</v>
      </c>
      <c r="X256" s="97">
        <f t="shared" si="415"/>
        <v>63.235932093769605</v>
      </c>
      <c r="Y256" s="97">
        <f t="shared" si="416"/>
        <v>-28.959564320276321</v>
      </c>
      <c r="Z256" s="97">
        <f t="shared" si="417"/>
        <v>82.487700132737103</v>
      </c>
      <c r="AA256" s="97">
        <f>(COS( 90.833*$AA$8)-SIN($U$9*$AA$8)*SIN('C'!$F191*$AA$8))/COS($U$9*$AA$8)/COS('C'!$F191*$AA$8)</f>
        <v>-0.31304478047909556</v>
      </c>
      <c r="AB256" s="97">
        <f t="shared" si="418"/>
        <v>108.24281925545316</v>
      </c>
      <c r="AC256" s="97">
        <f>('C'!$E191+$AC$9+$W$9/15)</f>
        <v>12.24077777777778</v>
      </c>
      <c r="AD256" s="97">
        <f t="shared" si="419"/>
        <v>0</v>
      </c>
      <c r="AE256" s="97">
        <f t="shared" si="420"/>
        <v>0</v>
      </c>
      <c r="AF256" s="97">
        <f t="shared" si="421"/>
        <v>0</v>
      </c>
      <c r="AG256" s="97">
        <f t="shared" si="422"/>
        <v>6.7415977689286395</v>
      </c>
      <c r="AH256" s="97">
        <f t="shared" si="423"/>
        <v>6.7415977689286395</v>
      </c>
      <c r="AI256" s="97"/>
      <c r="AJ256" s="97"/>
      <c r="AK256" s="106">
        <f t="shared" si="424"/>
        <v>0.28089990703869333</v>
      </c>
      <c r="AL256" s="106">
        <f>SIN((90-$U$9)*$AA$8)*TAN($Y$10*$AA$8)/TAN((90-'C'!$F191)*$AA$8)</f>
        <v>-0.10110989109511997</v>
      </c>
      <c r="AM256" s="106">
        <f t="shared" si="425"/>
        <v>2.5695650812758871E-2</v>
      </c>
      <c r="AN256" s="106">
        <f t="shared" si="426"/>
        <v>1.0127663357422376</v>
      </c>
      <c r="AO256" s="106">
        <f t="shared" si="427"/>
        <v>-5.7296898205160813</v>
      </c>
      <c r="AP256" s="106">
        <f t="shared" si="428"/>
        <v>-9.106959298875525</v>
      </c>
      <c r="AQ256" s="106">
        <f t="shared" si="429"/>
        <v>3.3772694783594437</v>
      </c>
      <c r="AR256" s="106">
        <f t="shared" si="430"/>
        <v>194.83664911939161</v>
      </c>
      <c r="AS256" s="106" t="s">
        <v>8053</v>
      </c>
      <c r="AT256" s="106" t="s">
        <v>8053</v>
      </c>
      <c r="AU256" s="106" t="s">
        <v>8053</v>
      </c>
      <c r="AV256" s="106">
        <f t="shared" si="431"/>
        <v>12.015626479220483</v>
      </c>
      <c r="AW256" s="106">
        <f t="shared" si="432"/>
        <v>12.015626479220483</v>
      </c>
      <c r="AX256" s="106">
        <f t="shared" si="433"/>
        <v>0.50065110330085349</v>
      </c>
      <c r="AY256" s="106">
        <f t="shared" si="434"/>
        <v>0</v>
      </c>
      <c r="AZ256" s="106">
        <f t="shared" si="435"/>
        <v>0</v>
      </c>
      <c r="BA256" s="106">
        <f t="shared" si="436"/>
        <v>0</v>
      </c>
      <c r="BB256" s="106">
        <f>SIN((90-$U$9)*$AA$8)*TAN($Y$9*$AA$8)/TAN((90-'C'!$F191)*$AA$8)</f>
        <v>-1.2506399175989473</v>
      </c>
      <c r="BC256" s="106">
        <f t="shared" si="437"/>
        <v>3.9313065427916136</v>
      </c>
      <c r="BD256" s="106">
        <f t="shared" si="438"/>
        <v>2.2206545302661587</v>
      </c>
      <c r="BE256" s="106">
        <f t="shared" si="439"/>
        <v>-34.276367773493291</v>
      </c>
      <c r="BF256" s="106">
        <f t="shared" si="440"/>
        <v>-63.235932093769613</v>
      </c>
      <c r="BG256" s="106">
        <f t="shared" si="441"/>
        <v>28.959564320276321</v>
      </c>
      <c r="BH256" s="106">
        <f t="shared" si="442"/>
        <v>277.51229986726293</v>
      </c>
      <c r="BI256" s="106" t="s">
        <v>8053</v>
      </c>
      <c r="BJ256" s="106" t="s">
        <v>8053</v>
      </c>
      <c r="BK256" s="106" t="s">
        <v>8053</v>
      </c>
      <c r="BL256" s="106">
        <f t="shared" si="443"/>
        <v>14.171415399129534</v>
      </c>
      <c r="BM256" s="106">
        <f t="shared" si="444"/>
        <v>14.171415399129534</v>
      </c>
      <c r="BN256" s="106">
        <f t="shared" si="445"/>
        <v>0.59047564163039723</v>
      </c>
      <c r="BO256" s="106">
        <f t="shared" si="446"/>
        <v>0</v>
      </c>
      <c r="BP256" s="106">
        <f t="shared" si="447"/>
        <v>0</v>
      </c>
      <c r="BQ256" s="106">
        <f t="shared" si="448"/>
        <v>0</v>
      </c>
      <c r="BR256" s="106">
        <f>SIN((90-$U$9)*$AA$8)*TAN($AA$10*$AA$8)/TAN((90-'C'!$F191)*$AA$8)</f>
        <v>0.10110989109511996</v>
      </c>
      <c r="BS256" s="106">
        <f t="shared" si="449"/>
        <v>2.5695650812758864E-2</v>
      </c>
      <c r="BT256" s="106">
        <f t="shared" si="450"/>
        <v>1.0127663357422376</v>
      </c>
      <c r="BU256" s="106">
        <f t="shared" si="451"/>
        <v>5.7296898205160804</v>
      </c>
      <c r="BV256" s="106">
        <f t="shared" si="452"/>
        <v>9.1069592988755232</v>
      </c>
      <c r="BW256" s="106">
        <f t="shared" si="453"/>
        <v>-3.3772694783594428</v>
      </c>
      <c r="BX256" s="106">
        <f t="shared" si="454"/>
        <v>165.16335088060839</v>
      </c>
      <c r="BY256" s="106" t="s">
        <v>8053</v>
      </c>
      <c r="BZ256" s="106" t="s">
        <v>8053</v>
      </c>
      <c r="CA256" s="106" t="s">
        <v>8053</v>
      </c>
      <c r="CB256" s="106">
        <f t="shared" si="455"/>
        <v>0</v>
      </c>
      <c r="CC256" s="106">
        <f t="shared" si="456"/>
        <v>0</v>
      </c>
      <c r="CD256" s="106">
        <f t="shared" si="457"/>
        <v>0</v>
      </c>
      <c r="CE256" s="106">
        <f t="shared" si="458"/>
        <v>0</v>
      </c>
      <c r="CF256" s="106">
        <f t="shared" si="459"/>
        <v>0</v>
      </c>
      <c r="CG256" s="106">
        <f t="shared" si="460"/>
        <v>0</v>
      </c>
      <c r="CH256" s="106">
        <f>90-'C'!$F191</f>
        <v>66.706000000000003</v>
      </c>
      <c r="CI256" s="106">
        <v>27</v>
      </c>
      <c r="CJ256" s="97"/>
      <c r="CK256" s="97"/>
      <c r="CL256" s="97"/>
      <c r="CM256" s="97"/>
      <c r="CN256" s="97" t="s">
        <v>8201</v>
      </c>
      <c r="CO256" s="97">
        <f t="shared" si="461"/>
        <v>27</v>
      </c>
      <c r="CP256" s="97">
        <f t="shared" si="462"/>
        <v>34.31666666666667</v>
      </c>
      <c r="CQ256" s="97">
        <f>'C'!F191</f>
        <v>23.294</v>
      </c>
      <c r="CR256" s="97">
        <f t="shared" si="463"/>
        <v>3.1415926535897931</v>
      </c>
      <c r="CS256" s="97">
        <f t="shared" si="464"/>
        <v>1.7453292519943295E-2</v>
      </c>
      <c r="CT256" s="97">
        <f t="shared" si="465"/>
        <v>57.295779513082323</v>
      </c>
      <c r="CU256" s="97">
        <f t="shared" si="466"/>
        <v>0.59893882164272083</v>
      </c>
      <c r="CV256" s="97">
        <f t="shared" si="467"/>
        <v>0.40655699595955913</v>
      </c>
      <c r="CW256" s="97">
        <f t="shared" si="468"/>
        <v>1.8891935876487747</v>
      </c>
      <c r="CX256" s="97">
        <f t="shared" si="469"/>
        <v>60.740537774697067</v>
      </c>
      <c r="CY256" s="97">
        <f t="shared" si="470"/>
        <v>60.740537774697067</v>
      </c>
      <c r="CZ256" s="97">
        <f t="shared" si="471"/>
        <v>299.25946222530291</v>
      </c>
      <c r="DA256" s="97"/>
      <c r="DB256" s="97"/>
      <c r="DC256" s="97"/>
      <c r="DD256" s="97"/>
      <c r="DE256" s="97"/>
      <c r="DF256" s="97"/>
      <c r="DG256" s="97"/>
      <c r="DH256" s="97"/>
      <c r="DI256" s="97"/>
      <c r="DJ256" s="97"/>
      <c r="DK256" s="97"/>
    </row>
    <row r="257" spans="1:115" ht="30" customHeight="1" x14ac:dyDescent="0.2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8">
        <f t="shared" si="472"/>
        <v>28</v>
      </c>
      <c r="N257" s="97">
        <f t="shared" si="407"/>
        <v>105.87231873866266</v>
      </c>
      <c r="O257" s="97">
        <f t="shared" si="408"/>
        <v>60.800447576373664</v>
      </c>
      <c r="P257" s="97">
        <f t="shared" si="409"/>
        <v>45.071871162288993</v>
      </c>
      <c r="Q257" s="97" t="str">
        <f t="shared" si="410"/>
        <v>QSOS</v>
      </c>
      <c r="R257" s="97">
        <f t="shared" si="411"/>
        <v>299.19955242362636</v>
      </c>
      <c r="S257" s="97">
        <f t="shared" si="0"/>
        <v>245</v>
      </c>
      <c r="T257" s="97">
        <f>SIN((90-$U$9)*$AA$8)*TAN($AA$9*$AA$8)/TAN((90-'C'!$F192)*$AA$8)</f>
        <v>1.2478164030607732</v>
      </c>
      <c r="U257" s="97">
        <f t="shared" si="412"/>
        <v>3.9313065427916092</v>
      </c>
      <c r="V257" s="97">
        <f t="shared" si="413"/>
        <v>2.2206545302661578</v>
      </c>
      <c r="W257" s="97">
        <f t="shared" si="414"/>
        <v>34.188252656450743</v>
      </c>
      <c r="X257" s="97">
        <f t="shared" si="415"/>
        <v>63.235932093769605</v>
      </c>
      <c r="Y257" s="97">
        <f t="shared" si="416"/>
        <v>-29.047679437318862</v>
      </c>
      <c r="Z257" s="97">
        <f t="shared" si="417"/>
        <v>82.575815249779652</v>
      </c>
      <c r="AA257" s="97">
        <f>(COS( 90.833*$AA$8)-SIN($U$9*$AA$8)*SIN('C'!$F192*$AA$8))/COS($U$9*$AA$8)/COS('C'!$F192*$AA$8)</f>
        <v>-0.31237453952620342</v>
      </c>
      <c r="AB257" s="97">
        <f t="shared" si="418"/>
        <v>108.20238968340443</v>
      </c>
      <c r="AC257" s="97">
        <f>('C'!$E192+$AC$9+$W$9/15)</f>
        <v>12.244777777777781</v>
      </c>
      <c r="AD257" s="97">
        <f t="shared" si="419"/>
        <v>0</v>
      </c>
      <c r="AE257" s="97">
        <f t="shared" si="420"/>
        <v>0</v>
      </c>
      <c r="AF257" s="97">
        <f t="shared" si="421"/>
        <v>0</v>
      </c>
      <c r="AG257" s="97">
        <f t="shared" si="422"/>
        <v>6.7397234277924705</v>
      </c>
      <c r="AH257" s="97">
        <f t="shared" si="423"/>
        <v>6.7397234277924705</v>
      </c>
      <c r="AI257" s="97"/>
      <c r="AJ257" s="97"/>
      <c r="AK257" s="106">
        <f t="shared" si="424"/>
        <v>0.28082180949135294</v>
      </c>
      <c r="AL257" s="106">
        <f>SIN((90-$U$9)*$AA$8)*TAN($Y$10*$AA$8)/TAN((90-'C'!$F192)*$AA$8)</f>
        <v>-0.10088161975702908</v>
      </c>
      <c r="AM257" s="106">
        <f t="shared" si="425"/>
        <v>2.5695650812758871E-2</v>
      </c>
      <c r="AN257" s="106">
        <f t="shared" si="426"/>
        <v>1.0127663357422376</v>
      </c>
      <c r="AO257" s="106">
        <f t="shared" si="427"/>
        <v>-5.716711006336662</v>
      </c>
      <c r="AP257" s="106">
        <f t="shared" si="428"/>
        <v>-9.106959298875525</v>
      </c>
      <c r="AQ257" s="106">
        <f t="shared" si="429"/>
        <v>3.3902482925388631</v>
      </c>
      <c r="AR257" s="106">
        <f t="shared" si="430"/>
        <v>194.82367030521218</v>
      </c>
      <c r="AS257" s="106" t="s">
        <v>8053</v>
      </c>
      <c r="AT257" s="106" t="s">
        <v>8053</v>
      </c>
      <c r="AU257" s="106" t="s">
        <v>8053</v>
      </c>
      <c r="AV257" s="106">
        <f t="shared" si="431"/>
        <v>12.018761224941857</v>
      </c>
      <c r="AW257" s="106">
        <f t="shared" si="432"/>
        <v>12.018761224941857</v>
      </c>
      <c r="AX257" s="106">
        <f t="shared" si="433"/>
        <v>0.50078171770591073</v>
      </c>
      <c r="AY257" s="106">
        <f t="shared" si="434"/>
        <v>0</v>
      </c>
      <c r="AZ257" s="106">
        <f t="shared" si="435"/>
        <v>0</v>
      </c>
      <c r="BA257" s="106">
        <f t="shared" si="436"/>
        <v>0</v>
      </c>
      <c r="BB257" s="106">
        <f>SIN((90-$U$9)*$AA$8)*TAN($Y$9*$AA$8)/TAN((90-'C'!$F192)*$AA$8)</f>
        <v>-1.2478164030607737</v>
      </c>
      <c r="BC257" s="106">
        <f t="shared" si="437"/>
        <v>3.9313065427916136</v>
      </c>
      <c r="BD257" s="106">
        <f t="shared" si="438"/>
        <v>2.2206545302661587</v>
      </c>
      <c r="BE257" s="106">
        <f t="shared" si="439"/>
        <v>-34.18825265645075</v>
      </c>
      <c r="BF257" s="106">
        <f t="shared" si="440"/>
        <v>-63.235932093769613</v>
      </c>
      <c r="BG257" s="106">
        <f t="shared" si="441"/>
        <v>29.047679437318862</v>
      </c>
      <c r="BH257" s="106">
        <f t="shared" si="442"/>
        <v>277.42418475022038</v>
      </c>
      <c r="BI257" s="106" t="s">
        <v>8053</v>
      </c>
      <c r="BJ257" s="106" t="s">
        <v>8053</v>
      </c>
      <c r="BK257" s="106" t="s">
        <v>8053</v>
      </c>
      <c r="BL257" s="106">
        <f t="shared" si="443"/>
        <v>14.181289740265704</v>
      </c>
      <c r="BM257" s="106">
        <f t="shared" si="444"/>
        <v>14.181289740265704</v>
      </c>
      <c r="BN257" s="106">
        <f t="shared" si="445"/>
        <v>0.59088707251107098</v>
      </c>
      <c r="BO257" s="106">
        <f t="shared" si="446"/>
        <v>0</v>
      </c>
      <c r="BP257" s="106">
        <f t="shared" si="447"/>
        <v>0</v>
      </c>
      <c r="BQ257" s="106">
        <f t="shared" si="448"/>
        <v>0</v>
      </c>
      <c r="BR257" s="106">
        <f>SIN((90-$U$9)*$AA$8)*TAN($AA$10*$AA$8)/TAN((90-'C'!$F192)*$AA$8)</f>
        <v>0.10088161975702906</v>
      </c>
      <c r="BS257" s="106">
        <f t="shared" si="449"/>
        <v>2.5695650812758864E-2</v>
      </c>
      <c r="BT257" s="106">
        <f t="shared" si="450"/>
        <v>1.0127663357422376</v>
      </c>
      <c r="BU257" s="106">
        <f t="shared" si="451"/>
        <v>5.7167110063366611</v>
      </c>
      <c r="BV257" s="106">
        <f t="shared" si="452"/>
        <v>9.1069592988755232</v>
      </c>
      <c r="BW257" s="106">
        <f t="shared" si="453"/>
        <v>-3.3902482925388622</v>
      </c>
      <c r="BX257" s="106">
        <f t="shared" si="454"/>
        <v>165.17632969478782</v>
      </c>
      <c r="BY257" s="106" t="s">
        <v>8053</v>
      </c>
      <c r="BZ257" s="106" t="s">
        <v>8053</v>
      </c>
      <c r="CA257" s="106" t="s">
        <v>8053</v>
      </c>
      <c r="CB257" s="106">
        <f t="shared" si="455"/>
        <v>0</v>
      </c>
      <c r="CC257" s="106">
        <f t="shared" si="456"/>
        <v>0</v>
      </c>
      <c r="CD257" s="106">
        <f t="shared" si="457"/>
        <v>0</v>
      </c>
      <c r="CE257" s="106">
        <f t="shared" si="458"/>
        <v>0</v>
      </c>
      <c r="CF257" s="106">
        <f t="shared" si="459"/>
        <v>0</v>
      </c>
      <c r="CG257" s="106">
        <f t="shared" si="460"/>
        <v>0</v>
      </c>
      <c r="CH257" s="106">
        <f>90-'C'!$F192</f>
        <v>66.753</v>
      </c>
      <c r="CI257" s="106">
        <v>28</v>
      </c>
      <c r="CJ257" s="97"/>
      <c r="CK257" s="97"/>
      <c r="CL257" s="97"/>
      <c r="CM257" s="97"/>
      <c r="CN257" s="97" t="s">
        <v>8201</v>
      </c>
      <c r="CO257" s="97">
        <f t="shared" si="461"/>
        <v>28</v>
      </c>
      <c r="CP257" s="97">
        <f t="shared" si="462"/>
        <v>34.31666666666667</v>
      </c>
      <c r="CQ257" s="97">
        <f>'C'!F192</f>
        <v>23.247</v>
      </c>
      <c r="CR257" s="97">
        <f t="shared" si="463"/>
        <v>3.1415926535897931</v>
      </c>
      <c r="CS257" s="97">
        <f t="shared" si="464"/>
        <v>1.7453292519943295E-2</v>
      </c>
      <c r="CT257" s="97">
        <f t="shared" si="465"/>
        <v>57.295779513082323</v>
      </c>
      <c r="CU257" s="97">
        <f t="shared" si="466"/>
        <v>0.59893882164272083</v>
      </c>
      <c r="CV257" s="97">
        <f t="shared" si="467"/>
        <v>0.40573669121112177</v>
      </c>
      <c r="CW257" s="97">
        <f t="shared" si="468"/>
        <v>1.8884879585013523</v>
      </c>
      <c r="CX257" s="97">
        <f t="shared" si="469"/>
        <v>60.800447576373664</v>
      </c>
      <c r="CY257" s="97">
        <f t="shared" si="470"/>
        <v>60.800447576373664</v>
      </c>
      <c r="CZ257" s="97">
        <f t="shared" si="471"/>
        <v>299.19955242362636</v>
      </c>
      <c r="DA257" s="97"/>
      <c r="DB257" s="97"/>
      <c r="DC257" s="97"/>
      <c r="DD257" s="97"/>
      <c r="DE257" s="97"/>
      <c r="DF257" s="97"/>
      <c r="DG257" s="97"/>
      <c r="DH257" s="97"/>
      <c r="DI257" s="97"/>
      <c r="DJ257" s="97"/>
      <c r="DK257" s="97"/>
    </row>
    <row r="258" spans="1:115" ht="30" customHeight="1" x14ac:dyDescent="0.2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8">
        <f t="shared" si="472"/>
        <v>29</v>
      </c>
      <c r="N258" s="97">
        <f t="shared" si="407"/>
        <v>105.87231873866266</v>
      </c>
      <c r="O258" s="97">
        <f t="shared" si="408"/>
        <v>60.867988774124605</v>
      </c>
      <c r="P258" s="97">
        <f t="shared" si="409"/>
        <v>45.004329964538051</v>
      </c>
      <c r="Q258" s="97" t="str">
        <f t="shared" si="410"/>
        <v>QSOS</v>
      </c>
      <c r="R258" s="97">
        <f t="shared" si="411"/>
        <v>299.13201122587537</v>
      </c>
      <c r="S258" s="97">
        <f t="shared" si="0"/>
        <v>246</v>
      </c>
      <c r="T258" s="97">
        <f>SIN((90-$U$9)*$AA$8)*TAN($AA$9*$AA$8)/TAN((90-'C'!$F193)*$AA$8)</f>
        <v>1.2446348258752289</v>
      </c>
      <c r="U258" s="97">
        <f t="shared" si="412"/>
        <v>3.9313065427916092</v>
      </c>
      <c r="V258" s="97">
        <f t="shared" si="413"/>
        <v>2.2206545302661578</v>
      </c>
      <c r="W258" s="97">
        <f t="shared" si="414"/>
        <v>34.089073427002276</v>
      </c>
      <c r="X258" s="97">
        <f t="shared" si="415"/>
        <v>63.235932093769605</v>
      </c>
      <c r="Y258" s="97">
        <f t="shared" si="416"/>
        <v>-29.146858666767329</v>
      </c>
      <c r="Z258" s="97">
        <f t="shared" si="417"/>
        <v>82.674994479228104</v>
      </c>
      <c r="AA258" s="97">
        <f>(COS( 90.833*$AA$8)-SIN($U$9*$AA$8)*SIN('C'!$F193*$AA$8))/COS($U$9*$AA$8)/COS('C'!$F193*$AA$8)</f>
        <v>-0.31161931774539459</v>
      </c>
      <c r="AB258" s="97">
        <f t="shared" si="418"/>
        <v>108.15684522347843</v>
      </c>
      <c r="AC258" s="97">
        <f>('C'!$E193+$AC$9+$W$9/15)</f>
        <v>12.247777777777781</v>
      </c>
      <c r="AD258" s="97">
        <f t="shared" si="419"/>
        <v>0</v>
      </c>
      <c r="AE258" s="97">
        <f t="shared" si="420"/>
        <v>0</v>
      </c>
      <c r="AF258" s="97">
        <f t="shared" si="421"/>
        <v>0</v>
      </c>
      <c r="AG258" s="97">
        <f t="shared" si="422"/>
        <v>6.7361114791625738</v>
      </c>
      <c r="AH258" s="97">
        <f t="shared" si="423"/>
        <v>6.7361114791625738</v>
      </c>
      <c r="AI258" s="97"/>
      <c r="AJ258" s="97"/>
      <c r="AK258" s="112">
        <f t="shared" si="424"/>
        <v>0.28067131163177389</v>
      </c>
      <c r="AL258" s="112">
        <f>SIN((90-$U$9)*$AA$8)*TAN($Y$10*$AA$8)/TAN((90-'C'!$F193)*$AA$8)</f>
        <v>-0.10062440029824296</v>
      </c>
      <c r="AM258" s="112">
        <f t="shared" si="425"/>
        <v>2.5695650812758871E-2</v>
      </c>
      <c r="AN258" s="112">
        <f t="shared" si="426"/>
        <v>1.0127663357422376</v>
      </c>
      <c r="AO258" s="112">
        <f t="shared" si="427"/>
        <v>-5.7020866426635308</v>
      </c>
      <c r="AP258" s="112">
        <f t="shared" si="428"/>
        <v>-9.106959298875525</v>
      </c>
      <c r="AQ258" s="112">
        <f t="shared" si="429"/>
        <v>3.4048726562119942</v>
      </c>
      <c r="AR258" s="112">
        <f t="shared" si="430"/>
        <v>194.80904594153904</v>
      </c>
      <c r="AS258" s="112" t="s">
        <v>8053</v>
      </c>
      <c r="AT258" s="112" t="s">
        <v>8053</v>
      </c>
      <c r="AU258" s="112" t="s">
        <v>8053</v>
      </c>
      <c r="AV258" s="112">
        <f t="shared" si="431"/>
        <v>12.020786267363649</v>
      </c>
      <c r="AW258" s="112">
        <f t="shared" si="432"/>
        <v>12.020786267363649</v>
      </c>
      <c r="AX258" s="112">
        <f t="shared" si="433"/>
        <v>0.5008660944734854</v>
      </c>
      <c r="AY258" s="112">
        <f t="shared" si="434"/>
        <v>0</v>
      </c>
      <c r="AZ258" s="112">
        <f t="shared" si="435"/>
        <v>0</v>
      </c>
      <c r="BA258" s="112">
        <f t="shared" si="436"/>
        <v>0</v>
      </c>
      <c r="BB258" s="112">
        <f>SIN((90-$U$9)*$AA$8)*TAN($Y$9*$AA$8)/TAN((90-'C'!$F193)*$AA$8)</f>
        <v>-1.2446348258752293</v>
      </c>
      <c r="BC258" s="112">
        <f t="shared" si="437"/>
        <v>3.9313065427916136</v>
      </c>
      <c r="BD258" s="112">
        <f t="shared" si="438"/>
        <v>2.2206545302661587</v>
      </c>
      <c r="BE258" s="112">
        <f t="shared" si="439"/>
        <v>-34.089073427002276</v>
      </c>
      <c r="BF258" s="112">
        <f t="shared" si="440"/>
        <v>-63.235932093769613</v>
      </c>
      <c r="BG258" s="112">
        <f t="shared" si="441"/>
        <v>29.146858666767336</v>
      </c>
      <c r="BH258" s="112">
        <f t="shared" si="442"/>
        <v>277.32500552077192</v>
      </c>
      <c r="BI258" s="112" t="s">
        <v>8053</v>
      </c>
      <c r="BJ258" s="112" t="s">
        <v>8053</v>
      </c>
      <c r="BK258" s="112" t="s">
        <v>8053</v>
      </c>
      <c r="BL258" s="112">
        <f t="shared" si="443"/>
        <v>14.190901688895604</v>
      </c>
      <c r="BM258" s="112">
        <f t="shared" si="444"/>
        <v>14.190901688895604</v>
      </c>
      <c r="BN258" s="112">
        <f t="shared" si="445"/>
        <v>0.59128757037065016</v>
      </c>
      <c r="BO258" s="112">
        <f t="shared" si="446"/>
        <v>0</v>
      </c>
      <c r="BP258" s="112">
        <f t="shared" si="447"/>
        <v>0</v>
      </c>
      <c r="BQ258" s="112">
        <f t="shared" si="448"/>
        <v>0</v>
      </c>
      <c r="BR258" s="112">
        <f>SIN((90-$U$9)*$AA$8)*TAN($AA$10*$AA$8)/TAN((90-'C'!$F193)*$AA$8)</f>
        <v>0.10062440029824295</v>
      </c>
      <c r="BS258" s="112">
        <f t="shared" si="449"/>
        <v>2.5695650812758864E-2</v>
      </c>
      <c r="BT258" s="112">
        <f t="shared" si="450"/>
        <v>1.0127663357422376</v>
      </c>
      <c r="BU258" s="112">
        <f t="shared" si="451"/>
        <v>5.7020866426635299</v>
      </c>
      <c r="BV258" s="112">
        <f t="shared" si="452"/>
        <v>9.1069592988755232</v>
      </c>
      <c r="BW258" s="112">
        <f t="shared" si="453"/>
        <v>-3.4048726562119933</v>
      </c>
      <c r="BX258" s="112">
        <f t="shared" si="454"/>
        <v>165.19095405846096</v>
      </c>
      <c r="BY258" s="112" t="s">
        <v>8053</v>
      </c>
      <c r="BZ258" s="112" t="s">
        <v>8053</v>
      </c>
      <c r="CA258" s="112" t="s">
        <v>8053</v>
      </c>
      <c r="CB258" s="112">
        <f t="shared" si="455"/>
        <v>0</v>
      </c>
      <c r="CC258" s="112">
        <f t="shared" si="456"/>
        <v>0</v>
      </c>
      <c r="CD258" s="112">
        <f t="shared" si="457"/>
        <v>0</v>
      </c>
      <c r="CE258" s="112">
        <f t="shared" si="458"/>
        <v>0</v>
      </c>
      <c r="CF258" s="112">
        <f t="shared" si="459"/>
        <v>0</v>
      </c>
      <c r="CG258" s="112">
        <f t="shared" si="460"/>
        <v>0</v>
      </c>
      <c r="CH258" s="112">
        <f>90-'C'!$F193</f>
        <v>66.805999999999997</v>
      </c>
      <c r="CI258" s="112">
        <v>29</v>
      </c>
      <c r="CJ258" s="97"/>
      <c r="CK258" s="97"/>
      <c r="CL258" s="97"/>
      <c r="CM258" s="97"/>
      <c r="CN258" s="97" t="s">
        <v>8201</v>
      </c>
      <c r="CO258" s="97">
        <f t="shared" si="461"/>
        <v>29</v>
      </c>
      <c r="CP258" s="97">
        <f t="shared" si="462"/>
        <v>34.31666666666667</v>
      </c>
      <c r="CQ258" s="97">
        <f>'C'!F193</f>
        <v>23.193999999999999</v>
      </c>
      <c r="CR258" s="97">
        <f t="shared" si="463"/>
        <v>3.1415926535897931</v>
      </c>
      <c r="CS258" s="97">
        <f t="shared" si="464"/>
        <v>1.7453292519943295E-2</v>
      </c>
      <c r="CT258" s="97">
        <f t="shared" si="465"/>
        <v>57.295779513082323</v>
      </c>
      <c r="CU258" s="97">
        <f t="shared" si="466"/>
        <v>0.59893882164272083</v>
      </c>
      <c r="CV258" s="97">
        <f t="shared" si="467"/>
        <v>0.4048116667075648</v>
      </c>
      <c r="CW258" s="97">
        <f t="shared" si="468"/>
        <v>1.8876930577196007</v>
      </c>
      <c r="CX258" s="97">
        <f t="shared" si="469"/>
        <v>60.867988774124605</v>
      </c>
      <c r="CY258" s="97">
        <f t="shared" si="470"/>
        <v>60.867988774124605</v>
      </c>
      <c r="CZ258" s="97">
        <f t="shared" si="471"/>
        <v>299.13201122587537</v>
      </c>
      <c r="DA258" s="97"/>
      <c r="DB258" s="97"/>
      <c r="DC258" s="97"/>
      <c r="DD258" s="97"/>
      <c r="DE258" s="97"/>
      <c r="DF258" s="97"/>
      <c r="DG258" s="97"/>
      <c r="DH258" s="97"/>
      <c r="DI258" s="97"/>
      <c r="DJ258" s="97"/>
      <c r="DK258" s="97"/>
    </row>
    <row r="259" spans="1:115" ht="30" customHeight="1" x14ac:dyDescent="0.2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8">
        <f t="shared" si="472"/>
        <v>30</v>
      </c>
      <c r="N259" s="97">
        <f t="shared" si="407"/>
        <v>105.87231873866266</v>
      </c>
      <c r="O259" s="97">
        <f t="shared" si="408"/>
        <v>60.944429276481948</v>
      </c>
      <c r="P259" s="97">
        <f t="shared" si="409"/>
        <v>44.927889462180708</v>
      </c>
      <c r="Q259" s="97" t="str">
        <f t="shared" si="410"/>
        <v>QSOS</v>
      </c>
      <c r="R259" s="97">
        <f t="shared" si="411"/>
        <v>299.05557072351803</v>
      </c>
      <c r="S259" s="97">
        <f t="shared" si="0"/>
        <v>247</v>
      </c>
      <c r="T259" s="97">
        <f>SIN((90-$U$9)*$AA$8)*TAN($AA$9*$AA$8)/TAN((90-'C'!$F194)*$AA$8)</f>
        <v>1.2410360824214326</v>
      </c>
      <c r="U259" s="97">
        <f t="shared" si="412"/>
        <v>3.9313065427916092</v>
      </c>
      <c r="V259" s="97">
        <f t="shared" si="413"/>
        <v>2.2206545302661578</v>
      </c>
      <c r="W259" s="97">
        <f t="shared" si="414"/>
        <v>33.977029721501715</v>
      </c>
      <c r="X259" s="97">
        <f t="shared" si="415"/>
        <v>63.235932093769605</v>
      </c>
      <c r="Y259" s="97">
        <f t="shared" si="416"/>
        <v>-29.25890237226789</v>
      </c>
      <c r="Z259" s="97">
        <f t="shared" si="417"/>
        <v>82.787038184728686</v>
      </c>
      <c r="AA259" s="97">
        <f>(COS( 90.833*$AA$8)-SIN($U$9*$AA$8)*SIN('C'!$F194*$AA$8))/COS($U$9*$AA$8)/COS('C'!$F194*$AA$8)</f>
        <v>-0.31076509155700538</v>
      </c>
      <c r="AB259" s="97">
        <f t="shared" si="418"/>
        <v>108.10534450031506</v>
      </c>
      <c r="AC259" s="97">
        <f>('C'!$E194+$AC$9+$W$9/15)</f>
        <v>12.250777777777781</v>
      </c>
      <c r="AD259" s="97">
        <f t="shared" si="419"/>
        <v>0</v>
      </c>
      <c r="AE259" s="97">
        <f t="shared" si="420"/>
        <v>0</v>
      </c>
      <c r="AF259" s="97">
        <f t="shared" si="421"/>
        <v>0</v>
      </c>
      <c r="AG259" s="97">
        <f t="shared" si="422"/>
        <v>6.7316418987958686</v>
      </c>
      <c r="AH259" s="97">
        <f t="shared" si="423"/>
        <v>6.7316418987958686</v>
      </c>
      <c r="AI259" s="97"/>
      <c r="AJ259" s="97"/>
      <c r="AK259" s="97">
        <f t="shared" si="424"/>
        <v>0.28048507911649451</v>
      </c>
      <c r="AL259" s="97">
        <f>SIN((90-$U$9)*$AA$8)*TAN($Y$10*$AA$8)/TAN((90-'C'!$F194)*$AA$8)</f>
        <v>-0.10033345439641121</v>
      </c>
      <c r="AM259" s="97">
        <f t="shared" si="425"/>
        <v>2.5695650812758871E-2</v>
      </c>
      <c r="AN259" s="97">
        <f t="shared" si="426"/>
        <v>1.0127663357422376</v>
      </c>
      <c r="AO259" s="97">
        <f t="shared" si="427"/>
        <v>-5.6855451913907764</v>
      </c>
      <c r="AP259" s="97">
        <f t="shared" si="428"/>
        <v>-9.106959298875525</v>
      </c>
      <c r="AQ259" s="97">
        <f t="shared" si="429"/>
        <v>3.4214141074847486</v>
      </c>
      <c r="AR259" s="97">
        <f t="shared" si="430"/>
        <v>194.79250449026631</v>
      </c>
      <c r="AS259" s="97" t="s">
        <v>8053</v>
      </c>
      <c r="AT259" s="97" t="s">
        <v>8053</v>
      </c>
      <c r="AU259" s="97" t="s">
        <v>8053</v>
      </c>
      <c r="AV259" s="97">
        <f t="shared" si="431"/>
        <v>12.022683503945464</v>
      </c>
      <c r="AW259" s="97">
        <f t="shared" si="432"/>
        <v>12.022683503945464</v>
      </c>
      <c r="AX259" s="97">
        <f t="shared" si="433"/>
        <v>0.50094514599772766</v>
      </c>
      <c r="AY259" s="97">
        <f t="shared" si="434"/>
        <v>0</v>
      </c>
      <c r="AZ259" s="97">
        <f t="shared" si="435"/>
        <v>0</v>
      </c>
      <c r="BA259" s="97">
        <f t="shared" si="436"/>
        <v>0</v>
      </c>
      <c r="BB259" s="97">
        <f>SIN((90-$U$9)*$AA$8)*TAN($Y$9*$AA$8)/TAN((90-'C'!$F194)*$AA$8)</f>
        <v>-1.241036082421433</v>
      </c>
      <c r="BC259" s="97">
        <f t="shared" si="437"/>
        <v>3.9313065427916136</v>
      </c>
      <c r="BD259" s="97">
        <f t="shared" si="438"/>
        <v>2.2206545302661587</v>
      </c>
      <c r="BE259" s="97">
        <f t="shared" si="439"/>
        <v>-33.977029721501715</v>
      </c>
      <c r="BF259" s="97">
        <f t="shared" si="440"/>
        <v>-63.235932093769613</v>
      </c>
      <c r="BG259" s="97">
        <f t="shared" si="441"/>
        <v>29.258902372267897</v>
      </c>
      <c r="BH259" s="97">
        <f t="shared" si="442"/>
        <v>277.21296181527134</v>
      </c>
      <c r="BI259" s="97" t="s">
        <v>8053</v>
      </c>
      <c r="BJ259" s="97" t="s">
        <v>8053</v>
      </c>
      <c r="BK259" s="97" t="s">
        <v>8053</v>
      </c>
      <c r="BL259" s="97">
        <f t="shared" si="443"/>
        <v>14.201371269262307</v>
      </c>
      <c r="BM259" s="97">
        <f t="shared" si="444"/>
        <v>14.201371269262307</v>
      </c>
      <c r="BN259" s="97">
        <f t="shared" si="445"/>
        <v>0.59172380288592941</v>
      </c>
      <c r="BO259" s="97">
        <f t="shared" si="446"/>
        <v>0</v>
      </c>
      <c r="BP259" s="97">
        <f t="shared" si="447"/>
        <v>0</v>
      </c>
      <c r="BQ259" s="97">
        <f t="shared" si="448"/>
        <v>0</v>
      </c>
      <c r="BR259" s="97">
        <f>SIN((90-$U$9)*$AA$8)*TAN($AA$10*$AA$8)/TAN((90-'C'!$F194)*$AA$8)</f>
        <v>0.10033345439641118</v>
      </c>
      <c r="BS259" s="97">
        <f t="shared" si="449"/>
        <v>2.5695650812758864E-2</v>
      </c>
      <c r="BT259" s="97">
        <f t="shared" si="450"/>
        <v>1.0127663357422376</v>
      </c>
      <c r="BU259" s="97">
        <f t="shared" si="451"/>
        <v>5.6855451913907746</v>
      </c>
      <c r="BV259" s="97">
        <f t="shared" si="452"/>
        <v>9.1069592988755232</v>
      </c>
      <c r="BW259" s="97">
        <f t="shared" si="453"/>
        <v>-3.4214141074847486</v>
      </c>
      <c r="BX259" s="97">
        <f t="shared" si="454"/>
        <v>165.20749550973369</v>
      </c>
      <c r="BY259" s="97" t="s">
        <v>8053</v>
      </c>
      <c r="BZ259" s="97" t="s">
        <v>8053</v>
      </c>
      <c r="CA259" s="97" t="s">
        <v>8053</v>
      </c>
      <c r="CB259" s="97">
        <f t="shared" si="455"/>
        <v>0</v>
      </c>
      <c r="CC259" s="97">
        <f t="shared" si="456"/>
        <v>0</v>
      </c>
      <c r="CD259" s="97">
        <f t="shared" si="457"/>
        <v>0</v>
      </c>
      <c r="CE259" s="97">
        <f t="shared" si="458"/>
        <v>0</v>
      </c>
      <c r="CF259" s="97">
        <f t="shared" si="459"/>
        <v>0</v>
      </c>
      <c r="CG259" s="97">
        <f t="shared" si="460"/>
        <v>0</v>
      </c>
      <c r="CH259" s="97">
        <f>90-'C'!$F194</f>
        <v>66.866</v>
      </c>
      <c r="CI259" s="97">
        <v>30</v>
      </c>
      <c r="CJ259" s="97"/>
      <c r="CK259" s="97"/>
      <c r="CL259" s="97"/>
      <c r="CM259" s="97"/>
      <c r="CN259" s="97" t="s">
        <v>8201</v>
      </c>
      <c r="CO259" s="97">
        <f t="shared" si="461"/>
        <v>30</v>
      </c>
      <c r="CP259" s="97">
        <f t="shared" si="462"/>
        <v>34.31666666666667</v>
      </c>
      <c r="CQ259" s="97">
        <f>'C'!F194</f>
        <v>23.134</v>
      </c>
      <c r="CR259" s="97">
        <f t="shared" si="463"/>
        <v>3.1415926535897931</v>
      </c>
      <c r="CS259" s="97">
        <f t="shared" si="464"/>
        <v>1.7453292519943295E-2</v>
      </c>
      <c r="CT259" s="97">
        <f t="shared" si="465"/>
        <v>57.295779513082323</v>
      </c>
      <c r="CU259" s="97">
        <f t="shared" si="466"/>
        <v>0.59893882164272083</v>
      </c>
      <c r="CV259" s="97">
        <f t="shared" si="467"/>
        <v>0.40376446915636821</v>
      </c>
      <c r="CW259" s="97">
        <f t="shared" si="468"/>
        <v>1.8867942005332419</v>
      </c>
      <c r="CX259" s="97">
        <f t="shared" si="469"/>
        <v>60.944429276481948</v>
      </c>
      <c r="CY259" s="97">
        <f t="shared" si="470"/>
        <v>60.944429276481948</v>
      </c>
      <c r="CZ259" s="97">
        <f t="shared" si="471"/>
        <v>299.05557072351803</v>
      </c>
      <c r="DA259" s="97"/>
      <c r="DB259" s="97"/>
      <c r="DC259" s="97"/>
      <c r="DD259" s="97"/>
      <c r="DE259" s="97"/>
      <c r="DF259" s="97"/>
      <c r="DG259" s="97"/>
      <c r="DH259" s="97"/>
      <c r="DI259" s="97"/>
      <c r="DJ259" s="97"/>
      <c r="DK259" s="97"/>
    </row>
    <row r="260" spans="1:115" ht="30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>
        <f t="shared" si="472"/>
        <v>31</v>
      </c>
      <c r="N260" s="97" t="s">
        <v>8168</v>
      </c>
      <c r="O260" s="97" t="s">
        <v>8169</v>
      </c>
      <c r="P260" s="97" t="s">
        <v>8170</v>
      </c>
      <c r="Q260" s="97" t="s">
        <v>8171</v>
      </c>
      <c r="R260" s="97" t="s">
        <v>8172</v>
      </c>
      <c r="S260" s="97">
        <f t="shared" si="0"/>
        <v>248</v>
      </c>
      <c r="T260" s="98"/>
      <c r="U260" s="98"/>
      <c r="V260" s="98"/>
      <c r="W260" s="98"/>
      <c r="X260" s="98"/>
      <c r="Y260" s="98"/>
      <c r="Z260" s="98"/>
      <c r="AA260" s="98"/>
      <c r="AB260" s="98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8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8"/>
      <c r="BF260" s="97"/>
      <c r="BG260" s="97"/>
      <c r="BH260" s="97"/>
      <c r="BI260" s="97"/>
      <c r="BJ260" s="97"/>
      <c r="BK260" s="97"/>
      <c r="BL260" s="97"/>
      <c r="BM260" s="97"/>
      <c r="BN260" s="97"/>
      <c r="BO260" s="97"/>
      <c r="BP260" s="97"/>
      <c r="BQ260" s="97"/>
      <c r="BR260" s="97"/>
      <c r="BS260" s="98"/>
      <c r="BT260" s="97"/>
      <c r="BU260" s="97"/>
      <c r="BV260" s="97"/>
      <c r="BW260" s="97"/>
      <c r="BX260" s="97"/>
      <c r="BY260" s="97"/>
      <c r="BZ260" s="97"/>
      <c r="CA260" s="97"/>
      <c r="CB260" s="97"/>
      <c r="CC260" s="97"/>
      <c r="CD260" s="97"/>
      <c r="CE260" s="97"/>
      <c r="CF260" s="97"/>
      <c r="CG260" s="98"/>
      <c r="CH260" s="98"/>
      <c r="CI260" s="97"/>
      <c r="CJ260" s="97"/>
      <c r="CK260" s="97"/>
      <c r="CL260" s="97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</row>
    <row r="261" spans="1:115" ht="30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7"/>
      <c r="O261" s="97"/>
      <c r="P261" s="97"/>
      <c r="Q261" s="97"/>
      <c r="R261" s="97"/>
      <c r="S261" s="97">
        <f t="shared" si="0"/>
        <v>249</v>
      </c>
      <c r="T261" s="98"/>
      <c r="U261" s="98"/>
      <c r="V261" s="98"/>
      <c r="W261" s="98"/>
      <c r="X261" s="98"/>
      <c r="Y261" s="98"/>
      <c r="Z261" s="98"/>
      <c r="AA261" s="98"/>
      <c r="AB261" s="98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8"/>
      <c r="AR261" s="97"/>
      <c r="AS261" s="97"/>
      <c r="AT261" s="97"/>
      <c r="AU261" s="97"/>
      <c r="AV261" s="97"/>
      <c r="AW261" s="97"/>
      <c r="AX261" s="97"/>
      <c r="AY261" s="97"/>
      <c r="AZ261" s="97"/>
      <c r="BA261" s="97"/>
      <c r="BB261" s="97"/>
      <c r="BC261" s="97"/>
      <c r="BD261" s="97"/>
      <c r="BE261" s="98"/>
      <c r="BF261" s="97"/>
      <c r="BG261" s="97"/>
      <c r="BH261" s="97"/>
      <c r="BI261" s="97"/>
      <c r="BJ261" s="97"/>
      <c r="BK261" s="97"/>
      <c r="BL261" s="97"/>
      <c r="BM261" s="97"/>
      <c r="BN261" s="97"/>
      <c r="BO261" s="97"/>
      <c r="BP261" s="97"/>
      <c r="BQ261" s="97"/>
      <c r="BR261" s="97"/>
      <c r="BS261" s="98"/>
      <c r="BT261" s="97"/>
      <c r="BU261" s="97"/>
      <c r="BV261" s="97"/>
      <c r="BW261" s="97"/>
      <c r="BX261" s="97"/>
      <c r="BY261" s="97"/>
      <c r="BZ261" s="97"/>
      <c r="CA261" s="97"/>
      <c r="CB261" s="97"/>
      <c r="CC261" s="97"/>
      <c r="CD261" s="97"/>
      <c r="CE261" s="97"/>
      <c r="CF261" s="97"/>
      <c r="CG261" s="98"/>
      <c r="CH261" s="98"/>
      <c r="CI261" s="97"/>
      <c r="CJ261" s="97"/>
      <c r="CK261" s="97"/>
      <c r="CL261" s="97"/>
      <c r="CM261" s="97"/>
      <c r="CN261" s="97"/>
      <c r="CO261" s="97"/>
      <c r="CP261" s="97"/>
      <c r="CQ261" s="97"/>
      <c r="CR261" s="97"/>
      <c r="CS261" s="97"/>
      <c r="CT261" s="97"/>
      <c r="CU261" s="97"/>
      <c r="CV261" s="97"/>
      <c r="CW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</row>
    <row r="262" spans="1:115" ht="30" customHeight="1" x14ac:dyDescent="0.2">
      <c r="A262" s="98"/>
      <c r="B262" s="103"/>
      <c r="C262" s="103"/>
      <c r="D262" s="103"/>
      <c r="E262" s="103"/>
      <c r="F262" s="103"/>
      <c r="G262" s="103"/>
      <c r="H262" s="103"/>
      <c r="I262" s="103"/>
      <c r="J262" s="98"/>
      <c r="K262" s="98"/>
      <c r="L262" s="98"/>
      <c r="M262" s="98"/>
      <c r="N262" s="97"/>
      <c r="O262" s="97"/>
      <c r="P262" s="97"/>
      <c r="Q262" s="97"/>
      <c r="R262" s="97"/>
      <c r="S262" s="97">
        <f t="shared" si="0"/>
        <v>250</v>
      </c>
      <c r="T262" s="98"/>
      <c r="U262" s="98"/>
      <c r="V262" s="98"/>
      <c r="W262" s="98"/>
      <c r="X262" s="98"/>
      <c r="Y262" s="98"/>
      <c r="Z262" s="98"/>
      <c r="AA262" s="98"/>
      <c r="AB262" s="98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8"/>
      <c r="AR262" s="97"/>
      <c r="AS262" s="97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  <c r="BE262" s="98"/>
      <c r="BF262" s="97"/>
      <c r="BG262" s="97"/>
      <c r="BH262" s="97"/>
      <c r="BI262" s="97"/>
      <c r="BJ262" s="97"/>
      <c r="BK262" s="97"/>
      <c r="BL262" s="97"/>
      <c r="BM262" s="97"/>
      <c r="BN262" s="97"/>
      <c r="BO262" s="97"/>
      <c r="BP262" s="97"/>
      <c r="BQ262" s="97"/>
      <c r="BR262" s="97"/>
      <c r="BS262" s="98"/>
      <c r="BT262" s="97"/>
      <c r="BU262" s="97"/>
      <c r="BV262" s="97"/>
      <c r="BW262" s="97"/>
      <c r="BX262" s="97"/>
      <c r="BY262" s="97"/>
      <c r="BZ262" s="97"/>
      <c r="CA262" s="97"/>
      <c r="CB262" s="97"/>
      <c r="CC262" s="97"/>
      <c r="CD262" s="97"/>
      <c r="CE262" s="97"/>
      <c r="CF262" s="97"/>
      <c r="CG262" s="98"/>
      <c r="CH262" s="98"/>
      <c r="CI262" s="97"/>
      <c r="CJ262" s="97"/>
      <c r="CK262" s="97"/>
      <c r="CL262" s="97"/>
      <c r="CM262" s="97"/>
      <c r="CN262" s="97"/>
      <c r="CO262" s="97"/>
      <c r="CP262" s="97"/>
      <c r="CQ262" s="97"/>
      <c r="CR262" s="97"/>
      <c r="CS262" s="97"/>
      <c r="CT262" s="97"/>
      <c r="CU262" s="97"/>
      <c r="CV262" s="97"/>
      <c r="CW262" s="97"/>
      <c r="CX262" s="97"/>
      <c r="CY262" s="97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</row>
    <row r="263" spans="1:115" ht="30" customHeight="1" x14ac:dyDescent="0.2">
      <c r="A263" s="97"/>
      <c r="B263" s="97"/>
      <c r="C263" s="97"/>
      <c r="D263" s="97"/>
      <c r="E263" s="97"/>
      <c r="F263" s="97"/>
      <c r="G263" s="97"/>
      <c r="H263" s="97"/>
      <c r="I263" s="97"/>
      <c r="J263" s="97" t="s">
        <v>8131</v>
      </c>
      <c r="K263" s="97" t="s">
        <v>8132</v>
      </c>
      <c r="L263" s="97" t="s">
        <v>8133</v>
      </c>
      <c r="M263" s="97"/>
      <c r="N263" s="97"/>
      <c r="O263" s="97"/>
      <c r="P263" s="97"/>
      <c r="Q263" s="97"/>
      <c r="R263" s="97"/>
      <c r="S263" s="97">
        <f t="shared" si="0"/>
        <v>251</v>
      </c>
      <c r="T263" s="97" t="s">
        <v>8137</v>
      </c>
      <c r="U263" s="97"/>
      <c r="V263" s="97"/>
      <c r="W263" s="97">
        <f>IF(AND(W261&lt;W262,U262&lt;90),1,0)</f>
        <v>0</v>
      </c>
      <c r="X263" s="97" t="s">
        <v>8138</v>
      </c>
      <c r="Y263" s="97"/>
      <c r="Z263" s="97"/>
      <c r="AA263" s="97">
        <f>IF(AND(W261&gt;W262,U262&gt;90),1,0)</f>
        <v>0</v>
      </c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 t="s">
        <v>8139</v>
      </c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 t="s">
        <v>8140</v>
      </c>
      <c r="BC263" s="97"/>
      <c r="BD263" s="97"/>
      <c r="BE263" s="97"/>
      <c r="BF263" s="97"/>
      <c r="BG263" s="97"/>
      <c r="BH263" s="97"/>
      <c r="BI263" s="97"/>
      <c r="BJ263" s="97"/>
      <c r="BK263" s="97"/>
      <c r="BL263" s="97"/>
      <c r="BM263" s="97"/>
      <c r="BN263" s="97"/>
      <c r="BO263" s="97"/>
      <c r="BP263" s="97"/>
      <c r="BQ263" s="97"/>
      <c r="BR263" s="97"/>
      <c r="BS263" s="97" t="s">
        <v>8141</v>
      </c>
      <c r="BT263" s="97"/>
      <c r="BU263" s="97"/>
      <c r="BV263" s="97"/>
      <c r="BW263" s="97"/>
      <c r="BX263" s="97"/>
      <c r="BY263" s="97"/>
      <c r="BZ263" s="97"/>
      <c r="CA263" s="97"/>
      <c r="CB263" s="97"/>
      <c r="CC263" s="97"/>
      <c r="CD263" s="97"/>
      <c r="CE263" s="97"/>
      <c r="CF263" s="97"/>
      <c r="CG263" s="97"/>
      <c r="CH263" s="97"/>
      <c r="CI263" s="97"/>
      <c r="CJ263" s="97" t="s">
        <v>8131</v>
      </c>
      <c r="CK263" s="97" t="s">
        <v>8132</v>
      </c>
      <c r="CL263" s="97" t="s">
        <v>8133</v>
      </c>
      <c r="CM263" s="97"/>
      <c r="CN263" s="97"/>
      <c r="CO263" s="97"/>
      <c r="CP263" s="97"/>
      <c r="CQ263" s="97"/>
      <c r="CR263" s="97"/>
      <c r="CS263" s="97"/>
      <c r="CT263" s="97"/>
      <c r="CU263" s="97"/>
      <c r="CV263" s="97"/>
      <c r="CW263" s="97"/>
      <c r="CX263" s="97"/>
      <c r="CY263" s="97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</row>
    <row r="264" spans="1:115" ht="30" customHeight="1" x14ac:dyDescent="0.2">
      <c r="A264" s="97"/>
      <c r="B264" s="97" t="s">
        <v>8054</v>
      </c>
      <c r="C264" s="97"/>
      <c r="D264" s="97"/>
      <c r="E264" s="98" t="str">
        <f>اندراج!$F$2</f>
        <v>مردان</v>
      </c>
      <c r="F264" s="97"/>
      <c r="G264" s="105">
        <f>اندراج!$E$2</f>
        <v>34</v>
      </c>
      <c r="H264" s="105">
        <f>اندراج!$E$3</f>
        <v>19</v>
      </c>
      <c r="I264" s="97"/>
      <c r="J264" s="97" t="s">
        <v>8143</v>
      </c>
      <c r="K264" s="97" t="s">
        <v>8144</v>
      </c>
      <c r="L264" s="97" t="s">
        <v>8145</v>
      </c>
      <c r="M264" s="97"/>
      <c r="N264" s="97"/>
      <c r="O264" s="97"/>
      <c r="P264" s="97"/>
      <c r="Q264" s="97"/>
      <c r="R264" s="97"/>
      <c r="S264" s="97">
        <f t="shared" si="0"/>
        <v>252</v>
      </c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 t="s">
        <v>8123</v>
      </c>
      <c r="BL264" s="97"/>
      <c r="BM264" s="97"/>
      <c r="BN264" s="97"/>
      <c r="BO264" s="97"/>
      <c r="BP264" s="97"/>
      <c r="BQ264" s="97"/>
      <c r="BR264" s="97"/>
      <c r="BS264" s="97"/>
      <c r="BT264" s="97"/>
      <c r="BU264" s="97"/>
      <c r="BV264" s="97"/>
      <c r="BW264" s="97"/>
      <c r="BX264" s="97"/>
      <c r="BY264" s="97"/>
      <c r="BZ264" s="97"/>
      <c r="CA264" s="97"/>
      <c r="CB264" s="97"/>
      <c r="CC264" s="97"/>
      <c r="CD264" s="97"/>
      <c r="CE264" s="97"/>
      <c r="CF264" s="97"/>
      <c r="CG264" s="97"/>
      <c r="CH264" s="97"/>
      <c r="CI264" s="97"/>
      <c r="CJ264" s="97" t="s">
        <v>8143</v>
      </c>
      <c r="CK264" s="97" t="s">
        <v>8144</v>
      </c>
      <c r="CL264" s="97" t="s">
        <v>8145</v>
      </c>
      <c r="CM264" s="97"/>
      <c r="CN264" s="97"/>
      <c r="CO264" s="97"/>
      <c r="CP264" s="97"/>
      <c r="CQ264" s="97"/>
      <c r="CR264" s="97"/>
      <c r="CS264" s="97"/>
      <c r="CT264" s="97"/>
      <c r="CU264" s="97"/>
      <c r="CV264" s="97"/>
      <c r="CW264" s="97"/>
      <c r="CX264" s="97"/>
      <c r="CY264" s="97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</row>
    <row r="265" spans="1:115" ht="30" customHeight="1" x14ac:dyDescent="0.2">
      <c r="A265" s="97" t="s">
        <v>8058</v>
      </c>
      <c r="B265" s="97"/>
      <c r="C265" s="97"/>
      <c r="D265" s="97" t="s">
        <v>8059</v>
      </c>
      <c r="E265" s="97"/>
      <c r="F265" s="97"/>
      <c r="G265" s="107">
        <f>اندراج!$D$2</f>
        <v>-72</v>
      </c>
      <c r="H265" s="107">
        <f>اندراج!$D$3</f>
        <v>11</v>
      </c>
      <c r="I265" s="97"/>
      <c r="J265" s="97"/>
      <c r="K265" s="97"/>
      <c r="L265" s="97"/>
      <c r="M265" s="97"/>
      <c r="N265" s="157" t="s">
        <v>8055</v>
      </c>
      <c r="O265" s="158"/>
      <c r="P265" s="158"/>
      <c r="Q265" s="158"/>
      <c r="R265" s="158"/>
      <c r="S265" s="97">
        <f t="shared" si="0"/>
        <v>253</v>
      </c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7"/>
      <c r="BN265" s="97"/>
      <c r="BO265" s="97"/>
      <c r="BP265" s="97"/>
      <c r="BQ265" s="97"/>
      <c r="BR265" s="97"/>
      <c r="BS265" s="97"/>
      <c r="BT265" s="97"/>
      <c r="BU265" s="97"/>
      <c r="BV265" s="97"/>
      <c r="BW265" s="97"/>
      <c r="BX265" s="97"/>
      <c r="BY265" s="97"/>
      <c r="BZ265" s="97"/>
      <c r="CA265" s="97"/>
      <c r="CB265" s="97"/>
      <c r="CC265" s="97"/>
      <c r="CD265" s="97"/>
      <c r="CE265" s="97"/>
      <c r="CF265" s="97"/>
      <c r="CG265" s="97"/>
      <c r="CH265" s="97"/>
      <c r="CI265" s="97"/>
      <c r="CJ265" s="97"/>
      <c r="CK265" s="97"/>
      <c r="CL265" s="97"/>
      <c r="CM265" s="97"/>
      <c r="CN265" s="97"/>
      <c r="CO265" s="97"/>
      <c r="CP265" s="97"/>
      <c r="CQ265" s="97"/>
      <c r="CR265" s="97"/>
      <c r="CS265" s="97"/>
      <c r="CT265" s="97"/>
      <c r="CU265" s="97"/>
      <c r="CV265" s="97"/>
      <c r="CW265" s="97"/>
      <c r="CX265" s="97"/>
      <c r="CY265" s="97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</row>
    <row r="266" spans="1:115" ht="30" customHeight="1" x14ac:dyDescent="0.2">
      <c r="A266" s="97" t="s">
        <v>8069</v>
      </c>
      <c r="B266" s="97"/>
      <c r="C266" s="97"/>
      <c r="D266" s="97" t="s">
        <v>8070</v>
      </c>
      <c r="E266" s="97"/>
      <c r="F266" s="97"/>
      <c r="G266" s="97"/>
      <c r="H266" s="97"/>
      <c r="I266" s="97"/>
      <c r="J266" s="97"/>
      <c r="K266" s="97"/>
      <c r="L266" s="97"/>
      <c r="M266" s="97"/>
      <c r="N266" s="97">
        <v>1</v>
      </c>
      <c r="O266" s="97">
        <v>2</v>
      </c>
      <c r="P266" s="97">
        <v>3</v>
      </c>
      <c r="Q266" s="97">
        <v>4</v>
      </c>
      <c r="R266" s="97">
        <v>5</v>
      </c>
      <c r="S266" s="97">
        <f t="shared" si="0"/>
        <v>254</v>
      </c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7"/>
      <c r="BN266" s="97"/>
      <c r="BO266" s="97"/>
      <c r="BP266" s="97"/>
      <c r="BQ266" s="97"/>
      <c r="BR266" s="97"/>
      <c r="BS266" s="97"/>
      <c r="BT266" s="97"/>
      <c r="BU266" s="97"/>
      <c r="BV266" s="97"/>
      <c r="BW266" s="97"/>
      <c r="BX266" s="97"/>
      <c r="BY266" s="97"/>
      <c r="BZ266" s="97"/>
      <c r="CA266" s="97"/>
      <c r="CB266" s="97"/>
      <c r="CC266" s="97"/>
      <c r="CD266" s="97"/>
      <c r="CE266" s="97"/>
      <c r="CF266" s="97"/>
      <c r="CG266" s="97"/>
      <c r="CH266" s="97"/>
      <c r="CI266" s="97"/>
      <c r="CJ266" s="97"/>
      <c r="CK266" s="97"/>
      <c r="CL266" s="97"/>
      <c r="CM266" s="97"/>
      <c r="CN266" s="97"/>
      <c r="CO266" s="97"/>
      <c r="CP266" s="97"/>
      <c r="CQ266" s="97"/>
      <c r="CR266" s="97"/>
      <c r="CS266" s="97"/>
      <c r="CT266" s="97"/>
      <c r="CU266" s="97"/>
      <c r="CV266" s="97"/>
      <c r="CW266" s="97"/>
      <c r="CX266" s="97"/>
      <c r="CY266" s="97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</row>
    <row r="267" spans="1:115" ht="30" customHeight="1" x14ac:dyDescent="0.2">
      <c r="A267" s="97" t="s">
        <v>8078</v>
      </c>
      <c r="B267" s="97"/>
      <c r="C267" s="97"/>
      <c r="D267" s="97" t="s">
        <v>8079</v>
      </c>
      <c r="E267" s="97"/>
      <c r="F267" s="97"/>
      <c r="G267" s="97"/>
      <c r="H267" s="97"/>
      <c r="I267" s="97"/>
      <c r="J267" s="97"/>
      <c r="K267" s="97"/>
      <c r="L267" s="97"/>
      <c r="M267" s="97"/>
      <c r="N267" s="97" t="s">
        <v>8072</v>
      </c>
      <c r="O267" s="97" t="s">
        <v>8106</v>
      </c>
      <c r="P267" s="97" t="s">
        <v>8072</v>
      </c>
      <c r="Q267" s="97" t="s">
        <v>8107</v>
      </c>
      <c r="R267" s="97" t="s">
        <v>8108</v>
      </c>
      <c r="S267" s="97">
        <f t="shared" si="0"/>
        <v>255</v>
      </c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7"/>
      <c r="BQ267" s="97"/>
      <c r="BR267" s="97"/>
      <c r="BS267" s="97"/>
      <c r="BT267" s="97"/>
      <c r="BU267" s="97"/>
      <c r="BV267" s="97"/>
      <c r="BW267" s="97"/>
      <c r="BX267" s="97"/>
      <c r="BY267" s="97"/>
      <c r="BZ267" s="97"/>
      <c r="CA267" s="97"/>
      <c r="CB267" s="97"/>
      <c r="CC267" s="97"/>
      <c r="CD267" s="97"/>
      <c r="CE267" s="97"/>
      <c r="CF267" s="97"/>
      <c r="CG267" s="97"/>
      <c r="CH267" s="97"/>
      <c r="CI267" s="97"/>
      <c r="CJ267" s="97"/>
      <c r="CK267" s="97"/>
      <c r="CL267" s="97"/>
      <c r="CM267" s="97"/>
      <c r="CN267" s="97"/>
      <c r="CO267" s="97"/>
      <c r="CP267" s="97"/>
      <c r="CQ267" s="97"/>
      <c r="CR267" s="97"/>
      <c r="CS267" s="97"/>
      <c r="CT267" s="97"/>
      <c r="CU267" s="97"/>
      <c r="CV267" s="97"/>
      <c r="CW267" s="97"/>
      <c r="CX267" s="97"/>
      <c r="CY267" s="97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</row>
    <row r="268" spans="1:115" ht="30" customHeight="1" x14ac:dyDescent="0.2">
      <c r="A268" s="97" t="s">
        <v>8127</v>
      </c>
      <c r="B268" s="97"/>
      <c r="C268" s="97" t="s">
        <v>8128</v>
      </c>
      <c r="D268" s="97"/>
      <c r="E268" s="97" t="s">
        <v>8129</v>
      </c>
      <c r="F268" s="97"/>
      <c r="G268" s="97" t="s">
        <v>8130</v>
      </c>
      <c r="H268" s="97"/>
      <c r="I268" s="97"/>
      <c r="J268" s="97"/>
      <c r="K268" s="97"/>
      <c r="L268" s="97"/>
      <c r="M268" s="97"/>
      <c r="N268" s="97" t="s">
        <v>8134</v>
      </c>
      <c r="O268" s="97" t="s">
        <v>8134</v>
      </c>
      <c r="P268" s="97" t="s">
        <v>8134</v>
      </c>
      <c r="Q268" s="97" t="s">
        <v>8135</v>
      </c>
      <c r="R268" s="97" t="s">
        <v>8136</v>
      </c>
      <c r="S268" s="97">
        <f t="shared" si="0"/>
        <v>256</v>
      </c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97"/>
      <c r="BR268" s="97"/>
      <c r="BS268" s="97"/>
      <c r="BT268" s="97"/>
      <c r="BU268" s="97"/>
      <c r="BV268" s="97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7"/>
      <c r="CH268" s="97"/>
      <c r="CI268" s="97"/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</row>
    <row r="269" spans="1:115" ht="30" customHeight="1" x14ac:dyDescent="0.2">
      <c r="A269" s="97"/>
      <c r="B269" s="97" t="s">
        <v>8070</v>
      </c>
      <c r="C269" s="97"/>
      <c r="D269" s="97" t="s">
        <v>8079</v>
      </c>
      <c r="E269" s="97"/>
      <c r="F269" s="97" t="s">
        <v>8070</v>
      </c>
      <c r="G269" s="97"/>
      <c r="H269" s="97" t="s">
        <v>8079</v>
      </c>
      <c r="I269" s="98"/>
      <c r="J269" s="97" t="s">
        <v>8143</v>
      </c>
      <c r="K269" s="97" t="s">
        <v>8144</v>
      </c>
      <c r="L269" s="97" t="s">
        <v>8145</v>
      </c>
      <c r="M269" s="97"/>
      <c r="N269" s="97" t="s">
        <v>8146</v>
      </c>
      <c r="O269" s="97" t="s">
        <v>8146</v>
      </c>
      <c r="P269" s="97" t="s">
        <v>8106</v>
      </c>
      <c r="Q269" s="97" t="s">
        <v>8147</v>
      </c>
      <c r="R269" s="97" t="s">
        <v>8106</v>
      </c>
      <c r="S269" s="97">
        <f t="shared" ref="S269:S515" si="477">S268+1</f>
        <v>257</v>
      </c>
      <c r="T269" s="97" t="s">
        <v>8205</v>
      </c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8"/>
      <c r="AJ269" s="98" t="s">
        <v>8063</v>
      </c>
      <c r="AK269" s="97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102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7"/>
      <c r="CJ269" s="97" t="s">
        <v>8143</v>
      </c>
      <c r="CK269" s="97" t="s">
        <v>8144</v>
      </c>
      <c r="CL269" s="97" t="s">
        <v>8145</v>
      </c>
      <c r="CM269" s="97"/>
      <c r="CN269" s="97"/>
      <c r="CO269" s="97"/>
      <c r="CP269" s="97"/>
      <c r="CQ269" s="97"/>
      <c r="CR269" s="97"/>
      <c r="CS269" s="97"/>
      <c r="CT269" s="97"/>
      <c r="CU269" s="97"/>
      <c r="CV269" s="97"/>
      <c r="CW269" s="97"/>
      <c r="CX269" s="97"/>
      <c r="CY269" s="97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</row>
    <row r="270" spans="1:115" ht="30" customHeight="1" x14ac:dyDescent="0.2">
      <c r="A270" s="97"/>
      <c r="B270" s="97"/>
      <c r="C270" s="98" t="s">
        <v>8206</v>
      </c>
      <c r="D270" s="97"/>
      <c r="E270" s="97"/>
      <c r="F270" s="97"/>
      <c r="G270" s="97"/>
      <c r="H270" s="97"/>
      <c r="I270" s="98"/>
      <c r="J270" s="97"/>
      <c r="K270" s="97"/>
      <c r="L270" s="97"/>
      <c r="M270" s="97"/>
      <c r="N270" s="98" t="s">
        <v>8206</v>
      </c>
      <c r="O270" s="98" t="s">
        <v>8206</v>
      </c>
      <c r="P270" s="98" t="s">
        <v>8206</v>
      </c>
      <c r="Q270" s="98" t="s">
        <v>8206</v>
      </c>
      <c r="R270" s="98" t="s">
        <v>8206</v>
      </c>
      <c r="S270" s="97">
        <f t="shared" si="477"/>
        <v>258</v>
      </c>
      <c r="T270" s="98" t="s">
        <v>8206</v>
      </c>
      <c r="U270" s="98" t="s">
        <v>8151</v>
      </c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 t="s">
        <v>8206</v>
      </c>
      <c r="AG270" s="98"/>
      <c r="AH270" s="98"/>
      <c r="AI270" s="98"/>
      <c r="AJ270" s="98"/>
      <c r="AK270" s="97"/>
      <c r="AL270" s="98" t="s">
        <v>8206</v>
      </c>
      <c r="AM270" s="98" t="s">
        <v>8153</v>
      </c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 t="s">
        <v>8206</v>
      </c>
      <c r="BC270" s="98" t="s">
        <v>8154</v>
      </c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 t="s">
        <v>8206</v>
      </c>
      <c r="BS270" s="98" t="s">
        <v>8155</v>
      </c>
      <c r="BT270" s="97"/>
      <c r="BU270" s="97"/>
      <c r="BV270" s="97"/>
      <c r="BW270" s="97"/>
      <c r="BX270" s="97"/>
      <c r="BY270" s="97"/>
      <c r="BZ270" s="97"/>
      <c r="CA270" s="97"/>
      <c r="CB270" s="97"/>
      <c r="CC270" s="97"/>
      <c r="CD270" s="97"/>
      <c r="CE270" s="97"/>
      <c r="CF270" s="97"/>
      <c r="CG270" s="97"/>
      <c r="CH270" s="97" t="s">
        <v>8207</v>
      </c>
      <c r="CI270" s="97"/>
      <c r="CJ270" s="116"/>
      <c r="CK270" s="116"/>
      <c r="CL270" s="116"/>
      <c r="CM270" s="116"/>
      <c r="CN270" s="97"/>
      <c r="CO270" s="97"/>
      <c r="CP270" s="97"/>
      <c r="CQ270" s="97"/>
      <c r="CR270" s="97"/>
      <c r="CS270" s="97"/>
      <c r="CT270" s="97"/>
      <c r="CU270" s="97"/>
      <c r="CV270" s="97"/>
      <c r="CW270" s="97"/>
      <c r="CX270" s="97"/>
      <c r="CY270" s="97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</row>
    <row r="271" spans="1:115" ht="30" customHeight="1" x14ac:dyDescent="0.2">
      <c r="A271" s="97"/>
      <c r="B271" s="97"/>
      <c r="C271" s="97"/>
      <c r="D271" s="97"/>
      <c r="E271" s="97"/>
      <c r="F271" s="97"/>
      <c r="G271" s="97"/>
      <c r="H271" s="97"/>
      <c r="I271" s="97"/>
      <c r="J271" s="98" t="s">
        <v>8131</v>
      </c>
      <c r="K271" s="98" t="s">
        <v>8167</v>
      </c>
      <c r="L271" s="98" t="s">
        <v>8133</v>
      </c>
      <c r="M271" s="98"/>
      <c r="N271" s="97" t="s">
        <v>8191</v>
      </c>
      <c r="O271" s="97" t="s">
        <v>8169</v>
      </c>
      <c r="P271" s="97" t="s">
        <v>8170</v>
      </c>
      <c r="Q271" s="97" t="s">
        <v>8171</v>
      </c>
      <c r="R271" s="97" t="s">
        <v>8172</v>
      </c>
      <c r="S271" s="97">
        <f t="shared" si="477"/>
        <v>259</v>
      </c>
      <c r="T271" s="98" t="s">
        <v>8114</v>
      </c>
      <c r="U271" s="98" t="s">
        <v>8115</v>
      </c>
      <c r="V271" s="98" t="s">
        <v>8116</v>
      </c>
      <c r="W271" s="98" t="s">
        <v>8117</v>
      </c>
      <c r="X271" s="98" t="s">
        <v>8118</v>
      </c>
      <c r="Y271" s="98" t="s">
        <v>8119</v>
      </c>
      <c r="Z271" s="98" t="s">
        <v>8120</v>
      </c>
      <c r="AA271" s="98" t="s">
        <v>8121</v>
      </c>
      <c r="AB271" s="98" t="s">
        <v>8122</v>
      </c>
      <c r="AC271" s="98" t="s">
        <v>8123</v>
      </c>
      <c r="AD271" s="98" t="s">
        <v>8173</v>
      </c>
      <c r="AE271" s="98" t="s">
        <v>8173</v>
      </c>
      <c r="AF271" s="98" t="s">
        <v>8173</v>
      </c>
      <c r="AG271" s="98" t="s">
        <v>8174</v>
      </c>
      <c r="AH271" s="98" t="s">
        <v>8174</v>
      </c>
      <c r="AI271" s="98"/>
      <c r="AJ271" s="98"/>
      <c r="AK271" s="98" t="s">
        <v>8174</v>
      </c>
      <c r="AL271" s="98" t="s">
        <v>8114</v>
      </c>
      <c r="AM271" s="98" t="s">
        <v>8115</v>
      </c>
      <c r="AN271" s="98" t="s">
        <v>8116</v>
      </c>
      <c r="AO271" s="98" t="s">
        <v>8117</v>
      </c>
      <c r="AP271" s="98" t="s">
        <v>8118</v>
      </c>
      <c r="AQ271" s="98" t="s">
        <v>8119</v>
      </c>
      <c r="AR271" s="98" t="s">
        <v>8120</v>
      </c>
      <c r="AS271" s="98" t="s">
        <v>8121</v>
      </c>
      <c r="AT271" s="98" t="s">
        <v>8122</v>
      </c>
      <c r="AU271" s="98" t="s">
        <v>8123</v>
      </c>
      <c r="AV271" s="98" t="s">
        <v>8175</v>
      </c>
      <c r="AW271" s="98" t="s">
        <v>8175</v>
      </c>
      <c r="AX271" s="98" t="s">
        <v>8175</v>
      </c>
      <c r="AY271" s="98" t="s">
        <v>8176</v>
      </c>
      <c r="AZ271" s="98" t="s">
        <v>8176</v>
      </c>
      <c r="BA271" s="98" t="s">
        <v>8176</v>
      </c>
      <c r="BB271" s="98" t="s">
        <v>8114</v>
      </c>
      <c r="BC271" s="98" t="s">
        <v>8115</v>
      </c>
      <c r="BD271" s="98" t="s">
        <v>8116</v>
      </c>
      <c r="BE271" s="98" t="s">
        <v>8117</v>
      </c>
      <c r="BF271" s="98" t="s">
        <v>8118</v>
      </c>
      <c r="BG271" s="98" t="s">
        <v>8119</v>
      </c>
      <c r="BH271" s="98" t="s">
        <v>8120</v>
      </c>
      <c r="BI271" s="98" t="s">
        <v>8121</v>
      </c>
      <c r="BJ271" s="98" t="s">
        <v>8122</v>
      </c>
      <c r="BK271" s="98" t="s">
        <v>8123</v>
      </c>
      <c r="BL271" s="98" t="s">
        <v>8124</v>
      </c>
      <c r="BM271" s="98" t="s">
        <v>8124</v>
      </c>
      <c r="BN271" s="98" t="s">
        <v>8124</v>
      </c>
      <c r="BO271" s="98" t="s">
        <v>8125</v>
      </c>
      <c r="BP271" s="98" t="s">
        <v>8125</v>
      </c>
      <c r="BQ271" s="98" t="s">
        <v>8125</v>
      </c>
      <c r="BR271" s="98" t="s">
        <v>8114</v>
      </c>
      <c r="BS271" s="98" t="s">
        <v>8115</v>
      </c>
      <c r="BT271" s="98" t="s">
        <v>8116</v>
      </c>
      <c r="BU271" s="98" t="s">
        <v>8117</v>
      </c>
      <c r="BV271" s="98" t="s">
        <v>8118</v>
      </c>
      <c r="BW271" s="98" t="s">
        <v>8119</v>
      </c>
      <c r="BX271" s="98" t="s">
        <v>8120</v>
      </c>
      <c r="BY271" s="98" t="s">
        <v>8121</v>
      </c>
      <c r="BZ271" s="98" t="s">
        <v>8122</v>
      </c>
      <c r="CA271" s="98" t="s">
        <v>8123</v>
      </c>
      <c r="CB271" s="98" t="s">
        <v>8177</v>
      </c>
      <c r="CC271" s="98" t="s">
        <v>8177</v>
      </c>
      <c r="CD271" s="98" t="s">
        <v>8177</v>
      </c>
      <c r="CE271" s="98" t="s">
        <v>8178</v>
      </c>
      <c r="CF271" s="98" t="s">
        <v>8178</v>
      </c>
      <c r="CG271" s="98" t="s">
        <v>8178</v>
      </c>
      <c r="CH271" s="98" t="s">
        <v>8192</v>
      </c>
      <c r="CI271" s="98"/>
      <c r="CJ271" s="98" t="str">
        <f>اندراج!$F$2</f>
        <v>مردان</v>
      </c>
      <c r="CK271" s="116"/>
      <c r="CL271" s="116"/>
      <c r="CM271" s="116"/>
      <c r="CN271" s="97"/>
      <c r="CO271" s="97"/>
      <c r="CP271" s="97"/>
      <c r="CQ271" s="97"/>
      <c r="CR271" s="97"/>
      <c r="CS271" s="97"/>
      <c r="CT271" s="97"/>
      <c r="CU271" s="97"/>
      <c r="CV271" s="97"/>
      <c r="CW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</row>
    <row r="272" spans="1:115" ht="30" customHeight="1" x14ac:dyDescent="0.2">
      <c r="A272" s="97"/>
      <c r="B272" s="97"/>
      <c r="C272" s="97"/>
      <c r="D272" s="97"/>
      <c r="E272" s="97"/>
      <c r="F272" s="97"/>
      <c r="G272" s="97"/>
      <c r="H272" s="97"/>
      <c r="I272" s="97"/>
      <c r="J272" s="98" t="s">
        <v>8180</v>
      </c>
      <c r="K272" s="98" t="s">
        <v>8181</v>
      </c>
      <c r="L272" s="98" t="s">
        <v>8145</v>
      </c>
      <c r="M272" s="98">
        <v>1</v>
      </c>
      <c r="N272" s="97">
        <f t="shared" ref="N272:N302" si="478">Y$9</f>
        <v>105.87231873866266</v>
      </c>
      <c r="O272" s="97">
        <f t="shared" ref="O272:O302" si="479">CY272</f>
        <v>61.029761313210471</v>
      </c>
      <c r="P272" s="97">
        <f t="shared" ref="P272:P302" si="480">N272-O272</f>
        <v>44.842557425452185</v>
      </c>
      <c r="Q272" s="97" t="str">
        <f t="shared" ref="Q272:Q302" si="481">IF(P257&lt;0,"QNOS","QSOS")</f>
        <v>QSOS</v>
      </c>
      <c r="R272" s="97">
        <f t="shared" ref="R272:R302" si="482">CZ272</f>
        <v>298.97023868678951</v>
      </c>
      <c r="S272" s="97">
        <f t="shared" si="477"/>
        <v>260</v>
      </c>
      <c r="T272" s="97">
        <f>SIN((90-$U$9)*$AA$8)*TAN($AA$9*$AA$8)/TAN((90-'C'!$F196)*$AA$8)</f>
        <v>1.2370212889206593</v>
      </c>
      <c r="U272" s="97">
        <f t="shared" ref="U272:U302" si="483">POWER((COS((90-$U$9)*$AA$8)*TAN($AA$9*$AA$8)),2)</f>
        <v>3.9313065427916092</v>
      </c>
      <c r="V272" s="97">
        <f t="shared" ref="V272:V302" si="484">SQRT(1+$U272)</f>
        <v>2.2206545302661578</v>
      </c>
      <c r="W272" s="97">
        <f t="shared" ref="W272:W302" si="485">IF(OR(ABS(T272/V272)&gt;1),180,ASIN($T272/$V272)*$AC$8)</f>
        <v>33.85220664344461</v>
      </c>
      <c r="X272" s="97">
        <f t="shared" ref="X272:X302" si="486">ATAN(COS((90-$U$9)*$AA$8)*TAN($AA$9*$AA$8))*$AC$8</f>
        <v>63.235932093769605</v>
      </c>
      <c r="Y272" s="97">
        <f t="shared" ref="Y272:Y302" si="487">IF(OR($W272=180),180,$W272-$X272)</f>
        <v>-29.383725450324995</v>
      </c>
      <c r="Z272" s="97">
        <f t="shared" ref="Z272:Z302" si="488">IF(OR($W272=180),180,180-$W272-$X272)</f>
        <v>82.911861262785777</v>
      </c>
      <c r="AA272" s="97">
        <f>(COS( 90.833*$AA$8)-SIN($U$9*$AA$8)*SIN('C'!$F196*$AA$8))/COS($U$9*$AA$8)/COS('C'!$F196*$AA$8)</f>
        <v>-0.30981213323572532</v>
      </c>
      <c r="AB272" s="97">
        <f t="shared" ref="AB272:AB302" si="489">IF($AA272&gt;1,0,IF($AA272&lt;-1,180,IF(AND($AA272&lt;1,$AA272&gt;-1),ACOS($AA272)*$AC$8)))</f>
        <v>108.04790913582163</v>
      </c>
      <c r="AC272" s="97">
        <f>('C'!$E196+$AC$9+$W$9/15)</f>
        <v>12.253777777777781</v>
      </c>
      <c r="AD272" s="97">
        <f t="shared" ref="AD272:AD302" si="490">IF(OR($Y272&lt;0,$Y272&gt;$AB272),0,$AC272-$Y272/15)</f>
        <v>0</v>
      </c>
      <c r="AE272" s="97">
        <f t="shared" ref="AE272:AE302" si="491">IF(OR(AD272&lt;0),AD272+24,AD272)</f>
        <v>0</v>
      </c>
      <c r="AF272" s="97">
        <f t="shared" ref="AF272:AF302" si="492">(IF(OR(ABS($BC$7-$CH272)&lt;90.833),AE272,0)/24)</f>
        <v>0</v>
      </c>
      <c r="AG272" s="97">
        <f t="shared" ref="AG272:AG302" si="493">IF(OR($Z272&lt;0,$Z272&gt;$AB272),0,$AC272-$Z272/15)</f>
        <v>6.7263203602587298</v>
      </c>
      <c r="AH272" s="97">
        <f t="shared" ref="AH272:AH302" si="494">IF(OR(AG272&lt;0),AG272+24,AG272)</f>
        <v>6.7263203602587298</v>
      </c>
      <c r="AI272" s="97"/>
      <c r="AJ272" s="97"/>
      <c r="AK272" s="97">
        <f t="shared" ref="AK272:AK302" si="495">(IF(OR(ABS($BC$7-$CH272)&lt;90.833),AH272,0)/24)</f>
        <v>0.28026334834411376</v>
      </c>
      <c r="AL272" s="97">
        <f>SIN((90-$U$9)*$AA$8)*TAN($Y$10*$AA$8)/TAN((90-'C'!$F196)*$AA$8)</f>
        <v>-0.10000887229414478</v>
      </c>
      <c r="AM272" s="97">
        <f t="shared" ref="AM272:AM302" si="496">POWER((COS((90-$U$9)*$AA$8)*TAN($Y$10*$AA$8)),2)</f>
        <v>2.5695650812758871E-2</v>
      </c>
      <c r="AN272" s="97">
        <f t="shared" ref="AN272:AN302" si="497">SQRT(1+$AM272)</f>
        <v>1.0127663357422376</v>
      </c>
      <c r="AO272" s="97">
        <f t="shared" ref="AO272:AO302" si="498">IF(OR(ABS(AL272/AN272)&gt;1),180,ASIN($AL272/$AN272)*$AC$8)</f>
        <v>-5.6670919470731498</v>
      </c>
      <c r="AP272" s="97">
        <f t="shared" ref="AP272:AP302" si="499">ATAN(COS((90-$U$9)*$AA$8)*TAN($Y$10*$AA$8))*$AC$8</f>
        <v>-9.106959298875525</v>
      </c>
      <c r="AQ272" s="97">
        <f t="shared" ref="AQ272:AQ302" si="500">IF(OR($AO272=180),180,$AO272-$AP272)</f>
        <v>3.4398673518023752</v>
      </c>
      <c r="AR272" s="97">
        <f t="shared" ref="AR272:AR302" si="501">IF(OR($AO272=180),180,180-$AO272-$AP272)</f>
        <v>194.77405124594867</v>
      </c>
      <c r="AS272" s="97" t="s">
        <v>8053</v>
      </c>
      <c r="AT272" s="97" t="s">
        <v>8053</v>
      </c>
      <c r="AU272" s="97" t="s">
        <v>8053</v>
      </c>
      <c r="AV272" s="97">
        <f t="shared" ref="AV272:AV302" si="502">IF(OR($AQ272&lt;0,$AQ272&gt;$AB272),0,$AC272-$AQ272/15)</f>
        <v>12.024453287657623</v>
      </c>
      <c r="AW272" s="97">
        <f t="shared" ref="AW272:AW302" si="503">IF(OR(AV272&lt;0),AV272+24,AV272)</f>
        <v>12.024453287657623</v>
      </c>
      <c r="AX272" s="97">
        <f t="shared" ref="AX272:AX302" si="504">(IF(OR(ABS($BC$7-$CH272)&lt;90.833),AW272,0)/24)</f>
        <v>0.50101888698573427</v>
      </c>
      <c r="AY272" s="97">
        <f t="shared" ref="AY272:AY302" si="505">IF(OR($AR272&lt;0,$AR272&gt;$AB272),0,$AC272-$AR272/15)</f>
        <v>0</v>
      </c>
      <c r="AZ272" s="97">
        <f t="shared" ref="AZ272:AZ302" si="506">IF(OR(AY272&lt;0),AY272+24,AY272)</f>
        <v>0</v>
      </c>
      <c r="BA272" s="97">
        <f t="shared" ref="BA272:BA302" si="507">(IF(OR(ABS($BC$7-$CH272)&lt;90.833),AZ272,0)/24)</f>
        <v>0</v>
      </c>
      <c r="BB272" s="97">
        <f>SIN((90-$U$9)*$AA$8)*TAN($Y$9*$AA$8)/TAN((90-'C'!$F196)*$AA$8)</f>
        <v>-1.2370212889206598</v>
      </c>
      <c r="BC272" s="97">
        <f t="shared" ref="BC272:BC302" si="508">POWER((COS((90-$U$9)*$AA$8)*TAN($Y$9*$AA$8)),2)</f>
        <v>3.9313065427916136</v>
      </c>
      <c r="BD272" s="97">
        <f t="shared" ref="BD272:BD302" si="509">SQRT(1+$BC272)</f>
        <v>2.2206545302661587</v>
      </c>
      <c r="BE272" s="97">
        <f t="shared" ref="BE272:BE302" si="510">IF(OR(ABS(BB272/BD272)&gt;1),180,ASIN($BB272/$BD272)*$AC$8)</f>
        <v>-33.85220664344461</v>
      </c>
      <c r="BF272" s="97">
        <f t="shared" ref="BF272:BF302" si="511">ATAN(COS((90-$U$9)*$AA$8)*TAN($Y$9*$AA$8))*$AC$8</f>
        <v>-63.235932093769613</v>
      </c>
      <c r="BG272" s="97">
        <f t="shared" ref="BG272:BG302" si="512">IF(OR($BE272=180),180,$BE272-$BF272)</f>
        <v>29.383725450325002</v>
      </c>
      <c r="BH272" s="97">
        <f t="shared" ref="BH272:BH302" si="513">IF(OR($BE272=180),180,180-$BE272-$BF272)</f>
        <v>277.08813873721425</v>
      </c>
      <c r="BI272" s="97" t="s">
        <v>8053</v>
      </c>
      <c r="BJ272" s="97" t="s">
        <v>8053</v>
      </c>
      <c r="BK272" s="97" t="s">
        <v>8053</v>
      </c>
      <c r="BL272" s="97">
        <f t="shared" ref="BL272:BL302" si="514">IF(OR($BG272&lt;0,$BG272&gt;$AB272),0,$AC272+$BG272/15)</f>
        <v>14.212692807799447</v>
      </c>
      <c r="BM272" s="97">
        <f t="shared" ref="BM272:BM302" si="515">IF(OR(BL272&lt;0),BL272+24,BL272)</f>
        <v>14.212692807799447</v>
      </c>
      <c r="BN272" s="97">
        <f t="shared" ref="BN272:BN302" si="516">(IF(OR(ABS($BC$7-$CH272)&lt;90.833),BM272,0)/24)</f>
        <v>0.59219553365831035</v>
      </c>
      <c r="BO272" s="97">
        <f t="shared" ref="BO272:BO302" si="517">IF(OR($BH272&lt;0,$BH272&gt;$AB272),0,$AC272+$BH272/15)</f>
        <v>0</v>
      </c>
      <c r="BP272" s="97">
        <f t="shared" ref="BP272:BP302" si="518">IF(OR(BO272&lt;0),BO272+24,BO272)</f>
        <v>0</v>
      </c>
      <c r="BQ272" s="97">
        <f t="shared" ref="BQ272:BQ302" si="519">(IF(OR(ABS($BC$7-$CH272)&lt;90.833),BP272,0)/24)</f>
        <v>0</v>
      </c>
      <c r="BR272" s="97">
        <f>SIN((90-$U$9)*$AA$8)*TAN($AA$10*$AA$8)/TAN((90-'C'!$F196)*$AA$8)</f>
        <v>0.10000887229414475</v>
      </c>
      <c r="BS272" s="97">
        <f t="shared" ref="BS272:BS302" si="520">POWER((COS((90-$U$9)*$AA$8)*TAN($AA$10*$AA$8)),2)</f>
        <v>2.5695650812758864E-2</v>
      </c>
      <c r="BT272" s="97">
        <f t="shared" ref="BT272:BT302" si="521">SQRT(1+$BS272)</f>
        <v>1.0127663357422376</v>
      </c>
      <c r="BU272" s="97">
        <f t="shared" ref="BU272:BU302" si="522">IF(OR(ABS(BR272/BT272)&gt;1),180,ASIN($BR272/$BT272)*$AC$8)</f>
        <v>5.6670919470731489</v>
      </c>
      <c r="BV272" s="97">
        <f t="shared" ref="BV272:BV302" si="523">ATAN(COS((90-$U$9)*$AA$8)*TAN($AA$10*$AA$8))*$AC$8</f>
        <v>9.1069592988755232</v>
      </c>
      <c r="BW272" s="97">
        <f t="shared" ref="BW272:BW302" si="524">IF(OR($BU272=180),180,$BU272-$BV272)</f>
        <v>-3.4398673518023744</v>
      </c>
      <c r="BX272" s="97">
        <f t="shared" ref="BX272:BX302" si="525">IF(OR($BU272=180),180,180-$BU272-$BV272)</f>
        <v>165.22594875405133</v>
      </c>
      <c r="BY272" s="97" t="s">
        <v>8053</v>
      </c>
      <c r="BZ272" s="97" t="s">
        <v>8053</v>
      </c>
      <c r="CA272" s="97" t="s">
        <v>8053</v>
      </c>
      <c r="CB272" s="97">
        <f t="shared" ref="CB272:CB302" si="526">IF(OR($BW272&lt;0,$BW272&gt;$AB272),0,$AC272+$BW272/15)</f>
        <v>0</v>
      </c>
      <c r="CC272" s="97">
        <f t="shared" ref="CC272:CC302" si="527">IF(OR(CB272&lt;0),CB272+24,CB272)</f>
        <v>0</v>
      </c>
      <c r="CD272" s="97">
        <f t="shared" ref="CD272:CD302" si="528">(IF(OR(ABS($BC$7-$CH272)&lt;90.833),CC272,0)/24)</f>
        <v>0</v>
      </c>
      <c r="CE272" s="97">
        <f t="shared" ref="CE272:CE302" si="529">IF(OR($BX272&lt;0,$BX272&gt;$AB272),0,$AC272+$BX272/15)</f>
        <v>0</v>
      </c>
      <c r="CF272" s="97">
        <f t="shared" ref="CF272:CF302" si="530">IF(OR(CE272&lt;0),CE272+24,CE272)</f>
        <v>0</v>
      </c>
      <c r="CG272" s="97">
        <f t="shared" ref="CG272:CG302" si="531">(IF(OR(ABS($BC$7-$CH272)&lt;90.833),CF272,0)/24)</f>
        <v>0</v>
      </c>
      <c r="CH272" s="97">
        <f>90-'C'!$F196</f>
        <v>66.932999999999993</v>
      </c>
      <c r="CI272" s="97">
        <v>1</v>
      </c>
      <c r="CJ272" s="116"/>
      <c r="CK272" s="116"/>
      <c r="CL272" s="116"/>
      <c r="CM272" s="116"/>
      <c r="CN272" s="97" t="s">
        <v>8206</v>
      </c>
      <c r="CO272" s="97">
        <f t="shared" ref="CO272:CO302" si="532">CI272</f>
        <v>1</v>
      </c>
      <c r="CP272" s="97">
        <f t="shared" ref="CP272:CP302" si="533">U$9</f>
        <v>34.31666666666667</v>
      </c>
      <c r="CQ272" s="97">
        <f>'C'!F196</f>
        <v>23.067</v>
      </c>
      <c r="CR272" s="97">
        <f t="shared" ref="CR272:CR302" si="534">ATAN(1)*4</f>
        <v>3.1415926535897931</v>
      </c>
      <c r="CS272" s="97">
        <f t="shared" ref="CS272:CS302" si="535">CR272/180</f>
        <v>1.7453292519943295E-2</v>
      </c>
      <c r="CT272" s="97">
        <f t="shared" ref="CT272:CT302" si="536">1/CS272</f>
        <v>57.295779513082323</v>
      </c>
      <c r="CU272" s="97">
        <f t="shared" ref="CU272:CU302" si="537">CP272*CS272</f>
        <v>0.59893882164272083</v>
      </c>
      <c r="CV272" s="97">
        <f t="shared" ref="CV272:CV302" si="538">CQ272*CS272</f>
        <v>0.40259509855753201</v>
      </c>
      <c r="CW272" s="97">
        <f t="shared" ref="CW272:CW302" si="539">AB272*CS272</f>
        <v>1.8857917643157485</v>
      </c>
      <c r="CX272" s="97">
        <f t="shared" ref="CX272:CX302" si="540">ATAN(SIN(CW272)/(COS(CU272)*TAN(CV272)-SIN(CU272)*COS(CW272)))*CT272</f>
        <v>61.029761313210471</v>
      </c>
      <c r="CY272" s="97">
        <f t="shared" ref="CY272:CY302" si="541">IF(CX272&lt;0,180+CX272,CX272)</f>
        <v>61.029761313210471</v>
      </c>
      <c r="CZ272" s="97">
        <f t="shared" ref="CZ272:CZ302" si="542">360-CY272</f>
        <v>298.97023868678951</v>
      </c>
      <c r="DA272" s="97"/>
      <c r="DB272" s="97"/>
      <c r="DC272" s="97"/>
      <c r="DD272" s="97"/>
      <c r="DE272" s="97"/>
      <c r="DF272" s="97"/>
      <c r="DG272" s="97"/>
      <c r="DH272" s="97"/>
      <c r="DI272" s="97"/>
      <c r="DJ272" s="97"/>
      <c r="DK272" s="97"/>
    </row>
    <row r="273" spans="1:115" ht="30" customHeight="1" x14ac:dyDescent="0.2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8" t="s">
        <v>8182</v>
      </c>
      <c r="L273" s="98" t="s">
        <v>8183</v>
      </c>
      <c r="M273" s="98">
        <f t="shared" ref="M273:M302" si="543">M272+1</f>
        <v>2</v>
      </c>
      <c r="N273" s="97">
        <f t="shared" si="478"/>
        <v>105.87231873866266</v>
      </c>
      <c r="O273" s="97">
        <f t="shared" si="479"/>
        <v>61.122703327649077</v>
      </c>
      <c r="P273" s="97">
        <f t="shared" si="480"/>
        <v>44.749615411013579</v>
      </c>
      <c r="Q273" s="97" t="str">
        <f t="shared" si="481"/>
        <v>QSOS</v>
      </c>
      <c r="R273" s="97">
        <f t="shared" si="482"/>
        <v>298.87729667235089</v>
      </c>
      <c r="S273" s="97">
        <f t="shared" si="477"/>
        <v>261</v>
      </c>
      <c r="T273" s="97">
        <f>SIN((90-$U$9)*$AA$8)*TAN($AA$9*$AA$8)/TAN((90-'C'!$F197)*$AA$8)</f>
        <v>1.2326515105910829</v>
      </c>
      <c r="U273" s="97">
        <f t="shared" si="483"/>
        <v>3.9313065427916092</v>
      </c>
      <c r="V273" s="97">
        <f t="shared" si="484"/>
        <v>2.2206545302661578</v>
      </c>
      <c r="W273" s="97">
        <f t="shared" si="485"/>
        <v>33.716553770049778</v>
      </c>
      <c r="X273" s="97">
        <f t="shared" si="486"/>
        <v>63.235932093769605</v>
      </c>
      <c r="Y273" s="97">
        <f t="shared" si="487"/>
        <v>-29.519378323719828</v>
      </c>
      <c r="Z273" s="97">
        <f t="shared" si="488"/>
        <v>83.04751413618061</v>
      </c>
      <c r="AA273" s="97">
        <f>(COS( 90.833*$AA$8)-SIN($U$9*$AA$8)*SIN('C'!$F197*$AA$8))/COS($U$9*$AA$8)/COS('C'!$F197*$AA$8)</f>
        <v>-0.30877494486624107</v>
      </c>
      <c r="AB273" s="97">
        <f t="shared" si="489"/>
        <v>107.98541848794018</v>
      </c>
      <c r="AC273" s="97">
        <f>('C'!$E197+$AC$9+$W$9/15)</f>
        <v>12.257777777777779</v>
      </c>
      <c r="AD273" s="97">
        <f t="shared" si="490"/>
        <v>0</v>
      </c>
      <c r="AE273" s="97">
        <f t="shared" si="491"/>
        <v>0</v>
      </c>
      <c r="AF273" s="97">
        <f t="shared" si="492"/>
        <v>0</v>
      </c>
      <c r="AG273" s="97">
        <f t="shared" si="493"/>
        <v>6.7212768353657379</v>
      </c>
      <c r="AH273" s="97">
        <f t="shared" si="494"/>
        <v>6.7212768353657379</v>
      </c>
      <c r="AI273" s="97"/>
      <c r="AJ273" s="97"/>
      <c r="AK273" s="97">
        <f t="shared" si="495"/>
        <v>0.28005320147357243</v>
      </c>
      <c r="AL273" s="97">
        <f>SIN((90-$U$9)*$AA$8)*TAN($Y$10*$AA$8)/TAN((90-'C'!$F197)*$AA$8)</f>
        <v>-9.9655590902118271E-2</v>
      </c>
      <c r="AM273" s="97">
        <f t="shared" si="496"/>
        <v>2.5695650812758871E-2</v>
      </c>
      <c r="AN273" s="97">
        <f t="shared" si="497"/>
        <v>1.0127663357422376</v>
      </c>
      <c r="AO273" s="97">
        <f t="shared" si="498"/>
        <v>-5.6470077518630459</v>
      </c>
      <c r="AP273" s="97">
        <f t="shared" si="499"/>
        <v>-9.106959298875525</v>
      </c>
      <c r="AQ273" s="97">
        <f t="shared" si="500"/>
        <v>3.4599515470124791</v>
      </c>
      <c r="AR273" s="97">
        <f t="shared" si="501"/>
        <v>194.75396705073857</v>
      </c>
      <c r="AS273" s="97" t="s">
        <v>8053</v>
      </c>
      <c r="AT273" s="97" t="s">
        <v>8053</v>
      </c>
      <c r="AU273" s="97" t="s">
        <v>8053</v>
      </c>
      <c r="AV273" s="97">
        <f t="shared" si="502"/>
        <v>12.027114341310281</v>
      </c>
      <c r="AW273" s="97">
        <f t="shared" si="503"/>
        <v>12.027114341310281</v>
      </c>
      <c r="AX273" s="97">
        <f t="shared" si="504"/>
        <v>0.50112976422126165</v>
      </c>
      <c r="AY273" s="97">
        <f t="shared" si="505"/>
        <v>0</v>
      </c>
      <c r="AZ273" s="97">
        <f t="shared" si="506"/>
        <v>0</v>
      </c>
      <c r="BA273" s="97">
        <f t="shared" si="507"/>
        <v>0</v>
      </c>
      <c r="BB273" s="97">
        <f>SIN((90-$U$9)*$AA$8)*TAN($Y$9*$AA$8)/TAN((90-'C'!$F197)*$AA$8)</f>
        <v>-1.2326515105910834</v>
      </c>
      <c r="BC273" s="97">
        <f t="shared" si="508"/>
        <v>3.9313065427916136</v>
      </c>
      <c r="BD273" s="97">
        <f t="shared" si="509"/>
        <v>2.2206545302661587</v>
      </c>
      <c r="BE273" s="97">
        <f t="shared" si="510"/>
        <v>-33.716553770049778</v>
      </c>
      <c r="BF273" s="97">
        <f t="shared" si="511"/>
        <v>-63.235932093769613</v>
      </c>
      <c r="BG273" s="97">
        <f t="shared" si="512"/>
        <v>29.519378323719835</v>
      </c>
      <c r="BH273" s="97">
        <f t="shared" si="513"/>
        <v>276.95248586381939</v>
      </c>
      <c r="BI273" s="97" t="s">
        <v>8053</v>
      </c>
      <c r="BJ273" s="97" t="s">
        <v>8053</v>
      </c>
      <c r="BK273" s="97" t="s">
        <v>8053</v>
      </c>
      <c r="BL273" s="97">
        <f t="shared" si="514"/>
        <v>14.225736332692435</v>
      </c>
      <c r="BM273" s="97">
        <f t="shared" si="515"/>
        <v>14.225736332692435</v>
      </c>
      <c r="BN273" s="97">
        <f t="shared" si="516"/>
        <v>0.59273901386218475</v>
      </c>
      <c r="BO273" s="97">
        <f t="shared" si="517"/>
        <v>0</v>
      </c>
      <c r="BP273" s="97">
        <f t="shared" si="518"/>
        <v>0</v>
      </c>
      <c r="BQ273" s="97">
        <f t="shared" si="519"/>
        <v>0</v>
      </c>
      <c r="BR273" s="97">
        <f>SIN((90-$U$9)*$AA$8)*TAN($AA$10*$AA$8)/TAN((90-'C'!$F197)*$AA$8)</f>
        <v>9.9655590902118243E-2</v>
      </c>
      <c r="BS273" s="97">
        <f t="shared" si="520"/>
        <v>2.5695650812758864E-2</v>
      </c>
      <c r="BT273" s="97">
        <f t="shared" si="521"/>
        <v>1.0127663357422376</v>
      </c>
      <c r="BU273" s="97">
        <f t="shared" si="522"/>
        <v>5.6470077518630442</v>
      </c>
      <c r="BV273" s="97">
        <f t="shared" si="523"/>
        <v>9.1069592988755232</v>
      </c>
      <c r="BW273" s="97">
        <f t="shared" si="524"/>
        <v>-3.4599515470124791</v>
      </c>
      <c r="BX273" s="97">
        <f t="shared" si="525"/>
        <v>165.24603294926143</v>
      </c>
      <c r="BY273" s="97" t="s">
        <v>8053</v>
      </c>
      <c r="BZ273" s="97" t="s">
        <v>8053</v>
      </c>
      <c r="CA273" s="97" t="s">
        <v>8053</v>
      </c>
      <c r="CB273" s="97">
        <f t="shared" si="526"/>
        <v>0</v>
      </c>
      <c r="CC273" s="97">
        <f t="shared" si="527"/>
        <v>0</v>
      </c>
      <c r="CD273" s="97">
        <f t="shared" si="528"/>
        <v>0</v>
      </c>
      <c r="CE273" s="97">
        <f t="shared" si="529"/>
        <v>0</v>
      </c>
      <c r="CF273" s="97">
        <f t="shared" si="530"/>
        <v>0</v>
      </c>
      <c r="CG273" s="97">
        <f t="shared" si="531"/>
        <v>0</v>
      </c>
      <c r="CH273" s="97">
        <f>90-'C'!$F197</f>
        <v>67.006</v>
      </c>
      <c r="CI273" s="97">
        <v>2</v>
      </c>
      <c r="CJ273" s="97"/>
      <c r="CK273" s="97"/>
      <c r="CL273" s="97"/>
      <c r="CM273" s="97"/>
      <c r="CN273" s="97" t="s">
        <v>8206</v>
      </c>
      <c r="CO273" s="97">
        <f t="shared" si="532"/>
        <v>2</v>
      </c>
      <c r="CP273" s="97">
        <f t="shared" si="533"/>
        <v>34.31666666666667</v>
      </c>
      <c r="CQ273" s="97">
        <f>'C'!F197</f>
        <v>22.994</v>
      </c>
      <c r="CR273" s="97">
        <f t="shared" si="534"/>
        <v>3.1415926535897931</v>
      </c>
      <c r="CS273" s="97">
        <f t="shared" si="535"/>
        <v>1.7453292519943295E-2</v>
      </c>
      <c r="CT273" s="97">
        <f t="shared" si="536"/>
        <v>57.295779513082323</v>
      </c>
      <c r="CU273" s="97">
        <f t="shared" si="537"/>
        <v>0.59893882164272083</v>
      </c>
      <c r="CV273" s="97">
        <f t="shared" si="538"/>
        <v>0.40132100820357614</v>
      </c>
      <c r="CW273" s="97">
        <f t="shared" si="539"/>
        <v>1.8847010967585127</v>
      </c>
      <c r="CX273" s="97">
        <f t="shared" si="540"/>
        <v>61.122703327649077</v>
      </c>
      <c r="CY273" s="97">
        <f t="shared" si="541"/>
        <v>61.122703327649077</v>
      </c>
      <c r="CZ273" s="97">
        <f t="shared" si="542"/>
        <v>298.87729667235089</v>
      </c>
      <c r="DA273" s="97"/>
      <c r="DB273" s="97"/>
      <c r="DC273" s="97"/>
      <c r="DD273" s="97"/>
      <c r="DE273" s="97"/>
      <c r="DF273" s="97"/>
      <c r="DG273" s="97"/>
      <c r="DH273" s="97"/>
      <c r="DI273" s="97"/>
      <c r="DJ273" s="97"/>
      <c r="DK273" s="97"/>
    </row>
    <row r="274" spans="1:115" ht="30" customHeight="1" x14ac:dyDescent="0.2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8">
        <f t="shared" si="543"/>
        <v>3</v>
      </c>
      <c r="N274" s="97">
        <f t="shared" si="478"/>
        <v>105.87231873866266</v>
      </c>
      <c r="O274" s="97">
        <f t="shared" si="479"/>
        <v>61.224519838132956</v>
      </c>
      <c r="P274" s="97">
        <f t="shared" si="480"/>
        <v>44.6477989005297</v>
      </c>
      <c r="Q274" s="97" t="str">
        <f t="shared" si="481"/>
        <v>QSOS</v>
      </c>
      <c r="R274" s="97">
        <f t="shared" si="482"/>
        <v>298.77548016186705</v>
      </c>
      <c r="S274" s="97">
        <f t="shared" si="477"/>
        <v>262</v>
      </c>
      <c r="T274" s="97">
        <f>SIN((90-$U$9)*$AA$8)*TAN($AA$9*$AA$8)/TAN((90-'C'!$F198)*$AA$8)</f>
        <v>1.2278681352038188</v>
      </c>
      <c r="U274" s="97">
        <f t="shared" si="483"/>
        <v>3.9313065427916092</v>
      </c>
      <c r="V274" s="97">
        <f t="shared" si="484"/>
        <v>2.2206545302661578</v>
      </c>
      <c r="W274" s="97">
        <f t="shared" si="485"/>
        <v>33.568306695062027</v>
      </c>
      <c r="X274" s="97">
        <f t="shared" si="486"/>
        <v>63.235932093769605</v>
      </c>
      <c r="Y274" s="97">
        <f t="shared" si="487"/>
        <v>-29.667625398707578</v>
      </c>
      <c r="Z274" s="97">
        <f t="shared" si="488"/>
        <v>83.19576121116836</v>
      </c>
      <c r="AA274" s="97">
        <f>(COS( 90.833*$AA$8)-SIN($U$9*$AA$8)*SIN('C'!$F198*$AA$8))/COS($U$9*$AA$8)/COS('C'!$F198*$AA$8)</f>
        <v>-0.30763962282762974</v>
      </c>
      <c r="AB274" s="97">
        <f t="shared" si="489"/>
        <v>107.91704063486702</v>
      </c>
      <c r="AC274" s="97">
        <f>('C'!$E198+$AC$9+$W$9/15)</f>
        <v>12.260777777777779</v>
      </c>
      <c r="AD274" s="97">
        <f t="shared" si="490"/>
        <v>0</v>
      </c>
      <c r="AE274" s="97">
        <f t="shared" si="491"/>
        <v>0</v>
      </c>
      <c r="AF274" s="97">
        <f t="shared" si="492"/>
        <v>0</v>
      </c>
      <c r="AG274" s="97">
        <f t="shared" si="493"/>
        <v>6.7143936970332216</v>
      </c>
      <c r="AH274" s="97">
        <f t="shared" si="494"/>
        <v>6.7143936970332216</v>
      </c>
      <c r="AI274" s="97"/>
      <c r="AJ274" s="97"/>
      <c r="AK274" s="97">
        <f t="shared" si="495"/>
        <v>0.27976640404305092</v>
      </c>
      <c r="AL274" s="97">
        <f>SIN((90-$U$9)*$AA$8)*TAN($Y$10*$AA$8)/TAN((90-'C'!$F198)*$AA$8)</f>
        <v>-9.9268871625316446E-2</v>
      </c>
      <c r="AM274" s="97">
        <f t="shared" si="496"/>
        <v>2.5695650812758871E-2</v>
      </c>
      <c r="AN274" s="97">
        <f t="shared" si="497"/>
        <v>1.0127663357422376</v>
      </c>
      <c r="AO274" s="97">
        <f t="shared" si="498"/>
        <v>-5.6250233968514696</v>
      </c>
      <c r="AP274" s="97">
        <f t="shared" si="499"/>
        <v>-9.106959298875525</v>
      </c>
      <c r="AQ274" s="97">
        <f t="shared" si="500"/>
        <v>3.4819359020240555</v>
      </c>
      <c r="AR274" s="97">
        <f t="shared" si="501"/>
        <v>194.731982695727</v>
      </c>
      <c r="AS274" s="97" t="s">
        <v>8053</v>
      </c>
      <c r="AT274" s="97" t="s">
        <v>8053</v>
      </c>
      <c r="AU274" s="97" t="s">
        <v>8053</v>
      </c>
      <c r="AV274" s="97">
        <f t="shared" si="502"/>
        <v>12.028648717642842</v>
      </c>
      <c r="AW274" s="97">
        <f t="shared" si="503"/>
        <v>12.028648717642842</v>
      </c>
      <c r="AX274" s="97">
        <f t="shared" si="504"/>
        <v>0.5011936965684517</v>
      </c>
      <c r="AY274" s="97">
        <f t="shared" si="505"/>
        <v>0</v>
      </c>
      <c r="AZ274" s="97">
        <f t="shared" si="506"/>
        <v>0</v>
      </c>
      <c r="BA274" s="97">
        <f t="shared" si="507"/>
        <v>0</v>
      </c>
      <c r="BB274" s="97">
        <f>SIN((90-$U$9)*$AA$8)*TAN($Y$9*$AA$8)/TAN((90-'C'!$F198)*$AA$8)</f>
        <v>-1.2278681352038194</v>
      </c>
      <c r="BC274" s="97">
        <f t="shared" si="508"/>
        <v>3.9313065427916136</v>
      </c>
      <c r="BD274" s="97">
        <f t="shared" si="509"/>
        <v>2.2206545302661587</v>
      </c>
      <c r="BE274" s="97">
        <f t="shared" si="510"/>
        <v>-33.568306695062027</v>
      </c>
      <c r="BF274" s="97">
        <f t="shared" si="511"/>
        <v>-63.235932093769613</v>
      </c>
      <c r="BG274" s="97">
        <f t="shared" si="512"/>
        <v>29.667625398707585</v>
      </c>
      <c r="BH274" s="97">
        <f t="shared" si="513"/>
        <v>276.80423878883164</v>
      </c>
      <c r="BI274" s="97" t="s">
        <v>8053</v>
      </c>
      <c r="BJ274" s="97" t="s">
        <v>8053</v>
      </c>
      <c r="BK274" s="97" t="s">
        <v>8053</v>
      </c>
      <c r="BL274" s="97">
        <f t="shared" si="514"/>
        <v>14.238619471024951</v>
      </c>
      <c r="BM274" s="97">
        <f t="shared" si="515"/>
        <v>14.238619471024951</v>
      </c>
      <c r="BN274" s="97">
        <f t="shared" si="516"/>
        <v>0.59327581129270623</v>
      </c>
      <c r="BO274" s="97">
        <f t="shared" si="517"/>
        <v>0</v>
      </c>
      <c r="BP274" s="97">
        <f t="shared" si="518"/>
        <v>0</v>
      </c>
      <c r="BQ274" s="97">
        <f t="shared" si="519"/>
        <v>0</v>
      </c>
      <c r="BR274" s="97">
        <f>SIN((90-$U$9)*$AA$8)*TAN($AA$10*$AA$8)/TAN((90-'C'!$F198)*$AA$8)</f>
        <v>9.9268871625316418E-2</v>
      </c>
      <c r="BS274" s="97">
        <f t="shared" si="520"/>
        <v>2.5695650812758864E-2</v>
      </c>
      <c r="BT274" s="97">
        <f t="shared" si="521"/>
        <v>1.0127663357422376</v>
      </c>
      <c r="BU274" s="97">
        <f t="shared" si="522"/>
        <v>5.6250233968514687</v>
      </c>
      <c r="BV274" s="97">
        <f t="shared" si="523"/>
        <v>9.1069592988755232</v>
      </c>
      <c r="BW274" s="97">
        <f t="shared" si="524"/>
        <v>-3.4819359020240546</v>
      </c>
      <c r="BX274" s="97">
        <f t="shared" si="525"/>
        <v>165.268017304273</v>
      </c>
      <c r="BY274" s="97" t="s">
        <v>8053</v>
      </c>
      <c r="BZ274" s="97" t="s">
        <v>8053</v>
      </c>
      <c r="CA274" s="97" t="s">
        <v>8053</v>
      </c>
      <c r="CB274" s="97">
        <f t="shared" si="526"/>
        <v>0</v>
      </c>
      <c r="CC274" s="97">
        <f t="shared" si="527"/>
        <v>0</v>
      </c>
      <c r="CD274" s="97">
        <f t="shared" si="528"/>
        <v>0</v>
      </c>
      <c r="CE274" s="97">
        <f t="shared" si="529"/>
        <v>0</v>
      </c>
      <c r="CF274" s="97">
        <f t="shared" si="530"/>
        <v>0</v>
      </c>
      <c r="CG274" s="97">
        <f t="shared" si="531"/>
        <v>0</v>
      </c>
      <c r="CH274" s="97">
        <f>90-'C'!$F198</f>
        <v>67.085999999999999</v>
      </c>
      <c r="CI274" s="97">
        <v>3</v>
      </c>
      <c r="CJ274" s="97"/>
      <c r="CK274" s="97"/>
      <c r="CL274" s="97"/>
      <c r="CM274" s="97"/>
      <c r="CN274" s="97" t="s">
        <v>8206</v>
      </c>
      <c r="CO274" s="97">
        <f t="shared" si="532"/>
        <v>3</v>
      </c>
      <c r="CP274" s="97">
        <f t="shared" si="533"/>
        <v>34.31666666666667</v>
      </c>
      <c r="CQ274" s="97">
        <f>'C'!F198</f>
        <v>22.914000000000001</v>
      </c>
      <c r="CR274" s="97">
        <f t="shared" si="534"/>
        <v>3.1415926535897931</v>
      </c>
      <c r="CS274" s="97">
        <f t="shared" si="535"/>
        <v>1.7453292519943295E-2</v>
      </c>
      <c r="CT274" s="97">
        <f t="shared" si="536"/>
        <v>57.295779513082323</v>
      </c>
      <c r="CU274" s="97">
        <f t="shared" si="537"/>
        <v>0.59893882164272083</v>
      </c>
      <c r="CV274" s="97">
        <f t="shared" si="538"/>
        <v>0.3999247448019807</v>
      </c>
      <c r="CW274" s="97">
        <f t="shared" si="539"/>
        <v>1.8835076780869413</v>
      </c>
      <c r="CX274" s="97">
        <f t="shared" si="540"/>
        <v>61.224519838132956</v>
      </c>
      <c r="CY274" s="97">
        <f t="shared" si="541"/>
        <v>61.224519838132956</v>
      </c>
      <c r="CZ274" s="97">
        <f t="shared" si="542"/>
        <v>298.77548016186705</v>
      </c>
      <c r="DA274" s="97"/>
      <c r="DB274" s="97"/>
      <c r="DC274" s="97"/>
      <c r="DD274" s="97"/>
      <c r="DE274" s="97"/>
      <c r="DF274" s="97"/>
      <c r="DG274" s="97"/>
      <c r="DH274" s="97"/>
      <c r="DI274" s="97"/>
      <c r="DJ274" s="97"/>
      <c r="DK274" s="97"/>
    </row>
    <row r="275" spans="1:115" ht="30" customHeight="1" x14ac:dyDescent="0.2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 t="s">
        <v>8208</v>
      </c>
      <c r="L275" s="97"/>
      <c r="M275" s="98">
        <f t="shared" si="543"/>
        <v>4</v>
      </c>
      <c r="N275" s="97">
        <f t="shared" si="478"/>
        <v>105.87231873866266</v>
      </c>
      <c r="O275" s="97">
        <f t="shared" si="479"/>
        <v>61.335200752062931</v>
      </c>
      <c r="P275" s="97">
        <f t="shared" si="480"/>
        <v>44.537117986599725</v>
      </c>
      <c r="Q275" s="97" t="str">
        <f t="shared" si="481"/>
        <v>QSOS</v>
      </c>
      <c r="R275" s="97">
        <f t="shared" si="482"/>
        <v>298.66479924793708</v>
      </c>
      <c r="S275" s="97">
        <f t="shared" si="477"/>
        <v>263</v>
      </c>
      <c r="T275" s="97">
        <f>SIN((90-$U$9)*$AA$8)*TAN($AA$9*$AA$8)/TAN((90-'C'!$F199)*$AA$8)</f>
        <v>1.222672618808734</v>
      </c>
      <c r="U275" s="97">
        <f t="shared" si="483"/>
        <v>3.9313065427916092</v>
      </c>
      <c r="V275" s="97">
        <f t="shared" si="484"/>
        <v>2.2206545302661578</v>
      </c>
      <c r="W275" s="97">
        <f t="shared" si="485"/>
        <v>33.407574300183185</v>
      </c>
      <c r="X275" s="97">
        <f t="shared" si="486"/>
        <v>63.235932093769605</v>
      </c>
      <c r="Y275" s="97">
        <f t="shared" si="487"/>
        <v>-29.82835779358642</v>
      </c>
      <c r="Z275" s="97">
        <f t="shared" si="488"/>
        <v>83.356493606047223</v>
      </c>
      <c r="AA275" s="97">
        <f>(COS( 90.833*$AA$8)-SIN($U$9*$AA$8)*SIN('C'!$F199*$AA$8))/COS($U$9*$AA$8)/COS('C'!$F199*$AA$8)</f>
        <v>-0.30640652242535876</v>
      </c>
      <c r="AB275" s="97">
        <f t="shared" si="489"/>
        <v>107.84280368890708</v>
      </c>
      <c r="AC275" s="97">
        <f>('C'!$E199+$AC$9+$W$9/15)</f>
        <v>12.263777777777779</v>
      </c>
      <c r="AD275" s="97">
        <f t="shared" si="490"/>
        <v>0</v>
      </c>
      <c r="AE275" s="97">
        <f t="shared" si="491"/>
        <v>0</v>
      </c>
      <c r="AF275" s="97">
        <f t="shared" si="492"/>
        <v>0</v>
      </c>
      <c r="AG275" s="97">
        <f t="shared" si="493"/>
        <v>6.7066782040412978</v>
      </c>
      <c r="AH275" s="97">
        <f t="shared" si="494"/>
        <v>6.7066782040412978</v>
      </c>
      <c r="AI275" s="97"/>
      <c r="AJ275" s="97"/>
      <c r="AK275" s="97">
        <f t="shared" si="495"/>
        <v>0.27944492516838743</v>
      </c>
      <c r="AL275" s="97">
        <f>SIN((90-$U$9)*$AA$8)*TAN($Y$10*$AA$8)/TAN((90-'C'!$F199)*$AA$8)</f>
        <v>-9.8848832180310986E-2</v>
      </c>
      <c r="AM275" s="97">
        <f t="shared" si="496"/>
        <v>2.5695650812758871E-2</v>
      </c>
      <c r="AN275" s="97">
        <f t="shared" si="497"/>
        <v>1.0127663357422376</v>
      </c>
      <c r="AO275" s="97">
        <f t="shared" si="498"/>
        <v>-5.6011457861975078</v>
      </c>
      <c r="AP275" s="97">
        <f t="shared" si="499"/>
        <v>-9.106959298875525</v>
      </c>
      <c r="AQ275" s="97">
        <f t="shared" si="500"/>
        <v>3.5058135126780172</v>
      </c>
      <c r="AR275" s="97">
        <f t="shared" si="501"/>
        <v>194.70810508507304</v>
      </c>
      <c r="AS275" s="97" t="s">
        <v>8053</v>
      </c>
      <c r="AT275" s="97" t="s">
        <v>8053</v>
      </c>
      <c r="AU275" s="97" t="s">
        <v>8053</v>
      </c>
      <c r="AV275" s="97">
        <f t="shared" si="502"/>
        <v>12.030056876932578</v>
      </c>
      <c r="AW275" s="97">
        <f t="shared" si="503"/>
        <v>12.030056876932578</v>
      </c>
      <c r="AX275" s="97">
        <f t="shared" si="504"/>
        <v>0.50125236987219079</v>
      </c>
      <c r="AY275" s="97">
        <f t="shared" si="505"/>
        <v>0</v>
      </c>
      <c r="AZ275" s="97">
        <f t="shared" si="506"/>
        <v>0</v>
      </c>
      <c r="BA275" s="97">
        <f t="shared" si="507"/>
        <v>0</v>
      </c>
      <c r="BB275" s="97">
        <f>SIN((90-$U$9)*$AA$8)*TAN($Y$9*$AA$8)/TAN((90-'C'!$F199)*$AA$8)</f>
        <v>-1.2226726188087347</v>
      </c>
      <c r="BC275" s="97">
        <f t="shared" si="508"/>
        <v>3.9313065427916136</v>
      </c>
      <c r="BD275" s="97">
        <f t="shared" si="509"/>
        <v>2.2206545302661587</v>
      </c>
      <c r="BE275" s="97">
        <f t="shared" si="510"/>
        <v>-33.407574300183192</v>
      </c>
      <c r="BF275" s="97">
        <f t="shared" si="511"/>
        <v>-63.235932093769613</v>
      </c>
      <c r="BG275" s="97">
        <f t="shared" si="512"/>
        <v>29.82835779358642</v>
      </c>
      <c r="BH275" s="97">
        <f t="shared" si="513"/>
        <v>276.6435063939528</v>
      </c>
      <c r="BI275" s="97" t="s">
        <v>8053</v>
      </c>
      <c r="BJ275" s="97" t="s">
        <v>8053</v>
      </c>
      <c r="BK275" s="97" t="s">
        <v>8053</v>
      </c>
      <c r="BL275" s="97">
        <f t="shared" si="514"/>
        <v>14.252334964016875</v>
      </c>
      <c r="BM275" s="97">
        <f t="shared" si="515"/>
        <v>14.252334964016875</v>
      </c>
      <c r="BN275" s="97">
        <f t="shared" si="516"/>
        <v>0.59384729016736981</v>
      </c>
      <c r="BO275" s="97">
        <f t="shared" si="517"/>
        <v>0</v>
      </c>
      <c r="BP275" s="97">
        <f t="shared" si="518"/>
        <v>0</v>
      </c>
      <c r="BQ275" s="97">
        <f t="shared" si="519"/>
        <v>0</v>
      </c>
      <c r="BR275" s="97">
        <f>SIN((90-$U$9)*$AA$8)*TAN($AA$10*$AA$8)/TAN((90-'C'!$F199)*$AA$8)</f>
        <v>9.8848832180310972E-2</v>
      </c>
      <c r="BS275" s="97">
        <f t="shared" si="520"/>
        <v>2.5695650812758864E-2</v>
      </c>
      <c r="BT275" s="97">
        <f t="shared" si="521"/>
        <v>1.0127663357422376</v>
      </c>
      <c r="BU275" s="97">
        <f t="shared" si="522"/>
        <v>5.6011457861975069</v>
      </c>
      <c r="BV275" s="97">
        <f t="shared" si="523"/>
        <v>9.1069592988755232</v>
      </c>
      <c r="BW275" s="97">
        <f t="shared" si="524"/>
        <v>-3.5058135126780163</v>
      </c>
      <c r="BX275" s="97">
        <f t="shared" si="525"/>
        <v>165.29189491492696</v>
      </c>
      <c r="BY275" s="97" t="s">
        <v>8053</v>
      </c>
      <c r="BZ275" s="97" t="s">
        <v>8053</v>
      </c>
      <c r="CA275" s="97" t="s">
        <v>8053</v>
      </c>
      <c r="CB275" s="97">
        <f t="shared" si="526"/>
        <v>0</v>
      </c>
      <c r="CC275" s="97">
        <f t="shared" si="527"/>
        <v>0</v>
      </c>
      <c r="CD275" s="97">
        <f t="shared" si="528"/>
        <v>0</v>
      </c>
      <c r="CE275" s="97">
        <f t="shared" si="529"/>
        <v>0</v>
      </c>
      <c r="CF275" s="97">
        <f t="shared" si="530"/>
        <v>0</v>
      </c>
      <c r="CG275" s="97">
        <f t="shared" si="531"/>
        <v>0</v>
      </c>
      <c r="CH275" s="97">
        <f>90-'C'!$F199</f>
        <v>67.173000000000002</v>
      </c>
      <c r="CI275" s="97">
        <v>4</v>
      </c>
      <c r="CJ275" s="97"/>
      <c r="CK275" s="97" t="s">
        <v>8208</v>
      </c>
      <c r="CL275" s="97"/>
      <c r="CM275" s="97"/>
      <c r="CN275" s="97" t="s">
        <v>8206</v>
      </c>
      <c r="CO275" s="97">
        <f t="shared" si="532"/>
        <v>4</v>
      </c>
      <c r="CP275" s="97">
        <f t="shared" si="533"/>
        <v>34.31666666666667</v>
      </c>
      <c r="CQ275" s="97">
        <f>'C'!F199</f>
        <v>22.827000000000002</v>
      </c>
      <c r="CR275" s="97">
        <f t="shared" si="534"/>
        <v>3.1415926535897931</v>
      </c>
      <c r="CS275" s="97">
        <f t="shared" si="535"/>
        <v>1.7453292519943295E-2</v>
      </c>
      <c r="CT275" s="97">
        <f t="shared" si="536"/>
        <v>57.295779513082323</v>
      </c>
      <c r="CU275" s="97">
        <f t="shared" si="537"/>
        <v>0.59893882164272083</v>
      </c>
      <c r="CV275" s="97">
        <f t="shared" si="538"/>
        <v>0.39840630835274565</v>
      </c>
      <c r="CW275" s="97">
        <f t="shared" si="539"/>
        <v>1.8822119989533153</v>
      </c>
      <c r="CX275" s="97">
        <f t="shared" si="540"/>
        <v>61.335200752062931</v>
      </c>
      <c r="CY275" s="97">
        <f t="shared" si="541"/>
        <v>61.335200752062931</v>
      </c>
      <c r="CZ275" s="97">
        <f t="shared" si="542"/>
        <v>298.66479924793708</v>
      </c>
      <c r="DA275" s="97"/>
      <c r="DB275" s="97"/>
      <c r="DC275" s="97"/>
      <c r="DD275" s="97"/>
      <c r="DE275" s="97"/>
      <c r="DF275" s="97"/>
      <c r="DG275" s="97"/>
      <c r="DH275" s="97"/>
      <c r="DI275" s="97"/>
      <c r="DJ275" s="97"/>
      <c r="DK275" s="97"/>
    </row>
    <row r="276" spans="1:115" ht="30" customHeight="1" x14ac:dyDescent="0.2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8">
        <f t="shared" si="543"/>
        <v>5</v>
      </c>
      <c r="N276" s="97">
        <f t="shared" si="478"/>
        <v>105.87231873866266</v>
      </c>
      <c r="O276" s="97">
        <f t="shared" si="479"/>
        <v>61.454735209865937</v>
      </c>
      <c r="P276" s="97">
        <f t="shared" si="480"/>
        <v>44.417583528796719</v>
      </c>
      <c r="Q276" s="97" t="str">
        <f t="shared" si="481"/>
        <v>QSOS</v>
      </c>
      <c r="R276" s="97">
        <f t="shared" si="482"/>
        <v>298.54526479013407</v>
      </c>
      <c r="S276" s="97">
        <f t="shared" si="477"/>
        <v>264</v>
      </c>
      <c r="T276" s="97">
        <f>SIN((90-$U$9)*$AA$8)*TAN($AA$9*$AA$8)/TAN((90-'C'!$F200)*$AA$8)</f>
        <v>1.217066530784658</v>
      </c>
      <c r="U276" s="97">
        <f t="shared" si="483"/>
        <v>3.9313065427916092</v>
      </c>
      <c r="V276" s="97">
        <f t="shared" si="484"/>
        <v>2.2206545302661578</v>
      </c>
      <c r="W276" s="97">
        <f t="shared" si="485"/>
        <v>33.234473036735778</v>
      </c>
      <c r="X276" s="97">
        <f t="shared" si="486"/>
        <v>63.235932093769605</v>
      </c>
      <c r="Y276" s="97">
        <f t="shared" si="487"/>
        <v>-30.001459057033827</v>
      </c>
      <c r="Z276" s="97">
        <f t="shared" si="488"/>
        <v>83.529594869494616</v>
      </c>
      <c r="AA276" s="97">
        <f>(COS( 90.833*$AA$8)-SIN($U$9*$AA$8)*SIN('C'!$F200*$AA$8))/COS($U$9*$AA$8)/COS('C'!$F200*$AA$8)</f>
        <v>-0.30507602668132361</v>
      </c>
      <c r="AB276" s="97">
        <f t="shared" si="489"/>
        <v>107.76273791076567</v>
      </c>
      <c r="AC276" s="97">
        <f>('C'!$E200+$AC$9+$W$9/15)</f>
        <v>12.266777777777779</v>
      </c>
      <c r="AD276" s="97">
        <f t="shared" si="490"/>
        <v>0</v>
      </c>
      <c r="AE276" s="97">
        <f t="shared" si="491"/>
        <v>0</v>
      </c>
      <c r="AF276" s="97">
        <f t="shared" si="492"/>
        <v>0</v>
      </c>
      <c r="AG276" s="97">
        <f t="shared" si="493"/>
        <v>6.698138119811472</v>
      </c>
      <c r="AH276" s="97">
        <f t="shared" si="494"/>
        <v>6.698138119811472</v>
      </c>
      <c r="AI276" s="97"/>
      <c r="AJ276" s="97"/>
      <c r="AK276" s="97">
        <f t="shared" si="495"/>
        <v>0.27908908832547802</v>
      </c>
      <c r="AL276" s="97">
        <f>SIN((90-$U$9)*$AA$8)*TAN($Y$10*$AA$8)/TAN((90-'C'!$F200)*$AA$8)</f>
        <v>-9.8395599445926338E-2</v>
      </c>
      <c r="AM276" s="97">
        <f t="shared" si="496"/>
        <v>2.5695650812758871E-2</v>
      </c>
      <c r="AN276" s="97">
        <f t="shared" si="497"/>
        <v>1.0127663357422376</v>
      </c>
      <c r="AO276" s="97">
        <f t="shared" si="498"/>
        <v>-5.5753823604360813</v>
      </c>
      <c r="AP276" s="97">
        <f t="shared" si="499"/>
        <v>-9.106959298875525</v>
      </c>
      <c r="AQ276" s="97">
        <f t="shared" si="500"/>
        <v>3.5315769384394438</v>
      </c>
      <c r="AR276" s="97">
        <f t="shared" si="501"/>
        <v>194.68234165931162</v>
      </c>
      <c r="AS276" s="97" t="s">
        <v>8053</v>
      </c>
      <c r="AT276" s="97" t="s">
        <v>8053</v>
      </c>
      <c r="AU276" s="97" t="s">
        <v>8053</v>
      </c>
      <c r="AV276" s="97">
        <f t="shared" si="502"/>
        <v>12.031339315215149</v>
      </c>
      <c r="AW276" s="97">
        <f t="shared" si="503"/>
        <v>12.031339315215149</v>
      </c>
      <c r="AX276" s="97">
        <f t="shared" si="504"/>
        <v>0.50130580480063125</v>
      </c>
      <c r="AY276" s="97">
        <f t="shared" si="505"/>
        <v>0</v>
      </c>
      <c r="AZ276" s="97">
        <f t="shared" si="506"/>
        <v>0</v>
      </c>
      <c r="BA276" s="97">
        <f t="shared" si="507"/>
        <v>0</v>
      </c>
      <c r="BB276" s="97">
        <f>SIN((90-$U$9)*$AA$8)*TAN($Y$9*$AA$8)/TAN((90-'C'!$F200)*$AA$8)</f>
        <v>-1.2170665307846587</v>
      </c>
      <c r="BC276" s="97">
        <f t="shared" si="508"/>
        <v>3.9313065427916136</v>
      </c>
      <c r="BD276" s="97">
        <f t="shared" si="509"/>
        <v>2.2206545302661587</v>
      </c>
      <c r="BE276" s="97">
        <f t="shared" si="510"/>
        <v>-33.234473036735785</v>
      </c>
      <c r="BF276" s="97">
        <f t="shared" si="511"/>
        <v>-63.235932093769613</v>
      </c>
      <c r="BG276" s="97">
        <f t="shared" si="512"/>
        <v>30.001459057033827</v>
      </c>
      <c r="BH276" s="97">
        <f t="shared" si="513"/>
        <v>276.47040513050541</v>
      </c>
      <c r="BI276" s="97" t="s">
        <v>8053</v>
      </c>
      <c r="BJ276" s="97" t="s">
        <v>8053</v>
      </c>
      <c r="BK276" s="97" t="s">
        <v>8053</v>
      </c>
      <c r="BL276" s="97">
        <f t="shared" si="514"/>
        <v>14.266875048246701</v>
      </c>
      <c r="BM276" s="97">
        <f t="shared" si="515"/>
        <v>14.266875048246701</v>
      </c>
      <c r="BN276" s="97">
        <f t="shared" si="516"/>
        <v>0.59445312701027919</v>
      </c>
      <c r="BO276" s="97">
        <f t="shared" si="517"/>
        <v>0</v>
      </c>
      <c r="BP276" s="97">
        <f t="shared" si="518"/>
        <v>0</v>
      </c>
      <c r="BQ276" s="97">
        <f t="shared" si="519"/>
        <v>0</v>
      </c>
      <c r="BR276" s="97">
        <f>SIN((90-$U$9)*$AA$8)*TAN($AA$10*$AA$8)/TAN((90-'C'!$F200)*$AA$8)</f>
        <v>9.839559944592631E-2</v>
      </c>
      <c r="BS276" s="97">
        <f t="shared" si="520"/>
        <v>2.5695650812758864E-2</v>
      </c>
      <c r="BT276" s="97">
        <f t="shared" si="521"/>
        <v>1.0127663357422376</v>
      </c>
      <c r="BU276" s="97">
        <f t="shared" si="522"/>
        <v>5.5753823604360795</v>
      </c>
      <c r="BV276" s="97">
        <f t="shared" si="523"/>
        <v>9.1069592988755232</v>
      </c>
      <c r="BW276" s="97">
        <f t="shared" si="524"/>
        <v>-3.5315769384394438</v>
      </c>
      <c r="BX276" s="97">
        <f t="shared" si="525"/>
        <v>165.31765834068841</v>
      </c>
      <c r="BY276" s="97" t="s">
        <v>8053</v>
      </c>
      <c r="BZ276" s="97" t="s">
        <v>8053</v>
      </c>
      <c r="CA276" s="97" t="s">
        <v>8053</v>
      </c>
      <c r="CB276" s="97">
        <f t="shared" si="526"/>
        <v>0</v>
      </c>
      <c r="CC276" s="97">
        <f t="shared" si="527"/>
        <v>0</v>
      </c>
      <c r="CD276" s="97">
        <f t="shared" si="528"/>
        <v>0</v>
      </c>
      <c r="CE276" s="97">
        <f t="shared" si="529"/>
        <v>0</v>
      </c>
      <c r="CF276" s="97">
        <f t="shared" si="530"/>
        <v>0</v>
      </c>
      <c r="CG276" s="97">
        <f t="shared" si="531"/>
        <v>0</v>
      </c>
      <c r="CH276" s="97">
        <f>90-'C'!$F200</f>
        <v>67.266999999999996</v>
      </c>
      <c r="CI276" s="97">
        <v>5</v>
      </c>
      <c r="CJ276" s="97"/>
      <c r="CK276" s="97"/>
      <c r="CL276" s="97"/>
      <c r="CM276" s="97"/>
      <c r="CN276" s="97" t="s">
        <v>8206</v>
      </c>
      <c r="CO276" s="97">
        <f t="shared" si="532"/>
        <v>5</v>
      </c>
      <c r="CP276" s="97">
        <f t="shared" si="533"/>
        <v>34.31666666666667</v>
      </c>
      <c r="CQ276" s="97">
        <f>'C'!F200</f>
        <v>22.733000000000001</v>
      </c>
      <c r="CR276" s="97">
        <f t="shared" si="534"/>
        <v>3.1415926535897931</v>
      </c>
      <c r="CS276" s="97">
        <f t="shared" si="535"/>
        <v>1.7453292519943295E-2</v>
      </c>
      <c r="CT276" s="97">
        <f t="shared" si="536"/>
        <v>57.295779513082323</v>
      </c>
      <c r="CU276" s="97">
        <f t="shared" si="537"/>
        <v>0.59893882164272083</v>
      </c>
      <c r="CV276" s="97">
        <f t="shared" si="538"/>
        <v>0.39676569885587093</v>
      </c>
      <c r="CW276" s="97">
        <f t="shared" si="539"/>
        <v>1.8808145875065763</v>
      </c>
      <c r="CX276" s="97">
        <f t="shared" si="540"/>
        <v>61.454735209865937</v>
      </c>
      <c r="CY276" s="97">
        <f t="shared" si="541"/>
        <v>61.454735209865937</v>
      </c>
      <c r="CZ276" s="97">
        <f t="shared" si="542"/>
        <v>298.54526479013407</v>
      </c>
      <c r="DA276" s="97"/>
      <c r="DB276" s="97"/>
      <c r="DC276" s="97"/>
      <c r="DD276" s="97"/>
      <c r="DE276" s="97"/>
      <c r="DF276" s="97"/>
      <c r="DG276" s="97"/>
      <c r="DH276" s="97"/>
      <c r="DI276" s="97"/>
      <c r="DJ276" s="97"/>
      <c r="DK276" s="97"/>
    </row>
    <row r="277" spans="1:115" ht="30" customHeight="1" x14ac:dyDescent="0.2">
      <c r="A277" s="97"/>
      <c r="B277" s="97"/>
      <c r="C277" s="97"/>
      <c r="D277" s="97"/>
      <c r="E277" s="97"/>
      <c r="F277" s="97"/>
      <c r="G277" s="97"/>
      <c r="H277" s="97"/>
      <c r="I277" s="97"/>
      <c r="J277" s="97" t="s">
        <v>8185</v>
      </c>
      <c r="K277" s="97"/>
      <c r="L277" s="97"/>
      <c r="M277" s="98">
        <f t="shared" si="543"/>
        <v>6</v>
      </c>
      <c r="N277" s="97">
        <f t="shared" si="478"/>
        <v>105.87231873866266</v>
      </c>
      <c r="O277" s="97">
        <f t="shared" si="479"/>
        <v>61.581840860313541</v>
      </c>
      <c r="P277" s="97">
        <f t="shared" si="480"/>
        <v>44.290477878349115</v>
      </c>
      <c r="Q277" s="97" t="str">
        <f t="shared" si="481"/>
        <v>QSOS</v>
      </c>
      <c r="R277" s="97">
        <f t="shared" si="482"/>
        <v>298.41815913968645</v>
      </c>
      <c r="S277" s="97">
        <f t="shared" si="477"/>
        <v>265</v>
      </c>
      <c r="T277" s="97">
        <f>SIN((90-$U$9)*$AA$8)*TAN($AA$9*$AA$8)/TAN((90-'C'!$F201)*$AA$8)</f>
        <v>1.2111110612608995</v>
      </c>
      <c r="U277" s="97">
        <f t="shared" si="483"/>
        <v>3.9313065427916092</v>
      </c>
      <c r="V277" s="97">
        <f t="shared" si="484"/>
        <v>2.2206545302661578</v>
      </c>
      <c r="W277" s="97">
        <f t="shared" si="485"/>
        <v>33.050958341473873</v>
      </c>
      <c r="X277" s="97">
        <f t="shared" si="486"/>
        <v>63.235932093769605</v>
      </c>
      <c r="Y277" s="97">
        <f t="shared" si="487"/>
        <v>-30.184973752295733</v>
      </c>
      <c r="Z277" s="97">
        <f t="shared" si="488"/>
        <v>83.713109564756536</v>
      </c>
      <c r="AA277" s="97">
        <f>(COS( 90.833*$AA$8)-SIN($U$9*$AA$8)*SIN('C'!$F201*$AA$8))/COS($U$9*$AA$8)/COS('C'!$F201*$AA$8)</f>
        <v>-0.30366266839658751</v>
      </c>
      <c r="AB277" s="97">
        <f t="shared" si="489"/>
        <v>107.67772491786006</v>
      </c>
      <c r="AC277" s="97">
        <f>('C'!$E201+$AC$9+$W$9/15)</f>
        <v>12.268777777777778</v>
      </c>
      <c r="AD277" s="97">
        <f t="shared" si="490"/>
        <v>0</v>
      </c>
      <c r="AE277" s="97">
        <f t="shared" si="491"/>
        <v>0</v>
      </c>
      <c r="AF277" s="97">
        <f t="shared" si="492"/>
        <v>0</v>
      </c>
      <c r="AG277" s="97">
        <f t="shared" si="493"/>
        <v>6.6879038067940089</v>
      </c>
      <c r="AH277" s="97">
        <f t="shared" si="494"/>
        <v>6.6879038067940089</v>
      </c>
      <c r="AI277" s="97"/>
      <c r="AJ277" s="97"/>
      <c r="AK277" s="97">
        <f t="shared" si="495"/>
        <v>0.27866265861641704</v>
      </c>
      <c r="AL277" s="97">
        <f>SIN((90-$U$9)*$AA$8)*TAN($Y$10*$AA$8)/TAN((90-'C'!$F201)*$AA$8)</f>
        <v>-9.7914120431468202E-2</v>
      </c>
      <c r="AM277" s="97">
        <f t="shared" si="496"/>
        <v>2.5695650812758871E-2</v>
      </c>
      <c r="AN277" s="97">
        <f t="shared" si="497"/>
        <v>1.0127663357422376</v>
      </c>
      <c r="AO277" s="97">
        <f t="shared" si="498"/>
        <v>-5.5480145501932849</v>
      </c>
      <c r="AP277" s="97">
        <f t="shared" si="499"/>
        <v>-9.106959298875525</v>
      </c>
      <c r="AQ277" s="97">
        <f t="shared" si="500"/>
        <v>3.5589447486822401</v>
      </c>
      <c r="AR277" s="97">
        <f t="shared" si="501"/>
        <v>194.6549738490688</v>
      </c>
      <c r="AS277" s="97" t="s">
        <v>8053</v>
      </c>
      <c r="AT277" s="97" t="s">
        <v>8053</v>
      </c>
      <c r="AU277" s="97" t="s">
        <v>8053</v>
      </c>
      <c r="AV277" s="97">
        <f t="shared" si="502"/>
        <v>12.031514794532296</v>
      </c>
      <c r="AW277" s="97">
        <f t="shared" si="503"/>
        <v>12.031514794532296</v>
      </c>
      <c r="AX277" s="97">
        <f t="shared" si="504"/>
        <v>0.50131311643884569</v>
      </c>
      <c r="AY277" s="97">
        <f t="shared" si="505"/>
        <v>0</v>
      </c>
      <c r="AZ277" s="97">
        <f t="shared" si="506"/>
        <v>0</v>
      </c>
      <c r="BA277" s="97">
        <f t="shared" si="507"/>
        <v>0</v>
      </c>
      <c r="BB277" s="97">
        <f>SIN((90-$U$9)*$AA$8)*TAN($Y$9*$AA$8)/TAN((90-'C'!$F201)*$AA$8)</f>
        <v>-1.2111110612609</v>
      </c>
      <c r="BC277" s="97">
        <f t="shared" si="508"/>
        <v>3.9313065427916136</v>
      </c>
      <c r="BD277" s="97">
        <f t="shared" si="509"/>
        <v>2.2206545302661587</v>
      </c>
      <c r="BE277" s="97">
        <f t="shared" si="510"/>
        <v>-33.05095834147388</v>
      </c>
      <c r="BF277" s="97">
        <f t="shared" si="511"/>
        <v>-63.235932093769613</v>
      </c>
      <c r="BG277" s="97">
        <f t="shared" si="512"/>
        <v>30.184973752295733</v>
      </c>
      <c r="BH277" s="97">
        <f t="shared" si="513"/>
        <v>276.28689043524349</v>
      </c>
      <c r="BI277" s="97" t="s">
        <v>8053</v>
      </c>
      <c r="BJ277" s="97" t="s">
        <v>8053</v>
      </c>
      <c r="BK277" s="97" t="s">
        <v>8053</v>
      </c>
      <c r="BL277" s="97">
        <f t="shared" si="514"/>
        <v>14.281109361264161</v>
      </c>
      <c r="BM277" s="97">
        <f t="shared" si="515"/>
        <v>14.281109361264161</v>
      </c>
      <c r="BN277" s="97">
        <f t="shared" si="516"/>
        <v>0.59504622338600666</v>
      </c>
      <c r="BO277" s="97">
        <f t="shared" si="517"/>
        <v>0</v>
      </c>
      <c r="BP277" s="97">
        <f t="shared" si="518"/>
        <v>0</v>
      </c>
      <c r="BQ277" s="97">
        <f t="shared" si="519"/>
        <v>0</v>
      </c>
      <c r="BR277" s="97">
        <f>SIN((90-$U$9)*$AA$8)*TAN($AA$10*$AA$8)/TAN((90-'C'!$F201)*$AA$8)</f>
        <v>9.7914120431468174E-2</v>
      </c>
      <c r="BS277" s="97">
        <f t="shared" si="520"/>
        <v>2.5695650812758864E-2</v>
      </c>
      <c r="BT277" s="97">
        <f t="shared" si="521"/>
        <v>1.0127663357422376</v>
      </c>
      <c r="BU277" s="97">
        <f t="shared" si="522"/>
        <v>5.5480145501932832</v>
      </c>
      <c r="BV277" s="97">
        <f t="shared" si="523"/>
        <v>9.1069592988755232</v>
      </c>
      <c r="BW277" s="97">
        <f t="shared" si="524"/>
        <v>-3.5589447486822401</v>
      </c>
      <c r="BX277" s="97">
        <f t="shared" si="525"/>
        <v>165.3450261509312</v>
      </c>
      <c r="BY277" s="97" t="s">
        <v>8053</v>
      </c>
      <c r="BZ277" s="97" t="s">
        <v>8053</v>
      </c>
      <c r="CA277" s="97" t="s">
        <v>8053</v>
      </c>
      <c r="CB277" s="97">
        <f t="shared" si="526"/>
        <v>0</v>
      </c>
      <c r="CC277" s="97">
        <f t="shared" si="527"/>
        <v>0</v>
      </c>
      <c r="CD277" s="97">
        <f t="shared" si="528"/>
        <v>0</v>
      </c>
      <c r="CE277" s="97">
        <f t="shared" si="529"/>
        <v>0</v>
      </c>
      <c r="CF277" s="97">
        <f t="shared" si="530"/>
        <v>0</v>
      </c>
      <c r="CG277" s="97">
        <f t="shared" si="531"/>
        <v>0</v>
      </c>
      <c r="CH277" s="97">
        <f>90-'C'!$F201</f>
        <v>67.367000000000004</v>
      </c>
      <c r="CI277" s="97">
        <v>6</v>
      </c>
      <c r="CJ277" s="97" t="s">
        <v>8185</v>
      </c>
      <c r="CK277" s="97"/>
      <c r="CL277" s="97"/>
      <c r="CM277" s="97"/>
      <c r="CN277" s="97" t="s">
        <v>8206</v>
      </c>
      <c r="CO277" s="97">
        <f t="shared" si="532"/>
        <v>6</v>
      </c>
      <c r="CP277" s="97">
        <f t="shared" si="533"/>
        <v>34.31666666666667</v>
      </c>
      <c r="CQ277" s="97">
        <f>'C'!F201</f>
        <v>22.632999999999999</v>
      </c>
      <c r="CR277" s="97">
        <f t="shared" si="534"/>
        <v>3.1415926535897931</v>
      </c>
      <c r="CS277" s="97">
        <f t="shared" si="535"/>
        <v>1.7453292519943295E-2</v>
      </c>
      <c r="CT277" s="97">
        <f t="shared" si="536"/>
        <v>57.295779513082323</v>
      </c>
      <c r="CU277" s="97">
        <f t="shared" si="537"/>
        <v>0.59893882164272083</v>
      </c>
      <c r="CV277" s="97">
        <f t="shared" si="538"/>
        <v>0.3950203696038766</v>
      </c>
      <c r="CW277" s="97">
        <f t="shared" si="539"/>
        <v>1.8793308308733989</v>
      </c>
      <c r="CX277" s="97">
        <f t="shared" si="540"/>
        <v>61.581840860313541</v>
      </c>
      <c r="CY277" s="97">
        <f t="shared" si="541"/>
        <v>61.581840860313541</v>
      </c>
      <c r="CZ277" s="97">
        <f t="shared" si="542"/>
        <v>298.41815913968645</v>
      </c>
      <c r="DA277" s="97"/>
      <c r="DB277" s="97"/>
      <c r="DC277" s="97"/>
      <c r="DD277" s="97"/>
      <c r="DE277" s="97"/>
      <c r="DF277" s="97"/>
      <c r="DG277" s="97"/>
      <c r="DH277" s="97"/>
      <c r="DI277" s="97"/>
      <c r="DJ277" s="97"/>
      <c r="DK277" s="97"/>
    </row>
    <row r="278" spans="1:115" ht="30" customHeight="1" x14ac:dyDescent="0.2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 t="e">
        <f t="shared" ref="L278:L281" si="544">#REF!</f>
        <v>#REF!</v>
      </c>
      <c r="M278" s="98">
        <f t="shared" si="543"/>
        <v>7</v>
      </c>
      <c r="N278" s="97">
        <f t="shared" si="478"/>
        <v>105.87231873866266</v>
      </c>
      <c r="O278" s="97">
        <f t="shared" si="479"/>
        <v>61.716507314540031</v>
      </c>
      <c r="P278" s="97">
        <f t="shared" si="480"/>
        <v>44.155811424122625</v>
      </c>
      <c r="Q278" s="97" t="str">
        <f t="shared" si="481"/>
        <v>QSOS</v>
      </c>
      <c r="R278" s="97">
        <f t="shared" si="482"/>
        <v>298.28349268545998</v>
      </c>
      <c r="S278" s="97">
        <f t="shared" si="477"/>
        <v>266</v>
      </c>
      <c r="T278" s="97">
        <f>SIN((90-$U$9)*$AA$8)*TAN($AA$9*$AA$8)/TAN((90-'C'!$F202)*$AA$8)</f>
        <v>1.2048077186380632</v>
      </c>
      <c r="U278" s="97">
        <f t="shared" si="483"/>
        <v>3.9313065427916092</v>
      </c>
      <c r="V278" s="97">
        <f t="shared" si="484"/>
        <v>2.2206545302661578</v>
      </c>
      <c r="W278" s="97">
        <f t="shared" si="485"/>
        <v>32.85713978275416</v>
      </c>
      <c r="X278" s="97">
        <f t="shared" si="486"/>
        <v>63.235932093769605</v>
      </c>
      <c r="Y278" s="97">
        <f t="shared" si="487"/>
        <v>-30.378792311015445</v>
      </c>
      <c r="Z278" s="97">
        <f t="shared" si="488"/>
        <v>83.906928123476234</v>
      </c>
      <c r="AA278" s="97">
        <f>(COS( 90.833*$AA$8)-SIN($U$9*$AA$8)*SIN('C'!$F202*$AA$8))/COS($U$9*$AA$8)/COS('C'!$F202*$AA$8)</f>
        <v>-0.30216681587904026</v>
      </c>
      <c r="AB278" s="97">
        <f t="shared" si="489"/>
        <v>107.58779369082067</v>
      </c>
      <c r="AC278" s="97">
        <f>('C'!$E202+$AC$9+$W$9/15)</f>
        <v>12.271777777777778</v>
      </c>
      <c r="AD278" s="97">
        <f t="shared" si="490"/>
        <v>0</v>
      </c>
      <c r="AE278" s="97">
        <f t="shared" si="491"/>
        <v>0</v>
      </c>
      <c r="AF278" s="97">
        <f t="shared" si="492"/>
        <v>0</v>
      </c>
      <c r="AG278" s="97">
        <f t="shared" si="493"/>
        <v>6.6779825695460291</v>
      </c>
      <c r="AH278" s="97">
        <f t="shared" si="494"/>
        <v>6.6779825695460291</v>
      </c>
      <c r="AI278" s="97"/>
      <c r="AJ278" s="97"/>
      <c r="AK278" s="97">
        <f t="shared" si="495"/>
        <v>0.27824927373108455</v>
      </c>
      <c r="AL278" s="97">
        <f>SIN((90-$U$9)*$AA$8)*TAN($Y$10*$AA$8)/TAN((90-'C'!$F202)*$AA$8)</f>
        <v>-9.7404517085883505E-2</v>
      </c>
      <c r="AM278" s="97">
        <f t="shared" si="496"/>
        <v>2.5695650812758871E-2</v>
      </c>
      <c r="AN278" s="97">
        <f t="shared" si="497"/>
        <v>1.0127663357422376</v>
      </c>
      <c r="AO278" s="97">
        <f t="shared" si="498"/>
        <v>-5.5190495042637231</v>
      </c>
      <c r="AP278" s="97">
        <f t="shared" si="499"/>
        <v>-9.106959298875525</v>
      </c>
      <c r="AQ278" s="97">
        <f t="shared" si="500"/>
        <v>3.5879097946118019</v>
      </c>
      <c r="AR278" s="97">
        <f t="shared" si="501"/>
        <v>194.62600880313926</v>
      </c>
      <c r="AS278" s="97" t="s">
        <v>8053</v>
      </c>
      <c r="AT278" s="97" t="s">
        <v>8053</v>
      </c>
      <c r="AU278" s="97" t="s">
        <v>8053</v>
      </c>
      <c r="AV278" s="97">
        <f t="shared" si="502"/>
        <v>12.032583791470325</v>
      </c>
      <c r="AW278" s="97">
        <f t="shared" si="503"/>
        <v>12.032583791470325</v>
      </c>
      <c r="AX278" s="97">
        <f t="shared" si="504"/>
        <v>0.50135765797793019</v>
      </c>
      <c r="AY278" s="97">
        <f t="shared" si="505"/>
        <v>0</v>
      </c>
      <c r="AZ278" s="97">
        <f t="shared" si="506"/>
        <v>0</v>
      </c>
      <c r="BA278" s="97">
        <f t="shared" si="507"/>
        <v>0</v>
      </c>
      <c r="BB278" s="97">
        <f>SIN((90-$U$9)*$AA$8)*TAN($Y$9*$AA$8)/TAN((90-'C'!$F202)*$AA$8)</f>
        <v>-1.2048077186380639</v>
      </c>
      <c r="BC278" s="97">
        <f t="shared" si="508"/>
        <v>3.9313065427916136</v>
      </c>
      <c r="BD278" s="97">
        <f t="shared" si="509"/>
        <v>2.2206545302661587</v>
      </c>
      <c r="BE278" s="97">
        <f t="shared" si="510"/>
        <v>-32.857139782754167</v>
      </c>
      <c r="BF278" s="97">
        <f t="shared" si="511"/>
        <v>-63.235932093769613</v>
      </c>
      <c r="BG278" s="97">
        <f t="shared" si="512"/>
        <v>30.378792311015445</v>
      </c>
      <c r="BH278" s="97">
        <f t="shared" si="513"/>
        <v>276.09307187652377</v>
      </c>
      <c r="BI278" s="97" t="s">
        <v>8053</v>
      </c>
      <c r="BJ278" s="97" t="s">
        <v>8053</v>
      </c>
      <c r="BK278" s="97" t="s">
        <v>8053</v>
      </c>
      <c r="BL278" s="97">
        <f t="shared" si="514"/>
        <v>14.297030598512141</v>
      </c>
      <c r="BM278" s="97">
        <f t="shared" si="515"/>
        <v>14.297030598512141</v>
      </c>
      <c r="BN278" s="97">
        <f t="shared" si="516"/>
        <v>0.59570960827133923</v>
      </c>
      <c r="BO278" s="97">
        <f t="shared" si="517"/>
        <v>0</v>
      </c>
      <c r="BP278" s="97">
        <f t="shared" si="518"/>
        <v>0</v>
      </c>
      <c r="BQ278" s="97">
        <f t="shared" si="519"/>
        <v>0</v>
      </c>
      <c r="BR278" s="97">
        <f>SIN((90-$U$9)*$AA$8)*TAN($AA$10*$AA$8)/TAN((90-'C'!$F202)*$AA$8)</f>
        <v>9.7404517085883477E-2</v>
      </c>
      <c r="BS278" s="97">
        <f t="shared" si="520"/>
        <v>2.5695650812758864E-2</v>
      </c>
      <c r="BT278" s="97">
        <f t="shared" si="521"/>
        <v>1.0127663357422376</v>
      </c>
      <c r="BU278" s="97">
        <f t="shared" si="522"/>
        <v>5.5190495042637213</v>
      </c>
      <c r="BV278" s="97">
        <f t="shared" si="523"/>
        <v>9.1069592988755232</v>
      </c>
      <c r="BW278" s="97">
        <f t="shared" si="524"/>
        <v>-3.5879097946118019</v>
      </c>
      <c r="BX278" s="97">
        <f t="shared" si="525"/>
        <v>165.37399119686074</v>
      </c>
      <c r="BY278" s="97" t="s">
        <v>8053</v>
      </c>
      <c r="BZ278" s="97" t="s">
        <v>8053</v>
      </c>
      <c r="CA278" s="97" t="s">
        <v>8053</v>
      </c>
      <c r="CB278" s="97">
        <f t="shared" si="526"/>
        <v>0</v>
      </c>
      <c r="CC278" s="97">
        <f t="shared" si="527"/>
        <v>0</v>
      </c>
      <c r="CD278" s="97">
        <f t="shared" si="528"/>
        <v>0</v>
      </c>
      <c r="CE278" s="97">
        <f t="shared" si="529"/>
        <v>0</v>
      </c>
      <c r="CF278" s="97">
        <f t="shared" si="530"/>
        <v>0</v>
      </c>
      <c r="CG278" s="97">
        <f t="shared" si="531"/>
        <v>0</v>
      </c>
      <c r="CH278" s="97">
        <f>90-'C'!$F202</f>
        <v>67.472999999999999</v>
      </c>
      <c r="CI278" s="97">
        <v>7</v>
      </c>
      <c r="CJ278" s="97"/>
      <c r="CK278" s="97"/>
      <c r="CL278" s="97" t="e">
        <f t="shared" ref="CL278:CL281" si="545">#REF!</f>
        <v>#REF!</v>
      </c>
      <c r="CM278" s="97"/>
      <c r="CN278" s="97" t="s">
        <v>8206</v>
      </c>
      <c r="CO278" s="97">
        <f t="shared" si="532"/>
        <v>7</v>
      </c>
      <c r="CP278" s="97">
        <f t="shared" si="533"/>
        <v>34.31666666666667</v>
      </c>
      <c r="CQ278" s="97">
        <f>'C'!F202</f>
        <v>22.527000000000001</v>
      </c>
      <c r="CR278" s="97">
        <f t="shared" si="534"/>
        <v>3.1415926535897931</v>
      </c>
      <c r="CS278" s="97">
        <f t="shared" si="535"/>
        <v>1.7453292519943295E-2</v>
      </c>
      <c r="CT278" s="97">
        <f t="shared" si="536"/>
        <v>57.295779513082323</v>
      </c>
      <c r="CU278" s="97">
        <f t="shared" si="537"/>
        <v>0.59893882164272083</v>
      </c>
      <c r="CV278" s="97">
        <f t="shared" si="538"/>
        <v>0.39317032059676266</v>
      </c>
      <c r="CW278" s="97">
        <f t="shared" si="539"/>
        <v>1.8777612348612029</v>
      </c>
      <c r="CX278" s="97">
        <f t="shared" si="540"/>
        <v>61.716507314540031</v>
      </c>
      <c r="CY278" s="97">
        <f t="shared" si="541"/>
        <v>61.716507314540031</v>
      </c>
      <c r="CZ278" s="97">
        <f t="shared" si="542"/>
        <v>298.28349268545998</v>
      </c>
      <c r="DA278" s="97"/>
      <c r="DB278" s="97"/>
      <c r="DC278" s="97"/>
      <c r="DD278" s="97"/>
      <c r="DE278" s="97"/>
      <c r="DF278" s="97"/>
      <c r="DG278" s="97"/>
      <c r="DH278" s="97"/>
      <c r="DI278" s="97"/>
      <c r="DJ278" s="97"/>
      <c r="DK278" s="97"/>
    </row>
    <row r="279" spans="1:115" ht="30" customHeight="1" x14ac:dyDescent="0.2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 t="s">
        <v>8186</v>
      </c>
      <c r="L279" s="97" t="e">
        <f t="shared" si="544"/>
        <v>#REF!</v>
      </c>
      <c r="M279" s="98">
        <f t="shared" si="543"/>
        <v>8</v>
      </c>
      <c r="N279" s="97">
        <f t="shared" si="478"/>
        <v>105.87231873866266</v>
      </c>
      <c r="O279" s="97">
        <f t="shared" si="479"/>
        <v>61.859993159494287</v>
      </c>
      <c r="P279" s="97">
        <f t="shared" si="480"/>
        <v>44.012325579168369</v>
      </c>
      <c r="Q279" s="97" t="str">
        <f t="shared" si="481"/>
        <v>QSOS</v>
      </c>
      <c r="R279" s="97">
        <f t="shared" si="482"/>
        <v>298.14000684050569</v>
      </c>
      <c r="S279" s="97">
        <f t="shared" si="477"/>
        <v>267</v>
      </c>
      <c r="T279" s="97">
        <f>SIN((90-$U$9)*$AA$8)*TAN($AA$9*$AA$8)/TAN((90-'C'!$F203)*$AA$8)</f>
        <v>1.1980987607023017</v>
      </c>
      <c r="U279" s="97">
        <f t="shared" si="483"/>
        <v>3.9313065427916092</v>
      </c>
      <c r="V279" s="97">
        <f t="shared" si="484"/>
        <v>2.2206545302661578</v>
      </c>
      <c r="W279" s="97">
        <f t="shared" si="485"/>
        <v>32.651313229645154</v>
      </c>
      <c r="X279" s="97">
        <f t="shared" si="486"/>
        <v>63.235932093769605</v>
      </c>
      <c r="Y279" s="97">
        <f t="shared" si="487"/>
        <v>-30.584618864124451</v>
      </c>
      <c r="Z279" s="97">
        <f t="shared" si="488"/>
        <v>84.11275467658524</v>
      </c>
      <c r="AA279" s="97">
        <f>(COS( 90.833*$AA$8)-SIN($U$9*$AA$8)*SIN('C'!$F203*$AA$8))/COS($U$9*$AA$8)/COS('C'!$F203*$AA$8)</f>
        <v>-0.30057477815434164</v>
      </c>
      <c r="AB279" s="97">
        <f t="shared" si="489"/>
        <v>107.49212889336057</v>
      </c>
      <c r="AC279" s="97">
        <f>('C'!$E203+$AC$9+$W$9/15)</f>
        <v>12.274777777777778</v>
      </c>
      <c r="AD279" s="97">
        <f t="shared" si="490"/>
        <v>0</v>
      </c>
      <c r="AE279" s="97">
        <f t="shared" si="491"/>
        <v>0</v>
      </c>
      <c r="AF279" s="97">
        <f t="shared" si="492"/>
        <v>0</v>
      </c>
      <c r="AG279" s="97">
        <f t="shared" si="493"/>
        <v>6.667260799338762</v>
      </c>
      <c r="AH279" s="97">
        <f t="shared" si="494"/>
        <v>6.667260799338762</v>
      </c>
      <c r="AI279" s="97"/>
      <c r="AJ279" s="97"/>
      <c r="AK279" s="97">
        <f t="shared" si="495"/>
        <v>0.27780253330578175</v>
      </c>
      <c r="AL279" s="97">
        <f>SIN((90-$U$9)*$AA$8)*TAN($Y$10*$AA$8)/TAN((90-'C'!$F203)*$AA$8)</f>
        <v>-9.6862121151849251E-2</v>
      </c>
      <c r="AM279" s="97">
        <f t="shared" si="496"/>
        <v>2.5695650812758871E-2</v>
      </c>
      <c r="AN279" s="97">
        <f t="shared" si="497"/>
        <v>1.0127663357422376</v>
      </c>
      <c r="AO279" s="97">
        <f t="shared" si="498"/>
        <v>-5.4882221337184243</v>
      </c>
      <c r="AP279" s="97">
        <f t="shared" si="499"/>
        <v>-9.106959298875525</v>
      </c>
      <c r="AQ279" s="97">
        <f t="shared" si="500"/>
        <v>3.6187371651571008</v>
      </c>
      <c r="AR279" s="97">
        <f t="shared" si="501"/>
        <v>194.59518143259396</v>
      </c>
      <c r="AS279" s="97" t="s">
        <v>8053</v>
      </c>
      <c r="AT279" s="97" t="s">
        <v>8053</v>
      </c>
      <c r="AU279" s="97" t="s">
        <v>8053</v>
      </c>
      <c r="AV279" s="97">
        <f t="shared" si="502"/>
        <v>12.033528633433972</v>
      </c>
      <c r="AW279" s="97">
        <f t="shared" si="503"/>
        <v>12.033528633433972</v>
      </c>
      <c r="AX279" s="97">
        <f t="shared" si="504"/>
        <v>0.50139702639308215</v>
      </c>
      <c r="AY279" s="97">
        <f t="shared" si="505"/>
        <v>0</v>
      </c>
      <c r="AZ279" s="97">
        <f t="shared" si="506"/>
        <v>0</v>
      </c>
      <c r="BA279" s="97">
        <f t="shared" si="507"/>
        <v>0</v>
      </c>
      <c r="BB279" s="97">
        <f>SIN((90-$U$9)*$AA$8)*TAN($Y$9*$AA$8)/TAN((90-'C'!$F203)*$AA$8)</f>
        <v>-1.1980987607023021</v>
      </c>
      <c r="BC279" s="97">
        <f t="shared" si="508"/>
        <v>3.9313065427916136</v>
      </c>
      <c r="BD279" s="97">
        <f t="shared" si="509"/>
        <v>2.2206545302661587</v>
      </c>
      <c r="BE279" s="97">
        <f t="shared" si="510"/>
        <v>-32.651313229645154</v>
      </c>
      <c r="BF279" s="97">
        <f t="shared" si="511"/>
        <v>-63.235932093769613</v>
      </c>
      <c r="BG279" s="97">
        <f t="shared" si="512"/>
        <v>30.584618864124458</v>
      </c>
      <c r="BH279" s="97">
        <f t="shared" si="513"/>
        <v>275.88724532341479</v>
      </c>
      <c r="BI279" s="97" t="s">
        <v>8053</v>
      </c>
      <c r="BJ279" s="97" t="s">
        <v>8053</v>
      </c>
      <c r="BK279" s="97" t="s">
        <v>8053</v>
      </c>
      <c r="BL279" s="97">
        <f t="shared" si="514"/>
        <v>14.31375236871941</v>
      </c>
      <c r="BM279" s="97">
        <f t="shared" si="515"/>
        <v>14.31375236871941</v>
      </c>
      <c r="BN279" s="97">
        <f t="shared" si="516"/>
        <v>0.59640634869664211</v>
      </c>
      <c r="BO279" s="97">
        <f t="shared" si="517"/>
        <v>0</v>
      </c>
      <c r="BP279" s="97">
        <f t="shared" si="518"/>
        <v>0</v>
      </c>
      <c r="BQ279" s="97">
        <f t="shared" si="519"/>
        <v>0</v>
      </c>
      <c r="BR279" s="97">
        <f>SIN((90-$U$9)*$AA$8)*TAN($AA$10*$AA$8)/TAN((90-'C'!$F203)*$AA$8)</f>
        <v>9.6862121151849223E-2</v>
      </c>
      <c r="BS279" s="97">
        <f t="shared" si="520"/>
        <v>2.5695650812758864E-2</v>
      </c>
      <c r="BT279" s="97">
        <f t="shared" si="521"/>
        <v>1.0127663357422376</v>
      </c>
      <c r="BU279" s="97">
        <f t="shared" si="522"/>
        <v>5.4882221337184216</v>
      </c>
      <c r="BV279" s="97">
        <f t="shared" si="523"/>
        <v>9.1069592988755232</v>
      </c>
      <c r="BW279" s="97">
        <f t="shared" si="524"/>
        <v>-3.6187371651571016</v>
      </c>
      <c r="BX279" s="97">
        <f t="shared" si="525"/>
        <v>165.40481856740607</v>
      </c>
      <c r="BY279" s="97" t="s">
        <v>8053</v>
      </c>
      <c r="BZ279" s="97" t="s">
        <v>8053</v>
      </c>
      <c r="CA279" s="97" t="s">
        <v>8053</v>
      </c>
      <c r="CB279" s="97">
        <f t="shared" si="526"/>
        <v>0</v>
      </c>
      <c r="CC279" s="97">
        <f t="shared" si="527"/>
        <v>0</v>
      </c>
      <c r="CD279" s="97">
        <f t="shared" si="528"/>
        <v>0</v>
      </c>
      <c r="CE279" s="97">
        <f t="shared" si="529"/>
        <v>0</v>
      </c>
      <c r="CF279" s="97">
        <f t="shared" si="530"/>
        <v>0</v>
      </c>
      <c r="CG279" s="97">
        <f t="shared" si="531"/>
        <v>0</v>
      </c>
      <c r="CH279" s="97">
        <f>90-'C'!$F203</f>
        <v>67.585999999999999</v>
      </c>
      <c r="CI279" s="97">
        <v>8</v>
      </c>
      <c r="CJ279" s="97"/>
      <c r="CK279" s="97" t="s">
        <v>8186</v>
      </c>
      <c r="CL279" s="97" t="e">
        <f t="shared" si="545"/>
        <v>#REF!</v>
      </c>
      <c r="CM279" s="97"/>
      <c r="CN279" s="97" t="s">
        <v>8206</v>
      </c>
      <c r="CO279" s="97">
        <f t="shared" si="532"/>
        <v>8</v>
      </c>
      <c r="CP279" s="97">
        <f t="shared" si="533"/>
        <v>34.31666666666667</v>
      </c>
      <c r="CQ279" s="97">
        <f>'C'!F203</f>
        <v>22.414000000000001</v>
      </c>
      <c r="CR279" s="97">
        <f t="shared" si="534"/>
        <v>3.1415926535897931</v>
      </c>
      <c r="CS279" s="97">
        <f t="shared" si="535"/>
        <v>1.7453292519943295E-2</v>
      </c>
      <c r="CT279" s="97">
        <f t="shared" si="536"/>
        <v>57.295779513082323</v>
      </c>
      <c r="CU279" s="97">
        <f t="shared" si="537"/>
        <v>0.59893882164272083</v>
      </c>
      <c r="CV279" s="97">
        <f t="shared" si="538"/>
        <v>0.39119809854200904</v>
      </c>
      <c r="CW279" s="97">
        <f t="shared" si="539"/>
        <v>1.8760915691672706</v>
      </c>
      <c r="CX279" s="97">
        <f t="shared" si="540"/>
        <v>61.859993159494287</v>
      </c>
      <c r="CY279" s="97">
        <f t="shared" si="541"/>
        <v>61.859993159494287</v>
      </c>
      <c r="CZ279" s="97">
        <f t="shared" si="542"/>
        <v>298.14000684050569</v>
      </c>
      <c r="DA279" s="97"/>
      <c r="DB279" s="97"/>
      <c r="DC279" s="97"/>
      <c r="DD279" s="97"/>
      <c r="DE279" s="97"/>
      <c r="DF279" s="97"/>
      <c r="DG279" s="97"/>
      <c r="DH279" s="97"/>
      <c r="DI279" s="97"/>
      <c r="DJ279" s="97"/>
      <c r="DK279" s="97"/>
    </row>
    <row r="280" spans="1:115" ht="30" customHeight="1" x14ac:dyDescent="0.2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 t="e">
        <f t="shared" si="544"/>
        <v>#REF!</v>
      </c>
      <c r="M280" s="98">
        <f t="shared" si="543"/>
        <v>9</v>
      </c>
      <c r="N280" s="97">
        <f t="shared" si="478"/>
        <v>105.87231873866266</v>
      </c>
      <c r="O280" s="97">
        <f t="shared" si="479"/>
        <v>62.0122849734569</v>
      </c>
      <c r="P280" s="97">
        <f t="shared" si="480"/>
        <v>43.860033765205756</v>
      </c>
      <c r="Q280" s="97" t="str">
        <f t="shared" si="481"/>
        <v>QSOS</v>
      </c>
      <c r="R280" s="97">
        <f t="shared" si="482"/>
        <v>297.98771502654313</v>
      </c>
      <c r="S280" s="97">
        <f t="shared" si="477"/>
        <v>268</v>
      </c>
      <c r="T280" s="97">
        <f>SIN((90-$U$9)*$AA$8)*TAN($AA$9*$AA$8)/TAN((90-'C'!$F204)*$AA$8)</f>
        <v>1.1909861421552168</v>
      </c>
      <c r="U280" s="97">
        <f t="shared" si="483"/>
        <v>3.9313065427916092</v>
      </c>
      <c r="V280" s="97">
        <f t="shared" si="484"/>
        <v>2.2206545302661578</v>
      </c>
      <c r="W280" s="97">
        <f t="shared" si="485"/>
        <v>32.433618732209901</v>
      </c>
      <c r="X280" s="97">
        <f t="shared" si="486"/>
        <v>63.235932093769605</v>
      </c>
      <c r="Y280" s="97">
        <f t="shared" si="487"/>
        <v>-30.802313361559705</v>
      </c>
      <c r="Z280" s="97">
        <f t="shared" si="488"/>
        <v>84.330449174020487</v>
      </c>
      <c r="AA280" s="97">
        <f>(COS( 90.833*$AA$8)-SIN($U$9*$AA$8)*SIN('C'!$F204*$AA$8))/COS($U$9*$AA$8)/COS('C'!$F204*$AA$8)</f>
        <v>-0.29888703266066391</v>
      </c>
      <c r="AB280" s="97">
        <f t="shared" si="489"/>
        <v>107.3907679928901</v>
      </c>
      <c r="AC280" s="97">
        <f>('C'!$E204+$AC$9+$W$9/15)</f>
        <v>12.276777777777777</v>
      </c>
      <c r="AD280" s="97">
        <f t="shared" si="490"/>
        <v>0</v>
      </c>
      <c r="AE280" s="97">
        <f t="shared" si="491"/>
        <v>0</v>
      </c>
      <c r="AF280" s="97">
        <f t="shared" si="492"/>
        <v>0</v>
      </c>
      <c r="AG280" s="97">
        <f t="shared" si="493"/>
        <v>6.6547478328430785</v>
      </c>
      <c r="AH280" s="97">
        <f t="shared" si="494"/>
        <v>6.6547478328430785</v>
      </c>
      <c r="AI280" s="97"/>
      <c r="AJ280" s="97"/>
      <c r="AK280" s="97">
        <f t="shared" si="495"/>
        <v>0.27728115970179495</v>
      </c>
      <c r="AL280" s="97">
        <f>SIN((90-$U$9)*$AA$8)*TAN($Y$10*$AA$8)/TAN((90-'C'!$F204)*$AA$8)</f>
        <v>-9.6287090660196986E-2</v>
      </c>
      <c r="AM280" s="97">
        <f t="shared" si="496"/>
        <v>2.5695650812758871E-2</v>
      </c>
      <c r="AN280" s="97">
        <f t="shared" si="497"/>
        <v>1.0127663357422376</v>
      </c>
      <c r="AO280" s="97">
        <f t="shared" si="498"/>
        <v>-5.4555417002458535</v>
      </c>
      <c r="AP280" s="97">
        <f t="shared" si="499"/>
        <v>-9.106959298875525</v>
      </c>
      <c r="AQ280" s="97">
        <f t="shared" si="500"/>
        <v>3.6514175986296715</v>
      </c>
      <c r="AR280" s="97">
        <f t="shared" si="501"/>
        <v>194.56250099912137</v>
      </c>
      <c r="AS280" s="97" t="s">
        <v>8053</v>
      </c>
      <c r="AT280" s="97" t="s">
        <v>8053</v>
      </c>
      <c r="AU280" s="97" t="s">
        <v>8053</v>
      </c>
      <c r="AV280" s="97">
        <f t="shared" si="502"/>
        <v>12.033349937869133</v>
      </c>
      <c r="AW280" s="97">
        <f t="shared" si="503"/>
        <v>12.033349937869133</v>
      </c>
      <c r="AX280" s="97">
        <f t="shared" si="504"/>
        <v>0.5013895807445472</v>
      </c>
      <c r="AY280" s="97">
        <f t="shared" si="505"/>
        <v>0</v>
      </c>
      <c r="AZ280" s="97">
        <f t="shared" si="506"/>
        <v>0</v>
      </c>
      <c r="BA280" s="97">
        <f t="shared" si="507"/>
        <v>0</v>
      </c>
      <c r="BB280" s="97">
        <f>SIN((90-$U$9)*$AA$8)*TAN($Y$9*$AA$8)/TAN((90-'C'!$F204)*$AA$8)</f>
        <v>-1.1909861421552175</v>
      </c>
      <c r="BC280" s="97">
        <f t="shared" si="508"/>
        <v>3.9313065427916136</v>
      </c>
      <c r="BD280" s="97">
        <f t="shared" si="509"/>
        <v>2.2206545302661587</v>
      </c>
      <c r="BE280" s="97">
        <f t="shared" si="510"/>
        <v>-32.433618732209908</v>
      </c>
      <c r="BF280" s="97">
        <f t="shared" si="511"/>
        <v>-63.235932093769613</v>
      </c>
      <c r="BG280" s="97">
        <f t="shared" si="512"/>
        <v>30.802313361559705</v>
      </c>
      <c r="BH280" s="97">
        <f t="shared" si="513"/>
        <v>275.66955082597951</v>
      </c>
      <c r="BI280" s="97" t="s">
        <v>8053</v>
      </c>
      <c r="BJ280" s="97" t="s">
        <v>8053</v>
      </c>
      <c r="BK280" s="97" t="s">
        <v>8053</v>
      </c>
      <c r="BL280" s="97">
        <f t="shared" si="514"/>
        <v>14.330265335215092</v>
      </c>
      <c r="BM280" s="97">
        <f t="shared" si="515"/>
        <v>14.330265335215092</v>
      </c>
      <c r="BN280" s="97">
        <f t="shared" si="516"/>
        <v>0.5970943889672955</v>
      </c>
      <c r="BO280" s="97">
        <f t="shared" si="517"/>
        <v>0</v>
      </c>
      <c r="BP280" s="97">
        <f t="shared" si="518"/>
        <v>0</v>
      </c>
      <c r="BQ280" s="97">
        <f t="shared" si="519"/>
        <v>0</v>
      </c>
      <c r="BR280" s="97">
        <f>SIN((90-$U$9)*$AA$8)*TAN($AA$10*$AA$8)/TAN((90-'C'!$F204)*$AA$8)</f>
        <v>9.6287090660196958E-2</v>
      </c>
      <c r="BS280" s="97">
        <f t="shared" si="520"/>
        <v>2.5695650812758864E-2</v>
      </c>
      <c r="BT280" s="97">
        <f t="shared" si="521"/>
        <v>1.0127663357422376</v>
      </c>
      <c r="BU280" s="97">
        <f t="shared" si="522"/>
        <v>5.4555417002458517</v>
      </c>
      <c r="BV280" s="97">
        <f t="shared" si="523"/>
        <v>9.1069592988755232</v>
      </c>
      <c r="BW280" s="97">
        <f t="shared" si="524"/>
        <v>-3.6514175986296715</v>
      </c>
      <c r="BX280" s="97">
        <f t="shared" si="525"/>
        <v>165.43749900087863</v>
      </c>
      <c r="BY280" s="97" t="s">
        <v>8053</v>
      </c>
      <c r="BZ280" s="97" t="s">
        <v>8053</v>
      </c>
      <c r="CA280" s="97" t="s">
        <v>8053</v>
      </c>
      <c r="CB280" s="97">
        <f t="shared" si="526"/>
        <v>0</v>
      </c>
      <c r="CC280" s="97">
        <f t="shared" si="527"/>
        <v>0</v>
      </c>
      <c r="CD280" s="97">
        <f t="shared" si="528"/>
        <v>0</v>
      </c>
      <c r="CE280" s="97">
        <f t="shared" si="529"/>
        <v>0</v>
      </c>
      <c r="CF280" s="97">
        <f t="shared" si="530"/>
        <v>0</v>
      </c>
      <c r="CG280" s="97">
        <f t="shared" si="531"/>
        <v>0</v>
      </c>
      <c r="CH280" s="97">
        <f>90-'C'!$F204</f>
        <v>67.706000000000003</v>
      </c>
      <c r="CI280" s="97">
        <v>9</v>
      </c>
      <c r="CJ280" s="97"/>
      <c r="CK280" s="97"/>
      <c r="CL280" s="97" t="e">
        <f t="shared" si="545"/>
        <v>#REF!</v>
      </c>
      <c r="CM280" s="97"/>
      <c r="CN280" s="97" t="s">
        <v>8206</v>
      </c>
      <c r="CO280" s="97">
        <f t="shared" si="532"/>
        <v>9</v>
      </c>
      <c r="CP280" s="97">
        <f t="shared" si="533"/>
        <v>34.31666666666667</v>
      </c>
      <c r="CQ280" s="97">
        <f>'C'!F204</f>
        <v>22.294</v>
      </c>
      <c r="CR280" s="97">
        <f t="shared" si="534"/>
        <v>3.1415926535897931</v>
      </c>
      <c r="CS280" s="97">
        <f t="shared" si="535"/>
        <v>1.7453292519943295E-2</v>
      </c>
      <c r="CT280" s="97">
        <f t="shared" si="536"/>
        <v>57.295779513082323</v>
      </c>
      <c r="CU280" s="97">
        <f t="shared" si="537"/>
        <v>0.59893882164272083</v>
      </c>
      <c r="CV280" s="97">
        <f t="shared" si="538"/>
        <v>0.38910370343961581</v>
      </c>
      <c r="CW280" s="97">
        <f t="shared" si="539"/>
        <v>1.8743224877212747</v>
      </c>
      <c r="CX280" s="97">
        <f t="shared" si="540"/>
        <v>62.0122849734569</v>
      </c>
      <c r="CY280" s="97">
        <f t="shared" si="541"/>
        <v>62.0122849734569</v>
      </c>
      <c r="CZ280" s="97">
        <f t="shared" si="542"/>
        <v>297.98771502654313</v>
      </c>
      <c r="DA280" s="97"/>
      <c r="DB280" s="97"/>
      <c r="DC280" s="97"/>
      <c r="DD280" s="97"/>
      <c r="DE280" s="97"/>
      <c r="DF280" s="97"/>
      <c r="DG280" s="97"/>
      <c r="DH280" s="97"/>
      <c r="DI280" s="97"/>
      <c r="DJ280" s="97"/>
      <c r="DK280" s="97"/>
    </row>
    <row r="281" spans="1:115" ht="30" customHeight="1" x14ac:dyDescent="0.2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 t="e">
        <f t="shared" si="544"/>
        <v>#REF!</v>
      </c>
      <c r="M281" s="98">
        <f t="shared" si="543"/>
        <v>10</v>
      </c>
      <c r="N281" s="97">
        <f t="shared" si="478"/>
        <v>105.87231873866266</v>
      </c>
      <c r="O281" s="97">
        <f t="shared" si="479"/>
        <v>62.172100705333975</v>
      </c>
      <c r="P281" s="97">
        <f t="shared" si="480"/>
        <v>43.700218033328682</v>
      </c>
      <c r="Q281" s="97" t="str">
        <f t="shared" si="481"/>
        <v>QSOS</v>
      </c>
      <c r="R281" s="97">
        <f t="shared" si="482"/>
        <v>297.82789929466605</v>
      </c>
      <c r="S281" s="97">
        <f t="shared" si="477"/>
        <v>269</v>
      </c>
      <c r="T281" s="97">
        <f>SIN((90-$U$9)*$AA$8)*TAN($AA$9*$AA$8)/TAN((90-'C'!$F205)*$AA$8)</f>
        <v>1.1835310266342531</v>
      </c>
      <c r="U281" s="97">
        <f t="shared" si="483"/>
        <v>3.9313065427916092</v>
      </c>
      <c r="V281" s="97">
        <f t="shared" si="484"/>
        <v>2.2206545302661578</v>
      </c>
      <c r="W281" s="97">
        <f t="shared" si="485"/>
        <v>32.206004190409715</v>
      </c>
      <c r="X281" s="97">
        <f t="shared" si="486"/>
        <v>63.235932093769605</v>
      </c>
      <c r="Y281" s="97">
        <f t="shared" si="487"/>
        <v>-31.029927903359891</v>
      </c>
      <c r="Z281" s="97">
        <f t="shared" si="488"/>
        <v>84.55806371582068</v>
      </c>
      <c r="AA281" s="97">
        <f>(COS( 90.833*$AA$8)-SIN($U$9*$AA$8)*SIN('C'!$F205*$AA$8))/COS($U$9*$AA$8)/COS('C'!$F205*$AA$8)</f>
        <v>-0.29711810616480205</v>
      </c>
      <c r="AB281" s="97">
        <f t="shared" si="489"/>
        <v>107.284591845611</v>
      </c>
      <c r="AC281" s="97">
        <f>('C'!$E205+$AC$9+$W$9/15)</f>
        <v>12.27877777777778</v>
      </c>
      <c r="AD281" s="97">
        <f t="shared" si="490"/>
        <v>0</v>
      </c>
      <c r="AE281" s="97">
        <f t="shared" si="491"/>
        <v>0</v>
      </c>
      <c r="AF281" s="97">
        <f t="shared" si="492"/>
        <v>0</v>
      </c>
      <c r="AG281" s="97">
        <f t="shared" si="493"/>
        <v>6.6415735300564007</v>
      </c>
      <c r="AH281" s="97">
        <f t="shared" si="494"/>
        <v>6.6415735300564007</v>
      </c>
      <c r="AI281" s="97"/>
      <c r="AJ281" s="97"/>
      <c r="AK281" s="97">
        <f t="shared" si="495"/>
        <v>0.27673223041901668</v>
      </c>
      <c r="AL281" s="97">
        <f>SIN((90-$U$9)*$AA$8)*TAN($Y$10*$AA$8)/TAN((90-'C'!$F205)*$AA$8)</f>
        <v>-9.5684370478457265E-2</v>
      </c>
      <c r="AM281" s="97">
        <f t="shared" si="496"/>
        <v>2.5695650812758871E-2</v>
      </c>
      <c r="AN281" s="97">
        <f t="shared" si="497"/>
        <v>1.0127663357422376</v>
      </c>
      <c r="AO281" s="97">
        <f t="shared" si="498"/>
        <v>-5.4212895024534342</v>
      </c>
      <c r="AP281" s="97">
        <f t="shared" si="499"/>
        <v>-9.106959298875525</v>
      </c>
      <c r="AQ281" s="97">
        <f t="shared" si="500"/>
        <v>3.6856697964220908</v>
      </c>
      <c r="AR281" s="97">
        <f t="shared" si="501"/>
        <v>194.52824880132897</v>
      </c>
      <c r="AS281" s="97" t="s">
        <v>8053</v>
      </c>
      <c r="AT281" s="97" t="s">
        <v>8053</v>
      </c>
      <c r="AU281" s="97" t="s">
        <v>8053</v>
      </c>
      <c r="AV281" s="97">
        <f t="shared" si="502"/>
        <v>12.033066458016307</v>
      </c>
      <c r="AW281" s="97">
        <f t="shared" si="503"/>
        <v>12.033066458016307</v>
      </c>
      <c r="AX281" s="97">
        <f t="shared" si="504"/>
        <v>0.50137776908401277</v>
      </c>
      <c r="AY281" s="97">
        <f t="shared" si="505"/>
        <v>0</v>
      </c>
      <c r="AZ281" s="97">
        <f t="shared" si="506"/>
        <v>0</v>
      </c>
      <c r="BA281" s="97">
        <f t="shared" si="507"/>
        <v>0</v>
      </c>
      <c r="BB281" s="97">
        <f>SIN((90-$U$9)*$AA$8)*TAN($Y$9*$AA$8)/TAN((90-'C'!$F205)*$AA$8)</f>
        <v>-1.1835310266342536</v>
      </c>
      <c r="BC281" s="97">
        <f t="shared" si="508"/>
        <v>3.9313065427916136</v>
      </c>
      <c r="BD281" s="97">
        <f t="shared" si="509"/>
        <v>2.2206545302661587</v>
      </c>
      <c r="BE281" s="97">
        <f t="shared" si="510"/>
        <v>-32.206004190409708</v>
      </c>
      <c r="BF281" s="97">
        <f t="shared" si="511"/>
        <v>-63.235932093769613</v>
      </c>
      <c r="BG281" s="97">
        <f t="shared" si="512"/>
        <v>31.029927903359905</v>
      </c>
      <c r="BH281" s="97">
        <f t="shared" si="513"/>
        <v>275.44193628417935</v>
      </c>
      <c r="BI281" s="97" t="s">
        <v>8053</v>
      </c>
      <c r="BJ281" s="97" t="s">
        <v>8053</v>
      </c>
      <c r="BK281" s="97" t="s">
        <v>8053</v>
      </c>
      <c r="BL281" s="97">
        <f t="shared" si="514"/>
        <v>14.347439638001774</v>
      </c>
      <c r="BM281" s="97">
        <f t="shared" si="515"/>
        <v>14.347439638001774</v>
      </c>
      <c r="BN281" s="97">
        <f t="shared" si="516"/>
        <v>0.59780998491674053</v>
      </c>
      <c r="BO281" s="97">
        <f t="shared" si="517"/>
        <v>0</v>
      </c>
      <c r="BP281" s="97">
        <f t="shared" si="518"/>
        <v>0</v>
      </c>
      <c r="BQ281" s="97">
        <f t="shared" si="519"/>
        <v>0</v>
      </c>
      <c r="BR281" s="97">
        <f>SIN((90-$U$9)*$AA$8)*TAN($AA$10*$AA$8)/TAN((90-'C'!$F205)*$AA$8)</f>
        <v>9.5684370478457237E-2</v>
      </c>
      <c r="BS281" s="97">
        <f t="shared" si="520"/>
        <v>2.5695650812758864E-2</v>
      </c>
      <c r="BT281" s="97">
        <f t="shared" si="521"/>
        <v>1.0127663357422376</v>
      </c>
      <c r="BU281" s="97">
        <f t="shared" si="522"/>
        <v>5.4212895024534324</v>
      </c>
      <c r="BV281" s="97">
        <f t="shared" si="523"/>
        <v>9.1069592988755232</v>
      </c>
      <c r="BW281" s="97">
        <f t="shared" si="524"/>
        <v>-3.6856697964220908</v>
      </c>
      <c r="BX281" s="97">
        <f t="shared" si="525"/>
        <v>165.47175119867106</v>
      </c>
      <c r="BY281" s="97" t="s">
        <v>8053</v>
      </c>
      <c r="BZ281" s="97" t="s">
        <v>8053</v>
      </c>
      <c r="CA281" s="97" t="s">
        <v>8053</v>
      </c>
      <c r="CB281" s="97">
        <f t="shared" si="526"/>
        <v>0</v>
      </c>
      <c r="CC281" s="97">
        <f t="shared" si="527"/>
        <v>0</v>
      </c>
      <c r="CD281" s="97">
        <f t="shared" si="528"/>
        <v>0</v>
      </c>
      <c r="CE281" s="97">
        <f t="shared" si="529"/>
        <v>0</v>
      </c>
      <c r="CF281" s="97">
        <f t="shared" si="530"/>
        <v>0</v>
      </c>
      <c r="CG281" s="97">
        <f t="shared" si="531"/>
        <v>0</v>
      </c>
      <c r="CH281" s="97">
        <f>90-'C'!$F205</f>
        <v>67.831999999999994</v>
      </c>
      <c r="CI281" s="97">
        <v>10</v>
      </c>
      <c r="CJ281" s="97"/>
      <c r="CK281" s="97"/>
      <c r="CL281" s="97" t="e">
        <f t="shared" si="545"/>
        <v>#REF!</v>
      </c>
      <c r="CM281" s="97"/>
      <c r="CN281" s="97" t="s">
        <v>8206</v>
      </c>
      <c r="CO281" s="97">
        <f t="shared" si="532"/>
        <v>10</v>
      </c>
      <c r="CP281" s="97">
        <f t="shared" si="533"/>
        <v>34.31666666666667</v>
      </c>
      <c r="CQ281" s="97">
        <f>'C'!F205</f>
        <v>22.167999999999999</v>
      </c>
      <c r="CR281" s="97">
        <f t="shared" si="534"/>
        <v>3.1415926535897931</v>
      </c>
      <c r="CS281" s="97">
        <f t="shared" si="535"/>
        <v>1.7453292519943295E-2</v>
      </c>
      <c r="CT281" s="97">
        <f t="shared" si="536"/>
        <v>57.295779513082323</v>
      </c>
      <c r="CU281" s="97">
        <f t="shared" si="537"/>
        <v>0.59893882164272083</v>
      </c>
      <c r="CV281" s="97">
        <f t="shared" si="538"/>
        <v>0.38690458858210297</v>
      </c>
      <c r="CW281" s="97">
        <f t="shared" si="539"/>
        <v>1.8724693643641721</v>
      </c>
      <c r="CX281" s="97">
        <f t="shared" si="540"/>
        <v>62.172100705333975</v>
      </c>
      <c r="CY281" s="97">
        <f t="shared" si="541"/>
        <v>62.172100705333975</v>
      </c>
      <c r="CZ281" s="97">
        <f t="shared" si="542"/>
        <v>297.82789929466605</v>
      </c>
      <c r="DA281" s="97"/>
      <c r="DB281" s="97"/>
      <c r="DC281" s="97"/>
      <c r="DD281" s="97"/>
      <c r="DE281" s="97"/>
      <c r="DF281" s="97"/>
      <c r="DG281" s="97"/>
      <c r="DH281" s="97"/>
      <c r="DI281" s="97"/>
      <c r="DJ281" s="97"/>
      <c r="DK281" s="97"/>
    </row>
    <row r="282" spans="1:115" ht="30" customHeight="1" x14ac:dyDescent="0.2">
      <c r="A282" s="97"/>
      <c r="B282" s="97"/>
      <c r="C282" s="97"/>
      <c r="D282" s="97"/>
      <c r="E282" s="97"/>
      <c r="F282" s="97"/>
      <c r="G282" s="97"/>
      <c r="H282" s="97"/>
      <c r="I282" s="97"/>
      <c r="J282" s="97" t="s">
        <v>8187</v>
      </c>
      <c r="K282" s="97"/>
      <c r="L282" s="97"/>
      <c r="M282" s="98">
        <f t="shared" si="543"/>
        <v>11</v>
      </c>
      <c r="N282" s="97">
        <f t="shared" si="478"/>
        <v>105.87231873866266</v>
      </c>
      <c r="O282" s="97">
        <f t="shared" si="479"/>
        <v>62.339428029903189</v>
      </c>
      <c r="P282" s="97">
        <f t="shared" si="480"/>
        <v>43.532890708759467</v>
      </c>
      <c r="Q282" s="97" t="str">
        <f t="shared" si="481"/>
        <v>QSOS</v>
      </c>
      <c r="R282" s="97">
        <f t="shared" si="482"/>
        <v>297.66057197009684</v>
      </c>
      <c r="S282" s="97">
        <f t="shared" si="477"/>
        <v>270</v>
      </c>
      <c r="T282" s="97">
        <f>SIN((90-$U$9)*$AA$8)*TAN($AA$9*$AA$8)/TAN((90-'C'!$F206)*$AA$8)</f>
        <v>1.1757352200973425</v>
      </c>
      <c r="U282" s="97">
        <f t="shared" si="483"/>
        <v>3.9313065427916092</v>
      </c>
      <c r="V282" s="97">
        <f t="shared" si="484"/>
        <v>2.2206545302661578</v>
      </c>
      <c r="W282" s="97">
        <f t="shared" si="485"/>
        <v>31.968595450380118</v>
      </c>
      <c r="X282" s="97">
        <f t="shared" si="486"/>
        <v>63.235932093769605</v>
      </c>
      <c r="Y282" s="97">
        <f t="shared" si="487"/>
        <v>-31.267336643389488</v>
      </c>
      <c r="Z282" s="97">
        <f t="shared" si="488"/>
        <v>84.795472455850273</v>
      </c>
      <c r="AA282" s="97">
        <f>(COS( 90.833*$AA$8)-SIN($U$9*$AA$8)*SIN('C'!$F206*$AA$8))/COS($U$9*$AA$8)/COS('C'!$F206*$AA$8)</f>
        <v>-0.2952684400674197</v>
      </c>
      <c r="AB282" s="97">
        <f t="shared" si="489"/>
        <v>107.17363490643127</v>
      </c>
      <c r="AC282" s="97">
        <f>('C'!$E206+$AC$9+$W$9/15)</f>
        <v>12.28177777777778</v>
      </c>
      <c r="AD282" s="97">
        <f t="shared" si="490"/>
        <v>0</v>
      </c>
      <c r="AE282" s="97">
        <f t="shared" si="491"/>
        <v>0</v>
      </c>
      <c r="AF282" s="97">
        <f t="shared" si="492"/>
        <v>0</v>
      </c>
      <c r="AG282" s="97">
        <f t="shared" si="493"/>
        <v>6.6287462807210948</v>
      </c>
      <c r="AH282" s="97">
        <f t="shared" si="494"/>
        <v>6.6287462807210948</v>
      </c>
      <c r="AI282" s="97"/>
      <c r="AJ282" s="97"/>
      <c r="AK282" s="97">
        <f t="shared" si="495"/>
        <v>0.27619776169671229</v>
      </c>
      <c r="AL282" s="97">
        <f>SIN((90-$U$9)*$AA$8)*TAN($Y$10*$AA$8)/TAN((90-'C'!$F206)*$AA$8)</f>
        <v>-9.5054106612052824E-2</v>
      </c>
      <c r="AM282" s="97">
        <f t="shared" si="496"/>
        <v>2.5695650812758871E-2</v>
      </c>
      <c r="AN282" s="97">
        <f t="shared" si="497"/>
        <v>1.0127663357422376</v>
      </c>
      <c r="AO282" s="97">
        <f t="shared" si="498"/>
        <v>-5.3854740930744578</v>
      </c>
      <c r="AP282" s="97">
        <f t="shared" si="499"/>
        <v>-9.106959298875525</v>
      </c>
      <c r="AQ282" s="97">
        <f t="shared" si="500"/>
        <v>3.7214852058010672</v>
      </c>
      <c r="AR282" s="97">
        <f t="shared" si="501"/>
        <v>194.49243339194999</v>
      </c>
      <c r="AS282" s="97" t="s">
        <v>8053</v>
      </c>
      <c r="AT282" s="97" t="s">
        <v>8053</v>
      </c>
      <c r="AU282" s="97" t="s">
        <v>8053</v>
      </c>
      <c r="AV282" s="97">
        <f t="shared" si="502"/>
        <v>12.033678764057708</v>
      </c>
      <c r="AW282" s="97">
        <f t="shared" si="503"/>
        <v>12.033678764057708</v>
      </c>
      <c r="AX282" s="97">
        <f t="shared" si="504"/>
        <v>0.50140328183573779</v>
      </c>
      <c r="AY282" s="97">
        <f t="shared" si="505"/>
        <v>0</v>
      </c>
      <c r="AZ282" s="97">
        <f t="shared" si="506"/>
        <v>0</v>
      </c>
      <c r="BA282" s="97">
        <f t="shared" si="507"/>
        <v>0</v>
      </c>
      <c r="BB282" s="97">
        <f>SIN((90-$U$9)*$AA$8)*TAN($Y$9*$AA$8)/TAN((90-'C'!$F206)*$AA$8)</f>
        <v>-1.1757352200973432</v>
      </c>
      <c r="BC282" s="97">
        <f t="shared" si="508"/>
        <v>3.9313065427916136</v>
      </c>
      <c r="BD282" s="97">
        <f t="shared" si="509"/>
        <v>2.2206545302661587</v>
      </c>
      <c r="BE282" s="97">
        <f t="shared" si="510"/>
        <v>-31.968595450380132</v>
      </c>
      <c r="BF282" s="97">
        <f t="shared" si="511"/>
        <v>-63.235932093769613</v>
      </c>
      <c r="BG282" s="97">
        <f t="shared" si="512"/>
        <v>31.267336643389481</v>
      </c>
      <c r="BH282" s="97">
        <f t="shared" si="513"/>
        <v>275.20452754414976</v>
      </c>
      <c r="BI282" s="97" t="s">
        <v>8053</v>
      </c>
      <c r="BJ282" s="97" t="s">
        <v>8053</v>
      </c>
      <c r="BK282" s="97" t="s">
        <v>8053</v>
      </c>
      <c r="BL282" s="97">
        <f t="shared" si="514"/>
        <v>14.366266887337078</v>
      </c>
      <c r="BM282" s="97">
        <f t="shared" si="515"/>
        <v>14.366266887337078</v>
      </c>
      <c r="BN282" s="97">
        <f t="shared" si="516"/>
        <v>0.59859445363904495</v>
      </c>
      <c r="BO282" s="97">
        <f t="shared" si="517"/>
        <v>0</v>
      </c>
      <c r="BP282" s="97">
        <f t="shared" si="518"/>
        <v>0</v>
      </c>
      <c r="BQ282" s="97">
        <f t="shared" si="519"/>
        <v>0</v>
      </c>
      <c r="BR282" s="97">
        <f>SIN((90-$U$9)*$AA$8)*TAN($AA$10*$AA$8)/TAN((90-'C'!$F206)*$AA$8)</f>
        <v>9.5054106612052797E-2</v>
      </c>
      <c r="BS282" s="97">
        <f t="shared" si="520"/>
        <v>2.5695650812758864E-2</v>
      </c>
      <c r="BT282" s="97">
        <f t="shared" si="521"/>
        <v>1.0127663357422376</v>
      </c>
      <c r="BU282" s="97">
        <f t="shared" si="522"/>
        <v>5.385474093074456</v>
      </c>
      <c r="BV282" s="97">
        <f t="shared" si="523"/>
        <v>9.1069592988755232</v>
      </c>
      <c r="BW282" s="97">
        <f t="shared" si="524"/>
        <v>-3.7214852058010672</v>
      </c>
      <c r="BX282" s="97">
        <f t="shared" si="525"/>
        <v>165.50756660805001</v>
      </c>
      <c r="BY282" s="97" t="s">
        <v>8053</v>
      </c>
      <c r="BZ282" s="97" t="s">
        <v>8053</v>
      </c>
      <c r="CA282" s="97" t="s">
        <v>8053</v>
      </c>
      <c r="CB282" s="97">
        <f t="shared" si="526"/>
        <v>0</v>
      </c>
      <c r="CC282" s="97">
        <f t="shared" si="527"/>
        <v>0</v>
      </c>
      <c r="CD282" s="97">
        <f t="shared" si="528"/>
        <v>0</v>
      </c>
      <c r="CE282" s="97">
        <f t="shared" si="529"/>
        <v>0</v>
      </c>
      <c r="CF282" s="97">
        <f t="shared" si="530"/>
        <v>0</v>
      </c>
      <c r="CG282" s="97">
        <f t="shared" si="531"/>
        <v>0</v>
      </c>
      <c r="CH282" s="97">
        <f>90-'C'!$F206</f>
        <v>67.963999999999999</v>
      </c>
      <c r="CI282" s="97">
        <v>11</v>
      </c>
      <c r="CJ282" s="97" t="s">
        <v>8187</v>
      </c>
      <c r="CK282" s="97"/>
      <c r="CL282" s="97"/>
      <c r="CM282" s="97"/>
      <c r="CN282" s="97" t="s">
        <v>8206</v>
      </c>
      <c r="CO282" s="97">
        <f t="shared" si="532"/>
        <v>11</v>
      </c>
      <c r="CP282" s="97">
        <f t="shared" si="533"/>
        <v>34.31666666666667</v>
      </c>
      <c r="CQ282" s="97">
        <f>'C'!F206</f>
        <v>22.036000000000001</v>
      </c>
      <c r="CR282" s="97">
        <f t="shared" si="534"/>
        <v>3.1415926535897931</v>
      </c>
      <c r="CS282" s="97">
        <f t="shared" si="535"/>
        <v>1.7453292519943295E-2</v>
      </c>
      <c r="CT282" s="97">
        <f t="shared" si="536"/>
        <v>57.295779513082323</v>
      </c>
      <c r="CU282" s="97">
        <f t="shared" si="537"/>
        <v>0.59893882164272083</v>
      </c>
      <c r="CV282" s="97">
        <f t="shared" si="538"/>
        <v>0.38460075396947047</v>
      </c>
      <c r="CW282" s="97">
        <f t="shared" si="539"/>
        <v>1.8705328004475505</v>
      </c>
      <c r="CX282" s="97">
        <f t="shared" si="540"/>
        <v>62.339428029903189</v>
      </c>
      <c r="CY282" s="97">
        <f t="shared" si="541"/>
        <v>62.339428029903189</v>
      </c>
      <c r="CZ282" s="97">
        <f t="shared" si="542"/>
        <v>297.66057197009684</v>
      </c>
      <c r="DA282" s="97"/>
      <c r="DB282" s="97"/>
      <c r="DC282" s="97"/>
      <c r="DD282" s="97"/>
      <c r="DE282" s="97"/>
      <c r="DF282" s="97"/>
      <c r="DG282" s="97"/>
      <c r="DH282" s="97"/>
      <c r="DI282" s="97"/>
      <c r="DJ282" s="97"/>
      <c r="DK282" s="97"/>
    </row>
    <row r="283" spans="1:115" ht="30" customHeight="1" x14ac:dyDescent="0.2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 t="s">
        <v>8188</v>
      </c>
      <c r="L283" s="97"/>
      <c r="M283" s="98">
        <f t="shared" si="543"/>
        <v>12</v>
      </c>
      <c r="N283" s="97">
        <f t="shared" si="478"/>
        <v>105.87231873866266</v>
      </c>
      <c r="O283" s="97">
        <f t="shared" si="479"/>
        <v>62.515520709634011</v>
      </c>
      <c r="P283" s="97">
        <f t="shared" si="480"/>
        <v>43.356798029028646</v>
      </c>
      <c r="Q283" s="97" t="str">
        <f t="shared" si="481"/>
        <v>QSOS</v>
      </c>
      <c r="R283" s="97">
        <f t="shared" si="482"/>
        <v>297.48447929036598</v>
      </c>
      <c r="S283" s="97">
        <f t="shared" si="477"/>
        <v>271</v>
      </c>
      <c r="T283" s="97">
        <f>SIN((90-$U$9)*$AA$8)*TAN($AA$9*$AA$8)/TAN((90-'C'!$F207)*$AA$8)</f>
        <v>1.1675416986563942</v>
      </c>
      <c r="U283" s="97">
        <f t="shared" si="483"/>
        <v>3.9313065427916092</v>
      </c>
      <c r="V283" s="97">
        <f t="shared" si="484"/>
        <v>2.2206545302661578</v>
      </c>
      <c r="W283" s="97">
        <f t="shared" si="485"/>
        <v>31.719734809544068</v>
      </c>
      <c r="X283" s="97">
        <f t="shared" si="486"/>
        <v>63.235932093769605</v>
      </c>
      <c r="Y283" s="97">
        <f t="shared" si="487"/>
        <v>-31.516197284225537</v>
      </c>
      <c r="Z283" s="97">
        <f t="shared" si="488"/>
        <v>85.04433309668633</v>
      </c>
      <c r="AA283" s="97">
        <f>(COS( 90.833*$AA$8)-SIN($U$9*$AA$8)*SIN('C'!$F207*$AA$8))/COS($U$9*$AA$8)/COS('C'!$F207*$AA$8)</f>
        <v>-0.29332451928668613</v>
      </c>
      <c r="AB283" s="97">
        <f t="shared" si="489"/>
        <v>107.05709537593617</v>
      </c>
      <c r="AC283" s="97">
        <f>('C'!$E207+$AC$9+$W$9/15)</f>
        <v>12.283777777777779</v>
      </c>
      <c r="AD283" s="97">
        <f t="shared" si="490"/>
        <v>0</v>
      </c>
      <c r="AE283" s="97">
        <f t="shared" si="491"/>
        <v>0</v>
      </c>
      <c r="AF283" s="97">
        <f t="shared" si="492"/>
        <v>0</v>
      </c>
      <c r="AG283" s="97">
        <f t="shared" si="493"/>
        <v>6.6141555713320237</v>
      </c>
      <c r="AH283" s="97">
        <f t="shared" si="494"/>
        <v>6.6141555713320237</v>
      </c>
      <c r="AI283" s="97"/>
      <c r="AJ283" s="97"/>
      <c r="AK283" s="97">
        <f t="shared" si="495"/>
        <v>0.27558981547216765</v>
      </c>
      <c r="AL283" s="97">
        <f>SIN((90-$U$9)*$AA$8)*TAN($Y$10*$AA$8)/TAN((90-'C'!$F207)*$AA$8)</f>
        <v>-9.4391688877801763E-2</v>
      </c>
      <c r="AM283" s="97">
        <f t="shared" si="496"/>
        <v>2.5695650812758871E-2</v>
      </c>
      <c r="AN283" s="97">
        <f t="shared" si="497"/>
        <v>1.0127663357422376</v>
      </c>
      <c r="AO283" s="97">
        <f t="shared" si="498"/>
        <v>-5.3478337806529348</v>
      </c>
      <c r="AP283" s="97">
        <f t="shared" si="499"/>
        <v>-9.106959298875525</v>
      </c>
      <c r="AQ283" s="97">
        <f t="shared" si="500"/>
        <v>3.7591255182225902</v>
      </c>
      <c r="AR283" s="97">
        <f t="shared" si="501"/>
        <v>194.45479307952846</v>
      </c>
      <c r="AS283" s="97" t="s">
        <v>8053</v>
      </c>
      <c r="AT283" s="97" t="s">
        <v>8053</v>
      </c>
      <c r="AU283" s="97" t="s">
        <v>8053</v>
      </c>
      <c r="AV283" s="97">
        <f t="shared" si="502"/>
        <v>12.033169409896272</v>
      </c>
      <c r="AW283" s="97">
        <f t="shared" si="503"/>
        <v>12.033169409896272</v>
      </c>
      <c r="AX283" s="97">
        <f t="shared" si="504"/>
        <v>0.50138205874567798</v>
      </c>
      <c r="AY283" s="97">
        <f t="shared" si="505"/>
        <v>0</v>
      </c>
      <c r="AZ283" s="97">
        <f t="shared" si="506"/>
        <v>0</v>
      </c>
      <c r="BA283" s="97">
        <f t="shared" si="507"/>
        <v>0</v>
      </c>
      <c r="BB283" s="97">
        <f>SIN((90-$U$9)*$AA$8)*TAN($Y$9*$AA$8)/TAN((90-'C'!$F207)*$AA$8)</f>
        <v>-1.1675416986563947</v>
      </c>
      <c r="BC283" s="97">
        <f t="shared" si="508"/>
        <v>3.9313065427916136</v>
      </c>
      <c r="BD283" s="97">
        <f t="shared" si="509"/>
        <v>2.2206545302661587</v>
      </c>
      <c r="BE283" s="97">
        <f t="shared" si="510"/>
        <v>-31.719734809544068</v>
      </c>
      <c r="BF283" s="97">
        <f t="shared" si="511"/>
        <v>-63.235932093769613</v>
      </c>
      <c r="BG283" s="97">
        <f t="shared" si="512"/>
        <v>31.516197284225544</v>
      </c>
      <c r="BH283" s="97">
        <f t="shared" si="513"/>
        <v>274.95566690331367</v>
      </c>
      <c r="BI283" s="97" t="s">
        <v>8053</v>
      </c>
      <c r="BJ283" s="97" t="s">
        <v>8053</v>
      </c>
      <c r="BK283" s="97" t="s">
        <v>8053</v>
      </c>
      <c r="BL283" s="97">
        <f t="shared" si="514"/>
        <v>14.384857596726148</v>
      </c>
      <c r="BM283" s="97">
        <f t="shared" si="515"/>
        <v>14.384857596726148</v>
      </c>
      <c r="BN283" s="97">
        <f t="shared" si="516"/>
        <v>0.59936906653025612</v>
      </c>
      <c r="BO283" s="97">
        <f t="shared" si="517"/>
        <v>0</v>
      </c>
      <c r="BP283" s="97">
        <f t="shared" si="518"/>
        <v>0</v>
      </c>
      <c r="BQ283" s="97">
        <f t="shared" si="519"/>
        <v>0</v>
      </c>
      <c r="BR283" s="97">
        <f>SIN((90-$U$9)*$AA$8)*TAN($AA$10*$AA$8)/TAN((90-'C'!$F207)*$AA$8)</f>
        <v>9.4391688877801735E-2</v>
      </c>
      <c r="BS283" s="97">
        <f t="shared" si="520"/>
        <v>2.5695650812758864E-2</v>
      </c>
      <c r="BT283" s="97">
        <f t="shared" si="521"/>
        <v>1.0127663357422376</v>
      </c>
      <c r="BU283" s="97">
        <f t="shared" si="522"/>
        <v>5.347833780652933</v>
      </c>
      <c r="BV283" s="97">
        <f t="shared" si="523"/>
        <v>9.1069592988755232</v>
      </c>
      <c r="BW283" s="97">
        <f t="shared" si="524"/>
        <v>-3.7591255182225902</v>
      </c>
      <c r="BX283" s="97">
        <f t="shared" si="525"/>
        <v>165.54520692047154</v>
      </c>
      <c r="BY283" s="97" t="s">
        <v>8053</v>
      </c>
      <c r="BZ283" s="97" t="s">
        <v>8053</v>
      </c>
      <c r="CA283" s="97" t="s">
        <v>8053</v>
      </c>
      <c r="CB283" s="97">
        <f t="shared" si="526"/>
        <v>0</v>
      </c>
      <c r="CC283" s="97">
        <f t="shared" si="527"/>
        <v>0</v>
      </c>
      <c r="CD283" s="97">
        <f t="shared" si="528"/>
        <v>0</v>
      </c>
      <c r="CE283" s="97">
        <f t="shared" si="529"/>
        <v>0</v>
      </c>
      <c r="CF283" s="97">
        <f t="shared" si="530"/>
        <v>0</v>
      </c>
      <c r="CG283" s="97">
        <f t="shared" si="531"/>
        <v>0</v>
      </c>
      <c r="CH283" s="97">
        <f>90-'C'!$F207</f>
        <v>68.103000000000009</v>
      </c>
      <c r="CI283" s="97">
        <v>12</v>
      </c>
      <c r="CJ283" s="97"/>
      <c r="CK283" s="97" t="s">
        <v>8188</v>
      </c>
      <c r="CL283" s="97"/>
      <c r="CM283" s="97"/>
      <c r="CN283" s="97" t="s">
        <v>8206</v>
      </c>
      <c r="CO283" s="97">
        <f t="shared" si="532"/>
        <v>12</v>
      </c>
      <c r="CP283" s="97">
        <f t="shared" si="533"/>
        <v>34.31666666666667</v>
      </c>
      <c r="CQ283" s="97">
        <f>'C'!F207</f>
        <v>21.896999999999998</v>
      </c>
      <c r="CR283" s="97">
        <f t="shared" si="534"/>
        <v>3.1415926535897931</v>
      </c>
      <c r="CS283" s="97">
        <f t="shared" si="535"/>
        <v>1.7453292519943295E-2</v>
      </c>
      <c r="CT283" s="97">
        <f t="shared" si="536"/>
        <v>57.295779513082323</v>
      </c>
      <c r="CU283" s="97">
        <f t="shared" si="537"/>
        <v>0.59893882164272083</v>
      </c>
      <c r="CV283" s="97">
        <f t="shared" si="538"/>
        <v>0.38217474630919829</v>
      </c>
      <c r="CW283" s="97">
        <f t="shared" si="539"/>
        <v>1.8684988019316828</v>
      </c>
      <c r="CX283" s="97">
        <f t="shared" si="540"/>
        <v>62.515520709634011</v>
      </c>
      <c r="CY283" s="97">
        <f t="shared" si="541"/>
        <v>62.515520709634011</v>
      </c>
      <c r="CZ283" s="97">
        <f t="shared" si="542"/>
        <v>297.48447929036598</v>
      </c>
      <c r="DA283" s="97"/>
      <c r="DB283" s="97"/>
      <c r="DC283" s="97"/>
      <c r="DD283" s="97"/>
      <c r="DE283" s="97"/>
      <c r="DF283" s="97"/>
      <c r="DG283" s="97"/>
      <c r="DH283" s="97"/>
      <c r="DI283" s="97"/>
      <c r="DJ283" s="97"/>
      <c r="DK283" s="97"/>
    </row>
    <row r="284" spans="1:115" ht="30" customHeight="1" x14ac:dyDescent="0.2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 t="e">
        <f t="shared" ref="L284:L287" si="546">#REF!</f>
        <v>#REF!</v>
      </c>
      <c r="M284" s="98">
        <f t="shared" si="543"/>
        <v>13</v>
      </c>
      <c r="N284" s="97">
        <f t="shared" si="478"/>
        <v>105.87231873866266</v>
      </c>
      <c r="O284" s="97">
        <f t="shared" si="479"/>
        <v>62.697831965511718</v>
      </c>
      <c r="P284" s="97">
        <f t="shared" si="480"/>
        <v>43.174486773150939</v>
      </c>
      <c r="Q284" s="97" t="str">
        <f t="shared" si="481"/>
        <v>QSOS</v>
      </c>
      <c r="R284" s="97">
        <f t="shared" si="482"/>
        <v>297.30216803448826</v>
      </c>
      <c r="S284" s="97">
        <f t="shared" si="477"/>
        <v>272</v>
      </c>
      <c r="T284" s="97">
        <f>SIN((90-$U$9)*$AA$8)*TAN($AA$9*$AA$8)/TAN((90-'C'!$F208)*$AA$8)</f>
        <v>1.1590702795815448</v>
      </c>
      <c r="U284" s="97">
        <f t="shared" si="483"/>
        <v>3.9313065427916092</v>
      </c>
      <c r="V284" s="97">
        <f t="shared" si="484"/>
        <v>2.2206545302661578</v>
      </c>
      <c r="W284" s="97">
        <f t="shared" si="485"/>
        <v>31.463134104851143</v>
      </c>
      <c r="X284" s="97">
        <f t="shared" si="486"/>
        <v>63.235932093769605</v>
      </c>
      <c r="Y284" s="97">
        <f t="shared" si="487"/>
        <v>-31.772797988918462</v>
      </c>
      <c r="Z284" s="97">
        <f t="shared" si="488"/>
        <v>85.300933801379244</v>
      </c>
      <c r="AA284" s="97">
        <f>(COS( 90.833*$AA$8)-SIN($U$9*$AA$8)*SIN('C'!$F208*$AA$8))/COS($U$9*$AA$8)/COS('C'!$F208*$AA$8)</f>
        <v>-0.29131478465692423</v>
      </c>
      <c r="AB284" s="97">
        <f t="shared" si="489"/>
        <v>106.93668666456551</v>
      </c>
      <c r="AC284" s="97">
        <f>('C'!$E208+$AC$9+$W$9/15)</f>
        <v>12.285777777777778</v>
      </c>
      <c r="AD284" s="97">
        <f t="shared" si="490"/>
        <v>0</v>
      </c>
      <c r="AE284" s="97">
        <f t="shared" si="491"/>
        <v>0</v>
      </c>
      <c r="AF284" s="97">
        <f t="shared" si="492"/>
        <v>0</v>
      </c>
      <c r="AG284" s="97">
        <f t="shared" si="493"/>
        <v>6.5990488576858279</v>
      </c>
      <c r="AH284" s="97">
        <f t="shared" si="494"/>
        <v>6.5990488576858279</v>
      </c>
      <c r="AI284" s="97"/>
      <c r="AJ284" s="97"/>
      <c r="AK284" s="97">
        <f t="shared" si="495"/>
        <v>0.27496036907024285</v>
      </c>
      <c r="AL284" s="97">
        <f>SIN((90-$U$9)*$AA$8)*TAN($Y$10*$AA$8)/TAN((90-'C'!$F208)*$AA$8)</f>
        <v>-9.3706804085603876E-2</v>
      </c>
      <c r="AM284" s="97">
        <f t="shared" si="496"/>
        <v>2.5695650812758871E-2</v>
      </c>
      <c r="AN284" s="97">
        <f t="shared" si="497"/>
        <v>1.0127663357422376</v>
      </c>
      <c r="AO284" s="97">
        <f t="shared" si="498"/>
        <v>-5.3089192645836301</v>
      </c>
      <c r="AP284" s="97">
        <f t="shared" si="499"/>
        <v>-9.106959298875525</v>
      </c>
      <c r="AQ284" s="97">
        <f t="shared" si="500"/>
        <v>3.798040034291895</v>
      </c>
      <c r="AR284" s="97">
        <f t="shared" si="501"/>
        <v>194.41587856345916</v>
      </c>
      <c r="AS284" s="97" t="s">
        <v>8053</v>
      </c>
      <c r="AT284" s="97" t="s">
        <v>8053</v>
      </c>
      <c r="AU284" s="97" t="s">
        <v>8053</v>
      </c>
      <c r="AV284" s="97">
        <f t="shared" si="502"/>
        <v>12.032575108824984</v>
      </c>
      <c r="AW284" s="97">
        <f t="shared" si="503"/>
        <v>12.032575108824984</v>
      </c>
      <c r="AX284" s="97">
        <f t="shared" si="504"/>
        <v>0.50135729620104097</v>
      </c>
      <c r="AY284" s="97">
        <f t="shared" si="505"/>
        <v>0</v>
      </c>
      <c r="AZ284" s="97">
        <f t="shared" si="506"/>
        <v>0</v>
      </c>
      <c r="BA284" s="97">
        <f t="shared" si="507"/>
        <v>0</v>
      </c>
      <c r="BB284" s="97">
        <f>SIN((90-$U$9)*$AA$8)*TAN($Y$9*$AA$8)/TAN((90-'C'!$F208)*$AA$8)</f>
        <v>-1.1590702795815453</v>
      </c>
      <c r="BC284" s="97">
        <f t="shared" si="508"/>
        <v>3.9313065427916136</v>
      </c>
      <c r="BD284" s="97">
        <f t="shared" si="509"/>
        <v>2.2206545302661587</v>
      </c>
      <c r="BE284" s="97">
        <f t="shared" si="510"/>
        <v>-31.463134104851136</v>
      </c>
      <c r="BF284" s="97">
        <f t="shared" si="511"/>
        <v>-63.235932093769613</v>
      </c>
      <c r="BG284" s="97">
        <f t="shared" si="512"/>
        <v>31.772797988918477</v>
      </c>
      <c r="BH284" s="97">
        <f t="shared" si="513"/>
        <v>274.69906619862076</v>
      </c>
      <c r="BI284" s="97" t="s">
        <v>8053</v>
      </c>
      <c r="BJ284" s="97" t="s">
        <v>8053</v>
      </c>
      <c r="BK284" s="97" t="s">
        <v>8053</v>
      </c>
      <c r="BL284" s="97">
        <f t="shared" si="514"/>
        <v>14.403964310372343</v>
      </c>
      <c r="BM284" s="97">
        <f t="shared" si="515"/>
        <v>14.403964310372343</v>
      </c>
      <c r="BN284" s="97">
        <f t="shared" si="516"/>
        <v>0.60016517959884763</v>
      </c>
      <c r="BO284" s="97">
        <f t="shared" si="517"/>
        <v>0</v>
      </c>
      <c r="BP284" s="97">
        <f t="shared" si="518"/>
        <v>0</v>
      </c>
      <c r="BQ284" s="97">
        <f t="shared" si="519"/>
        <v>0</v>
      </c>
      <c r="BR284" s="97">
        <f>SIN((90-$U$9)*$AA$8)*TAN($AA$10*$AA$8)/TAN((90-'C'!$F208)*$AA$8)</f>
        <v>9.3706804085603848E-2</v>
      </c>
      <c r="BS284" s="97">
        <f t="shared" si="520"/>
        <v>2.5695650812758864E-2</v>
      </c>
      <c r="BT284" s="97">
        <f t="shared" si="521"/>
        <v>1.0127663357422376</v>
      </c>
      <c r="BU284" s="97">
        <f t="shared" si="522"/>
        <v>5.3089192645836283</v>
      </c>
      <c r="BV284" s="97">
        <f t="shared" si="523"/>
        <v>9.1069592988755232</v>
      </c>
      <c r="BW284" s="97">
        <f t="shared" si="524"/>
        <v>-3.798040034291895</v>
      </c>
      <c r="BX284" s="97">
        <f t="shared" si="525"/>
        <v>165.58412143654084</v>
      </c>
      <c r="BY284" s="97" t="s">
        <v>8053</v>
      </c>
      <c r="BZ284" s="97" t="s">
        <v>8053</v>
      </c>
      <c r="CA284" s="97" t="s">
        <v>8053</v>
      </c>
      <c r="CB284" s="97">
        <f t="shared" si="526"/>
        <v>0</v>
      </c>
      <c r="CC284" s="97">
        <f t="shared" si="527"/>
        <v>0</v>
      </c>
      <c r="CD284" s="97">
        <f t="shared" si="528"/>
        <v>0</v>
      </c>
      <c r="CE284" s="97">
        <f t="shared" si="529"/>
        <v>0</v>
      </c>
      <c r="CF284" s="97">
        <f t="shared" si="530"/>
        <v>0</v>
      </c>
      <c r="CG284" s="97">
        <f t="shared" si="531"/>
        <v>0</v>
      </c>
      <c r="CH284" s="97">
        <f>90-'C'!$F208</f>
        <v>68.247</v>
      </c>
      <c r="CI284" s="97">
        <v>13</v>
      </c>
      <c r="CJ284" s="97"/>
      <c r="CK284" s="97"/>
      <c r="CL284" s="97" t="e">
        <f t="shared" ref="CL284:CL287" si="547">#REF!</f>
        <v>#REF!</v>
      </c>
      <c r="CM284" s="97"/>
      <c r="CN284" s="97" t="s">
        <v>8206</v>
      </c>
      <c r="CO284" s="97">
        <f t="shared" si="532"/>
        <v>13</v>
      </c>
      <c r="CP284" s="97">
        <f t="shared" si="533"/>
        <v>34.31666666666667</v>
      </c>
      <c r="CQ284" s="97">
        <f>'C'!F208</f>
        <v>21.753</v>
      </c>
      <c r="CR284" s="97">
        <f t="shared" si="534"/>
        <v>3.1415926535897931</v>
      </c>
      <c r="CS284" s="97">
        <f t="shared" si="535"/>
        <v>1.7453292519943295E-2</v>
      </c>
      <c r="CT284" s="97">
        <f t="shared" si="536"/>
        <v>57.295779513082323</v>
      </c>
      <c r="CU284" s="97">
        <f t="shared" si="537"/>
        <v>0.59893882164272083</v>
      </c>
      <c r="CV284" s="97">
        <f t="shared" si="538"/>
        <v>0.37966147218632651</v>
      </c>
      <c r="CW284" s="97">
        <f t="shared" si="539"/>
        <v>1.8663972734701813</v>
      </c>
      <c r="CX284" s="97">
        <f t="shared" si="540"/>
        <v>62.697831965511718</v>
      </c>
      <c r="CY284" s="97">
        <f t="shared" si="541"/>
        <v>62.697831965511718</v>
      </c>
      <c r="CZ284" s="97">
        <f t="shared" si="542"/>
        <v>297.30216803448826</v>
      </c>
      <c r="DA284" s="97"/>
      <c r="DB284" s="97"/>
      <c r="DC284" s="97"/>
      <c r="DD284" s="97"/>
      <c r="DE284" s="97"/>
      <c r="DF284" s="97"/>
      <c r="DG284" s="97"/>
      <c r="DH284" s="97"/>
      <c r="DI284" s="97"/>
      <c r="DJ284" s="97"/>
      <c r="DK284" s="97"/>
    </row>
    <row r="285" spans="1:115" ht="30" customHeight="1" x14ac:dyDescent="0.2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 t="e">
        <f t="shared" si="546"/>
        <v>#REF!</v>
      </c>
      <c r="M285" s="98">
        <f t="shared" si="543"/>
        <v>14</v>
      </c>
      <c r="N285" s="97">
        <f t="shared" si="478"/>
        <v>105.87231873866266</v>
      </c>
      <c r="O285" s="97">
        <f t="shared" si="479"/>
        <v>62.888880487058181</v>
      </c>
      <c r="P285" s="97">
        <f t="shared" si="480"/>
        <v>42.983438251604476</v>
      </c>
      <c r="Q285" s="97" t="str">
        <f t="shared" si="481"/>
        <v>QSOS</v>
      </c>
      <c r="R285" s="97">
        <f t="shared" si="482"/>
        <v>297.1111195129418</v>
      </c>
      <c r="S285" s="97">
        <f t="shared" si="477"/>
        <v>273</v>
      </c>
      <c r="T285" s="97">
        <f>SIN((90-$U$9)*$AA$8)*TAN($AA$9*$AA$8)/TAN((90-'C'!$F209)*$AA$8)</f>
        <v>1.1502052845094053</v>
      </c>
      <c r="U285" s="97">
        <f t="shared" si="483"/>
        <v>3.9313065427916092</v>
      </c>
      <c r="V285" s="97">
        <f t="shared" si="484"/>
        <v>2.2206545302661578</v>
      </c>
      <c r="W285" s="97">
        <f t="shared" si="485"/>
        <v>31.195362663438019</v>
      </c>
      <c r="X285" s="97">
        <f t="shared" si="486"/>
        <v>63.235932093769605</v>
      </c>
      <c r="Y285" s="97">
        <f t="shared" si="487"/>
        <v>-32.040569430331587</v>
      </c>
      <c r="Z285" s="97">
        <f t="shared" si="488"/>
        <v>85.56870524279239</v>
      </c>
      <c r="AA285" s="97">
        <f>(COS( 90.833*$AA$8)-SIN($U$9*$AA$8)*SIN('C'!$F209*$AA$8))/COS($U$9*$AA$8)/COS('C'!$F209*$AA$8)</f>
        <v>-0.28921180765481025</v>
      </c>
      <c r="AB285" s="97">
        <f t="shared" si="489"/>
        <v>106.81077398594711</v>
      </c>
      <c r="AC285" s="97">
        <f>('C'!$E209+$AC$9+$W$9/15)</f>
        <v>12.28777777777778</v>
      </c>
      <c r="AD285" s="97">
        <f t="shared" si="490"/>
        <v>0</v>
      </c>
      <c r="AE285" s="97">
        <f t="shared" si="491"/>
        <v>0</v>
      </c>
      <c r="AF285" s="97">
        <f t="shared" si="492"/>
        <v>0</v>
      </c>
      <c r="AG285" s="97">
        <f t="shared" si="493"/>
        <v>6.5831974282582877</v>
      </c>
      <c r="AH285" s="97">
        <f t="shared" si="494"/>
        <v>6.5831974282582877</v>
      </c>
      <c r="AI285" s="97"/>
      <c r="AJ285" s="97"/>
      <c r="AK285" s="97">
        <f t="shared" si="495"/>
        <v>0.27429989284409534</v>
      </c>
      <c r="AL285" s="97">
        <f>SIN((90-$U$9)*$AA$8)*TAN($Y$10*$AA$8)/TAN((90-'C'!$F209)*$AA$8)</f>
        <v>-9.299010004178633E-2</v>
      </c>
      <c r="AM285" s="97">
        <f t="shared" si="496"/>
        <v>2.5695650812758871E-2</v>
      </c>
      <c r="AN285" s="97">
        <f t="shared" si="497"/>
        <v>1.0127663357422376</v>
      </c>
      <c r="AO285" s="97">
        <f t="shared" si="498"/>
        <v>-5.2681994376128163</v>
      </c>
      <c r="AP285" s="97">
        <f t="shared" si="499"/>
        <v>-9.106959298875525</v>
      </c>
      <c r="AQ285" s="97">
        <f t="shared" si="500"/>
        <v>3.8387598612627087</v>
      </c>
      <c r="AR285" s="97">
        <f t="shared" si="501"/>
        <v>194.37515873648834</v>
      </c>
      <c r="AS285" s="97" t="s">
        <v>8053</v>
      </c>
      <c r="AT285" s="97" t="s">
        <v>8053</v>
      </c>
      <c r="AU285" s="97" t="s">
        <v>8053</v>
      </c>
      <c r="AV285" s="97">
        <f t="shared" si="502"/>
        <v>12.0318604536936</v>
      </c>
      <c r="AW285" s="97">
        <f t="shared" si="503"/>
        <v>12.0318604536936</v>
      </c>
      <c r="AX285" s="97">
        <f t="shared" si="504"/>
        <v>0.50132751890390004</v>
      </c>
      <c r="AY285" s="97">
        <f t="shared" si="505"/>
        <v>0</v>
      </c>
      <c r="AZ285" s="97">
        <f t="shared" si="506"/>
        <v>0</v>
      </c>
      <c r="BA285" s="97">
        <f t="shared" si="507"/>
        <v>0</v>
      </c>
      <c r="BB285" s="97">
        <f>SIN((90-$U$9)*$AA$8)*TAN($Y$9*$AA$8)/TAN((90-'C'!$F209)*$AA$8)</f>
        <v>-1.1502052845094057</v>
      </c>
      <c r="BC285" s="97">
        <f t="shared" si="508"/>
        <v>3.9313065427916136</v>
      </c>
      <c r="BD285" s="97">
        <f t="shared" si="509"/>
        <v>2.2206545302661587</v>
      </c>
      <c r="BE285" s="97">
        <f t="shared" si="510"/>
        <v>-31.195362663438015</v>
      </c>
      <c r="BF285" s="97">
        <f t="shared" si="511"/>
        <v>-63.235932093769613</v>
      </c>
      <c r="BG285" s="97">
        <f t="shared" si="512"/>
        <v>32.040569430331601</v>
      </c>
      <c r="BH285" s="97">
        <f t="shared" si="513"/>
        <v>274.43129475720764</v>
      </c>
      <c r="BI285" s="97" t="s">
        <v>8053</v>
      </c>
      <c r="BJ285" s="97" t="s">
        <v>8053</v>
      </c>
      <c r="BK285" s="97" t="s">
        <v>8053</v>
      </c>
      <c r="BL285" s="97">
        <f t="shared" si="514"/>
        <v>14.423815739799887</v>
      </c>
      <c r="BM285" s="97">
        <f t="shared" si="515"/>
        <v>14.423815739799887</v>
      </c>
      <c r="BN285" s="97">
        <f t="shared" si="516"/>
        <v>0.6009923224916619</v>
      </c>
      <c r="BO285" s="97">
        <f t="shared" si="517"/>
        <v>0</v>
      </c>
      <c r="BP285" s="97">
        <f t="shared" si="518"/>
        <v>0</v>
      </c>
      <c r="BQ285" s="97">
        <f t="shared" si="519"/>
        <v>0</v>
      </c>
      <c r="BR285" s="97">
        <f>SIN((90-$U$9)*$AA$8)*TAN($AA$10*$AA$8)/TAN((90-'C'!$F209)*$AA$8)</f>
        <v>9.2990100041786303E-2</v>
      </c>
      <c r="BS285" s="97">
        <f t="shared" si="520"/>
        <v>2.5695650812758864E-2</v>
      </c>
      <c r="BT285" s="97">
        <f t="shared" si="521"/>
        <v>1.0127663357422376</v>
      </c>
      <c r="BU285" s="97">
        <f t="shared" si="522"/>
        <v>5.2681994376128145</v>
      </c>
      <c r="BV285" s="97">
        <f t="shared" si="523"/>
        <v>9.1069592988755232</v>
      </c>
      <c r="BW285" s="97">
        <f t="shared" si="524"/>
        <v>-3.8387598612627087</v>
      </c>
      <c r="BX285" s="97">
        <f t="shared" si="525"/>
        <v>165.62484126351166</v>
      </c>
      <c r="BY285" s="97" t="s">
        <v>8053</v>
      </c>
      <c r="BZ285" s="97" t="s">
        <v>8053</v>
      </c>
      <c r="CA285" s="97" t="s">
        <v>8053</v>
      </c>
      <c r="CB285" s="97">
        <f t="shared" si="526"/>
        <v>0</v>
      </c>
      <c r="CC285" s="97">
        <f t="shared" si="527"/>
        <v>0</v>
      </c>
      <c r="CD285" s="97">
        <f t="shared" si="528"/>
        <v>0</v>
      </c>
      <c r="CE285" s="97">
        <f t="shared" si="529"/>
        <v>0</v>
      </c>
      <c r="CF285" s="97">
        <f t="shared" si="530"/>
        <v>0</v>
      </c>
      <c r="CG285" s="97">
        <f t="shared" si="531"/>
        <v>0</v>
      </c>
      <c r="CH285" s="97">
        <f>90-'C'!$F209</f>
        <v>68.397999999999996</v>
      </c>
      <c r="CI285" s="97">
        <v>14</v>
      </c>
      <c r="CJ285" s="97"/>
      <c r="CK285" s="97"/>
      <c r="CL285" s="97" t="e">
        <f t="shared" si="547"/>
        <v>#REF!</v>
      </c>
      <c r="CM285" s="97"/>
      <c r="CN285" s="97" t="s">
        <v>8206</v>
      </c>
      <c r="CO285" s="97">
        <f t="shared" si="532"/>
        <v>14</v>
      </c>
      <c r="CP285" s="97">
        <f t="shared" si="533"/>
        <v>34.31666666666667</v>
      </c>
      <c r="CQ285" s="97">
        <f>'C'!F209</f>
        <v>21.602</v>
      </c>
      <c r="CR285" s="97">
        <f t="shared" si="534"/>
        <v>3.1415926535897931</v>
      </c>
      <c r="CS285" s="97">
        <f t="shared" si="535"/>
        <v>1.7453292519943295E-2</v>
      </c>
      <c r="CT285" s="97">
        <f t="shared" si="536"/>
        <v>57.295779513082323</v>
      </c>
      <c r="CU285" s="97">
        <f t="shared" si="537"/>
        <v>0.59893882164272083</v>
      </c>
      <c r="CV285" s="97">
        <f t="shared" si="538"/>
        <v>0.37702602501581506</v>
      </c>
      <c r="CW285" s="97">
        <f t="shared" si="539"/>
        <v>1.8641996826582845</v>
      </c>
      <c r="CX285" s="97">
        <f t="shared" si="540"/>
        <v>62.888880487058181</v>
      </c>
      <c r="CY285" s="97">
        <f t="shared" si="541"/>
        <v>62.888880487058181</v>
      </c>
      <c r="CZ285" s="97">
        <f t="shared" si="542"/>
        <v>297.1111195129418</v>
      </c>
      <c r="DA285" s="97"/>
      <c r="DB285" s="97"/>
      <c r="DC285" s="97"/>
      <c r="DD285" s="97"/>
      <c r="DE285" s="97"/>
      <c r="DF285" s="97"/>
      <c r="DG285" s="97"/>
      <c r="DH285" s="97"/>
      <c r="DI285" s="97"/>
      <c r="DJ285" s="97"/>
      <c r="DK285" s="97"/>
    </row>
    <row r="286" spans="1:115" ht="30" customHeight="1" x14ac:dyDescent="0.2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 t="e">
        <f t="shared" si="546"/>
        <v>#REF!</v>
      </c>
      <c r="M286" s="98">
        <f t="shared" si="543"/>
        <v>15</v>
      </c>
      <c r="N286" s="97">
        <f t="shared" si="478"/>
        <v>105.87231873866266</v>
      </c>
      <c r="O286" s="97">
        <f t="shared" si="479"/>
        <v>63.088650019520486</v>
      </c>
      <c r="P286" s="97">
        <f t="shared" si="480"/>
        <v>42.78366871914217</v>
      </c>
      <c r="Q286" s="97" t="str">
        <f t="shared" si="481"/>
        <v>QSOS</v>
      </c>
      <c r="R286" s="97">
        <f t="shared" si="482"/>
        <v>296.91134998047949</v>
      </c>
      <c r="S286" s="97">
        <f t="shared" si="477"/>
        <v>274</v>
      </c>
      <c r="T286" s="97">
        <f>SIN((90-$U$9)*$AA$8)*TAN($AA$9*$AA$8)/TAN((90-'C'!$F210)*$AA$8)</f>
        <v>1.1409491144653445</v>
      </c>
      <c r="U286" s="97">
        <f t="shared" si="483"/>
        <v>3.9313065427916092</v>
      </c>
      <c r="V286" s="97">
        <f t="shared" si="484"/>
        <v>2.2206545302661578</v>
      </c>
      <c r="W286" s="97">
        <f t="shared" si="485"/>
        <v>30.916581777155326</v>
      </c>
      <c r="X286" s="97">
        <f t="shared" si="486"/>
        <v>63.235932093769605</v>
      </c>
      <c r="Y286" s="97">
        <f t="shared" si="487"/>
        <v>-32.319350316614276</v>
      </c>
      <c r="Z286" s="97">
        <f t="shared" si="488"/>
        <v>85.847486129075065</v>
      </c>
      <c r="AA286" s="97">
        <f>(COS( 90.833*$AA$8)-SIN($U$9*$AA$8)*SIN('C'!$F210*$AA$8))/COS($U$9*$AA$8)/COS('C'!$F210*$AA$8)</f>
        <v>-0.28701617573976207</v>
      </c>
      <c r="AB286" s="97">
        <f t="shared" si="489"/>
        <v>106.67940286340905</v>
      </c>
      <c r="AC286" s="97">
        <f>('C'!$E210+$AC$9+$W$9/15)</f>
        <v>12.288777777777778</v>
      </c>
      <c r="AD286" s="97">
        <f t="shared" si="490"/>
        <v>0</v>
      </c>
      <c r="AE286" s="97">
        <f t="shared" si="491"/>
        <v>0</v>
      </c>
      <c r="AF286" s="97">
        <f t="shared" si="492"/>
        <v>0</v>
      </c>
      <c r="AG286" s="97">
        <f t="shared" si="493"/>
        <v>6.5656120358394405</v>
      </c>
      <c r="AH286" s="97">
        <f t="shared" si="494"/>
        <v>6.5656120358394405</v>
      </c>
      <c r="AI286" s="97"/>
      <c r="AJ286" s="97"/>
      <c r="AK286" s="97">
        <f t="shared" si="495"/>
        <v>0.27356716815997667</v>
      </c>
      <c r="AL286" s="97">
        <f>SIN((90-$U$9)*$AA$8)*TAN($Y$10*$AA$8)/TAN((90-'C'!$F210)*$AA$8)</f>
        <v>-9.2241770860906139E-2</v>
      </c>
      <c r="AM286" s="97">
        <f t="shared" si="496"/>
        <v>2.5695650812758871E-2</v>
      </c>
      <c r="AN286" s="97">
        <f t="shared" si="497"/>
        <v>1.0127663357422376</v>
      </c>
      <c r="AO286" s="97">
        <f t="shared" si="498"/>
        <v>-5.2256856629540538</v>
      </c>
      <c r="AP286" s="97">
        <f t="shared" si="499"/>
        <v>-9.106959298875525</v>
      </c>
      <c r="AQ286" s="97">
        <f t="shared" si="500"/>
        <v>3.8812736359214712</v>
      </c>
      <c r="AR286" s="97">
        <f t="shared" si="501"/>
        <v>194.33264496182957</v>
      </c>
      <c r="AS286" s="97" t="s">
        <v>8053</v>
      </c>
      <c r="AT286" s="97" t="s">
        <v>8053</v>
      </c>
      <c r="AU286" s="97" t="s">
        <v>8053</v>
      </c>
      <c r="AV286" s="97">
        <f t="shared" si="502"/>
        <v>12.03002620204968</v>
      </c>
      <c r="AW286" s="97">
        <f t="shared" si="503"/>
        <v>12.03002620204968</v>
      </c>
      <c r="AX286" s="97">
        <f t="shared" si="504"/>
        <v>0.50125109175206994</v>
      </c>
      <c r="AY286" s="97">
        <f t="shared" si="505"/>
        <v>0</v>
      </c>
      <c r="AZ286" s="97">
        <f t="shared" si="506"/>
        <v>0</v>
      </c>
      <c r="BA286" s="97">
        <f t="shared" si="507"/>
        <v>0</v>
      </c>
      <c r="BB286" s="97">
        <f>SIN((90-$U$9)*$AA$8)*TAN($Y$9*$AA$8)/TAN((90-'C'!$F210)*$AA$8)</f>
        <v>-1.140949114465345</v>
      </c>
      <c r="BC286" s="97">
        <f t="shared" si="508"/>
        <v>3.9313065427916136</v>
      </c>
      <c r="BD286" s="97">
        <f t="shared" si="509"/>
        <v>2.2206545302661587</v>
      </c>
      <c r="BE286" s="97">
        <f t="shared" si="510"/>
        <v>-30.916581777155326</v>
      </c>
      <c r="BF286" s="97">
        <f t="shared" si="511"/>
        <v>-63.235932093769613</v>
      </c>
      <c r="BG286" s="97">
        <f t="shared" si="512"/>
        <v>32.31935031661429</v>
      </c>
      <c r="BH286" s="97">
        <f t="shared" si="513"/>
        <v>274.15251387092496</v>
      </c>
      <c r="BI286" s="97" t="s">
        <v>8053</v>
      </c>
      <c r="BJ286" s="97" t="s">
        <v>8053</v>
      </c>
      <c r="BK286" s="97" t="s">
        <v>8053</v>
      </c>
      <c r="BL286" s="97">
        <f t="shared" si="514"/>
        <v>14.44340113221873</v>
      </c>
      <c r="BM286" s="97">
        <f t="shared" si="515"/>
        <v>14.44340113221873</v>
      </c>
      <c r="BN286" s="97">
        <f t="shared" si="516"/>
        <v>0.60180838050911378</v>
      </c>
      <c r="BO286" s="97">
        <f t="shared" si="517"/>
        <v>0</v>
      </c>
      <c r="BP286" s="97">
        <f t="shared" si="518"/>
        <v>0</v>
      </c>
      <c r="BQ286" s="97">
        <f t="shared" si="519"/>
        <v>0</v>
      </c>
      <c r="BR286" s="97">
        <f>SIN((90-$U$9)*$AA$8)*TAN($AA$10*$AA$8)/TAN((90-'C'!$F210)*$AA$8)</f>
        <v>9.2241770860906111E-2</v>
      </c>
      <c r="BS286" s="97">
        <f t="shared" si="520"/>
        <v>2.5695650812758864E-2</v>
      </c>
      <c r="BT286" s="97">
        <f t="shared" si="521"/>
        <v>1.0127663357422376</v>
      </c>
      <c r="BU286" s="97">
        <f t="shared" si="522"/>
        <v>5.2256856629540529</v>
      </c>
      <c r="BV286" s="97">
        <f t="shared" si="523"/>
        <v>9.1069592988755232</v>
      </c>
      <c r="BW286" s="97">
        <f t="shared" si="524"/>
        <v>-3.8812736359214703</v>
      </c>
      <c r="BX286" s="97">
        <f t="shared" si="525"/>
        <v>165.66735503817043</v>
      </c>
      <c r="BY286" s="97" t="s">
        <v>8053</v>
      </c>
      <c r="BZ286" s="97" t="s">
        <v>8053</v>
      </c>
      <c r="CA286" s="97" t="s">
        <v>8053</v>
      </c>
      <c r="CB286" s="97">
        <f t="shared" si="526"/>
        <v>0</v>
      </c>
      <c r="CC286" s="97">
        <f t="shared" si="527"/>
        <v>0</v>
      </c>
      <c r="CD286" s="97">
        <f t="shared" si="528"/>
        <v>0</v>
      </c>
      <c r="CE286" s="97">
        <f t="shared" si="529"/>
        <v>0</v>
      </c>
      <c r="CF286" s="97">
        <f t="shared" si="530"/>
        <v>0</v>
      </c>
      <c r="CG286" s="97">
        <f t="shared" si="531"/>
        <v>0</v>
      </c>
      <c r="CH286" s="97">
        <f>90-'C'!$F210</f>
        <v>68.555999999999997</v>
      </c>
      <c r="CI286" s="97">
        <v>15</v>
      </c>
      <c r="CJ286" s="97"/>
      <c r="CK286" s="97"/>
      <c r="CL286" s="97" t="e">
        <f t="shared" si="547"/>
        <v>#REF!</v>
      </c>
      <c r="CM286" s="97"/>
      <c r="CN286" s="97" t="s">
        <v>8206</v>
      </c>
      <c r="CO286" s="97">
        <f t="shared" si="532"/>
        <v>15</v>
      </c>
      <c r="CP286" s="97">
        <f t="shared" si="533"/>
        <v>34.31666666666667</v>
      </c>
      <c r="CQ286" s="97">
        <f>'C'!F210</f>
        <v>21.443999999999999</v>
      </c>
      <c r="CR286" s="97">
        <f t="shared" si="534"/>
        <v>3.1415926535897931</v>
      </c>
      <c r="CS286" s="97">
        <f t="shared" si="535"/>
        <v>1.7453292519943295E-2</v>
      </c>
      <c r="CT286" s="97">
        <f t="shared" si="536"/>
        <v>57.295779513082323</v>
      </c>
      <c r="CU286" s="97">
        <f t="shared" si="537"/>
        <v>0.59893882164272083</v>
      </c>
      <c r="CV286" s="97">
        <f t="shared" si="538"/>
        <v>0.37426840479766399</v>
      </c>
      <c r="CW286" s="97">
        <f t="shared" si="539"/>
        <v>1.8619068240279546</v>
      </c>
      <c r="CX286" s="97">
        <f t="shared" si="540"/>
        <v>63.088650019520486</v>
      </c>
      <c r="CY286" s="97">
        <f t="shared" si="541"/>
        <v>63.088650019520486</v>
      </c>
      <c r="CZ286" s="97">
        <f t="shared" si="542"/>
        <v>296.91134998047949</v>
      </c>
      <c r="DA286" s="97"/>
      <c r="DB286" s="97"/>
      <c r="DC286" s="97"/>
      <c r="DD286" s="97"/>
      <c r="DE286" s="97"/>
      <c r="DF286" s="97"/>
      <c r="DG286" s="97"/>
      <c r="DH286" s="97"/>
      <c r="DI286" s="97"/>
      <c r="DJ286" s="97"/>
      <c r="DK286" s="97"/>
    </row>
    <row r="287" spans="1:115" ht="30" customHeight="1" x14ac:dyDescent="0.2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 t="e">
        <f t="shared" si="546"/>
        <v>#REF!</v>
      </c>
      <c r="M287" s="98">
        <f t="shared" si="543"/>
        <v>16</v>
      </c>
      <c r="N287" s="97">
        <f t="shared" si="478"/>
        <v>105.87231873866266</v>
      </c>
      <c r="O287" s="97">
        <f t="shared" si="479"/>
        <v>63.294597825323031</v>
      </c>
      <c r="P287" s="97">
        <f t="shared" si="480"/>
        <v>42.577720913339625</v>
      </c>
      <c r="Q287" s="97" t="str">
        <f t="shared" si="481"/>
        <v>QSOS</v>
      </c>
      <c r="R287" s="97">
        <f t="shared" si="482"/>
        <v>296.70540217467698</v>
      </c>
      <c r="S287" s="97">
        <f t="shared" si="477"/>
        <v>275</v>
      </c>
      <c r="T287" s="97">
        <f>SIN((90-$U$9)*$AA$8)*TAN($AA$9*$AA$8)/TAN((90-'C'!$F211)*$AA$8)</f>
        <v>1.1314210160636555</v>
      </c>
      <c r="U287" s="97">
        <f t="shared" si="483"/>
        <v>3.9313065427916092</v>
      </c>
      <c r="V287" s="97">
        <f t="shared" si="484"/>
        <v>2.2206545302661578</v>
      </c>
      <c r="W287" s="97">
        <f t="shared" si="485"/>
        <v>30.630456755407803</v>
      </c>
      <c r="X287" s="97">
        <f t="shared" si="486"/>
        <v>63.235932093769605</v>
      </c>
      <c r="Y287" s="97">
        <f t="shared" si="487"/>
        <v>-32.605475338361799</v>
      </c>
      <c r="Z287" s="97">
        <f t="shared" si="488"/>
        <v>86.133611150822588</v>
      </c>
      <c r="AA287" s="97">
        <f>(COS( 90.833*$AA$8)-SIN($U$9*$AA$8)*SIN('C'!$F211*$AA$8))/COS($U$9*$AA$8)/COS('C'!$F211*$AA$8)</f>
        <v>-0.28475619094890342</v>
      </c>
      <c r="AB287" s="97">
        <f t="shared" si="489"/>
        <v>106.54427550293643</v>
      </c>
      <c r="AC287" s="97">
        <f>('C'!$E211+$AC$9+$W$9/15)</f>
        <v>12.29077777777778</v>
      </c>
      <c r="AD287" s="97">
        <f t="shared" si="490"/>
        <v>0</v>
      </c>
      <c r="AE287" s="97">
        <f t="shared" si="491"/>
        <v>0</v>
      </c>
      <c r="AF287" s="97">
        <f t="shared" si="492"/>
        <v>0</v>
      </c>
      <c r="AG287" s="97">
        <f t="shared" si="493"/>
        <v>6.5485370343896081</v>
      </c>
      <c r="AH287" s="97">
        <f t="shared" si="494"/>
        <v>6.5485370343896081</v>
      </c>
      <c r="AI287" s="97"/>
      <c r="AJ287" s="97"/>
      <c r="AK287" s="97">
        <f t="shared" si="495"/>
        <v>0.27285570976623369</v>
      </c>
      <c r="AL287" s="97">
        <f>SIN((90-$U$9)*$AA$8)*TAN($Y$10*$AA$8)/TAN((90-'C'!$F211)*$AA$8)</f>
        <v>-9.1471457217321236E-2</v>
      </c>
      <c r="AM287" s="97">
        <f t="shared" si="496"/>
        <v>2.5695650812758871E-2</v>
      </c>
      <c r="AN287" s="97">
        <f t="shared" si="497"/>
        <v>1.0127663357422376</v>
      </c>
      <c r="AO287" s="97">
        <f t="shared" si="498"/>
        <v>-5.1819259289497017</v>
      </c>
      <c r="AP287" s="97">
        <f t="shared" si="499"/>
        <v>-9.106959298875525</v>
      </c>
      <c r="AQ287" s="97">
        <f t="shared" si="500"/>
        <v>3.9250333699258233</v>
      </c>
      <c r="AR287" s="97">
        <f t="shared" si="501"/>
        <v>194.28888522782523</v>
      </c>
      <c r="AS287" s="97" t="s">
        <v>8053</v>
      </c>
      <c r="AT287" s="97" t="s">
        <v>8053</v>
      </c>
      <c r="AU287" s="97" t="s">
        <v>8053</v>
      </c>
      <c r="AV287" s="97">
        <f t="shared" si="502"/>
        <v>12.029108886449393</v>
      </c>
      <c r="AW287" s="97">
        <f t="shared" si="503"/>
        <v>12.029108886449393</v>
      </c>
      <c r="AX287" s="97">
        <f t="shared" si="504"/>
        <v>0.50121287026872474</v>
      </c>
      <c r="AY287" s="97">
        <f t="shared" si="505"/>
        <v>0</v>
      </c>
      <c r="AZ287" s="97">
        <f t="shared" si="506"/>
        <v>0</v>
      </c>
      <c r="BA287" s="97">
        <f t="shared" si="507"/>
        <v>0</v>
      </c>
      <c r="BB287" s="97">
        <f>SIN((90-$U$9)*$AA$8)*TAN($Y$9*$AA$8)/TAN((90-'C'!$F211)*$AA$8)</f>
        <v>-1.131421016063656</v>
      </c>
      <c r="BC287" s="97">
        <f t="shared" si="508"/>
        <v>3.9313065427916136</v>
      </c>
      <c r="BD287" s="97">
        <f t="shared" si="509"/>
        <v>2.2206545302661587</v>
      </c>
      <c r="BE287" s="97">
        <f t="shared" si="510"/>
        <v>-30.630456755407799</v>
      </c>
      <c r="BF287" s="97">
        <f t="shared" si="511"/>
        <v>-63.235932093769613</v>
      </c>
      <c r="BG287" s="97">
        <f t="shared" si="512"/>
        <v>32.605475338361813</v>
      </c>
      <c r="BH287" s="97">
        <f t="shared" si="513"/>
        <v>273.86638884917744</v>
      </c>
      <c r="BI287" s="97" t="s">
        <v>8053</v>
      </c>
      <c r="BJ287" s="97" t="s">
        <v>8053</v>
      </c>
      <c r="BK287" s="97" t="s">
        <v>8053</v>
      </c>
      <c r="BL287" s="97">
        <f t="shared" si="514"/>
        <v>14.464476133668567</v>
      </c>
      <c r="BM287" s="97">
        <f t="shared" si="515"/>
        <v>14.464476133668567</v>
      </c>
      <c r="BN287" s="97">
        <f t="shared" si="516"/>
        <v>0.60268650556952363</v>
      </c>
      <c r="BO287" s="97">
        <f t="shared" si="517"/>
        <v>0</v>
      </c>
      <c r="BP287" s="97">
        <f t="shared" si="518"/>
        <v>0</v>
      </c>
      <c r="BQ287" s="97">
        <f t="shared" si="519"/>
        <v>0</v>
      </c>
      <c r="BR287" s="97">
        <f>SIN((90-$U$9)*$AA$8)*TAN($AA$10*$AA$8)/TAN((90-'C'!$F211)*$AA$8)</f>
        <v>9.1471457217321209E-2</v>
      </c>
      <c r="BS287" s="97">
        <f t="shared" si="520"/>
        <v>2.5695650812758864E-2</v>
      </c>
      <c r="BT287" s="97">
        <f t="shared" si="521"/>
        <v>1.0127663357422376</v>
      </c>
      <c r="BU287" s="97">
        <f t="shared" si="522"/>
        <v>5.1819259289496999</v>
      </c>
      <c r="BV287" s="97">
        <f t="shared" si="523"/>
        <v>9.1069592988755232</v>
      </c>
      <c r="BW287" s="97">
        <f t="shared" si="524"/>
        <v>-3.9250333699258233</v>
      </c>
      <c r="BX287" s="97">
        <f t="shared" si="525"/>
        <v>165.71111477217477</v>
      </c>
      <c r="BY287" s="97" t="s">
        <v>8053</v>
      </c>
      <c r="BZ287" s="97" t="s">
        <v>8053</v>
      </c>
      <c r="CA287" s="97" t="s">
        <v>8053</v>
      </c>
      <c r="CB287" s="97">
        <f t="shared" si="526"/>
        <v>0</v>
      </c>
      <c r="CC287" s="97">
        <f t="shared" si="527"/>
        <v>0</v>
      </c>
      <c r="CD287" s="97">
        <f t="shared" si="528"/>
        <v>0</v>
      </c>
      <c r="CE287" s="97">
        <f t="shared" si="529"/>
        <v>0</v>
      </c>
      <c r="CF287" s="97">
        <f t="shared" si="530"/>
        <v>0</v>
      </c>
      <c r="CG287" s="97">
        <f t="shared" si="531"/>
        <v>0</v>
      </c>
      <c r="CH287" s="97">
        <f>90-'C'!$F211</f>
        <v>68.718999999999994</v>
      </c>
      <c r="CI287" s="97">
        <v>16</v>
      </c>
      <c r="CJ287" s="97"/>
      <c r="CK287" s="97"/>
      <c r="CL287" s="97" t="e">
        <f t="shared" si="547"/>
        <v>#REF!</v>
      </c>
      <c r="CM287" s="97"/>
      <c r="CN287" s="97" t="s">
        <v>8206</v>
      </c>
      <c r="CO287" s="97">
        <f t="shared" si="532"/>
        <v>16</v>
      </c>
      <c r="CP287" s="97">
        <f t="shared" si="533"/>
        <v>34.31666666666667</v>
      </c>
      <c r="CQ287" s="97">
        <f>'C'!F211</f>
        <v>21.280999999999999</v>
      </c>
      <c r="CR287" s="97">
        <f t="shared" si="534"/>
        <v>3.1415926535897931</v>
      </c>
      <c r="CS287" s="97">
        <f t="shared" si="535"/>
        <v>1.7453292519943295E-2</v>
      </c>
      <c r="CT287" s="97">
        <f t="shared" si="536"/>
        <v>57.295779513082323</v>
      </c>
      <c r="CU287" s="97">
        <f t="shared" si="537"/>
        <v>0.59893882164272083</v>
      </c>
      <c r="CV287" s="97">
        <f t="shared" si="538"/>
        <v>0.37142351811691326</v>
      </c>
      <c r="CW287" s="97">
        <f t="shared" si="539"/>
        <v>1.859548406678178</v>
      </c>
      <c r="CX287" s="97">
        <f t="shared" si="540"/>
        <v>63.294597825323031</v>
      </c>
      <c r="CY287" s="97">
        <f t="shared" si="541"/>
        <v>63.294597825323031</v>
      </c>
      <c r="CZ287" s="97">
        <f t="shared" si="542"/>
        <v>296.70540217467698</v>
      </c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</row>
    <row r="288" spans="1:115" ht="30" customHeight="1" x14ac:dyDescent="0.2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8">
        <f t="shared" si="543"/>
        <v>17</v>
      </c>
      <c r="N288" s="97">
        <f t="shared" si="478"/>
        <v>105.87231873866266</v>
      </c>
      <c r="O288" s="97">
        <f t="shared" si="479"/>
        <v>63.507974487437203</v>
      </c>
      <c r="P288" s="97">
        <f t="shared" si="480"/>
        <v>42.364344251225454</v>
      </c>
      <c r="Q288" s="97" t="str">
        <f t="shared" si="481"/>
        <v>QSOS</v>
      </c>
      <c r="R288" s="97">
        <f t="shared" si="482"/>
        <v>296.4920255125628</v>
      </c>
      <c r="S288" s="97">
        <f t="shared" si="477"/>
        <v>276</v>
      </c>
      <c r="T288" s="97">
        <f>SIN((90-$U$9)*$AA$8)*TAN($AA$9*$AA$8)/TAN((90-'C'!$F212)*$AA$8)</f>
        <v>1.1215644587616402</v>
      </c>
      <c r="U288" s="97">
        <f t="shared" si="483"/>
        <v>3.9313065427916092</v>
      </c>
      <c r="V288" s="97">
        <f t="shared" si="484"/>
        <v>2.2206545302661578</v>
      </c>
      <c r="W288" s="97">
        <f t="shared" si="485"/>
        <v>30.335355756684951</v>
      </c>
      <c r="X288" s="97">
        <f t="shared" si="486"/>
        <v>63.235932093769605</v>
      </c>
      <c r="Y288" s="97">
        <f t="shared" si="487"/>
        <v>-32.900576337084658</v>
      </c>
      <c r="Z288" s="97">
        <f t="shared" si="488"/>
        <v>86.428712149545447</v>
      </c>
      <c r="AA288" s="97">
        <f>(COS( 90.833*$AA$8)-SIN($U$9*$AA$8)*SIN('C'!$F212*$AA$8))/COS($U$9*$AA$8)/COS('C'!$F212*$AA$8)</f>
        <v>-0.28241845971471913</v>
      </c>
      <c r="AB288" s="97">
        <f t="shared" si="489"/>
        <v>106.40459911124476</v>
      </c>
      <c r="AC288" s="97">
        <f>('C'!$E212+$AC$9+$W$9/15)</f>
        <v>12.291777777777778</v>
      </c>
      <c r="AD288" s="97">
        <f t="shared" si="490"/>
        <v>0</v>
      </c>
      <c r="AE288" s="97">
        <f t="shared" si="491"/>
        <v>0</v>
      </c>
      <c r="AF288" s="97">
        <f t="shared" si="492"/>
        <v>0</v>
      </c>
      <c r="AG288" s="97">
        <f t="shared" si="493"/>
        <v>6.529863634474748</v>
      </c>
      <c r="AH288" s="97">
        <f t="shared" si="494"/>
        <v>6.529863634474748</v>
      </c>
      <c r="AI288" s="97"/>
      <c r="AJ288" s="97"/>
      <c r="AK288" s="97">
        <f t="shared" si="495"/>
        <v>0.27207765143644785</v>
      </c>
      <c r="AL288" s="97">
        <f>SIN((90-$U$9)*$AA$8)*TAN($Y$10*$AA$8)/TAN((90-'C'!$F212)*$AA$8)</f>
        <v>-9.0674588813110288E-2</v>
      </c>
      <c r="AM288" s="97">
        <f t="shared" si="496"/>
        <v>2.5695650812758871E-2</v>
      </c>
      <c r="AN288" s="97">
        <f t="shared" si="497"/>
        <v>1.0127663357422376</v>
      </c>
      <c r="AO288" s="97">
        <f t="shared" si="498"/>
        <v>-5.1366608694597859</v>
      </c>
      <c r="AP288" s="97">
        <f t="shared" si="499"/>
        <v>-9.106959298875525</v>
      </c>
      <c r="AQ288" s="97">
        <f t="shared" si="500"/>
        <v>3.9702984294157391</v>
      </c>
      <c r="AR288" s="97">
        <f t="shared" si="501"/>
        <v>194.2436201683353</v>
      </c>
      <c r="AS288" s="97" t="s">
        <v>8053</v>
      </c>
      <c r="AT288" s="97" t="s">
        <v>8053</v>
      </c>
      <c r="AU288" s="97" t="s">
        <v>8053</v>
      </c>
      <c r="AV288" s="97">
        <f t="shared" si="502"/>
        <v>12.027091215816728</v>
      </c>
      <c r="AW288" s="97">
        <f t="shared" si="503"/>
        <v>12.027091215816728</v>
      </c>
      <c r="AX288" s="97">
        <f t="shared" si="504"/>
        <v>0.50112880065903032</v>
      </c>
      <c r="AY288" s="97">
        <f t="shared" si="505"/>
        <v>0</v>
      </c>
      <c r="AZ288" s="97">
        <f t="shared" si="506"/>
        <v>0</v>
      </c>
      <c r="BA288" s="97">
        <f t="shared" si="507"/>
        <v>0</v>
      </c>
      <c r="BB288" s="97">
        <f>SIN((90-$U$9)*$AA$8)*TAN($Y$9*$AA$8)/TAN((90-'C'!$F212)*$AA$8)</f>
        <v>-1.1215644587616407</v>
      </c>
      <c r="BC288" s="97">
        <f t="shared" si="508"/>
        <v>3.9313065427916136</v>
      </c>
      <c r="BD288" s="97">
        <f t="shared" si="509"/>
        <v>2.2206545302661587</v>
      </c>
      <c r="BE288" s="97">
        <f t="shared" si="510"/>
        <v>-30.335355756684951</v>
      </c>
      <c r="BF288" s="97">
        <f t="shared" si="511"/>
        <v>-63.235932093769613</v>
      </c>
      <c r="BG288" s="97">
        <f t="shared" si="512"/>
        <v>32.900576337084658</v>
      </c>
      <c r="BH288" s="97">
        <f t="shared" si="513"/>
        <v>273.57128785045455</v>
      </c>
      <c r="BI288" s="97" t="s">
        <v>8053</v>
      </c>
      <c r="BJ288" s="97" t="s">
        <v>8053</v>
      </c>
      <c r="BK288" s="97" t="s">
        <v>8053</v>
      </c>
      <c r="BL288" s="97">
        <f t="shared" si="514"/>
        <v>14.485149533583421</v>
      </c>
      <c r="BM288" s="97">
        <f t="shared" si="515"/>
        <v>14.485149533583421</v>
      </c>
      <c r="BN288" s="97">
        <f t="shared" si="516"/>
        <v>0.60354789723264257</v>
      </c>
      <c r="BO288" s="97">
        <f t="shared" si="517"/>
        <v>0</v>
      </c>
      <c r="BP288" s="97">
        <f t="shared" si="518"/>
        <v>0</v>
      </c>
      <c r="BQ288" s="97">
        <f t="shared" si="519"/>
        <v>0</v>
      </c>
      <c r="BR288" s="97">
        <f>SIN((90-$U$9)*$AA$8)*TAN($AA$10*$AA$8)/TAN((90-'C'!$F212)*$AA$8)</f>
        <v>9.0674588813110274E-2</v>
      </c>
      <c r="BS288" s="97">
        <f t="shared" si="520"/>
        <v>2.5695650812758864E-2</v>
      </c>
      <c r="BT288" s="97">
        <f t="shared" si="521"/>
        <v>1.0127663357422376</v>
      </c>
      <c r="BU288" s="97">
        <f t="shared" si="522"/>
        <v>5.1366608694597851</v>
      </c>
      <c r="BV288" s="97">
        <f t="shared" si="523"/>
        <v>9.1069592988755232</v>
      </c>
      <c r="BW288" s="97">
        <f t="shared" si="524"/>
        <v>-3.9702984294157382</v>
      </c>
      <c r="BX288" s="97">
        <f t="shared" si="525"/>
        <v>165.7563798316647</v>
      </c>
      <c r="BY288" s="97" t="s">
        <v>8053</v>
      </c>
      <c r="BZ288" s="97" t="s">
        <v>8053</v>
      </c>
      <c r="CA288" s="97" t="s">
        <v>8053</v>
      </c>
      <c r="CB288" s="97">
        <f t="shared" si="526"/>
        <v>0</v>
      </c>
      <c r="CC288" s="97">
        <f t="shared" si="527"/>
        <v>0</v>
      </c>
      <c r="CD288" s="97">
        <f t="shared" si="528"/>
        <v>0</v>
      </c>
      <c r="CE288" s="97">
        <f t="shared" si="529"/>
        <v>0</v>
      </c>
      <c r="CF288" s="97">
        <f t="shared" si="530"/>
        <v>0</v>
      </c>
      <c r="CG288" s="97">
        <f t="shared" si="531"/>
        <v>0</v>
      </c>
      <c r="CH288" s="97">
        <f>90-'C'!$F212</f>
        <v>68.888000000000005</v>
      </c>
      <c r="CI288" s="97">
        <v>17</v>
      </c>
      <c r="CJ288" s="97"/>
      <c r="CK288" s="97"/>
      <c r="CL288" s="97"/>
      <c r="CM288" s="97"/>
      <c r="CN288" s="97" t="s">
        <v>8206</v>
      </c>
      <c r="CO288" s="97">
        <f t="shared" si="532"/>
        <v>17</v>
      </c>
      <c r="CP288" s="97">
        <f t="shared" si="533"/>
        <v>34.31666666666667</v>
      </c>
      <c r="CQ288" s="97">
        <f>'C'!F212</f>
        <v>21.111999999999998</v>
      </c>
      <c r="CR288" s="97">
        <f t="shared" si="534"/>
        <v>3.1415926535897931</v>
      </c>
      <c r="CS288" s="97">
        <f t="shared" si="535"/>
        <v>1.7453292519943295E-2</v>
      </c>
      <c r="CT288" s="97">
        <f t="shared" si="536"/>
        <v>57.295779513082323</v>
      </c>
      <c r="CU288" s="97">
        <f t="shared" si="537"/>
        <v>0.59893882164272083</v>
      </c>
      <c r="CV288" s="97">
        <f t="shared" si="538"/>
        <v>0.36847391168104282</v>
      </c>
      <c r="CW288" s="97">
        <f t="shared" si="539"/>
        <v>1.8571105937558532</v>
      </c>
      <c r="CX288" s="97">
        <f t="shared" si="540"/>
        <v>63.507974487437203</v>
      </c>
      <c r="CY288" s="97">
        <f t="shared" si="541"/>
        <v>63.507974487437203</v>
      </c>
      <c r="CZ288" s="97">
        <f t="shared" si="542"/>
        <v>296.4920255125628</v>
      </c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</row>
    <row r="289" spans="1:115" ht="30" customHeight="1" x14ac:dyDescent="0.2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8">
        <f t="shared" si="543"/>
        <v>18</v>
      </c>
      <c r="N289" s="97">
        <f t="shared" si="478"/>
        <v>105.87231873866266</v>
      </c>
      <c r="O289" s="97">
        <f t="shared" si="479"/>
        <v>63.728765588018746</v>
      </c>
      <c r="P289" s="97">
        <f t="shared" si="480"/>
        <v>42.14355315064391</v>
      </c>
      <c r="Q289" s="97" t="str">
        <f t="shared" si="481"/>
        <v>QSOS</v>
      </c>
      <c r="R289" s="97">
        <f t="shared" si="482"/>
        <v>296.27123441198125</v>
      </c>
      <c r="S289" s="97">
        <f t="shared" si="477"/>
        <v>277</v>
      </c>
      <c r="T289" s="97">
        <f>SIN((90-$U$9)*$AA$8)*TAN($AA$9*$AA$8)/TAN((90-'C'!$F213)*$AA$8)</f>
        <v>1.1113815949656458</v>
      </c>
      <c r="U289" s="97">
        <f t="shared" si="483"/>
        <v>3.9313065427916092</v>
      </c>
      <c r="V289" s="97">
        <f t="shared" si="484"/>
        <v>2.2206545302661578</v>
      </c>
      <c r="W289" s="97">
        <f t="shared" si="485"/>
        <v>30.031416389002366</v>
      </c>
      <c r="X289" s="97">
        <f t="shared" si="486"/>
        <v>63.235932093769605</v>
      </c>
      <c r="Y289" s="97">
        <f t="shared" si="487"/>
        <v>-33.204515704767239</v>
      </c>
      <c r="Z289" s="97">
        <f t="shared" si="488"/>
        <v>86.732651517228021</v>
      </c>
      <c r="AA289" s="97">
        <f>(COS( 90.833*$AA$8)-SIN($U$9*$AA$8)*SIN('C'!$F213*$AA$8))/COS($U$9*$AA$8)/COS('C'!$F213*$AA$8)</f>
        <v>-0.28000350946470753</v>
      </c>
      <c r="AB289" s="97">
        <f t="shared" si="489"/>
        <v>106.26041416416956</v>
      </c>
      <c r="AC289" s="97">
        <f>('C'!$E213+$AC$9+$W$9/15)</f>
        <v>12.29377777777778</v>
      </c>
      <c r="AD289" s="97">
        <f t="shared" si="490"/>
        <v>0</v>
      </c>
      <c r="AE289" s="97">
        <f t="shared" si="491"/>
        <v>0</v>
      </c>
      <c r="AF289" s="97">
        <f t="shared" si="492"/>
        <v>0</v>
      </c>
      <c r="AG289" s="97">
        <f t="shared" si="493"/>
        <v>6.511601009962579</v>
      </c>
      <c r="AH289" s="97">
        <f t="shared" si="494"/>
        <v>6.511601009962579</v>
      </c>
      <c r="AI289" s="97"/>
      <c r="AJ289" s="97"/>
      <c r="AK289" s="97">
        <f t="shared" si="495"/>
        <v>0.27131670874844077</v>
      </c>
      <c r="AL289" s="97">
        <f>SIN((90-$U$9)*$AA$8)*TAN($Y$10*$AA$8)/TAN((90-'C'!$F213)*$AA$8)</f>
        <v>-8.9851339662846405E-2</v>
      </c>
      <c r="AM289" s="97">
        <f t="shared" si="496"/>
        <v>2.5695650812758871E-2</v>
      </c>
      <c r="AN289" s="97">
        <f t="shared" si="497"/>
        <v>1.0127663357422376</v>
      </c>
      <c r="AO289" s="97">
        <f t="shared" si="498"/>
        <v>-5.0899006618817824</v>
      </c>
      <c r="AP289" s="97">
        <f t="shared" si="499"/>
        <v>-9.106959298875525</v>
      </c>
      <c r="AQ289" s="97">
        <f t="shared" si="500"/>
        <v>4.0170586369937427</v>
      </c>
      <c r="AR289" s="97">
        <f t="shared" si="501"/>
        <v>194.19685996075731</v>
      </c>
      <c r="AS289" s="97" t="s">
        <v>8053</v>
      </c>
      <c r="AT289" s="97" t="s">
        <v>8053</v>
      </c>
      <c r="AU289" s="97" t="s">
        <v>8053</v>
      </c>
      <c r="AV289" s="97">
        <f t="shared" si="502"/>
        <v>12.025973868644865</v>
      </c>
      <c r="AW289" s="97">
        <f t="shared" si="503"/>
        <v>12.025973868644865</v>
      </c>
      <c r="AX289" s="97">
        <f t="shared" si="504"/>
        <v>0.50108224452686934</v>
      </c>
      <c r="AY289" s="97">
        <f t="shared" si="505"/>
        <v>0</v>
      </c>
      <c r="AZ289" s="97">
        <f t="shared" si="506"/>
        <v>0</v>
      </c>
      <c r="BA289" s="97">
        <f t="shared" si="507"/>
        <v>0</v>
      </c>
      <c r="BB289" s="97">
        <f>SIN((90-$U$9)*$AA$8)*TAN($Y$9*$AA$8)/TAN((90-'C'!$F213)*$AA$8)</f>
        <v>-1.1113815949656463</v>
      </c>
      <c r="BC289" s="97">
        <f t="shared" si="508"/>
        <v>3.9313065427916136</v>
      </c>
      <c r="BD289" s="97">
        <f t="shared" si="509"/>
        <v>2.2206545302661587</v>
      </c>
      <c r="BE289" s="97">
        <f t="shared" si="510"/>
        <v>-30.031416389002363</v>
      </c>
      <c r="BF289" s="97">
        <f t="shared" si="511"/>
        <v>-63.235932093769613</v>
      </c>
      <c r="BG289" s="97">
        <f t="shared" si="512"/>
        <v>33.204515704767246</v>
      </c>
      <c r="BH289" s="97">
        <f t="shared" si="513"/>
        <v>273.26734848277198</v>
      </c>
      <c r="BI289" s="97" t="s">
        <v>8053</v>
      </c>
      <c r="BJ289" s="97" t="s">
        <v>8053</v>
      </c>
      <c r="BK289" s="97" t="s">
        <v>8053</v>
      </c>
      <c r="BL289" s="97">
        <f t="shared" si="514"/>
        <v>14.507412158095597</v>
      </c>
      <c r="BM289" s="97">
        <f t="shared" si="515"/>
        <v>14.507412158095597</v>
      </c>
      <c r="BN289" s="97">
        <f t="shared" si="516"/>
        <v>0.60447550658731652</v>
      </c>
      <c r="BO289" s="97">
        <f t="shared" si="517"/>
        <v>0</v>
      </c>
      <c r="BP289" s="97">
        <f t="shared" si="518"/>
        <v>0</v>
      </c>
      <c r="BQ289" s="97">
        <f t="shared" si="519"/>
        <v>0</v>
      </c>
      <c r="BR289" s="97">
        <f>SIN((90-$U$9)*$AA$8)*TAN($AA$10*$AA$8)/TAN((90-'C'!$F213)*$AA$8)</f>
        <v>8.9851339662846377E-2</v>
      </c>
      <c r="BS289" s="97">
        <f t="shared" si="520"/>
        <v>2.5695650812758864E-2</v>
      </c>
      <c r="BT289" s="97">
        <f t="shared" si="521"/>
        <v>1.0127663357422376</v>
      </c>
      <c r="BU289" s="97">
        <f t="shared" si="522"/>
        <v>5.0899006618817815</v>
      </c>
      <c r="BV289" s="97">
        <f t="shared" si="523"/>
        <v>9.1069592988755232</v>
      </c>
      <c r="BW289" s="97">
        <f t="shared" si="524"/>
        <v>-4.0170586369937418</v>
      </c>
      <c r="BX289" s="97">
        <f t="shared" si="525"/>
        <v>165.80314003924269</v>
      </c>
      <c r="BY289" s="97" t="s">
        <v>8053</v>
      </c>
      <c r="BZ289" s="97" t="s">
        <v>8053</v>
      </c>
      <c r="CA289" s="97" t="s">
        <v>8053</v>
      </c>
      <c r="CB289" s="97">
        <f t="shared" si="526"/>
        <v>0</v>
      </c>
      <c r="CC289" s="97">
        <f t="shared" si="527"/>
        <v>0</v>
      </c>
      <c r="CD289" s="97">
        <f t="shared" si="528"/>
        <v>0</v>
      </c>
      <c r="CE289" s="97">
        <f t="shared" si="529"/>
        <v>0</v>
      </c>
      <c r="CF289" s="97">
        <f t="shared" si="530"/>
        <v>0</v>
      </c>
      <c r="CG289" s="97">
        <f t="shared" si="531"/>
        <v>0</v>
      </c>
      <c r="CH289" s="97">
        <f>90-'C'!$F213</f>
        <v>69.063000000000002</v>
      </c>
      <c r="CI289" s="97">
        <v>18</v>
      </c>
      <c r="CJ289" s="97"/>
      <c r="CK289" s="97"/>
      <c r="CL289" s="97"/>
      <c r="CM289" s="97"/>
      <c r="CN289" s="97" t="s">
        <v>8206</v>
      </c>
      <c r="CO289" s="97">
        <f t="shared" si="532"/>
        <v>18</v>
      </c>
      <c r="CP289" s="97">
        <f t="shared" si="533"/>
        <v>34.31666666666667</v>
      </c>
      <c r="CQ289" s="97">
        <f>'C'!F213</f>
        <v>20.937000000000001</v>
      </c>
      <c r="CR289" s="97">
        <f t="shared" si="534"/>
        <v>3.1415926535897931</v>
      </c>
      <c r="CS289" s="97">
        <f t="shared" si="535"/>
        <v>1.7453292519943295E-2</v>
      </c>
      <c r="CT289" s="97">
        <f t="shared" si="536"/>
        <v>57.295779513082323</v>
      </c>
      <c r="CU289" s="97">
        <f t="shared" si="537"/>
        <v>0.59893882164272083</v>
      </c>
      <c r="CV289" s="97">
        <f t="shared" si="538"/>
        <v>0.36541958549005282</v>
      </c>
      <c r="CW289" s="97">
        <f t="shared" si="539"/>
        <v>1.8545940916975772</v>
      </c>
      <c r="CX289" s="97">
        <f t="shared" si="540"/>
        <v>63.728765588018746</v>
      </c>
      <c r="CY289" s="97">
        <f t="shared" si="541"/>
        <v>63.728765588018746</v>
      </c>
      <c r="CZ289" s="97">
        <f t="shared" si="542"/>
        <v>296.27123441198125</v>
      </c>
      <c r="DA289" s="97"/>
      <c r="DB289" s="97"/>
      <c r="DC289" s="97"/>
      <c r="DD289" s="97"/>
      <c r="DE289" s="97"/>
      <c r="DF289" s="97"/>
      <c r="DG289" s="97"/>
      <c r="DH289" s="97"/>
      <c r="DI289" s="97"/>
      <c r="DJ289" s="97"/>
      <c r="DK289" s="97"/>
    </row>
    <row r="290" spans="1:115" ht="30" customHeight="1" x14ac:dyDescent="0.2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8">
        <f t="shared" si="543"/>
        <v>19</v>
      </c>
      <c r="N290" s="97">
        <f t="shared" si="478"/>
        <v>105.87231873866266</v>
      </c>
      <c r="O290" s="97">
        <f t="shared" si="479"/>
        <v>63.956956535584332</v>
      </c>
      <c r="P290" s="97">
        <f t="shared" si="480"/>
        <v>41.915362203078324</v>
      </c>
      <c r="Q290" s="97" t="str">
        <f t="shared" si="481"/>
        <v>QSOS</v>
      </c>
      <c r="R290" s="97">
        <f t="shared" si="482"/>
        <v>296.04304346441569</v>
      </c>
      <c r="S290" s="97">
        <f t="shared" si="477"/>
        <v>278</v>
      </c>
      <c r="T290" s="97">
        <f>SIN((90-$U$9)*$AA$8)*TAN($AA$9*$AA$8)/TAN((90-'C'!$F214)*$AA$8)</f>
        <v>1.1008746092120483</v>
      </c>
      <c r="U290" s="97">
        <f t="shared" si="483"/>
        <v>3.9313065427916092</v>
      </c>
      <c r="V290" s="97">
        <f t="shared" si="484"/>
        <v>2.2206545302661578</v>
      </c>
      <c r="W290" s="97">
        <f t="shared" si="485"/>
        <v>29.71877645552734</v>
      </c>
      <c r="X290" s="97">
        <f t="shared" si="486"/>
        <v>63.235932093769605</v>
      </c>
      <c r="Y290" s="97">
        <f t="shared" si="487"/>
        <v>-33.517155638242265</v>
      </c>
      <c r="Z290" s="97">
        <f t="shared" si="488"/>
        <v>87.045291450703047</v>
      </c>
      <c r="AA290" s="97">
        <f>(COS( 90.833*$AA$8)-SIN($U$9*$AA$8)*SIN('C'!$F214*$AA$8))/COS($U$9*$AA$8)/COS('C'!$F214*$AA$8)</f>
        <v>-0.27751187575396696</v>
      </c>
      <c r="AB290" s="97">
        <f t="shared" si="489"/>
        <v>106.1117616508535</v>
      </c>
      <c r="AC290" s="97">
        <f>('C'!$E214+$AC$9+$W$9/15)</f>
        <v>12.294777777777778</v>
      </c>
      <c r="AD290" s="97">
        <f t="shared" si="490"/>
        <v>0</v>
      </c>
      <c r="AE290" s="97">
        <f t="shared" si="491"/>
        <v>0</v>
      </c>
      <c r="AF290" s="97">
        <f t="shared" si="492"/>
        <v>0</v>
      </c>
      <c r="AG290" s="97">
        <f t="shared" si="493"/>
        <v>6.491758347730908</v>
      </c>
      <c r="AH290" s="97">
        <f t="shared" si="494"/>
        <v>6.491758347730908</v>
      </c>
      <c r="AI290" s="97"/>
      <c r="AJ290" s="97"/>
      <c r="AK290" s="97">
        <f t="shared" si="495"/>
        <v>0.2704899311554545</v>
      </c>
      <c r="AL290" s="97">
        <f>SIN((90-$U$9)*$AA$8)*TAN($Y$10*$AA$8)/TAN((90-'C'!$F214)*$AA$8)</f>
        <v>-8.9001886378703821E-2</v>
      </c>
      <c r="AM290" s="97">
        <f t="shared" si="496"/>
        <v>2.5695650812758871E-2</v>
      </c>
      <c r="AN290" s="97">
        <f t="shared" si="497"/>
        <v>1.0127663357422376</v>
      </c>
      <c r="AO290" s="97">
        <f t="shared" si="498"/>
        <v>-5.0416556329337805</v>
      </c>
      <c r="AP290" s="97">
        <f t="shared" si="499"/>
        <v>-9.106959298875525</v>
      </c>
      <c r="AQ290" s="97">
        <f t="shared" si="500"/>
        <v>4.0653036659417445</v>
      </c>
      <c r="AR290" s="97">
        <f t="shared" si="501"/>
        <v>194.14861493180931</v>
      </c>
      <c r="AS290" s="97" t="s">
        <v>8053</v>
      </c>
      <c r="AT290" s="97" t="s">
        <v>8053</v>
      </c>
      <c r="AU290" s="97" t="s">
        <v>8053</v>
      </c>
      <c r="AV290" s="97">
        <f t="shared" si="502"/>
        <v>12.023757533381662</v>
      </c>
      <c r="AW290" s="97">
        <f t="shared" si="503"/>
        <v>12.023757533381662</v>
      </c>
      <c r="AX290" s="97">
        <f t="shared" si="504"/>
        <v>0.50098989722423592</v>
      </c>
      <c r="AY290" s="97">
        <f t="shared" si="505"/>
        <v>0</v>
      </c>
      <c r="AZ290" s="97">
        <f t="shared" si="506"/>
        <v>0</v>
      </c>
      <c r="BA290" s="97">
        <f t="shared" si="507"/>
        <v>0</v>
      </c>
      <c r="BB290" s="97">
        <f>SIN((90-$U$9)*$AA$8)*TAN($Y$9*$AA$8)/TAN((90-'C'!$F214)*$AA$8)</f>
        <v>-1.1008746092120487</v>
      </c>
      <c r="BC290" s="97">
        <f t="shared" si="508"/>
        <v>3.9313065427916136</v>
      </c>
      <c r="BD290" s="97">
        <f t="shared" si="509"/>
        <v>2.2206545302661587</v>
      </c>
      <c r="BE290" s="97">
        <f t="shared" si="510"/>
        <v>-29.718776455527333</v>
      </c>
      <c r="BF290" s="97">
        <f t="shared" si="511"/>
        <v>-63.235932093769613</v>
      </c>
      <c r="BG290" s="97">
        <f t="shared" si="512"/>
        <v>33.517155638242279</v>
      </c>
      <c r="BH290" s="97">
        <f t="shared" si="513"/>
        <v>272.95470854929698</v>
      </c>
      <c r="BI290" s="97" t="s">
        <v>8053</v>
      </c>
      <c r="BJ290" s="97" t="s">
        <v>8053</v>
      </c>
      <c r="BK290" s="97" t="s">
        <v>8053</v>
      </c>
      <c r="BL290" s="97">
        <f t="shared" si="514"/>
        <v>14.529254820327264</v>
      </c>
      <c r="BM290" s="97">
        <f t="shared" si="515"/>
        <v>14.529254820327264</v>
      </c>
      <c r="BN290" s="97">
        <f t="shared" si="516"/>
        <v>0.60538561751363595</v>
      </c>
      <c r="BO290" s="97">
        <f t="shared" si="517"/>
        <v>0</v>
      </c>
      <c r="BP290" s="97">
        <f t="shared" si="518"/>
        <v>0</v>
      </c>
      <c r="BQ290" s="97">
        <f t="shared" si="519"/>
        <v>0</v>
      </c>
      <c r="BR290" s="97">
        <f>SIN((90-$U$9)*$AA$8)*TAN($AA$10*$AA$8)/TAN((90-'C'!$F214)*$AA$8)</f>
        <v>8.9001886378703807E-2</v>
      </c>
      <c r="BS290" s="97">
        <f t="shared" si="520"/>
        <v>2.5695650812758864E-2</v>
      </c>
      <c r="BT290" s="97">
        <f t="shared" si="521"/>
        <v>1.0127663357422376</v>
      </c>
      <c r="BU290" s="97">
        <f t="shared" si="522"/>
        <v>5.0416556329337796</v>
      </c>
      <c r="BV290" s="97">
        <f t="shared" si="523"/>
        <v>9.1069592988755232</v>
      </c>
      <c r="BW290" s="97">
        <f t="shared" si="524"/>
        <v>-4.0653036659417436</v>
      </c>
      <c r="BX290" s="97">
        <f t="shared" si="525"/>
        <v>165.85138506819069</v>
      </c>
      <c r="BY290" s="97" t="s">
        <v>8053</v>
      </c>
      <c r="BZ290" s="97" t="s">
        <v>8053</v>
      </c>
      <c r="CA290" s="97" t="s">
        <v>8053</v>
      </c>
      <c r="CB290" s="97">
        <f t="shared" si="526"/>
        <v>0</v>
      </c>
      <c r="CC290" s="97">
        <f t="shared" si="527"/>
        <v>0</v>
      </c>
      <c r="CD290" s="97">
        <f t="shared" si="528"/>
        <v>0</v>
      </c>
      <c r="CE290" s="97">
        <f t="shared" si="529"/>
        <v>0</v>
      </c>
      <c r="CF290" s="97">
        <f t="shared" si="530"/>
        <v>0</v>
      </c>
      <c r="CG290" s="97">
        <f t="shared" si="531"/>
        <v>0</v>
      </c>
      <c r="CH290" s="97">
        <f>90-'C'!$F214</f>
        <v>69.244</v>
      </c>
      <c r="CI290" s="97">
        <v>19</v>
      </c>
      <c r="CJ290" s="97"/>
      <c r="CK290" s="97"/>
      <c r="CL290" s="97"/>
      <c r="CM290" s="97"/>
      <c r="CN290" s="97" t="s">
        <v>8206</v>
      </c>
      <c r="CO290" s="97">
        <f t="shared" si="532"/>
        <v>19</v>
      </c>
      <c r="CP290" s="97">
        <f t="shared" si="533"/>
        <v>34.31666666666667</v>
      </c>
      <c r="CQ290" s="97">
        <f>'C'!F214</f>
        <v>20.756</v>
      </c>
      <c r="CR290" s="97">
        <f t="shared" si="534"/>
        <v>3.1415926535897931</v>
      </c>
      <c r="CS290" s="97">
        <f t="shared" si="535"/>
        <v>1.7453292519943295E-2</v>
      </c>
      <c r="CT290" s="97">
        <f t="shared" si="536"/>
        <v>57.295779513082323</v>
      </c>
      <c r="CU290" s="97">
        <f t="shared" si="537"/>
        <v>0.59893882164272083</v>
      </c>
      <c r="CV290" s="97">
        <f t="shared" si="538"/>
        <v>0.36226053954394305</v>
      </c>
      <c r="CW290" s="97">
        <f t="shared" si="539"/>
        <v>1.8519996158988472</v>
      </c>
      <c r="CX290" s="97">
        <f t="shared" si="540"/>
        <v>63.956956535584332</v>
      </c>
      <c r="CY290" s="97">
        <f t="shared" si="541"/>
        <v>63.956956535584332</v>
      </c>
      <c r="CZ290" s="97">
        <f t="shared" si="542"/>
        <v>296.04304346441569</v>
      </c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</row>
    <row r="291" spans="1:115" ht="30" customHeight="1" x14ac:dyDescent="0.2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8">
        <f t="shared" si="543"/>
        <v>20</v>
      </c>
      <c r="N291" s="97">
        <f t="shared" si="478"/>
        <v>105.87231873866266</v>
      </c>
      <c r="O291" s="97">
        <f t="shared" si="479"/>
        <v>64.192532593990336</v>
      </c>
      <c r="P291" s="97">
        <f t="shared" si="480"/>
        <v>41.67978614467232</v>
      </c>
      <c r="Q291" s="97" t="str">
        <f t="shared" si="481"/>
        <v>QSOS</v>
      </c>
      <c r="R291" s="97">
        <f t="shared" si="482"/>
        <v>295.80746740600966</v>
      </c>
      <c r="S291" s="97">
        <f t="shared" si="477"/>
        <v>279</v>
      </c>
      <c r="T291" s="97">
        <f>SIN((90-$U$9)*$AA$8)*TAN($AA$9*$AA$8)/TAN((90-'C'!$F215)*$AA$8)</f>
        <v>1.0900457140486939</v>
      </c>
      <c r="U291" s="97">
        <f t="shared" si="483"/>
        <v>3.9313065427916092</v>
      </c>
      <c r="V291" s="97">
        <f t="shared" si="484"/>
        <v>2.2206545302661578</v>
      </c>
      <c r="W291" s="97">
        <f t="shared" si="485"/>
        <v>29.397573633148802</v>
      </c>
      <c r="X291" s="97">
        <f t="shared" si="486"/>
        <v>63.235932093769605</v>
      </c>
      <c r="Y291" s="97">
        <f t="shared" si="487"/>
        <v>-33.838358460620803</v>
      </c>
      <c r="Z291" s="97">
        <f t="shared" si="488"/>
        <v>87.366494273081599</v>
      </c>
      <c r="AA291" s="97">
        <f>(COS( 90.833*$AA$8)-SIN($U$9*$AA$8)*SIN('C'!$F215*$AA$8))/COS($U$9*$AA$8)/COS('C'!$F215*$AA$8)</f>
        <v>-0.27494410128123642</v>
      </c>
      <c r="AB291" s="97">
        <f t="shared" si="489"/>
        <v>105.95868299297811</v>
      </c>
      <c r="AC291" s="97">
        <f>('C'!$E215+$AC$9+$W$9/15)</f>
        <v>12.295777777777779</v>
      </c>
      <c r="AD291" s="97">
        <f t="shared" si="490"/>
        <v>0</v>
      </c>
      <c r="AE291" s="97">
        <f t="shared" si="491"/>
        <v>0</v>
      </c>
      <c r="AF291" s="97">
        <f t="shared" si="492"/>
        <v>0</v>
      </c>
      <c r="AG291" s="97">
        <f t="shared" si="493"/>
        <v>6.4713448262390063</v>
      </c>
      <c r="AH291" s="97">
        <f t="shared" si="494"/>
        <v>6.4713448262390063</v>
      </c>
      <c r="AI291" s="97"/>
      <c r="AJ291" s="97"/>
      <c r="AK291" s="97">
        <f t="shared" si="495"/>
        <v>0.26963936775995861</v>
      </c>
      <c r="AL291" s="97">
        <f>SIN((90-$U$9)*$AA$8)*TAN($Y$10*$AA$8)/TAN((90-'C'!$F215)*$AA$8)</f>
        <v>-8.8126407837486861E-2</v>
      </c>
      <c r="AM291" s="97">
        <f t="shared" si="496"/>
        <v>2.5695650812758871E-2</v>
      </c>
      <c r="AN291" s="97">
        <f t="shared" si="497"/>
        <v>1.0127663357422376</v>
      </c>
      <c r="AO291" s="97">
        <f t="shared" si="498"/>
        <v>-4.9919362390446311</v>
      </c>
      <c r="AP291" s="97">
        <f t="shared" si="499"/>
        <v>-9.106959298875525</v>
      </c>
      <c r="AQ291" s="97">
        <f t="shared" si="500"/>
        <v>4.1150230598308939</v>
      </c>
      <c r="AR291" s="97">
        <f t="shared" si="501"/>
        <v>194.09889553792016</v>
      </c>
      <c r="AS291" s="97" t="s">
        <v>8053</v>
      </c>
      <c r="AT291" s="97" t="s">
        <v>8053</v>
      </c>
      <c r="AU291" s="97" t="s">
        <v>8053</v>
      </c>
      <c r="AV291" s="97">
        <f t="shared" si="502"/>
        <v>12.021442907122387</v>
      </c>
      <c r="AW291" s="97">
        <f t="shared" si="503"/>
        <v>12.021442907122387</v>
      </c>
      <c r="AX291" s="97">
        <f t="shared" si="504"/>
        <v>0.50089345446343281</v>
      </c>
      <c r="AY291" s="97">
        <f t="shared" si="505"/>
        <v>0</v>
      </c>
      <c r="AZ291" s="97">
        <f t="shared" si="506"/>
        <v>0</v>
      </c>
      <c r="BA291" s="97">
        <f t="shared" si="507"/>
        <v>0</v>
      </c>
      <c r="BB291" s="97">
        <f>SIN((90-$U$9)*$AA$8)*TAN($Y$9*$AA$8)/TAN((90-'C'!$F215)*$AA$8)</f>
        <v>-1.0900457140486943</v>
      </c>
      <c r="BC291" s="97">
        <f t="shared" si="508"/>
        <v>3.9313065427916136</v>
      </c>
      <c r="BD291" s="97">
        <f t="shared" si="509"/>
        <v>2.2206545302661587</v>
      </c>
      <c r="BE291" s="97">
        <f t="shared" si="510"/>
        <v>-29.397573633148802</v>
      </c>
      <c r="BF291" s="97">
        <f t="shared" si="511"/>
        <v>-63.235932093769613</v>
      </c>
      <c r="BG291" s="97">
        <f t="shared" si="512"/>
        <v>33.83835846062081</v>
      </c>
      <c r="BH291" s="97">
        <f t="shared" si="513"/>
        <v>272.63350572691843</v>
      </c>
      <c r="BI291" s="97" t="s">
        <v>8053</v>
      </c>
      <c r="BJ291" s="97" t="s">
        <v>8053</v>
      </c>
      <c r="BK291" s="97" t="s">
        <v>8053</v>
      </c>
      <c r="BL291" s="97">
        <f t="shared" si="514"/>
        <v>14.551668341819166</v>
      </c>
      <c r="BM291" s="97">
        <f t="shared" si="515"/>
        <v>14.551668341819166</v>
      </c>
      <c r="BN291" s="97">
        <f t="shared" si="516"/>
        <v>0.60631951424246522</v>
      </c>
      <c r="BO291" s="97">
        <f t="shared" si="517"/>
        <v>0</v>
      </c>
      <c r="BP291" s="97">
        <f t="shared" si="518"/>
        <v>0</v>
      </c>
      <c r="BQ291" s="97">
        <f t="shared" si="519"/>
        <v>0</v>
      </c>
      <c r="BR291" s="97">
        <f>SIN((90-$U$9)*$AA$8)*TAN($AA$10*$AA$8)/TAN((90-'C'!$F215)*$AA$8)</f>
        <v>8.8126407837486848E-2</v>
      </c>
      <c r="BS291" s="97">
        <f t="shared" si="520"/>
        <v>2.5695650812758864E-2</v>
      </c>
      <c r="BT291" s="97">
        <f t="shared" si="521"/>
        <v>1.0127663357422376</v>
      </c>
      <c r="BU291" s="97">
        <f t="shared" si="522"/>
        <v>4.9919362390446302</v>
      </c>
      <c r="BV291" s="97">
        <f t="shared" si="523"/>
        <v>9.1069592988755232</v>
      </c>
      <c r="BW291" s="97">
        <f t="shared" si="524"/>
        <v>-4.115023059830893</v>
      </c>
      <c r="BX291" s="97">
        <f t="shared" si="525"/>
        <v>165.90110446207984</v>
      </c>
      <c r="BY291" s="97" t="s">
        <v>8053</v>
      </c>
      <c r="BZ291" s="97" t="s">
        <v>8053</v>
      </c>
      <c r="CA291" s="97" t="s">
        <v>8053</v>
      </c>
      <c r="CB291" s="97">
        <f t="shared" si="526"/>
        <v>0</v>
      </c>
      <c r="CC291" s="97">
        <f t="shared" si="527"/>
        <v>0</v>
      </c>
      <c r="CD291" s="97">
        <f t="shared" si="528"/>
        <v>0</v>
      </c>
      <c r="CE291" s="97">
        <f t="shared" si="529"/>
        <v>0</v>
      </c>
      <c r="CF291" s="97">
        <f t="shared" si="530"/>
        <v>0</v>
      </c>
      <c r="CG291" s="97">
        <f t="shared" si="531"/>
        <v>0</v>
      </c>
      <c r="CH291" s="97">
        <f>90-'C'!$F215</f>
        <v>69.430999999999997</v>
      </c>
      <c r="CI291" s="97">
        <v>20</v>
      </c>
      <c r="CJ291" s="97"/>
      <c r="CK291" s="97"/>
      <c r="CL291" s="97"/>
      <c r="CM291" s="97"/>
      <c r="CN291" s="97" t="s">
        <v>8206</v>
      </c>
      <c r="CO291" s="97">
        <f t="shared" si="532"/>
        <v>20</v>
      </c>
      <c r="CP291" s="97">
        <f t="shared" si="533"/>
        <v>34.31666666666667</v>
      </c>
      <c r="CQ291" s="97">
        <f>'C'!F215</f>
        <v>20.568999999999999</v>
      </c>
      <c r="CR291" s="97">
        <f t="shared" si="534"/>
        <v>3.1415926535897931</v>
      </c>
      <c r="CS291" s="97">
        <f t="shared" si="535"/>
        <v>1.7453292519943295E-2</v>
      </c>
      <c r="CT291" s="97">
        <f t="shared" si="536"/>
        <v>57.295779513082323</v>
      </c>
      <c r="CU291" s="97">
        <f t="shared" si="537"/>
        <v>0.59893882164272083</v>
      </c>
      <c r="CV291" s="97">
        <f t="shared" si="538"/>
        <v>0.35899677384271361</v>
      </c>
      <c r="CW291" s="97">
        <f t="shared" si="539"/>
        <v>1.8493278893043879</v>
      </c>
      <c r="CX291" s="97">
        <f t="shared" si="540"/>
        <v>64.192532593990336</v>
      </c>
      <c r="CY291" s="97">
        <f t="shared" si="541"/>
        <v>64.192532593990336</v>
      </c>
      <c r="CZ291" s="97">
        <f t="shared" si="542"/>
        <v>295.80746740600966</v>
      </c>
      <c r="DA291" s="97"/>
      <c r="DB291" s="97"/>
      <c r="DC291" s="97"/>
      <c r="DD291" s="97"/>
      <c r="DE291" s="97"/>
      <c r="DF291" s="97"/>
      <c r="DG291" s="97"/>
      <c r="DH291" s="97"/>
      <c r="DI291" s="97"/>
      <c r="DJ291" s="97"/>
      <c r="DK291" s="97"/>
    </row>
    <row r="292" spans="1:115" ht="30" customHeight="1" x14ac:dyDescent="0.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8">
        <f t="shared" si="543"/>
        <v>21</v>
      </c>
      <c r="N292" s="97">
        <f t="shared" si="478"/>
        <v>105.87231873866266</v>
      </c>
      <c r="O292" s="97">
        <f t="shared" si="479"/>
        <v>64.435478911492865</v>
      </c>
      <c r="P292" s="97">
        <f t="shared" si="480"/>
        <v>41.436839827169791</v>
      </c>
      <c r="Q292" s="97" t="str">
        <f t="shared" si="481"/>
        <v>QSOS</v>
      </c>
      <c r="R292" s="97">
        <f t="shared" si="482"/>
        <v>295.56452108850715</v>
      </c>
      <c r="S292" s="97">
        <f t="shared" si="477"/>
        <v>280</v>
      </c>
      <c r="T292" s="97">
        <f>SIN((90-$U$9)*$AA$8)*TAN($AA$9*$AA$8)/TAN((90-'C'!$F216)*$AA$8)</f>
        <v>1.0788971458525047</v>
      </c>
      <c r="U292" s="97">
        <f t="shared" si="483"/>
        <v>3.9313065427916092</v>
      </c>
      <c r="V292" s="97">
        <f t="shared" si="484"/>
        <v>2.2206545302661578</v>
      </c>
      <c r="W292" s="97">
        <f t="shared" si="485"/>
        <v>29.067945160175611</v>
      </c>
      <c r="X292" s="97">
        <f t="shared" si="486"/>
        <v>63.235932093769605</v>
      </c>
      <c r="Y292" s="97">
        <f t="shared" si="487"/>
        <v>-34.167986933593994</v>
      </c>
      <c r="Z292" s="97">
        <f t="shared" si="488"/>
        <v>87.696122746054783</v>
      </c>
      <c r="AA292" s="97">
        <f>(COS( 90.833*$AA$8)-SIN($U$9*$AA$8)*SIN('C'!$F216*$AA$8))/COS($U$9*$AA$8)/COS('C'!$F216*$AA$8)</f>
        <v>-0.27230073488997258</v>
      </c>
      <c r="AB292" s="97">
        <f t="shared" si="489"/>
        <v>105.80121996350741</v>
      </c>
      <c r="AC292" s="97">
        <f>('C'!$E216+$AC$9+$W$9/15)</f>
        <v>12.29677777777778</v>
      </c>
      <c r="AD292" s="97">
        <f t="shared" si="490"/>
        <v>0</v>
      </c>
      <c r="AE292" s="97">
        <f t="shared" si="491"/>
        <v>0</v>
      </c>
      <c r="AF292" s="97">
        <f t="shared" si="492"/>
        <v>0</v>
      </c>
      <c r="AG292" s="97">
        <f t="shared" si="493"/>
        <v>6.4503695947074613</v>
      </c>
      <c r="AH292" s="97">
        <f t="shared" si="494"/>
        <v>6.4503695947074613</v>
      </c>
      <c r="AI292" s="97"/>
      <c r="AJ292" s="97"/>
      <c r="AK292" s="97">
        <f t="shared" si="495"/>
        <v>0.26876539977947755</v>
      </c>
      <c r="AL292" s="97">
        <f>SIN((90-$U$9)*$AA$8)*TAN($Y$10*$AA$8)/TAN((90-'C'!$F216)*$AA$8)</f>
        <v>-8.722508484249776E-2</v>
      </c>
      <c r="AM292" s="97">
        <f t="shared" si="496"/>
        <v>2.5695650812758871E-2</v>
      </c>
      <c r="AN292" s="97">
        <f t="shared" si="497"/>
        <v>1.0127663357422376</v>
      </c>
      <c r="AO292" s="97">
        <f t="shared" si="498"/>
        <v>-4.940753046456587</v>
      </c>
      <c r="AP292" s="97">
        <f t="shared" si="499"/>
        <v>-9.106959298875525</v>
      </c>
      <c r="AQ292" s="97">
        <f t="shared" si="500"/>
        <v>4.166206252418938</v>
      </c>
      <c r="AR292" s="97">
        <f t="shared" si="501"/>
        <v>194.04771234533212</v>
      </c>
      <c r="AS292" s="97" t="s">
        <v>8053</v>
      </c>
      <c r="AT292" s="97" t="s">
        <v>8053</v>
      </c>
      <c r="AU292" s="97" t="s">
        <v>8053</v>
      </c>
      <c r="AV292" s="97">
        <f t="shared" si="502"/>
        <v>12.019030694283185</v>
      </c>
      <c r="AW292" s="97">
        <f t="shared" si="503"/>
        <v>12.019030694283185</v>
      </c>
      <c r="AX292" s="97">
        <f t="shared" si="504"/>
        <v>0.50079294559513265</v>
      </c>
      <c r="AY292" s="97">
        <f t="shared" si="505"/>
        <v>0</v>
      </c>
      <c r="AZ292" s="97">
        <f t="shared" si="506"/>
        <v>0</v>
      </c>
      <c r="BA292" s="97">
        <f t="shared" si="507"/>
        <v>0</v>
      </c>
      <c r="BB292" s="97">
        <f>SIN((90-$U$9)*$AA$8)*TAN($Y$9*$AA$8)/TAN((90-'C'!$F216)*$AA$8)</f>
        <v>-1.0788971458525052</v>
      </c>
      <c r="BC292" s="97">
        <f t="shared" si="508"/>
        <v>3.9313065427916136</v>
      </c>
      <c r="BD292" s="97">
        <f t="shared" si="509"/>
        <v>2.2206545302661587</v>
      </c>
      <c r="BE292" s="97">
        <f t="shared" si="510"/>
        <v>-29.067945160175611</v>
      </c>
      <c r="BF292" s="97">
        <f t="shared" si="511"/>
        <v>-63.235932093769613</v>
      </c>
      <c r="BG292" s="97">
        <f t="shared" si="512"/>
        <v>34.167986933594001</v>
      </c>
      <c r="BH292" s="97">
        <f t="shared" si="513"/>
        <v>272.30387725394525</v>
      </c>
      <c r="BI292" s="97" t="s">
        <v>8053</v>
      </c>
      <c r="BJ292" s="97" t="s">
        <v>8053</v>
      </c>
      <c r="BK292" s="97" t="s">
        <v>8053</v>
      </c>
      <c r="BL292" s="97">
        <f t="shared" si="514"/>
        <v>14.574643573350714</v>
      </c>
      <c r="BM292" s="97">
        <f t="shared" si="515"/>
        <v>14.574643573350714</v>
      </c>
      <c r="BN292" s="97">
        <f t="shared" si="516"/>
        <v>0.60727681555627977</v>
      </c>
      <c r="BO292" s="97">
        <f t="shared" si="517"/>
        <v>0</v>
      </c>
      <c r="BP292" s="97">
        <f t="shared" si="518"/>
        <v>0</v>
      </c>
      <c r="BQ292" s="97">
        <f t="shared" si="519"/>
        <v>0</v>
      </c>
      <c r="BR292" s="97">
        <f>SIN((90-$U$9)*$AA$8)*TAN($AA$10*$AA$8)/TAN((90-'C'!$F216)*$AA$8)</f>
        <v>8.7225084842497733E-2</v>
      </c>
      <c r="BS292" s="97">
        <f t="shared" si="520"/>
        <v>2.5695650812758864E-2</v>
      </c>
      <c r="BT292" s="97">
        <f t="shared" si="521"/>
        <v>1.0127663357422376</v>
      </c>
      <c r="BU292" s="97">
        <f t="shared" si="522"/>
        <v>4.9407530464565852</v>
      </c>
      <c r="BV292" s="97">
        <f t="shared" si="523"/>
        <v>9.1069592988755232</v>
      </c>
      <c r="BW292" s="97">
        <f t="shared" si="524"/>
        <v>-4.166206252418938</v>
      </c>
      <c r="BX292" s="97">
        <f t="shared" si="525"/>
        <v>165.95228765466788</v>
      </c>
      <c r="BY292" s="97" t="s">
        <v>8053</v>
      </c>
      <c r="BZ292" s="97" t="s">
        <v>8053</v>
      </c>
      <c r="CA292" s="97" t="s">
        <v>8053</v>
      </c>
      <c r="CB292" s="97">
        <f t="shared" si="526"/>
        <v>0</v>
      </c>
      <c r="CC292" s="97">
        <f t="shared" si="527"/>
        <v>0</v>
      </c>
      <c r="CD292" s="97">
        <f t="shared" si="528"/>
        <v>0</v>
      </c>
      <c r="CE292" s="97">
        <f t="shared" si="529"/>
        <v>0</v>
      </c>
      <c r="CF292" s="97">
        <f t="shared" si="530"/>
        <v>0</v>
      </c>
      <c r="CG292" s="97">
        <f t="shared" si="531"/>
        <v>0</v>
      </c>
      <c r="CH292" s="97">
        <f>90-'C'!$F216</f>
        <v>69.623999999999995</v>
      </c>
      <c r="CI292" s="97">
        <v>21</v>
      </c>
      <c r="CJ292" s="97"/>
      <c r="CK292" s="97"/>
      <c r="CL292" s="97"/>
      <c r="CM292" s="97"/>
      <c r="CN292" s="97" t="s">
        <v>8206</v>
      </c>
      <c r="CO292" s="97">
        <f t="shared" si="532"/>
        <v>21</v>
      </c>
      <c r="CP292" s="97">
        <f t="shared" si="533"/>
        <v>34.31666666666667</v>
      </c>
      <c r="CQ292" s="97">
        <f>'C'!F216</f>
        <v>20.376000000000001</v>
      </c>
      <c r="CR292" s="97">
        <f t="shared" si="534"/>
        <v>3.1415926535897931</v>
      </c>
      <c r="CS292" s="97">
        <f t="shared" si="535"/>
        <v>1.7453292519943295E-2</v>
      </c>
      <c r="CT292" s="97">
        <f t="shared" si="536"/>
        <v>57.295779513082323</v>
      </c>
      <c r="CU292" s="97">
        <f t="shared" si="537"/>
        <v>0.59893882164272083</v>
      </c>
      <c r="CV292" s="97">
        <f t="shared" si="538"/>
        <v>0.35562828838636462</v>
      </c>
      <c r="CW292" s="97">
        <f t="shared" si="539"/>
        <v>1.8465796409899591</v>
      </c>
      <c r="CX292" s="97">
        <f t="shared" si="540"/>
        <v>64.435478911492865</v>
      </c>
      <c r="CY292" s="97">
        <f t="shared" si="541"/>
        <v>64.435478911492865</v>
      </c>
      <c r="CZ292" s="97">
        <f t="shared" si="542"/>
        <v>295.56452108850715</v>
      </c>
      <c r="DA292" s="97"/>
      <c r="DB292" s="97"/>
      <c r="DC292" s="97"/>
      <c r="DD292" s="97"/>
      <c r="DE292" s="97"/>
      <c r="DF292" s="97"/>
      <c r="DG292" s="97"/>
      <c r="DH292" s="97"/>
      <c r="DI292" s="97"/>
      <c r="DJ292" s="97"/>
      <c r="DK292" s="97"/>
    </row>
    <row r="293" spans="1:115" ht="30" customHeight="1" x14ac:dyDescent="0.2">
      <c r="A293" s="97"/>
      <c r="B293" s="97"/>
      <c r="C293" s="97"/>
      <c r="D293" s="97"/>
      <c r="E293" s="97"/>
      <c r="F293" s="97"/>
      <c r="G293" s="97"/>
      <c r="H293" s="97"/>
      <c r="I293" s="97"/>
      <c r="J293" s="102"/>
      <c r="K293" s="97"/>
      <c r="L293" s="97"/>
      <c r="M293" s="98">
        <f t="shared" si="543"/>
        <v>22</v>
      </c>
      <c r="N293" s="97">
        <f t="shared" si="478"/>
        <v>105.87231873866266</v>
      </c>
      <c r="O293" s="97">
        <f t="shared" si="479"/>
        <v>64.684523248809327</v>
      </c>
      <c r="P293" s="97">
        <f t="shared" si="480"/>
        <v>41.187795489853329</v>
      </c>
      <c r="Q293" s="97" t="str">
        <f t="shared" si="481"/>
        <v>QSOS</v>
      </c>
      <c r="R293" s="97">
        <f t="shared" si="482"/>
        <v>295.31547675119066</v>
      </c>
      <c r="S293" s="97">
        <f t="shared" si="477"/>
        <v>281</v>
      </c>
      <c r="T293" s="97">
        <f>SIN((90-$U$9)*$AA$8)*TAN($AA$9*$AA$8)/TAN((90-'C'!$F217)*$AA$8)</f>
        <v>1.067488705204092</v>
      </c>
      <c r="U293" s="97">
        <f t="shared" si="483"/>
        <v>3.9313065427916092</v>
      </c>
      <c r="V293" s="97">
        <f t="shared" si="484"/>
        <v>2.2206545302661578</v>
      </c>
      <c r="W293" s="97">
        <f t="shared" si="485"/>
        <v>28.731720711464504</v>
      </c>
      <c r="X293" s="97">
        <f t="shared" si="486"/>
        <v>63.235932093769605</v>
      </c>
      <c r="Y293" s="97">
        <f t="shared" si="487"/>
        <v>-34.504211382305101</v>
      </c>
      <c r="Z293" s="97">
        <f t="shared" si="488"/>
        <v>88.03234719476589</v>
      </c>
      <c r="AA293" s="97">
        <f>(COS( 90.833*$AA$8)-SIN($U$9*$AA$8)*SIN('C'!$F217*$AA$8))/COS($U$9*$AA$8)/COS('C'!$F217*$AA$8)</f>
        <v>-0.2695959729113318</v>
      </c>
      <c r="AB293" s="97">
        <f t="shared" si="489"/>
        <v>105.64022630740396</v>
      </c>
      <c r="AC293" s="97">
        <f>('C'!$E217+$AC$9+$W$9/15)</f>
        <v>12.29677777777778</v>
      </c>
      <c r="AD293" s="97">
        <f t="shared" si="490"/>
        <v>0</v>
      </c>
      <c r="AE293" s="97">
        <f t="shared" si="491"/>
        <v>0</v>
      </c>
      <c r="AF293" s="97">
        <f t="shared" si="492"/>
        <v>0</v>
      </c>
      <c r="AG293" s="97">
        <f t="shared" si="493"/>
        <v>6.4279546314600546</v>
      </c>
      <c r="AH293" s="97">
        <f t="shared" si="494"/>
        <v>6.4279546314600546</v>
      </c>
      <c r="AI293" s="97"/>
      <c r="AJ293" s="97"/>
      <c r="AK293" s="97">
        <f t="shared" si="495"/>
        <v>0.26783144297750228</v>
      </c>
      <c r="AL293" s="97">
        <f>SIN((90-$U$9)*$AA$8)*TAN($Y$10*$AA$8)/TAN((90-'C'!$F217)*$AA$8)</f>
        <v>-8.6302752062859062E-2</v>
      </c>
      <c r="AM293" s="97">
        <f t="shared" si="496"/>
        <v>2.5695650812758871E-2</v>
      </c>
      <c r="AN293" s="97">
        <f t="shared" si="497"/>
        <v>1.0127663357422376</v>
      </c>
      <c r="AO293" s="97">
        <f t="shared" si="498"/>
        <v>-4.8883808679443295</v>
      </c>
      <c r="AP293" s="97">
        <f t="shared" si="499"/>
        <v>-9.106959298875525</v>
      </c>
      <c r="AQ293" s="97">
        <f t="shared" si="500"/>
        <v>4.2185784309311956</v>
      </c>
      <c r="AR293" s="97">
        <f t="shared" si="501"/>
        <v>193.99534016681986</v>
      </c>
      <c r="AS293" s="97" t="s">
        <v>8053</v>
      </c>
      <c r="AT293" s="97" t="s">
        <v>8053</v>
      </c>
      <c r="AU293" s="97" t="s">
        <v>8053</v>
      </c>
      <c r="AV293" s="97">
        <f t="shared" si="502"/>
        <v>12.0155392157157</v>
      </c>
      <c r="AW293" s="97">
        <f t="shared" si="503"/>
        <v>12.0155392157157</v>
      </c>
      <c r="AX293" s="97">
        <f t="shared" si="504"/>
        <v>0.50064746732148746</v>
      </c>
      <c r="AY293" s="97">
        <f t="shared" si="505"/>
        <v>0</v>
      </c>
      <c r="AZ293" s="97">
        <f t="shared" si="506"/>
        <v>0</v>
      </c>
      <c r="BA293" s="97">
        <f t="shared" si="507"/>
        <v>0</v>
      </c>
      <c r="BB293" s="97">
        <f>SIN((90-$U$9)*$AA$8)*TAN($Y$9*$AA$8)/TAN((90-'C'!$F217)*$AA$8)</f>
        <v>-1.0674887052040924</v>
      </c>
      <c r="BC293" s="97">
        <f t="shared" si="508"/>
        <v>3.9313065427916136</v>
      </c>
      <c r="BD293" s="97">
        <f t="shared" si="509"/>
        <v>2.2206545302661587</v>
      </c>
      <c r="BE293" s="97">
        <f t="shared" si="510"/>
        <v>-28.731720711464504</v>
      </c>
      <c r="BF293" s="97">
        <f t="shared" si="511"/>
        <v>-63.235932093769613</v>
      </c>
      <c r="BG293" s="97">
        <f t="shared" si="512"/>
        <v>34.504211382305108</v>
      </c>
      <c r="BH293" s="97">
        <f t="shared" si="513"/>
        <v>271.96765280523414</v>
      </c>
      <c r="BI293" s="97" t="s">
        <v>8053</v>
      </c>
      <c r="BJ293" s="97" t="s">
        <v>8053</v>
      </c>
      <c r="BK293" s="97" t="s">
        <v>8053</v>
      </c>
      <c r="BL293" s="97">
        <f t="shared" si="514"/>
        <v>14.597058536598121</v>
      </c>
      <c r="BM293" s="97">
        <f t="shared" si="515"/>
        <v>14.597058536598121</v>
      </c>
      <c r="BN293" s="97">
        <f t="shared" si="516"/>
        <v>0.60821077235825505</v>
      </c>
      <c r="BO293" s="97">
        <f t="shared" si="517"/>
        <v>0</v>
      </c>
      <c r="BP293" s="97">
        <f t="shared" si="518"/>
        <v>0</v>
      </c>
      <c r="BQ293" s="97">
        <f t="shared" si="519"/>
        <v>0</v>
      </c>
      <c r="BR293" s="97">
        <f>SIN((90-$U$9)*$AA$8)*TAN($AA$10*$AA$8)/TAN((90-'C'!$F217)*$AA$8)</f>
        <v>8.6302752062859034E-2</v>
      </c>
      <c r="BS293" s="97">
        <f t="shared" si="520"/>
        <v>2.5695650812758864E-2</v>
      </c>
      <c r="BT293" s="97">
        <f t="shared" si="521"/>
        <v>1.0127663357422376</v>
      </c>
      <c r="BU293" s="97">
        <f t="shared" si="522"/>
        <v>4.8883808679443286</v>
      </c>
      <c r="BV293" s="97">
        <f t="shared" si="523"/>
        <v>9.1069592988755232</v>
      </c>
      <c r="BW293" s="97">
        <f t="shared" si="524"/>
        <v>-4.2185784309311947</v>
      </c>
      <c r="BX293" s="97">
        <f t="shared" si="525"/>
        <v>166.00465983318014</v>
      </c>
      <c r="BY293" s="97" t="s">
        <v>8053</v>
      </c>
      <c r="BZ293" s="97" t="s">
        <v>8053</v>
      </c>
      <c r="CA293" s="97" t="s">
        <v>8053</v>
      </c>
      <c r="CB293" s="97">
        <f t="shared" si="526"/>
        <v>0</v>
      </c>
      <c r="CC293" s="97">
        <f t="shared" si="527"/>
        <v>0</v>
      </c>
      <c r="CD293" s="97">
        <f t="shared" si="528"/>
        <v>0</v>
      </c>
      <c r="CE293" s="97">
        <f t="shared" si="529"/>
        <v>0</v>
      </c>
      <c r="CF293" s="97">
        <f t="shared" si="530"/>
        <v>0</v>
      </c>
      <c r="CG293" s="97">
        <f t="shared" si="531"/>
        <v>0</v>
      </c>
      <c r="CH293" s="97">
        <f>90-'C'!$F217</f>
        <v>69.822000000000003</v>
      </c>
      <c r="CI293" s="97">
        <v>22</v>
      </c>
      <c r="CJ293" s="102"/>
      <c r="CK293" s="97"/>
      <c r="CL293" s="97"/>
      <c r="CM293" s="97"/>
      <c r="CN293" s="97" t="s">
        <v>8206</v>
      </c>
      <c r="CO293" s="97">
        <f t="shared" si="532"/>
        <v>22</v>
      </c>
      <c r="CP293" s="97">
        <f t="shared" si="533"/>
        <v>34.31666666666667</v>
      </c>
      <c r="CQ293" s="97">
        <f>'C'!F217</f>
        <v>20.178000000000001</v>
      </c>
      <c r="CR293" s="97">
        <f t="shared" si="534"/>
        <v>3.1415926535897931</v>
      </c>
      <c r="CS293" s="97">
        <f t="shared" si="535"/>
        <v>1.7453292519943295E-2</v>
      </c>
      <c r="CT293" s="97">
        <f t="shared" si="536"/>
        <v>57.295779513082323</v>
      </c>
      <c r="CU293" s="97">
        <f t="shared" si="537"/>
        <v>0.59893882164272083</v>
      </c>
      <c r="CV293" s="97">
        <f t="shared" si="538"/>
        <v>0.35217253646741581</v>
      </c>
      <c r="CW293" s="97">
        <f t="shared" si="539"/>
        <v>1.8437697716161305</v>
      </c>
      <c r="CX293" s="97">
        <f t="shared" si="540"/>
        <v>64.684523248809327</v>
      </c>
      <c r="CY293" s="97">
        <f t="shared" si="541"/>
        <v>64.684523248809327</v>
      </c>
      <c r="CZ293" s="97">
        <f t="shared" si="542"/>
        <v>295.31547675119066</v>
      </c>
      <c r="DA293" s="97"/>
      <c r="DB293" s="97"/>
      <c r="DC293" s="97"/>
      <c r="DD293" s="97"/>
      <c r="DE293" s="97"/>
      <c r="DF293" s="97"/>
      <c r="DG293" s="97"/>
      <c r="DH293" s="97"/>
      <c r="DI293" s="97"/>
      <c r="DJ293" s="97"/>
      <c r="DK293" s="97"/>
    </row>
    <row r="294" spans="1:115" ht="30" customHeight="1" x14ac:dyDescent="0.2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8">
        <f t="shared" si="543"/>
        <v>23</v>
      </c>
      <c r="N294" s="97">
        <f t="shared" si="478"/>
        <v>105.87231873866266</v>
      </c>
      <c r="O294" s="97">
        <f t="shared" si="479"/>
        <v>64.94090993503923</v>
      </c>
      <c r="P294" s="97">
        <f t="shared" si="480"/>
        <v>40.931408803623427</v>
      </c>
      <c r="Q294" s="97" t="str">
        <f t="shared" si="481"/>
        <v>QSOS</v>
      </c>
      <c r="R294" s="97">
        <f t="shared" si="482"/>
        <v>295.05909006496074</v>
      </c>
      <c r="S294" s="97">
        <f t="shared" si="477"/>
        <v>282</v>
      </c>
      <c r="T294" s="97">
        <f>SIN((90-$U$9)*$AA$8)*TAN($AA$9*$AA$8)/TAN((90-'C'!$F218)*$AA$8)</f>
        <v>1.0557648188951285</v>
      </c>
      <c r="U294" s="97">
        <f t="shared" si="483"/>
        <v>3.9313065427916092</v>
      </c>
      <c r="V294" s="97">
        <f t="shared" si="484"/>
        <v>2.2206545302661578</v>
      </c>
      <c r="W294" s="97">
        <f t="shared" si="485"/>
        <v>28.387322691155855</v>
      </c>
      <c r="X294" s="97">
        <f t="shared" si="486"/>
        <v>63.235932093769605</v>
      </c>
      <c r="Y294" s="97">
        <f t="shared" si="487"/>
        <v>-34.848609402613747</v>
      </c>
      <c r="Z294" s="97">
        <f t="shared" si="488"/>
        <v>88.37674521507455</v>
      </c>
      <c r="AA294" s="97">
        <f>(COS( 90.833*$AA$8)-SIN($U$9*$AA$8)*SIN('C'!$F218*$AA$8))/COS($U$9*$AA$8)/COS('C'!$F218*$AA$8)</f>
        <v>-0.26681665765348656</v>
      </c>
      <c r="AB294" s="97">
        <f t="shared" si="489"/>
        <v>105.47492688148729</v>
      </c>
      <c r="AC294" s="97">
        <f>('C'!$E218+$AC$9+$W$9/15)</f>
        <v>12.297777777777778</v>
      </c>
      <c r="AD294" s="97">
        <f t="shared" si="490"/>
        <v>0</v>
      </c>
      <c r="AE294" s="97">
        <f t="shared" si="491"/>
        <v>0</v>
      </c>
      <c r="AF294" s="97">
        <f t="shared" si="492"/>
        <v>0</v>
      </c>
      <c r="AG294" s="97">
        <f t="shared" si="493"/>
        <v>6.4059947634394749</v>
      </c>
      <c r="AH294" s="97">
        <f t="shared" si="494"/>
        <v>6.4059947634394749</v>
      </c>
      <c r="AI294" s="97"/>
      <c r="AJ294" s="97"/>
      <c r="AK294" s="97">
        <f t="shared" si="495"/>
        <v>0.26691644847664481</v>
      </c>
      <c r="AL294" s="97">
        <f>SIN((90-$U$9)*$AA$8)*TAN($Y$10*$AA$8)/TAN((90-'C'!$F218)*$AA$8)</f>
        <v>-8.5354916597806363E-2</v>
      </c>
      <c r="AM294" s="97">
        <f t="shared" si="496"/>
        <v>2.5695650812758871E-2</v>
      </c>
      <c r="AN294" s="97">
        <f t="shared" si="497"/>
        <v>1.0127663357422376</v>
      </c>
      <c r="AO294" s="97">
        <f t="shared" si="498"/>
        <v>-4.8345648531313445</v>
      </c>
      <c r="AP294" s="97">
        <f t="shared" si="499"/>
        <v>-9.106959298875525</v>
      </c>
      <c r="AQ294" s="97">
        <f t="shared" si="500"/>
        <v>4.2723944457441805</v>
      </c>
      <c r="AR294" s="97">
        <f t="shared" si="501"/>
        <v>193.94152415200688</v>
      </c>
      <c r="AS294" s="97" t="s">
        <v>8053</v>
      </c>
      <c r="AT294" s="97" t="s">
        <v>8053</v>
      </c>
      <c r="AU294" s="97" t="s">
        <v>8053</v>
      </c>
      <c r="AV294" s="97">
        <f t="shared" si="502"/>
        <v>12.012951481394833</v>
      </c>
      <c r="AW294" s="97">
        <f t="shared" si="503"/>
        <v>12.012951481394833</v>
      </c>
      <c r="AX294" s="97">
        <f t="shared" si="504"/>
        <v>0.50053964505811799</v>
      </c>
      <c r="AY294" s="97">
        <f t="shared" si="505"/>
        <v>0</v>
      </c>
      <c r="AZ294" s="97">
        <f t="shared" si="506"/>
        <v>0</v>
      </c>
      <c r="BA294" s="97">
        <f t="shared" si="507"/>
        <v>0</v>
      </c>
      <c r="BB294" s="97">
        <f>SIN((90-$U$9)*$AA$8)*TAN($Y$9*$AA$8)/TAN((90-'C'!$F218)*$AA$8)</f>
        <v>-1.055764818895129</v>
      </c>
      <c r="BC294" s="97">
        <f t="shared" si="508"/>
        <v>3.9313065427916136</v>
      </c>
      <c r="BD294" s="97">
        <f t="shared" si="509"/>
        <v>2.2206545302661587</v>
      </c>
      <c r="BE294" s="97">
        <f t="shared" si="510"/>
        <v>-28.387322691155855</v>
      </c>
      <c r="BF294" s="97">
        <f t="shared" si="511"/>
        <v>-63.235932093769613</v>
      </c>
      <c r="BG294" s="97">
        <f t="shared" si="512"/>
        <v>34.848609402613761</v>
      </c>
      <c r="BH294" s="97">
        <f t="shared" si="513"/>
        <v>271.62325478492545</v>
      </c>
      <c r="BI294" s="97" t="s">
        <v>8053</v>
      </c>
      <c r="BJ294" s="97" t="s">
        <v>8053</v>
      </c>
      <c r="BK294" s="97" t="s">
        <v>8053</v>
      </c>
      <c r="BL294" s="97">
        <f t="shared" si="514"/>
        <v>14.621018404618695</v>
      </c>
      <c r="BM294" s="97">
        <f t="shared" si="515"/>
        <v>14.621018404618695</v>
      </c>
      <c r="BN294" s="97">
        <f t="shared" si="516"/>
        <v>0.60920910019244567</v>
      </c>
      <c r="BO294" s="97">
        <f t="shared" si="517"/>
        <v>0</v>
      </c>
      <c r="BP294" s="97">
        <f t="shared" si="518"/>
        <v>0</v>
      </c>
      <c r="BQ294" s="97">
        <f t="shared" si="519"/>
        <v>0</v>
      </c>
      <c r="BR294" s="97">
        <f>SIN((90-$U$9)*$AA$8)*TAN($AA$10*$AA$8)/TAN((90-'C'!$F218)*$AA$8)</f>
        <v>8.5354916597806335E-2</v>
      </c>
      <c r="BS294" s="97">
        <f t="shared" si="520"/>
        <v>2.5695650812758864E-2</v>
      </c>
      <c r="BT294" s="97">
        <f t="shared" si="521"/>
        <v>1.0127663357422376</v>
      </c>
      <c r="BU294" s="97">
        <f t="shared" si="522"/>
        <v>4.8345648531313428</v>
      </c>
      <c r="BV294" s="97">
        <f t="shared" si="523"/>
        <v>9.1069592988755232</v>
      </c>
      <c r="BW294" s="97">
        <f t="shared" si="524"/>
        <v>-4.2723944457441805</v>
      </c>
      <c r="BX294" s="97">
        <f t="shared" si="525"/>
        <v>166.05847584799312</v>
      </c>
      <c r="BY294" s="97" t="s">
        <v>8053</v>
      </c>
      <c r="BZ294" s="97" t="s">
        <v>8053</v>
      </c>
      <c r="CA294" s="97" t="s">
        <v>8053</v>
      </c>
      <c r="CB294" s="97">
        <f t="shared" si="526"/>
        <v>0</v>
      </c>
      <c r="CC294" s="97">
        <f t="shared" si="527"/>
        <v>0</v>
      </c>
      <c r="CD294" s="97">
        <f t="shared" si="528"/>
        <v>0</v>
      </c>
      <c r="CE294" s="97">
        <f t="shared" si="529"/>
        <v>0</v>
      </c>
      <c r="CF294" s="97">
        <f t="shared" si="530"/>
        <v>0</v>
      </c>
      <c r="CG294" s="97">
        <f t="shared" si="531"/>
        <v>0</v>
      </c>
      <c r="CH294" s="97">
        <f>90-'C'!$F218</f>
        <v>70.025999999999996</v>
      </c>
      <c r="CI294" s="97">
        <v>23</v>
      </c>
      <c r="CJ294" s="97"/>
      <c r="CK294" s="97"/>
      <c r="CL294" s="97"/>
      <c r="CM294" s="97"/>
      <c r="CN294" s="97" t="s">
        <v>8206</v>
      </c>
      <c r="CO294" s="97">
        <f t="shared" si="532"/>
        <v>23</v>
      </c>
      <c r="CP294" s="97">
        <f t="shared" si="533"/>
        <v>34.31666666666667</v>
      </c>
      <c r="CQ294" s="97">
        <f>'C'!F218</f>
        <v>19.974</v>
      </c>
      <c r="CR294" s="97">
        <f t="shared" si="534"/>
        <v>3.1415926535897931</v>
      </c>
      <c r="CS294" s="97">
        <f t="shared" si="535"/>
        <v>1.7453292519943295E-2</v>
      </c>
      <c r="CT294" s="97">
        <f t="shared" si="536"/>
        <v>57.295779513082323</v>
      </c>
      <c r="CU294" s="97">
        <f t="shared" si="537"/>
        <v>0.59893882164272083</v>
      </c>
      <c r="CV294" s="97">
        <f t="shared" si="538"/>
        <v>0.34861206479334739</v>
      </c>
      <c r="CW294" s="97">
        <f t="shared" si="539"/>
        <v>1.8408847523822283</v>
      </c>
      <c r="CX294" s="97">
        <f t="shared" si="540"/>
        <v>64.94090993503923</v>
      </c>
      <c r="CY294" s="97">
        <f t="shared" si="541"/>
        <v>64.94090993503923</v>
      </c>
      <c r="CZ294" s="97">
        <f t="shared" si="542"/>
        <v>295.05909006496074</v>
      </c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</row>
    <row r="295" spans="1:115" ht="30" customHeight="1" x14ac:dyDescent="0.2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8">
        <f t="shared" si="543"/>
        <v>24</v>
      </c>
      <c r="N295" s="97">
        <f t="shared" si="478"/>
        <v>105.87231873866266</v>
      </c>
      <c r="O295" s="97">
        <f t="shared" si="479"/>
        <v>65.204623986305535</v>
      </c>
      <c r="P295" s="97">
        <f t="shared" si="480"/>
        <v>40.667694752357122</v>
      </c>
      <c r="Q295" s="97" t="str">
        <f t="shared" si="481"/>
        <v>QSOS</v>
      </c>
      <c r="R295" s="97">
        <f t="shared" si="482"/>
        <v>294.79537601369447</v>
      </c>
      <c r="S295" s="97">
        <f t="shared" si="477"/>
        <v>283</v>
      </c>
      <c r="T295" s="97">
        <f>SIN((90-$U$9)*$AA$8)*TAN($AA$9*$AA$8)/TAN((90-'C'!$F219)*$AA$8)</f>
        <v>1.0437277623377836</v>
      </c>
      <c r="U295" s="97">
        <f t="shared" si="483"/>
        <v>3.9313065427916092</v>
      </c>
      <c r="V295" s="97">
        <f t="shared" si="484"/>
        <v>2.2206545302661578</v>
      </c>
      <c r="W295" s="97">
        <f t="shared" si="485"/>
        <v>28.034885049346823</v>
      </c>
      <c r="X295" s="97">
        <f t="shared" si="486"/>
        <v>63.235932093769605</v>
      </c>
      <c r="Y295" s="97">
        <f t="shared" si="487"/>
        <v>-35.201047044422779</v>
      </c>
      <c r="Z295" s="97">
        <f t="shared" si="488"/>
        <v>88.729182856883568</v>
      </c>
      <c r="AA295" s="97">
        <f>(COS( 90.833*$AA$8)-SIN($U$9*$AA$8)*SIN('C'!$F219*$AA$8))/COS($U$9*$AA$8)/COS('C'!$F219*$AA$8)</f>
        <v>-0.26396334856999049</v>
      </c>
      <c r="AB295" s="97">
        <f t="shared" si="489"/>
        <v>105.3053639058722</v>
      </c>
      <c r="AC295" s="97">
        <f>('C'!$E219+$AC$9+$W$9/15)</f>
        <v>12.297777777777778</v>
      </c>
      <c r="AD295" s="97">
        <f t="shared" si="490"/>
        <v>0</v>
      </c>
      <c r="AE295" s="97">
        <f t="shared" si="491"/>
        <v>0</v>
      </c>
      <c r="AF295" s="97">
        <f t="shared" si="492"/>
        <v>0</v>
      </c>
      <c r="AG295" s="97">
        <f t="shared" si="493"/>
        <v>6.3824989206522069</v>
      </c>
      <c r="AH295" s="97">
        <f t="shared" si="494"/>
        <v>6.3824989206522069</v>
      </c>
      <c r="AI295" s="97"/>
      <c r="AJ295" s="97"/>
      <c r="AK295" s="97">
        <f t="shared" si="495"/>
        <v>0.26593745502717531</v>
      </c>
      <c r="AL295" s="97">
        <f>SIN((90-$U$9)*$AA$8)*TAN($Y$10*$AA$8)/TAN((90-'C'!$F219)*$AA$8)</f>
        <v>-8.4381762406506022E-2</v>
      </c>
      <c r="AM295" s="97">
        <f t="shared" si="496"/>
        <v>2.5695650812758871E-2</v>
      </c>
      <c r="AN295" s="97">
        <f t="shared" si="497"/>
        <v>1.0127663357422376</v>
      </c>
      <c r="AO295" s="97">
        <f t="shared" si="498"/>
        <v>-4.7793157440191347</v>
      </c>
      <c r="AP295" s="97">
        <f t="shared" si="499"/>
        <v>-9.106959298875525</v>
      </c>
      <c r="AQ295" s="97">
        <f t="shared" si="500"/>
        <v>4.3276435548563903</v>
      </c>
      <c r="AR295" s="97">
        <f t="shared" si="501"/>
        <v>193.88627504289465</v>
      </c>
      <c r="AS295" s="97" t="s">
        <v>8053</v>
      </c>
      <c r="AT295" s="97" t="s">
        <v>8053</v>
      </c>
      <c r="AU295" s="97" t="s">
        <v>8053</v>
      </c>
      <c r="AV295" s="97">
        <f t="shared" si="502"/>
        <v>12.009268207454019</v>
      </c>
      <c r="AW295" s="97">
        <f t="shared" si="503"/>
        <v>12.009268207454019</v>
      </c>
      <c r="AX295" s="97">
        <f t="shared" si="504"/>
        <v>0.50038617531058416</v>
      </c>
      <c r="AY295" s="97">
        <f t="shared" si="505"/>
        <v>0</v>
      </c>
      <c r="AZ295" s="97">
        <f t="shared" si="506"/>
        <v>0</v>
      </c>
      <c r="BA295" s="97">
        <f t="shared" si="507"/>
        <v>0</v>
      </c>
      <c r="BB295" s="97">
        <f>SIN((90-$U$9)*$AA$8)*TAN($Y$9*$AA$8)/TAN((90-'C'!$F219)*$AA$8)</f>
        <v>-1.0437277623377843</v>
      </c>
      <c r="BC295" s="97">
        <f t="shared" si="508"/>
        <v>3.9313065427916136</v>
      </c>
      <c r="BD295" s="97">
        <f t="shared" si="509"/>
        <v>2.2206545302661587</v>
      </c>
      <c r="BE295" s="97">
        <f t="shared" si="510"/>
        <v>-28.03488504934683</v>
      </c>
      <c r="BF295" s="97">
        <f t="shared" si="511"/>
        <v>-63.235932093769613</v>
      </c>
      <c r="BG295" s="97">
        <f t="shared" si="512"/>
        <v>35.201047044422779</v>
      </c>
      <c r="BH295" s="97">
        <f t="shared" si="513"/>
        <v>271.27081714311646</v>
      </c>
      <c r="BI295" s="97" t="s">
        <v>8053</v>
      </c>
      <c r="BJ295" s="97" t="s">
        <v>8053</v>
      </c>
      <c r="BK295" s="97" t="s">
        <v>8053</v>
      </c>
      <c r="BL295" s="97">
        <f t="shared" si="514"/>
        <v>14.644514247405963</v>
      </c>
      <c r="BM295" s="97">
        <f t="shared" si="515"/>
        <v>14.644514247405963</v>
      </c>
      <c r="BN295" s="97">
        <f t="shared" si="516"/>
        <v>0.61018809364191517</v>
      </c>
      <c r="BO295" s="97">
        <f t="shared" si="517"/>
        <v>0</v>
      </c>
      <c r="BP295" s="97">
        <f t="shared" si="518"/>
        <v>0</v>
      </c>
      <c r="BQ295" s="97">
        <f t="shared" si="519"/>
        <v>0</v>
      </c>
      <c r="BR295" s="97">
        <f>SIN((90-$U$9)*$AA$8)*TAN($AA$10*$AA$8)/TAN((90-'C'!$F219)*$AA$8)</f>
        <v>8.4381762406505995E-2</v>
      </c>
      <c r="BS295" s="97">
        <f t="shared" si="520"/>
        <v>2.5695650812758864E-2</v>
      </c>
      <c r="BT295" s="97">
        <f t="shared" si="521"/>
        <v>1.0127663357422376</v>
      </c>
      <c r="BU295" s="97">
        <f t="shared" si="522"/>
        <v>4.7793157440191338</v>
      </c>
      <c r="BV295" s="97">
        <f t="shared" si="523"/>
        <v>9.1069592988755232</v>
      </c>
      <c r="BW295" s="97">
        <f t="shared" si="524"/>
        <v>-4.3276435548563894</v>
      </c>
      <c r="BX295" s="97">
        <f t="shared" si="525"/>
        <v>166.11372495710535</v>
      </c>
      <c r="BY295" s="97" t="s">
        <v>8053</v>
      </c>
      <c r="BZ295" s="97" t="s">
        <v>8053</v>
      </c>
      <c r="CA295" s="97" t="s">
        <v>8053</v>
      </c>
      <c r="CB295" s="97">
        <f t="shared" si="526"/>
        <v>0</v>
      </c>
      <c r="CC295" s="97">
        <f t="shared" si="527"/>
        <v>0</v>
      </c>
      <c r="CD295" s="97">
        <f t="shared" si="528"/>
        <v>0</v>
      </c>
      <c r="CE295" s="97">
        <f t="shared" si="529"/>
        <v>0</v>
      </c>
      <c r="CF295" s="97">
        <f t="shared" si="530"/>
        <v>0</v>
      </c>
      <c r="CG295" s="97">
        <f t="shared" si="531"/>
        <v>0</v>
      </c>
      <c r="CH295" s="97">
        <f>90-'C'!$F219</f>
        <v>70.236000000000004</v>
      </c>
      <c r="CI295" s="97">
        <v>24</v>
      </c>
      <c r="CJ295" s="97"/>
      <c r="CK295" s="97"/>
      <c r="CL295" s="97"/>
      <c r="CM295" s="97"/>
      <c r="CN295" s="97" t="s">
        <v>8206</v>
      </c>
      <c r="CO295" s="97">
        <f t="shared" si="532"/>
        <v>24</v>
      </c>
      <c r="CP295" s="97">
        <f t="shared" si="533"/>
        <v>34.31666666666667</v>
      </c>
      <c r="CQ295" s="97">
        <f>'C'!F219</f>
        <v>19.763999999999999</v>
      </c>
      <c r="CR295" s="97">
        <f t="shared" si="534"/>
        <v>3.1415926535897931</v>
      </c>
      <c r="CS295" s="97">
        <f t="shared" si="535"/>
        <v>1.7453292519943295E-2</v>
      </c>
      <c r="CT295" s="97">
        <f t="shared" si="536"/>
        <v>57.295779513082323</v>
      </c>
      <c r="CU295" s="97">
        <f t="shared" si="537"/>
        <v>0.59893882164272083</v>
      </c>
      <c r="CV295" s="97">
        <f t="shared" si="538"/>
        <v>0.3449468733641593</v>
      </c>
      <c r="CW295" s="97">
        <f t="shared" si="539"/>
        <v>1.8379253201682659</v>
      </c>
      <c r="CX295" s="97">
        <f t="shared" si="540"/>
        <v>65.204623986305535</v>
      </c>
      <c r="CY295" s="97">
        <f t="shared" si="541"/>
        <v>65.204623986305535</v>
      </c>
      <c r="CZ295" s="97">
        <f t="shared" si="542"/>
        <v>294.79537601369447</v>
      </c>
      <c r="DA295" s="97"/>
      <c r="DB295" s="97"/>
      <c r="DC295" s="97"/>
      <c r="DD295" s="97"/>
      <c r="DE295" s="97"/>
      <c r="DF295" s="97"/>
      <c r="DG295" s="97"/>
      <c r="DH295" s="97"/>
      <c r="DI295" s="97"/>
      <c r="DJ295" s="97"/>
      <c r="DK295" s="97"/>
    </row>
    <row r="296" spans="1:115" ht="30" customHeight="1" x14ac:dyDescent="0.2">
      <c r="A296" s="97"/>
      <c r="B296" s="97"/>
      <c r="C296" s="97"/>
      <c r="D296" s="97"/>
      <c r="E296" s="97"/>
      <c r="F296" s="97"/>
      <c r="G296" s="97"/>
      <c r="H296" s="97"/>
      <c r="I296" s="97"/>
      <c r="J296" s="102"/>
      <c r="K296" s="97"/>
      <c r="L296" s="97"/>
      <c r="M296" s="98">
        <f t="shared" si="543"/>
        <v>25</v>
      </c>
      <c r="N296" s="97">
        <f t="shared" si="478"/>
        <v>105.87231873866266</v>
      </c>
      <c r="O296" s="97">
        <f t="shared" si="479"/>
        <v>65.474396176406344</v>
      </c>
      <c r="P296" s="97">
        <f t="shared" si="480"/>
        <v>40.397922562256312</v>
      </c>
      <c r="Q296" s="97" t="str">
        <f t="shared" si="481"/>
        <v>QSOS</v>
      </c>
      <c r="R296" s="97">
        <f t="shared" si="482"/>
        <v>294.52560382359366</v>
      </c>
      <c r="S296" s="97">
        <f t="shared" si="477"/>
        <v>284</v>
      </c>
      <c r="T296" s="97">
        <f>SIN((90-$U$9)*$AA$8)*TAN($AA$9*$AA$8)/TAN((90-'C'!$F220)*$AA$8)</f>
        <v>1.0314369081399606</v>
      </c>
      <c r="U296" s="97">
        <f t="shared" si="483"/>
        <v>3.9313065427916092</v>
      </c>
      <c r="V296" s="97">
        <f t="shared" si="484"/>
        <v>2.2206545302661578</v>
      </c>
      <c r="W296" s="97">
        <f t="shared" si="485"/>
        <v>27.676203487494551</v>
      </c>
      <c r="X296" s="97">
        <f t="shared" si="486"/>
        <v>63.235932093769605</v>
      </c>
      <c r="Y296" s="97">
        <f t="shared" si="487"/>
        <v>-35.559728606275058</v>
      </c>
      <c r="Z296" s="97">
        <f t="shared" si="488"/>
        <v>89.087864418735847</v>
      </c>
      <c r="AA296" s="97">
        <f>(COS( 90.833*$AA$8)-SIN($U$9*$AA$8)*SIN('C'!$F220*$AA$8))/COS($U$9*$AA$8)/COS('C'!$F220*$AA$8)</f>
        <v>-0.26105013829590656</v>
      </c>
      <c r="AB296" s="97">
        <f t="shared" si="489"/>
        <v>105.13238275315635</v>
      </c>
      <c r="AC296" s="97">
        <f>('C'!$E220+$AC$9+$W$9/15)</f>
        <v>12.297777777777778</v>
      </c>
      <c r="AD296" s="97">
        <f t="shared" si="490"/>
        <v>0</v>
      </c>
      <c r="AE296" s="97">
        <f t="shared" si="491"/>
        <v>0</v>
      </c>
      <c r="AF296" s="97">
        <f t="shared" si="492"/>
        <v>0</v>
      </c>
      <c r="AG296" s="97">
        <f t="shared" si="493"/>
        <v>6.3585868165287218</v>
      </c>
      <c r="AH296" s="97">
        <f t="shared" si="494"/>
        <v>6.3585868165287218</v>
      </c>
      <c r="AI296" s="97"/>
      <c r="AJ296" s="97"/>
      <c r="AK296" s="97">
        <f t="shared" si="495"/>
        <v>0.26494111735536341</v>
      </c>
      <c r="AL296" s="97">
        <f>SIN((90-$U$9)*$AA$8)*TAN($Y$10*$AA$8)/TAN((90-'C'!$F220)*$AA$8)</f>
        <v>-8.3388089557974387E-2</v>
      </c>
      <c r="AM296" s="97">
        <f t="shared" si="496"/>
        <v>2.5695650812758871E-2</v>
      </c>
      <c r="AN296" s="97">
        <f t="shared" si="497"/>
        <v>1.0127663357422376</v>
      </c>
      <c r="AO296" s="97">
        <f t="shared" si="498"/>
        <v>-4.7229063198327959</v>
      </c>
      <c r="AP296" s="97">
        <f t="shared" si="499"/>
        <v>-9.106959298875525</v>
      </c>
      <c r="AQ296" s="97">
        <f t="shared" si="500"/>
        <v>4.3840529790427292</v>
      </c>
      <c r="AR296" s="97">
        <f t="shared" si="501"/>
        <v>193.82986561870831</v>
      </c>
      <c r="AS296" s="97" t="s">
        <v>8053</v>
      </c>
      <c r="AT296" s="97" t="s">
        <v>8053</v>
      </c>
      <c r="AU296" s="97" t="s">
        <v>8053</v>
      </c>
      <c r="AV296" s="97">
        <f t="shared" si="502"/>
        <v>12.00550757917493</v>
      </c>
      <c r="AW296" s="97">
        <f t="shared" si="503"/>
        <v>12.00550757917493</v>
      </c>
      <c r="AX296" s="97">
        <f t="shared" si="504"/>
        <v>0.50022948246562204</v>
      </c>
      <c r="AY296" s="97">
        <f t="shared" si="505"/>
        <v>0</v>
      </c>
      <c r="AZ296" s="97">
        <f t="shared" si="506"/>
        <v>0</v>
      </c>
      <c r="BA296" s="97">
        <f t="shared" si="507"/>
        <v>0</v>
      </c>
      <c r="BB296" s="97">
        <f>SIN((90-$U$9)*$AA$8)*TAN($Y$9*$AA$8)/TAN((90-'C'!$F220)*$AA$8)</f>
        <v>-1.031436908139961</v>
      </c>
      <c r="BC296" s="97">
        <f t="shared" si="508"/>
        <v>3.9313065427916136</v>
      </c>
      <c r="BD296" s="97">
        <f t="shared" si="509"/>
        <v>2.2206545302661587</v>
      </c>
      <c r="BE296" s="97">
        <f t="shared" si="510"/>
        <v>-27.676203487494551</v>
      </c>
      <c r="BF296" s="97">
        <f t="shared" si="511"/>
        <v>-63.235932093769613</v>
      </c>
      <c r="BG296" s="97">
        <f t="shared" si="512"/>
        <v>35.559728606275058</v>
      </c>
      <c r="BH296" s="97">
        <f t="shared" si="513"/>
        <v>270.91213558126418</v>
      </c>
      <c r="BI296" s="97" t="s">
        <v>8053</v>
      </c>
      <c r="BJ296" s="97" t="s">
        <v>8053</v>
      </c>
      <c r="BK296" s="97" t="s">
        <v>8053</v>
      </c>
      <c r="BL296" s="97">
        <f t="shared" si="514"/>
        <v>14.668426351529449</v>
      </c>
      <c r="BM296" s="97">
        <f t="shared" si="515"/>
        <v>14.668426351529449</v>
      </c>
      <c r="BN296" s="97">
        <f t="shared" si="516"/>
        <v>0.61118443131372702</v>
      </c>
      <c r="BO296" s="97">
        <f t="shared" si="517"/>
        <v>0</v>
      </c>
      <c r="BP296" s="97">
        <f t="shared" si="518"/>
        <v>0</v>
      </c>
      <c r="BQ296" s="97">
        <f t="shared" si="519"/>
        <v>0</v>
      </c>
      <c r="BR296" s="97">
        <f>SIN((90-$U$9)*$AA$8)*TAN($AA$10*$AA$8)/TAN((90-'C'!$F220)*$AA$8)</f>
        <v>8.3388089557974374E-2</v>
      </c>
      <c r="BS296" s="97">
        <f t="shared" si="520"/>
        <v>2.5695650812758864E-2</v>
      </c>
      <c r="BT296" s="97">
        <f t="shared" si="521"/>
        <v>1.0127663357422376</v>
      </c>
      <c r="BU296" s="97">
        <f t="shared" si="522"/>
        <v>4.722906319832795</v>
      </c>
      <c r="BV296" s="97">
        <f t="shared" si="523"/>
        <v>9.1069592988755232</v>
      </c>
      <c r="BW296" s="97">
        <f t="shared" si="524"/>
        <v>-4.3840529790427283</v>
      </c>
      <c r="BX296" s="97">
        <f t="shared" si="525"/>
        <v>166.17013438129169</v>
      </c>
      <c r="BY296" s="97" t="s">
        <v>8053</v>
      </c>
      <c r="BZ296" s="97" t="s">
        <v>8053</v>
      </c>
      <c r="CA296" s="97" t="s">
        <v>8053</v>
      </c>
      <c r="CB296" s="97">
        <f t="shared" si="526"/>
        <v>0</v>
      </c>
      <c r="CC296" s="97">
        <f t="shared" si="527"/>
        <v>0</v>
      </c>
      <c r="CD296" s="97">
        <f t="shared" si="528"/>
        <v>0</v>
      </c>
      <c r="CE296" s="97">
        <f t="shared" si="529"/>
        <v>0</v>
      </c>
      <c r="CF296" s="97">
        <f t="shared" si="530"/>
        <v>0</v>
      </c>
      <c r="CG296" s="97">
        <f t="shared" si="531"/>
        <v>0</v>
      </c>
      <c r="CH296" s="97">
        <f>90-'C'!$F220</f>
        <v>70.450999999999993</v>
      </c>
      <c r="CI296" s="97">
        <v>25</v>
      </c>
      <c r="CJ296" s="102"/>
      <c r="CK296" s="97"/>
      <c r="CL296" s="97"/>
      <c r="CM296" s="97"/>
      <c r="CN296" s="97" t="s">
        <v>8206</v>
      </c>
      <c r="CO296" s="97">
        <f t="shared" si="532"/>
        <v>25</v>
      </c>
      <c r="CP296" s="97">
        <f t="shared" si="533"/>
        <v>34.31666666666667</v>
      </c>
      <c r="CQ296" s="97">
        <f>'C'!F220</f>
        <v>19.548999999999999</v>
      </c>
      <c r="CR296" s="97">
        <f t="shared" si="534"/>
        <v>3.1415926535897931</v>
      </c>
      <c r="CS296" s="97">
        <f t="shared" si="535"/>
        <v>1.7453292519943295E-2</v>
      </c>
      <c r="CT296" s="97">
        <f t="shared" si="536"/>
        <v>57.295779513082323</v>
      </c>
      <c r="CU296" s="97">
        <f t="shared" si="537"/>
        <v>0.59893882164272083</v>
      </c>
      <c r="CV296" s="97">
        <f t="shared" si="538"/>
        <v>0.34119441547237145</v>
      </c>
      <c r="CW296" s="97">
        <f t="shared" si="539"/>
        <v>1.8349062295094793</v>
      </c>
      <c r="CX296" s="97">
        <f t="shared" si="540"/>
        <v>65.474396176406344</v>
      </c>
      <c r="CY296" s="97">
        <f t="shared" si="541"/>
        <v>65.474396176406344</v>
      </c>
      <c r="CZ296" s="97">
        <f t="shared" si="542"/>
        <v>294.52560382359366</v>
      </c>
      <c r="DA296" s="97"/>
      <c r="DB296" s="97"/>
      <c r="DC296" s="97"/>
      <c r="DD296" s="97"/>
      <c r="DE296" s="97"/>
      <c r="DF296" s="97"/>
      <c r="DG296" s="97"/>
      <c r="DH296" s="97"/>
      <c r="DI296" s="97"/>
      <c r="DJ296" s="97"/>
      <c r="DK296" s="97"/>
    </row>
    <row r="297" spans="1:115" ht="30" customHeight="1" x14ac:dyDescent="0.2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8">
        <f t="shared" si="543"/>
        <v>26</v>
      </c>
      <c r="N297" s="97">
        <f t="shared" si="478"/>
        <v>105.87231873866266</v>
      </c>
      <c r="O297" s="97">
        <f t="shared" si="479"/>
        <v>65.750214667394943</v>
      </c>
      <c r="P297" s="97">
        <f t="shared" si="480"/>
        <v>40.122104071267714</v>
      </c>
      <c r="Q297" s="97" t="str">
        <f t="shared" si="481"/>
        <v>QSOS</v>
      </c>
      <c r="R297" s="97">
        <f t="shared" si="482"/>
        <v>294.24978533260503</v>
      </c>
      <c r="S297" s="97">
        <f t="shared" si="477"/>
        <v>285</v>
      </c>
      <c r="T297" s="97">
        <f>SIN((90-$U$9)*$AA$8)*TAN($AA$9*$AA$8)/TAN((90-'C'!$F221)*$AA$8)</f>
        <v>1.018894076117552</v>
      </c>
      <c r="U297" s="97">
        <f t="shared" si="483"/>
        <v>3.9313065427916092</v>
      </c>
      <c r="V297" s="97">
        <f t="shared" si="484"/>
        <v>2.2206545302661578</v>
      </c>
      <c r="W297" s="97">
        <f t="shared" si="485"/>
        <v>27.311378520633877</v>
      </c>
      <c r="X297" s="97">
        <f t="shared" si="486"/>
        <v>63.235932093769605</v>
      </c>
      <c r="Y297" s="97">
        <f t="shared" si="487"/>
        <v>-35.924553573135725</v>
      </c>
      <c r="Z297" s="97">
        <f t="shared" si="488"/>
        <v>89.452689385596528</v>
      </c>
      <c r="AA297" s="97">
        <f>(COS( 90.833*$AA$8)-SIN($U$9*$AA$8)*SIN('C'!$F221*$AA$8))/COS($U$9*$AA$8)/COS('C'!$F221*$AA$8)</f>
        <v>-0.25807747547222459</v>
      </c>
      <c r="AB297" s="97">
        <f t="shared" si="489"/>
        <v>104.95601686619557</v>
      </c>
      <c r="AC297" s="97">
        <f>('C'!$E221+$AC$9+$W$9/15)</f>
        <v>12.297777777777778</v>
      </c>
      <c r="AD297" s="97">
        <f t="shared" si="490"/>
        <v>0</v>
      </c>
      <c r="AE297" s="97">
        <f t="shared" si="491"/>
        <v>0</v>
      </c>
      <c r="AF297" s="97">
        <f t="shared" si="492"/>
        <v>0</v>
      </c>
      <c r="AG297" s="97">
        <f t="shared" si="493"/>
        <v>6.3342651520713433</v>
      </c>
      <c r="AH297" s="97">
        <f t="shared" si="494"/>
        <v>6.3342651520713433</v>
      </c>
      <c r="AI297" s="97"/>
      <c r="AJ297" s="97"/>
      <c r="AK297" s="97">
        <f t="shared" si="495"/>
        <v>0.26392771466963932</v>
      </c>
      <c r="AL297" s="97">
        <f>SIN((90-$U$9)*$AA$8)*TAN($Y$10*$AA$8)/TAN((90-'C'!$F221)*$AA$8)</f>
        <v>-8.2374045178002189E-2</v>
      </c>
      <c r="AM297" s="97">
        <f t="shared" si="496"/>
        <v>2.5695650812758871E-2</v>
      </c>
      <c r="AN297" s="97">
        <f t="shared" si="497"/>
        <v>1.0127663357422376</v>
      </c>
      <c r="AO297" s="97">
        <f t="shared" si="498"/>
        <v>-4.6653451617644226</v>
      </c>
      <c r="AP297" s="97">
        <f t="shared" si="499"/>
        <v>-9.106959298875525</v>
      </c>
      <c r="AQ297" s="97">
        <f t="shared" si="500"/>
        <v>4.4416141371111024</v>
      </c>
      <c r="AR297" s="97">
        <f t="shared" si="501"/>
        <v>193.77230446063996</v>
      </c>
      <c r="AS297" s="97" t="s">
        <v>8053</v>
      </c>
      <c r="AT297" s="97" t="s">
        <v>8053</v>
      </c>
      <c r="AU297" s="97" t="s">
        <v>8053</v>
      </c>
      <c r="AV297" s="97">
        <f t="shared" si="502"/>
        <v>12.001670168637038</v>
      </c>
      <c r="AW297" s="97">
        <f t="shared" si="503"/>
        <v>12.001670168637038</v>
      </c>
      <c r="AX297" s="97">
        <f t="shared" si="504"/>
        <v>0.50006959035987653</v>
      </c>
      <c r="AY297" s="97">
        <f t="shared" si="505"/>
        <v>0</v>
      </c>
      <c r="AZ297" s="97">
        <f t="shared" si="506"/>
        <v>0</v>
      </c>
      <c r="BA297" s="97">
        <f t="shared" si="507"/>
        <v>0</v>
      </c>
      <c r="BB297" s="97">
        <f>SIN((90-$U$9)*$AA$8)*TAN($Y$9*$AA$8)/TAN((90-'C'!$F221)*$AA$8)</f>
        <v>-1.0188940761175524</v>
      </c>
      <c r="BC297" s="97">
        <f t="shared" si="508"/>
        <v>3.9313065427916136</v>
      </c>
      <c r="BD297" s="97">
        <f t="shared" si="509"/>
        <v>2.2206545302661587</v>
      </c>
      <c r="BE297" s="97">
        <f t="shared" si="510"/>
        <v>-27.311378520633877</v>
      </c>
      <c r="BF297" s="97">
        <f t="shared" si="511"/>
        <v>-63.235932093769613</v>
      </c>
      <c r="BG297" s="97">
        <f t="shared" si="512"/>
        <v>35.924553573135739</v>
      </c>
      <c r="BH297" s="97">
        <f t="shared" si="513"/>
        <v>270.5473106144035</v>
      </c>
      <c r="BI297" s="97" t="s">
        <v>8053</v>
      </c>
      <c r="BJ297" s="97" t="s">
        <v>8053</v>
      </c>
      <c r="BK297" s="97" t="s">
        <v>8053</v>
      </c>
      <c r="BL297" s="97">
        <f t="shared" si="514"/>
        <v>14.692748015986828</v>
      </c>
      <c r="BM297" s="97">
        <f t="shared" si="515"/>
        <v>14.692748015986828</v>
      </c>
      <c r="BN297" s="97">
        <f t="shared" si="516"/>
        <v>0.61219783399945116</v>
      </c>
      <c r="BO297" s="97">
        <f t="shared" si="517"/>
        <v>0</v>
      </c>
      <c r="BP297" s="97">
        <f t="shared" si="518"/>
        <v>0</v>
      </c>
      <c r="BQ297" s="97">
        <f t="shared" si="519"/>
        <v>0</v>
      </c>
      <c r="BR297" s="97">
        <f>SIN((90-$U$9)*$AA$8)*TAN($AA$10*$AA$8)/TAN((90-'C'!$F221)*$AA$8)</f>
        <v>8.2374045178002162E-2</v>
      </c>
      <c r="BS297" s="97">
        <f t="shared" si="520"/>
        <v>2.5695650812758864E-2</v>
      </c>
      <c r="BT297" s="97">
        <f t="shared" si="521"/>
        <v>1.0127663357422376</v>
      </c>
      <c r="BU297" s="97">
        <f t="shared" si="522"/>
        <v>4.6653451617644208</v>
      </c>
      <c r="BV297" s="97">
        <f t="shared" si="523"/>
        <v>9.1069592988755232</v>
      </c>
      <c r="BW297" s="97">
        <f t="shared" si="524"/>
        <v>-4.4416141371111024</v>
      </c>
      <c r="BX297" s="97">
        <f t="shared" si="525"/>
        <v>166.22769553936004</v>
      </c>
      <c r="BY297" s="97" t="s">
        <v>8053</v>
      </c>
      <c r="BZ297" s="97" t="s">
        <v>8053</v>
      </c>
      <c r="CA297" s="97" t="s">
        <v>8053</v>
      </c>
      <c r="CB297" s="97">
        <f t="shared" si="526"/>
        <v>0</v>
      </c>
      <c r="CC297" s="97">
        <f t="shared" si="527"/>
        <v>0</v>
      </c>
      <c r="CD297" s="97">
        <f t="shared" si="528"/>
        <v>0</v>
      </c>
      <c r="CE297" s="97">
        <f t="shared" si="529"/>
        <v>0</v>
      </c>
      <c r="CF297" s="97">
        <f t="shared" si="530"/>
        <v>0</v>
      </c>
      <c r="CG297" s="97">
        <f t="shared" si="531"/>
        <v>0</v>
      </c>
      <c r="CH297" s="97">
        <f>90-'C'!$F221</f>
        <v>70.670999999999992</v>
      </c>
      <c r="CI297" s="97">
        <v>26</v>
      </c>
      <c r="CJ297" s="97"/>
      <c r="CK297" s="97"/>
      <c r="CL297" s="97"/>
      <c r="CM297" s="97"/>
      <c r="CN297" s="97" t="s">
        <v>8206</v>
      </c>
      <c r="CO297" s="97">
        <f t="shared" si="532"/>
        <v>26</v>
      </c>
      <c r="CP297" s="97">
        <f t="shared" si="533"/>
        <v>34.31666666666667</v>
      </c>
      <c r="CQ297" s="97">
        <f>'C'!F221</f>
        <v>19.329000000000001</v>
      </c>
      <c r="CR297" s="97">
        <f t="shared" si="534"/>
        <v>3.1415926535897931</v>
      </c>
      <c r="CS297" s="97">
        <f t="shared" si="535"/>
        <v>1.7453292519943295E-2</v>
      </c>
      <c r="CT297" s="97">
        <f t="shared" si="536"/>
        <v>57.295779513082323</v>
      </c>
      <c r="CU297" s="97">
        <f t="shared" si="537"/>
        <v>0.59893882164272083</v>
      </c>
      <c r="CV297" s="97">
        <f t="shared" si="538"/>
        <v>0.337354691117984</v>
      </c>
      <c r="CW297" s="97">
        <f t="shared" si="539"/>
        <v>1.8318280640938134</v>
      </c>
      <c r="CX297" s="97">
        <f t="shared" si="540"/>
        <v>65.750214667394943</v>
      </c>
      <c r="CY297" s="97">
        <f t="shared" si="541"/>
        <v>65.750214667394943</v>
      </c>
      <c r="CZ297" s="97">
        <f t="shared" si="542"/>
        <v>294.24978533260503</v>
      </c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</row>
    <row r="298" spans="1:115" ht="30" customHeight="1" x14ac:dyDescent="0.2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8">
        <f t="shared" si="543"/>
        <v>27</v>
      </c>
      <c r="N298" s="97">
        <f t="shared" si="478"/>
        <v>105.87231873866266</v>
      </c>
      <c r="O298" s="97">
        <f t="shared" si="479"/>
        <v>66.03331987959767</v>
      </c>
      <c r="P298" s="97">
        <f t="shared" si="480"/>
        <v>39.838998859064986</v>
      </c>
      <c r="Q298" s="97" t="str">
        <f t="shared" si="481"/>
        <v>QSOS</v>
      </c>
      <c r="R298" s="97">
        <f t="shared" si="482"/>
        <v>293.96668012040232</v>
      </c>
      <c r="S298" s="97">
        <f t="shared" si="477"/>
        <v>286</v>
      </c>
      <c r="T298" s="97">
        <f>SIN((90-$U$9)*$AA$8)*TAN($AA$9*$AA$8)/TAN((90-'C'!$F222)*$AA$8)</f>
        <v>1.006044295903906</v>
      </c>
      <c r="U298" s="97">
        <f t="shared" si="483"/>
        <v>3.9313065427916092</v>
      </c>
      <c r="V298" s="97">
        <f t="shared" si="484"/>
        <v>2.2206545302661578</v>
      </c>
      <c r="W298" s="97">
        <f t="shared" si="485"/>
        <v>26.938865244217382</v>
      </c>
      <c r="X298" s="97">
        <f t="shared" si="486"/>
        <v>63.235932093769605</v>
      </c>
      <c r="Y298" s="97">
        <f t="shared" si="487"/>
        <v>-36.297066849552223</v>
      </c>
      <c r="Z298" s="97">
        <f t="shared" si="488"/>
        <v>89.825202662013027</v>
      </c>
      <c r="AA298" s="97">
        <f>(COS( 90.833*$AA$8)-SIN($U$9*$AA$8)*SIN('C'!$F222*$AA$8))/COS($U$9*$AA$8)/COS('C'!$F222*$AA$8)</f>
        <v>-0.25503235161782212</v>
      </c>
      <c r="AB298" s="97">
        <f t="shared" si="489"/>
        <v>104.77550214402081</v>
      </c>
      <c r="AC298" s="97">
        <f>('C'!$E222+$AC$9+$W$9/15)</f>
        <v>12.297777777777778</v>
      </c>
      <c r="AD298" s="97">
        <f t="shared" si="490"/>
        <v>0</v>
      </c>
      <c r="AE298" s="97">
        <f t="shared" si="491"/>
        <v>0</v>
      </c>
      <c r="AF298" s="97">
        <f t="shared" si="492"/>
        <v>0</v>
      </c>
      <c r="AG298" s="97">
        <f t="shared" si="493"/>
        <v>6.3094309336435765</v>
      </c>
      <c r="AH298" s="97">
        <f t="shared" si="494"/>
        <v>6.3094309336435765</v>
      </c>
      <c r="AI298" s="97"/>
      <c r="AJ298" s="97"/>
      <c r="AK298" s="97">
        <f t="shared" si="495"/>
        <v>0.26289295556848236</v>
      </c>
      <c r="AL298" s="97">
        <f>SIN((90-$U$9)*$AA$8)*TAN($Y$10*$AA$8)/TAN((90-'C'!$F222)*$AA$8)</f>
        <v>-8.1335185103479438E-2</v>
      </c>
      <c r="AM298" s="97">
        <f t="shared" si="496"/>
        <v>2.5695650812758871E-2</v>
      </c>
      <c r="AN298" s="97">
        <f t="shared" si="497"/>
        <v>1.0127663357422376</v>
      </c>
      <c r="AO298" s="97">
        <f t="shared" si="498"/>
        <v>-4.6063802598463157</v>
      </c>
      <c r="AP298" s="97">
        <f t="shared" si="499"/>
        <v>-9.106959298875525</v>
      </c>
      <c r="AQ298" s="97">
        <f t="shared" si="500"/>
        <v>4.5005790390292093</v>
      </c>
      <c r="AR298" s="97">
        <f t="shared" si="501"/>
        <v>193.71333955872183</v>
      </c>
      <c r="AS298" s="97" t="s">
        <v>8053</v>
      </c>
      <c r="AT298" s="97" t="s">
        <v>8053</v>
      </c>
      <c r="AU298" s="97" t="s">
        <v>8053</v>
      </c>
      <c r="AV298" s="97">
        <f t="shared" si="502"/>
        <v>11.99773917517583</v>
      </c>
      <c r="AW298" s="97">
        <f t="shared" si="503"/>
        <v>11.99773917517583</v>
      </c>
      <c r="AX298" s="97">
        <f t="shared" si="504"/>
        <v>0.49990579896565962</v>
      </c>
      <c r="AY298" s="97">
        <f t="shared" si="505"/>
        <v>0</v>
      </c>
      <c r="AZ298" s="97">
        <f t="shared" si="506"/>
        <v>0</v>
      </c>
      <c r="BA298" s="97">
        <f t="shared" si="507"/>
        <v>0</v>
      </c>
      <c r="BB298" s="97">
        <f>SIN((90-$U$9)*$AA$8)*TAN($Y$9*$AA$8)/TAN((90-'C'!$F222)*$AA$8)</f>
        <v>-1.0060442959039064</v>
      </c>
      <c r="BC298" s="97">
        <f t="shared" si="508"/>
        <v>3.9313065427916136</v>
      </c>
      <c r="BD298" s="97">
        <f t="shared" si="509"/>
        <v>2.2206545302661587</v>
      </c>
      <c r="BE298" s="97">
        <f t="shared" si="510"/>
        <v>-26.938865244217382</v>
      </c>
      <c r="BF298" s="97">
        <f t="shared" si="511"/>
        <v>-63.235932093769613</v>
      </c>
      <c r="BG298" s="97">
        <f t="shared" si="512"/>
        <v>36.29706684955223</v>
      </c>
      <c r="BH298" s="97">
        <f t="shared" si="513"/>
        <v>270.174797337987</v>
      </c>
      <c r="BI298" s="97" t="s">
        <v>8053</v>
      </c>
      <c r="BJ298" s="97" t="s">
        <v>8053</v>
      </c>
      <c r="BK298" s="97" t="s">
        <v>8053</v>
      </c>
      <c r="BL298" s="97">
        <f t="shared" si="514"/>
        <v>14.717582234414593</v>
      </c>
      <c r="BM298" s="97">
        <f t="shared" si="515"/>
        <v>14.717582234414593</v>
      </c>
      <c r="BN298" s="97">
        <f t="shared" si="516"/>
        <v>0.61323259310060807</v>
      </c>
      <c r="BO298" s="97">
        <f t="shared" si="517"/>
        <v>0</v>
      </c>
      <c r="BP298" s="97">
        <f t="shared" si="518"/>
        <v>0</v>
      </c>
      <c r="BQ298" s="97">
        <f t="shared" si="519"/>
        <v>0</v>
      </c>
      <c r="BR298" s="97">
        <f>SIN((90-$U$9)*$AA$8)*TAN($AA$10*$AA$8)/TAN((90-'C'!$F222)*$AA$8)</f>
        <v>8.1335185103479424E-2</v>
      </c>
      <c r="BS298" s="97">
        <f t="shared" si="520"/>
        <v>2.5695650812758864E-2</v>
      </c>
      <c r="BT298" s="97">
        <f t="shared" si="521"/>
        <v>1.0127663357422376</v>
      </c>
      <c r="BU298" s="97">
        <f t="shared" si="522"/>
        <v>4.6063802598463148</v>
      </c>
      <c r="BV298" s="97">
        <f t="shared" si="523"/>
        <v>9.1069592988755232</v>
      </c>
      <c r="BW298" s="97">
        <f t="shared" si="524"/>
        <v>-4.5005790390292084</v>
      </c>
      <c r="BX298" s="97">
        <f t="shared" si="525"/>
        <v>166.28666044127817</v>
      </c>
      <c r="BY298" s="97" t="s">
        <v>8053</v>
      </c>
      <c r="BZ298" s="97" t="s">
        <v>8053</v>
      </c>
      <c r="CA298" s="97" t="s">
        <v>8053</v>
      </c>
      <c r="CB298" s="97">
        <f t="shared" si="526"/>
        <v>0</v>
      </c>
      <c r="CC298" s="97">
        <f t="shared" si="527"/>
        <v>0</v>
      </c>
      <c r="CD298" s="97">
        <f t="shared" si="528"/>
        <v>0</v>
      </c>
      <c r="CE298" s="97">
        <f t="shared" si="529"/>
        <v>0</v>
      </c>
      <c r="CF298" s="97">
        <f t="shared" si="530"/>
        <v>0</v>
      </c>
      <c r="CG298" s="97">
        <f t="shared" si="531"/>
        <v>0</v>
      </c>
      <c r="CH298" s="97">
        <f>90-'C'!$F222</f>
        <v>70.896999999999991</v>
      </c>
      <c r="CI298" s="97">
        <v>27</v>
      </c>
      <c r="CJ298" s="97"/>
      <c r="CK298" s="97"/>
      <c r="CL298" s="97"/>
      <c r="CM298" s="97"/>
      <c r="CN298" s="97" t="s">
        <v>8206</v>
      </c>
      <c r="CO298" s="97">
        <f t="shared" si="532"/>
        <v>27</v>
      </c>
      <c r="CP298" s="97">
        <f t="shared" si="533"/>
        <v>34.31666666666667</v>
      </c>
      <c r="CQ298" s="97">
        <f>'C'!F222</f>
        <v>19.103000000000002</v>
      </c>
      <c r="CR298" s="97">
        <f t="shared" si="534"/>
        <v>3.1415926535897931</v>
      </c>
      <c r="CS298" s="97">
        <f t="shared" si="535"/>
        <v>1.7453292519943295E-2</v>
      </c>
      <c r="CT298" s="97">
        <f t="shared" si="536"/>
        <v>57.295779513082323</v>
      </c>
      <c r="CU298" s="97">
        <f t="shared" si="537"/>
        <v>0.59893882164272083</v>
      </c>
      <c r="CV298" s="97">
        <f t="shared" si="538"/>
        <v>0.33341024700847682</v>
      </c>
      <c r="CW298" s="97">
        <f t="shared" si="539"/>
        <v>1.828677487843541</v>
      </c>
      <c r="CX298" s="97">
        <f t="shared" si="540"/>
        <v>66.03331987959767</v>
      </c>
      <c r="CY298" s="97">
        <f t="shared" si="541"/>
        <v>66.03331987959767</v>
      </c>
      <c r="CZ298" s="97">
        <f t="shared" si="542"/>
        <v>293.96668012040232</v>
      </c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</row>
    <row r="299" spans="1:115" ht="30" customHeight="1" x14ac:dyDescent="0.2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8">
        <f t="shared" si="543"/>
        <v>28</v>
      </c>
      <c r="N299" s="97">
        <f t="shared" si="478"/>
        <v>105.87231873866266</v>
      </c>
      <c r="O299" s="97">
        <f t="shared" si="479"/>
        <v>66.322445935589343</v>
      </c>
      <c r="P299" s="97">
        <f t="shared" si="480"/>
        <v>39.549872803073313</v>
      </c>
      <c r="Q299" s="97" t="str">
        <f t="shared" si="481"/>
        <v>QSOS</v>
      </c>
      <c r="R299" s="97">
        <f t="shared" si="482"/>
        <v>293.67755406441063</v>
      </c>
      <c r="S299" s="97">
        <f t="shared" si="477"/>
        <v>287</v>
      </c>
      <c r="T299" s="97">
        <f>SIN((90-$U$9)*$AA$8)*TAN($AA$9*$AA$8)/TAN((90-'C'!$F223)*$AA$8)</f>
        <v>0.99294645739999798</v>
      </c>
      <c r="U299" s="97">
        <f t="shared" si="483"/>
        <v>3.9313065427916092</v>
      </c>
      <c r="V299" s="97">
        <f t="shared" si="484"/>
        <v>2.2206545302661578</v>
      </c>
      <c r="W299" s="97">
        <f t="shared" si="485"/>
        <v>26.560423116696047</v>
      </c>
      <c r="X299" s="97">
        <f t="shared" si="486"/>
        <v>63.235932093769605</v>
      </c>
      <c r="Y299" s="97">
        <f t="shared" si="487"/>
        <v>-36.675508977073562</v>
      </c>
      <c r="Z299" s="97">
        <f t="shared" si="488"/>
        <v>90.203644789534337</v>
      </c>
      <c r="AA299" s="97">
        <f>(COS( 90.833*$AA$8)-SIN($U$9*$AA$8)*SIN('C'!$F223*$AA$8))/COS($U$9*$AA$8)/COS('C'!$F223*$AA$8)</f>
        <v>-0.25192874233536955</v>
      </c>
      <c r="AB299" s="97">
        <f t="shared" si="489"/>
        <v>104.59167462099835</v>
      </c>
      <c r="AC299" s="97">
        <f>('C'!$E223+$AC$9+$W$9/15)</f>
        <v>12.297777777777778</v>
      </c>
      <c r="AD299" s="97">
        <f t="shared" si="490"/>
        <v>0</v>
      </c>
      <c r="AE299" s="97">
        <f t="shared" si="491"/>
        <v>0</v>
      </c>
      <c r="AF299" s="97">
        <f t="shared" si="492"/>
        <v>0</v>
      </c>
      <c r="AG299" s="97">
        <f t="shared" si="493"/>
        <v>6.2842014584754891</v>
      </c>
      <c r="AH299" s="97">
        <f t="shared" si="494"/>
        <v>6.2842014584754891</v>
      </c>
      <c r="AI299" s="97"/>
      <c r="AJ299" s="97"/>
      <c r="AK299" s="97">
        <f t="shared" si="495"/>
        <v>0.26184172743647871</v>
      </c>
      <c r="AL299" s="97">
        <f>SIN((90-$U$9)*$AA$8)*TAN($Y$10*$AA$8)/TAN((90-'C'!$F223)*$AA$8)</f>
        <v>-8.0276270378244918E-2</v>
      </c>
      <c r="AM299" s="97">
        <f t="shared" si="496"/>
        <v>2.5695650812758871E-2</v>
      </c>
      <c r="AN299" s="97">
        <f t="shared" si="497"/>
        <v>1.0127663357422376</v>
      </c>
      <c r="AO299" s="97">
        <f t="shared" si="498"/>
        <v>-4.546282102179747</v>
      </c>
      <c r="AP299" s="97">
        <f t="shared" si="499"/>
        <v>-9.106959298875525</v>
      </c>
      <c r="AQ299" s="97">
        <f t="shared" si="500"/>
        <v>4.560677196695778</v>
      </c>
      <c r="AR299" s="97">
        <f t="shared" si="501"/>
        <v>193.65324140105528</v>
      </c>
      <c r="AS299" s="97" t="s">
        <v>8053</v>
      </c>
      <c r="AT299" s="97" t="s">
        <v>8053</v>
      </c>
      <c r="AU299" s="97" t="s">
        <v>8053</v>
      </c>
      <c r="AV299" s="97">
        <f t="shared" si="502"/>
        <v>11.993732631331392</v>
      </c>
      <c r="AW299" s="97">
        <f t="shared" si="503"/>
        <v>11.993732631331392</v>
      </c>
      <c r="AX299" s="97">
        <f t="shared" si="504"/>
        <v>0.49973885963880799</v>
      </c>
      <c r="AY299" s="97">
        <f t="shared" si="505"/>
        <v>0</v>
      </c>
      <c r="AZ299" s="97">
        <f t="shared" si="506"/>
        <v>0</v>
      </c>
      <c r="BA299" s="97">
        <f t="shared" si="507"/>
        <v>0</v>
      </c>
      <c r="BB299" s="97">
        <f>SIN((90-$U$9)*$AA$8)*TAN($Y$9*$AA$8)/TAN((90-'C'!$F223)*$AA$8)</f>
        <v>-0.99294645739999843</v>
      </c>
      <c r="BC299" s="97">
        <f t="shared" si="508"/>
        <v>3.9313065427916136</v>
      </c>
      <c r="BD299" s="97">
        <f t="shared" si="509"/>
        <v>2.2206545302661587</v>
      </c>
      <c r="BE299" s="97">
        <f t="shared" si="510"/>
        <v>-26.56042311669605</v>
      </c>
      <c r="BF299" s="97">
        <f t="shared" si="511"/>
        <v>-63.235932093769613</v>
      </c>
      <c r="BG299" s="97">
        <f t="shared" si="512"/>
        <v>36.675508977073562</v>
      </c>
      <c r="BH299" s="97">
        <f t="shared" si="513"/>
        <v>269.79635521046566</v>
      </c>
      <c r="BI299" s="97" t="s">
        <v>8053</v>
      </c>
      <c r="BJ299" s="97" t="s">
        <v>8053</v>
      </c>
      <c r="BK299" s="97" t="s">
        <v>8053</v>
      </c>
      <c r="BL299" s="97">
        <f t="shared" si="514"/>
        <v>14.742811709582682</v>
      </c>
      <c r="BM299" s="97">
        <f t="shared" si="515"/>
        <v>14.742811709582682</v>
      </c>
      <c r="BN299" s="97">
        <f t="shared" si="516"/>
        <v>0.61428382123261172</v>
      </c>
      <c r="BO299" s="97">
        <f t="shared" si="517"/>
        <v>0</v>
      </c>
      <c r="BP299" s="97">
        <f t="shared" si="518"/>
        <v>0</v>
      </c>
      <c r="BQ299" s="97">
        <f t="shared" si="519"/>
        <v>0</v>
      </c>
      <c r="BR299" s="97">
        <f>SIN((90-$U$9)*$AA$8)*TAN($AA$10*$AA$8)/TAN((90-'C'!$F223)*$AA$8)</f>
        <v>8.0276270378244904E-2</v>
      </c>
      <c r="BS299" s="97">
        <f t="shared" si="520"/>
        <v>2.5695650812758864E-2</v>
      </c>
      <c r="BT299" s="97">
        <f t="shared" si="521"/>
        <v>1.0127663357422376</v>
      </c>
      <c r="BU299" s="97">
        <f t="shared" si="522"/>
        <v>4.5462821021797462</v>
      </c>
      <c r="BV299" s="97">
        <f t="shared" si="523"/>
        <v>9.1069592988755232</v>
      </c>
      <c r="BW299" s="97">
        <f t="shared" si="524"/>
        <v>-4.5606771966957771</v>
      </c>
      <c r="BX299" s="97">
        <f t="shared" si="525"/>
        <v>166.34675859894472</v>
      </c>
      <c r="BY299" s="97" t="s">
        <v>8053</v>
      </c>
      <c r="BZ299" s="97" t="s">
        <v>8053</v>
      </c>
      <c r="CA299" s="97" t="s">
        <v>8053</v>
      </c>
      <c r="CB299" s="97">
        <f t="shared" si="526"/>
        <v>0</v>
      </c>
      <c r="CC299" s="97">
        <f t="shared" si="527"/>
        <v>0</v>
      </c>
      <c r="CD299" s="97">
        <f t="shared" si="528"/>
        <v>0</v>
      </c>
      <c r="CE299" s="97">
        <f t="shared" si="529"/>
        <v>0</v>
      </c>
      <c r="CF299" s="97">
        <f t="shared" si="530"/>
        <v>0</v>
      </c>
      <c r="CG299" s="97">
        <f t="shared" si="531"/>
        <v>0</v>
      </c>
      <c r="CH299" s="97">
        <f>90-'C'!$F223</f>
        <v>71.128</v>
      </c>
      <c r="CI299" s="97">
        <v>28</v>
      </c>
      <c r="CJ299" s="97"/>
      <c r="CK299" s="97"/>
      <c r="CL299" s="97"/>
      <c r="CM299" s="97"/>
      <c r="CN299" s="97" t="s">
        <v>8206</v>
      </c>
      <c r="CO299" s="97">
        <f t="shared" si="532"/>
        <v>28</v>
      </c>
      <c r="CP299" s="97">
        <f t="shared" si="533"/>
        <v>34.31666666666667</v>
      </c>
      <c r="CQ299" s="97">
        <f>'C'!F223</f>
        <v>18.872</v>
      </c>
      <c r="CR299" s="97">
        <f t="shared" si="534"/>
        <v>3.1415926535897931</v>
      </c>
      <c r="CS299" s="97">
        <f t="shared" si="535"/>
        <v>1.7453292519943295E-2</v>
      </c>
      <c r="CT299" s="97">
        <f t="shared" si="536"/>
        <v>57.295779513082323</v>
      </c>
      <c r="CU299" s="97">
        <f t="shared" si="537"/>
        <v>0.59893882164272083</v>
      </c>
      <c r="CV299" s="97">
        <f t="shared" si="538"/>
        <v>0.32937853643636988</v>
      </c>
      <c r="CW299" s="97">
        <f t="shared" si="539"/>
        <v>1.8254690923110135</v>
      </c>
      <c r="CX299" s="97">
        <f t="shared" si="540"/>
        <v>66.322445935589343</v>
      </c>
      <c r="CY299" s="97">
        <f t="shared" si="541"/>
        <v>66.322445935589343</v>
      </c>
      <c r="CZ299" s="97">
        <f t="shared" si="542"/>
        <v>293.67755406441063</v>
      </c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</row>
    <row r="300" spans="1:115" ht="30" customHeight="1" x14ac:dyDescent="0.2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8">
        <f t="shared" si="543"/>
        <v>29</v>
      </c>
      <c r="N300" s="97">
        <f t="shared" si="478"/>
        <v>105.87231873866266</v>
      </c>
      <c r="O300" s="97">
        <f t="shared" si="479"/>
        <v>66.61758134036279</v>
      </c>
      <c r="P300" s="97">
        <f t="shared" si="480"/>
        <v>39.254737398299866</v>
      </c>
      <c r="Q300" s="97" t="str">
        <f t="shared" si="481"/>
        <v>QSOS</v>
      </c>
      <c r="R300" s="97">
        <f t="shared" si="482"/>
        <v>293.38241865963721</v>
      </c>
      <c r="S300" s="97">
        <f t="shared" si="477"/>
        <v>288</v>
      </c>
      <c r="T300" s="97">
        <f>SIN((90-$U$9)*$AA$8)*TAN($AA$9*$AA$8)/TAN((90-'C'!$F224)*$AA$8)</f>
        <v>0.97960234300884674</v>
      </c>
      <c r="U300" s="97">
        <f t="shared" si="483"/>
        <v>3.9313065427916092</v>
      </c>
      <c r="V300" s="97">
        <f t="shared" si="484"/>
        <v>2.2206545302661578</v>
      </c>
      <c r="W300" s="97">
        <f t="shared" si="485"/>
        <v>26.176145866928422</v>
      </c>
      <c r="X300" s="97">
        <f t="shared" si="486"/>
        <v>63.235932093769605</v>
      </c>
      <c r="Y300" s="97">
        <f t="shared" si="487"/>
        <v>-37.059786226841183</v>
      </c>
      <c r="Z300" s="97">
        <f t="shared" si="488"/>
        <v>90.587922039301958</v>
      </c>
      <c r="AA300" s="97">
        <f>(COS( 90.833*$AA$8)-SIN($U$9*$AA$8)*SIN('C'!$F224*$AA$8))/COS($U$9*$AA$8)/COS('C'!$F224*$AA$8)</f>
        <v>-0.24876708836417949</v>
      </c>
      <c r="AB300" s="97">
        <f t="shared" si="489"/>
        <v>104.40456682331356</v>
      </c>
      <c r="AC300" s="97">
        <f>('C'!$E224+$AC$9+$W$9/15)</f>
        <v>12.29677777777778</v>
      </c>
      <c r="AD300" s="97">
        <f t="shared" si="490"/>
        <v>0</v>
      </c>
      <c r="AE300" s="97">
        <f t="shared" si="491"/>
        <v>0</v>
      </c>
      <c r="AF300" s="97">
        <f t="shared" si="492"/>
        <v>0</v>
      </c>
      <c r="AG300" s="97">
        <f t="shared" si="493"/>
        <v>6.2575829751576499</v>
      </c>
      <c r="AH300" s="97">
        <f t="shared" si="494"/>
        <v>6.2575829751576499</v>
      </c>
      <c r="AI300" s="97"/>
      <c r="AJ300" s="97"/>
      <c r="AK300" s="97">
        <f t="shared" si="495"/>
        <v>0.2607326239649021</v>
      </c>
      <c r="AL300" s="97">
        <f>SIN((90-$U$9)*$AA$8)*TAN($Y$10*$AA$8)/TAN((90-'C'!$F224)*$AA$8)</f>
        <v>-7.919744510338847E-2</v>
      </c>
      <c r="AM300" s="97">
        <f t="shared" si="496"/>
        <v>2.5695650812758871E-2</v>
      </c>
      <c r="AN300" s="97">
        <f t="shared" si="497"/>
        <v>1.0127663357422376</v>
      </c>
      <c r="AO300" s="97">
        <f t="shared" si="498"/>
        <v>-4.4850590853661068</v>
      </c>
      <c r="AP300" s="97">
        <f t="shared" si="499"/>
        <v>-9.106959298875525</v>
      </c>
      <c r="AQ300" s="97">
        <f t="shared" si="500"/>
        <v>4.6219002135094183</v>
      </c>
      <c r="AR300" s="97">
        <f t="shared" si="501"/>
        <v>193.59201838424164</v>
      </c>
      <c r="AS300" s="97" t="s">
        <v>8053</v>
      </c>
      <c r="AT300" s="97" t="s">
        <v>8053</v>
      </c>
      <c r="AU300" s="97" t="s">
        <v>8053</v>
      </c>
      <c r="AV300" s="97">
        <f t="shared" si="502"/>
        <v>11.988651096877152</v>
      </c>
      <c r="AW300" s="97">
        <f t="shared" si="503"/>
        <v>11.988651096877152</v>
      </c>
      <c r="AX300" s="97">
        <f t="shared" si="504"/>
        <v>0.499527129036548</v>
      </c>
      <c r="AY300" s="97">
        <f t="shared" si="505"/>
        <v>0</v>
      </c>
      <c r="AZ300" s="97">
        <f t="shared" si="506"/>
        <v>0</v>
      </c>
      <c r="BA300" s="97">
        <f t="shared" si="507"/>
        <v>0</v>
      </c>
      <c r="BB300" s="97">
        <f>SIN((90-$U$9)*$AA$8)*TAN($Y$9*$AA$8)/TAN((90-'C'!$F224)*$AA$8)</f>
        <v>-0.97960234300884719</v>
      </c>
      <c r="BC300" s="97">
        <f t="shared" si="508"/>
        <v>3.9313065427916136</v>
      </c>
      <c r="BD300" s="97">
        <f t="shared" si="509"/>
        <v>2.2206545302661587</v>
      </c>
      <c r="BE300" s="97">
        <f t="shared" si="510"/>
        <v>-26.176145866928419</v>
      </c>
      <c r="BF300" s="97">
        <f t="shared" si="511"/>
        <v>-63.235932093769613</v>
      </c>
      <c r="BG300" s="97">
        <f t="shared" si="512"/>
        <v>37.059786226841197</v>
      </c>
      <c r="BH300" s="97">
        <f t="shared" si="513"/>
        <v>269.41207796069801</v>
      </c>
      <c r="BI300" s="97" t="s">
        <v>8053</v>
      </c>
      <c r="BJ300" s="97" t="s">
        <v>8053</v>
      </c>
      <c r="BK300" s="97" t="s">
        <v>8053</v>
      </c>
      <c r="BL300" s="97">
        <f t="shared" si="514"/>
        <v>14.767430192900527</v>
      </c>
      <c r="BM300" s="97">
        <f t="shared" si="515"/>
        <v>14.767430192900527</v>
      </c>
      <c r="BN300" s="97">
        <f t="shared" si="516"/>
        <v>0.61530959137085528</v>
      </c>
      <c r="BO300" s="97">
        <f t="shared" si="517"/>
        <v>0</v>
      </c>
      <c r="BP300" s="97">
        <f t="shared" si="518"/>
        <v>0</v>
      </c>
      <c r="BQ300" s="97">
        <f t="shared" si="519"/>
        <v>0</v>
      </c>
      <c r="BR300" s="97">
        <f>SIN((90-$U$9)*$AA$8)*TAN($AA$10*$AA$8)/TAN((90-'C'!$F224)*$AA$8)</f>
        <v>7.9197445103388456E-2</v>
      </c>
      <c r="BS300" s="97">
        <f t="shared" si="520"/>
        <v>2.5695650812758864E-2</v>
      </c>
      <c r="BT300" s="97">
        <f t="shared" si="521"/>
        <v>1.0127663357422376</v>
      </c>
      <c r="BU300" s="97">
        <f t="shared" si="522"/>
        <v>4.4850590853661068</v>
      </c>
      <c r="BV300" s="97">
        <f t="shared" si="523"/>
        <v>9.1069592988755232</v>
      </c>
      <c r="BW300" s="97">
        <f t="shared" si="524"/>
        <v>-4.6219002135094165</v>
      </c>
      <c r="BX300" s="97">
        <f t="shared" si="525"/>
        <v>166.40798161575836</v>
      </c>
      <c r="BY300" s="97" t="s">
        <v>8053</v>
      </c>
      <c r="BZ300" s="97" t="s">
        <v>8053</v>
      </c>
      <c r="CA300" s="97" t="s">
        <v>8053</v>
      </c>
      <c r="CB300" s="97">
        <f t="shared" si="526"/>
        <v>0</v>
      </c>
      <c r="CC300" s="97">
        <f t="shared" si="527"/>
        <v>0</v>
      </c>
      <c r="CD300" s="97">
        <f t="shared" si="528"/>
        <v>0</v>
      </c>
      <c r="CE300" s="97">
        <f t="shared" si="529"/>
        <v>0</v>
      </c>
      <c r="CF300" s="97">
        <f t="shared" si="530"/>
        <v>0</v>
      </c>
      <c r="CG300" s="97">
        <f t="shared" si="531"/>
        <v>0</v>
      </c>
      <c r="CH300" s="97">
        <f>90-'C'!$F224</f>
        <v>71.364000000000004</v>
      </c>
      <c r="CI300" s="97">
        <v>29</v>
      </c>
      <c r="CJ300" s="97"/>
      <c r="CK300" s="97"/>
      <c r="CL300" s="97"/>
      <c r="CM300" s="97"/>
      <c r="CN300" s="97" t="s">
        <v>8206</v>
      </c>
      <c r="CO300" s="97">
        <f t="shared" si="532"/>
        <v>29</v>
      </c>
      <c r="CP300" s="97">
        <f t="shared" si="533"/>
        <v>34.31666666666667</v>
      </c>
      <c r="CQ300" s="97">
        <f>'C'!F224</f>
        <v>18.635999999999999</v>
      </c>
      <c r="CR300" s="97">
        <f t="shared" si="534"/>
        <v>3.1415926535897931</v>
      </c>
      <c r="CS300" s="97">
        <f t="shared" si="535"/>
        <v>1.7453292519943295E-2</v>
      </c>
      <c r="CT300" s="97">
        <f t="shared" si="536"/>
        <v>57.295779513082323</v>
      </c>
      <c r="CU300" s="97">
        <f t="shared" si="537"/>
        <v>0.59893882164272083</v>
      </c>
      <c r="CV300" s="97">
        <f t="shared" si="538"/>
        <v>0.32525955940166323</v>
      </c>
      <c r="CW300" s="97">
        <f t="shared" si="539"/>
        <v>1.8222034451852585</v>
      </c>
      <c r="CX300" s="97">
        <f t="shared" si="540"/>
        <v>66.61758134036279</v>
      </c>
      <c r="CY300" s="97">
        <f t="shared" si="541"/>
        <v>66.61758134036279</v>
      </c>
      <c r="CZ300" s="97">
        <f t="shared" si="542"/>
        <v>293.38241865963721</v>
      </c>
      <c r="DA300" s="97"/>
      <c r="DB300" s="97"/>
      <c r="DC300" s="97"/>
      <c r="DD300" s="97"/>
      <c r="DE300" s="97"/>
      <c r="DF300" s="97"/>
      <c r="DG300" s="97"/>
      <c r="DH300" s="97"/>
      <c r="DI300" s="97"/>
      <c r="DJ300" s="97"/>
      <c r="DK300" s="97"/>
    </row>
    <row r="301" spans="1:115" ht="30" customHeight="1" x14ac:dyDescent="0.2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8">
        <f t="shared" si="543"/>
        <v>30</v>
      </c>
      <c r="N301" s="97">
        <f t="shared" si="478"/>
        <v>105.87231873866266</v>
      </c>
      <c r="O301" s="97">
        <f t="shared" si="479"/>
        <v>66.918714755874817</v>
      </c>
      <c r="P301" s="97">
        <f t="shared" si="480"/>
        <v>38.95360398278784</v>
      </c>
      <c r="Q301" s="97" t="str">
        <f t="shared" si="481"/>
        <v>QSOS</v>
      </c>
      <c r="R301" s="97">
        <f t="shared" si="482"/>
        <v>293.08128524412518</v>
      </c>
      <c r="S301" s="97">
        <f t="shared" si="477"/>
        <v>289</v>
      </c>
      <c r="T301" s="97">
        <f>SIN((90-$U$9)*$AA$8)*TAN($AA$9*$AA$8)/TAN((90-'C'!$F225)*$AA$8)</f>
        <v>0.96601371535330172</v>
      </c>
      <c r="U301" s="97">
        <f t="shared" si="483"/>
        <v>3.9313065427916092</v>
      </c>
      <c r="V301" s="97">
        <f t="shared" si="484"/>
        <v>2.2206545302661578</v>
      </c>
      <c r="W301" s="97">
        <f t="shared" si="485"/>
        <v>25.786124706860818</v>
      </c>
      <c r="X301" s="97">
        <f t="shared" si="486"/>
        <v>63.235932093769605</v>
      </c>
      <c r="Y301" s="97">
        <f t="shared" si="487"/>
        <v>-37.449807386908788</v>
      </c>
      <c r="Z301" s="97">
        <f t="shared" si="488"/>
        <v>90.977943199369577</v>
      </c>
      <c r="AA301" s="97">
        <f>(COS( 90.833*$AA$8)-SIN($U$9*$AA$8)*SIN('C'!$F225*$AA$8))/COS($U$9*$AA$8)/COS('C'!$F225*$AA$8)</f>
        <v>-0.24554782604877701</v>
      </c>
      <c r="AB301" s="97">
        <f t="shared" si="489"/>
        <v>104.2142108468727</v>
      </c>
      <c r="AC301" s="97">
        <f>('C'!$E225+$AC$9+$W$9/15)</f>
        <v>12.29677777777778</v>
      </c>
      <c r="AD301" s="97">
        <f t="shared" si="490"/>
        <v>0</v>
      </c>
      <c r="AE301" s="97">
        <f t="shared" si="491"/>
        <v>0</v>
      </c>
      <c r="AF301" s="97">
        <f t="shared" si="492"/>
        <v>0</v>
      </c>
      <c r="AG301" s="97">
        <f t="shared" si="493"/>
        <v>6.2315815644864756</v>
      </c>
      <c r="AH301" s="97">
        <f t="shared" si="494"/>
        <v>6.2315815644864756</v>
      </c>
      <c r="AI301" s="97"/>
      <c r="AJ301" s="97"/>
      <c r="AK301" s="97">
        <f t="shared" si="495"/>
        <v>0.25964923185360317</v>
      </c>
      <c r="AL301" s="97">
        <f>SIN((90-$U$9)*$AA$8)*TAN($Y$10*$AA$8)/TAN((90-'C'!$F225)*$AA$8)</f>
        <v>-7.8098851780841985E-2</v>
      </c>
      <c r="AM301" s="97">
        <f t="shared" si="496"/>
        <v>2.5695650812758871E-2</v>
      </c>
      <c r="AN301" s="97">
        <f t="shared" si="497"/>
        <v>1.0127663357422376</v>
      </c>
      <c r="AO301" s="97">
        <f t="shared" si="498"/>
        <v>-4.4227195101374539</v>
      </c>
      <c r="AP301" s="97">
        <f t="shared" si="499"/>
        <v>-9.106959298875525</v>
      </c>
      <c r="AQ301" s="97">
        <f t="shared" si="500"/>
        <v>4.6842397887380711</v>
      </c>
      <c r="AR301" s="97">
        <f t="shared" si="501"/>
        <v>193.52967880901298</v>
      </c>
      <c r="AS301" s="97" t="s">
        <v>8053</v>
      </c>
      <c r="AT301" s="97" t="s">
        <v>8053</v>
      </c>
      <c r="AU301" s="97" t="s">
        <v>8053</v>
      </c>
      <c r="AV301" s="97">
        <f t="shared" si="502"/>
        <v>11.984495125195242</v>
      </c>
      <c r="AW301" s="97">
        <f t="shared" si="503"/>
        <v>11.984495125195242</v>
      </c>
      <c r="AX301" s="97">
        <f t="shared" si="504"/>
        <v>0.49935396354980172</v>
      </c>
      <c r="AY301" s="97">
        <f t="shared" si="505"/>
        <v>0</v>
      </c>
      <c r="AZ301" s="97">
        <f t="shared" si="506"/>
        <v>0</v>
      </c>
      <c r="BA301" s="97">
        <f t="shared" si="507"/>
        <v>0</v>
      </c>
      <c r="BB301" s="97">
        <f>SIN((90-$U$9)*$AA$8)*TAN($Y$9*$AA$8)/TAN((90-'C'!$F225)*$AA$8)</f>
        <v>-0.96601371535330216</v>
      </c>
      <c r="BC301" s="97">
        <f t="shared" si="508"/>
        <v>3.9313065427916136</v>
      </c>
      <c r="BD301" s="97">
        <f t="shared" si="509"/>
        <v>2.2206545302661587</v>
      </c>
      <c r="BE301" s="97">
        <f t="shared" si="510"/>
        <v>-25.786124706860818</v>
      </c>
      <c r="BF301" s="97">
        <f t="shared" si="511"/>
        <v>-63.235932093769613</v>
      </c>
      <c r="BG301" s="97">
        <f t="shared" si="512"/>
        <v>37.449807386908795</v>
      </c>
      <c r="BH301" s="97">
        <f t="shared" si="513"/>
        <v>269.02205680063042</v>
      </c>
      <c r="BI301" s="97" t="s">
        <v>8053</v>
      </c>
      <c r="BJ301" s="97" t="s">
        <v>8053</v>
      </c>
      <c r="BK301" s="97" t="s">
        <v>8053</v>
      </c>
      <c r="BL301" s="97">
        <f t="shared" si="514"/>
        <v>14.793431603571701</v>
      </c>
      <c r="BM301" s="97">
        <f t="shared" si="515"/>
        <v>14.793431603571701</v>
      </c>
      <c r="BN301" s="97">
        <f t="shared" si="516"/>
        <v>0.61639298348215421</v>
      </c>
      <c r="BO301" s="97">
        <f t="shared" si="517"/>
        <v>0</v>
      </c>
      <c r="BP301" s="97">
        <f t="shared" si="518"/>
        <v>0</v>
      </c>
      <c r="BQ301" s="97">
        <f t="shared" si="519"/>
        <v>0</v>
      </c>
      <c r="BR301" s="97">
        <f>SIN((90-$U$9)*$AA$8)*TAN($AA$10*$AA$8)/TAN((90-'C'!$F225)*$AA$8)</f>
        <v>7.8098851780841971E-2</v>
      </c>
      <c r="BS301" s="97">
        <f t="shared" si="520"/>
        <v>2.5695650812758864E-2</v>
      </c>
      <c r="BT301" s="97">
        <f t="shared" si="521"/>
        <v>1.0127663357422376</v>
      </c>
      <c r="BU301" s="97">
        <f t="shared" si="522"/>
        <v>4.422719510137453</v>
      </c>
      <c r="BV301" s="97">
        <f t="shared" si="523"/>
        <v>9.1069592988755232</v>
      </c>
      <c r="BW301" s="97">
        <f t="shared" si="524"/>
        <v>-4.6842397887380702</v>
      </c>
      <c r="BX301" s="97">
        <f t="shared" si="525"/>
        <v>166.47032119098702</v>
      </c>
      <c r="BY301" s="97" t="s">
        <v>8053</v>
      </c>
      <c r="BZ301" s="97" t="s">
        <v>8053</v>
      </c>
      <c r="CA301" s="97" t="s">
        <v>8053</v>
      </c>
      <c r="CB301" s="97">
        <f t="shared" si="526"/>
        <v>0</v>
      </c>
      <c r="CC301" s="97">
        <f t="shared" si="527"/>
        <v>0</v>
      </c>
      <c r="CD301" s="97">
        <f t="shared" si="528"/>
        <v>0</v>
      </c>
      <c r="CE301" s="97">
        <f t="shared" si="529"/>
        <v>0</v>
      </c>
      <c r="CF301" s="97">
        <f t="shared" si="530"/>
        <v>0</v>
      </c>
      <c r="CG301" s="97">
        <f t="shared" si="531"/>
        <v>0</v>
      </c>
      <c r="CH301" s="97">
        <f>90-'C'!$F225</f>
        <v>71.605000000000004</v>
      </c>
      <c r="CI301" s="97">
        <v>30</v>
      </c>
      <c r="CJ301" s="97"/>
      <c r="CK301" s="97"/>
      <c r="CL301" s="97"/>
      <c r="CM301" s="97"/>
      <c r="CN301" s="97" t="s">
        <v>8206</v>
      </c>
      <c r="CO301" s="97">
        <f t="shared" si="532"/>
        <v>30</v>
      </c>
      <c r="CP301" s="97">
        <f t="shared" si="533"/>
        <v>34.31666666666667</v>
      </c>
      <c r="CQ301" s="97">
        <f>'C'!F225</f>
        <v>18.395</v>
      </c>
      <c r="CR301" s="97">
        <f t="shared" si="534"/>
        <v>3.1415926535897931</v>
      </c>
      <c r="CS301" s="97">
        <f t="shared" si="535"/>
        <v>1.7453292519943295E-2</v>
      </c>
      <c r="CT301" s="97">
        <f t="shared" si="536"/>
        <v>57.295779513082323</v>
      </c>
      <c r="CU301" s="97">
        <f t="shared" si="537"/>
        <v>0.59893882164272083</v>
      </c>
      <c r="CV301" s="97">
        <f t="shared" si="538"/>
        <v>0.32105331590435693</v>
      </c>
      <c r="CW301" s="97">
        <f t="shared" si="539"/>
        <v>1.8188811066455168</v>
      </c>
      <c r="CX301" s="97">
        <f t="shared" si="540"/>
        <v>66.918714755874817</v>
      </c>
      <c r="CY301" s="97">
        <f t="shared" si="541"/>
        <v>66.918714755874817</v>
      </c>
      <c r="CZ301" s="97">
        <f t="shared" si="542"/>
        <v>293.08128524412518</v>
      </c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</row>
    <row r="302" spans="1:115" ht="30" customHeight="1" x14ac:dyDescent="0.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8">
        <f t="shared" si="543"/>
        <v>31</v>
      </c>
      <c r="N302" s="97">
        <f t="shared" si="478"/>
        <v>105.87231873866266</v>
      </c>
      <c r="O302" s="97">
        <f t="shared" si="479"/>
        <v>67.225835018212749</v>
      </c>
      <c r="P302" s="97">
        <f t="shared" si="480"/>
        <v>38.646483720449908</v>
      </c>
      <c r="Q302" s="97" t="str">
        <f t="shared" si="481"/>
        <v>QSOS</v>
      </c>
      <c r="R302" s="97">
        <f t="shared" si="482"/>
        <v>292.77416498178724</v>
      </c>
      <c r="S302" s="97">
        <f t="shared" si="477"/>
        <v>290</v>
      </c>
      <c r="T302" s="97">
        <f>SIN((90-$U$9)*$AA$8)*TAN($AA$9*$AA$8)/TAN((90-'C'!$F226)*$AA$8)</f>
        <v>0.95218231431141176</v>
      </c>
      <c r="U302" s="97">
        <f t="shared" si="483"/>
        <v>3.9313065427916092</v>
      </c>
      <c r="V302" s="97">
        <f t="shared" si="484"/>
        <v>2.2206545302661578</v>
      </c>
      <c r="W302" s="97">
        <f t="shared" si="485"/>
        <v>25.390448217522746</v>
      </c>
      <c r="X302" s="97">
        <f t="shared" si="486"/>
        <v>63.235932093769605</v>
      </c>
      <c r="Y302" s="97">
        <f t="shared" si="487"/>
        <v>-37.84548387624686</v>
      </c>
      <c r="Z302" s="97">
        <f t="shared" si="488"/>
        <v>91.373619688707635</v>
      </c>
      <c r="AA302" s="97">
        <f>(COS( 90.833*$AA$8)-SIN($U$9*$AA$8)*SIN('C'!$F226*$AA$8))/COS($U$9*$AA$8)/COS('C'!$F226*$AA$8)</f>
        <v>-0.24227138663442468</v>
      </c>
      <c r="AB302" s="97">
        <f t="shared" si="489"/>
        <v>104.02063830684786</v>
      </c>
      <c r="AC302" s="97">
        <f>('C'!$E226+$AC$9+$W$9/15)</f>
        <v>12.295777777777779</v>
      </c>
      <c r="AD302" s="97">
        <f t="shared" si="490"/>
        <v>0</v>
      </c>
      <c r="AE302" s="97">
        <f t="shared" si="491"/>
        <v>0</v>
      </c>
      <c r="AF302" s="97">
        <f t="shared" si="492"/>
        <v>0</v>
      </c>
      <c r="AG302" s="97">
        <f t="shared" si="493"/>
        <v>6.2042031318639372</v>
      </c>
      <c r="AH302" s="97">
        <f t="shared" si="494"/>
        <v>6.2042031318639372</v>
      </c>
      <c r="AI302" s="97"/>
      <c r="AJ302" s="97"/>
      <c r="AK302" s="97">
        <f t="shared" si="495"/>
        <v>0.25850846382766407</v>
      </c>
      <c r="AL302" s="97">
        <f>SIN((90-$U$9)*$AA$8)*TAN($Y$10*$AA$8)/TAN((90-'C'!$F226)*$AA$8)</f>
        <v>-7.6980631073699249E-2</v>
      </c>
      <c r="AM302" s="97">
        <f t="shared" si="496"/>
        <v>2.5695650812758871E-2</v>
      </c>
      <c r="AN302" s="97">
        <f t="shared" si="497"/>
        <v>1.0127663357422376</v>
      </c>
      <c r="AO302" s="97">
        <f t="shared" si="498"/>
        <v>-4.3592715674123452</v>
      </c>
      <c r="AP302" s="97">
        <f t="shared" si="499"/>
        <v>-9.106959298875525</v>
      </c>
      <c r="AQ302" s="97">
        <f t="shared" si="500"/>
        <v>4.7476877314631798</v>
      </c>
      <c r="AR302" s="97">
        <f t="shared" si="501"/>
        <v>193.46623086628787</v>
      </c>
      <c r="AS302" s="97" t="s">
        <v>8053</v>
      </c>
      <c r="AT302" s="97" t="s">
        <v>8053</v>
      </c>
      <c r="AU302" s="97" t="s">
        <v>8053</v>
      </c>
      <c r="AV302" s="97">
        <f t="shared" si="502"/>
        <v>11.979265262346901</v>
      </c>
      <c r="AW302" s="97">
        <f t="shared" si="503"/>
        <v>11.979265262346901</v>
      </c>
      <c r="AX302" s="97">
        <f t="shared" si="504"/>
        <v>0.49913605259778754</v>
      </c>
      <c r="AY302" s="97">
        <f t="shared" si="505"/>
        <v>0</v>
      </c>
      <c r="AZ302" s="97">
        <f t="shared" si="506"/>
        <v>0</v>
      </c>
      <c r="BA302" s="97">
        <f t="shared" si="507"/>
        <v>0</v>
      </c>
      <c r="BB302" s="97">
        <f>SIN((90-$U$9)*$AA$8)*TAN($Y$9*$AA$8)/TAN((90-'C'!$F226)*$AA$8)</f>
        <v>-0.9521823143114122</v>
      </c>
      <c r="BC302" s="97">
        <f t="shared" si="508"/>
        <v>3.9313065427916136</v>
      </c>
      <c r="BD302" s="97">
        <f t="shared" si="509"/>
        <v>2.2206545302661587</v>
      </c>
      <c r="BE302" s="97">
        <f t="shared" si="510"/>
        <v>-25.390448217522749</v>
      </c>
      <c r="BF302" s="97">
        <f t="shared" si="511"/>
        <v>-63.235932093769613</v>
      </c>
      <c r="BG302" s="97">
        <f t="shared" si="512"/>
        <v>37.84548387624686</v>
      </c>
      <c r="BH302" s="97">
        <f t="shared" si="513"/>
        <v>268.62638031129239</v>
      </c>
      <c r="BI302" s="97" t="s">
        <v>8053</v>
      </c>
      <c r="BJ302" s="97" t="s">
        <v>8053</v>
      </c>
      <c r="BK302" s="97" t="s">
        <v>8053</v>
      </c>
      <c r="BL302" s="97">
        <f t="shared" si="514"/>
        <v>14.818810036194236</v>
      </c>
      <c r="BM302" s="97">
        <f t="shared" si="515"/>
        <v>14.818810036194236</v>
      </c>
      <c r="BN302" s="97">
        <f t="shared" si="516"/>
        <v>0.61745041817475987</v>
      </c>
      <c r="BO302" s="97">
        <f t="shared" si="517"/>
        <v>0</v>
      </c>
      <c r="BP302" s="97">
        <f t="shared" si="518"/>
        <v>0</v>
      </c>
      <c r="BQ302" s="97">
        <f t="shared" si="519"/>
        <v>0</v>
      </c>
      <c r="BR302" s="97">
        <f>SIN((90-$U$9)*$AA$8)*TAN($AA$10*$AA$8)/TAN((90-'C'!$F226)*$AA$8)</f>
        <v>7.6980631073699235E-2</v>
      </c>
      <c r="BS302" s="97">
        <f t="shared" si="520"/>
        <v>2.5695650812758864E-2</v>
      </c>
      <c r="BT302" s="97">
        <f t="shared" si="521"/>
        <v>1.0127663357422376</v>
      </c>
      <c r="BU302" s="97">
        <f t="shared" si="522"/>
        <v>4.3592715674123443</v>
      </c>
      <c r="BV302" s="97">
        <f t="shared" si="523"/>
        <v>9.1069592988755232</v>
      </c>
      <c r="BW302" s="97">
        <f t="shared" si="524"/>
        <v>-4.7476877314631789</v>
      </c>
      <c r="BX302" s="97">
        <f t="shared" si="525"/>
        <v>166.53376913371213</v>
      </c>
      <c r="BY302" s="97" t="s">
        <v>8053</v>
      </c>
      <c r="BZ302" s="97" t="s">
        <v>8053</v>
      </c>
      <c r="CA302" s="97" t="s">
        <v>8053</v>
      </c>
      <c r="CB302" s="97">
        <f t="shared" si="526"/>
        <v>0</v>
      </c>
      <c r="CC302" s="97">
        <f t="shared" si="527"/>
        <v>0</v>
      </c>
      <c r="CD302" s="97">
        <f t="shared" si="528"/>
        <v>0</v>
      </c>
      <c r="CE302" s="97">
        <f t="shared" si="529"/>
        <v>0</v>
      </c>
      <c r="CF302" s="97">
        <f t="shared" si="530"/>
        <v>0</v>
      </c>
      <c r="CG302" s="97">
        <f t="shared" si="531"/>
        <v>0</v>
      </c>
      <c r="CH302" s="97">
        <f>90-'C'!$F226</f>
        <v>71.850999999999999</v>
      </c>
      <c r="CI302" s="97">
        <v>31</v>
      </c>
      <c r="CJ302" s="97"/>
      <c r="CK302" s="97"/>
      <c r="CL302" s="97"/>
      <c r="CM302" s="97"/>
      <c r="CN302" s="97" t="s">
        <v>8206</v>
      </c>
      <c r="CO302" s="97">
        <f t="shared" si="532"/>
        <v>31</v>
      </c>
      <c r="CP302" s="97">
        <f t="shared" si="533"/>
        <v>34.31666666666667</v>
      </c>
      <c r="CQ302" s="97">
        <f>'C'!F226</f>
        <v>18.149000000000001</v>
      </c>
      <c r="CR302" s="97">
        <f t="shared" si="534"/>
        <v>3.1415926535897931</v>
      </c>
      <c r="CS302" s="97">
        <f t="shared" si="535"/>
        <v>1.7453292519943295E-2</v>
      </c>
      <c r="CT302" s="97">
        <f t="shared" si="536"/>
        <v>57.295779513082323</v>
      </c>
      <c r="CU302" s="97">
        <f t="shared" si="537"/>
        <v>0.59893882164272083</v>
      </c>
      <c r="CV302" s="97">
        <f t="shared" si="538"/>
        <v>0.31675980594445091</v>
      </c>
      <c r="CW302" s="97">
        <f t="shared" si="539"/>
        <v>1.8155026284806348</v>
      </c>
      <c r="CX302" s="97">
        <f t="shared" si="540"/>
        <v>67.225835018212749</v>
      </c>
      <c r="CY302" s="97">
        <f t="shared" si="541"/>
        <v>67.225835018212749</v>
      </c>
      <c r="CZ302" s="97">
        <f t="shared" si="542"/>
        <v>292.77416498178724</v>
      </c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</row>
    <row r="303" spans="1:115" ht="30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7" t="s">
        <v>8168</v>
      </c>
      <c r="O303" s="97" t="s">
        <v>8169</v>
      </c>
      <c r="P303" s="97" t="s">
        <v>8170</v>
      </c>
      <c r="Q303" s="97" t="s">
        <v>8171</v>
      </c>
      <c r="R303" s="97" t="s">
        <v>8172</v>
      </c>
      <c r="S303" s="97">
        <f t="shared" si="477"/>
        <v>291</v>
      </c>
      <c r="T303" s="98"/>
      <c r="U303" s="98"/>
      <c r="V303" s="98"/>
      <c r="W303" s="98"/>
      <c r="X303" s="98"/>
      <c r="Y303" s="98"/>
      <c r="Z303" s="98"/>
      <c r="AA303" s="98"/>
      <c r="AB303" s="98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8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8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8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8"/>
      <c r="CH303" s="98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</row>
    <row r="304" spans="1:115" ht="30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7"/>
      <c r="O304" s="97"/>
      <c r="P304" s="97"/>
      <c r="Q304" s="97"/>
      <c r="R304" s="97"/>
      <c r="S304" s="97">
        <f t="shared" si="477"/>
        <v>292</v>
      </c>
      <c r="T304" s="98"/>
      <c r="U304" s="98"/>
      <c r="V304" s="98"/>
      <c r="W304" s="98"/>
      <c r="X304" s="98"/>
      <c r="Y304" s="98"/>
      <c r="Z304" s="98"/>
      <c r="AA304" s="98"/>
      <c r="AB304" s="98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8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8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8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8"/>
      <c r="CH304" s="98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</row>
    <row r="305" spans="1:115" ht="30" customHeight="1" x14ac:dyDescent="0.2">
      <c r="A305" s="98"/>
      <c r="B305" s="103"/>
      <c r="C305" s="103"/>
      <c r="D305" s="103"/>
      <c r="E305" s="103"/>
      <c r="F305" s="103"/>
      <c r="G305" s="103"/>
      <c r="H305" s="103"/>
      <c r="I305" s="103"/>
      <c r="J305" s="98"/>
      <c r="K305" s="98"/>
      <c r="L305" s="98"/>
      <c r="M305" s="98"/>
      <c r="N305" s="97"/>
      <c r="O305" s="97"/>
      <c r="P305" s="97"/>
      <c r="Q305" s="97"/>
      <c r="R305" s="97"/>
      <c r="S305" s="97">
        <f t="shared" si="477"/>
        <v>293</v>
      </c>
      <c r="T305" s="98"/>
      <c r="U305" s="98"/>
      <c r="V305" s="98"/>
      <c r="W305" s="98"/>
      <c r="X305" s="98"/>
      <c r="Y305" s="98"/>
      <c r="Z305" s="98"/>
      <c r="AA305" s="98"/>
      <c r="AB305" s="98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8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8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8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8"/>
      <c r="CH305" s="98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</row>
    <row r="306" spans="1:115" ht="30" customHeight="1" x14ac:dyDescent="0.2">
      <c r="A306" s="97"/>
      <c r="B306" s="97"/>
      <c r="C306" s="97"/>
      <c r="D306" s="97"/>
      <c r="E306" s="97"/>
      <c r="F306" s="97"/>
      <c r="G306" s="97"/>
      <c r="H306" s="97"/>
      <c r="I306" s="97"/>
      <c r="J306" s="97" t="s">
        <v>8131</v>
      </c>
      <c r="K306" s="97" t="s">
        <v>8132</v>
      </c>
      <c r="L306" s="97" t="s">
        <v>8133</v>
      </c>
      <c r="M306" s="97"/>
      <c r="N306" s="97"/>
      <c r="O306" s="97"/>
      <c r="P306" s="97"/>
      <c r="Q306" s="97"/>
      <c r="R306" s="97"/>
      <c r="S306" s="97">
        <f t="shared" si="477"/>
        <v>294</v>
      </c>
      <c r="T306" s="97" t="s">
        <v>8137</v>
      </c>
      <c r="U306" s="97"/>
      <c r="V306" s="97"/>
      <c r="W306" s="97">
        <f>IF(AND(W304&lt;W305,U305&lt;90),1,0)</f>
        <v>0</v>
      </c>
      <c r="X306" s="97" t="s">
        <v>8138</v>
      </c>
      <c r="Y306" s="97"/>
      <c r="Z306" s="97"/>
      <c r="AA306" s="97">
        <f>IF(AND(W304&gt;W305,U305&gt;90),1,0)</f>
        <v>0</v>
      </c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 t="s">
        <v>8139</v>
      </c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 t="s">
        <v>8140</v>
      </c>
      <c r="BC306" s="97"/>
      <c r="BD306" s="97"/>
      <c r="BE306" s="97"/>
      <c r="BF306" s="97"/>
      <c r="BG306" s="97"/>
      <c r="BH306" s="97"/>
      <c r="BI306" s="97"/>
      <c r="BJ306" s="97"/>
      <c r="BK306" s="97"/>
      <c r="BL306" s="97"/>
      <c r="BM306" s="97"/>
      <c r="BN306" s="97"/>
      <c r="BO306" s="97"/>
      <c r="BP306" s="97"/>
      <c r="BQ306" s="97"/>
      <c r="BR306" s="97"/>
      <c r="BS306" s="97" t="s">
        <v>8141</v>
      </c>
      <c r="BT306" s="97"/>
      <c r="BU306" s="97"/>
      <c r="BV306" s="97"/>
      <c r="BW306" s="97"/>
      <c r="BX306" s="97"/>
      <c r="BY306" s="97"/>
      <c r="BZ306" s="97"/>
      <c r="CA306" s="97"/>
      <c r="CB306" s="97"/>
      <c r="CC306" s="97"/>
      <c r="CD306" s="97"/>
      <c r="CE306" s="97"/>
      <c r="CF306" s="97"/>
      <c r="CG306" s="97"/>
      <c r="CH306" s="97"/>
      <c r="CI306" s="97"/>
      <c r="CJ306" s="97" t="s">
        <v>8131</v>
      </c>
      <c r="CK306" s="97" t="s">
        <v>8132</v>
      </c>
      <c r="CL306" s="97" t="s">
        <v>8133</v>
      </c>
      <c r="CM306" s="97"/>
      <c r="CN306" s="97"/>
      <c r="CO306" s="97"/>
      <c r="CP306" s="97"/>
      <c r="CQ306" s="97"/>
      <c r="CR306" s="97"/>
      <c r="CS306" s="97"/>
      <c r="CT306" s="97"/>
      <c r="CU306" s="97"/>
      <c r="CV306" s="97"/>
      <c r="CW306" s="97"/>
      <c r="CX306" s="97"/>
      <c r="CY306" s="97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</row>
    <row r="307" spans="1:115" ht="30" customHeight="1" x14ac:dyDescent="0.2">
      <c r="A307" s="97"/>
      <c r="B307" s="97" t="s">
        <v>8054</v>
      </c>
      <c r="C307" s="97"/>
      <c r="D307" s="97"/>
      <c r="E307" s="98" t="str">
        <f>اندراج!$F$2</f>
        <v>مردان</v>
      </c>
      <c r="F307" s="97"/>
      <c r="G307" s="105">
        <f>اندراج!$E$2</f>
        <v>34</v>
      </c>
      <c r="H307" s="105">
        <f>اندراج!$E$3</f>
        <v>19</v>
      </c>
      <c r="I307" s="97"/>
      <c r="J307" s="97" t="s">
        <v>8143</v>
      </c>
      <c r="K307" s="97" t="s">
        <v>8144</v>
      </c>
      <c r="L307" s="97" t="s">
        <v>8145</v>
      </c>
      <c r="M307" s="97"/>
      <c r="N307" s="97"/>
      <c r="O307" s="97"/>
      <c r="P307" s="97"/>
      <c r="Q307" s="97"/>
      <c r="R307" s="97"/>
      <c r="S307" s="97">
        <f t="shared" si="477"/>
        <v>295</v>
      </c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7"/>
      <c r="BG307" s="97"/>
      <c r="BH307" s="97"/>
      <c r="BI307" s="97"/>
      <c r="BJ307" s="97"/>
      <c r="BK307" s="97" t="s">
        <v>8123</v>
      </c>
      <c r="BL307" s="97"/>
      <c r="BM307" s="97"/>
      <c r="BN307" s="97"/>
      <c r="BO307" s="97"/>
      <c r="BP307" s="97"/>
      <c r="BQ307" s="97"/>
      <c r="BR307" s="97"/>
      <c r="BS307" s="97"/>
      <c r="BT307" s="97"/>
      <c r="BU307" s="97"/>
      <c r="BV307" s="97"/>
      <c r="BW307" s="97"/>
      <c r="BX307" s="97"/>
      <c r="BY307" s="97"/>
      <c r="BZ307" s="97"/>
      <c r="CA307" s="97"/>
      <c r="CB307" s="97"/>
      <c r="CC307" s="97"/>
      <c r="CD307" s="97"/>
      <c r="CE307" s="97"/>
      <c r="CF307" s="97"/>
      <c r="CG307" s="97"/>
      <c r="CH307" s="97"/>
      <c r="CI307" s="97"/>
      <c r="CJ307" s="97" t="s">
        <v>8143</v>
      </c>
      <c r="CK307" s="97" t="s">
        <v>8144</v>
      </c>
      <c r="CL307" s="97" t="s">
        <v>8145</v>
      </c>
      <c r="CM307" s="97"/>
      <c r="CN307" s="97"/>
      <c r="CO307" s="97"/>
      <c r="CP307" s="97"/>
      <c r="CQ307" s="97"/>
      <c r="CR307" s="97"/>
      <c r="CS307" s="97"/>
      <c r="CT307" s="97"/>
      <c r="CU307" s="97"/>
      <c r="CV307" s="97"/>
      <c r="CW307" s="97"/>
      <c r="CX307" s="97"/>
      <c r="CY307" s="97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</row>
    <row r="308" spans="1:115" ht="30" customHeight="1" x14ac:dyDescent="0.2">
      <c r="A308" s="97" t="s">
        <v>8058</v>
      </c>
      <c r="B308" s="97"/>
      <c r="C308" s="97"/>
      <c r="D308" s="97" t="s">
        <v>8059</v>
      </c>
      <c r="E308" s="97"/>
      <c r="F308" s="97"/>
      <c r="G308" s="107">
        <f>اندراج!$D$2</f>
        <v>-72</v>
      </c>
      <c r="H308" s="107">
        <f>اندراج!$D$3</f>
        <v>11</v>
      </c>
      <c r="I308" s="97"/>
      <c r="J308" s="97"/>
      <c r="K308" s="97"/>
      <c r="L308" s="97"/>
      <c r="M308" s="97"/>
      <c r="N308" s="157" t="s">
        <v>8055</v>
      </c>
      <c r="O308" s="158"/>
      <c r="P308" s="158"/>
      <c r="Q308" s="158"/>
      <c r="R308" s="158"/>
      <c r="S308" s="97">
        <f t="shared" si="477"/>
        <v>296</v>
      </c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7"/>
      <c r="BN308" s="97"/>
      <c r="BO308" s="97"/>
      <c r="BP308" s="97"/>
      <c r="BQ308" s="97"/>
      <c r="BR308" s="97"/>
      <c r="BS308" s="97"/>
      <c r="BT308" s="97"/>
      <c r="BU308" s="97"/>
      <c r="BV308" s="97"/>
      <c r="BW308" s="97"/>
      <c r="BX308" s="97"/>
      <c r="BY308" s="97"/>
      <c r="BZ308" s="97"/>
      <c r="CA308" s="97"/>
      <c r="CB308" s="97"/>
      <c r="CC308" s="97"/>
      <c r="CD308" s="97"/>
      <c r="CE308" s="97"/>
      <c r="CF308" s="97"/>
      <c r="CG308" s="97"/>
      <c r="CH308" s="97"/>
      <c r="CI308" s="97"/>
      <c r="CJ308" s="97"/>
      <c r="CK308" s="97"/>
      <c r="CL308" s="97"/>
      <c r="CM308" s="97"/>
      <c r="CN308" s="97"/>
      <c r="CO308" s="97"/>
      <c r="CP308" s="97"/>
      <c r="CQ308" s="97"/>
      <c r="CR308" s="97"/>
      <c r="CS308" s="97"/>
      <c r="CT308" s="97"/>
      <c r="CU308" s="97"/>
      <c r="CV308" s="97"/>
      <c r="CW308" s="97"/>
      <c r="CX308" s="97"/>
      <c r="CY308" s="97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</row>
    <row r="309" spans="1:115" ht="30" customHeight="1" x14ac:dyDescent="0.2">
      <c r="A309" s="97" t="s">
        <v>8069</v>
      </c>
      <c r="B309" s="97"/>
      <c r="C309" s="97"/>
      <c r="D309" s="97" t="s">
        <v>8070</v>
      </c>
      <c r="E309" s="97"/>
      <c r="F309" s="97"/>
      <c r="G309" s="97"/>
      <c r="H309" s="97"/>
      <c r="I309" s="97"/>
      <c r="J309" s="97"/>
      <c r="K309" s="97"/>
      <c r="L309" s="97"/>
      <c r="M309" s="97"/>
      <c r="N309" s="97">
        <v>1</v>
      </c>
      <c r="O309" s="97">
        <v>2</v>
      </c>
      <c r="P309" s="97">
        <v>3</v>
      </c>
      <c r="Q309" s="97">
        <v>4</v>
      </c>
      <c r="R309" s="97">
        <v>5</v>
      </c>
      <c r="S309" s="97">
        <f t="shared" si="477"/>
        <v>297</v>
      </c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7"/>
      <c r="BN309" s="97"/>
      <c r="BO309" s="97"/>
      <c r="BP309" s="97"/>
      <c r="BQ309" s="97"/>
      <c r="BR309" s="97"/>
      <c r="BS309" s="97"/>
      <c r="BT309" s="97"/>
      <c r="BU309" s="97"/>
      <c r="BV309" s="97"/>
      <c r="BW309" s="97"/>
      <c r="BX309" s="97"/>
      <c r="BY309" s="97"/>
      <c r="BZ309" s="97"/>
      <c r="CA309" s="97"/>
      <c r="CB309" s="97"/>
      <c r="CC309" s="97"/>
      <c r="CD309" s="97"/>
      <c r="CE309" s="97"/>
      <c r="CF309" s="97"/>
      <c r="CG309" s="97"/>
      <c r="CH309" s="97"/>
      <c r="CI309" s="97"/>
      <c r="CJ309" s="97"/>
      <c r="CK309" s="97"/>
      <c r="CL309" s="97"/>
      <c r="CM309" s="97"/>
      <c r="CN309" s="97"/>
      <c r="CO309" s="97"/>
      <c r="CP309" s="97"/>
      <c r="CQ309" s="97"/>
      <c r="CR309" s="97"/>
      <c r="CS309" s="97"/>
      <c r="CT309" s="97"/>
      <c r="CU309" s="97"/>
      <c r="CV309" s="97"/>
      <c r="CW309" s="97"/>
      <c r="CX309" s="97"/>
      <c r="CY309" s="97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</row>
    <row r="310" spans="1:115" ht="30" customHeight="1" x14ac:dyDescent="0.2">
      <c r="A310" s="97" t="s">
        <v>8078</v>
      </c>
      <c r="B310" s="97"/>
      <c r="C310" s="97"/>
      <c r="D310" s="97" t="s">
        <v>8079</v>
      </c>
      <c r="E310" s="97"/>
      <c r="F310" s="97"/>
      <c r="G310" s="97"/>
      <c r="H310" s="97"/>
      <c r="I310" s="97"/>
      <c r="J310" s="97"/>
      <c r="K310" s="97"/>
      <c r="L310" s="97"/>
      <c r="M310" s="97"/>
      <c r="N310" s="97" t="s">
        <v>8072</v>
      </c>
      <c r="O310" s="97" t="s">
        <v>8106</v>
      </c>
      <c r="P310" s="97" t="s">
        <v>8072</v>
      </c>
      <c r="Q310" s="97" t="s">
        <v>8107</v>
      </c>
      <c r="R310" s="97" t="s">
        <v>8108</v>
      </c>
      <c r="S310" s="97">
        <f t="shared" si="477"/>
        <v>298</v>
      </c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7"/>
      <c r="BN310" s="97"/>
      <c r="BO310" s="97"/>
      <c r="BP310" s="97"/>
      <c r="BQ310" s="97"/>
      <c r="BR310" s="97"/>
      <c r="BS310" s="97"/>
      <c r="BT310" s="97"/>
      <c r="BU310" s="97"/>
      <c r="BV310" s="97"/>
      <c r="BW310" s="97"/>
      <c r="BX310" s="97"/>
      <c r="BY310" s="97"/>
      <c r="BZ310" s="97"/>
      <c r="CA310" s="97"/>
      <c r="CB310" s="97"/>
      <c r="CC310" s="97"/>
      <c r="CD310" s="97"/>
      <c r="CE310" s="97"/>
      <c r="CF310" s="97"/>
      <c r="CG310" s="97"/>
      <c r="CH310" s="97"/>
      <c r="CI310" s="97"/>
      <c r="CJ310" s="97"/>
      <c r="CK310" s="97"/>
      <c r="CL310" s="97"/>
      <c r="CM310" s="97"/>
      <c r="CN310" s="97"/>
      <c r="CO310" s="97"/>
      <c r="CP310" s="97"/>
      <c r="CQ310" s="97"/>
      <c r="CR310" s="97"/>
      <c r="CS310" s="97"/>
      <c r="CT310" s="97"/>
      <c r="CU310" s="97"/>
      <c r="CV310" s="97"/>
      <c r="CW310" s="97"/>
      <c r="CX310" s="97"/>
      <c r="CY310" s="97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</row>
    <row r="311" spans="1:115" ht="30" customHeight="1" x14ac:dyDescent="0.2">
      <c r="A311" s="97" t="s">
        <v>8127</v>
      </c>
      <c r="B311" s="97"/>
      <c r="C311" s="97" t="s">
        <v>8128</v>
      </c>
      <c r="D311" s="97"/>
      <c r="E311" s="97" t="s">
        <v>8129</v>
      </c>
      <c r="F311" s="97"/>
      <c r="G311" s="97" t="s">
        <v>8130</v>
      </c>
      <c r="H311" s="97"/>
      <c r="I311" s="97"/>
      <c r="J311" s="97"/>
      <c r="K311" s="97"/>
      <c r="L311" s="97"/>
      <c r="M311" s="97"/>
      <c r="N311" s="97" t="s">
        <v>8134</v>
      </c>
      <c r="O311" s="97" t="s">
        <v>8134</v>
      </c>
      <c r="P311" s="97" t="s">
        <v>8134</v>
      </c>
      <c r="Q311" s="97" t="s">
        <v>8135</v>
      </c>
      <c r="R311" s="97" t="s">
        <v>8209</v>
      </c>
      <c r="S311" s="97">
        <f t="shared" si="477"/>
        <v>299</v>
      </c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7"/>
      <c r="BN311" s="97"/>
      <c r="BO311" s="97"/>
      <c r="BP311" s="97"/>
      <c r="BQ311" s="97"/>
      <c r="BR311" s="97"/>
      <c r="BS311" s="97"/>
      <c r="BT311" s="97"/>
      <c r="BU311" s="97"/>
      <c r="BV311" s="97"/>
      <c r="BW311" s="97"/>
      <c r="BX311" s="97"/>
      <c r="BY311" s="97"/>
      <c r="BZ311" s="97"/>
      <c r="CA311" s="97"/>
      <c r="CB311" s="97"/>
      <c r="CC311" s="97"/>
      <c r="CD311" s="97"/>
      <c r="CE311" s="97"/>
      <c r="CF311" s="97"/>
      <c r="CG311" s="97"/>
      <c r="CH311" s="97"/>
      <c r="CI311" s="97"/>
      <c r="CJ311" s="97"/>
      <c r="CK311" s="97"/>
      <c r="CL311" s="97"/>
      <c r="CM311" s="97"/>
      <c r="CN311" s="97"/>
      <c r="CO311" s="97"/>
      <c r="CP311" s="97"/>
      <c r="CQ311" s="97"/>
      <c r="CR311" s="97"/>
      <c r="CS311" s="97"/>
      <c r="CT311" s="97"/>
      <c r="CU311" s="97"/>
      <c r="CV311" s="97"/>
      <c r="CW311" s="97"/>
      <c r="CX311" s="97"/>
      <c r="CY311" s="97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</row>
    <row r="312" spans="1:115" ht="30" customHeight="1" x14ac:dyDescent="0.2">
      <c r="A312" s="97"/>
      <c r="B312" s="97" t="s">
        <v>8070</v>
      </c>
      <c r="C312" s="97"/>
      <c r="D312" s="97" t="s">
        <v>8079</v>
      </c>
      <c r="E312" s="97"/>
      <c r="F312" s="97" t="s">
        <v>8070</v>
      </c>
      <c r="G312" s="97"/>
      <c r="H312" s="97" t="s">
        <v>8079</v>
      </c>
      <c r="I312" s="97"/>
      <c r="J312" s="97"/>
      <c r="K312" s="97"/>
      <c r="L312" s="97"/>
      <c r="M312" s="97"/>
      <c r="N312" s="97" t="s">
        <v>8146</v>
      </c>
      <c r="O312" s="97" t="s">
        <v>8146</v>
      </c>
      <c r="P312" s="97" t="s">
        <v>8106</v>
      </c>
      <c r="Q312" s="97" t="s">
        <v>8147</v>
      </c>
      <c r="R312" s="97" t="s">
        <v>8210</v>
      </c>
      <c r="S312" s="97">
        <f t="shared" si="477"/>
        <v>300</v>
      </c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7"/>
      <c r="BN312" s="97"/>
      <c r="BO312" s="97"/>
      <c r="BP312" s="97"/>
      <c r="BQ312" s="97"/>
      <c r="BR312" s="97"/>
      <c r="BS312" s="97"/>
      <c r="BT312" s="97"/>
      <c r="BU312" s="97"/>
      <c r="BV312" s="97"/>
      <c r="BW312" s="97"/>
      <c r="BX312" s="97"/>
      <c r="BY312" s="97"/>
      <c r="BZ312" s="97"/>
      <c r="CA312" s="97"/>
      <c r="CB312" s="97"/>
      <c r="CC312" s="97"/>
      <c r="CD312" s="97"/>
      <c r="CE312" s="97"/>
      <c r="CF312" s="97"/>
      <c r="CG312" s="97"/>
      <c r="CH312" s="97" t="s">
        <v>8190</v>
      </c>
      <c r="CI312" s="97"/>
      <c r="CJ312" s="97"/>
      <c r="CK312" s="97"/>
      <c r="CL312" s="97"/>
      <c r="CM312" s="97"/>
      <c r="CN312" s="97"/>
      <c r="CO312" s="97"/>
      <c r="CP312" s="97"/>
      <c r="CQ312" s="97"/>
      <c r="CR312" s="97"/>
      <c r="CS312" s="97"/>
      <c r="CT312" s="97"/>
      <c r="CU312" s="97"/>
      <c r="CV312" s="97"/>
      <c r="CW312" s="97"/>
      <c r="CX312" s="97"/>
      <c r="CY312" s="97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</row>
    <row r="313" spans="1:115" ht="30" customHeight="1" x14ac:dyDescent="0.2">
      <c r="A313" s="98"/>
      <c r="B313" s="97"/>
      <c r="C313" s="97" t="s">
        <v>8211</v>
      </c>
      <c r="D313" s="98"/>
      <c r="E313" s="98"/>
      <c r="F313" s="98"/>
      <c r="G313" s="97"/>
      <c r="H313" s="97"/>
      <c r="I313" s="98"/>
      <c r="J313" s="98" t="str">
        <f>اندراج!$F$2</f>
        <v>مردان</v>
      </c>
      <c r="K313" s="97"/>
      <c r="L313" s="97"/>
      <c r="M313" s="97"/>
      <c r="N313" s="98" t="s">
        <v>8211</v>
      </c>
      <c r="O313" s="98" t="s">
        <v>8211</v>
      </c>
      <c r="P313" s="98" t="s">
        <v>8211</v>
      </c>
      <c r="Q313" s="97" t="s">
        <v>8211</v>
      </c>
      <c r="R313" s="98" t="s">
        <v>8211</v>
      </c>
      <c r="S313" s="97">
        <f t="shared" si="477"/>
        <v>301</v>
      </c>
      <c r="T313" s="98" t="s">
        <v>8211</v>
      </c>
      <c r="U313" s="98" t="s">
        <v>8151</v>
      </c>
      <c r="V313" s="98"/>
      <c r="W313" s="98"/>
      <c r="X313" s="98"/>
      <c r="Y313" s="98"/>
      <c r="Z313" s="98"/>
      <c r="AA313" s="98">
        <f>U9</f>
        <v>34.31666666666667</v>
      </c>
      <c r="AB313" s="98">
        <f>'C'!F227</f>
        <v>17.898</v>
      </c>
      <c r="AC313" s="98"/>
      <c r="AD313" s="98"/>
      <c r="AE313" s="98"/>
      <c r="AF313" s="98" t="s">
        <v>8211</v>
      </c>
      <c r="AG313" s="98"/>
      <c r="AH313" s="98"/>
      <c r="AI313" s="98"/>
      <c r="AJ313" s="98"/>
      <c r="AK313" s="98"/>
      <c r="AL313" s="98" t="s">
        <v>8211</v>
      </c>
      <c r="AM313" s="98" t="s">
        <v>8153</v>
      </c>
      <c r="AN313" s="98"/>
      <c r="AO313" s="98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 t="s">
        <v>8211</v>
      </c>
      <c r="BC313" s="98" t="s">
        <v>8154</v>
      </c>
      <c r="BD313" s="98"/>
      <c r="BE313" s="98"/>
      <c r="BF313" s="98"/>
      <c r="BG313" s="98"/>
      <c r="BH313" s="98"/>
      <c r="BI313" s="98"/>
      <c r="BJ313" s="98"/>
      <c r="BK313" s="98" t="s">
        <v>8212</v>
      </c>
      <c r="BL313" s="98">
        <f>AB315</f>
        <v>103.82388028772323</v>
      </c>
      <c r="BM313" s="98"/>
      <c r="BN313" s="98"/>
      <c r="BO313" s="98"/>
      <c r="BP313" s="98"/>
      <c r="BQ313" s="98"/>
      <c r="BR313" s="98" t="s">
        <v>8211</v>
      </c>
      <c r="BS313" s="98" t="s">
        <v>8155</v>
      </c>
      <c r="BT313" s="97"/>
      <c r="BU313" s="97"/>
      <c r="BV313" s="97"/>
      <c r="BW313" s="97"/>
      <c r="BX313" s="97"/>
      <c r="BY313" s="97"/>
      <c r="BZ313" s="97"/>
      <c r="CA313" s="97"/>
      <c r="CB313" s="97"/>
      <c r="CC313" s="97"/>
      <c r="CD313" s="97"/>
      <c r="CE313" s="97"/>
      <c r="CF313" s="97"/>
      <c r="CG313" s="97"/>
      <c r="CH313" s="97" t="s">
        <v>8211</v>
      </c>
      <c r="CI313" s="97"/>
      <c r="CJ313" s="97" t="s">
        <v>8131</v>
      </c>
      <c r="CK313" s="97" t="s">
        <v>8132</v>
      </c>
      <c r="CL313" s="97" t="s">
        <v>8133</v>
      </c>
      <c r="CM313" s="116"/>
      <c r="CN313" s="97"/>
      <c r="CO313" s="97"/>
      <c r="CP313" s="97"/>
      <c r="CQ313" s="97"/>
      <c r="CR313" s="97"/>
      <c r="CS313" s="97"/>
      <c r="CT313" s="97"/>
      <c r="CU313" s="97"/>
      <c r="CV313" s="97"/>
      <c r="CW313" s="97"/>
      <c r="CX313" s="97"/>
      <c r="CY313" s="97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</row>
    <row r="314" spans="1:115" ht="30" customHeight="1" x14ac:dyDescent="0.2">
      <c r="A314" s="97"/>
      <c r="B314" s="97"/>
      <c r="C314" s="97"/>
      <c r="D314" s="97"/>
      <c r="E314" s="97"/>
      <c r="F314" s="97"/>
      <c r="G314" s="97"/>
      <c r="H314" s="97"/>
      <c r="I314" s="97"/>
      <c r="J314" s="97" t="s">
        <v>8131</v>
      </c>
      <c r="K314" s="97" t="s">
        <v>8167</v>
      </c>
      <c r="L314" s="98" t="s">
        <v>8133</v>
      </c>
      <c r="M314" s="98"/>
      <c r="N314" s="97" t="s">
        <v>8191</v>
      </c>
      <c r="O314" s="97" t="s">
        <v>8169</v>
      </c>
      <c r="P314" s="97" t="s">
        <v>8170</v>
      </c>
      <c r="Q314" s="98" t="s">
        <v>8171</v>
      </c>
      <c r="R314" s="97" t="s">
        <v>8172</v>
      </c>
      <c r="S314" s="97">
        <f t="shared" si="477"/>
        <v>302</v>
      </c>
      <c r="T314" s="97" t="s">
        <v>8114</v>
      </c>
      <c r="U314" s="97" t="s">
        <v>8115</v>
      </c>
      <c r="V314" s="97" t="s">
        <v>8116</v>
      </c>
      <c r="W314" s="97" t="s">
        <v>8117</v>
      </c>
      <c r="X314" s="97" t="s">
        <v>8118</v>
      </c>
      <c r="Y314" s="97" t="s">
        <v>8119</v>
      </c>
      <c r="Z314" s="97" t="s">
        <v>8120</v>
      </c>
      <c r="AA314" s="97" t="s">
        <v>8121</v>
      </c>
      <c r="AB314" s="97" t="s">
        <v>8122</v>
      </c>
      <c r="AC314" s="97" t="s">
        <v>8123</v>
      </c>
      <c r="AD314" s="97" t="s">
        <v>8173</v>
      </c>
      <c r="AE314" s="97" t="s">
        <v>8173</v>
      </c>
      <c r="AF314" s="97" t="s">
        <v>8173</v>
      </c>
      <c r="AG314" s="97" t="s">
        <v>8174</v>
      </c>
      <c r="AH314" s="97" t="s">
        <v>8174</v>
      </c>
      <c r="AI314" s="97"/>
      <c r="AJ314" s="97"/>
      <c r="AK314" s="97" t="s">
        <v>8174</v>
      </c>
      <c r="AL314" s="97" t="s">
        <v>8114</v>
      </c>
      <c r="AM314" s="97" t="s">
        <v>8115</v>
      </c>
      <c r="AN314" s="97" t="s">
        <v>8116</v>
      </c>
      <c r="AO314" s="97" t="s">
        <v>8117</v>
      </c>
      <c r="AP314" s="97" t="s">
        <v>8118</v>
      </c>
      <c r="AQ314" s="97" t="s">
        <v>8119</v>
      </c>
      <c r="AR314" s="97" t="s">
        <v>8120</v>
      </c>
      <c r="AS314" s="97" t="s">
        <v>8121</v>
      </c>
      <c r="AT314" s="97" t="s">
        <v>8122</v>
      </c>
      <c r="AU314" s="97" t="s">
        <v>8123</v>
      </c>
      <c r="AV314" s="97" t="s">
        <v>8175</v>
      </c>
      <c r="AW314" s="97"/>
      <c r="AX314" s="97" t="s">
        <v>8175</v>
      </c>
      <c r="AY314" s="97" t="s">
        <v>8176</v>
      </c>
      <c r="AZ314" s="97"/>
      <c r="BA314" s="97" t="s">
        <v>8176</v>
      </c>
      <c r="BB314" s="97" t="s">
        <v>8114</v>
      </c>
      <c r="BC314" s="97" t="s">
        <v>8115</v>
      </c>
      <c r="BD314" s="97" t="s">
        <v>8116</v>
      </c>
      <c r="BE314" s="97" t="s">
        <v>8117</v>
      </c>
      <c r="BF314" s="97" t="s">
        <v>8118</v>
      </c>
      <c r="BG314" s="97" t="s">
        <v>8119</v>
      </c>
      <c r="BH314" s="97" t="s">
        <v>8120</v>
      </c>
      <c r="BI314" s="97" t="s">
        <v>8121</v>
      </c>
      <c r="BJ314" s="97" t="s">
        <v>8122</v>
      </c>
      <c r="BK314" s="97" t="s">
        <v>8123</v>
      </c>
      <c r="BL314" s="97" t="s">
        <v>8124</v>
      </c>
      <c r="BM314" s="97"/>
      <c r="BN314" s="97" t="s">
        <v>8124</v>
      </c>
      <c r="BO314" s="97" t="s">
        <v>8125</v>
      </c>
      <c r="BP314" s="97"/>
      <c r="BQ314" s="97" t="s">
        <v>8125</v>
      </c>
      <c r="BR314" s="97" t="s">
        <v>8114</v>
      </c>
      <c r="BS314" s="97" t="s">
        <v>8115</v>
      </c>
      <c r="BT314" s="97" t="s">
        <v>8116</v>
      </c>
      <c r="BU314" s="97" t="s">
        <v>8117</v>
      </c>
      <c r="BV314" s="97" t="s">
        <v>8118</v>
      </c>
      <c r="BW314" s="97" t="s">
        <v>8119</v>
      </c>
      <c r="BX314" s="97" t="s">
        <v>8120</v>
      </c>
      <c r="BY314" s="97" t="s">
        <v>8121</v>
      </c>
      <c r="BZ314" s="97" t="s">
        <v>8122</v>
      </c>
      <c r="CA314" s="97" t="s">
        <v>8123</v>
      </c>
      <c r="CB314" s="97" t="s">
        <v>8177</v>
      </c>
      <c r="CC314" s="97"/>
      <c r="CD314" s="97" t="s">
        <v>8177</v>
      </c>
      <c r="CE314" s="97" t="s">
        <v>8178</v>
      </c>
      <c r="CF314" s="97"/>
      <c r="CG314" s="97" t="s">
        <v>8178</v>
      </c>
      <c r="CH314" s="97" t="s">
        <v>8192</v>
      </c>
      <c r="CI314" s="97"/>
      <c r="CJ314" s="97" t="s">
        <v>8143</v>
      </c>
      <c r="CK314" s="97" t="s">
        <v>8144</v>
      </c>
      <c r="CL314" s="97" t="s">
        <v>8145</v>
      </c>
      <c r="CM314" s="116"/>
      <c r="CN314" s="97"/>
      <c r="CO314" s="97"/>
      <c r="CP314" s="97"/>
      <c r="CQ314" s="97"/>
      <c r="CR314" s="97"/>
      <c r="CS314" s="97"/>
      <c r="CT314" s="97"/>
      <c r="CU314" s="97"/>
      <c r="CV314" s="97"/>
      <c r="CW314" s="97"/>
      <c r="CX314" s="97"/>
      <c r="CY314" s="97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</row>
    <row r="315" spans="1:115" ht="30" customHeight="1" x14ac:dyDescent="0.2">
      <c r="A315" s="97"/>
      <c r="B315" s="97"/>
      <c r="C315" s="97"/>
      <c r="D315" s="97"/>
      <c r="E315" s="97"/>
      <c r="F315" s="97"/>
      <c r="G315" s="97"/>
      <c r="H315" s="97"/>
      <c r="I315" s="97"/>
      <c r="J315" s="98" t="s">
        <v>8180</v>
      </c>
      <c r="K315" s="98" t="s">
        <v>8181</v>
      </c>
      <c r="L315" s="98" t="s">
        <v>8145</v>
      </c>
      <c r="M315" s="98">
        <v>1</v>
      </c>
      <c r="N315" s="97">
        <f t="shared" ref="N315:N345" si="548">Y$9</f>
        <v>105.87231873866266</v>
      </c>
      <c r="O315" s="97">
        <f t="shared" ref="O315:O345" si="549">CY315</f>
        <v>67.538931154514245</v>
      </c>
      <c r="P315" s="97">
        <f t="shared" ref="P315:P345" si="550">N315-O315</f>
        <v>38.333387584148412</v>
      </c>
      <c r="Q315" s="97" t="str">
        <f t="shared" ref="Q315:Q345" si="551">IF(P300&lt;0,"QNOS","QSOS")</f>
        <v>QSOS</v>
      </c>
      <c r="R315" s="97">
        <f t="shared" ref="R315:R345" si="552">CZ315</f>
        <v>292.46106884548578</v>
      </c>
      <c r="S315" s="97">
        <f t="shared" si="477"/>
        <v>303</v>
      </c>
      <c r="T315" s="97">
        <f>SIN((90-$U$9)*$AA$8)*TAN($AA$9*$AA$8)/TAN((90-'C'!$F227)*$AA$8)</f>
        <v>0.93810985404912062</v>
      </c>
      <c r="U315" s="97">
        <f t="shared" ref="U315:U345" si="553">POWER((COS((90-$U$9)*$AA$8)*TAN($AA$9*$AA$8)),2)</f>
        <v>3.9313065427916092</v>
      </c>
      <c r="V315" s="97">
        <f t="shared" ref="V315:V345" si="554">SQRT(1+$U315)</f>
        <v>2.2206545302661578</v>
      </c>
      <c r="W315" s="97">
        <f t="shared" ref="W315:W345" si="555">IF(OR(ABS(T315/V315)&gt;1),180,ASIN($T315/$V315)*$AC$8)</f>
        <v>24.989202240655395</v>
      </c>
      <c r="X315" s="97">
        <f t="shared" ref="X315:X345" si="556">ATAN(COS((90-$U$9)*$AA$8)*TAN($AA$9*$AA$8))*$AC$8</f>
        <v>63.235932093769605</v>
      </c>
      <c r="Y315" s="97">
        <f t="shared" ref="Y315:Y345" si="557">IF(OR($W315=180),180,$W315-$X315)</f>
        <v>-38.246729853114211</v>
      </c>
      <c r="Z315" s="97">
        <f t="shared" ref="Z315:Z345" si="558">IF(OR($W315=180),180,180-$W315-$X315)</f>
        <v>91.774865665574993</v>
      </c>
      <c r="AA315" s="97">
        <f>(COS( 90.833*$AA$8)-SIN($U$9*$AA$8)*SIN('C'!$F227*$AA$8))/COS($U$9*$AA$8)/COS('C'!$F227*$AA$8)</f>
        <v>-0.23893819556241264</v>
      </c>
      <c r="AB315" s="97">
        <f t="shared" ref="AB315:AB345" si="559">IF($AA315&gt;1,0,IF($AA315&lt;-1,180,IF(AND($AA315&lt;1,$AA315&gt;-1),ACOS($AA315)*$AC$8)))</f>
        <v>103.82388028772323</v>
      </c>
      <c r="AC315" s="97">
        <f>('C'!$E227+$AC$9+$W$9/15)</f>
        <v>12.294777777777778</v>
      </c>
      <c r="AD315" s="97">
        <f t="shared" ref="AD315:AD345" si="560">IF(OR($Y315&lt;0,$Y315&gt;$AB315),0,$AC315-$Y315/15)</f>
        <v>0</v>
      </c>
      <c r="AE315" s="97">
        <f t="shared" ref="AE315:AE345" si="561">IF(OR(AD315&lt;0),AD315+24,AD315)</f>
        <v>0</v>
      </c>
      <c r="AF315" s="97">
        <f t="shared" ref="AF315:AF345" si="562">(IF(OR(ABS($BC$7-$CH315)&lt;90.833),AE315,0)/24)</f>
        <v>0</v>
      </c>
      <c r="AG315" s="97">
        <f t="shared" ref="AG315:AG345" si="563">IF(OR($Z315&lt;0,$Z315&gt;$AB315),0,$AC315-$Z315/15)</f>
        <v>6.1764534000727789</v>
      </c>
      <c r="AH315" s="97">
        <f t="shared" ref="AH315:AH345" si="564">IF(OR(AG315&lt;0),AG315+24,AG315)</f>
        <v>6.1764534000727789</v>
      </c>
      <c r="AI315" s="97"/>
      <c r="AJ315" s="97"/>
      <c r="AK315" s="97">
        <f t="shared" ref="AK315:AK345" si="565">(IF(OR(ABS($BC$7-$CH315)&lt;90.833),AH315,0)/24)</f>
        <v>0.25735222500303245</v>
      </c>
      <c r="AL315" s="97">
        <f>SIN((90-$U$9)*$AA$8)*TAN($Y$10*$AA$8)/TAN((90-'C'!$F227)*$AA$8)</f>
        <v>-7.5842921566319735E-2</v>
      </c>
      <c r="AM315" s="97">
        <f t="shared" ref="AM315:AM345" si="566">POWER((COS((90-$U$9)*$AA$8)*TAN($Y$10*$AA$8)),2)</f>
        <v>2.5695650812758871E-2</v>
      </c>
      <c r="AN315" s="97">
        <f t="shared" ref="AN315:AN345" si="567">SQRT(1+$AM315)</f>
        <v>1.0127663357422376</v>
      </c>
      <c r="AO315" s="97">
        <f t="shared" ref="AO315:AO345" si="568">IF(OR(ABS(AL315/AN315)&gt;1),180,ASIN($AL315/$AN315)*$AC$8)</f>
        <v>-4.2947233243519962</v>
      </c>
      <c r="AP315" s="97">
        <f t="shared" ref="AP315:AP345" si="569">ATAN(COS((90-$U$9)*$AA$8)*TAN($Y$10*$AA$8))*$AC$8</f>
        <v>-9.106959298875525</v>
      </c>
      <c r="AQ315" s="97">
        <f t="shared" ref="AQ315:AQ345" si="570">IF(OR($AO315=180),180,$AO315-$AP315)</f>
        <v>4.8122359745235288</v>
      </c>
      <c r="AR315" s="97">
        <f t="shared" ref="AR315:AR345" si="571">IF(OR($AO315=180),180,180-$AO315-$AP315)</f>
        <v>193.40168262322752</v>
      </c>
      <c r="AS315" s="97" t="s">
        <v>8053</v>
      </c>
      <c r="AT315" s="97" t="s">
        <v>8053</v>
      </c>
      <c r="AU315" s="97" t="s">
        <v>8053</v>
      </c>
      <c r="AV315" s="97">
        <f t="shared" ref="AV315:AV345" si="572">IF(OR($AQ315&lt;0,$AQ315&gt;$AB315),0,$AC315-$AQ315/15)</f>
        <v>11.973962046142876</v>
      </c>
      <c r="AW315" s="97">
        <f t="shared" ref="AW315:AW345" si="573">IF(OR(AV315&lt;0),AV315+24,AV315)</f>
        <v>11.973962046142876</v>
      </c>
      <c r="AX315" s="97">
        <f t="shared" ref="AX315:AX345" si="574">(IF(OR(ABS($BC$7-$CH315)&lt;90.833),AW315,0)/24)</f>
        <v>0.49891508525595318</v>
      </c>
      <c r="AY315" s="97">
        <f t="shared" ref="AY315:AY345" si="575">IF(OR($AR315&lt;0,$AR315&gt;$AB315),0,$AC315-$AR315/15)</f>
        <v>0</v>
      </c>
      <c r="AZ315" s="97">
        <f t="shared" ref="AZ315:AZ345" si="576">IF(OR(AY315&lt;0),AY315+24,AY315)</f>
        <v>0</v>
      </c>
      <c r="BA315" s="97">
        <f t="shared" ref="BA315:BA345" si="577">(IF(OR(ABS($BC$7-$CH315)&lt;90.833),AZ315,0)/24)</f>
        <v>0</v>
      </c>
      <c r="BB315" s="97">
        <f>SIN((90-$U$9)*$AA$8)*TAN($Y$9*$AA$8)/TAN((90-'C'!$F227)*$AA$8)</f>
        <v>-0.93810985404912106</v>
      </c>
      <c r="BC315" s="97">
        <f t="shared" ref="BC315:BC345" si="578">POWER((COS((90-$U$9)*$AA$8)*TAN($Y$9*$AA$8)),2)</f>
        <v>3.9313065427916136</v>
      </c>
      <c r="BD315" s="97">
        <f t="shared" ref="BD315:BD345" si="579">SQRT(1+$BC315)</f>
        <v>2.2206545302661587</v>
      </c>
      <c r="BE315" s="97">
        <f t="shared" ref="BE315:BE345" si="580">IF(OR(ABS(BB315/BD315)&gt;1),180,ASIN($BB315/$BD315)*$AC$8)</f>
        <v>-24.989202240655395</v>
      </c>
      <c r="BF315" s="97">
        <f t="shared" ref="BF315:BF345" si="581">ATAN(COS((90-$U$9)*$AA$8)*TAN($Y$9*$AA$8))*$AC$8</f>
        <v>-63.235932093769613</v>
      </c>
      <c r="BG315" s="97">
        <f t="shared" ref="BG315:BG345" si="582">IF(OR($BE315=180),180,$BE315-$BF315)</f>
        <v>38.246729853114218</v>
      </c>
      <c r="BH315" s="97">
        <f t="shared" ref="BH315:BH345" si="583">IF(OR($BE315=180),180,180-$BE315-$BF315)</f>
        <v>268.22513433442504</v>
      </c>
      <c r="BI315" s="97" t="s">
        <v>8053</v>
      </c>
      <c r="BJ315" s="97" t="s">
        <v>8053</v>
      </c>
      <c r="BK315" s="97" t="s">
        <v>8053</v>
      </c>
      <c r="BL315" s="97">
        <f t="shared" ref="BL315:BL345" si="584">IF(OR($BG315&lt;0,$BG315&gt;$AB315),0,$AC315+$BG315/15)</f>
        <v>14.844559767985393</v>
      </c>
      <c r="BM315" s="97">
        <f t="shared" ref="BM315:BM345" si="585">IF(OR(BL315&lt;0),BL315+24,BL315)</f>
        <v>14.844559767985393</v>
      </c>
      <c r="BN315" s="97">
        <f t="shared" ref="BN315:BN345" si="586">(IF(OR(ABS($BC$7-$CH315)&lt;90.833),BM315,0)/24)</f>
        <v>0.618523323666058</v>
      </c>
      <c r="BO315" s="97">
        <f t="shared" ref="BO315:BO345" si="587">IF(OR($BH315&lt;0,$BH315&gt;$AB315),0,$AC315+$BH315/15)</f>
        <v>0</v>
      </c>
      <c r="BP315" s="97">
        <f t="shared" ref="BP315:BP345" si="588">IF(OR(BO315&lt;0),BO315+24,BO315)</f>
        <v>0</v>
      </c>
      <c r="BQ315" s="97">
        <f t="shared" ref="BQ315:BQ345" si="589">(IF(OR(ABS($BC$7-$CH315)&lt;90.833),BP315,0)/24)</f>
        <v>0</v>
      </c>
      <c r="BR315" s="97">
        <f>SIN((90-$U$9)*$AA$8)*TAN($AA$10*$AA$8)/TAN((90-'C'!$F227)*$AA$8)</f>
        <v>7.5842921566319721E-2</v>
      </c>
      <c r="BS315" s="97">
        <f t="shared" ref="BS315:BS345" si="590">POWER((COS((90-$U$9)*$AA$8)*TAN($AA$10*$AA$8)),2)</f>
        <v>2.5695650812758864E-2</v>
      </c>
      <c r="BT315" s="97">
        <f t="shared" ref="BT315:BT345" si="591">SQRT(1+$BS315)</f>
        <v>1.0127663357422376</v>
      </c>
      <c r="BU315" s="97">
        <f t="shared" ref="BU315:BU345" si="592">IF(OR(ABS(BR315/BT315)&gt;1),180,ASIN($BR315/$BT315)*$AC$8)</f>
        <v>4.2947233243519953</v>
      </c>
      <c r="BV315" s="97">
        <f t="shared" ref="BV315:BV345" si="593">ATAN(COS((90-$U$9)*$AA$8)*TAN($AA$10*$AA$8))*$AC$8</f>
        <v>9.1069592988755232</v>
      </c>
      <c r="BW315" s="97">
        <f t="shared" ref="BW315:BW345" si="594">IF(OR($BU315=180),180,$BU315-$BV315)</f>
        <v>-4.8122359745235279</v>
      </c>
      <c r="BX315" s="97">
        <f t="shared" ref="BX315:BX345" si="595">IF(OR($BU315=180),180,180-$BU315-$BV315)</f>
        <v>166.59831737677248</v>
      </c>
      <c r="BY315" s="97" t="s">
        <v>8053</v>
      </c>
      <c r="BZ315" s="97" t="s">
        <v>8053</v>
      </c>
      <c r="CA315" s="97" t="s">
        <v>8053</v>
      </c>
      <c r="CB315" s="97">
        <f t="shared" ref="CB315:CB345" si="596">IF(OR($BW315&lt;0,$BW315&gt;$AB315),0,$AC315+$BW315/15)</f>
        <v>0</v>
      </c>
      <c r="CC315" s="97">
        <f t="shared" ref="CC315:CC345" si="597">IF(OR(CB315&lt;0),CB315+24,CB315)</f>
        <v>0</v>
      </c>
      <c r="CD315" s="97">
        <f t="shared" ref="CD315:CD345" si="598">(IF(OR(ABS($BC$7-$CH315)&lt;90.833),CC315,0)/24)</f>
        <v>0</v>
      </c>
      <c r="CE315" s="97">
        <f t="shared" ref="CE315:CE345" si="599">IF(OR($BX315&lt;0,$BX315&gt;$AB315),0,$AC315+$BX315/15)</f>
        <v>0</v>
      </c>
      <c r="CF315" s="97">
        <f t="shared" ref="CF315:CF345" si="600">IF(OR(CE315&lt;0),CE315+24,CE315)</f>
        <v>0</v>
      </c>
      <c r="CG315" s="97">
        <f t="shared" ref="CG315:CG345" si="601">(IF(OR(ABS($BC$7-$CH315)&lt;90.833),CF315,0)/24)</f>
        <v>0</v>
      </c>
      <c r="CH315" s="97">
        <f>90-'C'!$F227</f>
        <v>72.102000000000004</v>
      </c>
      <c r="CI315" s="97">
        <v>1</v>
      </c>
      <c r="CJ315" s="116"/>
      <c r="CK315" s="116"/>
      <c r="CL315" s="116"/>
      <c r="CM315" s="116"/>
      <c r="CN315" s="97" t="s">
        <v>8211</v>
      </c>
      <c r="CO315" s="97">
        <f t="shared" ref="CO315:CO345" si="602">CI315</f>
        <v>1</v>
      </c>
      <c r="CP315" s="97">
        <f t="shared" ref="CP315:CP345" si="603">U$9</f>
        <v>34.31666666666667</v>
      </c>
      <c r="CQ315" s="97">
        <f>'C'!F227</f>
        <v>17.898</v>
      </c>
      <c r="CR315" s="97">
        <f t="shared" ref="CR315:CR345" si="604">ATAN(1)*4</f>
        <v>3.1415926535897931</v>
      </c>
      <c r="CS315" s="97">
        <f t="shared" ref="CS315:CS345" si="605">CR315/180</f>
        <v>1.7453292519943295E-2</v>
      </c>
      <c r="CT315" s="97">
        <f t="shared" ref="CT315:CT345" si="606">1/CS315</f>
        <v>57.295779513082323</v>
      </c>
      <c r="CU315" s="97">
        <f t="shared" ref="CU315:CU345" si="607">CP315*CS315</f>
        <v>0.59893882164272083</v>
      </c>
      <c r="CV315" s="97">
        <f t="shared" ref="CV315:CV345" si="608">CQ315*CS315</f>
        <v>0.31237902952194507</v>
      </c>
      <c r="CW315" s="97">
        <f t="shared" ref="CW315:CW345" si="609">AB315*CS315</f>
        <v>1.8120685532172081</v>
      </c>
      <c r="CX315" s="97">
        <f t="shared" ref="CX315:CX345" si="610">ATAN(SIN(CW315)/(COS(CU315)*TAN(CV315)-SIN(CU315)*COS(CW315)))*CT315</f>
        <v>67.538931154514245</v>
      </c>
      <c r="CY315" s="97">
        <f t="shared" ref="CY315:CY345" si="611">IF(CX315&lt;0,180+CX315,CX315)</f>
        <v>67.538931154514245</v>
      </c>
      <c r="CZ315" s="97">
        <f t="shared" ref="CZ315:CZ345" si="612">360-CY315</f>
        <v>292.46106884548578</v>
      </c>
      <c r="DA315" s="97"/>
      <c r="DB315" s="97"/>
      <c r="DC315" s="97"/>
      <c r="DD315" s="97"/>
      <c r="DE315" s="97"/>
      <c r="DF315" s="97"/>
      <c r="DG315" s="97"/>
      <c r="DH315" s="97"/>
      <c r="DI315" s="97"/>
      <c r="DJ315" s="97"/>
      <c r="DK315" s="97"/>
    </row>
    <row r="316" spans="1:115" ht="30" customHeight="1" x14ac:dyDescent="0.2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8" t="s">
        <v>8182</v>
      </c>
      <c r="L316" s="98" t="s">
        <v>8183</v>
      </c>
      <c r="M316" s="98">
        <f t="shared" ref="M316:M345" si="613">M315+1</f>
        <v>2</v>
      </c>
      <c r="N316" s="97">
        <f t="shared" si="548"/>
        <v>105.87231873866266</v>
      </c>
      <c r="O316" s="97">
        <f t="shared" si="549"/>
        <v>67.857992399637396</v>
      </c>
      <c r="P316" s="97">
        <f t="shared" si="550"/>
        <v>38.01432633902526</v>
      </c>
      <c r="Q316" s="97" t="str">
        <f t="shared" si="551"/>
        <v>QSOS</v>
      </c>
      <c r="R316" s="97">
        <f t="shared" si="552"/>
        <v>292.1420076003626</v>
      </c>
      <c r="S316" s="97">
        <f t="shared" si="477"/>
        <v>304</v>
      </c>
      <c r="T316" s="97">
        <f>SIN((90-$U$9)*$AA$8)*TAN($AA$9*$AA$8)/TAN((90-'C'!$F228)*$AA$8)</f>
        <v>0.92379802005123479</v>
      </c>
      <c r="U316" s="97">
        <f t="shared" si="553"/>
        <v>3.9313065427916092</v>
      </c>
      <c r="V316" s="97">
        <f t="shared" si="554"/>
        <v>2.2206545302661578</v>
      </c>
      <c r="W316" s="97">
        <f t="shared" si="555"/>
        <v>24.58246977566402</v>
      </c>
      <c r="X316" s="97">
        <f t="shared" si="556"/>
        <v>63.235932093769605</v>
      </c>
      <c r="Y316" s="97">
        <f t="shared" si="557"/>
        <v>-38.653462318105582</v>
      </c>
      <c r="Z316" s="97">
        <f t="shared" si="558"/>
        <v>92.181598130566385</v>
      </c>
      <c r="AA316" s="97">
        <f>(COS( 90.833*$AA$8)-SIN($U$9*$AA$8)*SIN('C'!$F228*$AA$8))/COS($U$9*$AA$8)/COS('C'!$F228*$AA$8)</f>
        <v>-0.23554867176535663</v>
      </c>
      <c r="AB316" s="97">
        <f t="shared" si="559"/>
        <v>103.62396729385279</v>
      </c>
      <c r="AC316" s="97">
        <f>('C'!$E228+$AC$9+$W$9/15)</f>
        <v>12.29377777777778</v>
      </c>
      <c r="AD316" s="97">
        <f t="shared" si="560"/>
        <v>0</v>
      </c>
      <c r="AE316" s="97">
        <f t="shared" si="561"/>
        <v>0</v>
      </c>
      <c r="AF316" s="97">
        <f t="shared" si="562"/>
        <v>0</v>
      </c>
      <c r="AG316" s="97">
        <f t="shared" si="563"/>
        <v>6.1483379024066878</v>
      </c>
      <c r="AH316" s="97">
        <f t="shared" si="564"/>
        <v>6.1483379024066878</v>
      </c>
      <c r="AI316" s="97"/>
      <c r="AJ316" s="97"/>
      <c r="AK316" s="97">
        <f t="shared" si="565"/>
        <v>0.25618074593361201</v>
      </c>
      <c r="AL316" s="97">
        <f>SIN((90-$U$9)*$AA$8)*TAN($Y$10*$AA$8)/TAN((90-'C'!$F228)*$AA$8)</f>
        <v>-7.4685859524292603E-2</v>
      </c>
      <c r="AM316" s="97">
        <f t="shared" si="566"/>
        <v>2.5695650812758871E-2</v>
      </c>
      <c r="AN316" s="97">
        <f t="shared" si="567"/>
        <v>1.0127663357422376</v>
      </c>
      <c r="AO316" s="97">
        <f t="shared" si="568"/>
        <v>-4.2290827104211086</v>
      </c>
      <c r="AP316" s="97">
        <f t="shared" si="569"/>
        <v>-9.106959298875525</v>
      </c>
      <c r="AQ316" s="97">
        <f t="shared" si="570"/>
        <v>4.8778765884544164</v>
      </c>
      <c r="AR316" s="97">
        <f t="shared" si="571"/>
        <v>193.33604200929662</v>
      </c>
      <c r="AS316" s="97" t="s">
        <v>8053</v>
      </c>
      <c r="AT316" s="97" t="s">
        <v>8053</v>
      </c>
      <c r="AU316" s="97" t="s">
        <v>8053</v>
      </c>
      <c r="AV316" s="97">
        <f t="shared" si="572"/>
        <v>11.968586005214153</v>
      </c>
      <c r="AW316" s="97">
        <f t="shared" si="573"/>
        <v>11.968586005214153</v>
      </c>
      <c r="AX316" s="97">
        <f t="shared" si="574"/>
        <v>0.49869108355058972</v>
      </c>
      <c r="AY316" s="97">
        <f t="shared" si="575"/>
        <v>0</v>
      </c>
      <c r="AZ316" s="97">
        <f t="shared" si="576"/>
        <v>0</v>
      </c>
      <c r="BA316" s="97">
        <f t="shared" si="577"/>
        <v>0</v>
      </c>
      <c r="BB316" s="97">
        <f>SIN((90-$U$9)*$AA$8)*TAN($Y$9*$AA$8)/TAN((90-'C'!$F228)*$AA$8)</f>
        <v>-0.92379802005123524</v>
      </c>
      <c r="BC316" s="97">
        <f t="shared" si="578"/>
        <v>3.9313065427916136</v>
      </c>
      <c r="BD316" s="97">
        <f t="shared" si="579"/>
        <v>2.2206545302661587</v>
      </c>
      <c r="BE316" s="97">
        <f t="shared" si="580"/>
        <v>-24.58246977566402</v>
      </c>
      <c r="BF316" s="97">
        <f t="shared" si="581"/>
        <v>-63.235932093769613</v>
      </c>
      <c r="BG316" s="97">
        <f t="shared" si="582"/>
        <v>38.653462318105596</v>
      </c>
      <c r="BH316" s="97">
        <f t="shared" si="583"/>
        <v>267.81840186943361</v>
      </c>
      <c r="BI316" s="97" t="s">
        <v>8053</v>
      </c>
      <c r="BJ316" s="97" t="s">
        <v>8053</v>
      </c>
      <c r="BK316" s="97" t="s">
        <v>8053</v>
      </c>
      <c r="BL316" s="97">
        <f t="shared" si="584"/>
        <v>14.870675265651487</v>
      </c>
      <c r="BM316" s="97">
        <f t="shared" si="585"/>
        <v>14.870675265651487</v>
      </c>
      <c r="BN316" s="97">
        <f t="shared" si="586"/>
        <v>0.61961146940214529</v>
      </c>
      <c r="BO316" s="97">
        <f t="shared" si="587"/>
        <v>0</v>
      </c>
      <c r="BP316" s="97">
        <f t="shared" si="588"/>
        <v>0</v>
      </c>
      <c r="BQ316" s="97">
        <f t="shared" si="589"/>
        <v>0</v>
      </c>
      <c r="BR316" s="97">
        <f>SIN((90-$U$9)*$AA$8)*TAN($AA$10*$AA$8)/TAN((90-'C'!$F228)*$AA$8)</f>
        <v>7.4685859524292589E-2</v>
      </c>
      <c r="BS316" s="97">
        <f t="shared" si="590"/>
        <v>2.5695650812758864E-2</v>
      </c>
      <c r="BT316" s="97">
        <f t="shared" si="591"/>
        <v>1.0127663357422376</v>
      </c>
      <c r="BU316" s="97">
        <f t="shared" si="592"/>
        <v>4.2290827104211086</v>
      </c>
      <c r="BV316" s="97">
        <f t="shared" si="593"/>
        <v>9.1069592988755232</v>
      </c>
      <c r="BW316" s="97">
        <f t="shared" si="594"/>
        <v>-4.8778765884544146</v>
      </c>
      <c r="BX316" s="97">
        <f t="shared" si="595"/>
        <v>166.66395799070338</v>
      </c>
      <c r="BY316" s="97" t="s">
        <v>8053</v>
      </c>
      <c r="BZ316" s="97" t="s">
        <v>8053</v>
      </c>
      <c r="CA316" s="97" t="s">
        <v>8053</v>
      </c>
      <c r="CB316" s="97">
        <f t="shared" si="596"/>
        <v>0</v>
      </c>
      <c r="CC316" s="97">
        <f t="shared" si="597"/>
        <v>0</v>
      </c>
      <c r="CD316" s="97">
        <f t="shared" si="598"/>
        <v>0</v>
      </c>
      <c r="CE316" s="97">
        <f t="shared" si="599"/>
        <v>0</v>
      </c>
      <c r="CF316" s="97">
        <f t="shared" si="600"/>
        <v>0</v>
      </c>
      <c r="CG316" s="97">
        <f t="shared" si="601"/>
        <v>0</v>
      </c>
      <c r="CH316" s="97">
        <f>90-'C'!$F228</f>
        <v>72.358000000000004</v>
      </c>
      <c r="CI316" s="97">
        <v>2</v>
      </c>
      <c r="CJ316" s="97" t="str">
        <f>اندراج!$F$2</f>
        <v>مردان</v>
      </c>
      <c r="CK316" s="97"/>
      <c r="CL316" s="97"/>
      <c r="CM316" s="97"/>
      <c r="CN316" s="97" t="s">
        <v>8211</v>
      </c>
      <c r="CO316" s="97">
        <f t="shared" si="602"/>
        <v>2</v>
      </c>
      <c r="CP316" s="97">
        <f t="shared" si="603"/>
        <v>34.31666666666667</v>
      </c>
      <c r="CQ316" s="97">
        <f>'C'!F228</f>
        <v>17.641999999999999</v>
      </c>
      <c r="CR316" s="97">
        <f t="shared" si="604"/>
        <v>3.1415926535897931</v>
      </c>
      <c r="CS316" s="97">
        <f t="shared" si="605"/>
        <v>1.7453292519943295E-2</v>
      </c>
      <c r="CT316" s="97">
        <f t="shared" si="606"/>
        <v>57.295779513082323</v>
      </c>
      <c r="CU316" s="97">
        <f t="shared" si="607"/>
        <v>0.59893882164272083</v>
      </c>
      <c r="CV316" s="97">
        <f t="shared" si="608"/>
        <v>0.30791098663683963</v>
      </c>
      <c r="CW316" s="97">
        <f t="shared" si="609"/>
        <v>1.8085794132566495</v>
      </c>
      <c r="CX316" s="97">
        <f t="shared" si="610"/>
        <v>67.857992399637396</v>
      </c>
      <c r="CY316" s="97">
        <f t="shared" si="611"/>
        <v>67.857992399637396</v>
      </c>
      <c r="CZ316" s="97">
        <f t="shared" si="612"/>
        <v>292.1420076003626</v>
      </c>
      <c r="DA316" s="97"/>
      <c r="DB316" s="97"/>
      <c r="DC316" s="97"/>
      <c r="DD316" s="97"/>
      <c r="DE316" s="97"/>
      <c r="DF316" s="97"/>
      <c r="DG316" s="97"/>
      <c r="DH316" s="97"/>
      <c r="DI316" s="97"/>
      <c r="DJ316" s="97"/>
      <c r="DK316" s="97"/>
    </row>
    <row r="317" spans="1:115" ht="30" customHeight="1" x14ac:dyDescent="0.2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8">
        <f t="shared" si="613"/>
        <v>3</v>
      </c>
      <c r="N317" s="97">
        <f t="shared" si="548"/>
        <v>105.87231873866266</v>
      </c>
      <c r="O317" s="97">
        <f t="shared" si="549"/>
        <v>68.183008212581342</v>
      </c>
      <c r="P317" s="97">
        <f t="shared" si="550"/>
        <v>37.689310526081314</v>
      </c>
      <c r="Q317" s="97" t="str">
        <f t="shared" si="551"/>
        <v>QSOS</v>
      </c>
      <c r="R317" s="97">
        <f t="shared" si="552"/>
        <v>291.81699178741866</v>
      </c>
      <c r="S317" s="97">
        <f t="shared" si="477"/>
        <v>305</v>
      </c>
      <c r="T317" s="97">
        <f>SIN((90-$U$9)*$AA$8)*TAN($AA$9*$AA$8)/TAN((90-'C'!$F229)*$AA$8)</f>
        <v>0.90924846615139587</v>
      </c>
      <c r="U317" s="97">
        <f t="shared" si="553"/>
        <v>3.9313065427916092</v>
      </c>
      <c r="V317" s="97">
        <f t="shared" si="554"/>
        <v>2.2206545302661578</v>
      </c>
      <c r="W317" s="97">
        <f t="shared" si="555"/>
        <v>24.170330881569665</v>
      </c>
      <c r="X317" s="97">
        <f t="shared" si="556"/>
        <v>63.235932093769605</v>
      </c>
      <c r="Y317" s="97">
        <f t="shared" si="557"/>
        <v>-39.065601212199937</v>
      </c>
      <c r="Z317" s="97">
        <f t="shared" si="558"/>
        <v>92.593737024660726</v>
      </c>
      <c r="AA317" s="97">
        <f>(COS( 90.833*$AA$8)-SIN($U$9*$AA$8)*SIN('C'!$F229*$AA$8))/COS($U$9*$AA$8)/COS('C'!$F229*$AA$8)</f>
        <v>-0.23210322696269728</v>
      </c>
      <c r="AB317" s="97">
        <f t="shared" si="559"/>
        <v>103.42092920053322</v>
      </c>
      <c r="AC317" s="97">
        <f>('C'!$E229+$AC$9+$W$9/15)</f>
        <v>12.291777777777778</v>
      </c>
      <c r="AD317" s="97">
        <f t="shared" si="560"/>
        <v>0</v>
      </c>
      <c r="AE317" s="97">
        <f t="shared" si="561"/>
        <v>0</v>
      </c>
      <c r="AF317" s="97">
        <f t="shared" si="562"/>
        <v>0</v>
      </c>
      <c r="AG317" s="97">
        <f t="shared" si="563"/>
        <v>6.1188619761337293</v>
      </c>
      <c r="AH317" s="97">
        <f t="shared" si="564"/>
        <v>6.1188619761337293</v>
      </c>
      <c r="AI317" s="97"/>
      <c r="AJ317" s="97"/>
      <c r="AK317" s="97">
        <f t="shared" si="565"/>
        <v>0.25495258233890539</v>
      </c>
      <c r="AL317" s="97">
        <f>SIN((90-$U$9)*$AA$8)*TAN($Y$10*$AA$8)/TAN((90-'C'!$F229)*$AA$8)</f>
        <v>-7.3509578654320382E-2</v>
      </c>
      <c r="AM317" s="97">
        <f t="shared" si="566"/>
        <v>2.5695650812758871E-2</v>
      </c>
      <c r="AN317" s="97">
        <f t="shared" si="567"/>
        <v>1.0127663357422376</v>
      </c>
      <c r="AO317" s="97">
        <f t="shared" si="568"/>
        <v>-4.1623575034567155</v>
      </c>
      <c r="AP317" s="97">
        <f t="shared" si="569"/>
        <v>-9.106959298875525</v>
      </c>
      <c r="AQ317" s="97">
        <f t="shared" si="570"/>
        <v>4.9446017954188095</v>
      </c>
      <c r="AR317" s="97">
        <f t="shared" si="571"/>
        <v>193.26931680233224</v>
      </c>
      <c r="AS317" s="97" t="s">
        <v>8053</v>
      </c>
      <c r="AT317" s="97" t="s">
        <v>8053</v>
      </c>
      <c r="AU317" s="97" t="s">
        <v>8053</v>
      </c>
      <c r="AV317" s="97">
        <f t="shared" si="572"/>
        <v>11.96213765808319</v>
      </c>
      <c r="AW317" s="97">
        <f t="shared" si="573"/>
        <v>11.96213765808319</v>
      </c>
      <c r="AX317" s="97">
        <f t="shared" si="574"/>
        <v>0.49842240242013292</v>
      </c>
      <c r="AY317" s="97">
        <f t="shared" si="575"/>
        <v>0</v>
      </c>
      <c r="AZ317" s="97">
        <f t="shared" si="576"/>
        <v>0</v>
      </c>
      <c r="BA317" s="97">
        <f t="shared" si="577"/>
        <v>0</v>
      </c>
      <c r="BB317" s="97">
        <f>SIN((90-$U$9)*$AA$8)*TAN($Y$9*$AA$8)/TAN((90-'C'!$F229)*$AA$8)</f>
        <v>-0.90924846615139632</v>
      </c>
      <c r="BC317" s="97">
        <f t="shared" si="578"/>
        <v>3.9313065427916136</v>
      </c>
      <c r="BD317" s="97">
        <f t="shared" si="579"/>
        <v>2.2206545302661587</v>
      </c>
      <c r="BE317" s="97">
        <f t="shared" si="580"/>
        <v>-24.170330881569676</v>
      </c>
      <c r="BF317" s="97">
        <f t="shared" si="581"/>
        <v>-63.235932093769613</v>
      </c>
      <c r="BG317" s="97">
        <f t="shared" si="582"/>
        <v>39.065601212199937</v>
      </c>
      <c r="BH317" s="97">
        <f t="shared" si="583"/>
        <v>267.4062629753393</v>
      </c>
      <c r="BI317" s="97" t="s">
        <v>8053</v>
      </c>
      <c r="BJ317" s="97" t="s">
        <v>8053</v>
      </c>
      <c r="BK317" s="97" t="s">
        <v>8053</v>
      </c>
      <c r="BL317" s="97">
        <f t="shared" si="584"/>
        <v>14.89615119192444</v>
      </c>
      <c r="BM317" s="97">
        <f t="shared" si="585"/>
        <v>14.89615119192444</v>
      </c>
      <c r="BN317" s="97">
        <f t="shared" si="586"/>
        <v>0.62067296633018498</v>
      </c>
      <c r="BO317" s="97">
        <f t="shared" si="587"/>
        <v>0</v>
      </c>
      <c r="BP317" s="97">
        <f t="shared" si="588"/>
        <v>0</v>
      </c>
      <c r="BQ317" s="97">
        <f t="shared" si="589"/>
        <v>0</v>
      </c>
      <c r="BR317" s="97">
        <f>SIN((90-$U$9)*$AA$8)*TAN($AA$10*$AA$8)/TAN((90-'C'!$F229)*$AA$8)</f>
        <v>7.3509578654320354E-2</v>
      </c>
      <c r="BS317" s="97">
        <f t="shared" si="590"/>
        <v>2.5695650812758864E-2</v>
      </c>
      <c r="BT317" s="97">
        <f t="shared" si="591"/>
        <v>1.0127663357422376</v>
      </c>
      <c r="BU317" s="97">
        <f t="shared" si="592"/>
        <v>4.1623575034567137</v>
      </c>
      <c r="BV317" s="97">
        <f t="shared" si="593"/>
        <v>9.1069592988755232</v>
      </c>
      <c r="BW317" s="97">
        <f t="shared" si="594"/>
        <v>-4.9446017954188095</v>
      </c>
      <c r="BX317" s="97">
        <f t="shared" si="595"/>
        <v>166.73068319766776</v>
      </c>
      <c r="BY317" s="97" t="s">
        <v>8053</v>
      </c>
      <c r="BZ317" s="97" t="s">
        <v>8053</v>
      </c>
      <c r="CA317" s="97" t="s">
        <v>8053</v>
      </c>
      <c r="CB317" s="97">
        <f t="shared" si="596"/>
        <v>0</v>
      </c>
      <c r="CC317" s="97">
        <f t="shared" si="597"/>
        <v>0</v>
      </c>
      <c r="CD317" s="97">
        <f t="shared" si="598"/>
        <v>0</v>
      </c>
      <c r="CE317" s="97">
        <f t="shared" si="599"/>
        <v>0</v>
      </c>
      <c r="CF317" s="97">
        <f t="shared" si="600"/>
        <v>0</v>
      </c>
      <c r="CG317" s="97">
        <f t="shared" si="601"/>
        <v>0</v>
      </c>
      <c r="CH317" s="97">
        <f>90-'C'!$F229</f>
        <v>72.619</v>
      </c>
      <c r="CI317" s="97">
        <v>3</v>
      </c>
      <c r="CJ317" s="97"/>
      <c r="CK317" s="97"/>
      <c r="CL317" s="97"/>
      <c r="CM317" s="97"/>
      <c r="CN317" s="97" t="s">
        <v>8211</v>
      </c>
      <c r="CO317" s="97">
        <f t="shared" si="602"/>
        <v>3</v>
      </c>
      <c r="CP317" s="97">
        <f t="shared" si="603"/>
        <v>34.31666666666667</v>
      </c>
      <c r="CQ317" s="97">
        <f>'C'!F229</f>
        <v>17.381</v>
      </c>
      <c r="CR317" s="97">
        <f t="shared" si="604"/>
        <v>3.1415926535897931</v>
      </c>
      <c r="CS317" s="97">
        <f t="shared" si="605"/>
        <v>1.7453292519943295E-2</v>
      </c>
      <c r="CT317" s="97">
        <f t="shared" si="606"/>
        <v>57.295779513082323</v>
      </c>
      <c r="CU317" s="97">
        <f t="shared" si="607"/>
        <v>0.59893882164272083</v>
      </c>
      <c r="CV317" s="97">
        <f t="shared" si="608"/>
        <v>0.30335567728913443</v>
      </c>
      <c r="CW317" s="97">
        <f t="shared" si="609"/>
        <v>1.8050357300212516</v>
      </c>
      <c r="CX317" s="97">
        <f t="shared" si="610"/>
        <v>68.183008212581342</v>
      </c>
      <c r="CY317" s="97">
        <f t="shared" si="611"/>
        <v>68.183008212581342</v>
      </c>
      <c r="CZ317" s="97">
        <f t="shared" si="612"/>
        <v>291.81699178741866</v>
      </c>
      <c r="DA317" s="97"/>
      <c r="DB317" s="97"/>
      <c r="DC317" s="97"/>
      <c r="DD317" s="97"/>
      <c r="DE317" s="97"/>
      <c r="DF317" s="97"/>
      <c r="DG317" s="97"/>
      <c r="DH317" s="97"/>
      <c r="DI317" s="97"/>
      <c r="DJ317" s="97"/>
      <c r="DK317" s="97"/>
    </row>
    <row r="318" spans="1:115" ht="30" customHeight="1" x14ac:dyDescent="0.2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 t="s">
        <v>8213</v>
      </c>
      <c r="L318" s="97"/>
      <c r="M318" s="98">
        <f t="shared" si="613"/>
        <v>4</v>
      </c>
      <c r="N318" s="97">
        <f t="shared" si="548"/>
        <v>105.87231873866266</v>
      </c>
      <c r="O318" s="97">
        <f t="shared" si="549"/>
        <v>68.513968292658589</v>
      </c>
      <c r="P318" s="97">
        <f t="shared" si="550"/>
        <v>37.358350446004067</v>
      </c>
      <c r="Q318" s="97" t="str">
        <f t="shared" si="551"/>
        <v>QSOS</v>
      </c>
      <c r="R318" s="97">
        <f t="shared" si="552"/>
        <v>291.4860317073414</v>
      </c>
      <c r="S318" s="97">
        <f t="shared" si="477"/>
        <v>306</v>
      </c>
      <c r="T318" s="97">
        <f>SIN((90-$U$9)*$AA$8)*TAN($AA$9*$AA$8)/TAN((90-'C'!$F230)*$AA$8)</f>
        <v>0.8944628115615898</v>
      </c>
      <c r="U318" s="97">
        <f t="shared" si="553"/>
        <v>3.9313065427916092</v>
      </c>
      <c r="V318" s="97">
        <f t="shared" si="554"/>
        <v>2.2206545302661578</v>
      </c>
      <c r="W318" s="97">
        <f t="shared" si="555"/>
        <v>23.752862583622623</v>
      </c>
      <c r="X318" s="97">
        <f t="shared" si="556"/>
        <v>63.235932093769605</v>
      </c>
      <c r="Y318" s="97">
        <f t="shared" si="557"/>
        <v>-39.483069510146983</v>
      </c>
      <c r="Z318" s="97">
        <f t="shared" si="558"/>
        <v>93.011205322607765</v>
      </c>
      <c r="AA318" s="97">
        <f>(COS( 90.833*$AA$8)-SIN($U$9*$AA$8)*SIN('C'!$F230*$AA$8))/COS($U$9*$AA$8)/COS('C'!$F230*$AA$8)</f>
        <v>-0.22860226495655028</v>
      </c>
      <c r="AB318" s="97">
        <f t="shared" si="559"/>
        <v>103.21479520559154</v>
      </c>
      <c r="AC318" s="97">
        <f>('C'!$E230+$AC$9+$W$9/15)</f>
        <v>12.29077777777778</v>
      </c>
      <c r="AD318" s="97">
        <f t="shared" si="560"/>
        <v>0</v>
      </c>
      <c r="AE318" s="97">
        <f t="shared" si="561"/>
        <v>0</v>
      </c>
      <c r="AF318" s="97">
        <f t="shared" si="562"/>
        <v>0</v>
      </c>
      <c r="AG318" s="97">
        <f t="shared" si="563"/>
        <v>6.090030756270596</v>
      </c>
      <c r="AH318" s="97">
        <f t="shared" si="564"/>
        <v>6.090030756270596</v>
      </c>
      <c r="AI318" s="97"/>
      <c r="AJ318" s="97"/>
      <c r="AK318" s="97">
        <f t="shared" si="565"/>
        <v>0.25375128151127485</v>
      </c>
      <c r="AL318" s="97">
        <f>SIN((90-$U$9)*$AA$8)*TAN($Y$10*$AA$8)/TAN((90-'C'!$F230)*$AA$8)</f>
        <v>-7.2314209864064977E-2</v>
      </c>
      <c r="AM318" s="97">
        <f t="shared" si="566"/>
        <v>2.5695650812758871E-2</v>
      </c>
      <c r="AN318" s="97">
        <f t="shared" si="567"/>
        <v>1.0127663357422376</v>
      </c>
      <c r="AO318" s="97">
        <f t="shared" si="568"/>
        <v>-4.0945553157473302</v>
      </c>
      <c r="AP318" s="97">
        <f t="shared" si="569"/>
        <v>-9.106959298875525</v>
      </c>
      <c r="AQ318" s="97">
        <f t="shared" si="570"/>
        <v>5.0124039831281948</v>
      </c>
      <c r="AR318" s="97">
        <f t="shared" si="571"/>
        <v>193.20151461462285</v>
      </c>
      <c r="AS318" s="97" t="s">
        <v>8053</v>
      </c>
      <c r="AT318" s="97" t="s">
        <v>8053</v>
      </c>
      <c r="AU318" s="97" t="s">
        <v>8053</v>
      </c>
      <c r="AV318" s="97">
        <f t="shared" si="572"/>
        <v>11.956617512235901</v>
      </c>
      <c r="AW318" s="97">
        <f t="shared" si="573"/>
        <v>11.956617512235901</v>
      </c>
      <c r="AX318" s="97">
        <f t="shared" si="574"/>
        <v>0.49819239634316254</v>
      </c>
      <c r="AY318" s="97">
        <f t="shared" si="575"/>
        <v>0</v>
      </c>
      <c r="AZ318" s="97">
        <f t="shared" si="576"/>
        <v>0</v>
      </c>
      <c r="BA318" s="97">
        <f t="shared" si="577"/>
        <v>0</v>
      </c>
      <c r="BB318" s="97">
        <f>SIN((90-$U$9)*$AA$8)*TAN($Y$9*$AA$8)/TAN((90-'C'!$F230)*$AA$8)</f>
        <v>-0.89446281156159013</v>
      </c>
      <c r="BC318" s="97">
        <f t="shared" si="578"/>
        <v>3.9313065427916136</v>
      </c>
      <c r="BD318" s="97">
        <f t="shared" si="579"/>
        <v>2.2206545302661587</v>
      </c>
      <c r="BE318" s="97">
        <f t="shared" si="580"/>
        <v>-23.752862583622623</v>
      </c>
      <c r="BF318" s="97">
        <f t="shared" si="581"/>
        <v>-63.235932093769613</v>
      </c>
      <c r="BG318" s="97">
        <f t="shared" si="582"/>
        <v>39.48306951014699</v>
      </c>
      <c r="BH318" s="97">
        <f t="shared" si="583"/>
        <v>266.98879467739226</v>
      </c>
      <c r="BI318" s="97" t="s">
        <v>8053</v>
      </c>
      <c r="BJ318" s="97" t="s">
        <v>8053</v>
      </c>
      <c r="BK318" s="97" t="s">
        <v>8053</v>
      </c>
      <c r="BL318" s="97">
        <f t="shared" si="584"/>
        <v>14.922982411787579</v>
      </c>
      <c r="BM318" s="97">
        <f t="shared" si="585"/>
        <v>14.922982411787579</v>
      </c>
      <c r="BN318" s="97">
        <f t="shared" si="586"/>
        <v>0.62179093382448247</v>
      </c>
      <c r="BO318" s="97">
        <f t="shared" si="587"/>
        <v>0</v>
      </c>
      <c r="BP318" s="97">
        <f t="shared" si="588"/>
        <v>0</v>
      </c>
      <c r="BQ318" s="97">
        <f t="shared" si="589"/>
        <v>0</v>
      </c>
      <c r="BR318" s="97">
        <f>SIN((90-$U$9)*$AA$8)*TAN($AA$10*$AA$8)/TAN((90-'C'!$F230)*$AA$8)</f>
        <v>7.2314209864064963E-2</v>
      </c>
      <c r="BS318" s="97">
        <f t="shared" si="590"/>
        <v>2.5695650812758864E-2</v>
      </c>
      <c r="BT318" s="97">
        <f t="shared" si="591"/>
        <v>1.0127663357422376</v>
      </c>
      <c r="BU318" s="97">
        <f t="shared" si="592"/>
        <v>4.0945553157473302</v>
      </c>
      <c r="BV318" s="97">
        <f t="shared" si="593"/>
        <v>9.1069592988755232</v>
      </c>
      <c r="BW318" s="97">
        <f t="shared" si="594"/>
        <v>-5.012403983128193</v>
      </c>
      <c r="BX318" s="97">
        <f t="shared" si="595"/>
        <v>166.79848538537715</v>
      </c>
      <c r="BY318" s="97" t="s">
        <v>8053</v>
      </c>
      <c r="BZ318" s="97" t="s">
        <v>8053</v>
      </c>
      <c r="CA318" s="97" t="s">
        <v>8053</v>
      </c>
      <c r="CB318" s="97">
        <f t="shared" si="596"/>
        <v>0</v>
      </c>
      <c r="CC318" s="97">
        <f t="shared" si="597"/>
        <v>0</v>
      </c>
      <c r="CD318" s="97">
        <f t="shared" si="598"/>
        <v>0</v>
      </c>
      <c r="CE318" s="97">
        <f t="shared" si="599"/>
        <v>0</v>
      </c>
      <c r="CF318" s="97">
        <f t="shared" si="600"/>
        <v>0</v>
      </c>
      <c r="CG318" s="97">
        <f t="shared" si="601"/>
        <v>0</v>
      </c>
      <c r="CH318" s="97">
        <f>90-'C'!$F230</f>
        <v>72.885000000000005</v>
      </c>
      <c r="CI318" s="97">
        <v>4</v>
      </c>
      <c r="CJ318" s="97"/>
      <c r="CK318" s="97" t="s">
        <v>8213</v>
      </c>
      <c r="CL318" s="97"/>
      <c r="CM318" s="97"/>
      <c r="CN318" s="97" t="s">
        <v>8211</v>
      </c>
      <c r="CO318" s="97">
        <f t="shared" si="602"/>
        <v>4</v>
      </c>
      <c r="CP318" s="97">
        <f t="shared" si="603"/>
        <v>34.31666666666667</v>
      </c>
      <c r="CQ318" s="97">
        <f>'C'!F230</f>
        <v>17.114999999999998</v>
      </c>
      <c r="CR318" s="97">
        <f t="shared" si="604"/>
        <v>3.1415926535897931</v>
      </c>
      <c r="CS318" s="97">
        <f t="shared" si="605"/>
        <v>1.7453292519943295E-2</v>
      </c>
      <c r="CT318" s="97">
        <f t="shared" si="606"/>
        <v>57.295779513082323</v>
      </c>
      <c r="CU318" s="97">
        <f t="shared" si="607"/>
        <v>0.59893882164272083</v>
      </c>
      <c r="CV318" s="97">
        <f t="shared" si="608"/>
        <v>0.29871310147882946</v>
      </c>
      <c r="CW318" s="97">
        <f t="shared" si="609"/>
        <v>1.80143801310923</v>
      </c>
      <c r="CX318" s="97">
        <f t="shared" si="610"/>
        <v>68.513968292658589</v>
      </c>
      <c r="CY318" s="97">
        <f t="shared" si="611"/>
        <v>68.513968292658589</v>
      </c>
      <c r="CZ318" s="97">
        <f t="shared" si="612"/>
        <v>291.4860317073414</v>
      </c>
      <c r="DA318" s="97"/>
      <c r="DB318" s="97"/>
      <c r="DC318" s="97"/>
      <c r="DD318" s="97"/>
      <c r="DE318" s="97"/>
      <c r="DF318" s="97"/>
      <c r="DG318" s="97"/>
      <c r="DH318" s="97"/>
      <c r="DI318" s="97"/>
      <c r="DJ318" s="97"/>
      <c r="DK318" s="97"/>
    </row>
    <row r="319" spans="1:115" ht="30" customHeight="1" x14ac:dyDescent="0.2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8">
        <f t="shared" si="613"/>
        <v>5</v>
      </c>
      <c r="N319" s="97">
        <f t="shared" si="548"/>
        <v>105.87231873866266</v>
      </c>
      <c r="O319" s="97">
        <f t="shared" si="549"/>
        <v>68.849619967777485</v>
      </c>
      <c r="P319" s="97">
        <f t="shared" si="550"/>
        <v>37.022698770885171</v>
      </c>
      <c r="Q319" s="97" t="str">
        <f t="shared" si="551"/>
        <v>QSOS</v>
      </c>
      <c r="R319" s="97">
        <f t="shared" si="552"/>
        <v>291.15038003222253</v>
      </c>
      <c r="S319" s="97">
        <f t="shared" si="477"/>
        <v>307</v>
      </c>
      <c r="T319" s="97">
        <f>SIN((90-$U$9)*$AA$8)*TAN($AA$9*$AA$8)/TAN((90-'C'!$F231)*$AA$8)</f>
        <v>0.87949798340781804</v>
      </c>
      <c r="U319" s="97">
        <f t="shared" si="553"/>
        <v>3.9313065427916092</v>
      </c>
      <c r="V319" s="97">
        <f t="shared" si="554"/>
        <v>2.2206545302661578</v>
      </c>
      <c r="W319" s="97">
        <f t="shared" si="555"/>
        <v>23.331693930302329</v>
      </c>
      <c r="X319" s="97">
        <f t="shared" si="556"/>
        <v>63.235932093769605</v>
      </c>
      <c r="Y319" s="97">
        <f t="shared" si="557"/>
        <v>-39.904238163467276</v>
      </c>
      <c r="Z319" s="97">
        <f t="shared" si="558"/>
        <v>93.432373975928073</v>
      </c>
      <c r="AA319" s="97">
        <f>(COS( 90.833*$AA$8)-SIN($U$9*$AA$8)*SIN('C'!$F231*$AA$8))/COS($U$9*$AA$8)/COS('C'!$F231*$AA$8)</f>
        <v>-0.22505928343371159</v>
      </c>
      <c r="AB319" s="97">
        <f t="shared" si="559"/>
        <v>103.00636426530072</v>
      </c>
      <c r="AC319" s="97">
        <f>('C'!$E231+$AC$9+$W$9/15)</f>
        <v>12.288777777777778</v>
      </c>
      <c r="AD319" s="97">
        <f t="shared" si="560"/>
        <v>0</v>
      </c>
      <c r="AE319" s="97">
        <f t="shared" si="561"/>
        <v>0</v>
      </c>
      <c r="AF319" s="97">
        <f t="shared" si="562"/>
        <v>0</v>
      </c>
      <c r="AG319" s="97">
        <f t="shared" si="563"/>
        <v>6.0599528460492396</v>
      </c>
      <c r="AH319" s="97">
        <f t="shared" si="564"/>
        <v>6.0599528460492396</v>
      </c>
      <c r="AI319" s="97"/>
      <c r="AJ319" s="97"/>
      <c r="AK319" s="97">
        <f t="shared" si="565"/>
        <v>0.25249803525205167</v>
      </c>
      <c r="AL319" s="97">
        <f>SIN((90-$U$9)*$AA$8)*TAN($Y$10*$AA$8)/TAN((90-'C'!$F231)*$AA$8)</f>
        <v>-7.1104355513829653E-2</v>
      </c>
      <c r="AM319" s="97">
        <f t="shared" si="566"/>
        <v>2.5695650812758871E-2</v>
      </c>
      <c r="AN319" s="97">
        <f t="shared" si="567"/>
        <v>1.0127663357422376</v>
      </c>
      <c r="AO319" s="97">
        <f t="shared" si="568"/>
        <v>-4.0259373441354658</v>
      </c>
      <c r="AP319" s="97">
        <f t="shared" si="569"/>
        <v>-9.106959298875525</v>
      </c>
      <c r="AQ319" s="97">
        <f t="shared" si="570"/>
        <v>5.0810219547400592</v>
      </c>
      <c r="AR319" s="97">
        <f t="shared" si="571"/>
        <v>193.13289664301098</v>
      </c>
      <c r="AS319" s="97" t="s">
        <v>8053</v>
      </c>
      <c r="AT319" s="97" t="s">
        <v>8053</v>
      </c>
      <c r="AU319" s="97" t="s">
        <v>8053</v>
      </c>
      <c r="AV319" s="97">
        <f t="shared" si="572"/>
        <v>11.950042980795107</v>
      </c>
      <c r="AW319" s="97">
        <f t="shared" si="573"/>
        <v>11.950042980795107</v>
      </c>
      <c r="AX319" s="97">
        <f t="shared" si="574"/>
        <v>0.49791845753312947</v>
      </c>
      <c r="AY319" s="97">
        <f t="shared" si="575"/>
        <v>0</v>
      </c>
      <c r="AZ319" s="97">
        <f t="shared" si="576"/>
        <v>0</v>
      </c>
      <c r="BA319" s="97">
        <f t="shared" si="577"/>
        <v>0</v>
      </c>
      <c r="BB319" s="97">
        <f>SIN((90-$U$9)*$AA$8)*TAN($Y$9*$AA$8)/TAN((90-'C'!$F231)*$AA$8)</f>
        <v>-0.87949798340781837</v>
      </c>
      <c r="BC319" s="97">
        <f t="shared" si="578"/>
        <v>3.9313065427916136</v>
      </c>
      <c r="BD319" s="97">
        <f t="shared" si="579"/>
        <v>2.2206545302661587</v>
      </c>
      <c r="BE319" s="97">
        <f t="shared" si="580"/>
        <v>-23.331693930302325</v>
      </c>
      <c r="BF319" s="97">
        <f t="shared" si="581"/>
        <v>-63.235932093769613</v>
      </c>
      <c r="BG319" s="97">
        <f t="shared" si="582"/>
        <v>39.904238163467284</v>
      </c>
      <c r="BH319" s="97">
        <f t="shared" si="583"/>
        <v>266.56762602407196</v>
      </c>
      <c r="BI319" s="97" t="s">
        <v>8053</v>
      </c>
      <c r="BJ319" s="97" t="s">
        <v>8053</v>
      </c>
      <c r="BK319" s="97" t="s">
        <v>8053</v>
      </c>
      <c r="BL319" s="97">
        <f t="shared" si="584"/>
        <v>14.949060322008929</v>
      </c>
      <c r="BM319" s="97">
        <f t="shared" si="585"/>
        <v>14.949060322008929</v>
      </c>
      <c r="BN319" s="97">
        <f t="shared" si="586"/>
        <v>0.62287751341703868</v>
      </c>
      <c r="BO319" s="97">
        <f t="shared" si="587"/>
        <v>0</v>
      </c>
      <c r="BP319" s="97">
        <f t="shared" si="588"/>
        <v>0</v>
      </c>
      <c r="BQ319" s="97">
        <f t="shared" si="589"/>
        <v>0</v>
      </c>
      <c r="BR319" s="97">
        <f>SIN((90-$U$9)*$AA$8)*TAN($AA$10*$AA$8)/TAN((90-'C'!$F231)*$AA$8)</f>
        <v>7.1104355513829626E-2</v>
      </c>
      <c r="BS319" s="97">
        <f t="shared" si="590"/>
        <v>2.5695650812758864E-2</v>
      </c>
      <c r="BT319" s="97">
        <f t="shared" si="591"/>
        <v>1.0127663357422376</v>
      </c>
      <c r="BU319" s="97">
        <f t="shared" si="592"/>
        <v>4.025937344135464</v>
      </c>
      <c r="BV319" s="97">
        <f t="shared" si="593"/>
        <v>9.1069592988755232</v>
      </c>
      <c r="BW319" s="97">
        <f t="shared" si="594"/>
        <v>-5.0810219547400592</v>
      </c>
      <c r="BX319" s="97">
        <f t="shared" si="595"/>
        <v>166.86710335698902</v>
      </c>
      <c r="BY319" s="97" t="s">
        <v>8053</v>
      </c>
      <c r="BZ319" s="97" t="s">
        <v>8053</v>
      </c>
      <c r="CA319" s="97" t="s">
        <v>8053</v>
      </c>
      <c r="CB319" s="97">
        <f t="shared" si="596"/>
        <v>0</v>
      </c>
      <c r="CC319" s="97">
        <f t="shared" si="597"/>
        <v>0</v>
      </c>
      <c r="CD319" s="97">
        <f t="shared" si="598"/>
        <v>0</v>
      </c>
      <c r="CE319" s="97">
        <f t="shared" si="599"/>
        <v>0</v>
      </c>
      <c r="CF319" s="97">
        <f t="shared" si="600"/>
        <v>0</v>
      </c>
      <c r="CG319" s="97">
        <f t="shared" si="601"/>
        <v>0</v>
      </c>
      <c r="CH319" s="97">
        <f>90-'C'!$F231</f>
        <v>73.155000000000001</v>
      </c>
      <c r="CI319" s="97">
        <v>5</v>
      </c>
      <c r="CJ319" s="97"/>
      <c r="CK319" s="97"/>
      <c r="CL319" s="97"/>
      <c r="CM319" s="97"/>
      <c r="CN319" s="97" t="s">
        <v>8211</v>
      </c>
      <c r="CO319" s="97">
        <f t="shared" si="602"/>
        <v>5</v>
      </c>
      <c r="CP319" s="97">
        <f t="shared" si="603"/>
        <v>34.31666666666667</v>
      </c>
      <c r="CQ319" s="97">
        <f>'C'!F231</f>
        <v>16.844999999999999</v>
      </c>
      <c r="CR319" s="97">
        <f t="shared" si="604"/>
        <v>3.1415926535897931</v>
      </c>
      <c r="CS319" s="97">
        <f t="shared" si="605"/>
        <v>1.7453292519943295E-2</v>
      </c>
      <c r="CT319" s="97">
        <f t="shared" si="606"/>
        <v>57.295779513082323</v>
      </c>
      <c r="CU319" s="97">
        <f t="shared" si="607"/>
        <v>0.59893882164272083</v>
      </c>
      <c r="CV319" s="97">
        <f t="shared" si="608"/>
        <v>0.29400071249844478</v>
      </c>
      <c r="CW319" s="97">
        <f t="shared" si="609"/>
        <v>1.7978002069381274</v>
      </c>
      <c r="CX319" s="97">
        <f t="shared" si="610"/>
        <v>68.849619967777485</v>
      </c>
      <c r="CY319" s="97">
        <f t="shared" si="611"/>
        <v>68.849619967777485</v>
      </c>
      <c r="CZ319" s="97">
        <f t="shared" si="612"/>
        <v>291.15038003222253</v>
      </c>
      <c r="DA319" s="97"/>
      <c r="DB319" s="97"/>
      <c r="DC319" s="97"/>
      <c r="DD319" s="97"/>
      <c r="DE319" s="97"/>
      <c r="DF319" s="97"/>
      <c r="DG319" s="97"/>
      <c r="DH319" s="97"/>
      <c r="DI319" s="97"/>
      <c r="DJ319" s="97"/>
      <c r="DK319" s="97"/>
    </row>
    <row r="320" spans="1:115" ht="30" customHeight="1" x14ac:dyDescent="0.2">
      <c r="A320" s="97"/>
      <c r="B320" s="97"/>
      <c r="C320" s="97"/>
      <c r="D320" s="97"/>
      <c r="E320" s="97"/>
      <c r="F320" s="97"/>
      <c r="G320" s="97"/>
      <c r="H320" s="97"/>
      <c r="I320" s="97"/>
      <c r="J320" s="97" t="s">
        <v>8185</v>
      </c>
      <c r="K320" s="97"/>
      <c r="L320" s="97"/>
      <c r="M320" s="98">
        <f t="shared" si="613"/>
        <v>6</v>
      </c>
      <c r="N320" s="97">
        <f t="shared" si="548"/>
        <v>105.87231873866266</v>
      </c>
      <c r="O320" s="97">
        <f t="shared" si="549"/>
        <v>69.191198196877963</v>
      </c>
      <c r="P320" s="97">
        <f t="shared" si="550"/>
        <v>36.681120541784694</v>
      </c>
      <c r="Q320" s="97" t="str">
        <f t="shared" si="551"/>
        <v>QSOS</v>
      </c>
      <c r="R320" s="97">
        <f t="shared" si="552"/>
        <v>290.80880180312204</v>
      </c>
      <c r="S320" s="97">
        <f t="shared" si="477"/>
        <v>308</v>
      </c>
      <c r="T320" s="97">
        <f>SIN((90-$U$9)*$AA$8)*TAN($AA$9*$AA$8)/TAN((90-'C'!$F232)*$AA$8)</f>
        <v>0.86429985820181698</v>
      </c>
      <c r="U320" s="97">
        <f t="shared" si="553"/>
        <v>3.9313065427916092</v>
      </c>
      <c r="V320" s="97">
        <f t="shared" si="554"/>
        <v>2.2206545302661578</v>
      </c>
      <c r="W320" s="97">
        <f t="shared" si="555"/>
        <v>22.905321651017935</v>
      </c>
      <c r="X320" s="97">
        <f t="shared" si="556"/>
        <v>63.235932093769605</v>
      </c>
      <c r="Y320" s="97">
        <f t="shared" si="557"/>
        <v>-40.33061044275167</v>
      </c>
      <c r="Z320" s="97">
        <f t="shared" si="558"/>
        <v>93.858746255212452</v>
      </c>
      <c r="AA320" s="97">
        <f>(COS( 90.833*$AA$8)-SIN($U$9*$AA$8)*SIN('C'!$F232*$AA$8))/COS($U$9*$AA$8)/COS('C'!$F232*$AA$8)</f>
        <v>-0.2214614871358585</v>
      </c>
      <c r="AB320" s="97">
        <f t="shared" si="559"/>
        <v>102.79488767239779</v>
      </c>
      <c r="AC320" s="97">
        <f>('C'!$E232+$AC$9+$W$9/15)</f>
        <v>12.286777777777779</v>
      </c>
      <c r="AD320" s="97">
        <f t="shared" si="560"/>
        <v>0</v>
      </c>
      <c r="AE320" s="97">
        <f t="shared" si="561"/>
        <v>0</v>
      </c>
      <c r="AF320" s="97">
        <f t="shared" si="562"/>
        <v>0</v>
      </c>
      <c r="AG320" s="97">
        <f t="shared" si="563"/>
        <v>6.029528027430282</v>
      </c>
      <c r="AH320" s="97">
        <f t="shared" si="564"/>
        <v>6.029528027430282</v>
      </c>
      <c r="AI320" s="97"/>
      <c r="AJ320" s="97"/>
      <c r="AK320" s="97">
        <f t="shared" si="565"/>
        <v>0.25123033447626175</v>
      </c>
      <c r="AL320" s="97">
        <f>SIN((90-$U$9)*$AA$8)*TAN($Y$10*$AA$8)/TAN((90-'C'!$F232)*$AA$8)</f>
        <v>-6.9875639907679019E-2</v>
      </c>
      <c r="AM320" s="97">
        <f t="shared" si="566"/>
        <v>2.5695650812758871E-2</v>
      </c>
      <c r="AN320" s="97">
        <f t="shared" si="567"/>
        <v>1.0127663357422376</v>
      </c>
      <c r="AO320" s="97">
        <f t="shared" si="568"/>
        <v>-3.9562555582493646</v>
      </c>
      <c r="AP320" s="97">
        <f t="shared" si="569"/>
        <v>-9.106959298875525</v>
      </c>
      <c r="AQ320" s="97">
        <f t="shared" si="570"/>
        <v>5.1507037406261604</v>
      </c>
      <c r="AR320" s="97">
        <f t="shared" si="571"/>
        <v>193.06321485712488</v>
      </c>
      <c r="AS320" s="97" t="s">
        <v>8053</v>
      </c>
      <c r="AT320" s="97" t="s">
        <v>8053</v>
      </c>
      <c r="AU320" s="97" t="s">
        <v>8053</v>
      </c>
      <c r="AV320" s="97">
        <f t="shared" si="572"/>
        <v>11.943397528402702</v>
      </c>
      <c r="AW320" s="97">
        <f t="shared" si="573"/>
        <v>11.943397528402702</v>
      </c>
      <c r="AX320" s="97">
        <f t="shared" si="574"/>
        <v>0.49764156368344592</v>
      </c>
      <c r="AY320" s="97">
        <f t="shared" si="575"/>
        <v>0</v>
      </c>
      <c r="AZ320" s="97">
        <f t="shared" si="576"/>
        <v>0</v>
      </c>
      <c r="BA320" s="97">
        <f t="shared" si="577"/>
        <v>0</v>
      </c>
      <c r="BB320" s="97">
        <f>SIN((90-$U$9)*$AA$8)*TAN($Y$9*$AA$8)/TAN((90-'C'!$F232)*$AA$8)</f>
        <v>-0.86429985820181743</v>
      </c>
      <c r="BC320" s="97">
        <f t="shared" si="578"/>
        <v>3.9313065427916136</v>
      </c>
      <c r="BD320" s="97">
        <f t="shared" si="579"/>
        <v>2.2206545302661587</v>
      </c>
      <c r="BE320" s="97">
        <f t="shared" si="580"/>
        <v>-22.905321651017939</v>
      </c>
      <c r="BF320" s="97">
        <f t="shared" si="581"/>
        <v>-63.235932093769613</v>
      </c>
      <c r="BG320" s="97">
        <f t="shared" si="582"/>
        <v>40.330610442751677</v>
      </c>
      <c r="BH320" s="97">
        <f t="shared" si="583"/>
        <v>266.14125374478755</v>
      </c>
      <c r="BI320" s="97" t="s">
        <v>8053</v>
      </c>
      <c r="BJ320" s="97" t="s">
        <v>8053</v>
      </c>
      <c r="BK320" s="97" t="s">
        <v>8053</v>
      </c>
      <c r="BL320" s="97">
        <f t="shared" si="584"/>
        <v>14.975485140627891</v>
      </c>
      <c r="BM320" s="97">
        <f t="shared" si="585"/>
        <v>14.975485140627891</v>
      </c>
      <c r="BN320" s="97">
        <f t="shared" si="586"/>
        <v>0.62397854752616211</v>
      </c>
      <c r="BO320" s="97">
        <f t="shared" si="587"/>
        <v>0</v>
      </c>
      <c r="BP320" s="97">
        <f t="shared" si="588"/>
        <v>0</v>
      </c>
      <c r="BQ320" s="97">
        <f t="shared" si="589"/>
        <v>0</v>
      </c>
      <c r="BR320" s="97">
        <f>SIN((90-$U$9)*$AA$8)*TAN($AA$10*$AA$8)/TAN((90-'C'!$F232)*$AA$8)</f>
        <v>6.9875639907679005E-2</v>
      </c>
      <c r="BS320" s="97">
        <f t="shared" si="590"/>
        <v>2.5695650812758864E-2</v>
      </c>
      <c r="BT320" s="97">
        <f t="shared" si="591"/>
        <v>1.0127663357422376</v>
      </c>
      <c r="BU320" s="97">
        <f t="shared" si="592"/>
        <v>3.9562555582493637</v>
      </c>
      <c r="BV320" s="97">
        <f t="shared" si="593"/>
        <v>9.1069592988755232</v>
      </c>
      <c r="BW320" s="97">
        <f t="shared" si="594"/>
        <v>-5.1507037406261595</v>
      </c>
      <c r="BX320" s="97">
        <f t="shared" si="595"/>
        <v>166.93678514287512</v>
      </c>
      <c r="BY320" s="97" t="s">
        <v>8053</v>
      </c>
      <c r="BZ320" s="97" t="s">
        <v>8053</v>
      </c>
      <c r="CA320" s="97" t="s">
        <v>8053</v>
      </c>
      <c r="CB320" s="97">
        <f t="shared" si="596"/>
        <v>0</v>
      </c>
      <c r="CC320" s="97">
        <f t="shared" si="597"/>
        <v>0</v>
      </c>
      <c r="CD320" s="97">
        <f t="shared" si="598"/>
        <v>0</v>
      </c>
      <c r="CE320" s="97">
        <f t="shared" si="599"/>
        <v>0</v>
      </c>
      <c r="CF320" s="97">
        <f t="shared" si="600"/>
        <v>0</v>
      </c>
      <c r="CG320" s="97">
        <f t="shared" si="601"/>
        <v>0</v>
      </c>
      <c r="CH320" s="97">
        <f>90-'C'!$F232</f>
        <v>73.430000000000007</v>
      </c>
      <c r="CI320" s="97">
        <v>6</v>
      </c>
      <c r="CJ320" s="97" t="s">
        <v>8185</v>
      </c>
      <c r="CK320" s="97"/>
      <c r="CL320" s="97"/>
      <c r="CM320" s="97"/>
      <c r="CN320" s="97" t="s">
        <v>8211</v>
      </c>
      <c r="CO320" s="97">
        <f t="shared" si="602"/>
        <v>6</v>
      </c>
      <c r="CP320" s="97">
        <f t="shared" si="603"/>
        <v>34.31666666666667</v>
      </c>
      <c r="CQ320" s="97">
        <f>'C'!F232</f>
        <v>16.57</v>
      </c>
      <c r="CR320" s="97">
        <f t="shared" si="604"/>
        <v>3.1415926535897931</v>
      </c>
      <c r="CS320" s="97">
        <f t="shared" si="605"/>
        <v>1.7453292519943295E-2</v>
      </c>
      <c r="CT320" s="97">
        <f t="shared" si="606"/>
        <v>57.295779513082323</v>
      </c>
      <c r="CU320" s="97">
        <f t="shared" si="607"/>
        <v>0.59893882164272083</v>
      </c>
      <c r="CV320" s="97">
        <f t="shared" si="608"/>
        <v>0.2892010570554604</v>
      </c>
      <c r="CW320" s="97">
        <f t="shared" si="609"/>
        <v>1.7941092441010718</v>
      </c>
      <c r="CX320" s="97">
        <f t="shared" si="610"/>
        <v>69.191198196877963</v>
      </c>
      <c r="CY320" s="97">
        <f t="shared" si="611"/>
        <v>69.191198196877963</v>
      </c>
      <c r="CZ320" s="97">
        <f t="shared" si="612"/>
        <v>290.80880180312204</v>
      </c>
      <c r="DA320" s="97"/>
      <c r="DB320" s="97"/>
      <c r="DC320" s="97"/>
      <c r="DD320" s="97"/>
      <c r="DE320" s="97"/>
      <c r="DF320" s="97"/>
      <c r="DG320" s="97"/>
      <c r="DH320" s="97"/>
      <c r="DI320" s="97"/>
      <c r="DJ320" s="97"/>
      <c r="DK320" s="97"/>
    </row>
    <row r="321" spans="1:115" ht="30" customHeight="1" x14ac:dyDescent="0.2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 t="e">
        <f t="shared" ref="L321:L324" si="614">#REF!</f>
        <v>#REF!</v>
      </c>
      <c r="M321" s="98">
        <f t="shared" si="613"/>
        <v>7</v>
      </c>
      <c r="N321" s="97">
        <f t="shared" si="548"/>
        <v>105.87231873866266</v>
      </c>
      <c r="O321" s="97">
        <f t="shared" si="549"/>
        <v>69.53745294699111</v>
      </c>
      <c r="P321" s="97">
        <f t="shared" si="550"/>
        <v>36.334865791671547</v>
      </c>
      <c r="Q321" s="97" t="str">
        <f t="shared" si="551"/>
        <v>QSOS</v>
      </c>
      <c r="R321" s="97">
        <f t="shared" si="552"/>
        <v>290.4625470530089</v>
      </c>
      <c r="S321" s="97">
        <f t="shared" si="477"/>
        <v>309</v>
      </c>
      <c r="T321" s="97">
        <f>SIN((90-$U$9)*$AA$8)*TAN($AA$9*$AA$8)/TAN((90-'C'!$F233)*$AA$8)</f>
        <v>0.84892496274792228</v>
      </c>
      <c r="U321" s="97">
        <f t="shared" si="553"/>
        <v>3.9313065427916092</v>
      </c>
      <c r="V321" s="97">
        <f t="shared" si="554"/>
        <v>2.2206545302661578</v>
      </c>
      <c r="W321" s="97">
        <f t="shared" si="555"/>
        <v>22.475349941910864</v>
      </c>
      <c r="X321" s="97">
        <f t="shared" si="556"/>
        <v>63.235932093769605</v>
      </c>
      <c r="Y321" s="97">
        <f t="shared" si="557"/>
        <v>-40.760582151858742</v>
      </c>
      <c r="Z321" s="97">
        <f t="shared" si="558"/>
        <v>94.288717964319545</v>
      </c>
      <c r="AA321" s="97">
        <f>(COS( 90.833*$AA$8)-SIN($U$9*$AA$8)*SIN('C'!$F233*$AA$8))/COS($U$9*$AA$8)/COS('C'!$F233*$AA$8)</f>
        <v>-0.21782227638135879</v>
      </c>
      <c r="AB321" s="97">
        <f t="shared" si="559"/>
        <v>102.58115693276856</v>
      </c>
      <c r="AC321" s="97">
        <f>('C'!$E233+$AC$9+$W$9/15)</f>
        <v>12.28477777777778</v>
      </c>
      <c r="AD321" s="97">
        <f t="shared" si="560"/>
        <v>0</v>
      </c>
      <c r="AE321" s="97">
        <f t="shared" si="561"/>
        <v>0</v>
      </c>
      <c r="AF321" s="97">
        <f t="shared" si="562"/>
        <v>0</v>
      </c>
      <c r="AG321" s="97">
        <f t="shared" si="563"/>
        <v>5.9988632468231433</v>
      </c>
      <c r="AH321" s="97">
        <f t="shared" si="564"/>
        <v>5.9988632468231433</v>
      </c>
      <c r="AI321" s="97"/>
      <c r="AJ321" s="97"/>
      <c r="AK321" s="97">
        <f t="shared" si="565"/>
        <v>0.24995263528429765</v>
      </c>
      <c r="AL321" s="97">
        <f>SIN((90-$U$9)*$AA$8)*TAN($Y$10*$AA$8)/TAN((90-'C'!$F233)*$AA$8)</f>
        <v>-6.8632633041300822E-2</v>
      </c>
      <c r="AM321" s="97">
        <f t="shared" si="566"/>
        <v>2.5695650812758871E-2</v>
      </c>
      <c r="AN321" s="97">
        <f t="shared" si="567"/>
        <v>1.0127663357422376</v>
      </c>
      <c r="AO321" s="97">
        <f t="shared" si="568"/>
        <v>-3.8857692622957853</v>
      </c>
      <c r="AP321" s="97">
        <f t="shared" si="569"/>
        <v>-9.106959298875525</v>
      </c>
      <c r="AQ321" s="97">
        <f t="shared" si="570"/>
        <v>5.2211900365797401</v>
      </c>
      <c r="AR321" s="97">
        <f t="shared" si="571"/>
        <v>192.9927285611713</v>
      </c>
      <c r="AS321" s="97" t="s">
        <v>8053</v>
      </c>
      <c r="AT321" s="97" t="s">
        <v>8053</v>
      </c>
      <c r="AU321" s="97" t="s">
        <v>8053</v>
      </c>
      <c r="AV321" s="97">
        <f t="shared" si="572"/>
        <v>11.936698442005797</v>
      </c>
      <c r="AW321" s="97">
        <f t="shared" si="573"/>
        <v>11.936698442005797</v>
      </c>
      <c r="AX321" s="97">
        <f t="shared" si="574"/>
        <v>0.49736243508357486</v>
      </c>
      <c r="AY321" s="97">
        <f t="shared" si="575"/>
        <v>0</v>
      </c>
      <c r="AZ321" s="97">
        <f t="shared" si="576"/>
        <v>0</v>
      </c>
      <c r="BA321" s="97">
        <f t="shared" si="577"/>
        <v>0</v>
      </c>
      <c r="BB321" s="97">
        <f>SIN((90-$U$9)*$AA$8)*TAN($Y$9*$AA$8)/TAN((90-'C'!$F233)*$AA$8)</f>
        <v>-0.84892496274792273</v>
      </c>
      <c r="BC321" s="97">
        <f t="shared" si="578"/>
        <v>3.9313065427916136</v>
      </c>
      <c r="BD321" s="97">
        <f t="shared" si="579"/>
        <v>2.2206545302661587</v>
      </c>
      <c r="BE321" s="97">
        <f t="shared" si="580"/>
        <v>-22.475349941910867</v>
      </c>
      <c r="BF321" s="97">
        <f t="shared" si="581"/>
        <v>-63.235932093769613</v>
      </c>
      <c r="BG321" s="97">
        <f t="shared" si="582"/>
        <v>40.760582151858742</v>
      </c>
      <c r="BH321" s="97">
        <f t="shared" si="583"/>
        <v>265.71128203568048</v>
      </c>
      <c r="BI321" s="97" t="s">
        <v>8053</v>
      </c>
      <c r="BJ321" s="97" t="s">
        <v>8053</v>
      </c>
      <c r="BK321" s="97" t="s">
        <v>8053</v>
      </c>
      <c r="BL321" s="97">
        <f t="shared" si="584"/>
        <v>15.002149921235029</v>
      </c>
      <c r="BM321" s="97">
        <f t="shared" si="585"/>
        <v>15.002149921235029</v>
      </c>
      <c r="BN321" s="97">
        <f t="shared" si="586"/>
        <v>0.62508958005145954</v>
      </c>
      <c r="BO321" s="97">
        <f t="shared" si="587"/>
        <v>0</v>
      </c>
      <c r="BP321" s="97">
        <f t="shared" si="588"/>
        <v>0</v>
      </c>
      <c r="BQ321" s="97">
        <f t="shared" si="589"/>
        <v>0</v>
      </c>
      <c r="BR321" s="97">
        <f>SIN((90-$U$9)*$AA$8)*TAN($AA$10*$AA$8)/TAN((90-'C'!$F233)*$AA$8)</f>
        <v>6.8632633041300808E-2</v>
      </c>
      <c r="BS321" s="97">
        <f t="shared" si="590"/>
        <v>2.5695650812758864E-2</v>
      </c>
      <c r="BT321" s="97">
        <f t="shared" si="591"/>
        <v>1.0127663357422376</v>
      </c>
      <c r="BU321" s="97">
        <f t="shared" si="592"/>
        <v>3.8857692622957845</v>
      </c>
      <c r="BV321" s="97">
        <f t="shared" si="593"/>
        <v>9.1069592988755232</v>
      </c>
      <c r="BW321" s="97">
        <f t="shared" si="594"/>
        <v>-5.2211900365797383</v>
      </c>
      <c r="BX321" s="97">
        <f t="shared" si="595"/>
        <v>167.0072714388287</v>
      </c>
      <c r="BY321" s="97" t="s">
        <v>8053</v>
      </c>
      <c r="BZ321" s="97" t="s">
        <v>8053</v>
      </c>
      <c r="CA321" s="97" t="s">
        <v>8053</v>
      </c>
      <c r="CB321" s="97">
        <f t="shared" si="596"/>
        <v>0</v>
      </c>
      <c r="CC321" s="97">
        <f t="shared" si="597"/>
        <v>0</v>
      </c>
      <c r="CD321" s="97">
        <f t="shared" si="598"/>
        <v>0</v>
      </c>
      <c r="CE321" s="97">
        <f t="shared" si="599"/>
        <v>0</v>
      </c>
      <c r="CF321" s="97">
        <f t="shared" si="600"/>
        <v>0</v>
      </c>
      <c r="CG321" s="97">
        <f t="shared" si="601"/>
        <v>0</v>
      </c>
      <c r="CH321" s="97">
        <f>90-'C'!$F233</f>
        <v>73.709000000000003</v>
      </c>
      <c r="CI321" s="97">
        <v>7</v>
      </c>
      <c r="CJ321" s="97"/>
      <c r="CK321" s="97"/>
      <c r="CL321" s="97" t="e">
        <f t="shared" ref="CL321:CL324" si="615">#REF!</f>
        <v>#REF!</v>
      </c>
      <c r="CM321" s="97"/>
      <c r="CN321" s="97" t="s">
        <v>8211</v>
      </c>
      <c r="CO321" s="97">
        <f t="shared" si="602"/>
        <v>7</v>
      </c>
      <c r="CP321" s="97">
        <f t="shared" si="603"/>
        <v>34.31666666666667</v>
      </c>
      <c r="CQ321" s="97">
        <f>'C'!F233</f>
        <v>16.291</v>
      </c>
      <c r="CR321" s="97">
        <f t="shared" si="604"/>
        <v>3.1415926535897931</v>
      </c>
      <c r="CS321" s="97">
        <f t="shared" si="605"/>
        <v>1.7453292519943295E-2</v>
      </c>
      <c r="CT321" s="97">
        <f t="shared" si="606"/>
        <v>57.295779513082323</v>
      </c>
      <c r="CU321" s="97">
        <f t="shared" si="607"/>
        <v>0.59893882164272083</v>
      </c>
      <c r="CV321" s="97">
        <f t="shared" si="608"/>
        <v>0.28433158844239625</v>
      </c>
      <c r="CW321" s="97">
        <f t="shared" si="609"/>
        <v>1.790378938981819</v>
      </c>
      <c r="CX321" s="97">
        <f t="shared" si="610"/>
        <v>69.53745294699111</v>
      </c>
      <c r="CY321" s="97">
        <f t="shared" si="611"/>
        <v>69.53745294699111</v>
      </c>
      <c r="CZ321" s="97">
        <f t="shared" si="612"/>
        <v>290.4625470530089</v>
      </c>
      <c r="DA321" s="97"/>
      <c r="DB321" s="97"/>
      <c r="DC321" s="97"/>
      <c r="DD321" s="97"/>
      <c r="DE321" s="97"/>
      <c r="DF321" s="97"/>
      <c r="DG321" s="97"/>
      <c r="DH321" s="97"/>
      <c r="DI321" s="97"/>
      <c r="DJ321" s="97"/>
      <c r="DK321" s="97"/>
    </row>
    <row r="322" spans="1:115" ht="30" customHeight="1" x14ac:dyDescent="0.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 t="s">
        <v>8186</v>
      </c>
      <c r="L322" s="97" t="e">
        <f t="shared" si="614"/>
        <v>#REF!</v>
      </c>
      <c r="M322" s="98">
        <f t="shared" si="613"/>
        <v>8</v>
      </c>
      <c r="N322" s="97">
        <f t="shared" si="548"/>
        <v>105.87231873866266</v>
      </c>
      <c r="O322" s="97">
        <f t="shared" si="549"/>
        <v>69.888378132199321</v>
      </c>
      <c r="P322" s="97">
        <f t="shared" si="550"/>
        <v>35.983940606463335</v>
      </c>
      <c r="Q322" s="97" t="str">
        <f t="shared" si="551"/>
        <v>QSOS</v>
      </c>
      <c r="R322" s="97">
        <f t="shared" si="552"/>
        <v>290.11162186780069</v>
      </c>
      <c r="S322" s="97">
        <f t="shared" si="477"/>
        <v>310</v>
      </c>
      <c r="T322" s="97">
        <f>SIN((90-$U$9)*$AA$8)*TAN($AA$9*$AA$8)/TAN((90-'C'!$F234)*$AA$8)</f>
        <v>0.83337427671716213</v>
      </c>
      <c r="U322" s="97">
        <f t="shared" si="553"/>
        <v>3.9313065427916092</v>
      </c>
      <c r="V322" s="97">
        <f t="shared" si="554"/>
        <v>2.2206545302661578</v>
      </c>
      <c r="W322" s="97">
        <f t="shared" si="555"/>
        <v>22.041815692068973</v>
      </c>
      <c r="X322" s="97">
        <f t="shared" si="556"/>
        <v>63.235932093769605</v>
      </c>
      <c r="Y322" s="97">
        <f t="shared" si="557"/>
        <v>-41.194116401700633</v>
      </c>
      <c r="Z322" s="97">
        <f t="shared" si="558"/>
        <v>94.722252214161415</v>
      </c>
      <c r="AA322" s="97">
        <f>(COS( 90.833*$AA$8)-SIN($U$9*$AA$8)*SIN('C'!$F234*$AA$8))/COS($U$9*$AA$8)/COS('C'!$F234*$AA$8)</f>
        <v>-0.21414189989821378</v>
      </c>
      <c r="AB322" s="97">
        <f t="shared" si="559"/>
        <v>102.36518933728651</v>
      </c>
      <c r="AC322" s="97">
        <f>('C'!$E234+$AC$9+$W$9/15)</f>
        <v>12.282777777777778</v>
      </c>
      <c r="AD322" s="97">
        <f t="shared" si="560"/>
        <v>0</v>
      </c>
      <c r="AE322" s="97">
        <f t="shared" si="561"/>
        <v>0</v>
      </c>
      <c r="AF322" s="97">
        <f t="shared" si="562"/>
        <v>0</v>
      </c>
      <c r="AG322" s="97">
        <f t="shared" si="563"/>
        <v>5.9679609635003503</v>
      </c>
      <c r="AH322" s="97">
        <f t="shared" si="564"/>
        <v>5.9679609635003503</v>
      </c>
      <c r="AI322" s="97"/>
      <c r="AJ322" s="97"/>
      <c r="AK322" s="97">
        <f t="shared" si="565"/>
        <v>0.24866504014584792</v>
      </c>
      <c r="AL322" s="97">
        <f>SIN((90-$U$9)*$AA$8)*TAN($Y$10*$AA$8)/TAN((90-'C'!$F234)*$AA$8)</f>
        <v>-6.7375414117693141E-2</v>
      </c>
      <c r="AM322" s="97">
        <f t="shared" si="566"/>
        <v>2.5695650812758871E-2</v>
      </c>
      <c r="AN322" s="97">
        <f t="shared" si="567"/>
        <v>1.0127663357422376</v>
      </c>
      <c r="AO322" s="97">
        <f t="shared" si="568"/>
        <v>-3.8144830438192674</v>
      </c>
      <c r="AP322" s="97">
        <f t="shared" si="569"/>
        <v>-9.106959298875525</v>
      </c>
      <c r="AQ322" s="97">
        <f t="shared" si="570"/>
        <v>5.2924762550562576</v>
      </c>
      <c r="AR322" s="97">
        <f t="shared" si="571"/>
        <v>192.9214423426948</v>
      </c>
      <c r="AS322" s="97" t="s">
        <v>8053</v>
      </c>
      <c r="AT322" s="97" t="s">
        <v>8053</v>
      </c>
      <c r="AU322" s="97" t="s">
        <v>8053</v>
      </c>
      <c r="AV322" s="97">
        <f t="shared" si="572"/>
        <v>11.929946027440694</v>
      </c>
      <c r="AW322" s="97">
        <f t="shared" si="573"/>
        <v>11.929946027440694</v>
      </c>
      <c r="AX322" s="97">
        <f t="shared" si="574"/>
        <v>0.49708108447669558</v>
      </c>
      <c r="AY322" s="97">
        <f t="shared" si="575"/>
        <v>0</v>
      </c>
      <c r="AZ322" s="97">
        <f t="shared" si="576"/>
        <v>0</v>
      </c>
      <c r="BA322" s="97">
        <f t="shared" si="577"/>
        <v>0</v>
      </c>
      <c r="BB322" s="97">
        <f>SIN((90-$U$9)*$AA$8)*TAN($Y$9*$AA$8)/TAN((90-'C'!$F234)*$AA$8)</f>
        <v>-0.83337427671716258</v>
      </c>
      <c r="BC322" s="97">
        <f t="shared" si="578"/>
        <v>3.9313065427916136</v>
      </c>
      <c r="BD322" s="97">
        <f t="shared" si="579"/>
        <v>2.2206545302661587</v>
      </c>
      <c r="BE322" s="97">
        <f t="shared" si="580"/>
        <v>-22.041815692068976</v>
      </c>
      <c r="BF322" s="97">
        <f t="shared" si="581"/>
        <v>-63.235932093769613</v>
      </c>
      <c r="BG322" s="97">
        <f t="shared" si="582"/>
        <v>41.19411640170064</v>
      </c>
      <c r="BH322" s="97">
        <f t="shared" si="583"/>
        <v>265.27774778583859</v>
      </c>
      <c r="BI322" s="97" t="s">
        <v>8053</v>
      </c>
      <c r="BJ322" s="97" t="s">
        <v>8053</v>
      </c>
      <c r="BK322" s="97" t="s">
        <v>8053</v>
      </c>
      <c r="BL322" s="97">
        <f t="shared" si="584"/>
        <v>15.02905220455782</v>
      </c>
      <c r="BM322" s="97">
        <f t="shared" si="585"/>
        <v>15.02905220455782</v>
      </c>
      <c r="BN322" s="97">
        <f t="shared" si="586"/>
        <v>0.62621050852324245</v>
      </c>
      <c r="BO322" s="97">
        <f t="shared" si="587"/>
        <v>0</v>
      </c>
      <c r="BP322" s="97">
        <f t="shared" si="588"/>
        <v>0</v>
      </c>
      <c r="BQ322" s="97">
        <f t="shared" si="589"/>
        <v>0</v>
      </c>
      <c r="BR322" s="97">
        <f>SIN((90-$U$9)*$AA$8)*TAN($AA$10*$AA$8)/TAN((90-'C'!$F234)*$AA$8)</f>
        <v>6.7375414117693128E-2</v>
      </c>
      <c r="BS322" s="97">
        <f t="shared" si="590"/>
        <v>2.5695650812758864E-2</v>
      </c>
      <c r="BT322" s="97">
        <f t="shared" si="591"/>
        <v>1.0127663357422376</v>
      </c>
      <c r="BU322" s="97">
        <f t="shared" si="592"/>
        <v>3.8144830438192665</v>
      </c>
      <c r="BV322" s="97">
        <f t="shared" si="593"/>
        <v>9.1069592988755232</v>
      </c>
      <c r="BW322" s="97">
        <f t="shared" si="594"/>
        <v>-5.2924762550562567</v>
      </c>
      <c r="BX322" s="97">
        <f t="shared" si="595"/>
        <v>167.0785576573052</v>
      </c>
      <c r="BY322" s="97" t="s">
        <v>8053</v>
      </c>
      <c r="BZ322" s="97" t="s">
        <v>8053</v>
      </c>
      <c r="CA322" s="97" t="s">
        <v>8053</v>
      </c>
      <c r="CB322" s="97">
        <f t="shared" si="596"/>
        <v>0</v>
      </c>
      <c r="CC322" s="97">
        <f t="shared" si="597"/>
        <v>0</v>
      </c>
      <c r="CD322" s="97">
        <f t="shared" si="598"/>
        <v>0</v>
      </c>
      <c r="CE322" s="97">
        <f t="shared" si="599"/>
        <v>0</v>
      </c>
      <c r="CF322" s="97">
        <f t="shared" si="600"/>
        <v>0</v>
      </c>
      <c r="CG322" s="97">
        <f t="shared" si="601"/>
        <v>0</v>
      </c>
      <c r="CH322" s="97">
        <f>90-'C'!$F234</f>
        <v>73.992000000000004</v>
      </c>
      <c r="CI322" s="97">
        <v>8</v>
      </c>
      <c r="CJ322" s="97"/>
      <c r="CK322" s="97" t="s">
        <v>8186</v>
      </c>
      <c r="CL322" s="97" t="e">
        <f t="shared" si="615"/>
        <v>#REF!</v>
      </c>
      <c r="CM322" s="97"/>
      <c r="CN322" s="97" t="s">
        <v>8211</v>
      </c>
      <c r="CO322" s="97">
        <f t="shared" si="602"/>
        <v>8</v>
      </c>
      <c r="CP322" s="97">
        <f t="shared" si="603"/>
        <v>34.31666666666667</v>
      </c>
      <c r="CQ322" s="97">
        <f>'C'!F234</f>
        <v>16.007999999999999</v>
      </c>
      <c r="CR322" s="97">
        <f t="shared" si="604"/>
        <v>3.1415926535897931</v>
      </c>
      <c r="CS322" s="97">
        <f t="shared" si="605"/>
        <v>1.7453292519943295E-2</v>
      </c>
      <c r="CT322" s="97">
        <f t="shared" si="606"/>
        <v>57.295779513082323</v>
      </c>
      <c r="CU322" s="97">
        <f t="shared" si="607"/>
        <v>0.59893882164272083</v>
      </c>
      <c r="CV322" s="97">
        <f t="shared" si="608"/>
        <v>0.27939230665925224</v>
      </c>
      <c r="CW322" s="97">
        <f t="shared" si="609"/>
        <v>1.7866095933630417</v>
      </c>
      <c r="CX322" s="97">
        <f t="shared" si="610"/>
        <v>69.888378132199321</v>
      </c>
      <c r="CY322" s="97">
        <f t="shared" si="611"/>
        <v>69.888378132199321</v>
      </c>
      <c r="CZ322" s="97">
        <f t="shared" si="612"/>
        <v>290.11162186780069</v>
      </c>
      <c r="DA322" s="97"/>
      <c r="DB322" s="97"/>
      <c r="DC322" s="97"/>
      <c r="DD322" s="97"/>
      <c r="DE322" s="97"/>
      <c r="DF322" s="97"/>
      <c r="DG322" s="97"/>
      <c r="DH322" s="97"/>
      <c r="DI322" s="97"/>
      <c r="DJ322" s="97"/>
      <c r="DK322" s="97"/>
    </row>
    <row r="323" spans="1:115" ht="30" customHeight="1" x14ac:dyDescent="0.2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 t="e">
        <f t="shared" si="614"/>
        <v>#REF!</v>
      </c>
      <c r="M323" s="98">
        <f t="shared" si="613"/>
        <v>9</v>
      </c>
      <c r="N323" s="97">
        <f t="shared" si="548"/>
        <v>105.87231873866266</v>
      </c>
      <c r="O323" s="97">
        <f t="shared" si="549"/>
        <v>70.245206413199583</v>
      </c>
      <c r="P323" s="97">
        <f t="shared" si="550"/>
        <v>35.627112325463074</v>
      </c>
      <c r="Q323" s="97" t="str">
        <f t="shared" si="551"/>
        <v>QSOS</v>
      </c>
      <c r="R323" s="97">
        <f t="shared" si="552"/>
        <v>289.75479358680042</v>
      </c>
      <c r="S323" s="97">
        <f t="shared" si="477"/>
        <v>311</v>
      </c>
      <c r="T323" s="97">
        <f>SIN((90-$U$9)*$AA$8)*TAN($AA$9*$AA$8)/TAN((90-'C'!$F235)*$AA$8)</f>
        <v>0.81759402169779982</v>
      </c>
      <c r="U323" s="97">
        <f t="shared" si="553"/>
        <v>3.9313065427916092</v>
      </c>
      <c r="V323" s="97">
        <f t="shared" si="554"/>
        <v>2.2206545302661578</v>
      </c>
      <c r="W323" s="97">
        <f t="shared" si="555"/>
        <v>21.603234745415751</v>
      </c>
      <c r="X323" s="97">
        <f t="shared" si="556"/>
        <v>63.235932093769605</v>
      </c>
      <c r="Y323" s="97">
        <f t="shared" si="557"/>
        <v>-41.632697348353858</v>
      </c>
      <c r="Z323" s="97">
        <f t="shared" si="558"/>
        <v>95.160833160814633</v>
      </c>
      <c r="AA323" s="97">
        <f>(COS( 90.833*$AA$8)-SIN($U$9*$AA$8)*SIN('C'!$F235*$AA$8))/COS($U$9*$AA$8)/COS('C'!$F235*$AA$8)</f>
        <v>-0.21040764939127182</v>
      </c>
      <c r="AB323" s="97">
        <f t="shared" si="559"/>
        <v>102.14624260293635</v>
      </c>
      <c r="AC323" s="97">
        <f>('C'!$E235+$AC$9+$W$9/15)</f>
        <v>12.280777777777779</v>
      </c>
      <c r="AD323" s="97">
        <f t="shared" si="560"/>
        <v>0</v>
      </c>
      <c r="AE323" s="97">
        <f t="shared" si="561"/>
        <v>0</v>
      </c>
      <c r="AF323" s="97">
        <f t="shared" si="562"/>
        <v>0</v>
      </c>
      <c r="AG323" s="97">
        <f t="shared" si="563"/>
        <v>5.9367222337234695</v>
      </c>
      <c r="AH323" s="97">
        <f t="shared" si="564"/>
        <v>5.9367222337234695</v>
      </c>
      <c r="AI323" s="97"/>
      <c r="AJ323" s="97"/>
      <c r="AK323" s="97">
        <f t="shared" si="565"/>
        <v>0.24736342640514455</v>
      </c>
      <c r="AL323" s="97">
        <f>SIN((90-$U$9)*$AA$8)*TAN($Y$10*$AA$8)/TAN((90-'C'!$F235)*$AA$8)</f>
        <v>-6.6099635339158566E-2</v>
      </c>
      <c r="AM323" s="97">
        <f t="shared" si="566"/>
        <v>2.5695650812758871E-2</v>
      </c>
      <c r="AN323" s="97">
        <f t="shared" si="567"/>
        <v>1.0127663357422376</v>
      </c>
      <c r="AO323" s="97">
        <f t="shared" si="568"/>
        <v>-3.74215049746079</v>
      </c>
      <c r="AP323" s="97">
        <f t="shared" si="569"/>
        <v>-9.106959298875525</v>
      </c>
      <c r="AQ323" s="97">
        <f t="shared" si="570"/>
        <v>5.3648088014147355</v>
      </c>
      <c r="AR323" s="97">
        <f t="shared" si="571"/>
        <v>192.84910979633631</v>
      </c>
      <c r="AS323" s="97" t="s">
        <v>8053</v>
      </c>
      <c r="AT323" s="97" t="s">
        <v>8053</v>
      </c>
      <c r="AU323" s="97" t="s">
        <v>8053</v>
      </c>
      <c r="AV323" s="97">
        <f t="shared" si="572"/>
        <v>11.923123857683462</v>
      </c>
      <c r="AW323" s="97">
        <f t="shared" si="573"/>
        <v>11.923123857683462</v>
      </c>
      <c r="AX323" s="97">
        <f t="shared" si="574"/>
        <v>0.49679682740347758</v>
      </c>
      <c r="AY323" s="97">
        <f t="shared" si="575"/>
        <v>0</v>
      </c>
      <c r="AZ323" s="97">
        <f t="shared" si="576"/>
        <v>0</v>
      </c>
      <c r="BA323" s="97">
        <f t="shared" si="577"/>
        <v>0</v>
      </c>
      <c r="BB323" s="97">
        <f>SIN((90-$U$9)*$AA$8)*TAN($Y$9*$AA$8)/TAN((90-'C'!$F235)*$AA$8)</f>
        <v>-0.81759402169780016</v>
      </c>
      <c r="BC323" s="97">
        <f t="shared" si="578"/>
        <v>3.9313065427916136</v>
      </c>
      <c r="BD323" s="97">
        <f t="shared" si="579"/>
        <v>2.2206545302661587</v>
      </c>
      <c r="BE323" s="97">
        <f t="shared" si="580"/>
        <v>-21.603234745415758</v>
      </c>
      <c r="BF323" s="97">
        <f t="shared" si="581"/>
        <v>-63.235932093769613</v>
      </c>
      <c r="BG323" s="97">
        <f t="shared" si="582"/>
        <v>41.632697348353858</v>
      </c>
      <c r="BH323" s="97">
        <f t="shared" si="583"/>
        <v>264.8391668391854</v>
      </c>
      <c r="BI323" s="97" t="s">
        <v>8053</v>
      </c>
      <c r="BJ323" s="97" t="s">
        <v>8053</v>
      </c>
      <c r="BK323" s="97" t="s">
        <v>8053</v>
      </c>
      <c r="BL323" s="97">
        <f t="shared" si="584"/>
        <v>15.056290934334703</v>
      </c>
      <c r="BM323" s="97">
        <f t="shared" si="585"/>
        <v>15.056290934334703</v>
      </c>
      <c r="BN323" s="97">
        <f t="shared" si="586"/>
        <v>0.62734545559727928</v>
      </c>
      <c r="BO323" s="97">
        <f t="shared" si="587"/>
        <v>0</v>
      </c>
      <c r="BP323" s="97">
        <f t="shared" si="588"/>
        <v>0</v>
      </c>
      <c r="BQ323" s="97">
        <f t="shared" si="589"/>
        <v>0</v>
      </c>
      <c r="BR323" s="97">
        <f>SIN((90-$U$9)*$AA$8)*TAN($AA$10*$AA$8)/TAN((90-'C'!$F235)*$AA$8)</f>
        <v>6.6099635339158552E-2</v>
      </c>
      <c r="BS323" s="97">
        <f t="shared" si="590"/>
        <v>2.5695650812758864E-2</v>
      </c>
      <c r="BT323" s="97">
        <f t="shared" si="591"/>
        <v>1.0127663357422376</v>
      </c>
      <c r="BU323" s="97">
        <f t="shared" si="592"/>
        <v>3.7421504974607891</v>
      </c>
      <c r="BV323" s="97">
        <f t="shared" si="593"/>
        <v>9.1069592988755232</v>
      </c>
      <c r="BW323" s="97">
        <f t="shared" si="594"/>
        <v>-5.3648088014147337</v>
      </c>
      <c r="BX323" s="97">
        <f t="shared" si="595"/>
        <v>167.15089020366369</v>
      </c>
      <c r="BY323" s="97" t="s">
        <v>8053</v>
      </c>
      <c r="BZ323" s="97" t="s">
        <v>8053</v>
      </c>
      <c r="CA323" s="97" t="s">
        <v>8053</v>
      </c>
      <c r="CB323" s="97">
        <f t="shared" si="596"/>
        <v>0</v>
      </c>
      <c r="CC323" s="97">
        <f t="shared" si="597"/>
        <v>0</v>
      </c>
      <c r="CD323" s="97">
        <f t="shared" si="598"/>
        <v>0</v>
      </c>
      <c r="CE323" s="97">
        <f t="shared" si="599"/>
        <v>0</v>
      </c>
      <c r="CF323" s="97">
        <f t="shared" si="600"/>
        <v>0</v>
      </c>
      <c r="CG323" s="97">
        <f t="shared" si="601"/>
        <v>0</v>
      </c>
      <c r="CH323" s="97">
        <f>90-'C'!$F235</f>
        <v>74.28</v>
      </c>
      <c r="CI323" s="97">
        <v>9</v>
      </c>
      <c r="CJ323" s="97"/>
      <c r="CK323" s="97"/>
      <c r="CL323" s="97" t="e">
        <f t="shared" si="615"/>
        <v>#REF!</v>
      </c>
      <c r="CM323" s="97"/>
      <c r="CN323" s="97" t="s">
        <v>8211</v>
      </c>
      <c r="CO323" s="97">
        <f t="shared" si="602"/>
        <v>9</v>
      </c>
      <c r="CP323" s="97">
        <f t="shared" si="603"/>
        <v>34.31666666666667</v>
      </c>
      <c r="CQ323" s="97">
        <f>'C'!F235</f>
        <v>15.72</v>
      </c>
      <c r="CR323" s="97">
        <f t="shared" si="604"/>
        <v>3.1415926535897931</v>
      </c>
      <c r="CS323" s="97">
        <f t="shared" si="605"/>
        <v>1.7453292519943295E-2</v>
      </c>
      <c r="CT323" s="97">
        <f t="shared" si="606"/>
        <v>57.295779513082323</v>
      </c>
      <c r="CU323" s="97">
        <f t="shared" si="607"/>
        <v>0.59893882164272083</v>
      </c>
      <c r="CV323" s="97">
        <f t="shared" si="608"/>
        <v>0.27436575841350863</v>
      </c>
      <c r="CW323" s="97">
        <f t="shared" si="609"/>
        <v>1.7827882519621423</v>
      </c>
      <c r="CX323" s="97">
        <f t="shared" si="610"/>
        <v>70.245206413199583</v>
      </c>
      <c r="CY323" s="97">
        <f t="shared" si="611"/>
        <v>70.245206413199583</v>
      </c>
      <c r="CZ323" s="97">
        <f t="shared" si="612"/>
        <v>289.75479358680042</v>
      </c>
      <c r="DA323" s="97"/>
      <c r="DB323" s="97"/>
      <c r="DC323" s="97"/>
      <c r="DD323" s="97"/>
      <c r="DE323" s="97"/>
      <c r="DF323" s="97"/>
      <c r="DG323" s="97"/>
      <c r="DH323" s="97"/>
      <c r="DI323" s="97"/>
      <c r="DJ323" s="97"/>
      <c r="DK323" s="97"/>
    </row>
    <row r="324" spans="1:115" ht="30" customHeight="1" x14ac:dyDescent="0.2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 t="e">
        <f t="shared" si="614"/>
        <v>#REF!</v>
      </c>
      <c r="M324" s="98">
        <f t="shared" si="613"/>
        <v>10</v>
      </c>
      <c r="N324" s="97">
        <f t="shared" si="548"/>
        <v>105.87231873866266</v>
      </c>
      <c r="O324" s="97">
        <f t="shared" si="549"/>
        <v>70.606691741101159</v>
      </c>
      <c r="P324" s="97">
        <f t="shared" si="550"/>
        <v>35.265626997561498</v>
      </c>
      <c r="Q324" s="97" t="str">
        <f t="shared" si="551"/>
        <v>QSOS</v>
      </c>
      <c r="R324" s="97">
        <f t="shared" si="552"/>
        <v>289.39330825889886</v>
      </c>
      <c r="S324" s="97">
        <f t="shared" si="477"/>
        <v>312</v>
      </c>
      <c r="T324" s="97">
        <f>SIN((90-$U$9)*$AA$8)*TAN($AA$9*$AA$8)/TAN((90-'C'!$F236)*$AA$8)</f>
        <v>0.80164011392031598</v>
      </c>
      <c r="U324" s="97">
        <f t="shared" si="553"/>
        <v>3.9313065427916092</v>
      </c>
      <c r="V324" s="97">
        <f t="shared" si="554"/>
        <v>2.2206545302661578</v>
      </c>
      <c r="W324" s="97">
        <f t="shared" si="555"/>
        <v>21.161174732062708</v>
      </c>
      <c r="X324" s="97">
        <f t="shared" si="556"/>
        <v>63.235932093769605</v>
      </c>
      <c r="Y324" s="97">
        <f t="shared" si="557"/>
        <v>-42.074757361706901</v>
      </c>
      <c r="Z324" s="97">
        <f t="shared" si="558"/>
        <v>95.60289317416769</v>
      </c>
      <c r="AA324" s="97">
        <f>(COS( 90.833*$AA$8)-SIN($U$9*$AA$8)*SIN('C'!$F236*$AA$8))/COS($U$9*$AA$8)/COS('C'!$F236*$AA$8)</f>
        <v>-0.20663277658998885</v>
      </c>
      <c r="AB324" s="97">
        <f t="shared" si="559"/>
        <v>101.92509695984936</v>
      </c>
      <c r="AC324" s="97">
        <f>('C'!$E236+$AC$9+$W$9/15)</f>
        <v>12.277777777777779</v>
      </c>
      <c r="AD324" s="97">
        <f t="shared" si="560"/>
        <v>0</v>
      </c>
      <c r="AE324" s="97">
        <f t="shared" si="561"/>
        <v>0</v>
      </c>
      <c r="AF324" s="97">
        <f t="shared" si="562"/>
        <v>0</v>
      </c>
      <c r="AG324" s="97">
        <f t="shared" si="563"/>
        <v>5.9042515661665993</v>
      </c>
      <c r="AH324" s="97">
        <f t="shared" si="564"/>
        <v>5.9042515661665993</v>
      </c>
      <c r="AI324" s="97"/>
      <c r="AJ324" s="97"/>
      <c r="AK324" s="97">
        <f t="shared" si="565"/>
        <v>0.2460104819236083</v>
      </c>
      <c r="AL324" s="97">
        <f>SIN((90-$U$9)*$AA$8)*TAN($Y$10*$AA$8)/TAN((90-'C'!$F236)*$AA$8)</f>
        <v>-6.4809817338610576E-2</v>
      </c>
      <c r="AM324" s="97">
        <f t="shared" si="566"/>
        <v>2.5695650812758871E-2</v>
      </c>
      <c r="AN324" s="97">
        <f t="shared" si="567"/>
        <v>1.0127663357422376</v>
      </c>
      <c r="AO324" s="97">
        <f t="shared" si="568"/>
        <v>-3.6690280430383528</v>
      </c>
      <c r="AP324" s="97">
        <f t="shared" si="569"/>
        <v>-9.106959298875525</v>
      </c>
      <c r="AQ324" s="97">
        <f t="shared" si="570"/>
        <v>5.4379312558371726</v>
      </c>
      <c r="AR324" s="97">
        <f t="shared" si="571"/>
        <v>192.77598734191389</v>
      </c>
      <c r="AS324" s="97" t="s">
        <v>8053</v>
      </c>
      <c r="AT324" s="97" t="s">
        <v>8053</v>
      </c>
      <c r="AU324" s="97" t="s">
        <v>8053</v>
      </c>
      <c r="AV324" s="97">
        <f t="shared" si="572"/>
        <v>11.915249027388633</v>
      </c>
      <c r="AW324" s="97">
        <f t="shared" si="573"/>
        <v>11.915249027388633</v>
      </c>
      <c r="AX324" s="97">
        <f t="shared" si="574"/>
        <v>0.49646870947452637</v>
      </c>
      <c r="AY324" s="97">
        <f t="shared" si="575"/>
        <v>0</v>
      </c>
      <c r="AZ324" s="97">
        <f t="shared" si="576"/>
        <v>0</v>
      </c>
      <c r="BA324" s="97">
        <f t="shared" si="577"/>
        <v>0</v>
      </c>
      <c r="BB324" s="97">
        <f>SIN((90-$U$9)*$AA$8)*TAN($Y$9*$AA$8)/TAN((90-'C'!$F236)*$AA$8)</f>
        <v>-0.80164011392031631</v>
      </c>
      <c r="BC324" s="97">
        <f t="shared" si="578"/>
        <v>3.9313065427916136</v>
      </c>
      <c r="BD324" s="97">
        <f t="shared" si="579"/>
        <v>2.2206545302661587</v>
      </c>
      <c r="BE324" s="97">
        <f t="shared" si="580"/>
        <v>-21.161174732062708</v>
      </c>
      <c r="BF324" s="97">
        <f t="shared" si="581"/>
        <v>-63.235932093769613</v>
      </c>
      <c r="BG324" s="97">
        <f t="shared" si="582"/>
        <v>42.074757361706901</v>
      </c>
      <c r="BH324" s="97">
        <f t="shared" si="583"/>
        <v>264.39710682583234</v>
      </c>
      <c r="BI324" s="97" t="s">
        <v>8053</v>
      </c>
      <c r="BJ324" s="97" t="s">
        <v>8053</v>
      </c>
      <c r="BK324" s="97" t="s">
        <v>8053</v>
      </c>
      <c r="BL324" s="97">
        <f t="shared" si="584"/>
        <v>15.082761601891573</v>
      </c>
      <c r="BM324" s="97">
        <f t="shared" si="585"/>
        <v>15.082761601891573</v>
      </c>
      <c r="BN324" s="97">
        <f t="shared" si="586"/>
        <v>0.62844840007881553</v>
      </c>
      <c r="BO324" s="97">
        <f t="shared" si="587"/>
        <v>0</v>
      </c>
      <c r="BP324" s="97">
        <f t="shared" si="588"/>
        <v>0</v>
      </c>
      <c r="BQ324" s="97">
        <f t="shared" si="589"/>
        <v>0</v>
      </c>
      <c r="BR324" s="97">
        <f>SIN((90-$U$9)*$AA$8)*TAN($AA$10*$AA$8)/TAN((90-'C'!$F236)*$AA$8)</f>
        <v>6.4809817338610562E-2</v>
      </c>
      <c r="BS324" s="97">
        <f t="shared" si="590"/>
        <v>2.5695650812758864E-2</v>
      </c>
      <c r="BT324" s="97">
        <f t="shared" si="591"/>
        <v>1.0127663357422376</v>
      </c>
      <c r="BU324" s="97">
        <f t="shared" si="592"/>
        <v>3.6690280430383528</v>
      </c>
      <c r="BV324" s="97">
        <f t="shared" si="593"/>
        <v>9.1069592988755232</v>
      </c>
      <c r="BW324" s="97">
        <f t="shared" si="594"/>
        <v>-5.4379312558371709</v>
      </c>
      <c r="BX324" s="97">
        <f t="shared" si="595"/>
        <v>167.22401265808611</v>
      </c>
      <c r="BY324" s="97" t="s">
        <v>8053</v>
      </c>
      <c r="BZ324" s="97" t="s">
        <v>8053</v>
      </c>
      <c r="CA324" s="97" t="s">
        <v>8053</v>
      </c>
      <c r="CB324" s="97">
        <f t="shared" si="596"/>
        <v>0</v>
      </c>
      <c r="CC324" s="97">
        <f t="shared" si="597"/>
        <v>0</v>
      </c>
      <c r="CD324" s="97">
        <f t="shared" si="598"/>
        <v>0</v>
      </c>
      <c r="CE324" s="97">
        <f t="shared" si="599"/>
        <v>0</v>
      </c>
      <c r="CF324" s="97">
        <f t="shared" si="600"/>
        <v>0</v>
      </c>
      <c r="CG324" s="97">
        <f t="shared" si="601"/>
        <v>0</v>
      </c>
      <c r="CH324" s="97">
        <f>90-'C'!$F236</f>
        <v>74.572000000000003</v>
      </c>
      <c r="CI324" s="97">
        <v>10</v>
      </c>
      <c r="CJ324" s="97"/>
      <c r="CK324" s="97"/>
      <c r="CL324" s="97" t="e">
        <f t="shared" si="615"/>
        <v>#REF!</v>
      </c>
      <c r="CM324" s="97"/>
      <c r="CN324" s="97" t="s">
        <v>8211</v>
      </c>
      <c r="CO324" s="97">
        <f t="shared" si="602"/>
        <v>10</v>
      </c>
      <c r="CP324" s="97">
        <f t="shared" si="603"/>
        <v>34.31666666666667</v>
      </c>
      <c r="CQ324" s="97">
        <f>'C'!F236</f>
        <v>15.428000000000001</v>
      </c>
      <c r="CR324" s="97">
        <f t="shared" si="604"/>
        <v>3.1415926535897931</v>
      </c>
      <c r="CS324" s="97">
        <f t="shared" si="605"/>
        <v>1.7453292519943295E-2</v>
      </c>
      <c r="CT324" s="97">
        <f t="shared" si="606"/>
        <v>57.295779513082323</v>
      </c>
      <c r="CU324" s="97">
        <f t="shared" si="607"/>
        <v>0.59893882164272083</v>
      </c>
      <c r="CV324" s="97">
        <f t="shared" si="608"/>
        <v>0.26926939699768515</v>
      </c>
      <c r="CW324" s="97">
        <f t="shared" si="609"/>
        <v>1.778928532363834</v>
      </c>
      <c r="CX324" s="97">
        <f t="shared" si="610"/>
        <v>70.606691741101159</v>
      </c>
      <c r="CY324" s="97">
        <f t="shared" si="611"/>
        <v>70.606691741101159</v>
      </c>
      <c r="CZ324" s="97">
        <f t="shared" si="612"/>
        <v>289.39330825889886</v>
      </c>
      <c r="DA324" s="97"/>
      <c r="DB324" s="97"/>
      <c r="DC324" s="97"/>
      <c r="DD324" s="97"/>
      <c r="DE324" s="97"/>
      <c r="DF324" s="97"/>
      <c r="DG324" s="97"/>
      <c r="DH324" s="97"/>
      <c r="DI324" s="97"/>
      <c r="DJ324" s="97"/>
      <c r="DK324" s="97"/>
    </row>
    <row r="325" spans="1:115" ht="30" customHeight="1" x14ac:dyDescent="0.2">
      <c r="A325" s="97"/>
      <c r="B325" s="97"/>
      <c r="C325" s="97"/>
      <c r="D325" s="97"/>
      <c r="E325" s="97"/>
      <c r="F325" s="97"/>
      <c r="G325" s="97"/>
      <c r="H325" s="97"/>
      <c r="I325" s="97"/>
      <c r="J325" s="97" t="s">
        <v>8187</v>
      </c>
      <c r="K325" s="97"/>
      <c r="L325" s="97"/>
      <c r="M325" s="98">
        <f t="shared" si="613"/>
        <v>11</v>
      </c>
      <c r="N325" s="97">
        <f t="shared" si="548"/>
        <v>105.87231873866266</v>
      </c>
      <c r="O325" s="97">
        <f t="shared" si="549"/>
        <v>70.972828893775159</v>
      </c>
      <c r="P325" s="97">
        <f t="shared" si="550"/>
        <v>34.899489844887498</v>
      </c>
      <c r="Q325" s="97" t="str">
        <f t="shared" si="551"/>
        <v>QSOS</v>
      </c>
      <c r="R325" s="97">
        <f t="shared" si="552"/>
        <v>289.02717110622484</v>
      </c>
      <c r="S325" s="97">
        <f t="shared" si="477"/>
        <v>313</v>
      </c>
      <c r="T325" s="97">
        <f>SIN((90-$U$9)*$AA$8)*TAN($AA$9*$AA$8)/TAN((90-'C'!$F237)*$AA$8)</f>
        <v>0.78551339393857011</v>
      </c>
      <c r="U325" s="97">
        <f t="shared" si="553"/>
        <v>3.9313065427916092</v>
      </c>
      <c r="V325" s="97">
        <f t="shared" si="554"/>
        <v>2.2206545302661578</v>
      </c>
      <c r="W325" s="97">
        <f t="shared" si="555"/>
        <v>20.71566402693924</v>
      </c>
      <c r="X325" s="97">
        <f t="shared" si="556"/>
        <v>63.235932093769605</v>
      </c>
      <c r="Y325" s="97">
        <f t="shared" si="557"/>
        <v>-42.520268066830369</v>
      </c>
      <c r="Z325" s="97">
        <f t="shared" si="558"/>
        <v>96.048403879291158</v>
      </c>
      <c r="AA325" s="97">
        <f>(COS( 90.833*$AA$8)-SIN($U$9*$AA$8)*SIN('C'!$F237*$AA$8))/COS($U$9*$AA$8)/COS('C'!$F237*$AA$8)</f>
        <v>-0.20281749786092057</v>
      </c>
      <c r="AB325" s="97">
        <f t="shared" si="559"/>
        <v>101.70176719898825</v>
      </c>
      <c r="AC325" s="97">
        <f>('C'!$E237+$AC$9+$W$9/15)</f>
        <v>12.274777777777778</v>
      </c>
      <c r="AD325" s="97">
        <f t="shared" si="560"/>
        <v>0</v>
      </c>
      <c r="AE325" s="97">
        <f t="shared" si="561"/>
        <v>0</v>
      </c>
      <c r="AF325" s="97">
        <f t="shared" si="562"/>
        <v>0</v>
      </c>
      <c r="AG325" s="97">
        <f t="shared" si="563"/>
        <v>5.8715508524917013</v>
      </c>
      <c r="AH325" s="97">
        <f t="shared" si="564"/>
        <v>5.8715508524917013</v>
      </c>
      <c r="AI325" s="97"/>
      <c r="AJ325" s="97"/>
      <c r="AK325" s="97">
        <f t="shared" si="565"/>
        <v>0.24464795218715421</v>
      </c>
      <c r="AL325" s="97">
        <f>SIN((90-$U$9)*$AA$8)*TAN($Y$10*$AA$8)/TAN((90-'C'!$F237)*$AA$8)</f>
        <v>-6.3506028071907583E-2</v>
      </c>
      <c r="AM325" s="97">
        <f t="shared" si="566"/>
        <v>2.5695650812758871E-2</v>
      </c>
      <c r="AN325" s="97">
        <f t="shared" si="567"/>
        <v>1.0127663357422376</v>
      </c>
      <c r="AO325" s="97">
        <f t="shared" si="568"/>
        <v>-3.5951196093765869</v>
      </c>
      <c r="AP325" s="97">
        <f t="shared" si="569"/>
        <v>-9.106959298875525</v>
      </c>
      <c r="AQ325" s="97">
        <f t="shared" si="570"/>
        <v>5.5118396894989381</v>
      </c>
      <c r="AR325" s="97">
        <f t="shared" si="571"/>
        <v>192.7020789082521</v>
      </c>
      <c r="AS325" s="97" t="s">
        <v>8053</v>
      </c>
      <c r="AT325" s="97" t="s">
        <v>8053</v>
      </c>
      <c r="AU325" s="97" t="s">
        <v>8053</v>
      </c>
      <c r="AV325" s="97">
        <f t="shared" si="572"/>
        <v>11.907321798477849</v>
      </c>
      <c r="AW325" s="97">
        <f t="shared" si="573"/>
        <v>11.907321798477849</v>
      </c>
      <c r="AX325" s="97">
        <f t="shared" si="574"/>
        <v>0.49613840826991035</v>
      </c>
      <c r="AY325" s="97">
        <f t="shared" si="575"/>
        <v>0</v>
      </c>
      <c r="AZ325" s="97">
        <f t="shared" si="576"/>
        <v>0</v>
      </c>
      <c r="BA325" s="97">
        <f t="shared" si="577"/>
        <v>0</v>
      </c>
      <c r="BB325" s="97">
        <f>SIN((90-$U$9)*$AA$8)*TAN($Y$9*$AA$8)/TAN((90-'C'!$F237)*$AA$8)</f>
        <v>-0.78551339393857045</v>
      </c>
      <c r="BC325" s="97">
        <f t="shared" si="578"/>
        <v>3.9313065427916136</v>
      </c>
      <c r="BD325" s="97">
        <f t="shared" si="579"/>
        <v>2.2206545302661587</v>
      </c>
      <c r="BE325" s="97">
        <f t="shared" si="580"/>
        <v>-20.71566402693924</v>
      </c>
      <c r="BF325" s="97">
        <f t="shared" si="581"/>
        <v>-63.235932093769613</v>
      </c>
      <c r="BG325" s="97">
        <f t="shared" si="582"/>
        <v>42.520268066830369</v>
      </c>
      <c r="BH325" s="97">
        <f t="shared" si="583"/>
        <v>263.95159612070887</v>
      </c>
      <c r="BI325" s="97" t="s">
        <v>8053</v>
      </c>
      <c r="BJ325" s="97" t="s">
        <v>8053</v>
      </c>
      <c r="BK325" s="97" t="s">
        <v>8053</v>
      </c>
      <c r="BL325" s="97">
        <f t="shared" si="584"/>
        <v>15.10946231556647</v>
      </c>
      <c r="BM325" s="97">
        <f t="shared" si="585"/>
        <v>15.10946231556647</v>
      </c>
      <c r="BN325" s="97">
        <f t="shared" si="586"/>
        <v>0.62956092981526957</v>
      </c>
      <c r="BO325" s="97">
        <f t="shared" si="587"/>
        <v>0</v>
      </c>
      <c r="BP325" s="97">
        <f t="shared" si="588"/>
        <v>0</v>
      </c>
      <c r="BQ325" s="97">
        <f t="shared" si="589"/>
        <v>0</v>
      </c>
      <c r="BR325" s="97">
        <f>SIN((90-$U$9)*$AA$8)*TAN($AA$10*$AA$8)/TAN((90-'C'!$F237)*$AA$8)</f>
        <v>6.3506028071907569E-2</v>
      </c>
      <c r="BS325" s="97">
        <f t="shared" si="590"/>
        <v>2.5695650812758864E-2</v>
      </c>
      <c r="BT325" s="97">
        <f t="shared" si="591"/>
        <v>1.0127663357422376</v>
      </c>
      <c r="BU325" s="97">
        <f t="shared" si="592"/>
        <v>3.5951196093765865</v>
      </c>
      <c r="BV325" s="97">
        <f t="shared" si="593"/>
        <v>9.1069592988755232</v>
      </c>
      <c r="BW325" s="97">
        <f t="shared" si="594"/>
        <v>-5.5118396894989363</v>
      </c>
      <c r="BX325" s="97">
        <f t="shared" si="595"/>
        <v>167.2979210917479</v>
      </c>
      <c r="BY325" s="97" t="s">
        <v>8053</v>
      </c>
      <c r="BZ325" s="97" t="s">
        <v>8053</v>
      </c>
      <c r="CA325" s="97" t="s">
        <v>8053</v>
      </c>
      <c r="CB325" s="97">
        <f t="shared" si="596"/>
        <v>0</v>
      </c>
      <c r="CC325" s="97">
        <f t="shared" si="597"/>
        <v>0</v>
      </c>
      <c r="CD325" s="97">
        <f t="shared" si="598"/>
        <v>0</v>
      </c>
      <c r="CE325" s="97">
        <f t="shared" si="599"/>
        <v>0</v>
      </c>
      <c r="CF325" s="97">
        <f t="shared" si="600"/>
        <v>0</v>
      </c>
      <c r="CG325" s="97">
        <f t="shared" si="601"/>
        <v>0</v>
      </c>
      <c r="CH325" s="97">
        <f>90-'C'!$F237</f>
        <v>74.867999999999995</v>
      </c>
      <c r="CI325" s="97">
        <v>11</v>
      </c>
      <c r="CJ325" s="97" t="s">
        <v>8187</v>
      </c>
      <c r="CK325" s="97"/>
      <c r="CL325" s="97"/>
      <c r="CM325" s="97"/>
      <c r="CN325" s="97" t="s">
        <v>8211</v>
      </c>
      <c r="CO325" s="97">
        <f t="shared" si="602"/>
        <v>11</v>
      </c>
      <c r="CP325" s="97">
        <f t="shared" si="603"/>
        <v>34.31666666666667</v>
      </c>
      <c r="CQ325" s="97">
        <f>'C'!F237</f>
        <v>15.132</v>
      </c>
      <c r="CR325" s="97">
        <f t="shared" si="604"/>
        <v>3.1415926535897931</v>
      </c>
      <c r="CS325" s="97">
        <f t="shared" si="605"/>
        <v>1.7453292519943295E-2</v>
      </c>
      <c r="CT325" s="97">
        <f t="shared" si="606"/>
        <v>57.295779513082323</v>
      </c>
      <c r="CU325" s="97">
        <f t="shared" si="607"/>
        <v>0.59893882164272083</v>
      </c>
      <c r="CV325" s="97">
        <f t="shared" si="608"/>
        <v>0.26410322241178197</v>
      </c>
      <c r="CW325" s="97">
        <f t="shared" si="609"/>
        <v>1.775030692719116</v>
      </c>
      <c r="CX325" s="97">
        <f t="shared" si="610"/>
        <v>70.972828893775159</v>
      </c>
      <c r="CY325" s="97">
        <f t="shared" si="611"/>
        <v>70.972828893775159</v>
      </c>
      <c r="CZ325" s="97">
        <f t="shared" si="612"/>
        <v>289.02717110622484</v>
      </c>
      <c r="DA325" s="97"/>
      <c r="DB325" s="97"/>
      <c r="DC325" s="97"/>
      <c r="DD325" s="97"/>
      <c r="DE325" s="97"/>
      <c r="DF325" s="97"/>
      <c r="DG325" s="97"/>
      <c r="DH325" s="97"/>
      <c r="DI325" s="97"/>
      <c r="DJ325" s="97"/>
      <c r="DK325" s="97"/>
    </row>
    <row r="326" spans="1:115" ht="30" customHeight="1" x14ac:dyDescent="0.2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 t="s">
        <v>8188</v>
      </c>
      <c r="L326" s="97"/>
      <c r="M326" s="98">
        <f t="shared" si="613"/>
        <v>12</v>
      </c>
      <c r="N326" s="97">
        <f t="shared" si="548"/>
        <v>105.87231873866266</v>
      </c>
      <c r="O326" s="97">
        <f t="shared" si="549"/>
        <v>71.343612944301285</v>
      </c>
      <c r="P326" s="97">
        <f t="shared" si="550"/>
        <v>34.528705794361372</v>
      </c>
      <c r="Q326" s="97" t="str">
        <f t="shared" si="551"/>
        <v>QSOS</v>
      </c>
      <c r="R326" s="97">
        <f t="shared" si="552"/>
        <v>288.6563870556987</v>
      </c>
      <c r="S326" s="97">
        <f t="shared" si="477"/>
        <v>314</v>
      </c>
      <c r="T326" s="97">
        <f>SIN((90-$U$9)*$AA$8)*TAN($AA$9*$AA$8)/TAN((90-'C'!$F238)*$AA$8)</f>
        <v>0.7692146534874208</v>
      </c>
      <c r="U326" s="97">
        <f t="shared" si="553"/>
        <v>3.9313065427916092</v>
      </c>
      <c r="V326" s="97">
        <f t="shared" si="554"/>
        <v>2.2206545302661578</v>
      </c>
      <c r="W326" s="97">
        <f t="shared" si="555"/>
        <v>20.266728249814634</v>
      </c>
      <c r="X326" s="97">
        <f t="shared" si="556"/>
        <v>63.235932093769605</v>
      </c>
      <c r="Y326" s="97">
        <f t="shared" si="557"/>
        <v>-42.969203843954972</v>
      </c>
      <c r="Z326" s="97">
        <f t="shared" si="558"/>
        <v>96.497339656415761</v>
      </c>
      <c r="AA326" s="97">
        <f>(COS( 90.833*$AA$8)-SIN($U$9*$AA$8)*SIN('C'!$F238*$AA$8))/COS($U$9*$AA$8)/COS('C'!$F238*$AA$8)</f>
        <v>-0.19896201819541615</v>
      </c>
      <c r="AB326" s="97">
        <f t="shared" si="559"/>
        <v>101.47626725098272</v>
      </c>
      <c r="AC326" s="97">
        <f>('C'!$E238+$AC$9+$W$9/15)</f>
        <v>12.27277777777778</v>
      </c>
      <c r="AD326" s="97">
        <f t="shared" si="560"/>
        <v>0</v>
      </c>
      <c r="AE326" s="97">
        <f t="shared" si="561"/>
        <v>0</v>
      </c>
      <c r="AF326" s="97">
        <f t="shared" si="562"/>
        <v>0</v>
      </c>
      <c r="AG326" s="97">
        <f t="shared" si="563"/>
        <v>5.8396218006833953</v>
      </c>
      <c r="AH326" s="97">
        <f t="shared" si="564"/>
        <v>5.8396218006833953</v>
      </c>
      <c r="AI326" s="97"/>
      <c r="AJ326" s="97"/>
      <c r="AK326" s="97">
        <f t="shared" si="565"/>
        <v>0.24331757502847481</v>
      </c>
      <c r="AL326" s="97">
        <f>SIN((90-$U$9)*$AA$8)*TAN($Y$10*$AA$8)/TAN((90-'C'!$F238)*$AA$8)</f>
        <v>-6.2188331548061471E-2</v>
      </c>
      <c r="AM326" s="97">
        <f t="shared" si="566"/>
        <v>2.5695650812758871E-2</v>
      </c>
      <c r="AN326" s="97">
        <f t="shared" si="567"/>
        <v>1.0127663357422376</v>
      </c>
      <c r="AO326" s="97">
        <f t="shared" si="568"/>
        <v>-3.5204288945996254</v>
      </c>
      <c r="AP326" s="97">
        <f t="shared" si="569"/>
        <v>-9.106959298875525</v>
      </c>
      <c r="AQ326" s="97">
        <f t="shared" si="570"/>
        <v>5.5865304042758996</v>
      </c>
      <c r="AR326" s="97">
        <f t="shared" si="571"/>
        <v>192.62738819347516</v>
      </c>
      <c r="AS326" s="97" t="s">
        <v>8053</v>
      </c>
      <c r="AT326" s="97" t="s">
        <v>8053</v>
      </c>
      <c r="AU326" s="97" t="s">
        <v>8053</v>
      </c>
      <c r="AV326" s="97">
        <f t="shared" si="572"/>
        <v>11.90034241749272</v>
      </c>
      <c r="AW326" s="97">
        <f t="shared" si="573"/>
        <v>11.90034241749272</v>
      </c>
      <c r="AX326" s="97">
        <f t="shared" si="574"/>
        <v>0.4958476007288633</v>
      </c>
      <c r="AY326" s="97">
        <f t="shared" si="575"/>
        <v>0</v>
      </c>
      <c r="AZ326" s="97">
        <f t="shared" si="576"/>
        <v>0</v>
      </c>
      <c r="BA326" s="97">
        <f t="shared" si="577"/>
        <v>0</v>
      </c>
      <c r="BB326" s="97">
        <f>SIN((90-$U$9)*$AA$8)*TAN($Y$9*$AA$8)/TAN((90-'C'!$F238)*$AA$8)</f>
        <v>-0.76921465348742124</v>
      </c>
      <c r="BC326" s="97">
        <f t="shared" si="578"/>
        <v>3.9313065427916136</v>
      </c>
      <c r="BD326" s="97">
        <f t="shared" si="579"/>
        <v>2.2206545302661587</v>
      </c>
      <c r="BE326" s="97">
        <f t="shared" si="580"/>
        <v>-20.266728249814641</v>
      </c>
      <c r="BF326" s="97">
        <f t="shared" si="581"/>
        <v>-63.235932093769613</v>
      </c>
      <c r="BG326" s="97">
        <f t="shared" si="582"/>
        <v>42.969203843954972</v>
      </c>
      <c r="BH326" s="97">
        <f t="shared" si="583"/>
        <v>263.50266034358424</v>
      </c>
      <c r="BI326" s="97" t="s">
        <v>8053</v>
      </c>
      <c r="BJ326" s="97" t="s">
        <v>8053</v>
      </c>
      <c r="BK326" s="97" t="s">
        <v>8053</v>
      </c>
      <c r="BL326" s="97">
        <f t="shared" si="584"/>
        <v>15.137391367374779</v>
      </c>
      <c r="BM326" s="97">
        <f t="shared" si="585"/>
        <v>15.137391367374779</v>
      </c>
      <c r="BN326" s="97">
        <f t="shared" si="586"/>
        <v>0.63072464030728248</v>
      </c>
      <c r="BO326" s="97">
        <f t="shared" si="587"/>
        <v>0</v>
      </c>
      <c r="BP326" s="97">
        <f t="shared" si="588"/>
        <v>0</v>
      </c>
      <c r="BQ326" s="97">
        <f t="shared" si="589"/>
        <v>0</v>
      </c>
      <c r="BR326" s="97">
        <f>SIN((90-$U$9)*$AA$8)*TAN($AA$10*$AA$8)/TAN((90-'C'!$F238)*$AA$8)</f>
        <v>6.2188331548061457E-2</v>
      </c>
      <c r="BS326" s="97">
        <f t="shared" si="590"/>
        <v>2.5695650812758864E-2</v>
      </c>
      <c r="BT326" s="97">
        <f t="shared" si="591"/>
        <v>1.0127663357422376</v>
      </c>
      <c r="BU326" s="97">
        <f t="shared" si="592"/>
        <v>3.5204288945996249</v>
      </c>
      <c r="BV326" s="97">
        <f t="shared" si="593"/>
        <v>9.1069592988755232</v>
      </c>
      <c r="BW326" s="97">
        <f t="shared" si="594"/>
        <v>-5.5865304042758979</v>
      </c>
      <c r="BX326" s="97">
        <f t="shared" si="595"/>
        <v>167.37261180652484</v>
      </c>
      <c r="BY326" s="97" t="s">
        <v>8053</v>
      </c>
      <c r="BZ326" s="97" t="s">
        <v>8053</v>
      </c>
      <c r="CA326" s="97" t="s">
        <v>8053</v>
      </c>
      <c r="CB326" s="97">
        <f t="shared" si="596"/>
        <v>0</v>
      </c>
      <c r="CC326" s="97">
        <f t="shared" si="597"/>
        <v>0</v>
      </c>
      <c r="CD326" s="97">
        <f t="shared" si="598"/>
        <v>0</v>
      </c>
      <c r="CE326" s="97">
        <f t="shared" si="599"/>
        <v>0</v>
      </c>
      <c r="CF326" s="97">
        <f t="shared" si="600"/>
        <v>0</v>
      </c>
      <c r="CG326" s="97">
        <f t="shared" si="601"/>
        <v>0</v>
      </c>
      <c r="CH326" s="97">
        <f>90-'C'!$F238</f>
        <v>75.168000000000006</v>
      </c>
      <c r="CI326" s="97">
        <v>12</v>
      </c>
      <c r="CJ326" s="97"/>
      <c r="CK326" s="97" t="s">
        <v>8188</v>
      </c>
      <c r="CL326" s="97"/>
      <c r="CM326" s="97"/>
      <c r="CN326" s="97" t="s">
        <v>8211</v>
      </c>
      <c r="CO326" s="97">
        <f t="shared" si="602"/>
        <v>12</v>
      </c>
      <c r="CP326" s="97">
        <f t="shared" si="603"/>
        <v>34.31666666666667</v>
      </c>
      <c r="CQ326" s="97">
        <f>'C'!F238</f>
        <v>14.832000000000001</v>
      </c>
      <c r="CR326" s="97">
        <f t="shared" si="604"/>
        <v>3.1415926535897931</v>
      </c>
      <c r="CS326" s="97">
        <f t="shared" si="605"/>
        <v>1.7453292519943295E-2</v>
      </c>
      <c r="CT326" s="97">
        <f t="shared" si="606"/>
        <v>57.295779513082323</v>
      </c>
      <c r="CU326" s="97">
        <f t="shared" si="607"/>
        <v>0.59893882164272083</v>
      </c>
      <c r="CV326" s="97">
        <f t="shared" si="608"/>
        <v>0.25886723465579897</v>
      </c>
      <c r="CW326" s="97">
        <f t="shared" si="609"/>
        <v>1.7710949761633434</v>
      </c>
      <c r="CX326" s="97">
        <f t="shared" si="610"/>
        <v>71.343612944301285</v>
      </c>
      <c r="CY326" s="97">
        <f t="shared" si="611"/>
        <v>71.343612944301285</v>
      </c>
      <c r="CZ326" s="97">
        <f t="shared" si="612"/>
        <v>288.6563870556987</v>
      </c>
      <c r="DA326" s="97"/>
      <c r="DB326" s="97"/>
      <c r="DC326" s="97"/>
      <c r="DD326" s="97"/>
      <c r="DE326" s="97"/>
      <c r="DF326" s="97"/>
      <c r="DG326" s="97"/>
      <c r="DH326" s="97"/>
      <c r="DI326" s="97"/>
      <c r="DJ326" s="97"/>
      <c r="DK326" s="97"/>
    </row>
    <row r="327" spans="1:115" ht="30" customHeight="1" x14ac:dyDescent="0.2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 t="e">
        <f t="shared" ref="L327:L330" si="616">#REF!</f>
        <v>#REF!</v>
      </c>
      <c r="M327" s="98">
        <f t="shared" si="613"/>
        <v>13</v>
      </c>
      <c r="N327" s="97">
        <f t="shared" si="548"/>
        <v>105.87231873866266</v>
      </c>
      <c r="O327" s="97">
        <f t="shared" si="549"/>
        <v>71.71903926843288</v>
      </c>
      <c r="P327" s="97">
        <f t="shared" si="550"/>
        <v>34.153279470229776</v>
      </c>
      <c r="Q327" s="97" t="str">
        <f t="shared" si="551"/>
        <v>QSOS</v>
      </c>
      <c r="R327" s="97">
        <f t="shared" si="552"/>
        <v>288.28096073156712</v>
      </c>
      <c r="S327" s="97">
        <f t="shared" si="477"/>
        <v>315</v>
      </c>
      <c r="T327" s="97">
        <f>SIN((90-$U$9)*$AA$8)*TAN($AA$9*$AA$8)/TAN((90-'C'!$F239)*$AA$8)</f>
        <v>0.75274463376262424</v>
      </c>
      <c r="U327" s="97">
        <f t="shared" si="553"/>
        <v>3.9313065427916092</v>
      </c>
      <c r="V327" s="97">
        <f t="shared" si="554"/>
        <v>2.2206545302661578</v>
      </c>
      <c r="W327" s="97">
        <f t="shared" si="555"/>
        <v>19.814390239921973</v>
      </c>
      <c r="X327" s="97">
        <f t="shared" si="556"/>
        <v>63.235932093769605</v>
      </c>
      <c r="Y327" s="97">
        <f t="shared" si="557"/>
        <v>-43.421541853847629</v>
      </c>
      <c r="Z327" s="97">
        <f t="shared" si="558"/>
        <v>96.949677666308418</v>
      </c>
      <c r="AA327" s="97">
        <f>(COS( 90.833*$AA$8)-SIN($U$9*$AA$8)*SIN('C'!$F239*$AA$8))/COS($U$9*$AA$8)/COS('C'!$F239*$AA$8)</f>
        <v>-0.19506653080647399</v>
      </c>
      <c r="AB327" s="97">
        <f t="shared" si="559"/>
        <v>101.24861016203907</v>
      </c>
      <c r="AC327" s="97">
        <f>('C'!$E239+$AC$9+$W$9/15)</f>
        <v>12.269777777777779</v>
      </c>
      <c r="AD327" s="97">
        <f t="shared" si="560"/>
        <v>0</v>
      </c>
      <c r="AE327" s="97">
        <f t="shared" si="561"/>
        <v>0</v>
      </c>
      <c r="AF327" s="97">
        <f t="shared" si="562"/>
        <v>0</v>
      </c>
      <c r="AG327" s="97">
        <f t="shared" si="563"/>
        <v>5.8064659333572184</v>
      </c>
      <c r="AH327" s="97">
        <f t="shared" si="564"/>
        <v>5.8064659333572184</v>
      </c>
      <c r="AI327" s="97"/>
      <c r="AJ327" s="97"/>
      <c r="AK327" s="97">
        <f t="shared" si="565"/>
        <v>0.24193608055655078</v>
      </c>
      <c r="AL327" s="97">
        <f>SIN((90-$U$9)*$AA$8)*TAN($Y$10*$AA$8)/TAN((90-'C'!$F239)*$AA$8)</f>
        <v>-6.0856787690173289E-2</v>
      </c>
      <c r="AM327" s="97">
        <f t="shared" si="566"/>
        <v>2.5695650812758871E-2</v>
      </c>
      <c r="AN327" s="97">
        <f t="shared" si="567"/>
        <v>1.0127663357422376</v>
      </c>
      <c r="AO327" s="97">
        <f t="shared" si="568"/>
        <v>-3.4449593581648177</v>
      </c>
      <c r="AP327" s="97">
        <f t="shared" si="569"/>
        <v>-9.106959298875525</v>
      </c>
      <c r="AQ327" s="97">
        <f t="shared" si="570"/>
        <v>5.6619999407107073</v>
      </c>
      <c r="AR327" s="97">
        <f t="shared" si="571"/>
        <v>192.55191865704035</v>
      </c>
      <c r="AS327" s="97" t="s">
        <v>8053</v>
      </c>
      <c r="AT327" s="97" t="s">
        <v>8053</v>
      </c>
      <c r="AU327" s="97" t="s">
        <v>8053</v>
      </c>
      <c r="AV327" s="97">
        <f t="shared" si="572"/>
        <v>11.892311115063732</v>
      </c>
      <c r="AW327" s="97">
        <f t="shared" si="573"/>
        <v>11.892311115063732</v>
      </c>
      <c r="AX327" s="97">
        <f t="shared" si="574"/>
        <v>0.49551296312765553</v>
      </c>
      <c r="AY327" s="97">
        <f t="shared" si="575"/>
        <v>0</v>
      </c>
      <c r="AZ327" s="97">
        <f t="shared" si="576"/>
        <v>0</v>
      </c>
      <c r="BA327" s="97">
        <f t="shared" si="577"/>
        <v>0</v>
      </c>
      <c r="BB327" s="97">
        <f>SIN((90-$U$9)*$AA$8)*TAN($Y$9*$AA$8)/TAN((90-'C'!$F239)*$AA$8)</f>
        <v>-0.75274463376262457</v>
      </c>
      <c r="BC327" s="97">
        <f t="shared" si="578"/>
        <v>3.9313065427916136</v>
      </c>
      <c r="BD327" s="97">
        <f t="shared" si="579"/>
        <v>2.2206545302661587</v>
      </c>
      <c r="BE327" s="97">
        <f t="shared" si="580"/>
        <v>-19.814390239921973</v>
      </c>
      <c r="BF327" s="97">
        <f t="shared" si="581"/>
        <v>-63.235932093769613</v>
      </c>
      <c r="BG327" s="97">
        <f t="shared" si="582"/>
        <v>43.421541853847643</v>
      </c>
      <c r="BH327" s="97">
        <f t="shared" si="583"/>
        <v>263.05032233369161</v>
      </c>
      <c r="BI327" s="97" t="s">
        <v>8053</v>
      </c>
      <c r="BJ327" s="97" t="s">
        <v>8053</v>
      </c>
      <c r="BK327" s="97" t="s">
        <v>8053</v>
      </c>
      <c r="BL327" s="97">
        <f t="shared" si="584"/>
        <v>15.164547234700956</v>
      </c>
      <c r="BM327" s="97">
        <f t="shared" si="585"/>
        <v>15.164547234700956</v>
      </c>
      <c r="BN327" s="97">
        <f t="shared" si="586"/>
        <v>0.63185613477920655</v>
      </c>
      <c r="BO327" s="97">
        <f t="shared" si="587"/>
        <v>0</v>
      </c>
      <c r="BP327" s="97">
        <f t="shared" si="588"/>
        <v>0</v>
      </c>
      <c r="BQ327" s="97">
        <f t="shared" si="589"/>
        <v>0</v>
      </c>
      <c r="BR327" s="97">
        <f>SIN((90-$U$9)*$AA$8)*TAN($AA$10*$AA$8)/TAN((90-'C'!$F239)*$AA$8)</f>
        <v>6.0856787690173275E-2</v>
      </c>
      <c r="BS327" s="97">
        <f t="shared" si="590"/>
        <v>2.5695650812758864E-2</v>
      </c>
      <c r="BT327" s="97">
        <f t="shared" si="591"/>
        <v>1.0127663357422376</v>
      </c>
      <c r="BU327" s="97">
        <f t="shared" si="592"/>
        <v>3.4449593581648168</v>
      </c>
      <c r="BV327" s="97">
        <f t="shared" si="593"/>
        <v>9.1069592988755232</v>
      </c>
      <c r="BW327" s="97">
        <f t="shared" si="594"/>
        <v>-5.6619999407107064</v>
      </c>
      <c r="BX327" s="97">
        <f t="shared" si="595"/>
        <v>167.44808134295965</v>
      </c>
      <c r="BY327" s="97" t="s">
        <v>8053</v>
      </c>
      <c r="BZ327" s="97" t="s">
        <v>8053</v>
      </c>
      <c r="CA327" s="97" t="s">
        <v>8053</v>
      </c>
      <c r="CB327" s="97">
        <f t="shared" si="596"/>
        <v>0</v>
      </c>
      <c r="CC327" s="97">
        <f t="shared" si="597"/>
        <v>0</v>
      </c>
      <c r="CD327" s="97">
        <f t="shared" si="598"/>
        <v>0</v>
      </c>
      <c r="CE327" s="97">
        <f t="shared" si="599"/>
        <v>0</v>
      </c>
      <c r="CF327" s="97">
        <f t="shared" si="600"/>
        <v>0</v>
      </c>
      <c r="CG327" s="97">
        <f t="shared" si="601"/>
        <v>0</v>
      </c>
      <c r="CH327" s="97">
        <f>90-'C'!$F239</f>
        <v>75.471999999999994</v>
      </c>
      <c r="CI327" s="97">
        <v>13</v>
      </c>
      <c r="CJ327" s="97"/>
      <c r="CK327" s="97"/>
      <c r="CL327" s="97" t="e">
        <f t="shared" ref="CL327:CL330" si="617">#REF!</f>
        <v>#REF!</v>
      </c>
      <c r="CM327" s="97"/>
      <c r="CN327" s="97" t="s">
        <v>8211</v>
      </c>
      <c r="CO327" s="97">
        <f t="shared" si="602"/>
        <v>13</v>
      </c>
      <c r="CP327" s="97">
        <f t="shared" si="603"/>
        <v>34.31666666666667</v>
      </c>
      <c r="CQ327" s="97">
        <f>'C'!F239</f>
        <v>14.528</v>
      </c>
      <c r="CR327" s="97">
        <f t="shared" si="604"/>
        <v>3.1415926535897931</v>
      </c>
      <c r="CS327" s="97">
        <f t="shared" si="605"/>
        <v>1.7453292519943295E-2</v>
      </c>
      <c r="CT327" s="97">
        <f t="shared" si="606"/>
        <v>57.295779513082323</v>
      </c>
      <c r="CU327" s="97">
        <f t="shared" si="607"/>
        <v>0.59893882164272083</v>
      </c>
      <c r="CV327" s="97">
        <f t="shared" si="608"/>
        <v>0.25356143372973622</v>
      </c>
      <c r="CW327" s="97">
        <f t="shared" si="609"/>
        <v>1.7671216103957712</v>
      </c>
      <c r="CX327" s="97">
        <f t="shared" si="610"/>
        <v>71.71903926843288</v>
      </c>
      <c r="CY327" s="97">
        <f t="shared" si="611"/>
        <v>71.71903926843288</v>
      </c>
      <c r="CZ327" s="97">
        <f t="shared" si="612"/>
        <v>288.28096073156712</v>
      </c>
      <c r="DA327" s="97"/>
      <c r="DB327" s="97"/>
      <c r="DC327" s="97"/>
      <c r="DD327" s="97"/>
      <c r="DE327" s="97"/>
      <c r="DF327" s="97"/>
      <c r="DG327" s="97"/>
      <c r="DH327" s="97"/>
      <c r="DI327" s="97"/>
      <c r="DJ327" s="97"/>
      <c r="DK327" s="97"/>
    </row>
    <row r="328" spans="1:115" ht="30" customHeight="1" x14ac:dyDescent="0.2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 t="e">
        <f t="shared" si="616"/>
        <v>#REF!</v>
      </c>
      <c r="M328" s="98">
        <f t="shared" si="613"/>
        <v>14</v>
      </c>
      <c r="N328" s="97">
        <f t="shared" si="548"/>
        <v>105.87231873866266</v>
      </c>
      <c r="O328" s="97">
        <f t="shared" si="549"/>
        <v>72.099103552023337</v>
      </c>
      <c r="P328" s="97">
        <f t="shared" si="550"/>
        <v>33.77321518663932</v>
      </c>
      <c r="Q328" s="97" t="str">
        <f t="shared" si="551"/>
        <v>QSOS</v>
      </c>
      <c r="R328" s="97">
        <f t="shared" si="552"/>
        <v>287.90089644797666</v>
      </c>
      <c r="S328" s="97">
        <f t="shared" si="477"/>
        <v>316</v>
      </c>
      <c r="T328" s="97">
        <f>SIN((90-$U$9)*$AA$8)*TAN($AA$9*$AA$8)/TAN((90-'C'!$F240)*$AA$8)</f>
        <v>0.7361040236957388</v>
      </c>
      <c r="U328" s="97">
        <f t="shared" si="553"/>
        <v>3.9313065427916092</v>
      </c>
      <c r="V328" s="97">
        <f t="shared" si="554"/>
        <v>2.2206545302661578</v>
      </c>
      <c r="W328" s="97">
        <f t="shared" si="555"/>
        <v>19.358670029905305</v>
      </c>
      <c r="X328" s="97">
        <f t="shared" si="556"/>
        <v>63.235932093769605</v>
      </c>
      <c r="Y328" s="97">
        <f t="shared" si="557"/>
        <v>-43.877262063864301</v>
      </c>
      <c r="Z328" s="97">
        <f t="shared" si="558"/>
        <v>97.405397876325083</v>
      </c>
      <c r="AA328" s="97">
        <f>(COS( 90.833*$AA$8)-SIN($U$9*$AA$8)*SIN('C'!$F240*$AA$8))/COS($U$9*$AA$8)/COS('C'!$F240*$AA$8)</f>
        <v>-0.19113121672482777</v>
      </c>
      <c r="AB328" s="97">
        <f t="shared" si="559"/>
        <v>101.01880806990148</v>
      </c>
      <c r="AC328" s="97">
        <f>('C'!$E240+$AC$9+$W$9/15)</f>
        <v>12.266777777777779</v>
      </c>
      <c r="AD328" s="97">
        <f t="shared" si="560"/>
        <v>0</v>
      </c>
      <c r="AE328" s="97">
        <f t="shared" si="561"/>
        <v>0</v>
      </c>
      <c r="AF328" s="97">
        <f t="shared" si="562"/>
        <v>0</v>
      </c>
      <c r="AG328" s="97">
        <f t="shared" si="563"/>
        <v>5.7730845860227742</v>
      </c>
      <c r="AH328" s="97">
        <f t="shared" si="564"/>
        <v>5.7730845860227742</v>
      </c>
      <c r="AI328" s="97"/>
      <c r="AJ328" s="97"/>
      <c r="AK328" s="97">
        <f t="shared" si="565"/>
        <v>0.24054519108428227</v>
      </c>
      <c r="AL328" s="97">
        <f>SIN((90-$U$9)*$AA$8)*TAN($Y$10*$AA$8)/TAN((90-'C'!$F240)*$AA$8)</f>
        <v>-5.9511452195965354E-2</v>
      </c>
      <c r="AM328" s="97">
        <f t="shared" si="566"/>
        <v>2.5695650812758871E-2</v>
      </c>
      <c r="AN328" s="97">
        <f t="shared" si="567"/>
        <v>1.0127663357422376</v>
      </c>
      <c r="AO328" s="97">
        <f t="shared" si="568"/>
        <v>-3.3687142128762524</v>
      </c>
      <c r="AP328" s="97">
        <f t="shared" si="569"/>
        <v>-9.106959298875525</v>
      </c>
      <c r="AQ328" s="97">
        <f t="shared" si="570"/>
        <v>5.7382450859992726</v>
      </c>
      <c r="AR328" s="97">
        <f t="shared" si="571"/>
        <v>192.47567351175178</v>
      </c>
      <c r="AS328" s="97" t="s">
        <v>8053</v>
      </c>
      <c r="AT328" s="97" t="s">
        <v>8053</v>
      </c>
      <c r="AU328" s="97" t="s">
        <v>8053</v>
      </c>
      <c r="AV328" s="97">
        <f t="shared" si="572"/>
        <v>11.884228105377828</v>
      </c>
      <c r="AW328" s="97">
        <f t="shared" si="573"/>
        <v>11.884228105377828</v>
      </c>
      <c r="AX328" s="97">
        <f t="shared" si="574"/>
        <v>0.49517617105740946</v>
      </c>
      <c r="AY328" s="97">
        <f t="shared" si="575"/>
        <v>0</v>
      </c>
      <c r="AZ328" s="97">
        <f t="shared" si="576"/>
        <v>0</v>
      </c>
      <c r="BA328" s="97">
        <f t="shared" si="577"/>
        <v>0</v>
      </c>
      <c r="BB328" s="97">
        <f>SIN((90-$U$9)*$AA$8)*TAN($Y$9*$AA$8)/TAN((90-'C'!$F240)*$AA$8)</f>
        <v>-0.73610402369573913</v>
      </c>
      <c r="BC328" s="97">
        <f t="shared" si="578"/>
        <v>3.9313065427916136</v>
      </c>
      <c r="BD328" s="97">
        <f t="shared" si="579"/>
        <v>2.2206545302661587</v>
      </c>
      <c r="BE328" s="97">
        <f t="shared" si="580"/>
        <v>-19.358670029905305</v>
      </c>
      <c r="BF328" s="97">
        <f t="shared" si="581"/>
        <v>-63.235932093769613</v>
      </c>
      <c r="BG328" s="97">
        <f t="shared" si="582"/>
        <v>43.877262063864308</v>
      </c>
      <c r="BH328" s="97">
        <f t="shared" si="583"/>
        <v>262.59460212367492</v>
      </c>
      <c r="BI328" s="97" t="s">
        <v>8053</v>
      </c>
      <c r="BJ328" s="97" t="s">
        <v>8053</v>
      </c>
      <c r="BK328" s="97" t="s">
        <v>8053</v>
      </c>
      <c r="BL328" s="97">
        <f t="shared" si="584"/>
        <v>15.1919285820354</v>
      </c>
      <c r="BM328" s="97">
        <f t="shared" si="585"/>
        <v>15.1919285820354</v>
      </c>
      <c r="BN328" s="97">
        <f t="shared" si="586"/>
        <v>0.63299702425147497</v>
      </c>
      <c r="BO328" s="97">
        <f t="shared" si="587"/>
        <v>0</v>
      </c>
      <c r="BP328" s="97">
        <f t="shared" si="588"/>
        <v>0</v>
      </c>
      <c r="BQ328" s="97">
        <f t="shared" si="589"/>
        <v>0</v>
      </c>
      <c r="BR328" s="97">
        <f>SIN((90-$U$9)*$AA$8)*TAN($AA$10*$AA$8)/TAN((90-'C'!$F240)*$AA$8)</f>
        <v>5.9511452195965341E-2</v>
      </c>
      <c r="BS328" s="97">
        <f t="shared" si="590"/>
        <v>2.5695650812758864E-2</v>
      </c>
      <c r="BT328" s="97">
        <f t="shared" si="591"/>
        <v>1.0127663357422376</v>
      </c>
      <c r="BU328" s="97">
        <f t="shared" si="592"/>
        <v>3.3687142128762515</v>
      </c>
      <c r="BV328" s="97">
        <f t="shared" si="593"/>
        <v>9.1069592988755232</v>
      </c>
      <c r="BW328" s="97">
        <f t="shared" si="594"/>
        <v>-5.7382450859992717</v>
      </c>
      <c r="BX328" s="97">
        <f t="shared" si="595"/>
        <v>167.52432648824822</v>
      </c>
      <c r="BY328" s="97" t="s">
        <v>8053</v>
      </c>
      <c r="BZ328" s="97" t="s">
        <v>8053</v>
      </c>
      <c r="CA328" s="97" t="s">
        <v>8053</v>
      </c>
      <c r="CB328" s="97">
        <f t="shared" si="596"/>
        <v>0</v>
      </c>
      <c r="CC328" s="97">
        <f t="shared" si="597"/>
        <v>0</v>
      </c>
      <c r="CD328" s="97">
        <f t="shared" si="598"/>
        <v>0</v>
      </c>
      <c r="CE328" s="97">
        <f t="shared" si="599"/>
        <v>0</v>
      </c>
      <c r="CF328" s="97">
        <f t="shared" si="600"/>
        <v>0</v>
      </c>
      <c r="CG328" s="97">
        <f t="shared" si="601"/>
        <v>0</v>
      </c>
      <c r="CH328" s="97">
        <f>90-'C'!$F240</f>
        <v>75.78</v>
      </c>
      <c r="CI328" s="97">
        <v>14</v>
      </c>
      <c r="CJ328" s="97"/>
      <c r="CK328" s="97"/>
      <c r="CL328" s="97" t="e">
        <f t="shared" si="617"/>
        <v>#REF!</v>
      </c>
      <c r="CM328" s="97"/>
      <c r="CN328" s="97" t="s">
        <v>8211</v>
      </c>
      <c r="CO328" s="97">
        <f t="shared" si="602"/>
        <v>14</v>
      </c>
      <c r="CP328" s="97">
        <f t="shared" si="603"/>
        <v>34.31666666666667</v>
      </c>
      <c r="CQ328" s="97">
        <f>'C'!F240</f>
        <v>14.22</v>
      </c>
      <c r="CR328" s="97">
        <f t="shared" si="604"/>
        <v>3.1415926535897931</v>
      </c>
      <c r="CS328" s="97">
        <f t="shared" si="605"/>
        <v>1.7453292519943295E-2</v>
      </c>
      <c r="CT328" s="97">
        <f t="shared" si="606"/>
        <v>57.295779513082323</v>
      </c>
      <c r="CU328" s="97">
        <f t="shared" si="607"/>
        <v>0.59893882164272083</v>
      </c>
      <c r="CV328" s="97">
        <f t="shared" si="608"/>
        <v>0.24818581963359368</v>
      </c>
      <c r="CW328" s="97">
        <f t="shared" si="609"/>
        <v>1.763110807259999</v>
      </c>
      <c r="CX328" s="97">
        <f t="shared" si="610"/>
        <v>72.099103552023337</v>
      </c>
      <c r="CY328" s="97">
        <f t="shared" si="611"/>
        <v>72.099103552023337</v>
      </c>
      <c r="CZ328" s="97">
        <f t="shared" si="612"/>
        <v>287.90089644797666</v>
      </c>
      <c r="DA328" s="97"/>
      <c r="DB328" s="97"/>
      <c r="DC328" s="97"/>
      <c r="DD328" s="97"/>
      <c r="DE328" s="97"/>
      <c r="DF328" s="97"/>
      <c r="DG328" s="97"/>
      <c r="DH328" s="97"/>
      <c r="DI328" s="97"/>
      <c r="DJ328" s="97"/>
      <c r="DK328" s="97"/>
    </row>
    <row r="329" spans="1:115" ht="30" customHeight="1" x14ac:dyDescent="0.2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 t="e">
        <f t="shared" si="616"/>
        <v>#REF!</v>
      </c>
      <c r="M329" s="98">
        <f t="shared" si="613"/>
        <v>15</v>
      </c>
      <c r="N329" s="97">
        <f t="shared" si="548"/>
        <v>105.87231873866266</v>
      </c>
      <c r="O329" s="97">
        <f t="shared" si="549"/>
        <v>72.482569268320717</v>
      </c>
      <c r="P329" s="97">
        <f t="shared" si="550"/>
        <v>33.38974947034194</v>
      </c>
      <c r="Q329" s="97" t="str">
        <f t="shared" si="551"/>
        <v>QSOS</v>
      </c>
      <c r="R329" s="97">
        <f t="shared" si="552"/>
        <v>287.51743073167927</v>
      </c>
      <c r="S329" s="97">
        <f t="shared" si="477"/>
        <v>317</v>
      </c>
      <c r="T329" s="97">
        <f>SIN((90-$U$9)*$AA$8)*TAN($AA$9*$AA$8)/TAN((90-'C'!$F241)*$AA$8)</f>
        <v>0.71934726528750215</v>
      </c>
      <c r="U329" s="97">
        <f t="shared" si="553"/>
        <v>3.9313065427916092</v>
      </c>
      <c r="V329" s="97">
        <f t="shared" si="554"/>
        <v>2.2206545302661578</v>
      </c>
      <c r="W329" s="97">
        <f t="shared" si="555"/>
        <v>18.901052228773562</v>
      </c>
      <c r="X329" s="97">
        <f t="shared" si="556"/>
        <v>63.235932093769605</v>
      </c>
      <c r="Y329" s="97">
        <f t="shared" si="557"/>
        <v>-44.33487986499604</v>
      </c>
      <c r="Z329" s="97">
        <f t="shared" si="558"/>
        <v>97.863015677456843</v>
      </c>
      <c r="AA329" s="97">
        <f>(COS( 90.833*$AA$8)-SIN($U$9*$AA$8)*SIN('C'!$F241*$AA$8))/COS($U$9*$AA$8)/COS('C'!$F241*$AA$8)</f>
        <v>-0.18716896658075063</v>
      </c>
      <c r="AB329" s="97">
        <f t="shared" si="559"/>
        <v>100.78761422007143</v>
      </c>
      <c r="AC329" s="97">
        <f>('C'!$E241+$AC$9+$W$9/15)</f>
        <v>12.262777777777778</v>
      </c>
      <c r="AD329" s="97">
        <f t="shared" si="560"/>
        <v>0</v>
      </c>
      <c r="AE329" s="97">
        <f t="shared" si="561"/>
        <v>0</v>
      </c>
      <c r="AF329" s="97">
        <f t="shared" si="562"/>
        <v>0</v>
      </c>
      <c r="AG329" s="97">
        <f t="shared" si="563"/>
        <v>5.7385767326139883</v>
      </c>
      <c r="AH329" s="97">
        <f t="shared" si="564"/>
        <v>5.7385767326139883</v>
      </c>
      <c r="AI329" s="97"/>
      <c r="AJ329" s="97"/>
      <c r="AK329" s="97">
        <f t="shared" si="565"/>
        <v>0.23910736385891618</v>
      </c>
      <c r="AL329" s="97">
        <f>SIN((90-$U$9)*$AA$8)*TAN($Y$10*$AA$8)/TAN((90-'C'!$F241)*$AA$8)</f>
        <v>-5.815672651199965E-2</v>
      </c>
      <c r="AM329" s="97">
        <f t="shared" si="566"/>
        <v>2.5695650812758871E-2</v>
      </c>
      <c r="AN329" s="97">
        <f t="shared" si="567"/>
        <v>1.0127663357422376</v>
      </c>
      <c r="AO329" s="97">
        <f t="shared" si="568"/>
        <v>-3.2919429249748124</v>
      </c>
      <c r="AP329" s="97">
        <f t="shared" si="569"/>
        <v>-9.106959298875525</v>
      </c>
      <c r="AQ329" s="97">
        <f t="shared" si="570"/>
        <v>5.815016373900713</v>
      </c>
      <c r="AR329" s="97">
        <f t="shared" si="571"/>
        <v>192.39890222385034</v>
      </c>
      <c r="AS329" s="97" t="s">
        <v>8053</v>
      </c>
      <c r="AT329" s="97" t="s">
        <v>8053</v>
      </c>
      <c r="AU329" s="97" t="s">
        <v>8053</v>
      </c>
      <c r="AV329" s="97">
        <f t="shared" si="572"/>
        <v>11.875110019517731</v>
      </c>
      <c r="AW329" s="97">
        <f t="shared" si="573"/>
        <v>11.875110019517731</v>
      </c>
      <c r="AX329" s="97">
        <f t="shared" si="574"/>
        <v>0.4947962508132388</v>
      </c>
      <c r="AY329" s="97">
        <f t="shared" si="575"/>
        <v>0</v>
      </c>
      <c r="AZ329" s="97">
        <f t="shared" si="576"/>
        <v>0</v>
      </c>
      <c r="BA329" s="97">
        <f t="shared" si="577"/>
        <v>0</v>
      </c>
      <c r="BB329" s="97">
        <f>SIN((90-$U$9)*$AA$8)*TAN($Y$9*$AA$8)/TAN((90-'C'!$F241)*$AA$8)</f>
        <v>-0.71934726528750248</v>
      </c>
      <c r="BC329" s="97">
        <f t="shared" si="578"/>
        <v>3.9313065427916136</v>
      </c>
      <c r="BD329" s="97">
        <f t="shared" si="579"/>
        <v>2.2206545302661587</v>
      </c>
      <c r="BE329" s="97">
        <f t="shared" si="580"/>
        <v>-18.901052228773569</v>
      </c>
      <c r="BF329" s="97">
        <f t="shared" si="581"/>
        <v>-63.235932093769613</v>
      </c>
      <c r="BG329" s="97">
        <f t="shared" si="582"/>
        <v>44.33487986499604</v>
      </c>
      <c r="BH329" s="97">
        <f t="shared" si="583"/>
        <v>262.13698432254319</v>
      </c>
      <c r="BI329" s="97" t="s">
        <v>8053</v>
      </c>
      <c r="BJ329" s="97" t="s">
        <v>8053</v>
      </c>
      <c r="BK329" s="97" t="s">
        <v>8053</v>
      </c>
      <c r="BL329" s="97">
        <f t="shared" si="584"/>
        <v>15.218436435444181</v>
      </c>
      <c r="BM329" s="97">
        <f t="shared" si="585"/>
        <v>15.218436435444181</v>
      </c>
      <c r="BN329" s="97">
        <f t="shared" si="586"/>
        <v>0.63410151814350757</v>
      </c>
      <c r="BO329" s="97">
        <f t="shared" si="587"/>
        <v>0</v>
      </c>
      <c r="BP329" s="97">
        <f t="shared" si="588"/>
        <v>0</v>
      </c>
      <c r="BQ329" s="97">
        <f t="shared" si="589"/>
        <v>0</v>
      </c>
      <c r="BR329" s="97">
        <f>SIN((90-$U$9)*$AA$8)*TAN($AA$10*$AA$8)/TAN((90-'C'!$F241)*$AA$8)</f>
        <v>5.8156726511999636E-2</v>
      </c>
      <c r="BS329" s="97">
        <f t="shared" si="590"/>
        <v>2.5695650812758864E-2</v>
      </c>
      <c r="BT329" s="97">
        <f t="shared" si="591"/>
        <v>1.0127663357422376</v>
      </c>
      <c r="BU329" s="97">
        <f t="shared" si="592"/>
        <v>3.2919429249748116</v>
      </c>
      <c r="BV329" s="97">
        <f t="shared" si="593"/>
        <v>9.1069592988755232</v>
      </c>
      <c r="BW329" s="97">
        <f t="shared" si="594"/>
        <v>-5.8150163739007112</v>
      </c>
      <c r="BX329" s="97">
        <f t="shared" si="595"/>
        <v>167.60109777614966</v>
      </c>
      <c r="BY329" s="97" t="s">
        <v>8053</v>
      </c>
      <c r="BZ329" s="97" t="s">
        <v>8053</v>
      </c>
      <c r="CA329" s="97" t="s">
        <v>8053</v>
      </c>
      <c r="CB329" s="97">
        <f t="shared" si="596"/>
        <v>0</v>
      </c>
      <c r="CC329" s="97">
        <f t="shared" si="597"/>
        <v>0</v>
      </c>
      <c r="CD329" s="97">
        <f t="shared" si="598"/>
        <v>0</v>
      </c>
      <c r="CE329" s="97">
        <f t="shared" si="599"/>
        <v>0</v>
      </c>
      <c r="CF329" s="97">
        <f t="shared" si="600"/>
        <v>0</v>
      </c>
      <c r="CG329" s="97">
        <f t="shared" si="601"/>
        <v>0</v>
      </c>
      <c r="CH329" s="97">
        <f>90-'C'!$F241</f>
        <v>76.090999999999994</v>
      </c>
      <c r="CI329" s="97">
        <v>15</v>
      </c>
      <c r="CJ329" s="97"/>
      <c r="CK329" s="97"/>
      <c r="CL329" s="97" t="e">
        <f t="shared" si="617"/>
        <v>#REF!</v>
      </c>
      <c r="CM329" s="97"/>
      <c r="CN329" s="97" t="s">
        <v>8211</v>
      </c>
      <c r="CO329" s="97">
        <f t="shared" si="602"/>
        <v>15</v>
      </c>
      <c r="CP329" s="97">
        <f t="shared" si="603"/>
        <v>34.31666666666667</v>
      </c>
      <c r="CQ329" s="97">
        <f>'C'!F241</f>
        <v>13.909000000000001</v>
      </c>
      <c r="CR329" s="97">
        <f t="shared" si="604"/>
        <v>3.1415926535897931</v>
      </c>
      <c r="CS329" s="97">
        <f t="shared" si="605"/>
        <v>1.7453292519943295E-2</v>
      </c>
      <c r="CT329" s="97">
        <f t="shared" si="606"/>
        <v>57.295779513082323</v>
      </c>
      <c r="CU329" s="97">
        <f t="shared" si="607"/>
        <v>0.59893882164272083</v>
      </c>
      <c r="CV329" s="97">
        <f t="shared" si="608"/>
        <v>0.24275784565989131</v>
      </c>
      <c r="CW329" s="97">
        <f t="shared" si="609"/>
        <v>1.7590757133701032</v>
      </c>
      <c r="CX329" s="97">
        <f t="shared" si="610"/>
        <v>72.482569268320717</v>
      </c>
      <c r="CY329" s="97">
        <f t="shared" si="611"/>
        <v>72.482569268320717</v>
      </c>
      <c r="CZ329" s="97">
        <f t="shared" si="612"/>
        <v>287.51743073167927</v>
      </c>
      <c r="DA329" s="97"/>
      <c r="DB329" s="97"/>
      <c r="DC329" s="97"/>
      <c r="DD329" s="97"/>
      <c r="DE329" s="97"/>
      <c r="DF329" s="97"/>
      <c r="DG329" s="97"/>
      <c r="DH329" s="97"/>
      <c r="DI329" s="97"/>
      <c r="DJ329" s="97"/>
      <c r="DK329" s="97"/>
    </row>
    <row r="330" spans="1:115" ht="30" customHeight="1" x14ac:dyDescent="0.2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 t="e">
        <f t="shared" si="616"/>
        <v>#REF!</v>
      </c>
      <c r="M330" s="98">
        <f t="shared" si="613"/>
        <v>16</v>
      </c>
      <c r="N330" s="97">
        <f t="shared" si="548"/>
        <v>105.87231873866266</v>
      </c>
      <c r="O330" s="97">
        <f t="shared" si="549"/>
        <v>72.871898754101935</v>
      </c>
      <c r="P330" s="97">
        <f t="shared" si="550"/>
        <v>33.000419984560722</v>
      </c>
      <c r="Q330" s="97" t="str">
        <f t="shared" si="551"/>
        <v>QSOS</v>
      </c>
      <c r="R330" s="97">
        <f t="shared" si="552"/>
        <v>287.12810124589805</v>
      </c>
      <c r="S330" s="97">
        <f t="shared" si="477"/>
        <v>318</v>
      </c>
      <c r="T330" s="97">
        <f>SIN((90-$U$9)*$AA$8)*TAN($AA$9*$AA$8)/TAN((90-'C'!$F242)*$AA$8)</f>
        <v>0.70236717856526765</v>
      </c>
      <c r="U330" s="97">
        <f t="shared" si="553"/>
        <v>3.9313065427916092</v>
      </c>
      <c r="V330" s="97">
        <f t="shared" si="554"/>
        <v>2.2206545302661578</v>
      </c>
      <c r="W330" s="97">
        <f t="shared" si="555"/>
        <v>18.438608413255984</v>
      </c>
      <c r="X330" s="97">
        <f t="shared" si="556"/>
        <v>63.235932093769605</v>
      </c>
      <c r="Y330" s="97">
        <f t="shared" si="557"/>
        <v>-44.797323680513621</v>
      </c>
      <c r="Z330" s="97">
        <f t="shared" si="558"/>
        <v>98.325459492974403</v>
      </c>
      <c r="AA330" s="97">
        <f>(COS( 90.833*$AA$8)-SIN($U$9*$AA$8)*SIN('C'!$F242*$AA$8))/COS($U$9*$AA$8)/COS('C'!$F242*$AA$8)</f>
        <v>-0.18315445541407596</v>
      </c>
      <c r="AB330" s="97">
        <f t="shared" si="559"/>
        <v>100.55355210960836</v>
      </c>
      <c r="AC330" s="97">
        <f>('C'!$E242+$AC$9+$W$9/15)</f>
        <v>12.259777777777778</v>
      </c>
      <c r="AD330" s="97">
        <f t="shared" si="560"/>
        <v>0</v>
      </c>
      <c r="AE330" s="97">
        <f t="shared" si="561"/>
        <v>0</v>
      </c>
      <c r="AF330" s="97">
        <f t="shared" si="562"/>
        <v>0</v>
      </c>
      <c r="AG330" s="97">
        <f t="shared" si="563"/>
        <v>5.704747144912818</v>
      </c>
      <c r="AH330" s="97">
        <f t="shared" si="564"/>
        <v>5.704747144912818</v>
      </c>
      <c r="AI330" s="97"/>
      <c r="AJ330" s="97"/>
      <c r="AK330" s="97">
        <f t="shared" si="565"/>
        <v>0.23769779770470076</v>
      </c>
      <c r="AL330" s="97">
        <f>SIN((90-$U$9)*$AA$8)*TAN($Y$10*$AA$8)/TAN((90-'C'!$F242)*$AA$8)</f>
        <v>-5.6783945509961159E-2</v>
      </c>
      <c r="AM330" s="97">
        <f t="shared" si="566"/>
        <v>2.5695650812758871E-2</v>
      </c>
      <c r="AN330" s="97">
        <f t="shared" si="567"/>
        <v>1.0127663357422376</v>
      </c>
      <c r="AO330" s="97">
        <f t="shared" si="568"/>
        <v>-3.2141544902121453</v>
      </c>
      <c r="AP330" s="97">
        <f t="shared" si="569"/>
        <v>-9.106959298875525</v>
      </c>
      <c r="AQ330" s="97">
        <f t="shared" si="570"/>
        <v>5.8928048086633797</v>
      </c>
      <c r="AR330" s="97">
        <f t="shared" si="571"/>
        <v>192.32111378908766</v>
      </c>
      <c r="AS330" s="97" t="s">
        <v>8053</v>
      </c>
      <c r="AT330" s="97" t="s">
        <v>8053</v>
      </c>
      <c r="AU330" s="97" t="s">
        <v>8053</v>
      </c>
      <c r="AV330" s="97">
        <f t="shared" si="572"/>
        <v>11.866924123866886</v>
      </c>
      <c r="AW330" s="97">
        <f t="shared" si="573"/>
        <v>11.866924123866886</v>
      </c>
      <c r="AX330" s="97">
        <f t="shared" si="574"/>
        <v>0.49445517182778692</v>
      </c>
      <c r="AY330" s="97">
        <f t="shared" si="575"/>
        <v>0</v>
      </c>
      <c r="AZ330" s="97">
        <f t="shared" si="576"/>
        <v>0</v>
      </c>
      <c r="BA330" s="97">
        <f t="shared" si="577"/>
        <v>0</v>
      </c>
      <c r="BB330" s="97">
        <f>SIN((90-$U$9)*$AA$8)*TAN($Y$9*$AA$8)/TAN((90-'C'!$F242)*$AA$8)</f>
        <v>-0.70236717856526798</v>
      </c>
      <c r="BC330" s="97">
        <f t="shared" si="578"/>
        <v>3.9313065427916136</v>
      </c>
      <c r="BD330" s="97">
        <f t="shared" si="579"/>
        <v>2.2206545302661587</v>
      </c>
      <c r="BE330" s="97">
        <f t="shared" si="580"/>
        <v>-18.438608413255984</v>
      </c>
      <c r="BF330" s="97">
        <f t="shared" si="581"/>
        <v>-63.235932093769613</v>
      </c>
      <c r="BG330" s="97">
        <f t="shared" si="582"/>
        <v>44.797323680513628</v>
      </c>
      <c r="BH330" s="97">
        <f t="shared" si="583"/>
        <v>261.6745405070256</v>
      </c>
      <c r="BI330" s="97" t="s">
        <v>8053</v>
      </c>
      <c r="BJ330" s="97" t="s">
        <v>8053</v>
      </c>
      <c r="BK330" s="97" t="s">
        <v>8053</v>
      </c>
      <c r="BL330" s="97">
        <f t="shared" si="584"/>
        <v>15.246266023145353</v>
      </c>
      <c r="BM330" s="97">
        <f t="shared" si="585"/>
        <v>15.246266023145353</v>
      </c>
      <c r="BN330" s="97">
        <f t="shared" si="586"/>
        <v>0.63526108429772299</v>
      </c>
      <c r="BO330" s="97">
        <f t="shared" si="587"/>
        <v>0</v>
      </c>
      <c r="BP330" s="97">
        <f t="shared" si="588"/>
        <v>0</v>
      </c>
      <c r="BQ330" s="97">
        <f t="shared" si="589"/>
        <v>0</v>
      </c>
      <c r="BR330" s="97">
        <f>SIN((90-$U$9)*$AA$8)*TAN($AA$10*$AA$8)/TAN((90-'C'!$F242)*$AA$8)</f>
        <v>5.6783945509961145E-2</v>
      </c>
      <c r="BS330" s="97">
        <f t="shared" si="590"/>
        <v>2.5695650812758864E-2</v>
      </c>
      <c r="BT330" s="97">
        <f t="shared" si="591"/>
        <v>1.0127663357422376</v>
      </c>
      <c r="BU330" s="97">
        <f t="shared" si="592"/>
        <v>3.2141544902121444</v>
      </c>
      <c r="BV330" s="97">
        <f t="shared" si="593"/>
        <v>9.1069592988755232</v>
      </c>
      <c r="BW330" s="97">
        <f t="shared" si="594"/>
        <v>-5.8928048086633789</v>
      </c>
      <c r="BX330" s="97">
        <f t="shared" si="595"/>
        <v>167.67888621091234</v>
      </c>
      <c r="BY330" s="97" t="s">
        <v>8053</v>
      </c>
      <c r="BZ330" s="97" t="s">
        <v>8053</v>
      </c>
      <c r="CA330" s="97" t="s">
        <v>8053</v>
      </c>
      <c r="CB330" s="97">
        <f t="shared" si="596"/>
        <v>0</v>
      </c>
      <c r="CC330" s="97">
        <f t="shared" si="597"/>
        <v>0</v>
      </c>
      <c r="CD330" s="97">
        <f t="shared" si="598"/>
        <v>0</v>
      </c>
      <c r="CE330" s="97">
        <f t="shared" si="599"/>
        <v>0</v>
      </c>
      <c r="CF330" s="97">
        <f t="shared" si="600"/>
        <v>0</v>
      </c>
      <c r="CG330" s="97">
        <f t="shared" si="601"/>
        <v>0</v>
      </c>
      <c r="CH330" s="97">
        <f>90-'C'!$F242</f>
        <v>76.406999999999996</v>
      </c>
      <c r="CI330" s="97">
        <v>16</v>
      </c>
      <c r="CJ330" s="97"/>
      <c r="CK330" s="97"/>
      <c r="CL330" s="97" t="e">
        <f t="shared" si="617"/>
        <v>#REF!</v>
      </c>
      <c r="CM330" s="97"/>
      <c r="CN330" s="97" t="s">
        <v>8211</v>
      </c>
      <c r="CO330" s="97">
        <f t="shared" si="602"/>
        <v>16</v>
      </c>
      <c r="CP330" s="97">
        <f t="shared" si="603"/>
        <v>34.31666666666667</v>
      </c>
      <c r="CQ330" s="97">
        <f>'C'!F242</f>
        <v>13.593</v>
      </c>
      <c r="CR330" s="97">
        <f t="shared" si="604"/>
        <v>3.1415926535897931</v>
      </c>
      <c r="CS330" s="97">
        <f t="shared" si="605"/>
        <v>1.7453292519943295E-2</v>
      </c>
      <c r="CT330" s="97">
        <f t="shared" si="606"/>
        <v>57.295779513082323</v>
      </c>
      <c r="CU330" s="97">
        <f t="shared" si="607"/>
        <v>0.59893882164272083</v>
      </c>
      <c r="CV330" s="97">
        <f t="shared" si="608"/>
        <v>0.23724260522358923</v>
      </c>
      <c r="CW330" s="97">
        <f t="shared" si="609"/>
        <v>1.7549905588883561</v>
      </c>
      <c r="CX330" s="97">
        <f t="shared" si="610"/>
        <v>72.871898754101935</v>
      </c>
      <c r="CY330" s="97">
        <f t="shared" si="611"/>
        <v>72.871898754101935</v>
      </c>
      <c r="CZ330" s="97">
        <f t="shared" si="612"/>
        <v>287.12810124589805</v>
      </c>
      <c r="DA330" s="97"/>
      <c r="DB330" s="97"/>
      <c r="DC330" s="97"/>
      <c r="DD330" s="97"/>
      <c r="DE330" s="97"/>
      <c r="DF330" s="97"/>
      <c r="DG330" s="97"/>
      <c r="DH330" s="97"/>
      <c r="DI330" s="97"/>
      <c r="DJ330" s="97"/>
      <c r="DK330" s="97"/>
    </row>
    <row r="331" spans="1:115" ht="30" customHeight="1" x14ac:dyDescent="0.2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8">
        <f t="shared" si="613"/>
        <v>17</v>
      </c>
      <c r="N331" s="97">
        <f t="shared" si="548"/>
        <v>105.87231873866266</v>
      </c>
      <c r="O331" s="97">
        <f t="shared" si="549"/>
        <v>73.263393874738597</v>
      </c>
      <c r="P331" s="97">
        <f t="shared" si="550"/>
        <v>32.608924863924059</v>
      </c>
      <c r="Q331" s="97" t="str">
        <f t="shared" si="551"/>
        <v>QSOS</v>
      </c>
      <c r="R331" s="97">
        <f t="shared" si="552"/>
        <v>286.7366061252614</v>
      </c>
      <c r="S331" s="97">
        <f t="shared" si="477"/>
        <v>319</v>
      </c>
      <c r="T331" s="97">
        <f>SIN((90-$U$9)*$AA$8)*TAN($AA$9*$AA$8)/TAN((90-'C'!$F243)*$AA$8)</f>
        <v>0.68532527885486705</v>
      </c>
      <c r="U331" s="97">
        <f t="shared" si="553"/>
        <v>3.9313065427916092</v>
      </c>
      <c r="V331" s="97">
        <f t="shared" si="554"/>
        <v>2.2206545302661578</v>
      </c>
      <c r="W331" s="97">
        <f t="shared" si="555"/>
        <v>17.975729006934834</v>
      </c>
      <c r="X331" s="97">
        <f t="shared" si="556"/>
        <v>63.235932093769605</v>
      </c>
      <c r="Y331" s="97">
        <f t="shared" si="557"/>
        <v>-45.260203086834771</v>
      </c>
      <c r="Z331" s="97">
        <f t="shared" si="558"/>
        <v>98.788338899295553</v>
      </c>
      <c r="AA331" s="97">
        <f>(COS( 90.833*$AA$8)-SIN($U$9*$AA$8)*SIN('C'!$F243*$AA$8))/COS($U$9*$AA$8)/COS('C'!$F243*$AA$8)</f>
        <v>-0.17912588547952479</v>
      </c>
      <c r="AB331" s="97">
        <f t="shared" si="559"/>
        <v>100.31884925551698</v>
      </c>
      <c r="AC331" s="97">
        <f>('C'!$E243+$AC$9+$W$9/15)</f>
        <v>12.256777777777781</v>
      </c>
      <c r="AD331" s="97">
        <f t="shared" si="560"/>
        <v>0</v>
      </c>
      <c r="AE331" s="97">
        <f t="shared" si="561"/>
        <v>0</v>
      </c>
      <c r="AF331" s="97">
        <f t="shared" si="562"/>
        <v>0</v>
      </c>
      <c r="AG331" s="97">
        <f t="shared" si="563"/>
        <v>5.6708885178247446</v>
      </c>
      <c r="AH331" s="97">
        <f t="shared" si="564"/>
        <v>5.6708885178247446</v>
      </c>
      <c r="AI331" s="97"/>
      <c r="AJ331" s="97"/>
      <c r="AK331" s="97">
        <f t="shared" si="565"/>
        <v>0.23628702157603101</v>
      </c>
      <c r="AL331" s="97">
        <f>SIN((90-$U$9)*$AA$8)*TAN($Y$10*$AA$8)/TAN((90-'C'!$F243)*$AA$8)</f>
        <v>-5.5406167142642869E-2</v>
      </c>
      <c r="AM331" s="97">
        <f t="shared" si="566"/>
        <v>2.5695650812758871E-2</v>
      </c>
      <c r="AN331" s="97">
        <f t="shared" si="567"/>
        <v>1.0127663357422376</v>
      </c>
      <c r="AO331" s="97">
        <f t="shared" si="568"/>
        <v>-3.136088842994309</v>
      </c>
      <c r="AP331" s="97">
        <f t="shared" si="569"/>
        <v>-9.106959298875525</v>
      </c>
      <c r="AQ331" s="97">
        <f t="shared" si="570"/>
        <v>5.970870455881216</v>
      </c>
      <c r="AR331" s="97">
        <f t="shared" si="571"/>
        <v>192.24304814186982</v>
      </c>
      <c r="AS331" s="97" t="s">
        <v>8053</v>
      </c>
      <c r="AT331" s="97" t="s">
        <v>8053</v>
      </c>
      <c r="AU331" s="97" t="s">
        <v>8053</v>
      </c>
      <c r="AV331" s="97">
        <f t="shared" si="572"/>
        <v>11.858719747385701</v>
      </c>
      <c r="AW331" s="97">
        <f t="shared" si="573"/>
        <v>11.858719747385701</v>
      </c>
      <c r="AX331" s="97">
        <f t="shared" si="574"/>
        <v>0.49411332280773751</v>
      </c>
      <c r="AY331" s="97">
        <f t="shared" si="575"/>
        <v>0</v>
      </c>
      <c r="AZ331" s="97">
        <f t="shared" si="576"/>
        <v>0</v>
      </c>
      <c r="BA331" s="97">
        <f t="shared" si="577"/>
        <v>0</v>
      </c>
      <c r="BB331" s="97">
        <f>SIN((90-$U$9)*$AA$8)*TAN($Y$9*$AA$8)/TAN((90-'C'!$F243)*$AA$8)</f>
        <v>-0.68532527885486738</v>
      </c>
      <c r="BC331" s="97">
        <f t="shared" si="578"/>
        <v>3.9313065427916136</v>
      </c>
      <c r="BD331" s="97">
        <f t="shared" si="579"/>
        <v>2.2206545302661587</v>
      </c>
      <c r="BE331" s="97">
        <f t="shared" si="580"/>
        <v>-17.975729006934838</v>
      </c>
      <c r="BF331" s="97">
        <f t="shared" si="581"/>
        <v>-63.235932093769613</v>
      </c>
      <c r="BG331" s="97">
        <f t="shared" si="582"/>
        <v>45.260203086834778</v>
      </c>
      <c r="BH331" s="97">
        <f t="shared" si="583"/>
        <v>261.21166110070448</v>
      </c>
      <c r="BI331" s="97" t="s">
        <v>8053</v>
      </c>
      <c r="BJ331" s="97" t="s">
        <v>8053</v>
      </c>
      <c r="BK331" s="97" t="s">
        <v>8053</v>
      </c>
      <c r="BL331" s="97">
        <f t="shared" si="584"/>
        <v>15.274124650233434</v>
      </c>
      <c r="BM331" s="97">
        <f t="shared" si="585"/>
        <v>15.274124650233434</v>
      </c>
      <c r="BN331" s="97">
        <f t="shared" si="586"/>
        <v>0.63642186042639304</v>
      </c>
      <c r="BO331" s="97">
        <f t="shared" si="587"/>
        <v>0</v>
      </c>
      <c r="BP331" s="97">
        <f t="shared" si="588"/>
        <v>0</v>
      </c>
      <c r="BQ331" s="97">
        <f t="shared" si="589"/>
        <v>0</v>
      </c>
      <c r="BR331" s="97">
        <f>SIN((90-$U$9)*$AA$8)*TAN($AA$10*$AA$8)/TAN((90-'C'!$F243)*$AA$8)</f>
        <v>5.5406167142642855E-2</v>
      </c>
      <c r="BS331" s="97">
        <f t="shared" si="590"/>
        <v>2.5695650812758864E-2</v>
      </c>
      <c r="BT331" s="97">
        <f t="shared" si="591"/>
        <v>1.0127663357422376</v>
      </c>
      <c r="BU331" s="97">
        <f t="shared" si="592"/>
        <v>3.1360888429943086</v>
      </c>
      <c r="BV331" s="97">
        <f t="shared" si="593"/>
        <v>9.1069592988755232</v>
      </c>
      <c r="BW331" s="97">
        <f t="shared" si="594"/>
        <v>-5.9708704558812151</v>
      </c>
      <c r="BX331" s="97">
        <f t="shared" si="595"/>
        <v>167.75695185813018</v>
      </c>
      <c r="BY331" s="97" t="s">
        <v>8053</v>
      </c>
      <c r="BZ331" s="97" t="s">
        <v>8053</v>
      </c>
      <c r="CA331" s="97" t="s">
        <v>8053</v>
      </c>
      <c r="CB331" s="97">
        <f t="shared" si="596"/>
        <v>0</v>
      </c>
      <c r="CC331" s="97">
        <f t="shared" si="597"/>
        <v>0</v>
      </c>
      <c r="CD331" s="97">
        <f t="shared" si="598"/>
        <v>0</v>
      </c>
      <c r="CE331" s="97">
        <f t="shared" si="599"/>
        <v>0</v>
      </c>
      <c r="CF331" s="97">
        <f t="shared" si="600"/>
        <v>0</v>
      </c>
      <c r="CG331" s="97">
        <f t="shared" si="601"/>
        <v>0</v>
      </c>
      <c r="CH331" s="97">
        <f>90-'C'!$F243</f>
        <v>76.724999999999994</v>
      </c>
      <c r="CI331" s="97">
        <v>17</v>
      </c>
      <c r="CJ331" s="97"/>
      <c r="CK331" s="97"/>
      <c r="CL331" s="97"/>
      <c r="CM331" s="97"/>
      <c r="CN331" s="97" t="s">
        <v>8211</v>
      </c>
      <c r="CO331" s="97">
        <f t="shared" si="602"/>
        <v>17</v>
      </c>
      <c r="CP331" s="97">
        <f t="shared" si="603"/>
        <v>34.31666666666667</v>
      </c>
      <c r="CQ331" s="97">
        <f>'C'!F243</f>
        <v>13.275</v>
      </c>
      <c r="CR331" s="97">
        <f t="shared" si="604"/>
        <v>3.1415926535897931</v>
      </c>
      <c r="CS331" s="97">
        <f t="shared" si="605"/>
        <v>1.7453292519943295E-2</v>
      </c>
      <c r="CT331" s="97">
        <f t="shared" si="606"/>
        <v>57.295779513082323</v>
      </c>
      <c r="CU331" s="97">
        <f t="shared" si="607"/>
        <v>0.59893882164272083</v>
      </c>
      <c r="CV331" s="97">
        <f t="shared" si="608"/>
        <v>0.23169245820224726</v>
      </c>
      <c r="CW331" s="97">
        <f t="shared" si="609"/>
        <v>1.7508942213206335</v>
      </c>
      <c r="CX331" s="97">
        <f t="shared" si="610"/>
        <v>73.263393874738597</v>
      </c>
      <c r="CY331" s="97">
        <f t="shared" si="611"/>
        <v>73.263393874738597</v>
      </c>
      <c r="CZ331" s="97">
        <f t="shared" si="612"/>
        <v>286.7366061252614</v>
      </c>
      <c r="DA331" s="97"/>
      <c r="DB331" s="97"/>
      <c r="DC331" s="97"/>
      <c r="DD331" s="97"/>
      <c r="DE331" s="97"/>
      <c r="DF331" s="97"/>
      <c r="DG331" s="97"/>
      <c r="DH331" s="97"/>
      <c r="DI331" s="97"/>
      <c r="DJ331" s="97"/>
      <c r="DK331" s="97"/>
    </row>
    <row r="332" spans="1:115" ht="30" customHeight="1" x14ac:dyDescent="0.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8">
        <f t="shared" si="613"/>
        <v>18</v>
      </c>
      <c r="N332" s="97">
        <f t="shared" si="548"/>
        <v>105.87231873866266</v>
      </c>
      <c r="O332" s="97">
        <f t="shared" si="549"/>
        <v>73.660746341700303</v>
      </c>
      <c r="P332" s="97">
        <f t="shared" si="550"/>
        <v>32.211572396962353</v>
      </c>
      <c r="Q332" s="97" t="str">
        <f t="shared" si="551"/>
        <v>QSOS</v>
      </c>
      <c r="R332" s="97">
        <f t="shared" si="552"/>
        <v>286.3392536582997</v>
      </c>
      <c r="S332" s="97">
        <f t="shared" si="477"/>
        <v>320</v>
      </c>
      <c r="T332" s="97">
        <f>SIN((90-$U$9)*$AA$8)*TAN($AA$9*$AA$8)/TAN((90-'C'!$F244)*$AA$8)</f>
        <v>0.66806104781762154</v>
      </c>
      <c r="U332" s="97">
        <f t="shared" si="553"/>
        <v>3.9313065427916092</v>
      </c>
      <c r="V332" s="97">
        <f t="shared" si="554"/>
        <v>2.2206545302661578</v>
      </c>
      <c r="W332" s="97">
        <f t="shared" si="555"/>
        <v>17.508044562328962</v>
      </c>
      <c r="X332" s="97">
        <f t="shared" si="556"/>
        <v>63.235932093769605</v>
      </c>
      <c r="Y332" s="97">
        <f t="shared" si="557"/>
        <v>-45.727887531440643</v>
      </c>
      <c r="Z332" s="97">
        <f t="shared" si="558"/>
        <v>99.256023343901433</v>
      </c>
      <c r="AA332" s="97">
        <f>(COS( 90.833*$AA$8)-SIN($U$9*$AA$8)*SIN('C'!$F244*$AA$8))/COS($U$9*$AA$8)/COS('C'!$F244*$AA$8)</f>
        <v>-0.17504532774051551</v>
      </c>
      <c r="AB332" s="97">
        <f t="shared" si="559"/>
        <v>100.08129591209389</v>
      </c>
      <c r="AC332" s="97">
        <f>('C'!$E244+$AC$9+$W$9/15)</f>
        <v>12.252777777777776</v>
      </c>
      <c r="AD332" s="97">
        <f t="shared" si="560"/>
        <v>0</v>
      </c>
      <c r="AE332" s="97">
        <f t="shared" si="561"/>
        <v>0</v>
      </c>
      <c r="AF332" s="97">
        <f t="shared" si="562"/>
        <v>0</v>
      </c>
      <c r="AG332" s="97">
        <f t="shared" si="563"/>
        <v>5.6357095548510143</v>
      </c>
      <c r="AH332" s="97">
        <f t="shared" si="564"/>
        <v>5.6357095548510143</v>
      </c>
      <c r="AI332" s="97"/>
      <c r="AJ332" s="97"/>
      <c r="AK332" s="97">
        <f t="shared" si="565"/>
        <v>0.23482123145212561</v>
      </c>
      <c r="AL332" s="97">
        <f>SIN((90-$U$9)*$AA$8)*TAN($Y$10*$AA$8)/TAN((90-'C'!$F244)*$AA$8)</f>
        <v>-5.4010414060198346E-2</v>
      </c>
      <c r="AM332" s="97">
        <f t="shared" si="566"/>
        <v>2.5695650812758871E-2</v>
      </c>
      <c r="AN332" s="97">
        <f t="shared" si="567"/>
        <v>1.0127663357422376</v>
      </c>
      <c r="AO332" s="97">
        <f t="shared" si="568"/>
        <v>-3.0570106801102086</v>
      </c>
      <c r="AP332" s="97">
        <f t="shared" si="569"/>
        <v>-9.106959298875525</v>
      </c>
      <c r="AQ332" s="97">
        <f t="shared" si="570"/>
        <v>6.0499486187653169</v>
      </c>
      <c r="AR332" s="97">
        <f t="shared" si="571"/>
        <v>192.16396997898573</v>
      </c>
      <c r="AS332" s="97" t="s">
        <v>8053</v>
      </c>
      <c r="AT332" s="97" t="s">
        <v>8053</v>
      </c>
      <c r="AU332" s="97" t="s">
        <v>8053</v>
      </c>
      <c r="AV332" s="97">
        <f t="shared" si="572"/>
        <v>11.849447869860089</v>
      </c>
      <c r="AW332" s="97">
        <f t="shared" si="573"/>
        <v>11.849447869860089</v>
      </c>
      <c r="AX332" s="97">
        <f t="shared" si="574"/>
        <v>0.49372699457750374</v>
      </c>
      <c r="AY332" s="97">
        <f t="shared" si="575"/>
        <v>0</v>
      </c>
      <c r="AZ332" s="97">
        <f t="shared" si="576"/>
        <v>0</v>
      </c>
      <c r="BA332" s="97">
        <f t="shared" si="577"/>
        <v>0</v>
      </c>
      <c r="BB332" s="97">
        <f>SIN((90-$U$9)*$AA$8)*TAN($Y$9*$AA$8)/TAN((90-'C'!$F244)*$AA$8)</f>
        <v>-0.66806104781762177</v>
      </c>
      <c r="BC332" s="97">
        <f t="shared" si="578"/>
        <v>3.9313065427916136</v>
      </c>
      <c r="BD332" s="97">
        <f t="shared" si="579"/>
        <v>2.2206545302661587</v>
      </c>
      <c r="BE332" s="97">
        <f t="shared" si="580"/>
        <v>-17.508044562328962</v>
      </c>
      <c r="BF332" s="97">
        <f t="shared" si="581"/>
        <v>-63.235932093769613</v>
      </c>
      <c r="BG332" s="97">
        <f t="shared" si="582"/>
        <v>45.727887531440651</v>
      </c>
      <c r="BH332" s="97">
        <f t="shared" si="583"/>
        <v>260.7439766560986</v>
      </c>
      <c r="BI332" s="97" t="s">
        <v>8053</v>
      </c>
      <c r="BJ332" s="97" t="s">
        <v>8053</v>
      </c>
      <c r="BK332" s="97" t="s">
        <v>8053</v>
      </c>
      <c r="BL332" s="97">
        <f t="shared" si="584"/>
        <v>15.301303613207153</v>
      </c>
      <c r="BM332" s="97">
        <f t="shared" si="585"/>
        <v>15.301303613207153</v>
      </c>
      <c r="BN332" s="97">
        <f t="shared" si="586"/>
        <v>0.63755431721696476</v>
      </c>
      <c r="BO332" s="97">
        <f t="shared" si="587"/>
        <v>0</v>
      </c>
      <c r="BP332" s="97">
        <f t="shared" si="588"/>
        <v>0</v>
      </c>
      <c r="BQ332" s="97">
        <f t="shared" si="589"/>
        <v>0</v>
      </c>
      <c r="BR332" s="97">
        <f>SIN((90-$U$9)*$AA$8)*TAN($AA$10*$AA$8)/TAN((90-'C'!$F244)*$AA$8)</f>
        <v>5.4010414060198339E-2</v>
      </c>
      <c r="BS332" s="97">
        <f t="shared" si="590"/>
        <v>2.5695650812758864E-2</v>
      </c>
      <c r="BT332" s="97">
        <f t="shared" si="591"/>
        <v>1.0127663357422376</v>
      </c>
      <c r="BU332" s="97">
        <f t="shared" si="592"/>
        <v>3.0570106801102082</v>
      </c>
      <c r="BV332" s="97">
        <f t="shared" si="593"/>
        <v>9.1069592988755232</v>
      </c>
      <c r="BW332" s="97">
        <f t="shared" si="594"/>
        <v>-6.0499486187653151</v>
      </c>
      <c r="BX332" s="97">
        <f t="shared" si="595"/>
        <v>167.83603002101427</v>
      </c>
      <c r="BY332" s="97" t="s">
        <v>8053</v>
      </c>
      <c r="BZ332" s="97" t="s">
        <v>8053</v>
      </c>
      <c r="CA332" s="97" t="s">
        <v>8053</v>
      </c>
      <c r="CB332" s="97">
        <f t="shared" si="596"/>
        <v>0</v>
      </c>
      <c r="CC332" s="97">
        <f t="shared" si="597"/>
        <v>0</v>
      </c>
      <c r="CD332" s="97">
        <f t="shared" si="598"/>
        <v>0</v>
      </c>
      <c r="CE332" s="97">
        <f t="shared" si="599"/>
        <v>0</v>
      </c>
      <c r="CF332" s="97">
        <f t="shared" si="600"/>
        <v>0</v>
      </c>
      <c r="CG332" s="97">
        <f t="shared" si="601"/>
        <v>0</v>
      </c>
      <c r="CH332" s="97">
        <f>90-'C'!$F244</f>
        <v>77.048000000000002</v>
      </c>
      <c r="CI332" s="97">
        <v>18</v>
      </c>
      <c r="CJ332" s="97"/>
      <c r="CK332" s="97"/>
      <c r="CL332" s="97"/>
      <c r="CM332" s="97"/>
      <c r="CN332" s="97" t="s">
        <v>8211</v>
      </c>
      <c r="CO332" s="97">
        <f t="shared" si="602"/>
        <v>18</v>
      </c>
      <c r="CP332" s="97">
        <f t="shared" si="603"/>
        <v>34.31666666666667</v>
      </c>
      <c r="CQ332" s="97">
        <f>'C'!F244</f>
        <v>12.952</v>
      </c>
      <c r="CR332" s="97">
        <f t="shared" si="604"/>
        <v>3.1415926535897931</v>
      </c>
      <c r="CS332" s="97">
        <f t="shared" si="605"/>
        <v>1.7453292519943295E-2</v>
      </c>
      <c r="CT332" s="97">
        <f t="shared" si="606"/>
        <v>57.295779513082323</v>
      </c>
      <c r="CU332" s="97">
        <f t="shared" si="607"/>
        <v>0.59893882164272083</v>
      </c>
      <c r="CV332" s="97">
        <f t="shared" si="608"/>
        <v>0.22605504471830556</v>
      </c>
      <c r="CW332" s="97">
        <f t="shared" si="609"/>
        <v>1.7467481333287798</v>
      </c>
      <c r="CX332" s="97">
        <f t="shared" si="610"/>
        <v>73.660746341700303</v>
      </c>
      <c r="CY332" s="97">
        <f t="shared" si="611"/>
        <v>73.660746341700303</v>
      </c>
      <c r="CZ332" s="97">
        <f t="shared" si="612"/>
        <v>286.3392536582997</v>
      </c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</row>
    <row r="333" spans="1:115" ht="30" customHeight="1" x14ac:dyDescent="0.2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8">
        <f t="shared" si="613"/>
        <v>19</v>
      </c>
      <c r="N333" s="97">
        <f t="shared" si="548"/>
        <v>105.87231873866266</v>
      </c>
      <c r="O333" s="97">
        <f t="shared" si="549"/>
        <v>74.061493037477362</v>
      </c>
      <c r="P333" s="97">
        <f t="shared" si="550"/>
        <v>31.810825701185294</v>
      </c>
      <c r="Q333" s="97" t="str">
        <f t="shared" si="551"/>
        <v>QSOS</v>
      </c>
      <c r="R333" s="97">
        <f t="shared" si="552"/>
        <v>285.93850696252264</v>
      </c>
      <c r="S333" s="97">
        <f t="shared" si="477"/>
        <v>321</v>
      </c>
      <c r="T333" s="97">
        <f>SIN((90-$U$9)*$AA$8)*TAN($AA$9*$AA$8)/TAN((90-'C'!$F245)*$AA$8)</f>
        <v>0.65068179827757622</v>
      </c>
      <c r="U333" s="97">
        <f t="shared" si="553"/>
        <v>3.9313065427916092</v>
      </c>
      <c r="V333" s="97">
        <f t="shared" si="554"/>
        <v>2.2206545302661578</v>
      </c>
      <c r="W333" s="97">
        <f t="shared" si="555"/>
        <v>17.038457429255764</v>
      </c>
      <c r="X333" s="97">
        <f t="shared" si="556"/>
        <v>63.235932093769605</v>
      </c>
      <c r="Y333" s="97">
        <f t="shared" si="557"/>
        <v>-46.197474664513841</v>
      </c>
      <c r="Z333" s="97">
        <f t="shared" si="558"/>
        <v>99.725610476974623</v>
      </c>
      <c r="AA333" s="97">
        <f>(COS( 90.833*$AA$8)-SIN($U$9*$AA$8)*SIN('C'!$F245*$AA$8))/COS($U$9*$AA$8)/COS('C'!$F245*$AA$8)</f>
        <v>-0.17093816560526354</v>
      </c>
      <c r="AB333" s="97">
        <f t="shared" si="559"/>
        <v>99.842370456039291</v>
      </c>
      <c r="AC333" s="97">
        <f>('C'!$E245+$AC$9+$W$9/15)</f>
        <v>12.248777777777779</v>
      </c>
      <c r="AD333" s="97">
        <f t="shared" si="560"/>
        <v>0</v>
      </c>
      <c r="AE333" s="97">
        <f t="shared" si="561"/>
        <v>0</v>
      </c>
      <c r="AF333" s="97">
        <f t="shared" si="562"/>
        <v>0</v>
      </c>
      <c r="AG333" s="97">
        <f t="shared" si="563"/>
        <v>5.6004037459794702</v>
      </c>
      <c r="AH333" s="97">
        <f t="shared" si="564"/>
        <v>5.6004037459794702</v>
      </c>
      <c r="AI333" s="97"/>
      <c r="AJ333" s="97"/>
      <c r="AK333" s="97">
        <f t="shared" si="565"/>
        <v>0.23335015608247792</v>
      </c>
      <c r="AL333" s="97">
        <f>SIN((90-$U$9)*$AA$8)*TAN($Y$10*$AA$8)/TAN((90-'C'!$F245)*$AA$8)</f>
        <v>-5.2605362131516516E-2</v>
      </c>
      <c r="AM333" s="97">
        <f t="shared" si="566"/>
        <v>2.5695650812758871E-2</v>
      </c>
      <c r="AN333" s="97">
        <f t="shared" si="567"/>
        <v>1.0127663357422376</v>
      </c>
      <c r="AO333" s="97">
        <f t="shared" si="568"/>
        <v>-2.9774115656695836</v>
      </c>
      <c r="AP333" s="97">
        <f t="shared" si="569"/>
        <v>-9.106959298875525</v>
      </c>
      <c r="AQ333" s="97">
        <f t="shared" si="570"/>
        <v>6.1295477332059409</v>
      </c>
      <c r="AR333" s="97">
        <f t="shared" si="571"/>
        <v>192.08437086454509</v>
      </c>
      <c r="AS333" s="97" t="s">
        <v>8053</v>
      </c>
      <c r="AT333" s="97" t="s">
        <v>8053</v>
      </c>
      <c r="AU333" s="97" t="s">
        <v>8053</v>
      </c>
      <c r="AV333" s="97">
        <f t="shared" si="572"/>
        <v>11.840141262230716</v>
      </c>
      <c r="AW333" s="97">
        <f t="shared" si="573"/>
        <v>11.840141262230716</v>
      </c>
      <c r="AX333" s="97">
        <f t="shared" si="574"/>
        <v>0.49333921925961316</v>
      </c>
      <c r="AY333" s="97">
        <f t="shared" si="575"/>
        <v>0</v>
      </c>
      <c r="AZ333" s="97">
        <f t="shared" si="576"/>
        <v>0</v>
      </c>
      <c r="BA333" s="97">
        <f t="shared" si="577"/>
        <v>0</v>
      </c>
      <c r="BB333" s="97">
        <f>SIN((90-$U$9)*$AA$8)*TAN($Y$9*$AA$8)/TAN((90-'C'!$F245)*$AA$8)</f>
        <v>-0.65068179827757655</v>
      </c>
      <c r="BC333" s="97">
        <f t="shared" si="578"/>
        <v>3.9313065427916136</v>
      </c>
      <c r="BD333" s="97">
        <f t="shared" si="579"/>
        <v>2.2206545302661587</v>
      </c>
      <c r="BE333" s="97">
        <f t="shared" si="580"/>
        <v>-17.038457429255764</v>
      </c>
      <c r="BF333" s="97">
        <f t="shared" si="581"/>
        <v>-63.235932093769613</v>
      </c>
      <c r="BG333" s="97">
        <f t="shared" si="582"/>
        <v>46.197474664513848</v>
      </c>
      <c r="BH333" s="97">
        <f t="shared" si="583"/>
        <v>260.27438952302538</v>
      </c>
      <c r="BI333" s="97" t="s">
        <v>8053</v>
      </c>
      <c r="BJ333" s="97" t="s">
        <v>8053</v>
      </c>
      <c r="BK333" s="97" t="s">
        <v>8053</v>
      </c>
      <c r="BL333" s="97">
        <f t="shared" si="584"/>
        <v>15.328609422078703</v>
      </c>
      <c r="BM333" s="97">
        <f t="shared" si="585"/>
        <v>15.328609422078703</v>
      </c>
      <c r="BN333" s="97">
        <f t="shared" si="586"/>
        <v>0.63869205925327932</v>
      </c>
      <c r="BO333" s="97">
        <f t="shared" si="587"/>
        <v>0</v>
      </c>
      <c r="BP333" s="97">
        <f t="shared" si="588"/>
        <v>0</v>
      </c>
      <c r="BQ333" s="97">
        <f t="shared" si="589"/>
        <v>0</v>
      </c>
      <c r="BR333" s="97">
        <f>SIN((90-$U$9)*$AA$8)*TAN($AA$10*$AA$8)/TAN((90-'C'!$F245)*$AA$8)</f>
        <v>5.2605362131516502E-2</v>
      </c>
      <c r="BS333" s="97">
        <f t="shared" si="590"/>
        <v>2.5695650812758864E-2</v>
      </c>
      <c r="BT333" s="97">
        <f t="shared" si="591"/>
        <v>1.0127663357422376</v>
      </c>
      <c r="BU333" s="97">
        <f t="shared" si="592"/>
        <v>2.9774115656695828</v>
      </c>
      <c r="BV333" s="97">
        <f t="shared" si="593"/>
        <v>9.1069592988755232</v>
      </c>
      <c r="BW333" s="97">
        <f t="shared" si="594"/>
        <v>-6.1295477332059409</v>
      </c>
      <c r="BX333" s="97">
        <f t="shared" si="595"/>
        <v>167.91562913545491</v>
      </c>
      <c r="BY333" s="97" t="s">
        <v>8053</v>
      </c>
      <c r="BZ333" s="97" t="s">
        <v>8053</v>
      </c>
      <c r="CA333" s="97" t="s">
        <v>8053</v>
      </c>
      <c r="CB333" s="97">
        <f t="shared" si="596"/>
        <v>0</v>
      </c>
      <c r="CC333" s="97">
        <f t="shared" si="597"/>
        <v>0</v>
      </c>
      <c r="CD333" s="97">
        <f t="shared" si="598"/>
        <v>0</v>
      </c>
      <c r="CE333" s="97">
        <f t="shared" si="599"/>
        <v>0</v>
      </c>
      <c r="CF333" s="97">
        <f t="shared" si="600"/>
        <v>0</v>
      </c>
      <c r="CG333" s="97">
        <f t="shared" si="601"/>
        <v>0</v>
      </c>
      <c r="CH333" s="97">
        <f>90-'C'!$F245</f>
        <v>77.373999999999995</v>
      </c>
      <c r="CI333" s="97">
        <v>19</v>
      </c>
      <c r="CJ333" s="97"/>
      <c r="CK333" s="97"/>
      <c r="CL333" s="97"/>
      <c r="CM333" s="97"/>
      <c r="CN333" s="97" t="s">
        <v>8211</v>
      </c>
      <c r="CO333" s="97">
        <f t="shared" si="602"/>
        <v>19</v>
      </c>
      <c r="CP333" s="97">
        <f t="shared" si="603"/>
        <v>34.31666666666667</v>
      </c>
      <c r="CQ333" s="97">
        <f>'C'!F245</f>
        <v>12.625999999999999</v>
      </c>
      <c r="CR333" s="97">
        <f t="shared" si="604"/>
        <v>3.1415926535897931</v>
      </c>
      <c r="CS333" s="97">
        <f t="shared" si="605"/>
        <v>1.7453292519943295E-2</v>
      </c>
      <c r="CT333" s="97">
        <f t="shared" si="606"/>
        <v>57.295779513082323</v>
      </c>
      <c r="CU333" s="97">
        <f t="shared" si="607"/>
        <v>0.59893882164272083</v>
      </c>
      <c r="CV333" s="97">
        <f t="shared" si="608"/>
        <v>0.22036527135680403</v>
      </c>
      <c r="CW333" s="97">
        <f t="shared" si="609"/>
        <v>1.7425780974537981</v>
      </c>
      <c r="CX333" s="97">
        <f t="shared" si="610"/>
        <v>74.061493037477362</v>
      </c>
      <c r="CY333" s="97">
        <f t="shared" si="611"/>
        <v>74.061493037477362</v>
      </c>
      <c r="CZ333" s="97">
        <f t="shared" si="612"/>
        <v>285.93850696252264</v>
      </c>
      <c r="DA333" s="97"/>
      <c r="DB333" s="97"/>
      <c r="DC333" s="97"/>
      <c r="DD333" s="97"/>
      <c r="DE333" s="97"/>
      <c r="DF333" s="97"/>
      <c r="DG333" s="97"/>
      <c r="DH333" s="97"/>
      <c r="DI333" s="97"/>
      <c r="DJ333" s="97"/>
      <c r="DK333" s="97"/>
    </row>
    <row r="334" spans="1:115" ht="30" customHeight="1" x14ac:dyDescent="0.2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8">
        <f t="shared" si="613"/>
        <v>20</v>
      </c>
      <c r="N334" s="97">
        <f t="shared" si="548"/>
        <v>105.87231873866266</v>
      </c>
      <c r="O334" s="97">
        <f t="shared" si="549"/>
        <v>74.465634272710176</v>
      </c>
      <c r="P334" s="97">
        <f t="shared" si="550"/>
        <v>31.40668446595248</v>
      </c>
      <c r="Q334" s="97" t="str">
        <f t="shared" si="551"/>
        <v>QSOS</v>
      </c>
      <c r="R334" s="97">
        <f t="shared" si="552"/>
        <v>285.53436572728981</v>
      </c>
      <c r="S334" s="97">
        <f t="shared" si="477"/>
        <v>322</v>
      </c>
      <c r="T334" s="97">
        <f>SIN((90-$U$9)*$AA$8)*TAN($AA$9*$AA$8)/TAN((90-'C'!$F246)*$AA$8)</f>
        <v>0.63318747030068279</v>
      </c>
      <c r="U334" s="97">
        <f t="shared" si="553"/>
        <v>3.9313065427916092</v>
      </c>
      <c r="V334" s="97">
        <f t="shared" si="554"/>
        <v>2.2206545302661578</v>
      </c>
      <c r="W334" s="97">
        <f t="shared" si="555"/>
        <v>16.566949061221649</v>
      </c>
      <c r="X334" s="97">
        <f t="shared" si="556"/>
        <v>63.235932093769605</v>
      </c>
      <c r="Y334" s="97">
        <f t="shared" si="557"/>
        <v>-46.668983032547956</v>
      </c>
      <c r="Z334" s="97">
        <f t="shared" si="558"/>
        <v>100.19711884500876</v>
      </c>
      <c r="AA334" s="97">
        <f>(COS( 90.833*$AA$8)-SIN($U$9*$AA$8)*SIN('C'!$F246*$AA$8))/COS($U$9*$AA$8)/COS('C'!$F246*$AA$8)</f>
        <v>-0.16680439877834682</v>
      </c>
      <c r="AB334" s="97">
        <f t="shared" si="559"/>
        <v>99.602071731394034</v>
      </c>
      <c r="AC334" s="97">
        <f>('C'!$E246+$AC$9+$W$9/15)</f>
        <v>12.244777777777781</v>
      </c>
      <c r="AD334" s="97">
        <f t="shared" si="560"/>
        <v>0</v>
      </c>
      <c r="AE334" s="97">
        <f t="shared" si="561"/>
        <v>0</v>
      </c>
      <c r="AF334" s="97">
        <f t="shared" si="562"/>
        <v>0</v>
      </c>
      <c r="AG334" s="97">
        <f t="shared" si="563"/>
        <v>0</v>
      </c>
      <c r="AH334" s="97">
        <f t="shared" si="564"/>
        <v>0</v>
      </c>
      <c r="AI334" s="97"/>
      <c r="AJ334" s="97"/>
      <c r="AK334" s="97">
        <f t="shared" si="565"/>
        <v>0</v>
      </c>
      <c r="AL334" s="97">
        <f>SIN((90-$U$9)*$AA$8)*TAN($Y$10*$AA$8)/TAN((90-'C'!$F246)*$AA$8)</f>
        <v>-5.1191006511137824E-2</v>
      </c>
      <c r="AM334" s="97">
        <f t="shared" si="566"/>
        <v>2.5695650812758871E-2</v>
      </c>
      <c r="AN334" s="97">
        <f t="shared" si="567"/>
        <v>1.0127663357422376</v>
      </c>
      <c r="AO334" s="97">
        <f t="shared" si="568"/>
        <v>-2.8972911860028177</v>
      </c>
      <c r="AP334" s="97">
        <f t="shared" si="569"/>
        <v>-9.106959298875525</v>
      </c>
      <c r="AQ334" s="97">
        <f t="shared" si="570"/>
        <v>6.2096681128727074</v>
      </c>
      <c r="AR334" s="97">
        <f t="shared" si="571"/>
        <v>192.00425048487833</v>
      </c>
      <c r="AS334" s="97" t="s">
        <v>8053</v>
      </c>
      <c r="AT334" s="97" t="s">
        <v>8053</v>
      </c>
      <c r="AU334" s="97" t="s">
        <v>8053</v>
      </c>
      <c r="AV334" s="97">
        <f t="shared" si="572"/>
        <v>11.830799903586268</v>
      </c>
      <c r="AW334" s="97">
        <f t="shared" si="573"/>
        <v>11.830799903586268</v>
      </c>
      <c r="AX334" s="97">
        <f t="shared" si="574"/>
        <v>0.49294999598276118</v>
      </c>
      <c r="AY334" s="97">
        <f t="shared" si="575"/>
        <v>0</v>
      </c>
      <c r="AZ334" s="97">
        <f t="shared" si="576"/>
        <v>0</v>
      </c>
      <c r="BA334" s="97">
        <f t="shared" si="577"/>
        <v>0</v>
      </c>
      <c r="BB334" s="97">
        <f>SIN((90-$U$9)*$AA$8)*TAN($Y$9*$AA$8)/TAN((90-'C'!$F246)*$AA$8)</f>
        <v>-0.63318747030068301</v>
      </c>
      <c r="BC334" s="97">
        <f t="shared" si="578"/>
        <v>3.9313065427916136</v>
      </c>
      <c r="BD334" s="97">
        <f t="shared" si="579"/>
        <v>2.2206545302661587</v>
      </c>
      <c r="BE334" s="97">
        <f t="shared" si="580"/>
        <v>-16.566949061221649</v>
      </c>
      <c r="BF334" s="97">
        <f t="shared" si="581"/>
        <v>-63.235932093769613</v>
      </c>
      <c r="BG334" s="97">
        <f t="shared" si="582"/>
        <v>46.668983032547963</v>
      </c>
      <c r="BH334" s="97">
        <f t="shared" si="583"/>
        <v>259.80288115499127</v>
      </c>
      <c r="BI334" s="97" t="s">
        <v>8053</v>
      </c>
      <c r="BJ334" s="97" t="s">
        <v>8053</v>
      </c>
      <c r="BK334" s="97" t="s">
        <v>8053</v>
      </c>
      <c r="BL334" s="97">
        <f t="shared" si="584"/>
        <v>15.356043313280978</v>
      </c>
      <c r="BM334" s="97">
        <f t="shared" si="585"/>
        <v>15.356043313280978</v>
      </c>
      <c r="BN334" s="97">
        <f t="shared" si="586"/>
        <v>0.63983513805337411</v>
      </c>
      <c r="BO334" s="97">
        <f t="shared" si="587"/>
        <v>0</v>
      </c>
      <c r="BP334" s="97">
        <f t="shared" si="588"/>
        <v>0</v>
      </c>
      <c r="BQ334" s="97">
        <f t="shared" si="589"/>
        <v>0</v>
      </c>
      <c r="BR334" s="97">
        <f>SIN((90-$U$9)*$AA$8)*TAN($AA$10*$AA$8)/TAN((90-'C'!$F246)*$AA$8)</f>
        <v>5.119100651113781E-2</v>
      </c>
      <c r="BS334" s="97">
        <f t="shared" si="590"/>
        <v>2.5695650812758864E-2</v>
      </c>
      <c r="BT334" s="97">
        <f t="shared" si="591"/>
        <v>1.0127663357422376</v>
      </c>
      <c r="BU334" s="97">
        <f t="shared" si="592"/>
        <v>2.8972911860028172</v>
      </c>
      <c r="BV334" s="97">
        <f t="shared" si="593"/>
        <v>9.1069592988755232</v>
      </c>
      <c r="BW334" s="97">
        <f t="shared" si="594"/>
        <v>-6.2096681128727056</v>
      </c>
      <c r="BX334" s="97">
        <f t="shared" si="595"/>
        <v>167.99574951512167</v>
      </c>
      <c r="BY334" s="97" t="s">
        <v>8053</v>
      </c>
      <c r="BZ334" s="97" t="s">
        <v>8053</v>
      </c>
      <c r="CA334" s="97" t="s">
        <v>8053</v>
      </c>
      <c r="CB334" s="97">
        <f t="shared" si="596"/>
        <v>0</v>
      </c>
      <c r="CC334" s="97">
        <f t="shared" si="597"/>
        <v>0</v>
      </c>
      <c r="CD334" s="97">
        <f t="shared" si="598"/>
        <v>0</v>
      </c>
      <c r="CE334" s="97">
        <f t="shared" si="599"/>
        <v>0</v>
      </c>
      <c r="CF334" s="97">
        <f t="shared" si="600"/>
        <v>0</v>
      </c>
      <c r="CG334" s="97">
        <f t="shared" si="601"/>
        <v>0</v>
      </c>
      <c r="CH334" s="97">
        <f>90-'C'!$F246</f>
        <v>77.703000000000003</v>
      </c>
      <c r="CI334" s="97">
        <v>20</v>
      </c>
      <c r="CJ334" s="97"/>
      <c r="CK334" s="97"/>
      <c r="CL334" s="97"/>
      <c r="CM334" s="97"/>
      <c r="CN334" s="97" t="s">
        <v>8211</v>
      </c>
      <c r="CO334" s="97">
        <f t="shared" si="602"/>
        <v>20</v>
      </c>
      <c r="CP334" s="97">
        <f t="shared" si="603"/>
        <v>34.31666666666667</v>
      </c>
      <c r="CQ334" s="97">
        <f>'C'!F246</f>
        <v>12.297000000000001</v>
      </c>
      <c r="CR334" s="97">
        <f t="shared" si="604"/>
        <v>3.1415926535897931</v>
      </c>
      <c r="CS334" s="97">
        <f t="shared" si="605"/>
        <v>1.7453292519943295E-2</v>
      </c>
      <c r="CT334" s="97">
        <f t="shared" si="606"/>
        <v>57.295779513082323</v>
      </c>
      <c r="CU334" s="97">
        <f t="shared" si="607"/>
        <v>0.59893882164272083</v>
      </c>
      <c r="CV334" s="97">
        <f t="shared" si="608"/>
        <v>0.21462313811774272</v>
      </c>
      <c r="CW334" s="97">
        <f t="shared" si="609"/>
        <v>1.7383840935203951</v>
      </c>
      <c r="CX334" s="97">
        <f t="shared" si="610"/>
        <v>74.465634272710176</v>
      </c>
      <c r="CY334" s="97">
        <f t="shared" si="611"/>
        <v>74.465634272710176</v>
      </c>
      <c r="CZ334" s="97">
        <f t="shared" si="612"/>
        <v>285.53436572728981</v>
      </c>
      <c r="DA334" s="97"/>
      <c r="DB334" s="97"/>
      <c r="DC334" s="97"/>
      <c r="DD334" s="97"/>
      <c r="DE334" s="97"/>
      <c r="DF334" s="97"/>
      <c r="DG334" s="97"/>
      <c r="DH334" s="97"/>
      <c r="DI334" s="97"/>
      <c r="DJ334" s="97"/>
      <c r="DK334" s="97"/>
    </row>
    <row r="335" spans="1:115" ht="30" customHeight="1" x14ac:dyDescent="0.2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8">
        <f t="shared" si="613"/>
        <v>21</v>
      </c>
      <c r="N335" s="97">
        <f t="shared" si="548"/>
        <v>105.87231873866266</v>
      </c>
      <c r="O335" s="97">
        <f t="shared" si="549"/>
        <v>74.873170617098637</v>
      </c>
      <c r="P335" s="97">
        <f t="shared" si="550"/>
        <v>30.999148121564019</v>
      </c>
      <c r="Q335" s="97" t="str">
        <f t="shared" si="551"/>
        <v>QSOS</v>
      </c>
      <c r="R335" s="97">
        <f t="shared" si="552"/>
        <v>285.12682938290135</v>
      </c>
      <c r="S335" s="97">
        <f t="shared" si="477"/>
        <v>323</v>
      </c>
      <c r="T335" s="97">
        <f>SIN((90-$U$9)*$AA$8)*TAN($AA$9*$AA$8)/TAN((90-'C'!$F247)*$AA$8)</f>
        <v>0.61557795568985252</v>
      </c>
      <c r="U335" s="97">
        <f t="shared" si="553"/>
        <v>3.9313065427916092</v>
      </c>
      <c r="V335" s="97">
        <f t="shared" si="554"/>
        <v>2.2206545302661578</v>
      </c>
      <c r="W335" s="97">
        <f t="shared" si="555"/>
        <v>16.093499007225414</v>
      </c>
      <c r="X335" s="97">
        <f t="shared" si="556"/>
        <v>63.235932093769605</v>
      </c>
      <c r="Y335" s="97">
        <f t="shared" si="557"/>
        <v>-47.142433086544187</v>
      </c>
      <c r="Z335" s="97">
        <f t="shared" si="558"/>
        <v>100.67056889900499</v>
      </c>
      <c r="AA335" s="97">
        <f>(COS( 90.833*$AA$8)-SIN($U$9*$AA$8)*SIN('C'!$F247*$AA$8))/COS($U$9*$AA$8)/COS('C'!$F247*$AA$8)</f>
        <v>-0.16264401569121209</v>
      </c>
      <c r="AB335" s="97">
        <f t="shared" si="559"/>
        <v>99.360397801097804</v>
      </c>
      <c r="AC335" s="97">
        <f>('C'!$E247+$AC$9+$W$9/15)</f>
        <v>12.24077777777778</v>
      </c>
      <c r="AD335" s="97">
        <f t="shared" si="560"/>
        <v>0</v>
      </c>
      <c r="AE335" s="97">
        <f t="shared" si="561"/>
        <v>0</v>
      </c>
      <c r="AF335" s="97">
        <f t="shared" si="562"/>
        <v>0</v>
      </c>
      <c r="AG335" s="97">
        <f t="shared" si="563"/>
        <v>0</v>
      </c>
      <c r="AH335" s="97">
        <f t="shared" si="564"/>
        <v>0</v>
      </c>
      <c r="AI335" s="97"/>
      <c r="AJ335" s="97"/>
      <c r="AK335" s="97">
        <f t="shared" si="565"/>
        <v>0</v>
      </c>
      <c r="AL335" s="97">
        <f>SIN((90-$U$9)*$AA$8)*TAN($Y$10*$AA$8)/TAN((90-'C'!$F247)*$AA$8)</f>
        <v>-4.9767338451703683E-2</v>
      </c>
      <c r="AM335" s="97">
        <f t="shared" si="566"/>
        <v>2.5695650812758871E-2</v>
      </c>
      <c r="AN335" s="97">
        <f t="shared" si="567"/>
        <v>1.0127663357422376</v>
      </c>
      <c r="AO335" s="97">
        <f t="shared" si="568"/>
        <v>-2.816649001173305</v>
      </c>
      <c r="AP335" s="97">
        <f t="shared" si="569"/>
        <v>-9.106959298875525</v>
      </c>
      <c r="AQ335" s="97">
        <f t="shared" si="570"/>
        <v>6.2903102977022201</v>
      </c>
      <c r="AR335" s="97">
        <f t="shared" si="571"/>
        <v>191.92360830004884</v>
      </c>
      <c r="AS335" s="97" t="s">
        <v>8053</v>
      </c>
      <c r="AT335" s="97" t="s">
        <v>8053</v>
      </c>
      <c r="AU335" s="97" t="s">
        <v>8053</v>
      </c>
      <c r="AV335" s="97">
        <f t="shared" si="572"/>
        <v>11.821423757930965</v>
      </c>
      <c r="AW335" s="97">
        <f t="shared" si="573"/>
        <v>11.821423757930965</v>
      </c>
      <c r="AX335" s="97">
        <f t="shared" si="574"/>
        <v>0.49255932324712354</v>
      </c>
      <c r="AY335" s="97">
        <f t="shared" si="575"/>
        <v>0</v>
      </c>
      <c r="AZ335" s="97">
        <f t="shared" si="576"/>
        <v>0</v>
      </c>
      <c r="BA335" s="97">
        <f t="shared" si="577"/>
        <v>0</v>
      </c>
      <c r="BB335" s="97">
        <f>SIN((90-$U$9)*$AA$8)*TAN($Y$9*$AA$8)/TAN((90-'C'!$F247)*$AA$8)</f>
        <v>-0.61557795568985285</v>
      </c>
      <c r="BC335" s="97">
        <f t="shared" si="578"/>
        <v>3.9313065427916136</v>
      </c>
      <c r="BD335" s="97">
        <f t="shared" si="579"/>
        <v>2.2206545302661587</v>
      </c>
      <c r="BE335" s="97">
        <f t="shared" si="580"/>
        <v>-16.093499007225414</v>
      </c>
      <c r="BF335" s="97">
        <f t="shared" si="581"/>
        <v>-63.235932093769613</v>
      </c>
      <c r="BG335" s="97">
        <f t="shared" si="582"/>
        <v>47.142433086544202</v>
      </c>
      <c r="BH335" s="97">
        <f t="shared" si="583"/>
        <v>259.32943110099501</v>
      </c>
      <c r="BI335" s="97" t="s">
        <v>8053</v>
      </c>
      <c r="BJ335" s="97" t="s">
        <v>8053</v>
      </c>
      <c r="BK335" s="97" t="s">
        <v>8053</v>
      </c>
      <c r="BL335" s="97">
        <f t="shared" si="584"/>
        <v>15.383606650214059</v>
      </c>
      <c r="BM335" s="97">
        <f t="shared" si="585"/>
        <v>15.383606650214059</v>
      </c>
      <c r="BN335" s="97">
        <f t="shared" si="586"/>
        <v>0.64098361042558583</v>
      </c>
      <c r="BO335" s="97">
        <f t="shared" si="587"/>
        <v>0</v>
      </c>
      <c r="BP335" s="97">
        <f t="shared" si="588"/>
        <v>0</v>
      </c>
      <c r="BQ335" s="97">
        <f t="shared" si="589"/>
        <v>0</v>
      </c>
      <c r="BR335" s="97">
        <f>SIN((90-$U$9)*$AA$8)*TAN($AA$10*$AA$8)/TAN((90-'C'!$F247)*$AA$8)</f>
        <v>4.9767338451703669E-2</v>
      </c>
      <c r="BS335" s="97">
        <f t="shared" si="590"/>
        <v>2.5695650812758864E-2</v>
      </c>
      <c r="BT335" s="97">
        <f t="shared" si="591"/>
        <v>1.0127663357422376</v>
      </c>
      <c r="BU335" s="97">
        <f t="shared" si="592"/>
        <v>2.8166490011733041</v>
      </c>
      <c r="BV335" s="97">
        <f t="shared" si="593"/>
        <v>9.1069592988755232</v>
      </c>
      <c r="BW335" s="97">
        <f t="shared" si="594"/>
        <v>-6.2903102977022192</v>
      </c>
      <c r="BX335" s="97">
        <f t="shared" si="595"/>
        <v>168.07639169995116</v>
      </c>
      <c r="BY335" s="97" t="s">
        <v>8053</v>
      </c>
      <c r="BZ335" s="97" t="s">
        <v>8053</v>
      </c>
      <c r="CA335" s="97" t="s">
        <v>8053</v>
      </c>
      <c r="CB335" s="97">
        <f t="shared" si="596"/>
        <v>0</v>
      </c>
      <c r="CC335" s="97">
        <f t="shared" si="597"/>
        <v>0</v>
      </c>
      <c r="CD335" s="97">
        <f t="shared" si="598"/>
        <v>0</v>
      </c>
      <c r="CE335" s="97">
        <f t="shared" si="599"/>
        <v>0</v>
      </c>
      <c r="CF335" s="97">
        <f t="shared" si="600"/>
        <v>0</v>
      </c>
      <c r="CG335" s="97">
        <f t="shared" si="601"/>
        <v>0</v>
      </c>
      <c r="CH335" s="97">
        <f>90-'C'!$F247</f>
        <v>78.034999999999997</v>
      </c>
      <c r="CI335" s="97">
        <v>21</v>
      </c>
      <c r="CJ335" s="97"/>
      <c r="CK335" s="97"/>
      <c r="CL335" s="97"/>
      <c r="CM335" s="97"/>
      <c r="CN335" s="97" t="s">
        <v>8211</v>
      </c>
      <c r="CO335" s="97">
        <f t="shared" si="602"/>
        <v>21</v>
      </c>
      <c r="CP335" s="97">
        <f t="shared" si="603"/>
        <v>34.31666666666667</v>
      </c>
      <c r="CQ335" s="97">
        <f>'C'!F247</f>
        <v>11.965</v>
      </c>
      <c r="CR335" s="97">
        <f t="shared" si="604"/>
        <v>3.1415926535897931</v>
      </c>
      <c r="CS335" s="97">
        <f t="shared" si="605"/>
        <v>1.7453292519943295E-2</v>
      </c>
      <c r="CT335" s="97">
        <f t="shared" si="606"/>
        <v>57.295779513082323</v>
      </c>
      <c r="CU335" s="97">
        <f t="shared" si="607"/>
        <v>0.59893882164272083</v>
      </c>
      <c r="CV335" s="97">
        <f t="shared" si="608"/>
        <v>0.20882864500112153</v>
      </c>
      <c r="CW335" s="97">
        <f t="shared" si="609"/>
        <v>1.7341660877204905</v>
      </c>
      <c r="CX335" s="97">
        <f t="shared" si="610"/>
        <v>74.873170617098637</v>
      </c>
      <c r="CY335" s="97">
        <f t="shared" si="611"/>
        <v>74.873170617098637</v>
      </c>
      <c r="CZ335" s="97">
        <f t="shared" si="612"/>
        <v>285.12682938290135</v>
      </c>
      <c r="DA335" s="97"/>
      <c r="DB335" s="97"/>
      <c r="DC335" s="97"/>
      <c r="DD335" s="97"/>
      <c r="DE335" s="97"/>
      <c r="DF335" s="97"/>
      <c r="DG335" s="97"/>
      <c r="DH335" s="97"/>
      <c r="DI335" s="97"/>
      <c r="DJ335" s="97"/>
      <c r="DK335" s="97"/>
    </row>
    <row r="336" spans="1:115" ht="30" customHeight="1" x14ac:dyDescent="0.2">
      <c r="A336" s="97"/>
      <c r="B336" s="97"/>
      <c r="C336" s="97"/>
      <c r="D336" s="97"/>
      <c r="E336" s="97"/>
      <c r="F336" s="97"/>
      <c r="G336" s="97"/>
      <c r="H336" s="97"/>
      <c r="I336" s="97"/>
      <c r="J336" s="102"/>
      <c r="K336" s="97"/>
      <c r="L336" s="97"/>
      <c r="M336" s="98">
        <f t="shared" si="613"/>
        <v>22</v>
      </c>
      <c r="N336" s="97">
        <f t="shared" si="548"/>
        <v>105.87231873866266</v>
      </c>
      <c r="O336" s="97">
        <f t="shared" si="549"/>
        <v>75.2841029029167</v>
      </c>
      <c r="P336" s="97">
        <f t="shared" si="550"/>
        <v>30.588215835745956</v>
      </c>
      <c r="Q336" s="97" t="str">
        <f t="shared" si="551"/>
        <v>QSOS</v>
      </c>
      <c r="R336" s="97">
        <f t="shared" si="552"/>
        <v>284.71589709708331</v>
      </c>
      <c r="S336" s="97">
        <f t="shared" si="477"/>
        <v>324</v>
      </c>
      <c r="T336" s="97">
        <f>SIN((90-$U$9)*$AA$8)*TAN($AA$9*$AA$8)/TAN((90-'C'!$F248)*$AA$8)</f>
        <v>0.59785309705993106</v>
      </c>
      <c r="U336" s="97">
        <f t="shared" si="553"/>
        <v>3.9313065427916092</v>
      </c>
      <c r="V336" s="97">
        <f t="shared" si="554"/>
        <v>2.2206545302661578</v>
      </c>
      <c r="W336" s="97">
        <f t="shared" si="555"/>
        <v>15.618084889721075</v>
      </c>
      <c r="X336" s="97">
        <f t="shared" si="556"/>
        <v>63.235932093769605</v>
      </c>
      <c r="Y336" s="97">
        <f t="shared" si="557"/>
        <v>-47.61784720404853</v>
      </c>
      <c r="Z336" s="97">
        <f t="shared" si="558"/>
        <v>101.14598301650932</v>
      </c>
      <c r="AA336" s="97">
        <f>(COS( 90.833*$AA$8)-SIN($U$9*$AA$8)*SIN('C'!$F248*$AA$8))/COS($U$9*$AA$8)/COS('C'!$F248*$AA$8)</f>
        <v>-0.15845699328957139</v>
      </c>
      <c r="AB336" s="97">
        <f t="shared" si="559"/>
        <v>99.117345935022456</v>
      </c>
      <c r="AC336" s="97">
        <f>('C'!$E248+$AC$9+$W$9/15)</f>
        <v>12.236777777777778</v>
      </c>
      <c r="AD336" s="97">
        <f t="shared" si="560"/>
        <v>0</v>
      </c>
      <c r="AE336" s="97">
        <f t="shared" si="561"/>
        <v>0</v>
      </c>
      <c r="AF336" s="97">
        <f t="shared" si="562"/>
        <v>0</v>
      </c>
      <c r="AG336" s="97">
        <f t="shared" si="563"/>
        <v>0</v>
      </c>
      <c r="AH336" s="97">
        <f t="shared" si="564"/>
        <v>0</v>
      </c>
      <c r="AI336" s="97"/>
      <c r="AJ336" s="97"/>
      <c r="AK336" s="97">
        <f t="shared" si="565"/>
        <v>0</v>
      </c>
      <c r="AL336" s="97">
        <f>SIN((90-$U$9)*$AA$8)*TAN($Y$10*$AA$8)/TAN((90-'C'!$F248)*$AA$8)</f>
        <v>-4.8334345229171287E-2</v>
      </c>
      <c r="AM336" s="97">
        <f t="shared" si="566"/>
        <v>2.5695650812758871E-2</v>
      </c>
      <c r="AN336" s="97">
        <f t="shared" si="567"/>
        <v>1.0127663357422376</v>
      </c>
      <c r="AO336" s="97">
        <f t="shared" si="568"/>
        <v>-2.735484240714861</v>
      </c>
      <c r="AP336" s="97">
        <f t="shared" si="569"/>
        <v>-9.106959298875525</v>
      </c>
      <c r="AQ336" s="97">
        <f t="shared" si="570"/>
        <v>6.3714750581606641</v>
      </c>
      <c r="AR336" s="97">
        <f t="shared" si="571"/>
        <v>191.84244353959039</v>
      </c>
      <c r="AS336" s="97" t="s">
        <v>8053</v>
      </c>
      <c r="AT336" s="97" t="s">
        <v>8053</v>
      </c>
      <c r="AU336" s="97" t="s">
        <v>8053</v>
      </c>
      <c r="AV336" s="97">
        <f t="shared" si="572"/>
        <v>11.812012773900401</v>
      </c>
      <c r="AW336" s="97">
        <f t="shared" si="573"/>
        <v>11.812012773900401</v>
      </c>
      <c r="AX336" s="97">
        <f t="shared" si="574"/>
        <v>0.4921671989125167</v>
      </c>
      <c r="AY336" s="97">
        <f t="shared" si="575"/>
        <v>0</v>
      </c>
      <c r="AZ336" s="97">
        <f t="shared" si="576"/>
        <v>0</v>
      </c>
      <c r="BA336" s="97">
        <f t="shared" si="577"/>
        <v>0</v>
      </c>
      <c r="BB336" s="97">
        <f>SIN((90-$U$9)*$AA$8)*TAN($Y$9*$AA$8)/TAN((90-'C'!$F248)*$AA$8)</f>
        <v>-0.59785309705993128</v>
      </c>
      <c r="BC336" s="97">
        <f t="shared" si="578"/>
        <v>3.9313065427916136</v>
      </c>
      <c r="BD336" s="97">
        <f t="shared" si="579"/>
        <v>2.2206545302661587</v>
      </c>
      <c r="BE336" s="97">
        <f t="shared" si="580"/>
        <v>-15.618084889721072</v>
      </c>
      <c r="BF336" s="97">
        <f t="shared" si="581"/>
        <v>-63.235932093769613</v>
      </c>
      <c r="BG336" s="97">
        <f t="shared" si="582"/>
        <v>47.617847204048545</v>
      </c>
      <c r="BH336" s="97">
        <f t="shared" si="583"/>
        <v>258.85401698349068</v>
      </c>
      <c r="BI336" s="97" t="s">
        <v>8053</v>
      </c>
      <c r="BJ336" s="97" t="s">
        <v>8053</v>
      </c>
      <c r="BK336" s="97" t="s">
        <v>8053</v>
      </c>
      <c r="BL336" s="97">
        <f t="shared" si="584"/>
        <v>15.411300924714348</v>
      </c>
      <c r="BM336" s="97">
        <f t="shared" si="585"/>
        <v>15.411300924714348</v>
      </c>
      <c r="BN336" s="97">
        <f t="shared" si="586"/>
        <v>0.64213753852976452</v>
      </c>
      <c r="BO336" s="97">
        <f t="shared" si="587"/>
        <v>0</v>
      </c>
      <c r="BP336" s="97">
        <f t="shared" si="588"/>
        <v>0</v>
      </c>
      <c r="BQ336" s="97">
        <f t="shared" si="589"/>
        <v>0</v>
      </c>
      <c r="BR336" s="97">
        <f>SIN((90-$U$9)*$AA$8)*TAN($AA$10*$AA$8)/TAN((90-'C'!$F248)*$AA$8)</f>
        <v>4.833434522917128E-2</v>
      </c>
      <c r="BS336" s="97">
        <f t="shared" si="590"/>
        <v>2.5695650812758864E-2</v>
      </c>
      <c r="BT336" s="97">
        <f t="shared" si="591"/>
        <v>1.0127663357422376</v>
      </c>
      <c r="BU336" s="97">
        <f t="shared" si="592"/>
        <v>2.7354842407148605</v>
      </c>
      <c r="BV336" s="97">
        <f t="shared" si="593"/>
        <v>9.1069592988755232</v>
      </c>
      <c r="BW336" s="97">
        <f t="shared" si="594"/>
        <v>-6.3714750581606623</v>
      </c>
      <c r="BX336" s="97">
        <f t="shared" si="595"/>
        <v>168.15755646040961</v>
      </c>
      <c r="BY336" s="97" t="s">
        <v>8053</v>
      </c>
      <c r="BZ336" s="97" t="s">
        <v>8053</v>
      </c>
      <c r="CA336" s="97" t="s">
        <v>8053</v>
      </c>
      <c r="CB336" s="97">
        <f t="shared" si="596"/>
        <v>0</v>
      </c>
      <c r="CC336" s="97">
        <f t="shared" si="597"/>
        <v>0</v>
      </c>
      <c r="CD336" s="97">
        <f t="shared" si="598"/>
        <v>0</v>
      </c>
      <c r="CE336" s="97">
        <f t="shared" si="599"/>
        <v>0</v>
      </c>
      <c r="CF336" s="97">
        <f t="shared" si="600"/>
        <v>0</v>
      </c>
      <c r="CG336" s="97">
        <f t="shared" si="601"/>
        <v>0</v>
      </c>
      <c r="CH336" s="97">
        <f>90-'C'!$F248</f>
        <v>78.37</v>
      </c>
      <c r="CI336" s="97">
        <v>22</v>
      </c>
      <c r="CJ336" s="102"/>
      <c r="CK336" s="97"/>
      <c r="CL336" s="97"/>
      <c r="CM336" s="97"/>
      <c r="CN336" s="97" t="s">
        <v>8211</v>
      </c>
      <c r="CO336" s="97">
        <f t="shared" si="602"/>
        <v>22</v>
      </c>
      <c r="CP336" s="97">
        <f t="shared" si="603"/>
        <v>34.31666666666667</v>
      </c>
      <c r="CQ336" s="97">
        <f>'C'!F248</f>
        <v>11.63</v>
      </c>
      <c r="CR336" s="97">
        <f t="shared" si="604"/>
        <v>3.1415926535897931</v>
      </c>
      <c r="CS336" s="97">
        <f t="shared" si="605"/>
        <v>1.7453292519943295E-2</v>
      </c>
      <c r="CT336" s="97">
        <f t="shared" si="606"/>
        <v>57.295779513082323</v>
      </c>
      <c r="CU336" s="97">
        <f t="shared" si="607"/>
        <v>0.59893882164272083</v>
      </c>
      <c r="CV336" s="97">
        <f t="shared" si="608"/>
        <v>0.20298179200694055</v>
      </c>
      <c r="CW336" s="97">
        <f t="shared" si="609"/>
        <v>1.7299240324043594</v>
      </c>
      <c r="CX336" s="97">
        <f t="shared" si="610"/>
        <v>75.2841029029167</v>
      </c>
      <c r="CY336" s="97">
        <f t="shared" si="611"/>
        <v>75.2841029029167</v>
      </c>
      <c r="CZ336" s="97">
        <f t="shared" si="612"/>
        <v>284.71589709708331</v>
      </c>
      <c r="DA336" s="97"/>
      <c r="DB336" s="97"/>
      <c r="DC336" s="97"/>
      <c r="DD336" s="97"/>
      <c r="DE336" s="97"/>
      <c r="DF336" s="97"/>
      <c r="DG336" s="97"/>
      <c r="DH336" s="97"/>
      <c r="DI336" s="97"/>
      <c r="DJ336" s="97"/>
      <c r="DK336" s="97"/>
    </row>
    <row r="337" spans="1:115" ht="30" customHeight="1" x14ac:dyDescent="0.2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8">
        <f t="shared" si="613"/>
        <v>23</v>
      </c>
      <c r="N337" s="97">
        <f t="shared" si="548"/>
        <v>105.87231873866266</v>
      </c>
      <c r="O337" s="97">
        <f t="shared" si="549"/>
        <v>75.699657642119618</v>
      </c>
      <c r="P337" s="97">
        <f t="shared" si="550"/>
        <v>30.172661096543038</v>
      </c>
      <c r="Q337" s="97" t="str">
        <f t="shared" si="551"/>
        <v>QSOS</v>
      </c>
      <c r="R337" s="97">
        <f t="shared" si="552"/>
        <v>284.30034235788037</v>
      </c>
      <c r="S337" s="97">
        <f t="shared" si="477"/>
        <v>325</v>
      </c>
      <c r="T337" s="97">
        <f>SIN((90-$U$9)*$AA$8)*TAN($AA$9*$AA$8)/TAN((90-'C'!$F249)*$AA$8)</f>
        <v>0.57995996758488388</v>
      </c>
      <c r="U337" s="97">
        <f t="shared" si="553"/>
        <v>3.9313065427916092</v>
      </c>
      <c r="V337" s="97">
        <f t="shared" si="554"/>
        <v>2.2206545302661578</v>
      </c>
      <c r="W337" s="97">
        <f t="shared" si="555"/>
        <v>15.139273243275291</v>
      </c>
      <c r="X337" s="97">
        <f t="shared" si="556"/>
        <v>63.235932093769605</v>
      </c>
      <c r="Y337" s="97">
        <f t="shared" si="557"/>
        <v>-48.096658850494315</v>
      </c>
      <c r="Z337" s="97">
        <f t="shared" si="558"/>
        <v>101.62479466295511</v>
      </c>
      <c r="AA337" s="97">
        <f>(COS( 90.833*$AA$8)-SIN($U$9*$AA$8)*SIN('C'!$F249*$AA$8))/COS($U$9*$AA$8)/COS('C'!$F249*$AA$8)</f>
        <v>-0.1542308460584785</v>
      </c>
      <c r="AB337" s="97">
        <f t="shared" si="559"/>
        <v>98.872190582000812</v>
      </c>
      <c r="AC337" s="97">
        <f>('C'!$E249+$AC$9+$W$9/15)</f>
        <v>12.231777777777779</v>
      </c>
      <c r="AD337" s="97">
        <f t="shared" si="560"/>
        <v>0</v>
      </c>
      <c r="AE337" s="97">
        <f t="shared" si="561"/>
        <v>0</v>
      </c>
      <c r="AF337" s="97">
        <f t="shared" si="562"/>
        <v>0</v>
      </c>
      <c r="AG337" s="97">
        <f t="shared" si="563"/>
        <v>0</v>
      </c>
      <c r="AH337" s="97">
        <f t="shared" si="564"/>
        <v>0</v>
      </c>
      <c r="AI337" s="97"/>
      <c r="AJ337" s="97"/>
      <c r="AK337" s="97">
        <f t="shared" si="565"/>
        <v>0</v>
      </c>
      <c r="AL337" s="97">
        <f>SIN((90-$U$9)*$AA$8)*TAN($Y$10*$AA$8)/TAN((90-'C'!$F249)*$AA$8)</f>
        <v>-4.6887747893587878E-2</v>
      </c>
      <c r="AM337" s="97">
        <f t="shared" si="566"/>
        <v>2.5695650812758871E-2</v>
      </c>
      <c r="AN337" s="97">
        <f t="shared" si="567"/>
        <v>1.0127663357422376</v>
      </c>
      <c r="AO337" s="97">
        <f t="shared" si="568"/>
        <v>-2.6535545142039969</v>
      </c>
      <c r="AP337" s="97">
        <f t="shared" si="569"/>
        <v>-9.106959298875525</v>
      </c>
      <c r="AQ337" s="97">
        <f t="shared" si="570"/>
        <v>6.4534047846715286</v>
      </c>
      <c r="AR337" s="97">
        <f t="shared" si="571"/>
        <v>191.76051381307951</v>
      </c>
      <c r="AS337" s="97" t="s">
        <v>8053</v>
      </c>
      <c r="AT337" s="97" t="s">
        <v>8053</v>
      </c>
      <c r="AU337" s="97" t="s">
        <v>8053</v>
      </c>
      <c r="AV337" s="97">
        <f t="shared" si="572"/>
        <v>11.801550792133011</v>
      </c>
      <c r="AW337" s="97">
        <f t="shared" si="573"/>
        <v>11.801550792133011</v>
      </c>
      <c r="AX337" s="97">
        <f t="shared" si="574"/>
        <v>0.49173128300554209</v>
      </c>
      <c r="AY337" s="97">
        <f t="shared" si="575"/>
        <v>0</v>
      </c>
      <c r="AZ337" s="97">
        <f t="shared" si="576"/>
        <v>0</v>
      </c>
      <c r="BA337" s="97">
        <f t="shared" si="577"/>
        <v>0</v>
      </c>
      <c r="BB337" s="97">
        <f>SIN((90-$U$9)*$AA$8)*TAN($Y$9*$AA$8)/TAN((90-'C'!$F249)*$AA$8)</f>
        <v>-0.57995996758488422</v>
      </c>
      <c r="BC337" s="97">
        <f t="shared" si="578"/>
        <v>3.9313065427916136</v>
      </c>
      <c r="BD337" s="97">
        <f t="shared" si="579"/>
        <v>2.2206545302661587</v>
      </c>
      <c r="BE337" s="97">
        <f t="shared" si="580"/>
        <v>-15.139273243275294</v>
      </c>
      <c r="BF337" s="97">
        <f t="shared" si="581"/>
        <v>-63.235932093769613</v>
      </c>
      <c r="BG337" s="97">
        <f t="shared" si="582"/>
        <v>48.096658850494322</v>
      </c>
      <c r="BH337" s="97">
        <f t="shared" si="583"/>
        <v>258.37520533704492</v>
      </c>
      <c r="BI337" s="97" t="s">
        <v>8053</v>
      </c>
      <c r="BJ337" s="97" t="s">
        <v>8053</v>
      </c>
      <c r="BK337" s="97" t="s">
        <v>8053</v>
      </c>
      <c r="BL337" s="97">
        <f t="shared" si="584"/>
        <v>15.438221701144068</v>
      </c>
      <c r="BM337" s="97">
        <f t="shared" si="585"/>
        <v>15.438221701144068</v>
      </c>
      <c r="BN337" s="97">
        <f t="shared" si="586"/>
        <v>0.64325923754766945</v>
      </c>
      <c r="BO337" s="97">
        <f t="shared" si="587"/>
        <v>0</v>
      </c>
      <c r="BP337" s="97">
        <f t="shared" si="588"/>
        <v>0</v>
      </c>
      <c r="BQ337" s="97">
        <f t="shared" si="589"/>
        <v>0</v>
      </c>
      <c r="BR337" s="97">
        <f>SIN((90-$U$9)*$AA$8)*TAN($AA$10*$AA$8)/TAN((90-'C'!$F249)*$AA$8)</f>
        <v>4.6887747893587864E-2</v>
      </c>
      <c r="BS337" s="97">
        <f t="shared" si="590"/>
        <v>2.5695650812758864E-2</v>
      </c>
      <c r="BT337" s="97">
        <f t="shared" si="591"/>
        <v>1.0127663357422376</v>
      </c>
      <c r="BU337" s="97">
        <f t="shared" si="592"/>
        <v>2.653554514203996</v>
      </c>
      <c r="BV337" s="97">
        <f t="shared" si="593"/>
        <v>9.1069592988755232</v>
      </c>
      <c r="BW337" s="97">
        <f t="shared" si="594"/>
        <v>-6.4534047846715268</v>
      </c>
      <c r="BX337" s="97">
        <f t="shared" si="595"/>
        <v>168.23948618692049</v>
      </c>
      <c r="BY337" s="97" t="s">
        <v>8053</v>
      </c>
      <c r="BZ337" s="97" t="s">
        <v>8053</v>
      </c>
      <c r="CA337" s="97" t="s">
        <v>8053</v>
      </c>
      <c r="CB337" s="97">
        <f t="shared" si="596"/>
        <v>0</v>
      </c>
      <c r="CC337" s="97">
        <f t="shared" si="597"/>
        <v>0</v>
      </c>
      <c r="CD337" s="97">
        <f t="shared" si="598"/>
        <v>0</v>
      </c>
      <c r="CE337" s="97">
        <f t="shared" si="599"/>
        <v>0</v>
      </c>
      <c r="CF337" s="97">
        <f t="shared" si="600"/>
        <v>0</v>
      </c>
      <c r="CG337" s="97">
        <f t="shared" si="601"/>
        <v>0</v>
      </c>
      <c r="CH337" s="97">
        <f>90-'C'!$F249</f>
        <v>78.709000000000003</v>
      </c>
      <c r="CI337" s="97">
        <v>23</v>
      </c>
      <c r="CJ337" s="97"/>
      <c r="CK337" s="97"/>
      <c r="CL337" s="97"/>
      <c r="CM337" s="97"/>
      <c r="CN337" s="97" t="s">
        <v>8211</v>
      </c>
      <c r="CO337" s="97">
        <f t="shared" si="602"/>
        <v>23</v>
      </c>
      <c r="CP337" s="97">
        <f t="shared" si="603"/>
        <v>34.31666666666667</v>
      </c>
      <c r="CQ337" s="97">
        <f>'C'!F249</f>
        <v>11.291</v>
      </c>
      <c r="CR337" s="97">
        <f t="shared" si="604"/>
        <v>3.1415926535897931</v>
      </c>
      <c r="CS337" s="97">
        <f t="shared" si="605"/>
        <v>1.7453292519943295E-2</v>
      </c>
      <c r="CT337" s="97">
        <f t="shared" si="606"/>
        <v>57.295779513082323</v>
      </c>
      <c r="CU337" s="97">
        <f t="shared" si="607"/>
        <v>0.59893882164272083</v>
      </c>
      <c r="CV337" s="97">
        <f t="shared" si="608"/>
        <v>0.19706512584267977</v>
      </c>
      <c r="CW337" s="97">
        <f t="shared" si="609"/>
        <v>1.7256452643152427</v>
      </c>
      <c r="CX337" s="97">
        <f t="shared" si="610"/>
        <v>75.699657642119618</v>
      </c>
      <c r="CY337" s="97">
        <f t="shared" si="611"/>
        <v>75.699657642119618</v>
      </c>
      <c r="CZ337" s="97">
        <f t="shared" si="612"/>
        <v>284.30034235788037</v>
      </c>
      <c r="DA337" s="97"/>
      <c r="DB337" s="97"/>
      <c r="DC337" s="97"/>
      <c r="DD337" s="97"/>
      <c r="DE337" s="97"/>
      <c r="DF337" s="97"/>
      <c r="DG337" s="97"/>
      <c r="DH337" s="97"/>
      <c r="DI337" s="97"/>
      <c r="DJ337" s="97"/>
      <c r="DK337" s="97"/>
    </row>
    <row r="338" spans="1:115" ht="30" customHeight="1" x14ac:dyDescent="0.2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8">
        <f t="shared" si="613"/>
        <v>24</v>
      </c>
      <c r="N338" s="97">
        <f t="shared" si="548"/>
        <v>105.87231873866266</v>
      </c>
      <c r="O338" s="97">
        <f t="shared" si="549"/>
        <v>76.11860916962263</v>
      </c>
      <c r="P338" s="97">
        <f t="shared" si="550"/>
        <v>29.753709569040026</v>
      </c>
      <c r="Q338" s="97" t="str">
        <f t="shared" si="551"/>
        <v>QSOS</v>
      </c>
      <c r="R338" s="97">
        <f t="shared" si="552"/>
        <v>283.88139083037737</v>
      </c>
      <c r="S338" s="97">
        <f t="shared" si="477"/>
        <v>326</v>
      </c>
      <c r="T338" s="97">
        <f>SIN((90-$U$9)*$AA$8)*TAN($AA$9*$AA$8)/TAN((90-'C'!$F250)*$AA$8)</f>
        <v>0.5619512747379366</v>
      </c>
      <c r="U338" s="97">
        <f t="shared" si="553"/>
        <v>3.9313065427916092</v>
      </c>
      <c r="V338" s="97">
        <f t="shared" si="554"/>
        <v>2.2206545302661578</v>
      </c>
      <c r="W338" s="97">
        <f t="shared" si="555"/>
        <v>14.658459757514237</v>
      </c>
      <c r="X338" s="97">
        <f t="shared" si="556"/>
        <v>63.235932093769605</v>
      </c>
      <c r="Y338" s="97">
        <f t="shared" si="557"/>
        <v>-48.577472336255369</v>
      </c>
      <c r="Z338" s="97">
        <f t="shared" si="558"/>
        <v>102.10560814871616</v>
      </c>
      <c r="AA338" s="97">
        <f>(COS( 90.833*$AA$8)-SIN($U$9*$AA$8)*SIN('C'!$F250*$AA$8))/COS($U$9*$AA$8)/COS('C'!$F250*$AA$8)</f>
        <v>-0.14997804008496909</v>
      </c>
      <c r="AB338" s="97">
        <f t="shared" si="559"/>
        <v>98.625653952073378</v>
      </c>
      <c r="AC338" s="97">
        <f>('C'!$E250+$AC$9+$W$9/15)</f>
        <v>12.227777777777778</v>
      </c>
      <c r="AD338" s="97">
        <f t="shared" si="560"/>
        <v>0</v>
      </c>
      <c r="AE338" s="97">
        <f t="shared" si="561"/>
        <v>0</v>
      </c>
      <c r="AF338" s="97">
        <f t="shared" si="562"/>
        <v>0</v>
      </c>
      <c r="AG338" s="97">
        <f t="shared" si="563"/>
        <v>0</v>
      </c>
      <c r="AH338" s="97">
        <f t="shared" si="564"/>
        <v>0</v>
      </c>
      <c r="AI338" s="97"/>
      <c r="AJ338" s="97"/>
      <c r="AK338" s="97">
        <f t="shared" si="565"/>
        <v>0</v>
      </c>
      <c r="AL338" s="97">
        <f>SIN((90-$U$9)*$AA$8)*TAN($Y$10*$AA$8)/TAN((90-'C'!$F250)*$AA$8)</f>
        <v>-4.543180766099391E-2</v>
      </c>
      <c r="AM338" s="97">
        <f t="shared" si="566"/>
        <v>2.5695650812758871E-2</v>
      </c>
      <c r="AN338" s="97">
        <f t="shared" si="567"/>
        <v>1.0127663357422376</v>
      </c>
      <c r="AO338" s="97">
        <f t="shared" si="568"/>
        <v>-2.571101123526689</v>
      </c>
      <c r="AP338" s="97">
        <f t="shared" si="569"/>
        <v>-9.106959298875525</v>
      </c>
      <c r="AQ338" s="97">
        <f t="shared" si="570"/>
        <v>6.5358581753488361</v>
      </c>
      <c r="AR338" s="97">
        <f t="shared" si="571"/>
        <v>191.67806042240221</v>
      </c>
      <c r="AS338" s="97" t="s">
        <v>8053</v>
      </c>
      <c r="AT338" s="97" t="s">
        <v>8053</v>
      </c>
      <c r="AU338" s="97" t="s">
        <v>8053</v>
      </c>
      <c r="AV338" s="97">
        <f t="shared" si="572"/>
        <v>11.792053899421189</v>
      </c>
      <c r="AW338" s="97">
        <f t="shared" si="573"/>
        <v>11.792053899421189</v>
      </c>
      <c r="AX338" s="97">
        <f t="shared" si="574"/>
        <v>0.49133557914254955</v>
      </c>
      <c r="AY338" s="97">
        <f t="shared" si="575"/>
        <v>0</v>
      </c>
      <c r="AZ338" s="97">
        <f t="shared" si="576"/>
        <v>0</v>
      </c>
      <c r="BA338" s="97">
        <f t="shared" si="577"/>
        <v>0</v>
      </c>
      <c r="BB338" s="97">
        <f>SIN((90-$U$9)*$AA$8)*TAN($Y$9*$AA$8)/TAN((90-'C'!$F250)*$AA$8)</f>
        <v>-0.56195127473793682</v>
      </c>
      <c r="BC338" s="97">
        <f t="shared" si="578"/>
        <v>3.9313065427916136</v>
      </c>
      <c r="BD338" s="97">
        <f t="shared" si="579"/>
        <v>2.2206545302661587</v>
      </c>
      <c r="BE338" s="97">
        <f t="shared" si="580"/>
        <v>-14.658459757514237</v>
      </c>
      <c r="BF338" s="97">
        <f t="shared" si="581"/>
        <v>-63.235932093769613</v>
      </c>
      <c r="BG338" s="97">
        <f t="shared" si="582"/>
        <v>48.577472336255376</v>
      </c>
      <c r="BH338" s="97">
        <f t="shared" si="583"/>
        <v>257.89439185128384</v>
      </c>
      <c r="BI338" s="97" t="s">
        <v>8053</v>
      </c>
      <c r="BJ338" s="97" t="s">
        <v>8053</v>
      </c>
      <c r="BK338" s="97" t="s">
        <v>8053</v>
      </c>
      <c r="BL338" s="97">
        <f t="shared" si="584"/>
        <v>15.466275933528136</v>
      </c>
      <c r="BM338" s="97">
        <f t="shared" si="585"/>
        <v>15.466275933528136</v>
      </c>
      <c r="BN338" s="97">
        <f t="shared" si="586"/>
        <v>0.64442816389700563</v>
      </c>
      <c r="BO338" s="97">
        <f t="shared" si="587"/>
        <v>0</v>
      </c>
      <c r="BP338" s="97">
        <f t="shared" si="588"/>
        <v>0</v>
      </c>
      <c r="BQ338" s="97">
        <f t="shared" si="589"/>
        <v>0</v>
      </c>
      <c r="BR338" s="97">
        <f>SIN((90-$U$9)*$AA$8)*TAN($AA$10*$AA$8)/TAN((90-'C'!$F250)*$AA$8)</f>
        <v>4.5431807660993896E-2</v>
      </c>
      <c r="BS338" s="97">
        <f t="shared" si="590"/>
        <v>2.5695650812758864E-2</v>
      </c>
      <c r="BT338" s="97">
        <f t="shared" si="591"/>
        <v>1.0127663357422376</v>
      </c>
      <c r="BU338" s="97">
        <f t="shared" si="592"/>
        <v>2.5711011235266881</v>
      </c>
      <c r="BV338" s="97">
        <f t="shared" si="593"/>
        <v>9.1069592988755232</v>
      </c>
      <c r="BW338" s="97">
        <f t="shared" si="594"/>
        <v>-6.5358581753488352</v>
      </c>
      <c r="BX338" s="97">
        <f t="shared" si="595"/>
        <v>168.32193957759779</v>
      </c>
      <c r="BY338" s="97" t="s">
        <v>8053</v>
      </c>
      <c r="BZ338" s="97" t="s">
        <v>8053</v>
      </c>
      <c r="CA338" s="97" t="s">
        <v>8053</v>
      </c>
      <c r="CB338" s="97">
        <f t="shared" si="596"/>
        <v>0</v>
      </c>
      <c r="CC338" s="97">
        <f t="shared" si="597"/>
        <v>0</v>
      </c>
      <c r="CD338" s="97">
        <f t="shared" si="598"/>
        <v>0</v>
      </c>
      <c r="CE338" s="97">
        <f t="shared" si="599"/>
        <v>0</v>
      </c>
      <c r="CF338" s="97">
        <f t="shared" si="600"/>
        <v>0</v>
      </c>
      <c r="CG338" s="97">
        <f t="shared" si="601"/>
        <v>0</v>
      </c>
      <c r="CH338" s="97">
        <f>90-'C'!$F250</f>
        <v>79.051000000000002</v>
      </c>
      <c r="CI338" s="97">
        <v>24</v>
      </c>
      <c r="CJ338" s="97"/>
      <c r="CK338" s="97"/>
      <c r="CL338" s="97"/>
      <c r="CM338" s="97"/>
      <c r="CN338" s="97" t="s">
        <v>8211</v>
      </c>
      <c r="CO338" s="97">
        <f t="shared" si="602"/>
        <v>24</v>
      </c>
      <c r="CP338" s="97">
        <f t="shared" si="603"/>
        <v>34.31666666666667</v>
      </c>
      <c r="CQ338" s="97">
        <f>'C'!F250</f>
        <v>10.949</v>
      </c>
      <c r="CR338" s="97">
        <f t="shared" si="604"/>
        <v>3.1415926535897931</v>
      </c>
      <c r="CS338" s="97">
        <f t="shared" si="605"/>
        <v>1.7453292519943295E-2</v>
      </c>
      <c r="CT338" s="97">
        <f t="shared" si="606"/>
        <v>57.295779513082323</v>
      </c>
      <c r="CU338" s="97">
        <f t="shared" si="607"/>
        <v>0.59893882164272083</v>
      </c>
      <c r="CV338" s="97">
        <f t="shared" si="608"/>
        <v>0.19109609980085915</v>
      </c>
      <c r="CW338" s="97">
        <f t="shared" si="609"/>
        <v>1.7213423883962382</v>
      </c>
      <c r="CX338" s="97">
        <f t="shared" si="610"/>
        <v>76.11860916962263</v>
      </c>
      <c r="CY338" s="97">
        <f t="shared" si="611"/>
        <v>76.11860916962263</v>
      </c>
      <c r="CZ338" s="97">
        <f t="shared" si="612"/>
        <v>283.88139083037737</v>
      </c>
      <c r="DA338" s="97"/>
      <c r="DB338" s="97"/>
      <c r="DC338" s="97"/>
      <c r="DD338" s="97"/>
      <c r="DE338" s="97"/>
      <c r="DF338" s="97"/>
      <c r="DG338" s="97"/>
      <c r="DH338" s="97"/>
      <c r="DI338" s="97"/>
      <c r="DJ338" s="97"/>
      <c r="DK338" s="97"/>
    </row>
    <row r="339" spans="1:115" ht="30" customHeight="1" x14ac:dyDescent="0.2">
      <c r="A339" s="97"/>
      <c r="B339" s="97"/>
      <c r="C339" s="97"/>
      <c r="D339" s="97"/>
      <c r="E339" s="97"/>
      <c r="F339" s="97"/>
      <c r="G339" s="97"/>
      <c r="H339" s="97"/>
      <c r="I339" s="97"/>
      <c r="J339" s="102"/>
      <c r="K339" s="97"/>
      <c r="L339" s="97"/>
      <c r="M339" s="98">
        <f t="shared" si="613"/>
        <v>25</v>
      </c>
      <c r="N339" s="97">
        <f t="shared" si="548"/>
        <v>105.87231873866266</v>
      </c>
      <c r="O339" s="97">
        <f t="shared" si="549"/>
        <v>76.539735375362739</v>
      </c>
      <c r="P339" s="97">
        <f t="shared" si="550"/>
        <v>29.332583363299918</v>
      </c>
      <c r="Q339" s="97" t="str">
        <f t="shared" si="551"/>
        <v>QSOS</v>
      </c>
      <c r="R339" s="97">
        <f t="shared" si="552"/>
        <v>283.46026462463726</v>
      </c>
      <c r="S339" s="97">
        <f t="shared" si="477"/>
        <v>327</v>
      </c>
      <c r="T339" s="97">
        <f>SIN((90-$U$9)*$AA$8)*TAN($AA$9*$AA$8)/TAN((90-'C'!$F251)*$AA$8)</f>
        <v>0.54387917375969286</v>
      </c>
      <c r="U339" s="97">
        <f t="shared" si="553"/>
        <v>3.9313065427916092</v>
      </c>
      <c r="V339" s="97">
        <f t="shared" si="554"/>
        <v>2.2206545302661578</v>
      </c>
      <c r="W339" s="97">
        <f t="shared" si="555"/>
        <v>14.177011987619728</v>
      </c>
      <c r="X339" s="97">
        <f t="shared" si="556"/>
        <v>63.235932093769605</v>
      </c>
      <c r="Y339" s="97">
        <f t="shared" si="557"/>
        <v>-49.058920106149877</v>
      </c>
      <c r="Z339" s="97">
        <f t="shared" si="558"/>
        <v>102.58705591861067</v>
      </c>
      <c r="AA339" s="97">
        <f>(COS( 90.833*$AA$8)-SIN($U$9*$AA$8)*SIN('C'!$F251*$AA$8))/COS($U$9*$AA$8)/COS('C'!$F251*$AA$8)</f>
        <v>-0.14571090374393991</v>
      </c>
      <c r="AB339" s="97">
        <f t="shared" si="559"/>
        <v>98.378448209641306</v>
      </c>
      <c r="AC339" s="97">
        <f>('C'!$E251+$AC$9+$W$9/15)</f>
        <v>12.222777777777779</v>
      </c>
      <c r="AD339" s="97">
        <f t="shared" si="560"/>
        <v>0</v>
      </c>
      <c r="AE339" s="97">
        <f t="shared" si="561"/>
        <v>0</v>
      </c>
      <c r="AF339" s="97">
        <f t="shared" si="562"/>
        <v>0</v>
      </c>
      <c r="AG339" s="97">
        <f t="shared" si="563"/>
        <v>0</v>
      </c>
      <c r="AH339" s="97">
        <f t="shared" si="564"/>
        <v>0</v>
      </c>
      <c r="AI339" s="97"/>
      <c r="AJ339" s="97"/>
      <c r="AK339" s="97">
        <f t="shared" si="565"/>
        <v>0</v>
      </c>
      <c r="AL339" s="97">
        <f>SIN((90-$U$9)*$AA$8)*TAN($Y$10*$AA$8)/TAN((90-'C'!$F251)*$AA$8)</f>
        <v>-4.3970741101341526E-2</v>
      </c>
      <c r="AM339" s="97">
        <f t="shared" si="566"/>
        <v>2.5695650812758871E-2</v>
      </c>
      <c r="AN339" s="97">
        <f t="shared" si="567"/>
        <v>1.0127663357422376</v>
      </c>
      <c r="AO339" s="97">
        <f t="shared" si="568"/>
        <v>-2.4883627724962123</v>
      </c>
      <c r="AP339" s="97">
        <f t="shared" si="569"/>
        <v>-9.106959298875525</v>
      </c>
      <c r="AQ339" s="97">
        <f t="shared" si="570"/>
        <v>6.6185965263793127</v>
      </c>
      <c r="AR339" s="97">
        <f t="shared" si="571"/>
        <v>191.59532207137173</v>
      </c>
      <c r="AS339" s="97" t="s">
        <v>8053</v>
      </c>
      <c r="AT339" s="97" t="s">
        <v>8053</v>
      </c>
      <c r="AU339" s="97" t="s">
        <v>8053</v>
      </c>
      <c r="AV339" s="97">
        <f t="shared" si="572"/>
        <v>11.781538009352492</v>
      </c>
      <c r="AW339" s="97">
        <f t="shared" si="573"/>
        <v>11.781538009352492</v>
      </c>
      <c r="AX339" s="97">
        <f t="shared" si="574"/>
        <v>0.49089741705635381</v>
      </c>
      <c r="AY339" s="97">
        <f t="shared" si="575"/>
        <v>0</v>
      </c>
      <c r="AZ339" s="97">
        <f t="shared" si="576"/>
        <v>0</v>
      </c>
      <c r="BA339" s="97">
        <f t="shared" si="577"/>
        <v>0</v>
      </c>
      <c r="BB339" s="97">
        <f>SIN((90-$U$9)*$AA$8)*TAN($Y$9*$AA$8)/TAN((90-'C'!$F251)*$AA$8)</f>
        <v>-0.54387917375969308</v>
      </c>
      <c r="BC339" s="97">
        <f t="shared" si="578"/>
        <v>3.9313065427916136</v>
      </c>
      <c r="BD339" s="97">
        <f t="shared" si="579"/>
        <v>2.2206545302661587</v>
      </c>
      <c r="BE339" s="97">
        <f t="shared" si="580"/>
        <v>-14.177011987619728</v>
      </c>
      <c r="BF339" s="97">
        <f t="shared" si="581"/>
        <v>-63.235932093769613</v>
      </c>
      <c r="BG339" s="97">
        <f t="shared" si="582"/>
        <v>49.058920106149884</v>
      </c>
      <c r="BH339" s="97">
        <f t="shared" si="583"/>
        <v>257.41294408138936</v>
      </c>
      <c r="BI339" s="97" t="s">
        <v>8053</v>
      </c>
      <c r="BJ339" s="97" t="s">
        <v>8053</v>
      </c>
      <c r="BK339" s="97" t="s">
        <v>8053</v>
      </c>
      <c r="BL339" s="97">
        <f t="shared" si="584"/>
        <v>15.493372451521104</v>
      </c>
      <c r="BM339" s="97">
        <f t="shared" si="585"/>
        <v>15.493372451521104</v>
      </c>
      <c r="BN339" s="97">
        <f t="shared" si="586"/>
        <v>0.64555718548004604</v>
      </c>
      <c r="BO339" s="97">
        <f t="shared" si="587"/>
        <v>0</v>
      </c>
      <c r="BP339" s="97">
        <f t="shared" si="588"/>
        <v>0</v>
      </c>
      <c r="BQ339" s="97">
        <f t="shared" si="589"/>
        <v>0</v>
      </c>
      <c r="BR339" s="97">
        <f>SIN((90-$U$9)*$AA$8)*TAN($AA$10*$AA$8)/TAN((90-'C'!$F251)*$AA$8)</f>
        <v>4.3970741101341512E-2</v>
      </c>
      <c r="BS339" s="97">
        <f t="shared" si="590"/>
        <v>2.5695650812758864E-2</v>
      </c>
      <c r="BT339" s="97">
        <f t="shared" si="591"/>
        <v>1.0127663357422376</v>
      </c>
      <c r="BU339" s="97">
        <f t="shared" si="592"/>
        <v>2.4883627724962118</v>
      </c>
      <c r="BV339" s="97">
        <f t="shared" si="593"/>
        <v>9.1069592988755232</v>
      </c>
      <c r="BW339" s="97">
        <f t="shared" si="594"/>
        <v>-6.6185965263793118</v>
      </c>
      <c r="BX339" s="97">
        <f t="shared" si="595"/>
        <v>168.40467792862827</v>
      </c>
      <c r="BY339" s="97" t="s">
        <v>8053</v>
      </c>
      <c r="BZ339" s="97" t="s">
        <v>8053</v>
      </c>
      <c r="CA339" s="97" t="s">
        <v>8053</v>
      </c>
      <c r="CB339" s="97">
        <f t="shared" si="596"/>
        <v>0</v>
      </c>
      <c r="CC339" s="97">
        <f t="shared" si="597"/>
        <v>0</v>
      </c>
      <c r="CD339" s="97">
        <f t="shared" si="598"/>
        <v>0</v>
      </c>
      <c r="CE339" s="97">
        <f t="shared" si="599"/>
        <v>0</v>
      </c>
      <c r="CF339" s="97">
        <f t="shared" si="600"/>
        <v>0</v>
      </c>
      <c r="CG339" s="97">
        <f t="shared" si="601"/>
        <v>0</v>
      </c>
      <c r="CH339" s="97">
        <f>90-'C'!$F251</f>
        <v>79.394999999999996</v>
      </c>
      <c r="CI339" s="97">
        <v>25</v>
      </c>
      <c r="CJ339" s="102"/>
      <c r="CK339" s="97"/>
      <c r="CL339" s="97"/>
      <c r="CM339" s="97"/>
      <c r="CN339" s="97" t="s">
        <v>8211</v>
      </c>
      <c r="CO339" s="97">
        <f t="shared" si="602"/>
        <v>25</v>
      </c>
      <c r="CP339" s="97">
        <f t="shared" si="603"/>
        <v>34.31666666666667</v>
      </c>
      <c r="CQ339" s="97">
        <f>'C'!F251</f>
        <v>10.605</v>
      </c>
      <c r="CR339" s="97">
        <f t="shared" si="604"/>
        <v>3.1415926535897931</v>
      </c>
      <c r="CS339" s="97">
        <f t="shared" si="605"/>
        <v>1.7453292519943295E-2</v>
      </c>
      <c r="CT339" s="97">
        <f t="shared" si="606"/>
        <v>57.295779513082323</v>
      </c>
      <c r="CU339" s="97">
        <f t="shared" si="607"/>
        <v>0.59893882164272083</v>
      </c>
      <c r="CV339" s="97">
        <f t="shared" si="608"/>
        <v>0.18509216717399865</v>
      </c>
      <c r="CW339" s="97">
        <f t="shared" si="609"/>
        <v>1.7170278342609615</v>
      </c>
      <c r="CX339" s="97">
        <f t="shared" si="610"/>
        <v>76.539735375362739</v>
      </c>
      <c r="CY339" s="97">
        <f t="shared" si="611"/>
        <v>76.539735375362739</v>
      </c>
      <c r="CZ339" s="97">
        <f t="shared" si="612"/>
        <v>283.46026462463726</v>
      </c>
      <c r="DA339" s="97"/>
      <c r="DB339" s="97"/>
      <c r="DC339" s="97"/>
      <c r="DD339" s="97"/>
      <c r="DE339" s="97"/>
      <c r="DF339" s="97"/>
      <c r="DG339" s="97"/>
      <c r="DH339" s="97"/>
      <c r="DI339" s="97"/>
      <c r="DJ339" s="97"/>
      <c r="DK339" s="97"/>
    </row>
    <row r="340" spans="1:115" ht="30" customHeight="1" x14ac:dyDescent="0.2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8">
        <f t="shared" si="613"/>
        <v>26</v>
      </c>
      <c r="N340" s="97">
        <f t="shared" si="548"/>
        <v>105.87231873866266</v>
      </c>
      <c r="O340" s="97">
        <f t="shared" si="549"/>
        <v>76.964263591523633</v>
      </c>
      <c r="P340" s="97">
        <f t="shared" si="550"/>
        <v>28.908055147139024</v>
      </c>
      <c r="Q340" s="97" t="str">
        <f t="shared" si="551"/>
        <v>QSOS</v>
      </c>
      <c r="R340" s="97">
        <f t="shared" si="552"/>
        <v>283.0357364084764</v>
      </c>
      <c r="S340" s="97">
        <f t="shared" si="477"/>
        <v>328</v>
      </c>
      <c r="T340" s="97">
        <f>SIN((90-$U$9)*$AA$8)*TAN($AA$9*$AA$8)/TAN((90-'C'!$F252)*$AA$8)</f>
        <v>0.525690581777432</v>
      </c>
      <c r="U340" s="97">
        <f t="shared" si="553"/>
        <v>3.9313065427916092</v>
      </c>
      <c r="V340" s="97">
        <f t="shared" si="554"/>
        <v>2.2206545302661578</v>
      </c>
      <c r="W340" s="97">
        <f t="shared" si="555"/>
        <v>13.693490464503503</v>
      </c>
      <c r="X340" s="97">
        <f t="shared" si="556"/>
        <v>63.235932093769605</v>
      </c>
      <c r="Y340" s="97">
        <f t="shared" si="557"/>
        <v>-49.542441629266101</v>
      </c>
      <c r="Z340" s="97">
        <f t="shared" si="558"/>
        <v>103.0705774417269</v>
      </c>
      <c r="AA340" s="97">
        <f>(COS( 90.833*$AA$8)-SIN($U$9*$AA$8)*SIN('C'!$F252*$AA$8))/COS($U$9*$AA$8)/COS('C'!$F252*$AA$8)</f>
        <v>-0.14141691512384955</v>
      </c>
      <c r="AB340" s="97">
        <f t="shared" si="559"/>
        <v>98.129845313794135</v>
      </c>
      <c r="AC340" s="97">
        <f>('C'!$E252+$AC$9+$W$9/15)</f>
        <v>12.21777777777778</v>
      </c>
      <c r="AD340" s="97">
        <f t="shared" si="560"/>
        <v>0</v>
      </c>
      <c r="AE340" s="97">
        <f t="shared" si="561"/>
        <v>0</v>
      </c>
      <c r="AF340" s="97">
        <f t="shared" si="562"/>
        <v>0</v>
      </c>
      <c r="AG340" s="97">
        <f t="shared" si="563"/>
        <v>0</v>
      </c>
      <c r="AH340" s="97">
        <f t="shared" si="564"/>
        <v>0</v>
      </c>
      <c r="AI340" s="97"/>
      <c r="AJ340" s="97"/>
      <c r="AK340" s="97">
        <f t="shared" si="565"/>
        <v>0</v>
      </c>
      <c r="AL340" s="97">
        <f>SIN((90-$U$9)*$AA$8)*TAN($Y$10*$AA$8)/TAN((90-'C'!$F252)*$AA$8)</f>
        <v>-4.2500256648845658E-2</v>
      </c>
      <c r="AM340" s="97">
        <f t="shared" si="566"/>
        <v>2.5695650812758871E-2</v>
      </c>
      <c r="AN340" s="97">
        <f t="shared" si="567"/>
        <v>1.0127663357422376</v>
      </c>
      <c r="AO340" s="97">
        <f t="shared" si="568"/>
        <v>-2.4050963399645697</v>
      </c>
      <c r="AP340" s="97">
        <f t="shared" si="569"/>
        <v>-9.106959298875525</v>
      </c>
      <c r="AQ340" s="97">
        <f t="shared" si="570"/>
        <v>6.7018629589109553</v>
      </c>
      <c r="AR340" s="97">
        <f t="shared" si="571"/>
        <v>191.51205563884008</v>
      </c>
      <c r="AS340" s="97" t="s">
        <v>8053</v>
      </c>
      <c r="AT340" s="97" t="s">
        <v>8053</v>
      </c>
      <c r="AU340" s="97" t="s">
        <v>8053</v>
      </c>
      <c r="AV340" s="97">
        <f t="shared" si="572"/>
        <v>11.770986913850383</v>
      </c>
      <c r="AW340" s="97">
        <f t="shared" si="573"/>
        <v>11.770986913850383</v>
      </c>
      <c r="AX340" s="97">
        <f t="shared" si="574"/>
        <v>0.49045778807709928</v>
      </c>
      <c r="AY340" s="97">
        <f t="shared" si="575"/>
        <v>0</v>
      </c>
      <c r="AZ340" s="97">
        <f t="shared" si="576"/>
        <v>0</v>
      </c>
      <c r="BA340" s="97">
        <f t="shared" si="577"/>
        <v>0</v>
      </c>
      <c r="BB340" s="97">
        <f>SIN((90-$U$9)*$AA$8)*TAN($Y$9*$AA$8)/TAN((90-'C'!$F252)*$AA$8)</f>
        <v>-0.52569058177743222</v>
      </c>
      <c r="BC340" s="97">
        <f t="shared" si="578"/>
        <v>3.9313065427916136</v>
      </c>
      <c r="BD340" s="97">
        <f t="shared" si="579"/>
        <v>2.2206545302661587</v>
      </c>
      <c r="BE340" s="97">
        <f t="shared" si="580"/>
        <v>-13.693490464503505</v>
      </c>
      <c r="BF340" s="97">
        <f t="shared" si="581"/>
        <v>-63.235932093769613</v>
      </c>
      <c r="BG340" s="97">
        <f t="shared" si="582"/>
        <v>49.542441629266108</v>
      </c>
      <c r="BH340" s="97">
        <f t="shared" si="583"/>
        <v>256.92942255827313</v>
      </c>
      <c r="BI340" s="97" t="s">
        <v>8053</v>
      </c>
      <c r="BJ340" s="97" t="s">
        <v>8053</v>
      </c>
      <c r="BK340" s="97" t="s">
        <v>8053</v>
      </c>
      <c r="BL340" s="97">
        <f t="shared" si="584"/>
        <v>15.520607219728854</v>
      </c>
      <c r="BM340" s="97">
        <f t="shared" si="585"/>
        <v>15.520607219728854</v>
      </c>
      <c r="BN340" s="97">
        <f t="shared" si="586"/>
        <v>0.64669196748870228</v>
      </c>
      <c r="BO340" s="97">
        <f t="shared" si="587"/>
        <v>0</v>
      </c>
      <c r="BP340" s="97">
        <f t="shared" si="588"/>
        <v>0</v>
      </c>
      <c r="BQ340" s="97">
        <f t="shared" si="589"/>
        <v>0</v>
      </c>
      <c r="BR340" s="97">
        <f>SIN((90-$U$9)*$AA$8)*TAN($AA$10*$AA$8)/TAN((90-'C'!$F252)*$AA$8)</f>
        <v>4.2500256648845644E-2</v>
      </c>
      <c r="BS340" s="97">
        <f t="shared" si="590"/>
        <v>2.5695650812758864E-2</v>
      </c>
      <c r="BT340" s="97">
        <f t="shared" si="591"/>
        <v>1.0127663357422376</v>
      </c>
      <c r="BU340" s="97">
        <f t="shared" si="592"/>
        <v>2.4050963399645688</v>
      </c>
      <c r="BV340" s="97">
        <f t="shared" si="593"/>
        <v>9.1069592988755232</v>
      </c>
      <c r="BW340" s="97">
        <f t="shared" si="594"/>
        <v>-6.7018629589109544</v>
      </c>
      <c r="BX340" s="97">
        <f t="shared" si="595"/>
        <v>168.48794436115992</v>
      </c>
      <c r="BY340" s="97" t="s">
        <v>8053</v>
      </c>
      <c r="BZ340" s="97" t="s">
        <v>8053</v>
      </c>
      <c r="CA340" s="97" t="s">
        <v>8053</v>
      </c>
      <c r="CB340" s="97">
        <f t="shared" si="596"/>
        <v>0</v>
      </c>
      <c r="CC340" s="97">
        <f t="shared" si="597"/>
        <v>0</v>
      </c>
      <c r="CD340" s="97">
        <f t="shared" si="598"/>
        <v>0</v>
      </c>
      <c r="CE340" s="97">
        <f t="shared" si="599"/>
        <v>0</v>
      </c>
      <c r="CF340" s="97">
        <f t="shared" si="600"/>
        <v>0</v>
      </c>
      <c r="CG340" s="97">
        <f t="shared" si="601"/>
        <v>0</v>
      </c>
      <c r="CH340" s="97">
        <f>90-'C'!$F252</f>
        <v>79.742000000000004</v>
      </c>
      <c r="CI340" s="97">
        <v>26</v>
      </c>
      <c r="CJ340" s="97"/>
      <c r="CK340" s="97"/>
      <c r="CL340" s="97"/>
      <c r="CM340" s="97"/>
      <c r="CN340" s="97" t="s">
        <v>8211</v>
      </c>
      <c r="CO340" s="97">
        <f t="shared" si="602"/>
        <v>26</v>
      </c>
      <c r="CP340" s="97">
        <f t="shared" si="603"/>
        <v>34.31666666666667</v>
      </c>
      <c r="CQ340" s="97">
        <f>'C'!F252</f>
        <v>10.257999999999999</v>
      </c>
      <c r="CR340" s="97">
        <f t="shared" si="604"/>
        <v>3.1415926535897931</v>
      </c>
      <c r="CS340" s="97">
        <f t="shared" si="605"/>
        <v>1.7453292519943295E-2</v>
      </c>
      <c r="CT340" s="97">
        <f t="shared" si="606"/>
        <v>57.295779513082323</v>
      </c>
      <c r="CU340" s="97">
        <f t="shared" si="607"/>
        <v>0.59893882164272083</v>
      </c>
      <c r="CV340" s="97">
        <f t="shared" si="608"/>
        <v>0.17903587466957832</v>
      </c>
      <c r="CW340" s="97">
        <f t="shared" si="609"/>
        <v>1.7126888951984358</v>
      </c>
      <c r="CX340" s="97">
        <f t="shared" si="610"/>
        <v>76.964263591523633</v>
      </c>
      <c r="CY340" s="97">
        <f t="shared" si="611"/>
        <v>76.964263591523633</v>
      </c>
      <c r="CZ340" s="97">
        <f t="shared" si="612"/>
        <v>283.0357364084764</v>
      </c>
      <c r="DA340" s="97"/>
      <c r="DB340" s="97"/>
      <c r="DC340" s="97"/>
      <c r="DD340" s="97"/>
      <c r="DE340" s="97"/>
      <c r="DF340" s="97"/>
      <c r="DG340" s="97"/>
      <c r="DH340" s="97"/>
      <c r="DI340" s="97"/>
      <c r="DJ340" s="97"/>
      <c r="DK340" s="97"/>
    </row>
    <row r="341" spans="1:115" ht="30" customHeight="1" x14ac:dyDescent="0.2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8">
        <f t="shared" si="613"/>
        <v>27</v>
      </c>
      <c r="N341" s="97">
        <f t="shared" si="548"/>
        <v>105.87231873866266</v>
      </c>
      <c r="O341" s="97">
        <f t="shared" si="549"/>
        <v>77.392196021590181</v>
      </c>
      <c r="P341" s="97">
        <f t="shared" si="550"/>
        <v>28.480122717072476</v>
      </c>
      <c r="Q341" s="97" t="str">
        <f t="shared" si="551"/>
        <v>QSOS</v>
      </c>
      <c r="R341" s="97">
        <f t="shared" si="552"/>
        <v>282.60780397840983</v>
      </c>
      <c r="S341" s="97">
        <f t="shared" si="477"/>
        <v>329</v>
      </c>
      <c r="T341" s="97">
        <f>SIN((90-$U$9)*$AA$8)*TAN($AA$9*$AA$8)/TAN((90-'C'!$F253)*$AA$8)</f>
        <v>0.50738508073432276</v>
      </c>
      <c r="U341" s="97">
        <f t="shared" si="553"/>
        <v>3.9313065427916092</v>
      </c>
      <c r="V341" s="97">
        <f t="shared" si="554"/>
        <v>2.2206545302661578</v>
      </c>
      <c r="W341" s="97">
        <f t="shared" si="555"/>
        <v>13.207862765115063</v>
      </c>
      <c r="X341" s="97">
        <f t="shared" si="556"/>
        <v>63.235932093769605</v>
      </c>
      <c r="Y341" s="97">
        <f t="shared" si="557"/>
        <v>-50.028069328654539</v>
      </c>
      <c r="Z341" s="97">
        <f t="shared" si="558"/>
        <v>103.55620514111533</v>
      </c>
      <c r="AA341" s="97">
        <f>(COS( 90.833*$AA$8)-SIN($U$9*$AA$8)*SIN('C'!$F253*$AA$8))/COS($U$9*$AA$8)/COS('C'!$F253*$AA$8)</f>
        <v>-0.137095990360801</v>
      </c>
      <c r="AB341" s="97">
        <f t="shared" si="559"/>
        <v>97.879838373306328</v>
      </c>
      <c r="AC341" s="97">
        <f>('C'!$E253+$AC$9+$W$9/15)</f>
        <v>12.213777777777779</v>
      </c>
      <c r="AD341" s="97">
        <f t="shared" si="560"/>
        <v>0</v>
      </c>
      <c r="AE341" s="97">
        <f t="shared" si="561"/>
        <v>0</v>
      </c>
      <c r="AF341" s="97">
        <f t="shared" si="562"/>
        <v>0</v>
      </c>
      <c r="AG341" s="97">
        <f t="shared" si="563"/>
        <v>0</v>
      </c>
      <c r="AH341" s="97">
        <f t="shared" si="564"/>
        <v>0</v>
      </c>
      <c r="AI341" s="97"/>
      <c r="AJ341" s="97"/>
      <c r="AK341" s="97">
        <f t="shared" si="565"/>
        <v>0</v>
      </c>
      <c r="AL341" s="97">
        <f>SIN((90-$U$9)*$AA$8)*TAN($Y$10*$AA$8)/TAN((90-'C'!$F253)*$AA$8)</f>
        <v>-4.102032050506433E-2</v>
      </c>
      <c r="AM341" s="97">
        <f t="shared" si="566"/>
        <v>2.5695650812758871E-2</v>
      </c>
      <c r="AN341" s="97">
        <f t="shared" si="567"/>
        <v>1.0127663357422376</v>
      </c>
      <c r="AO341" s="97">
        <f t="shared" si="568"/>
        <v>-2.3212998347790039</v>
      </c>
      <c r="AP341" s="97">
        <f t="shared" si="569"/>
        <v>-9.106959298875525</v>
      </c>
      <c r="AQ341" s="97">
        <f t="shared" si="570"/>
        <v>6.7856594640965211</v>
      </c>
      <c r="AR341" s="97">
        <f t="shared" si="571"/>
        <v>191.42825913365454</v>
      </c>
      <c r="AS341" s="97" t="s">
        <v>8053</v>
      </c>
      <c r="AT341" s="97" t="s">
        <v>8053</v>
      </c>
      <c r="AU341" s="97" t="s">
        <v>8053</v>
      </c>
      <c r="AV341" s="97">
        <f t="shared" si="572"/>
        <v>11.761400480171345</v>
      </c>
      <c r="AW341" s="97">
        <f t="shared" si="573"/>
        <v>11.761400480171345</v>
      </c>
      <c r="AX341" s="97">
        <f t="shared" si="574"/>
        <v>0.49005835334047271</v>
      </c>
      <c r="AY341" s="97">
        <f t="shared" si="575"/>
        <v>0</v>
      </c>
      <c r="AZ341" s="97">
        <f t="shared" si="576"/>
        <v>0</v>
      </c>
      <c r="BA341" s="97">
        <f t="shared" si="577"/>
        <v>0</v>
      </c>
      <c r="BB341" s="97">
        <f>SIN((90-$U$9)*$AA$8)*TAN($Y$9*$AA$8)/TAN((90-'C'!$F253)*$AA$8)</f>
        <v>-0.50738508073432309</v>
      </c>
      <c r="BC341" s="97">
        <f t="shared" si="578"/>
        <v>3.9313065427916136</v>
      </c>
      <c r="BD341" s="97">
        <f t="shared" si="579"/>
        <v>2.2206545302661587</v>
      </c>
      <c r="BE341" s="97">
        <f t="shared" si="580"/>
        <v>-13.207862765115067</v>
      </c>
      <c r="BF341" s="97">
        <f t="shared" si="581"/>
        <v>-63.235932093769613</v>
      </c>
      <c r="BG341" s="97">
        <f t="shared" si="582"/>
        <v>50.028069328654546</v>
      </c>
      <c r="BH341" s="97">
        <f t="shared" si="583"/>
        <v>256.4437948588847</v>
      </c>
      <c r="BI341" s="97" t="s">
        <v>8053</v>
      </c>
      <c r="BJ341" s="97" t="s">
        <v>8053</v>
      </c>
      <c r="BK341" s="97" t="s">
        <v>8053</v>
      </c>
      <c r="BL341" s="97">
        <f t="shared" si="584"/>
        <v>15.548982399688082</v>
      </c>
      <c r="BM341" s="97">
        <f t="shared" si="585"/>
        <v>15.548982399688082</v>
      </c>
      <c r="BN341" s="97">
        <f t="shared" si="586"/>
        <v>0.64787426665367009</v>
      </c>
      <c r="BO341" s="97">
        <f t="shared" si="587"/>
        <v>0</v>
      </c>
      <c r="BP341" s="97">
        <f t="shared" si="588"/>
        <v>0</v>
      </c>
      <c r="BQ341" s="97">
        <f t="shared" si="589"/>
        <v>0</v>
      </c>
      <c r="BR341" s="97">
        <f>SIN((90-$U$9)*$AA$8)*TAN($AA$10*$AA$8)/TAN((90-'C'!$F253)*$AA$8)</f>
        <v>4.1020320505064323E-2</v>
      </c>
      <c r="BS341" s="97">
        <f t="shared" si="590"/>
        <v>2.5695650812758864E-2</v>
      </c>
      <c r="BT341" s="97">
        <f t="shared" si="591"/>
        <v>1.0127663357422376</v>
      </c>
      <c r="BU341" s="97">
        <f t="shared" si="592"/>
        <v>2.3212998347790035</v>
      </c>
      <c r="BV341" s="97">
        <f t="shared" si="593"/>
        <v>9.1069592988755232</v>
      </c>
      <c r="BW341" s="97">
        <f t="shared" si="594"/>
        <v>-6.7856594640965202</v>
      </c>
      <c r="BX341" s="97">
        <f t="shared" si="595"/>
        <v>168.57174086634546</v>
      </c>
      <c r="BY341" s="97" t="s">
        <v>8053</v>
      </c>
      <c r="BZ341" s="97" t="s">
        <v>8053</v>
      </c>
      <c r="CA341" s="97" t="s">
        <v>8053</v>
      </c>
      <c r="CB341" s="97">
        <f t="shared" si="596"/>
        <v>0</v>
      </c>
      <c r="CC341" s="97">
        <f t="shared" si="597"/>
        <v>0</v>
      </c>
      <c r="CD341" s="97">
        <f t="shared" si="598"/>
        <v>0</v>
      </c>
      <c r="CE341" s="97">
        <f t="shared" si="599"/>
        <v>0</v>
      </c>
      <c r="CF341" s="97">
        <f t="shared" si="600"/>
        <v>0</v>
      </c>
      <c r="CG341" s="97">
        <f t="shared" si="601"/>
        <v>0</v>
      </c>
      <c r="CH341" s="97">
        <f>90-'C'!$F253</f>
        <v>80.091999999999999</v>
      </c>
      <c r="CI341" s="97">
        <v>27</v>
      </c>
      <c r="CJ341" s="97"/>
      <c r="CK341" s="97"/>
      <c r="CL341" s="97"/>
      <c r="CM341" s="97"/>
      <c r="CN341" s="97" t="s">
        <v>8211</v>
      </c>
      <c r="CO341" s="97">
        <f t="shared" si="602"/>
        <v>27</v>
      </c>
      <c r="CP341" s="97">
        <f t="shared" si="603"/>
        <v>34.31666666666667</v>
      </c>
      <c r="CQ341" s="97">
        <f>'C'!F253</f>
        <v>9.9079999999999995</v>
      </c>
      <c r="CR341" s="97">
        <f t="shared" si="604"/>
        <v>3.1415926535897931</v>
      </c>
      <c r="CS341" s="97">
        <f t="shared" si="605"/>
        <v>1.7453292519943295E-2</v>
      </c>
      <c r="CT341" s="97">
        <f t="shared" si="606"/>
        <v>57.295779513082323</v>
      </c>
      <c r="CU341" s="97">
        <f t="shared" si="607"/>
        <v>0.59893882164272083</v>
      </c>
      <c r="CV341" s="97">
        <f t="shared" si="608"/>
        <v>0.17292722228759816</v>
      </c>
      <c r="CW341" s="97">
        <f t="shared" si="609"/>
        <v>1.7083254509340862</v>
      </c>
      <c r="CX341" s="97">
        <f t="shared" si="610"/>
        <v>77.392196021590181</v>
      </c>
      <c r="CY341" s="97">
        <f t="shared" si="611"/>
        <v>77.392196021590181</v>
      </c>
      <c r="CZ341" s="97">
        <f t="shared" si="612"/>
        <v>282.60780397840983</v>
      </c>
      <c r="DA341" s="97"/>
      <c r="DB341" s="97"/>
      <c r="DC341" s="97"/>
      <c r="DD341" s="97"/>
      <c r="DE341" s="97"/>
      <c r="DF341" s="97"/>
      <c r="DG341" s="97"/>
      <c r="DH341" s="97"/>
      <c r="DI341" s="97"/>
      <c r="DJ341" s="97"/>
      <c r="DK341" s="97"/>
    </row>
    <row r="342" spans="1:115" ht="30" customHeight="1" x14ac:dyDescent="0.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8">
        <f t="shared" si="613"/>
        <v>28</v>
      </c>
      <c r="N342" s="97">
        <f t="shared" si="548"/>
        <v>105.87231873866266</v>
      </c>
      <c r="O342" s="97">
        <f t="shared" si="549"/>
        <v>77.823535155876968</v>
      </c>
      <c r="P342" s="97">
        <f t="shared" si="550"/>
        <v>28.048783582785688</v>
      </c>
      <c r="Q342" s="97" t="str">
        <f t="shared" si="551"/>
        <v>QSOS</v>
      </c>
      <c r="R342" s="97">
        <f t="shared" si="552"/>
        <v>282.17646484412302</v>
      </c>
      <c r="S342" s="97">
        <f t="shared" si="477"/>
        <v>330</v>
      </c>
      <c r="T342" s="97">
        <f>SIN((90-$U$9)*$AA$8)*TAN($AA$9*$AA$8)/TAN((90-'C'!$F254)*$AA$8)</f>
        <v>0.48896219738609326</v>
      </c>
      <c r="U342" s="97">
        <f t="shared" si="553"/>
        <v>3.9313065427916092</v>
      </c>
      <c r="V342" s="97">
        <f t="shared" si="554"/>
        <v>2.2206545302661578</v>
      </c>
      <c r="W342" s="97">
        <f t="shared" si="555"/>
        <v>12.720094357703458</v>
      </c>
      <c r="X342" s="97">
        <f t="shared" si="556"/>
        <v>63.235932093769605</v>
      </c>
      <c r="Y342" s="97">
        <f t="shared" si="557"/>
        <v>-50.515837736066146</v>
      </c>
      <c r="Z342" s="97">
        <f t="shared" si="558"/>
        <v>104.04397354852694</v>
      </c>
      <c r="AA342" s="97">
        <f>(COS( 90.833*$AA$8)-SIN($U$9*$AA$8)*SIN('C'!$F254*$AA$8))/COS($U$9*$AA$8)/COS('C'!$F254*$AA$8)</f>
        <v>-0.13274803272950608</v>
      </c>
      <c r="AB342" s="97">
        <f t="shared" si="559"/>
        <v>97.628419623068865</v>
      </c>
      <c r="AC342" s="97">
        <f>('C'!$E254+$AC$9+$W$9/15)</f>
        <v>12.20877777777778</v>
      </c>
      <c r="AD342" s="97">
        <f t="shared" si="560"/>
        <v>0</v>
      </c>
      <c r="AE342" s="97">
        <f t="shared" si="561"/>
        <v>0</v>
      </c>
      <c r="AF342" s="97">
        <f t="shared" si="562"/>
        <v>0</v>
      </c>
      <c r="AG342" s="97">
        <f t="shared" si="563"/>
        <v>0</v>
      </c>
      <c r="AH342" s="97">
        <f t="shared" si="564"/>
        <v>0</v>
      </c>
      <c r="AI342" s="97"/>
      <c r="AJ342" s="97"/>
      <c r="AK342" s="97">
        <f t="shared" si="565"/>
        <v>0</v>
      </c>
      <c r="AL342" s="97">
        <f>SIN((90-$U$9)*$AA$8)*TAN($Y$10*$AA$8)/TAN((90-'C'!$F254)*$AA$8)</f>
        <v>-3.9530894409842796E-2</v>
      </c>
      <c r="AM342" s="97">
        <f t="shared" si="566"/>
        <v>2.5695650812758871E-2</v>
      </c>
      <c r="AN342" s="97">
        <f t="shared" si="567"/>
        <v>1.0127663357422376</v>
      </c>
      <c r="AO342" s="97">
        <f t="shared" si="568"/>
        <v>-2.2369710075145446</v>
      </c>
      <c r="AP342" s="97">
        <f t="shared" si="569"/>
        <v>-9.106959298875525</v>
      </c>
      <c r="AQ342" s="97">
        <f t="shared" si="570"/>
        <v>6.8699882913609809</v>
      </c>
      <c r="AR342" s="97">
        <f t="shared" si="571"/>
        <v>191.34393030639006</v>
      </c>
      <c r="AS342" s="97" t="s">
        <v>8053</v>
      </c>
      <c r="AT342" s="97" t="s">
        <v>8053</v>
      </c>
      <c r="AU342" s="97" t="s">
        <v>8053</v>
      </c>
      <c r="AV342" s="97">
        <f t="shared" si="572"/>
        <v>11.750778558353714</v>
      </c>
      <c r="AW342" s="97">
        <f t="shared" si="573"/>
        <v>11.750778558353714</v>
      </c>
      <c r="AX342" s="97">
        <f t="shared" si="574"/>
        <v>0.4896157732647381</v>
      </c>
      <c r="AY342" s="97">
        <f t="shared" si="575"/>
        <v>0</v>
      </c>
      <c r="AZ342" s="97">
        <f t="shared" si="576"/>
        <v>0</v>
      </c>
      <c r="BA342" s="97">
        <f t="shared" si="577"/>
        <v>0</v>
      </c>
      <c r="BB342" s="97">
        <f>SIN((90-$U$9)*$AA$8)*TAN($Y$9*$AA$8)/TAN((90-'C'!$F254)*$AA$8)</f>
        <v>-0.48896219738609348</v>
      </c>
      <c r="BC342" s="97">
        <f t="shared" si="578"/>
        <v>3.9313065427916136</v>
      </c>
      <c r="BD342" s="97">
        <f t="shared" si="579"/>
        <v>2.2206545302661587</v>
      </c>
      <c r="BE342" s="97">
        <f t="shared" si="580"/>
        <v>-12.720094357703458</v>
      </c>
      <c r="BF342" s="97">
        <f t="shared" si="581"/>
        <v>-63.235932093769613</v>
      </c>
      <c r="BG342" s="97">
        <f t="shared" si="582"/>
        <v>50.515837736066153</v>
      </c>
      <c r="BH342" s="97">
        <f t="shared" si="583"/>
        <v>255.95602645147306</v>
      </c>
      <c r="BI342" s="97" t="s">
        <v>8053</v>
      </c>
      <c r="BJ342" s="97" t="s">
        <v>8053</v>
      </c>
      <c r="BK342" s="97" t="s">
        <v>8053</v>
      </c>
      <c r="BL342" s="97">
        <f t="shared" si="584"/>
        <v>15.576500293515522</v>
      </c>
      <c r="BM342" s="97">
        <f t="shared" si="585"/>
        <v>15.576500293515522</v>
      </c>
      <c r="BN342" s="97">
        <f t="shared" si="586"/>
        <v>0.64902084556314676</v>
      </c>
      <c r="BO342" s="97">
        <f t="shared" si="587"/>
        <v>0</v>
      </c>
      <c r="BP342" s="97">
        <f t="shared" si="588"/>
        <v>0</v>
      </c>
      <c r="BQ342" s="97">
        <f t="shared" si="589"/>
        <v>0</v>
      </c>
      <c r="BR342" s="97">
        <f>SIN((90-$U$9)*$AA$8)*TAN($AA$10*$AA$8)/TAN((90-'C'!$F254)*$AA$8)</f>
        <v>3.9530894409842782E-2</v>
      </c>
      <c r="BS342" s="97">
        <f t="shared" si="590"/>
        <v>2.5695650812758864E-2</v>
      </c>
      <c r="BT342" s="97">
        <f t="shared" si="591"/>
        <v>1.0127663357422376</v>
      </c>
      <c r="BU342" s="97">
        <f t="shared" si="592"/>
        <v>2.2369710075145437</v>
      </c>
      <c r="BV342" s="97">
        <f t="shared" si="593"/>
        <v>9.1069592988755232</v>
      </c>
      <c r="BW342" s="97">
        <f t="shared" si="594"/>
        <v>-6.8699882913609791</v>
      </c>
      <c r="BX342" s="97">
        <f t="shared" si="595"/>
        <v>168.65606969360994</v>
      </c>
      <c r="BY342" s="97" t="s">
        <v>8053</v>
      </c>
      <c r="BZ342" s="97" t="s">
        <v>8053</v>
      </c>
      <c r="CA342" s="97" t="s">
        <v>8053</v>
      </c>
      <c r="CB342" s="97">
        <f t="shared" si="596"/>
        <v>0</v>
      </c>
      <c r="CC342" s="97">
        <f t="shared" si="597"/>
        <v>0</v>
      </c>
      <c r="CD342" s="97">
        <f t="shared" si="598"/>
        <v>0</v>
      </c>
      <c r="CE342" s="97">
        <f t="shared" si="599"/>
        <v>0</v>
      </c>
      <c r="CF342" s="97">
        <f t="shared" si="600"/>
        <v>0</v>
      </c>
      <c r="CG342" s="97">
        <f t="shared" si="601"/>
        <v>0</v>
      </c>
      <c r="CH342" s="97">
        <f>90-'C'!$F254</f>
        <v>80.444999999999993</v>
      </c>
      <c r="CI342" s="97">
        <v>28</v>
      </c>
      <c r="CJ342" s="97"/>
      <c r="CK342" s="97"/>
      <c r="CL342" s="97"/>
      <c r="CM342" s="97"/>
      <c r="CN342" s="97" t="s">
        <v>8211</v>
      </c>
      <c r="CO342" s="97">
        <f t="shared" si="602"/>
        <v>28</v>
      </c>
      <c r="CP342" s="97">
        <f t="shared" si="603"/>
        <v>34.31666666666667</v>
      </c>
      <c r="CQ342" s="97">
        <f>'C'!F254</f>
        <v>9.5549999999999997</v>
      </c>
      <c r="CR342" s="97">
        <f t="shared" si="604"/>
        <v>3.1415926535897931</v>
      </c>
      <c r="CS342" s="97">
        <f t="shared" si="605"/>
        <v>1.7453292519943295E-2</v>
      </c>
      <c r="CT342" s="97">
        <f t="shared" si="606"/>
        <v>57.295779513082323</v>
      </c>
      <c r="CU342" s="97">
        <f t="shared" si="607"/>
        <v>0.59893882164272083</v>
      </c>
      <c r="CV342" s="97">
        <f t="shared" si="608"/>
        <v>0.16676621002805819</v>
      </c>
      <c r="CW342" s="97">
        <f t="shared" si="609"/>
        <v>1.7039373659411932</v>
      </c>
      <c r="CX342" s="97">
        <f t="shared" si="610"/>
        <v>77.823535155876968</v>
      </c>
      <c r="CY342" s="97">
        <f t="shared" si="611"/>
        <v>77.823535155876968</v>
      </c>
      <c r="CZ342" s="97">
        <f t="shared" si="612"/>
        <v>282.17646484412302</v>
      </c>
      <c r="DA342" s="97"/>
      <c r="DB342" s="97"/>
      <c r="DC342" s="97"/>
      <c r="DD342" s="97"/>
      <c r="DE342" s="97"/>
      <c r="DF342" s="97"/>
      <c r="DG342" s="97"/>
      <c r="DH342" s="97"/>
      <c r="DI342" s="97"/>
      <c r="DJ342" s="97"/>
      <c r="DK342" s="97"/>
    </row>
    <row r="343" spans="1:115" ht="30" customHeight="1" x14ac:dyDescent="0.2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8">
        <f t="shared" si="613"/>
        <v>29</v>
      </c>
      <c r="N343" s="97">
        <f t="shared" si="548"/>
        <v>105.87231873866266</v>
      </c>
      <c r="O343" s="97">
        <f t="shared" si="549"/>
        <v>78.257062923862591</v>
      </c>
      <c r="P343" s="97">
        <f t="shared" si="550"/>
        <v>27.615255814800065</v>
      </c>
      <c r="Q343" s="97" t="str">
        <f t="shared" si="551"/>
        <v>QSOS</v>
      </c>
      <c r="R343" s="97">
        <f t="shared" si="552"/>
        <v>281.74293707613742</v>
      </c>
      <c r="S343" s="97">
        <f t="shared" si="477"/>
        <v>331</v>
      </c>
      <c r="T343" s="97">
        <f>SIN((90-$U$9)*$AA$8)*TAN($AA$9*$AA$8)/TAN((90-'C'!$F255)*$AA$8)</f>
        <v>0.47047343016705795</v>
      </c>
      <c r="U343" s="97">
        <f t="shared" si="553"/>
        <v>3.9313065427916092</v>
      </c>
      <c r="V343" s="97">
        <f t="shared" si="554"/>
        <v>2.2206545302661578</v>
      </c>
      <c r="W343" s="97">
        <f t="shared" si="555"/>
        <v>12.231522128329694</v>
      </c>
      <c r="X343" s="97">
        <f t="shared" si="556"/>
        <v>63.235932093769605</v>
      </c>
      <c r="Y343" s="97">
        <f t="shared" si="557"/>
        <v>-51.004409965439912</v>
      </c>
      <c r="Z343" s="97">
        <f t="shared" si="558"/>
        <v>104.53254577790071</v>
      </c>
      <c r="AA343" s="97">
        <f>(COS( 90.833*$AA$8)-SIN($U$9*$AA$8)*SIN('C'!$F255*$AA$8))/COS($U$9*$AA$8)/COS('C'!$F255*$AA$8)</f>
        <v>-0.12838520854755006</v>
      </c>
      <c r="AB343" s="97">
        <f t="shared" si="559"/>
        <v>97.376289649451977</v>
      </c>
      <c r="AC343" s="97">
        <f>('C'!$E255+$AC$9+$W$9/15)</f>
        <v>12.203777777777777</v>
      </c>
      <c r="AD343" s="97">
        <f t="shared" si="560"/>
        <v>0</v>
      </c>
      <c r="AE343" s="97">
        <f t="shared" si="561"/>
        <v>0</v>
      </c>
      <c r="AF343" s="97">
        <f t="shared" si="562"/>
        <v>0</v>
      </c>
      <c r="AG343" s="97">
        <f t="shared" si="563"/>
        <v>0</v>
      </c>
      <c r="AH343" s="97">
        <f t="shared" si="564"/>
        <v>0</v>
      </c>
      <c r="AI343" s="97"/>
      <c r="AJ343" s="97"/>
      <c r="AK343" s="97">
        <f t="shared" si="565"/>
        <v>0</v>
      </c>
      <c r="AL343" s="97">
        <f>SIN((90-$U$9)*$AA$8)*TAN($Y$10*$AA$8)/TAN((90-'C'!$F255)*$AA$8)</f>
        <v>-3.8036141832627227E-2</v>
      </c>
      <c r="AM343" s="97">
        <f t="shared" si="566"/>
        <v>2.5695650812758871E-2</v>
      </c>
      <c r="AN343" s="97">
        <f t="shared" si="567"/>
        <v>1.0127663357422376</v>
      </c>
      <c r="AO343" s="97">
        <f t="shared" si="568"/>
        <v>-2.1523454775281672</v>
      </c>
      <c r="AP343" s="97">
        <f t="shared" si="569"/>
        <v>-9.106959298875525</v>
      </c>
      <c r="AQ343" s="97">
        <f t="shared" si="570"/>
        <v>6.9546138213473583</v>
      </c>
      <c r="AR343" s="97">
        <f t="shared" si="571"/>
        <v>191.2593047764037</v>
      </c>
      <c r="AS343" s="97" t="s">
        <v>8053</v>
      </c>
      <c r="AT343" s="97" t="s">
        <v>8053</v>
      </c>
      <c r="AU343" s="97" t="s">
        <v>8053</v>
      </c>
      <c r="AV343" s="97">
        <f t="shared" si="572"/>
        <v>11.740136856354619</v>
      </c>
      <c r="AW343" s="97">
        <f t="shared" si="573"/>
        <v>11.740136856354619</v>
      </c>
      <c r="AX343" s="97">
        <f t="shared" si="574"/>
        <v>0.48917236901477579</v>
      </c>
      <c r="AY343" s="97">
        <f t="shared" si="575"/>
        <v>0</v>
      </c>
      <c r="AZ343" s="97">
        <f t="shared" si="576"/>
        <v>0</v>
      </c>
      <c r="BA343" s="97">
        <f t="shared" si="577"/>
        <v>0</v>
      </c>
      <c r="BB343" s="97">
        <f>SIN((90-$U$9)*$AA$8)*TAN($Y$9*$AA$8)/TAN((90-'C'!$F255)*$AA$8)</f>
        <v>-0.47047343016705817</v>
      </c>
      <c r="BC343" s="97">
        <f t="shared" si="578"/>
        <v>3.9313065427916136</v>
      </c>
      <c r="BD343" s="97">
        <f t="shared" si="579"/>
        <v>2.2206545302661587</v>
      </c>
      <c r="BE343" s="97">
        <f t="shared" si="580"/>
        <v>-12.231522128329694</v>
      </c>
      <c r="BF343" s="97">
        <f t="shared" si="581"/>
        <v>-63.235932093769613</v>
      </c>
      <c r="BG343" s="97">
        <f t="shared" si="582"/>
        <v>51.004409965439919</v>
      </c>
      <c r="BH343" s="97">
        <f t="shared" si="583"/>
        <v>255.46745422209929</v>
      </c>
      <c r="BI343" s="97" t="s">
        <v>8053</v>
      </c>
      <c r="BJ343" s="97" t="s">
        <v>8053</v>
      </c>
      <c r="BK343" s="97" t="s">
        <v>8053</v>
      </c>
      <c r="BL343" s="97">
        <f t="shared" si="584"/>
        <v>15.604071775473772</v>
      </c>
      <c r="BM343" s="97">
        <f t="shared" si="585"/>
        <v>15.604071775473772</v>
      </c>
      <c r="BN343" s="97">
        <f t="shared" si="586"/>
        <v>0.65016965731140719</v>
      </c>
      <c r="BO343" s="97">
        <f t="shared" si="587"/>
        <v>0</v>
      </c>
      <c r="BP343" s="97">
        <f t="shared" si="588"/>
        <v>0</v>
      </c>
      <c r="BQ343" s="97">
        <f t="shared" si="589"/>
        <v>0</v>
      </c>
      <c r="BR343" s="97">
        <f>SIN((90-$U$9)*$AA$8)*TAN($AA$10*$AA$8)/TAN((90-'C'!$F255)*$AA$8)</f>
        <v>3.803614183262722E-2</v>
      </c>
      <c r="BS343" s="97">
        <f t="shared" si="590"/>
        <v>2.5695650812758864E-2</v>
      </c>
      <c r="BT343" s="97">
        <f t="shared" si="591"/>
        <v>1.0127663357422376</v>
      </c>
      <c r="BU343" s="97">
        <f t="shared" si="592"/>
        <v>2.1523454775281667</v>
      </c>
      <c r="BV343" s="97">
        <f t="shared" si="593"/>
        <v>9.1069592988755232</v>
      </c>
      <c r="BW343" s="97">
        <f t="shared" si="594"/>
        <v>-6.9546138213473565</v>
      </c>
      <c r="BX343" s="97">
        <f t="shared" si="595"/>
        <v>168.7406952235963</v>
      </c>
      <c r="BY343" s="97" t="s">
        <v>8053</v>
      </c>
      <c r="BZ343" s="97" t="s">
        <v>8053</v>
      </c>
      <c r="CA343" s="97" t="s">
        <v>8053</v>
      </c>
      <c r="CB343" s="97">
        <f t="shared" si="596"/>
        <v>0</v>
      </c>
      <c r="CC343" s="97">
        <f t="shared" si="597"/>
        <v>0</v>
      </c>
      <c r="CD343" s="97">
        <f t="shared" si="598"/>
        <v>0</v>
      </c>
      <c r="CE343" s="97">
        <f t="shared" si="599"/>
        <v>0</v>
      </c>
      <c r="CF343" s="97">
        <f t="shared" si="600"/>
        <v>0</v>
      </c>
      <c r="CG343" s="97">
        <f t="shared" si="601"/>
        <v>0</v>
      </c>
      <c r="CH343" s="97">
        <f>90-'C'!$F255</f>
        <v>80.8</v>
      </c>
      <c r="CI343" s="97">
        <v>29</v>
      </c>
      <c r="CJ343" s="97"/>
      <c r="CK343" s="97"/>
      <c r="CL343" s="97"/>
      <c r="CM343" s="97"/>
      <c r="CN343" s="97" t="s">
        <v>8211</v>
      </c>
      <c r="CO343" s="97">
        <f t="shared" si="602"/>
        <v>29</v>
      </c>
      <c r="CP343" s="97">
        <f t="shared" si="603"/>
        <v>34.31666666666667</v>
      </c>
      <c r="CQ343" s="97">
        <f>'C'!F255</f>
        <v>9.1999999999999993</v>
      </c>
      <c r="CR343" s="97">
        <f t="shared" si="604"/>
        <v>3.1415926535897931</v>
      </c>
      <c r="CS343" s="97">
        <f t="shared" si="605"/>
        <v>1.7453292519943295E-2</v>
      </c>
      <c r="CT343" s="97">
        <f t="shared" si="606"/>
        <v>57.295779513082323</v>
      </c>
      <c r="CU343" s="97">
        <f t="shared" si="607"/>
        <v>0.59893882164272083</v>
      </c>
      <c r="CV343" s="97">
        <f t="shared" si="608"/>
        <v>0.16057029118347832</v>
      </c>
      <c r="CW343" s="97">
        <f t="shared" si="609"/>
        <v>1.699536867758612</v>
      </c>
      <c r="CX343" s="97">
        <f t="shared" si="610"/>
        <v>78.257062923862591</v>
      </c>
      <c r="CY343" s="97">
        <f t="shared" si="611"/>
        <v>78.257062923862591</v>
      </c>
      <c r="CZ343" s="97">
        <f t="shared" si="612"/>
        <v>281.74293707613742</v>
      </c>
      <c r="DA343" s="97"/>
      <c r="DB343" s="97"/>
      <c r="DC343" s="97"/>
      <c r="DD343" s="97"/>
      <c r="DE343" s="97"/>
      <c r="DF343" s="97"/>
      <c r="DG343" s="97"/>
      <c r="DH343" s="97"/>
      <c r="DI343" s="97"/>
      <c r="DJ343" s="97"/>
      <c r="DK343" s="97"/>
    </row>
    <row r="344" spans="1:115" ht="30" customHeight="1" x14ac:dyDescent="0.2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8">
        <f t="shared" si="613"/>
        <v>30</v>
      </c>
      <c r="N344" s="97">
        <f t="shared" si="548"/>
        <v>105.87231873866266</v>
      </c>
      <c r="O344" s="97">
        <f t="shared" si="549"/>
        <v>78.692784464966664</v>
      </c>
      <c r="P344" s="97">
        <f t="shared" si="550"/>
        <v>27.179534273695992</v>
      </c>
      <c r="Q344" s="97" t="str">
        <f t="shared" si="551"/>
        <v>QSOS</v>
      </c>
      <c r="R344" s="97">
        <f t="shared" si="552"/>
        <v>281.30721553503332</v>
      </c>
      <c r="S344" s="97">
        <f t="shared" si="477"/>
        <v>332</v>
      </c>
      <c r="T344" s="97">
        <f>SIN((90-$U$9)*$AA$8)*TAN($AA$9*$AA$8)/TAN((90-'C'!$F256)*$AA$8)</f>
        <v>0.45191788281552875</v>
      </c>
      <c r="U344" s="97">
        <f t="shared" si="553"/>
        <v>3.9313065427916092</v>
      </c>
      <c r="V344" s="97">
        <f t="shared" si="554"/>
        <v>2.2206545302661578</v>
      </c>
      <c r="W344" s="97">
        <f t="shared" si="555"/>
        <v>11.742091567087467</v>
      </c>
      <c r="X344" s="97">
        <f t="shared" si="556"/>
        <v>63.235932093769605</v>
      </c>
      <c r="Y344" s="97">
        <f t="shared" si="557"/>
        <v>-51.493840526682135</v>
      </c>
      <c r="Z344" s="97">
        <f t="shared" si="558"/>
        <v>105.02197633914292</v>
      </c>
      <c r="AA344" s="97">
        <f>(COS( 90.833*$AA$8)-SIN($U$9*$AA$8)*SIN('C'!$F256*$AA$8))/COS($U$9*$AA$8)/COS('C'!$F256*$AA$8)</f>
        <v>-0.12400731579635658</v>
      </c>
      <c r="AB344" s="97">
        <f t="shared" si="559"/>
        <v>97.123433144807734</v>
      </c>
      <c r="AC344" s="97">
        <f>('C'!$E256+$AC$9+$W$9/15)</f>
        <v>12.198777777777778</v>
      </c>
      <c r="AD344" s="97">
        <f t="shared" si="560"/>
        <v>0</v>
      </c>
      <c r="AE344" s="97">
        <f t="shared" si="561"/>
        <v>0</v>
      </c>
      <c r="AF344" s="97">
        <f t="shared" si="562"/>
        <v>0</v>
      </c>
      <c r="AG344" s="97">
        <f t="shared" si="563"/>
        <v>0</v>
      </c>
      <c r="AH344" s="97">
        <f t="shared" si="564"/>
        <v>0</v>
      </c>
      <c r="AI344" s="97"/>
      <c r="AJ344" s="97"/>
      <c r="AK344" s="97">
        <f t="shared" si="565"/>
        <v>0</v>
      </c>
      <c r="AL344" s="97">
        <f>SIN((90-$U$9)*$AA$8)*TAN($Y$10*$AA$8)/TAN((90-'C'!$F256)*$AA$8)</f>
        <v>-3.6535990313774865E-2</v>
      </c>
      <c r="AM344" s="97">
        <f t="shared" si="566"/>
        <v>2.5695650812758871E-2</v>
      </c>
      <c r="AN344" s="97">
        <f t="shared" si="567"/>
        <v>1.0127663357422376</v>
      </c>
      <c r="AO344" s="97">
        <f t="shared" si="568"/>
        <v>-2.0674190086295301</v>
      </c>
      <c r="AP344" s="97">
        <f t="shared" si="569"/>
        <v>-9.106959298875525</v>
      </c>
      <c r="AQ344" s="97">
        <f t="shared" si="570"/>
        <v>7.0395402902459949</v>
      </c>
      <c r="AR344" s="97">
        <f t="shared" si="571"/>
        <v>191.17437830750507</v>
      </c>
      <c r="AS344" s="97" t="s">
        <v>8053</v>
      </c>
      <c r="AT344" s="97" t="s">
        <v>8053</v>
      </c>
      <c r="AU344" s="97" t="s">
        <v>8053</v>
      </c>
      <c r="AV344" s="97">
        <f t="shared" si="572"/>
        <v>11.729475091761378</v>
      </c>
      <c r="AW344" s="97">
        <f t="shared" si="573"/>
        <v>11.729475091761378</v>
      </c>
      <c r="AX344" s="97">
        <f t="shared" si="574"/>
        <v>0.48872812882339073</v>
      </c>
      <c r="AY344" s="97">
        <f t="shared" si="575"/>
        <v>0</v>
      </c>
      <c r="AZ344" s="97">
        <f t="shared" si="576"/>
        <v>0</v>
      </c>
      <c r="BA344" s="97">
        <f t="shared" si="577"/>
        <v>0</v>
      </c>
      <c r="BB344" s="97">
        <f>SIN((90-$U$9)*$AA$8)*TAN($Y$9*$AA$8)/TAN((90-'C'!$F256)*$AA$8)</f>
        <v>-0.45191788281552897</v>
      </c>
      <c r="BC344" s="97">
        <f t="shared" si="578"/>
        <v>3.9313065427916136</v>
      </c>
      <c r="BD344" s="97">
        <f t="shared" si="579"/>
        <v>2.2206545302661587</v>
      </c>
      <c r="BE344" s="97">
        <f t="shared" si="580"/>
        <v>-11.742091567087469</v>
      </c>
      <c r="BF344" s="97">
        <f t="shared" si="581"/>
        <v>-63.235932093769613</v>
      </c>
      <c r="BG344" s="97">
        <f t="shared" si="582"/>
        <v>51.493840526682142</v>
      </c>
      <c r="BH344" s="97">
        <f t="shared" si="583"/>
        <v>254.97802366085708</v>
      </c>
      <c r="BI344" s="97" t="s">
        <v>8053</v>
      </c>
      <c r="BJ344" s="97" t="s">
        <v>8053</v>
      </c>
      <c r="BK344" s="97" t="s">
        <v>8053</v>
      </c>
      <c r="BL344" s="97">
        <f t="shared" si="584"/>
        <v>15.631700479556587</v>
      </c>
      <c r="BM344" s="97">
        <f t="shared" si="585"/>
        <v>15.631700479556587</v>
      </c>
      <c r="BN344" s="97">
        <f t="shared" si="586"/>
        <v>0.65132085331485778</v>
      </c>
      <c r="BO344" s="97">
        <f t="shared" si="587"/>
        <v>0</v>
      </c>
      <c r="BP344" s="97">
        <f t="shared" si="588"/>
        <v>0</v>
      </c>
      <c r="BQ344" s="97">
        <f t="shared" si="589"/>
        <v>0</v>
      </c>
      <c r="BR344" s="97">
        <f>SIN((90-$U$9)*$AA$8)*TAN($AA$10*$AA$8)/TAN((90-'C'!$F256)*$AA$8)</f>
        <v>3.6535990313774851E-2</v>
      </c>
      <c r="BS344" s="97">
        <f t="shared" si="590"/>
        <v>2.5695650812758864E-2</v>
      </c>
      <c r="BT344" s="97">
        <f t="shared" si="591"/>
        <v>1.0127663357422376</v>
      </c>
      <c r="BU344" s="97">
        <f t="shared" si="592"/>
        <v>2.0674190086295297</v>
      </c>
      <c r="BV344" s="97">
        <f t="shared" si="593"/>
        <v>9.1069592988755232</v>
      </c>
      <c r="BW344" s="97">
        <f t="shared" si="594"/>
        <v>-7.0395402902459931</v>
      </c>
      <c r="BX344" s="97">
        <f t="shared" si="595"/>
        <v>168.82562169249493</v>
      </c>
      <c r="BY344" s="97" t="s">
        <v>8053</v>
      </c>
      <c r="BZ344" s="97" t="s">
        <v>8053</v>
      </c>
      <c r="CA344" s="97" t="s">
        <v>8053</v>
      </c>
      <c r="CB344" s="97">
        <f t="shared" si="596"/>
        <v>0</v>
      </c>
      <c r="CC344" s="97">
        <f t="shared" si="597"/>
        <v>0</v>
      </c>
      <c r="CD344" s="97">
        <f t="shared" si="598"/>
        <v>0</v>
      </c>
      <c r="CE344" s="97">
        <f t="shared" si="599"/>
        <v>0</v>
      </c>
      <c r="CF344" s="97">
        <f t="shared" si="600"/>
        <v>0</v>
      </c>
      <c r="CG344" s="97">
        <f t="shared" si="601"/>
        <v>0</v>
      </c>
      <c r="CH344" s="97">
        <f>90-'C'!$F256</f>
        <v>81.156999999999996</v>
      </c>
      <c r="CI344" s="97">
        <v>30</v>
      </c>
      <c r="CJ344" s="97"/>
      <c r="CK344" s="97"/>
      <c r="CL344" s="97"/>
      <c r="CM344" s="97"/>
      <c r="CN344" s="97" t="s">
        <v>8211</v>
      </c>
      <c r="CO344" s="97">
        <f t="shared" si="602"/>
        <v>30</v>
      </c>
      <c r="CP344" s="97">
        <f t="shared" si="603"/>
        <v>34.31666666666667</v>
      </c>
      <c r="CQ344" s="97">
        <f>'C'!F256</f>
        <v>8.843</v>
      </c>
      <c r="CR344" s="97">
        <f t="shared" si="604"/>
        <v>3.1415926535897931</v>
      </c>
      <c r="CS344" s="97">
        <f t="shared" si="605"/>
        <v>1.7453292519943295E-2</v>
      </c>
      <c r="CT344" s="97">
        <f t="shared" si="606"/>
        <v>57.295779513082323</v>
      </c>
      <c r="CU344" s="97">
        <f t="shared" si="607"/>
        <v>0.59893882164272083</v>
      </c>
      <c r="CV344" s="97">
        <f t="shared" si="608"/>
        <v>0.15433946575385857</v>
      </c>
      <c r="CW344" s="97">
        <f t="shared" si="609"/>
        <v>1.6951236892174855</v>
      </c>
      <c r="CX344" s="97">
        <f t="shared" si="610"/>
        <v>78.692784464966664</v>
      </c>
      <c r="CY344" s="97">
        <f t="shared" si="611"/>
        <v>78.692784464966664</v>
      </c>
      <c r="CZ344" s="97">
        <f t="shared" si="612"/>
        <v>281.30721553503332</v>
      </c>
      <c r="DA344" s="97"/>
      <c r="DB344" s="97"/>
      <c r="DC344" s="97"/>
      <c r="DD344" s="97"/>
      <c r="DE344" s="97"/>
      <c r="DF344" s="97"/>
      <c r="DG344" s="97"/>
      <c r="DH344" s="97"/>
      <c r="DI344" s="97"/>
      <c r="DJ344" s="97"/>
      <c r="DK344" s="97"/>
    </row>
    <row r="345" spans="1:115" ht="30" customHeight="1" x14ac:dyDescent="0.2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8">
        <f t="shared" si="613"/>
        <v>31</v>
      </c>
      <c r="N345" s="97">
        <f t="shared" si="548"/>
        <v>105.87231873866266</v>
      </c>
      <c r="O345" s="97">
        <f t="shared" si="549"/>
        <v>79.131924593668955</v>
      </c>
      <c r="P345" s="97">
        <f t="shared" si="550"/>
        <v>26.740394144993701</v>
      </c>
      <c r="Q345" s="97" t="str">
        <f t="shared" si="551"/>
        <v>QSOS</v>
      </c>
      <c r="R345" s="97">
        <f t="shared" si="552"/>
        <v>280.86807540633106</v>
      </c>
      <c r="S345" s="97">
        <f t="shared" si="477"/>
        <v>333</v>
      </c>
      <c r="T345" s="97">
        <f>SIN((90-$U$9)*$AA$8)*TAN($AA$9*$AA$8)/TAN((90-'C'!$F257)*$AA$8)</f>
        <v>0.43324279648362513</v>
      </c>
      <c r="U345" s="97">
        <f t="shared" si="553"/>
        <v>3.9313065427916092</v>
      </c>
      <c r="V345" s="97">
        <f t="shared" si="554"/>
        <v>2.2206545302661578</v>
      </c>
      <c r="W345" s="97">
        <f t="shared" si="555"/>
        <v>11.25038379216908</v>
      </c>
      <c r="X345" s="97">
        <f t="shared" si="556"/>
        <v>63.235932093769605</v>
      </c>
      <c r="Y345" s="97">
        <f t="shared" si="557"/>
        <v>-51.985548301600524</v>
      </c>
      <c r="Z345" s="97">
        <f t="shared" si="558"/>
        <v>105.51368411406131</v>
      </c>
      <c r="AA345" s="97">
        <f>(COS( 90.833*$AA$8)-SIN($U$9*$AA$8)*SIN('C'!$F257*$AA$8))/COS($U$9*$AA$8)/COS('C'!$F257*$AA$8)</f>
        <v>-0.11960191933737371</v>
      </c>
      <c r="AB345" s="97">
        <f t="shared" si="559"/>
        <v>96.86912877839292</v>
      </c>
      <c r="AC345" s="97">
        <f>('C'!$E257+$AC$9+$W$9/15)</f>
        <v>12.192777777777781</v>
      </c>
      <c r="AD345" s="97">
        <f t="shared" si="560"/>
        <v>0</v>
      </c>
      <c r="AE345" s="97">
        <f t="shared" si="561"/>
        <v>0</v>
      </c>
      <c r="AF345" s="97">
        <f t="shared" si="562"/>
        <v>0</v>
      </c>
      <c r="AG345" s="97">
        <f t="shared" si="563"/>
        <v>0</v>
      </c>
      <c r="AH345" s="97">
        <f t="shared" si="564"/>
        <v>0</v>
      </c>
      <c r="AI345" s="97"/>
      <c r="AJ345" s="97"/>
      <c r="AK345" s="97">
        <f t="shared" si="565"/>
        <v>0</v>
      </c>
      <c r="AL345" s="97">
        <f>SIN((90-$U$9)*$AA$8)*TAN($Y$10*$AA$8)/TAN((90-'C'!$F257)*$AA$8)</f>
        <v>-3.5026174483782896E-2</v>
      </c>
      <c r="AM345" s="97">
        <f t="shared" si="566"/>
        <v>2.5695650812758871E-2</v>
      </c>
      <c r="AN345" s="97">
        <f t="shared" si="567"/>
        <v>1.0127663357422376</v>
      </c>
      <c r="AO345" s="97">
        <f t="shared" si="568"/>
        <v>-1.9819500120142657</v>
      </c>
      <c r="AP345" s="97">
        <f t="shared" si="569"/>
        <v>-9.106959298875525</v>
      </c>
      <c r="AQ345" s="97">
        <f t="shared" si="570"/>
        <v>7.1250092868612596</v>
      </c>
      <c r="AR345" s="97">
        <f t="shared" si="571"/>
        <v>191.08890931088979</v>
      </c>
      <c r="AS345" s="97" t="s">
        <v>8053</v>
      </c>
      <c r="AT345" s="97" t="s">
        <v>8053</v>
      </c>
      <c r="AU345" s="97" t="s">
        <v>8053</v>
      </c>
      <c r="AV345" s="97">
        <f t="shared" si="572"/>
        <v>11.717777158653698</v>
      </c>
      <c r="AW345" s="97">
        <f t="shared" si="573"/>
        <v>11.717777158653698</v>
      </c>
      <c r="AX345" s="97">
        <f t="shared" si="574"/>
        <v>0.48824071494390409</v>
      </c>
      <c r="AY345" s="97">
        <f t="shared" si="575"/>
        <v>0</v>
      </c>
      <c r="AZ345" s="97">
        <f t="shared" si="576"/>
        <v>0</v>
      </c>
      <c r="BA345" s="97">
        <f t="shared" si="577"/>
        <v>0</v>
      </c>
      <c r="BB345" s="97">
        <f>SIN((90-$U$9)*$AA$8)*TAN($Y$9*$AA$8)/TAN((90-'C'!$F257)*$AA$8)</f>
        <v>-0.43324279648362529</v>
      </c>
      <c r="BC345" s="97">
        <f t="shared" si="578"/>
        <v>3.9313065427916136</v>
      </c>
      <c r="BD345" s="97">
        <f t="shared" si="579"/>
        <v>2.2206545302661587</v>
      </c>
      <c r="BE345" s="97">
        <f t="shared" si="580"/>
        <v>-11.25038379216908</v>
      </c>
      <c r="BF345" s="97">
        <f t="shared" si="581"/>
        <v>-63.235932093769613</v>
      </c>
      <c r="BG345" s="97">
        <f t="shared" si="582"/>
        <v>51.985548301600531</v>
      </c>
      <c r="BH345" s="97">
        <f t="shared" si="583"/>
        <v>254.48631588593869</v>
      </c>
      <c r="BI345" s="97" t="s">
        <v>8053</v>
      </c>
      <c r="BJ345" s="97" t="s">
        <v>8053</v>
      </c>
      <c r="BK345" s="97" t="s">
        <v>8053</v>
      </c>
      <c r="BL345" s="97">
        <f t="shared" si="584"/>
        <v>15.658480997884483</v>
      </c>
      <c r="BM345" s="97">
        <f t="shared" si="585"/>
        <v>15.658480997884483</v>
      </c>
      <c r="BN345" s="97">
        <f t="shared" si="586"/>
        <v>0.65243670824518685</v>
      </c>
      <c r="BO345" s="97">
        <f t="shared" si="587"/>
        <v>0</v>
      </c>
      <c r="BP345" s="97">
        <f t="shared" si="588"/>
        <v>0</v>
      </c>
      <c r="BQ345" s="97">
        <f t="shared" si="589"/>
        <v>0</v>
      </c>
      <c r="BR345" s="97">
        <f>SIN((90-$U$9)*$AA$8)*TAN($AA$10*$AA$8)/TAN((90-'C'!$F257)*$AA$8)</f>
        <v>3.5026174483782882E-2</v>
      </c>
      <c r="BS345" s="97">
        <f t="shared" si="590"/>
        <v>2.5695650812758864E-2</v>
      </c>
      <c r="BT345" s="97">
        <f t="shared" si="591"/>
        <v>1.0127663357422376</v>
      </c>
      <c r="BU345" s="97">
        <f t="shared" si="592"/>
        <v>1.9819500120142655</v>
      </c>
      <c r="BV345" s="97">
        <f t="shared" si="593"/>
        <v>9.1069592988755232</v>
      </c>
      <c r="BW345" s="97">
        <f t="shared" si="594"/>
        <v>-7.1250092868612578</v>
      </c>
      <c r="BX345" s="97">
        <f t="shared" si="595"/>
        <v>168.91109068911021</v>
      </c>
      <c r="BY345" s="97" t="s">
        <v>8053</v>
      </c>
      <c r="BZ345" s="97" t="s">
        <v>8053</v>
      </c>
      <c r="CA345" s="97" t="s">
        <v>8053</v>
      </c>
      <c r="CB345" s="97">
        <f t="shared" si="596"/>
        <v>0</v>
      </c>
      <c r="CC345" s="97">
        <f t="shared" si="597"/>
        <v>0</v>
      </c>
      <c r="CD345" s="97">
        <f t="shared" si="598"/>
        <v>0</v>
      </c>
      <c r="CE345" s="97">
        <f t="shared" si="599"/>
        <v>0</v>
      </c>
      <c r="CF345" s="97">
        <f t="shared" si="600"/>
        <v>0</v>
      </c>
      <c r="CG345" s="97">
        <f t="shared" si="601"/>
        <v>0</v>
      </c>
      <c r="CH345" s="97">
        <f>90-'C'!$F257</f>
        <v>81.516999999999996</v>
      </c>
      <c r="CI345" s="97">
        <v>31</v>
      </c>
      <c r="CJ345" s="97"/>
      <c r="CK345" s="97"/>
      <c r="CL345" s="97"/>
      <c r="CM345" s="97"/>
      <c r="CN345" s="97" t="s">
        <v>8211</v>
      </c>
      <c r="CO345" s="97">
        <f t="shared" si="602"/>
        <v>31</v>
      </c>
      <c r="CP345" s="97">
        <f t="shared" si="603"/>
        <v>34.31666666666667</v>
      </c>
      <c r="CQ345" s="97">
        <f>'C'!F257</f>
        <v>8.4830000000000005</v>
      </c>
      <c r="CR345" s="97">
        <f t="shared" si="604"/>
        <v>3.1415926535897931</v>
      </c>
      <c r="CS345" s="97">
        <f t="shared" si="605"/>
        <v>1.7453292519943295E-2</v>
      </c>
      <c r="CT345" s="97">
        <f t="shared" si="606"/>
        <v>57.295779513082323</v>
      </c>
      <c r="CU345" s="97">
        <f t="shared" si="607"/>
        <v>0.59893882164272083</v>
      </c>
      <c r="CV345" s="97">
        <f t="shared" si="608"/>
        <v>0.14805628044667898</v>
      </c>
      <c r="CW345" s="97">
        <f t="shared" si="609"/>
        <v>1.6906852407213491</v>
      </c>
      <c r="CX345" s="97">
        <f t="shared" si="610"/>
        <v>79.131924593668955</v>
      </c>
      <c r="CY345" s="97">
        <f t="shared" si="611"/>
        <v>79.131924593668955</v>
      </c>
      <c r="CZ345" s="97">
        <f t="shared" si="612"/>
        <v>280.86807540633106</v>
      </c>
      <c r="DA345" s="97"/>
      <c r="DB345" s="97"/>
      <c r="DC345" s="97"/>
      <c r="DD345" s="97"/>
      <c r="DE345" s="97"/>
      <c r="DF345" s="97"/>
      <c r="DG345" s="97"/>
      <c r="DH345" s="97"/>
      <c r="DI345" s="97"/>
      <c r="DJ345" s="97"/>
      <c r="DK345" s="97"/>
    </row>
    <row r="346" spans="1:115" ht="30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7" t="s">
        <v>8168</v>
      </c>
      <c r="O346" s="97" t="s">
        <v>8169</v>
      </c>
      <c r="P346" s="97" t="s">
        <v>8170</v>
      </c>
      <c r="Q346" s="97" t="s">
        <v>8171</v>
      </c>
      <c r="R346" s="97" t="s">
        <v>8172</v>
      </c>
      <c r="S346" s="97">
        <f t="shared" si="477"/>
        <v>334</v>
      </c>
      <c r="T346" s="98"/>
      <c r="U346" s="98"/>
      <c r="V346" s="98"/>
      <c r="W346" s="98"/>
      <c r="X346" s="98"/>
      <c r="Y346" s="98"/>
      <c r="Z346" s="98"/>
      <c r="AA346" s="98"/>
      <c r="AB346" s="98"/>
      <c r="AC346" s="97"/>
      <c r="AD346" s="97"/>
      <c r="AE346" s="97"/>
      <c r="AF346" s="97"/>
      <c r="AG346" s="97"/>
      <c r="AH346" s="97"/>
      <c r="AI346" s="97"/>
      <c r="AJ346" s="97"/>
      <c r="AK346" s="97"/>
      <c r="AL346" s="97"/>
      <c r="AM346" s="97"/>
      <c r="AN346" s="97"/>
      <c r="AO346" s="97"/>
      <c r="AP346" s="97"/>
      <c r="AQ346" s="98"/>
      <c r="AR346" s="97"/>
      <c r="AS346" s="97"/>
      <c r="AT346" s="97"/>
      <c r="AU346" s="97"/>
      <c r="AV346" s="97"/>
      <c r="AW346" s="97"/>
      <c r="AX346" s="97"/>
      <c r="AY346" s="97"/>
      <c r="AZ346" s="97"/>
      <c r="BA346" s="97"/>
      <c r="BB346" s="97"/>
      <c r="BC346" s="97"/>
      <c r="BD346" s="97"/>
      <c r="BE346" s="98"/>
      <c r="BF346" s="97"/>
      <c r="BG346" s="97"/>
      <c r="BH346" s="97"/>
      <c r="BI346" s="97"/>
      <c r="BJ346" s="97"/>
      <c r="BK346" s="97"/>
      <c r="BL346" s="97"/>
      <c r="BM346" s="97"/>
      <c r="BN346" s="97"/>
      <c r="BO346" s="97"/>
      <c r="BP346" s="97"/>
      <c r="BQ346" s="97"/>
      <c r="BR346" s="97"/>
      <c r="BS346" s="98"/>
      <c r="BT346" s="97"/>
      <c r="BU346" s="97"/>
      <c r="BV346" s="97"/>
      <c r="BW346" s="97"/>
      <c r="BX346" s="97"/>
      <c r="BY346" s="97"/>
      <c r="BZ346" s="97"/>
      <c r="CA346" s="97"/>
      <c r="CB346" s="97"/>
      <c r="CC346" s="97"/>
      <c r="CD346" s="97"/>
      <c r="CE346" s="97"/>
      <c r="CF346" s="97"/>
      <c r="CG346" s="98"/>
      <c r="CH346" s="98"/>
      <c r="CI346" s="97"/>
      <c r="CJ346" s="97"/>
      <c r="CK346" s="97"/>
      <c r="CL346" s="97"/>
      <c r="CM346" s="97"/>
      <c r="CN346" s="97"/>
      <c r="CO346" s="97"/>
      <c r="CP346" s="97"/>
      <c r="CQ346" s="97"/>
      <c r="CR346" s="97"/>
      <c r="CS346" s="97"/>
      <c r="CT346" s="97"/>
      <c r="CU346" s="97"/>
      <c r="CV346" s="97"/>
      <c r="CW346" s="97"/>
      <c r="CX346" s="97"/>
      <c r="CY346" s="97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</row>
    <row r="347" spans="1:115" ht="30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7"/>
      <c r="O347" s="97"/>
      <c r="P347" s="97"/>
      <c r="Q347" s="97"/>
      <c r="R347" s="97"/>
      <c r="S347" s="97">
        <f t="shared" si="477"/>
        <v>335</v>
      </c>
      <c r="T347" s="98"/>
      <c r="U347" s="98"/>
      <c r="V347" s="98"/>
      <c r="W347" s="98"/>
      <c r="X347" s="98"/>
      <c r="Y347" s="98"/>
      <c r="Z347" s="98"/>
      <c r="AA347" s="98"/>
      <c r="AB347" s="98"/>
      <c r="AC347" s="97"/>
      <c r="AD347" s="97"/>
      <c r="AE347" s="97"/>
      <c r="AF347" s="97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8"/>
      <c r="AR347" s="97"/>
      <c r="AS347" s="97"/>
      <c r="AT347" s="97"/>
      <c r="AU347" s="97"/>
      <c r="AV347" s="97"/>
      <c r="AW347" s="97"/>
      <c r="AX347" s="97"/>
      <c r="AY347" s="97"/>
      <c r="AZ347" s="97"/>
      <c r="BA347" s="97"/>
      <c r="BB347" s="97"/>
      <c r="BC347" s="97"/>
      <c r="BD347" s="97"/>
      <c r="BE347" s="98"/>
      <c r="BF347" s="97"/>
      <c r="BG347" s="97"/>
      <c r="BH347" s="97"/>
      <c r="BI347" s="97"/>
      <c r="BJ347" s="97"/>
      <c r="BK347" s="97"/>
      <c r="BL347" s="97"/>
      <c r="BM347" s="97"/>
      <c r="BN347" s="97"/>
      <c r="BO347" s="97"/>
      <c r="BP347" s="97"/>
      <c r="BQ347" s="97"/>
      <c r="BR347" s="97"/>
      <c r="BS347" s="98"/>
      <c r="BT347" s="97"/>
      <c r="BU347" s="97"/>
      <c r="BV347" s="97"/>
      <c r="BW347" s="97"/>
      <c r="BX347" s="97"/>
      <c r="BY347" s="97"/>
      <c r="BZ347" s="97"/>
      <c r="CA347" s="97"/>
      <c r="CB347" s="97"/>
      <c r="CC347" s="97"/>
      <c r="CD347" s="97"/>
      <c r="CE347" s="97"/>
      <c r="CF347" s="97"/>
      <c r="CG347" s="98"/>
      <c r="CH347" s="98"/>
      <c r="CI347" s="97"/>
      <c r="CJ347" s="97"/>
      <c r="CK347" s="97"/>
      <c r="CL347" s="97"/>
      <c r="CM347" s="97"/>
      <c r="CN347" s="97"/>
      <c r="CO347" s="97"/>
      <c r="CP347" s="97"/>
      <c r="CQ347" s="97"/>
      <c r="CR347" s="97"/>
      <c r="CS347" s="97"/>
      <c r="CT347" s="97"/>
      <c r="CU347" s="97"/>
      <c r="CV347" s="97"/>
      <c r="CW347" s="97"/>
      <c r="CX347" s="97"/>
      <c r="CY347" s="97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</row>
    <row r="348" spans="1:115" ht="30" customHeight="1" x14ac:dyDescent="0.2">
      <c r="A348" s="98"/>
      <c r="B348" s="103"/>
      <c r="C348" s="103"/>
      <c r="D348" s="103"/>
      <c r="E348" s="103"/>
      <c r="F348" s="103"/>
      <c r="G348" s="103"/>
      <c r="H348" s="103"/>
      <c r="I348" s="103"/>
      <c r="J348" s="98"/>
      <c r="K348" s="98"/>
      <c r="L348" s="98"/>
      <c r="M348" s="98"/>
      <c r="N348" s="97"/>
      <c r="O348" s="97"/>
      <c r="P348" s="97"/>
      <c r="Q348" s="97"/>
      <c r="R348" s="97"/>
      <c r="S348" s="97">
        <f t="shared" si="477"/>
        <v>336</v>
      </c>
      <c r="T348" s="98"/>
      <c r="U348" s="98"/>
      <c r="V348" s="98"/>
      <c r="W348" s="98"/>
      <c r="X348" s="98"/>
      <c r="Y348" s="98"/>
      <c r="Z348" s="98"/>
      <c r="AA348" s="98"/>
      <c r="AB348" s="98"/>
      <c r="AC348" s="97"/>
      <c r="AD348" s="97"/>
      <c r="AE348" s="97"/>
      <c r="AF348" s="97"/>
      <c r="AG348" s="97"/>
      <c r="AH348" s="97"/>
      <c r="AI348" s="97"/>
      <c r="AJ348" s="97"/>
      <c r="AK348" s="97"/>
      <c r="AL348" s="97"/>
      <c r="AM348" s="97"/>
      <c r="AN348" s="97"/>
      <c r="AO348" s="97"/>
      <c r="AP348" s="97"/>
      <c r="AQ348" s="98"/>
      <c r="AR348" s="97"/>
      <c r="AS348" s="97"/>
      <c r="AT348" s="97"/>
      <c r="AU348" s="97"/>
      <c r="AV348" s="97"/>
      <c r="AW348" s="97"/>
      <c r="AX348" s="97"/>
      <c r="AY348" s="97"/>
      <c r="AZ348" s="97"/>
      <c r="BA348" s="97"/>
      <c r="BB348" s="97"/>
      <c r="BC348" s="97"/>
      <c r="BD348" s="97"/>
      <c r="BE348" s="98"/>
      <c r="BF348" s="97"/>
      <c r="BG348" s="97"/>
      <c r="BH348" s="97"/>
      <c r="BI348" s="97"/>
      <c r="BJ348" s="97"/>
      <c r="BK348" s="97"/>
      <c r="BL348" s="97"/>
      <c r="BM348" s="97"/>
      <c r="BN348" s="97"/>
      <c r="BO348" s="97"/>
      <c r="BP348" s="97"/>
      <c r="BQ348" s="97"/>
      <c r="BR348" s="97"/>
      <c r="BS348" s="98"/>
      <c r="BT348" s="97"/>
      <c r="BU348" s="97"/>
      <c r="BV348" s="97"/>
      <c r="BW348" s="97"/>
      <c r="BX348" s="97"/>
      <c r="BY348" s="97"/>
      <c r="BZ348" s="97"/>
      <c r="CA348" s="97"/>
      <c r="CB348" s="97"/>
      <c r="CC348" s="97"/>
      <c r="CD348" s="97"/>
      <c r="CE348" s="97"/>
      <c r="CF348" s="97"/>
      <c r="CG348" s="98"/>
      <c r="CH348" s="98"/>
      <c r="CI348" s="97"/>
      <c r="CJ348" s="97"/>
      <c r="CK348" s="97"/>
      <c r="CL348" s="97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</row>
    <row r="349" spans="1:115" ht="30" customHeight="1" x14ac:dyDescent="0.2">
      <c r="A349" s="97"/>
      <c r="B349" s="97"/>
      <c r="C349" s="97"/>
      <c r="D349" s="97"/>
      <c r="E349" s="97"/>
      <c r="F349" s="97"/>
      <c r="G349" s="97"/>
      <c r="H349" s="97"/>
      <c r="I349" s="97"/>
      <c r="J349" s="97" t="s">
        <v>8131</v>
      </c>
      <c r="K349" s="97" t="s">
        <v>8132</v>
      </c>
      <c r="L349" s="97" t="s">
        <v>8133</v>
      </c>
      <c r="M349" s="97"/>
      <c r="N349" s="97"/>
      <c r="O349" s="97"/>
      <c r="P349" s="97"/>
      <c r="Q349" s="97"/>
      <c r="R349" s="97"/>
      <c r="S349" s="97">
        <f t="shared" si="477"/>
        <v>337</v>
      </c>
      <c r="T349" s="97" t="s">
        <v>8137</v>
      </c>
      <c r="U349" s="97"/>
      <c r="V349" s="97"/>
      <c r="W349" s="97">
        <f>IF(AND(W347&lt;W348,U348&lt;90),1,0)</f>
        <v>0</v>
      </c>
      <c r="X349" s="97" t="s">
        <v>8138</v>
      </c>
      <c r="Y349" s="97"/>
      <c r="Z349" s="97"/>
      <c r="AA349" s="97">
        <f>IF(AND(W347&gt;W348,U348&gt;90),1,0)</f>
        <v>0</v>
      </c>
      <c r="AB349" s="97"/>
      <c r="AC349" s="97"/>
      <c r="AD349" s="97"/>
      <c r="AE349" s="97"/>
      <c r="AF349" s="97"/>
      <c r="AG349" s="97"/>
      <c r="AH349" s="97"/>
      <c r="AI349" s="97"/>
      <c r="AJ349" s="97"/>
      <c r="AK349" s="97"/>
      <c r="AL349" s="97" t="s">
        <v>8139</v>
      </c>
      <c r="AM349" s="97"/>
      <c r="AN349" s="97"/>
      <c r="AO349" s="97"/>
      <c r="AP349" s="97"/>
      <c r="AQ349" s="97"/>
      <c r="AR349" s="97"/>
      <c r="AS349" s="97"/>
      <c r="AT349" s="97"/>
      <c r="AU349" s="97"/>
      <c r="AV349" s="97"/>
      <c r="AW349" s="97"/>
      <c r="AX349" s="97"/>
      <c r="AY349" s="97"/>
      <c r="AZ349" s="97"/>
      <c r="BA349" s="97"/>
      <c r="BB349" s="97" t="s">
        <v>8140</v>
      </c>
      <c r="BC349" s="97"/>
      <c r="BD349" s="97"/>
      <c r="BE349" s="97"/>
      <c r="BF349" s="97"/>
      <c r="BG349" s="97"/>
      <c r="BH349" s="97"/>
      <c r="BI349" s="97"/>
      <c r="BJ349" s="97"/>
      <c r="BK349" s="97"/>
      <c r="BL349" s="97"/>
      <c r="BM349" s="97"/>
      <c r="BN349" s="97"/>
      <c r="BO349" s="97"/>
      <c r="BP349" s="97"/>
      <c r="BQ349" s="97"/>
      <c r="BR349" s="97"/>
      <c r="BS349" s="97" t="s">
        <v>8141</v>
      </c>
      <c r="BT349" s="97"/>
      <c r="BU349" s="97"/>
      <c r="BV349" s="97"/>
      <c r="BW349" s="97"/>
      <c r="BX349" s="97"/>
      <c r="BY349" s="97"/>
      <c r="BZ349" s="97"/>
      <c r="CA349" s="97"/>
      <c r="CB349" s="97"/>
      <c r="CC349" s="97"/>
      <c r="CD349" s="97"/>
      <c r="CE349" s="97"/>
      <c r="CF349" s="97"/>
      <c r="CG349" s="97"/>
      <c r="CH349" s="97"/>
      <c r="CI349" s="97"/>
      <c r="CJ349" s="97" t="s">
        <v>8131</v>
      </c>
      <c r="CK349" s="97" t="s">
        <v>8132</v>
      </c>
      <c r="CL349" s="97" t="s">
        <v>8133</v>
      </c>
      <c r="CM349" s="97"/>
      <c r="CN349" s="97"/>
      <c r="CO349" s="97"/>
      <c r="CP349" s="97"/>
      <c r="CQ349" s="97"/>
      <c r="CR349" s="97"/>
      <c r="CS349" s="97"/>
      <c r="CT349" s="97"/>
      <c r="CU349" s="97"/>
      <c r="CV349" s="97"/>
      <c r="CW349" s="97"/>
      <c r="CX349" s="97"/>
      <c r="CY349" s="97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</row>
    <row r="350" spans="1:115" ht="30" customHeight="1" x14ac:dyDescent="0.2">
      <c r="A350" s="97"/>
      <c r="B350" s="97" t="s">
        <v>8054</v>
      </c>
      <c r="C350" s="97"/>
      <c r="D350" s="97"/>
      <c r="E350" s="98" t="str">
        <f>اندراج!$F$2</f>
        <v>مردان</v>
      </c>
      <c r="F350" s="97"/>
      <c r="G350" s="105">
        <f>اندراج!$E$2</f>
        <v>34</v>
      </c>
      <c r="H350" s="105">
        <f>اندراج!$E$3</f>
        <v>19</v>
      </c>
      <c r="I350" s="97"/>
      <c r="J350" s="97" t="s">
        <v>8143</v>
      </c>
      <c r="K350" s="97" t="s">
        <v>8144</v>
      </c>
      <c r="L350" s="97" t="s">
        <v>8145</v>
      </c>
      <c r="M350" s="97"/>
      <c r="N350" s="97"/>
      <c r="O350" s="97"/>
      <c r="P350" s="97"/>
      <c r="Q350" s="97"/>
      <c r="R350" s="97"/>
      <c r="S350" s="97">
        <f t="shared" si="477"/>
        <v>338</v>
      </c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97"/>
      <c r="BE350" s="97"/>
      <c r="BF350" s="97"/>
      <c r="BG350" s="97"/>
      <c r="BH350" s="97"/>
      <c r="BI350" s="97"/>
      <c r="BJ350" s="97"/>
      <c r="BK350" s="97" t="s">
        <v>8123</v>
      </c>
      <c r="BL350" s="97"/>
      <c r="BM350" s="97"/>
      <c r="BN350" s="97"/>
      <c r="BO350" s="97"/>
      <c r="BP350" s="97"/>
      <c r="BQ350" s="97"/>
      <c r="BR350" s="97"/>
      <c r="BS350" s="97"/>
      <c r="BT350" s="97"/>
      <c r="BU350" s="97"/>
      <c r="BV350" s="97"/>
      <c r="BW350" s="97"/>
      <c r="BX350" s="97"/>
      <c r="BY350" s="97"/>
      <c r="BZ350" s="97"/>
      <c r="CA350" s="97"/>
      <c r="CB350" s="97"/>
      <c r="CC350" s="97"/>
      <c r="CD350" s="97"/>
      <c r="CE350" s="97"/>
      <c r="CF350" s="97"/>
      <c r="CG350" s="97"/>
      <c r="CH350" s="97"/>
      <c r="CI350" s="97"/>
      <c r="CJ350" s="97" t="s">
        <v>8143</v>
      </c>
      <c r="CK350" s="97" t="s">
        <v>8144</v>
      </c>
      <c r="CL350" s="97" t="s">
        <v>8145</v>
      </c>
      <c r="CM350" s="97"/>
      <c r="CN350" s="97"/>
      <c r="CO350" s="97"/>
      <c r="CP350" s="97"/>
      <c r="CQ350" s="97"/>
      <c r="CR350" s="97"/>
      <c r="CS350" s="97"/>
      <c r="CT350" s="97"/>
      <c r="CU350" s="97"/>
      <c r="CV350" s="97"/>
      <c r="CW350" s="97"/>
      <c r="CX350" s="97"/>
      <c r="CY350" s="97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</row>
    <row r="351" spans="1:115" ht="30" customHeight="1" x14ac:dyDescent="0.2">
      <c r="A351" s="97" t="s">
        <v>8058</v>
      </c>
      <c r="B351" s="97"/>
      <c r="C351" s="97"/>
      <c r="D351" s="97" t="s">
        <v>8059</v>
      </c>
      <c r="E351" s="97"/>
      <c r="F351" s="97"/>
      <c r="G351" s="107">
        <f>اندراج!$D$2</f>
        <v>-72</v>
      </c>
      <c r="H351" s="107">
        <f>اندراج!$D$3</f>
        <v>11</v>
      </c>
      <c r="I351" s="97"/>
      <c r="J351" s="97"/>
      <c r="K351" s="97"/>
      <c r="L351" s="97"/>
      <c r="M351" s="97"/>
      <c r="N351" s="157" t="s">
        <v>8055</v>
      </c>
      <c r="O351" s="158"/>
      <c r="P351" s="158"/>
      <c r="Q351" s="158"/>
      <c r="R351" s="158"/>
      <c r="S351" s="97">
        <f t="shared" si="477"/>
        <v>339</v>
      </c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7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97"/>
      <c r="BE351" s="97"/>
      <c r="BF351" s="97"/>
      <c r="BG351" s="97"/>
      <c r="BH351" s="97"/>
      <c r="BI351" s="97"/>
      <c r="BJ351" s="97"/>
      <c r="BK351" s="97"/>
      <c r="BL351" s="97"/>
      <c r="BM351" s="97"/>
      <c r="BN351" s="97"/>
      <c r="BO351" s="97"/>
      <c r="BP351" s="97"/>
      <c r="BQ351" s="97"/>
      <c r="BR351" s="97"/>
      <c r="BS351" s="97"/>
      <c r="BT351" s="97"/>
      <c r="BU351" s="97"/>
      <c r="BV351" s="97"/>
      <c r="BW351" s="97"/>
      <c r="BX351" s="97"/>
      <c r="BY351" s="97"/>
      <c r="BZ351" s="97"/>
      <c r="CA351" s="97"/>
      <c r="CB351" s="97"/>
      <c r="CC351" s="97"/>
      <c r="CD351" s="97"/>
      <c r="CE351" s="97"/>
      <c r="CF351" s="97"/>
      <c r="CG351" s="97"/>
      <c r="CH351" s="97"/>
      <c r="CI351" s="97"/>
      <c r="CJ351" s="97"/>
      <c r="CK351" s="97"/>
      <c r="CL351" s="97"/>
      <c r="CM351" s="97"/>
      <c r="CN351" s="97"/>
      <c r="CO351" s="97"/>
      <c r="CP351" s="97"/>
      <c r="CQ351" s="97"/>
      <c r="CR351" s="97"/>
      <c r="CS351" s="97"/>
      <c r="CT351" s="97"/>
      <c r="CU351" s="97"/>
      <c r="CV351" s="97"/>
      <c r="CW351" s="97"/>
      <c r="CX351" s="97"/>
      <c r="CY351" s="97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</row>
    <row r="352" spans="1:115" ht="30" customHeight="1" x14ac:dyDescent="0.2">
      <c r="A352" s="97" t="s">
        <v>8069</v>
      </c>
      <c r="B352" s="97"/>
      <c r="C352" s="97"/>
      <c r="D352" s="97" t="s">
        <v>8070</v>
      </c>
      <c r="E352" s="97"/>
      <c r="F352" s="97"/>
      <c r="G352" s="97"/>
      <c r="H352" s="97"/>
      <c r="I352" s="97"/>
      <c r="J352" s="97"/>
      <c r="K352" s="97"/>
      <c r="L352" s="97"/>
      <c r="M352" s="97"/>
      <c r="N352" s="97">
        <v>1</v>
      </c>
      <c r="O352" s="97">
        <v>2</v>
      </c>
      <c r="P352" s="97">
        <v>3</v>
      </c>
      <c r="Q352" s="97">
        <v>4</v>
      </c>
      <c r="R352" s="97">
        <v>5</v>
      </c>
      <c r="S352" s="97">
        <f t="shared" si="477"/>
        <v>340</v>
      </c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  <c r="BM352" s="97"/>
      <c r="BN352" s="97"/>
      <c r="BO352" s="97"/>
      <c r="BP352" s="97"/>
      <c r="BQ352" s="97"/>
      <c r="BR352" s="97"/>
      <c r="BS352" s="97"/>
      <c r="BT352" s="97"/>
      <c r="BU352" s="97"/>
      <c r="BV352" s="97"/>
      <c r="BW352" s="97"/>
      <c r="BX352" s="97"/>
      <c r="BY352" s="97"/>
      <c r="BZ352" s="97"/>
      <c r="CA352" s="97"/>
      <c r="CB352" s="97"/>
      <c r="CC352" s="97"/>
      <c r="CD352" s="97"/>
      <c r="CE352" s="97"/>
      <c r="CF352" s="97"/>
      <c r="CG352" s="97"/>
      <c r="CH352" s="97"/>
      <c r="CI352" s="97"/>
      <c r="CJ352" s="97"/>
      <c r="CK352" s="97"/>
      <c r="CL352" s="97"/>
      <c r="CM352" s="97"/>
      <c r="CN352" s="97"/>
      <c r="CO352" s="97"/>
      <c r="CP352" s="97"/>
      <c r="CQ352" s="97"/>
      <c r="CR352" s="97"/>
      <c r="CS352" s="97"/>
      <c r="CT352" s="97"/>
      <c r="CU352" s="97"/>
      <c r="CV352" s="97"/>
      <c r="CW352" s="97"/>
      <c r="CX352" s="97"/>
      <c r="CY352" s="97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</row>
    <row r="353" spans="1:115" ht="30" customHeight="1" x14ac:dyDescent="0.2">
      <c r="A353" s="97" t="s">
        <v>8078</v>
      </c>
      <c r="B353" s="97"/>
      <c r="C353" s="97"/>
      <c r="D353" s="97" t="s">
        <v>8079</v>
      </c>
      <c r="E353" s="97"/>
      <c r="F353" s="97"/>
      <c r="G353" s="97"/>
      <c r="H353" s="97"/>
      <c r="I353" s="97"/>
      <c r="J353" s="97"/>
      <c r="K353" s="97"/>
      <c r="L353" s="97"/>
      <c r="M353" s="97"/>
      <c r="N353" s="97" t="s">
        <v>8072</v>
      </c>
      <c r="O353" s="97" t="s">
        <v>8106</v>
      </c>
      <c r="P353" s="97" t="s">
        <v>8072</v>
      </c>
      <c r="Q353" s="97" t="s">
        <v>8107</v>
      </c>
      <c r="R353" s="97" t="s">
        <v>8108</v>
      </c>
      <c r="S353" s="97">
        <f t="shared" si="477"/>
        <v>341</v>
      </c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97"/>
      <c r="BE353" s="97"/>
      <c r="BF353" s="97"/>
      <c r="BG353" s="97"/>
      <c r="BH353" s="97"/>
      <c r="BI353" s="97"/>
      <c r="BJ353" s="97"/>
      <c r="BK353" s="97"/>
      <c r="BL353" s="97"/>
      <c r="BM353" s="97"/>
      <c r="BN353" s="97"/>
      <c r="BO353" s="97"/>
      <c r="BP353" s="97"/>
      <c r="BQ353" s="97"/>
      <c r="BR353" s="97"/>
      <c r="BS353" s="97"/>
      <c r="BT353" s="97"/>
      <c r="BU353" s="97"/>
      <c r="BV353" s="97"/>
      <c r="BW353" s="97"/>
      <c r="BX353" s="97"/>
      <c r="BY353" s="97"/>
      <c r="BZ353" s="97"/>
      <c r="CA353" s="97"/>
      <c r="CB353" s="97"/>
      <c r="CC353" s="97"/>
      <c r="CD353" s="97"/>
      <c r="CE353" s="97"/>
      <c r="CF353" s="97"/>
      <c r="CG353" s="97"/>
      <c r="CH353" s="97"/>
      <c r="CI353" s="97"/>
      <c r="CJ353" s="97"/>
      <c r="CK353" s="97"/>
      <c r="CL353" s="97"/>
      <c r="CM353" s="97"/>
      <c r="CN353" s="97"/>
      <c r="CO353" s="97"/>
      <c r="CP353" s="97"/>
      <c r="CQ353" s="97"/>
      <c r="CR353" s="97"/>
      <c r="CS353" s="97"/>
      <c r="CT353" s="97"/>
      <c r="CU353" s="97"/>
      <c r="CV353" s="97"/>
      <c r="CW353" s="97"/>
      <c r="CX353" s="97"/>
      <c r="CY353" s="97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</row>
    <row r="354" spans="1:115" ht="30" customHeight="1" x14ac:dyDescent="0.2">
      <c r="A354" s="97" t="s">
        <v>8127</v>
      </c>
      <c r="B354" s="97"/>
      <c r="C354" s="97" t="s">
        <v>8128</v>
      </c>
      <c r="D354" s="97"/>
      <c r="E354" s="97" t="s">
        <v>8129</v>
      </c>
      <c r="F354" s="97"/>
      <c r="G354" s="97" t="s">
        <v>8130</v>
      </c>
      <c r="H354" s="97"/>
      <c r="I354" s="97"/>
      <c r="J354" s="97"/>
      <c r="K354" s="97"/>
      <c r="L354" s="97"/>
      <c r="M354" s="97"/>
      <c r="N354" s="97" t="s">
        <v>8134</v>
      </c>
      <c r="O354" s="97" t="s">
        <v>8134</v>
      </c>
      <c r="P354" s="97" t="s">
        <v>8134</v>
      </c>
      <c r="Q354" s="97" t="s">
        <v>8135</v>
      </c>
      <c r="R354" s="97" t="s">
        <v>8209</v>
      </c>
      <c r="S354" s="97">
        <f t="shared" si="477"/>
        <v>342</v>
      </c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  <c r="BM354" s="97"/>
      <c r="BN354" s="97"/>
      <c r="BO354" s="97"/>
      <c r="BP354" s="97"/>
      <c r="BQ354" s="97"/>
      <c r="BR354" s="97"/>
      <c r="BS354" s="97"/>
      <c r="BT354" s="97"/>
      <c r="BU354" s="97"/>
      <c r="BV354" s="97"/>
      <c r="BW354" s="97"/>
      <c r="BX354" s="97"/>
      <c r="BY354" s="97"/>
      <c r="BZ354" s="97"/>
      <c r="CA354" s="97"/>
      <c r="CB354" s="97"/>
      <c r="CC354" s="97"/>
      <c r="CD354" s="97"/>
      <c r="CE354" s="97"/>
      <c r="CF354" s="97"/>
      <c r="CG354" s="97"/>
      <c r="CH354" s="97"/>
      <c r="CI354" s="97"/>
      <c r="CJ354" s="97"/>
      <c r="CK354" s="97"/>
      <c r="CL354" s="97"/>
      <c r="CM354" s="97"/>
      <c r="CN354" s="97"/>
      <c r="CO354" s="97"/>
      <c r="CP354" s="97"/>
      <c r="CQ354" s="97"/>
      <c r="CR354" s="97"/>
      <c r="CS354" s="97"/>
      <c r="CT354" s="97"/>
      <c r="CU354" s="97"/>
      <c r="CV354" s="97"/>
      <c r="CW354" s="97"/>
      <c r="CX354" s="97"/>
      <c r="CY354" s="97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</row>
    <row r="355" spans="1:115" ht="30" customHeight="1" x14ac:dyDescent="0.2">
      <c r="A355" s="97"/>
      <c r="B355" s="97" t="s">
        <v>8070</v>
      </c>
      <c r="C355" s="97"/>
      <c r="D355" s="97" t="s">
        <v>8079</v>
      </c>
      <c r="E355" s="97"/>
      <c r="F355" s="97" t="s">
        <v>8070</v>
      </c>
      <c r="G355" s="97"/>
      <c r="H355" s="97" t="s">
        <v>8079</v>
      </c>
      <c r="I355" s="97"/>
      <c r="J355" s="97"/>
      <c r="K355" s="97"/>
      <c r="L355" s="97"/>
      <c r="M355" s="97"/>
      <c r="N355" s="97" t="s">
        <v>8146</v>
      </c>
      <c r="O355" s="97" t="s">
        <v>8146</v>
      </c>
      <c r="P355" s="97" t="s">
        <v>8106</v>
      </c>
      <c r="Q355" s="97" t="s">
        <v>8147</v>
      </c>
      <c r="R355" s="97" t="s">
        <v>8210</v>
      </c>
      <c r="S355" s="97">
        <f t="shared" si="477"/>
        <v>343</v>
      </c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97"/>
      <c r="BE355" s="97"/>
      <c r="BF355" s="97"/>
      <c r="BG355" s="97"/>
      <c r="BH355" s="97"/>
      <c r="BI355" s="97"/>
      <c r="BJ355" s="97"/>
      <c r="BK355" s="97"/>
      <c r="BL355" s="97"/>
      <c r="BM355" s="97"/>
      <c r="BN355" s="97"/>
      <c r="BO355" s="97"/>
      <c r="BP355" s="97"/>
      <c r="BQ355" s="97"/>
      <c r="BR355" s="97"/>
      <c r="BS355" s="97"/>
      <c r="BT355" s="97"/>
      <c r="BU355" s="97"/>
      <c r="BV355" s="97"/>
      <c r="BW355" s="97"/>
      <c r="BX355" s="97"/>
      <c r="BY355" s="97"/>
      <c r="BZ355" s="97"/>
      <c r="CA355" s="97"/>
      <c r="CB355" s="97"/>
      <c r="CC355" s="97"/>
      <c r="CD355" s="97"/>
      <c r="CE355" s="97"/>
      <c r="CF355" s="97"/>
      <c r="CG355" s="97"/>
      <c r="CH355" s="97" t="s">
        <v>8190</v>
      </c>
      <c r="CI355" s="97"/>
      <c r="CJ355" s="97"/>
      <c r="CK355" s="97"/>
      <c r="CL355" s="97"/>
      <c r="CM355" s="97"/>
      <c r="CN355" s="97"/>
      <c r="CO355" s="97"/>
      <c r="CP355" s="97"/>
      <c r="CQ355" s="97"/>
      <c r="CR355" s="97"/>
      <c r="CS355" s="97"/>
      <c r="CT355" s="97"/>
      <c r="CU355" s="97"/>
      <c r="CV355" s="97"/>
      <c r="CW355" s="97"/>
      <c r="CX355" s="97"/>
      <c r="CY355" s="97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</row>
    <row r="356" spans="1:115" ht="30" customHeight="1" x14ac:dyDescent="0.2">
      <c r="A356" s="98"/>
      <c r="B356" s="98"/>
      <c r="C356" s="98" t="s">
        <v>8214</v>
      </c>
      <c r="D356" s="98"/>
      <c r="E356" s="98"/>
      <c r="F356" s="98"/>
      <c r="G356" s="98"/>
      <c r="H356" s="98"/>
      <c r="I356" s="98"/>
      <c r="J356" s="98" t="str">
        <f>اندراج!$F$2</f>
        <v>مردان</v>
      </c>
      <c r="K356" s="98"/>
      <c r="L356" s="98"/>
      <c r="M356" s="98"/>
      <c r="N356" s="98" t="s">
        <v>8214</v>
      </c>
      <c r="O356" s="98" t="s">
        <v>8214</v>
      </c>
      <c r="P356" s="98" t="s">
        <v>8214</v>
      </c>
      <c r="Q356" s="98" t="s">
        <v>8214</v>
      </c>
      <c r="R356" s="98" t="s">
        <v>8214</v>
      </c>
      <c r="S356" s="97">
        <f t="shared" si="477"/>
        <v>344</v>
      </c>
      <c r="T356" s="97"/>
      <c r="U356" s="98" t="s">
        <v>8151</v>
      </c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 t="s">
        <v>8214</v>
      </c>
      <c r="AG356" s="98"/>
      <c r="AH356" s="98"/>
      <c r="AI356" s="98"/>
      <c r="AJ356" s="98"/>
      <c r="AK356" s="98"/>
      <c r="AL356" s="98" t="s">
        <v>8214</v>
      </c>
      <c r="AM356" s="98" t="s">
        <v>8153</v>
      </c>
      <c r="AN356" s="98"/>
      <c r="AO356" s="98"/>
      <c r="AP356" s="98"/>
      <c r="AQ356" s="98"/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 t="s">
        <v>8214</v>
      </c>
      <c r="BC356" s="98" t="s">
        <v>8154</v>
      </c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 t="s">
        <v>8214</v>
      </c>
      <c r="BS356" s="98" t="s">
        <v>8155</v>
      </c>
      <c r="BT356" s="97"/>
      <c r="BU356" s="97"/>
      <c r="BV356" s="97"/>
      <c r="BW356" s="97"/>
      <c r="BX356" s="97"/>
      <c r="BY356" s="97"/>
      <c r="BZ356" s="97"/>
      <c r="CA356" s="97"/>
      <c r="CB356" s="97"/>
      <c r="CC356" s="97"/>
      <c r="CD356" s="97"/>
      <c r="CE356" s="97"/>
      <c r="CF356" s="97"/>
      <c r="CG356" s="97"/>
      <c r="CH356" s="97" t="s">
        <v>8214</v>
      </c>
      <c r="CI356" s="97"/>
      <c r="CJ356" s="116"/>
      <c r="CK356" s="116"/>
      <c r="CL356" s="116"/>
      <c r="CM356" s="116"/>
      <c r="CN356" s="97"/>
      <c r="CO356" s="97"/>
      <c r="CP356" s="97"/>
      <c r="CQ356" s="97"/>
      <c r="CR356" s="97"/>
      <c r="CS356" s="97"/>
      <c r="CT356" s="97"/>
      <c r="CU356" s="97"/>
      <c r="CV356" s="97"/>
      <c r="CW356" s="97"/>
      <c r="CX356" s="97"/>
      <c r="CY356" s="97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</row>
    <row r="357" spans="1:115" ht="30" customHeight="1" x14ac:dyDescent="0.2">
      <c r="A357" s="97"/>
      <c r="B357" s="97"/>
      <c r="C357" s="97"/>
      <c r="D357" s="97"/>
      <c r="E357" s="97"/>
      <c r="F357" s="97"/>
      <c r="G357" s="97"/>
      <c r="H357" s="97"/>
      <c r="I357" s="97"/>
      <c r="J357" s="98" t="s">
        <v>8131</v>
      </c>
      <c r="K357" s="98" t="s">
        <v>8167</v>
      </c>
      <c r="L357" s="98" t="s">
        <v>8133</v>
      </c>
      <c r="M357" s="98"/>
      <c r="N357" s="97" t="s">
        <v>8191</v>
      </c>
      <c r="O357" s="97" t="s">
        <v>8169</v>
      </c>
      <c r="P357" s="97" t="s">
        <v>8170</v>
      </c>
      <c r="Q357" s="98" t="s">
        <v>8171</v>
      </c>
      <c r="R357" s="97" t="s">
        <v>8172</v>
      </c>
      <c r="S357" s="97">
        <f t="shared" si="477"/>
        <v>345</v>
      </c>
      <c r="T357" s="97" t="s">
        <v>8114</v>
      </c>
      <c r="U357" s="97" t="s">
        <v>8115</v>
      </c>
      <c r="V357" s="97" t="s">
        <v>8116</v>
      </c>
      <c r="W357" s="97" t="s">
        <v>8117</v>
      </c>
      <c r="X357" s="97" t="s">
        <v>8118</v>
      </c>
      <c r="Y357" s="97" t="s">
        <v>8119</v>
      </c>
      <c r="Z357" s="97" t="s">
        <v>8120</v>
      </c>
      <c r="AA357" s="97" t="s">
        <v>8121</v>
      </c>
      <c r="AB357" s="97" t="s">
        <v>8122</v>
      </c>
      <c r="AC357" s="97" t="s">
        <v>8123</v>
      </c>
      <c r="AD357" s="97" t="s">
        <v>8173</v>
      </c>
      <c r="AE357" s="97" t="s">
        <v>8173</v>
      </c>
      <c r="AF357" s="97" t="s">
        <v>8173</v>
      </c>
      <c r="AG357" s="97" t="s">
        <v>8174</v>
      </c>
      <c r="AH357" s="97" t="s">
        <v>8174</v>
      </c>
      <c r="AI357" s="97"/>
      <c r="AJ357" s="97"/>
      <c r="AK357" s="97" t="s">
        <v>8174</v>
      </c>
      <c r="AL357" s="97" t="s">
        <v>8114</v>
      </c>
      <c r="AM357" s="97" t="s">
        <v>8115</v>
      </c>
      <c r="AN357" s="97" t="s">
        <v>8116</v>
      </c>
      <c r="AO357" s="97" t="s">
        <v>8117</v>
      </c>
      <c r="AP357" s="97" t="s">
        <v>8118</v>
      </c>
      <c r="AQ357" s="97" t="s">
        <v>8119</v>
      </c>
      <c r="AR357" s="97" t="s">
        <v>8120</v>
      </c>
      <c r="AS357" s="97" t="s">
        <v>8121</v>
      </c>
      <c r="AT357" s="97" t="s">
        <v>8122</v>
      </c>
      <c r="AU357" s="97" t="s">
        <v>8123</v>
      </c>
      <c r="AV357" s="97" t="s">
        <v>8175</v>
      </c>
      <c r="AW357" s="97"/>
      <c r="AX357" s="97" t="s">
        <v>8175</v>
      </c>
      <c r="AY357" s="97" t="s">
        <v>8176</v>
      </c>
      <c r="AZ357" s="97"/>
      <c r="BA357" s="97" t="s">
        <v>8176</v>
      </c>
      <c r="BB357" s="97" t="s">
        <v>8114</v>
      </c>
      <c r="BC357" s="97" t="s">
        <v>8115</v>
      </c>
      <c r="BD357" s="97" t="s">
        <v>8116</v>
      </c>
      <c r="BE357" s="97" t="s">
        <v>8117</v>
      </c>
      <c r="BF357" s="97" t="s">
        <v>8118</v>
      </c>
      <c r="BG357" s="97" t="s">
        <v>8119</v>
      </c>
      <c r="BH357" s="97" t="s">
        <v>8120</v>
      </c>
      <c r="BI357" s="97" t="s">
        <v>8121</v>
      </c>
      <c r="BJ357" s="97" t="s">
        <v>8122</v>
      </c>
      <c r="BK357" s="97" t="s">
        <v>8123</v>
      </c>
      <c r="BL357" s="97" t="s">
        <v>8124</v>
      </c>
      <c r="BM357" s="97"/>
      <c r="BN357" s="97" t="s">
        <v>8124</v>
      </c>
      <c r="BO357" s="97" t="s">
        <v>8125</v>
      </c>
      <c r="BP357" s="97"/>
      <c r="BQ357" s="97" t="s">
        <v>8125</v>
      </c>
      <c r="BR357" s="97" t="s">
        <v>8114</v>
      </c>
      <c r="BS357" s="97" t="s">
        <v>8115</v>
      </c>
      <c r="BT357" s="97" t="s">
        <v>8116</v>
      </c>
      <c r="BU357" s="97" t="s">
        <v>8117</v>
      </c>
      <c r="BV357" s="97" t="s">
        <v>8118</v>
      </c>
      <c r="BW357" s="97" t="s">
        <v>8119</v>
      </c>
      <c r="BX357" s="97" t="s">
        <v>8120</v>
      </c>
      <c r="BY357" s="97" t="s">
        <v>8121</v>
      </c>
      <c r="BZ357" s="97" t="s">
        <v>8122</v>
      </c>
      <c r="CA357" s="97" t="s">
        <v>8123</v>
      </c>
      <c r="CB357" s="97" t="s">
        <v>8177</v>
      </c>
      <c r="CC357" s="97"/>
      <c r="CD357" s="97" t="s">
        <v>8177</v>
      </c>
      <c r="CE357" s="97" t="s">
        <v>8178</v>
      </c>
      <c r="CF357" s="97"/>
      <c r="CG357" s="97" t="s">
        <v>8178</v>
      </c>
      <c r="CH357" s="97" t="s">
        <v>8192</v>
      </c>
      <c r="CI357" s="97"/>
      <c r="CJ357" s="97" t="s">
        <v>8131</v>
      </c>
      <c r="CK357" s="97" t="s">
        <v>8132</v>
      </c>
      <c r="CL357" s="97" t="s">
        <v>8133</v>
      </c>
      <c r="CM357" s="116"/>
      <c r="CN357" s="97"/>
      <c r="CO357" s="97"/>
      <c r="CP357" s="97"/>
      <c r="CQ357" s="97"/>
      <c r="CR357" s="97"/>
      <c r="CS357" s="97"/>
      <c r="CT357" s="97"/>
      <c r="CU357" s="97"/>
      <c r="CV357" s="97"/>
      <c r="CW357" s="97"/>
      <c r="CX357" s="97"/>
      <c r="CY357" s="97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</row>
    <row r="358" spans="1:115" ht="30" customHeight="1" x14ac:dyDescent="0.2">
      <c r="A358" s="97"/>
      <c r="B358" s="97"/>
      <c r="C358" s="97"/>
      <c r="D358" s="97"/>
      <c r="E358" s="97"/>
      <c r="F358" s="97"/>
      <c r="G358" s="97"/>
      <c r="H358" s="97"/>
      <c r="I358" s="97"/>
      <c r="J358" s="98" t="s">
        <v>8180</v>
      </c>
      <c r="K358" s="98" t="s">
        <v>8181</v>
      </c>
      <c r="L358" s="98" t="s">
        <v>8145</v>
      </c>
      <c r="M358" s="98">
        <v>1</v>
      </c>
      <c r="N358" s="97">
        <f t="shared" ref="N358:N387" si="618">Y$9</f>
        <v>105.87231873866266</v>
      </c>
      <c r="O358" s="97">
        <f t="shared" ref="O358:O387" si="619">CY358</f>
        <v>82.633924856359997</v>
      </c>
      <c r="P358" s="97">
        <f t="shared" ref="P358:P387" si="620">N358-O358</f>
        <v>23.23839388230266</v>
      </c>
      <c r="Q358" s="97" t="str">
        <f t="shared" ref="Q358:Q387" si="621">IF(P343&lt;0,"QNOS","QSOS")</f>
        <v>QSOS</v>
      </c>
      <c r="R358" s="97">
        <f t="shared" ref="R358:R387" si="622">CZ358</f>
        <v>277.36607514363999</v>
      </c>
      <c r="S358" s="97">
        <f t="shared" si="477"/>
        <v>346</v>
      </c>
      <c r="T358" s="97">
        <f>SIN((90-$U$9)*$AA$8)*TAN($AA$9*$AA$8)/TAN((90-'C'!$F258)*$AA$8)</f>
        <v>0.41449921807173234</v>
      </c>
      <c r="U358" s="97">
        <f t="shared" ref="U358:U387" si="623">POWER((COS((90-$U$9)*$AA$8)*TAN($AA$9*$AA$8)),2)</f>
        <v>3.9313065427916092</v>
      </c>
      <c r="V358" s="97">
        <f t="shared" ref="V358:V387" si="624">SQRT(1+$U358)</f>
        <v>2.2206545302661578</v>
      </c>
      <c r="W358" s="97">
        <f t="shared" ref="W358:W387" si="625">IF(OR(ABS(T358/V358)&gt;1),180,ASIN($T358/$V358)*$AC$8)</f>
        <v>10.75771520907187</v>
      </c>
      <c r="X358" s="97">
        <f t="shared" ref="X358:X387" si="626">ATAN(COS((90-$U$9)*$AA$8)*TAN($AA$9*$AA$8))*$AC$8</f>
        <v>63.235932093769605</v>
      </c>
      <c r="Y358" s="97">
        <f t="shared" ref="Y358:Y387" si="627">IF(OR($W358=180),180,$W358-$X358)</f>
        <v>-52.478216884697737</v>
      </c>
      <c r="Z358" s="97">
        <f t="shared" ref="Z358:Z387" si="628">IF(OR($W358=180),180,180-$W358-$X358)</f>
        <v>106.00635269715852</v>
      </c>
      <c r="AA358" s="97">
        <f>(COS( 90.833*$AA$8)-SIN($U$9*$AA$8)*SIN('C'!$F258*$AA$8))/COS($U$9*$AA$8)/COS('C'!$F258*$AA$8)</f>
        <v>-0.11518107359896185</v>
      </c>
      <c r="AB358" s="97">
        <f t="shared" ref="AB358:AB387" si="629">IF($AA358&gt;1,0,IF($AA358&lt;-1,180,IF(AND($AA358&lt;1,$AA358&gt;-1),ACOS($AA358)*$AC$8)))</f>
        <v>96.614069203091574</v>
      </c>
      <c r="AC358" s="97">
        <f>('C'!$E258+$AC$9+$W$9/15)</f>
        <v>12.187777777777779</v>
      </c>
      <c r="AD358" s="97">
        <f t="shared" ref="AD358:AD387" si="630">IF(OR($Y358&lt;0,$Y358&gt;$AB358),0,$AC358-$Y358/15)</f>
        <v>0</v>
      </c>
      <c r="AE358" s="97">
        <f t="shared" ref="AE358:AE387" si="631">IF(OR(AD358&lt;0),AD358+24,AD358)</f>
        <v>0</v>
      </c>
      <c r="AF358" s="97">
        <f t="shared" ref="AF358:AF387" si="632">(IF(OR(ABS($BC$7-$CH358)&lt;90.833),AE358,0)/24)</f>
        <v>0</v>
      </c>
      <c r="AG358" s="97">
        <f t="shared" ref="AG358:AG387" si="633">IF(OR($Z358&lt;0,$Z358&gt;$AB358),0,$AC358-$Z358/15)</f>
        <v>0</v>
      </c>
      <c r="AH358" s="97">
        <f t="shared" ref="AH358:AH387" si="634">IF(OR(AG358&lt;0),AG358+24,AG358)</f>
        <v>0</v>
      </c>
      <c r="AI358" s="97"/>
      <c r="AJ358" s="97"/>
      <c r="AK358" s="97">
        <f t="shared" ref="AK358:AK387" si="635">(IF(OR(ABS($BC$7-$CH358)&lt;90.833),AH358,0)/24)</f>
        <v>0</v>
      </c>
      <c r="AL358" s="97">
        <f>SIN((90-$U$9)*$AA$8)*TAN($Y$10*$AA$8)/TAN((90-'C'!$F258)*$AA$8)</f>
        <v>-3.3510821307148518E-2</v>
      </c>
      <c r="AM358" s="97">
        <f t="shared" ref="AM358:AM387" si="636">POWER((COS((90-$U$9)*$AA$8)*TAN($Y$10*$AA$8)),2)</f>
        <v>2.5695650812758871E-2</v>
      </c>
      <c r="AN358" s="97">
        <f t="shared" ref="AN358:AN387" si="637">SQRT(1+$AM358)</f>
        <v>1.0127663357422376</v>
      </c>
      <c r="AO358" s="97">
        <f t="shared" ref="AO358:AO387" si="638">IF(OR(ABS(AL358/AN358)&gt;1),180,ASIN($AL358/$AN358)*$AC$8)</f>
        <v>-1.8961719882247543</v>
      </c>
      <c r="AP358" s="97">
        <f t="shared" ref="AP358:AP387" si="639">ATAN(COS((90-$U$9)*$AA$8)*TAN($Y$10*$AA$8))*$AC$8</f>
        <v>-9.106959298875525</v>
      </c>
      <c r="AQ358" s="97">
        <f t="shared" ref="AQ358:AQ387" si="640">IF(OR($AO358=180),180,$AO358-$AP358)</f>
        <v>7.2107873106507707</v>
      </c>
      <c r="AR358" s="97">
        <f t="shared" ref="AR358:AR387" si="641">IF(OR($AO358=180),180,180-$AO358-$AP358)</f>
        <v>191.00313128710027</v>
      </c>
      <c r="AS358" s="97" t="s">
        <v>8053</v>
      </c>
      <c r="AT358" s="97" t="s">
        <v>8053</v>
      </c>
      <c r="AU358" s="97" t="s">
        <v>8053</v>
      </c>
      <c r="AV358" s="97">
        <f t="shared" ref="AV358:AV387" si="642">IF(OR($AQ358&lt;0,$AQ358&gt;$AB358),0,$AC358-$AQ358/15)</f>
        <v>11.707058623734394</v>
      </c>
      <c r="AW358" s="97">
        <f t="shared" ref="AW358:AW387" si="643">IF(OR(AV358&lt;0),AV358+24,AV358)</f>
        <v>11.707058623734394</v>
      </c>
      <c r="AX358" s="97">
        <f t="shared" ref="AX358:AX387" si="644">(IF(OR(ABS($BC$7-$CH358)&lt;90.833),AW358,0)/24)</f>
        <v>0.48779410932226641</v>
      </c>
      <c r="AY358" s="97">
        <f t="shared" ref="AY358:AY387" si="645">IF(OR($AR358&lt;0,$AR358&gt;$AB358),0,$AC358-$AR358/15)</f>
        <v>0</v>
      </c>
      <c r="AZ358" s="97">
        <f t="shared" ref="AZ358:AZ387" si="646">IF(OR(AY358&lt;0),AY358+24,AY358)</f>
        <v>0</v>
      </c>
      <c r="BA358" s="97">
        <f t="shared" ref="BA358:BA387" si="647">(IF(OR(ABS($BC$7-$CH358)&lt;90.833),AZ358,0)/24)</f>
        <v>0</v>
      </c>
      <c r="BB358" s="97">
        <f>SIN((90-$U$9)*$AA$8)*TAN($Y$9*$AA$8)/TAN((90-'C'!$F258)*$AA$8)</f>
        <v>-0.41449921807173257</v>
      </c>
      <c r="BC358" s="97">
        <f t="shared" ref="BC358:BC387" si="648">POWER((COS((90-$U$9)*$AA$8)*TAN($Y$9*$AA$8)),2)</f>
        <v>3.9313065427916136</v>
      </c>
      <c r="BD358" s="97">
        <f t="shared" ref="BD358:BD387" si="649">SQRT(1+$BC358)</f>
        <v>2.2206545302661587</v>
      </c>
      <c r="BE358" s="97">
        <f t="shared" ref="BE358:BE387" si="650">IF(OR(ABS(BB358/BD358)&gt;1),180,ASIN($BB358/$BD358)*$AC$8)</f>
        <v>-10.757715209071872</v>
      </c>
      <c r="BF358" s="97">
        <f t="shared" ref="BF358:BF387" si="651">ATAN(COS((90-$U$9)*$AA$8)*TAN($Y$9*$AA$8))*$AC$8</f>
        <v>-63.235932093769613</v>
      </c>
      <c r="BG358" s="97">
        <f t="shared" ref="BG358:BG387" si="652">IF(OR($BE358=180),180,$BE358-$BF358)</f>
        <v>52.478216884697744</v>
      </c>
      <c r="BH358" s="97">
        <f t="shared" ref="BH358:BH387" si="653">IF(OR($BE358=180),180,180-$BE358-$BF358)</f>
        <v>253.99364730284148</v>
      </c>
      <c r="BI358" s="97" t="s">
        <v>8053</v>
      </c>
      <c r="BJ358" s="97" t="s">
        <v>8053</v>
      </c>
      <c r="BK358" s="97" t="s">
        <v>8053</v>
      </c>
      <c r="BL358" s="97">
        <f t="shared" ref="BL358:BL387" si="654">IF(OR($BG358&lt;0,$BG358&gt;$AB358),0,$AC358+$BG358/15)</f>
        <v>15.686325570090961</v>
      </c>
      <c r="BM358" s="97">
        <f t="shared" ref="BM358:BM387" si="655">IF(OR(BL358&lt;0),BL358+24,BL358)</f>
        <v>15.686325570090961</v>
      </c>
      <c r="BN358" s="97">
        <f t="shared" ref="BN358:BN387" si="656">(IF(OR(ABS($BC$7-$CH358)&lt;90.833),BM358,0)/24)</f>
        <v>0.65359689875379001</v>
      </c>
      <c r="BO358" s="97">
        <f t="shared" ref="BO358:BO387" si="657">IF(OR($BH358&lt;0,$BH358&gt;$AB358),0,$AC358+$BH358/15)</f>
        <v>0</v>
      </c>
      <c r="BP358" s="97">
        <f t="shared" ref="BP358:BP387" si="658">IF(OR(BO358&lt;0),BO358+24,BO358)</f>
        <v>0</v>
      </c>
      <c r="BQ358" s="97">
        <f t="shared" ref="BQ358:BQ387" si="659">(IF(OR(ABS($BC$7-$CH358)&lt;90.833),BP358,0)/24)</f>
        <v>0</v>
      </c>
      <c r="BR358" s="97">
        <f>SIN((90-$U$9)*$AA$8)*TAN($AA$10*$AA$8)/TAN((90-'C'!$F258)*$AA$8)</f>
        <v>3.3510821307148511E-2</v>
      </c>
      <c r="BS358" s="97">
        <f t="shared" ref="BS358:BS387" si="660">POWER((COS((90-$U$9)*$AA$8)*TAN($AA$10*$AA$8)),2)</f>
        <v>2.5695650812758864E-2</v>
      </c>
      <c r="BT358" s="97">
        <f t="shared" ref="BT358:BT387" si="661">SQRT(1+$BS358)</f>
        <v>1.0127663357422376</v>
      </c>
      <c r="BU358" s="97">
        <f t="shared" ref="BU358:BU387" si="662">IF(OR(ABS(BR358/BT358)&gt;1),180,ASIN($BR358/$BT358)*$AC$8)</f>
        <v>1.8961719882247539</v>
      </c>
      <c r="BV358" s="97">
        <f t="shared" ref="BV358:BV387" si="663">ATAN(COS((90-$U$9)*$AA$8)*TAN($AA$10*$AA$8))*$AC$8</f>
        <v>9.1069592988755232</v>
      </c>
      <c r="BW358" s="97">
        <f t="shared" ref="BW358:BW387" si="664">IF(OR($BU358=180),180,$BU358-$BV358)</f>
        <v>-7.2107873106507689</v>
      </c>
      <c r="BX358" s="97">
        <f t="shared" ref="BX358:BX387" si="665">IF(OR($BU358=180),180,180-$BU358-$BV358)</f>
        <v>168.99686871289973</v>
      </c>
      <c r="BY358" s="97" t="s">
        <v>8053</v>
      </c>
      <c r="BZ358" s="97" t="s">
        <v>8053</v>
      </c>
      <c r="CA358" s="97" t="s">
        <v>8053</v>
      </c>
      <c r="CB358" s="97">
        <f t="shared" ref="CB358:CB387" si="666">IF(OR($BW358&lt;0,$BW358&gt;$AB358),0,$AC358+$BW358/15)</f>
        <v>0</v>
      </c>
      <c r="CC358" s="97">
        <f t="shared" ref="CC358:CC387" si="667">IF(OR(CB358&lt;0),CB358+24,CB358)</f>
        <v>0</v>
      </c>
      <c r="CD358" s="97">
        <f t="shared" ref="CD358:CD387" si="668">(IF(OR(ABS($BC$7-$CH358)&lt;90.833),CC358,0)/24)</f>
        <v>0</v>
      </c>
      <c r="CE358" s="97">
        <f t="shared" ref="CE358:CE387" si="669">IF(OR($BX358&lt;0,$BX358&gt;$AB358),0,$AC358+$BX358/15)</f>
        <v>0</v>
      </c>
      <c r="CF358" s="97">
        <f t="shared" ref="CF358:CF387" si="670">IF(OR(CE358&lt;0),CE358+24,CE358)</f>
        <v>0</v>
      </c>
      <c r="CG358" s="97">
        <f t="shared" ref="CG358:CG387" si="671">(IF(OR(ABS($BC$7-$CH358)&lt;90.833),CF358,0)/24)</f>
        <v>0</v>
      </c>
      <c r="CH358" s="97">
        <f>90-'C'!$F258</f>
        <v>81.879000000000005</v>
      </c>
      <c r="CI358" s="97">
        <v>1</v>
      </c>
      <c r="CJ358" s="97" t="s">
        <v>8143</v>
      </c>
      <c r="CK358" s="97" t="s">
        <v>8144</v>
      </c>
      <c r="CL358" s="97" t="s">
        <v>8145</v>
      </c>
      <c r="CM358" s="116"/>
      <c r="CN358" s="97" t="s">
        <v>8214</v>
      </c>
      <c r="CO358" s="97">
        <f t="shared" ref="CO358:CO387" si="672">CI358</f>
        <v>1</v>
      </c>
      <c r="CP358" s="97">
        <f t="shared" ref="CP358:CP387" si="673">U$9</f>
        <v>34.31666666666667</v>
      </c>
      <c r="CQ358" s="97">
        <f>'C'!F268</f>
        <v>4.3949999999999996</v>
      </c>
      <c r="CR358" s="97">
        <f t="shared" ref="CR358:CR387" si="674">ATAN(1)*4</f>
        <v>3.1415926535897931</v>
      </c>
      <c r="CS358" s="97">
        <f t="shared" ref="CS358:CS387" si="675">CR358/180</f>
        <v>1.7453292519943295E-2</v>
      </c>
      <c r="CT358" s="97">
        <f t="shared" ref="CT358:CT387" si="676">1/CS358</f>
        <v>57.295779513082323</v>
      </c>
      <c r="CU358" s="97">
        <f t="shared" ref="CU358:CU387" si="677">CP358*CS358</f>
        <v>0.59893882164272083</v>
      </c>
      <c r="CV358" s="97">
        <f t="shared" ref="CV358:CV387" si="678">CQ358*CS358</f>
        <v>7.6707220625150771E-2</v>
      </c>
      <c r="CW358" s="97">
        <f t="shared" ref="CW358:CW387" si="679">AB358*CS358</f>
        <v>1.6862336113436021</v>
      </c>
      <c r="CX358" s="97">
        <f t="shared" ref="CX358:CX387" si="680">ATAN(SIN(CW358)/(COS(CU358)*TAN(CV358)-SIN(CU358)*COS(CW358)))*CT358</f>
        <v>82.633924856359997</v>
      </c>
      <c r="CY358" s="97">
        <f t="shared" ref="CY358:CY387" si="681">IF(CX358&lt;0,180+CX358,CX358)</f>
        <v>82.633924856359997</v>
      </c>
      <c r="CZ358" s="97">
        <f t="shared" ref="CZ358:CZ387" si="682">360-CY358</f>
        <v>277.36607514363999</v>
      </c>
      <c r="DA358" s="97"/>
      <c r="DB358" s="97"/>
      <c r="DC358" s="97"/>
      <c r="DD358" s="97"/>
      <c r="DE358" s="97"/>
      <c r="DF358" s="97"/>
      <c r="DG358" s="97"/>
      <c r="DH358" s="97"/>
      <c r="DI358" s="97"/>
      <c r="DJ358" s="97"/>
      <c r="DK358" s="97"/>
    </row>
    <row r="359" spans="1:115" ht="30" customHeight="1" x14ac:dyDescent="0.2">
      <c r="A359" s="97"/>
      <c r="B359" s="97"/>
      <c r="C359" s="97"/>
      <c r="D359" s="97"/>
      <c r="E359" s="97"/>
      <c r="F359" s="97"/>
      <c r="G359" s="97"/>
      <c r="H359" s="97"/>
      <c r="I359" s="97"/>
      <c r="J359" s="98"/>
      <c r="K359" s="98" t="s">
        <v>8182</v>
      </c>
      <c r="L359" s="98" t="s">
        <v>8183</v>
      </c>
      <c r="M359" s="98">
        <f t="shared" ref="M359:M388" si="683">M358+1</f>
        <v>2</v>
      </c>
      <c r="N359" s="97">
        <f t="shared" si="618"/>
        <v>105.87231873866266</v>
      </c>
      <c r="O359" s="97">
        <f t="shared" si="619"/>
        <v>83.093018618003953</v>
      </c>
      <c r="P359" s="97">
        <f t="shared" si="620"/>
        <v>22.779300120658704</v>
      </c>
      <c r="Q359" s="97" t="str">
        <f t="shared" si="621"/>
        <v>QSOS</v>
      </c>
      <c r="R359" s="97">
        <f t="shared" si="622"/>
        <v>276.90698138199605</v>
      </c>
      <c r="S359" s="97">
        <f t="shared" si="477"/>
        <v>347</v>
      </c>
      <c r="T359" s="97">
        <f>SIN((90-$U$9)*$AA$8)*TAN($AA$9*$AA$8)/TAN((90-'C'!$F259)*$AA$8)</f>
        <v>0.39568612833035505</v>
      </c>
      <c r="U359" s="97">
        <f t="shared" si="623"/>
        <v>3.9313065427916092</v>
      </c>
      <c r="V359" s="97">
        <f t="shared" si="624"/>
        <v>2.2206545302661578</v>
      </c>
      <c r="W359" s="97">
        <f t="shared" si="625"/>
        <v>10.264027561579745</v>
      </c>
      <c r="X359" s="97">
        <f t="shared" si="626"/>
        <v>63.235932093769605</v>
      </c>
      <c r="Y359" s="97">
        <f t="shared" si="627"/>
        <v>-52.971904532189861</v>
      </c>
      <c r="Z359" s="97">
        <f t="shared" si="628"/>
        <v>106.50004034465064</v>
      </c>
      <c r="AA359" s="97">
        <f>(COS( 90.833*$AA$8)-SIN($U$9*$AA$8)*SIN('C'!$F259*$AA$8))/COS($U$9*$AA$8)/COS('C'!$F259*$AA$8)</f>
        <v>-0.11074454798778777</v>
      </c>
      <c r="AB359" s="97">
        <f t="shared" si="629"/>
        <v>96.358237265719168</v>
      </c>
      <c r="AC359" s="97">
        <f>('C'!$E259+$AC$9+$W$9/15)</f>
        <v>12.182777777777776</v>
      </c>
      <c r="AD359" s="97">
        <f t="shared" si="630"/>
        <v>0</v>
      </c>
      <c r="AE359" s="97">
        <f t="shared" si="631"/>
        <v>0</v>
      </c>
      <c r="AF359" s="97">
        <f t="shared" si="632"/>
        <v>0</v>
      </c>
      <c r="AG359" s="97">
        <f t="shared" si="633"/>
        <v>0</v>
      </c>
      <c r="AH359" s="97">
        <f t="shared" si="634"/>
        <v>0</v>
      </c>
      <c r="AI359" s="97"/>
      <c r="AJ359" s="97"/>
      <c r="AK359" s="97">
        <f t="shared" si="635"/>
        <v>0</v>
      </c>
      <c r="AL359" s="97">
        <f>SIN((90-$U$9)*$AA$8)*TAN($Y$10*$AA$8)/TAN((90-'C'!$F259)*$AA$8)</f>
        <v>-3.1989848381092138E-2</v>
      </c>
      <c r="AM359" s="97">
        <f t="shared" si="636"/>
        <v>2.5695650812758871E-2</v>
      </c>
      <c r="AN359" s="97">
        <f t="shared" si="637"/>
        <v>1.0127663357422376</v>
      </c>
      <c r="AO359" s="97">
        <f t="shared" si="638"/>
        <v>-1.8100801278562346</v>
      </c>
      <c r="AP359" s="97">
        <f t="shared" si="639"/>
        <v>-9.106959298875525</v>
      </c>
      <c r="AQ359" s="97">
        <f t="shared" si="640"/>
        <v>7.29687917101929</v>
      </c>
      <c r="AR359" s="97">
        <f t="shared" si="641"/>
        <v>190.91703942673175</v>
      </c>
      <c r="AS359" s="97" t="s">
        <v>8053</v>
      </c>
      <c r="AT359" s="97" t="s">
        <v>8053</v>
      </c>
      <c r="AU359" s="97" t="s">
        <v>8053</v>
      </c>
      <c r="AV359" s="97">
        <f t="shared" si="642"/>
        <v>11.69631916637649</v>
      </c>
      <c r="AW359" s="97">
        <f t="shared" si="643"/>
        <v>11.69631916637649</v>
      </c>
      <c r="AX359" s="97">
        <f t="shared" si="644"/>
        <v>0.48734663193235378</v>
      </c>
      <c r="AY359" s="97">
        <f t="shared" si="645"/>
        <v>0</v>
      </c>
      <c r="AZ359" s="97">
        <f t="shared" si="646"/>
        <v>0</v>
      </c>
      <c r="BA359" s="97">
        <f t="shared" si="647"/>
        <v>0</v>
      </c>
      <c r="BB359" s="97">
        <f>SIN((90-$U$9)*$AA$8)*TAN($Y$9*$AA$8)/TAN((90-'C'!$F259)*$AA$8)</f>
        <v>-0.39568612833035521</v>
      </c>
      <c r="BC359" s="97">
        <f t="shared" si="648"/>
        <v>3.9313065427916136</v>
      </c>
      <c r="BD359" s="97">
        <f t="shared" si="649"/>
        <v>2.2206545302661587</v>
      </c>
      <c r="BE359" s="97">
        <f t="shared" si="650"/>
        <v>-10.264027561579745</v>
      </c>
      <c r="BF359" s="97">
        <f t="shared" si="651"/>
        <v>-63.235932093769613</v>
      </c>
      <c r="BG359" s="97">
        <f t="shared" si="652"/>
        <v>52.971904532189868</v>
      </c>
      <c r="BH359" s="97">
        <f t="shared" si="653"/>
        <v>253.49995965534936</v>
      </c>
      <c r="BI359" s="97" t="s">
        <v>8053</v>
      </c>
      <c r="BJ359" s="97" t="s">
        <v>8053</v>
      </c>
      <c r="BK359" s="97" t="s">
        <v>8053</v>
      </c>
      <c r="BL359" s="97">
        <f t="shared" si="654"/>
        <v>15.714238079923767</v>
      </c>
      <c r="BM359" s="97">
        <f t="shared" si="655"/>
        <v>15.714238079923767</v>
      </c>
      <c r="BN359" s="97">
        <f t="shared" si="656"/>
        <v>0.65475991999682359</v>
      </c>
      <c r="BO359" s="97">
        <f t="shared" si="657"/>
        <v>0</v>
      </c>
      <c r="BP359" s="97">
        <f t="shared" si="658"/>
        <v>0</v>
      </c>
      <c r="BQ359" s="97">
        <f t="shared" si="659"/>
        <v>0</v>
      </c>
      <c r="BR359" s="97">
        <f>SIN((90-$U$9)*$AA$8)*TAN($AA$10*$AA$8)/TAN((90-'C'!$F259)*$AA$8)</f>
        <v>3.1989848381092131E-2</v>
      </c>
      <c r="BS359" s="97">
        <f t="shared" si="660"/>
        <v>2.5695650812758864E-2</v>
      </c>
      <c r="BT359" s="97">
        <f t="shared" si="661"/>
        <v>1.0127663357422376</v>
      </c>
      <c r="BU359" s="97">
        <f t="shared" si="662"/>
        <v>1.8100801278562342</v>
      </c>
      <c r="BV359" s="97">
        <f t="shared" si="663"/>
        <v>9.1069592988755232</v>
      </c>
      <c r="BW359" s="97">
        <f t="shared" si="664"/>
        <v>-7.2968791710192891</v>
      </c>
      <c r="BX359" s="97">
        <f t="shared" si="665"/>
        <v>169.08296057326825</v>
      </c>
      <c r="BY359" s="97" t="s">
        <v>8053</v>
      </c>
      <c r="BZ359" s="97" t="s">
        <v>8053</v>
      </c>
      <c r="CA359" s="97" t="s">
        <v>8053</v>
      </c>
      <c r="CB359" s="97">
        <f t="shared" si="666"/>
        <v>0</v>
      </c>
      <c r="CC359" s="97">
        <f t="shared" si="667"/>
        <v>0</v>
      </c>
      <c r="CD359" s="97">
        <f t="shared" si="668"/>
        <v>0</v>
      </c>
      <c r="CE359" s="97">
        <f t="shared" si="669"/>
        <v>0</v>
      </c>
      <c r="CF359" s="97">
        <f t="shared" si="670"/>
        <v>0</v>
      </c>
      <c r="CG359" s="97">
        <f t="shared" si="671"/>
        <v>0</v>
      </c>
      <c r="CH359" s="97">
        <f>90-'C'!$F259</f>
        <v>82.242999999999995</v>
      </c>
      <c r="CI359" s="97">
        <v>2</v>
      </c>
      <c r="CJ359" s="97"/>
      <c r="CK359" s="97"/>
      <c r="CL359" s="97"/>
      <c r="CM359" s="97"/>
      <c r="CN359" s="97" t="s">
        <v>8214</v>
      </c>
      <c r="CO359" s="97">
        <f t="shared" si="672"/>
        <v>2</v>
      </c>
      <c r="CP359" s="97">
        <f t="shared" si="673"/>
        <v>34.31666666666667</v>
      </c>
      <c r="CQ359" s="97">
        <f>'C'!F269</f>
        <v>4.0140000000000002</v>
      </c>
      <c r="CR359" s="97">
        <f t="shared" si="674"/>
        <v>3.1415926535897931</v>
      </c>
      <c r="CS359" s="97">
        <f t="shared" si="675"/>
        <v>1.7453292519943295E-2</v>
      </c>
      <c r="CT359" s="97">
        <f t="shared" si="676"/>
        <v>57.295779513082323</v>
      </c>
      <c r="CU359" s="97">
        <f t="shared" si="677"/>
        <v>0.59893882164272083</v>
      </c>
      <c r="CV359" s="97">
        <f t="shared" si="678"/>
        <v>7.0057516175052389E-2</v>
      </c>
      <c r="CW359" s="97">
        <f t="shared" si="679"/>
        <v>1.6817685017046977</v>
      </c>
      <c r="CX359" s="97">
        <f t="shared" si="680"/>
        <v>83.093018618003953</v>
      </c>
      <c r="CY359" s="97">
        <f t="shared" si="681"/>
        <v>83.093018618003953</v>
      </c>
      <c r="CZ359" s="97">
        <f t="shared" si="682"/>
        <v>276.90698138199605</v>
      </c>
      <c r="DA359" s="97"/>
      <c r="DB359" s="97"/>
      <c r="DC359" s="97"/>
      <c r="DD359" s="97"/>
      <c r="DE359" s="97"/>
      <c r="DF359" s="97"/>
      <c r="DG359" s="97"/>
      <c r="DH359" s="97"/>
      <c r="DI359" s="97"/>
      <c r="DJ359" s="97"/>
      <c r="DK359" s="97"/>
    </row>
    <row r="360" spans="1:115" ht="30" customHeight="1" x14ac:dyDescent="0.2">
      <c r="A360" s="97"/>
      <c r="B360" s="97"/>
      <c r="C360" s="97"/>
      <c r="D360" s="97"/>
      <c r="E360" s="97"/>
      <c r="F360" s="97"/>
      <c r="G360" s="97"/>
      <c r="H360" s="97"/>
      <c r="I360" s="97"/>
      <c r="J360" s="98"/>
      <c r="K360" s="98"/>
      <c r="L360" s="98"/>
      <c r="M360" s="98">
        <f t="shared" si="683"/>
        <v>3</v>
      </c>
      <c r="N360" s="97">
        <f t="shared" si="618"/>
        <v>105.87231873866266</v>
      </c>
      <c r="O360" s="97">
        <f t="shared" si="619"/>
        <v>83.553859477516681</v>
      </c>
      <c r="P360" s="97">
        <f t="shared" si="620"/>
        <v>22.318459261145975</v>
      </c>
      <c r="Q360" s="97" t="str">
        <f t="shared" si="621"/>
        <v>QSOS</v>
      </c>
      <c r="R360" s="97">
        <f t="shared" si="622"/>
        <v>276.44614052248335</v>
      </c>
      <c r="S360" s="97">
        <f t="shared" si="477"/>
        <v>348</v>
      </c>
      <c r="T360" s="97">
        <f>SIN((90-$U$9)*$AA$8)*TAN($AA$9*$AA$8)/TAN((90-'C'!$F260)*$AA$8)</f>
        <v>0.37675091832979662</v>
      </c>
      <c r="U360" s="97">
        <f t="shared" si="623"/>
        <v>3.9313065427916092</v>
      </c>
      <c r="V360" s="97">
        <f t="shared" si="624"/>
        <v>2.2206545302661578</v>
      </c>
      <c r="W360" s="97">
        <f t="shared" si="625"/>
        <v>9.7679118082975442</v>
      </c>
      <c r="X360" s="97">
        <f t="shared" si="626"/>
        <v>63.235932093769605</v>
      </c>
      <c r="Y360" s="97">
        <f t="shared" si="627"/>
        <v>-53.468020285472065</v>
      </c>
      <c r="Z360" s="97">
        <f t="shared" si="628"/>
        <v>106.99615609793284</v>
      </c>
      <c r="AA360" s="97">
        <f>(COS( 90.833*$AA$8)-SIN($U$9*$AA$8)*SIN('C'!$F260*$AA$8))/COS($U$9*$AA$8)/COS('C'!$F260*$AA$8)</f>
        <v>-0.106279949084133</v>
      </c>
      <c r="AB360" s="97">
        <f t="shared" si="629"/>
        <v>96.10091490898489</v>
      </c>
      <c r="AC360" s="97">
        <f>('C'!$E260+$AC$9+$W$9/15)</f>
        <v>12.176777777777779</v>
      </c>
      <c r="AD360" s="97">
        <f t="shared" si="630"/>
        <v>0</v>
      </c>
      <c r="AE360" s="97">
        <f t="shared" si="631"/>
        <v>0</v>
      </c>
      <c r="AF360" s="97">
        <f t="shared" si="632"/>
        <v>0</v>
      </c>
      <c r="AG360" s="97">
        <f t="shared" si="633"/>
        <v>0</v>
      </c>
      <c r="AH360" s="97">
        <f t="shared" si="634"/>
        <v>0</v>
      </c>
      <c r="AI360" s="97"/>
      <c r="AJ360" s="97"/>
      <c r="AK360" s="97">
        <f t="shared" si="635"/>
        <v>0</v>
      </c>
      <c r="AL360" s="97">
        <f>SIN((90-$U$9)*$AA$8)*TAN($Y$10*$AA$8)/TAN((90-'C'!$F260)*$AA$8)</f>
        <v>-3.0459002456475138E-2</v>
      </c>
      <c r="AM360" s="97">
        <f t="shared" si="636"/>
        <v>2.5695650812758871E-2</v>
      </c>
      <c r="AN360" s="97">
        <f t="shared" si="637"/>
        <v>1.0127663357422376</v>
      </c>
      <c r="AO360" s="97">
        <f t="shared" si="638"/>
        <v>-1.7234335520290451</v>
      </c>
      <c r="AP360" s="97">
        <f t="shared" si="639"/>
        <v>-9.106959298875525</v>
      </c>
      <c r="AQ360" s="97">
        <f t="shared" si="640"/>
        <v>7.3835257468464803</v>
      </c>
      <c r="AR360" s="97">
        <f t="shared" si="641"/>
        <v>190.83039285090456</v>
      </c>
      <c r="AS360" s="97" t="s">
        <v>8053</v>
      </c>
      <c r="AT360" s="97" t="s">
        <v>8053</v>
      </c>
      <c r="AU360" s="97" t="s">
        <v>8053</v>
      </c>
      <c r="AV360" s="97">
        <f t="shared" si="642"/>
        <v>11.684542727988013</v>
      </c>
      <c r="AW360" s="97">
        <f t="shared" si="643"/>
        <v>11.684542727988013</v>
      </c>
      <c r="AX360" s="97">
        <f t="shared" si="644"/>
        <v>0.48685594699950058</v>
      </c>
      <c r="AY360" s="97">
        <f t="shared" si="645"/>
        <v>0</v>
      </c>
      <c r="AZ360" s="97">
        <f t="shared" si="646"/>
        <v>0</v>
      </c>
      <c r="BA360" s="97">
        <f t="shared" si="647"/>
        <v>0</v>
      </c>
      <c r="BB360" s="97">
        <f>SIN((90-$U$9)*$AA$8)*TAN($Y$9*$AA$8)/TAN((90-'C'!$F260)*$AA$8)</f>
        <v>-0.37675091832979679</v>
      </c>
      <c r="BC360" s="97">
        <f t="shared" si="648"/>
        <v>3.9313065427916136</v>
      </c>
      <c r="BD360" s="97">
        <f t="shared" si="649"/>
        <v>2.2206545302661587</v>
      </c>
      <c r="BE360" s="97">
        <f t="shared" si="650"/>
        <v>-9.7679118082975442</v>
      </c>
      <c r="BF360" s="97">
        <f t="shared" si="651"/>
        <v>-63.235932093769613</v>
      </c>
      <c r="BG360" s="97">
        <f t="shared" si="652"/>
        <v>53.468020285472065</v>
      </c>
      <c r="BH360" s="97">
        <f t="shared" si="653"/>
        <v>253.00384390206716</v>
      </c>
      <c r="BI360" s="97" t="s">
        <v>8053</v>
      </c>
      <c r="BJ360" s="97" t="s">
        <v>8053</v>
      </c>
      <c r="BK360" s="97" t="s">
        <v>8053</v>
      </c>
      <c r="BL360" s="97">
        <f t="shared" si="654"/>
        <v>15.741312463475918</v>
      </c>
      <c r="BM360" s="97">
        <f t="shared" si="655"/>
        <v>15.741312463475918</v>
      </c>
      <c r="BN360" s="97">
        <f t="shared" si="656"/>
        <v>0.65588801931149654</v>
      </c>
      <c r="BO360" s="97">
        <f t="shared" si="657"/>
        <v>0</v>
      </c>
      <c r="BP360" s="97">
        <f t="shared" si="658"/>
        <v>0</v>
      </c>
      <c r="BQ360" s="97">
        <f t="shared" si="659"/>
        <v>0</v>
      </c>
      <c r="BR360" s="97">
        <f>SIN((90-$U$9)*$AA$8)*TAN($AA$10*$AA$8)/TAN((90-'C'!$F260)*$AA$8)</f>
        <v>3.0459002456475131E-2</v>
      </c>
      <c r="BS360" s="97">
        <f t="shared" si="660"/>
        <v>2.5695650812758864E-2</v>
      </c>
      <c r="BT360" s="97">
        <f t="shared" si="661"/>
        <v>1.0127663357422376</v>
      </c>
      <c r="BU360" s="97">
        <f t="shared" si="662"/>
        <v>1.7234335520290447</v>
      </c>
      <c r="BV360" s="97">
        <f t="shared" si="663"/>
        <v>9.1069592988755232</v>
      </c>
      <c r="BW360" s="97">
        <f t="shared" si="664"/>
        <v>-7.3835257468464786</v>
      </c>
      <c r="BX360" s="97">
        <f t="shared" si="665"/>
        <v>169.16960714909544</v>
      </c>
      <c r="BY360" s="97" t="s">
        <v>8053</v>
      </c>
      <c r="BZ360" s="97" t="s">
        <v>8053</v>
      </c>
      <c r="CA360" s="97" t="s">
        <v>8053</v>
      </c>
      <c r="CB360" s="97">
        <f t="shared" si="666"/>
        <v>0</v>
      </c>
      <c r="CC360" s="97">
        <f t="shared" si="667"/>
        <v>0</v>
      </c>
      <c r="CD360" s="97">
        <f t="shared" si="668"/>
        <v>0</v>
      </c>
      <c r="CE360" s="97">
        <f t="shared" si="669"/>
        <v>0</v>
      </c>
      <c r="CF360" s="97">
        <f t="shared" si="670"/>
        <v>0</v>
      </c>
      <c r="CG360" s="97">
        <f t="shared" si="671"/>
        <v>0</v>
      </c>
      <c r="CH360" s="97">
        <f>90-'C'!$F260</f>
        <v>82.61</v>
      </c>
      <c r="CI360" s="97">
        <v>3</v>
      </c>
      <c r="CJ360" s="97" t="str">
        <f>اندراج!$F$2</f>
        <v>مردان</v>
      </c>
      <c r="CK360" s="97"/>
      <c r="CL360" s="97"/>
      <c r="CM360" s="97"/>
      <c r="CN360" s="97" t="s">
        <v>8214</v>
      </c>
      <c r="CO360" s="97">
        <f t="shared" si="672"/>
        <v>3</v>
      </c>
      <c r="CP360" s="97">
        <f t="shared" si="673"/>
        <v>34.31666666666667</v>
      </c>
      <c r="CQ360" s="97">
        <f>'C'!F270</f>
        <v>3.6320000000000001</v>
      </c>
      <c r="CR360" s="97">
        <f t="shared" si="674"/>
        <v>3.1415926535897931</v>
      </c>
      <c r="CS360" s="97">
        <f t="shared" si="675"/>
        <v>1.7453292519943295E-2</v>
      </c>
      <c r="CT360" s="97">
        <f t="shared" si="676"/>
        <v>57.295779513082323</v>
      </c>
      <c r="CU360" s="97">
        <f t="shared" si="677"/>
        <v>0.59893882164272083</v>
      </c>
      <c r="CV360" s="97">
        <f t="shared" si="678"/>
        <v>6.3390358432434055E-2</v>
      </c>
      <c r="CW360" s="97">
        <f t="shared" si="679"/>
        <v>1.6772773793406932</v>
      </c>
      <c r="CX360" s="97">
        <f t="shared" si="680"/>
        <v>83.553859477516681</v>
      </c>
      <c r="CY360" s="97">
        <f t="shared" si="681"/>
        <v>83.553859477516681</v>
      </c>
      <c r="CZ360" s="97">
        <f t="shared" si="682"/>
        <v>276.44614052248335</v>
      </c>
      <c r="DA360" s="97"/>
      <c r="DB360" s="97"/>
      <c r="DC360" s="97"/>
      <c r="DD360" s="97"/>
      <c r="DE360" s="97"/>
      <c r="DF360" s="97"/>
      <c r="DG360" s="97"/>
      <c r="DH360" s="97"/>
      <c r="DI360" s="97"/>
      <c r="DJ360" s="97"/>
      <c r="DK360" s="97"/>
    </row>
    <row r="361" spans="1:115" ht="30" customHeight="1" x14ac:dyDescent="0.2">
      <c r="A361" s="97"/>
      <c r="B361" s="97"/>
      <c r="C361" s="97"/>
      <c r="D361" s="97"/>
      <c r="E361" s="97"/>
      <c r="F361" s="97"/>
      <c r="G361" s="97"/>
      <c r="H361" s="97"/>
      <c r="I361" s="97"/>
      <c r="J361" s="98"/>
      <c r="K361" s="98" t="s">
        <v>8215</v>
      </c>
      <c r="L361" s="98"/>
      <c r="M361" s="98">
        <f t="shared" si="683"/>
        <v>4</v>
      </c>
      <c r="N361" s="97">
        <f t="shared" si="618"/>
        <v>105.87231873866266</v>
      </c>
      <c r="O361" s="97">
        <f t="shared" si="619"/>
        <v>84.015653536484407</v>
      </c>
      <c r="P361" s="97">
        <f t="shared" si="620"/>
        <v>21.856665202178249</v>
      </c>
      <c r="Q361" s="97" t="str">
        <f t="shared" si="621"/>
        <v>QSOS</v>
      </c>
      <c r="R361" s="97">
        <f t="shared" si="622"/>
        <v>275.98434646351558</v>
      </c>
      <c r="S361" s="97">
        <f t="shared" si="477"/>
        <v>349</v>
      </c>
      <c r="T361" s="97">
        <f>SIN((90-$U$9)*$AA$8)*TAN($AA$9*$AA$8)/TAN((90-'C'!$F261)*$AA$8)</f>
        <v>0.35779567694352227</v>
      </c>
      <c r="U361" s="97">
        <f t="shared" si="623"/>
        <v>3.9313065427916092</v>
      </c>
      <c r="V361" s="97">
        <f t="shared" si="624"/>
        <v>2.2206545302661578</v>
      </c>
      <c r="W361" s="97">
        <f t="shared" si="625"/>
        <v>9.2720108347743224</v>
      </c>
      <c r="X361" s="97">
        <f t="shared" si="626"/>
        <v>63.235932093769605</v>
      </c>
      <c r="Y361" s="97">
        <f t="shared" si="627"/>
        <v>-53.963921258995285</v>
      </c>
      <c r="Z361" s="97">
        <f t="shared" si="628"/>
        <v>107.49205707145606</v>
      </c>
      <c r="AA361" s="97">
        <f>(COS( 90.833*$AA$8)-SIN($U$9*$AA$8)*SIN('C'!$F261*$AA$8))/COS($U$9*$AA$8)/COS('C'!$F261*$AA$8)</f>
        <v>-0.10181135773902958</v>
      </c>
      <c r="AB361" s="97">
        <f t="shared" si="629"/>
        <v>95.843486072836527</v>
      </c>
      <c r="AC361" s="97">
        <f>('C'!$E261+$AC$9+$W$9/15)</f>
        <v>12.17177777777778</v>
      </c>
      <c r="AD361" s="97">
        <f t="shared" si="630"/>
        <v>0</v>
      </c>
      <c r="AE361" s="97">
        <f t="shared" si="631"/>
        <v>0</v>
      </c>
      <c r="AF361" s="97">
        <f t="shared" si="632"/>
        <v>0</v>
      </c>
      <c r="AG361" s="97">
        <f t="shared" si="633"/>
        <v>0</v>
      </c>
      <c r="AH361" s="97">
        <f t="shared" si="634"/>
        <v>0</v>
      </c>
      <c r="AI361" s="97"/>
      <c r="AJ361" s="97"/>
      <c r="AK361" s="97">
        <f t="shared" si="635"/>
        <v>0</v>
      </c>
      <c r="AL361" s="97">
        <f>SIN((90-$U$9)*$AA$8)*TAN($Y$10*$AA$8)/TAN((90-'C'!$F261)*$AA$8)</f>
        <v>-2.8926537063936379E-2</v>
      </c>
      <c r="AM361" s="97">
        <f t="shared" si="636"/>
        <v>2.5695650812758871E-2</v>
      </c>
      <c r="AN361" s="97">
        <f t="shared" si="637"/>
        <v>1.0127663357422376</v>
      </c>
      <c r="AO361" s="97">
        <f t="shared" si="638"/>
        <v>-1.6366992621965071</v>
      </c>
      <c r="AP361" s="97">
        <f t="shared" si="639"/>
        <v>-9.106959298875525</v>
      </c>
      <c r="AQ361" s="97">
        <f t="shared" si="640"/>
        <v>7.4702600366790177</v>
      </c>
      <c r="AR361" s="97">
        <f t="shared" si="641"/>
        <v>190.74365856107204</v>
      </c>
      <c r="AS361" s="97" t="s">
        <v>8053</v>
      </c>
      <c r="AT361" s="97" t="s">
        <v>8053</v>
      </c>
      <c r="AU361" s="97" t="s">
        <v>8053</v>
      </c>
      <c r="AV361" s="97">
        <f t="shared" si="642"/>
        <v>11.67376044199918</v>
      </c>
      <c r="AW361" s="97">
        <f t="shared" si="643"/>
        <v>11.67376044199918</v>
      </c>
      <c r="AX361" s="97">
        <f t="shared" si="644"/>
        <v>0.48640668508329915</v>
      </c>
      <c r="AY361" s="97">
        <f t="shared" si="645"/>
        <v>0</v>
      </c>
      <c r="AZ361" s="97">
        <f t="shared" si="646"/>
        <v>0</v>
      </c>
      <c r="BA361" s="97">
        <f t="shared" si="647"/>
        <v>0</v>
      </c>
      <c r="BB361" s="97">
        <f>SIN((90-$U$9)*$AA$8)*TAN($Y$9*$AA$8)/TAN((90-'C'!$F261)*$AA$8)</f>
        <v>-0.35779567694352243</v>
      </c>
      <c r="BC361" s="97">
        <f t="shared" si="648"/>
        <v>3.9313065427916136</v>
      </c>
      <c r="BD361" s="97">
        <f t="shared" si="649"/>
        <v>2.2206545302661587</v>
      </c>
      <c r="BE361" s="97">
        <f t="shared" si="650"/>
        <v>-9.2720108347743224</v>
      </c>
      <c r="BF361" s="97">
        <f t="shared" si="651"/>
        <v>-63.235932093769613</v>
      </c>
      <c r="BG361" s="97">
        <f t="shared" si="652"/>
        <v>53.963921258995292</v>
      </c>
      <c r="BH361" s="97">
        <f t="shared" si="653"/>
        <v>252.50794292854394</v>
      </c>
      <c r="BI361" s="97" t="s">
        <v>8053</v>
      </c>
      <c r="BJ361" s="97" t="s">
        <v>8053</v>
      </c>
      <c r="BK361" s="97" t="s">
        <v>8053</v>
      </c>
      <c r="BL361" s="97">
        <f t="shared" si="654"/>
        <v>15.769372528377467</v>
      </c>
      <c r="BM361" s="97">
        <f t="shared" si="655"/>
        <v>15.769372528377467</v>
      </c>
      <c r="BN361" s="97">
        <f t="shared" si="656"/>
        <v>0.65705718868239449</v>
      </c>
      <c r="BO361" s="97">
        <f t="shared" si="657"/>
        <v>0</v>
      </c>
      <c r="BP361" s="97">
        <f t="shared" si="658"/>
        <v>0</v>
      </c>
      <c r="BQ361" s="97">
        <f t="shared" si="659"/>
        <v>0</v>
      </c>
      <c r="BR361" s="97">
        <f>SIN((90-$U$9)*$AA$8)*TAN($AA$10*$AA$8)/TAN((90-'C'!$F261)*$AA$8)</f>
        <v>2.8926537063936372E-2</v>
      </c>
      <c r="BS361" s="97">
        <f t="shared" si="660"/>
        <v>2.5695650812758864E-2</v>
      </c>
      <c r="BT361" s="97">
        <f t="shared" si="661"/>
        <v>1.0127663357422376</v>
      </c>
      <c r="BU361" s="97">
        <f t="shared" si="662"/>
        <v>1.6366992621965066</v>
      </c>
      <c r="BV361" s="97">
        <f t="shared" si="663"/>
        <v>9.1069592988755232</v>
      </c>
      <c r="BW361" s="97">
        <f t="shared" si="664"/>
        <v>-7.4702600366790168</v>
      </c>
      <c r="BX361" s="97">
        <f t="shared" si="665"/>
        <v>169.25634143892796</v>
      </c>
      <c r="BY361" s="97" t="s">
        <v>8053</v>
      </c>
      <c r="BZ361" s="97" t="s">
        <v>8053</v>
      </c>
      <c r="CA361" s="97" t="s">
        <v>8053</v>
      </c>
      <c r="CB361" s="97">
        <f t="shared" si="666"/>
        <v>0</v>
      </c>
      <c r="CC361" s="97">
        <f t="shared" si="667"/>
        <v>0</v>
      </c>
      <c r="CD361" s="97">
        <f t="shared" si="668"/>
        <v>0</v>
      </c>
      <c r="CE361" s="97">
        <f t="shared" si="669"/>
        <v>0</v>
      </c>
      <c r="CF361" s="97">
        <f t="shared" si="670"/>
        <v>0</v>
      </c>
      <c r="CG361" s="97">
        <f t="shared" si="671"/>
        <v>0</v>
      </c>
      <c r="CH361" s="97">
        <f>90-'C'!$F261</f>
        <v>82.977999999999994</v>
      </c>
      <c r="CI361" s="97">
        <v>4</v>
      </c>
      <c r="CJ361" s="97"/>
      <c r="CK361" s="97" t="s">
        <v>8215</v>
      </c>
      <c r="CL361" s="97"/>
      <c r="CM361" s="97"/>
      <c r="CN361" s="97" t="s">
        <v>8214</v>
      </c>
      <c r="CO361" s="97">
        <f t="shared" si="672"/>
        <v>4</v>
      </c>
      <c r="CP361" s="97">
        <f t="shared" si="673"/>
        <v>34.31666666666667</v>
      </c>
      <c r="CQ361" s="97">
        <f>'C'!F271</f>
        <v>3.2490000000000001</v>
      </c>
      <c r="CR361" s="97">
        <f t="shared" si="674"/>
        <v>3.1415926535897931</v>
      </c>
      <c r="CS361" s="97">
        <f t="shared" si="675"/>
        <v>1.7453292519943295E-2</v>
      </c>
      <c r="CT361" s="97">
        <f t="shared" si="676"/>
        <v>57.295779513082323</v>
      </c>
      <c r="CU361" s="97">
        <f t="shared" si="677"/>
        <v>0.59893882164272083</v>
      </c>
      <c r="CV361" s="97">
        <f t="shared" si="678"/>
        <v>5.6705747397295767E-2</v>
      </c>
      <c r="CW361" s="97">
        <f t="shared" si="679"/>
        <v>1.6727843985603272</v>
      </c>
      <c r="CX361" s="97">
        <f t="shared" si="680"/>
        <v>84.015653536484407</v>
      </c>
      <c r="CY361" s="97">
        <f t="shared" si="681"/>
        <v>84.015653536484407</v>
      </c>
      <c r="CZ361" s="97">
        <f t="shared" si="682"/>
        <v>275.98434646351558</v>
      </c>
      <c r="DA361" s="97"/>
      <c r="DB361" s="97"/>
      <c r="DC361" s="97"/>
      <c r="DD361" s="97"/>
      <c r="DE361" s="97"/>
      <c r="DF361" s="97"/>
      <c r="DG361" s="97"/>
      <c r="DH361" s="97"/>
      <c r="DI361" s="97"/>
      <c r="DJ361" s="97"/>
      <c r="DK361" s="97"/>
    </row>
    <row r="362" spans="1:115" ht="30" customHeight="1" x14ac:dyDescent="0.2">
      <c r="A362" s="97"/>
      <c r="B362" s="97"/>
      <c r="C362" s="97"/>
      <c r="D362" s="97"/>
      <c r="E362" s="97"/>
      <c r="F362" s="97"/>
      <c r="G362" s="97"/>
      <c r="H362" s="97"/>
      <c r="I362" s="97"/>
      <c r="J362" s="98"/>
      <c r="K362" s="98"/>
      <c r="L362" s="98"/>
      <c r="M362" s="98">
        <f t="shared" si="683"/>
        <v>5</v>
      </c>
      <c r="N362" s="97">
        <f t="shared" si="618"/>
        <v>105.87231873866266</v>
      </c>
      <c r="O362" s="97">
        <f t="shared" si="619"/>
        <v>84.479628304877764</v>
      </c>
      <c r="P362" s="97">
        <f t="shared" si="620"/>
        <v>21.392690433784892</v>
      </c>
      <c r="Q362" s="97" t="str">
        <f t="shared" si="621"/>
        <v>QSOS</v>
      </c>
      <c r="R362" s="97">
        <f t="shared" si="622"/>
        <v>275.52037169512221</v>
      </c>
      <c r="S362" s="97">
        <f t="shared" si="477"/>
        <v>350</v>
      </c>
      <c r="T362" s="97">
        <f>SIN((90-$U$9)*$AA$8)*TAN($AA$9*$AA$8)/TAN((90-'C'!$F262)*$AA$8)</f>
        <v>0.33876762837008029</v>
      </c>
      <c r="U362" s="97">
        <f t="shared" si="623"/>
        <v>3.9313065427916092</v>
      </c>
      <c r="V362" s="97">
        <f t="shared" si="624"/>
        <v>2.2206545302661578</v>
      </c>
      <c r="W362" s="97">
        <f t="shared" si="625"/>
        <v>8.7749088234225372</v>
      </c>
      <c r="X362" s="97">
        <f t="shared" si="626"/>
        <v>63.235932093769605</v>
      </c>
      <c r="Y362" s="97">
        <f t="shared" si="627"/>
        <v>-54.46102327034707</v>
      </c>
      <c r="Z362" s="97">
        <f t="shared" si="628"/>
        <v>107.98915908280784</v>
      </c>
      <c r="AA362" s="97">
        <f>(COS( 90.833*$AA$8)-SIN($U$9*$AA$8)*SIN('C'!$F262*$AA$8))/COS($U$9*$AA$8)/COS('C'!$F262*$AA$8)</f>
        <v>-9.7326339524928446E-2</v>
      </c>
      <c r="AB362" s="97">
        <f t="shared" si="629"/>
        <v>95.58522987510301</v>
      </c>
      <c r="AC362" s="97">
        <f>('C'!$E262+$AC$9+$W$9/15)</f>
        <v>12.16577777777778</v>
      </c>
      <c r="AD362" s="97">
        <f t="shared" si="630"/>
        <v>0</v>
      </c>
      <c r="AE362" s="97">
        <f t="shared" si="631"/>
        <v>0</v>
      </c>
      <c r="AF362" s="97">
        <f t="shared" si="632"/>
        <v>0</v>
      </c>
      <c r="AG362" s="97">
        <f t="shared" si="633"/>
        <v>0</v>
      </c>
      <c r="AH362" s="97">
        <f t="shared" si="634"/>
        <v>0</v>
      </c>
      <c r="AI362" s="97"/>
      <c r="AJ362" s="97"/>
      <c r="AK362" s="97">
        <f t="shared" si="635"/>
        <v>0</v>
      </c>
      <c r="AL362" s="97">
        <f>SIN((90-$U$9)*$AA$8)*TAN($Y$10*$AA$8)/TAN((90-'C'!$F262)*$AA$8)</f>
        <v>-2.7388185463335754E-2</v>
      </c>
      <c r="AM362" s="97">
        <f t="shared" si="636"/>
        <v>2.5695650812758871E-2</v>
      </c>
      <c r="AN362" s="97">
        <f t="shared" si="637"/>
        <v>1.0127663357422376</v>
      </c>
      <c r="AO362" s="97">
        <f t="shared" si="638"/>
        <v>-1.5496355983626191</v>
      </c>
      <c r="AP362" s="97">
        <f t="shared" si="639"/>
        <v>-9.106959298875525</v>
      </c>
      <c r="AQ362" s="97">
        <f t="shared" si="640"/>
        <v>7.5573237005129057</v>
      </c>
      <c r="AR362" s="97">
        <f t="shared" si="641"/>
        <v>190.65659489723814</v>
      </c>
      <c r="AS362" s="97" t="s">
        <v>8053</v>
      </c>
      <c r="AT362" s="97" t="s">
        <v>8053</v>
      </c>
      <c r="AU362" s="97" t="s">
        <v>8053</v>
      </c>
      <c r="AV362" s="97">
        <f t="shared" si="642"/>
        <v>11.661956197743587</v>
      </c>
      <c r="AW362" s="97">
        <f t="shared" si="643"/>
        <v>11.661956197743587</v>
      </c>
      <c r="AX362" s="97">
        <f t="shared" si="644"/>
        <v>0.48591484157264947</v>
      </c>
      <c r="AY362" s="97">
        <f t="shared" si="645"/>
        <v>0</v>
      </c>
      <c r="AZ362" s="97">
        <f t="shared" si="646"/>
        <v>0</v>
      </c>
      <c r="BA362" s="97">
        <f t="shared" si="647"/>
        <v>0</v>
      </c>
      <c r="BB362" s="97">
        <f>SIN((90-$U$9)*$AA$8)*TAN($Y$9*$AA$8)/TAN((90-'C'!$F262)*$AA$8)</f>
        <v>-0.33876762837008045</v>
      </c>
      <c r="BC362" s="97">
        <f t="shared" si="648"/>
        <v>3.9313065427916136</v>
      </c>
      <c r="BD362" s="97">
        <f t="shared" si="649"/>
        <v>2.2206545302661587</v>
      </c>
      <c r="BE362" s="97">
        <f t="shared" si="650"/>
        <v>-8.7749088234225372</v>
      </c>
      <c r="BF362" s="97">
        <f t="shared" si="651"/>
        <v>-63.235932093769613</v>
      </c>
      <c r="BG362" s="97">
        <f t="shared" si="652"/>
        <v>54.461023270347077</v>
      </c>
      <c r="BH362" s="97">
        <f t="shared" si="653"/>
        <v>252.01084091719216</v>
      </c>
      <c r="BI362" s="97" t="s">
        <v>8053</v>
      </c>
      <c r="BJ362" s="97" t="s">
        <v>8053</v>
      </c>
      <c r="BK362" s="97" t="s">
        <v>8053</v>
      </c>
      <c r="BL362" s="97">
        <f t="shared" si="654"/>
        <v>15.796512662467585</v>
      </c>
      <c r="BM362" s="97">
        <f t="shared" si="655"/>
        <v>15.796512662467585</v>
      </c>
      <c r="BN362" s="97">
        <f t="shared" si="656"/>
        <v>0.65818802760281603</v>
      </c>
      <c r="BO362" s="97">
        <f t="shared" si="657"/>
        <v>0</v>
      </c>
      <c r="BP362" s="97">
        <f t="shared" si="658"/>
        <v>0</v>
      </c>
      <c r="BQ362" s="97">
        <f t="shared" si="659"/>
        <v>0</v>
      </c>
      <c r="BR362" s="97">
        <f>SIN((90-$U$9)*$AA$8)*TAN($AA$10*$AA$8)/TAN((90-'C'!$F262)*$AA$8)</f>
        <v>2.7388185463335751E-2</v>
      </c>
      <c r="BS362" s="97">
        <f t="shared" si="660"/>
        <v>2.5695650812758864E-2</v>
      </c>
      <c r="BT362" s="97">
        <f t="shared" si="661"/>
        <v>1.0127663357422376</v>
      </c>
      <c r="BU362" s="97">
        <f t="shared" si="662"/>
        <v>1.5496355983626189</v>
      </c>
      <c r="BV362" s="97">
        <f t="shared" si="663"/>
        <v>9.1069592988755232</v>
      </c>
      <c r="BW362" s="97">
        <f t="shared" si="664"/>
        <v>-7.5573237005129048</v>
      </c>
      <c r="BX362" s="97">
        <f t="shared" si="665"/>
        <v>169.34340510276186</v>
      </c>
      <c r="BY362" s="97" t="s">
        <v>8053</v>
      </c>
      <c r="BZ362" s="97" t="s">
        <v>8053</v>
      </c>
      <c r="CA362" s="97" t="s">
        <v>8053</v>
      </c>
      <c r="CB362" s="97">
        <f t="shared" si="666"/>
        <v>0</v>
      </c>
      <c r="CC362" s="97">
        <f t="shared" si="667"/>
        <v>0</v>
      </c>
      <c r="CD362" s="97">
        <f t="shared" si="668"/>
        <v>0</v>
      </c>
      <c r="CE362" s="97">
        <f t="shared" si="669"/>
        <v>0</v>
      </c>
      <c r="CF362" s="97">
        <f t="shared" si="670"/>
        <v>0</v>
      </c>
      <c r="CG362" s="97">
        <f t="shared" si="671"/>
        <v>0</v>
      </c>
      <c r="CH362" s="97">
        <f>90-'C'!$F262</f>
        <v>83.347999999999999</v>
      </c>
      <c r="CI362" s="97">
        <v>5</v>
      </c>
      <c r="CJ362" s="97"/>
      <c r="CK362" s="97"/>
      <c r="CL362" s="97"/>
      <c r="CM362" s="97"/>
      <c r="CN362" s="97" t="s">
        <v>8214</v>
      </c>
      <c r="CO362" s="97">
        <f t="shared" si="672"/>
        <v>5</v>
      </c>
      <c r="CP362" s="97">
        <f t="shared" si="673"/>
        <v>34.31666666666667</v>
      </c>
      <c r="CQ362" s="97">
        <f>'C'!F272</f>
        <v>2.8639999999999999</v>
      </c>
      <c r="CR362" s="97">
        <f t="shared" si="674"/>
        <v>3.1415926535897931</v>
      </c>
      <c r="CS362" s="97">
        <f t="shared" si="675"/>
        <v>1.7453292519943295E-2</v>
      </c>
      <c r="CT362" s="97">
        <f t="shared" si="676"/>
        <v>57.295779513082323</v>
      </c>
      <c r="CU362" s="97">
        <f t="shared" si="677"/>
        <v>0.59893882164272083</v>
      </c>
      <c r="CV362" s="97">
        <f t="shared" si="678"/>
        <v>4.99862297771176E-2</v>
      </c>
      <c r="CW362" s="97">
        <f t="shared" si="679"/>
        <v>1.6682769775961959</v>
      </c>
      <c r="CX362" s="97">
        <f t="shared" si="680"/>
        <v>84.479628304877764</v>
      </c>
      <c r="CY362" s="97">
        <f t="shared" si="681"/>
        <v>84.479628304877764</v>
      </c>
      <c r="CZ362" s="97">
        <f t="shared" si="682"/>
        <v>275.52037169512221</v>
      </c>
      <c r="DA362" s="97"/>
      <c r="DB362" s="97"/>
      <c r="DC362" s="97"/>
      <c r="DD362" s="97"/>
      <c r="DE362" s="97"/>
      <c r="DF362" s="97"/>
      <c r="DG362" s="97"/>
      <c r="DH362" s="97"/>
      <c r="DI362" s="97"/>
      <c r="DJ362" s="97"/>
      <c r="DK362" s="97"/>
    </row>
    <row r="363" spans="1:115" ht="30" customHeight="1" x14ac:dyDescent="0.2">
      <c r="A363" s="97"/>
      <c r="B363" s="97"/>
      <c r="C363" s="97"/>
      <c r="D363" s="97"/>
      <c r="E363" s="97"/>
      <c r="F363" s="97"/>
      <c r="G363" s="97"/>
      <c r="H363" s="97"/>
      <c r="I363" s="97"/>
      <c r="J363" s="98" t="s">
        <v>8185</v>
      </c>
      <c r="K363" s="98"/>
      <c r="L363" s="98"/>
      <c r="M363" s="98">
        <f t="shared" si="683"/>
        <v>6</v>
      </c>
      <c r="N363" s="97">
        <f t="shared" si="618"/>
        <v>105.87231873866266</v>
      </c>
      <c r="O363" s="97">
        <f t="shared" si="619"/>
        <v>84.944139797331005</v>
      </c>
      <c r="P363" s="97">
        <f t="shared" si="620"/>
        <v>20.928178941331652</v>
      </c>
      <c r="Q363" s="97" t="str">
        <f t="shared" si="621"/>
        <v>QSOS</v>
      </c>
      <c r="R363" s="97">
        <f t="shared" si="622"/>
        <v>275.05586020266901</v>
      </c>
      <c r="S363" s="97">
        <f t="shared" si="477"/>
        <v>351</v>
      </c>
      <c r="T363" s="97">
        <f>SIN((90-$U$9)*$AA$8)*TAN($AA$9*$AA$8)/TAN((90-'C'!$F263)*$AA$8)</f>
        <v>0.31966559488586382</v>
      </c>
      <c r="U363" s="97">
        <f t="shared" si="623"/>
        <v>3.9313065427916092</v>
      </c>
      <c r="V363" s="97">
        <f t="shared" si="624"/>
        <v>2.2206545302661578</v>
      </c>
      <c r="W363" s="97">
        <f t="shared" si="625"/>
        <v>8.2765426772336959</v>
      </c>
      <c r="X363" s="97">
        <f t="shared" si="626"/>
        <v>63.235932093769605</v>
      </c>
      <c r="Y363" s="97">
        <f t="shared" si="627"/>
        <v>-54.959389416535913</v>
      </c>
      <c r="Z363" s="97">
        <f t="shared" si="628"/>
        <v>108.4875252289967</v>
      </c>
      <c r="AA363" s="97">
        <f>(COS( 90.833*$AA$8)-SIN($U$9*$AA$8)*SIN('C'!$F263*$AA$8))/COS($U$9*$AA$8)/COS('C'!$F263*$AA$8)</f>
        <v>-9.282462711787047E-2</v>
      </c>
      <c r="AB363" s="97">
        <f t="shared" si="629"/>
        <v>95.326126808030935</v>
      </c>
      <c r="AC363" s="97">
        <f>('C'!$E263+$AC$9+$W$9/15)</f>
        <v>12.15977777777778</v>
      </c>
      <c r="AD363" s="97">
        <f t="shared" si="630"/>
        <v>0</v>
      </c>
      <c r="AE363" s="97">
        <f t="shared" si="631"/>
        <v>0</v>
      </c>
      <c r="AF363" s="97">
        <f t="shared" si="632"/>
        <v>0</v>
      </c>
      <c r="AG363" s="97">
        <f t="shared" si="633"/>
        <v>0</v>
      </c>
      <c r="AH363" s="97">
        <f t="shared" si="634"/>
        <v>0</v>
      </c>
      <c r="AI363" s="97"/>
      <c r="AJ363" s="97"/>
      <c r="AK363" s="97">
        <f t="shared" si="635"/>
        <v>0</v>
      </c>
      <c r="AL363" s="97">
        <f>SIN((90-$U$9)*$AA$8)*TAN($Y$10*$AA$8)/TAN((90-'C'!$F263)*$AA$8)</f>
        <v>-2.5843852439812496E-2</v>
      </c>
      <c r="AM363" s="97">
        <f t="shared" si="636"/>
        <v>2.5695650812758871E-2</v>
      </c>
      <c r="AN363" s="97">
        <f t="shared" si="637"/>
        <v>1.0127663357422376</v>
      </c>
      <c r="AO363" s="97">
        <f t="shared" si="638"/>
        <v>-1.4622370128654127</v>
      </c>
      <c r="AP363" s="97">
        <f t="shared" si="639"/>
        <v>-9.106959298875525</v>
      </c>
      <c r="AQ363" s="97">
        <f t="shared" si="640"/>
        <v>7.6447222860101123</v>
      </c>
      <c r="AR363" s="97">
        <f t="shared" si="641"/>
        <v>190.56919631174094</v>
      </c>
      <c r="AS363" s="97" t="s">
        <v>8053</v>
      </c>
      <c r="AT363" s="97" t="s">
        <v>8053</v>
      </c>
      <c r="AU363" s="97" t="s">
        <v>8053</v>
      </c>
      <c r="AV363" s="97">
        <f t="shared" si="642"/>
        <v>11.650129625377106</v>
      </c>
      <c r="AW363" s="97">
        <f t="shared" si="643"/>
        <v>11.650129625377106</v>
      </c>
      <c r="AX363" s="97">
        <f t="shared" si="644"/>
        <v>0.48542206772404611</v>
      </c>
      <c r="AY363" s="97">
        <f t="shared" si="645"/>
        <v>0</v>
      </c>
      <c r="AZ363" s="97">
        <f t="shared" si="646"/>
        <v>0</v>
      </c>
      <c r="BA363" s="97">
        <f t="shared" si="647"/>
        <v>0</v>
      </c>
      <c r="BB363" s="97">
        <f>SIN((90-$U$9)*$AA$8)*TAN($Y$9*$AA$8)/TAN((90-'C'!$F263)*$AA$8)</f>
        <v>-0.31966559488586399</v>
      </c>
      <c r="BC363" s="97">
        <f t="shared" si="648"/>
        <v>3.9313065427916136</v>
      </c>
      <c r="BD363" s="97">
        <f t="shared" si="649"/>
        <v>2.2206545302661587</v>
      </c>
      <c r="BE363" s="97">
        <f t="shared" si="650"/>
        <v>-8.2765426772336976</v>
      </c>
      <c r="BF363" s="97">
        <f t="shared" si="651"/>
        <v>-63.235932093769613</v>
      </c>
      <c r="BG363" s="97">
        <f t="shared" si="652"/>
        <v>54.959389416535913</v>
      </c>
      <c r="BH363" s="97">
        <f t="shared" si="653"/>
        <v>251.5124747710033</v>
      </c>
      <c r="BI363" s="97" t="s">
        <v>8053</v>
      </c>
      <c r="BJ363" s="97" t="s">
        <v>8053</v>
      </c>
      <c r="BK363" s="97" t="s">
        <v>8053</v>
      </c>
      <c r="BL363" s="97">
        <f t="shared" si="654"/>
        <v>15.823737072213508</v>
      </c>
      <c r="BM363" s="97">
        <f t="shared" si="655"/>
        <v>15.823737072213508</v>
      </c>
      <c r="BN363" s="97">
        <f t="shared" si="656"/>
        <v>0.65932237800889615</v>
      </c>
      <c r="BO363" s="97">
        <f t="shared" si="657"/>
        <v>0</v>
      </c>
      <c r="BP363" s="97">
        <f t="shared" si="658"/>
        <v>0</v>
      </c>
      <c r="BQ363" s="97">
        <f t="shared" si="659"/>
        <v>0</v>
      </c>
      <c r="BR363" s="97">
        <f>SIN((90-$U$9)*$AA$8)*TAN($AA$10*$AA$8)/TAN((90-'C'!$F263)*$AA$8)</f>
        <v>2.5843852439812489E-2</v>
      </c>
      <c r="BS363" s="97">
        <f t="shared" si="660"/>
        <v>2.5695650812758864E-2</v>
      </c>
      <c r="BT363" s="97">
        <f t="shared" si="661"/>
        <v>1.0127663357422376</v>
      </c>
      <c r="BU363" s="97">
        <f t="shared" si="662"/>
        <v>1.4622370128654121</v>
      </c>
      <c r="BV363" s="97">
        <f t="shared" si="663"/>
        <v>9.1069592988755232</v>
      </c>
      <c r="BW363" s="97">
        <f t="shared" si="664"/>
        <v>-7.6447222860101114</v>
      </c>
      <c r="BX363" s="97">
        <f t="shared" si="665"/>
        <v>169.43080368825906</v>
      </c>
      <c r="BY363" s="97" t="s">
        <v>8053</v>
      </c>
      <c r="BZ363" s="97" t="s">
        <v>8053</v>
      </c>
      <c r="CA363" s="97" t="s">
        <v>8053</v>
      </c>
      <c r="CB363" s="97">
        <f t="shared" si="666"/>
        <v>0</v>
      </c>
      <c r="CC363" s="97">
        <f t="shared" si="667"/>
        <v>0</v>
      </c>
      <c r="CD363" s="97">
        <f t="shared" si="668"/>
        <v>0</v>
      </c>
      <c r="CE363" s="97">
        <f t="shared" si="669"/>
        <v>0</v>
      </c>
      <c r="CF363" s="97">
        <f t="shared" si="670"/>
        <v>0</v>
      </c>
      <c r="CG363" s="97">
        <f t="shared" si="671"/>
        <v>0</v>
      </c>
      <c r="CH363" s="97">
        <f>90-'C'!$F263</f>
        <v>83.72</v>
      </c>
      <c r="CI363" s="97">
        <v>6</v>
      </c>
      <c r="CJ363" s="97" t="s">
        <v>8185</v>
      </c>
      <c r="CK363" s="97"/>
      <c r="CL363" s="97"/>
      <c r="CM363" s="97"/>
      <c r="CN363" s="97" t="s">
        <v>8214</v>
      </c>
      <c r="CO363" s="97">
        <f t="shared" si="672"/>
        <v>6</v>
      </c>
      <c r="CP363" s="97">
        <f t="shared" si="673"/>
        <v>34.31666666666667</v>
      </c>
      <c r="CQ363" s="97">
        <f>'C'!F273</f>
        <v>2.4790000000000001</v>
      </c>
      <c r="CR363" s="97">
        <f t="shared" si="674"/>
        <v>3.1415926535897931</v>
      </c>
      <c r="CS363" s="97">
        <f t="shared" si="675"/>
        <v>1.7453292519943295E-2</v>
      </c>
      <c r="CT363" s="97">
        <f t="shared" si="676"/>
        <v>57.295779513082323</v>
      </c>
      <c r="CU363" s="97">
        <f t="shared" si="677"/>
        <v>0.59893882164272083</v>
      </c>
      <c r="CV363" s="97">
        <f t="shared" si="678"/>
        <v>4.3266712156939433E-2</v>
      </c>
      <c r="CW363" s="97">
        <f t="shared" si="679"/>
        <v>1.6637547759737723</v>
      </c>
      <c r="CX363" s="97">
        <f t="shared" si="680"/>
        <v>84.944139797331005</v>
      </c>
      <c r="CY363" s="97">
        <f t="shared" si="681"/>
        <v>84.944139797331005</v>
      </c>
      <c r="CZ363" s="97">
        <f t="shared" si="682"/>
        <v>275.05586020266901</v>
      </c>
      <c r="DA363" s="97"/>
      <c r="DB363" s="97"/>
      <c r="DC363" s="97"/>
      <c r="DD363" s="97"/>
      <c r="DE363" s="97"/>
      <c r="DF363" s="97"/>
      <c r="DG363" s="97"/>
      <c r="DH363" s="97"/>
      <c r="DI363" s="97"/>
      <c r="DJ363" s="97"/>
      <c r="DK363" s="97"/>
    </row>
    <row r="364" spans="1:115" ht="30" customHeight="1" x14ac:dyDescent="0.2">
      <c r="A364" s="97"/>
      <c r="B364" s="97"/>
      <c r="C364" s="97"/>
      <c r="D364" s="97"/>
      <c r="E364" s="97"/>
      <c r="F364" s="97"/>
      <c r="G364" s="97"/>
      <c r="H364" s="97"/>
      <c r="I364" s="97"/>
      <c r="J364" s="98"/>
      <c r="K364" s="98"/>
      <c r="L364" s="97" t="e">
        <f t="shared" ref="L364:L367" si="684">#REF!</f>
        <v>#REF!</v>
      </c>
      <c r="M364" s="98">
        <f t="shared" si="683"/>
        <v>7</v>
      </c>
      <c r="N364" s="97">
        <f t="shared" si="618"/>
        <v>105.87231873866266</v>
      </c>
      <c r="O364" s="97">
        <f t="shared" si="619"/>
        <v>85.410016305845801</v>
      </c>
      <c r="P364" s="97">
        <f t="shared" si="620"/>
        <v>20.462302432816855</v>
      </c>
      <c r="Q364" s="97" t="str">
        <f t="shared" si="621"/>
        <v>QSOS</v>
      </c>
      <c r="R364" s="97">
        <f t="shared" si="622"/>
        <v>274.58998369415417</v>
      </c>
      <c r="S364" s="97">
        <f t="shared" si="477"/>
        <v>352</v>
      </c>
      <c r="T364" s="97">
        <f>SIN((90-$U$9)*$AA$8)*TAN($AA$9*$AA$8)/TAN((90-'C'!$F264)*$AA$8)</f>
        <v>0.30048835730777979</v>
      </c>
      <c r="U364" s="97">
        <f t="shared" si="623"/>
        <v>3.9313065427916092</v>
      </c>
      <c r="V364" s="97">
        <f t="shared" si="624"/>
        <v>2.2206545302661578</v>
      </c>
      <c r="W364" s="97">
        <f t="shared" si="625"/>
        <v>7.776847948751084</v>
      </c>
      <c r="X364" s="97">
        <f t="shared" si="626"/>
        <v>63.235932093769605</v>
      </c>
      <c r="Y364" s="97">
        <f t="shared" si="627"/>
        <v>-55.459084145018522</v>
      </c>
      <c r="Z364" s="97">
        <f t="shared" si="628"/>
        <v>108.98721995747931</v>
      </c>
      <c r="AA364" s="97">
        <f>(COS( 90.833*$AA$8)-SIN($U$9*$AA$8)*SIN('C'!$F264*$AA$8))/COS($U$9*$AA$8)/COS('C'!$F264*$AA$8)</f>
        <v>-8.8305943593684794E-2</v>
      </c>
      <c r="AB364" s="97">
        <f t="shared" si="629"/>
        <v>95.06615674392765</v>
      </c>
      <c r="AC364" s="97">
        <f>('C'!$E264+$AC$9+$W$9/15)</f>
        <v>12.154777777777777</v>
      </c>
      <c r="AD364" s="97">
        <f t="shared" si="630"/>
        <v>0</v>
      </c>
      <c r="AE364" s="97">
        <f t="shared" si="631"/>
        <v>0</v>
      </c>
      <c r="AF364" s="97">
        <f t="shared" si="632"/>
        <v>0</v>
      </c>
      <c r="AG364" s="97">
        <f t="shared" si="633"/>
        <v>0</v>
      </c>
      <c r="AH364" s="97">
        <f t="shared" si="634"/>
        <v>0</v>
      </c>
      <c r="AI364" s="97"/>
      <c r="AJ364" s="97"/>
      <c r="AK364" s="97">
        <f t="shared" si="635"/>
        <v>0</v>
      </c>
      <c r="AL364" s="97">
        <f>SIN((90-$U$9)*$AA$8)*TAN($Y$10*$AA$8)/TAN((90-'C'!$F264)*$AA$8)</f>
        <v>-2.4293439426650444E-2</v>
      </c>
      <c r="AM364" s="97">
        <f t="shared" si="636"/>
        <v>2.5695650812758871E-2</v>
      </c>
      <c r="AN364" s="97">
        <f t="shared" si="637"/>
        <v>1.0127663357422376</v>
      </c>
      <c r="AO364" s="97">
        <f t="shared" si="638"/>
        <v>-1.3744977647684919</v>
      </c>
      <c r="AP364" s="97">
        <f t="shared" si="639"/>
        <v>-9.106959298875525</v>
      </c>
      <c r="AQ364" s="97">
        <f t="shared" si="640"/>
        <v>7.7324615341070331</v>
      </c>
      <c r="AR364" s="97">
        <f t="shared" si="641"/>
        <v>190.481457063644</v>
      </c>
      <c r="AS364" s="97" t="s">
        <v>8053</v>
      </c>
      <c r="AT364" s="97" t="s">
        <v>8053</v>
      </c>
      <c r="AU364" s="97" t="s">
        <v>8053</v>
      </c>
      <c r="AV364" s="97">
        <f t="shared" si="642"/>
        <v>11.639280342170641</v>
      </c>
      <c r="AW364" s="97">
        <f t="shared" si="643"/>
        <v>11.639280342170641</v>
      </c>
      <c r="AX364" s="97">
        <f t="shared" si="644"/>
        <v>0.48497001425711006</v>
      </c>
      <c r="AY364" s="97">
        <f t="shared" si="645"/>
        <v>0</v>
      </c>
      <c r="AZ364" s="97">
        <f t="shared" si="646"/>
        <v>0</v>
      </c>
      <c r="BA364" s="97">
        <f t="shared" si="647"/>
        <v>0</v>
      </c>
      <c r="BB364" s="97">
        <f>SIN((90-$U$9)*$AA$8)*TAN($Y$9*$AA$8)/TAN((90-'C'!$F264)*$AA$8)</f>
        <v>-0.3004883573077799</v>
      </c>
      <c r="BC364" s="97">
        <f t="shared" si="648"/>
        <v>3.9313065427916136</v>
      </c>
      <c r="BD364" s="97">
        <f t="shared" si="649"/>
        <v>2.2206545302661587</v>
      </c>
      <c r="BE364" s="97">
        <f t="shared" si="650"/>
        <v>-7.776847948751084</v>
      </c>
      <c r="BF364" s="97">
        <f t="shared" si="651"/>
        <v>-63.235932093769613</v>
      </c>
      <c r="BG364" s="97">
        <f t="shared" si="652"/>
        <v>55.459084145018529</v>
      </c>
      <c r="BH364" s="97">
        <f t="shared" si="653"/>
        <v>251.01278004252069</v>
      </c>
      <c r="BI364" s="97" t="s">
        <v>8053</v>
      </c>
      <c r="BJ364" s="97" t="s">
        <v>8053</v>
      </c>
      <c r="BK364" s="97" t="s">
        <v>8053</v>
      </c>
      <c r="BL364" s="97">
        <f t="shared" si="654"/>
        <v>15.852050054112347</v>
      </c>
      <c r="BM364" s="97">
        <f t="shared" si="655"/>
        <v>15.852050054112347</v>
      </c>
      <c r="BN364" s="97">
        <f t="shared" si="656"/>
        <v>0.66050208558801449</v>
      </c>
      <c r="BO364" s="97">
        <f t="shared" si="657"/>
        <v>0</v>
      </c>
      <c r="BP364" s="97">
        <f t="shared" si="658"/>
        <v>0</v>
      </c>
      <c r="BQ364" s="97">
        <f t="shared" si="659"/>
        <v>0</v>
      </c>
      <c r="BR364" s="97">
        <f>SIN((90-$U$9)*$AA$8)*TAN($AA$10*$AA$8)/TAN((90-'C'!$F264)*$AA$8)</f>
        <v>2.4293439426650437E-2</v>
      </c>
      <c r="BS364" s="97">
        <f t="shared" si="660"/>
        <v>2.5695650812758864E-2</v>
      </c>
      <c r="BT364" s="97">
        <f t="shared" si="661"/>
        <v>1.0127663357422376</v>
      </c>
      <c r="BU364" s="97">
        <f t="shared" si="662"/>
        <v>1.3744977647684915</v>
      </c>
      <c r="BV364" s="97">
        <f t="shared" si="663"/>
        <v>9.1069592988755232</v>
      </c>
      <c r="BW364" s="97">
        <f t="shared" si="664"/>
        <v>-7.7324615341070313</v>
      </c>
      <c r="BX364" s="97">
        <f t="shared" si="665"/>
        <v>169.518542936356</v>
      </c>
      <c r="BY364" s="97" t="s">
        <v>8053</v>
      </c>
      <c r="BZ364" s="97" t="s">
        <v>8053</v>
      </c>
      <c r="CA364" s="97" t="s">
        <v>8053</v>
      </c>
      <c r="CB364" s="97">
        <f t="shared" si="666"/>
        <v>0</v>
      </c>
      <c r="CC364" s="97">
        <f t="shared" si="667"/>
        <v>0</v>
      </c>
      <c r="CD364" s="97">
        <f t="shared" si="668"/>
        <v>0</v>
      </c>
      <c r="CE364" s="97">
        <f t="shared" si="669"/>
        <v>0</v>
      </c>
      <c r="CF364" s="97">
        <f t="shared" si="670"/>
        <v>0</v>
      </c>
      <c r="CG364" s="97">
        <f t="shared" si="671"/>
        <v>0</v>
      </c>
      <c r="CH364" s="97">
        <f>90-'C'!$F264</f>
        <v>84.093999999999994</v>
      </c>
      <c r="CI364" s="97">
        <v>7</v>
      </c>
      <c r="CJ364" s="97"/>
      <c r="CK364" s="97"/>
      <c r="CL364" s="97" t="e">
        <f t="shared" ref="CL364:CL367" si="685">#REF!</f>
        <v>#REF!</v>
      </c>
      <c r="CM364" s="97"/>
      <c r="CN364" s="97" t="s">
        <v>8214</v>
      </c>
      <c r="CO364" s="97">
        <f t="shared" si="672"/>
        <v>7</v>
      </c>
      <c r="CP364" s="97">
        <f t="shared" si="673"/>
        <v>34.31666666666667</v>
      </c>
      <c r="CQ364" s="97">
        <f>'C'!F274</f>
        <v>2.093</v>
      </c>
      <c r="CR364" s="97">
        <f t="shared" si="674"/>
        <v>3.1415926535897931</v>
      </c>
      <c r="CS364" s="97">
        <f t="shared" si="675"/>
        <v>1.7453292519943295E-2</v>
      </c>
      <c r="CT364" s="97">
        <f t="shared" si="676"/>
        <v>57.295779513082323</v>
      </c>
      <c r="CU364" s="97">
        <f t="shared" si="677"/>
        <v>0.59893882164272083</v>
      </c>
      <c r="CV364" s="97">
        <f t="shared" si="678"/>
        <v>3.6529741244241319E-2</v>
      </c>
      <c r="CW364" s="97">
        <f t="shared" si="679"/>
        <v>1.6592174423985493</v>
      </c>
      <c r="CX364" s="97">
        <f t="shared" si="680"/>
        <v>85.410016305845801</v>
      </c>
      <c r="CY364" s="97">
        <f t="shared" si="681"/>
        <v>85.410016305845801</v>
      </c>
      <c r="CZ364" s="97">
        <f t="shared" si="682"/>
        <v>274.58998369415417</v>
      </c>
      <c r="DA364" s="97"/>
      <c r="DB364" s="97"/>
      <c r="DC364" s="97"/>
      <c r="DD364" s="97"/>
      <c r="DE364" s="97"/>
      <c r="DF364" s="97"/>
      <c r="DG364" s="97"/>
      <c r="DH364" s="97"/>
      <c r="DI364" s="97"/>
      <c r="DJ364" s="97"/>
      <c r="DK364" s="97"/>
    </row>
    <row r="365" spans="1:115" ht="30" customHeight="1" x14ac:dyDescent="0.2">
      <c r="A365" s="97"/>
      <c r="B365" s="97"/>
      <c r="C365" s="97"/>
      <c r="D365" s="97"/>
      <c r="E365" s="97"/>
      <c r="F365" s="97"/>
      <c r="G365" s="97"/>
      <c r="H365" s="97"/>
      <c r="I365" s="97"/>
      <c r="J365" s="98"/>
      <c r="K365" s="98" t="s">
        <v>8186</v>
      </c>
      <c r="L365" s="97" t="e">
        <f t="shared" si="684"/>
        <v>#REF!</v>
      </c>
      <c r="M365" s="98">
        <f t="shared" si="683"/>
        <v>8</v>
      </c>
      <c r="N365" s="97">
        <f t="shared" si="618"/>
        <v>105.87231873866266</v>
      </c>
      <c r="O365" s="97">
        <f t="shared" si="619"/>
        <v>85.877262524117114</v>
      </c>
      <c r="P365" s="97">
        <f t="shared" si="620"/>
        <v>19.995056214545542</v>
      </c>
      <c r="Q365" s="97" t="str">
        <f t="shared" si="621"/>
        <v>QSOS</v>
      </c>
      <c r="R365" s="97">
        <f t="shared" si="622"/>
        <v>274.1227374758829</v>
      </c>
      <c r="S365" s="97">
        <f t="shared" si="477"/>
        <v>353</v>
      </c>
      <c r="T365" s="97">
        <f>SIN((90-$U$9)*$AA$8)*TAN($AA$9*$AA$8)/TAN((90-'C'!$F265)*$AA$8)</f>
        <v>0.28123465419125243</v>
      </c>
      <c r="U365" s="97">
        <f t="shared" si="623"/>
        <v>3.9313065427916092</v>
      </c>
      <c r="V365" s="97">
        <f t="shared" si="624"/>
        <v>2.2206545302661578</v>
      </c>
      <c r="W365" s="97">
        <f t="shared" si="625"/>
        <v>7.2757587792977194</v>
      </c>
      <c r="X365" s="97">
        <f t="shared" si="626"/>
        <v>63.235932093769605</v>
      </c>
      <c r="Y365" s="97">
        <f t="shared" si="627"/>
        <v>-55.960173314471888</v>
      </c>
      <c r="Z365" s="97">
        <f t="shared" si="628"/>
        <v>109.48830912693268</v>
      </c>
      <c r="AA365" s="97">
        <f>(COS( 90.833*$AA$8)-SIN($U$9*$AA$8)*SIN('C'!$F265*$AA$8))/COS($U$9*$AA$8)/COS('C'!$F265*$AA$8)</f>
        <v>-8.3770002245934158E-2</v>
      </c>
      <c r="AB365" s="97">
        <f t="shared" si="629"/>
        <v>94.805298921369172</v>
      </c>
      <c r="AC365" s="97">
        <f>('C'!$E265+$AC$9+$W$9/15)</f>
        <v>12.148777777777777</v>
      </c>
      <c r="AD365" s="97">
        <f t="shared" si="630"/>
        <v>0</v>
      </c>
      <c r="AE365" s="97">
        <f t="shared" si="631"/>
        <v>0</v>
      </c>
      <c r="AF365" s="97">
        <f t="shared" si="632"/>
        <v>0</v>
      </c>
      <c r="AG365" s="97">
        <f t="shared" si="633"/>
        <v>0</v>
      </c>
      <c r="AH365" s="97">
        <f t="shared" si="634"/>
        <v>0</v>
      </c>
      <c r="AI365" s="97"/>
      <c r="AJ365" s="97"/>
      <c r="AK365" s="97">
        <f t="shared" si="635"/>
        <v>0</v>
      </c>
      <c r="AL365" s="97">
        <f>SIN((90-$U$9)*$AA$8)*TAN($Y$10*$AA$8)/TAN((90-'C'!$F265)*$AA$8)</f>
        <v>-2.2736844440439448E-2</v>
      </c>
      <c r="AM365" s="97">
        <f t="shared" si="636"/>
        <v>2.5695650812758871E-2</v>
      </c>
      <c r="AN365" s="97">
        <f t="shared" si="637"/>
        <v>1.0127663357422376</v>
      </c>
      <c r="AO365" s="97">
        <f t="shared" si="638"/>
        <v>-1.2864119160605927</v>
      </c>
      <c r="AP365" s="97">
        <f t="shared" si="639"/>
        <v>-9.106959298875525</v>
      </c>
      <c r="AQ365" s="97">
        <f t="shared" si="640"/>
        <v>7.8205473828149321</v>
      </c>
      <c r="AR365" s="97">
        <f t="shared" si="641"/>
        <v>190.39337121493611</v>
      </c>
      <c r="AS365" s="97" t="s">
        <v>8053</v>
      </c>
      <c r="AT365" s="97" t="s">
        <v>8053</v>
      </c>
      <c r="AU365" s="97" t="s">
        <v>8053</v>
      </c>
      <c r="AV365" s="97">
        <f t="shared" si="642"/>
        <v>11.627407952256782</v>
      </c>
      <c r="AW365" s="97">
        <f t="shared" si="643"/>
        <v>11.627407952256782</v>
      </c>
      <c r="AX365" s="97">
        <f t="shared" si="644"/>
        <v>0.48447533134403259</v>
      </c>
      <c r="AY365" s="97">
        <f t="shared" si="645"/>
        <v>0</v>
      </c>
      <c r="AZ365" s="97">
        <f t="shared" si="646"/>
        <v>0</v>
      </c>
      <c r="BA365" s="97">
        <f t="shared" si="647"/>
        <v>0</v>
      </c>
      <c r="BB365" s="97">
        <f>SIN((90-$U$9)*$AA$8)*TAN($Y$9*$AA$8)/TAN((90-'C'!$F265)*$AA$8)</f>
        <v>-0.28123465419125254</v>
      </c>
      <c r="BC365" s="97">
        <f t="shared" si="648"/>
        <v>3.9313065427916136</v>
      </c>
      <c r="BD365" s="97">
        <f t="shared" si="649"/>
        <v>2.2206545302661587</v>
      </c>
      <c r="BE365" s="97">
        <f t="shared" si="650"/>
        <v>-7.2757587792977176</v>
      </c>
      <c r="BF365" s="97">
        <f t="shared" si="651"/>
        <v>-63.235932093769613</v>
      </c>
      <c r="BG365" s="97">
        <f t="shared" si="652"/>
        <v>55.960173314471895</v>
      </c>
      <c r="BH365" s="97">
        <f t="shared" si="653"/>
        <v>250.51169087306732</v>
      </c>
      <c r="BI365" s="97" t="s">
        <v>8053</v>
      </c>
      <c r="BJ365" s="97" t="s">
        <v>8053</v>
      </c>
      <c r="BK365" s="97" t="s">
        <v>8053</v>
      </c>
      <c r="BL365" s="97">
        <f t="shared" si="654"/>
        <v>15.87945599874257</v>
      </c>
      <c r="BM365" s="97">
        <f t="shared" si="655"/>
        <v>15.87945599874257</v>
      </c>
      <c r="BN365" s="97">
        <f t="shared" si="656"/>
        <v>0.66164399994760703</v>
      </c>
      <c r="BO365" s="97">
        <f t="shared" si="657"/>
        <v>0</v>
      </c>
      <c r="BP365" s="97">
        <f t="shared" si="658"/>
        <v>0</v>
      </c>
      <c r="BQ365" s="97">
        <f t="shared" si="659"/>
        <v>0</v>
      </c>
      <c r="BR365" s="97">
        <f>SIN((90-$U$9)*$AA$8)*TAN($AA$10*$AA$8)/TAN((90-'C'!$F265)*$AA$8)</f>
        <v>2.2736844440439444E-2</v>
      </c>
      <c r="BS365" s="97">
        <f t="shared" si="660"/>
        <v>2.5695650812758864E-2</v>
      </c>
      <c r="BT365" s="97">
        <f t="shared" si="661"/>
        <v>1.0127663357422376</v>
      </c>
      <c r="BU365" s="97">
        <f t="shared" si="662"/>
        <v>1.2864119160605922</v>
      </c>
      <c r="BV365" s="97">
        <f t="shared" si="663"/>
        <v>9.1069592988755232</v>
      </c>
      <c r="BW365" s="97">
        <f t="shared" si="664"/>
        <v>-7.8205473828149312</v>
      </c>
      <c r="BX365" s="97">
        <f t="shared" si="665"/>
        <v>169.60662878506389</v>
      </c>
      <c r="BY365" s="97" t="s">
        <v>8053</v>
      </c>
      <c r="BZ365" s="97" t="s">
        <v>8053</v>
      </c>
      <c r="CA365" s="97" t="s">
        <v>8053</v>
      </c>
      <c r="CB365" s="97">
        <f t="shared" si="666"/>
        <v>0</v>
      </c>
      <c r="CC365" s="97">
        <f t="shared" si="667"/>
        <v>0</v>
      </c>
      <c r="CD365" s="97">
        <f t="shared" si="668"/>
        <v>0</v>
      </c>
      <c r="CE365" s="97">
        <f t="shared" si="669"/>
        <v>0</v>
      </c>
      <c r="CF365" s="97">
        <f t="shared" si="670"/>
        <v>0</v>
      </c>
      <c r="CG365" s="97">
        <f t="shared" si="671"/>
        <v>0</v>
      </c>
      <c r="CH365" s="97">
        <f>90-'C'!$F265</f>
        <v>84.47</v>
      </c>
      <c r="CI365" s="97">
        <v>8</v>
      </c>
      <c r="CJ365" s="97"/>
      <c r="CK365" s="97" t="s">
        <v>8186</v>
      </c>
      <c r="CL365" s="97" t="e">
        <f t="shared" si="685"/>
        <v>#REF!</v>
      </c>
      <c r="CM365" s="97"/>
      <c r="CN365" s="97" t="s">
        <v>8214</v>
      </c>
      <c r="CO365" s="97">
        <f t="shared" si="672"/>
        <v>8</v>
      </c>
      <c r="CP365" s="97">
        <f t="shared" si="673"/>
        <v>34.31666666666667</v>
      </c>
      <c r="CQ365" s="97">
        <f>'C'!F275</f>
        <v>1.706</v>
      </c>
      <c r="CR365" s="97">
        <f t="shared" si="674"/>
        <v>3.1415926535897931</v>
      </c>
      <c r="CS365" s="97">
        <f t="shared" si="675"/>
        <v>1.7453292519943295E-2</v>
      </c>
      <c r="CT365" s="97">
        <f t="shared" si="676"/>
        <v>57.295779513082323</v>
      </c>
      <c r="CU365" s="97">
        <f t="shared" si="677"/>
        <v>0.59893882164272083</v>
      </c>
      <c r="CV365" s="97">
        <f t="shared" si="678"/>
        <v>2.9775317039023263E-2</v>
      </c>
      <c r="CW365" s="97">
        <f t="shared" si="679"/>
        <v>1.6546646145153208</v>
      </c>
      <c r="CX365" s="97">
        <f t="shared" si="680"/>
        <v>85.877262524117114</v>
      </c>
      <c r="CY365" s="97">
        <f t="shared" si="681"/>
        <v>85.877262524117114</v>
      </c>
      <c r="CZ365" s="97">
        <f t="shared" si="682"/>
        <v>274.1227374758829</v>
      </c>
      <c r="DA365" s="97"/>
      <c r="DB365" s="97"/>
      <c r="DC365" s="97"/>
      <c r="DD365" s="97"/>
      <c r="DE365" s="97"/>
      <c r="DF365" s="97"/>
      <c r="DG365" s="97"/>
      <c r="DH365" s="97"/>
      <c r="DI365" s="97"/>
      <c r="DJ365" s="97"/>
      <c r="DK365" s="97"/>
    </row>
    <row r="366" spans="1:115" ht="30" customHeight="1" x14ac:dyDescent="0.2">
      <c r="A366" s="97"/>
      <c r="B366" s="97"/>
      <c r="C366" s="97"/>
      <c r="D366" s="97"/>
      <c r="E366" s="97"/>
      <c r="F366" s="97"/>
      <c r="G366" s="97"/>
      <c r="H366" s="97"/>
      <c r="I366" s="97"/>
      <c r="J366" s="98"/>
      <c r="K366" s="98"/>
      <c r="L366" s="97" t="e">
        <f t="shared" si="684"/>
        <v>#REF!</v>
      </c>
      <c r="M366" s="98">
        <f t="shared" si="683"/>
        <v>9</v>
      </c>
      <c r="N366" s="97">
        <f t="shared" si="618"/>
        <v>105.87231873866266</v>
      </c>
      <c r="O366" s="97">
        <f t="shared" si="619"/>
        <v>86.344665832657256</v>
      </c>
      <c r="P366" s="97">
        <f t="shared" si="620"/>
        <v>19.5276529060054</v>
      </c>
      <c r="Q366" s="97" t="str">
        <f t="shared" si="621"/>
        <v>QSOS</v>
      </c>
      <c r="R366" s="97">
        <f t="shared" si="622"/>
        <v>273.65533416734274</v>
      </c>
      <c r="S366" s="97">
        <f t="shared" si="477"/>
        <v>354</v>
      </c>
      <c r="T366" s="97">
        <f>SIN((90-$U$9)*$AA$8)*TAN($AA$9*$AA$8)/TAN((90-'C'!$F266)*$AA$8)</f>
        <v>0.26195429137655518</v>
      </c>
      <c r="U366" s="97">
        <f t="shared" si="623"/>
        <v>3.9313065427916092</v>
      </c>
      <c r="V366" s="97">
        <f t="shared" si="624"/>
        <v>2.2206545302661578</v>
      </c>
      <c r="W366" s="97">
        <f t="shared" si="625"/>
        <v>6.7745358201090191</v>
      </c>
      <c r="X366" s="97">
        <f t="shared" si="626"/>
        <v>63.235932093769605</v>
      </c>
      <c r="Y366" s="97">
        <f t="shared" si="627"/>
        <v>-56.461396273660583</v>
      </c>
      <c r="Z366" s="97">
        <f t="shared" si="628"/>
        <v>109.98953208612139</v>
      </c>
      <c r="AA366" s="97">
        <f>(COS( 90.833*$AA$8)-SIN($U$9*$AA$8)*SIN('C'!$F266*$AA$8))/COS($U$9*$AA$8)/COS('C'!$F266*$AA$8)</f>
        <v>-7.9228544345447641E-2</v>
      </c>
      <c r="AB366" s="97">
        <f t="shared" si="629"/>
        <v>94.544223829094676</v>
      </c>
      <c r="AC366" s="97">
        <f>('C'!$E266+$AC$9+$W$9/15)</f>
        <v>12.142777777777777</v>
      </c>
      <c r="AD366" s="97">
        <f t="shared" si="630"/>
        <v>0</v>
      </c>
      <c r="AE366" s="97">
        <f t="shared" si="631"/>
        <v>0</v>
      </c>
      <c r="AF366" s="97">
        <f t="shared" si="632"/>
        <v>0</v>
      </c>
      <c r="AG366" s="97">
        <f t="shared" si="633"/>
        <v>0</v>
      </c>
      <c r="AH366" s="97">
        <f t="shared" si="634"/>
        <v>0</v>
      </c>
      <c r="AI366" s="97"/>
      <c r="AJ366" s="97"/>
      <c r="AK366" s="97">
        <f t="shared" si="635"/>
        <v>0</v>
      </c>
      <c r="AL366" s="97">
        <f>SIN((90-$U$9)*$AA$8)*TAN($Y$10*$AA$8)/TAN((90-'C'!$F266)*$AA$8)</f>
        <v>-2.1178094110279606E-2</v>
      </c>
      <c r="AM366" s="97">
        <f t="shared" si="636"/>
        <v>2.5695650812758871E-2</v>
      </c>
      <c r="AN366" s="97">
        <f t="shared" si="637"/>
        <v>1.0127663357422376</v>
      </c>
      <c r="AO366" s="97">
        <f t="shared" si="638"/>
        <v>-1.1982071461621697</v>
      </c>
      <c r="AP366" s="97">
        <f t="shared" si="639"/>
        <v>-9.106959298875525</v>
      </c>
      <c r="AQ366" s="97">
        <f t="shared" si="640"/>
        <v>7.9087521527133555</v>
      </c>
      <c r="AR366" s="97">
        <f t="shared" si="641"/>
        <v>190.30516644503768</v>
      </c>
      <c r="AS366" s="97" t="s">
        <v>8053</v>
      </c>
      <c r="AT366" s="97" t="s">
        <v>8053</v>
      </c>
      <c r="AU366" s="97" t="s">
        <v>8053</v>
      </c>
      <c r="AV366" s="97">
        <f t="shared" si="642"/>
        <v>11.615527634263554</v>
      </c>
      <c r="AW366" s="97">
        <f t="shared" si="643"/>
        <v>11.615527634263554</v>
      </c>
      <c r="AX366" s="97">
        <f t="shared" si="644"/>
        <v>0.48398031809431474</v>
      </c>
      <c r="AY366" s="97">
        <f t="shared" si="645"/>
        <v>0</v>
      </c>
      <c r="AZ366" s="97">
        <f t="shared" si="646"/>
        <v>0</v>
      </c>
      <c r="BA366" s="97">
        <f t="shared" si="647"/>
        <v>0</v>
      </c>
      <c r="BB366" s="97">
        <f>SIN((90-$U$9)*$AA$8)*TAN($Y$9*$AA$8)/TAN((90-'C'!$F266)*$AA$8)</f>
        <v>-0.26195429137655529</v>
      </c>
      <c r="BC366" s="97">
        <f t="shared" si="648"/>
        <v>3.9313065427916136</v>
      </c>
      <c r="BD366" s="97">
        <f t="shared" si="649"/>
        <v>2.2206545302661587</v>
      </c>
      <c r="BE366" s="97">
        <f t="shared" si="650"/>
        <v>-6.7745358201090191</v>
      </c>
      <c r="BF366" s="97">
        <f t="shared" si="651"/>
        <v>-63.235932093769613</v>
      </c>
      <c r="BG366" s="97">
        <f t="shared" si="652"/>
        <v>56.461396273660597</v>
      </c>
      <c r="BH366" s="97">
        <f t="shared" si="653"/>
        <v>250.01046791387861</v>
      </c>
      <c r="BI366" s="97" t="s">
        <v>8053</v>
      </c>
      <c r="BJ366" s="97" t="s">
        <v>8053</v>
      </c>
      <c r="BK366" s="97" t="s">
        <v>8053</v>
      </c>
      <c r="BL366" s="97">
        <f t="shared" si="654"/>
        <v>15.906870862688484</v>
      </c>
      <c r="BM366" s="97">
        <f t="shared" si="655"/>
        <v>15.906870862688484</v>
      </c>
      <c r="BN366" s="97">
        <f t="shared" si="656"/>
        <v>0.66278628594535349</v>
      </c>
      <c r="BO366" s="97">
        <f t="shared" si="657"/>
        <v>0</v>
      </c>
      <c r="BP366" s="97">
        <f t="shared" si="658"/>
        <v>0</v>
      </c>
      <c r="BQ366" s="97">
        <f t="shared" si="659"/>
        <v>0</v>
      </c>
      <c r="BR366" s="97">
        <f>SIN((90-$U$9)*$AA$8)*TAN($AA$10*$AA$8)/TAN((90-'C'!$F266)*$AA$8)</f>
        <v>2.1178094110279599E-2</v>
      </c>
      <c r="BS366" s="97">
        <f t="shared" si="660"/>
        <v>2.5695650812758864E-2</v>
      </c>
      <c r="BT366" s="97">
        <f t="shared" si="661"/>
        <v>1.0127663357422376</v>
      </c>
      <c r="BU366" s="97">
        <f t="shared" si="662"/>
        <v>1.1982071461621695</v>
      </c>
      <c r="BV366" s="97">
        <f t="shared" si="663"/>
        <v>9.1069592988755232</v>
      </c>
      <c r="BW366" s="97">
        <f t="shared" si="664"/>
        <v>-7.9087521527133537</v>
      </c>
      <c r="BX366" s="97">
        <f t="shared" si="665"/>
        <v>169.69483355496232</v>
      </c>
      <c r="BY366" s="97" t="s">
        <v>8053</v>
      </c>
      <c r="BZ366" s="97" t="s">
        <v>8053</v>
      </c>
      <c r="CA366" s="97" t="s">
        <v>8053</v>
      </c>
      <c r="CB366" s="97">
        <f t="shared" si="666"/>
        <v>0</v>
      </c>
      <c r="CC366" s="97">
        <f t="shared" si="667"/>
        <v>0</v>
      </c>
      <c r="CD366" s="97">
        <f t="shared" si="668"/>
        <v>0</v>
      </c>
      <c r="CE366" s="97">
        <f t="shared" si="669"/>
        <v>0</v>
      </c>
      <c r="CF366" s="97">
        <f t="shared" si="670"/>
        <v>0</v>
      </c>
      <c r="CG366" s="97">
        <f t="shared" si="671"/>
        <v>0</v>
      </c>
      <c r="CH366" s="97">
        <f>90-'C'!$F266</f>
        <v>84.846999999999994</v>
      </c>
      <c r="CI366" s="97">
        <v>9</v>
      </c>
      <c r="CJ366" s="97"/>
      <c r="CK366" s="97"/>
      <c r="CL366" s="97" t="e">
        <f t="shared" si="685"/>
        <v>#REF!</v>
      </c>
      <c r="CM366" s="97"/>
      <c r="CN366" s="97" t="s">
        <v>8214</v>
      </c>
      <c r="CO366" s="97">
        <f t="shared" si="672"/>
        <v>9</v>
      </c>
      <c r="CP366" s="97">
        <f t="shared" si="673"/>
        <v>34.31666666666667</v>
      </c>
      <c r="CQ366" s="97">
        <f>'C'!F276</f>
        <v>1.319</v>
      </c>
      <c r="CR366" s="97">
        <f t="shared" si="674"/>
        <v>3.1415926535897931</v>
      </c>
      <c r="CS366" s="97">
        <f t="shared" si="675"/>
        <v>1.7453292519943295E-2</v>
      </c>
      <c r="CT366" s="97">
        <f t="shared" si="676"/>
        <v>57.295779513082323</v>
      </c>
      <c r="CU366" s="97">
        <f t="shared" si="677"/>
        <v>0.59893882164272083</v>
      </c>
      <c r="CV366" s="97">
        <f t="shared" si="678"/>
        <v>2.3020892833805207E-2</v>
      </c>
      <c r="CW366" s="97">
        <f t="shared" si="679"/>
        <v>1.6501079945601829</v>
      </c>
      <c r="CX366" s="97">
        <f t="shared" si="680"/>
        <v>86.344665832657256</v>
      </c>
      <c r="CY366" s="97">
        <f t="shared" si="681"/>
        <v>86.344665832657256</v>
      </c>
      <c r="CZ366" s="97">
        <f t="shared" si="682"/>
        <v>273.65533416734274</v>
      </c>
      <c r="DA366" s="97"/>
      <c r="DB366" s="97"/>
      <c r="DC366" s="97"/>
      <c r="DD366" s="97"/>
      <c r="DE366" s="97"/>
      <c r="DF366" s="97"/>
      <c r="DG366" s="97"/>
      <c r="DH366" s="97"/>
      <c r="DI366" s="97"/>
      <c r="DJ366" s="97"/>
      <c r="DK366" s="97"/>
    </row>
    <row r="367" spans="1:115" ht="30" customHeight="1" x14ac:dyDescent="0.2">
      <c r="A367" s="97"/>
      <c r="B367" s="97"/>
      <c r="C367" s="97"/>
      <c r="D367" s="97"/>
      <c r="E367" s="97"/>
      <c r="F367" s="97"/>
      <c r="G367" s="97"/>
      <c r="H367" s="97"/>
      <c r="I367" s="97"/>
      <c r="J367" s="98"/>
      <c r="K367" s="98"/>
      <c r="L367" s="97" t="e">
        <f t="shared" si="684"/>
        <v>#REF!</v>
      </c>
      <c r="M367" s="98">
        <f t="shared" si="683"/>
        <v>10</v>
      </c>
      <c r="N367" s="97">
        <f t="shared" si="618"/>
        <v>105.87231873866266</v>
      </c>
      <c r="O367" s="97">
        <f t="shared" si="619"/>
        <v>86.813059193267677</v>
      </c>
      <c r="P367" s="97">
        <f t="shared" si="620"/>
        <v>19.05925954539498</v>
      </c>
      <c r="Q367" s="97" t="str">
        <f t="shared" si="621"/>
        <v>QSOS</v>
      </c>
      <c r="R367" s="97">
        <f t="shared" si="622"/>
        <v>273.18694080673231</v>
      </c>
      <c r="S367" s="97">
        <f t="shared" si="477"/>
        <v>355</v>
      </c>
      <c r="T367" s="97">
        <f>SIN((90-$U$9)*$AA$8)*TAN($AA$9*$AA$8)/TAN((90-'C'!$F267)*$AA$8)</f>
        <v>0.24264574430578764</v>
      </c>
      <c r="U367" s="97">
        <f t="shared" si="623"/>
        <v>3.9313065427916092</v>
      </c>
      <c r="V367" s="97">
        <f t="shared" si="624"/>
        <v>2.2206545302661578</v>
      </c>
      <c r="W367" s="97">
        <f t="shared" si="625"/>
        <v>6.2731016324081548</v>
      </c>
      <c r="X367" s="97">
        <f t="shared" si="626"/>
        <v>63.235932093769605</v>
      </c>
      <c r="Y367" s="97">
        <f t="shared" si="627"/>
        <v>-56.962830461361449</v>
      </c>
      <c r="Z367" s="97">
        <f t="shared" si="628"/>
        <v>110.49096627382224</v>
      </c>
      <c r="AA367" s="97">
        <f>(COS( 90.833*$AA$8)-SIN($U$9*$AA$8)*SIN('C'!$F267*$AA$8))/COS($U$9*$AA$8)/COS('C'!$F267*$AA$8)</f>
        <v>-7.4681215463573605E-2</v>
      </c>
      <c r="AB367" s="97">
        <f t="shared" si="629"/>
        <v>94.282905927968827</v>
      </c>
      <c r="AC367" s="97">
        <f>('C'!$E267+$AC$9+$W$9/15)</f>
        <v>12.136777777777777</v>
      </c>
      <c r="AD367" s="97">
        <f t="shared" si="630"/>
        <v>0</v>
      </c>
      <c r="AE367" s="97">
        <f t="shared" si="631"/>
        <v>0</v>
      </c>
      <c r="AF367" s="97">
        <f t="shared" si="632"/>
        <v>0</v>
      </c>
      <c r="AG367" s="97">
        <f t="shared" si="633"/>
        <v>0</v>
      </c>
      <c r="AH367" s="97">
        <f t="shared" si="634"/>
        <v>0</v>
      </c>
      <c r="AI367" s="97"/>
      <c r="AJ367" s="97"/>
      <c r="AK367" s="97">
        <f t="shared" si="635"/>
        <v>0</v>
      </c>
      <c r="AL367" s="97">
        <f>SIN((90-$U$9)*$AA$8)*TAN($Y$10*$AA$8)/TAN((90-'C'!$F267)*$AA$8)</f>
        <v>-1.9617065180962831E-2</v>
      </c>
      <c r="AM367" s="97">
        <f t="shared" si="636"/>
        <v>2.5695650812758871E-2</v>
      </c>
      <c r="AN367" s="97">
        <f t="shared" si="637"/>
        <v>1.0127663357422376</v>
      </c>
      <c r="AO367" s="97">
        <f t="shared" si="638"/>
        <v>-1.1098762836594378</v>
      </c>
      <c r="AP367" s="97">
        <f t="shared" si="639"/>
        <v>-9.106959298875525</v>
      </c>
      <c r="AQ367" s="97">
        <f t="shared" si="640"/>
        <v>7.997083015216087</v>
      </c>
      <c r="AR367" s="97">
        <f t="shared" si="641"/>
        <v>190.21683558253497</v>
      </c>
      <c r="AS367" s="97" t="s">
        <v>8053</v>
      </c>
      <c r="AT367" s="97" t="s">
        <v>8053</v>
      </c>
      <c r="AU367" s="97" t="s">
        <v>8053</v>
      </c>
      <c r="AV367" s="97">
        <f t="shared" si="642"/>
        <v>11.603638910096704</v>
      </c>
      <c r="AW367" s="97">
        <f t="shared" si="643"/>
        <v>11.603638910096704</v>
      </c>
      <c r="AX367" s="97">
        <f t="shared" si="644"/>
        <v>0.48348495458736268</v>
      </c>
      <c r="AY367" s="97">
        <f t="shared" si="645"/>
        <v>0</v>
      </c>
      <c r="AZ367" s="97">
        <f t="shared" si="646"/>
        <v>0</v>
      </c>
      <c r="BA367" s="97">
        <f t="shared" si="647"/>
        <v>0</v>
      </c>
      <c r="BB367" s="97">
        <f>SIN((90-$U$9)*$AA$8)*TAN($Y$9*$AA$8)/TAN((90-'C'!$F267)*$AA$8)</f>
        <v>-0.24264574430578775</v>
      </c>
      <c r="BC367" s="97">
        <f t="shared" si="648"/>
        <v>3.9313065427916136</v>
      </c>
      <c r="BD367" s="97">
        <f t="shared" si="649"/>
        <v>2.2206545302661587</v>
      </c>
      <c r="BE367" s="97">
        <f t="shared" si="650"/>
        <v>-6.2731016324081548</v>
      </c>
      <c r="BF367" s="97">
        <f t="shared" si="651"/>
        <v>-63.235932093769613</v>
      </c>
      <c r="BG367" s="97">
        <f t="shared" si="652"/>
        <v>56.962830461361456</v>
      </c>
      <c r="BH367" s="97">
        <f t="shared" si="653"/>
        <v>249.50903372617776</v>
      </c>
      <c r="BI367" s="97" t="s">
        <v>8053</v>
      </c>
      <c r="BJ367" s="97" t="s">
        <v>8053</v>
      </c>
      <c r="BK367" s="97" t="s">
        <v>8053</v>
      </c>
      <c r="BL367" s="97">
        <f t="shared" si="654"/>
        <v>15.934299808535208</v>
      </c>
      <c r="BM367" s="97">
        <f t="shared" si="655"/>
        <v>15.934299808535208</v>
      </c>
      <c r="BN367" s="97">
        <f t="shared" si="656"/>
        <v>0.66392915868896696</v>
      </c>
      <c r="BO367" s="97">
        <f t="shared" si="657"/>
        <v>0</v>
      </c>
      <c r="BP367" s="97">
        <f t="shared" si="658"/>
        <v>0</v>
      </c>
      <c r="BQ367" s="97">
        <f t="shared" si="659"/>
        <v>0</v>
      </c>
      <c r="BR367" s="97">
        <f>SIN((90-$U$9)*$AA$8)*TAN($AA$10*$AA$8)/TAN((90-'C'!$F267)*$AA$8)</f>
        <v>1.9617065180962824E-2</v>
      </c>
      <c r="BS367" s="97">
        <f t="shared" si="660"/>
        <v>2.5695650812758864E-2</v>
      </c>
      <c r="BT367" s="97">
        <f t="shared" si="661"/>
        <v>1.0127663357422376</v>
      </c>
      <c r="BU367" s="97">
        <f t="shared" si="662"/>
        <v>1.1098762836594371</v>
      </c>
      <c r="BV367" s="97">
        <f t="shared" si="663"/>
        <v>9.1069592988755232</v>
      </c>
      <c r="BW367" s="97">
        <f t="shared" si="664"/>
        <v>-7.9970830152160861</v>
      </c>
      <c r="BX367" s="97">
        <f t="shared" si="665"/>
        <v>169.78316441746503</v>
      </c>
      <c r="BY367" s="97" t="s">
        <v>8053</v>
      </c>
      <c r="BZ367" s="97" t="s">
        <v>8053</v>
      </c>
      <c r="CA367" s="97" t="s">
        <v>8053</v>
      </c>
      <c r="CB367" s="97">
        <f t="shared" si="666"/>
        <v>0</v>
      </c>
      <c r="CC367" s="97">
        <f t="shared" si="667"/>
        <v>0</v>
      </c>
      <c r="CD367" s="97">
        <f t="shared" si="668"/>
        <v>0</v>
      </c>
      <c r="CE367" s="97">
        <f t="shared" si="669"/>
        <v>0</v>
      </c>
      <c r="CF367" s="97">
        <f t="shared" si="670"/>
        <v>0</v>
      </c>
      <c r="CG367" s="97">
        <f t="shared" si="671"/>
        <v>0</v>
      </c>
      <c r="CH367" s="97">
        <f>90-'C'!$F267</f>
        <v>85.224999999999994</v>
      </c>
      <c r="CI367" s="97">
        <v>10</v>
      </c>
      <c r="CJ367" s="97"/>
      <c r="CK367" s="97"/>
      <c r="CL367" s="97" t="e">
        <f t="shared" si="685"/>
        <v>#REF!</v>
      </c>
      <c r="CM367" s="97"/>
      <c r="CN367" s="97" t="s">
        <v>8214</v>
      </c>
      <c r="CO367" s="97">
        <f t="shared" si="672"/>
        <v>10</v>
      </c>
      <c r="CP367" s="97">
        <f t="shared" si="673"/>
        <v>34.31666666666667</v>
      </c>
      <c r="CQ367" s="97">
        <f>'C'!F277</f>
        <v>0.93100000000000005</v>
      </c>
      <c r="CR367" s="97">
        <f t="shared" si="674"/>
        <v>3.1415926535897931</v>
      </c>
      <c r="CS367" s="97">
        <f t="shared" si="675"/>
        <v>1.7453292519943295E-2</v>
      </c>
      <c r="CT367" s="97">
        <f t="shared" si="676"/>
        <v>57.295779513082323</v>
      </c>
      <c r="CU367" s="97">
        <f t="shared" si="677"/>
        <v>0.59893882164272083</v>
      </c>
      <c r="CV367" s="97">
        <f t="shared" si="678"/>
        <v>1.6249015336067207E-2</v>
      </c>
      <c r="CW367" s="97">
        <f t="shared" si="679"/>
        <v>1.6455471367911356</v>
      </c>
      <c r="CX367" s="97">
        <f t="shared" si="680"/>
        <v>86.813059193267677</v>
      </c>
      <c r="CY367" s="97">
        <f t="shared" si="681"/>
        <v>86.813059193267677</v>
      </c>
      <c r="CZ367" s="97">
        <f t="shared" si="682"/>
        <v>273.18694080673231</v>
      </c>
      <c r="DA367" s="97"/>
      <c r="DB367" s="97"/>
      <c r="DC367" s="97"/>
      <c r="DD367" s="97"/>
      <c r="DE367" s="97"/>
      <c r="DF367" s="97"/>
      <c r="DG367" s="97"/>
      <c r="DH367" s="97"/>
      <c r="DI367" s="97"/>
      <c r="DJ367" s="97"/>
      <c r="DK367" s="97"/>
    </row>
    <row r="368" spans="1:115" ht="30" customHeight="1" x14ac:dyDescent="0.2">
      <c r="A368" s="97"/>
      <c r="B368" s="97"/>
      <c r="C368" s="97"/>
      <c r="D368" s="97"/>
      <c r="E368" s="97"/>
      <c r="F368" s="97"/>
      <c r="G368" s="97"/>
      <c r="H368" s="97"/>
      <c r="I368" s="97"/>
      <c r="J368" s="98" t="s">
        <v>8187</v>
      </c>
      <c r="K368" s="98"/>
      <c r="L368" s="97"/>
      <c r="M368" s="98">
        <f t="shared" si="683"/>
        <v>11</v>
      </c>
      <c r="N368" s="97">
        <f t="shared" si="618"/>
        <v>105.87231873866266</v>
      </c>
      <c r="O368" s="97">
        <f t="shared" si="619"/>
        <v>87.282840880790033</v>
      </c>
      <c r="P368" s="97">
        <f t="shared" si="620"/>
        <v>18.589477857872623</v>
      </c>
      <c r="Q368" s="97" t="str">
        <f t="shared" si="621"/>
        <v>QSOS</v>
      </c>
      <c r="R368" s="97">
        <f t="shared" si="622"/>
        <v>272.71715911920995</v>
      </c>
      <c r="S368" s="97">
        <f t="shared" si="477"/>
        <v>356</v>
      </c>
      <c r="T368" s="97">
        <f>SIN((90-$U$9)*$AA$8)*TAN($AA$9*$AA$8)/TAN((90-'C'!$F268)*$AA$8)</f>
        <v>0.22325647197460075</v>
      </c>
      <c r="U368" s="97">
        <f t="shared" si="623"/>
        <v>3.9313065427916092</v>
      </c>
      <c r="V368" s="97">
        <f t="shared" si="624"/>
        <v>2.2206545302661578</v>
      </c>
      <c r="W368" s="97">
        <f t="shared" si="625"/>
        <v>5.7700559669444758</v>
      </c>
      <c r="X368" s="97">
        <f t="shared" si="626"/>
        <v>63.235932093769605</v>
      </c>
      <c r="Y368" s="97">
        <f t="shared" si="627"/>
        <v>-57.46587612682513</v>
      </c>
      <c r="Z368" s="97">
        <f t="shared" si="628"/>
        <v>110.99401193928591</v>
      </c>
      <c r="AA368" s="97">
        <f>(COS( 90.833*$AA$8)-SIN($U$9*$AA$8)*SIN('C'!$F268*$AA$8))/COS($U$9*$AA$8)/COS('C'!$F268*$AA$8)</f>
        <v>-7.0115649579774453E-2</v>
      </c>
      <c r="AB368" s="97">
        <f t="shared" si="629"/>
        <v>94.020629772090558</v>
      </c>
      <c r="AC368" s="97">
        <f>('C'!$E268+$AC$9+$W$9/15)</f>
        <v>12.130777777777777</v>
      </c>
      <c r="AD368" s="97">
        <f t="shared" si="630"/>
        <v>0</v>
      </c>
      <c r="AE368" s="97">
        <f t="shared" si="631"/>
        <v>0</v>
      </c>
      <c r="AF368" s="97">
        <f t="shared" si="632"/>
        <v>0</v>
      </c>
      <c r="AG368" s="97">
        <f t="shared" si="633"/>
        <v>0</v>
      </c>
      <c r="AH368" s="97">
        <f t="shared" si="634"/>
        <v>0</v>
      </c>
      <c r="AI368" s="97"/>
      <c r="AJ368" s="97"/>
      <c r="AK368" s="97">
        <f t="shared" si="635"/>
        <v>0</v>
      </c>
      <c r="AL368" s="97">
        <f>SIN((90-$U$9)*$AA$8)*TAN($Y$10*$AA$8)/TAN((90-'C'!$F268)*$AA$8)</f>
        <v>-1.8049509894878794E-2</v>
      </c>
      <c r="AM368" s="97">
        <f t="shared" si="636"/>
        <v>2.5695650812758871E-2</v>
      </c>
      <c r="AN368" s="97">
        <f t="shared" si="637"/>
        <v>1.0127663357422376</v>
      </c>
      <c r="AO368" s="97">
        <f t="shared" si="638"/>
        <v>-1.021178781491187</v>
      </c>
      <c r="AP368" s="97">
        <f t="shared" si="639"/>
        <v>-9.106959298875525</v>
      </c>
      <c r="AQ368" s="97">
        <f t="shared" si="640"/>
        <v>8.0857805173843378</v>
      </c>
      <c r="AR368" s="97">
        <f t="shared" si="641"/>
        <v>190.12813808036671</v>
      </c>
      <c r="AS368" s="97" t="s">
        <v>8053</v>
      </c>
      <c r="AT368" s="97" t="s">
        <v>8053</v>
      </c>
      <c r="AU368" s="97" t="s">
        <v>8053</v>
      </c>
      <c r="AV368" s="97">
        <f t="shared" si="642"/>
        <v>11.591725743285487</v>
      </c>
      <c r="AW368" s="97">
        <f t="shared" si="643"/>
        <v>11.591725743285487</v>
      </c>
      <c r="AX368" s="97">
        <f t="shared" si="644"/>
        <v>0.48298857263689526</v>
      </c>
      <c r="AY368" s="97">
        <f t="shared" si="645"/>
        <v>0</v>
      </c>
      <c r="AZ368" s="97">
        <f t="shared" si="646"/>
        <v>0</v>
      </c>
      <c r="BA368" s="97">
        <f t="shared" si="647"/>
        <v>0</v>
      </c>
      <c r="BB368" s="97">
        <f>SIN((90-$U$9)*$AA$8)*TAN($Y$9*$AA$8)/TAN((90-'C'!$F268)*$AA$8)</f>
        <v>-0.22325647197460083</v>
      </c>
      <c r="BC368" s="97">
        <f t="shared" si="648"/>
        <v>3.9313065427916136</v>
      </c>
      <c r="BD368" s="97">
        <f t="shared" si="649"/>
        <v>2.2206545302661587</v>
      </c>
      <c r="BE368" s="97">
        <f t="shared" si="650"/>
        <v>-5.7700559669444749</v>
      </c>
      <c r="BF368" s="97">
        <f t="shared" si="651"/>
        <v>-63.235932093769613</v>
      </c>
      <c r="BG368" s="97">
        <f t="shared" si="652"/>
        <v>57.465876126825137</v>
      </c>
      <c r="BH368" s="97">
        <f t="shared" si="653"/>
        <v>249.00598806071409</v>
      </c>
      <c r="BI368" s="97" t="s">
        <v>8053</v>
      </c>
      <c r="BJ368" s="97" t="s">
        <v>8053</v>
      </c>
      <c r="BK368" s="97" t="s">
        <v>8053</v>
      </c>
      <c r="BL368" s="97">
        <f t="shared" si="654"/>
        <v>15.961836186232786</v>
      </c>
      <c r="BM368" s="97">
        <f t="shared" si="655"/>
        <v>15.961836186232786</v>
      </c>
      <c r="BN368" s="97">
        <f t="shared" si="656"/>
        <v>0.6650765077596994</v>
      </c>
      <c r="BO368" s="97">
        <f t="shared" si="657"/>
        <v>0</v>
      </c>
      <c r="BP368" s="97">
        <f t="shared" si="658"/>
        <v>0</v>
      </c>
      <c r="BQ368" s="97">
        <f t="shared" si="659"/>
        <v>0</v>
      </c>
      <c r="BR368" s="97">
        <f>SIN((90-$U$9)*$AA$8)*TAN($AA$10*$AA$8)/TAN((90-'C'!$F268)*$AA$8)</f>
        <v>1.8049509894878787E-2</v>
      </c>
      <c r="BS368" s="97">
        <f t="shared" si="660"/>
        <v>2.5695650812758864E-2</v>
      </c>
      <c r="BT368" s="97">
        <f t="shared" si="661"/>
        <v>1.0127663357422376</v>
      </c>
      <c r="BU368" s="97">
        <f t="shared" si="662"/>
        <v>1.0211787814911866</v>
      </c>
      <c r="BV368" s="97">
        <f t="shared" si="663"/>
        <v>9.1069592988755232</v>
      </c>
      <c r="BW368" s="97">
        <f t="shared" si="664"/>
        <v>-8.085780517384336</v>
      </c>
      <c r="BX368" s="97">
        <f t="shared" si="665"/>
        <v>169.87186191963329</v>
      </c>
      <c r="BY368" s="97" t="s">
        <v>8053</v>
      </c>
      <c r="BZ368" s="97" t="s">
        <v>8053</v>
      </c>
      <c r="CA368" s="97" t="s">
        <v>8053</v>
      </c>
      <c r="CB368" s="97">
        <f t="shared" si="666"/>
        <v>0</v>
      </c>
      <c r="CC368" s="97">
        <f t="shared" si="667"/>
        <v>0</v>
      </c>
      <c r="CD368" s="97">
        <f t="shared" si="668"/>
        <v>0</v>
      </c>
      <c r="CE368" s="97">
        <f t="shared" si="669"/>
        <v>0</v>
      </c>
      <c r="CF368" s="97">
        <f t="shared" si="670"/>
        <v>0</v>
      </c>
      <c r="CG368" s="97">
        <f t="shared" si="671"/>
        <v>0</v>
      </c>
      <c r="CH368" s="97">
        <f>90-'C'!$F268</f>
        <v>85.605000000000004</v>
      </c>
      <c r="CI368" s="97">
        <v>11</v>
      </c>
      <c r="CJ368" s="97" t="s">
        <v>8187</v>
      </c>
      <c r="CK368" s="97"/>
      <c r="CL368" s="97"/>
      <c r="CM368" s="97"/>
      <c r="CN368" s="97" t="s">
        <v>8214</v>
      </c>
      <c r="CO368" s="97">
        <f t="shared" si="672"/>
        <v>11</v>
      </c>
      <c r="CP368" s="97">
        <f t="shared" si="673"/>
        <v>34.31666666666667</v>
      </c>
      <c r="CQ368" s="97">
        <f>'C'!F278</f>
        <v>0.54200000000000004</v>
      </c>
      <c r="CR368" s="97">
        <f t="shared" si="674"/>
        <v>3.1415926535897931</v>
      </c>
      <c r="CS368" s="97">
        <f t="shared" si="675"/>
        <v>1.7453292519943295E-2</v>
      </c>
      <c r="CT368" s="97">
        <f t="shared" si="676"/>
        <v>57.295779513082323</v>
      </c>
      <c r="CU368" s="97">
        <f t="shared" si="677"/>
        <v>0.59893882164272083</v>
      </c>
      <c r="CV368" s="97">
        <f t="shared" si="678"/>
        <v>9.459684545809267E-3</v>
      </c>
      <c r="CW368" s="97">
        <f t="shared" si="679"/>
        <v>1.6409695543215861</v>
      </c>
      <c r="CX368" s="97">
        <f t="shared" si="680"/>
        <v>87.282840880790033</v>
      </c>
      <c r="CY368" s="97">
        <f t="shared" si="681"/>
        <v>87.282840880790033</v>
      </c>
      <c r="CZ368" s="97">
        <f t="shared" si="682"/>
        <v>272.71715911920995</v>
      </c>
      <c r="DA368" s="97"/>
      <c r="DB368" s="97"/>
      <c r="DC368" s="97"/>
      <c r="DD368" s="97"/>
      <c r="DE368" s="97"/>
      <c r="DF368" s="97"/>
      <c r="DG368" s="97"/>
      <c r="DH368" s="97"/>
      <c r="DI368" s="97"/>
      <c r="DJ368" s="97"/>
      <c r="DK368" s="97"/>
    </row>
    <row r="369" spans="1:115" ht="30" customHeight="1" x14ac:dyDescent="0.2">
      <c r="A369" s="97"/>
      <c r="B369" s="97"/>
      <c r="C369" s="97"/>
      <c r="D369" s="97"/>
      <c r="E369" s="97"/>
      <c r="F369" s="97"/>
      <c r="G369" s="97"/>
      <c r="H369" s="97"/>
      <c r="I369" s="97"/>
      <c r="J369" s="98"/>
      <c r="K369" s="98" t="s">
        <v>8188</v>
      </c>
      <c r="L369" s="97"/>
      <c r="M369" s="98">
        <f t="shared" si="683"/>
        <v>12</v>
      </c>
      <c r="N369" s="97">
        <f t="shared" si="618"/>
        <v>105.87231873866266</v>
      </c>
      <c r="O369" s="97">
        <f t="shared" si="619"/>
        <v>87.751974230718105</v>
      </c>
      <c r="P369" s="97">
        <f t="shared" si="620"/>
        <v>18.120344507944552</v>
      </c>
      <c r="Q369" s="97" t="str">
        <f t="shared" si="621"/>
        <v>QSOS</v>
      </c>
      <c r="R369" s="97">
        <f t="shared" si="622"/>
        <v>272.24802576928187</v>
      </c>
      <c r="S369" s="97">
        <f t="shared" si="477"/>
        <v>357</v>
      </c>
      <c r="T369" s="97">
        <f>SIN((90-$U$9)*$AA$8)*TAN($AA$9*$AA$8)/TAN((90-'C'!$F269)*$AA$8)</f>
        <v>0.20383600903421126</v>
      </c>
      <c r="U369" s="97">
        <f t="shared" si="623"/>
        <v>3.9313065427916092</v>
      </c>
      <c r="V369" s="97">
        <f t="shared" si="624"/>
        <v>2.2206545302661578</v>
      </c>
      <c r="W369" s="97">
        <f t="shared" si="625"/>
        <v>5.2666480438330963</v>
      </c>
      <c r="X369" s="97">
        <f t="shared" si="626"/>
        <v>63.235932093769605</v>
      </c>
      <c r="Y369" s="97">
        <f t="shared" si="627"/>
        <v>-57.969284049936512</v>
      </c>
      <c r="Z369" s="97">
        <f t="shared" si="628"/>
        <v>111.49741986239729</v>
      </c>
      <c r="AA369" s="97">
        <f>(COS( 90.833*$AA$8)-SIN($U$9*$AA$8)*SIN('C'!$F269*$AA$8))/COS($U$9*$AA$8)/COS('C'!$F269*$AA$8)</f>
        <v>-6.5543518506724838E-2</v>
      </c>
      <c r="AB369" s="97">
        <f t="shared" si="629"/>
        <v>93.758061009390701</v>
      </c>
      <c r="AC369" s="97">
        <f>('C'!$E269+$AC$9+$W$9/15)</f>
        <v>12.125777777777781</v>
      </c>
      <c r="AD369" s="97">
        <f t="shared" si="630"/>
        <v>0</v>
      </c>
      <c r="AE369" s="97">
        <f t="shared" si="631"/>
        <v>0</v>
      </c>
      <c r="AF369" s="97">
        <f t="shared" si="632"/>
        <v>0</v>
      </c>
      <c r="AG369" s="97">
        <f t="shared" si="633"/>
        <v>0</v>
      </c>
      <c r="AH369" s="97">
        <f t="shared" si="634"/>
        <v>0</v>
      </c>
      <c r="AI369" s="97"/>
      <c r="AJ369" s="97"/>
      <c r="AK369" s="97">
        <f t="shared" si="635"/>
        <v>0</v>
      </c>
      <c r="AL369" s="97">
        <f>SIN((90-$U$9)*$AA$8)*TAN($Y$10*$AA$8)/TAN((90-'C'!$F269)*$AA$8)</f>
        <v>-1.6479432956434805E-2</v>
      </c>
      <c r="AM369" s="97">
        <f t="shared" si="636"/>
        <v>2.5695650812758871E-2</v>
      </c>
      <c r="AN369" s="97">
        <f t="shared" si="637"/>
        <v>1.0127663357422376</v>
      </c>
      <c r="AO369" s="97">
        <f t="shared" si="638"/>
        <v>-0.93234104907261528</v>
      </c>
      <c r="AP369" s="97">
        <f t="shared" si="639"/>
        <v>-9.106959298875525</v>
      </c>
      <c r="AQ369" s="97">
        <f t="shared" si="640"/>
        <v>8.1746182498029096</v>
      </c>
      <c r="AR369" s="97">
        <f t="shared" si="641"/>
        <v>190.03930034794814</v>
      </c>
      <c r="AS369" s="97" t="s">
        <v>8053</v>
      </c>
      <c r="AT369" s="97" t="s">
        <v>8053</v>
      </c>
      <c r="AU369" s="97" t="s">
        <v>8053</v>
      </c>
      <c r="AV369" s="97">
        <f t="shared" si="642"/>
        <v>11.58080322779092</v>
      </c>
      <c r="AW369" s="97">
        <f t="shared" si="643"/>
        <v>11.58080322779092</v>
      </c>
      <c r="AX369" s="97">
        <f t="shared" si="644"/>
        <v>0.48253346782462164</v>
      </c>
      <c r="AY369" s="97">
        <f t="shared" si="645"/>
        <v>0</v>
      </c>
      <c r="AZ369" s="97">
        <f t="shared" si="646"/>
        <v>0</v>
      </c>
      <c r="BA369" s="97">
        <f t="shared" si="647"/>
        <v>0</v>
      </c>
      <c r="BB369" s="97">
        <f>SIN((90-$U$9)*$AA$8)*TAN($Y$9*$AA$8)/TAN((90-'C'!$F269)*$AA$8)</f>
        <v>-0.20383600903421134</v>
      </c>
      <c r="BC369" s="97">
        <f t="shared" si="648"/>
        <v>3.9313065427916136</v>
      </c>
      <c r="BD369" s="97">
        <f t="shared" si="649"/>
        <v>2.2206545302661587</v>
      </c>
      <c r="BE369" s="97">
        <f t="shared" si="650"/>
        <v>-5.2666480438330963</v>
      </c>
      <c r="BF369" s="97">
        <f t="shared" si="651"/>
        <v>-63.235932093769613</v>
      </c>
      <c r="BG369" s="97">
        <f t="shared" si="652"/>
        <v>57.969284049936519</v>
      </c>
      <c r="BH369" s="97">
        <f t="shared" si="653"/>
        <v>248.50258013760271</v>
      </c>
      <c r="BI369" s="97" t="s">
        <v>8053</v>
      </c>
      <c r="BJ369" s="97" t="s">
        <v>8053</v>
      </c>
      <c r="BK369" s="97" t="s">
        <v>8053</v>
      </c>
      <c r="BL369" s="97">
        <f t="shared" si="654"/>
        <v>15.990396714440216</v>
      </c>
      <c r="BM369" s="97">
        <f t="shared" si="655"/>
        <v>15.990396714440216</v>
      </c>
      <c r="BN369" s="97">
        <f t="shared" si="656"/>
        <v>0.66626652976834233</v>
      </c>
      <c r="BO369" s="97">
        <f t="shared" si="657"/>
        <v>0</v>
      </c>
      <c r="BP369" s="97">
        <f t="shared" si="658"/>
        <v>0</v>
      </c>
      <c r="BQ369" s="97">
        <f t="shared" si="659"/>
        <v>0</v>
      </c>
      <c r="BR369" s="97">
        <f>SIN((90-$U$9)*$AA$8)*TAN($AA$10*$AA$8)/TAN((90-'C'!$F269)*$AA$8)</f>
        <v>1.6479432956434802E-2</v>
      </c>
      <c r="BS369" s="97">
        <f t="shared" si="660"/>
        <v>2.5695650812758864E-2</v>
      </c>
      <c r="BT369" s="97">
        <f t="shared" si="661"/>
        <v>1.0127663357422376</v>
      </c>
      <c r="BU369" s="97">
        <f t="shared" si="662"/>
        <v>0.93234104907261506</v>
      </c>
      <c r="BV369" s="97">
        <f t="shared" si="663"/>
        <v>9.1069592988755232</v>
      </c>
      <c r="BW369" s="97">
        <f t="shared" si="664"/>
        <v>-8.1746182498029079</v>
      </c>
      <c r="BX369" s="97">
        <f t="shared" si="665"/>
        <v>169.96069965205186</v>
      </c>
      <c r="BY369" s="97" t="s">
        <v>8053</v>
      </c>
      <c r="BZ369" s="97" t="s">
        <v>8053</v>
      </c>
      <c r="CA369" s="97" t="s">
        <v>8053</v>
      </c>
      <c r="CB369" s="97">
        <f t="shared" si="666"/>
        <v>0</v>
      </c>
      <c r="CC369" s="97">
        <f t="shared" si="667"/>
        <v>0</v>
      </c>
      <c r="CD369" s="97">
        <f t="shared" si="668"/>
        <v>0</v>
      </c>
      <c r="CE369" s="97">
        <f t="shared" si="669"/>
        <v>0</v>
      </c>
      <c r="CF369" s="97">
        <f t="shared" si="670"/>
        <v>0</v>
      </c>
      <c r="CG369" s="97">
        <f t="shared" si="671"/>
        <v>0</v>
      </c>
      <c r="CH369" s="97">
        <f>90-'C'!$F269</f>
        <v>85.986000000000004</v>
      </c>
      <c r="CI369" s="97">
        <v>12</v>
      </c>
      <c r="CJ369" s="97"/>
      <c r="CK369" s="97" t="s">
        <v>8188</v>
      </c>
      <c r="CL369" s="97"/>
      <c r="CM369" s="97"/>
      <c r="CN369" s="97" t="s">
        <v>8214</v>
      </c>
      <c r="CO369" s="97">
        <f t="shared" si="672"/>
        <v>12</v>
      </c>
      <c r="CP369" s="97">
        <f t="shared" si="673"/>
        <v>34.31666666666667</v>
      </c>
      <c r="CQ369" s="97">
        <f>'C'!F279</f>
        <v>0.154</v>
      </c>
      <c r="CR369" s="97">
        <f t="shared" si="674"/>
        <v>3.1415926535897931</v>
      </c>
      <c r="CS369" s="97">
        <f t="shared" si="675"/>
        <v>1.7453292519943295E-2</v>
      </c>
      <c r="CT369" s="97">
        <f t="shared" si="676"/>
        <v>57.295779513082323</v>
      </c>
      <c r="CU369" s="97">
        <f t="shared" si="677"/>
        <v>0.59893882164272083</v>
      </c>
      <c r="CV369" s="97">
        <f t="shared" si="678"/>
        <v>2.6878070480712674E-3</v>
      </c>
      <c r="CW369" s="97">
        <f t="shared" si="679"/>
        <v>1.6363868648995858</v>
      </c>
      <c r="CX369" s="97">
        <f t="shared" si="680"/>
        <v>87.751974230718105</v>
      </c>
      <c r="CY369" s="97">
        <f t="shared" si="681"/>
        <v>87.751974230718105</v>
      </c>
      <c r="CZ369" s="97">
        <f t="shared" si="682"/>
        <v>272.24802576928187</v>
      </c>
      <c r="DA369" s="97"/>
      <c r="DB369" s="97"/>
      <c r="DC369" s="97"/>
      <c r="DD369" s="97"/>
      <c r="DE369" s="97"/>
      <c r="DF369" s="97"/>
      <c r="DG369" s="97"/>
      <c r="DH369" s="97"/>
      <c r="DI369" s="97"/>
      <c r="DJ369" s="97"/>
      <c r="DK369" s="97"/>
    </row>
    <row r="370" spans="1:115" ht="30" customHeight="1" x14ac:dyDescent="0.2">
      <c r="A370" s="97"/>
      <c r="B370" s="97"/>
      <c r="C370" s="97"/>
      <c r="D370" s="97"/>
      <c r="E370" s="97"/>
      <c r="F370" s="97"/>
      <c r="G370" s="97"/>
      <c r="H370" s="97"/>
      <c r="I370" s="97"/>
      <c r="J370" s="98"/>
      <c r="K370" s="98"/>
      <c r="L370" s="97" t="e">
        <f t="shared" ref="L370:L373" si="686">#REF!</f>
        <v>#REF!</v>
      </c>
      <c r="M370" s="98">
        <f t="shared" si="683"/>
        <v>13</v>
      </c>
      <c r="N370" s="97">
        <f t="shared" si="618"/>
        <v>105.87231873866266</v>
      </c>
      <c r="O370" s="97">
        <f t="shared" si="619"/>
        <v>88.222119423832495</v>
      </c>
      <c r="P370" s="97">
        <f t="shared" si="620"/>
        <v>17.650199314830161</v>
      </c>
      <c r="Q370" s="97" t="str">
        <f t="shared" si="621"/>
        <v>QSOS</v>
      </c>
      <c r="R370" s="97">
        <f t="shared" si="622"/>
        <v>271.77788057616749</v>
      </c>
      <c r="S370" s="97">
        <f t="shared" si="477"/>
        <v>358</v>
      </c>
      <c r="T370" s="97">
        <f>SIN((90-$U$9)*$AA$8)*TAN($AA$9*$AA$8)/TAN((90-'C'!$F270)*$AA$8)</f>
        <v>0.18438275958414738</v>
      </c>
      <c r="U370" s="97">
        <f t="shared" si="623"/>
        <v>3.9313065427916092</v>
      </c>
      <c r="V370" s="97">
        <f t="shared" si="624"/>
        <v>2.2206545302661578</v>
      </c>
      <c r="W370" s="97">
        <f t="shared" si="625"/>
        <v>4.7627986508062028</v>
      </c>
      <c r="X370" s="97">
        <f t="shared" si="626"/>
        <v>63.235932093769605</v>
      </c>
      <c r="Y370" s="97">
        <f t="shared" si="627"/>
        <v>-58.473133442963402</v>
      </c>
      <c r="Z370" s="97">
        <f t="shared" si="628"/>
        <v>112.00126925542421</v>
      </c>
      <c r="AA370" s="97">
        <f>(COS( 90.833*$AA$8)-SIN($U$9*$AA$8)*SIN('C'!$F270*$AA$8))/COS($U$9*$AA$8)/COS('C'!$F270*$AA$8)</f>
        <v>-6.0964451524944695E-2</v>
      </c>
      <c r="AB370" s="97">
        <f t="shared" si="629"/>
        <v>93.495173121229172</v>
      </c>
      <c r="AC370" s="97">
        <f>('C'!$E270+$AC$9+$W$9/15)</f>
        <v>12.119777777777781</v>
      </c>
      <c r="AD370" s="97">
        <f t="shared" si="630"/>
        <v>0</v>
      </c>
      <c r="AE370" s="97">
        <f t="shared" si="631"/>
        <v>0</v>
      </c>
      <c r="AF370" s="97">
        <f t="shared" si="632"/>
        <v>0</v>
      </c>
      <c r="AG370" s="97">
        <f t="shared" si="633"/>
        <v>0</v>
      </c>
      <c r="AH370" s="97">
        <f t="shared" si="634"/>
        <v>0</v>
      </c>
      <c r="AI370" s="97"/>
      <c r="AJ370" s="97"/>
      <c r="AK370" s="97">
        <f t="shared" si="635"/>
        <v>0</v>
      </c>
      <c r="AL370" s="97">
        <f>SIN((90-$U$9)*$AA$8)*TAN($Y$10*$AA$8)/TAN((90-'C'!$F270)*$AA$8)</f>
        <v>-1.4906705342623819E-2</v>
      </c>
      <c r="AM370" s="97">
        <f t="shared" si="636"/>
        <v>2.5695650812758871E-2</v>
      </c>
      <c r="AN370" s="97">
        <f t="shared" si="637"/>
        <v>1.0127663357422376</v>
      </c>
      <c r="AO370" s="97">
        <f t="shared" si="638"/>
        <v>-0.84335558387871312</v>
      </c>
      <c r="AP370" s="97">
        <f t="shared" si="639"/>
        <v>-9.106959298875525</v>
      </c>
      <c r="AQ370" s="97">
        <f t="shared" si="640"/>
        <v>8.2636037149968118</v>
      </c>
      <c r="AR370" s="97">
        <f t="shared" si="641"/>
        <v>189.95031488275424</v>
      </c>
      <c r="AS370" s="97" t="s">
        <v>8053</v>
      </c>
      <c r="AT370" s="97" t="s">
        <v>8053</v>
      </c>
      <c r="AU370" s="97" t="s">
        <v>8053</v>
      </c>
      <c r="AV370" s="97">
        <f t="shared" si="642"/>
        <v>11.56887086344466</v>
      </c>
      <c r="AW370" s="97">
        <f t="shared" si="643"/>
        <v>11.56887086344466</v>
      </c>
      <c r="AX370" s="97">
        <f t="shared" si="644"/>
        <v>0.48203628597686082</v>
      </c>
      <c r="AY370" s="97">
        <f t="shared" si="645"/>
        <v>0</v>
      </c>
      <c r="AZ370" s="97">
        <f t="shared" si="646"/>
        <v>0</v>
      </c>
      <c r="BA370" s="97">
        <f t="shared" si="647"/>
        <v>0</v>
      </c>
      <c r="BB370" s="97">
        <f>SIN((90-$U$9)*$AA$8)*TAN($Y$9*$AA$8)/TAN((90-'C'!$F270)*$AA$8)</f>
        <v>-0.18438275958414746</v>
      </c>
      <c r="BC370" s="97">
        <f t="shared" si="648"/>
        <v>3.9313065427916136</v>
      </c>
      <c r="BD370" s="97">
        <f t="shared" si="649"/>
        <v>2.2206545302661587</v>
      </c>
      <c r="BE370" s="97">
        <f t="shared" si="650"/>
        <v>-4.7627986508062028</v>
      </c>
      <c r="BF370" s="97">
        <f t="shared" si="651"/>
        <v>-63.235932093769613</v>
      </c>
      <c r="BG370" s="97">
        <f t="shared" si="652"/>
        <v>58.473133442963409</v>
      </c>
      <c r="BH370" s="97">
        <f t="shared" si="653"/>
        <v>247.99873074457579</v>
      </c>
      <c r="BI370" s="97" t="s">
        <v>8053</v>
      </c>
      <c r="BJ370" s="97" t="s">
        <v>8053</v>
      </c>
      <c r="BK370" s="97" t="s">
        <v>8053</v>
      </c>
      <c r="BL370" s="97">
        <f t="shared" si="654"/>
        <v>16.01798667397534</v>
      </c>
      <c r="BM370" s="97">
        <f t="shared" si="655"/>
        <v>16.01798667397534</v>
      </c>
      <c r="BN370" s="97">
        <f t="shared" si="656"/>
        <v>0.66741611141563917</v>
      </c>
      <c r="BO370" s="97">
        <f t="shared" si="657"/>
        <v>0</v>
      </c>
      <c r="BP370" s="97">
        <f t="shared" si="658"/>
        <v>0</v>
      </c>
      <c r="BQ370" s="97">
        <f t="shared" si="659"/>
        <v>0</v>
      </c>
      <c r="BR370" s="97">
        <f>SIN((90-$U$9)*$AA$8)*TAN($AA$10*$AA$8)/TAN((90-'C'!$F270)*$AA$8)</f>
        <v>1.4906705342623816E-2</v>
      </c>
      <c r="BS370" s="97">
        <f t="shared" si="660"/>
        <v>2.5695650812758864E-2</v>
      </c>
      <c r="BT370" s="97">
        <f t="shared" si="661"/>
        <v>1.0127663357422376</v>
      </c>
      <c r="BU370" s="97">
        <f t="shared" si="662"/>
        <v>0.8433555838787129</v>
      </c>
      <c r="BV370" s="97">
        <f t="shared" si="663"/>
        <v>9.1069592988755232</v>
      </c>
      <c r="BW370" s="97">
        <f t="shared" si="664"/>
        <v>-8.26360371499681</v>
      </c>
      <c r="BX370" s="97">
        <f t="shared" si="665"/>
        <v>170.04968511724576</v>
      </c>
      <c r="BY370" s="97" t="s">
        <v>8053</v>
      </c>
      <c r="BZ370" s="97" t="s">
        <v>8053</v>
      </c>
      <c r="CA370" s="97" t="s">
        <v>8053</v>
      </c>
      <c r="CB370" s="97">
        <f t="shared" si="666"/>
        <v>0</v>
      </c>
      <c r="CC370" s="97">
        <f t="shared" si="667"/>
        <v>0</v>
      </c>
      <c r="CD370" s="97">
        <f t="shared" si="668"/>
        <v>0</v>
      </c>
      <c r="CE370" s="97">
        <f t="shared" si="669"/>
        <v>0</v>
      </c>
      <c r="CF370" s="97">
        <f t="shared" si="670"/>
        <v>0</v>
      </c>
      <c r="CG370" s="97">
        <f t="shared" si="671"/>
        <v>0</v>
      </c>
      <c r="CH370" s="97">
        <f>90-'C'!$F270</f>
        <v>86.367999999999995</v>
      </c>
      <c r="CI370" s="97">
        <v>13</v>
      </c>
      <c r="CJ370" s="97"/>
      <c r="CK370" s="97"/>
      <c r="CL370" s="97" t="e">
        <f t="shared" ref="CL370:CL373" si="687">#REF!</f>
        <v>#REF!</v>
      </c>
      <c r="CM370" s="97"/>
      <c r="CN370" s="97" t="s">
        <v>8214</v>
      </c>
      <c r="CO370" s="97">
        <f t="shared" si="672"/>
        <v>13</v>
      </c>
      <c r="CP370" s="97">
        <f t="shared" si="673"/>
        <v>34.31666666666667</v>
      </c>
      <c r="CQ370" s="97">
        <f>'C'!F280</f>
        <v>-0.23499999999999999</v>
      </c>
      <c r="CR370" s="97">
        <f t="shared" si="674"/>
        <v>3.1415926535897931</v>
      </c>
      <c r="CS370" s="97">
        <f t="shared" si="675"/>
        <v>1.7453292519943295E-2</v>
      </c>
      <c r="CT370" s="97">
        <f t="shared" si="676"/>
        <v>57.295779513082323</v>
      </c>
      <c r="CU370" s="97">
        <f t="shared" si="677"/>
        <v>0.59893882164272083</v>
      </c>
      <c r="CV370" s="97">
        <f t="shared" si="678"/>
        <v>-4.1015237421866742E-3</v>
      </c>
      <c r="CW370" s="97">
        <f t="shared" si="679"/>
        <v>1.6317986056875526</v>
      </c>
      <c r="CX370" s="97">
        <f t="shared" si="680"/>
        <v>88.222119423832495</v>
      </c>
      <c r="CY370" s="97">
        <f t="shared" si="681"/>
        <v>88.222119423832495</v>
      </c>
      <c r="CZ370" s="97">
        <f t="shared" si="682"/>
        <v>271.77788057616749</v>
      </c>
      <c r="DA370" s="97"/>
      <c r="DB370" s="97"/>
      <c r="DC370" s="97"/>
      <c r="DD370" s="97"/>
      <c r="DE370" s="97"/>
      <c r="DF370" s="97"/>
      <c r="DG370" s="97"/>
      <c r="DH370" s="97"/>
      <c r="DI370" s="97"/>
      <c r="DJ370" s="97"/>
      <c r="DK370" s="97"/>
    </row>
    <row r="371" spans="1:115" ht="30" customHeight="1" x14ac:dyDescent="0.2">
      <c r="A371" s="97"/>
      <c r="B371" s="97"/>
      <c r="C371" s="97"/>
      <c r="D371" s="97"/>
      <c r="E371" s="97"/>
      <c r="F371" s="97"/>
      <c r="G371" s="97"/>
      <c r="H371" s="97"/>
      <c r="I371" s="97"/>
      <c r="J371" s="98"/>
      <c r="K371" s="98"/>
      <c r="L371" s="97" t="e">
        <f t="shared" si="686"/>
        <v>#REF!</v>
      </c>
      <c r="M371" s="98">
        <f t="shared" si="683"/>
        <v>14</v>
      </c>
      <c r="N371" s="97">
        <f t="shared" si="618"/>
        <v>105.87231873866266</v>
      </c>
      <c r="O371" s="97">
        <f t="shared" si="619"/>
        <v>88.692457966905209</v>
      </c>
      <c r="P371" s="97">
        <f t="shared" si="620"/>
        <v>17.179860771757447</v>
      </c>
      <c r="Q371" s="97" t="str">
        <f t="shared" si="621"/>
        <v>QSOS</v>
      </c>
      <c r="R371" s="97">
        <f t="shared" si="622"/>
        <v>271.30754203309482</v>
      </c>
      <c r="S371" s="97">
        <f t="shared" si="477"/>
        <v>359</v>
      </c>
      <c r="T371" s="97">
        <f>SIN((90-$U$9)*$AA$8)*TAN($AA$9*$AA$8)/TAN((90-'C'!$F271)*$AA$8)</f>
        <v>0.16489510707936572</v>
      </c>
      <c r="U371" s="97">
        <f t="shared" si="623"/>
        <v>3.9313065427916092</v>
      </c>
      <c r="V371" s="97">
        <f t="shared" si="624"/>
        <v>2.2206545302661578</v>
      </c>
      <c r="W371" s="97">
        <f t="shared" si="625"/>
        <v>4.2584280628783127</v>
      </c>
      <c r="X371" s="97">
        <f t="shared" si="626"/>
        <v>63.235932093769605</v>
      </c>
      <c r="Y371" s="97">
        <f t="shared" si="627"/>
        <v>-58.977504030891296</v>
      </c>
      <c r="Z371" s="97">
        <f t="shared" si="628"/>
        <v>112.50563984335207</v>
      </c>
      <c r="AA371" s="97">
        <f>(COS( 90.833*$AA$8)-SIN($U$9*$AA$8)*SIN('C'!$F271*$AA$8))/COS($U$9*$AA$8)/COS('C'!$F271*$AA$8)</f>
        <v>-5.6378073229411275E-2</v>
      </c>
      <c r="AB371" s="97">
        <f t="shared" si="629"/>
        <v>93.231939310451921</v>
      </c>
      <c r="AC371" s="97">
        <f>('C'!$E271+$AC$9+$W$9/15)</f>
        <v>12.113777777777781</v>
      </c>
      <c r="AD371" s="97">
        <f t="shared" si="630"/>
        <v>0</v>
      </c>
      <c r="AE371" s="97">
        <f t="shared" si="631"/>
        <v>0</v>
      </c>
      <c r="AF371" s="97">
        <f t="shared" si="632"/>
        <v>0</v>
      </c>
      <c r="AG371" s="97">
        <f t="shared" si="633"/>
        <v>0</v>
      </c>
      <c r="AH371" s="97">
        <f t="shared" si="634"/>
        <v>0</v>
      </c>
      <c r="AI371" s="97"/>
      <c r="AJ371" s="97"/>
      <c r="AK371" s="97">
        <f t="shared" si="635"/>
        <v>0</v>
      </c>
      <c r="AL371" s="97">
        <f>SIN((90-$U$9)*$AA$8)*TAN($Y$10*$AA$8)/TAN((90-'C'!$F271)*$AA$8)</f>
        <v>-1.3331196361396916E-2</v>
      </c>
      <c r="AM371" s="97">
        <f t="shared" si="636"/>
        <v>2.5695650812758871E-2</v>
      </c>
      <c r="AN371" s="97">
        <f t="shared" si="637"/>
        <v>1.0127663357422376</v>
      </c>
      <c r="AO371" s="97">
        <f t="shared" si="638"/>
        <v>-0.75421478758905436</v>
      </c>
      <c r="AP371" s="97">
        <f t="shared" si="639"/>
        <v>-9.106959298875525</v>
      </c>
      <c r="AQ371" s="97">
        <f t="shared" si="640"/>
        <v>8.3527445112864704</v>
      </c>
      <c r="AR371" s="97">
        <f t="shared" si="641"/>
        <v>189.86117408646459</v>
      </c>
      <c r="AS371" s="97" t="s">
        <v>8053</v>
      </c>
      <c r="AT371" s="97" t="s">
        <v>8053</v>
      </c>
      <c r="AU371" s="97" t="s">
        <v>8053</v>
      </c>
      <c r="AV371" s="97">
        <f t="shared" si="642"/>
        <v>11.556928143692016</v>
      </c>
      <c r="AW371" s="97">
        <f t="shared" si="643"/>
        <v>11.556928143692016</v>
      </c>
      <c r="AX371" s="97">
        <f t="shared" si="644"/>
        <v>0.48153867265383399</v>
      </c>
      <c r="AY371" s="97">
        <f t="shared" si="645"/>
        <v>0</v>
      </c>
      <c r="AZ371" s="97">
        <f t="shared" si="646"/>
        <v>0</v>
      </c>
      <c r="BA371" s="97">
        <f t="shared" si="647"/>
        <v>0</v>
      </c>
      <c r="BB371" s="97">
        <f>SIN((90-$U$9)*$AA$8)*TAN($Y$9*$AA$8)/TAN((90-'C'!$F271)*$AA$8)</f>
        <v>-0.16489510707936578</v>
      </c>
      <c r="BC371" s="97">
        <f t="shared" si="648"/>
        <v>3.9313065427916136</v>
      </c>
      <c r="BD371" s="97">
        <f t="shared" si="649"/>
        <v>2.2206545302661587</v>
      </c>
      <c r="BE371" s="97">
        <f t="shared" si="650"/>
        <v>-4.2584280628783127</v>
      </c>
      <c r="BF371" s="97">
        <f t="shared" si="651"/>
        <v>-63.235932093769613</v>
      </c>
      <c r="BG371" s="97">
        <f t="shared" si="652"/>
        <v>58.977504030891296</v>
      </c>
      <c r="BH371" s="97">
        <f t="shared" si="653"/>
        <v>247.49436015664793</v>
      </c>
      <c r="BI371" s="97" t="s">
        <v>8053</v>
      </c>
      <c r="BJ371" s="97" t="s">
        <v>8053</v>
      </c>
      <c r="BK371" s="97" t="s">
        <v>8053</v>
      </c>
      <c r="BL371" s="97">
        <f t="shared" si="654"/>
        <v>16.045611379837201</v>
      </c>
      <c r="BM371" s="97">
        <f t="shared" si="655"/>
        <v>16.045611379837201</v>
      </c>
      <c r="BN371" s="97">
        <f t="shared" si="656"/>
        <v>0.66856714082655</v>
      </c>
      <c r="BO371" s="97">
        <f t="shared" si="657"/>
        <v>0</v>
      </c>
      <c r="BP371" s="97">
        <f t="shared" si="658"/>
        <v>0</v>
      </c>
      <c r="BQ371" s="97">
        <f t="shared" si="659"/>
        <v>0</v>
      </c>
      <c r="BR371" s="97">
        <f>SIN((90-$U$9)*$AA$8)*TAN($AA$10*$AA$8)/TAN((90-'C'!$F271)*$AA$8)</f>
        <v>1.3331196361396912E-2</v>
      </c>
      <c r="BS371" s="97">
        <f t="shared" si="660"/>
        <v>2.5695650812758864E-2</v>
      </c>
      <c r="BT371" s="97">
        <f t="shared" si="661"/>
        <v>1.0127663357422376</v>
      </c>
      <c r="BU371" s="97">
        <f t="shared" si="662"/>
        <v>0.75421478758905414</v>
      </c>
      <c r="BV371" s="97">
        <f t="shared" si="663"/>
        <v>9.1069592988755232</v>
      </c>
      <c r="BW371" s="97">
        <f t="shared" si="664"/>
        <v>-8.3527445112864687</v>
      </c>
      <c r="BX371" s="97">
        <f t="shared" si="665"/>
        <v>170.13882591353541</v>
      </c>
      <c r="BY371" s="97" t="s">
        <v>8053</v>
      </c>
      <c r="BZ371" s="97" t="s">
        <v>8053</v>
      </c>
      <c r="CA371" s="97" t="s">
        <v>8053</v>
      </c>
      <c r="CB371" s="97">
        <f t="shared" si="666"/>
        <v>0</v>
      </c>
      <c r="CC371" s="97">
        <f t="shared" si="667"/>
        <v>0</v>
      </c>
      <c r="CD371" s="97">
        <f t="shared" si="668"/>
        <v>0</v>
      </c>
      <c r="CE371" s="97">
        <f t="shared" si="669"/>
        <v>0</v>
      </c>
      <c r="CF371" s="97">
        <f t="shared" si="670"/>
        <v>0</v>
      </c>
      <c r="CG371" s="97">
        <f t="shared" si="671"/>
        <v>0</v>
      </c>
      <c r="CH371" s="97">
        <f>90-'C'!$F271</f>
        <v>86.751000000000005</v>
      </c>
      <c r="CI371" s="97">
        <v>14</v>
      </c>
      <c r="CJ371" s="97"/>
      <c r="CK371" s="97"/>
      <c r="CL371" s="97" t="e">
        <f t="shared" si="687"/>
        <v>#REF!</v>
      </c>
      <c r="CM371" s="97"/>
      <c r="CN371" s="97" t="s">
        <v>8214</v>
      </c>
      <c r="CO371" s="97">
        <f t="shared" si="672"/>
        <v>14</v>
      </c>
      <c r="CP371" s="97">
        <f t="shared" si="673"/>
        <v>34.31666666666667</v>
      </c>
      <c r="CQ371" s="97">
        <f>'C'!F281</f>
        <v>-0.624</v>
      </c>
      <c r="CR371" s="97">
        <f t="shared" si="674"/>
        <v>3.1415926535897931</v>
      </c>
      <c r="CS371" s="97">
        <f t="shared" si="675"/>
        <v>1.7453292519943295E-2</v>
      </c>
      <c r="CT371" s="97">
        <f t="shared" si="676"/>
        <v>57.295779513082323</v>
      </c>
      <c r="CU371" s="97">
        <f t="shared" si="677"/>
        <v>0.59893882164272083</v>
      </c>
      <c r="CV371" s="97">
        <f t="shared" si="678"/>
        <v>-1.0890854532444616E-2</v>
      </c>
      <c r="CW371" s="97">
        <f t="shared" si="679"/>
        <v>1.6272043089869177</v>
      </c>
      <c r="CX371" s="97">
        <f t="shared" si="680"/>
        <v>88.692457966905209</v>
      </c>
      <c r="CY371" s="97">
        <f t="shared" si="681"/>
        <v>88.692457966905209</v>
      </c>
      <c r="CZ371" s="97">
        <f t="shared" si="682"/>
        <v>271.30754203309482</v>
      </c>
      <c r="DA371" s="97"/>
      <c r="DB371" s="97"/>
      <c r="DC371" s="97"/>
      <c r="DD371" s="97"/>
      <c r="DE371" s="97"/>
      <c r="DF371" s="97"/>
      <c r="DG371" s="97"/>
      <c r="DH371" s="97"/>
      <c r="DI371" s="97"/>
      <c r="DJ371" s="97"/>
      <c r="DK371" s="97"/>
    </row>
    <row r="372" spans="1:115" ht="30" customHeight="1" x14ac:dyDescent="0.2">
      <c r="A372" s="97"/>
      <c r="B372" s="97"/>
      <c r="C372" s="97"/>
      <c r="D372" s="97"/>
      <c r="E372" s="97"/>
      <c r="F372" s="97"/>
      <c r="G372" s="97"/>
      <c r="H372" s="97"/>
      <c r="I372" s="97"/>
      <c r="J372" s="98"/>
      <c r="K372" s="98"/>
      <c r="L372" s="97" t="e">
        <f t="shared" si="686"/>
        <v>#REF!</v>
      </c>
      <c r="M372" s="98">
        <f t="shared" si="683"/>
        <v>15</v>
      </c>
      <c r="N372" s="97">
        <f t="shared" si="618"/>
        <v>105.87231873866266</v>
      </c>
      <c r="O372" s="97">
        <f t="shared" si="619"/>
        <v>89.163384948980408</v>
      </c>
      <c r="P372" s="97">
        <f t="shared" si="620"/>
        <v>16.708933789682249</v>
      </c>
      <c r="Q372" s="97" t="str">
        <f t="shared" si="621"/>
        <v>QSOS</v>
      </c>
      <c r="R372" s="97">
        <f t="shared" si="622"/>
        <v>270.83661505101958</v>
      </c>
      <c r="S372" s="97">
        <f t="shared" si="477"/>
        <v>360</v>
      </c>
      <c r="T372" s="97">
        <f>SIN((90-$U$9)*$AA$8)*TAN($AA$9*$AA$8)/TAN((90-'C'!$F272)*$AA$8)</f>
        <v>0.14532058858389305</v>
      </c>
      <c r="U372" s="97">
        <f t="shared" si="623"/>
        <v>3.9313065427916092</v>
      </c>
      <c r="V372" s="97">
        <f t="shared" si="624"/>
        <v>2.2206545302661578</v>
      </c>
      <c r="W372" s="97">
        <f t="shared" si="625"/>
        <v>3.7521417970968507</v>
      </c>
      <c r="X372" s="97">
        <f t="shared" si="626"/>
        <v>63.235932093769605</v>
      </c>
      <c r="Y372" s="97">
        <f t="shared" si="627"/>
        <v>-59.483790296672751</v>
      </c>
      <c r="Z372" s="97">
        <f t="shared" si="628"/>
        <v>113.01192610913355</v>
      </c>
      <c r="AA372" s="97">
        <f>(COS( 90.833*$AA$8)-SIN($U$9*$AA$8)*SIN('C'!$F272*$AA$8))/COS($U$9*$AA$8)/COS('C'!$F272*$AA$8)</f>
        <v>-5.1772044891708419E-2</v>
      </c>
      <c r="AB372" s="97">
        <f t="shared" si="629"/>
        <v>92.96764639641988</v>
      </c>
      <c r="AC372" s="97">
        <f>('C'!$E272+$AC$9+$W$9/15)</f>
        <v>12.10777777777778</v>
      </c>
      <c r="AD372" s="97">
        <f t="shared" si="630"/>
        <v>0</v>
      </c>
      <c r="AE372" s="97">
        <f t="shared" si="631"/>
        <v>0</v>
      </c>
      <c r="AF372" s="97">
        <f t="shared" si="632"/>
        <v>0</v>
      </c>
      <c r="AG372" s="97">
        <f t="shared" si="633"/>
        <v>0</v>
      </c>
      <c r="AH372" s="97">
        <f t="shared" si="634"/>
        <v>0</v>
      </c>
      <c r="AI372" s="97"/>
      <c r="AJ372" s="97"/>
      <c r="AK372" s="97">
        <f t="shared" si="635"/>
        <v>0</v>
      </c>
      <c r="AL372" s="97">
        <f>SIN((90-$U$9)*$AA$8)*TAN($Y$10*$AA$8)/TAN((90-'C'!$F272)*$AA$8)</f>
        <v>-1.1748664566700647E-2</v>
      </c>
      <c r="AM372" s="97">
        <f t="shared" si="636"/>
        <v>2.5695650812758871E-2</v>
      </c>
      <c r="AN372" s="97">
        <f t="shared" si="637"/>
        <v>1.0127663357422376</v>
      </c>
      <c r="AO372" s="97">
        <f t="shared" si="638"/>
        <v>-0.66467848476789515</v>
      </c>
      <c r="AP372" s="97">
        <f t="shared" si="639"/>
        <v>-9.106959298875525</v>
      </c>
      <c r="AQ372" s="97">
        <f t="shared" si="640"/>
        <v>8.4422808141076295</v>
      </c>
      <c r="AR372" s="97">
        <f t="shared" si="641"/>
        <v>189.77163778364343</v>
      </c>
      <c r="AS372" s="97" t="s">
        <v>8053</v>
      </c>
      <c r="AT372" s="97" t="s">
        <v>8053</v>
      </c>
      <c r="AU372" s="97" t="s">
        <v>8053</v>
      </c>
      <c r="AV372" s="97">
        <f t="shared" si="642"/>
        <v>11.544959056837271</v>
      </c>
      <c r="AW372" s="97">
        <f t="shared" si="643"/>
        <v>11.544959056837271</v>
      </c>
      <c r="AX372" s="97">
        <f t="shared" si="644"/>
        <v>0.48103996070155297</v>
      </c>
      <c r="AY372" s="97">
        <f t="shared" si="645"/>
        <v>0</v>
      </c>
      <c r="AZ372" s="97">
        <f t="shared" si="646"/>
        <v>0</v>
      </c>
      <c r="BA372" s="97">
        <f t="shared" si="647"/>
        <v>0</v>
      </c>
      <c r="BB372" s="97">
        <f>SIN((90-$U$9)*$AA$8)*TAN($Y$9*$AA$8)/TAN((90-'C'!$F272)*$AA$8)</f>
        <v>-0.1453205885838931</v>
      </c>
      <c r="BC372" s="97">
        <f t="shared" si="648"/>
        <v>3.9313065427916136</v>
      </c>
      <c r="BD372" s="97">
        <f t="shared" si="649"/>
        <v>2.2206545302661587</v>
      </c>
      <c r="BE372" s="97">
        <f t="shared" si="650"/>
        <v>-3.7521417970968498</v>
      </c>
      <c r="BF372" s="97">
        <f t="shared" si="651"/>
        <v>-63.235932093769613</v>
      </c>
      <c r="BG372" s="97">
        <f t="shared" si="652"/>
        <v>59.483790296672765</v>
      </c>
      <c r="BH372" s="97">
        <f t="shared" si="653"/>
        <v>246.98807389086645</v>
      </c>
      <c r="BI372" s="97" t="s">
        <v>8053</v>
      </c>
      <c r="BJ372" s="97" t="s">
        <v>8053</v>
      </c>
      <c r="BK372" s="97" t="s">
        <v>8053</v>
      </c>
      <c r="BL372" s="97">
        <f t="shared" si="654"/>
        <v>16.073363797555963</v>
      </c>
      <c r="BM372" s="97">
        <f t="shared" si="655"/>
        <v>16.073363797555963</v>
      </c>
      <c r="BN372" s="97">
        <f t="shared" si="656"/>
        <v>0.6697234915648318</v>
      </c>
      <c r="BO372" s="97">
        <f t="shared" si="657"/>
        <v>0</v>
      </c>
      <c r="BP372" s="97">
        <f t="shared" si="658"/>
        <v>0</v>
      </c>
      <c r="BQ372" s="97">
        <f t="shared" si="659"/>
        <v>0</v>
      </c>
      <c r="BR372" s="97">
        <f>SIN((90-$U$9)*$AA$8)*TAN($AA$10*$AA$8)/TAN((90-'C'!$F272)*$AA$8)</f>
        <v>1.1748664566700644E-2</v>
      </c>
      <c r="BS372" s="97">
        <f t="shared" si="660"/>
        <v>2.5695650812758864E-2</v>
      </c>
      <c r="BT372" s="97">
        <f t="shared" si="661"/>
        <v>1.0127663357422376</v>
      </c>
      <c r="BU372" s="97">
        <f t="shared" si="662"/>
        <v>0.66467848476789493</v>
      </c>
      <c r="BV372" s="97">
        <f t="shared" si="663"/>
        <v>9.1069592988755232</v>
      </c>
      <c r="BW372" s="97">
        <f t="shared" si="664"/>
        <v>-8.4422808141076278</v>
      </c>
      <c r="BX372" s="97">
        <f t="shared" si="665"/>
        <v>170.22836221635657</v>
      </c>
      <c r="BY372" s="97" t="s">
        <v>8053</v>
      </c>
      <c r="BZ372" s="97" t="s">
        <v>8053</v>
      </c>
      <c r="CA372" s="97" t="s">
        <v>8053</v>
      </c>
      <c r="CB372" s="97">
        <f t="shared" si="666"/>
        <v>0</v>
      </c>
      <c r="CC372" s="97">
        <f t="shared" si="667"/>
        <v>0</v>
      </c>
      <c r="CD372" s="97">
        <f t="shared" si="668"/>
        <v>0</v>
      </c>
      <c r="CE372" s="97">
        <f t="shared" si="669"/>
        <v>0</v>
      </c>
      <c r="CF372" s="97">
        <f t="shared" si="670"/>
        <v>0</v>
      </c>
      <c r="CG372" s="97">
        <f t="shared" si="671"/>
        <v>0</v>
      </c>
      <c r="CH372" s="97">
        <f>90-'C'!$F272</f>
        <v>87.135999999999996</v>
      </c>
      <c r="CI372" s="97">
        <v>15</v>
      </c>
      <c r="CJ372" s="97"/>
      <c r="CK372" s="97"/>
      <c r="CL372" s="97" t="e">
        <f t="shared" si="687"/>
        <v>#REF!</v>
      </c>
      <c r="CM372" s="97"/>
      <c r="CN372" s="97" t="s">
        <v>8214</v>
      </c>
      <c r="CO372" s="97">
        <f t="shared" si="672"/>
        <v>15</v>
      </c>
      <c r="CP372" s="97">
        <f t="shared" si="673"/>
        <v>34.31666666666667</v>
      </c>
      <c r="CQ372" s="97">
        <f>'C'!F282</f>
        <v>-1.0129999999999999</v>
      </c>
      <c r="CR372" s="97">
        <f t="shared" si="674"/>
        <v>3.1415926535897931</v>
      </c>
      <c r="CS372" s="97">
        <f t="shared" si="675"/>
        <v>1.7453292519943295E-2</v>
      </c>
      <c r="CT372" s="97">
        <f t="shared" si="676"/>
        <v>57.295779513082323</v>
      </c>
      <c r="CU372" s="97">
        <f t="shared" si="677"/>
        <v>0.59893882164272083</v>
      </c>
      <c r="CV372" s="97">
        <f t="shared" si="678"/>
        <v>-1.7680185322702557E-2</v>
      </c>
      <c r="CW372" s="97">
        <f t="shared" si="679"/>
        <v>1.6225915274473683</v>
      </c>
      <c r="CX372" s="97">
        <f t="shared" si="680"/>
        <v>89.163384948980408</v>
      </c>
      <c r="CY372" s="97">
        <f t="shared" si="681"/>
        <v>89.163384948980408</v>
      </c>
      <c r="CZ372" s="97">
        <f t="shared" si="682"/>
        <v>270.83661505101958</v>
      </c>
      <c r="DA372" s="97"/>
      <c r="DB372" s="97"/>
      <c r="DC372" s="97"/>
      <c r="DD372" s="97"/>
      <c r="DE372" s="97"/>
      <c r="DF372" s="97"/>
      <c r="DG372" s="97"/>
      <c r="DH372" s="97"/>
      <c r="DI372" s="97"/>
      <c r="DJ372" s="97"/>
      <c r="DK372" s="97"/>
    </row>
    <row r="373" spans="1:115" ht="30" customHeight="1" x14ac:dyDescent="0.2">
      <c r="A373" s="97"/>
      <c r="B373" s="97"/>
      <c r="C373" s="97"/>
      <c r="D373" s="97"/>
      <c r="E373" s="97"/>
      <c r="F373" s="97"/>
      <c r="G373" s="97"/>
      <c r="H373" s="97"/>
      <c r="I373" s="97"/>
      <c r="J373" s="98"/>
      <c r="K373" s="98"/>
      <c r="L373" s="97" t="e">
        <f t="shared" si="686"/>
        <v>#REF!</v>
      </c>
      <c r="M373" s="98">
        <f t="shared" si="683"/>
        <v>16</v>
      </c>
      <c r="N373" s="97">
        <f t="shared" si="618"/>
        <v>105.87231873866266</v>
      </c>
      <c r="O373" s="97">
        <f t="shared" si="619"/>
        <v>89.634960606389612</v>
      </c>
      <c r="P373" s="97">
        <f t="shared" si="620"/>
        <v>16.237358132273044</v>
      </c>
      <c r="Q373" s="97" t="str">
        <f t="shared" si="621"/>
        <v>QSOS</v>
      </c>
      <c r="R373" s="97">
        <f t="shared" si="622"/>
        <v>270.3650393936104</v>
      </c>
      <c r="S373" s="97">
        <f t="shared" si="477"/>
        <v>361</v>
      </c>
      <c r="T373" s="97">
        <f>SIN((90-$U$9)*$AA$8)*TAN($AA$9*$AA$8)/TAN((90-'C'!$F273)*$AA$8)</f>
        <v>0.12575922633639072</v>
      </c>
      <c r="U373" s="97">
        <f t="shared" si="623"/>
        <v>3.9313065427916092</v>
      </c>
      <c r="V373" s="97">
        <f t="shared" si="624"/>
        <v>2.2206545302661578</v>
      </c>
      <c r="W373" s="97">
        <f t="shared" si="625"/>
        <v>3.2464887565266785</v>
      </c>
      <c r="X373" s="97">
        <f t="shared" si="626"/>
        <v>63.235932093769605</v>
      </c>
      <c r="Y373" s="97">
        <f t="shared" si="627"/>
        <v>-59.989443337242925</v>
      </c>
      <c r="Z373" s="97">
        <f t="shared" si="628"/>
        <v>113.51757914970372</v>
      </c>
      <c r="AA373" s="97">
        <f>(COS( 90.833*$AA$8)-SIN($U$9*$AA$8)*SIN('C'!$F273*$AA$8))/COS($U$9*$AA$8)/COS('C'!$F273*$AA$8)</f>
        <v>-4.7169907820703738E-2</v>
      </c>
      <c r="AB373" s="97">
        <f t="shared" si="629"/>
        <v>92.703639870804324</v>
      </c>
      <c r="AC373" s="97">
        <f>('C'!$E273+$AC$9+$W$9/15)</f>
        <v>12.10177777777778</v>
      </c>
      <c r="AD373" s="97">
        <f t="shared" si="630"/>
        <v>0</v>
      </c>
      <c r="AE373" s="97">
        <f t="shared" si="631"/>
        <v>0</v>
      </c>
      <c r="AF373" s="97">
        <f t="shared" si="632"/>
        <v>0</v>
      </c>
      <c r="AG373" s="97">
        <f t="shared" si="633"/>
        <v>0</v>
      </c>
      <c r="AH373" s="97">
        <f t="shared" si="634"/>
        <v>0</v>
      </c>
      <c r="AI373" s="97"/>
      <c r="AJ373" s="97"/>
      <c r="AK373" s="97">
        <f t="shared" si="635"/>
        <v>0</v>
      </c>
      <c r="AL373" s="97">
        <f>SIN((90-$U$9)*$AA$8)*TAN($Y$10*$AA$8)/TAN((90-'C'!$F273)*$AA$8)</f>
        <v>-1.0167196408931991E-2</v>
      </c>
      <c r="AM373" s="97">
        <f t="shared" si="636"/>
        <v>2.5695650812758871E-2</v>
      </c>
      <c r="AN373" s="97">
        <f t="shared" si="637"/>
        <v>1.0127663357422376</v>
      </c>
      <c r="AO373" s="97">
        <f t="shared" si="638"/>
        <v>-0.57520398190550392</v>
      </c>
      <c r="AP373" s="97">
        <f t="shared" si="639"/>
        <v>-9.106959298875525</v>
      </c>
      <c r="AQ373" s="97">
        <f t="shared" si="640"/>
        <v>8.5317553169700204</v>
      </c>
      <c r="AR373" s="97">
        <f t="shared" si="641"/>
        <v>189.68216328078103</v>
      </c>
      <c r="AS373" s="97" t="s">
        <v>8053</v>
      </c>
      <c r="AT373" s="97" t="s">
        <v>8053</v>
      </c>
      <c r="AU373" s="97" t="s">
        <v>8053</v>
      </c>
      <c r="AV373" s="97">
        <f t="shared" si="642"/>
        <v>11.532994089979779</v>
      </c>
      <c r="AW373" s="97">
        <f t="shared" si="643"/>
        <v>11.532994089979779</v>
      </c>
      <c r="AX373" s="97">
        <f t="shared" si="644"/>
        <v>0.48054142041582409</v>
      </c>
      <c r="AY373" s="97">
        <f t="shared" si="645"/>
        <v>0</v>
      </c>
      <c r="AZ373" s="97">
        <f t="shared" si="646"/>
        <v>0</v>
      </c>
      <c r="BA373" s="97">
        <f t="shared" si="647"/>
        <v>0</v>
      </c>
      <c r="BB373" s="97">
        <f>SIN((90-$U$9)*$AA$8)*TAN($Y$9*$AA$8)/TAN((90-'C'!$F273)*$AA$8)</f>
        <v>-0.12575922633639078</v>
      </c>
      <c r="BC373" s="97">
        <f t="shared" si="648"/>
        <v>3.9313065427916136</v>
      </c>
      <c r="BD373" s="97">
        <f t="shared" si="649"/>
        <v>2.2206545302661587</v>
      </c>
      <c r="BE373" s="97">
        <f t="shared" si="650"/>
        <v>-3.2464887565266785</v>
      </c>
      <c r="BF373" s="97">
        <f t="shared" si="651"/>
        <v>-63.235932093769613</v>
      </c>
      <c r="BG373" s="97">
        <f t="shared" si="652"/>
        <v>59.989443337242932</v>
      </c>
      <c r="BH373" s="97">
        <f t="shared" si="653"/>
        <v>246.48242085029628</v>
      </c>
      <c r="BI373" s="97" t="s">
        <v>8053</v>
      </c>
      <c r="BJ373" s="97" t="s">
        <v>8053</v>
      </c>
      <c r="BK373" s="97" t="s">
        <v>8053</v>
      </c>
      <c r="BL373" s="97">
        <f t="shared" si="654"/>
        <v>16.101074000260642</v>
      </c>
      <c r="BM373" s="97">
        <f t="shared" si="655"/>
        <v>16.101074000260642</v>
      </c>
      <c r="BN373" s="97">
        <f t="shared" si="656"/>
        <v>0.67087808334419341</v>
      </c>
      <c r="BO373" s="97">
        <f t="shared" si="657"/>
        <v>0</v>
      </c>
      <c r="BP373" s="97">
        <f t="shared" si="658"/>
        <v>0</v>
      </c>
      <c r="BQ373" s="97">
        <f t="shared" si="659"/>
        <v>0</v>
      </c>
      <c r="BR373" s="97">
        <f>SIN((90-$U$9)*$AA$8)*TAN($AA$10*$AA$8)/TAN((90-'C'!$F273)*$AA$8)</f>
        <v>1.0167196408931989E-2</v>
      </c>
      <c r="BS373" s="97">
        <f t="shared" si="660"/>
        <v>2.5695650812758864E-2</v>
      </c>
      <c r="BT373" s="97">
        <f t="shared" si="661"/>
        <v>1.0127663357422376</v>
      </c>
      <c r="BU373" s="97">
        <f t="shared" si="662"/>
        <v>0.57520398190550381</v>
      </c>
      <c r="BV373" s="97">
        <f t="shared" si="663"/>
        <v>9.1069592988755232</v>
      </c>
      <c r="BW373" s="97">
        <f t="shared" si="664"/>
        <v>-8.5317553169700187</v>
      </c>
      <c r="BX373" s="97">
        <f t="shared" si="665"/>
        <v>170.31783671921897</v>
      </c>
      <c r="BY373" s="97" t="s">
        <v>8053</v>
      </c>
      <c r="BZ373" s="97" t="s">
        <v>8053</v>
      </c>
      <c r="CA373" s="97" t="s">
        <v>8053</v>
      </c>
      <c r="CB373" s="97">
        <f t="shared" si="666"/>
        <v>0</v>
      </c>
      <c r="CC373" s="97">
        <f t="shared" si="667"/>
        <v>0</v>
      </c>
      <c r="CD373" s="97">
        <f t="shared" si="668"/>
        <v>0</v>
      </c>
      <c r="CE373" s="97">
        <f t="shared" si="669"/>
        <v>0</v>
      </c>
      <c r="CF373" s="97">
        <f t="shared" si="670"/>
        <v>0</v>
      </c>
      <c r="CG373" s="97">
        <f t="shared" si="671"/>
        <v>0</v>
      </c>
      <c r="CH373" s="97">
        <f>90-'C'!$F273</f>
        <v>87.521000000000001</v>
      </c>
      <c r="CI373" s="97">
        <v>16</v>
      </c>
      <c r="CJ373" s="97"/>
      <c r="CK373" s="97"/>
      <c r="CL373" s="97" t="e">
        <f t="shared" si="687"/>
        <v>#REF!</v>
      </c>
      <c r="CM373" s="97"/>
      <c r="CN373" s="97" t="s">
        <v>8214</v>
      </c>
      <c r="CO373" s="97">
        <f t="shared" si="672"/>
        <v>16</v>
      </c>
      <c r="CP373" s="97">
        <f t="shared" si="673"/>
        <v>34.31666666666667</v>
      </c>
      <c r="CQ373" s="97">
        <f>'C'!F283</f>
        <v>-1.403</v>
      </c>
      <c r="CR373" s="97">
        <f t="shared" si="674"/>
        <v>3.1415926535897931</v>
      </c>
      <c r="CS373" s="97">
        <f t="shared" si="675"/>
        <v>1.7453292519943295E-2</v>
      </c>
      <c r="CT373" s="97">
        <f t="shared" si="676"/>
        <v>57.295779513082323</v>
      </c>
      <c r="CU373" s="97">
        <f t="shared" si="677"/>
        <v>0.59893882164272083</v>
      </c>
      <c r="CV373" s="97">
        <f t="shared" si="678"/>
        <v>-2.4486969405480445E-2</v>
      </c>
      <c r="CW373" s="97">
        <f t="shared" si="679"/>
        <v>1.6179837443286262</v>
      </c>
      <c r="CX373" s="97">
        <f t="shared" si="680"/>
        <v>89.634960606389612</v>
      </c>
      <c r="CY373" s="97">
        <f t="shared" si="681"/>
        <v>89.634960606389612</v>
      </c>
      <c r="CZ373" s="97">
        <f t="shared" si="682"/>
        <v>270.3650393936104</v>
      </c>
      <c r="DA373" s="97"/>
      <c r="DB373" s="97"/>
      <c r="DC373" s="97"/>
      <c r="DD373" s="97"/>
      <c r="DE373" s="97"/>
      <c r="DF373" s="97"/>
      <c r="DG373" s="97"/>
      <c r="DH373" s="97"/>
      <c r="DI373" s="97"/>
      <c r="DJ373" s="97"/>
      <c r="DK373" s="97"/>
    </row>
    <row r="374" spans="1:115" ht="30" customHeight="1" x14ac:dyDescent="0.2">
      <c r="A374" s="97"/>
      <c r="B374" s="97"/>
      <c r="C374" s="97"/>
      <c r="D374" s="97"/>
      <c r="E374" s="97"/>
      <c r="F374" s="97"/>
      <c r="G374" s="97"/>
      <c r="H374" s="97"/>
      <c r="I374" s="97"/>
      <c r="J374" s="98"/>
      <c r="K374" s="98"/>
      <c r="L374" s="98"/>
      <c r="M374" s="98">
        <f t="shared" si="683"/>
        <v>17</v>
      </c>
      <c r="N374" s="97">
        <f t="shared" si="618"/>
        <v>105.87231873866266</v>
      </c>
      <c r="O374" s="97">
        <f t="shared" si="619"/>
        <v>90.105926599469328</v>
      </c>
      <c r="P374" s="97">
        <f t="shared" si="620"/>
        <v>15.766392139193329</v>
      </c>
      <c r="Q374" s="97" t="str">
        <f t="shared" si="621"/>
        <v>QSOS</v>
      </c>
      <c r="R374" s="97">
        <f t="shared" si="622"/>
        <v>269.89407340053066</v>
      </c>
      <c r="S374" s="97">
        <f t="shared" si="477"/>
        <v>362</v>
      </c>
      <c r="T374" s="97">
        <f>SIN((90-$U$9)*$AA$8)*TAN($AA$9*$AA$8)/TAN((90-'C'!$F274)*$AA$8)</f>
        <v>0.10615847635186913</v>
      </c>
      <c r="U374" s="97">
        <f t="shared" si="623"/>
        <v>3.9313065427916092</v>
      </c>
      <c r="V374" s="97">
        <f t="shared" si="624"/>
        <v>2.2206545302661578</v>
      </c>
      <c r="W374" s="97">
        <f t="shared" si="625"/>
        <v>2.7400713062710755</v>
      </c>
      <c r="X374" s="97">
        <f t="shared" si="626"/>
        <v>63.235932093769605</v>
      </c>
      <c r="Y374" s="97">
        <f t="shared" si="627"/>
        <v>-60.495860787498529</v>
      </c>
      <c r="Z374" s="97">
        <f t="shared" si="628"/>
        <v>114.02399659995933</v>
      </c>
      <c r="AA374" s="97">
        <f>(COS( 90.833*$AA$8)-SIN($U$9*$AA$8)*SIN('C'!$F274*$AA$8))/COS($U$9*$AA$8)/COS('C'!$F274*$AA$8)</f>
        <v>-4.2559302518894254E-2</v>
      </c>
      <c r="AB374" s="97">
        <f t="shared" si="629"/>
        <v>92.439205144636162</v>
      </c>
      <c r="AC374" s="97">
        <f>('C'!$E274+$AC$9+$W$9/15)</f>
        <v>12.09577777777778</v>
      </c>
      <c r="AD374" s="97">
        <f t="shared" si="630"/>
        <v>0</v>
      </c>
      <c r="AE374" s="97">
        <f t="shared" si="631"/>
        <v>0</v>
      </c>
      <c r="AF374" s="97">
        <f t="shared" si="632"/>
        <v>0</v>
      </c>
      <c r="AG374" s="97">
        <f t="shared" si="633"/>
        <v>0</v>
      </c>
      <c r="AH374" s="97">
        <f t="shared" si="634"/>
        <v>0</v>
      </c>
      <c r="AI374" s="97"/>
      <c r="AJ374" s="97"/>
      <c r="AK374" s="97">
        <f t="shared" si="635"/>
        <v>0</v>
      </c>
      <c r="AL374" s="97">
        <f>SIN((90-$U$9)*$AA$8)*TAN($Y$10*$AA$8)/TAN((90-'C'!$F274)*$AA$8)</f>
        <v>-8.5825438895061855E-3</v>
      </c>
      <c r="AM374" s="97">
        <f t="shared" si="636"/>
        <v>2.5695650812758871E-2</v>
      </c>
      <c r="AN374" s="97">
        <f t="shared" si="637"/>
        <v>1.0127663357422376</v>
      </c>
      <c r="AO374" s="97">
        <f t="shared" si="638"/>
        <v>-0.48555072471171529</v>
      </c>
      <c r="AP374" s="97">
        <f t="shared" si="639"/>
        <v>-9.106959298875525</v>
      </c>
      <c r="AQ374" s="97">
        <f t="shared" si="640"/>
        <v>8.6214085741638105</v>
      </c>
      <c r="AR374" s="97">
        <f t="shared" si="641"/>
        <v>189.59251002358724</v>
      </c>
      <c r="AS374" s="97" t="s">
        <v>8053</v>
      </c>
      <c r="AT374" s="97" t="s">
        <v>8053</v>
      </c>
      <c r="AU374" s="97" t="s">
        <v>8053</v>
      </c>
      <c r="AV374" s="97">
        <f t="shared" si="642"/>
        <v>11.52101720616686</v>
      </c>
      <c r="AW374" s="97">
        <f t="shared" si="643"/>
        <v>11.52101720616686</v>
      </c>
      <c r="AX374" s="97">
        <f t="shared" si="644"/>
        <v>0.48004238359028584</v>
      </c>
      <c r="AY374" s="97">
        <f t="shared" si="645"/>
        <v>0</v>
      </c>
      <c r="AZ374" s="97">
        <f t="shared" si="646"/>
        <v>0</v>
      </c>
      <c r="BA374" s="97">
        <f t="shared" si="647"/>
        <v>0</v>
      </c>
      <c r="BB374" s="97">
        <f>SIN((90-$U$9)*$AA$8)*TAN($Y$9*$AA$8)/TAN((90-'C'!$F274)*$AA$8)</f>
        <v>-0.10615847635186917</v>
      </c>
      <c r="BC374" s="97">
        <f t="shared" si="648"/>
        <v>3.9313065427916136</v>
      </c>
      <c r="BD374" s="97">
        <f t="shared" si="649"/>
        <v>2.2206545302661587</v>
      </c>
      <c r="BE374" s="97">
        <f t="shared" si="650"/>
        <v>-2.7400713062710755</v>
      </c>
      <c r="BF374" s="97">
        <f t="shared" si="651"/>
        <v>-63.235932093769613</v>
      </c>
      <c r="BG374" s="97">
        <f t="shared" si="652"/>
        <v>60.495860787498536</v>
      </c>
      <c r="BH374" s="97">
        <f t="shared" si="653"/>
        <v>245.97600340004067</v>
      </c>
      <c r="BI374" s="97" t="s">
        <v>8053</v>
      </c>
      <c r="BJ374" s="97" t="s">
        <v>8053</v>
      </c>
      <c r="BK374" s="97" t="s">
        <v>8053</v>
      </c>
      <c r="BL374" s="97">
        <f t="shared" si="654"/>
        <v>16.128835163611015</v>
      </c>
      <c r="BM374" s="97">
        <f t="shared" si="655"/>
        <v>16.128835163611015</v>
      </c>
      <c r="BN374" s="97">
        <f t="shared" si="656"/>
        <v>0.67203479848379233</v>
      </c>
      <c r="BO374" s="97">
        <f t="shared" si="657"/>
        <v>0</v>
      </c>
      <c r="BP374" s="97">
        <f t="shared" si="658"/>
        <v>0</v>
      </c>
      <c r="BQ374" s="97">
        <f t="shared" si="659"/>
        <v>0</v>
      </c>
      <c r="BR374" s="97">
        <f>SIN((90-$U$9)*$AA$8)*TAN($AA$10*$AA$8)/TAN((90-'C'!$F274)*$AA$8)</f>
        <v>8.582543889506182E-3</v>
      </c>
      <c r="BS374" s="97">
        <f t="shared" si="660"/>
        <v>2.5695650812758864E-2</v>
      </c>
      <c r="BT374" s="97">
        <f t="shared" si="661"/>
        <v>1.0127663357422376</v>
      </c>
      <c r="BU374" s="97">
        <f t="shared" si="662"/>
        <v>0.48555072471171506</v>
      </c>
      <c r="BV374" s="97">
        <f t="shared" si="663"/>
        <v>9.1069592988755232</v>
      </c>
      <c r="BW374" s="97">
        <f t="shared" si="664"/>
        <v>-8.6214085741638087</v>
      </c>
      <c r="BX374" s="97">
        <f t="shared" si="665"/>
        <v>170.40748997641276</v>
      </c>
      <c r="BY374" s="97" t="s">
        <v>8053</v>
      </c>
      <c r="BZ374" s="97" t="s">
        <v>8053</v>
      </c>
      <c r="CA374" s="97" t="s">
        <v>8053</v>
      </c>
      <c r="CB374" s="97">
        <f t="shared" si="666"/>
        <v>0</v>
      </c>
      <c r="CC374" s="97">
        <f t="shared" si="667"/>
        <v>0</v>
      </c>
      <c r="CD374" s="97">
        <f t="shared" si="668"/>
        <v>0</v>
      </c>
      <c r="CE374" s="97">
        <f t="shared" si="669"/>
        <v>0</v>
      </c>
      <c r="CF374" s="97">
        <f t="shared" si="670"/>
        <v>0</v>
      </c>
      <c r="CG374" s="97">
        <f t="shared" si="671"/>
        <v>0</v>
      </c>
      <c r="CH374" s="97">
        <f>90-'C'!$F274</f>
        <v>87.906999999999996</v>
      </c>
      <c r="CI374" s="97">
        <v>17</v>
      </c>
      <c r="CJ374" s="97"/>
      <c r="CK374" s="97"/>
      <c r="CL374" s="97"/>
      <c r="CM374" s="97"/>
      <c r="CN374" s="97" t="s">
        <v>8214</v>
      </c>
      <c r="CO374" s="97">
        <f t="shared" si="672"/>
        <v>17</v>
      </c>
      <c r="CP374" s="97">
        <f t="shared" si="673"/>
        <v>34.31666666666667</v>
      </c>
      <c r="CQ374" s="97">
        <f>'C'!F284</f>
        <v>-1.792</v>
      </c>
      <c r="CR374" s="97">
        <f t="shared" si="674"/>
        <v>3.1415926535897931</v>
      </c>
      <c r="CS374" s="97">
        <f t="shared" si="675"/>
        <v>1.7453292519943295E-2</v>
      </c>
      <c r="CT374" s="97">
        <f t="shared" si="676"/>
        <v>57.295779513082323</v>
      </c>
      <c r="CU374" s="97">
        <f t="shared" si="677"/>
        <v>0.59893882164272083</v>
      </c>
      <c r="CV374" s="97">
        <f t="shared" si="678"/>
        <v>-3.1276300195738384E-2</v>
      </c>
      <c r="CW374" s="97">
        <f t="shared" si="679"/>
        <v>1.6133684877003822</v>
      </c>
      <c r="CX374" s="97">
        <f t="shared" si="680"/>
        <v>-89.894073400530672</v>
      </c>
      <c r="CY374" s="97">
        <f t="shared" si="681"/>
        <v>90.105926599469328</v>
      </c>
      <c r="CZ374" s="97">
        <f t="shared" si="682"/>
        <v>269.89407340053066</v>
      </c>
      <c r="DA374" s="97"/>
      <c r="DB374" s="97"/>
      <c r="DC374" s="97"/>
      <c r="DD374" s="97"/>
      <c r="DE374" s="97"/>
      <c r="DF374" s="97"/>
      <c r="DG374" s="97"/>
      <c r="DH374" s="97"/>
      <c r="DI374" s="97"/>
      <c r="DJ374" s="97"/>
      <c r="DK374" s="97"/>
    </row>
    <row r="375" spans="1:115" ht="30" customHeight="1" x14ac:dyDescent="0.2">
      <c r="A375" s="97"/>
      <c r="B375" s="97"/>
      <c r="C375" s="97"/>
      <c r="D375" s="97"/>
      <c r="E375" s="97"/>
      <c r="F375" s="97"/>
      <c r="G375" s="97"/>
      <c r="H375" s="97"/>
      <c r="I375" s="97"/>
      <c r="J375" s="98"/>
      <c r="K375" s="98"/>
      <c r="L375" s="98"/>
      <c r="M375" s="98">
        <f t="shared" si="683"/>
        <v>18</v>
      </c>
      <c r="N375" s="97">
        <f t="shared" si="618"/>
        <v>105.87231873866266</v>
      </c>
      <c r="O375" s="97">
        <f t="shared" si="619"/>
        <v>90.576290794136156</v>
      </c>
      <c r="P375" s="97">
        <f t="shared" si="620"/>
        <v>15.2960279445265</v>
      </c>
      <c r="Q375" s="97" t="str">
        <f t="shared" si="621"/>
        <v>QSOS</v>
      </c>
      <c r="R375" s="97">
        <f t="shared" si="622"/>
        <v>269.42370920586382</v>
      </c>
      <c r="S375" s="97">
        <f t="shared" si="477"/>
        <v>363</v>
      </c>
      <c r="T375" s="97">
        <f>SIN((90-$U$9)*$AA$8)*TAN($AA$9*$AA$8)/TAN((90-'C'!$F275)*$AA$8)</f>
        <v>8.6516632750620548E-2</v>
      </c>
      <c r="U375" s="97">
        <f t="shared" si="623"/>
        <v>3.9313065427916092</v>
      </c>
      <c r="V375" s="97">
        <f t="shared" si="624"/>
        <v>2.2206545302661578</v>
      </c>
      <c r="W375" s="97">
        <f t="shared" si="625"/>
        <v>2.2328069201489131</v>
      </c>
      <c r="X375" s="97">
        <f t="shared" si="626"/>
        <v>63.235932093769605</v>
      </c>
      <c r="Y375" s="97">
        <f t="shared" si="627"/>
        <v>-61.003125173620695</v>
      </c>
      <c r="Z375" s="97">
        <f t="shared" si="628"/>
        <v>114.53126098608149</v>
      </c>
      <c r="AA375" s="97">
        <f>(COS( 90.833*$AA$8)-SIN($U$9*$AA$8)*SIN('C'!$F275*$AA$8))/COS($U$9*$AA$8)/COS('C'!$F275*$AA$8)</f>
        <v>-3.7939833288474646E-2</v>
      </c>
      <c r="AB375" s="97">
        <f t="shared" si="629"/>
        <v>92.174314164941691</v>
      </c>
      <c r="AC375" s="97">
        <f>('C'!$E275+$AC$9+$W$9/15)</f>
        <v>12.08977777777778</v>
      </c>
      <c r="AD375" s="97">
        <f t="shared" si="630"/>
        <v>0</v>
      </c>
      <c r="AE375" s="97">
        <f t="shared" si="631"/>
        <v>0</v>
      </c>
      <c r="AF375" s="97">
        <f t="shared" si="632"/>
        <v>0</v>
      </c>
      <c r="AG375" s="97">
        <f t="shared" si="633"/>
        <v>0</v>
      </c>
      <c r="AH375" s="97">
        <f t="shared" si="634"/>
        <v>0</v>
      </c>
      <c r="AI375" s="97"/>
      <c r="AJ375" s="97"/>
      <c r="AK375" s="97">
        <f t="shared" si="635"/>
        <v>0</v>
      </c>
      <c r="AL375" s="97">
        <f>SIN((90-$U$9)*$AA$8)*TAN($Y$10*$AA$8)/TAN((90-'C'!$F275)*$AA$8)</f>
        <v>-6.9945690939771593E-3</v>
      </c>
      <c r="AM375" s="97">
        <f t="shared" si="636"/>
        <v>2.5695650812758871E-2</v>
      </c>
      <c r="AN375" s="97">
        <f t="shared" si="637"/>
        <v>1.0127663357422376</v>
      </c>
      <c r="AO375" s="97">
        <f t="shared" si="638"/>
        <v>-0.39571069895286254</v>
      </c>
      <c r="AP375" s="97">
        <f t="shared" si="639"/>
        <v>-9.106959298875525</v>
      </c>
      <c r="AQ375" s="97">
        <f t="shared" si="640"/>
        <v>8.7112485999226621</v>
      </c>
      <c r="AR375" s="97">
        <f t="shared" si="641"/>
        <v>189.50266999782838</v>
      </c>
      <c r="AS375" s="97" t="s">
        <v>8053</v>
      </c>
      <c r="AT375" s="97" t="s">
        <v>8053</v>
      </c>
      <c r="AU375" s="97" t="s">
        <v>8053</v>
      </c>
      <c r="AV375" s="97">
        <f t="shared" si="642"/>
        <v>11.509027871116269</v>
      </c>
      <c r="AW375" s="97">
        <f t="shared" si="643"/>
        <v>11.509027871116269</v>
      </c>
      <c r="AX375" s="97">
        <f t="shared" si="644"/>
        <v>0.47954282796317788</v>
      </c>
      <c r="AY375" s="97">
        <f t="shared" si="645"/>
        <v>0</v>
      </c>
      <c r="AZ375" s="97">
        <f t="shared" si="646"/>
        <v>0</v>
      </c>
      <c r="BA375" s="97">
        <f t="shared" si="647"/>
        <v>0</v>
      </c>
      <c r="BB375" s="97">
        <f>SIN((90-$U$9)*$AA$8)*TAN($Y$9*$AA$8)/TAN((90-'C'!$F275)*$AA$8)</f>
        <v>-8.6516632750620576E-2</v>
      </c>
      <c r="BC375" s="97">
        <f t="shared" si="648"/>
        <v>3.9313065427916136</v>
      </c>
      <c r="BD375" s="97">
        <f t="shared" si="649"/>
        <v>2.2206545302661587</v>
      </c>
      <c r="BE375" s="97">
        <f t="shared" si="650"/>
        <v>-2.2328069201489131</v>
      </c>
      <c r="BF375" s="97">
        <f t="shared" si="651"/>
        <v>-63.235932093769613</v>
      </c>
      <c r="BG375" s="97">
        <f t="shared" si="652"/>
        <v>61.003125173620703</v>
      </c>
      <c r="BH375" s="97">
        <f t="shared" si="653"/>
        <v>245.46873901391851</v>
      </c>
      <c r="BI375" s="97" t="s">
        <v>8053</v>
      </c>
      <c r="BJ375" s="97" t="s">
        <v>8053</v>
      </c>
      <c r="BK375" s="97" t="s">
        <v>8053</v>
      </c>
      <c r="BL375" s="97">
        <f t="shared" si="654"/>
        <v>16.156652789352492</v>
      </c>
      <c r="BM375" s="97">
        <f t="shared" si="655"/>
        <v>16.156652789352492</v>
      </c>
      <c r="BN375" s="97">
        <f t="shared" si="656"/>
        <v>0.67319386622302047</v>
      </c>
      <c r="BO375" s="97">
        <f t="shared" si="657"/>
        <v>0</v>
      </c>
      <c r="BP375" s="97">
        <f t="shared" si="658"/>
        <v>0</v>
      </c>
      <c r="BQ375" s="97">
        <f t="shared" si="659"/>
        <v>0</v>
      </c>
      <c r="BR375" s="97">
        <f>SIN((90-$U$9)*$AA$8)*TAN($AA$10*$AA$8)/TAN((90-'C'!$F275)*$AA$8)</f>
        <v>6.9945690939771576E-3</v>
      </c>
      <c r="BS375" s="97">
        <f t="shared" si="660"/>
        <v>2.5695650812758864E-2</v>
      </c>
      <c r="BT375" s="97">
        <f t="shared" si="661"/>
        <v>1.0127663357422376</v>
      </c>
      <c r="BU375" s="97">
        <f t="shared" si="662"/>
        <v>0.39571069895286243</v>
      </c>
      <c r="BV375" s="97">
        <f t="shared" si="663"/>
        <v>9.1069592988755232</v>
      </c>
      <c r="BW375" s="97">
        <f t="shared" si="664"/>
        <v>-8.7112485999226603</v>
      </c>
      <c r="BX375" s="97">
        <f t="shared" si="665"/>
        <v>170.49733000217162</v>
      </c>
      <c r="BY375" s="97" t="s">
        <v>8053</v>
      </c>
      <c r="BZ375" s="97" t="s">
        <v>8053</v>
      </c>
      <c r="CA375" s="97" t="s">
        <v>8053</v>
      </c>
      <c r="CB375" s="97">
        <f t="shared" si="666"/>
        <v>0</v>
      </c>
      <c r="CC375" s="97">
        <f t="shared" si="667"/>
        <v>0</v>
      </c>
      <c r="CD375" s="97">
        <f t="shared" si="668"/>
        <v>0</v>
      </c>
      <c r="CE375" s="97">
        <f t="shared" si="669"/>
        <v>0</v>
      </c>
      <c r="CF375" s="97">
        <f t="shared" si="670"/>
        <v>0</v>
      </c>
      <c r="CG375" s="97">
        <f t="shared" si="671"/>
        <v>0</v>
      </c>
      <c r="CH375" s="97">
        <f>90-'C'!$F275</f>
        <v>88.293999999999997</v>
      </c>
      <c r="CI375" s="97">
        <v>18</v>
      </c>
      <c r="CJ375" s="97"/>
      <c r="CK375" s="97"/>
      <c r="CL375" s="97"/>
      <c r="CM375" s="97"/>
      <c r="CN375" s="97" t="s">
        <v>8214</v>
      </c>
      <c r="CO375" s="97">
        <f t="shared" si="672"/>
        <v>18</v>
      </c>
      <c r="CP375" s="97">
        <f t="shared" si="673"/>
        <v>34.31666666666667</v>
      </c>
      <c r="CQ375" s="97">
        <f>'C'!F285</f>
        <v>-2.1800000000000002</v>
      </c>
      <c r="CR375" s="97">
        <f t="shared" si="674"/>
        <v>3.1415926535897931</v>
      </c>
      <c r="CS375" s="97">
        <f t="shared" si="675"/>
        <v>1.7453292519943295E-2</v>
      </c>
      <c r="CT375" s="97">
        <f t="shared" si="676"/>
        <v>57.295779513082323</v>
      </c>
      <c r="CU375" s="97">
        <f t="shared" si="677"/>
        <v>0.59893882164272083</v>
      </c>
      <c r="CV375" s="97">
        <f t="shared" si="678"/>
        <v>-3.804817769347639E-2</v>
      </c>
      <c r="CW375" s="97">
        <f t="shared" si="679"/>
        <v>1.6087452679458802</v>
      </c>
      <c r="CX375" s="97">
        <f t="shared" si="680"/>
        <v>-89.423709205863844</v>
      </c>
      <c r="CY375" s="97">
        <f t="shared" si="681"/>
        <v>90.576290794136156</v>
      </c>
      <c r="CZ375" s="97">
        <f t="shared" si="682"/>
        <v>269.42370920586382</v>
      </c>
      <c r="DA375" s="97"/>
      <c r="DB375" s="97"/>
      <c r="DC375" s="97"/>
      <c r="DD375" s="97"/>
      <c r="DE375" s="97"/>
      <c r="DF375" s="97"/>
      <c r="DG375" s="97"/>
      <c r="DH375" s="97"/>
      <c r="DI375" s="97"/>
      <c r="DJ375" s="97"/>
      <c r="DK375" s="97"/>
    </row>
    <row r="376" spans="1:115" ht="30" customHeight="1" x14ac:dyDescent="0.2">
      <c r="A376" s="97"/>
      <c r="B376" s="97"/>
      <c r="C376" s="97"/>
      <c r="D376" s="97"/>
      <c r="E376" s="97"/>
      <c r="F376" s="97"/>
      <c r="G376" s="97"/>
      <c r="H376" s="97"/>
      <c r="I376" s="97"/>
      <c r="J376" s="98"/>
      <c r="K376" s="98"/>
      <c r="L376" s="98"/>
      <c r="M376" s="98">
        <f t="shared" si="683"/>
        <v>19</v>
      </c>
      <c r="N376" s="97">
        <f t="shared" si="618"/>
        <v>105.87231873866266</v>
      </c>
      <c r="O376" s="97">
        <f t="shared" si="619"/>
        <v>91.047331995148852</v>
      </c>
      <c r="P376" s="97">
        <f t="shared" si="620"/>
        <v>14.824986743513804</v>
      </c>
      <c r="Q376" s="97" t="str">
        <f t="shared" si="621"/>
        <v>QSOS</v>
      </c>
      <c r="R376" s="97">
        <f t="shared" si="622"/>
        <v>268.95266800485115</v>
      </c>
      <c r="S376" s="97">
        <f t="shared" si="477"/>
        <v>364</v>
      </c>
      <c r="T376" s="97">
        <f>SIN((90-$U$9)*$AA$8)*TAN($AA$9*$AA$8)/TAN((90-'C'!$F276)*$AA$8)</f>
        <v>6.6882690559140145E-2</v>
      </c>
      <c r="U376" s="97">
        <f t="shared" si="623"/>
        <v>3.9313065427916092</v>
      </c>
      <c r="V376" s="97">
        <f t="shared" si="624"/>
        <v>2.2206545302661578</v>
      </c>
      <c r="W376" s="97">
        <f t="shared" si="625"/>
        <v>1.725921541907494</v>
      </c>
      <c r="X376" s="97">
        <f t="shared" si="626"/>
        <v>63.235932093769605</v>
      </c>
      <c r="Y376" s="97">
        <f t="shared" si="627"/>
        <v>-61.510010551862109</v>
      </c>
      <c r="Z376" s="97">
        <f t="shared" si="628"/>
        <v>115.0381463643229</v>
      </c>
      <c r="AA376" s="97">
        <f>(COS( 90.833*$AA$8)-SIN($U$9*$AA$8)*SIN('C'!$F276*$AA$8))/COS($U$9*$AA$8)/COS('C'!$F276*$AA$8)</f>
        <v>-3.3323025603711247E-2</v>
      </c>
      <c r="AB376" s="97">
        <f t="shared" si="629"/>
        <v>91.909622254028946</v>
      </c>
      <c r="AC376" s="97">
        <f>('C'!$E276+$AC$9+$W$9/15)</f>
        <v>12.08377777777778</v>
      </c>
      <c r="AD376" s="97">
        <f t="shared" si="630"/>
        <v>0</v>
      </c>
      <c r="AE376" s="97">
        <f t="shared" si="631"/>
        <v>0</v>
      </c>
      <c r="AF376" s="97">
        <f t="shared" si="632"/>
        <v>0</v>
      </c>
      <c r="AG376" s="97">
        <f t="shared" si="633"/>
        <v>0</v>
      </c>
      <c r="AH376" s="97">
        <f t="shared" si="634"/>
        <v>0</v>
      </c>
      <c r="AI376" s="97"/>
      <c r="AJ376" s="97"/>
      <c r="AK376" s="97">
        <f t="shared" si="635"/>
        <v>0</v>
      </c>
      <c r="AL376" s="97">
        <f>SIN((90-$U$9)*$AA$8)*TAN($Y$10*$AA$8)/TAN((90-'C'!$F276)*$AA$8)</f>
        <v>-5.4072330999687945E-3</v>
      </c>
      <c r="AM376" s="97">
        <f t="shared" si="636"/>
        <v>2.5695650812758871E-2</v>
      </c>
      <c r="AN376" s="97">
        <f t="shared" si="637"/>
        <v>1.0127663357422376</v>
      </c>
      <c r="AO376" s="97">
        <f t="shared" si="638"/>
        <v>-0.30590778588916112</v>
      </c>
      <c r="AP376" s="97">
        <f t="shared" si="639"/>
        <v>-9.106959298875525</v>
      </c>
      <c r="AQ376" s="97">
        <f t="shared" si="640"/>
        <v>8.8010515129863638</v>
      </c>
      <c r="AR376" s="97">
        <f t="shared" si="641"/>
        <v>189.41286708476468</v>
      </c>
      <c r="AS376" s="97" t="s">
        <v>8053</v>
      </c>
      <c r="AT376" s="97" t="s">
        <v>8053</v>
      </c>
      <c r="AU376" s="97" t="s">
        <v>8053</v>
      </c>
      <c r="AV376" s="97">
        <f t="shared" si="642"/>
        <v>11.497041010245356</v>
      </c>
      <c r="AW376" s="97">
        <f t="shared" si="643"/>
        <v>11.497041010245356</v>
      </c>
      <c r="AX376" s="97">
        <f t="shared" si="644"/>
        <v>0.47904337542688985</v>
      </c>
      <c r="AY376" s="97">
        <f t="shared" si="645"/>
        <v>0</v>
      </c>
      <c r="AZ376" s="97">
        <f t="shared" si="646"/>
        <v>0</v>
      </c>
      <c r="BA376" s="97">
        <f t="shared" si="647"/>
        <v>0</v>
      </c>
      <c r="BB376" s="97">
        <f>SIN((90-$U$9)*$AA$8)*TAN($Y$9*$AA$8)/TAN((90-'C'!$F276)*$AA$8)</f>
        <v>-6.6882690559140173E-2</v>
      </c>
      <c r="BC376" s="97">
        <f t="shared" si="648"/>
        <v>3.9313065427916136</v>
      </c>
      <c r="BD376" s="97">
        <f t="shared" si="649"/>
        <v>2.2206545302661587</v>
      </c>
      <c r="BE376" s="97">
        <f t="shared" si="650"/>
        <v>-1.725921541907494</v>
      </c>
      <c r="BF376" s="97">
        <f t="shared" si="651"/>
        <v>-63.235932093769613</v>
      </c>
      <c r="BG376" s="97">
        <f t="shared" si="652"/>
        <v>61.510010551862116</v>
      </c>
      <c r="BH376" s="97">
        <f t="shared" si="653"/>
        <v>244.9618536356771</v>
      </c>
      <c r="BI376" s="97" t="s">
        <v>8053</v>
      </c>
      <c r="BJ376" s="97" t="s">
        <v>8053</v>
      </c>
      <c r="BK376" s="97" t="s">
        <v>8053</v>
      </c>
      <c r="BL376" s="97">
        <f t="shared" si="654"/>
        <v>16.184445147901918</v>
      </c>
      <c r="BM376" s="97">
        <f t="shared" si="655"/>
        <v>16.184445147901918</v>
      </c>
      <c r="BN376" s="97">
        <f t="shared" si="656"/>
        <v>0.67435188116257994</v>
      </c>
      <c r="BO376" s="97">
        <f t="shared" si="657"/>
        <v>0</v>
      </c>
      <c r="BP376" s="97">
        <f t="shared" si="658"/>
        <v>0</v>
      </c>
      <c r="BQ376" s="97">
        <f t="shared" si="659"/>
        <v>0</v>
      </c>
      <c r="BR376" s="97">
        <f>SIN((90-$U$9)*$AA$8)*TAN($AA$10*$AA$8)/TAN((90-'C'!$F276)*$AA$8)</f>
        <v>5.4072330999687928E-3</v>
      </c>
      <c r="BS376" s="97">
        <f t="shared" si="660"/>
        <v>2.5695650812758864E-2</v>
      </c>
      <c r="BT376" s="97">
        <f t="shared" si="661"/>
        <v>1.0127663357422376</v>
      </c>
      <c r="BU376" s="97">
        <f t="shared" si="662"/>
        <v>0.30590778588916107</v>
      </c>
      <c r="BV376" s="97">
        <f t="shared" si="663"/>
        <v>9.1069592988755232</v>
      </c>
      <c r="BW376" s="97">
        <f t="shared" si="664"/>
        <v>-8.801051512986362</v>
      </c>
      <c r="BX376" s="97">
        <f t="shared" si="665"/>
        <v>170.58713291523532</v>
      </c>
      <c r="BY376" s="97" t="s">
        <v>8053</v>
      </c>
      <c r="BZ376" s="97" t="s">
        <v>8053</v>
      </c>
      <c r="CA376" s="97" t="s">
        <v>8053</v>
      </c>
      <c r="CB376" s="97">
        <f t="shared" si="666"/>
        <v>0</v>
      </c>
      <c r="CC376" s="97">
        <f t="shared" si="667"/>
        <v>0</v>
      </c>
      <c r="CD376" s="97">
        <f t="shared" si="668"/>
        <v>0</v>
      </c>
      <c r="CE376" s="97">
        <f t="shared" si="669"/>
        <v>0</v>
      </c>
      <c r="CF376" s="97">
        <f t="shared" si="670"/>
        <v>0</v>
      </c>
      <c r="CG376" s="97">
        <f t="shared" si="671"/>
        <v>0</v>
      </c>
      <c r="CH376" s="97">
        <f>90-'C'!$F276</f>
        <v>88.680999999999997</v>
      </c>
      <c r="CI376" s="97">
        <v>19</v>
      </c>
      <c r="CJ376" s="97"/>
      <c r="CK376" s="97"/>
      <c r="CL376" s="97"/>
      <c r="CM376" s="97"/>
      <c r="CN376" s="97" t="s">
        <v>8214</v>
      </c>
      <c r="CO376" s="97">
        <f t="shared" si="672"/>
        <v>19</v>
      </c>
      <c r="CP376" s="97">
        <f t="shared" si="673"/>
        <v>34.31666666666667</v>
      </c>
      <c r="CQ376" s="97">
        <f>'C'!F286</f>
        <v>-2.569</v>
      </c>
      <c r="CR376" s="97">
        <f t="shared" si="674"/>
        <v>3.1415926535897931</v>
      </c>
      <c r="CS376" s="97">
        <f t="shared" si="675"/>
        <v>1.7453292519943295E-2</v>
      </c>
      <c r="CT376" s="97">
        <f t="shared" si="676"/>
        <v>57.295779513082323</v>
      </c>
      <c r="CU376" s="97">
        <f t="shared" si="677"/>
        <v>0.59893882164272083</v>
      </c>
      <c r="CV376" s="97">
        <f t="shared" si="678"/>
        <v>-4.4837508483734329E-2</v>
      </c>
      <c r="CW376" s="97">
        <f t="shared" si="679"/>
        <v>1.6041255225970572</v>
      </c>
      <c r="CX376" s="97">
        <f t="shared" si="680"/>
        <v>-88.952668004851148</v>
      </c>
      <c r="CY376" s="97">
        <f t="shared" si="681"/>
        <v>91.047331995148852</v>
      </c>
      <c r="CZ376" s="97">
        <f t="shared" si="682"/>
        <v>268.95266800485115</v>
      </c>
      <c r="DA376" s="97"/>
      <c r="DB376" s="97"/>
      <c r="DC376" s="97"/>
      <c r="DD376" s="97"/>
      <c r="DE376" s="97"/>
      <c r="DF376" s="97"/>
      <c r="DG376" s="97"/>
      <c r="DH376" s="97"/>
      <c r="DI376" s="97"/>
      <c r="DJ376" s="97"/>
      <c r="DK376" s="97"/>
    </row>
    <row r="377" spans="1:115" ht="30" customHeight="1" x14ac:dyDescent="0.2">
      <c r="A377" s="97"/>
      <c r="B377" s="97"/>
      <c r="C377" s="97"/>
      <c r="D377" s="97"/>
      <c r="E377" s="97"/>
      <c r="F377" s="97"/>
      <c r="G377" s="97"/>
      <c r="H377" s="97"/>
      <c r="I377" s="97"/>
      <c r="J377" s="98"/>
      <c r="K377" s="98"/>
      <c r="L377" s="98"/>
      <c r="M377" s="98">
        <f t="shared" si="683"/>
        <v>20</v>
      </c>
      <c r="N377" s="97">
        <f t="shared" si="618"/>
        <v>105.87231873866266</v>
      </c>
      <c r="O377" s="97">
        <f t="shared" si="619"/>
        <v>91.51778943386141</v>
      </c>
      <c r="P377" s="97">
        <f t="shared" si="620"/>
        <v>14.354529304801247</v>
      </c>
      <c r="Q377" s="97" t="str">
        <f t="shared" si="621"/>
        <v>QSOS</v>
      </c>
      <c r="R377" s="97">
        <f t="shared" si="622"/>
        <v>268.48221056613858</v>
      </c>
      <c r="S377" s="97">
        <f t="shared" si="477"/>
        <v>365</v>
      </c>
      <c r="T377" s="97">
        <f>SIN((90-$U$9)*$AA$8)*TAN($AA$9*$AA$8)/TAN((90-'C'!$F277)*$AA$8)</f>
        <v>4.7204142901883926E-2</v>
      </c>
      <c r="U377" s="97">
        <f t="shared" si="623"/>
        <v>3.9313065427916092</v>
      </c>
      <c r="V377" s="97">
        <f t="shared" si="624"/>
        <v>2.2206545302661578</v>
      </c>
      <c r="W377" s="97">
        <f t="shared" si="625"/>
        <v>1.2180201147916938</v>
      </c>
      <c r="X377" s="97">
        <f t="shared" si="626"/>
        <v>63.235932093769605</v>
      </c>
      <c r="Y377" s="97">
        <f t="shared" si="627"/>
        <v>-62.017911978977914</v>
      </c>
      <c r="Z377" s="97">
        <f t="shared" si="628"/>
        <v>115.5460477914387</v>
      </c>
      <c r="AA377" s="97">
        <f>(COS( 90.833*$AA$8)-SIN($U$9*$AA$8)*SIN('C'!$F277*$AA$8))/COS($U$9*$AA$8)/COS('C'!$F277*$AA$8)</f>
        <v>-2.8696535462764457E-2</v>
      </c>
      <c r="AB377" s="97">
        <f t="shared" si="629"/>
        <v>91.64441611503122</v>
      </c>
      <c r="AC377" s="97">
        <f>('C'!$E277+$AC$9+$W$9/15)</f>
        <v>12.077777777777779</v>
      </c>
      <c r="AD377" s="97">
        <f t="shared" si="630"/>
        <v>0</v>
      </c>
      <c r="AE377" s="97">
        <f t="shared" si="631"/>
        <v>0</v>
      </c>
      <c r="AF377" s="97">
        <f t="shared" si="632"/>
        <v>0</v>
      </c>
      <c r="AG377" s="97">
        <f t="shared" si="633"/>
        <v>0</v>
      </c>
      <c r="AH377" s="97">
        <f t="shared" si="634"/>
        <v>0</v>
      </c>
      <c r="AI377" s="97"/>
      <c r="AJ377" s="97"/>
      <c r="AK377" s="97">
        <f t="shared" si="635"/>
        <v>0</v>
      </c>
      <c r="AL377" s="97">
        <f>SIN((90-$U$9)*$AA$8)*TAN($Y$10*$AA$8)/TAN((90-'C'!$F277)*$AA$8)</f>
        <v>-3.8162909090660425E-3</v>
      </c>
      <c r="AM377" s="97">
        <f t="shared" si="636"/>
        <v>2.5695650812758871E-2</v>
      </c>
      <c r="AN377" s="97">
        <f t="shared" si="637"/>
        <v>1.0127663357422376</v>
      </c>
      <c r="AO377" s="97">
        <f t="shared" si="638"/>
        <v>-0.21590160753840912</v>
      </c>
      <c r="AP377" s="97">
        <f t="shared" si="639"/>
        <v>-9.106959298875525</v>
      </c>
      <c r="AQ377" s="97">
        <f t="shared" si="640"/>
        <v>8.8910576913371155</v>
      </c>
      <c r="AR377" s="97">
        <f t="shared" si="641"/>
        <v>189.32286090641392</v>
      </c>
      <c r="AS377" s="97" t="s">
        <v>8053</v>
      </c>
      <c r="AT377" s="97" t="s">
        <v>8053</v>
      </c>
      <c r="AU377" s="97" t="s">
        <v>8053</v>
      </c>
      <c r="AV377" s="97">
        <f t="shared" si="642"/>
        <v>11.485040598355305</v>
      </c>
      <c r="AW377" s="97">
        <f t="shared" si="643"/>
        <v>11.485040598355305</v>
      </c>
      <c r="AX377" s="97">
        <f t="shared" si="644"/>
        <v>0.47854335826480437</v>
      </c>
      <c r="AY377" s="97">
        <f t="shared" si="645"/>
        <v>0</v>
      </c>
      <c r="AZ377" s="97">
        <f t="shared" si="646"/>
        <v>0</v>
      </c>
      <c r="BA377" s="97">
        <f t="shared" si="647"/>
        <v>0</v>
      </c>
      <c r="BB377" s="97">
        <f>SIN((90-$U$9)*$AA$8)*TAN($Y$9*$AA$8)/TAN((90-'C'!$F277)*$AA$8)</f>
        <v>-4.7204142901883947E-2</v>
      </c>
      <c r="BC377" s="97">
        <f t="shared" si="648"/>
        <v>3.9313065427916136</v>
      </c>
      <c r="BD377" s="97">
        <f t="shared" si="649"/>
        <v>2.2206545302661587</v>
      </c>
      <c r="BE377" s="97">
        <f t="shared" si="650"/>
        <v>-1.2180201147916938</v>
      </c>
      <c r="BF377" s="97">
        <f t="shared" si="651"/>
        <v>-63.235932093769613</v>
      </c>
      <c r="BG377" s="97">
        <f t="shared" si="652"/>
        <v>62.017911978977921</v>
      </c>
      <c r="BH377" s="97">
        <f t="shared" si="653"/>
        <v>244.4539522085613</v>
      </c>
      <c r="BI377" s="97" t="s">
        <v>8053</v>
      </c>
      <c r="BJ377" s="97" t="s">
        <v>8053</v>
      </c>
      <c r="BK377" s="97" t="s">
        <v>8053</v>
      </c>
      <c r="BL377" s="97">
        <f t="shared" si="654"/>
        <v>16.212305243042973</v>
      </c>
      <c r="BM377" s="97">
        <f t="shared" si="655"/>
        <v>16.212305243042973</v>
      </c>
      <c r="BN377" s="97">
        <f t="shared" si="656"/>
        <v>0.67551271846012384</v>
      </c>
      <c r="BO377" s="97">
        <f t="shared" si="657"/>
        <v>0</v>
      </c>
      <c r="BP377" s="97">
        <f t="shared" si="658"/>
        <v>0</v>
      </c>
      <c r="BQ377" s="97">
        <f t="shared" si="659"/>
        <v>0</v>
      </c>
      <c r="BR377" s="97">
        <f>SIN((90-$U$9)*$AA$8)*TAN($AA$10*$AA$8)/TAN((90-'C'!$F277)*$AA$8)</f>
        <v>3.8162909090660416E-3</v>
      </c>
      <c r="BS377" s="97">
        <f t="shared" si="660"/>
        <v>2.5695650812758864E-2</v>
      </c>
      <c r="BT377" s="97">
        <f t="shared" si="661"/>
        <v>1.0127663357422376</v>
      </c>
      <c r="BU377" s="97">
        <f t="shared" si="662"/>
        <v>0.21590160753840909</v>
      </c>
      <c r="BV377" s="97">
        <f t="shared" si="663"/>
        <v>9.1069592988755232</v>
      </c>
      <c r="BW377" s="97">
        <f t="shared" si="664"/>
        <v>-8.8910576913371138</v>
      </c>
      <c r="BX377" s="97">
        <f t="shared" si="665"/>
        <v>170.67713909358608</v>
      </c>
      <c r="BY377" s="97" t="s">
        <v>8053</v>
      </c>
      <c r="BZ377" s="97" t="s">
        <v>8053</v>
      </c>
      <c r="CA377" s="97" t="s">
        <v>8053</v>
      </c>
      <c r="CB377" s="97">
        <f t="shared" si="666"/>
        <v>0</v>
      </c>
      <c r="CC377" s="97">
        <f t="shared" si="667"/>
        <v>0</v>
      </c>
      <c r="CD377" s="97">
        <f t="shared" si="668"/>
        <v>0</v>
      </c>
      <c r="CE377" s="97">
        <f t="shared" si="669"/>
        <v>0</v>
      </c>
      <c r="CF377" s="97">
        <f t="shared" si="670"/>
        <v>0</v>
      </c>
      <c r="CG377" s="97">
        <f t="shared" si="671"/>
        <v>0</v>
      </c>
      <c r="CH377" s="97">
        <f>90-'C'!$F277</f>
        <v>89.069000000000003</v>
      </c>
      <c r="CI377" s="97">
        <v>20</v>
      </c>
      <c r="CJ377" s="97"/>
      <c r="CK377" s="97"/>
      <c r="CL377" s="97"/>
      <c r="CM377" s="97"/>
      <c r="CN377" s="97" t="s">
        <v>8214</v>
      </c>
      <c r="CO377" s="97">
        <f t="shared" si="672"/>
        <v>20</v>
      </c>
      <c r="CP377" s="97">
        <f t="shared" si="673"/>
        <v>34.31666666666667</v>
      </c>
      <c r="CQ377" s="97">
        <f>'C'!F287</f>
        <v>-2.9569999999999999</v>
      </c>
      <c r="CR377" s="97">
        <f t="shared" si="674"/>
        <v>3.1415926535897931</v>
      </c>
      <c r="CS377" s="97">
        <f t="shared" si="675"/>
        <v>1.7453292519943295E-2</v>
      </c>
      <c r="CT377" s="97">
        <f t="shared" si="676"/>
        <v>57.295779513082323</v>
      </c>
      <c r="CU377" s="97">
        <f t="shared" si="677"/>
        <v>0.59893882164272083</v>
      </c>
      <c r="CV377" s="97">
        <f t="shared" si="678"/>
        <v>-5.1609385981472321E-2</v>
      </c>
      <c r="CW377" s="97">
        <f t="shared" si="679"/>
        <v>1.5994968022750451</v>
      </c>
      <c r="CX377" s="97">
        <f t="shared" si="680"/>
        <v>-88.48221056613859</v>
      </c>
      <c r="CY377" s="97">
        <f t="shared" si="681"/>
        <v>91.51778943386141</v>
      </c>
      <c r="CZ377" s="97">
        <f t="shared" si="682"/>
        <v>268.48221056613858</v>
      </c>
      <c r="DA377" s="97"/>
      <c r="DB377" s="97"/>
      <c r="DC377" s="97"/>
      <c r="DD377" s="97"/>
      <c r="DE377" s="97"/>
      <c r="DF377" s="97"/>
      <c r="DG377" s="97"/>
      <c r="DH377" s="97"/>
      <c r="DI377" s="97"/>
      <c r="DJ377" s="97"/>
      <c r="DK377" s="97"/>
    </row>
    <row r="378" spans="1:115" ht="30" customHeight="1" x14ac:dyDescent="0.2">
      <c r="A378" s="97"/>
      <c r="B378" s="97"/>
      <c r="C378" s="97"/>
      <c r="D378" s="97"/>
      <c r="E378" s="97"/>
      <c r="F378" s="97"/>
      <c r="G378" s="97"/>
      <c r="H378" s="97"/>
      <c r="I378" s="97"/>
      <c r="J378" s="98"/>
      <c r="K378" s="98"/>
      <c r="L378" s="98"/>
      <c r="M378" s="98">
        <f t="shared" si="683"/>
        <v>21</v>
      </c>
      <c r="N378" s="97">
        <f t="shared" si="618"/>
        <v>105.87231873866266</v>
      </c>
      <c r="O378" s="97">
        <f t="shared" si="619"/>
        <v>91.667299589020786</v>
      </c>
      <c r="P378" s="97">
        <f t="shared" si="620"/>
        <v>14.205019149641871</v>
      </c>
      <c r="Q378" s="97" t="str">
        <f t="shared" si="621"/>
        <v>QSOS</v>
      </c>
      <c r="R378" s="97">
        <f t="shared" si="622"/>
        <v>268.33270041097921</v>
      </c>
      <c r="S378" s="97">
        <f t="shared" si="477"/>
        <v>366</v>
      </c>
      <c r="T378" s="97">
        <f>SIN((90-$U$9)*$AA$8)*TAN($AA$9*$AA$8)/TAN((90-'C'!$F278)*$AA$8)</f>
        <v>2.7479223219279602E-2</v>
      </c>
      <c r="U378" s="97">
        <f t="shared" si="623"/>
        <v>3.9313065427916092</v>
      </c>
      <c r="V378" s="97">
        <f t="shared" si="624"/>
        <v>2.2206545302661578</v>
      </c>
      <c r="W378" s="97">
        <f t="shared" si="625"/>
        <v>0.70901784913280896</v>
      </c>
      <c r="X378" s="97">
        <f t="shared" si="626"/>
        <v>63.235932093769605</v>
      </c>
      <c r="Y378" s="97">
        <f t="shared" si="627"/>
        <v>-62.526914244636799</v>
      </c>
      <c r="Z378" s="97">
        <f t="shared" si="628"/>
        <v>116.05505005709759</v>
      </c>
      <c r="AA378" s="97">
        <f>(COS( 90.833*$AA$8)-SIN($U$9*$AA$8)*SIN('C'!$F278*$AA$8))/COS($U$9*$AA$8)/COS('C'!$F278*$AA$8)</f>
        <v>-2.405995346260633E-2</v>
      </c>
      <c r="AB378" s="97">
        <f t="shared" si="629"/>
        <v>91.378666824599378</v>
      </c>
      <c r="AC378" s="97">
        <f>('C'!$E278+$AC$9+$W$9/15)</f>
        <v>12.071777777777779</v>
      </c>
      <c r="AD378" s="97">
        <f t="shared" si="630"/>
        <v>0</v>
      </c>
      <c r="AE378" s="97">
        <f t="shared" si="631"/>
        <v>0</v>
      </c>
      <c r="AF378" s="97">
        <f t="shared" si="632"/>
        <v>0</v>
      </c>
      <c r="AG378" s="97">
        <f t="shared" si="633"/>
        <v>0</v>
      </c>
      <c r="AH378" s="97">
        <f t="shared" si="634"/>
        <v>0</v>
      </c>
      <c r="AI378" s="97"/>
      <c r="AJ378" s="97"/>
      <c r="AK378" s="97">
        <f t="shared" si="635"/>
        <v>0</v>
      </c>
      <c r="AL378" s="97">
        <f>SIN((90-$U$9)*$AA$8)*TAN($Y$10*$AA$8)/TAN((90-'C'!$F278)*$AA$8)</f>
        <v>-2.2215997010666603E-3</v>
      </c>
      <c r="AM378" s="97">
        <f t="shared" si="636"/>
        <v>2.5695650812758871E-2</v>
      </c>
      <c r="AN378" s="97">
        <f t="shared" si="637"/>
        <v>1.0127663357422376</v>
      </c>
      <c r="AO378" s="97">
        <f t="shared" si="638"/>
        <v>-0.12568386628673098</v>
      </c>
      <c r="AP378" s="97">
        <f t="shared" si="639"/>
        <v>-9.106959298875525</v>
      </c>
      <c r="AQ378" s="97">
        <f t="shared" si="640"/>
        <v>8.9812754325887934</v>
      </c>
      <c r="AR378" s="97">
        <f t="shared" si="641"/>
        <v>189.23264316516224</v>
      </c>
      <c r="AS378" s="97" t="s">
        <v>8053</v>
      </c>
      <c r="AT378" s="97" t="s">
        <v>8053</v>
      </c>
      <c r="AU378" s="97" t="s">
        <v>8053</v>
      </c>
      <c r="AV378" s="97">
        <f t="shared" si="642"/>
        <v>11.473026082271859</v>
      </c>
      <c r="AW378" s="97">
        <f t="shared" si="643"/>
        <v>11.473026082271859</v>
      </c>
      <c r="AX378" s="97">
        <f t="shared" si="644"/>
        <v>0.47804275342799413</v>
      </c>
      <c r="AY378" s="97">
        <f t="shared" si="645"/>
        <v>0</v>
      </c>
      <c r="AZ378" s="97">
        <f t="shared" si="646"/>
        <v>0</v>
      </c>
      <c r="BA378" s="97">
        <f t="shared" si="647"/>
        <v>0</v>
      </c>
      <c r="BB378" s="97">
        <f>SIN((90-$U$9)*$AA$8)*TAN($Y$9*$AA$8)/TAN((90-'C'!$F278)*$AA$8)</f>
        <v>-2.7479223219279616E-2</v>
      </c>
      <c r="BC378" s="97">
        <f t="shared" si="648"/>
        <v>3.9313065427916136</v>
      </c>
      <c r="BD378" s="97">
        <f t="shared" si="649"/>
        <v>2.2206545302661587</v>
      </c>
      <c r="BE378" s="97">
        <f t="shared" si="650"/>
        <v>-0.70901784913280907</v>
      </c>
      <c r="BF378" s="97">
        <f t="shared" si="651"/>
        <v>-63.235932093769613</v>
      </c>
      <c r="BG378" s="97">
        <f t="shared" si="652"/>
        <v>62.526914244636806</v>
      </c>
      <c r="BH378" s="97">
        <f t="shared" si="653"/>
        <v>243.94494994290241</v>
      </c>
      <c r="BI378" s="97" t="s">
        <v>8053</v>
      </c>
      <c r="BJ378" s="97" t="s">
        <v>8053</v>
      </c>
      <c r="BK378" s="97" t="s">
        <v>8053</v>
      </c>
      <c r="BL378" s="97">
        <f t="shared" si="654"/>
        <v>16.240238727420234</v>
      </c>
      <c r="BM378" s="97">
        <f t="shared" si="655"/>
        <v>16.240238727420234</v>
      </c>
      <c r="BN378" s="97">
        <f t="shared" si="656"/>
        <v>0.67667661364250975</v>
      </c>
      <c r="BO378" s="97">
        <f t="shared" si="657"/>
        <v>0</v>
      </c>
      <c r="BP378" s="97">
        <f t="shared" si="658"/>
        <v>0</v>
      </c>
      <c r="BQ378" s="97">
        <f t="shared" si="659"/>
        <v>0</v>
      </c>
      <c r="BR378" s="97">
        <f>SIN((90-$U$9)*$AA$8)*TAN($AA$10*$AA$8)/TAN((90-'C'!$F278)*$AA$8)</f>
        <v>2.2215997010666599E-3</v>
      </c>
      <c r="BS378" s="97">
        <f t="shared" si="660"/>
        <v>2.5695650812758864E-2</v>
      </c>
      <c r="BT378" s="97">
        <f t="shared" si="661"/>
        <v>1.0127663357422376</v>
      </c>
      <c r="BU378" s="97">
        <f t="shared" si="662"/>
        <v>0.12568386628673095</v>
      </c>
      <c r="BV378" s="97">
        <f t="shared" si="663"/>
        <v>9.1069592988755232</v>
      </c>
      <c r="BW378" s="97">
        <f t="shared" si="664"/>
        <v>-8.9812754325887916</v>
      </c>
      <c r="BX378" s="97">
        <f t="shared" si="665"/>
        <v>170.76735683483776</v>
      </c>
      <c r="BY378" s="97" t="s">
        <v>8053</v>
      </c>
      <c r="BZ378" s="97" t="s">
        <v>8053</v>
      </c>
      <c r="CA378" s="97" t="s">
        <v>8053</v>
      </c>
      <c r="CB378" s="97">
        <f t="shared" si="666"/>
        <v>0</v>
      </c>
      <c r="CC378" s="97">
        <f t="shared" si="667"/>
        <v>0</v>
      </c>
      <c r="CD378" s="97">
        <f t="shared" si="668"/>
        <v>0</v>
      </c>
      <c r="CE378" s="97">
        <f t="shared" si="669"/>
        <v>0</v>
      </c>
      <c r="CF378" s="97">
        <f t="shared" si="670"/>
        <v>0</v>
      </c>
      <c r="CG378" s="97">
        <f t="shared" si="671"/>
        <v>0</v>
      </c>
      <c r="CH378" s="97">
        <f>90-'C'!$F278</f>
        <v>89.457999999999998</v>
      </c>
      <c r="CI378" s="97">
        <v>21</v>
      </c>
      <c r="CJ378" s="97"/>
      <c r="CK378" s="97"/>
      <c r="CL378" s="97"/>
      <c r="CM378" s="97"/>
      <c r="CN378" s="97" t="s">
        <v>8214</v>
      </c>
      <c r="CO378" s="97">
        <f t="shared" si="672"/>
        <v>21</v>
      </c>
      <c r="CP378" s="97">
        <f t="shared" si="673"/>
        <v>34.31666666666667</v>
      </c>
      <c r="CQ378" s="97">
        <f>'C'!F288</f>
        <v>-2.9569999999999999</v>
      </c>
      <c r="CR378" s="97">
        <f t="shared" si="674"/>
        <v>3.1415926535897931</v>
      </c>
      <c r="CS378" s="97">
        <f t="shared" si="675"/>
        <v>1.7453292519943295E-2</v>
      </c>
      <c r="CT378" s="97">
        <f t="shared" si="676"/>
        <v>57.295779513082323</v>
      </c>
      <c r="CU378" s="97">
        <f t="shared" si="677"/>
        <v>0.59893882164272083</v>
      </c>
      <c r="CV378" s="97">
        <f t="shared" si="678"/>
        <v>-5.1609385981472321E-2</v>
      </c>
      <c r="CW378" s="97">
        <f t="shared" si="679"/>
        <v>1.5948586021721709</v>
      </c>
      <c r="CX378" s="97">
        <f t="shared" si="680"/>
        <v>-88.332700410979214</v>
      </c>
      <c r="CY378" s="97">
        <f t="shared" si="681"/>
        <v>91.667299589020786</v>
      </c>
      <c r="CZ378" s="97">
        <f t="shared" si="682"/>
        <v>268.33270041097921</v>
      </c>
      <c r="DA378" s="97"/>
      <c r="DB378" s="97"/>
      <c r="DC378" s="97"/>
      <c r="DD378" s="97"/>
      <c r="DE378" s="97"/>
      <c r="DF378" s="97"/>
      <c r="DG378" s="97"/>
      <c r="DH378" s="97"/>
      <c r="DI378" s="97"/>
      <c r="DJ378" s="97"/>
      <c r="DK378" s="97"/>
    </row>
    <row r="379" spans="1:115" ht="30" customHeight="1" x14ac:dyDescent="0.2">
      <c r="A379" s="97"/>
      <c r="B379" s="97"/>
      <c r="C379" s="97"/>
      <c r="D379" s="97"/>
      <c r="E379" s="97"/>
      <c r="F379" s="97"/>
      <c r="G379" s="97"/>
      <c r="H379" s="97"/>
      <c r="I379" s="97"/>
      <c r="J379" s="103"/>
      <c r="K379" s="98"/>
      <c r="L379" s="98"/>
      <c r="M379" s="98">
        <f t="shared" si="683"/>
        <v>22</v>
      </c>
      <c r="N379" s="97">
        <f t="shared" si="618"/>
        <v>105.87231873866266</v>
      </c>
      <c r="O379" s="97">
        <f t="shared" si="619"/>
        <v>92.137472309601264</v>
      </c>
      <c r="P379" s="97">
        <f t="shared" si="620"/>
        <v>13.734846429061392</v>
      </c>
      <c r="Q379" s="97" t="str">
        <f t="shared" si="621"/>
        <v>QSOS</v>
      </c>
      <c r="R379" s="97">
        <f t="shared" si="622"/>
        <v>267.86252769039874</v>
      </c>
      <c r="S379" s="97">
        <f t="shared" si="477"/>
        <v>367</v>
      </c>
      <c r="T379" s="97">
        <f>SIN((90-$U$9)*$AA$8)*TAN($AA$9*$AA$8)/TAN((90-'C'!$F279)*$AA$8)</f>
        <v>7.8075356769484261E-3</v>
      </c>
      <c r="U379" s="97">
        <f t="shared" si="623"/>
        <v>3.9313065427916092</v>
      </c>
      <c r="V379" s="97">
        <f t="shared" si="624"/>
        <v>2.2206545302661578</v>
      </c>
      <c r="W379" s="97">
        <f t="shared" si="625"/>
        <v>0.20144500561158771</v>
      </c>
      <c r="X379" s="97">
        <f t="shared" si="626"/>
        <v>63.235932093769605</v>
      </c>
      <c r="Y379" s="97">
        <f t="shared" si="627"/>
        <v>-63.034487088158016</v>
      </c>
      <c r="Z379" s="97">
        <f t="shared" si="628"/>
        <v>116.56262290061881</v>
      </c>
      <c r="AA379" s="97">
        <f>(COS( 90.833*$AA$8)-SIN($U$9*$AA$8)*SIN('C'!$F279*$AA$8))/COS($U$9*$AA$8)/COS('C'!$F279*$AA$8)</f>
        <v>-1.9436692561116211E-2</v>
      </c>
      <c r="AB379" s="97">
        <f t="shared" si="629"/>
        <v>91.113710582814775</v>
      </c>
      <c r="AC379" s="97">
        <f>('C'!$E279+$AC$9+$W$9/15)</f>
        <v>12.065777777777779</v>
      </c>
      <c r="AD379" s="97">
        <f t="shared" si="630"/>
        <v>0</v>
      </c>
      <c r="AE379" s="97">
        <f t="shared" si="631"/>
        <v>0</v>
      </c>
      <c r="AF379" s="97">
        <f t="shared" si="632"/>
        <v>0</v>
      </c>
      <c r="AG379" s="97">
        <f t="shared" si="633"/>
        <v>0</v>
      </c>
      <c r="AH379" s="97">
        <f t="shared" si="634"/>
        <v>0</v>
      </c>
      <c r="AI379" s="97"/>
      <c r="AJ379" s="97"/>
      <c r="AK379" s="97">
        <f t="shared" si="635"/>
        <v>0</v>
      </c>
      <c r="AL379" s="97">
        <f>SIN((90-$U$9)*$AA$8)*TAN($Y$10*$AA$8)/TAN((90-'C'!$F279)*$AA$8)</f>
        <v>-6.3121212661522365E-4</v>
      </c>
      <c r="AM379" s="97">
        <f t="shared" si="636"/>
        <v>2.5695650812758871E-2</v>
      </c>
      <c r="AN379" s="97">
        <f t="shared" si="637"/>
        <v>1.0127663357422376</v>
      </c>
      <c r="AO379" s="97">
        <f t="shared" si="638"/>
        <v>-3.5709908492803893E-2</v>
      </c>
      <c r="AP379" s="97">
        <f t="shared" si="639"/>
        <v>-9.106959298875525</v>
      </c>
      <c r="AQ379" s="97">
        <f t="shared" si="640"/>
        <v>9.0712493903827216</v>
      </c>
      <c r="AR379" s="97">
        <f t="shared" si="641"/>
        <v>189.14266920736833</v>
      </c>
      <c r="AS379" s="97" t="s">
        <v>8053</v>
      </c>
      <c r="AT379" s="97" t="s">
        <v>8053</v>
      </c>
      <c r="AU379" s="97" t="s">
        <v>8053</v>
      </c>
      <c r="AV379" s="97">
        <f t="shared" si="642"/>
        <v>11.46102781841893</v>
      </c>
      <c r="AW379" s="97">
        <f t="shared" si="643"/>
        <v>11.46102781841893</v>
      </c>
      <c r="AX379" s="97">
        <f t="shared" si="644"/>
        <v>0.47754282576745544</v>
      </c>
      <c r="AY379" s="97">
        <f t="shared" si="645"/>
        <v>0</v>
      </c>
      <c r="AZ379" s="97">
        <f t="shared" si="646"/>
        <v>0</v>
      </c>
      <c r="BA379" s="97">
        <f t="shared" si="647"/>
        <v>0</v>
      </c>
      <c r="BB379" s="97">
        <f>SIN((90-$U$9)*$AA$8)*TAN($Y$9*$AA$8)/TAN((90-'C'!$F279)*$AA$8)</f>
        <v>-7.8075356769484296E-3</v>
      </c>
      <c r="BC379" s="97">
        <f t="shared" si="648"/>
        <v>3.9313065427916136</v>
      </c>
      <c r="BD379" s="97">
        <f t="shared" si="649"/>
        <v>2.2206545302661587</v>
      </c>
      <c r="BE379" s="97">
        <f t="shared" si="650"/>
        <v>-0.20144500561158771</v>
      </c>
      <c r="BF379" s="97">
        <f t="shared" si="651"/>
        <v>-63.235932093769613</v>
      </c>
      <c r="BG379" s="97">
        <f t="shared" si="652"/>
        <v>63.034487088158023</v>
      </c>
      <c r="BH379" s="97">
        <f t="shared" si="653"/>
        <v>243.43737709938119</v>
      </c>
      <c r="BI379" s="97" t="s">
        <v>8053</v>
      </c>
      <c r="BJ379" s="97" t="s">
        <v>8053</v>
      </c>
      <c r="BK379" s="97" t="s">
        <v>8053</v>
      </c>
      <c r="BL379" s="97">
        <f t="shared" si="654"/>
        <v>16.268076916988313</v>
      </c>
      <c r="BM379" s="97">
        <f t="shared" si="655"/>
        <v>16.268076916988313</v>
      </c>
      <c r="BN379" s="97">
        <f t="shared" si="656"/>
        <v>0.6778365382078464</v>
      </c>
      <c r="BO379" s="97">
        <f t="shared" si="657"/>
        <v>0</v>
      </c>
      <c r="BP379" s="97">
        <f t="shared" si="658"/>
        <v>0</v>
      </c>
      <c r="BQ379" s="97">
        <f t="shared" si="659"/>
        <v>0</v>
      </c>
      <c r="BR379" s="97">
        <f>SIN((90-$U$9)*$AA$8)*TAN($AA$10*$AA$8)/TAN((90-'C'!$F279)*$AA$8)</f>
        <v>6.3121212661522354E-4</v>
      </c>
      <c r="BS379" s="97">
        <f t="shared" si="660"/>
        <v>2.5695650812758864E-2</v>
      </c>
      <c r="BT379" s="97">
        <f t="shared" si="661"/>
        <v>1.0127663357422376</v>
      </c>
      <c r="BU379" s="97">
        <f t="shared" si="662"/>
        <v>3.5709908492803893E-2</v>
      </c>
      <c r="BV379" s="97">
        <f t="shared" si="663"/>
        <v>9.1069592988755232</v>
      </c>
      <c r="BW379" s="97">
        <f t="shared" si="664"/>
        <v>-9.0712493903827198</v>
      </c>
      <c r="BX379" s="97">
        <f t="shared" si="665"/>
        <v>170.85733079263167</v>
      </c>
      <c r="BY379" s="97" t="s">
        <v>8053</v>
      </c>
      <c r="BZ379" s="97" t="s">
        <v>8053</v>
      </c>
      <c r="CA379" s="97" t="s">
        <v>8053</v>
      </c>
      <c r="CB379" s="97">
        <f t="shared" si="666"/>
        <v>0</v>
      </c>
      <c r="CC379" s="97">
        <f t="shared" si="667"/>
        <v>0</v>
      </c>
      <c r="CD379" s="97">
        <f t="shared" si="668"/>
        <v>0</v>
      </c>
      <c r="CE379" s="97">
        <f t="shared" si="669"/>
        <v>0</v>
      </c>
      <c r="CF379" s="97">
        <f t="shared" si="670"/>
        <v>0</v>
      </c>
      <c r="CG379" s="97">
        <f t="shared" si="671"/>
        <v>0</v>
      </c>
      <c r="CH379" s="97">
        <f>90-'C'!$F279</f>
        <v>89.846000000000004</v>
      </c>
      <c r="CI379" s="97">
        <v>22</v>
      </c>
      <c r="CJ379" s="102"/>
      <c r="CK379" s="97"/>
      <c r="CL379" s="97"/>
      <c r="CM379" s="97"/>
      <c r="CN379" s="97" t="s">
        <v>8214</v>
      </c>
      <c r="CO379" s="97">
        <f t="shared" si="672"/>
        <v>22</v>
      </c>
      <c r="CP379" s="97">
        <f t="shared" si="673"/>
        <v>34.31666666666667</v>
      </c>
      <c r="CQ379" s="97">
        <f>'C'!F289</f>
        <v>-3.3450000000000002</v>
      </c>
      <c r="CR379" s="97">
        <f t="shared" si="674"/>
        <v>3.1415926535897931</v>
      </c>
      <c r="CS379" s="97">
        <f t="shared" si="675"/>
        <v>1.7453292519943295E-2</v>
      </c>
      <c r="CT379" s="97">
        <f t="shared" si="676"/>
        <v>57.295779513082323</v>
      </c>
      <c r="CU379" s="97">
        <f t="shared" si="677"/>
        <v>0.59893882164272083</v>
      </c>
      <c r="CV379" s="97">
        <f t="shared" si="678"/>
        <v>-5.8381263479210327E-2</v>
      </c>
      <c r="CW379" s="97">
        <f t="shared" si="679"/>
        <v>1.5902342433793193</v>
      </c>
      <c r="CX379" s="97">
        <f t="shared" si="680"/>
        <v>-87.862527690398736</v>
      </c>
      <c r="CY379" s="97">
        <f t="shared" si="681"/>
        <v>92.137472309601264</v>
      </c>
      <c r="CZ379" s="97">
        <f t="shared" si="682"/>
        <v>267.86252769039874</v>
      </c>
      <c r="DA379" s="97"/>
      <c r="DB379" s="97"/>
      <c r="DC379" s="97"/>
      <c r="DD379" s="97"/>
      <c r="DE379" s="97"/>
      <c r="DF379" s="97"/>
      <c r="DG379" s="97"/>
      <c r="DH379" s="97"/>
      <c r="DI379" s="97"/>
      <c r="DJ379" s="97"/>
      <c r="DK379" s="97"/>
    </row>
    <row r="380" spans="1:115" ht="30" customHeight="1" x14ac:dyDescent="0.2">
      <c r="A380" s="97"/>
      <c r="B380" s="97"/>
      <c r="C380" s="97"/>
      <c r="D380" s="97"/>
      <c r="E380" s="97"/>
      <c r="F380" s="97"/>
      <c r="G380" s="97"/>
      <c r="H380" s="97"/>
      <c r="I380" s="97"/>
      <c r="J380" s="98"/>
      <c r="K380" s="98"/>
      <c r="L380" s="98"/>
      <c r="M380" s="98">
        <f t="shared" si="683"/>
        <v>23</v>
      </c>
      <c r="N380" s="97">
        <f t="shared" si="618"/>
        <v>105.87231873866266</v>
      </c>
      <c r="O380" s="97">
        <f t="shared" si="619"/>
        <v>92.607096794583597</v>
      </c>
      <c r="P380" s="97">
        <f t="shared" si="620"/>
        <v>13.265221944079059</v>
      </c>
      <c r="Q380" s="97" t="str">
        <f t="shared" si="621"/>
        <v>QSOS</v>
      </c>
      <c r="R380" s="97">
        <f t="shared" si="622"/>
        <v>267.39290320541642</v>
      </c>
      <c r="S380" s="97">
        <f t="shared" si="477"/>
        <v>368</v>
      </c>
      <c r="T380" s="97">
        <f>SIN((90-$U$9)*$AA$8)*TAN($AA$9*$AA$8)/TAN((90-'C'!$F280)*$AA$8)</f>
        <v>-1.1914134768085907E-2</v>
      </c>
      <c r="U380" s="97">
        <f t="shared" si="623"/>
        <v>3.9313065427916092</v>
      </c>
      <c r="V380" s="97">
        <f t="shared" si="624"/>
        <v>2.2206545302661578</v>
      </c>
      <c r="W380" s="97">
        <f t="shared" si="625"/>
        <v>-0.30740167117009098</v>
      </c>
      <c r="X380" s="97">
        <f t="shared" si="626"/>
        <v>63.235932093769605</v>
      </c>
      <c r="Y380" s="97">
        <f t="shared" si="627"/>
        <v>-63.543333764939696</v>
      </c>
      <c r="Z380" s="97">
        <f t="shared" si="628"/>
        <v>117.07146957740048</v>
      </c>
      <c r="AA380" s="97">
        <f>(COS( 90.833*$AA$8)-SIN($U$9*$AA$8)*SIN('C'!$F280*$AA$8))/COS($U$9*$AA$8)/COS('C'!$F280*$AA$8)</f>
        <v>-1.4802494949088084E-2</v>
      </c>
      <c r="AB380" s="97">
        <f t="shared" si="629"/>
        <v>90.848151462392593</v>
      </c>
      <c r="AC380" s="97">
        <f>('C'!$E280+$AC$9+$W$9/15)</f>
        <v>12.059777777777779</v>
      </c>
      <c r="AD380" s="97">
        <f t="shared" si="630"/>
        <v>0</v>
      </c>
      <c r="AE380" s="97">
        <f t="shared" si="631"/>
        <v>0</v>
      </c>
      <c r="AF380" s="97">
        <f t="shared" si="632"/>
        <v>0</v>
      </c>
      <c r="AG380" s="97">
        <f t="shared" si="633"/>
        <v>0</v>
      </c>
      <c r="AH380" s="97">
        <f t="shared" si="634"/>
        <v>0</v>
      </c>
      <c r="AI380" s="97"/>
      <c r="AJ380" s="97"/>
      <c r="AK380" s="97">
        <f t="shared" si="635"/>
        <v>0</v>
      </c>
      <c r="AL380" s="97">
        <f>SIN((90-$U$9)*$AA$8)*TAN($Y$10*$AA$8)/TAN((90-'C'!$F280)*$AA$8)</f>
        <v>9.6321639181842409E-4</v>
      </c>
      <c r="AM380" s="97">
        <f t="shared" si="636"/>
        <v>2.5695650812758871E-2</v>
      </c>
      <c r="AN380" s="97">
        <f t="shared" si="637"/>
        <v>1.0127663357422376</v>
      </c>
      <c r="AO380" s="97">
        <f t="shared" si="638"/>
        <v>5.4492571861202169E-2</v>
      </c>
      <c r="AP380" s="97">
        <f t="shared" si="639"/>
        <v>-9.106959298875525</v>
      </c>
      <c r="AQ380" s="97">
        <f t="shared" si="640"/>
        <v>9.1614518707367267</v>
      </c>
      <c r="AR380" s="97">
        <f t="shared" si="641"/>
        <v>189.05246672701432</v>
      </c>
      <c r="AS380" s="97" t="s">
        <v>8053</v>
      </c>
      <c r="AT380" s="97" t="s">
        <v>8053</v>
      </c>
      <c r="AU380" s="97" t="s">
        <v>8053</v>
      </c>
      <c r="AV380" s="97">
        <f t="shared" si="642"/>
        <v>11.449014319728663</v>
      </c>
      <c r="AW380" s="97">
        <f t="shared" si="643"/>
        <v>11.449014319728663</v>
      </c>
      <c r="AX380" s="97">
        <f t="shared" si="644"/>
        <v>0.47704226332202765</v>
      </c>
      <c r="AY380" s="97">
        <f t="shared" si="645"/>
        <v>0</v>
      </c>
      <c r="AZ380" s="97">
        <f t="shared" si="646"/>
        <v>0</v>
      </c>
      <c r="BA380" s="97">
        <f t="shared" si="647"/>
        <v>0</v>
      </c>
      <c r="BB380" s="97">
        <f>SIN((90-$U$9)*$AA$8)*TAN($Y$9*$AA$8)/TAN((90-'C'!$F280)*$AA$8)</f>
        <v>1.1914134768085912E-2</v>
      </c>
      <c r="BC380" s="97">
        <f t="shared" si="648"/>
        <v>3.9313065427916136</v>
      </c>
      <c r="BD380" s="97">
        <f t="shared" si="649"/>
        <v>2.2206545302661587</v>
      </c>
      <c r="BE380" s="97">
        <f t="shared" si="650"/>
        <v>0.30740167117009098</v>
      </c>
      <c r="BF380" s="97">
        <f t="shared" si="651"/>
        <v>-63.235932093769613</v>
      </c>
      <c r="BG380" s="97">
        <f t="shared" si="652"/>
        <v>63.543333764939703</v>
      </c>
      <c r="BH380" s="97">
        <f t="shared" si="653"/>
        <v>242.92853042259952</v>
      </c>
      <c r="BI380" s="97" t="s">
        <v>8053</v>
      </c>
      <c r="BJ380" s="97" t="s">
        <v>8053</v>
      </c>
      <c r="BK380" s="97" t="s">
        <v>8053</v>
      </c>
      <c r="BL380" s="97">
        <f t="shared" si="654"/>
        <v>16.296000028773758</v>
      </c>
      <c r="BM380" s="97">
        <f t="shared" si="655"/>
        <v>16.296000028773758</v>
      </c>
      <c r="BN380" s="97">
        <f t="shared" si="656"/>
        <v>0.67900000119890658</v>
      </c>
      <c r="BO380" s="97">
        <f t="shared" si="657"/>
        <v>0</v>
      </c>
      <c r="BP380" s="97">
        <f t="shared" si="658"/>
        <v>0</v>
      </c>
      <c r="BQ380" s="97">
        <f t="shared" si="659"/>
        <v>0</v>
      </c>
      <c r="BR380" s="97">
        <f>SIN((90-$U$9)*$AA$8)*TAN($AA$10*$AA$8)/TAN((90-'C'!$F280)*$AA$8)</f>
        <v>-9.6321639181842387E-4</v>
      </c>
      <c r="BS380" s="97">
        <f t="shared" si="660"/>
        <v>2.5695650812758864E-2</v>
      </c>
      <c r="BT380" s="97">
        <f t="shared" si="661"/>
        <v>1.0127663357422376</v>
      </c>
      <c r="BU380" s="97">
        <f t="shared" si="662"/>
        <v>-5.4492571861202155E-2</v>
      </c>
      <c r="BV380" s="97">
        <f t="shared" si="663"/>
        <v>9.1069592988755232</v>
      </c>
      <c r="BW380" s="97">
        <f t="shared" si="664"/>
        <v>-9.161451870736725</v>
      </c>
      <c r="BX380" s="97">
        <f t="shared" si="665"/>
        <v>170.94753327298568</v>
      </c>
      <c r="BY380" s="97" t="s">
        <v>8053</v>
      </c>
      <c r="BZ380" s="97" t="s">
        <v>8053</v>
      </c>
      <c r="CA380" s="97" t="s">
        <v>8053</v>
      </c>
      <c r="CB380" s="97">
        <f t="shared" si="666"/>
        <v>0</v>
      </c>
      <c r="CC380" s="97">
        <f t="shared" si="667"/>
        <v>0</v>
      </c>
      <c r="CD380" s="97">
        <f t="shared" si="668"/>
        <v>0</v>
      </c>
      <c r="CE380" s="97">
        <f t="shared" si="669"/>
        <v>0</v>
      </c>
      <c r="CF380" s="97">
        <f t="shared" si="670"/>
        <v>0</v>
      </c>
      <c r="CG380" s="97">
        <f t="shared" si="671"/>
        <v>0</v>
      </c>
      <c r="CH380" s="97">
        <f>90-'C'!$F280</f>
        <v>90.234999999999999</v>
      </c>
      <c r="CI380" s="97">
        <v>23</v>
      </c>
      <c r="CJ380" s="97"/>
      <c r="CK380" s="97"/>
      <c r="CL380" s="97"/>
      <c r="CM380" s="97"/>
      <c r="CN380" s="97" t="s">
        <v>8214</v>
      </c>
      <c r="CO380" s="97">
        <f t="shared" si="672"/>
        <v>23</v>
      </c>
      <c r="CP380" s="97">
        <f t="shared" si="673"/>
        <v>34.31666666666667</v>
      </c>
      <c r="CQ380" s="97">
        <f>'C'!F290</f>
        <v>-3.7320000000000002</v>
      </c>
      <c r="CR380" s="97">
        <f t="shared" si="674"/>
        <v>3.1415926535897931</v>
      </c>
      <c r="CS380" s="97">
        <f t="shared" si="675"/>
        <v>1.7453292519943295E-2</v>
      </c>
      <c r="CT380" s="97">
        <f t="shared" si="676"/>
        <v>57.295779513082323</v>
      </c>
      <c r="CU380" s="97">
        <f t="shared" si="677"/>
        <v>0.59893882164272083</v>
      </c>
      <c r="CV380" s="97">
        <f t="shared" si="678"/>
        <v>-6.5135687684428387E-2</v>
      </c>
      <c r="CW380" s="97">
        <f t="shared" si="679"/>
        <v>1.5855993623692521</v>
      </c>
      <c r="CX380" s="97">
        <f t="shared" si="680"/>
        <v>-87.392903205416403</v>
      </c>
      <c r="CY380" s="97">
        <f t="shared" si="681"/>
        <v>92.607096794583597</v>
      </c>
      <c r="CZ380" s="97">
        <f t="shared" si="682"/>
        <v>267.39290320541642</v>
      </c>
      <c r="DA380" s="97"/>
      <c r="DB380" s="97"/>
      <c r="DC380" s="97"/>
      <c r="DD380" s="97"/>
      <c r="DE380" s="97"/>
      <c r="DF380" s="97"/>
      <c r="DG380" s="97"/>
      <c r="DH380" s="97"/>
      <c r="DI380" s="97"/>
      <c r="DJ380" s="97"/>
      <c r="DK380" s="97"/>
    </row>
    <row r="381" spans="1:115" ht="30" customHeight="1" x14ac:dyDescent="0.2">
      <c r="A381" s="97"/>
      <c r="B381" s="97"/>
      <c r="C381" s="97"/>
      <c r="D381" s="97"/>
      <c r="E381" s="97"/>
      <c r="F381" s="97"/>
      <c r="G381" s="97"/>
      <c r="H381" s="97"/>
      <c r="I381" s="97"/>
      <c r="J381" s="98"/>
      <c r="K381" s="98"/>
      <c r="L381" s="98"/>
      <c r="M381" s="98">
        <f t="shared" si="683"/>
        <v>24</v>
      </c>
      <c r="N381" s="97">
        <f t="shared" si="618"/>
        <v>105.87231873866266</v>
      </c>
      <c r="O381" s="97">
        <f t="shared" si="619"/>
        <v>93.075798909126803</v>
      </c>
      <c r="P381" s="97">
        <f t="shared" si="620"/>
        <v>12.796519829535853</v>
      </c>
      <c r="Q381" s="97" t="str">
        <f t="shared" si="621"/>
        <v>QSOS</v>
      </c>
      <c r="R381" s="97">
        <f t="shared" si="622"/>
        <v>266.92420109087323</v>
      </c>
      <c r="S381" s="97">
        <f t="shared" si="477"/>
        <v>369</v>
      </c>
      <c r="T381" s="97">
        <f>SIN((90-$U$9)*$AA$8)*TAN($AA$9*$AA$8)/TAN((90-'C'!$F281)*$AA$8)</f>
        <v>-3.1636903629737388E-2</v>
      </c>
      <c r="U381" s="97">
        <f t="shared" si="623"/>
        <v>3.9313065427916092</v>
      </c>
      <c r="V381" s="97">
        <f t="shared" si="624"/>
        <v>2.2206545302661578</v>
      </c>
      <c r="W381" s="97">
        <f t="shared" si="625"/>
        <v>-0.81630093929924752</v>
      </c>
      <c r="X381" s="97">
        <f t="shared" si="626"/>
        <v>63.235932093769605</v>
      </c>
      <c r="Y381" s="97">
        <f t="shared" si="627"/>
        <v>-64.052233033068859</v>
      </c>
      <c r="Z381" s="97">
        <f t="shared" si="628"/>
        <v>117.58036884552965</v>
      </c>
      <c r="AA381" s="97">
        <f>(COS( 90.833*$AA$8)-SIN($U$9*$AA$8)*SIN('C'!$F281*$AA$8))/COS($U$9*$AA$8)/COS('C'!$F281*$AA$8)</f>
        <v>-1.0168850639691406E-2</v>
      </c>
      <c r="AB381" s="97">
        <f t="shared" si="629"/>
        <v>90.582642265852172</v>
      </c>
      <c r="AC381" s="97">
        <f>('C'!$E281+$AC$9+$W$9/15)</f>
        <v>12.053777777777778</v>
      </c>
      <c r="AD381" s="97">
        <f t="shared" si="630"/>
        <v>0</v>
      </c>
      <c r="AE381" s="97">
        <f t="shared" si="631"/>
        <v>0</v>
      </c>
      <c r="AF381" s="97">
        <f t="shared" si="632"/>
        <v>0</v>
      </c>
      <c r="AG381" s="97">
        <f t="shared" si="633"/>
        <v>0</v>
      </c>
      <c r="AH381" s="97">
        <f t="shared" si="634"/>
        <v>0</v>
      </c>
      <c r="AI381" s="97"/>
      <c r="AJ381" s="97"/>
      <c r="AK381" s="97">
        <f t="shared" si="635"/>
        <v>0</v>
      </c>
      <c r="AL381" s="97">
        <f>SIN((90-$U$9)*$AA$8)*TAN($Y$10*$AA$8)/TAN((90-'C'!$F281)*$AA$8)</f>
        <v>2.5577337134183344E-3</v>
      </c>
      <c r="AM381" s="97">
        <f t="shared" si="636"/>
        <v>2.5695650812758871E-2</v>
      </c>
      <c r="AN381" s="97">
        <f t="shared" si="637"/>
        <v>1.0127663357422376</v>
      </c>
      <c r="AO381" s="97">
        <f t="shared" si="638"/>
        <v>0.14470021120202903</v>
      </c>
      <c r="AP381" s="97">
        <f t="shared" si="639"/>
        <v>-9.106959298875525</v>
      </c>
      <c r="AQ381" s="97">
        <f t="shared" si="640"/>
        <v>9.2516595100775536</v>
      </c>
      <c r="AR381" s="97">
        <f t="shared" si="641"/>
        <v>188.96225908767349</v>
      </c>
      <c r="AS381" s="97" t="s">
        <v>8053</v>
      </c>
      <c r="AT381" s="97" t="s">
        <v>8053</v>
      </c>
      <c r="AU381" s="97" t="s">
        <v>8053</v>
      </c>
      <c r="AV381" s="97">
        <f t="shared" si="642"/>
        <v>11.437000477105942</v>
      </c>
      <c r="AW381" s="97">
        <f t="shared" si="643"/>
        <v>11.437000477105942</v>
      </c>
      <c r="AX381" s="97">
        <f t="shared" si="644"/>
        <v>0.47654168654608092</v>
      </c>
      <c r="AY381" s="97">
        <f t="shared" si="645"/>
        <v>0</v>
      </c>
      <c r="AZ381" s="97">
        <f t="shared" si="646"/>
        <v>0</v>
      </c>
      <c r="BA381" s="97">
        <f t="shared" si="647"/>
        <v>0</v>
      </c>
      <c r="BB381" s="97">
        <f>SIN((90-$U$9)*$AA$8)*TAN($Y$9*$AA$8)/TAN((90-'C'!$F281)*$AA$8)</f>
        <v>3.1636903629737402E-2</v>
      </c>
      <c r="BC381" s="97">
        <f t="shared" si="648"/>
        <v>3.9313065427916136</v>
      </c>
      <c r="BD381" s="97">
        <f t="shared" si="649"/>
        <v>2.2206545302661587</v>
      </c>
      <c r="BE381" s="97">
        <f t="shared" si="650"/>
        <v>0.81630093929924763</v>
      </c>
      <c r="BF381" s="97">
        <f t="shared" si="651"/>
        <v>-63.235932093769613</v>
      </c>
      <c r="BG381" s="97">
        <f t="shared" si="652"/>
        <v>64.052233033068859</v>
      </c>
      <c r="BH381" s="97">
        <f t="shared" si="653"/>
        <v>242.41963115447035</v>
      </c>
      <c r="BI381" s="97" t="s">
        <v>8053</v>
      </c>
      <c r="BJ381" s="97" t="s">
        <v>8053</v>
      </c>
      <c r="BK381" s="97" t="s">
        <v>8053</v>
      </c>
      <c r="BL381" s="97">
        <f t="shared" si="654"/>
        <v>16.323926646649035</v>
      </c>
      <c r="BM381" s="97">
        <f t="shared" si="655"/>
        <v>16.323926646649035</v>
      </c>
      <c r="BN381" s="97">
        <f t="shared" si="656"/>
        <v>0.68016361027704308</v>
      </c>
      <c r="BO381" s="97">
        <f t="shared" si="657"/>
        <v>0</v>
      </c>
      <c r="BP381" s="97">
        <f t="shared" si="658"/>
        <v>0</v>
      </c>
      <c r="BQ381" s="97">
        <f t="shared" si="659"/>
        <v>0</v>
      </c>
      <c r="BR381" s="97">
        <f>SIN((90-$U$9)*$AA$8)*TAN($AA$10*$AA$8)/TAN((90-'C'!$F281)*$AA$8)</f>
        <v>-2.5577337134183335E-3</v>
      </c>
      <c r="BS381" s="97">
        <f t="shared" si="660"/>
        <v>2.5695650812758864E-2</v>
      </c>
      <c r="BT381" s="97">
        <f t="shared" si="661"/>
        <v>1.0127663357422376</v>
      </c>
      <c r="BU381" s="97">
        <f t="shared" si="662"/>
        <v>-0.144700211202029</v>
      </c>
      <c r="BV381" s="97">
        <f t="shared" si="663"/>
        <v>9.1069592988755232</v>
      </c>
      <c r="BW381" s="97">
        <f t="shared" si="664"/>
        <v>-9.2516595100775518</v>
      </c>
      <c r="BX381" s="97">
        <f t="shared" si="665"/>
        <v>171.03774091232651</v>
      </c>
      <c r="BY381" s="97" t="s">
        <v>8053</v>
      </c>
      <c r="BZ381" s="97" t="s">
        <v>8053</v>
      </c>
      <c r="CA381" s="97" t="s">
        <v>8053</v>
      </c>
      <c r="CB381" s="97">
        <f t="shared" si="666"/>
        <v>0</v>
      </c>
      <c r="CC381" s="97">
        <f t="shared" si="667"/>
        <v>0</v>
      </c>
      <c r="CD381" s="97">
        <f t="shared" si="668"/>
        <v>0</v>
      </c>
      <c r="CE381" s="97">
        <f t="shared" si="669"/>
        <v>0</v>
      </c>
      <c r="CF381" s="97">
        <f t="shared" si="670"/>
        <v>0</v>
      </c>
      <c r="CG381" s="97">
        <f t="shared" si="671"/>
        <v>0</v>
      </c>
      <c r="CH381" s="97">
        <f>90-'C'!$F281</f>
        <v>90.623999999999995</v>
      </c>
      <c r="CI381" s="97">
        <v>24</v>
      </c>
      <c r="CJ381" s="97"/>
      <c r="CK381" s="97"/>
      <c r="CL381" s="97"/>
      <c r="CM381" s="97"/>
      <c r="CN381" s="97" t="s">
        <v>8214</v>
      </c>
      <c r="CO381" s="97">
        <f t="shared" si="672"/>
        <v>24</v>
      </c>
      <c r="CP381" s="97">
        <f t="shared" si="673"/>
        <v>34.31666666666667</v>
      </c>
      <c r="CQ381" s="97">
        <f>'C'!F291</f>
        <v>-4.1180000000000003</v>
      </c>
      <c r="CR381" s="97">
        <f t="shared" si="674"/>
        <v>3.1415926535897931</v>
      </c>
      <c r="CS381" s="97">
        <f t="shared" si="675"/>
        <v>1.7453292519943295E-2</v>
      </c>
      <c r="CT381" s="97">
        <f t="shared" si="676"/>
        <v>57.295779513082323</v>
      </c>
      <c r="CU381" s="97">
        <f t="shared" si="677"/>
        <v>0.59893882164272083</v>
      </c>
      <c r="CV381" s="97">
        <f t="shared" si="678"/>
        <v>-7.1872658597126493E-2</v>
      </c>
      <c r="CW381" s="97">
        <f t="shared" si="679"/>
        <v>1.5809653526952971</v>
      </c>
      <c r="CX381" s="97">
        <f t="shared" si="680"/>
        <v>-86.924201090873197</v>
      </c>
      <c r="CY381" s="97">
        <f t="shared" si="681"/>
        <v>93.075798909126803</v>
      </c>
      <c r="CZ381" s="97">
        <f t="shared" si="682"/>
        <v>266.92420109087323</v>
      </c>
      <c r="DA381" s="97"/>
      <c r="DB381" s="97"/>
      <c r="DC381" s="97"/>
      <c r="DD381" s="97"/>
      <c r="DE381" s="97"/>
      <c r="DF381" s="97"/>
      <c r="DG381" s="97"/>
      <c r="DH381" s="97"/>
      <c r="DI381" s="97"/>
      <c r="DJ381" s="97"/>
      <c r="DK381" s="97"/>
    </row>
    <row r="382" spans="1:115" ht="30" customHeight="1" x14ac:dyDescent="0.2">
      <c r="A382" s="97"/>
      <c r="B382" s="97"/>
      <c r="C382" s="97"/>
      <c r="D382" s="97"/>
      <c r="E382" s="97"/>
      <c r="F382" s="97"/>
      <c r="G382" s="97"/>
      <c r="H382" s="97"/>
      <c r="I382" s="97"/>
      <c r="J382" s="103"/>
      <c r="K382" s="98"/>
      <c r="L382" s="98"/>
      <c r="M382" s="98">
        <f t="shared" si="683"/>
        <v>25</v>
      </c>
      <c r="N382" s="97">
        <f t="shared" si="618"/>
        <v>105.87231873866266</v>
      </c>
      <c r="O382" s="97">
        <f t="shared" si="619"/>
        <v>93.543588838476055</v>
      </c>
      <c r="P382" s="97">
        <f t="shared" si="620"/>
        <v>12.328729900186602</v>
      </c>
      <c r="Q382" s="97" t="str">
        <f t="shared" si="621"/>
        <v>QSOS</v>
      </c>
      <c r="R382" s="97">
        <f t="shared" si="622"/>
        <v>266.45641116152393</v>
      </c>
      <c r="S382" s="97">
        <f t="shared" si="477"/>
        <v>370</v>
      </c>
      <c r="T382" s="97">
        <f>SIN((90-$U$9)*$AA$8)*TAN($AA$9*$AA$8)/TAN((90-'C'!$F282)*$AA$8)</f>
        <v>-5.1362589533954922E-2</v>
      </c>
      <c r="U382" s="97">
        <f t="shared" si="623"/>
        <v>3.9313065427916092</v>
      </c>
      <c r="V382" s="97">
        <f t="shared" si="624"/>
        <v>2.2206545302661578</v>
      </c>
      <c r="W382" s="97">
        <f t="shared" si="625"/>
        <v>-1.325339903144229</v>
      </c>
      <c r="X382" s="97">
        <f t="shared" si="626"/>
        <v>63.235932093769605</v>
      </c>
      <c r="Y382" s="97">
        <f t="shared" si="627"/>
        <v>-64.561271996913831</v>
      </c>
      <c r="Z382" s="97">
        <f t="shared" si="628"/>
        <v>118.08940780937462</v>
      </c>
      <c r="AA382" s="97">
        <f>(COS( 90.833*$AA$8)-SIN($U$9*$AA$8)*SIN('C'!$F282*$AA$8))/COS($U$9*$AA$8)/COS('C'!$F282*$AA$8)</f>
        <v>-5.5353324909639583E-3</v>
      </c>
      <c r="AB382" s="97">
        <f t="shared" si="629"/>
        <v>90.317152809536637</v>
      </c>
      <c r="AC382" s="97">
        <f>('C'!$E282+$AC$9+$W$9/15)</f>
        <v>12.048777777777779</v>
      </c>
      <c r="AD382" s="97">
        <f t="shared" si="630"/>
        <v>0</v>
      </c>
      <c r="AE382" s="97">
        <f t="shared" si="631"/>
        <v>0</v>
      </c>
      <c r="AF382" s="97">
        <f t="shared" si="632"/>
        <v>0</v>
      </c>
      <c r="AG382" s="97">
        <f t="shared" si="633"/>
        <v>0</v>
      </c>
      <c r="AH382" s="97">
        <f t="shared" si="634"/>
        <v>0</v>
      </c>
      <c r="AI382" s="97"/>
      <c r="AJ382" s="97"/>
      <c r="AK382" s="97">
        <f t="shared" si="635"/>
        <v>0</v>
      </c>
      <c r="AL382" s="97">
        <f>SIN((90-$U$9)*$AA$8)*TAN($Y$10*$AA$8)/TAN((90-'C'!$F282)*$AA$8)</f>
        <v>4.1524868677723595E-3</v>
      </c>
      <c r="AM382" s="97">
        <f t="shared" si="636"/>
        <v>2.5695650812758871E-2</v>
      </c>
      <c r="AN382" s="97">
        <f t="shared" si="637"/>
        <v>1.0127663357422376</v>
      </c>
      <c r="AO382" s="97">
        <f t="shared" si="638"/>
        <v>0.23492155123472253</v>
      </c>
      <c r="AP382" s="97">
        <f t="shared" si="639"/>
        <v>-9.106959298875525</v>
      </c>
      <c r="AQ382" s="97">
        <f t="shared" si="640"/>
        <v>9.3418808501102468</v>
      </c>
      <c r="AR382" s="97">
        <f t="shared" si="641"/>
        <v>188.8720377476408</v>
      </c>
      <c r="AS382" s="97" t="s">
        <v>8053</v>
      </c>
      <c r="AT382" s="97" t="s">
        <v>8053</v>
      </c>
      <c r="AU382" s="97" t="s">
        <v>8053</v>
      </c>
      <c r="AV382" s="97">
        <f t="shared" si="642"/>
        <v>11.425985721103762</v>
      </c>
      <c r="AW382" s="97">
        <f t="shared" si="643"/>
        <v>11.425985721103762</v>
      </c>
      <c r="AX382" s="97">
        <f t="shared" si="644"/>
        <v>0.47608273837932341</v>
      </c>
      <c r="AY382" s="97">
        <f t="shared" si="645"/>
        <v>0</v>
      </c>
      <c r="AZ382" s="97">
        <f t="shared" si="646"/>
        <v>0</v>
      </c>
      <c r="BA382" s="97">
        <f t="shared" si="647"/>
        <v>0</v>
      </c>
      <c r="BB382" s="97">
        <f>SIN((90-$U$9)*$AA$8)*TAN($Y$9*$AA$8)/TAN((90-'C'!$F282)*$AA$8)</f>
        <v>5.1362589533954943E-2</v>
      </c>
      <c r="BC382" s="97">
        <f t="shared" si="648"/>
        <v>3.9313065427916136</v>
      </c>
      <c r="BD382" s="97">
        <f t="shared" si="649"/>
        <v>2.2206545302661587</v>
      </c>
      <c r="BE382" s="97">
        <f t="shared" si="650"/>
        <v>1.325339903144229</v>
      </c>
      <c r="BF382" s="97">
        <f t="shared" si="651"/>
        <v>-63.235932093769613</v>
      </c>
      <c r="BG382" s="97">
        <f t="shared" si="652"/>
        <v>64.561271996913845</v>
      </c>
      <c r="BH382" s="97">
        <f t="shared" si="653"/>
        <v>241.91059219062538</v>
      </c>
      <c r="BI382" s="97" t="s">
        <v>8053</v>
      </c>
      <c r="BJ382" s="97" t="s">
        <v>8053</v>
      </c>
      <c r="BK382" s="97" t="s">
        <v>8053</v>
      </c>
      <c r="BL382" s="97">
        <f t="shared" si="654"/>
        <v>16.352862577572036</v>
      </c>
      <c r="BM382" s="97">
        <f t="shared" si="655"/>
        <v>16.352862577572036</v>
      </c>
      <c r="BN382" s="97">
        <f t="shared" si="656"/>
        <v>0.68136927406550152</v>
      </c>
      <c r="BO382" s="97">
        <f t="shared" si="657"/>
        <v>0</v>
      </c>
      <c r="BP382" s="97">
        <f t="shared" si="658"/>
        <v>0</v>
      </c>
      <c r="BQ382" s="97">
        <f t="shared" si="659"/>
        <v>0</v>
      </c>
      <c r="BR382" s="97">
        <f>SIN((90-$U$9)*$AA$8)*TAN($AA$10*$AA$8)/TAN((90-'C'!$F282)*$AA$8)</f>
        <v>-4.1524868677723578E-3</v>
      </c>
      <c r="BS382" s="97">
        <f t="shared" si="660"/>
        <v>2.5695650812758864E-2</v>
      </c>
      <c r="BT382" s="97">
        <f t="shared" si="661"/>
        <v>1.0127663357422376</v>
      </c>
      <c r="BU382" s="97">
        <f t="shared" si="662"/>
        <v>-0.23492155123472241</v>
      </c>
      <c r="BV382" s="97">
        <f t="shared" si="663"/>
        <v>9.1069592988755232</v>
      </c>
      <c r="BW382" s="97">
        <f t="shared" si="664"/>
        <v>-9.341880850110245</v>
      </c>
      <c r="BX382" s="97">
        <f t="shared" si="665"/>
        <v>171.1279622523592</v>
      </c>
      <c r="BY382" s="97" t="s">
        <v>8053</v>
      </c>
      <c r="BZ382" s="97" t="s">
        <v>8053</v>
      </c>
      <c r="CA382" s="97" t="s">
        <v>8053</v>
      </c>
      <c r="CB382" s="97">
        <f t="shared" si="666"/>
        <v>0</v>
      </c>
      <c r="CC382" s="97">
        <f t="shared" si="667"/>
        <v>0</v>
      </c>
      <c r="CD382" s="97">
        <f t="shared" si="668"/>
        <v>0</v>
      </c>
      <c r="CE382" s="97">
        <f t="shared" si="669"/>
        <v>0</v>
      </c>
      <c r="CF382" s="97">
        <f t="shared" si="670"/>
        <v>0</v>
      </c>
      <c r="CG382" s="97">
        <f t="shared" si="671"/>
        <v>0</v>
      </c>
      <c r="CH382" s="97">
        <f>90-'C'!$F282</f>
        <v>91.013000000000005</v>
      </c>
      <c r="CI382" s="97">
        <v>25</v>
      </c>
      <c r="CJ382" s="102"/>
      <c r="CK382" s="97"/>
      <c r="CL382" s="97"/>
      <c r="CM382" s="97"/>
      <c r="CN382" s="97" t="s">
        <v>8214</v>
      </c>
      <c r="CO382" s="97">
        <f t="shared" si="672"/>
        <v>25</v>
      </c>
      <c r="CP382" s="97">
        <f t="shared" si="673"/>
        <v>34.31666666666667</v>
      </c>
      <c r="CQ382" s="97">
        <f>'C'!F292</f>
        <v>-4.5030000000000001</v>
      </c>
      <c r="CR382" s="97">
        <f t="shared" si="674"/>
        <v>3.1415926535897931</v>
      </c>
      <c r="CS382" s="97">
        <f t="shared" si="675"/>
        <v>1.7453292519943295E-2</v>
      </c>
      <c r="CT382" s="97">
        <f t="shared" si="676"/>
        <v>57.295779513082323</v>
      </c>
      <c r="CU382" s="97">
        <f t="shared" si="677"/>
        <v>0.59893882164272083</v>
      </c>
      <c r="CV382" s="97">
        <f t="shared" si="678"/>
        <v>-7.859217621730466E-2</v>
      </c>
      <c r="CW382" s="97">
        <f t="shared" si="679"/>
        <v>1.5763316875532614</v>
      </c>
      <c r="CX382" s="97">
        <f t="shared" si="680"/>
        <v>-86.456411161523945</v>
      </c>
      <c r="CY382" s="97">
        <f t="shared" si="681"/>
        <v>93.543588838476055</v>
      </c>
      <c r="CZ382" s="97">
        <f t="shared" si="682"/>
        <v>266.45641116152393</v>
      </c>
      <c r="DA382" s="97"/>
      <c r="DB382" s="97"/>
      <c r="DC382" s="97"/>
      <c r="DD382" s="97"/>
      <c r="DE382" s="97"/>
      <c r="DF382" s="97"/>
      <c r="DG382" s="97"/>
      <c r="DH382" s="97"/>
      <c r="DI382" s="97"/>
      <c r="DJ382" s="97"/>
      <c r="DK382" s="97"/>
    </row>
    <row r="383" spans="1:115" ht="30" customHeight="1" x14ac:dyDescent="0.2">
      <c r="A383" s="97"/>
      <c r="B383" s="97"/>
      <c r="C383" s="97"/>
      <c r="D383" s="97"/>
      <c r="E383" s="97"/>
      <c r="F383" s="97"/>
      <c r="G383" s="97"/>
      <c r="H383" s="97"/>
      <c r="I383" s="97"/>
      <c r="J383" s="98"/>
      <c r="K383" s="98"/>
      <c r="L383" s="98"/>
      <c r="M383" s="98">
        <f t="shared" si="683"/>
        <v>26</v>
      </c>
      <c r="N383" s="97">
        <f t="shared" si="618"/>
        <v>105.87231873866266</v>
      </c>
      <c r="O383" s="97">
        <f t="shared" si="619"/>
        <v>94.011687623201098</v>
      </c>
      <c r="P383" s="97">
        <f t="shared" si="620"/>
        <v>11.860631115461558</v>
      </c>
      <c r="Q383" s="97" t="str">
        <f t="shared" si="621"/>
        <v>QSOS</v>
      </c>
      <c r="R383" s="97">
        <f t="shared" si="622"/>
        <v>265.98831237679889</v>
      </c>
      <c r="S383" s="97">
        <f t="shared" si="477"/>
        <v>371</v>
      </c>
      <c r="T383" s="97">
        <f>SIN((90-$U$9)*$AA$8)*TAN($AA$9*$AA$8)/TAN((90-'C'!$F283)*$AA$8)</f>
        <v>-7.1143740733891347E-2</v>
      </c>
      <c r="U383" s="97">
        <f t="shared" si="623"/>
        <v>3.9313065427916092</v>
      </c>
      <c r="V383" s="97">
        <f t="shared" si="624"/>
        <v>2.2206545302661578</v>
      </c>
      <c r="W383" s="97">
        <f t="shared" si="625"/>
        <v>-1.8359153345150652</v>
      </c>
      <c r="X383" s="97">
        <f t="shared" si="626"/>
        <v>63.235932093769605</v>
      </c>
      <c r="Y383" s="97">
        <f t="shared" si="627"/>
        <v>-65.07184742828467</v>
      </c>
      <c r="Z383" s="97">
        <f t="shared" si="628"/>
        <v>118.59998324074547</v>
      </c>
      <c r="AA383" s="97">
        <f>(COS( 90.833*$AA$8)-SIN($U$9*$AA$8)*SIN('C'!$F283*$AA$8))/COS($U$9*$AA$8)/COS('C'!$F283*$AA$8)</f>
        <v>-8.896004080921079E-4</v>
      </c>
      <c r="AB383" s="97">
        <f t="shared" si="629"/>
        <v>90.050970355559699</v>
      </c>
      <c r="AC383" s="97">
        <f>('C'!$E283+$AC$9+$W$9/15)</f>
        <v>12.042777777777779</v>
      </c>
      <c r="AD383" s="97">
        <f t="shared" si="630"/>
        <v>0</v>
      </c>
      <c r="AE383" s="97">
        <f t="shared" si="631"/>
        <v>0</v>
      </c>
      <c r="AF383" s="97">
        <f t="shared" si="632"/>
        <v>0</v>
      </c>
      <c r="AG383" s="97">
        <f t="shared" si="633"/>
        <v>0</v>
      </c>
      <c r="AH383" s="97">
        <f t="shared" si="634"/>
        <v>0</v>
      </c>
      <c r="AI383" s="97"/>
      <c r="AJ383" s="97"/>
      <c r="AK383" s="97">
        <f t="shared" si="635"/>
        <v>0</v>
      </c>
      <c r="AL383" s="97">
        <f>SIN((90-$U$9)*$AA$8)*TAN($Y$10*$AA$8)/TAN((90-'C'!$F283)*$AA$8)</f>
        <v>5.7517241985314228E-3</v>
      </c>
      <c r="AM383" s="97">
        <f t="shared" si="636"/>
        <v>2.5695650812758871E-2</v>
      </c>
      <c r="AN383" s="97">
        <f t="shared" si="637"/>
        <v>1.0127663357422376</v>
      </c>
      <c r="AO383" s="97">
        <f t="shared" si="638"/>
        <v>0.3253971636085754</v>
      </c>
      <c r="AP383" s="97">
        <f t="shared" si="639"/>
        <v>-9.106959298875525</v>
      </c>
      <c r="AQ383" s="97">
        <f t="shared" si="640"/>
        <v>9.4323564624841012</v>
      </c>
      <c r="AR383" s="97">
        <f t="shared" si="641"/>
        <v>188.78156213526694</v>
      </c>
      <c r="AS383" s="97" t="s">
        <v>8053</v>
      </c>
      <c r="AT383" s="97" t="s">
        <v>8053</v>
      </c>
      <c r="AU383" s="97" t="s">
        <v>8053</v>
      </c>
      <c r="AV383" s="97">
        <f t="shared" si="642"/>
        <v>11.413954013612173</v>
      </c>
      <c r="AW383" s="97">
        <f t="shared" si="643"/>
        <v>11.413954013612173</v>
      </c>
      <c r="AX383" s="97">
        <f t="shared" si="644"/>
        <v>0.47558141723384056</v>
      </c>
      <c r="AY383" s="97">
        <f t="shared" si="645"/>
        <v>0</v>
      </c>
      <c r="AZ383" s="97">
        <f t="shared" si="646"/>
        <v>0</v>
      </c>
      <c r="BA383" s="97">
        <f t="shared" si="647"/>
        <v>0</v>
      </c>
      <c r="BB383" s="97">
        <f>SIN((90-$U$9)*$AA$8)*TAN($Y$9*$AA$8)/TAN((90-'C'!$F283)*$AA$8)</f>
        <v>7.1143740733891375E-2</v>
      </c>
      <c r="BC383" s="97">
        <f t="shared" si="648"/>
        <v>3.9313065427916136</v>
      </c>
      <c r="BD383" s="97">
        <f t="shared" si="649"/>
        <v>2.2206545302661587</v>
      </c>
      <c r="BE383" s="97">
        <f t="shared" si="650"/>
        <v>1.8359153345150652</v>
      </c>
      <c r="BF383" s="97">
        <f t="shared" si="651"/>
        <v>-63.235932093769613</v>
      </c>
      <c r="BG383" s="97">
        <f t="shared" si="652"/>
        <v>65.071847428284684</v>
      </c>
      <c r="BH383" s="97">
        <f t="shared" si="653"/>
        <v>241.40001675925453</v>
      </c>
      <c r="BI383" s="97" t="s">
        <v>8053</v>
      </c>
      <c r="BJ383" s="97" t="s">
        <v>8053</v>
      </c>
      <c r="BK383" s="97" t="s">
        <v>8053</v>
      </c>
      <c r="BL383" s="97">
        <f t="shared" si="654"/>
        <v>16.380900939663427</v>
      </c>
      <c r="BM383" s="97">
        <f t="shared" si="655"/>
        <v>16.380900939663427</v>
      </c>
      <c r="BN383" s="97">
        <f t="shared" si="656"/>
        <v>0.68253753915264281</v>
      </c>
      <c r="BO383" s="97">
        <f t="shared" si="657"/>
        <v>0</v>
      </c>
      <c r="BP383" s="97">
        <f t="shared" si="658"/>
        <v>0</v>
      </c>
      <c r="BQ383" s="97">
        <f t="shared" si="659"/>
        <v>0</v>
      </c>
      <c r="BR383" s="97">
        <f>SIN((90-$U$9)*$AA$8)*TAN($AA$10*$AA$8)/TAN((90-'C'!$F283)*$AA$8)</f>
        <v>-5.7517241985314211E-3</v>
      </c>
      <c r="BS383" s="97">
        <f t="shared" si="660"/>
        <v>2.5695650812758864E-2</v>
      </c>
      <c r="BT383" s="97">
        <f t="shared" si="661"/>
        <v>1.0127663357422376</v>
      </c>
      <c r="BU383" s="97">
        <f t="shared" si="662"/>
        <v>-0.32539716360857529</v>
      </c>
      <c r="BV383" s="97">
        <f t="shared" si="663"/>
        <v>9.1069592988755232</v>
      </c>
      <c r="BW383" s="97">
        <f t="shared" si="664"/>
        <v>-9.4323564624840976</v>
      </c>
      <c r="BX383" s="97">
        <f t="shared" si="665"/>
        <v>171.21843786473306</v>
      </c>
      <c r="BY383" s="97" t="s">
        <v>8053</v>
      </c>
      <c r="BZ383" s="97" t="s">
        <v>8053</v>
      </c>
      <c r="CA383" s="97" t="s">
        <v>8053</v>
      </c>
      <c r="CB383" s="97">
        <f t="shared" si="666"/>
        <v>0</v>
      </c>
      <c r="CC383" s="97">
        <f t="shared" si="667"/>
        <v>0</v>
      </c>
      <c r="CD383" s="97">
        <f t="shared" si="668"/>
        <v>0</v>
      </c>
      <c r="CE383" s="97">
        <f t="shared" si="669"/>
        <v>0</v>
      </c>
      <c r="CF383" s="97">
        <f t="shared" si="670"/>
        <v>0</v>
      </c>
      <c r="CG383" s="97">
        <f t="shared" si="671"/>
        <v>0</v>
      </c>
      <c r="CH383" s="97">
        <f>90-'C'!$F283</f>
        <v>91.403000000000006</v>
      </c>
      <c r="CI383" s="97">
        <v>26</v>
      </c>
      <c r="CJ383" s="97"/>
      <c r="CK383" s="97"/>
      <c r="CL383" s="97"/>
      <c r="CM383" s="97"/>
      <c r="CN383" s="97" t="s">
        <v>8214</v>
      </c>
      <c r="CO383" s="97">
        <f t="shared" si="672"/>
        <v>26</v>
      </c>
      <c r="CP383" s="97">
        <f t="shared" si="673"/>
        <v>34.31666666666667</v>
      </c>
      <c r="CQ383" s="97">
        <f>'C'!F293</f>
        <v>-4.8879999999999999</v>
      </c>
      <c r="CR383" s="97">
        <f t="shared" si="674"/>
        <v>3.1415926535897931</v>
      </c>
      <c r="CS383" s="97">
        <f t="shared" si="675"/>
        <v>1.7453292519943295E-2</v>
      </c>
      <c r="CT383" s="97">
        <f t="shared" si="676"/>
        <v>57.295779513082323</v>
      </c>
      <c r="CU383" s="97">
        <f t="shared" si="677"/>
        <v>0.59893882164272083</v>
      </c>
      <c r="CV383" s="97">
        <f t="shared" si="678"/>
        <v>-8.5311693837482827E-2</v>
      </c>
      <c r="CW383" s="97">
        <f t="shared" si="679"/>
        <v>1.5716859273203256</v>
      </c>
      <c r="CX383" s="97">
        <f t="shared" si="680"/>
        <v>-85.988312376798902</v>
      </c>
      <c r="CY383" s="97">
        <f t="shared" si="681"/>
        <v>94.011687623201098</v>
      </c>
      <c r="CZ383" s="97">
        <f t="shared" si="682"/>
        <v>265.98831237679889</v>
      </c>
      <c r="DA383" s="97"/>
      <c r="DB383" s="97"/>
      <c r="DC383" s="97"/>
      <c r="DD383" s="97"/>
      <c r="DE383" s="97"/>
      <c r="DF383" s="97"/>
      <c r="DG383" s="97"/>
      <c r="DH383" s="97"/>
      <c r="DI383" s="97"/>
      <c r="DJ383" s="97"/>
      <c r="DK383" s="97"/>
    </row>
    <row r="384" spans="1:115" ht="30" customHeight="1" x14ac:dyDescent="0.2">
      <c r="A384" s="97"/>
      <c r="B384" s="97"/>
      <c r="C384" s="97"/>
      <c r="D384" s="97"/>
      <c r="E384" s="97"/>
      <c r="F384" s="97"/>
      <c r="G384" s="97"/>
      <c r="H384" s="97"/>
      <c r="I384" s="97"/>
      <c r="J384" s="98"/>
      <c r="K384" s="98"/>
      <c r="L384" s="98"/>
      <c r="M384" s="98">
        <f t="shared" si="683"/>
        <v>27</v>
      </c>
      <c r="N384" s="97">
        <f t="shared" si="618"/>
        <v>105.87231873866266</v>
      </c>
      <c r="O384" s="97">
        <f t="shared" si="619"/>
        <v>94.477683889926823</v>
      </c>
      <c r="P384" s="97">
        <f t="shared" si="620"/>
        <v>11.394634848735834</v>
      </c>
      <c r="Q384" s="97" t="str">
        <f t="shared" si="621"/>
        <v>QSOS</v>
      </c>
      <c r="R384" s="97">
        <f t="shared" si="622"/>
        <v>265.52231611007318</v>
      </c>
      <c r="S384" s="97">
        <f t="shared" si="477"/>
        <v>372</v>
      </c>
      <c r="T384" s="97">
        <f>SIN((90-$U$9)*$AA$8)*TAN($AA$9*$AA$8)/TAN((90-'C'!$F284)*$AA$8)</f>
        <v>-9.0880740785030723E-2</v>
      </c>
      <c r="U384" s="97">
        <f t="shared" si="623"/>
        <v>3.9313065427916092</v>
      </c>
      <c r="V384" s="97">
        <f t="shared" si="624"/>
        <v>2.2206545302661578</v>
      </c>
      <c r="W384" s="97">
        <f t="shared" si="625"/>
        <v>-2.3454965393444605</v>
      </c>
      <c r="X384" s="97">
        <f t="shared" si="626"/>
        <v>63.235932093769605</v>
      </c>
      <c r="Y384" s="97">
        <f t="shared" si="627"/>
        <v>-65.581428633114072</v>
      </c>
      <c r="Z384" s="97">
        <f t="shared" si="628"/>
        <v>119.10956444557485</v>
      </c>
      <c r="AA384" s="97">
        <f>(COS( 90.833*$AA$8)-SIN($U$9*$AA$8)*SIN('C'!$F284*$AA$8))/COS($U$9*$AA$8)/COS('C'!$F284*$AA$8)</f>
        <v>3.744949689358042E-3</v>
      </c>
      <c r="AB384" s="97">
        <f t="shared" si="629"/>
        <v>89.785429686763436</v>
      </c>
      <c r="AC384" s="97">
        <f>('C'!$E284+$AC$9+$W$9/15)</f>
        <v>12.036777777777779</v>
      </c>
      <c r="AD384" s="97">
        <f t="shared" si="630"/>
        <v>0</v>
      </c>
      <c r="AE384" s="97">
        <f t="shared" si="631"/>
        <v>0</v>
      </c>
      <c r="AF384" s="97">
        <f t="shared" si="632"/>
        <v>0</v>
      </c>
      <c r="AG384" s="97">
        <f t="shared" si="633"/>
        <v>0</v>
      </c>
      <c r="AH384" s="97">
        <f t="shared" si="634"/>
        <v>0</v>
      </c>
      <c r="AI384" s="97"/>
      <c r="AJ384" s="97"/>
      <c r="AK384" s="97">
        <f t="shared" si="635"/>
        <v>0</v>
      </c>
      <c r="AL384" s="97">
        <f>SIN((90-$U$9)*$AA$8)*TAN($Y$10*$AA$8)/TAN((90-'C'!$F284)*$AA$8)</f>
        <v>7.3473920623449837E-3</v>
      </c>
      <c r="AM384" s="97">
        <f t="shared" si="636"/>
        <v>2.5695650812758871E-2</v>
      </c>
      <c r="AN384" s="97">
        <f t="shared" si="637"/>
        <v>1.0127663357422376</v>
      </c>
      <c r="AO384" s="97">
        <f t="shared" si="638"/>
        <v>0.41567164468532558</v>
      </c>
      <c r="AP384" s="97">
        <f t="shared" si="639"/>
        <v>-9.106959298875525</v>
      </c>
      <c r="AQ384" s="97">
        <f t="shared" si="640"/>
        <v>9.5226309435608503</v>
      </c>
      <c r="AR384" s="97">
        <f t="shared" si="641"/>
        <v>188.69128765419021</v>
      </c>
      <c r="AS384" s="97" t="s">
        <v>8053</v>
      </c>
      <c r="AT384" s="97" t="s">
        <v>8053</v>
      </c>
      <c r="AU384" s="97" t="s">
        <v>8053</v>
      </c>
      <c r="AV384" s="97">
        <f t="shared" si="642"/>
        <v>11.401935714873723</v>
      </c>
      <c r="AW384" s="97">
        <f t="shared" si="643"/>
        <v>11.401935714873723</v>
      </c>
      <c r="AX384" s="97">
        <f t="shared" si="644"/>
        <v>0.4750806547864051</v>
      </c>
      <c r="AY384" s="97">
        <f t="shared" si="645"/>
        <v>0</v>
      </c>
      <c r="AZ384" s="97">
        <f t="shared" si="646"/>
        <v>0</v>
      </c>
      <c r="BA384" s="97">
        <f t="shared" si="647"/>
        <v>0</v>
      </c>
      <c r="BB384" s="97">
        <f>SIN((90-$U$9)*$AA$8)*TAN($Y$9*$AA$8)/TAN((90-'C'!$F284)*$AA$8)</f>
        <v>9.0880740785030764E-2</v>
      </c>
      <c r="BC384" s="97">
        <f t="shared" si="648"/>
        <v>3.9313065427916136</v>
      </c>
      <c r="BD384" s="97">
        <f t="shared" si="649"/>
        <v>2.2206545302661587</v>
      </c>
      <c r="BE384" s="97">
        <f t="shared" si="650"/>
        <v>2.3454965393444605</v>
      </c>
      <c r="BF384" s="97">
        <f t="shared" si="651"/>
        <v>-63.235932093769613</v>
      </c>
      <c r="BG384" s="97">
        <f t="shared" si="652"/>
        <v>65.581428633114072</v>
      </c>
      <c r="BH384" s="97">
        <f t="shared" si="653"/>
        <v>240.89043555442515</v>
      </c>
      <c r="BI384" s="97" t="s">
        <v>8053</v>
      </c>
      <c r="BJ384" s="97" t="s">
        <v>8053</v>
      </c>
      <c r="BK384" s="97" t="s">
        <v>8053</v>
      </c>
      <c r="BL384" s="97">
        <f t="shared" si="654"/>
        <v>16.408873019985386</v>
      </c>
      <c r="BM384" s="97">
        <f t="shared" si="655"/>
        <v>16.408873019985386</v>
      </c>
      <c r="BN384" s="97">
        <f t="shared" si="656"/>
        <v>0.68370304249939107</v>
      </c>
      <c r="BO384" s="97">
        <f t="shared" si="657"/>
        <v>0</v>
      </c>
      <c r="BP384" s="97">
        <f t="shared" si="658"/>
        <v>0</v>
      </c>
      <c r="BQ384" s="97">
        <f t="shared" si="659"/>
        <v>0</v>
      </c>
      <c r="BR384" s="97">
        <f>SIN((90-$U$9)*$AA$8)*TAN($AA$10*$AA$8)/TAN((90-'C'!$F284)*$AA$8)</f>
        <v>-7.3473920623449819E-3</v>
      </c>
      <c r="BS384" s="97">
        <f t="shared" si="660"/>
        <v>2.5695650812758864E-2</v>
      </c>
      <c r="BT384" s="97">
        <f t="shared" si="661"/>
        <v>1.0127663357422376</v>
      </c>
      <c r="BU384" s="97">
        <f t="shared" si="662"/>
        <v>-0.41567164468532547</v>
      </c>
      <c r="BV384" s="97">
        <f t="shared" si="663"/>
        <v>9.1069592988755232</v>
      </c>
      <c r="BW384" s="97">
        <f t="shared" si="664"/>
        <v>-9.5226309435608485</v>
      </c>
      <c r="BX384" s="97">
        <f t="shared" si="665"/>
        <v>171.30871234580979</v>
      </c>
      <c r="BY384" s="97" t="s">
        <v>8053</v>
      </c>
      <c r="BZ384" s="97" t="s">
        <v>8053</v>
      </c>
      <c r="CA384" s="97" t="s">
        <v>8053</v>
      </c>
      <c r="CB384" s="97">
        <f t="shared" si="666"/>
        <v>0</v>
      </c>
      <c r="CC384" s="97">
        <f t="shared" si="667"/>
        <v>0</v>
      </c>
      <c r="CD384" s="97">
        <f t="shared" si="668"/>
        <v>0</v>
      </c>
      <c r="CE384" s="97">
        <f t="shared" si="669"/>
        <v>0</v>
      </c>
      <c r="CF384" s="97">
        <f t="shared" si="670"/>
        <v>0</v>
      </c>
      <c r="CG384" s="97">
        <f t="shared" si="671"/>
        <v>0</v>
      </c>
      <c r="CH384" s="97">
        <f>90-'C'!$F284</f>
        <v>91.792000000000002</v>
      </c>
      <c r="CI384" s="97">
        <v>27</v>
      </c>
      <c r="CJ384" s="97"/>
      <c r="CK384" s="97"/>
      <c r="CL384" s="97"/>
      <c r="CM384" s="97"/>
      <c r="CN384" s="97" t="s">
        <v>8214</v>
      </c>
      <c r="CO384" s="97">
        <f t="shared" si="672"/>
        <v>27</v>
      </c>
      <c r="CP384" s="97">
        <f t="shared" si="673"/>
        <v>34.31666666666667</v>
      </c>
      <c r="CQ384" s="97">
        <f>'C'!F294</f>
        <v>-5.2709999999999999</v>
      </c>
      <c r="CR384" s="97">
        <f t="shared" si="674"/>
        <v>3.1415926535897931</v>
      </c>
      <c r="CS384" s="97">
        <f t="shared" si="675"/>
        <v>1.7453292519943295E-2</v>
      </c>
      <c r="CT384" s="97">
        <f t="shared" si="676"/>
        <v>57.295779513082323</v>
      </c>
      <c r="CU384" s="97">
        <f t="shared" si="677"/>
        <v>0.59893882164272083</v>
      </c>
      <c r="CV384" s="97">
        <f t="shared" si="678"/>
        <v>-9.1996304872621115E-2</v>
      </c>
      <c r="CW384" s="97">
        <f t="shared" si="679"/>
        <v>1.567051368351883</v>
      </c>
      <c r="CX384" s="97">
        <f t="shared" si="680"/>
        <v>-85.522316110073177</v>
      </c>
      <c r="CY384" s="97">
        <f t="shared" si="681"/>
        <v>94.477683889926823</v>
      </c>
      <c r="CZ384" s="97">
        <f t="shared" si="682"/>
        <v>265.52231611007318</v>
      </c>
      <c r="DA384" s="97"/>
      <c r="DB384" s="97"/>
      <c r="DC384" s="97"/>
      <c r="DD384" s="97"/>
      <c r="DE384" s="97"/>
      <c r="DF384" s="97"/>
      <c r="DG384" s="97"/>
      <c r="DH384" s="97"/>
      <c r="DI384" s="97"/>
      <c r="DJ384" s="97"/>
      <c r="DK384" s="97"/>
    </row>
    <row r="385" spans="1:115" ht="30" customHeight="1" x14ac:dyDescent="0.2">
      <c r="A385" s="97"/>
      <c r="B385" s="97"/>
      <c r="C385" s="97"/>
      <c r="D385" s="97"/>
      <c r="E385" s="97"/>
      <c r="F385" s="97"/>
      <c r="G385" s="97"/>
      <c r="H385" s="97"/>
      <c r="I385" s="97"/>
      <c r="J385" s="98"/>
      <c r="K385" s="98"/>
      <c r="L385" s="98"/>
      <c r="M385" s="98">
        <f t="shared" si="683"/>
        <v>28</v>
      </c>
      <c r="N385" s="97">
        <f t="shared" si="618"/>
        <v>105.87231873866266</v>
      </c>
      <c r="O385" s="97">
        <f t="shared" si="619"/>
        <v>94.943244245744197</v>
      </c>
      <c r="P385" s="97">
        <f t="shared" si="620"/>
        <v>10.92907449291846</v>
      </c>
      <c r="Q385" s="97" t="str">
        <f t="shared" si="621"/>
        <v>QSOS</v>
      </c>
      <c r="R385" s="97">
        <f t="shared" si="622"/>
        <v>265.05675575425579</v>
      </c>
      <c r="S385" s="97">
        <f t="shared" si="477"/>
        <v>373</v>
      </c>
      <c r="T385" s="97">
        <f>SIN((90-$U$9)*$AA$8)*TAN($AA$9*$AA$8)/TAN((90-'C'!$F285)*$AA$8)</f>
        <v>-0.11057535593305673</v>
      </c>
      <c r="U385" s="97">
        <f t="shared" si="623"/>
        <v>3.9313065427916092</v>
      </c>
      <c r="V385" s="97">
        <f t="shared" si="624"/>
        <v>2.2206545302661578</v>
      </c>
      <c r="W385" s="97">
        <f t="shared" si="625"/>
        <v>-2.8541685081010995</v>
      </c>
      <c r="X385" s="97">
        <f t="shared" si="626"/>
        <v>63.235932093769605</v>
      </c>
      <c r="Y385" s="97">
        <f t="shared" si="627"/>
        <v>-66.090100601870702</v>
      </c>
      <c r="Z385" s="97">
        <f t="shared" si="628"/>
        <v>119.61823641433151</v>
      </c>
      <c r="AA385" s="97">
        <f>(COS( 90.833*$AA$8)-SIN($U$9*$AA$8)*SIN('C'!$F285*$AA$8))/COS($U$9*$AA$8)/COS('C'!$F285*$AA$8)</f>
        <v>8.3687383421102348E-3</v>
      </c>
      <c r="AB385" s="97">
        <f t="shared" si="629"/>
        <v>89.520501016022365</v>
      </c>
      <c r="AC385" s="97">
        <f>('C'!$E285+$AC$9+$W$9/15)</f>
        <v>12.03177777777778</v>
      </c>
      <c r="AD385" s="97">
        <f t="shared" si="630"/>
        <v>0</v>
      </c>
      <c r="AE385" s="97">
        <f t="shared" si="631"/>
        <v>0</v>
      </c>
      <c r="AF385" s="97">
        <f t="shared" si="632"/>
        <v>0</v>
      </c>
      <c r="AG385" s="97">
        <f t="shared" si="633"/>
        <v>0</v>
      </c>
      <c r="AH385" s="97">
        <f t="shared" si="634"/>
        <v>0</v>
      </c>
      <c r="AI385" s="97"/>
      <c r="AJ385" s="97"/>
      <c r="AK385" s="97">
        <f t="shared" si="635"/>
        <v>0</v>
      </c>
      <c r="AL385" s="97">
        <f>SIN((90-$U$9)*$AA$8)*TAN($Y$10*$AA$8)/TAN((90-'C'!$F285)*$AA$8)</f>
        <v>8.9396332540384853E-3</v>
      </c>
      <c r="AM385" s="97">
        <f t="shared" si="636"/>
        <v>2.5695650812758871E-2</v>
      </c>
      <c r="AN385" s="97">
        <f t="shared" si="637"/>
        <v>1.0127663357422376</v>
      </c>
      <c r="AO385" s="97">
        <f t="shared" si="638"/>
        <v>0.50575329115015344</v>
      </c>
      <c r="AP385" s="97">
        <f t="shared" si="639"/>
        <v>-9.106959298875525</v>
      </c>
      <c r="AQ385" s="97">
        <f t="shared" si="640"/>
        <v>9.6127125900256782</v>
      </c>
      <c r="AR385" s="97">
        <f t="shared" si="641"/>
        <v>188.60120600772538</v>
      </c>
      <c r="AS385" s="97" t="s">
        <v>8053</v>
      </c>
      <c r="AT385" s="97" t="s">
        <v>8053</v>
      </c>
      <c r="AU385" s="97" t="s">
        <v>8053</v>
      </c>
      <c r="AV385" s="97">
        <f t="shared" si="642"/>
        <v>11.390930271776067</v>
      </c>
      <c r="AW385" s="97">
        <f t="shared" si="643"/>
        <v>11.390930271776067</v>
      </c>
      <c r="AX385" s="97">
        <f t="shared" si="644"/>
        <v>0.47462209465733612</v>
      </c>
      <c r="AY385" s="97">
        <f t="shared" si="645"/>
        <v>0</v>
      </c>
      <c r="AZ385" s="97">
        <f t="shared" si="646"/>
        <v>0</v>
      </c>
      <c r="BA385" s="97">
        <f t="shared" si="647"/>
        <v>0</v>
      </c>
      <c r="BB385" s="97">
        <f>SIN((90-$U$9)*$AA$8)*TAN($Y$9*$AA$8)/TAN((90-'C'!$F285)*$AA$8)</f>
        <v>0.11057535593305678</v>
      </c>
      <c r="BC385" s="97">
        <f t="shared" si="648"/>
        <v>3.9313065427916136</v>
      </c>
      <c r="BD385" s="97">
        <f t="shared" si="649"/>
        <v>2.2206545302661587</v>
      </c>
      <c r="BE385" s="97">
        <f t="shared" si="650"/>
        <v>2.8541685081010995</v>
      </c>
      <c r="BF385" s="97">
        <f t="shared" si="651"/>
        <v>-63.235932093769613</v>
      </c>
      <c r="BG385" s="97">
        <f t="shared" si="652"/>
        <v>66.090100601870716</v>
      </c>
      <c r="BH385" s="97">
        <f t="shared" si="653"/>
        <v>240.38176358566849</v>
      </c>
      <c r="BI385" s="97" t="s">
        <v>8053</v>
      </c>
      <c r="BJ385" s="97" t="s">
        <v>8053</v>
      </c>
      <c r="BK385" s="97" t="s">
        <v>8053</v>
      </c>
      <c r="BL385" s="97">
        <f t="shared" si="654"/>
        <v>16.437784484569161</v>
      </c>
      <c r="BM385" s="97">
        <f t="shared" si="655"/>
        <v>16.437784484569161</v>
      </c>
      <c r="BN385" s="97">
        <f t="shared" si="656"/>
        <v>0.68490768685704839</v>
      </c>
      <c r="BO385" s="97">
        <f t="shared" si="657"/>
        <v>0</v>
      </c>
      <c r="BP385" s="97">
        <f t="shared" si="658"/>
        <v>0</v>
      </c>
      <c r="BQ385" s="97">
        <f t="shared" si="659"/>
        <v>0</v>
      </c>
      <c r="BR385" s="97">
        <f>SIN((90-$U$9)*$AA$8)*TAN($AA$10*$AA$8)/TAN((90-'C'!$F285)*$AA$8)</f>
        <v>-8.9396332540384836E-3</v>
      </c>
      <c r="BS385" s="97">
        <f t="shared" si="660"/>
        <v>2.5695650812758864E-2</v>
      </c>
      <c r="BT385" s="97">
        <f t="shared" si="661"/>
        <v>1.0127663357422376</v>
      </c>
      <c r="BU385" s="97">
        <f t="shared" si="662"/>
        <v>-0.50575329115015344</v>
      </c>
      <c r="BV385" s="97">
        <f t="shared" si="663"/>
        <v>9.1069592988755232</v>
      </c>
      <c r="BW385" s="97">
        <f t="shared" si="664"/>
        <v>-9.6127125900256765</v>
      </c>
      <c r="BX385" s="97">
        <f t="shared" si="665"/>
        <v>171.39879399227462</v>
      </c>
      <c r="BY385" s="97" t="s">
        <v>8053</v>
      </c>
      <c r="BZ385" s="97" t="s">
        <v>8053</v>
      </c>
      <c r="CA385" s="97" t="s">
        <v>8053</v>
      </c>
      <c r="CB385" s="97">
        <f t="shared" si="666"/>
        <v>0</v>
      </c>
      <c r="CC385" s="97">
        <f t="shared" si="667"/>
        <v>0</v>
      </c>
      <c r="CD385" s="97">
        <f t="shared" si="668"/>
        <v>0</v>
      </c>
      <c r="CE385" s="97">
        <f t="shared" si="669"/>
        <v>0</v>
      </c>
      <c r="CF385" s="97">
        <f t="shared" si="670"/>
        <v>0</v>
      </c>
      <c r="CG385" s="97">
        <f t="shared" si="671"/>
        <v>0</v>
      </c>
      <c r="CH385" s="97">
        <f>90-'C'!$F285</f>
        <v>92.18</v>
      </c>
      <c r="CI385" s="97">
        <v>28</v>
      </c>
      <c r="CJ385" s="97"/>
      <c r="CK385" s="97"/>
      <c r="CL385" s="97"/>
      <c r="CM385" s="97"/>
      <c r="CN385" s="97" t="s">
        <v>8214</v>
      </c>
      <c r="CO385" s="97">
        <f t="shared" si="672"/>
        <v>28</v>
      </c>
      <c r="CP385" s="97">
        <f t="shared" si="673"/>
        <v>34.31666666666667</v>
      </c>
      <c r="CQ385" s="97">
        <f>'C'!F295</f>
        <v>-5.6539999999999999</v>
      </c>
      <c r="CR385" s="97">
        <f t="shared" si="674"/>
        <v>3.1415926535897931</v>
      </c>
      <c r="CS385" s="97">
        <f t="shared" si="675"/>
        <v>1.7453292519943295E-2</v>
      </c>
      <c r="CT385" s="97">
        <f t="shared" si="676"/>
        <v>57.295779513082323</v>
      </c>
      <c r="CU385" s="97">
        <f t="shared" si="677"/>
        <v>0.59893882164272083</v>
      </c>
      <c r="CV385" s="97">
        <f t="shared" si="678"/>
        <v>-9.8680915907759389E-2</v>
      </c>
      <c r="CW385" s="97">
        <f t="shared" si="679"/>
        <v>1.5624274907645193</v>
      </c>
      <c r="CX385" s="97">
        <f t="shared" si="680"/>
        <v>-85.056755754255803</v>
      </c>
      <c r="CY385" s="97">
        <f t="shared" si="681"/>
        <v>94.943244245744197</v>
      </c>
      <c r="CZ385" s="97">
        <f t="shared" si="682"/>
        <v>265.05675575425579</v>
      </c>
      <c r="DA385" s="97"/>
      <c r="DB385" s="97"/>
      <c r="DC385" s="97"/>
      <c r="DD385" s="97"/>
      <c r="DE385" s="97"/>
      <c r="DF385" s="97"/>
      <c r="DG385" s="97"/>
      <c r="DH385" s="97"/>
      <c r="DI385" s="97"/>
      <c r="DJ385" s="97"/>
      <c r="DK385" s="97"/>
    </row>
    <row r="386" spans="1:115" ht="30" customHeight="1" x14ac:dyDescent="0.2">
      <c r="A386" s="97"/>
      <c r="B386" s="97"/>
      <c r="C386" s="97"/>
      <c r="D386" s="97"/>
      <c r="E386" s="97"/>
      <c r="F386" s="97"/>
      <c r="G386" s="97"/>
      <c r="H386" s="97"/>
      <c r="I386" s="97"/>
      <c r="J386" s="98"/>
      <c r="K386" s="98"/>
      <c r="L386" s="98"/>
      <c r="M386" s="98">
        <f t="shared" si="683"/>
        <v>29</v>
      </c>
      <c r="N386" s="97">
        <f t="shared" si="618"/>
        <v>105.87231873866266</v>
      </c>
      <c r="O386" s="97">
        <f t="shared" si="619"/>
        <v>95.407488763711939</v>
      </c>
      <c r="P386" s="97">
        <f t="shared" si="620"/>
        <v>10.464829974950717</v>
      </c>
      <c r="Q386" s="97" t="str">
        <f t="shared" si="621"/>
        <v>QSOS</v>
      </c>
      <c r="R386" s="97">
        <f t="shared" si="622"/>
        <v>264.59251123628803</v>
      </c>
      <c r="S386" s="97">
        <f t="shared" si="477"/>
        <v>374</v>
      </c>
      <c r="T386" s="97">
        <f>SIN((90-$U$9)*$AA$8)*TAN($AA$9*$AA$8)/TAN((90-'C'!$F286)*$AA$8)</f>
        <v>-0.13033092787146933</v>
      </c>
      <c r="U386" s="97">
        <f t="shared" si="623"/>
        <v>3.9313065427916092</v>
      </c>
      <c r="V386" s="97">
        <f t="shared" si="624"/>
        <v>2.2206545302661578</v>
      </c>
      <c r="W386" s="97">
        <f t="shared" si="625"/>
        <v>-3.3646412117354529</v>
      </c>
      <c r="X386" s="97">
        <f t="shared" si="626"/>
        <v>63.235932093769605</v>
      </c>
      <c r="Y386" s="97">
        <f t="shared" si="627"/>
        <v>-66.600573305505065</v>
      </c>
      <c r="Z386" s="97">
        <f t="shared" si="628"/>
        <v>120.12870911796585</v>
      </c>
      <c r="AA386" s="97">
        <f>(COS( 90.833*$AA$8)-SIN($U$9*$AA$8)*SIN('C'!$F286*$AA$8))/COS($U$9*$AA$8)/COS('C'!$F286*$AA$8)</f>
        <v>1.3006026947332898E-2</v>
      </c>
      <c r="AB386" s="97">
        <f t="shared" si="629"/>
        <v>89.254788537087478</v>
      </c>
      <c r="AC386" s="97">
        <f>('C'!$E286+$AC$9+$W$9/15)</f>
        <v>12.02577777777778</v>
      </c>
      <c r="AD386" s="97">
        <f t="shared" si="630"/>
        <v>0</v>
      </c>
      <c r="AE386" s="97">
        <f t="shared" si="631"/>
        <v>0</v>
      </c>
      <c r="AF386" s="97">
        <f t="shared" si="632"/>
        <v>0</v>
      </c>
      <c r="AG386" s="97">
        <f t="shared" si="633"/>
        <v>0</v>
      </c>
      <c r="AH386" s="97">
        <f t="shared" si="634"/>
        <v>0</v>
      </c>
      <c r="AI386" s="97"/>
      <c r="AJ386" s="97"/>
      <c r="AK386" s="97">
        <f t="shared" si="635"/>
        <v>0</v>
      </c>
      <c r="AL386" s="97">
        <f>SIN((90-$U$9)*$AA$8)*TAN($Y$10*$AA$8)/TAN((90-'C'!$F286)*$AA$8)</f>
        <v>1.0536802590396783E-2</v>
      </c>
      <c r="AM386" s="97">
        <f t="shared" si="636"/>
        <v>2.5695650812758871E-2</v>
      </c>
      <c r="AN386" s="97">
        <f t="shared" si="637"/>
        <v>1.0127663357422376</v>
      </c>
      <c r="AO386" s="97">
        <f t="shared" si="638"/>
        <v>0.59611500551333907</v>
      </c>
      <c r="AP386" s="97">
        <f t="shared" si="639"/>
        <v>-9.106959298875525</v>
      </c>
      <c r="AQ386" s="97">
        <f t="shared" si="640"/>
        <v>9.7030743043888634</v>
      </c>
      <c r="AR386" s="97">
        <f t="shared" si="641"/>
        <v>188.5108442933622</v>
      </c>
      <c r="AS386" s="97" t="s">
        <v>8053</v>
      </c>
      <c r="AT386" s="97" t="s">
        <v>8053</v>
      </c>
      <c r="AU386" s="97" t="s">
        <v>8053</v>
      </c>
      <c r="AV386" s="97">
        <f t="shared" si="642"/>
        <v>11.378906157485188</v>
      </c>
      <c r="AW386" s="97">
        <f t="shared" si="643"/>
        <v>11.378906157485188</v>
      </c>
      <c r="AX386" s="97">
        <f t="shared" si="644"/>
        <v>0.47412108989521617</v>
      </c>
      <c r="AY386" s="97">
        <f t="shared" si="645"/>
        <v>0</v>
      </c>
      <c r="AZ386" s="97">
        <f t="shared" si="646"/>
        <v>0</v>
      </c>
      <c r="BA386" s="97">
        <f t="shared" si="647"/>
        <v>0</v>
      </c>
      <c r="BB386" s="97">
        <f>SIN((90-$U$9)*$AA$8)*TAN($Y$9*$AA$8)/TAN((90-'C'!$F286)*$AA$8)</f>
        <v>0.13033092787146938</v>
      </c>
      <c r="BC386" s="97">
        <f t="shared" si="648"/>
        <v>3.9313065427916136</v>
      </c>
      <c r="BD386" s="97">
        <f t="shared" si="649"/>
        <v>2.2206545302661587</v>
      </c>
      <c r="BE386" s="97">
        <f t="shared" si="650"/>
        <v>3.3646412117354529</v>
      </c>
      <c r="BF386" s="97">
        <f t="shared" si="651"/>
        <v>-63.235932093769613</v>
      </c>
      <c r="BG386" s="97">
        <f t="shared" si="652"/>
        <v>66.600573305505065</v>
      </c>
      <c r="BH386" s="97">
        <f t="shared" si="653"/>
        <v>239.87129088203415</v>
      </c>
      <c r="BI386" s="97" t="s">
        <v>8053</v>
      </c>
      <c r="BJ386" s="97" t="s">
        <v>8053</v>
      </c>
      <c r="BK386" s="97" t="s">
        <v>8053</v>
      </c>
      <c r="BL386" s="97">
        <f t="shared" si="654"/>
        <v>16.465815998144784</v>
      </c>
      <c r="BM386" s="97">
        <f t="shared" si="655"/>
        <v>16.465815998144784</v>
      </c>
      <c r="BN386" s="97">
        <f t="shared" si="656"/>
        <v>0.68607566658936603</v>
      </c>
      <c r="BO386" s="97">
        <f t="shared" si="657"/>
        <v>0</v>
      </c>
      <c r="BP386" s="97">
        <f t="shared" si="658"/>
        <v>0</v>
      </c>
      <c r="BQ386" s="97">
        <f t="shared" si="659"/>
        <v>0</v>
      </c>
      <c r="BR386" s="97">
        <f>SIN((90-$U$9)*$AA$8)*TAN($AA$10*$AA$8)/TAN((90-'C'!$F286)*$AA$8)</f>
        <v>-1.0536802590396781E-2</v>
      </c>
      <c r="BS386" s="97">
        <f t="shared" si="660"/>
        <v>2.5695650812758864E-2</v>
      </c>
      <c r="BT386" s="97">
        <f t="shared" si="661"/>
        <v>1.0127663357422376</v>
      </c>
      <c r="BU386" s="97">
        <f t="shared" si="662"/>
        <v>-0.59611500551333896</v>
      </c>
      <c r="BV386" s="97">
        <f t="shared" si="663"/>
        <v>9.1069592988755232</v>
      </c>
      <c r="BW386" s="97">
        <f t="shared" si="664"/>
        <v>-9.7030743043888616</v>
      </c>
      <c r="BX386" s="97">
        <f t="shared" si="665"/>
        <v>171.4891557066378</v>
      </c>
      <c r="BY386" s="97" t="s">
        <v>8053</v>
      </c>
      <c r="BZ386" s="97" t="s">
        <v>8053</v>
      </c>
      <c r="CA386" s="97" t="s">
        <v>8053</v>
      </c>
      <c r="CB386" s="97">
        <f t="shared" si="666"/>
        <v>0</v>
      </c>
      <c r="CC386" s="97">
        <f t="shared" si="667"/>
        <v>0</v>
      </c>
      <c r="CD386" s="97">
        <f t="shared" si="668"/>
        <v>0</v>
      </c>
      <c r="CE386" s="97">
        <f t="shared" si="669"/>
        <v>0</v>
      </c>
      <c r="CF386" s="97">
        <f t="shared" si="670"/>
        <v>0</v>
      </c>
      <c r="CG386" s="97">
        <f t="shared" si="671"/>
        <v>0</v>
      </c>
      <c r="CH386" s="97">
        <f>90-'C'!$F286</f>
        <v>92.569000000000003</v>
      </c>
      <c r="CI386" s="97">
        <v>29</v>
      </c>
      <c r="CJ386" s="97"/>
      <c r="CK386" s="97"/>
      <c r="CL386" s="97"/>
      <c r="CM386" s="97"/>
      <c r="CN386" s="97" t="s">
        <v>8214</v>
      </c>
      <c r="CO386" s="97">
        <f t="shared" si="672"/>
        <v>29</v>
      </c>
      <c r="CP386" s="97">
        <f t="shared" si="673"/>
        <v>34.31666666666667</v>
      </c>
      <c r="CQ386" s="97">
        <f>'C'!F296</f>
        <v>-6.0350000000000001</v>
      </c>
      <c r="CR386" s="97">
        <f t="shared" si="674"/>
        <v>3.1415926535897931</v>
      </c>
      <c r="CS386" s="97">
        <f t="shared" si="675"/>
        <v>1.7453292519943295E-2</v>
      </c>
      <c r="CT386" s="97">
        <f t="shared" si="676"/>
        <v>57.295779513082323</v>
      </c>
      <c r="CU386" s="97">
        <f t="shared" si="677"/>
        <v>0.59893882164272083</v>
      </c>
      <c r="CV386" s="97">
        <f t="shared" si="678"/>
        <v>-0.10533062035785778</v>
      </c>
      <c r="CW386" s="97">
        <f t="shared" si="679"/>
        <v>1.5577899331434695</v>
      </c>
      <c r="CX386" s="97">
        <f t="shared" si="680"/>
        <v>-84.592511236288061</v>
      </c>
      <c r="CY386" s="97">
        <f t="shared" si="681"/>
        <v>95.407488763711939</v>
      </c>
      <c r="CZ386" s="97">
        <f t="shared" si="682"/>
        <v>264.59251123628803</v>
      </c>
      <c r="DA386" s="97"/>
      <c r="DB386" s="97"/>
      <c r="DC386" s="97"/>
      <c r="DD386" s="97"/>
      <c r="DE386" s="97"/>
      <c r="DF386" s="97"/>
      <c r="DG386" s="97"/>
      <c r="DH386" s="97"/>
      <c r="DI386" s="97"/>
      <c r="DJ386" s="97"/>
      <c r="DK386" s="97"/>
    </row>
    <row r="387" spans="1:115" ht="30" customHeight="1" x14ac:dyDescent="0.2">
      <c r="A387" s="97"/>
      <c r="B387" s="97"/>
      <c r="C387" s="97"/>
      <c r="D387" s="97"/>
      <c r="E387" s="97"/>
      <c r="F387" s="97"/>
      <c r="G387" s="97"/>
      <c r="H387" s="97"/>
      <c r="I387" s="97"/>
      <c r="J387" s="98"/>
      <c r="K387" s="98"/>
      <c r="L387" s="98"/>
      <c r="M387" s="98">
        <f t="shared" si="683"/>
        <v>30</v>
      </c>
      <c r="N387" s="97">
        <f t="shared" si="618"/>
        <v>105.87231873866266</v>
      </c>
      <c r="O387" s="97">
        <f t="shared" si="619"/>
        <v>95.870490631175585</v>
      </c>
      <c r="P387" s="97">
        <f t="shared" si="620"/>
        <v>10.001828107487071</v>
      </c>
      <c r="Q387" s="97" t="str">
        <f t="shared" si="621"/>
        <v>QSOS</v>
      </c>
      <c r="R387" s="97">
        <f t="shared" si="622"/>
        <v>264.12950936882442</v>
      </c>
      <c r="S387" s="97">
        <f t="shared" si="477"/>
        <v>375</v>
      </c>
      <c r="T387" s="97">
        <f>SIN((90-$U$9)*$AA$8)*TAN($AA$9*$AA$8)/TAN((90-'C'!$F287)*$AA$8)</f>
        <v>-0.15004770609680013</v>
      </c>
      <c r="U387" s="97">
        <f t="shared" si="623"/>
        <v>3.9313065427916092</v>
      </c>
      <c r="V387" s="97">
        <f t="shared" si="624"/>
        <v>2.2206545302661578</v>
      </c>
      <c r="W387" s="97">
        <f t="shared" si="625"/>
        <v>-3.8743782283973744</v>
      </c>
      <c r="X387" s="97">
        <f t="shared" si="626"/>
        <v>63.235932093769605</v>
      </c>
      <c r="Y387" s="97">
        <f t="shared" si="627"/>
        <v>-67.110310322166981</v>
      </c>
      <c r="Z387" s="97">
        <f t="shared" si="628"/>
        <v>120.63844613462777</v>
      </c>
      <c r="AA387" s="97">
        <f>(COS( 90.833*$AA$8)-SIN($U$9*$AA$8)*SIN('C'!$F287*$AA$8))/COS($U$9*$AA$8)/COS('C'!$F287*$AA$8)</f>
        <v>1.7633400068112343E-2</v>
      </c>
      <c r="AB387" s="97">
        <f t="shared" si="629"/>
        <v>88.989628232724172</v>
      </c>
      <c r="AC387" s="97">
        <f>('C'!$E287+$AC$9+$W$9/15)</f>
        <v>12.020777777777777</v>
      </c>
      <c r="AD387" s="97">
        <f t="shared" si="630"/>
        <v>0</v>
      </c>
      <c r="AE387" s="97">
        <f t="shared" si="631"/>
        <v>0</v>
      </c>
      <c r="AF387" s="97">
        <f t="shared" si="632"/>
        <v>0</v>
      </c>
      <c r="AG387" s="97">
        <f t="shared" si="633"/>
        <v>0</v>
      </c>
      <c r="AH387" s="97">
        <f t="shared" si="634"/>
        <v>0</v>
      </c>
      <c r="AI387" s="97"/>
      <c r="AJ387" s="97"/>
      <c r="AK387" s="97">
        <f t="shared" si="635"/>
        <v>0</v>
      </c>
      <c r="AL387" s="97">
        <f>SIN((90-$U$9)*$AA$8)*TAN($Y$10*$AA$8)/TAN((90-'C'!$F287)*$AA$8)</f>
        <v>1.2130835589868917E-2</v>
      </c>
      <c r="AM387" s="97">
        <f t="shared" si="636"/>
        <v>2.5695650812758871E-2</v>
      </c>
      <c r="AN387" s="97">
        <f t="shared" si="637"/>
        <v>1.0127663357422376</v>
      </c>
      <c r="AO387" s="97">
        <f t="shared" si="638"/>
        <v>0.68630075623575904</v>
      </c>
      <c r="AP387" s="97">
        <f t="shared" si="639"/>
        <v>-9.106959298875525</v>
      </c>
      <c r="AQ387" s="97">
        <f t="shared" si="640"/>
        <v>9.7932600551112845</v>
      </c>
      <c r="AR387" s="97">
        <f t="shared" si="641"/>
        <v>188.42065854263976</v>
      </c>
      <c r="AS387" s="97" t="s">
        <v>8053</v>
      </c>
      <c r="AT387" s="97" t="s">
        <v>8053</v>
      </c>
      <c r="AU387" s="97" t="s">
        <v>8053</v>
      </c>
      <c r="AV387" s="97">
        <f t="shared" si="642"/>
        <v>11.367893774103692</v>
      </c>
      <c r="AW387" s="97">
        <f t="shared" si="643"/>
        <v>11.367893774103692</v>
      </c>
      <c r="AX387" s="97">
        <f t="shared" si="644"/>
        <v>0.47366224058765383</v>
      </c>
      <c r="AY387" s="97">
        <f t="shared" si="645"/>
        <v>0</v>
      </c>
      <c r="AZ387" s="97">
        <f t="shared" si="646"/>
        <v>0</v>
      </c>
      <c r="BA387" s="97">
        <f t="shared" si="647"/>
        <v>0</v>
      </c>
      <c r="BB387" s="97">
        <f>SIN((90-$U$9)*$AA$8)*TAN($Y$9*$AA$8)/TAN((90-'C'!$F287)*$AA$8)</f>
        <v>0.15004770609680018</v>
      </c>
      <c r="BC387" s="97">
        <f t="shared" si="648"/>
        <v>3.9313065427916136</v>
      </c>
      <c r="BD387" s="97">
        <f t="shared" si="649"/>
        <v>2.2206545302661587</v>
      </c>
      <c r="BE387" s="97">
        <f t="shared" si="650"/>
        <v>3.8743782283973753</v>
      </c>
      <c r="BF387" s="97">
        <f t="shared" si="651"/>
        <v>-63.235932093769613</v>
      </c>
      <c r="BG387" s="97">
        <f t="shared" si="652"/>
        <v>67.110310322166981</v>
      </c>
      <c r="BH387" s="97">
        <f t="shared" si="653"/>
        <v>239.36155386537223</v>
      </c>
      <c r="BI387" s="97" t="s">
        <v>8053</v>
      </c>
      <c r="BJ387" s="97" t="s">
        <v>8053</v>
      </c>
      <c r="BK387" s="97" t="s">
        <v>8053</v>
      </c>
      <c r="BL387" s="97">
        <f t="shared" si="654"/>
        <v>16.494798465922244</v>
      </c>
      <c r="BM387" s="97">
        <f t="shared" si="655"/>
        <v>16.494798465922244</v>
      </c>
      <c r="BN387" s="97">
        <f t="shared" si="656"/>
        <v>0.68728326941342688</v>
      </c>
      <c r="BO387" s="97">
        <f t="shared" si="657"/>
        <v>0</v>
      </c>
      <c r="BP387" s="97">
        <f t="shared" si="658"/>
        <v>0</v>
      </c>
      <c r="BQ387" s="97">
        <f t="shared" si="659"/>
        <v>0</v>
      </c>
      <c r="BR387" s="97">
        <f>SIN((90-$U$9)*$AA$8)*TAN($AA$10*$AA$8)/TAN((90-'C'!$F287)*$AA$8)</f>
        <v>-1.2130835589868914E-2</v>
      </c>
      <c r="BS387" s="97">
        <f t="shared" si="660"/>
        <v>2.5695650812758864E-2</v>
      </c>
      <c r="BT387" s="97">
        <f t="shared" si="661"/>
        <v>1.0127663357422376</v>
      </c>
      <c r="BU387" s="97">
        <f t="shared" si="662"/>
        <v>-0.68630075623575892</v>
      </c>
      <c r="BV387" s="97">
        <f t="shared" si="663"/>
        <v>9.1069592988755232</v>
      </c>
      <c r="BW387" s="97">
        <f t="shared" si="664"/>
        <v>-9.7932600551112827</v>
      </c>
      <c r="BX387" s="97">
        <f t="shared" si="665"/>
        <v>171.57934145736024</v>
      </c>
      <c r="BY387" s="97" t="s">
        <v>8053</v>
      </c>
      <c r="BZ387" s="97" t="s">
        <v>8053</v>
      </c>
      <c r="CA387" s="97" t="s">
        <v>8053</v>
      </c>
      <c r="CB387" s="97">
        <f t="shared" si="666"/>
        <v>0</v>
      </c>
      <c r="CC387" s="97">
        <f t="shared" si="667"/>
        <v>0</v>
      </c>
      <c r="CD387" s="97">
        <f t="shared" si="668"/>
        <v>0</v>
      </c>
      <c r="CE387" s="97">
        <f t="shared" si="669"/>
        <v>0</v>
      </c>
      <c r="CF387" s="97">
        <f t="shared" si="670"/>
        <v>0</v>
      </c>
      <c r="CG387" s="97">
        <f t="shared" si="671"/>
        <v>0</v>
      </c>
      <c r="CH387" s="97">
        <f>90-'C'!$F287</f>
        <v>92.956999999999994</v>
      </c>
      <c r="CI387" s="97">
        <v>30</v>
      </c>
      <c r="CJ387" s="97"/>
      <c r="CK387" s="97"/>
      <c r="CL387" s="97"/>
      <c r="CM387" s="97"/>
      <c r="CN387" s="97" t="s">
        <v>8214</v>
      </c>
      <c r="CO387" s="97">
        <f t="shared" si="672"/>
        <v>30</v>
      </c>
      <c r="CP387" s="97">
        <f t="shared" si="673"/>
        <v>34.31666666666667</v>
      </c>
      <c r="CQ387" s="97">
        <f>'C'!F297</f>
        <v>-6.415</v>
      </c>
      <c r="CR387" s="97">
        <f t="shared" si="674"/>
        <v>3.1415926535897931</v>
      </c>
      <c r="CS387" s="97">
        <f t="shared" si="675"/>
        <v>1.7453292519943295E-2</v>
      </c>
      <c r="CT387" s="97">
        <f t="shared" si="676"/>
        <v>57.295779513082323</v>
      </c>
      <c r="CU387" s="97">
        <f t="shared" si="677"/>
        <v>0.59893882164272083</v>
      </c>
      <c r="CV387" s="97">
        <f t="shared" si="678"/>
        <v>-0.11196287151543624</v>
      </c>
      <c r="CW387" s="97">
        <f t="shared" si="679"/>
        <v>1.5531620127867396</v>
      </c>
      <c r="CX387" s="97">
        <f t="shared" si="680"/>
        <v>-84.129509368824415</v>
      </c>
      <c r="CY387" s="97">
        <f t="shared" si="681"/>
        <v>95.870490631175585</v>
      </c>
      <c r="CZ387" s="97">
        <f t="shared" si="682"/>
        <v>264.12950936882442</v>
      </c>
      <c r="DA387" s="97"/>
      <c r="DB387" s="97"/>
      <c r="DC387" s="97"/>
      <c r="DD387" s="97"/>
      <c r="DE387" s="97"/>
      <c r="DF387" s="97"/>
      <c r="DG387" s="97"/>
      <c r="DH387" s="97"/>
      <c r="DI387" s="97"/>
      <c r="DJ387" s="97"/>
      <c r="DK387" s="97"/>
    </row>
    <row r="388" spans="1:115" ht="30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>
        <f t="shared" si="683"/>
        <v>31</v>
      </c>
      <c r="N388" s="97" t="s">
        <v>8168</v>
      </c>
      <c r="O388" s="97" t="s">
        <v>8169</v>
      </c>
      <c r="P388" s="97" t="s">
        <v>8170</v>
      </c>
      <c r="Q388" s="97" t="s">
        <v>8171</v>
      </c>
      <c r="R388" s="97" t="s">
        <v>8172</v>
      </c>
      <c r="S388" s="97">
        <f t="shared" si="477"/>
        <v>376</v>
      </c>
      <c r="T388" s="98"/>
      <c r="U388" s="98"/>
      <c r="V388" s="98"/>
      <c r="W388" s="98"/>
      <c r="X388" s="98"/>
      <c r="Y388" s="98"/>
      <c r="Z388" s="98"/>
      <c r="AA388" s="98"/>
      <c r="AB388" s="98"/>
      <c r="AC388" s="97"/>
      <c r="AD388" s="97"/>
      <c r="AE388" s="97"/>
      <c r="AF388" s="97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8"/>
      <c r="AR388" s="97"/>
      <c r="AS388" s="97"/>
      <c r="AT388" s="97"/>
      <c r="AU388" s="97"/>
      <c r="AV388" s="97"/>
      <c r="AW388" s="97"/>
      <c r="AX388" s="97"/>
      <c r="AY388" s="97"/>
      <c r="AZ388" s="97"/>
      <c r="BA388" s="97"/>
      <c r="BB388" s="97"/>
      <c r="BC388" s="97"/>
      <c r="BD388" s="97"/>
      <c r="BE388" s="98"/>
      <c r="BF388" s="97"/>
      <c r="BG388" s="97"/>
      <c r="BH388" s="97"/>
      <c r="BI388" s="97"/>
      <c r="BJ388" s="97"/>
      <c r="BK388" s="97"/>
      <c r="BL388" s="97"/>
      <c r="BM388" s="97"/>
      <c r="BN388" s="97"/>
      <c r="BO388" s="97"/>
      <c r="BP388" s="97"/>
      <c r="BQ388" s="97"/>
      <c r="BR388" s="97"/>
      <c r="BS388" s="98"/>
      <c r="BT388" s="97"/>
      <c r="BU388" s="97"/>
      <c r="BV388" s="97"/>
      <c r="BW388" s="97"/>
      <c r="BX388" s="97"/>
      <c r="BY388" s="97"/>
      <c r="BZ388" s="97"/>
      <c r="CA388" s="97"/>
      <c r="CB388" s="97"/>
      <c r="CC388" s="97"/>
      <c r="CD388" s="97"/>
      <c r="CE388" s="97"/>
      <c r="CF388" s="97"/>
      <c r="CG388" s="98"/>
      <c r="CH388" s="98"/>
      <c r="CI388" s="97"/>
      <c r="CJ388" s="97"/>
      <c r="CK388" s="97"/>
      <c r="CL388" s="97"/>
      <c r="CM388" s="97"/>
      <c r="CN388" s="97"/>
      <c r="CO388" s="97"/>
      <c r="CP388" s="97"/>
      <c r="CQ388" s="97"/>
      <c r="CR388" s="97"/>
      <c r="CS388" s="97"/>
      <c r="CT388" s="97"/>
      <c r="CU388" s="97"/>
      <c r="CV388" s="97"/>
      <c r="CW388" s="97"/>
      <c r="CX388" s="97"/>
      <c r="CY388" s="97"/>
      <c r="CZ388" s="97"/>
      <c r="DA388" s="97"/>
      <c r="DB388" s="97"/>
      <c r="DC388" s="97"/>
      <c r="DD388" s="97"/>
      <c r="DE388" s="97"/>
      <c r="DF388" s="97"/>
      <c r="DG388" s="97"/>
      <c r="DH388" s="97"/>
      <c r="DI388" s="97"/>
      <c r="DJ388" s="97"/>
      <c r="DK388" s="97"/>
    </row>
    <row r="389" spans="1:115" ht="30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7"/>
      <c r="O389" s="97"/>
      <c r="P389" s="97"/>
      <c r="Q389" s="97"/>
      <c r="R389" s="97"/>
      <c r="S389" s="97">
        <f t="shared" si="477"/>
        <v>377</v>
      </c>
      <c r="T389" s="98"/>
      <c r="U389" s="98"/>
      <c r="V389" s="98"/>
      <c r="W389" s="98"/>
      <c r="X389" s="98"/>
      <c r="Y389" s="98"/>
      <c r="Z389" s="98"/>
      <c r="AA389" s="98"/>
      <c r="AB389" s="98"/>
      <c r="AC389" s="97"/>
      <c r="AD389" s="97"/>
      <c r="AE389" s="97"/>
      <c r="AF389" s="97"/>
      <c r="AG389" s="97"/>
      <c r="AH389" s="97"/>
      <c r="AI389" s="97"/>
      <c r="AJ389" s="97"/>
      <c r="AK389" s="97"/>
      <c r="AL389" s="97"/>
      <c r="AM389" s="97"/>
      <c r="AN389" s="97"/>
      <c r="AO389" s="97"/>
      <c r="AP389" s="97"/>
      <c r="AQ389" s="98"/>
      <c r="AR389" s="97"/>
      <c r="AS389" s="97"/>
      <c r="AT389" s="97"/>
      <c r="AU389" s="97"/>
      <c r="AV389" s="97"/>
      <c r="AW389" s="97"/>
      <c r="AX389" s="97"/>
      <c r="AY389" s="97"/>
      <c r="AZ389" s="97"/>
      <c r="BA389" s="97"/>
      <c r="BB389" s="97"/>
      <c r="BC389" s="97"/>
      <c r="BD389" s="97"/>
      <c r="BE389" s="98"/>
      <c r="BF389" s="97"/>
      <c r="BG389" s="97"/>
      <c r="BH389" s="97"/>
      <c r="BI389" s="97"/>
      <c r="BJ389" s="97"/>
      <c r="BK389" s="97"/>
      <c r="BL389" s="97"/>
      <c r="BM389" s="97"/>
      <c r="BN389" s="97"/>
      <c r="BO389" s="97"/>
      <c r="BP389" s="97"/>
      <c r="BQ389" s="97"/>
      <c r="BR389" s="97"/>
      <c r="BS389" s="98"/>
      <c r="BT389" s="97"/>
      <c r="BU389" s="97"/>
      <c r="BV389" s="97"/>
      <c r="BW389" s="97"/>
      <c r="BX389" s="97"/>
      <c r="BY389" s="97"/>
      <c r="BZ389" s="97"/>
      <c r="CA389" s="97"/>
      <c r="CB389" s="97"/>
      <c r="CC389" s="97"/>
      <c r="CD389" s="97"/>
      <c r="CE389" s="97"/>
      <c r="CF389" s="97"/>
      <c r="CG389" s="98"/>
      <c r="CH389" s="98"/>
      <c r="CI389" s="97"/>
      <c r="CJ389" s="97"/>
      <c r="CK389" s="97"/>
      <c r="CL389" s="97"/>
      <c r="CM389" s="97"/>
      <c r="CN389" s="97"/>
      <c r="CO389" s="97"/>
      <c r="CP389" s="97"/>
      <c r="CQ389" s="97"/>
      <c r="CR389" s="97"/>
      <c r="CS389" s="97"/>
      <c r="CT389" s="97"/>
      <c r="CU389" s="97"/>
      <c r="CV389" s="97"/>
      <c r="CW389" s="97"/>
      <c r="CX389" s="97"/>
      <c r="CY389" s="97"/>
      <c r="CZ389" s="97"/>
      <c r="DA389" s="97"/>
      <c r="DB389" s="97"/>
      <c r="DC389" s="97"/>
      <c r="DD389" s="97"/>
      <c r="DE389" s="97"/>
      <c r="DF389" s="97"/>
      <c r="DG389" s="97"/>
      <c r="DH389" s="97"/>
      <c r="DI389" s="97"/>
      <c r="DJ389" s="97"/>
      <c r="DK389" s="97"/>
    </row>
    <row r="390" spans="1:115" ht="30" customHeight="1" x14ac:dyDescent="0.2">
      <c r="A390" s="98"/>
      <c r="B390" s="103"/>
      <c r="C390" s="103"/>
      <c r="D390" s="103"/>
      <c r="E390" s="103"/>
      <c r="F390" s="103"/>
      <c r="G390" s="103"/>
      <c r="H390" s="103"/>
      <c r="I390" s="103"/>
      <c r="J390" s="98"/>
      <c r="K390" s="98"/>
      <c r="L390" s="98"/>
      <c r="M390" s="98"/>
      <c r="N390" s="97"/>
      <c r="O390" s="97"/>
      <c r="P390" s="97"/>
      <c r="Q390" s="97"/>
      <c r="R390" s="97"/>
      <c r="S390" s="97">
        <f t="shared" si="477"/>
        <v>378</v>
      </c>
      <c r="T390" s="98"/>
      <c r="U390" s="98"/>
      <c r="V390" s="98"/>
      <c r="W390" s="98"/>
      <c r="X390" s="98"/>
      <c r="Y390" s="98"/>
      <c r="Z390" s="98"/>
      <c r="AA390" s="98"/>
      <c r="AB390" s="98"/>
      <c r="AC390" s="97"/>
      <c r="AD390" s="97"/>
      <c r="AE390" s="97"/>
      <c r="AF390" s="97"/>
      <c r="AG390" s="97"/>
      <c r="AH390" s="97"/>
      <c r="AI390" s="97"/>
      <c r="AJ390" s="97"/>
      <c r="AK390" s="97"/>
      <c r="AL390" s="97"/>
      <c r="AM390" s="97"/>
      <c r="AN390" s="97"/>
      <c r="AO390" s="97"/>
      <c r="AP390" s="97"/>
      <c r="AQ390" s="98"/>
      <c r="AR390" s="97"/>
      <c r="AS390" s="97"/>
      <c r="AT390" s="97"/>
      <c r="AU390" s="97"/>
      <c r="AV390" s="97"/>
      <c r="AW390" s="97"/>
      <c r="AX390" s="97"/>
      <c r="AY390" s="97"/>
      <c r="AZ390" s="97"/>
      <c r="BA390" s="97"/>
      <c r="BB390" s="97"/>
      <c r="BC390" s="97"/>
      <c r="BD390" s="97"/>
      <c r="BE390" s="98"/>
      <c r="BF390" s="97"/>
      <c r="BG390" s="97"/>
      <c r="BH390" s="97"/>
      <c r="BI390" s="97"/>
      <c r="BJ390" s="97"/>
      <c r="BK390" s="97"/>
      <c r="BL390" s="97"/>
      <c r="BM390" s="97"/>
      <c r="BN390" s="97"/>
      <c r="BO390" s="97"/>
      <c r="BP390" s="97"/>
      <c r="BQ390" s="97"/>
      <c r="BR390" s="97"/>
      <c r="BS390" s="98"/>
      <c r="BT390" s="97"/>
      <c r="BU390" s="97"/>
      <c r="BV390" s="97"/>
      <c r="BW390" s="97"/>
      <c r="BX390" s="97"/>
      <c r="BY390" s="97"/>
      <c r="BZ390" s="97"/>
      <c r="CA390" s="97"/>
      <c r="CB390" s="97"/>
      <c r="CC390" s="97"/>
      <c r="CD390" s="97"/>
      <c r="CE390" s="97"/>
      <c r="CF390" s="97"/>
      <c r="CG390" s="98"/>
      <c r="CH390" s="98"/>
      <c r="CI390" s="97"/>
      <c r="CJ390" s="97"/>
      <c r="CK390" s="97"/>
      <c r="CL390" s="97"/>
      <c r="CM390" s="97"/>
      <c r="CN390" s="97"/>
      <c r="CO390" s="97"/>
      <c r="CP390" s="97"/>
      <c r="CQ390" s="97"/>
      <c r="CR390" s="97"/>
      <c r="CS390" s="97"/>
      <c r="CT390" s="97"/>
      <c r="CU390" s="97"/>
      <c r="CV390" s="97"/>
      <c r="CW390" s="97"/>
      <c r="CX390" s="97"/>
      <c r="CY390" s="97"/>
      <c r="CZ390" s="97"/>
      <c r="DA390" s="97"/>
      <c r="DB390" s="97"/>
      <c r="DC390" s="97"/>
      <c r="DD390" s="97"/>
      <c r="DE390" s="97"/>
      <c r="DF390" s="97"/>
      <c r="DG390" s="97"/>
      <c r="DH390" s="97"/>
      <c r="DI390" s="97"/>
      <c r="DJ390" s="97"/>
      <c r="DK390" s="97"/>
    </row>
    <row r="391" spans="1:115" ht="30" customHeight="1" x14ac:dyDescent="0.2">
      <c r="A391" s="97"/>
      <c r="B391" s="97"/>
      <c r="C391" s="97"/>
      <c r="D391" s="97"/>
      <c r="E391" s="97"/>
      <c r="F391" s="97"/>
      <c r="G391" s="97"/>
      <c r="H391" s="97"/>
      <c r="I391" s="97"/>
      <c r="J391" s="97" t="s">
        <v>8131</v>
      </c>
      <c r="K391" s="97" t="s">
        <v>8132</v>
      </c>
      <c r="L391" s="97" t="s">
        <v>8133</v>
      </c>
      <c r="M391" s="97"/>
      <c r="N391" s="97"/>
      <c r="O391" s="97"/>
      <c r="P391" s="97"/>
      <c r="Q391" s="97"/>
      <c r="R391" s="97"/>
      <c r="S391" s="97">
        <f t="shared" si="477"/>
        <v>379</v>
      </c>
      <c r="T391" s="97" t="s">
        <v>8137</v>
      </c>
      <c r="U391" s="97"/>
      <c r="V391" s="97"/>
      <c r="W391" s="97">
        <f>IF(AND(W389&lt;W390,U390&lt;90),1,0)</f>
        <v>0</v>
      </c>
      <c r="X391" s="97" t="s">
        <v>8138</v>
      </c>
      <c r="Y391" s="97"/>
      <c r="Z391" s="97"/>
      <c r="AA391" s="97">
        <f>IF(AND(W389&gt;W390,U390&gt;90),1,0)</f>
        <v>0</v>
      </c>
      <c r="AB391" s="97"/>
      <c r="AC391" s="97"/>
      <c r="AD391" s="97"/>
      <c r="AE391" s="97"/>
      <c r="AF391" s="97"/>
      <c r="AG391" s="97"/>
      <c r="AH391" s="97"/>
      <c r="AI391" s="97"/>
      <c r="AJ391" s="97"/>
      <c r="AK391" s="97"/>
      <c r="AL391" s="97" t="s">
        <v>8139</v>
      </c>
      <c r="AM391" s="97"/>
      <c r="AN391" s="97"/>
      <c r="AO391" s="97"/>
      <c r="AP391" s="97"/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 t="s">
        <v>8140</v>
      </c>
      <c r="BC391" s="97"/>
      <c r="BD391" s="97"/>
      <c r="BE391" s="97"/>
      <c r="BF391" s="97"/>
      <c r="BG391" s="97"/>
      <c r="BH391" s="97"/>
      <c r="BI391" s="97"/>
      <c r="BJ391" s="97"/>
      <c r="BK391" s="97"/>
      <c r="BL391" s="97"/>
      <c r="BM391" s="97"/>
      <c r="BN391" s="97"/>
      <c r="BO391" s="97"/>
      <c r="BP391" s="97"/>
      <c r="BQ391" s="97"/>
      <c r="BR391" s="97"/>
      <c r="BS391" s="97" t="s">
        <v>8141</v>
      </c>
      <c r="BT391" s="97"/>
      <c r="BU391" s="97"/>
      <c r="BV391" s="97"/>
      <c r="BW391" s="97"/>
      <c r="BX391" s="97"/>
      <c r="BY391" s="97"/>
      <c r="BZ391" s="97"/>
      <c r="CA391" s="97"/>
      <c r="CB391" s="97"/>
      <c r="CC391" s="97"/>
      <c r="CD391" s="97"/>
      <c r="CE391" s="97"/>
      <c r="CF391" s="97"/>
      <c r="CG391" s="97"/>
      <c r="CH391" s="97"/>
      <c r="CI391" s="97"/>
      <c r="CJ391" s="97" t="s">
        <v>8131</v>
      </c>
      <c r="CK391" s="97" t="s">
        <v>8132</v>
      </c>
      <c r="CL391" s="97" t="s">
        <v>8133</v>
      </c>
      <c r="CM391" s="97"/>
      <c r="CN391" s="97"/>
      <c r="CO391" s="97"/>
      <c r="CP391" s="97"/>
      <c r="CQ391" s="97"/>
      <c r="CR391" s="97"/>
      <c r="CS391" s="97"/>
      <c r="CT391" s="97"/>
      <c r="CU391" s="97"/>
      <c r="CV391" s="97"/>
      <c r="CW391" s="97"/>
      <c r="CX391" s="97"/>
      <c r="CY391" s="97"/>
      <c r="CZ391" s="97"/>
      <c r="DA391" s="97"/>
      <c r="DB391" s="97"/>
      <c r="DC391" s="97"/>
      <c r="DD391" s="97"/>
      <c r="DE391" s="97"/>
      <c r="DF391" s="97"/>
      <c r="DG391" s="97"/>
      <c r="DH391" s="97"/>
      <c r="DI391" s="97"/>
      <c r="DJ391" s="97"/>
      <c r="DK391" s="97"/>
    </row>
    <row r="392" spans="1:115" ht="30" customHeight="1" x14ac:dyDescent="0.2">
      <c r="A392" s="97"/>
      <c r="B392" s="97" t="s">
        <v>8054</v>
      </c>
      <c r="C392" s="97"/>
      <c r="D392" s="97"/>
      <c r="E392" s="98" t="str">
        <f>اندراج!$F$2</f>
        <v>مردان</v>
      </c>
      <c r="F392" s="97"/>
      <c r="G392" s="105">
        <f>اندراج!$E$2</f>
        <v>34</v>
      </c>
      <c r="H392" s="105">
        <f>اندراج!$E$3</f>
        <v>19</v>
      </c>
      <c r="I392" s="97"/>
      <c r="J392" s="97" t="s">
        <v>8143</v>
      </c>
      <c r="K392" s="97" t="s">
        <v>8144</v>
      </c>
      <c r="L392" s="97" t="s">
        <v>8145</v>
      </c>
      <c r="M392" s="97"/>
      <c r="N392" s="97"/>
      <c r="O392" s="97"/>
      <c r="P392" s="97"/>
      <c r="Q392" s="97"/>
      <c r="R392" s="97"/>
      <c r="S392" s="97">
        <f t="shared" si="477"/>
        <v>380</v>
      </c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97"/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7"/>
      <c r="BG392" s="97"/>
      <c r="BH392" s="97"/>
      <c r="BI392" s="97"/>
      <c r="BJ392" s="97"/>
      <c r="BK392" s="97" t="s">
        <v>8123</v>
      </c>
      <c r="BL392" s="97"/>
      <c r="BM392" s="97"/>
      <c r="BN392" s="97"/>
      <c r="BO392" s="97"/>
      <c r="BP392" s="97"/>
      <c r="BQ392" s="97"/>
      <c r="BR392" s="97"/>
      <c r="BS392" s="97"/>
      <c r="BT392" s="97"/>
      <c r="BU392" s="97"/>
      <c r="BV392" s="97"/>
      <c r="BW392" s="97"/>
      <c r="BX392" s="97"/>
      <c r="BY392" s="97"/>
      <c r="BZ392" s="97"/>
      <c r="CA392" s="97"/>
      <c r="CB392" s="97"/>
      <c r="CC392" s="97"/>
      <c r="CD392" s="97"/>
      <c r="CE392" s="97"/>
      <c r="CF392" s="97"/>
      <c r="CG392" s="97"/>
      <c r="CH392" s="97"/>
      <c r="CI392" s="97"/>
      <c r="CJ392" s="97" t="s">
        <v>8143</v>
      </c>
      <c r="CK392" s="97" t="s">
        <v>8144</v>
      </c>
      <c r="CL392" s="97" t="s">
        <v>8145</v>
      </c>
      <c r="CM392" s="97"/>
      <c r="CN392" s="97"/>
      <c r="CO392" s="97"/>
      <c r="CP392" s="97"/>
      <c r="CQ392" s="97"/>
      <c r="CR392" s="97"/>
      <c r="CS392" s="97"/>
      <c r="CT392" s="97"/>
      <c r="CU392" s="97"/>
      <c r="CV392" s="97"/>
      <c r="CW392" s="97"/>
      <c r="CX392" s="97"/>
      <c r="CY392" s="97"/>
      <c r="CZ392" s="97"/>
      <c r="DA392" s="97"/>
      <c r="DB392" s="97"/>
      <c r="DC392" s="97"/>
      <c r="DD392" s="97"/>
      <c r="DE392" s="97"/>
      <c r="DF392" s="97"/>
      <c r="DG392" s="97"/>
      <c r="DH392" s="97"/>
      <c r="DI392" s="97"/>
      <c r="DJ392" s="97"/>
      <c r="DK392" s="97"/>
    </row>
    <row r="393" spans="1:115" ht="30" customHeight="1" x14ac:dyDescent="0.2">
      <c r="A393" s="97" t="s">
        <v>8058</v>
      </c>
      <c r="B393" s="97"/>
      <c r="C393" s="97"/>
      <c r="D393" s="97" t="s">
        <v>8059</v>
      </c>
      <c r="E393" s="97"/>
      <c r="F393" s="97"/>
      <c r="G393" s="107">
        <f>اندراج!$D$2</f>
        <v>-72</v>
      </c>
      <c r="H393" s="107">
        <f>اندراج!$D$3</f>
        <v>11</v>
      </c>
      <c r="I393" s="97"/>
      <c r="J393" s="97"/>
      <c r="K393" s="97"/>
      <c r="L393" s="97"/>
      <c r="M393" s="97"/>
      <c r="N393" s="157" t="s">
        <v>8055</v>
      </c>
      <c r="O393" s="158"/>
      <c r="P393" s="158"/>
      <c r="Q393" s="158"/>
      <c r="R393" s="158"/>
      <c r="S393" s="97">
        <f t="shared" si="477"/>
        <v>381</v>
      </c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7"/>
      <c r="AJ393" s="97"/>
      <c r="AK393" s="97"/>
      <c r="AL393" s="97"/>
      <c r="AM393" s="97"/>
      <c r="AN393" s="97"/>
      <c r="AO393" s="97"/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7"/>
      <c r="BG393" s="97"/>
      <c r="BH393" s="97"/>
      <c r="BI393" s="97"/>
      <c r="BJ393" s="97"/>
      <c r="BK393" s="97"/>
      <c r="BL393" s="97"/>
      <c r="BM393" s="97"/>
      <c r="BN393" s="97"/>
      <c r="BO393" s="97"/>
      <c r="BP393" s="97"/>
      <c r="BQ393" s="97"/>
      <c r="BR393" s="97"/>
      <c r="BS393" s="97"/>
      <c r="BT393" s="97"/>
      <c r="BU393" s="97"/>
      <c r="BV393" s="97"/>
      <c r="BW393" s="97"/>
      <c r="BX393" s="97"/>
      <c r="BY393" s="97"/>
      <c r="BZ393" s="97"/>
      <c r="CA393" s="97"/>
      <c r="CB393" s="97"/>
      <c r="CC393" s="97"/>
      <c r="CD393" s="97"/>
      <c r="CE393" s="97"/>
      <c r="CF393" s="97"/>
      <c r="CG393" s="97"/>
      <c r="CH393" s="97"/>
      <c r="CI393" s="97"/>
      <c r="CJ393" s="97"/>
      <c r="CK393" s="97"/>
      <c r="CL393" s="97"/>
      <c r="CM393" s="97"/>
      <c r="CN393" s="97"/>
      <c r="CO393" s="97"/>
      <c r="CP393" s="97"/>
      <c r="CQ393" s="97"/>
      <c r="CR393" s="97"/>
      <c r="CS393" s="97"/>
      <c r="CT393" s="97"/>
      <c r="CU393" s="97"/>
      <c r="CV393" s="97"/>
      <c r="CW393" s="97"/>
      <c r="CX393" s="97"/>
      <c r="CY393" s="97"/>
      <c r="CZ393" s="97"/>
      <c r="DA393" s="97"/>
      <c r="DB393" s="97"/>
      <c r="DC393" s="97"/>
      <c r="DD393" s="97"/>
      <c r="DE393" s="97"/>
      <c r="DF393" s="97"/>
      <c r="DG393" s="97"/>
      <c r="DH393" s="97"/>
      <c r="DI393" s="97"/>
      <c r="DJ393" s="97"/>
      <c r="DK393" s="97"/>
    </row>
    <row r="394" spans="1:115" ht="30" customHeight="1" x14ac:dyDescent="0.2">
      <c r="A394" s="97" t="s">
        <v>8069</v>
      </c>
      <c r="B394" s="97"/>
      <c r="C394" s="97"/>
      <c r="D394" s="97" t="s">
        <v>8070</v>
      </c>
      <c r="E394" s="97"/>
      <c r="F394" s="97"/>
      <c r="G394" s="97"/>
      <c r="H394" s="97"/>
      <c r="I394" s="97"/>
      <c r="J394" s="97"/>
      <c r="K394" s="97"/>
      <c r="L394" s="97"/>
      <c r="M394" s="97"/>
      <c r="N394" s="97">
        <v>1</v>
      </c>
      <c r="O394" s="97">
        <v>2</v>
      </c>
      <c r="P394" s="97">
        <v>3</v>
      </c>
      <c r="Q394" s="97">
        <v>4</v>
      </c>
      <c r="R394" s="97">
        <v>5</v>
      </c>
      <c r="S394" s="97">
        <f t="shared" si="477"/>
        <v>382</v>
      </c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  <c r="AL394" s="97"/>
      <c r="AM394" s="97"/>
      <c r="AN394" s="97"/>
      <c r="AO394" s="97"/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7"/>
      <c r="BG394" s="97"/>
      <c r="BH394" s="97"/>
      <c r="BI394" s="97"/>
      <c r="BJ394" s="97"/>
      <c r="BK394" s="97"/>
      <c r="BL394" s="97"/>
      <c r="BM394" s="97"/>
      <c r="BN394" s="97"/>
      <c r="BO394" s="97"/>
      <c r="BP394" s="97"/>
      <c r="BQ394" s="97"/>
      <c r="BR394" s="97"/>
      <c r="BS394" s="97"/>
      <c r="BT394" s="97"/>
      <c r="BU394" s="97"/>
      <c r="BV394" s="97"/>
      <c r="BW394" s="97"/>
      <c r="BX394" s="97"/>
      <c r="BY394" s="97"/>
      <c r="BZ394" s="97"/>
      <c r="CA394" s="97"/>
      <c r="CB394" s="97"/>
      <c r="CC394" s="97"/>
      <c r="CD394" s="97"/>
      <c r="CE394" s="97"/>
      <c r="CF394" s="97"/>
      <c r="CG394" s="97"/>
      <c r="CH394" s="97"/>
      <c r="CI394" s="97"/>
      <c r="CJ394" s="97"/>
      <c r="CK394" s="97"/>
      <c r="CL394" s="97"/>
      <c r="CM394" s="97"/>
      <c r="CN394" s="97"/>
      <c r="CO394" s="97"/>
      <c r="CP394" s="97"/>
      <c r="CQ394" s="97"/>
      <c r="CR394" s="97"/>
      <c r="CS394" s="97"/>
      <c r="CT394" s="97"/>
      <c r="CU394" s="97"/>
      <c r="CV394" s="97"/>
      <c r="CW394" s="97"/>
      <c r="CX394" s="97"/>
      <c r="CY394" s="97"/>
      <c r="CZ394" s="97"/>
      <c r="DA394" s="97"/>
      <c r="DB394" s="97"/>
      <c r="DC394" s="97"/>
      <c r="DD394" s="97"/>
      <c r="DE394" s="97"/>
      <c r="DF394" s="97"/>
      <c r="DG394" s="97"/>
      <c r="DH394" s="97"/>
      <c r="DI394" s="97"/>
      <c r="DJ394" s="97"/>
      <c r="DK394" s="97"/>
    </row>
    <row r="395" spans="1:115" ht="30" customHeight="1" x14ac:dyDescent="0.2">
      <c r="A395" s="97" t="s">
        <v>8078</v>
      </c>
      <c r="B395" s="97"/>
      <c r="C395" s="97"/>
      <c r="D395" s="97" t="s">
        <v>8079</v>
      </c>
      <c r="E395" s="97"/>
      <c r="F395" s="97"/>
      <c r="G395" s="97"/>
      <c r="H395" s="97"/>
      <c r="I395" s="97"/>
      <c r="J395" s="97"/>
      <c r="K395" s="97"/>
      <c r="L395" s="97"/>
      <c r="M395" s="97"/>
      <c r="N395" s="97" t="s">
        <v>8072</v>
      </c>
      <c r="O395" s="97" t="s">
        <v>8106</v>
      </c>
      <c r="P395" s="97" t="s">
        <v>8072</v>
      </c>
      <c r="Q395" s="97" t="s">
        <v>8107</v>
      </c>
      <c r="R395" s="97" t="s">
        <v>8108</v>
      </c>
      <c r="S395" s="97">
        <f t="shared" si="477"/>
        <v>383</v>
      </c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  <c r="AL395" s="97"/>
      <c r="AM395" s="97"/>
      <c r="AN395" s="97"/>
      <c r="AO395" s="97"/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7"/>
      <c r="BG395" s="97"/>
      <c r="BH395" s="97"/>
      <c r="BI395" s="97"/>
      <c r="BJ395" s="97"/>
      <c r="BK395" s="97"/>
      <c r="BL395" s="97"/>
      <c r="BM395" s="97"/>
      <c r="BN395" s="97"/>
      <c r="BO395" s="97"/>
      <c r="BP395" s="97"/>
      <c r="BQ395" s="97"/>
      <c r="BR395" s="97"/>
      <c r="BS395" s="97"/>
      <c r="BT395" s="97"/>
      <c r="BU395" s="97"/>
      <c r="BV395" s="97"/>
      <c r="BW395" s="97"/>
      <c r="BX395" s="97"/>
      <c r="BY395" s="97"/>
      <c r="BZ395" s="97"/>
      <c r="CA395" s="97"/>
      <c r="CB395" s="97"/>
      <c r="CC395" s="97"/>
      <c r="CD395" s="97"/>
      <c r="CE395" s="97"/>
      <c r="CF395" s="97"/>
      <c r="CG395" s="97"/>
      <c r="CH395" s="97"/>
      <c r="CI395" s="97"/>
      <c r="CJ395" s="97"/>
      <c r="CK395" s="97"/>
      <c r="CL395" s="97"/>
      <c r="CM395" s="97"/>
      <c r="CN395" s="97"/>
      <c r="CO395" s="97"/>
      <c r="CP395" s="97"/>
      <c r="CQ395" s="97"/>
      <c r="CR395" s="97"/>
      <c r="CS395" s="97"/>
      <c r="CT395" s="97"/>
      <c r="CU395" s="97"/>
      <c r="CV395" s="97"/>
      <c r="CW395" s="97"/>
      <c r="CX395" s="97"/>
      <c r="CY395" s="97"/>
      <c r="CZ395" s="97"/>
      <c r="DA395" s="97"/>
      <c r="DB395" s="97"/>
      <c r="DC395" s="97"/>
      <c r="DD395" s="97"/>
      <c r="DE395" s="97"/>
      <c r="DF395" s="97"/>
      <c r="DG395" s="97"/>
      <c r="DH395" s="97"/>
      <c r="DI395" s="97"/>
      <c r="DJ395" s="97"/>
      <c r="DK395" s="97"/>
    </row>
    <row r="396" spans="1:115" ht="30" customHeight="1" x14ac:dyDescent="0.2">
      <c r="A396" s="97" t="s">
        <v>8127</v>
      </c>
      <c r="B396" s="97"/>
      <c r="C396" s="97" t="s">
        <v>8128</v>
      </c>
      <c r="D396" s="97"/>
      <c r="E396" s="97" t="s">
        <v>8129</v>
      </c>
      <c r="F396" s="97"/>
      <c r="G396" s="97" t="s">
        <v>8130</v>
      </c>
      <c r="H396" s="97"/>
      <c r="I396" s="97"/>
      <c r="J396" s="97"/>
      <c r="K396" s="97"/>
      <c r="L396" s="97"/>
      <c r="M396" s="97"/>
      <c r="N396" s="97" t="s">
        <v>8134</v>
      </c>
      <c r="O396" s="97" t="s">
        <v>8134</v>
      </c>
      <c r="P396" s="97" t="s">
        <v>8134</v>
      </c>
      <c r="Q396" s="97" t="s">
        <v>8135</v>
      </c>
      <c r="R396" s="97" t="s">
        <v>8209</v>
      </c>
      <c r="S396" s="97">
        <f t="shared" si="477"/>
        <v>384</v>
      </c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  <c r="AL396" s="97"/>
      <c r="AM396" s="97"/>
      <c r="AN396" s="97"/>
      <c r="AO396" s="97"/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7"/>
      <c r="BG396" s="97"/>
      <c r="BH396" s="97"/>
      <c r="BI396" s="97"/>
      <c r="BJ396" s="97"/>
      <c r="BK396" s="97"/>
      <c r="BL396" s="97"/>
      <c r="BM396" s="97"/>
      <c r="BN396" s="97"/>
      <c r="BO396" s="97"/>
      <c r="BP396" s="97"/>
      <c r="BQ396" s="97"/>
      <c r="BR396" s="97"/>
      <c r="BS396" s="97"/>
      <c r="BT396" s="97"/>
      <c r="BU396" s="97"/>
      <c r="BV396" s="97"/>
      <c r="BW396" s="97"/>
      <c r="BX396" s="97"/>
      <c r="BY396" s="97"/>
      <c r="BZ396" s="97"/>
      <c r="CA396" s="97"/>
      <c r="CB396" s="97"/>
      <c r="CC396" s="97"/>
      <c r="CD396" s="97"/>
      <c r="CE396" s="97"/>
      <c r="CF396" s="97"/>
      <c r="CG396" s="97"/>
      <c r="CH396" s="97"/>
      <c r="CI396" s="97"/>
      <c r="CJ396" s="97"/>
      <c r="CK396" s="97"/>
      <c r="CL396" s="97"/>
      <c r="CM396" s="97"/>
      <c r="CN396" s="97"/>
      <c r="CO396" s="97"/>
      <c r="CP396" s="97"/>
      <c r="CQ396" s="97"/>
      <c r="CR396" s="97"/>
      <c r="CS396" s="97"/>
      <c r="CT396" s="97"/>
      <c r="CU396" s="97"/>
      <c r="CV396" s="97"/>
      <c r="CW396" s="97"/>
      <c r="CX396" s="97"/>
      <c r="CY396" s="97"/>
      <c r="CZ396" s="97"/>
      <c r="DA396" s="97"/>
      <c r="DB396" s="97"/>
      <c r="DC396" s="97"/>
      <c r="DD396" s="97"/>
      <c r="DE396" s="97"/>
      <c r="DF396" s="97"/>
      <c r="DG396" s="97"/>
      <c r="DH396" s="97"/>
      <c r="DI396" s="97"/>
      <c r="DJ396" s="97"/>
      <c r="DK396" s="97"/>
    </row>
    <row r="397" spans="1:115" ht="30" customHeight="1" x14ac:dyDescent="0.2">
      <c r="A397" s="97"/>
      <c r="B397" s="97" t="s">
        <v>8070</v>
      </c>
      <c r="C397" s="97"/>
      <c r="D397" s="97" t="s">
        <v>8079</v>
      </c>
      <c r="E397" s="97"/>
      <c r="F397" s="97" t="s">
        <v>8070</v>
      </c>
      <c r="G397" s="97"/>
      <c r="H397" s="97" t="s">
        <v>8079</v>
      </c>
      <c r="I397" s="97"/>
      <c r="J397" s="97"/>
      <c r="K397" s="97"/>
      <c r="L397" s="97"/>
      <c r="M397" s="97"/>
      <c r="N397" s="97" t="s">
        <v>8146</v>
      </c>
      <c r="O397" s="97" t="s">
        <v>8146</v>
      </c>
      <c r="P397" s="97" t="s">
        <v>8106</v>
      </c>
      <c r="Q397" s="97" t="s">
        <v>8147</v>
      </c>
      <c r="R397" s="97" t="s">
        <v>8210</v>
      </c>
      <c r="S397" s="97">
        <f t="shared" si="477"/>
        <v>385</v>
      </c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7"/>
      <c r="AJ397" s="97"/>
      <c r="AK397" s="97"/>
      <c r="AL397" s="97"/>
      <c r="AM397" s="97"/>
      <c r="AN397" s="97"/>
      <c r="AO397" s="97"/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7"/>
      <c r="BG397" s="97"/>
      <c r="BH397" s="97"/>
      <c r="BI397" s="97"/>
      <c r="BJ397" s="97"/>
      <c r="BK397" s="97"/>
      <c r="BL397" s="97"/>
      <c r="BM397" s="97"/>
      <c r="BN397" s="97"/>
      <c r="BO397" s="97"/>
      <c r="BP397" s="97"/>
      <c r="BQ397" s="97"/>
      <c r="BR397" s="97"/>
      <c r="BS397" s="97"/>
      <c r="BT397" s="97"/>
      <c r="BU397" s="97"/>
      <c r="BV397" s="97"/>
      <c r="BW397" s="97"/>
      <c r="BX397" s="97"/>
      <c r="BY397" s="97"/>
      <c r="BZ397" s="97"/>
      <c r="CA397" s="97"/>
      <c r="CB397" s="97"/>
      <c r="CC397" s="97"/>
      <c r="CD397" s="97"/>
      <c r="CE397" s="97"/>
      <c r="CF397" s="97"/>
      <c r="CG397" s="97"/>
      <c r="CH397" s="97" t="s">
        <v>8190</v>
      </c>
      <c r="CI397" s="97"/>
      <c r="CJ397" s="97"/>
      <c r="CK397" s="97"/>
      <c r="CL397" s="97"/>
      <c r="CM397" s="97"/>
      <c r="CN397" s="97"/>
      <c r="CO397" s="97"/>
      <c r="CP397" s="97"/>
      <c r="CQ397" s="97"/>
      <c r="CR397" s="97"/>
      <c r="CS397" s="97"/>
      <c r="CT397" s="97"/>
      <c r="CU397" s="97"/>
      <c r="CV397" s="97"/>
      <c r="CW397" s="97"/>
      <c r="CX397" s="97"/>
      <c r="CY397" s="97"/>
      <c r="CZ397" s="97"/>
      <c r="DA397" s="97"/>
      <c r="DB397" s="97"/>
      <c r="DC397" s="97"/>
      <c r="DD397" s="97"/>
      <c r="DE397" s="97"/>
      <c r="DF397" s="97"/>
      <c r="DG397" s="97"/>
      <c r="DH397" s="97"/>
      <c r="DI397" s="97"/>
      <c r="DJ397" s="97"/>
      <c r="DK397" s="97"/>
    </row>
    <row r="398" spans="1:115" ht="30" customHeight="1" x14ac:dyDescent="0.2">
      <c r="A398" s="98"/>
      <c r="B398" s="97"/>
      <c r="C398" s="97" t="s">
        <v>8216</v>
      </c>
      <c r="D398" s="98"/>
      <c r="E398" s="98"/>
      <c r="F398" s="98"/>
      <c r="G398" s="97"/>
      <c r="H398" s="97"/>
      <c r="I398" s="98"/>
      <c r="J398" s="98" t="str">
        <f>اندراج!$F$2</f>
        <v>مردان</v>
      </c>
      <c r="K398" s="97"/>
      <c r="L398" s="97"/>
      <c r="M398" s="97"/>
      <c r="N398" s="98" t="s">
        <v>8216</v>
      </c>
      <c r="O398" s="98" t="s">
        <v>8216</v>
      </c>
      <c r="P398" s="98" t="s">
        <v>8216</v>
      </c>
      <c r="Q398" s="98" t="s">
        <v>8216</v>
      </c>
      <c r="R398" s="98" t="s">
        <v>8216</v>
      </c>
      <c r="S398" s="97">
        <f t="shared" si="477"/>
        <v>386</v>
      </c>
      <c r="T398" s="98" t="s">
        <v>8216</v>
      </c>
      <c r="U398" s="98" t="s">
        <v>8151</v>
      </c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 t="s">
        <v>8216</v>
      </c>
      <c r="AG398" s="98"/>
      <c r="AH398" s="98"/>
      <c r="AI398" s="98"/>
      <c r="AJ398" s="98"/>
      <c r="AK398" s="98"/>
      <c r="AL398" s="98" t="s">
        <v>8216</v>
      </c>
      <c r="AM398" s="98" t="s">
        <v>8153</v>
      </c>
      <c r="AN398" s="98"/>
      <c r="AO398" s="98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 t="s">
        <v>8216</v>
      </c>
      <c r="BC398" s="98" t="s">
        <v>8154</v>
      </c>
      <c r="BD398" s="98"/>
      <c r="BE398" s="98"/>
      <c r="BF398" s="98"/>
      <c r="BG398" s="98"/>
      <c r="BH398" s="98"/>
      <c r="BI398" s="98"/>
      <c r="BJ398" s="98"/>
      <c r="BK398" s="98"/>
      <c r="BL398" s="98"/>
      <c r="BM398" s="98"/>
      <c r="BN398" s="98"/>
      <c r="BO398" s="98"/>
      <c r="BP398" s="98"/>
      <c r="BQ398" s="98"/>
      <c r="BR398" s="98" t="s">
        <v>8216</v>
      </c>
      <c r="BS398" s="98" t="s">
        <v>8155</v>
      </c>
      <c r="BT398" s="97"/>
      <c r="BU398" s="97"/>
      <c r="BV398" s="97"/>
      <c r="BW398" s="97"/>
      <c r="BX398" s="97"/>
      <c r="BY398" s="97"/>
      <c r="BZ398" s="97"/>
      <c r="CA398" s="97"/>
      <c r="CB398" s="97"/>
      <c r="CC398" s="97"/>
      <c r="CD398" s="97"/>
      <c r="CE398" s="97"/>
      <c r="CF398" s="97"/>
      <c r="CG398" s="97"/>
      <c r="CH398" s="97" t="s">
        <v>8216</v>
      </c>
      <c r="CI398" s="97"/>
      <c r="CJ398" s="116"/>
      <c r="CK398" s="116"/>
      <c r="CL398" s="116"/>
      <c r="CM398" s="116"/>
      <c r="CN398" s="97"/>
      <c r="CO398" s="97"/>
      <c r="CP398" s="97"/>
      <c r="CQ398" s="97"/>
      <c r="CR398" s="97"/>
      <c r="CS398" s="97"/>
      <c r="CT398" s="97"/>
      <c r="CU398" s="97"/>
      <c r="CV398" s="97"/>
      <c r="CW398" s="97"/>
      <c r="CX398" s="97"/>
      <c r="CY398" s="97"/>
      <c r="CZ398" s="97"/>
      <c r="DA398" s="97"/>
      <c r="DB398" s="97"/>
      <c r="DC398" s="97"/>
      <c r="DD398" s="97"/>
      <c r="DE398" s="97"/>
      <c r="DF398" s="97"/>
      <c r="DG398" s="97"/>
      <c r="DH398" s="97"/>
      <c r="DI398" s="97"/>
      <c r="DJ398" s="97"/>
      <c r="DK398" s="97"/>
    </row>
    <row r="399" spans="1:115" ht="30" customHeight="1" x14ac:dyDescent="0.2">
      <c r="A399" s="97"/>
      <c r="B399" s="97"/>
      <c r="C399" s="97"/>
      <c r="D399" s="97"/>
      <c r="E399" s="97"/>
      <c r="F399" s="97"/>
      <c r="G399" s="97"/>
      <c r="H399" s="97"/>
      <c r="I399" s="97"/>
      <c r="J399" s="97" t="s">
        <v>8131</v>
      </c>
      <c r="K399" s="97" t="s">
        <v>8167</v>
      </c>
      <c r="L399" s="98" t="s">
        <v>8133</v>
      </c>
      <c r="M399" s="98"/>
      <c r="N399" s="97" t="s">
        <v>8191</v>
      </c>
      <c r="O399" s="97" t="s">
        <v>8169</v>
      </c>
      <c r="P399" s="97" t="s">
        <v>8170</v>
      </c>
      <c r="Q399" s="98" t="s">
        <v>8171</v>
      </c>
      <c r="R399" s="97" t="s">
        <v>8172</v>
      </c>
      <c r="S399" s="97">
        <f t="shared" si="477"/>
        <v>387</v>
      </c>
      <c r="T399" s="97" t="s">
        <v>8114</v>
      </c>
      <c r="U399" s="97" t="s">
        <v>8115</v>
      </c>
      <c r="V399" s="97" t="s">
        <v>8116</v>
      </c>
      <c r="W399" s="97" t="s">
        <v>8117</v>
      </c>
      <c r="X399" s="97" t="s">
        <v>8118</v>
      </c>
      <c r="Y399" s="97" t="s">
        <v>8119</v>
      </c>
      <c r="Z399" s="97" t="s">
        <v>8120</v>
      </c>
      <c r="AA399" s="97" t="s">
        <v>8121</v>
      </c>
      <c r="AB399" s="97" t="s">
        <v>8122</v>
      </c>
      <c r="AC399" s="97" t="s">
        <v>8123</v>
      </c>
      <c r="AD399" s="97" t="s">
        <v>8173</v>
      </c>
      <c r="AE399" s="97" t="s">
        <v>8173</v>
      </c>
      <c r="AF399" s="97" t="s">
        <v>8173</v>
      </c>
      <c r="AG399" s="97" t="s">
        <v>8174</v>
      </c>
      <c r="AH399" s="97" t="s">
        <v>8174</v>
      </c>
      <c r="AI399" s="97"/>
      <c r="AJ399" s="97"/>
      <c r="AK399" s="97" t="s">
        <v>8174</v>
      </c>
      <c r="AL399" s="97" t="s">
        <v>8114</v>
      </c>
      <c r="AM399" s="97" t="s">
        <v>8115</v>
      </c>
      <c r="AN399" s="97" t="s">
        <v>8116</v>
      </c>
      <c r="AO399" s="97" t="s">
        <v>8117</v>
      </c>
      <c r="AP399" s="97" t="s">
        <v>8118</v>
      </c>
      <c r="AQ399" s="97" t="s">
        <v>8119</v>
      </c>
      <c r="AR399" s="97" t="s">
        <v>8120</v>
      </c>
      <c r="AS399" s="97" t="s">
        <v>8121</v>
      </c>
      <c r="AT399" s="97" t="s">
        <v>8122</v>
      </c>
      <c r="AU399" s="97" t="s">
        <v>8123</v>
      </c>
      <c r="AV399" s="97" t="s">
        <v>8175</v>
      </c>
      <c r="AW399" s="97"/>
      <c r="AX399" s="97" t="s">
        <v>8175</v>
      </c>
      <c r="AY399" s="97" t="s">
        <v>8176</v>
      </c>
      <c r="AZ399" s="97"/>
      <c r="BA399" s="97" t="s">
        <v>8176</v>
      </c>
      <c r="BB399" s="97" t="s">
        <v>8114</v>
      </c>
      <c r="BC399" s="97" t="s">
        <v>8115</v>
      </c>
      <c r="BD399" s="97" t="s">
        <v>8116</v>
      </c>
      <c r="BE399" s="97" t="s">
        <v>8117</v>
      </c>
      <c r="BF399" s="97" t="s">
        <v>8118</v>
      </c>
      <c r="BG399" s="97" t="s">
        <v>8119</v>
      </c>
      <c r="BH399" s="97" t="s">
        <v>8120</v>
      </c>
      <c r="BI399" s="97" t="s">
        <v>8121</v>
      </c>
      <c r="BJ399" s="97" t="s">
        <v>8122</v>
      </c>
      <c r="BK399" s="97" t="s">
        <v>8123</v>
      </c>
      <c r="BL399" s="97" t="s">
        <v>8124</v>
      </c>
      <c r="BM399" s="97"/>
      <c r="BN399" s="97" t="s">
        <v>8124</v>
      </c>
      <c r="BO399" s="97" t="s">
        <v>8125</v>
      </c>
      <c r="BP399" s="97"/>
      <c r="BQ399" s="97" t="s">
        <v>8125</v>
      </c>
      <c r="BR399" s="97" t="s">
        <v>8114</v>
      </c>
      <c r="BS399" s="97" t="s">
        <v>8115</v>
      </c>
      <c r="BT399" s="97" t="s">
        <v>8116</v>
      </c>
      <c r="BU399" s="97" t="s">
        <v>8117</v>
      </c>
      <c r="BV399" s="97" t="s">
        <v>8118</v>
      </c>
      <c r="BW399" s="97" t="s">
        <v>8119</v>
      </c>
      <c r="BX399" s="97" t="s">
        <v>8120</v>
      </c>
      <c r="BY399" s="97" t="s">
        <v>8121</v>
      </c>
      <c r="BZ399" s="97" t="s">
        <v>8122</v>
      </c>
      <c r="CA399" s="97" t="s">
        <v>8123</v>
      </c>
      <c r="CB399" s="97" t="s">
        <v>8177</v>
      </c>
      <c r="CC399" s="97"/>
      <c r="CD399" s="97" t="s">
        <v>8177</v>
      </c>
      <c r="CE399" s="97" t="s">
        <v>8178</v>
      </c>
      <c r="CF399" s="97"/>
      <c r="CG399" s="97" t="s">
        <v>8178</v>
      </c>
      <c r="CH399" s="97" t="s">
        <v>8192</v>
      </c>
      <c r="CI399" s="97"/>
      <c r="CJ399" s="97" t="s">
        <v>8131</v>
      </c>
      <c r="CK399" s="97" t="s">
        <v>8132</v>
      </c>
      <c r="CL399" s="97" t="s">
        <v>8133</v>
      </c>
      <c r="CM399" s="116"/>
      <c r="CN399" s="97"/>
      <c r="CO399" s="97"/>
      <c r="CP399" s="97"/>
      <c r="CQ399" s="97"/>
      <c r="CR399" s="97"/>
      <c r="CS399" s="97"/>
      <c r="CT399" s="97"/>
      <c r="CU399" s="97"/>
      <c r="CV399" s="97"/>
      <c r="CW399" s="97"/>
      <c r="CX399" s="97"/>
      <c r="CY399" s="97"/>
      <c r="CZ399" s="97"/>
      <c r="DA399" s="97"/>
      <c r="DB399" s="97"/>
      <c r="DC399" s="97"/>
      <c r="DD399" s="97"/>
      <c r="DE399" s="97"/>
      <c r="DF399" s="97"/>
      <c r="DG399" s="97"/>
      <c r="DH399" s="97"/>
      <c r="DI399" s="97"/>
      <c r="DJ399" s="97"/>
      <c r="DK399" s="97"/>
    </row>
    <row r="400" spans="1:115" ht="30" customHeight="1" x14ac:dyDescent="0.2">
      <c r="A400" s="97"/>
      <c r="B400" s="97"/>
      <c r="C400" s="97"/>
      <c r="D400" s="97"/>
      <c r="E400" s="97"/>
      <c r="F400" s="97"/>
      <c r="G400" s="97"/>
      <c r="H400" s="97"/>
      <c r="I400" s="97"/>
      <c r="J400" s="98" t="s">
        <v>8180</v>
      </c>
      <c r="K400" s="98" t="s">
        <v>8181</v>
      </c>
      <c r="L400" s="98" t="s">
        <v>8145</v>
      </c>
      <c r="M400" s="98">
        <v>1</v>
      </c>
      <c r="N400" s="97">
        <f t="shared" ref="N400:N430" si="688">Y$9</f>
        <v>105.87231873866266</v>
      </c>
      <c r="O400" s="97">
        <f t="shared" ref="O400:O430" si="689">CY400</f>
        <v>93.481599264103579</v>
      </c>
      <c r="P400" s="97">
        <f t="shared" ref="P400:P430" si="690">N400-O400</f>
        <v>12.390719474559077</v>
      </c>
      <c r="Q400" s="97" t="str">
        <f t="shared" ref="Q400:Q430" si="691">IF(P385&lt;0,"QNOS","QSOS")</f>
        <v>QSOS</v>
      </c>
      <c r="R400" s="97">
        <f t="shared" ref="R400:R430" si="692">CZ400</f>
        <v>266.51840073589642</v>
      </c>
      <c r="S400" s="97">
        <f t="shared" si="477"/>
        <v>388</v>
      </c>
      <c r="T400" s="97">
        <f>SIN((90-$U$9)*$AA$8)*TAN($AA$9*$AA$8)/TAN((90-'C'!$F289)*$AA$8)</f>
        <v>-0.16977828333891079</v>
      </c>
      <c r="U400" s="97">
        <f t="shared" ref="U400:U430" si="693">POWER((COS((90-$U$9)*$AA$8)*TAN($AA$9*$AA$8)),2)</f>
        <v>3.9313065427916092</v>
      </c>
      <c r="V400" s="97">
        <f t="shared" ref="V400:V430" si="694">SQRT(1+$U400)</f>
        <v>2.2206545302661578</v>
      </c>
      <c r="W400" s="97">
        <f t="shared" ref="W400:W430" si="695">IF(OR(ABS(T400/V400)&gt;1),180,ASIN($T400/$V400)*$AC$8)</f>
        <v>-4.3847796406537389</v>
      </c>
      <c r="X400" s="97">
        <f t="shared" ref="X400:X430" si="696">ATAN(COS((90-$U$9)*$AA$8)*TAN($AA$9*$AA$8))*$AC$8</f>
        <v>63.235932093769605</v>
      </c>
      <c r="Y400" s="97">
        <f t="shared" ref="Y400:Y430" si="697">IF(OR($W400=180),180,$W400-$X400)</f>
        <v>-67.620711734423338</v>
      </c>
      <c r="Z400" s="97">
        <f t="shared" ref="Z400:Z430" si="698">IF(OR($W400=180),180,180-$W400-$X400)</f>
        <v>121.14884754688413</v>
      </c>
      <c r="AA400" s="97">
        <f>(COS( 90.833*$AA$8)-SIN($U$9*$AA$8)*SIN('C'!$F289*$AA$8))/COS($U$9*$AA$8)/COS('C'!$F289*$AA$8)</f>
        <v>2.2263203137997761E-2</v>
      </c>
      <c r="AB400" s="97">
        <f t="shared" ref="AB400:AB430" si="699">IF($AA400&gt;1,0,IF($AA400&lt;-1,180,IF(AND($AA400&lt;1,$AA400&gt;-1),ACOS($AA400)*$AC$8)))</f>
        <v>88.724307024031091</v>
      </c>
      <c r="AC400" s="97">
        <f>('C'!$E289+$AC$9+$W$9/15)</f>
        <v>12.014777777777777</v>
      </c>
      <c r="AD400" s="97">
        <f t="shared" ref="AD400:AD430" si="700">IF(OR($Y400&lt;0,$Y400&gt;$AB400),0,$AC400-$Y400/15)</f>
        <v>0</v>
      </c>
      <c r="AE400" s="97">
        <f t="shared" ref="AE400:AE430" si="701">IF(OR(AD400&lt;0),AD400+24,AD400)</f>
        <v>0</v>
      </c>
      <c r="AF400" s="97">
        <f t="shared" ref="AF400:AF430" si="702">(IF(OR(ABS($BC$7-$CH400)&lt;90.833),AE400,0)/24)</f>
        <v>0</v>
      </c>
      <c r="AG400" s="97">
        <f t="shared" ref="AG400:AG430" si="703">IF(OR($Z400&lt;0,$Z400&gt;$AB400),0,$AC400-$Z400/15)</f>
        <v>0</v>
      </c>
      <c r="AH400" s="97">
        <f t="shared" ref="AH400:AH430" si="704">IF(OR(AG400&lt;0),AG400+24,AG400)</f>
        <v>0</v>
      </c>
      <c r="AI400" s="97"/>
      <c r="AJ400" s="97"/>
      <c r="AK400" s="97">
        <f t="shared" ref="AK400:AK430" si="705">(IF(OR(ABS($BC$7-$CH400)&lt;90.833),AH400,0)/24)</f>
        <v>0</v>
      </c>
      <c r="AL400" s="97">
        <f>SIN((90-$U$9)*$AA$8)*TAN($Y$10*$AA$8)/TAN((90-'C'!$F289)*$AA$8)</f>
        <v>1.3725984191893151E-2</v>
      </c>
      <c r="AM400" s="97">
        <f t="shared" ref="AM400:AM430" si="706">POWER((COS((90-$U$9)*$AA$8)*TAN($Y$10*$AA$8)),2)</f>
        <v>2.5695650812758871E-2</v>
      </c>
      <c r="AN400" s="97">
        <f t="shared" ref="AN400:AN430" si="707">SQRT(1+$AM400)</f>
        <v>1.0127663357422376</v>
      </c>
      <c r="AO400" s="97">
        <f t="shared" ref="AO400:AO430" si="708">IF(OR(ABS(AL400/AN400)&gt;1),180,ASIN($AL400/$AN400)*$AC$8)</f>
        <v>0.77655132683505435</v>
      </c>
      <c r="AP400" s="97">
        <f t="shared" ref="AP400:AP430" si="709">ATAN(COS((90-$U$9)*$AA$8)*TAN($Y$10*$AA$8))*$AC$8</f>
        <v>-9.106959298875525</v>
      </c>
      <c r="AQ400" s="97">
        <f t="shared" ref="AQ400:AQ430" si="710">IF(OR($AO400=180),180,$AO400-$AP400)</f>
        <v>9.8835106257105796</v>
      </c>
      <c r="AR400" s="97">
        <f t="shared" ref="AR400:AR430" si="711">IF(OR($AO400=180),180,180-$AO400-$AP400)</f>
        <v>188.33040797204046</v>
      </c>
      <c r="AS400" s="97" t="s">
        <v>8053</v>
      </c>
      <c r="AT400" s="97" t="s">
        <v>8053</v>
      </c>
      <c r="AU400" s="97" t="s">
        <v>8053</v>
      </c>
      <c r="AV400" s="97">
        <f t="shared" ref="AV400:AV430" si="712">IF(OR($AQ400&lt;0,$AQ400&gt;$AB400),0,$AC400-$AQ400/15)</f>
        <v>11.355877069397071</v>
      </c>
      <c r="AW400" s="97">
        <f t="shared" ref="AW400:AW430" si="713">IF(OR(AV400&lt;0),AV400+24,AV400)</f>
        <v>11.355877069397071</v>
      </c>
      <c r="AX400" s="97">
        <f t="shared" ref="AX400:AX430" si="714">(IF(OR(ABS($BC$7-$CH400)&lt;90.833),AW400,0)/24)</f>
        <v>0.4731615445582113</v>
      </c>
      <c r="AY400" s="97">
        <f t="shared" ref="AY400:AY430" si="715">IF(OR($AR400&lt;0,$AR400&gt;$AB400),0,$AC400-$AR400/15)</f>
        <v>0</v>
      </c>
      <c r="AZ400" s="97">
        <f t="shared" ref="AZ400:AZ430" si="716">IF(OR(AY400&lt;0),AY400+24,AY400)</f>
        <v>0</v>
      </c>
      <c r="BA400" s="97">
        <f t="shared" ref="BA400:BA430" si="717">(IF(OR(ABS($BC$7-$CH400)&lt;90.833),AZ400,0)/24)</f>
        <v>0</v>
      </c>
      <c r="BB400" s="97">
        <f>SIN((90-$U$9)*$AA$8)*TAN($Y$9*$AA$8)/TAN((90-'C'!$F289)*$AA$8)</f>
        <v>0.16977828333891087</v>
      </c>
      <c r="BC400" s="97">
        <f t="shared" ref="BC400:BC430" si="718">POWER((COS((90-$U$9)*$AA$8)*TAN($Y$9*$AA$8)),2)</f>
        <v>3.9313065427916136</v>
      </c>
      <c r="BD400" s="97">
        <f t="shared" ref="BD400:BD430" si="719">SQRT(1+$BC400)</f>
        <v>2.2206545302661587</v>
      </c>
      <c r="BE400" s="97">
        <f t="shared" ref="BE400:BE430" si="720">IF(OR(ABS(BB400/BD400)&gt;1),180,ASIN($BB400/$BD400)*$AC$8)</f>
        <v>4.3847796406537389</v>
      </c>
      <c r="BF400" s="97">
        <f t="shared" ref="BF400:BF430" si="721">ATAN(COS((90-$U$9)*$AA$8)*TAN($Y$9*$AA$8))*$AC$8</f>
        <v>-63.235932093769613</v>
      </c>
      <c r="BG400" s="97">
        <f t="shared" ref="BG400:BG430" si="722">IF(OR($BE400=180),180,$BE400-$BF400)</f>
        <v>67.620711734423352</v>
      </c>
      <c r="BH400" s="97">
        <f t="shared" ref="BH400:BH430" si="723">IF(OR($BE400=180),180,180-$BE400-$BF400)</f>
        <v>238.85115245311587</v>
      </c>
      <c r="BI400" s="97" t="s">
        <v>8053</v>
      </c>
      <c r="BJ400" s="97" t="s">
        <v>8053</v>
      </c>
      <c r="BK400" s="97" t="s">
        <v>8053</v>
      </c>
      <c r="BL400" s="97">
        <f t="shared" ref="BL400:BL430" si="724">IF(OR($BG400&lt;0,$BG400&gt;$AB400),0,$AC400+$BG400/15)</f>
        <v>16.522825226739336</v>
      </c>
      <c r="BM400" s="97">
        <f t="shared" ref="BM400:BM430" si="725">IF(OR(BL400&lt;0),BL400+24,BL400)</f>
        <v>16.522825226739336</v>
      </c>
      <c r="BN400" s="97">
        <f t="shared" ref="BN400:BN430" si="726">(IF(OR(ABS($BC$7-$CH400)&lt;90.833),BM400,0)/24)</f>
        <v>0.68845105111413896</v>
      </c>
      <c r="BO400" s="97">
        <f t="shared" ref="BO400:BO430" si="727">IF(OR($BH400&lt;0,$BH400&gt;$AB400),0,$AC400+$BH400/15)</f>
        <v>0</v>
      </c>
      <c r="BP400" s="97">
        <f t="shared" ref="BP400:BP430" si="728">IF(OR(BO400&lt;0),BO400+24,BO400)</f>
        <v>0</v>
      </c>
      <c r="BQ400" s="97">
        <f t="shared" ref="BQ400:BQ430" si="729">(IF(OR(ABS($BC$7-$CH400)&lt;90.833),BP400,0)/24)</f>
        <v>0</v>
      </c>
      <c r="BR400" s="97">
        <f>SIN((90-$U$9)*$AA$8)*TAN($AA$10*$AA$8)/TAN((90-'C'!$F289)*$AA$8)</f>
        <v>-1.3725984191893147E-2</v>
      </c>
      <c r="BS400" s="97">
        <f t="shared" ref="BS400:BS430" si="730">POWER((COS((90-$U$9)*$AA$8)*TAN($AA$10*$AA$8)),2)</f>
        <v>2.5695650812758864E-2</v>
      </c>
      <c r="BT400" s="97">
        <f t="shared" ref="BT400:BT430" si="731">SQRT(1+$BS400)</f>
        <v>1.0127663357422376</v>
      </c>
      <c r="BU400" s="97">
        <f t="shared" ref="BU400:BU430" si="732">IF(OR(ABS(BR400/BT400)&gt;1),180,ASIN($BR400/$BT400)*$AC$8)</f>
        <v>-0.77655132683505401</v>
      </c>
      <c r="BV400" s="97">
        <f t="shared" ref="BV400:BV430" si="733">ATAN(COS((90-$U$9)*$AA$8)*TAN($AA$10*$AA$8))*$AC$8</f>
        <v>9.1069592988755232</v>
      </c>
      <c r="BW400" s="97">
        <f t="shared" ref="BW400:BW430" si="734">IF(OR($BU400=180),180,$BU400-$BV400)</f>
        <v>-9.8835106257105778</v>
      </c>
      <c r="BX400" s="97">
        <f t="shared" ref="BX400:BX430" si="735">IF(OR($BU400=180),180,180-$BU400-$BV400)</f>
        <v>171.66959202795954</v>
      </c>
      <c r="BY400" s="97" t="s">
        <v>8053</v>
      </c>
      <c r="BZ400" s="97" t="s">
        <v>8053</v>
      </c>
      <c r="CA400" s="97" t="s">
        <v>8053</v>
      </c>
      <c r="CB400" s="97">
        <f t="shared" ref="CB400:CB430" si="736">IF(OR($BW400&lt;0,$BW400&gt;$AB400),0,$AC400+$BW400/15)</f>
        <v>0</v>
      </c>
      <c r="CC400" s="97">
        <f t="shared" ref="CC400:CC430" si="737">IF(OR(CB400&lt;0),CB400+24,CB400)</f>
        <v>0</v>
      </c>
      <c r="CD400" s="97">
        <f t="shared" ref="CD400:CD430" si="738">(IF(OR(ABS($BC$7-$CH400)&lt;90.833),CC400,0)/24)</f>
        <v>0</v>
      </c>
      <c r="CE400" s="97">
        <f t="shared" ref="CE400:CE430" si="739">IF(OR($BX400&lt;0,$BX400&gt;$AB400),0,$AC400+$BX400/15)</f>
        <v>0</v>
      </c>
      <c r="CF400" s="97">
        <f t="shared" ref="CF400:CF430" si="740">IF(OR(CE400&lt;0),CE400+24,CE400)</f>
        <v>0</v>
      </c>
      <c r="CG400" s="97">
        <f t="shared" ref="CG400:CG430" si="741">(IF(OR(ABS($BC$7-$CH400)&lt;90.833),CF400,0)/24)</f>
        <v>0</v>
      </c>
      <c r="CH400" s="97">
        <f>90-'C'!$F289</f>
        <v>93.344999999999999</v>
      </c>
      <c r="CI400" s="97">
        <v>1</v>
      </c>
      <c r="CJ400" s="97" t="s">
        <v>8143</v>
      </c>
      <c r="CK400" s="97" t="s">
        <v>8144</v>
      </c>
      <c r="CL400" s="97" t="s">
        <v>8145</v>
      </c>
      <c r="CM400" s="116"/>
      <c r="CN400" s="97" t="s">
        <v>8216</v>
      </c>
      <c r="CO400" s="97">
        <f t="shared" ref="CO400:CO430" si="742">CI400</f>
        <v>1</v>
      </c>
      <c r="CP400" s="97">
        <f t="shared" ref="CP400:CP430" si="743">U$9</f>
        <v>34.31666666666667</v>
      </c>
      <c r="CQ400" s="97">
        <f>'C'!F289</f>
        <v>-3.3450000000000002</v>
      </c>
      <c r="CR400" s="97">
        <f t="shared" ref="CR400:CR430" si="744">ATAN(1)*4</f>
        <v>3.1415926535897931</v>
      </c>
      <c r="CS400" s="97">
        <f t="shared" ref="CS400:CS430" si="745">CR400/180</f>
        <v>1.7453292519943295E-2</v>
      </c>
      <c r="CT400" s="97">
        <f t="shared" ref="CT400:CT430" si="746">1/CS400</f>
        <v>57.295779513082323</v>
      </c>
      <c r="CU400" s="97">
        <f t="shared" ref="CU400:CU430" si="747">CP400*CS400</f>
        <v>0.59893882164272083</v>
      </c>
      <c r="CV400" s="97">
        <f t="shared" ref="CV400:CV430" si="748">CQ400*CS400</f>
        <v>-5.8381263479210327E-2</v>
      </c>
      <c r="CW400" s="97">
        <f t="shared" ref="CW400:CW430" si="749">AB400*CS400</f>
        <v>1.5485312841196743</v>
      </c>
      <c r="CX400" s="97">
        <f t="shared" ref="CX400:CX430" si="750">ATAN(SIN(CW400)/(COS(CU400)*TAN(CV400)-SIN(CU400)*COS(CW400)))*CT400</f>
        <v>-86.518400735896421</v>
      </c>
      <c r="CY400" s="97">
        <f t="shared" ref="CY400:CY430" si="751">IF(CX400&lt;0,180+CX400,CX400)</f>
        <v>93.481599264103579</v>
      </c>
      <c r="CZ400" s="97">
        <f t="shared" ref="CZ400:CZ430" si="752">360-CY400</f>
        <v>266.51840073589642</v>
      </c>
      <c r="DA400" s="97"/>
      <c r="DB400" s="97"/>
      <c r="DC400" s="97"/>
      <c r="DD400" s="97"/>
      <c r="DE400" s="97"/>
      <c r="DF400" s="97"/>
      <c r="DG400" s="97"/>
      <c r="DH400" s="97"/>
      <c r="DI400" s="97"/>
      <c r="DJ400" s="97"/>
      <c r="DK400" s="97"/>
    </row>
    <row r="401" spans="1:115" ht="30" customHeight="1" x14ac:dyDescent="0.2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8" t="s">
        <v>8182</v>
      </c>
      <c r="L401" s="98" t="s">
        <v>8183</v>
      </c>
      <c r="M401" s="98">
        <f t="shared" ref="M401:M430" si="753">M400+1</f>
        <v>2</v>
      </c>
      <c r="N401" s="97">
        <f t="shared" si="688"/>
        <v>105.87231873866266</v>
      </c>
      <c r="O401" s="97">
        <f t="shared" si="689"/>
        <v>93.950301466625845</v>
      </c>
      <c r="P401" s="97">
        <f t="shared" si="690"/>
        <v>11.922017272036811</v>
      </c>
      <c r="Q401" s="97" t="str">
        <f t="shared" si="691"/>
        <v>QSOS</v>
      </c>
      <c r="R401" s="97">
        <f t="shared" si="692"/>
        <v>266.04969853337417</v>
      </c>
      <c r="S401" s="97">
        <f t="shared" si="477"/>
        <v>389</v>
      </c>
      <c r="T401" s="97">
        <f>SIN((90-$U$9)*$AA$8)*TAN($AA$9*$AA$8)/TAN((90-'C'!$F290)*$AA$8)</f>
        <v>-0.18947357182648128</v>
      </c>
      <c r="U401" s="97">
        <f t="shared" si="693"/>
        <v>3.9313065427916092</v>
      </c>
      <c r="V401" s="97">
        <f t="shared" si="694"/>
        <v>2.2206545302661578</v>
      </c>
      <c r="W401" s="97">
        <f t="shared" si="695"/>
        <v>-4.8946161123678174</v>
      </c>
      <c r="X401" s="97">
        <f t="shared" si="696"/>
        <v>63.235932093769605</v>
      </c>
      <c r="Y401" s="97">
        <f t="shared" si="697"/>
        <v>-68.130548206137419</v>
      </c>
      <c r="Z401" s="97">
        <f t="shared" si="698"/>
        <v>121.65868401859822</v>
      </c>
      <c r="AA401" s="97">
        <f>(COS( 90.833*$AA$8)-SIN($U$9*$AA$8)*SIN('C'!$F290*$AA$8))/COS($U$9*$AA$8)/COS('C'!$F290*$AA$8)</f>
        <v>2.6883919875161862E-2</v>
      </c>
      <c r="AB401" s="97">
        <f t="shared" si="699"/>
        <v>88.459479249054837</v>
      </c>
      <c r="AC401" s="97">
        <f>('C'!$E290+$AC$9+$W$9/15)</f>
        <v>12.009777777777778</v>
      </c>
      <c r="AD401" s="97">
        <f t="shared" si="700"/>
        <v>0</v>
      </c>
      <c r="AE401" s="97">
        <f t="shared" si="701"/>
        <v>0</v>
      </c>
      <c r="AF401" s="97">
        <f t="shared" si="702"/>
        <v>0</v>
      </c>
      <c r="AG401" s="97">
        <f t="shared" si="703"/>
        <v>0</v>
      </c>
      <c r="AH401" s="97">
        <f t="shared" si="704"/>
        <v>0</v>
      </c>
      <c r="AI401" s="97"/>
      <c r="AJ401" s="97"/>
      <c r="AK401" s="97">
        <f t="shared" si="705"/>
        <v>0</v>
      </c>
      <c r="AL401" s="97">
        <f>SIN((90-$U$9)*$AA$8)*TAN($Y$10*$AA$8)/TAN((90-'C'!$F290)*$AA$8)</f>
        <v>1.5318279820748824E-2</v>
      </c>
      <c r="AM401" s="97">
        <f t="shared" si="706"/>
        <v>2.5695650812758871E-2</v>
      </c>
      <c r="AN401" s="97">
        <f t="shared" si="707"/>
        <v>1.0127663357422376</v>
      </c>
      <c r="AO401" s="97">
        <f t="shared" si="708"/>
        <v>0.86664240307494456</v>
      </c>
      <c r="AP401" s="97">
        <f t="shared" si="709"/>
        <v>-9.106959298875525</v>
      </c>
      <c r="AQ401" s="97">
        <f t="shared" si="710"/>
        <v>9.9736017019504697</v>
      </c>
      <c r="AR401" s="97">
        <f t="shared" si="711"/>
        <v>188.24031689580059</v>
      </c>
      <c r="AS401" s="97" t="s">
        <v>8053</v>
      </c>
      <c r="AT401" s="97" t="s">
        <v>8053</v>
      </c>
      <c r="AU401" s="97" t="s">
        <v>8053</v>
      </c>
      <c r="AV401" s="97">
        <f t="shared" si="712"/>
        <v>11.344870997647746</v>
      </c>
      <c r="AW401" s="97">
        <f t="shared" si="713"/>
        <v>11.344870997647746</v>
      </c>
      <c r="AX401" s="97">
        <f t="shared" si="714"/>
        <v>0.47270295823532277</v>
      </c>
      <c r="AY401" s="97">
        <f t="shared" si="715"/>
        <v>0</v>
      </c>
      <c r="AZ401" s="97">
        <f t="shared" si="716"/>
        <v>0</v>
      </c>
      <c r="BA401" s="97">
        <f t="shared" si="717"/>
        <v>0</v>
      </c>
      <c r="BB401" s="97">
        <f>SIN((90-$U$9)*$AA$8)*TAN($Y$9*$AA$8)/TAN((90-'C'!$F290)*$AA$8)</f>
        <v>0.18947357182648139</v>
      </c>
      <c r="BC401" s="97">
        <f t="shared" si="718"/>
        <v>3.9313065427916136</v>
      </c>
      <c r="BD401" s="97">
        <f t="shared" si="719"/>
        <v>2.2206545302661587</v>
      </c>
      <c r="BE401" s="97">
        <f t="shared" si="720"/>
        <v>4.8946161123678182</v>
      </c>
      <c r="BF401" s="97">
        <f t="shared" si="721"/>
        <v>-63.235932093769613</v>
      </c>
      <c r="BG401" s="97">
        <f t="shared" si="722"/>
        <v>68.130548206137433</v>
      </c>
      <c r="BH401" s="97">
        <f t="shared" si="723"/>
        <v>238.34131598140178</v>
      </c>
      <c r="BI401" s="97" t="s">
        <v>8053</v>
      </c>
      <c r="BJ401" s="97" t="s">
        <v>8053</v>
      </c>
      <c r="BK401" s="97" t="s">
        <v>8053</v>
      </c>
      <c r="BL401" s="97">
        <f t="shared" si="724"/>
        <v>16.551814324853606</v>
      </c>
      <c r="BM401" s="97">
        <f t="shared" si="725"/>
        <v>16.551814324853606</v>
      </c>
      <c r="BN401" s="97">
        <f t="shared" si="726"/>
        <v>0.68965893020223357</v>
      </c>
      <c r="BO401" s="97">
        <f t="shared" si="727"/>
        <v>0</v>
      </c>
      <c r="BP401" s="97">
        <f t="shared" si="728"/>
        <v>0</v>
      </c>
      <c r="BQ401" s="97">
        <f t="shared" si="729"/>
        <v>0</v>
      </c>
      <c r="BR401" s="97">
        <f>SIN((90-$U$9)*$AA$8)*TAN($AA$10*$AA$8)/TAN((90-'C'!$F290)*$AA$8)</f>
        <v>-1.531827982074882E-2</v>
      </c>
      <c r="BS401" s="97">
        <f t="shared" si="730"/>
        <v>2.5695650812758864E-2</v>
      </c>
      <c r="BT401" s="97">
        <f t="shared" si="731"/>
        <v>1.0127663357422376</v>
      </c>
      <c r="BU401" s="97">
        <f t="shared" si="732"/>
        <v>-0.86664240307494433</v>
      </c>
      <c r="BV401" s="97">
        <f t="shared" si="733"/>
        <v>9.1069592988755232</v>
      </c>
      <c r="BW401" s="97">
        <f t="shared" si="734"/>
        <v>-9.9736017019504679</v>
      </c>
      <c r="BX401" s="97">
        <f t="shared" si="735"/>
        <v>171.75968310419941</v>
      </c>
      <c r="BY401" s="97" t="s">
        <v>8053</v>
      </c>
      <c r="BZ401" s="97" t="s">
        <v>8053</v>
      </c>
      <c r="CA401" s="97" t="s">
        <v>8053</v>
      </c>
      <c r="CB401" s="97">
        <f t="shared" si="736"/>
        <v>0</v>
      </c>
      <c r="CC401" s="97">
        <f t="shared" si="737"/>
        <v>0</v>
      </c>
      <c r="CD401" s="97">
        <f t="shared" si="738"/>
        <v>0</v>
      </c>
      <c r="CE401" s="97">
        <f t="shared" si="739"/>
        <v>0</v>
      </c>
      <c r="CF401" s="97">
        <f t="shared" si="740"/>
        <v>0</v>
      </c>
      <c r="CG401" s="97">
        <f t="shared" si="741"/>
        <v>0</v>
      </c>
      <c r="CH401" s="97">
        <f>90-'C'!$F290</f>
        <v>93.731999999999999</v>
      </c>
      <c r="CI401" s="97">
        <v>2</v>
      </c>
      <c r="CJ401" s="97"/>
      <c r="CK401" s="97"/>
      <c r="CL401" s="97"/>
      <c r="CM401" s="97"/>
      <c r="CN401" s="97" t="s">
        <v>8216</v>
      </c>
      <c r="CO401" s="97">
        <f t="shared" si="742"/>
        <v>2</v>
      </c>
      <c r="CP401" s="97">
        <f t="shared" si="743"/>
        <v>34.31666666666667</v>
      </c>
      <c r="CQ401" s="97">
        <f>'C'!F290</f>
        <v>-3.7320000000000002</v>
      </c>
      <c r="CR401" s="97">
        <f t="shared" si="744"/>
        <v>3.1415926535897931</v>
      </c>
      <c r="CS401" s="97">
        <f t="shared" si="745"/>
        <v>1.7453292519943295E-2</v>
      </c>
      <c r="CT401" s="97">
        <f t="shared" si="746"/>
        <v>57.295779513082323</v>
      </c>
      <c r="CU401" s="97">
        <f t="shared" si="747"/>
        <v>0.59893882164272083</v>
      </c>
      <c r="CV401" s="97">
        <f t="shared" si="748"/>
        <v>-6.5135687684428387E-2</v>
      </c>
      <c r="CW401" s="97">
        <f t="shared" si="749"/>
        <v>1.543909167495608</v>
      </c>
      <c r="CX401" s="97">
        <f t="shared" si="750"/>
        <v>-86.049698533374155</v>
      </c>
      <c r="CY401" s="97">
        <f t="shared" si="751"/>
        <v>93.950301466625845</v>
      </c>
      <c r="CZ401" s="97">
        <f t="shared" si="752"/>
        <v>266.04969853337417</v>
      </c>
      <c r="DA401" s="97"/>
      <c r="DB401" s="97"/>
      <c r="DC401" s="97"/>
      <c r="DD401" s="97"/>
      <c r="DE401" s="97"/>
      <c r="DF401" s="97"/>
      <c r="DG401" s="97"/>
      <c r="DH401" s="97"/>
      <c r="DI401" s="97"/>
      <c r="DJ401" s="97"/>
      <c r="DK401" s="97"/>
    </row>
    <row r="402" spans="1:115" ht="30" customHeight="1" x14ac:dyDescent="0.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8">
        <f t="shared" si="753"/>
        <v>3</v>
      </c>
      <c r="N402" s="97">
        <f t="shared" si="688"/>
        <v>105.87231873866266</v>
      </c>
      <c r="O402" s="97">
        <f t="shared" si="689"/>
        <v>94.417850609921146</v>
      </c>
      <c r="P402" s="97">
        <f t="shared" si="690"/>
        <v>11.45446812874151</v>
      </c>
      <c r="Q402" s="97" t="str">
        <f t="shared" si="691"/>
        <v>QSOS</v>
      </c>
      <c r="R402" s="97">
        <f t="shared" si="692"/>
        <v>265.58214939007883</v>
      </c>
      <c r="S402" s="97">
        <f t="shared" si="477"/>
        <v>390</v>
      </c>
      <c r="T402" s="97">
        <f>SIN((90-$U$9)*$AA$8)*TAN($AA$9*$AA$8)/TAN((90-'C'!$F291)*$AA$8)</f>
        <v>-0.20913526180170397</v>
      </c>
      <c r="U402" s="97">
        <f t="shared" si="693"/>
        <v>3.9313065427916092</v>
      </c>
      <c r="V402" s="97">
        <f t="shared" si="694"/>
        <v>2.2206545302661578</v>
      </c>
      <c r="W402" s="97">
        <f t="shared" si="695"/>
        <v>-5.4039706393372589</v>
      </c>
      <c r="X402" s="97">
        <f t="shared" si="696"/>
        <v>63.235932093769605</v>
      </c>
      <c r="Y402" s="97">
        <f t="shared" si="697"/>
        <v>-68.639902733106865</v>
      </c>
      <c r="Z402" s="97">
        <f t="shared" si="698"/>
        <v>122.16803854556764</v>
      </c>
      <c r="AA402" s="97">
        <f>(COS( 90.833*$AA$8)-SIN($U$9*$AA$8)*SIN('C'!$F291*$AA$8))/COS($U$9*$AA$8)/COS('C'!$F291*$AA$8)</f>
        <v>3.149595205707939E-2</v>
      </c>
      <c r="AB402" s="97">
        <f t="shared" si="699"/>
        <v>88.195116385549667</v>
      </c>
      <c r="AC402" s="97">
        <f>('C'!$E291+$AC$9+$W$9/15)</f>
        <v>12.003777777777781</v>
      </c>
      <c r="AD402" s="97">
        <f t="shared" si="700"/>
        <v>0</v>
      </c>
      <c r="AE402" s="97">
        <f t="shared" si="701"/>
        <v>0</v>
      </c>
      <c r="AF402" s="97">
        <f t="shared" si="702"/>
        <v>0</v>
      </c>
      <c r="AG402" s="97">
        <f t="shared" si="703"/>
        <v>0</v>
      </c>
      <c r="AH402" s="97">
        <f t="shared" si="704"/>
        <v>0</v>
      </c>
      <c r="AI402" s="97"/>
      <c r="AJ402" s="97"/>
      <c r="AK402" s="97">
        <f t="shared" si="705"/>
        <v>0</v>
      </c>
      <c r="AL402" s="97">
        <f>SIN((90-$U$9)*$AA$8)*TAN($Y$10*$AA$8)/TAN((90-'C'!$F291)*$AA$8)</f>
        <v>1.6907859126643235E-2</v>
      </c>
      <c r="AM402" s="97">
        <f t="shared" si="706"/>
        <v>2.5695650812758871E-2</v>
      </c>
      <c r="AN402" s="97">
        <f t="shared" si="707"/>
        <v>1.0127663357422376</v>
      </c>
      <c r="AO402" s="97">
        <f t="shared" si="708"/>
        <v>0.95658192877974368</v>
      </c>
      <c r="AP402" s="97">
        <f t="shared" si="709"/>
        <v>-9.106959298875525</v>
      </c>
      <c r="AQ402" s="97">
        <f t="shared" si="710"/>
        <v>10.063541227655268</v>
      </c>
      <c r="AR402" s="97">
        <f t="shared" si="711"/>
        <v>188.15037737009578</v>
      </c>
      <c r="AS402" s="97" t="s">
        <v>8053</v>
      </c>
      <c r="AT402" s="97" t="s">
        <v>8053</v>
      </c>
      <c r="AU402" s="97" t="s">
        <v>8053</v>
      </c>
      <c r="AV402" s="97">
        <f t="shared" si="712"/>
        <v>11.332875029267431</v>
      </c>
      <c r="AW402" s="97">
        <f t="shared" si="713"/>
        <v>11.332875029267431</v>
      </c>
      <c r="AX402" s="97">
        <f t="shared" si="714"/>
        <v>0.4722031262194763</v>
      </c>
      <c r="AY402" s="97">
        <f t="shared" si="715"/>
        <v>0</v>
      </c>
      <c r="AZ402" s="97">
        <f t="shared" si="716"/>
        <v>0</v>
      </c>
      <c r="BA402" s="97">
        <f t="shared" si="717"/>
        <v>0</v>
      </c>
      <c r="BB402" s="97">
        <f>SIN((90-$U$9)*$AA$8)*TAN($Y$9*$AA$8)/TAN((90-'C'!$F291)*$AA$8)</f>
        <v>0.20913526180170408</v>
      </c>
      <c r="BC402" s="97">
        <f t="shared" si="718"/>
        <v>3.9313065427916136</v>
      </c>
      <c r="BD402" s="97">
        <f t="shared" si="719"/>
        <v>2.2206545302661587</v>
      </c>
      <c r="BE402" s="97">
        <f t="shared" si="720"/>
        <v>5.4039706393372597</v>
      </c>
      <c r="BF402" s="97">
        <f t="shared" si="721"/>
        <v>-63.235932093769613</v>
      </c>
      <c r="BG402" s="97">
        <f t="shared" si="722"/>
        <v>68.639902733106879</v>
      </c>
      <c r="BH402" s="97">
        <f t="shared" si="723"/>
        <v>237.83196145443233</v>
      </c>
      <c r="BI402" s="97" t="s">
        <v>8053</v>
      </c>
      <c r="BJ402" s="97" t="s">
        <v>8053</v>
      </c>
      <c r="BK402" s="97" t="s">
        <v>8053</v>
      </c>
      <c r="BL402" s="97">
        <f t="shared" si="724"/>
        <v>16.579771293318238</v>
      </c>
      <c r="BM402" s="97">
        <f t="shared" si="725"/>
        <v>16.579771293318238</v>
      </c>
      <c r="BN402" s="97">
        <f t="shared" si="726"/>
        <v>0.69082380388825992</v>
      </c>
      <c r="BO402" s="97">
        <f t="shared" si="727"/>
        <v>0</v>
      </c>
      <c r="BP402" s="97">
        <f t="shared" si="728"/>
        <v>0</v>
      </c>
      <c r="BQ402" s="97">
        <f t="shared" si="729"/>
        <v>0</v>
      </c>
      <c r="BR402" s="97">
        <f>SIN((90-$U$9)*$AA$8)*TAN($AA$10*$AA$8)/TAN((90-'C'!$F291)*$AA$8)</f>
        <v>-1.6907859126643231E-2</v>
      </c>
      <c r="BS402" s="97">
        <f t="shared" si="730"/>
        <v>2.5695650812758864E-2</v>
      </c>
      <c r="BT402" s="97">
        <f t="shared" si="731"/>
        <v>1.0127663357422376</v>
      </c>
      <c r="BU402" s="97">
        <f t="shared" si="732"/>
        <v>-0.95658192877974346</v>
      </c>
      <c r="BV402" s="97">
        <f t="shared" si="733"/>
        <v>9.1069592988755232</v>
      </c>
      <c r="BW402" s="97">
        <f t="shared" si="734"/>
        <v>-10.063541227655266</v>
      </c>
      <c r="BX402" s="97">
        <f t="shared" si="735"/>
        <v>171.84962262990422</v>
      </c>
      <c r="BY402" s="97" t="s">
        <v>8053</v>
      </c>
      <c r="BZ402" s="97" t="s">
        <v>8053</v>
      </c>
      <c r="CA402" s="97" t="s">
        <v>8053</v>
      </c>
      <c r="CB402" s="97">
        <f t="shared" si="736"/>
        <v>0</v>
      </c>
      <c r="CC402" s="97">
        <f t="shared" si="737"/>
        <v>0</v>
      </c>
      <c r="CD402" s="97">
        <f t="shared" si="738"/>
        <v>0</v>
      </c>
      <c r="CE402" s="97">
        <f t="shared" si="739"/>
        <v>0</v>
      </c>
      <c r="CF402" s="97">
        <f t="shared" si="740"/>
        <v>0</v>
      </c>
      <c r="CG402" s="97">
        <f t="shared" si="741"/>
        <v>0</v>
      </c>
      <c r="CH402" s="97">
        <f>90-'C'!$F291</f>
        <v>94.117999999999995</v>
      </c>
      <c r="CI402" s="97">
        <v>3</v>
      </c>
      <c r="CJ402" s="97" t="str">
        <f>اندراج!$F$2</f>
        <v>مردان</v>
      </c>
      <c r="CK402" s="97"/>
      <c r="CL402" s="97"/>
      <c r="CM402" s="97"/>
      <c r="CN402" s="97" t="s">
        <v>8216</v>
      </c>
      <c r="CO402" s="97">
        <f t="shared" si="742"/>
        <v>3</v>
      </c>
      <c r="CP402" s="97">
        <f t="shared" si="743"/>
        <v>34.31666666666667</v>
      </c>
      <c r="CQ402" s="97">
        <f>'C'!F291</f>
        <v>-4.1180000000000003</v>
      </c>
      <c r="CR402" s="97">
        <f t="shared" si="744"/>
        <v>3.1415926535897931</v>
      </c>
      <c r="CS402" s="97">
        <f t="shared" si="745"/>
        <v>1.7453292519943295E-2</v>
      </c>
      <c r="CT402" s="97">
        <f t="shared" si="746"/>
        <v>57.295779513082323</v>
      </c>
      <c r="CU402" s="97">
        <f t="shared" si="747"/>
        <v>0.59893882164272083</v>
      </c>
      <c r="CV402" s="97">
        <f t="shared" si="748"/>
        <v>-7.1872658597126493E-2</v>
      </c>
      <c r="CW402" s="97">
        <f t="shared" si="749"/>
        <v>1.5392951651074425</v>
      </c>
      <c r="CX402" s="97">
        <f t="shared" si="750"/>
        <v>-85.582149390078854</v>
      </c>
      <c r="CY402" s="97">
        <f t="shared" si="751"/>
        <v>94.417850609921146</v>
      </c>
      <c r="CZ402" s="97">
        <f t="shared" si="752"/>
        <v>265.58214939007883</v>
      </c>
      <c r="DA402" s="97"/>
      <c r="DB402" s="97"/>
      <c r="DC402" s="97"/>
      <c r="DD402" s="97"/>
      <c r="DE402" s="97"/>
      <c r="DF402" s="97"/>
      <c r="DG402" s="97"/>
      <c r="DH402" s="97"/>
      <c r="DI402" s="97"/>
      <c r="DJ402" s="97"/>
      <c r="DK402" s="97"/>
    </row>
    <row r="403" spans="1:115" ht="30" customHeight="1" x14ac:dyDescent="0.2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 t="s">
        <v>8217</v>
      </c>
      <c r="L403" s="97"/>
      <c r="M403" s="98">
        <f t="shared" si="753"/>
        <v>4</v>
      </c>
      <c r="N403" s="97">
        <f t="shared" si="688"/>
        <v>105.87231873866266</v>
      </c>
      <c r="O403" s="97">
        <f t="shared" si="689"/>
        <v>94.884256231397828</v>
      </c>
      <c r="P403" s="97">
        <f t="shared" si="690"/>
        <v>10.988062507264829</v>
      </c>
      <c r="Q403" s="97" t="str">
        <f t="shared" si="691"/>
        <v>QSOS</v>
      </c>
      <c r="R403" s="97">
        <f t="shared" si="692"/>
        <v>265.11574376860216</v>
      </c>
      <c r="S403" s="97">
        <f t="shared" si="477"/>
        <v>391</v>
      </c>
      <c r="T403" s="97">
        <f>SIN((90-$U$9)*$AA$8)*TAN($AA$9*$AA$8)/TAN((90-'C'!$F292)*$AA$8)</f>
        <v>-0.22876502203900459</v>
      </c>
      <c r="U403" s="97">
        <f t="shared" si="693"/>
        <v>3.9313065427916092</v>
      </c>
      <c r="V403" s="97">
        <f t="shared" si="694"/>
        <v>2.2206545302661578</v>
      </c>
      <c r="W403" s="97">
        <f t="shared" si="695"/>
        <v>-5.9129256548936517</v>
      </c>
      <c r="X403" s="97">
        <f t="shared" si="696"/>
        <v>63.235932093769605</v>
      </c>
      <c r="Y403" s="97">
        <f t="shared" si="697"/>
        <v>-69.148857748663261</v>
      </c>
      <c r="Z403" s="97">
        <f t="shared" si="698"/>
        <v>122.67699356112405</v>
      </c>
      <c r="AA403" s="97">
        <f>(COS( 90.833*$AA$8)-SIN($U$9*$AA$8)*SIN('C'!$F292*$AA$8))/COS($U$9*$AA$8)/COS('C'!$F292*$AA$8)</f>
        <v>3.60996962409212E-2</v>
      </c>
      <c r="AB403" s="97">
        <f t="shared" si="699"/>
        <v>87.931190256304021</v>
      </c>
      <c r="AC403" s="97">
        <f>('C'!$E292+$AC$9+$W$9/15)</f>
        <v>11.998777777777779</v>
      </c>
      <c r="AD403" s="97">
        <f t="shared" si="700"/>
        <v>0</v>
      </c>
      <c r="AE403" s="97">
        <f t="shared" si="701"/>
        <v>0</v>
      </c>
      <c r="AF403" s="97">
        <f t="shared" si="702"/>
        <v>0</v>
      </c>
      <c r="AG403" s="97">
        <f t="shared" si="703"/>
        <v>0</v>
      </c>
      <c r="AH403" s="97">
        <f t="shared" si="704"/>
        <v>0</v>
      </c>
      <c r="AI403" s="97"/>
      <c r="AJ403" s="97"/>
      <c r="AK403" s="97">
        <f t="shared" si="705"/>
        <v>0</v>
      </c>
      <c r="AL403" s="97">
        <f>SIN((90-$U$9)*$AA$8)*TAN($Y$10*$AA$8)/TAN((90-'C'!$F292)*$AA$8)</f>
        <v>1.8494857024189355E-2</v>
      </c>
      <c r="AM403" s="97">
        <f t="shared" si="706"/>
        <v>2.5695650812758871E-2</v>
      </c>
      <c r="AN403" s="97">
        <f t="shared" si="707"/>
        <v>1.0127663357422376</v>
      </c>
      <c r="AO403" s="97">
        <f t="shared" si="708"/>
        <v>1.0463777480920258</v>
      </c>
      <c r="AP403" s="97">
        <f t="shared" si="709"/>
        <v>-9.106959298875525</v>
      </c>
      <c r="AQ403" s="97">
        <f t="shared" si="710"/>
        <v>10.15333704696755</v>
      </c>
      <c r="AR403" s="97">
        <f t="shared" si="711"/>
        <v>188.0605815507835</v>
      </c>
      <c r="AS403" s="97" t="s">
        <v>8053</v>
      </c>
      <c r="AT403" s="97" t="s">
        <v>8053</v>
      </c>
      <c r="AU403" s="97" t="s">
        <v>8053</v>
      </c>
      <c r="AV403" s="97">
        <f t="shared" si="712"/>
        <v>11.321888641313276</v>
      </c>
      <c r="AW403" s="97">
        <f t="shared" si="713"/>
        <v>11.321888641313276</v>
      </c>
      <c r="AX403" s="97">
        <f t="shared" si="714"/>
        <v>0.47174536005471984</v>
      </c>
      <c r="AY403" s="97">
        <f t="shared" si="715"/>
        <v>0</v>
      </c>
      <c r="AZ403" s="97">
        <f t="shared" si="716"/>
        <v>0</v>
      </c>
      <c r="BA403" s="97">
        <f t="shared" si="717"/>
        <v>0</v>
      </c>
      <c r="BB403" s="97">
        <f>SIN((90-$U$9)*$AA$8)*TAN($Y$9*$AA$8)/TAN((90-'C'!$F292)*$AA$8)</f>
        <v>0.22876502203900467</v>
      </c>
      <c r="BC403" s="97">
        <f t="shared" si="718"/>
        <v>3.9313065427916136</v>
      </c>
      <c r="BD403" s="97">
        <f t="shared" si="719"/>
        <v>2.2206545302661587</v>
      </c>
      <c r="BE403" s="97">
        <f t="shared" si="720"/>
        <v>5.9129256548936517</v>
      </c>
      <c r="BF403" s="97">
        <f t="shared" si="721"/>
        <v>-63.235932093769613</v>
      </c>
      <c r="BG403" s="97">
        <f t="shared" si="722"/>
        <v>69.148857748663261</v>
      </c>
      <c r="BH403" s="97">
        <f t="shared" si="723"/>
        <v>237.32300643887595</v>
      </c>
      <c r="BI403" s="97" t="s">
        <v>8053</v>
      </c>
      <c r="BJ403" s="97" t="s">
        <v>8053</v>
      </c>
      <c r="BK403" s="97" t="s">
        <v>8053</v>
      </c>
      <c r="BL403" s="97">
        <f t="shared" si="724"/>
        <v>16.608701627688664</v>
      </c>
      <c r="BM403" s="97">
        <f t="shared" si="725"/>
        <v>16.608701627688664</v>
      </c>
      <c r="BN403" s="97">
        <f t="shared" si="726"/>
        <v>0.69202923448702769</v>
      </c>
      <c r="BO403" s="97">
        <f t="shared" si="727"/>
        <v>0</v>
      </c>
      <c r="BP403" s="97">
        <f t="shared" si="728"/>
        <v>0</v>
      </c>
      <c r="BQ403" s="97">
        <f t="shared" si="729"/>
        <v>0</v>
      </c>
      <c r="BR403" s="97">
        <f>SIN((90-$U$9)*$AA$8)*TAN($AA$10*$AA$8)/TAN((90-'C'!$F292)*$AA$8)</f>
        <v>-1.8494857024189352E-2</v>
      </c>
      <c r="BS403" s="97">
        <f t="shared" si="730"/>
        <v>2.5695650812758864E-2</v>
      </c>
      <c r="BT403" s="97">
        <f t="shared" si="731"/>
        <v>1.0127663357422376</v>
      </c>
      <c r="BU403" s="97">
        <f t="shared" si="732"/>
        <v>-1.0463777480920256</v>
      </c>
      <c r="BV403" s="97">
        <f t="shared" si="733"/>
        <v>9.1069592988755232</v>
      </c>
      <c r="BW403" s="97">
        <f t="shared" si="734"/>
        <v>-10.153337046967549</v>
      </c>
      <c r="BX403" s="97">
        <f t="shared" si="735"/>
        <v>171.9394184492165</v>
      </c>
      <c r="BY403" s="97" t="s">
        <v>8053</v>
      </c>
      <c r="BZ403" s="97" t="s">
        <v>8053</v>
      </c>
      <c r="CA403" s="97" t="s">
        <v>8053</v>
      </c>
      <c r="CB403" s="97">
        <f t="shared" si="736"/>
        <v>0</v>
      </c>
      <c r="CC403" s="97">
        <f t="shared" si="737"/>
        <v>0</v>
      </c>
      <c r="CD403" s="97">
        <f t="shared" si="738"/>
        <v>0</v>
      </c>
      <c r="CE403" s="97">
        <f t="shared" si="739"/>
        <v>0</v>
      </c>
      <c r="CF403" s="97">
        <f t="shared" si="740"/>
        <v>0</v>
      </c>
      <c r="CG403" s="97">
        <f t="shared" si="741"/>
        <v>0</v>
      </c>
      <c r="CH403" s="97">
        <f>90-'C'!$F292</f>
        <v>94.503</v>
      </c>
      <c r="CI403" s="97">
        <v>4</v>
      </c>
      <c r="CJ403" s="97"/>
      <c r="CK403" s="97" t="s">
        <v>8217</v>
      </c>
      <c r="CL403" s="97"/>
      <c r="CM403" s="97"/>
      <c r="CN403" s="97" t="s">
        <v>8216</v>
      </c>
      <c r="CO403" s="97">
        <f t="shared" si="742"/>
        <v>4</v>
      </c>
      <c r="CP403" s="97">
        <f t="shared" si="743"/>
        <v>34.31666666666667</v>
      </c>
      <c r="CQ403" s="97">
        <f>'C'!F292</f>
        <v>-4.5030000000000001</v>
      </c>
      <c r="CR403" s="97">
        <f t="shared" si="744"/>
        <v>3.1415926535897931</v>
      </c>
      <c r="CS403" s="97">
        <f t="shared" si="745"/>
        <v>1.7453292519943295E-2</v>
      </c>
      <c r="CT403" s="97">
        <f t="shared" si="746"/>
        <v>57.295779513082323</v>
      </c>
      <c r="CU403" s="97">
        <f t="shared" si="747"/>
        <v>0.59893882164272083</v>
      </c>
      <c r="CV403" s="97">
        <f t="shared" si="748"/>
        <v>-7.859217621730466E-2</v>
      </c>
      <c r="CW403" s="97">
        <f t="shared" si="749"/>
        <v>1.5346887851700617</v>
      </c>
      <c r="CX403" s="97">
        <f t="shared" si="750"/>
        <v>-85.115743768602172</v>
      </c>
      <c r="CY403" s="97">
        <f t="shared" si="751"/>
        <v>94.884256231397828</v>
      </c>
      <c r="CZ403" s="97">
        <f t="shared" si="752"/>
        <v>265.11574376860216</v>
      </c>
      <c r="DA403" s="97"/>
      <c r="DB403" s="97"/>
      <c r="DC403" s="97"/>
      <c r="DD403" s="97"/>
      <c r="DE403" s="97"/>
      <c r="DF403" s="97"/>
      <c r="DG403" s="97"/>
      <c r="DH403" s="97"/>
      <c r="DI403" s="97"/>
      <c r="DJ403" s="97"/>
      <c r="DK403" s="97"/>
    </row>
    <row r="404" spans="1:115" ht="30" customHeight="1" x14ac:dyDescent="0.2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8">
        <f t="shared" si="753"/>
        <v>5</v>
      </c>
      <c r="N404" s="97">
        <f t="shared" si="688"/>
        <v>105.87231873866266</v>
      </c>
      <c r="O404" s="97">
        <f t="shared" si="689"/>
        <v>95.350739511134108</v>
      </c>
      <c r="P404" s="97">
        <f t="shared" si="690"/>
        <v>10.521579227528548</v>
      </c>
      <c r="Q404" s="97" t="str">
        <f t="shared" si="691"/>
        <v>QSOS</v>
      </c>
      <c r="R404" s="97">
        <f t="shared" si="692"/>
        <v>264.64926048886588</v>
      </c>
      <c r="S404" s="97">
        <f t="shared" si="477"/>
        <v>392</v>
      </c>
      <c r="T404" s="97">
        <f>SIN((90-$U$9)*$AA$8)*TAN($AA$9*$AA$8)/TAN((90-'C'!$F293)*$AA$8)</f>
        <v>-0.24841556939482973</v>
      </c>
      <c r="U404" s="97">
        <f t="shared" si="693"/>
        <v>3.9313065427916092</v>
      </c>
      <c r="V404" s="97">
        <f t="shared" si="694"/>
        <v>2.2206545302661578</v>
      </c>
      <c r="W404" s="97">
        <f t="shared" si="695"/>
        <v>-6.4228890718922917</v>
      </c>
      <c r="X404" s="97">
        <f t="shared" si="696"/>
        <v>63.235932093769605</v>
      </c>
      <c r="Y404" s="97">
        <f t="shared" si="697"/>
        <v>-69.658821165661891</v>
      </c>
      <c r="Z404" s="97">
        <f t="shared" si="698"/>
        <v>123.18695697812268</v>
      </c>
      <c r="AA404" s="97">
        <f>(COS( 90.833*$AA$8)-SIN($U$9*$AA$8)*SIN('C'!$F293*$AA$8))/COS($U$9*$AA$8)/COS('C'!$F293*$AA$8)</f>
        <v>4.0707517941642679E-2</v>
      </c>
      <c r="AB404" s="97">
        <f t="shared" si="699"/>
        <v>87.666986384445892</v>
      </c>
      <c r="AC404" s="97">
        <f>('C'!$E293+$AC$9+$W$9/15)</f>
        <v>11.993777777777776</v>
      </c>
      <c r="AD404" s="97">
        <f t="shared" si="700"/>
        <v>0</v>
      </c>
      <c r="AE404" s="97">
        <f t="shared" si="701"/>
        <v>0</v>
      </c>
      <c r="AF404" s="97">
        <f t="shared" si="702"/>
        <v>0</v>
      </c>
      <c r="AG404" s="97">
        <f t="shared" si="703"/>
        <v>0</v>
      </c>
      <c r="AH404" s="97">
        <f t="shared" si="704"/>
        <v>0</v>
      </c>
      <c r="AI404" s="97"/>
      <c r="AJ404" s="97"/>
      <c r="AK404" s="97">
        <f t="shared" si="705"/>
        <v>0</v>
      </c>
      <c r="AL404" s="97">
        <f>SIN((90-$U$9)*$AA$8)*TAN($Y$10*$AA$8)/TAN((90-'C'!$F293)*$AA$8)</f>
        <v>2.0083535488028475E-2</v>
      </c>
      <c r="AM404" s="97">
        <f t="shared" si="706"/>
        <v>2.5695650812758871E-2</v>
      </c>
      <c r="AN404" s="97">
        <f t="shared" si="707"/>
        <v>1.0127663357422376</v>
      </c>
      <c r="AO404" s="97">
        <f t="shared" si="708"/>
        <v>1.1362712321852939</v>
      </c>
      <c r="AP404" s="97">
        <f t="shared" si="709"/>
        <v>-9.106959298875525</v>
      </c>
      <c r="AQ404" s="97">
        <f t="shared" si="710"/>
        <v>10.243230531060819</v>
      </c>
      <c r="AR404" s="97">
        <f t="shared" si="711"/>
        <v>187.97068806669023</v>
      </c>
      <c r="AS404" s="97" t="s">
        <v>8053</v>
      </c>
      <c r="AT404" s="97" t="s">
        <v>8053</v>
      </c>
      <c r="AU404" s="97" t="s">
        <v>8053</v>
      </c>
      <c r="AV404" s="97">
        <f t="shared" si="712"/>
        <v>11.310895742373722</v>
      </c>
      <c r="AW404" s="97">
        <f t="shared" si="713"/>
        <v>11.310895742373722</v>
      </c>
      <c r="AX404" s="97">
        <f t="shared" si="714"/>
        <v>0.4712873225989051</v>
      </c>
      <c r="AY404" s="97">
        <f t="shared" si="715"/>
        <v>0</v>
      </c>
      <c r="AZ404" s="97">
        <f t="shared" si="716"/>
        <v>0</v>
      </c>
      <c r="BA404" s="97">
        <f t="shared" si="717"/>
        <v>0</v>
      </c>
      <c r="BB404" s="97">
        <f>SIN((90-$U$9)*$AA$8)*TAN($Y$9*$AA$8)/TAN((90-'C'!$F293)*$AA$8)</f>
        <v>0.24841556939482984</v>
      </c>
      <c r="BC404" s="97">
        <f t="shared" si="718"/>
        <v>3.9313065427916136</v>
      </c>
      <c r="BD404" s="97">
        <f t="shared" si="719"/>
        <v>2.2206545302661587</v>
      </c>
      <c r="BE404" s="97">
        <f t="shared" si="720"/>
        <v>6.4228890718922917</v>
      </c>
      <c r="BF404" s="97">
        <f t="shared" si="721"/>
        <v>-63.235932093769613</v>
      </c>
      <c r="BG404" s="97">
        <f t="shared" si="722"/>
        <v>69.658821165661905</v>
      </c>
      <c r="BH404" s="97">
        <f t="shared" si="723"/>
        <v>236.81304302187732</v>
      </c>
      <c r="BI404" s="97" t="s">
        <v>8053</v>
      </c>
      <c r="BJ404" s="97" t="s">
        <v>8053</v>
      </c>
      <c r="BK404" s="97" t="s">
        <v>8053</v>
      </c>
      <c r="BL404" s="97">
        <f t="shared" si="724"/>
        <v>16.637699188821905</v>
      </c>
      <c r="BM404" s="97">
        <f t="shared" si="725"/>
        <v>16.637699188821905</v>
      </c>
      <c r="BN404" s="97">
        <f t="shared" si="726"/>
        <v>0.69323746620091276</v>
      </c>
      <c r="BO404" s="97">
        <f t="shared" si="727"/>
        <v>0</v>
      </c>
      <c r="BP404" s="97">
        <f t="shared" si="728"/>
        <v>0</v>
      </c>
      <c r="BQ404" s="97">
        <f t="shared" si="729"/>
        <v>0</v>
      </c>
      <c r="BR404" s="97">
        <f>SIN((90-$U$9)*$AA$8)*TAN($AA$10*$AA$8)/TAN((90-'C'!$F293)*$AA$8)</f>
        <v>-2.0083535488028471E-2</v>
      </c>
      <c r="BS404" s="97">
        <f t="shared" si="730"/>
        <v>2.5695650812758864E-2</v>
      </c>
      <c r="BT404" s="97">
        <f t="shared" si="731"/>
        <v>1.0127663357422376</v>
      </c>
      <c r="BU404" s="97">
        <f t="shared" si="732"/>
        <v>-1.1362712321852939</v>
      </c>
      <c r="BV404" s="97">
        <f t="shared" si="733"/>
        <v>9.1069592988755232</v>
      </c>
      <c r="BW404" s="97">
        <f t="shared" si="734"/>
        <v>-10.243230531060817</v>
      </c>
      <c r="BX404" s="97">
        <f t="shared" si="735"/>
        <v>172.02931193330977</v>
      </c>
      <c r="BY404" s="97" t="s">
        <v>8053</v>
      </c>
      <c r="BZ404" s="97" t="s">
        <v>8053</v>
      </c>
      <c r="CA404" s="97" t="s">
        <v>8053</v>
      </c>
      <c r="CB404" s="97">
        <f t="shared" si="736"/>
        <v>0</v>
      </c>
      <c r="CC404" s="97">
        <f t="shared" si="737"/>
        <v>0</v>
      </c>
      <c r="CD404" s="97">
        <f t="shared" si="738"/>
        <v>0</v>
      </c>
      <c r="CE404" s="97">
        <f t="shared" si="739"/>
        <v>0</v>
      </c>
      <c r="CF404" s="97">
        <f t="shared" si="740"/>
        <v>0</v>
      </c>
      <c r="CG404" s="97">
        <f t="shared" si="741"/>
        <v>0</v>
      </c>
      <c r="CH404" s="97">
        <f>90-'C'!$F293</f>
        <v>94.888000000000005</v>
      </c>
      <c r="CI404" s="97">
        <v>5</v>
      </c>
      <c r="CJ404" s="97"/>
      <c r="CK404" s="97"/>
      <c r="CL404" s="97"/>
      <c r="CM404" s="97"/>
      <c r="CN404" s="97" t="s">
        <v>8216</v>
      </c>
      <c r="CO404" s="97">
        <f t="shared" si="742"/>
        <v>5</v>
      </c>
      <c r="CP404" s="97">
        <f t="shared" si="743"/>
        <v>34.31666666666667</v>
      </c>
      <c r="CQ404" s="97">
        <f>'C'!F293</f>
        <v>-4.8879999999999999</v>
      </c>
      <c r="CR404" s="97">
        <f t="shared" si="744"/>
        <v>3.1415926535897931</v>
      </c>
      <c r="CS404" s="97">
        <f t="shared" si="745"/>
        <v>1.7453292519943295E-2</v>
      </c>
      <c r="CT404" s="97">
        <f t="shared" si="746"/>
        <v>57.295779513082323</v>
      </c>
      <c r="CU404" s="97">
        <f t="shared" si="747"/>
        <v>0.59893882164272083</v>
      </c>
      <c r="CV404" s="97">
        <f t="shared" si="748"/>
        <v>-8.5311693837482827E-2</v>
      </c>
      <c r="CW404" s="97">
        <f t="shared" si="749"/>
        <v>1.5300775577096202</v>
      </c>
      <c r="CX404" s="97">
        <f t="shared" si="750"/>
        <v>-84.649260488865892</v>
      </c>
      <c r="CY404" s="97">
        <f t="shared" si="751"/>
        <v>95.350739511134108</v>
      </c>
      <c r="CZ404" s="97">
        <f t="shared" si="752"/>
        <v>264.64926048886588</v>
      </c>
      <c r="DA404" s="97"/>
      <c r="DB404" s="97"/>
      <c r="DC404" s="97"/>
      <c r="DD404" s="97"/>
      <c r="DE404" s="97"/>
      <c r="DF404" s="97"/>
      <c r="DG404" s="97"/>
      <c r="DH404" s="97"/>
      <c r="DI404" s="97"/>
      <c r="DJ404" s="97"/>
      <c r="DK404" s="97"/>
    </row>
    <row r="405" spans="1:115" ht="30" customHeight="1" x14ac:dyDescent="0.2">
      <c r="A405" s="97"/>
      <c r="B405" s="97"/>
      <c r="C405" s="97"/>
      <c r="D405" s="97"/>
      <c r="E405" s="97"/>
      <c r="F405" s="97"/>
      <c r="G405" s="97"/>
      <c r="H405" s="97"/>
      <c r="I405" s="97"/>
      <c r="J405" s="97" t="s">
        <v>8185</v>
      </c>
      <c r="K405" s="97"/>
      <c r="L405" s="97"/>
      <c r="M405" s="98">
        <f t="shared" si="753"/>
        <v>6</v>
      </c>
      <c r="N405" s="97">
        <f t="shared" si="688"/>
        <v>105.87231873866266</v>
      </c>
      <c r="O405" s="97">
        <f t="shared" si="689"/>
        <v>95.814886500399183</v>
      </c>
      <c r="P405" s="97">
        <f t="shared" si="690"/>
        <v>10.057432238263473</v>
      </c>
      <c r="Q405" s="97" t="str">
        <f t="shared" si="691"/>
        <v>QSOS</v>
      </c>
      <c r="R405" s="97">
        <f t="shared" si="692"/>
        <v>264.18511349960079</v>
      </c>
      <c r="S405" s="97">
        <f t="shared" si="477"/>
        <v>393</v>
      </c>
      <c r="T405" s="97">
        <f>SIN((90-$U$9)*$AA$8)*TAN($AA$9*$AA$8)/TAN((90-'C'!$F294)*$AA$8)</f>
        <v>-0.26798645471342003</v>
      </c>
      <c r="U405" s="97">
        <f t="shared" si="693"/>
        <v>3.9313065427916092</v>
      </c>
      <c r="V405" s="97">
        <f t="shared" si="694"/>
        <v>2.2206545302661578</v>
      </c>
      <c r="W405" s="97">
        <f t="shared" si="695"/>
        <v>-6.9312934584471053</v>
      </c>
      <c r="X405" s="97">
        <f t="shared" si="696"/>
        <v>63.235932093769605</v>
      </c>
      <c r="Y405" s="97">
        <f t="shared" si="697"/>
        <v>-70.167225552216706</v>
      </c>
      <c r="Z405" s="97">
        <f t="shared" si="698"/>
        <v>123.6953613646775</v>
      </c>
      <c r="AA405" s="97">
        <f>(COS( 90.833*$AA$8)-SIN($U$9*$AA$8)*SIN('C'!$F294*$AA$8))/COS($U$9*$AA$8)/COS('C'!$F294*$AA$8)</f>
        <v>4.5295867906912389E-2</v>
      </c>
      <c r="AB405" s="97">
        <f t="shared" si="699"/>
        <v>87.40384966255526</v>
      </c>
      <c r="AC405" s="97">
        <f>('C'!$E294+$AC$9+$W$9/15)</f>
        <v>11.988777777777781</v>
      </c>
      <c r="AD405" s="97">
        <f t="shared" si="700"/>
        <v>0</v>
      </c>
      <c r="AE405" s="97">
        <f t="shared" si="701"/>
        <v>0</v>
      </c>
      <c r="AF405" s="97">
        <f t="shared" si="702"/>
        <v>0</v>
      </c>
      <c r="AG405" s="97">
        <f t="shared" si="703"/>
        <v>0</v>
      </c>
      <c r="AH405" s="97">
        <f t="shared" si="704"/>
        <v>0</v>
      </c>
      <c r="AI405" s="97"/>
      <c r="AJ405" s="97"/>
      <c r="AK405" s="97">
        <f t="shared" si="705"/>
        <v>0</v>
      </c>
      <c r="AL405" s="97">
        <f>SIN((90-$U$9)*$AA$8)*TAN($Y$10*$AA$8)/TAN((90-'C'!$F294)*$AA$8)</f>
        <v>2.1665773552999874E-2</v>
      </c>
      <c r="AM405" s="97">
        <f t="shared" si="706"/>
        <v>2.5695650812758871E-2</v>
      </c>
      <c r="AN405" s="97">
        <f t="shared" si="707"/>
        <v>1.0127663357422376</v>
      </c>
      <c r="AO405" s="97">
        <f t="shared" si="708"/>
        <v>1.2258030741330561</v>
      </c>
      <c r="AP405" s="97">
        <f t="shared" si="709"/>
        <v>-9.106959298875525</v>
      </c>
      <c r="AQ405" s="97">
        <f t="shared" si="710"/>
        <v>10.332762373008581</v>
      </c>
      <c r="AR405" s="97">
        <f t="shared" si="711"/>
        <v>187.88115622474245</v>
      </c>
      <c r="AS405" s="97" t="s">
        <v>8053</v>
      </c>
      <c r="AT405" s="97" t="s">
        <v>8053</v>
      </c>
      <c r="AU405" s="97" t="s">
        <v>8053</v>
      </c>
      <c r="AV405" s="97">
        <f t="shared" si="712"/>
        <v>11.299926952910543</v>
      </c>
      <c r="AW405" s="97">
        <f t="shared" si="713"/>
        <v>11.299926952910543</v>
      </c>
      <c r="AX405" s="97">
        <f t="shared" si="714"/>
        <v>0.47083028970460594</v>
      </c>
      <c r="AY405" s="97">
        <f t="shared" si="715"/>
        <v>0</v>
      </c>
      <c r="AZ405" s="97">
        <f t="shared" si="716"/>
        <v>0</v>
      </c>
      <c r="BA405" s="97">
        <f t="shared" si="717"/>
        <v>0</v>
      </c>
      <c r="BB405" s="97">
        <f>SIN((90-$U$9)*$AA$8)*TAN($Y$9*$AA$8)/TAN((90-'C'!$F294)*$AA$8)</f>
        <v>0.26798645471342014</v>
      </c>
      <c r="BC405" s="97">
        <f t="shared" si="718"/>
        <v>3.9313065427916136</v>
      </c>
      <c r="BD405" s="97">
        <f t="shared" si="719"/>
        <v>2.2206545302661587</v>
      </c>
      <c r="BE405" s="97">
        <f t="shared" si="720"/>
        <v>6.9312934584471053</v>
      </c>
      <c r="BF405" s="97">
        <f t="shared" si="721"/>
        <v>-63.235932093769613</v>
      </c>
      <c r="BG405" s="97">
        <f t="shared" si="722"/>
        <v>70.167225552216721</v>
      </c>
      <c r="BH405" s="97">
        <f t="shared" si="723"/>
        <v>236.3046386353225</v>
      </c>
      <c r="BI405" s="97" t="s">
        <v>8053</v>
      </c>
      <c r="BJ405" s="97" t="s">
        <v>8053</v>
      </c>
      <c r="BK405" s="97" t="s">
        <v>8053</v>
      </c>
      <c r="BL405" s="97">
        <f t="shared" si="724"/>
        <v>16.666592814592228</v>
      </c>
      <c r="BM405" s="97">
        <f t="shared" si="725"/>
        <v>16.666592814592228</v>
      </c>
      <c r="BN405" s="97">
        <f t="shared" si="726"/>
        <v>0.6944413672746762</v>
      </c>
      <c r="BO405" s="97">
        <f t="shared" si="727"/>
        <v>0</v>
      </c>
      <c r="BP405" s="97">
        <f t="shared" si="728"/>
        <v>0</v>
      </c>
      <c r="BQ405" s="97">
        <f t="shared" si="729"/>
        <v>0</v>
      </c>
      <c r="BR405" s="97">
        <f>SIN((90-$U$9)*$AA$8)*TAN($AA$10*$AA$8)/TAN((90-'C'!$F294)*$AA$8)</f>
        <v>-2.1665773552999871E-2</v>
      </c>
      <c r="BS405" s="97">
        <f t="shared" si="730"/>
        <v>2.5695650812758864E-2</v>
      </c>
      <c r="BT405" s="97">
        <f t="shared" si="731"/>
        <v>1.0127663357422376</v>
      </c>
      <c r="BU405" s="97">
        <f t="shared" si="732"/>
        <v>-1.2258030741330559</v>
      </c>
      <c r="BV405" s="97">
        <f t="shared" si="733"/>
        <v>9.1069592988755232</v>
      </c>
      <c r="BW405" s="97">
        <f t="shared" si="734"/>
        <v>-10.332762373008579</v>
      </c>
      <c r="BX405" s="97">
        <f t="shared" si="735"/>
        <v>172.11884377525755</v>
      </c>
      <c r="BY405" s="97" t="s">
        <v>8053</v>
      </c>
      <c r="BZ405" s="97" t="s">
        <v>8053</v>
      </c>
      <c r="CA405" s="97" t="s">
        <v>8053</v>
      </c>
      <c r="CB405" s="97">
        <f t="shared" si="736"/>
        <v>0</v>
      </c>
      <c r="CC405" s="97">
        <f t="shared" si="737"/>
        <v>0</v>
      </c>
      <c r="CD405" s="97">
        <f t="shared" si="738"/>
        <v>0</v>
      </c>
      <c r="CE405" s="97">
        <f t="shared" si="739"/>
        <v>0</v>
      </c>
      <c r="CF405" s="97">
        <f t="shared" si="740"/>
        <v>0</v>
      </c>
      <c r="CG405" s="97">
        <f t="shared" si="741"/>
        <v>0</v>
      </c>
      <c r="CH405" s="97">
        <f>90-'C'!$F294</f>
        <v>95.271000000000001</v>
      </c>
      <c r="CI405" s="97">
        <v>6</v>
      </c>
      <c r="CJ405" s="97" t="s">
        <v>8185</v>
      </c>
      <c r="CK405" s="97"/>
      <c r="CL405" s="97"/>
      <c r="CM405" s="97"/>
      <c r="CN405" s="97" t="s">
        <v>8216</v>
      </c>
      <c r="CO405" s="97">
        <f t="shared" si="742"/>
        <v>6</v>
      </c>
      <c r="CP405" s="97">
        <f t="shared" si="743"/>
        <v>34.31666666666667</v>
      </c>
      <c r="CQ405" s="97">
        <f>'C'!F294</f>
        <v>-5.2709999999999999</v>
      </c>
      <c r="CR405" s="97">
        <f t="shared" si="744"/>
        <v>3.1415926535897931</v>
      </c>
      <c r="CS405" s="97">
        <f t="shared" si="745"/>
        <v>1.7453292519943295E-2</v>
      </c>
      <c r="CT405" s="97">
        <f t="shared" si="746"/>
        <v>57.295779513082323</v>
      </c>
      <c r="CU405" s="97">
        <f t="shared" si="747"/>
        <v>0.59893882164272083</v>
      </c>
      <c r="CV405" s="97">
        <f t="shared" si="748"/>
        <v>-9.1996304872621115E-2</v>
      </c>
      <c r="CW405" s="97">
        <f t="shared" si="749"/>
        <v>1.5254849555297241</v>
      </c>
      <c r="CX405" s="97">
        <f t="shared" si="750"/>
        <v>-84.185113499600817</v>
      </c>
      <c r="CY405" s="97">
        <f t="shared" si="751"/>
        <v>95.814886500399183</v>
      </c>
      <c r="CZ405" s="97">
        <f t="shared" si="752"/>
        <v>264.18511349960079</v>
      </c>
      <c r="DA405" s="97"/>
      <c r="DB405" s="97"/>
      <c r="DC405" s="97"/>
      <c r="DD405" s="97"/>
      <c r="DE405" s="97"/>
      <c r="DF405" s="97"/>
      <c r="DG405" s="97"/>
      <c r="DH405" s="97"/>
      <c r="DI405" s="97"/>
      <c r="DJ405" s="97"/>
      <c r="DK405" s="97"/>
    </row>
    <row r="406" spans="1:115" ht="30" customHeight="1" x14ac:dyDescent="0.2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 t="e">
        <f t="shared" ref="L406:L409" si="754">#REF!</f>
        <v>#REF!</v>
      </c>
      <c r="M406" s="98">
        <f t="shared" si="753"/>
        <v>7</v>
      </c>
      <c r="N406" s="97">
        <f t="shared" si="688"/>
        <v>105.87231873866266</v>
      </c>
      <c r="O406" s="97">
        <f t="shared" si="689"/>
        <v>96.279130217662527</v>
      </c>
      <c r="P406" s="97">
        <f t="shared" si="690"/>
        <v>9.5931885210001298</v>
      </c>
      <c r="Q406" s="97" t="str">
        <f t="shared" si="691"/>
        <v>QSOS</v>
      </c>
      <c r="R406" s="97">
        <f t="shared" si="692"/>
        <v>263.72086978233745</v>
      </c>
      <c r="S406" s="97">
        <f t="shared" si="477"/>
        <v>394</v>
      </c>
      <c r="T406" s="97">
        <f>SIN((90-$U$9)*$AA$8)*TAN($AA$9*$AA$8)/TAN((90-'C'!$F295)*$AA$8)</f>
        <v>-0.28758149402824718</v>
      </c>
      <c r="U406" s="97">
        <f t="shared" si="693"/>
        <v>3.9313065427916092</v>
      </c>
      <c r="V406" s="97">
        <f t="shared" si="694"/>
        <v>2.2206545302661578</v>
      </c>
      <c r="W406" s="97">
        <f t="shared" si="695"/>
        <v>-7.4408753724818686</v>
      </c>
      <c r="X406" s="97">
        <f t="shared" si="696"/>
        <v>63.235932093769605</v>
      </c>
      <c r="Y406" s="97">
        <f t="shared" si="697"/>
        <v>-70.676807466251475</v>
      </c>
      <c r="Z406" s="97">
        <f t="shared" si="698"/>
        <v>124.20494327871225</v>
      </c>
      <c r="AA406" s="97">
        <f>(COS( 90.833*$AA$8)-SIN($U$9*$AA$8)*SIN('C'!$F295*$AA$8))/COS($U$9*$AA$8)/COS('C'!$F295*$AA$8)</f>
        <v>4.9889090352592924E-2</v>
      </c>
      <c r="AB406" s="97">
        <f t="shared" si="699"/>
        <v>87.140378612675121</v>
      </c>
      <c r="AC406" s="97">
        <f>('C'!$E295+$AC$9+$W$9/15)</f>
        <v>11.983777777777778</v>
      </c>
      <c r="AD406" s="97">
        <f t="shared" si="700"/>
        <v>0</v>
      </c>
      <c r="AE406" s="97">
        <f t="shared" si="701"/>
        <v>0</v>
      </c>
      <c r="AF406" s="97">
        <f t="shared" si="702"/>
        <v>0</v>
      </c>
      <c r="AG406" s="97">
        <f t="shared" si="703"/>
        <v>0</v>
      </c>
      <c r="AH406" s="97">
        <f t="shared" si="704"/>
        <v>0</v>
      </c>
      <c r="AI406" s="97"/>
      <c r="AJ406" s="97"/>
      <c r="AK406" s="97">
        <f t="shared" si="705"/>
        <v>0</v>
      </c>
      <c r="AL406" s="97">
        <f>SIN((90-$U$9)*$AA$8)*TAN($Y$10*$AA$8)/TAN((90-'C'!$F295)*$AA$8)</f>
        <v>2.3249964384626693E-2</v>
      </c>
      <c r="AM406" s="97">
        <f t="shared" si="706"/>
        <v>2.5695650812758871E-2</v>
      </c>
      <c r="AN406" s="97">
        <f t="shared" si="707"/>
        <v>1.0127663357422376</v>
      </c>
      <c r="AO406" s="97">
        <f t="shared" si="708"/>
        <v>1.3154484138524491</v>
      </c>
      <c r="AP406" s="97">
        <f t="shared" si="709"/>
        <v>-9.106959298875525</v>
      </c>
      <c r="AQ406" s="97">
        <f t="shared" si="710"/>
        <v>10.422407712727974</v>
      </c>
      <c r="AR406" s="97">
        <f t="shared" si="711"/>
        <v>187.79151088502309</v>
      </c>
      <c r="AS406" s="97" t="s">
        <v>8053</v>
      </c>
      <c r="AT406" s="97" t="s">
        <v>8053</v>
      </c>
      <c r="AU406" s="97" t="s">
        <v>8053</v>
      </c>
      <c r="AV406" s="97">
        <f t="shared" si="712"/>
        <v>11.288950596929247</v>
      </c>
      <c r="AW406" s="97">
        <f t="shared" si="713"/>
        <v>11.288950596929247</v>
      </c>
      <c r="AX406" s="97">
        <f t="shared" si="714"/>
        <v>0.47037294153871861</v>
      </c>
      <c r="AY406" s="97">
        <f t="shared" si="715"/>
        <v>0</v>
      </c>
      <c r="AZ406" s="97">
        <f t="shared" si="716"/>
        <v>0</v>
      </c>
      <c r="BA406" s="97">
        <f t="shared" si="717"/>
        <v>0</v>
      </c>
      <c r="BB406" s="97">
        <f>SIN((90-$U$9)*$AA$8)*TAN($Y$9*$AA$8)/TAN((90-'C'!$F295)*$AA$8)</f>
        <v>0.28758149402824734</v>
      </c>
      <c r="BC406" s="97">
        <f t="shared" si="718"/>
        <v>3.9313065427916136</v>
      </c>
      <c r="BD406" s="97">
        <f t="shared" si="719"/>
        <v>2.2206545302661587</v>
      </c>
      <c r="BE406" s="97">
        <f t="shared" si="720"/>
        <v>7.4408753724818713</v>
      </c>
      <c r="BF406" s="97">
        <f t="shared" si="721"/>
        <v>-63.235932093769613</v>
      </c>
      <c r="BG406" s="97">
        <f t="shared" si="722"/>
        <v>70.676807466251489</v>
      </c>
      <c r="BH406" s="97">
        <f t="shared" si="723"/>
        <v>235.79505672128772</v>
      </c>
      <c r="BI406" s="97" t="s">
        <v>8053</v>
      </c>
      <c r="BJ406" s="97" t="s">
        <v>8053</v>
      </c>
      <c r="BK406" s="97" t="s">
        <v>8053</v>
      </c>
      <c r="BL406" s="97">
        <f t="shared" si="724"/>
        <v>16.695564942194544</v>
      </c>
      <c r="BM406" s="97">
        <f t="shared" si="725"/>
        <v>16.695564942194544</v>
      </c>
      <c r="BN406" s="97">
        <f t="shared" si="726"/>
        <v>0.69564853925810599</v>
      </c>
      <c r="BO406" s="97">
        <f t="shared" si="727"/>
        <v>0</v>
      </c>
      <c r="BP406" s="97">
        <f t="shared" si="728"/>
        <v>0</v>
      </c>
      <c r="BQ406" s="97">
        <f t="shared" si="729"/>
        <v>0</v>
      </c>
      <c r="BR406" s="97">
        <f>SIN((90-$U$9)*$AA$8)*TAN($AA$10*$AA$8)/TAN((90-'C'!$F295)*$AA$8)</f>
        <v>-2.3249964384626686E-2</v>
      </c>
      <c r="BS406" s="97">
        <f t="shared" si="730"/>
        <v>2.5695650812758864E-2</v>
      </c>
      <c r="BT406" s="97">
        <f t="shared" si="731"/>
        <v>1.0127663357422376</v>
      </c>
      <c r="BU406" s="97">
        <f t="shared" si="732"/>
        <v>-1.3154484138524487</v>
      </c>
      <c r="BV406" s="97">
        <f t="shared" si="733"/>
        <v>9.1069592988755232</v>
      </c>
      <c r="BW406" s="97">
        <f t="shared" si="734"/>
        <v>-10.422407712727972</v>
      </c>
      <c r="BX406" s="97">
        <f t="shared" si="735"/>
        <v>172.20848911497691</v>
      </c>
      <c r="BY406" s="97" t="s">
        <v>8053</v>
      </c>
      <c r="BZ406" s="97" t="s">
        <v>8053</v>
      </c>
      <c r="CA406" s="97" t="s">
        <v>8053</v>
      </c>
      <c r="CB406" s="97">
        <f t="shared" si="736"/>
        <v>0</v>
      </c>
      <c r="CC406" s="97">
        <f t="shared" si="737"/>
        <v>0</v>
      </c>
      <c r="CD406" s="97">
        <f t="shared" si="738"/>
        <v>0</v>
      </c>
      <c r="CE406" s="97">
        <f t="shared" si="739"/>
        <v>0</v>
      </c>
      <c r="CF406" s="97">
        <f t="shared" si="740"/>
        <v>0</v>
      </c>
      <c r="CG406" s="97">
        <f t="shared" si="741"/>
        <v>0</v>
      </c>
      <c r="CH406" s="97">
        <f>90-'C'!$F295</f>
        <v>95.653999999999996</v>
      </c>
      <c r="CI406" s="97">
        <v>7</v>
      </c>
      <c r="CJ406" s="97"/>
      <c r="CK406" s="97"/>
      <c r="CL406" s="97" t="e">
        <f t="shared" ref="CL406:CL409" si="755">#REF!</f>
        <v>#REF!</v>
      </c>
      <c r="CM406" s="97"/>
      <c r="CN406" s="97" t="s">
        <v>8216</v>
      </c>
      <c r="CO406" s="97">
        <f t="shared" si="742"/>
        <v>7</v>
      </c>
      <c r="CP406" s="97">
        <f t="shared" si="743"/>
        <v>34.31666666666667</v>
      </c>
      <c r="CQ406" s="97">
        <f>'C'!F295</f>
        <v>-5.6539999999999999</v>
      </c>
      <c r="CR406" s="97">
        <f t="shared" si="744"/>
        <v>3.1415926535897931</v>
      </c>
      <c r="CS406" s="97">
        <f t="shared" si="745"/>
        <v>1.7453292519943295E-2</v>
      </c>
      <c r="CT406" s="97">
        <f t="shared" si="746"/>
        <v>57.295779513082323</v>
      </c>
      <c r="CU406" s="97">
        <f t="shared" si="747"/>
        <v>0.59893882164272083</v>
      </c>
      <c r="CV406" s="97">
        <f t="shared" si="748"/>
        <v>-9.8680915907759389E-2</v>
      </c>
      <c r="CW406" s="97">
        <f t="shared" si="749"/>
        <v>1.5208865182256295</v>
      </c>
      <c r="CX406" s="97">
        <f t="shared" si="750"/>
        <v>-83.720869782337473</v>
      </c>
      <c r="CY406" s="97">
        <f t="shared" si="751"/>
        <v>96.279130217662527</v>
      </c>
      <c r="CZ406" s="97">
        <f t="shared" si="752"/>
        <v>263.72086978233745</v>
      </c>
      <c r="DA406" s="97"/>
      <c r="DB406" s="97"/>
      <c r="DC406" s="97"/>
      <c r="DD406" s="97"/>
      <c r="DE406" s="97"/>
      <c r="DF406" s="97"/>
      <c r="DG406" s="97"/>
      <c r="DH406" s="97"/>
      <c r="DI406" s="97"/>
      <c r="DJ406" s="97"/>
      <c r="DK406" s="97"/>
    </row>
    <row r="407" spans="1:115" ht="30" customHeight="1" x14ac:dyDescent="0.2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 t="s">
        <v>8186</v>
      </c>
      <c r="L407" s="97" t="e">
        <f t="shared" si="754"/>
        <v>#REF!</v>
      </c>
      <c r="M407" s="98">
        <f t="shared" si="753"/>
        <v>8</v>
      </c>
      <c r="N407" s="97">
        <f t="shared" si="688"/>
        <v>105.87231873866266</v>
      </c>
      <c r="O407" s="97">
        <f t="shared" si="689"/>
        <v>96.741055558628616</v>
      </c>
      <c r="P407" s="97">
        <f t="shared" si="690"/>
        <v>9.1312631800340398</v>
      </c>
      <c r="Q407" s="97" t="str">
        <f t="shared" si="691"/>
        <v>QSOS</v>
      </c>
      <c r="R407" s="97">
        <f t="shared" si="692"/>
        <v>263.2589444413714</v>
      </c>
      <c r="S407" s="97">
        <f t="shared" si="477"/>
        <v>395</v>
      </c>
      <c r="T407" s="97">
        <f>SIN((90-$U$9)*$AA$8)*TAN($AA$9*$AA$8)/TAN((90-'C'!$F296)*$AA$8)</f>
        <v>-0.30709995660881068</v>
      </c>
      <c r="U407" s="97">
        <f t="shared" si="693"/>
        <v>3.9313065427916092</v>
      </c>
      <c r="V407" s="97">
        <f t="shared" si="694"/>
        <v>2.2206545302661578</v>
      </c>
      <c r="W407" s="97">
        <f t="shared" si="695"/>
        <v>-7.9490549550297755</v>
      </c>
      <c r="X407" s="97">
        <f t="shared" si="696"/>
        <v>63.235932093769605</v>
      </c>
      <c r="Y407" s="97">
        <f t="shared" si="697"/>
        <v>-71.184987048799385</v>
      </c>
      <c r="Z407" s="97">
        <f t="shared" si="698"/>
        <v>124.71312286126016</v>
      </c>
      <c r="AA407" s="97">
        <f>(COS( 90.833*$AA$8)-SIN($U$9*$AA$8)*SIN('C'!$F296*$AA$8))/COS($U$9*$AA$8)/COS('C'!$F296*$AA$8)</f>
        <v>5.4463577920728853E-2</v>
      </c>
      <c r="AB407" s="97">
        <f t="shared" si="699"/>
        <v>86.877922055173997</v>
      </c>
      <c r="AC407" s="97">
        <f>('C'!$E296+$AC$9+$W$9/15)</f>
        <v>11.97977777777778</v>
      </c>
      <c r="AD407" s="97">
        <f t="shared" si="700"/>
        <v>0</v>
      </c>
      <c r="AE407" s="97">
        <f t="shared" si="701"/>
        <v>0</v>
      </c>
      <c r="AF407" s="97">
        <f t="shared" si="702"/>
        <v>0</v>
      </c>
      <c r="AG407" s="97">
        <f t="shared" si="703"/>
        <v>0</v>
      </c>
      <c r="AH407" s="97">
        <f t="shared" si="704"/>
        <v>0</v>
      </c>
      <c r="AI407" s="97"/>
      <c r="AJ407" s="97"/>
      <c r="AK407" s="97">
        <f t="shared" si="705"/>
        <v>0</v>
      </c>
      <c r="AL407" s="97">
        <f>SIN((90-$U$9)*$AA$8)*TAN($Y$10*$AA$8)/TAN((90-'C'!$F296)*$AA$8)</f>
        <v>2.4827964253408916E-2</v>
      </c>
      <c r="AM407" s="97">
        <f t="shared" si="706"/>
        <v>2.5695650812758871E-2</v>
      </c>
      <c r="AN407" s="97">
        <f t="shared" si="707"/>
        <v>1.0127663357422376</v>
      </c>
      <c r="AO407" s="97">
        <f t="shared" si="708"/>
        <v>1.4047466244449356</v>
      </c>
      <c r="AP407" s="97">
        <f t="shared" si="709"/>
        <v>-9.106959298875525</v>
      </c>
      <c r="AQ407" s="97">
        <f t="shared" si="710"/>
        <v>10.511705923320461</v>
      </c>
      <c r="AR407" s="97">
        <f t="shared" si="711"/>
        <v>187.7022126744306</v>
      </c>
      <c r="AS407" s="97" t="s">
        <v>8053</v>
      </c>
      <c r="AT407" s="97" t="s">
        <v>8053</v>
      </c>
      <c r="AU407" s="97" t="s">
        <v>8053</v>
      </c>
      <c r="AV407" s="97">
        <f t="shared" si="712"/>
        <v>11.278997382889749</v>
      </c>
      <c r="AW407" s="97">
        <f t="shared" si="713"/>
        <v>11.278997382889749</v>
      </c>
      <c r="AX407" s="97">
        <f t="shared" si="714"/>
        <v>0.46995822428707285</v>
      </c>
      <c r="AY407" s="97">
        <f t="shared" si="715"/>
        <v>0</v>
      </c>
      <c r="AZ407" s="97">
        <f t="shared" si="716"/>
        <v>0</v>
      </c>
      <c r="BA407" s="97">
        <f t="shared" si="717"/>
        <v>0</v>
      </c>
      <c r="BB407" s="97">
        <f>SIN((90-$U$9)*$AA$8)*TAN($Y$9*$AA$8)/TAN((90-'C'!$F296)*$AA$8)</f>
        <v>0.30709995660881084</v>
      </c>
      <c r="BC407" s="97">
        <f t="shared" si="718"/>
        <v>3.9313065427916136</v>
      </c>
      <c r="BD407" s="97">
        <f t="shared" si="719"/>
        <v>2.2206545302661587</v>
      </c>
      <c r="BE407" s="97">
        <f t="shared" si="720"/>
        <v>7.9490549550297755</v>
      </c>
      <c r="BF407" s="97">
        <f t="shared" si="721"/>
        <v>-63.235932093769613</v>
      </c>
      <c r="BG407" s="97">
        <f t="shared" si="722"/>
        <v>71.184987048799385</v>
      </c>
      <c r="BH407" s="97">
        <f t="shared" si="723"/>
        <v>235.28687713873984</v>
      </c>
      <c r="BI407" s="97" t="s">
        <v>8053</v>
      </c>
      <c r="BJ407" s="97" t="s">
        <v>8053</v>
      </c>
      <c r="BK407" s="97" t="s">
        <v>8053</v>
      </c>
      <c r="BL407" s="97">
        <f t="shared" si="724"/>
        <v>16.725443581031072</v>
      </c>
      <c r="BM407" s="97">
        <f t="shared" si="725"/>
        <v>16.725443581031072</v>
      </c>
      <c r="BN407" s="97">
        <f t="shared" si="726"/>
        <v>0.69689348254296135</v>
      </c>
      <c r="BO407" s="97">
        <f t="shared" si="727"/>
        <v>0</v>
      </c>
      <c r="BP407" s="97">
        <f t="shared" si="728"/>
        <v>0</v>
      </c>
      <c r="BQ407" s="97">
        <f t="shared" si="729"/>
        <v>0</v>
      </c>
      <c r="BR407" s="97">
        <f>SIN((90-$U$9)*$AA$8)*TAN($AA$10*$AA$8)/TAN((90-'C'!$F296)*$AA$8)</f>
        <v>-2.4827964253408909E-2</v>
      </c>
      <c r="BS407" s="97">
        <f t="shared" si="730"/>
        <v>2.5695650812758864E-2</v>
      </c>
      <c r="BT407" s="97">
        <f t="shared" si="731"/>
        <v>1.0127663357422376</v>
      </c>
      <c r="BU407" s="97">
        <f t="shared" si="732"/>
        <v>-1.4047466244449354</v>
      </c>
      <c r="BV407" s="97">
        <f t="shared" si="733"/>
        <v>9.1069592988755232</v>
      </c>
      <c r="BW407" s="97">
        <f t="shared" si="734"/>
        <v>-10.511705923320459</v>
      </c>
      <c r="BX407" s="97">
        <f t="shared" si="735"/>
        <v>172.2977873255694</v>
      </c>
      <c r="BY407" s="97" t="s">
        <v>8053</v>
      </c>
      <c r="BZ407" s="97" t="s">
        <v>8053</v>
      </c>
      <c r="CA407" s="97" t="s">
        <v>8053</v>
      </c>
      <c r="CB407" s="97">
        <f t="shared" si="736"/>
        <v>0</v>
      </c>
      <c r="CC407" s="97">
        <f t="shared" si="737"/>
        <v>0</v>
      </c>
      <c r="CD407" s="97">
        <f t="shared" si="738"/>
        <v>0</v>
      </c>
      <c r="CE407" s="97">
        <f t="shared" si="739"/>
        <v>0</v>
      </c>
      <c r="CF407" s="97">
        <f t="shared" si="740"/>
        <v>0</v>
      </c>
      <c r="CG407" s="97">
        <f t="shared" si="741"/>
        <v>0</v>
      </c>
      <c r="CH407" s="97">
        <f>90-'C'!$F296</f>
        <v>96.034999999999997</v>
      </c>
      <c r="CI407" s="97">
        <v>8</v>
      </c>
      <c r="CJ407" s="97"/>
      <c r="CK407" s="97" t="s">
        <v>8186</v>
      </c>
      <c r="CL407" s="97" t="e">
        <f t="shared" si="755"/>
        <v>#REF!</v>
      </c>
      <c r="CM407" s="97"/>
      <c r="CN407" s="97" t="s">
        <v>8216</v>
      </c>
      <c r="CO407" s="97">
        <f t="shared" si="742"/>
        <v>8</v>
      </c>
      <c r="CP407" s="97">
        <f t="shared" si="743"/>
        <v>34.31666666666667</v>
      </c>
      <c r="CQ407" s="97">
        <f>'C'!F296</f>
        <v>-6.0350000000000001</v>
      </c>
      <c r="CR407" s="97">
        <f t="shared" si="744"/>
        <v>3.1415926535897931</v>
      </c>
      <c r="CS407" s="97">
        <f t="shared" si="745"/>
        <v>1.7453292519943295E-2</v>
      </c>
      <c r="CT407" s="97">
        <f t="shared" si="746"/>
        <v>57.295779513082323</v>
      </c>
      <c r="CU407" s="97">
        <f t="shared" si="747"/>
        <v>0.59893882164272083</v>
      </c>
      <c r="CV407" s="97">
        <f t="shared" si="748"/>
        <v>-0.10533062035785778</v>
      </c>
      <c r="CW407" s="97">
        <f t="shared" si="749"/>
        <v>1.5163057871537851</v>
      </c>
      <c r="CX407" s="97">
        <f t="shared" si="750"/>
        <v>-83.258944441371384</v>
      </c>
      <c r="CY407" s="97">
        <f t="shared" si="751"/>
        <v>96.741055558628616</v>
      </c>
      <c r="CZ407" s="97">
        <f t="shared" si="752"/>
        <v>263.2589444413714</v>
      </c>
      <c r="DA407" s="97"/>
      <c r="DB407" s="97"/>
      <c r="DC407" s="97"/>
      <c r="DD407" s="97"/>
      <c r="DE407" s="97"/>
      <c r="DF407" s="97"/>
      <c r="DG407" s="97"/>
      <c r="DH407" s="97"/>
      <c r="DI407" s="97"/>
      <c r="DJ407" s="97"/>
      <c r="DK407" s="97"/>
    </row>
    <row r="408" spans="1:115" ht="30" customHeight="1" x14ac:dyDescent="0.2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 t="e">
        <f t="shared" si="754"/>
        <v>#REF!</v>
      </c>
      <c r="M408" s="98">
        <f t="shared" si="753"/>
        <v>9</v>
      </c>
      <c r="N408" s="97">
        <f t="shared" si="688"/>
        <v>105.87231873866266</v>
      </c>
      <c r="O408" s="97">
        <f t="shared" si="689"/>
        <v>97.201883551223816</v>
      </c>
      <c r="P408" s="97">
        <f t="shared" si="690"/>
        <v>8.6704351874388408</v>
      </c>
      <c r="Q408" s="97" t="str">
        <f t="shared" si="691"/>
        <v>QSOS</v>
      </c>
      <c r="R408" s="97">
        <f t="shared" si="692"/>
        <v>262.79811644877617</v>
      </c>
      <c r="S408" s="97">
        <f t="shared" si="477"/>
        <v>396</v>
      </c>
      <c r="T408" s="97">
        <f>SIN((90-$U$9)*$AA$8)*TAN($AA$9*$AA$8)/TAN((90-'C'!$F297)*$AA$8)</f>
        <v>-0.32659454346608047</v>
      </c>
      <c r="U408" s="97">
        <f t="shared" si="693"/>
        <v>3.9313065427916092</v>
      </c>
      <c r="V408" s="97">
        <f t="shared" si="694"/>
        <v>2.2206545302661578</v>
      </c>
      <c r="W408" s="97">
        <f t="shared" si="695"/>
        <v>-8.4572419081387373</v>
      </c>
      <c r="X408" s="97">
        <f t="shared" si="696"/>
        <v>63.235932093769605</v>
      </c>
      <c r="Y408" s="97">
        <f t="shared" si="697"/>
        <v>-71.693174001908346</v>
      </c>
      <c r="Z408" s="97">
        <f t="shared" si="698"/>
        <v>125.22130981436914</v>
      </c>
      <c r="AA408" s="97">
        <f>(COS( 90.833*$AA$8)-SIN($U$9*$AA$8)*SIN('C'!$F297*$AA$8))/COS($U$9*$AA$8)/COS('C'!$F297*$AA$8)</f>
        <v>5.9031689647535947E-2</v>
      </c>
      <c r="AB408" s="97">
        <f t="shared" si="699"/>
        <v>86.615765851967623</v>
      </c>
      <c r="AC408" s="97">
        <f>('C'!$E297+$AC$9+$W$9/15)</f>
        <v>11.974777777777778</v>
      </c>
      <c r="AD408" s="97">
        <f t="shared" si="700"/>
        <v>0</v>
      </c>
      <c r="AE408" s="97">
        <f t="shared" si="701"/>
        <v>0</v>
      </c>
      <c r="AF408" s="97">
        <f t="shared" si="702"/>
        <v>0</v>
      </c>
      <c r="AG408" s="97">
        <f t="shared" si="703"/>
        <v>0</v>
      </c>
      <c r="AH408" s="97">
        <f t="shared" si="704"/>
        <v>0</v>
      </c>
      <c r="AI408" s="97"/>
      <c r="AJ408" s="97"/>
      <c r="AK408" s="97">
        <f t="shared" si="705"/>
        <v>0</v>
      </c>
      <c r="AL408" s="97">
        <f>SIN((90-$U$9)*$AA$8)*TAN($Y$10*$AA$8)/TAN((90-'C'!$F297)*$AA$8)</f>
        <v>2.6404033852936118E-2</v>
      </c>
      <c r="AM408" s="97">
        <f t="shared" si="706"/>
        <v>2.5695650812758871E-2</v>
      </c>
      <c r="AN408" s="97">
        <f t="shared" si="707"/>
        <v>1.0127663357422376</v>
      </c>
      <c r="AO408" s="97">
        <f t="shared" si="708"/>
        <v>1.4939390087803022</v>
      </c>
      <c r="AP408" s="97">
        <f t="shared" si="709"/>
        <v>-9.106959298875525</v>
      </c>
      <c r="AQ408" s="97">
        <f t="shared" si="710"/>
        <v>10.600898307655827</v>
      </c>
      <c r="AR408" s="97">
        <f t="shared" si="711"/>
        <v>187.61302029009522</v>
      </c>
      <c r="AS408" s="97" t="s">
        <v>8053</v>
      </c>
      <c r="AT408" s="97" t="s">
        <v>8053</v>
      </c>
      <c r="AU408" s="97" t="s">
        <v>8053</v>
      </c>
      <c r="AV408" s="97">
        <f t="shared" si="712"/>
        <v>11.268051223934055</v>
      </c>
      <c r="AW408" s="97">
        <f t="shared" si="713"/>
        <v>11.268051223934055</v>
      </c>
      <c r="AX408" s="97">
        <f t="shared" si="714"/>
        <v>0.46950213433058563</v>
      </c>
      <c r="AY408" s="97">
        <f t="shared" si="715"/>
        <v>0</v>
      </c>
      <c r="AZ408" s="97">
        <f t="shared" si="716"/>
        <v>0</v>
      </c>
      <c r="BA408" s="97">
        <f t="shared" si="717"/>
        <v>0</v>
      </c>
      <c r="BB408" s="97">
        <f>SIN((90-$U$9)*$AA$8)*TAN($Y$9*$AA$8)/TAN((90-'C'!$F297)*$AA$8)</f>
        <v>0.32659454346608058</v>
      </c>
      <c r="BC408" s="97">
        <f t="shared" si="718"/>
        <v>3.9313065427916136</v>
      </c>
      <c r="BD408" s="97">
        <f t="shared" si="719"/>
        <v>2.2206545302661587</v>
      </c>
      <c r="BE408" s="97">
        <f t="shared" si="720"/>
        <v>8.4572419081387356</v>
      </c>
      <c r="BF408" s="97">
        <f t="shared" si="721"/>
        <v>-63.235932093769613</v>
      </c>
      <c r="BG408" s="97">
        <f t="shared" si="722"/>
        <v>71.693174001908346</v>
      </c>
      <c r="BH408" s="97">
        <f t="shared" si="723"/>
        <v>234.77869018563086</v>
      </c>
      <c r="BI408" s="97" t="s">
        <v>8053</v>
      </c>
      <c r="BJ408" s="97" t="s">
        <v>8053</v>
      </c>
      <c r="BK408" s="97" t="s">
        <v>8053</v>
      </c>
      <c r="BL408" s="97">
        <f t="shared" si="724"/>
        <v>16.754322711238334</v>
      </c>
      <c r="BM408" s="97">
        <f t="shared" si="725"/>
        <v>16.754322711238334</v>
      </c>
      <c r="BN408" s="97">
        <f t="shared" si="726"/>
        <v>0.69809677963493055</v>
      </c>
      <c r="BO408" s="97">
        <f t="shared" si="727"/>
        <v>0</v>
      </c>
      <c r="BP408" s="97">
        <f t="shared" si="728"/>
        <v>0</v>
      </c>
      <c r="BQ408" s="97">
        <f t="shared" si="729"/>
        <v>0</v>
      </c>
      <c r="BR408" s="97">
        <f>SIN((90-$U$9)*$AA$8)*TAN($AA$10*$AA$8)/TAN((90-'C'!$F297)*$AA$8)</f>
        <v>-2.6404033852936111E-2</v>
      </c>
      <c r="BS408" s="97">
        <f t="shared" si="730"/>
        <v>2.5695650812758864E-2</v>
      </c>
      <c r="BT408" s="97">
        <f t="shared" si="731"/>
        <v>1.0127663357422376</v>
      </c>
      <c r="BU408" s="97">
        <f t="shared" si="732"/>
        <v>-1.4939390087803017</v>
      </c>
      <c r="BV408" s="97">
        <f t="shared" si="733"/>
        <v>9.1069592988755232</v>
      </c>
      <c r="BW408" s="97">
        <f t="shared" si="734"/>
        <v>-10.600898307655825</v>
      </c>
      <c r="BX408" s="97">
        <f t="shared" si="735"/>
        <v>172.38697970990478</v>
      </c>
      <c r="BY408" s="97" t="s">
        <v>8053</v>
      </c>
      <c r="BZ408" s="97" t="s">
        <v>8053</v>
      </c>
      <c r="CA408" s="97" t="s">
        <v>8053</v>
      </c>
      <c r="CB408" s="97">
        <f t="shared" si="736"/>
        <v>0</v>
      </c>
      <c r="CC408" s="97">
        <f t="shared" si="737"/>
        <v>0</v>
      </c>
      <c r="CD408" s="97">
        <f t="shared" si="738"/>
        <v>0</v>
      </c>
      <c r="CE408" s="97">
        <f t="shared" si="739"/>
        <v>0</v>
      </c>
      <c r="CF408" s="97">
        <f t="shared" si="740"/>
        <v>0</v>
      </c>
      <c r="CG408" s="97">
        <f t="shared" si="741"/>
        <v>0</v>
      </c>
      <c r="CH408" s="97">
        <f>90-'C'!$F297</f>
        <v>96.415000000000006</v>
      </c>
      <c r="CI408" s="97">
        <v>9</v>
      </c>
      <c r="CJ408" s="97"/>
      <c r="CK408" s="97"/>
      <c r="CL408" s="97" t="e">
        <f t="shared" si="755"/>
        <v>#REF!</v>
      </c>
      <c r="CM408" s="97"/>
      <c r="CN408" s="97" t="s">
        <v>8216</v>
      </c>
      <c r="CO408" s="97">
        <f t="shared" si="742"/>
        <v>9</v>
      </c>
      <c r="CP408" s="97">
        <f t="shared" si="743"/>
        <v>34.31666666666667</v>
      </c>
      <c r="CQ408" s="97">
        <f>'C'!F297</f>
        <v>-6.415</v>
      </c>
      <c r="CR408" s="97">
        <f t="shared" si="744"/>
        <v>3.1415926535897931</v>
      </c>
      <c r="CS408" s="97">
        <f t="shared" si="745"/>
        <v>1.7453292519943295E-2</v>
      </c>
      <c r="CT408" s="97">
        <f t="shared" si="746"/>
        <v>57.295779513082323</v>
      </c>
      <c r="CU408" s="97">
        <f t="shared" si="747"/>
        <v>0.59893882164272083</v>
      </c>
      <c r="CV408" s="97">
        <f t="shared" si="748"/>
        <v>-0.11196287151543624</v>
      </c>
      <c r="CW408" s="97">
        <f t="shared" si="749"/>
        <v>1.5117302982533065</v>
      </c>
      <c r="CX408" s="97">
        <f t="shared" si="750"/>
        <v>-82.798116448776184</v>
      </c>
      <c r="CY408" s="97">
        <f t="shared" si="751"/>
        <v>97.201883551223816</v>
      </c>
      <c r="CZ408" s="97">
        <f t="shared" si="752"/>
        <v>262.79811644877617</v>
      </c>
      <c r="DA408" s="97"/>
      <c r="DB408" s="97"/>
      <c r="DC408" s="97"/>
      <c r="DD408" s="97"/>
      <c r="DE408" s="97"/>
      <c r="DF408" s="97"/>
      <c r="DG408" s="97"/>
      <c r="DH408" s="97"/>
      <c r="DI408" s="97"/>
      <c r="DJ408" s="97"/>
      <c r="DK408" s="97"/>
    </row>
    <row r="409" spans="1:115" ht="30" customHeight="1" x14ac:dyDescent="0.2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 t="e">
        <f t="shared" si="754"/>
        <v>#REF!</v>
      </c>
      <c r="M409" s="98">
        <f t="shared" si="753"/>
        <v>10</v>
      </c>
      <c r="N409" s="97">
        <f t="shared" si="688"/>
        <v>105.87231873866266</v>
      </c>
      <c r="O409" s="97">
        <f t="shared" si="689"/>
        <v>97.660409938531885</v>
      </c>
      <c r="P409" s="97">
        <f t="shared" si="690"/>
        <v>8.2119088001307716</v>
      </c>
      <c r="Q409" s="97" t="str">
        <f t="shared" si="691"/>
        <v>QSOS</v>
      </c>
      <c r="R409" s="97">
        <f t="shared" si="692"/>
        <v>262.33959006146813</v>
      </c>
      <c r="S409" s="97">
        <f t="shared" si="477"/>
        <v>397</v>
      </c>
      <c r="T409" s="97">
        <f>SIN((90-$U$9)*$AA$8)*TAN($AA$9*$AA$8)/TAN((90-'C'!$F298)*$AA$8)</f>
        <v>-0.34601539056987962</v>
      </c>
      <c r="U409" s="97">
        <f t="shared" si="693"/>
        <v>3.9313065427916092</v>
      </c>
      <c r="V409" s="97">
        <f t="shared" si="694"/>
        <v>2.2206545302661578</v>
      </c>
      <c r="W409" s="97">
        <f t="shared" si="695"/>
        <v>-8.9641738508804387</v>
      </c>
      <c r="X409" s="97">
        <f t="shared" si="696"/>
        <v>63.235932093769605</v>
      </c>
      <c r="Y409" s="97">
        <f t="shared" si="697"/>
        <v>-72.200105944650048</v>
      </c>
      <c r="Z409" s="97">
        <f t="shared" si="698"/>
        <v>125.72824175711082</v>
      </c>
      <c r="AA409" s="97">
        <f>(COS( 90.833*$AA$8)-SIN($U$9*$AA$8)*SIN('C'!$F298*$AA$8))/COS($U$9*$AA$8)/COS('C'!$F298*$AA$8)</f>
        <v>6.358174856522944E-2</v>
      </c>
      <c r="AB409" s="97">
        <f t="shared" si="699"/>
        <v>86.354575144637906</v>
      </c>
      <c r="AC409" s="97">
        <f>('C'!$E298+$AC$9+$W$9/15)</f>
        <v>11.97077777777778</v>
      </c>
      <c r="AD409" s="97">
        <f t="shared" si="700"/>
        <v>0</v>
      </c>
      <c r="AE409" s="97">
        <f t="shared" si="701"/>
        <v>0</v>
      </c>
      <c r="AF409" s="97">
        <f t="shared" si="702"/>
        <v>0</v>
      </c>
      <c r="AG409" s="97">
        <f t="shared" si="703"/>
        <v>0</v>
      </c>
      <c r="AH409" s="97">
        <f t="shared" si="704"/>
        <v>0</v>
      </c>
      <c r="AI409" s="97"/>
      <c r="AJ409" s="97"/>
      <c r="AK409" s="97">
        <f t="shared" si="705"/>
        <v>0</v>
      </c>
      <c r="AL409" s="97">
        <f>SIN((90-$U$9)*$AA$8)*TAN($Y$10*$AA$8)/TAN((90-'C'!$F298)*$AA$8)</f>
        <v>2.7974141849656728E-2</v>
      </c>
      <c r="AM409" s="97">
        <f t="shared" si="706"/>
        <v>2.5695650812758871E-2</v>
      </c>
      <c r="AN409" s="97">
        <f t="shared" si="707"/>
        <v>1.0127663357422376</v>
      </c>
      <c r="AO409" s="97">
        <f t="shared" si="708"/>
        <v>1.582797616623971</v>
      </c>
      <c r="AP409" s="97">
        <f t="shared" si="709"/>
        <v>-9.106959298875525</v>
      </c>
      <c r="AQ409" s="97">
        <f t="shared" si="710"/>
        <v>10.689756915499496</v>
      </c>
      <c r="AR409" s="97">
        <f t="shared" si="711"/>
        <v>187.52416168225156</v>
      </c>
      <c r="AS409" s="97" t="s">
        <v>8053</v>
      </c>
      <c r="AT409" s="97" t="s">
        <v>8053</v>
      </c>
      <c r="AU409" s="97" t="s">
        <v>8053</v>
      </c>
      <c r="AV409" s="97">
        <f t="shared" si="712"/>
        <v>11.25812731674448</v>
      </c>
      <c r="AW409" s="97">
        <f t="shared" si="713"/>
        <v>11.25812731674448</v>
      </c>
      <c r="AX409" s="97">
        <f t="shared" si="714"/>
        <v>0.46908863819768665</v>
      </c>
      <c r="AY409" s="97">
        <f t="shared" si="715"/>
        <v>0</v>
      </c>
      <c r="AZ409" s="97">
        <f t="shared" si="716"/>
        <v>0</v>
      </c>
      <c r="BA409" s="97">
        <f t="shared" si="717"/>
        <v>0</v>
      </c>
      <c r="BB409" s="97">
        <f>SIN((90-$U$9)*$AA$8)*TAN($Y$9*$AA$8)/TAN((90-'C'!$F298)*$AA$8)</f>
        <v>0.34601539056987979</v>
      </c>
      <c r="BC409" s="97">
        <f t="shared" si="718"/>
        <v>3.9313065427916136</v>
      </c>
      <c r="BD409" s="97">
        <f t="shared" si="719"/>
        <v>2.2206545302661587</v>
      </c>
      <c r="BE409" s="97">
        <f t="shared" si="720"/>
        <v>8.9641738508804405</v>
      </c>
      <c r="BF409" s="97">
        <f t="shared" si="721"/>
        <v>-63.235932093769613</v>
      </c>
      <c r="BG409" s="97">
        <f t="shared" si="722"/>
        <v>72.200105944650048</v>
      </c>
      <c r="BH409" s="97">
        <f t="shared" si="723"/>
        <v>234.27175824288918</v>
      </c>
      <c r="BI409" s="97" t="s">
        <v>8053</v>
      </c>
      <c r="BJ409" s="97" t="s">
        <v>8053</v>
      </c>
      <c r="BK409" s="97" t="s">
        <v>8053</v>
      </c>
      <c r="BL409" s="97">
        <f t="shared" si="724"/>
        <v>16.784118174087784</v>
      </c>
      <c r="BM409" s="97">
        <f t="shared" si="725"/>
        <v>16.784118174087784</v>
      </c>
      <c r="BN409" s="97">
        <f t="shared" si="726"/>
        <v>0.69933825725365761</v>
      </c>
      <c r="BO409" s="97">
        <f t="shared" si="727"/>
        <v>0</v>
      </c>
      <c r="BP409" s="97">
        <f t="shared" si="728"/>
        <v>0</v>
      </c>
      <c r="BQ409" s="97">
        <f t="shared" si="729"/>
        <v>0</v>
      </c>
      <c r="BR409" s="97">
        <f>SIN((90-$U$9)*$AA$8)*TAN($AA$10*$AA$8)/TAN((90-'C'!$F298)*$AA$8)</f>
        <v>-2.7974141849656721E-2</v>
      </c>
      <c r="BS409" s="97">
        <f t="shared" si="730"/>
        <v>2.5695650812758864E-2</v>
      </c>
      <c r="BT409" s="97">
        <f t="shared" si="731"/>
        <v>1.0127663357422376</v>
      </c>
      <c r="BU409" s="97">
        <f t="shared" si="732"/>
        <v>-1.5827976166239706</v>
      </c>
      <c r="BV409" s="97">
        <f t="shared" si="733"/>
        <v>9.1069592988755232</v>
      </c>
      <c r="BW409" s="97">
        <f t="shared" si="734"/>
        <v>-10.689756915499494</v>
      </c>
      <c r="BX409" s="97">
        <f t="shared" si="735"/>
        <v>172.47583831774844</v>
      </c>
      <c r="BY409" s="97" t="s">
        <v>8053</v>
      </c>
      <c r="BZ409" s="97" t="s">
        <v>8053</v>
      </c>
      <c r="CA409" s="97" t="s">
        <v>8053</v>
      </c>
      <c r="CB409" s="97">
        <f t="shared" si="736"/>
        <v>0</v>
      </c>
      <c r="CC409" s="97">
        <f t="shared" si="737"/>
        <v>0</v>
      </c>
      <c r="CD409" s="97">
        <f t="shared" si="738"/>
        <v>0</v>
      </c>
      <c r="CE409" s="97">
        <f t="shared" si="739"/>
        <v>0</v>
      </c>
      <c r="CF409" s="97">
        <f t="shared" si="740"/>
        <v>0</v>
      </c>
      <c r="CG409" s="97">
        <f t="shared" si="741"/>
        <v>0</v>
      </c>
      <c r="CH409" s="97">
        <f>90-'C'!$F298</f>
        <v>96.793000000000006</v>
      </c>
      <c r="CI409" s="97">
        <v>10</v>
      </c>
      <c r="CJ409" s="97"/>
      <c r="CK409" s="97"/>
      <c r="CL409" s="97" t="e">
        <f t="shared" si="755"/>
        <v>#REF!</v>
      </c>
      <c r="CM409" s="97"/>
      <c r="CN409" s="97" t="s">
        <v>8216</v>
      </c>
      <c r="CO409" s="97">
        <f t="shared" si="742"/>
        <v>10</v>
      </c>
      <c r="CP409" s="97">
        <f t="shared" si="743"/>
        <v>34.31666666666667</v>
      </c>
      <c r="CQ409" s="97">
        <f>'C'!F298</f>
        <v>-6.7930000000000001</v>
      </c>
      <c r="CR409" s="97">
        <f t="shared" si="744"/>
        <v>3.1415926535897931</v>
      </c>
      <c r="CS409" s="97">
        <f t="shared" si="745"/>
        <v>1.7453292519943295E-2</v>
      </c>
      <c r="CT409" s="97">
        <f t="shared" si="746"/>
        <v>57.295779513082323</v>
      </c>
      <c r="CU409" s="97">
        <f t="shared" si="747"/>
        <v>0.59893882164272083</v>
      </c>
      <c r="CV409" s="97">
        <f t="shared" si="748"/>
        <v>-0.1185602160879748</v>
      </c>
      <c r="CW409" s="97">
        <f t="shared" si="749"/>
        <v>1.50717166043479</v>
      </c>
      <c r="CX409" s="97">
        <f t="shared" si="750"/>
        <v>-82.339590061468115</v>
      </c>
      <c r="CY409" s="97">
        <f t="shared" si="751"/>
        <v>97.660409938531885</v>
      </c>
      <c r="CZ409" s="97">
        <f t="shared" si="752"/>
        <v>262.33959006146813</v>
      </c>
      <c r="DA409" s="97"/>
      <c r="DB409" s="97"/>
      <c r="DC409" s="97"/>
      <c r="DD409" s="97"/>
      <c r="DE409" s="97"/>
      <c r="DF409" s="97"/>
      <c r="DG409" s="97"/>
      <c r="DH409" s="97"/>
      <c r="DI409" s="97"/>
      <c r="DJ409" s="97"/>
      <c r="DK409" s="97"/>
    </row>
    <row r="410" spans="1:115" ht="30" customHeight="1" x14ac:dyDescent="0.2">
      <c r="A410" s="97"/>
      <c r="B410" s="97"/>
      <c r="C410" s="97"/>
      <c r="D410" s="97"/>
      <c r="E410" s="97"/>
      <c r="F410" s="97"/>
      <c r="G410" s="97"/>
      <c r="H410" s="97"/>
      <c r="I410" s="97"/>
      <c r="J410" s="97" t="s">
        <v>8187</v>
      </c>
      <c r="K410" s="97"/>
      <c r="L410" s="97"/>
      <c r="M410" s="98">
        <f t="shared" si="753"/>
        <v>11</v>
      </c>
      <c r="N410" s="97">
        <f t="shared" si="688"/>
        <v>105.87231873866266</v>
      </c>
      <c r="O410" s="97">
        <f t="shared" si="689"/>
        <v>98.117856063146064</v>
      </c>
      <c r="P410" s="97">
        <f t="shared" si="690"/>
        <v>7.7544626755165922</v>
      </c>
      <c r="Q410" s="97" t="str">
        <f t="shared" si="691"/>
        <v>QSOS</v>
      </c>
      <c r="R410" s="97">
        <f t="shared" si="692"/>
        <v>261.88214393685394</v>
      </c>
      <c r="S410" s="97">
        <f t="shared" si="477"/>
        <v>398</v>
      </c>
      <c r="T410" s="97">
        <f>SIN((90-$U$9)*$AA$8)*TAN($AA$9*$AA$8)/TAN((90-'C'!$F299)*$AA$8)</f>
        <v>-0.36541528600534201</v>
      </c>
      <c r="U410" s="97">
        <f t="shared" si="693"/>
        <v>3.9313065427916092</v>
      </c>
      <c r="V410" s="97">
        <f t="shared" si="694"/>
        <v>2.2206545302661578</v>
      </c>
      <c r="W410" s="97">
        <f t="shared" si="695"/>
        <v>-9.4712662575694377</v>
      </c>
      <c r="X410" s="97">
        <f t="shared" si="696"/>
        <v>63.235932093769605</v>
      </c>
      <c r="Y410" s="97">
        <f t="shared" si="697"/>
        <v>-72.707198351339045</v>
      </c>
      <c r="Z410" s="97">
        <f t="shared" si="698"/>
        <v>126.23533416379982</v>
      </c>
      <c r="AA410" s="97">
        <f>(COS( 90.833*$AA$8)-SIN($U$9*$AA$8)*SIN('C'!$F299*$AA$8))/COS($U$9*$AA$8)/COS('C'!$F299*$AA$8)</f>
        <v>6.8126129672541461E-2</v>
      </c>
      <c r="AB410" s="97">
        <f t="shared" si="699"/>
        <v>86.093634628188141</v>
      </c>
      <c r="AC410" s="97">
        <f>('C'!$E299+$AC$9+$W$9/15)</f>
        <v>11.965777777777777</v>
      </c>
      <c r="AD410" s="97">
        <f t="shared" si="700"/>
        <v>0</v>
      </c>
      <c r="AE410" s="97">
        <f t="shared" si="701"/>
        <v>0</v>
      </c>
      <c r="AF410" s="97">
        <f t="shared" si="702"/>
        <v>0</v>
      </c>
      <c r="AG410" s="97">
        <f t="shared" si="703"/>
        <v>0</v>
      </c>
      <c r="AH410" s="97">
        <f t="shared" si="704"/>
        <v>0</v>
      </c>
      <c r="AI410" s="97"/>
      <c r="AJ410" s="97"/>
      <c r="AK410" s="97">
        <f t="shared" si="705"/>
        <v>0</v>
      </c>
      <c r="AL410" s="97">
        <f>SIN((90-$U$9)*$AA$8)*TAN($Y$10*$AA$8)/TAN((90-'C'!$F299)*$AA$8)</f>
        <v>2.9542555976803862E-2</v>
      </c>
      <c r="AM410" s="97">
        <f t="shared" si="706"/>
        <v>2.5695650812758871E-2</v>
      </c>
      <c r="AN410" s="97">
        <f t="shared" si="707"/>
        <v>1.0127663357422376</v>
      </c>
      <c r="AO410" s="97">
        <f t="shared" si="708"/>
        <v>1.6715641635695451</v>
      </c>
      <c r="AP410" s="97">
        <f t="shared" si="709"/>
        <v>-9.106959298875525</v>
      </c>
      <c r="AQ410" s="97">
        <f t="shared" si="710"/>
        <v>10.778523462445071</v>
      </c>
      <c r="AR410" s="97">
        <f t="shared" si="711"/>
        <v>187.43539513530598</v>
      </c>
      <c r="AS410" s="97" t="s">
        <v>8053</v>
      </c>
      <c r="AT410" s="97" t="s">
        <v>8053</v>
      </c>
      <c r="AU410" s="97" t="s">
        <v>8053</v>
      </c>
      <c r="AV410" s="97">
        <f t="shared" si="712"/>
        <v>11.247209546948106</v>
      </c>
      <c r="AW410" s="97">
        <f t="shared" si="713"/>
        <v>11.247209546948106</v>
      </c>
      <c r="AX410" s="97">
        <f t="shared" si="714"/>
        <v>0.46863373112283774</v>
      </c>
      <c r="AY410" s="97">
        <f t="shared" si="715"/>
        <v>0</v>
      </c>
      <c r="AZ410" s="97">
        <f t="shared" si="716"/>
        <v>0</v>
      </c>
      <c r="BA410" s="97">
        <f t="shared" si="717"/>
        <v>0</v>
      </c>
      <c r="BB410" s="97">
        <f>SIN((90-$U$9)*$AA$8)*TAN($Y$9*$AA$8)/TAN((90-'C'!$F299)*$AA$8)</f>
        <v>0.36541528600534218</v>
      </c>
      <c r="BC410" s="97">
        <f t="shared" si="718"/>
        <v>3.9313065427916136</v>
      </c>
      <c r="BD410" s="97">
        <f t="shared" si="719"/>
        <v>2.2206545302661587</v>
      </c>
      <c r="BE410" s="97">
        <f t="shared" si="720"/>
        <v>9.4712662575694377</v>
      </c>
      <c r="BF410" s="97">
        <f t="shared" si="721"/>
        <v>-63.235932093769613</v>
      </c>
      <c r="BG410" s="97">
        <f t="shared" si="722"/>
        <v>72.707198351339045</v>
      </c>
      <c r="BH410" s="97">
        <f t="shared" si="723"/>
        <v>233.76466583620018</v>
      </c>
      <c r="BI410" s="97" t="s">
        <v>8053</v>
      </c>
      <c r="BJ410" s="97" t="s">
        <v>8053</v>
      </c>
      <c r="BK410" s="97" t="s">
        <v>8053</v>
      </c>
      <c r="BL410" s="97">
        <f t="shared" si="724"/>
        <v>16.812924334533712</v>
      </c>
      <c r="BM410" s="97">
        <f t="shared" si="725"/>
        <v>16.812924334533712</v>
      </c>
      <c r="BN410" s="97">
        <f t="shared" si="726"/>
        <v>0.70053851393890465</v>
      </c>
      <c r="BO410" s="97">
        <f t="shared" si="727"/>
        <v>0</v>
      </c>
      <c r="BP410" s="97">
        <f t="shared" si="728"/>
        <v>0</v>
      </c>
      <c r="BQ410" s="97">
        <f t="shared" si="729"/>
        <v>0</v>
      </c>
      <c r="BR410" s="97">
        <f>SIN((90-$U$9)*$AA$8)*TAN($AA$10*$AA$8)/TAN((90-'C'!$F299)*$AA$8)</f>
        <v>-2.9542555976803855E-2</v>
      </c>
      <c r="BS410" s="97">
        <f t="shared" si="730"/>
        <v>2.5695650812758864E-2</v>
      </c>
      <c r="BT410" s="97">
        <f t="shared" si="731"/>
        <v>1.0127663357422376</v>
      </c>
      <c r="BU410" s="97">
        <f t="shared" si="732"/>
        <v>-1.6715641635695446</v>
      </c>
      <c r="BV410" s="97">
        <f t="shared" si="733"/>
        <v>9.1069592988755232</v>
      </c>
      <c r="BW410" s="97">
        <f t="shared" si="734"/>
        <v>-10.778523462445069</v>
      </c>
      <c r="BX410" s="97">
        <f t="shared" si="735"/>
        <v>172.56460486469402</v>
      </c>
      <c r="BY410" s="97" t="s">
        <v>8053</v>
      </c>
      <c r="BZ410" s="97" t="s">
        <v>8053</v>
      </c>
      <c r="CA410" s="97" t="s">
        <v>8053</v>
      </c>
      <c r="CB410" s="97">
        <f t="shared" si="736"/>
        <v>0</v>
      </c>
      <c r="CC410" s="97">
        <f t="shared" si="737"/>
        <v>0</v>
      </c>
      <c r="CD410" s="97">
        <f t="shared" si="738"/>
        <v>0</v>
      </c>
      <c r="CE410" s="97">
        <f t="shared" si="739"/>
        <v>0</v>
      </c>
      <c r="CF410" s="97">
        <f t="shared" si="740"/>
        <v>0</v>
      </c>
      <c r="CG410" s="97">
        <f t="shared" si="741"/>
        <v>0</v>
      </c>
      <c r="CH410" s="97">
        <f>90-'C'!$F299</f>
        <v>97.17</v>
      </c>
      <c r="CI410" s="97">
        <v>11</v>
      </c>
      <c r="CJ410" s="97" t="s">
        <v>8187</v>
      </c>
      <c r="CK410" s="97"/>
      <c r="CL410" s="97"/>
      <c r="CM410" s="97"/>
      <c r="CN410" s="97" t="s">
        <v>8216</v>
      </c>
      <c r="CO410" s="97">
        <f t="shared" si="742"/>
        <v>11</v>
      </c>
      <c r="CP410" s="97">
        <f t="shared" si="743"/>
        <v>34.31666666666667</v>
      </c>
      <c r="CQ410" s="97">
        <f>'C'!F299</f>
        <v>-7.17</v>
      </c>
      <c r="CR410" s="97">
        <f t="shared" si="744"/>
        <v>3.1415926535897931</v>
      </c>
      <c r="CS410" s="97">
        <f t="shared" si="745"/>
        <v>1.7453292519943295E-2</v>
      </c>
      <c r="CT410" s="97">
        <f t="shared" si="746"/>
        <v>57.295779513082323</v>
      </c>
      <c r="CU410" s="97">
        <f t="shared" si="747"/>
        <v>0.59893882164272083</v>
      </c>
      <c r="CV410" s="97">
        <f t="shared" si="748"/>
        <v>-0.12514010736799341</v>
      </c>
      <c r="CW410" s="97">
        <f t="shared" si="749"/>
        <v>1.5026173892708872</v>
      </c>
      <c r="CX410" s="97">
        <f t="shared" si="750"/>
        <v>-81.882143936853936</v>
      </c>
      <c r="CY410" s="97">
        <f t="shared" si="751"/>
        <v>98.117856063146064</v>
      </c>
      <c r="CZ410" s="97">
        <f t="shared" si="752"/>
        <v>261.88214393685394</v>
      </c>
      <c r="DA410" s="97"/>
      <c r="DB410" s="97"/>
      <c r="DC410" s="97"/>
      <c r="DD410" s="97"/>
      <c r="DE410" s="97"/>
      <c r="DF410" s="97"/>
      <c r="DG410" s="97"/>
      <c r="DH410" s="97"/>
      <c r="DI410" s="97"/>
      <c r="DJ410" s="97"/>
      <c r="DK410" s="97"/>
    </row>
    <row r="411" spans="1:115" ht="30" customHeight="1" x14ac:dyDescent="0.2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 t="s">
        <v>8188</v>
      </c>
      <c r="L411" s="97"/>
      <c r="M411" s="98">
        <f t="shared" si="753"/>
        <v>12</v>
      </c>
      <c r="N411" s="97">
        <f t="shared" si="688"/>
        <v>105.87231873866266</v>
      </c>
      <c r="O411" s="97">
        <f t="shared" si="689"/>
        <v>98.573016683124777</v>
      </c>
      <c r="P411" s="97">
        <f t="shared" si="690"/>
        <v>7.2993020555378791</v>
      </c>
      <c r="Q411" s="97" t="str">
        <f t="shared" si="691"/>
        <v>QSOS</v>
      </c>
      <c r="R411" s="97">
        <f t="shared" si="692"/>
        <v>261.42698331687524</v>
      </c>
      <c r="S411" s="97">
        <f t="shared" si="477"/>
        <v>399</v>
      </c>
      <c r="T411" s="97">
        <f>SIN((90-$U$9)*$AA$8)*TAN($AA$9*$AA$8)/TAN((90-'C'!$F300)*$AA$8)</f>
        <v>-0.38474414876229052</v>
      </c>
      <c r="U411" s="97">
        <f t="shared" si="693"/>
        <v>3.9313065427916092</v>
      </c>
      <c r="V411" s="97">
        <f t="shared" si="694"/>
        <v>2.2206545302661578</v>
      </c>
      <c r="W411" s="97">
        <f t="shared" si="695"/>
        <v>-9.9772476309238751</v>
      </c>
      <c r="X411" s="97">
        <f t="shared" si="696"/>
        <v>63.235932093769605</v>
      </c>
      <c r="Y411" s="97">
        <f t="shared" si="697"/>
        <v>-73.213179724693475</v>
      </c>
      <c r="Z411" s="97">
        <f t="shared" si="698"/>
        <v>126.74131553715426</v>
      </c>
      <c r="AA411" s="97">
        <f>(COS( 90.833*$AA$8)-SIN($U$9*$AA$8)*SIN('C'!$F300*$AA$8))/COS($U$9*$AA$8)/COS('C'!$F300*$AA$8)</f>
        <v>7.2653108913719941E-2</v>
      </c>
      <c r="AB411" s="97">
        <f t="shared" si="699"/>
        <v>85.833612632625403</v>
      </c>
      <c r="AC411" s="97">
        <f>('C'!$E300+$AC$9+$W$9/15)</f>
        <v>11.96177777777778</v>
      </c>
      <c r="AD411" s="97">
        <f t="shared" si="700"/>
        <v>0</v>
      </c>
      <c r="AE411" s="97">
        <f t="shared" si="701"/>
        <v>0</v>
      </c>
      <c r="AF411" s="97">
        <f t="shared" si="702"/>
        <v>0</v>
      </c>
      <c r="AG411" s="97">
        <f t="shared" si="703"/>
        <v>0</v>
      </c>
      <c r="AH411" s="97">
        <f t="shared" si="704"/>
        <v>0</v>
      </c>
      <c r="AI411" s="97"/>
      <c r="AJ411" s="97"/>
      <c r="AK411" s="97">
        <f t="shared" si="705"/>
        <v>0</v>
      </c>
      <c r="AL411" s="97">
        <f>SIN((90-$U$9)*$AA$8)*TAN($Y$10*$AA$8)/TAN((90-'C'!$F300)*$AA$8)</f>
        <v>3.110522735874699E-2</v>
      </c>
      <c r="AM411" s="97">
        <f t="shared" si="706"/>
        <v>2.5695650812758871E-2</v>
      </c>
      <c r="AN411" s="97">
        <f t="shared" si="707"/>
        <v>1.0127663357422376</v>
      </c>
      <c r="AO411" s="97">
        <f t="shared" si="708"/>
        <v>1.760009683172318</v>
      </c>
      <c r="AP411" s="97">
        <f t="shared" si="709"/>
        <v>-9.106959298875525</v>
      </c>
      <c r="AQ411" s="97">
        <f t="shared" si="710"/>
        <v>10.866968982047844</v>
      </c>
      <c r="AR411" s="97">
        <f t="shared" si="711"/>
        <v>187.34694961570321</v>
      </c>
      <c r="AS411" s="97" t="s">
        <v>8053</v>
      </c>
      <c r="AT411" s="97" t="s">
        <v>8053</v>
      </c>
      <c r="AU411" s="97" t="s">
        <v>8053</v>
      </c>
      <c r="AV411" s="97">
        <f t="shared" si="712"/>
        <v>11.23731317897459</v>
      </c>
      <c r="AW411" s="97">
        <f t="shared" si="713"/>
        <v>11.23731317897459</v>
      </c>
      <c r="AX411" s="97">
        <f t="shared" si="714"/>
        <v>0.46822138245727457</v>
      </c>
      <c r="AY411" s="97">
        <f t="shared" si="715"/>
        <v>0</v>
      </c>
      <c r="AZ411" s="97">
        <f t="shared" si="716"/>
        <v>0</v>
      </c>
      <c r="BA411" s="97">
        <f t="shared" si="717"/>
        <v>0</v>
      </c>
      <c r="BB411" s="97">
        <f>SIN((90-$U$9)*$AA$8)*TAN($Y$9*$AA$8)/TAN((90-'C'!$F300)*$AA$8)</f>
        <v>0.38474414876229068</v>
      </c>
      <c r="BC411" s="97">
        <f t="shared" si="718"/>
        <v>3.9313065427916136</v>
      </c>
      <c r="BD411" s="97">
        <f t="shared" si="719"/>
        <v>2.2206545302661587</v>
      </c>
      <c r="BE411" s="97">
        <f t="shared" si="720"/>
        <v>9.9772476309238751</v>
      </c>
      <c r="BF411" s="97">
        <f t="shared" si="721"/>
        <v>-63.235932093769613</v>
      </c>
      <c r="BG411" s="97">
        <f t="shared" si="722"/>
        <v>73.213179724693489</v>
      </c>
      <c r="BH411" s="97">
        <f t="shared" si="723"/>
        <v>233.25868446284574</v>
      </c>
      <c r="BI411" s="97" t="s">
        <v>8053</v>
      </c>
      <c r="BJ411" s="97" t="s">
        <v>8053</v>
      </c>
      <c r="BK411" s="97" t="s">
        <v>8053</v>
      </c>
      <c r="BL411" s="97">
        <f t="shared" si="724"/>
        <v>16.842656426090677</v>
      </c>
      <c r="BM411" s="97">
        <f t="shared" si="725"/>
        <v>16.842656426090677</v>
      </c>
      <c r="BN411" s="97">
        <f t="shared" si="726"/>
        <v>0.70177735108711159</v>
      </c>
      <c r="BO411" s="97">
        <f t="shared" si="727"/>
        <v>0</v>
      </c>
      <c r="BP411" s="97">
        <f t="shared" si="728"/>
        <v>0</v>
      </c>
      <c r="BQ411" s="97">
        <f t="shared" si="729"/>
        <v>0</v>
      </c>
      <c r="BR411" s="97">
        <f>SIN((90-$U$9)*$AA$8)*TAN($AA$10*$AA$8)/TAN((90-'C'!$F300)*$AA$8)</f>
        <v>-3.1105227358746979E-2</v>
      </c>
      <c r="BS411" s="97">
        <f t="shared" si="730"/>
        <v>2.5695650812758864E-2</v>
      </c>
      <c r="BT411" s="97">
        <f t="shared" si="731"/>
        <v>1.0127663357422376</v>
      </c>
      <c r="BU411" s="97">
        <f t="shared" si="732"/>
        <v>-1.7600096831723175</v>
      </c>
      <c r="BV411" s="97">
        <f t="shared" si="733"/>
        <v>9.1069592988755232</v>
      </c>
      <c r="BW411" s="97">
        <f t="shared" si="734"/>
        <v>-10.86696898204784</v>
      </c>
      <c r="BX411" s="97">
        <f t="shared" si="735"/>
        <v>172.65305038429679</v>
      </c>
      <c r="BY411" s="97" t="s">
        <v>8053</v>
      </c>
      <c r="BZ411" s="97" t="s">
        <v>8053</v>
      </c>
      <c r="CA411" s="97" t="s">
        <v>8053</v>
      </c>
      <c r="CB411" s="97">
        <f t="shared" si="736"/>
        <v>0</v>
      </c>
      <c r="CC411" s="97">
        <f t="shared" si="737"/>
        <v>0</v>
      </c>
      <c r="CD411" s="97">
        <f t="shared" si="738"/>
        <v>0</v>
      </c>
      <c r="CE411" s="97">
        <f t="shared" si="739"/>
        <v>0</v>
      </c>
      <c r="CF411" s="97">
        <f t="shared" si="740"/>
        <v>0</v>
      </c>
      <c r="CG411" s="97">
        <f t="shared" si="741"/>
        <v>0</v>
      </c>
      <c r="CH411" s="97">
        <f>90-'C'!$F300</f>
        <v>97.545000000000002</v>
      </c>
      <c r="CI411" s="97">
        <v>12</v>
      </c>
      <c r="CJ411" s="97"/>
      <c r="CK411" s="97" t="s">
        <v>8188</v>
      </c>
      <c r="CL411" s="97"/>
      <c r="CM411" s="97"/>
      <c r="CN411" s="97" t="s">
        <v>8216</v>
      </c>
      <c r="CO411" s="97">
        <f t="shared" si="742"/>
        <v>12</v>
      </c>
      <c r="CP411" s="97">
        <f t="shared" si="743"/>
        <v>34.31666666666667</v>
      </c>
      <c r="CQ411" s="97">
        <f>'C'!F300</f>
        <v>-7.5449999999999999</v>
      </c>
      <c r="CR411" s="97">
        <f t="shared" si="744"/>
        <v>3.1415926535897931</v>
      </c>
      <c r="CS411" s="97">
        <f t="shared" si="745"/>
        <v>1.7453292519943295E-2</v>
      </c>
      <c r="CT411" s="97">
        <f t="shared" si="746"/>
        <v>57.295779513082323</v>
      </c>
      <c r="CU411" s="97">
        <f t="shared" si="747"/>
        <v>0.59893882164272083</v>
      </c>
      <c r="CV411" s="97">
        <f t="shared" si="748"/>
        <v>-0.13168509206297216</v>
      </c>
      <c r="CW411" s="97">
        <f t="shared" si="749"/>
        <v>1.4980791493207113</v>
      </c>
      <c r="CX411" s="97">
        <f t="shared" si="750"/>
        <v>-81.426983316875223</v>
      </c>
      <c r="CY411" s="97">
        <f t="shared" si="751"/>
        <v>98.573016683124777</v>
      </c>
      <c r="CZ411" s="97">
        <f t="shared" si="752"/>
        <v>261.42698331687524</v>
      </c>
      <c r="DA411" s="97"/>
      <c r="DB411" s="97"/>
      <c r="DC411" s="97"/>
      <c r="DD411" s="97"/>
      <c r="DE411" s="97"/>
      <c r="DF411" s="97"/>
      <c r="DG411" s="97"/>
      <c r="DH411" s="97"/>
      <c r="DI411" s="97"/>
      <c r="DJ411" s="97"/>
      <c r="DK411" s="97"/>
    </row>
    <row r="412" spans="1:115" ht="30" customHeight="1" x14ac:dyDescent="0.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 t="e">
        <f t="shared" ref="L412:L415" si="756">#REF!</f>
        <v>#REF!</v>
      </c>
      <c r="M412" s="98">
        <f t="shared" si="753"/>
        <v>13</v>
      </c>
      <c r="N412" s="97">
        <f t="shared" si="688"/>
        <v>105.87231873866266</v>
      </c>
      <c r="O412" s="97">
        <f t="shared" si="689"/>
        <v>99.027113574322428</v>
      </c>
      <c r="P412" s="97">
        <f t="shared" si="690"/>
        <v>6.8452051643402285</v>
      </c>
      <c r="Q412" s="97" t="str">
        <f t="shared" si="691"/>
        <v>QSOS</v>
      </c>
      <c r="R412" s="97">
        <f t="shared" si="692"/>
        <v>260.97288642567759</v>
      </c>
      <c r="S412" s="97">
        <f t="shared" si="477"/>
        <v>400</v>
      </c>
      <c r="T412" s="97">
        <f>SIN((90-$U$9)*$AA$8)*TAN($AA$9*$AA$8)/TAN((90-'C'!$F301)*$AA$8)</f>
        <v>-0.40405487398281709</v>
      </c>
      <c r="U412" s="97">
        <f t="shared" si="693"/>
        <v>3.9313065427916092</v>
      </c>
      <c r="V412" s="97">
        <f t="shared" si="694"/>
        <v>2.2206545302661578</v>
      </c>
      <c r="W412" s="97">
        <f t="shared" si="695"/>
        <v>-10.483540397021166</v>
      </c>
      <c r="X412" s="97">
        <f t="shared" si="696"/>
        <v>63.235932093769605</v>
      </c>
      <c r="Y412" s="97">
        <f t="shared" si="697"/>
        <v>-73.719472490790764</v>
      </c>
      <c r="Z412" s="97">
        <f t="shared" si="698"/>
        <v>127.24760830325155</v>
      </c>
      <c r="AA412" s="97">
        <f>(COS( 90.833*$AA$8)-SIN($U$9*$AA$8)*SIN('C'!$F301*$AA$8))/COS($U$9*$AA$8)/COS('C'!$F301*$AA$8)</f>
        <v>7.717508196659105E-2</v>
      </c>
      <c r="AB412" s="97">
        <f t="shared" si="699"/>
        <v>85.573792338526943</v>
      </c>
      <c r="AC412" s="97">
        <f>('C'!$E301+$AC$9+$W$9/15)</f>
        <v>11.957777777777778</v>
      </c>
      <c r="AD412" s="97">
        <f t="shared" si="700"/>
        <v>0</v>
      </c>
      <c r="AE412" s="97">
        <f t="shared" si="701"/>
        <v>0</v>
      </c>
      <c r="AF412" s="97">
        <f t="shared" si="702"/>
        <v>0</v>
      </c>
      <c r="AG412" s="97">
        <f t="shared" si="703"/>
        <v>0</v>
      </c>
      <c r="AH412" s="97">
        <f t="shared" si="704"/>
        <v>0</v>
      </c>
      <c r="AI412" s="97"/>
      <c r="AJ412" s="97"/>
      <c r="AK412" s="97">
        <f t="shared" si="705"/>
        <v>0</v>
      </c>
      <c r="AL412" s="97">
        <f>SIN((90-$U$9)*$AA$8)*TAN($Y$10*$AA$8)/TAN((90-'C'!$F301)*$AA$8)</f>
        <v>3.2666432383902246E-2</v>
      </c>
      <c r="AM412" s="97">
        <f t="shared" si="706"/>
        <v>2.5695650812758871E-2</v>
      </c>
      <c r="AN412" s="97">
        <f t="shared" si="707"/>
        <v>1.0127663357422376</v>
      </c>
      <c r="AO412" s="97">
        <f t="shared" si="708"/>
        <v>1.8483763980440402</v>
      </c>
      <c r="AP412" s="97">
        <f t="shared" si="709"/>
        <v>-9.106959298875525</v>
      </c>
      <c r="AQ412" s="97">
        <f t="shared" si="710"/>
        <v>10.955335696919565</v>
      </c>
      <c r="AR412" s="97">
        <f t="shared" si="711"/>
        <v>187.25858290083147</v>
      </c>
      <c r="AS412" s="97" t="s">
        <v>8053</v>
      </c>
      <c r="AT412" s="97" t="s">
        <v>8053</v>
      </c>
      <c r="AU412" s="97" t="s">
        <v>8053</v>
      </c>
      <c r="AV412" s="97">
        <f t="shared" si="712"/>
        <v>11.227422064649808</v>
      </c>
      <c r="AW412" s="97">
        <f t="shared" si="713"/>
        <v>11.227422064649808</v>
      </c>
      <c r="AX412" s="97">
        <f t="shared" si="714"/>
        <v>0.46780925269374202</v>
      </c>
      <c r="AY412" s="97">
        <f t="shared" si="715"/>
        <v>0</v>
      </c>
      <c r="AZ412" s="97">
        <f t="shared" si="716"/>
        <v>0</v>
      </c>
      <c r="BA412" s="97">
        <f t="shared" si="717"/>
        <v>0</v>
      </c>
      <c r="BB412" s="97">
        <f>SIN((90-$U$9)*$AA$8)*TAN($Y$9*$AA$8)/TAN((90-'C'!$F301)*$AA$8)</f>
        <v>0.40405487398281731</v>
      </c>
      <c r="BC412" s="97">
        <f t="shared" si="718"/>
        <v>3.9313065427916136</v>
      </c>
      <c r="BD412" s="97">
        <f t="shared" si="719"/>
        <v>2.2206545302661587</v>
      </c>
      <c r="BE412" s="97">
        <f t="shared" si="720"/>
        <v>10.483540397021168</v>
      </c>
      <c r="BF412" s="97">
        <f t="shared" si="721"/>
        <v>-63.235932093769613</v>
      </c>
      <c r="BG412" s="97">
        <f t="shared" si="722"/>
        <v>73.719472490790778</v>
      </c>
      <c r="BH412" s="97">
        <f t="shared" si="723"/>
        <v>232.75239169674845</v>
      </c>
      <c r="BI412" s="97" t="s">
        <v>8053</v>
      </c>
      <c r="BJ412" s="97" t="s">
        <v>8053</v>
      </c>
      <c r="BK412" s="97" t="s">
        <v>8053</v>
      </c>
      <c r="BL412" s="97">
        <f t="shared" si="724"/>
        <v>16.872409277163829</v>
      </c>
      <c r="BM412" s="97">
        <f t="shared" si="725"/>
        <v>16.872409277163829</v>
      </c>
      <c r="BN412" s="97">
        <f t="shared" si="726"/>
        <v>0.7030170532151595</v>
      </c>
      <c r="BO412" s="97">
        <f t="shared" si="727"/>
        <v>0</v>
      </c>
      <c r="BP412" s="97">
        <f t="shared" si="728"/>
        <v>0</v>
      </c>
      <c r="BQ412" s="97">
        <f t="shared" si="729"/>
        <v>0</v>
      </c>
      <c r="BR412" s="97">
        <f>SIN((90-$U$9)*$AA$8)*TAN($AA$10*$AA$8)/TAN((90-'C'!$F301)*$AA$8)</f>
        <v>-3.2666432383902239E-2</v>
      </c>
      <c r="BS412" s="97">
        <f t="shared" si="730"/>
        <v>2.5695650812758864E-2</v>
      </c>
      <c r="BT412" s="97">
        <f t="shared" si="731"/>
        <v>1.0127663357422376</v>
      </c>
      <c r="BU412" s="97">
        <f t="shared" si="732"/>
        <v>-1.8483763980440397</v>
      </c>
      <c r="BV412" s="97">
        <f t="shared" si="733"/>
        <v>9.1069592988755232</v>
      </c>
      <c r="BW412" s="97">
        <f t="shared" si="734"/>
        <v>-10.955335696919564</v>
      </c>
      <c r="BX412" s="97">
        <f t="shared" si="735"/>
        <v>172.74141709916853</v>
      </c>
      <c r="BY412" s="97" t="s">
        <v>8053</v>
      </c>
      <c r="BZ412" s="97" t="s">
        <v>8053</v>
      </c>
      <c r="CA412" s="97" t="s">
        <v>8053</v>
      </c>
      <c r="CB412" s="97">
        <f t="shared" si="736"/>
        <v>0</v>
      </c>
      <c r="CC412" s="97">
        <f t="shared" si="737"/>
        <v>0</v>
      </c>
      <c r="CD412" s="97">
        <f t="shared" si="738"/>
        <v>0</v>
      </c>
      <c r="CE412" s="97">
        <f t="shared" si="739"/>
        <v>0</v>
      </c>
      <c r="CF412" s="97">
        <f t="shared" si="740"/>
        <v>0</v>
      </c>
      <c r="CG412" s="97">
        <f t="shared" si="741"/>
        <v>0</v>
      </c>
      <c r="CH412" s="97">
        <f>90-'C'!$F301</f>
        <v>97.918999999999997</v>
      </c>
      <c r="CI412" s="97">
        <v>13</v>
      </c>
      <c r="CJ412" s="97"/>
      <c r="CK412" s="97"/>
      <c r="CL412" s="97" t="e">
        <f t="shared" ref="CL412:CL415" si="757">#REF!</f>
        <v>#REF!</v>
      </c>
      <c r="CM412" s="97"/>
      <c r="CN412" s="97" t="s">
        <v>8216</v>
      </c>
      <c r="CO412" s="97">
        <f t="shared" si="742"/>
        <v>13</v>
      </c>
      <c r="CP412" s="97">
        <f t="shared" si="743"/>
        <v>34.31666666666667</v>
      </c>
      <c r="CQ412" s="97">
        <f>'C'!F301</f>
        <v>-7.9189999999999996</v>
      </c>
      <c r="CR412" s="97">
        <f t="shared" si="744"/>
        <v>3.1415926535897931</v>
      </c>
      <c r="CS412" s="97">
        <f t="shared" si="745"/>
        <v>1.7453292519943295E-2</v>
      </c>
      <c r="CT412" s="97">
        <f t="shared" si="746"/>
        <v>57.295779513082323</v>
      </c>
      <c r="CU412" s="97">
        <f t="shared" si="747"/>
        <v>0.59893882164272083</v>
      </c>
      <c r="CV412" s="97">
        <f t="shared" si="748"/>
        <v>-0.13821262346543095</v>
      </c>
      <c r="CW412" s="97">
        <f t="shared" si="749"/>
        <v>1.4935444297251932</v>
      </c>
      <c r="CX412" s="97">
        <f t="shared" si="750"/>
        <v>-80.972886425677572</v>
      </c>
      <c r="CY412" s="97">
        <f t="shared" si="751"/>
        <v>99.027113574322428</v>
      </c>
      <c r="CZ412" s="97">
        <f t="shared" si="752"/>
        <v>260.97288642567759</v>
      </c>
      <c r="DA412" s="97"/>
      <c r="DB412" s="97"/>
      <c r="DC412" s="97"/>
      <c r="DD412" s="97"/>
      <c r="DE412" s="97"/>
      <c r="DF412" s="97"/>
      <c r="DG412" s="97"/>
      <c r="DH412" s="97"/>
      <c r="DI412" s="97"/>
      <c r="DJ412" s="97"/>
      <c r="DK412" s="97"/>
    </row>
    <row r="413" spans="1:115" ht="30" customHeight="1" x14ac:dyDescent="0.2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 t="e">
        <f t="shared" si="756"/>
        <v>#REF!</v>
      </c>
      <c r="M413" s="98">
        <f t="shared" si="753"/>
        <v>14</v>
      </c>
      <c r="N413" s="97">
        <f t="shared" si="688"/>
        <v>105.87231873866266</v>
      </c>
      <c r="O413" s="97">
        <f t="shared" si="689"/>
        <v>99.478940430841348</v>
      </c>
      <c r="P413" s="97">
        <f t="shared" si="690"/>
        <v>6.3933783078213082</v>
      </c>
      <c r="Q413" s="97" t="str">
        <f t="shared" si="691"/>
        <v>QSOS</v>
      </c>
      <c r="R413" s="97">
        <f t="shared" si="692"/>
        <v>260.52105956915864</v>
      </c>
      <c r="S413" s="97">
        <f t="shared" si="477"/>
        <v>401</v>
      </c>
      <c r="T413" s="97">
        <f>SIN((90-$U$9)*$AA$8)*TAN($AA$9*$AA$8)/TAN((90-'C'!$F302)*$AA$8)</f>
        <v>-0.42329714888627024</v>
      </c>
      <c r="U413" s="97">
        <f t="shared" si="693"/>
        <v>3.9313065427916092</v>
      </c>
      <c r="V413" s="97">
        <f t="shared" si="694"/>
        <v>2.2206545302661578</v>
      </c>
      <c r="W413" s="97">
        <f t="shared" si="695"/>
        <v>-10.988863295193566</v>
      </c>
      <c r="X413" s="97">
        <f t="shared" si="696"/>
        <v>63.235932093769605</v>
      </c>
      <c r="Y413" s="97">
        <f t="shared" si="697"/>
        <v>-74.224795388963173</v>
      </c>
      <c r="Z413" s="97">
        <f t="shared" si="698"/>
        <v>127.75293120142396</v>
      </c>
      <c r="AA413" s="97">
        <f>(COS( 90.833*$AA$8)-SIN($U$9*$AA$8)*SIN('C'!$F302*$AA$8))/COS($U$9*$AA$8)/COS('C'!$F302*$AA$8)</f>
        <v>8.1680274230730571E-2</v>
      </c>
      <c r="AB413" s="97">
        <f t="shared" si="699"/>
        <v>85.314845503467993</v>
      </c>
      <c r="AC413" s="97">
        <f>('C'!$E302+$AC$9+$W$9/15)</f>
        <v>11.953777777777777</v>
      </c>
      <c r="AD413" s="97">
        <f t="shared" si="700"/>
        <v>0</v>
      </c>
      <c r="AE413" s="97">
        <f t="shared" si="701"/>
        <v>0</v>
      </c>
      <c r="AF413" s="97">
        <f t="shared" si="702"/>
        <v>0</v>
      </c>
      <c r="AG413" s="97">
        <f t="shared" si="703"/>
        <v>0</v>
      </c>
      <c r="AH413" s="97">
        <f t="shared" si="704"/>
        <v>0</v>
      </c>
      <c r="AI413" s="97"/>
      <c r="AJ413" s="97"/>
      <c r="AK413" s="97">
        <f t="shared" si="705"/>
        <v>0</v>
      </c>
      <c r="AL413" s="97">
        <f>SIN((90-$U$9)*$AA$8)*TAN($Y$10*$AA$8)/TAN((90-'C'!$F302)*$AA$8)</f>
        <v>3.4222103438801686E-2</v>
      </c>
      <c r="AM413" s="97">
        <f t="shared" si="706"/>
        <v>2.5695650812758871E-2</v>
      </c>
      <c r="AN413" s="97">
        <f t="shared" si="707"/>
        <v>1.0127663357422376</v>
      </c>
      <c r="AO413" s="97">
        <f t="shared" si="708"/>
        <v>1.9364342560999086</v>
      </c>
      <c r="AP413" s="97">
        <f t="shared" si="709"/>
        <v>-9.106959298875525</v>
      </c>
      <c r="AQ413" s="97">
        <f t="shared" si="710"/>
        <v>11.043393554975435</v>
      </c>
      <c r="AR413" s="97">
        <f t="shared" si="711"/>
        <v>187.17052504277561</v>
      </c>
      <c r="AS413" s="97" t="s">
        <v>8053</v>
      </c>
      <c r="AT413" s="97" t="s">
        <v>8053</v>
      </c>
      <c r="AU413" s="97" t="s">
        <v>8053</v>
      </c>
      <c r="AV413" s="97">
        <f t="shared" si="712"/>
        <v>11.217551540779414</v>
      </c>
      <c r="AW413" s="97">
        <f t="shared" si="713"/>
        <v>11.217551540779414</v>
      </c>
      <c r="AX413" s="97">
        <f t="shared" si="714"/>
        <v>0.46739798086580892</v>
      </c>
      <c r="AY413" s="97">
        <f t="shared" si="715"/>
        <v>0</v>
      </c>
      <c r="AZ413" s="97">
        <f t="shared" si="716"/>
        <v>0</v>
      </c>
      <c r="BA413" s="97">
        <f t="shared" si="717"/>
        <v>0</v>
      </c>
      <c r="BB413" s="97">
        <f>SIN((90-$U$9)*$AA$8)*TAN($Y$9*$AA$8)/TAN((90-'C'!$F302)*$AA$8)</f>
        <v>0.4232971488862704</v>
      </c>
      <c r="BC413" s="97">
        <f t="shared" si="718"/>
        <v>3.9313065427916136</v>
      </c>
      <c r="BD413" s="97">
        <f t="shared" si="719"/>
        <v>2.2206545302661587</v>
      </c>
      <c r="BE413" s="97">
        <f t="shared" si="720"/>
        <v>10.988863295193566</v>
      </c>
      <c r="BF413" s="97">
        <f t="shared" si="721"/>
        <v>-63.235932093769613</v>
      </c>
      <c r="BG413" s="97">
        <f t="shared" si="722"/>
        <v>74.224795388963173</v>
      </c>
      <c r="BH413" s="97">
        <f t="shared" si="723"/>
        <v>232.24706879857604</v>
      </c>
      <c r="BI413" s="97" t="s">
        <v>8053</v>
      </c>
      <c r="BJ413" s="97" t="s">
        <v>8053</v>
      </c>
      <c r="BK413" s="97" t="s">
        <v>8053</v>
      </c>
      <c r="BL413" s="97">
        <f t="shared" si="724"/>
        <v>16.902097470375324</v>
      </c>
      <c r="BM413" s="97">
        <f t="shared" si="725"/>
        <v>16.902097470375324</v>
      </c>
      <c r="BN413" s="97">
        <f t="shared" si="726"/>
        <v>0.7042540612656385</v>
      </c>
      <c r="BO413" s="97">
        <f t="shared" si="727"/>
        <v>0</v>
      </c>
      <c r="BP413" s="97">
        <f t="shared" si="728"/>
        <v>0</v>
      </c>
      <c r="BQ413" s="97">
        <f t="shared" si="729"/>
        <v>0</v>
      </c>
      <c r="BR413" s="97">
        <f>SIN((90-$U$9)*$AA$8)*TAN($AA$10*$AA$8)/TAN((90-'C'!$F302)*$AA$8)</f>
        <v>-3.4222103438801679E-2</v>
      </c>
      <c r="BS413" s="97">
        <f t="shared" si="730"/>
        <v>2.5695650812758864E-2</v>
      </c>
      <c r="BT413" s="97">
        <f t="shared" si="731"/>
        <v>1.0127663357422376</v>
      </c>
      <c r="BU413" s="97">
        <f t="shared" si="732"/>
        <v>-1.9364342560999082</v>
      </c>
      <c r="BV413" s="97">
        <f t="shared" si="733"/>
        <v>9.1069592988755232</v>
      </c>
      <c r="BW413" s="97">
        <f t="shared" si="734"/>
        <v>-11.043393554975431</v>
      </c>
      <c r="BX413" s="97">
        <f t="shared" si="735"/>
        <v>172.82947495722439</v>
      </c>
      <c r="BY413" s="97" t="s">
        <v>8053</v>
      </c>
      <c r="BZ413" s="97" t="s">
        <v>8053</v>
      </c>
      <c r="CA413" s="97" t="s">
        <v>8053</v>
      </c>
      <c r="CB413" s="97">
        <f t="shared" si="736"/>
        <v>0</v>
      </c>
      <c r="CC413" s="97">
        <f t="shared" si="737"/>
        <v>0</v>
      </c>
      <c r="CD413" s="97">
        <f t="shared" si="738"/>
        <v>0</v>
      </c>
      <c r="CE413" s="97">
        <f t="shared" si="739"/>
        <v>0</v>
      </c>
      <c r="CF413" s="97">
        <f t="shared" si="740"/>
        <v>0</v>
      </c>
      <c r="CG413" s="97">
        <f t="shared" si="741"/>
        <v>0</v>
      </c>
      <c r="CH413" s="97">
        <f>90-'C'!$F302</f>
        <v>98.290999999999997</v>
      </c>
      <c r="CI413" s="97">
        <v>14</v>
      </c>
      <c r="CJ413" s="97"/>
      <c r="CK413" s="97"/>
      <c r="CL413" s="97" t="e">
        <f t="shared" si="757"/>
        <v>#REF!</v>
      </c>
      <c r="CM413" s="97"/>
      <c r="CN413" s="97" t="s">
        <v>8216</v>
      </c>
      <c r="CO413" s="97">
        <f t="shared" si="742"/>
        <v>14</v>
      </c>
      <c r="CP413" s="97">
        <f t="shared" si="743"/>
        <v>34.31666666666667</v>
      </c>
      <c r="CQ413" s="97">
        <f>'C'!F302</f>
        <v>-8.2910000000000004</v>
      </c>
      <c r="CR413" s="97">
        <f t="shared" si="744"/>
        <v>3.1415926535897931</v>
      </c>
      <c r="CS413" s="97">
        <f t="shared" si="745"/>
        <v>1.7453292519943295E-2</v>
      </c>
      <c r="CT413" s="97">
        <f t="shared" si="746"/>
        <v>57.295779513082323</v>
      </c>
      <c r="CU413" s="97">
        <f t="shared" si="747"/>
        <v>0.59893882164272083</v>
      </c>
      <c r="CV413" s="97">
        <f t="shared" si="748"/>
        <v>-0.14470524828284986</v>
      </c>
      <c r="CW413" s="97">
        <f t="shared" si="749"/>
        <v>1.4890249548657959</v>
      </c>
      <c r="CX413" s="97">
        <f t="shared" si="750"/>
        <v>-80.521059569158652</v>
      </c>
      <c r="CY413" s="97">
        <f t="shared" si="751"/>
        <v>99.478940430841348</v>
      </c>
      <c r="CZ413" s="97">
        <f t="shared" si="752"/>
        <v>260.52105956915864</v>
      </c>
      <c r="DA413" s="97"/>
      <c r="DB413" s="97"/>
      <c r="DC413" s="97"/>
      <c r="DD413" s="97"/>
      <c r="DE413" s="97"/>
      <c r="DF413" s="97"/>
      <c r="DG413" s="97"/>
      <c r="DH413" s="97"/>
      <c r="DI413" s="97"/>
      <c r="DJ413" s="97"/>
      <c r="DK413" s="97"/>
    </row>
    <row r="414" spans="1:115" ht="30" customHeight="1" x14ac:dyDescent="0.2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 t="e">
        <f t="shared" si="756"/>
        <v>#REF!</v>
      </c>
      <c r="M414" s="98">
        <f t="shared" si="753"/>
        <v>15</v>
      </c>
      <c r="N414" s="97">
        <f t="shared" si="688"/>
        <v>105.87231873866266</v>
      </c>
      <c r="O414" s="97">
        <f t="shared" si="689"/>
        <v>99.928504307333498</v>
      </c>
      <c r="P414" s="97">
        <f t="shared" si="690"/>
        <v>5.9438144313291588</v>
      </c>
      <c r="Q414" s="97" t="str">
        <f t="shared" si="691"/>
        <v>QSOS</v>
      </c>
      <c r="R414" s="97">
        <f t="shared" si="692"/>
        <v>260.07149569266653</v>
      </c>
      <c r="S414" s="97">
        <f t="shared" si="477"/>
        <v>402</v>
      </c>
      <c r="T414" s="97">
        <f>SIN((90-$U$9)*$AA$8)*TAN($AA$9*$AA$8)/TAN((90-'C'!$F303)*$AA$8)</f>
        <v>-0.44247212060869917</v>
      </c>
      <c r="U414" s="97">
        <f t="shared" si="693"/>
        <v>3.9313065427916092</v>
      </c>
      <c r="V414" s="97">
        <f t="shared" si="694"/>
        <v>2.2206545302661578</v>
      </c>
      <c r="W414" s="97">
        <f t="shared" si="695"/>
        <v>-11.49328105886087</v>
      </c>
      <c r="X414" s="97">
        <f t="shared" si="696"/>
        <v>63.235932093769605</v>
      </c>
      <c r="Y414" s="97">
        <f t="shared" si="697"/>
        <v>-74.729213152630479</v>
      </c>
      <c r="Z414" s="97">
        <f t="shared" si="698"/>
        <v>128.25734896509127</v>
      </c>
      <c r="AA414" s="97">
        <f>(COS( 90.833*$AA$8)-SIN($U$9*$AA$8)*SIN('C'!$F303*$AA$8))/COS($U$9*$AA$8)/COS('C'!$F303*$AA$8)</f>
        <v>8.6168964295246814E-2</v>
      </c>
      <c r="AB414" s="97">
        <f t="shared" si="699"/>
        <v>85.056751757816087</v>
      </c>
      <c r="AC414" s="97">
        <f>('C'!$E303+$AC$9+$W$9/15)</f>
        <v>11.949777777777779</v>
      </c>
      <c r="AD414" s="97">
        <f t="shared" si="700"/>
        <v>0</v>
      </c>
      <c r="AE414" s="97">
        <f t="shared" si="701"/>
        <v>0</v>
      </c>
      <c r="AF414" s="97">
        <f t="shared" si="702"/>
        <v>0</v>
      </c>
      <c r="AG414" s="97">
        <f t="shared" si="703"/>
        <v>0</v>
      </c>
      <c r="AH414" s="97">
        <f t="shared" si="704"/>
        <v>0</v>
      </c>
      <c r="AI414" s="97"/>
      <c r="AJ414" s="97"/>
      <c r="AK414" s="97">
        <f t="shared" si="705"/>
        <v>0</v>
      </c>
      <c r="AL414" s="97">
        <f>SIN((90-$U$9)*$AA$8)*TAN($Y$10*$AA$8)/TAN((90-'C'!$F303)*$AA$8)</f>
        <v>3.5772333265408358E-2</v>
      </c>
      <c r="AM414" s="97">
        <f t="shared" si="706"/>
        <v>2.5695650812758871E-2</v>
      </c>
      <c r="AN414" s="97">
        <f t="shared" si="707"/>
        <v>1.0127663357422376</v>
      </c>
      <c r="AO414" s="97">
        <f t="shared" si="708"/>
        <v>2.0241886683202535</v>
      </c>
      <c r="AP414" s="97">
        <f t="shared" si="709"/>
        <v>-9.106959298875525</v>
      </c>
      <c r="AQ414" s="97">
        <f t="shared" si="710"/>
        <v>11.131147967195778</v>
      </c>
      <c r="AR414" s="97">
        <f t="shared" si="711"/>
        <v>187.08277063055527</v>
      </c>
      <c r="AS414" s="97" t="s">
        <v>8053</v>
      </c>
      <c r="AT414" s="97" t="s">
        <v>8053</v>
      </c>
      <c r="AU414" s="97" t="s">
        <v>8053</v>
      </c>
      <c r="AV414" s="97">
        <f t="shared" si="712"/>
        <v>11.207701246631395</v>
      </c>
      <c r="AW414" s="97">
        <f t="shared" si="713"/>
        <v>11.207701246631395</v>
      </c>
      <c r="AX414" s="97">
        <f t="shared" si="714"/>
        <v>0.46698755194297475</v>
      </c>
      <c r="AY414" s="97">
        <f t="shared" si="715"/>
        <v>0</v>
      </c>
      <c r="AZ414" s="97">
        <f t="shared" si="716"/>
        <v>0</v>
      </c>
      <c r="BA414" s="97">
        <f t="shared" si="717"/>
        <v>0</v>
      </c>
      <c r="BB414" s="97">
        <f>SIN((90-$U$9)*$AA$8)*TAN($Y$9*$AA$8)/TAN((90-'C'!$F303)*$AA$8)</f>
        <v>0.44247212060869939</v>
      </c>
      <c r="BC414" s="97">
        <f t="shared" si="718"/>
        <v>3.9313065427916136</v>
      </c>
      <c r="BD414" s="97">
        <f t="shared" si="719"/>
        <v>2.2206545302661587</v>
      </c>
      <c r="BE414" s="97">
        <f t="shared" si="720"/>
        <v>11.49328105886087</v>
      </c>
      <c r="BF414" s="97">
        <f t="shared" si="721"/>
        <v>-63.235932093769613</v>
      </c>
      <c r="BG414" s="97">
        <f t="shared" si="722"/>
        <v>74.729213152630479</v>
      </c>
      <c r="BH414" s="97">
        <f t="shared" si="723"/>
        <v>231.74265103490873</v>
      </c>
      <c r="BI414" s="97" t="s">
        <v>8053</v>
      </c>
      <c r="BJ414" s="97" t="s">
        <v>8053</v>
      </c>
      <c r="BK414" s="97" t="s">
        <v>8053</v>
      </c>
      <c r="BL414" s="97">
        <f t="shared" si="724"/>
        <v>16.931725321286478</v>
      </c>
      <c r="BM414" s="97">
        <f t="shared" si="725"/>
        <v>16.931725321286478</v>
      </c>
      <c r="BN414" s="97">
        <f t="shared" si="726"/>
        <v>0.70548855505360331</v>
      </c>
      <c r="BO414" s="97">
        <f t="shared" si="727"/>
        <v>0</v>
      </c>
      <c r="BP414" s="97">
        <f t="shared" si="728"/>
        <v>0</v>
      </c>
      <c r="BQ414" s="97">
        <f t="shared" si="729"/>
        <v>0</v>
      </c>
      <c r="BR414" s="97">
        <f>SIN((90-$U$9)*$AA$8)*TAN($AA$10*$AA$8)/TAN((90-'C'!$F303)*$AA$8)</f>
        <v>-3.5772333265408351E-2</v>
      </c>
      <c r="BS414" s="97">
        <f t="shared" si="730"/>
        <v>2.5695650812758864E-2</v>
      </c>
      <c r="BT414" s="97">
        <f t="shared" si="731"/>
        <v>1.0127663357422376</v>
      </c>
      <c r="BU414" s="97">
        <f t="shared" si="732"/>
        <v>-2.024188668320253</v>
      </c>
      <c r="BV414" s="97">
        <f t="shared" si="733"/>
        <v>9.1069592988755232</v>
      </c>
      <c r="BW414" s="97">
        <f t="shared" si="734"/>
        <v>-11.131147967195776</v>
      </c>
      <c r="BX414" s="97">
        <f t="shared" si="735"/>
        <v>172.91722936944473</v>
      </c>
      <c r="BY414" s="97" t="s">
        <v>8053</v>
      </c>
      <c r="BZ414" s="97" t="s">
        <v>8053</v>
      </c>
      <c r="CA414" s="97" t="s">
        <v>8053</v>
      </c>
      <c r="CB414" s="97">
        <f t="shared" si="736"/>
        <v>0</v>
      </c>
      <c r="CC414" s="97">
        <f t="shared" si="737"/>
        <v>0</v>
      </c>
      <c r="CD414" s="97">
        <f t="shared" si="738"/>
        <v>0</v>
      </c>
      <c r="CE414" s="97">
        <f t="shared" si="739"/>
        <v>0</v>
      </c>
      <c r="CF414" s="97">
        <f t="shared" si="740"/>
        <v>0</v>
      </c>
      <c r="CG414" s="97">
        <f t="shared" si="741"/>
        <v>0</v>
      </c>
      <c r="CH414" s="97">
        <f>90-'C'!$F303</f>
        <v>98.661000000000001</v>
      </c>
      <c r="CI414" s="97">
        <v>15</v>
      </c>
      <c r="CJ414" s="97"/>
      <c r="CK414" s="97"/>
      <c r="CL414" s="97" t="e">
        <f t="shared" si="757"/>
        <v>#REF!</v>
      </c>
      <c r="CM414" s="97"/>
      <c r="CN414" s="97" t="s">
        <v>8216</v>
      </c>
      <c r="CO414" s="97">
        <f t="shared" si="742"/>
        <v>15</v>
      </c>
      <c r="CP414" s="97">
        <f t="shared" si="743"/>
        <v>34.31666666666667</v>
      </c>
      <c r="CQ414" s="97">
        <f>'C'!F303</f>
        <v>-8.6609999999999996</v>
      </c>
      <c r="CR414" s="97">
        <f t="shared" si="744"/>
        <v>3.1415926535897931</v>
      </c>
      <c r="CS414" s="97">
        <f t="shared" si="745"/>
        <v>1.7453292519943295E-2</v>
      </c>
      <c r="CT414" s="97">
        <f t="shared" si="746"/>
        <v>57.295779513082323</v>
      </c>
      <c r="CU414" s="97">
        <f t="shared" si="747"/>
        <v>0.59893882164272083</v>
      </c>
      <c r="CV414" s="97">
        <f t="shared" si="748"/>
        <v>-0.15116296651522887</v>
      </c>
      <c r="CW414" s="97">
        <f t="shared" si="749"/>
        <v>1.4845203692253652</v>
      </c>
      <c r="CX414" s="97">
        <f t="shared" si="750"/>
        <v>-80.071495692666502</v>
      </c>
      <c r="CY414" s="97">
        <f t="shared" si="751"/>
        <v>99.928504307333498</v>
      </c>
      <c r="CZ414" s="97">
        <f t="shared" si="752"/>
        <v>260.07149569266653</v>
      </c>
      <c r="DA414" s="97"/>
      <c r="DB414" s="97"/>
      <c r="DC414" s="97"/>
      <c r="DD414" s="97"/>
      <c r="DE414" s="97"/>
      <c r="DF414" s="97"/>
      <c r="DG414" s="97"/>
      <c r="DH414" s="97"/>
      <c r="DI414" s="97"/>
      <c r="DJ414" s="97"/>
      <c r="DK414" s="97"/>
    </row>
    <row r="415" spans="1:115" ht="30" customHeight="1" x14ac:dyDescent="0.2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 t="e">
        <f t="shared" si="756"/>
        <v>#REF!</v>
      </c>
      <c r="M415" s="98">
        <f t="shared" si="753"/>
        <v>16</v>
      </c>
      <c r="N415" s="97">
        <f t="shared" si="688"/>
        <v>105.87231873866266</v>
      </c>
      <c r="O415" s="97">
        <f t="shared" si="689"/>
        <v>100.37581205491075</v>
      </c>
      <c r="P415" s="97">
        <f t="shared" si="690"/>
        <v>5.4965066837519032</v>
      </c>
      <c r="Q415" s="97" t="str">
        <f t="shared" si="691"/>
        <v>QSOS</v>
      </c>
      <c r="R415" s="97">
        <f t="shared" si="692"/>
        <v>259.62418794508926</v>
      </c>
      <c r="S415" s="97">
        <f t="shared" si="477"/>
        <v>403</v>
      </c>
      <c r="T415" s="97">
        <f>SIN((90-$U$9)*$AA$8)*TAN($AA$9*$AA$8)/TAN((90-'C'!$F304)*$AA$8)</f>
        <v>-0.46158089656957674</v>
      </c>
      <c r="U415" s="97">
        <f t="shared" si="693"/>
        <v>3.9313065427916092</v>
      </c>
      <c r="V415" s="97">
        <f t="shared" si="694"/>
        <v>2.2206545302661578</v>
      </c>
      <c r="W415" s="97">
        <f t="shared" si="695"/>
        <v>-11.996857336243892</v>
      </c>
      <c r="X415" s="97">
        <f t="shared" si="696"/>
        <v>63.235932093769605</v>
      </c>
      <c r="Y415" s="97">
        <f t="shared" si="697"/>
        <v>-75.232789430013497</v>
      </c>
      <c r="Z415" s="97">
        <f t="shared" si="698"/>
        <v>128.76092524247429</v>
      </c>
      <c r="AA415" s="97">
        <f>(COS( 90.833*$AA$8)-SIN($U$9*$AA$8)*SIN('C'!$F304*$AA$8))/COS($U$9*$AA$8)/COS('C'!$F304*$AA$8)</f>
        <v>9.0641421290096211E-2</v>
      </c>
      <c r="AB415" s="97">
        <f t="shared" si="699"/>
        <v>84.799491349115073</v>
      </c>
      <c r="AC415" s="97">
        <f>('C'!$E304+$AC$9+$W$9/15)</f>
        <v>11.946777777777779</v>
      </c>
      <c r="AD415" s="97">
        <f t="shared" si="700"/>
        <v>0</v>
      </c>
      <c r="AE415" s="97">
        <f t="shared" si="701"/>
        <v>0</v>
      </c>
      <c r="AF415" s="97">
        <f t="shared" si="702"/>
        <v>0</v>
      </c>
      <c r="AG415" s="97">
        <f t="shared" si="703"/>
        <v>0</v>
      </c>
      <c r="AH415" s="97">
        <f t="shared" si="704"/>
        <v>0</v>
      </c>
      <c r="AI415" s="97"/>
      <c r="AJ415" s="97"/>
      <c r="AK415" s="97">
        <f t="shared" si="705"/>
        <v>0</v>
      </c>
      <c r="AL415" s="97">
        <f>SIN((90-$U$9)*$AA$8)*TAN($Y$10*$AA$8)/TAN((90-'C'!$F304)*$AA$8)</f>
        <v>3.7317211394738113E-2</v>
      </c>
      <c r="AM415" s="97">
        <f t="shared" si="706"/>
        <v>2.5695650812758871E-2</v>
      </c>
      <c r="AN415" s="97">
        <f t="shared" si="707"/>
        <v>1.0127663357422376</v>
      </c>
      <c r="AO415" s="97">
        <f t="shared" si="708"/>
        <v>2.1116448608959009</v>
      </c>
      <c r="AP415" s="97">
        <f t="shared" si="709"/>
        <v>-9.106959298875525</v>
      </c>
      <c r="AQ415" s="97">
        <f t="shared" si="710"/>
        <v>11.218604159771425</v>
      </c>
      <c r="AR415" s="97">
        <f t="shared" si="711"/>
        <v>186.99531443797963</v>
      </c>
      <c r="AS415" s="97" t="s">
        <v>8053</v>
      </c>
      <c r="AT415" s="97" t="s">
        <v>8053</v>
      </c>
      <c r="AU415" s="97" t="s">
        <v>8053</v>
      </c>
      <c r="AV415" s="97">
        <f t="shared" si="712"/>
        <v>11.198870833793018</v>
      </c>
      <c r="AW415" s="97">
        <f t="shared" si="713"/>
        <v>11.198870833793018</v>
      </c>
      <c r="AX415" s="97">
        <f t="shared" si="714"/>
        <v>0.46661961807470909</v>
      </c>
      <c r="AY415" s="97">
        <f t="shared" si="715"/>
        <v>0</v>
      </c>
      <c r="AZ415" s="97">
        <f t="shared" si="716"/>
        <v>0</v>
      </c>
      <c r="BA415" s="97">
        <f t="shared" si="717"/>
        <v>0</v>
      </c>
      <c r="BB415" s="97">
        <f>SIN((90-$U$9)*$AA$8)*TAN($Y$9*$AA$8)/TAN((90-'C'!$F304)*$AA$8)</f>
        <v>0.46158089656957696</v>
      </c>
      <c r="BC415" s="97">
        <f t="shared" si="718"/>
        <v>3.9313065427916136</v>
      </c>
      <c r="BD415" s="97">
        <f t="shared" si="719"/>
        <v>2.2206545302661587</v>
      </c>
      <c r="BE415" s="97">
        <f t="shared" si="720"/>
        <v>11.996857336243893</v>
      </c>
      <c r="BF415" s="97">
        <f t="shared" si="721"/>
        <v>-63.235932093769613</v>
      </c>
      <c r="BG415" s="97">
        <f t="shared" si="722"/>
        <v>75.232789430013511</v>
      </c>
      <c r="BH415" s="97">
        <f t="shared" si="723"/>
        <v>231.23907475752571</v>
      </c>
      <c r="BI415" s="97" t="s">
        <v>8053</v>
      </c>
      <c r="BJ415" s="97" t="s">
        <v>8053</v>
      </c>
      <c r="BK415" s="97" t="s">
        <v>8053</v>
      </c>
      <c r="BL415" s="97">
        <f t="shared" si="724"/>
        <v>16.962297073112012</v>
      </c>
      <c r="BM415" s="97">
        <f t="shared" si="725"/>
        <v>16.962297073112012</v>
      </c>
      <c r="BN415" s="97">
        <f t="shared" si="726"/>
        <v>0.70676237804633379</v>
      </c>
      <c r="BO415" s="97">
        <f t="shared" si="727"/>
        <v>0</v>
      </c>
      <c r="BP415" s="97">
        <f t="shared" si="728"/>
        <v>0</v>
      </c>
      <c r="BQ415" s="97">
        <f t="shared" si="729"/>
        <v>0</v>
      </c>
      <c r="BR415" s="97">
        <f>SIN((90-$U$9)*$AA$8)*TAN($AA$10*$AA$8)/TAN((90-'C'!$F304)*$AA$8)</f>
        <v>-3.7317211394738099E-2</v>
      </c>
      <c r="BS415" s="97">
        <f t="shared" si="730"/>
        <v>2.5695650812758864E-2</v>
      </c>
      <c r="BT415" s="97">
        <f t="shared" si="731"/>
        <v>1.0127663357422376</v>
      </c>
      <c r="BU415" s="97">
        <f t="shared" si="732"/>
        <v>-2.1116448608959004</v>
      </c>
      <c r="BV415" s="97">
        <f t="shared" si="733"/>
        <v>9.1069592988755232</v>
      </c>
      <c r="BW415" s="97">
        <f t="shared" si="734"/>
        <v>-11.218604159771424</v>
      </c>
      <c r="BX415" s="97">
        <f t="shared" si="735"/>
        <v>173.00468556202037</v>
      </c>
      <c r="BY415" s="97" t="s">
        <v>8053</v>
      </c>
      <c r="BZ415" s="97" t="s">
        <v>8053</v>
      </c>
      <c r="CA415" s="97" t="s">
        <v>8053</v>
      </c>
      <c r="CB415" s="97">
        <f t="shared" si="736"/>
        <v>0</v>
      </c>
      <c r="CC415" s="97">
        <f t="shared" si="737"/>
        <v>0</v>
      </c>
      <c r="CD415" s="97">
        <f t="shared" si="738"/>
        <v>0</v>
      </c>
      <c r="CE415" s="97">
        <f t="shared" si="739"/>
        <v>0</v>
      </c>
      <c r="CF415" s="97">
        <f t="shared" si="740"/>
        <v>0</v>
      </c>
      <c r="CG415" s="97">
        <f t="shared" si="741"/>
        <v>0</v>
      </c>
      <c r="CH415" s="97">
        <f>90-'C'!$F304</f>
        <v>99.028999999999996</v>
      </c>
      <c r="CI415" s="97">
        <v>16</v>
      </c>
      <c r="CJ415" s="97"/>
      <c r="CK415" s="97"/>
      <c r="CL415" s="97" t="e">
        <f t="shared" si="757"/>
        <v>#REF!</v>
      </c>
      <c r="CM415" s="97"/>
      <c r="CN415" s="97" t="s">
        <v>8216</v>
      </c>
      <c r="CO415" s="97">
        <f t="shared" si="742"/>
        <v>16</v>
      </c>
      <c r="CP415" s="97">
        <f t="shared" si="743"/>
        <v>34.31666666666667</v>
      </c>
      <c r="CQ415" s="97">
        <f>'C'!F304</f>
        <v>-9.0289999999999999</v>
      </c>
      <c r="CR415" s="97">
        <f t="shared" si="744"/>
        <v>3.1415926535897931</v>
      </c>
      <c r="CS415" s="97">
        <f t="shared" si="745"/>
        <v>1.7453292519943295E-2</v>
      </c>
      <c r="CT415" s="97">
        <f t="shared" si="746"/>
        <v>57.295779513082323</v>
      </c>
      <c r="CU415" s="97">
        <f t="shared" si="747"/>
        <v>0.59893882164272083</v>
      </c>
      <c r="CV415" s="97">
        <f t="shared" si="748"/>
        <v>-0.15758577816256802</v>
      </c>
      <c r="CW415" s="97">
        <f t="shared" si="749"/>
        <v>1.4800303280585063</v>
      </c>
      <c r="CX415" s="97">
        <f t="shared" si="750"/>
        <v>-79.624187945089247</v>
      </c>
      <c r="CY415" s="97">
        <f t="shared" si="751"/>
        <v>100.37581205491075</v>
      </c>
      <c r="CZ415" s="97">
        <f t="shared" si="752"/>
        <v>259.62418794508926</v>
      </c>
      <c r="DA415" s="97"/>
      <c r="DB415" s="97"/>
      <c r="DC415" s="97"/>
      <c r="DD415" s="97"/>
      <c r="DE415" s="97"/>
      <c r="DF415" s="97"/>
      <c r="DG415" s="97"/>
      <c r="DH415" s="97"/>
      <c r="DI415" s="97"/>
      <c r="DJ415" s="97"/>
      <c r="DK415" s="97"/>
    </row>
    <row r="416" spans="1:115" ht="30" customHeight="1" x14ac:dyDescent="0.2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8">
        <f t="shared" si="753"/>
        <v>17</v>
      </c>
      <c r="N416" s="97">
        <f t="shared" si="688"/>
        <v>105.87231873866266</v>
      </c>
      <c r="O416" s="97">
        <f t="shared" si="689"/>
        <v>100.8196540643092</v>
      </c>
      <c r="P416" s="97">
        <f t="shared" si="690"/>
        <v>5.0526646743534513</v>
      </c>
      <c r="Q416" s="97" t="str">
        <f t="shared" si="691"/>
        <v>QSOS</v>
      </c>
      <c r="R416" s="97">
        <f t="shared" si="692"/>
        <v>259.18034593569081</v>
      </c>
      <c r="S416" s="97">
        <f t="shared" si="477"/>
        <v>404</v>
      </c>
      <c r="T416" s="97">
        <f>SIN((90-$U$9)*$AA$8)*TAN($AA$9*$AA$8)/TAN((90-'C'!$F305)*$AA$8)</f>
        <v>-0.48057245919329405</v>
      </c>
      <c r="U416" s="97">
        <f t="shared" si="693"/>
        <v>3.9313065427916092</v>
      </c>
      <c r="V416" s="97">
        <f t="shared" si="694"/>
        <v>2.2206545302661578</v>
      </c>
      <c r="W416" s="97">
        <f t="shared" si="695"/>
        <v>-12.498278237378193</v>
      </c>
      <c r="X416" s="97">
        <f t="shared" si="696"/>
        <v>63.235932093769605</v>
      </c>
      <c r="Y416" s="97">
        <f t="shared" si="697"/>
        <v>-75.734210331147793</v>
      </c>
      <c r="Z416" s="97">
        <f t="shared" si="698"/>
        <v>129.2623461436086</v>
      </c>
      <c r="AA416" s="97">
        <f>(COS( 90.833*$AA$8)-SIN($U$9*$AA$8)*SIN('C'!$F305*$AA$8))/COS($U$9*$AA$8)/COS('C'!$F305*$AA$8)</f>
        <v>9.508571719085987E-2</v>
      </c>
      <c r="AB416" s="97">
        <f t="shared" si="699"/>
        <v>84.543746620951836</v>
      </c>
      <c r="AC416" s="97">
        <f>('C'!$E305+$AC$9+$W$9/15)</f>
        <v>11.942777777777781</v>
      </c>
      <c r="AD416" s="97">
        <f t="shared" si="700"/>
        <v>0</v>
      </c>
      <c r="AE416" s="97">
        <f t="shared" si="701"/>
        <v>0</v>
      </c>
      <c r="AF416" s="97">
        <f t="shared" si="702"/>
        <v>0</v>
      </c>
      <c r="AG416" s="97">
        <f t="shared" si="703"/>
        <v>0</v>
      </c>
      <c r="AH416" s="97">
        <f t="shared" si="704"/>
        <v>0</v>
      </c>
      <c r="AI416" s="97"/>
      <c r="AJ416" s="97"/>
      <c r="AK416" s="97">
        <f t="shared" si="705"/>
        <v>0</v>
      </c>
      <c r="AL416" s="97">
        <f>SIN((90-$U$9)*$AA$8)*TAN($Y$10*$AA$8)/TAN((90-'C'!$F305)*$AA$8)</f>
        <v>3.885261323310002E-2</v>
      </c>
      <c r="AM416" s="97">
        <f t="shared" si="706"/>
        <v>2.5695650812758871E-2</v>
      </c>
      <c r="AN416" s="97">
        <f t="shared" si="707"/>
        <v>1.0127663357422376</v>
      </c>
      <c r="AO416" s="97">
        <f t="shared" si="708"/>
        <v>2.1985694735066237</v>
      </c>
      <c r="AP416" s="97">
        <f t="shared" si="709"/>
        <v>-9.106959298875525</v>
      </c>
      <c r="AQ416" s="97">
        <f t="shared" si="710"/>
        <v>11.305528772382148</v>
      </c>
      <c r="AR416" s="97">
        <f t="shared" si="711"/>
        <v>186.90838982536889</v>
      </c>
      <c r="AS416" s="97" t="s">
        <v>8053</v>
      </c>
      <c r="AT416" s="97" t="s">
        <v>8053</v>
      </c>
      <c r="AU416" s="97" t="s">
        <v>8053</v>
      </c>
      <c r="AV416" s="97">
        <f t="shared" si="712"/>
        <v>11.189075859618971</v>
      </c>
      <c r="AW416" s="97">
        <f t="shared" si="713"/>
        <v>11.189075859618971</v>
      </c>
      <c r="AX416" s="97">
        <f t="shared" si="714"/>
        <v>0.46621149415079044</v>
      </c>
      <c r="AY416" s="97">
        <f t="shared" si="715"/>
        <v>0</v>
      </c>
      <c r="AZ416" s="97">
        <f t="shared" si="716"/>
        <v>0</v>
      </c>
      <c r="BA416" s="97">
        <f t="shared" si="717"/>
        <v>0</v>
      </c>
      <c r="BB416" s="97">
        <f>SIN((90-$U$9)*$AA$8)*TAN($Y$9*$AA$8)/TAN((90-'C'!$F305)*$AA$8)</f>
        <v>0.48057245919329428</v>
      </c>
      <c r="BC416" s="97">
        <f t="shared" si="718"/>
        <v>3.9313065427916136</v>
      </c>
      <c r="BD416" s="97">
        <f t="shared" si="719"/>
        <v>2.2206545302661587</v>
      </c>
      <c r="BE416" s="97">
        <f t="shared" si="720"/>
        <v>12.498278237378191</v>
      </c>
      <c r="BF416" s="97">
        <f t="shared" si="721"/>
        <v>-63.235932093769613</v>
      </c>
      <c r="BG416" s="97">
        <f t="shared" si="722"/>
        <v>75.734210331147807</v>
      </c>
      <c r="BH416" s="97">
        <f t="shared" si="723"/>
        <v>230.7376538563914</v>
      </c>
      <c r="BI416" s="97" t="s">
        <v>8053</v>
      </c>
      <c r="BJ416" s="97" t="s">
        <v>8053</v>
      </c>
      <c r="BK416" s="97" t="s">
        <v>8053</v>
      </c>
      <c r="BL416" s="97">
        <f t="shared" si="724"/>
        <v>16.991725133187636</v>
      </c>
      <c r="BM416" s="97">
        <f t="shared" si="725"/>
        <v>16.991725133187636</v>
      </c>
      <c r="BN416" s="97">
        <f t="shared" si="726"/>
        <v>0.70798854721615145</v>
      </c>
      <c r="BO416" s="97">
        <f t="shared" si="727"/>
        <v>0</v>
      </c>
      <c r="BP416" s="97">
        <f t="shared" si="728"/>
        <v>0</v>
      </c>
      <c r="BQ416" s="97">
        <f t="shared" si="729"/>
        <v>0</v>
      </c>
      <c r="BR416" s="97">
        <f>SIN((90-$U$9)*$AA$8)*TAN($AA$10*$AA$8)/TAN((90-'C'!$F305)*$AA$8)</f>
        <v>-3.8852613233100013E-2</v>
      </c>
      <c r="BS416" s="97">
        <f t="shared" si="730"/>
        <v>2.5695650812758864E-2</v>
      </c>
      <c r="BT416" s="97">
        <f t="shared" si="731"/>
        <v>1.0127663357422376</v>
      </c>
      <c r="BU416" s="97">
        <f t="shared" si="732"/>
        <v>-2.1985694735066237</v>
      </c>
      <c r="BV416" s="97">
        <f t="shared" si="733"/>
        <v>9.1069592988755232</v>
      </c>
      <c r="BW416" s="97">
        <f t="shared" si="734"/>
        <v>-11.305528772382146</v>
      </c>
      <c r="BX416" s="97">
        <f t="shared" si="735"/>
        <v>173.09161017463111</v>
      </c>
      <c r="BY416" s="97" t="s">
        <v>8053</v>
      </c>
      <c r="BZ416" s="97" t="s">
        <v>8053</v>
      </c>
      <c r="CA416" s="97" t="s">
        <v>8053</v>
      </c>
      <c r="CB416" s="97">
        <f t="shared" si="736"/>
        <v>0</v>
      </c>
      <c r="CC416" s="97">
        <f t="shared" si="737"/>
        <v>0</v>
      </c>
      <c r="CD416" s="97">
        <f t="shared" si="738"/>
        <v>0</v>
      </c>
      <c r="CE416" s="97">
        <f t="shared" si="739"/>
        <v>0</v>
      </c>
      <c r="CF416" s="97">
        <f t="shared" si="740"/>
        <v>0</v>
      </c>
      <c r="CG416" s="97">
        <f t="shared" si="741"/>
        <v>0</v>
      </c>
      <c r="CH416" s="97">
        <f>90-'C'!$F305</f>
        <v>99.394000000000005</v>
      </c>
      <c r="CI416" s="97">
        <v>17</v>
      </c>
      <c r="CJ416" s="97"/>
      <c r="CK416" s="97"/>
      <c r="CL416" s="97"/>
      <c r="CM416" s="97"/>
      <c r="CN416" s="97" t="s">
        <v>8216</v>
      </c>
      <c r="CO416" s="97">
        <f t="shared" si="742"/>
        <v>17</v>
      </c>
      <c r="CP416" s="97">
        <f t="shared" si="743"/>
        <v>34.31666666666667</v>
      </c>
      <c r="CQ416" s="97">
        <f>'C'!F305</f>
        <v>-9.3940000000000001</v>
      </c>
      <c r="CR416" s="97">
        <f t="shared" si="744"/>
        <v>3.1415926535897931</v>
      </c>
      <c r="CS416" s="97">
        <f t="shared" si="745"/>
        <v>1.7453292519943295E-2</v>
      </c>
      <c r="CT416" s="97">
        <f t="shared" si="746"/>
        <v>57.295779513082323</v>
      </c>
      <c r="CU416" s="97">
        <f t="shared" si="747"/>
        <v>0.59893882164272083</v>
      </c>
      <c r="CV416" s="97">
        <f t="shared" si="748"/>
        <v>-0.16395622993234732</v>
      </c>
      <c r="CW416" s="97">
        <f t="shared" si="749"/>
        <v>1.47556674050744</v>
      </c>
      <c r="CX416" s="97">
        <f t="shared" si="750"/>
        <v>-79.180345935690795</v>
      </c>
      <c r="CY416" s="97">
        <f t="shared" si="751"/>
        <v>100.8196540643092</v>
      </c>
      <c r="CZ416" s="97">
        <f t="shared" si="752"/>
        <v>259.18034593569081</v>
      </c>
      <c r="DA416" s="97"/>
      <c r="DB416" s="97"/>
      <c r="DC416" s="97"/>
      <c r="DD416" s="97"/>
      <c r="DE416" s="97"/>
      <c r="DF416" s="97"/>
      <c r="DG416" s="97"/>
      <c r="DH416" s="97"/>
      <c r="DI416" s="97"/>
      <c r="DJ416" s="97"/>
      <c r="DK416" s="97"/>
    </row>
    <row r="417" spans="1:115" ht="30" customHeight="1" x14ac:dyDescent="0.2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8">
        <f t="shared" si="753"/>
        <v>18</v>
      </c>
      <c r="N417" s="97">
        <f t="shared" si="688"/>
        <v>105.87231873866266</v>
      </c>
      <c r="O417" s="97">
        <f t="shared" si="689"/>
        <v>101.26246878551324</v>
      </c>
      <c r="P417" s="97">
        <f t="shared" si="690"/>
        <v>4.6098499531494213</v>
      </c>
      <c r="Q417" s="97" t="str">
        <f t="shared" si="691"/>
        <v>QSOS</v>
      </c>
      <c r="R417" s="97">
        <f t="shared" si="692"/>
        <v>258.73753121448675</v>
      </c>
      <c r="S417" s="97">
        <f t="shared" si="477"/>
        <v>405</v>
      </c>
      <c r="T417" s="97">
        <f>SIN((90-$U$9)*$AA$8)*TAN($AA$9*$AA$8)/TAN((90-'C'!$F306)*$AA$8)</f>
        <v>-0.49955189864106014</v>
      </c>
      <c r="U417" s="97">
        <f t="shared" si="693"/>
        <v>3.9313065427916092</v>
      </c>
      <c r="V417" s="97">
        <f t="shared" si="694"/>
        <v>2.2206545302661578</v>
      </c>
      <c r="W417" s="97">
        <f t="shared" si="695"/>
        <v>-13.000352732799222</v>
      </c>
      <c r="X417" s="97">
        <f t="shared" si="696"/>
        <v>63.235932093769605</v>
      </c>
      <c r="Y417" s="97">
        <f t="shared" si="697"/>
        <v>-76.236284826568834</v>
      </c>
      <c r="Z417" s="97">
        <f t="shared" si="698"/>
        <v>129.76442063902962</v>
      </c>
      <c r="AA417" s="97">
        <f>(COS( 90.833*$AA$8)-SIN($U$9*$AA$8)*SIN('C'!$F306*$AA$8))/COS($U$9*$AA$8)/COS('C'!$F306*$AA$8)</f>
        <v>9.9526454252798463E-2</v>
      </c>
      <c r="AB417" s="97">
        <f t="shared" si="699"/>
        <v>84.288097731214151</v>
      </c>
      <c r="AC417" s="97">
        <f>('C'!$E306+$AC$9+$W$9/15)</f>
        <v>11.939777777777781</v>
      </c>
      <c r="AD417" s="97">
        <f t="shared" si="700"/>
        <v>0</v>
      </c>
      <c r="AE417" s="97">
        <f t="shared" si="701"/>
        <v>0</v>
      </c>
      <c r="AF417" s="97">
        <f t="shared" si="702"/>
        <v>0</v>
      </c>
      <c r="AG417" s="97">
        <f t="shared" si="703"/>
        <v>0</v>
      </c>
      <c r="AH417" s="97">
        <f t="shared" si="704"/>
        <v>0</v>
      </c>
      <c r="AI417" s="97"/>
      <c r="AJ417" s="97"/>
      <c r="AK417" s="97">
        <f t="shared" si="705"/>
        <v>0</v>
      </c>
      <c r="AL417" s="97">
        <f>SIN((90-$U$9)*$AA$8)*TAN($Y$10*$AA$8)/TAN((90-'C'!$F306)*$AA$8)</f>
        <v>4.0387034954816915E-2</v>
      </c>
      <c r="AM417" s="97">
        <f t="shared" si="706"/>
        <v>2.5695650812758871E-2</v>
      </c>
      <c r="AN417" s="97">
        <f t="shared" si="707"/>
        <v>1.0127663357422376</v>
      </c>
      <c r="AO417" s="97">
        <f t="shared" si="708"/>
        <v>2.2854436564378924</v>
      </c>
      <c r="AP417" s="97">
        <f t="shared" si="709"/>
        <v>-9.106959298875525</v>
      </c>
      <c r="AQ417" s="97">
        <f t="shared" si="710"/>
        <v>11.392402955313418</v>
      </c>
      <c r="AR417" s="97">
        <f t="shared" si="711"/>
        <v>186.82151564243762</v>
      </c>
      <c r="AS417" s="97" t="s">
        <v>8053</v>
      </c>
      <c r="AT417" s="97" t="s">
        <v>8053</v>
      </c>
      <c r="AU417" s="97" t="s">
        <v>8053</v>
      </c>
      <c r="AV417" s="97">
        <f t="shared" si="712"/>
        <v>11.180284247423554</v>
      </c>
      <c r="AW417" s="97">
        <f t="shared" si="713"/>
        <v>11.180284247423554</v>
      </c>
      <c r="AX417" s="97">
        <f t="shared" si="714"/>
        <v>0.46584517697598143</v>
      </c>
      <c r="AY417" s="97">
        <f t="shared" si="715"/>
        <v>0</v>
      </c>
      <c r="AZ417" s="97">
        <f t="shared" si="716"/>
        <v>0</v>
      </c>
      <c r="BA417" s="97">
        <f t="shared" si="717"/>
        <v>0</v>
      </c>
      <c r="BB417" s="97">
        <f>SIN((90-$U$9)*$AA$8)*TAN($Y$9*$AA$8)/TAN((90-'C'!$F306)*$AA$8)</f>
        <v>0.49955189864106037</v>
      </c>
      <c r="BC417" s="97">
        <f t="shared" si="718"/>
        <v>3.9313065427916136</v>
      </c>
      <c r="BD417" s="97">
        <f t="shared" si="719"/>
        <v>2.2206545302661587</v>
      </c>
      <c r="BE417" s="97">
        <f t="shared" si="720"/>
        <v>13.000352732799222</v>
      </c>
      <c r="BF417" s="97">
        <f t="shared" si="721"/>
        <v>-63.235932093769613</v>
      </c>
      <c r="BG417" s="97">
        <f t="shared" si="722"/>
        <v>76.236284826568834</v>
      </c>
      <c r="BH417" s="97">
        <f t="shared" si="723"/>
        <v>230.23557936097038</v>
      </c>
      <c r="BI417" s="97" t="s">
        <v>8053</v>
      </c>
      <c r="BJ417" s="97" t="s">
        <v>8053</v>
      </c>
      <c r="BK417" s="97" t="s">
        <v>8053</v>
      </c>
      <c r="BL417" s="97">
        <f t="shared" si="724"/>
        <v>17.022196766215703</v>
      </c>
      <c r="BM417" s="97">
        <f t="shared" si="725"/>
        <v>17.022196766215703</v>
      </c>
      <c r="BN417" s="97">
        <f t="shared" si="726"/>
        <v>0.70925819859232098</v>
      </c>
      <c r="BO417" s="97">
        <f t="shared" si="727"/>
        <v>0</v>
      </c>
      <c r="BP417" s="97">
        <f t="shared" si="728"/>
        <v>0</v>
      </c>
      <c r="BQ417" s="97">
        <f t="shared" si="729"/>
        <v>0</v>
      </c>
      <c r="BR417" s="97">
        <f>SIN((90-$U$9)*$AA$8)*TAN($AA$10*$AA$8)/TAN((90-'C'!$F306)*$AA$8)</f>
        <v>-4.0387034954816908E-2</v>
      </c>
      <c r="BS417" s="97">
        <f t="shared" si="730"/>
        <v>2.5695650812758864E-2</v>
      </c>
      <c r="BT417" s="97">
        <f t="shared" si="731"/>
        <v>1.0127663357422376</v>
      </c>
      <c r="BU417" s="97">
        <f t="shared" si="732"/>
        <v>-2.2854436564378919</v>
      </c>
      <c r="BV417" s="97">
        <f t="shared" si="733"/>
        <v>9.1069592988755232</v>
      </c>
      <c r="BW417" s="97">
        <f t="shared" si="734"/>
        <v>-11.392402955313415</v>
      </c>
      <c r="BX417" s="97">
        <f t="shared" si="735"/>
        <v>173.17848435756238</v>
      </c>
      <c r="BY417" s="97" t="s">
        <v>8053</v>
      </c>
      <c r="BZ417" s="97" t="s">
        <v>8053</v>
      </c>
      <c r="CA417" s="97" t="s">
        <v>8053</v>
      </c>
      <c r="CB417" s="97">
        <f t="shared" si="736"/>
        <v>0</v>
      </c>
      <c r="CC417" s="97">
        <f t="shared" si="737"/>
        <v>0</v>
      </c>
      <c r="CD417" s="97">
        <f t="shared" si="738"/>
        <v>0</v>
      </c>
      <c r="CE417" s="97">
        <f t="shared" si="739"/>
        <v>0</v>
      </c>
      <c r="CF417" s="97">
        <f t="shared" si="740"/>
        <v>0</v>
      </c>
      <c r="CG417" s="97">
        <f t="shared" si="741"/>
        <v>0</v>
      </c>
      <c r="CH417" s="97">
        <f>90-'C'!$F306</f>
        <v>99.757999999999996</v>
      </c>
      <c r="CI417" s="97">
        <v>18</v>
      </c>
      <c r="CJ417" s="97"/>
      <c r="CK417" s="97"/>
      <c r="CL417" s="97"/>
      <c r="CM417" s="97"/>
      <c r="CN417" s="97" t="s">
        <v>8216</v>
      </c>
      <c r="CO417" s="97">
        <f t="shared" si="742"/>
        <v>18</v>
      </c>
      <c r="CP417" s="97">
        <f t="shared" si="743"/>
        <v>34.31666666666667</v>
      </c>
      <c r="CQ417" s="97">
        <f>'C'!F306</f>
        <v>-9.7579999999999991</v>
      </c>
      <c r="CR417" s="97">
        <f t="shared" si="744"/>
        <v>3.1415926535897931</v>
      </c>
      <c r="CS417" s="97">
        <f t="shared" si="745"/>
        <v>1.7453292519943295E-2</v>
      </c>
      <c r="CT417" s="97">
        <f t="shared" si="746"/>
        <v>57.295779513082323</v>
      </c>
      <c r="CU417" s="97">
        <f t="shared" si="747"/>
        <v>0.59893882164272083</v>
      </c>
      <c r="CV417" s="97">
        <f t="shared" si="748"/>
        <v>-0.17030922840960666</v>
      </c>
      <c r="CW417" s="97">
        <f t="shared" si="749"/>
        <v>1.4711048256524495</v>
      </c>
      <c r="CX417" s="97">
        <f t="shared" si="750"/>
        <v>-78.737531214486765</v>
      </c>
      <c r="CY417" s="97">
        <f t="shared" si="751"/>
        <v>101.26246878551324</v>
      </c>
      <c r="CZ417" s="97">
        <f t="shared" si="752"/>
        <v>258.73753121448675</v>
      </c>
      <c r="DA417" s="97"/>
      <c r="DB417" s="97"/>
      <c r="DC417" s="97"/>
      <c r="DD417" s="97"/>
      <c r="DE417" s="97"/>
      <c r="DF417" s="97"/>
      <c r="DG417" s="97"/>
      <c r="DH417" s="97"/>
      <c r="DI417" s="97"/>
      <c r="DJ417" s="97"/>
      <c r="DK417" s="97"/>
    </row>
    <row r="418" spans="1:115" ht="30" customHeight="1" x14ac:dyDescent="0.2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8">
        <f t="shared" si="753"/>
        <v>19</v>
      </c>
      <c r="N418" s="97">
        <f t="shared" si="688"/>
        <v>105.87231873866266</v>
      </c>
      <c r="O418" s="97">
        <f t="shared" si="689"/>
        <v>101.70182938792315</v>
      </c>
      <c r="P418" s="97">
        <f t="shared" si="690"/>
        <v>4.1704893507395013</v>
      </c>
      <c r="Q418" s="97" t="str">
        <f t="shared" si="691"/>
        <v>QSOS</v>
      </c>
      <c r="R418" s="97">
        <f t="shared" si="692"/>
        <v>258.29817061207683</v>
      </c>
      <c r="S418" s="97">
        <f t="shared" si="477"/>
        <v>406</v>
      </c>
      <c r="T418" s="97">
        <f>SIN((90-$U$9)*$AA$8)*TAN($AA$9*$AA$8)/TAN((90-'C'!$F307)*$AA$8)</f>
        <v>-0.51841591593106007</v>
      </c>
      <c r="U418" s="97">
        <f t="shared" si="693"/>
        <v>3.9313065427916092</v>
      </c>
      <c r="V418" s="97">
        <f t="shared" si="694"/>
        <v>2.2206545302661578</v>
      </c>
      <c r="W418" s="97">
        <f t="shared" si="695"/>
        <v>-13.500382391335037</v>
      </c>
      <c r="X418" s="97">
        <f t="shared" si="696"/>
        <v>63.235932093769605</v>
      </c>
      <c r="Y418" s="97">
        <f t="shared" si="697"/>
        <v>-76.736314485104643</v>
      </c>
      <c r="Z418" s="97">
        <f t="shared" si="698"/>
        <v>130.26445029756545</v>
      </c>
      <c r="AA418" s="97">
        <f>(COS( 90.833*$AA$8)-SIN($U$9*$AA$8)*SIN('C'!$F307*$AA$8))/COS($U$9*$AA$8)/COS('C'!$F307*$AA$8)</f>
        <v>0.10393947252492301</v>
      </c>
      <c r="AB418" s="97">
        <f t="shared" si="699"/>
        <v>84.033931515857716</v>
      </c>
      <c r="AC418" s="97">
        <f>('C'!$E307+$AC$9+$W$9/15)</f>
        <v>11.936777777777781</v>
      </c>
      <c r="AD418" s="97">
        <f t="shared" si="700"/>
        <v>0</v>
      </c>
      <c r="AE418" s="97">
        <f t="shared" si="701"/>
        <v>0</v>
      </c>
      <c r="AF418" s="97">
        <f t="shared" si="702"/>
        <v>0</v>
      </c>
      <c r="AG418" s="97">
        <f t="shared" si="703"/>
        <v>0</v>
      </c>
      <c r="AH418" s="97">
        <f t="shared" si="704"/>
        <v>0</v>
      </c>
      <c r="AI418" s="97"/>
      <c r="AJ418" s="97"/>
      <c r="AK418" s="97">
        <f t="shared" si="705"/>
        <v>0</v>
      </c>
      <c r="AL418" s="97">
        <f>SIN((90-$U$9)*$AA$8)*TAN($Y$10*$AA$8)/TAN((90-'C'!$F307)*$AA$8)</f>
        <v>4.1912125196195242E-2</v>
      </c>
      <c r="AM418" s="97">
        <f t="shared" si="706"/>
        <v>2.5695650812758871E-2</v>
      </c>
      <c r="AN418" s="97">
        <f t="shared" si="707"/>
        <v>1.0127663357422376</v>
      </c>
      <c r="AO418" s="97">
        <f t="shared" si="708"/>
        <v>2.3717947290400323</v>
      </c>
      <c r="AP418" s="97">
        <f t="shared" si="709"/>
        <v>-9.106959298875525</v>
      </c>
      <c r="AQ418" s="97">
        <f t="shared" si="710"/>
        <v>11.478754027915556</v>
      </c>
      <c r="AR418" s="97">
        <f t="shared" si="711"/>
        <v>186.73516456983549</v>
      </c>
      <c r="AS418" s="97" t="s">
        <v>8053</v>
      </c>
      <c r="AT418" s="97" t="s">
        <v>8053</v>
      </c>
      <c r="AU418" s="97" t="s">
        <v>8053</v>
      </c>
      <c r="AV418" s="97">
        <f t="shared" si="712"/>
        <v>11.171527509250078</v>
      </c>
      <c r="AW418" s="97">
        <f t="shared" si="713"/>
        <v>11.171527509250078</v>
      </c>
      <c r="AX418" s="97">
        <f t="shared" si="714"/>
        <v>0.46548031288541991</v>
      </c>
      <c r="AY418" s="97">
        <f t="shared" si="715"/>
        <v>0</v>
      </c>
      <c r="AZ418" s="97">
        <f t="shared" si="716"/>
        <v>0</v>
      </c>
      <c r="BA418" s="97">
        <f t="shared" si="717"/>
        <v>0</v>
      </c>
      <c r="BB418" s="97">
        <f>SIN((90-$U$9)*$AA$8)*TAN($Y$9*$AA$8)/TAN((90-'C'!$F307)*$AA$8)</f>
        <v>0.51841591593106029</v>
      </c>
      <c r="BC418" s="97">
        <f t="shared" si="718"/>
        <v>3.9313065427916136</v>
      </c>
      <c r="BD418" s="97">
        <f t="shared" si="719"/>
        <v>2.2206545302661587</v>
      </c>
      <c r="BE418" s="97">
        <f t="shared" si="720"/>
        <v>13.500382391335037</v>
      </c>
      <c r="BF418" s="97">
        <f t="shared" si="721"/>
        <v>-63.235932093769613</v>
      </c>
      <c r="BG418" s="97">
        <f t="shared" si="722"/>
        <v>76.736314485104657</v>
      </c>
      <c r="BH418" s="97">
        <f t="shared" si="723"/>
        <v>229.73554970243455</v>
      </c>
      <c r="BI418" s="97" t="s">
        <v>8053</v>
      </c>
      <c r="BJ418" s="97" t="s">
        <v>8053</v>
      </c>
      <c r="BK418" s="97" t="s">
        <v>8053</v>
      </c>
      <c r="BL418" s="97">
        <f t="shared" si="724"/>
        <v>17.052532076784757</v>
      </c>
      <c r="BM418" s="97">
        <f t="shared" si="725"/>
        <v>17.052532076784757</v>
      </c>
      <c r="BN418" s="97">
        <f t="shared" si="726"/>
        <v>0.71052216986603156</v>
      </c>
      <c r="BO418" s="97">
        <f t="shared" si="727"/>
        <v>0</v>
      </c>
      <c r="BP418" s="97">
        <f t="shared" si="728"/>
        <v>0</v>
      </c>
      <c r="BQ418" s="97">
        <f t="shared" si="729"/>
        <v>0</v>
      </c>
      <c r="BR418" s="97">
        <f>SIN((90-$U$9)*$AA$8)*TAN($AA$10*$AA$8)/TAN((90-'C'!$F307)*$AA$8)</f>
        <v>-4.1912125196195235E-2</v>
      </c>
      <c r="BS418" s="97">
        <f t="shared" si="730"/>
        <v>2.5695650812758864E-2</v>
      </c>
      <c r="BT418" s="97">
        <f t="shared" si="731"/>
        <v>1.0127663357422376</v>
      </c>
      <c r="BU418" s="97">
        <f t="shared" si="732"/>
        <v>-2.3717947290400319</v>
      </c>
      <c r="BV418" s="97">
        <f t="shared" si="733"/>
        <v>9.1069592988755232</v>
      </c>
      <c r="BW418" s="97">
        <f t="shared" si="734"/>
        <v>-11.478754027915555</v>
      </c>
      <c r="BX418" s="97">
        <f t="shared" si="735"/>
        <v>173.26483543016451</v>
      </c>
      <c r="BY418" s="97" t="s">
        <v>8053</v>
      </c>
      <c r="BZ418" s="97" t="s">
        <v>8053</v>
      </c>
      <c r="CA418" s="97" t="s">
        <v>8053</v>
      </c>
      <c r="CB418" s="97">
        <f t="shared" si="736"/>
        <v>0</v>
      </c>
      <c r="CC418" s="97">
        <f t="shared" si="737"/>
        <v>0</v>
      </c>
      <c r="CD418" s="97">
        <f t="shared" si="738"/>
        <v>0</v>
      </c>
      <c r="CE418" s="97">
        <f t="shared" si="739"/>
        <v>0</v>
      </c>
      <c r="CF418" s="97">
        <f t="shared" si="740"/>
        <v>0</v>
      </c>
      <c r="CG418" s="97">
        <f t="shared" si="741"/>
        <v>0</v>
      </c>
      <c r="CH418" s="97">
        <f>90-'C'!$F307</f>
        <v>100.119</v>
      </c>
      <c r="CI418" s="97">
        <v>19</v>
      </c>
      <c r="CJ418" s="97"/>
      <c r="CK418" s="97"/>
      <c r="CL418" s="97"/>
      <c r="CM418" s="97"/>
      <c r="CN418" s="97" t="s">
        <v>8216</v>
      </c>
      <c r="CO418" s="97">
        <f t="shared" si="742"/>
        <v>19</v>
      </c>
      <c r="CP418" s="97">
        <f t="shared" si="743"/>
        <v>34.31666666666667</v>
      </c>
      <c r="CQ418" s="97">
        <f>'C'!F307</f>
        <v>-10.119</v>
      </c>
      <c r="CR418" s="97">
        <f t="shared" si="744"/>
        <v>3.1415926535897931</v>
      </c>
      <c r="CS418" s="97">
        <f t="shared" si="745"/>
        <v>1.7453292519943295E-2</v>
      </c>
      <c r="CT418" s="97">
        <f t="shared" si="746"/>
        <v>57.295779513082323</v>
      </c>
      <c r="CU418" s="97">
        <f t="shared" si="747"/>
        <v>0.59893882164272083</v>
      </c>
      <c r="CV418" s="97">
        <f t="shared" si="748"/>
        <v>-0.1766098670093062</v>
      </c>
      <c r="CW418" s="97">
        <f t="shared" si="749"/>
        <v>1.4666687883471465</v>
      </c>
      <c r="CX418" s="97">
        <f t="shared" si="750"/>
        <v>-78.298170612076845</v>
      </c>
      <c r="CY418" s="97">
        <f t="shared" si="751"/>
        <v>101.70182938792315</v>
      </c>
      <c r="CZ418" s="97">
        <f t="shared" si="752"/>
        <v>258.29817061207683</v>
      </c>
      <c r="DA418" s="97"/>
      <c r="DB418" s="97"/>
      <c r="DC418" s="97"/>
      <c r="DD418" s="97"/>
      <c r="DE418" s="97"/>
      <c r="DF418" s="97"/>
      <c r="DG418" s="97"/>
      <c r="DH418" s="97"/>
      <c r="DI418" s="97"/>
      <c r="DJ418" s="97"/>
      <c r="DK418" s="97"/>
    </row>
    <row r="419" spans="1:115" ht="30" customHeight="1" x14ac:dyDescent="0.2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8">
        <f t="shared" si="753"/>
        <v>20</v>
      </c>
      <c r="N419" s="97">
        <f t="shared" si="688"/>
        <v>105.87231873866266</v>
      </c>
      <c r="O419" s="97">
        <f t="shared" si="689"/>
        <v>102.13774022834367</v>
      </c>
      <c r="P419" s="97">
        <f t="shared" si="690"/>
        <v>3.7345785103189826</v>
      </c>
      <c r="Q419" s="97" t="str">
        <f t="shared" si="691"/>
        <v>QSOS</v>
      </c>
      <c r="R419" s="97">
        <f t="shared" si="692"/>
        <v>257.86225977165634</v>
      </c>
      <c r="S419" s="97">
        <f t="shared" si="477"/>
        <v>407</v>
      </c>
      <c r="T419" s="97">
        <f>SIN((90-$U$9)*$AA$8)*TAN($AA$9*$AA$8)/TAN((90-'C'!$F308)*$AA$8)</f>
        <v>-0.53716510844492604</v>
      </c>
      <c r="U419" s="97">
        <f t="shared" si="693"/>
        <v>3.9313065427916092</v>
      </c>
      <c r="V419" s="97">
        <f t="shared" si="694"/>
        <v>2.2206545302661578</v>
      </c>
      <c r="W419" s="97">
        <f t="shared" si="695"/>
        <v>-13.998408656985735</v>
      </c>
      <c r="X419" s="97">
        <f t="shared" si="696"/>
        <v>63.235932093769605</v>
      </c>
      <c r="Y419" s="97">
        <f t="shared" si="697"/>
        <v>-77.234340750755337</v>
      </c>
      <c r="Z419" s="97">
        <f t="shared" si="698"/>
        <v>130.76247656321613</v>
      </c>
      <c r="AA419" s="97">
        <f>(COS( 90.833*$AA$8)-SIN($U$9*$AA$8)*SIN('C'!$F308*$AA$8))/COS($U$9*$AA$8)/COS('C'!$F308*$AA$8)</f>
        <v>0.10832492709528975</v>
      </c>
      <c r="AB419" s="97">
        <f t="shared" si="699"/>
        <v>83.781236050282345</v>
      </c>
      <c r="AC419" s="97">
        <f>('C'!$E308+$AC$9+$W$9/15)</f>
        <v>11.933777777777781</v>
      </c>
      <c r="AD419" s="97">
        <f t="shared" si="700"/>
        <v>0</v>
      </c>
      <c r="AE419" s="97">
        <f t="shared" si="701"/>
        <v>0</v>
      </c>
      <c r="AF419" s="97">
        <f t="shared" si="702"/>
        <v>0</v>
      </c>
      <c r="AG419" s="97">
        <f t="shared" si="703"/>
        <v>0</v>
      </c>
      <c r="AH419" s="97">
        <f t="shared" si="704"/>
        <v>0</v>
      </c>
      <c r="AI419" s="97"/>
      <c r="AJ419" s="97"/>
      <c r="AK419" s="97">
        <f t="shared" si="705"/>
        <v>0</v>
      </c>
      <c r="AL419" s="97">
        <f>SIN((90-$U$9)*$AA$8)*TAN($Y$10*$AA$8)/TAN((90-'C'!$F308)*$AA$8)</f>
        <v>4.3427932253463947E-2</v>
      </c>
      <c r="AM419" s="97">
        <f t="shared" si="706"/>
        <v>2.5695650812758871E-2</v>
      </c>
      <c r="AN419" s="97">
        <f t="shared" si="707"/>
        <v>1.0127663357422376</v>
      </c>
      <c r="AO419" s="97">
        <f t="shared" si="708"/>
        <v>2.4576255260960052</v>
      </c>
      <c r="AP419" s="97">
        <f t="shared" si="709"/>
        <v>-9.106959298875525</v>
      </c>
      <c r="AQ419" s="97">
        <f t="shared" si="710"/>
        <v>11.564584824971529</v>
      </c>
      <c r="AR419" s="97">
        <f t="shared" si="711"/>
        <v>186.64933377277953</v>
      </c>
      <c r="AS419" s="97" t="s">
        <v>8053</v>
      </c>
      <c r="AT419" s="97" t="s">
        <v>8053</v>
      </c>
      <c r="AU419" s="97" t="s">
        <v>8053</v>
      </c>
      <c r="AV419" s="97">
        <f t="shared" si="712"/>
        <v>11.162805456113013</v>
      </c>
      <c r="AW419" s="97">
        <f t="shared" si="713"/>
        <v>11.162805456113013</v>
      </c>
      <c r="AX419" s="97">
        <f t="shared" si="714"/>
        <v>0.46511689400470885</v>
      </c>
      <c r="AY419" s="97">
        <f t="shared" si="715"/>
        <v>0</v>
      </c>
      <c r="AZ419" s="97">
        <f t="shared" si="716"/>
        <v>0</v>
      </c>
      <c r="BA419" s="97">
        <f t="shared" si="717"/>
        <v>0</v>
      </c>
      <c r="BB419" s="97">
        <f>SIN((90-$U$9)*$AA$8)*TAN($Y$9*$AA$8)/TAN((90-'C'!$F308)*$AA$8)</f>
        <v>0.53716510844492626</v>
      </c>
      <c r="BC419" s="97">
        <f t="shared" si="718"/>
        <v>3.9313065427916136</v>
      </c>
      <c r="BD419" s="97">
        <f t="shared" si="719"/>
        <v>2.2206545302661587</v>
      </c>
      <c r="BE419" s="97">
        <f t="shared" si="720"/>
        <v>13.998408656985735</v>
      </c>
      <c r="BF419" s="97">
        <f t="shared" si="721"/>
        <v>-63.235932093769613</v>
      </c>
      <c r="BG419" s="97">
        <f t="shared" si="722"/>
        <v>77.234340750755351</v>
      </c>
      <c r="BH419" s="97">
        <f t="shared" si="723"/>
        <v>229.23752343678387</v>
      </c>
      <c r="BI419" s="97" t="s">
        <v>8053</v>
      </c>
      <c r="BJ419" s="97" t="s">
        <v>8053</v>
      </c>
      <c r="BK419" s="97" t="s">
        <v>8053</v>
      </c>
      <c r="BL419" s="97">
        <f t="shared" si="724"/>
        <v>17.082733827828136</v>
      </c>
      <c r="BM419" s="97">
        <f t="shared" si="725"/>
        <v>17.082733827828136</v>
      </c>
      <c r="BN419" s="97">
        <f t="shared" si="726"/>
        <v>0.71178057615950563</v>
      </c>
      <c r="BO419" s="97">
        <f t="shared" si="727"/>
        <v>0</v>
      </c>
      <c r="BP419" s="97">
        <f t="shared" si="728"/>
        <v>0</v>
      </c>
      <c r="BQ419" s="97">
        <f t="shared" si="729"/>
        <v>0</v>
      </c>
      <c r="BR419" s="97">
        <f>SIN((90-$U$9)*$AA$8)*TAN($AA$10*$AA$8)/TAN((90-'C'!$F308)*$AA$8)</f>
        <v>-4.3427932253463933E-2</v>
      </c>
      <c r="BS419" s="97">
        <f t="shared" si="730"/>
        <v>2.5695650812758864E-2</v>
      </c>
      <c r="BT419" s="97">
        <f t="shared" si="731"/>
        <v>1.0127663357422376</v>
      </c>
      <c r="BU419" s="97">
        <f t="shared" si="732"/>
        <v>-2.4576255260960043</v>
      </c>
      <c r="BV419" s="97">
        <f t="shared" si="733"/>
        <v>9.1069592988755232</v>
      </c>
      <c r="BW419" s="97">
        <f t="shared" si="734"/>
        <v>-11.564584824971528</v>
      </c>
      <c r="BX419" s="97">
        <f t="shared" si="735"/>
        <v>173.35066622722047</v>
      </c>
      <c r="BY419" s="97" t="s">
        <v>8053</v>
      </c>
      <c r="BZ419" s="97" t="s">
        <v>8053</v>
      </c>
      <c r="CA419" s="97" t="s">
        <v>8053</v>
      </c>
      <c r="CB419" s="97">
        <f t="shared" si="736"/>
        <v>0</v>
      </c>
      <c r="CC419" s="97">
        <f t="shared" si="737"/>
        <v>0</v>
      </c>
      <c r="CD419" s="97">
        <f t="shared" si="738"/>
        <v>0</v>
      </c>
      <c r="CE419" s="97">
        <f t="shared" si="739"/>
        <v>0</v>
      </c>
      <c r="CF419" s="97">
        <f t="shared" si="740"/>
        <v>0</v>
      </c>
      <c r="CG419" s="97">
        <f t="shared" si="741"/>
        <v>0</v>
      </c>
      <c r="CH419" s="97">
        <f>90-'C'!$F308</f>
        <v>100.477</v>
      </c>
      <c r="CI419" s="97">
        <v>20</v>
      </c>
      <c r="CJ419" s="97"/>
      <c r="CK419" s="97"/>
      <c r="CL419" s="97"/>
      <c r="CM419" s="97"/>
      <c r="CN419" s="97" t="s">
        <v>8216</v>
      </c>
      <c r="CO419" s="97">
        <f t="shared" si="742"/>
        <v>20</v>
      </c>
      <c r="CP419" s="97">
        <f t="shared" si="743"/>
        <v>34.31666666666667</v>
      </c>
      <c r="CQ419" s="97">
        <f>'C'!F308</f>
        <v>-10.477</v>
      </c>
      <c r="CR419" s="97">
        <f t="shared" si="744"/>
        <v>3.1415926535897931</v>
      </c>
      <c r="CS419" s="97">
        <f t="shared" si="745"/>
        <v>1.7453292519943295E-2</v>
      </c>
      <c r="CT419" s="97">
        <f t="shared" si="746"/>
        <v>57.295779513082323</v>
      </c>
      <c r="CU419" s="97">
        <f t="shared" si="747"/>
        <v>0.59893882164272083</v>
      </c>
      <c r="CV419" s="97">
        <f t="shared" si="748"/>
        <v>-0.1828581457314459</v>
      </c>
      <c r="CW419" s="97">
        <f t="shared" si="749"/>
        <v>1.4622584204679965</v>
      </c>
      <c r="CX419" s="97">
        <f t="shared" si="750"/>
        <v>-77.862259771656326</v>
      </c>
      <c r="CY419" s="97">
        <f t="shared" si="751"/>
        <v>102.13774022834367</v>
      </c>
      <c r="CZ419" s="97">
        <f t="shared" si="752"/>
        <v>257.86225977165634</v>
      </c>
      <c r="DA419" s="97"/>
      <c r="DB419" s="97"/>
      <c r="DC419" s="97"/>
      <c r="DD419" s="97"/>
      <c r="DE419" s="97"/>
      <c r="DF419" s="97"/>
      <c r="DG419" s="97"/>
      <c r="DH419" s="97"/>
      <c r="DI419" s="97"/>
      <c r="DJ419" s="97"/>
      <c r="DK419" s="97"/>
    </row>
    <row r="420" spans="1:115" ht="30" customHeight="1" x14ac:dyDescent="0.2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8">
        <f t="shared" si="753"/>
        <v>21</v>
      </c>
      <c r="N420" s="97">
        <f t="shared" si="688"/>
        <v>105.87231873866266</v>
      </c>
      <c r="O420" s="97">
        <f t="shared" si="689"/>
        <v>102.57142386232307</v>
      </c>
      <c r="P420" s="97">
        <f t="shared" si="690"/>
        <v>3.3008948763395836</v>
      </c>
      <c r="Q420" s="97" t="str">
        <f t="shared" si="691"/>
        <v>QSOS</v>
      </c>
      <c r="R420" s="97">
        <f t="shared" si="692"/>
        <v>257.42857613767694</v>
      </c>
      <c r="S420" s="97">
        <f t="shared" si="477"/>
        <v>408</v>
      </c>
      <c r="T420" s="97">
        <f>SIN((90-$U$9)*$AA$8)*TAN($AA$9*$AA$8)/TAN((90-'C'!$F309)*$AA$8)</f>
        <v>-0.55585256946016171</v>
      </c>
      <c r="U420" s="97">
        <f t="shared" si="693"/>
        <v>3.9313065427916092</v>
      </c>
      <c r="V420" s="97">
        <f t="shared" si="694"/>
        <v>2.2206545302661578</v>
      </c>
      <c r="W420" s="97">
        <f t="shared" si="695"/>
        <v>-14.495871371428398</v>
      </c>
      <c r="X420" s="97">
        <f t="shared" si="696"/>
        <v>63.235932093769605</v>
      </c>
      <c r="Y420" s="97">
        <f t="shared" si="697"/>
        <v>-77.731803465197999</v>
      </c>
      <c r="Z420" s="97">
        <f t="shared" si="698"/>
        <v>131.25993927765879</v>
      </c>
      <c r="AA420" s="97">
        <f>(COS( 90.833*$AA$8)-SIN($U$9*$AA$8)*SIN('C'!$F309*$AA$8))/COS($U$9*$AA$8)/COS('C'!$F309*$AA$8)</f>
        <v>0.11269524879447557</v>
      </c>
      <c r="AB420" s="97">
        <f t="shared" si="699"/>
        <v>83.529291694014347</v>
      </c>
      <c r="AC420" s="97">
        <f>('C'!$E309+$AC$9+$W$9/15)</f>
        <v>11.930777777777781</v>
      </c>
      <c r="AD420" s="97">
        <f t="shared" si="700"/>
        <v>0</v>
      </c>
      <c r="AE420" s="97">
        <f t="shared" si="701"/>
        <v>0</v>
      </c>
      <c r="AF420" s="97">
        <f t="shared" si="702"/>
        <v>0</v>
      </c>
      <c r="AG420" s="97">
        <f t="shared" si="703"/>
        <v>0</v>
      </c>
      <c r="AH420" s="97">
        <f t="shared" si="704"/>
        <v>0</v>
      </c>
      <c r="AI420" s="97"/>
      <c r="AJ420" s="97"/>
      <c r="AK420" s="97">
        <f t="shared" si="705"/>
        <v>0</v>
      </c>
      <c r="AL420" s="97">
        <f>SIN((90-$U$9)*$AA$8)*TAN($Y$10*$AA$8)/TAN((90-'C'!$F309)*$AA$8)</f>
        <v>4.4938748533598624E-2</v>
      </c>
      <c r="AM420" s="97">
        <f t="shared" si="706"/>
        <v>2.5695650812758871E-2</v>
      </c>
      <c r="AN420" s="97">
        <f t="shared" si="707"/>
        <v>1.0127663357422376</v>
      </c>
      <c r="AO420" s="97">
        <f t="shared" si="708"/>
        <v>2.54317921769875</v>
      </c>
      <c r="AP420" s="97">
        <f t="shared" si="709"/>
        <v>-9.106959298875525</v>
      </c>
      <c r="AQ420" s="97">
        <f t="shared" si="710"/>
        <v>11.650138516574275</v>
      </c>
      <c r="AR420" s="97">
        <f t="shared" si="711"/>
        <v>186.56378008117676</v>
      </c>
      <c r="AS420" s="97" t="s">
        <v>8053</v>
      </c>
      <c r="AT420" s="97" t="s">
        <v>8053</v>
      </c>
      <c r="AU420" s="97" t="s">
        <v>8053</v>
      </c>
      <c r="AV420" s="97">
        <f t="shared" si="712"/>
        <v>11.154101876672829</v>
      </c>
      <c r="AW420" s="97">
        <f t="shared" si="713"/>
        <v>11.154101876672829</v>
      </c>
      <c r="AX420" s="97">
        <f t="shared" si="714"/>
        <v>0.4647542448613679</v>
      </c>
      <c r="AY420" s="97">
        <f t="shared" si="715"/>
        <v>0</v>
      </c>
      <c r="AZ420" s="97">
        <f t="shared" si="716"/>
        <v>0</v>
      </c>
      <c r="BA420" s="97">
        <f t="shared" si="717"/>
        <v>0</v>
      </c>
      <c r="BB420" s="97">
        <f>SIN((90-$U$9)*$AA$8)*TAN($Y$9*$AA$8)/TAN((90-'C'!$F309)*$AA$8)</f>
        <v>0.55585256946016204</v>
      </c>
      <c r="BC420" s="97">
        <f t="shared" si="718"/>
        <v>3.9313065427916136</v>
      </c>
      <c r="BD420" s="97">
        <f t="shared" si="719"/>
        <v>2.2206545302661587</v>
      </c>
      <c r="BE420" s="97">
        <f t="shared" si="720"/>
        <v>14.495871371428402</v>
      </c>
      <c r="BF420" s="97">
        <f t="shared" si="721"/>
        <v>-63.235932093769613</v>
      </c>
      <c r="BG420" s="97">
        <f t="shared" si="722"/>
        <v>77.731803465198013</v>
      </c>
      <c r="BH420" s="97">
        <f t="shared" si="723"/>
        <v>228.74006072234121</v>
      </c>
      <c r="BI420" s="97" t="s">
        <v>8053</v>
      </c>
      <c r="BJ420" s="97" t="s">
        <v>8053</v>
      </c>
      <c r="BK420" s="97" t="s">
        <v>8053</v>
      </c>
      <c r="BL420" s="97">
        <f t="shared" si="724"/>
        <v>17.112898008790982</v>
      </c>
      <c r="BM420" s="97">
        <f t="shared" si="725"/>
        <v>17.112898008790982</v>
      </c>
      <c r="BN420" s="97">
        <f t="shared" si="726"/>
        <v>0.71303741703295753</v>
      </c>
      <c r="BO420" s="97">
        <f t="shared" si="727"/>
        <v>0</v>
      </c>
      <c r="BP420" s="97">
        <f t="shared" si="728"/>
        <v>0</v>
      </c>
      <c r="BQ420" s="97">
        <f t="shared" si="729"/>
        <v>0</v>
      </c>
      <c r="BR420" s="97">
        <f>SIN((90-$U$9)*$AA$8)*TAN($AA$10*$AA$8)/TAN((90-'C'!$F309)*$AA$8)</f>
        <v>-4.4938748533598617E-2</v>
      </c>
      <c r="BS420" s="97">
        <f t="shared" si="730"/>
        <v>2.5695650812758864E-2</v>
      </c>
      <c r="BT420" s="97">
        <f t="shared" si="731"/>
        <v>1.0127663357422376</v>
      </c>
      <c r="BU420" s="97">
        <f t="shared" si="732"/>
        <v>-2.5431792176987496</v>
      </c>
      <c r="BV420" s="97">
        <f t="shared" si="733"/>
        <v>9.1069592988755232</v>
      </c>
      <c r="BW420" s="97">
        <f t="shared" si="734"/>
        <v>-11.650138516574273</v>
      </c>
      <c r="BX420" s="97">
        <f t="shared" si="735"/>
        <v>173.43621991882321</v>
      </c>
      <c r="BY420" s="97" t="s">
        <v>8053</v>
      </c>
      <c r="BZ420" s="97" t="s">
        <v>8053</v>
      </c>
      <c r="CA420" s="97" t="s">
        <v>8053</v>
      </c>
      <c r="CB420" s="97">
        <f t="shared" si="736"/>
        <v>0</v>
      </c>
      <c r="CC420" s="97">
        <f t="shared" si="737"/>
        <v>0</v>
      </c>
      <c r="CD420" s="97">
        <f t="shared" si="738"/>
        <v>0</v>
      </c>
      <c r="CE420" s="97">
        <f t="shared" si="739"/>
        <v>0</v>
      </c>
      <c r="CF420" s="97">
        <f t="shared" si="740"/>
        <v>0</v>
      </c>
      <c r="CG420" s="97">
        <f t="shared" si="741"/>
        <v>0</v>
      </c>
      <c r="CH420" s="97">
        <f>90-'C'!$F309</f>
        <v>100.833</v>
      </c>
      <c r="CI420" s="97">
        <v>21</v>
      </c>
      <c r="CJ420" s="97"/>
      <c r="CK420" s="97"/>
      <c r="CL420" s="97"/>
      <c r="CM420" s="97"/>
      <c r="CN420" s="97" t="s">
        <v>8216</v>
      </c>
      <c r="CO420" s="97">
        <f t="shared" si="742"/>
        <v>21</v>
      </c>
      <c r="CP420" s="97">
        <f t="shared" si="743"/>
        <v>34.31666666666667</v>
      </c>
      <c r="CQ420" s="97">
        <f>'C'!F309</f>
        <v>-10.833</v>
      </c>
      <c r="CR420" s="97">
        <f t="shared" si="744"/>
        <v>3.1415926535897931</v>
      </c>
      <c r="CS420" s="97">
        <f t="shared" si="745"/>
        <v>1.7453292519943295E-2</v>
      </c>
      <c r="CT420" s="97">
        <f t="shared" si="746"/>
        <v>57.295779513082323</v>
      </c>
      <c r="CU420" s="97">
        <f t="shared" si="747"/>
        <v>0.59893882164272083</v>
      </c>
      <c r="CV420" s="97">
        <f t="shared" si="748"/>
        <v>-0.18907151786854573</v>
      </c>
      <c r="CW420" s="97">
        <f t="shared" si="749"/>
        <v>1.4578611619193023</v>
      </c>
      <c r="CX420" s="97">
        <f t="shared" si="750"/>
        <v>-77.428576137676927</v>
      </c>
      <c r="CY420" s="97">
        <f t="shared" si="751"/>
        <v>102.57142386232307</v>
      </c>
      <c r="CZ420" s="97">
        <f t="shared" si="752"/>
        <v>257.42857613767694</v>
      </c>
      <c r="DA420" s="97"/>
      <c r="DB420" s="97"/>
      <c r="DC420" s="97"/>
      <c r="DD420" s="97"/>
      <c r="DE420" s="97"/>
      <c r="DF420" s="97"/>
      <c r="DG420" s="97"/>
      <c r="DH420" s="97"/>
      <c r="DI420" s="97"/>
      <c r="DJ420" s="97"/>
      <c r="DK420" s="97"/>
    </row>
    <row r="421" spans="1:115" ht="30" customHeight="1" x14ac:dyDescent="0.2">
      <c r="A421" s="97"/>
      <c r="B421" s="97"/>
      <c r="C421" s="97"/>
      <c r="D421" s="97"/>
      <c r="E421" s="97"/>
      <c r="F421" s="97"/>
      <c r="G421" s="97"/>
      <c r="H421" s="97"/>
      <c r="I421" s="97"/>
      <c r="J421" s="102"/>
      <c r="K421" s="97"/>
      <c r="L421" s="97"/>
      <c r="M421" s="98">
        <f t="shared" si="753"/>
        <v>22</v>
      </c>
      <c r="N421" s="97">
        <f t="shared" si="688"/>
        <v>105.87231873866266</v>
      </c>
      <c r="O421" s="97">
        <f t="shared" si="689"/>
        <v>103.00288587532516</v>
      </c>
      <c r="P421" s="97">
        <f t="shared" si="690"/>
        <v>2.8694328633374937</v>
      </c>
      <c r="Q421" s="97" t="str">
        <f t="shared" si="691"/>
        <v>QSOS</v>
      </c>
      <c r="R421" s="97">
        <f t="shared" si="692"/>
        <v>256.99711412467485</v>
      </c>
      <c r="S421" s="97">
        <f t="shared" si="477"/>
        <v>409</v>
      </c>
      <c r="T421" s="97">
        <f>SIN((90-$U$9)*$AA$8)*TAN($AA$9*$AA$8)/TAN((90-'C'!$F310)*$AA$8)</f>
        <v>-0.57447915879089695</v>
      </c>
      <c r="U421" s="97">
        <f t="shared" si="693"/>
        <v>3.9313065427916092</v>
      </c>
      <c r="V421" s="97">
        <f t="shared" si="694"/>
        <v>2.2206545302661578</v>
      </c>
      <c r="W421" s="97">
        <f t="shared" si="695"/>
        <v>-14.992827388726532</v>
      </c>
      <c r="X421" s="97">
        <f t="shared" si="696"/>
        <v>63.235932093769605</v>
      </c>
      <c r="Y421" s="97">
        <f t="shared" si="697"/>
        <v>-78.228759482496145</v>
      </c>
      <c r="Z421" s="97">
        <f t="shared" si="698"/>
        <v>131.75689529495693</v>
      </c>
      <c r="AA421" s="97">
        <f>(COS( 90.833*$AA$8)-SIN($U$9*$AA$8)*SIN('C'!$F310*$AA$8))/COS($U$9*$AA$8)/COS('C'!$F310*$AA$8)</f>
        <v>0.11705064793152392</v>
      </c>
      <c r="AB421" s="97">
        <f t="shared" si="699"/>
        <v>83.27808254109415</v>
      </c>
      <c r="AC421" s="97">
        <f>('C'!$E310+$AC$9+$W$9/15)</f>
        <v>11.928777777777778</v>
      </c>
      <c r="AD421" s="97">
        <f t="shared" si="700"/>
        <v>0</v>
      </c>
      <c r="AE421" s="97">
        <f t="shared" si="701"/>
        <v>0</v>
      </c>
      <c r="AF421" s="97">
        <f t="shared" si="702"/>
        <v>0</v>
      </c>
      <c r="AG421" s="97">
        <f t="shared" si="703"/>
        <v>0</v>
      </c>
      <c r="AH421" s="97">
        <f t="shared" si="704"/>
        <v>0</v>
      </c>
      <c r="AI421" s="97"/>
      <c r="AJ421" s="97"/>
      <c r="AK421" s="97">
        <f t="shared" si="705"/>
        <v>0</v>
      </c>
      <c r="AL421" s="97">
        <f>SIN((90-$U$9)*$AA$8)*TAN($Y$10*$AA$8)/TAN((90-'C'!$F310)*$AA$8)</f>
        <v>4.6444643549583636E-2</v>
      </c>
      <c r="AM421" s="97">
        <f t="shared" si="706"/>
        <v>2.5695650812758871E-2</v>
      </c>
      <c r="AN421" s="97">
        <f t="shared" si="707"/>
        <v>1.0127663357422376</v>
      </c>
      <c r="AO421" s="97">
        <f t="shared" si="708"/>
        <v>2.6284598771495586</v>
      </c>
      <c r="AP421" s="97">
        <f t="shared" si="709"/>
        <v>-9.106959298875525</v>
      </c>
      <c r="AQ421" s="97">
        <f t="shared" si="710"/>
        <v>11.735419176025083</v>
      </c>
      <c r="AR421" s="97">
        <f t="shared" si="711"/>
        <v>186.47849942172596</v>
      </c>
      <c r="AS421" s="97" t="s">
        <v>8053</v>
      </c>
      <c r="AT421" s="97" t="s">
        <v>8053</v>
      </c>
      <c r="AU421" s="97" t="s">
        <v>8053</v>
      </c>
      <c r="AV421" s="97">
        <f t="shared" si="712"/>
        <v>11.146416499376107</v>
      </c>
      <c r="AW421" s="97">
        <f t="shared" si="713"/>
        <v>11.146416499376107</v>
      </c>
      <c r="AX421" s="97">
        <f t="shared" si="714"/>
        <v>0.46443402080733781</v>
      </c>
      <c r="AY421" s="97">
        <f t="shared" si="715"/>
        <v>0</v>
      </c>
      <c r="AZ421" s="97">
        <f t="shared" si="716"/>
        <v>0</v>
      </c>
      <c r="BA421" s="97">
        <f t="shared" si="717"/>
        <v>0</v>
      </c>
      <c r="BB421" s="97">
        <f>SIN((90-$U$9)*$AA$8)*TAN($Y$9*$AA$8)/TAN((90-'C'!$F310)*$AA$8)</f>
        <v>0.57447915879089717</v>
      </c>
      <c r="BC421" s="97">
        <f t="shared" si="718"/>
        <v>3.9313065427916136</v>
      </c>
      <c r="BD421" s="97">
        <f t="shared" si="719"/>
        <v>2.2206545302661587</v>
      </c>
      <c r="BE421" s="97">
        <f t="shared" si="720"/>
        <v>14.992827388726532</v>
      </c>
      <c r="BF421" s="97">
        <f t="shared" si="721"/>
        <v>-63.235932093769613</v>
      </c>
      <c r="BG421" s="97">
        <f t="shared" si="722"/>
        <v>78.228759482496145</v>
      </c>
      <c r="BH421" s="97">
        <f t="shared" si="723"/>
        <v>228.24310470504307</v>
      </c>
      <c r="BI421" s="97" t="s">
        <v>8053</v>
      </c>
      <c r="BJ421" s="97" t="s">
        <v>8053</v>
      </c>
      <c r="BK421" s="97" t="s">
        <v>8053</v>
      </c>
      <c r="BL421" s="97">
        <f t="shared" si="724"/>
        <v>17.144028409944188</v>
      </c>
      <c r="BM421" s="97">
        <f t="shared" si="725"/>
        <v>17.144028409944188</v>
      </c>
      <c r="BN421" s="97">
        <f t="shared" si="726"/>
        <v>0.71433451708100781</v>
      </c>
      <c r="BO421" s="97">
        <f t="shared" si="727"/>
        <v>0</v>
      </c>
      <c r="BP421" s="97">
        <f t="shared" si="728"/>
        <v>0</v>
      </c>
      <c r="BQ421" s="97">
        <f t="shared" si="729"/>
        <v>0</v>
      </c>
      <c r="BR421" s="97">
        <f>SIN((90-$U$9)*$AA$8)*TAN($AA$10*$AA$8)/TAN((90-'C'!$F310)*$AA$8)</f>
        <v>-4.6444643549583622E-2</v>
      </c>
      <c r="BS421" s="97">
        <f t="shared" si="730"/>
        <v>2.5695650812758864E-2</v>
      </c>
      <c r="BT421" s="97">
        <f t="shared" si="731"/>
        <v>1.0127663357422376</v>
      </c>
      <c r="BU421" s="97">
        <f t="shared" si="732"/>
        <v>-2.6284598771495578</v>
      </c>
      <c r="BV421" s="97">
        <f t="shared" si="733"/>
        <v>9.1069592988755232</v>
      </c>
      <c r="BW421" s="97">
        <f t="shared" si="734"/>
        <v>-11.735419176025081</v>
      </c>
      <c r="BX421" s="97">
        <f t="shared" si="735"/>
        <v>173.52150057827404</v>
      </c>
      <c r="BY421" s="97" t="s">
        <v>8053</v>
      </c>
      <c r="BZ421" s="97" t="s">
        <v>8053</v>
      </c>
      <c r="CA421" s="97" t="s">
        <v>8053</v>
      </c>
      <c r="CB421" s="97">
        <f t="shared" si="736"/>
        <v>0</v>
      </c>
      <c r="CC421" s="97">
        <f t="shared" si="737"/>
        <v>0</v>
      </c>
      <c r="CD421" s="97">
        <f t="shared" si="738"/>
        <v>0</v>
      </c>
      <c r="CE421" s="97">
        <f t="shared" si="739"/>
        <v>0</v>
      </c>
      <c r="CF421" s="97">
        <f t="shared" si="740"/>
        <v>0</v>
      </c>
      <c r="CG421" s="97">
        <f t="shared" si="741"/>
        <v>0</v>
      </c>
      <c r="CH421" s="97">
        <f>90-'C'!$F310</f>
        <v>101.187</v>
      </c>
      <c r="CI421" s="97">
        <v>22</v>
      </c>
      <c r="CJ421" s="102"/>
      <c r="CK421" s="97"/>
      <c r="CL421" s="97"/>
      <c r="CM421" s="97"/>
      <c r="CN421" s="97" t="s">
        <v>8216</v>
      </c>
      <c r="CO421" s="97">
        <f t="shared" si="742"/>
        <v>22</v>
      </c>
      <c r="CP421" s="97">
        <f t="shared" si="743"/>
        <v>34.31666666666667</v>
      </c>
      <c r="CQ421" s="97">
        <f>'C'!F310</f>
        <v>-11.186999999999999</v>
      </c>
      <c r="CR421" s="97">
        <f t="shared" si="744"/>
        <v>3.1415926535897931</v>
      </c>
      <c r="CS421" s="97">
        <f t="shared" si="745"/>
        <v>1.7453292519943295E-2</v>
      </c>
      <c r="CT421" s="97">
        <f t="shared" si="746"/>
        <v>57.295779513082323</v>
      </c>
      <c r="CU421" s="97">
        <f t="shared" si="747"/>
        <v>0.59893882164272083</v>
      </c>
      <c r="CV421" s="97">
        <f t="shared" si="748"/>
        <v>-0.19524998342060565</v>
      </c>
      <c r="CW421" s="97">
        <f t="shared" si="749"/>
        <v>1.4534767350896989</v>
      </c>
      <c r="CX421" s="97">
        <f t="shared" si="750"/>
        <v>-76.997114124674837</v>
      </c>
      <c r="CY421" s="97">
        <f t="shared" si="751"/>
        <v>103.00288587532516</v>
      </c>
      <c r="CZ421" s="97">
        <f t="shared" si="752"/>
        <v>256.99711412467485</v>
      </c>
      <c r="DA421" s="97"/>
      <c r="DB421" s="97"/>
      <c r="DC421" s="97"/>
      <c r="DD421" s="97"/>
      <c r="DE421" s="97"/>
      <c r="DF421" s="97"/>
      <c r="DG421" s="97"/>
      <c r="DH421" s="97"/>
      <c r="DI421" s="97"/>
      <c r="DJ421" s="97"/>
      <c r="DK421" s="97"/>
    </row>
    <row r="422" spans="1:115" ht="30" customHeight="1" x14ac:dyDescent="0.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8">
        <f t="shared" si="753"/>
        <v>23</v>
      </c>
      <c r="N422" s="97">
        <f t="shared" si="688"/>
        <v>105.87231873866266</v>
      </c>
      <c r="O422" s="97">
        <f t="shared" si="689"/>
        <v>103.4296921409661</v>
      </c>
      <c r="P422" s="97">
        <f t="shared" si="690"/>
        <v>2.4426265976965595</v>
      </c>
      <c r="Q422" s="97" t="str">
        <f t="shared" si="691"/>
        <v>QSOS</v>
      </c>
      <c r="R422" s="97">
        <f t="shared" si="692"/>
        <v>256.5703078590339</v>
      </c>
      <c r="S422" s="97">
        <f t="shared" si="477"/>
        <v>410</v>
      </c>
      <c r="T422" s="97">
        <f>SIN((90-$U$9)*$AA$8)*TAN($AA$9*$AA$8)/TAN((90-'C'!$F311)*$AA$8)</f>
        <v>-0.59294007909996083</v>
      </c>
      <c r="U422" s="97">
        <f t="shared" si="693"/>
        <v>3.9313065427916092</v>
      </c>
      <c r="V422" s="97">
        <f t="shared" si="694"/>
        <v>2.2206545302661578</v>
      </c>
      <c r="W422" s="97">
        <f t="shared" si="695"/>
        <v>-15.486504949053444</v>
      </c>
      <c r="X422" s="97">
        <f t="shared" si="696"/>
        <v>63.235932093769605</v>
      </c>
      <c r="Y422" s="97">
        <f t="shared" si="697"/>
        <v>-78.722437042823046</v>
      </c>
      <c r="Z422" s="97">
        <f t="shared" si="698"/>
        <v>132.25057285528385</v>
      </c>
      <c r="AA422" s="97">
        <f>(COS( 90.833*$AA$8)-SIN($U$9*$AA$8)*SIN('C'!$F311*$AA$8))/COS($U$9*$AA$8)/COS('C'!$F311*$AA$8)</f>
        <v>0.12136663497939731</v>
      </c>
      <c r="AB422" s="97">
        <f t="shared" si="699"/>
        <v>83.029018476120626</v>
      </c>
      <c r="AC422" s="97">
        <f>('C'!$E311+$AC$9+$W$9/15)</f>
        <v>11.925777777777778</v>
      </c>
      <c r="AD422" s="97">
        <f t="shared" si="700"/>
        <v>0</v>
      </c>
      <c r="AE422" s="97">
        <f t="shared" si="701"/>
        <v>0</v>
      </c>
      <c r="AF422" s="97">
        <f t="shared" si="702"/>
        <v>0</v>
      </c>
      <c r="AG422" s="97">
        <f t="shared" si="703"/>
        <v>0</v>
      </c>
      <c r="AH422" s="97">
        <f t="shared" si="704"/>
        <v>0</v>
      </c>
      <c r="AI422" s="97"/>
      <c r="AJ422" s="97"/>
      <c r="AK422" s="97">
        <f t="shared" si="705"/>
        <v>0</v>
      </c>
      <c r="AL422" s="97">
        <f>SIN((90-$U$9)*$AA$8)*TAN($Y$10*$AA$8)/TAN((90-'C'!$F311)*$AA$8)</f>
        <v>4.7937144800902012E-2</v>
      </c>
      <c r="AM422" s="97">
        <f t="shared" si="706"/>
        <v>2.5695650812758871E-2</v>
      </c>
      <c r="AN422" s="97">
        <f t="shared" si="707"/>
        <v>1.0127663357422376</v>
      </c>
      <c r="AO422" s="97">
        <f t="shared" si="708"/>
        <v>2.7129877810353116</v>
      </c>
      <c r="AP422" s="97">
        <f t="shared" si="709"/>
        <v>-9.106959298875525</v>
      </c>
      <c r="AQ422" s="97">
        <f t="shared" si="710"/>
        <v>11.819947079910836</v>
      </c>
      <c r="AR422" s="97">
        <f t="shared" si="711"/>
        <v>186.39397151784021</v>
      </c>
      <c r="AS422" s="97" t="s">
        <v>8053</v>
      </c>
      <c r="AT422" s="97" t="s">
        <v>8053</v>
      </c>
      <c r="AU422" s="97" t="s">
        <v>8053</v>
      </c>
      <c r="AV422" s="97">
        <f t="shared" si="712"/>
        <v>11.137781305783722</v>
      </c>
      <c r="AW422" s="97">
        <f t="shared" si="713"/>
        <v>11.137781305783722</v>
      </c>
      <c r="AX422" s="97">
        <f t="shared" si="714"/>
        <v>0.46407422107432178</v>
      </c>
      <c r="AY422" s="97">
        <f t="shared" si="715"/>
        <v>0</v>
      </c>
      <c r="AZ422" s="97">
        <f t="shared" si="716"/>
        <v>0</v>
      </c>
      <c r="BA422" s="97">
        <f t="shared" si="717"/>
        <v>0</v>
      </c>
      <c r="BB422" s="97">
        <f>SIN((90-$U$9)*$AA$8)*TAN($Y$9*$AA$8)/TAN((90-'C'!$F311)*$AA$8)</f>
        <v>0.59294007909996105</v>
      </c>
      <c r="BC422" s="97">
        <f t="shared" si="718"/>
        <v>3.9313065427916136</v>
      </c>
      <c r="BD422" s="97">
        <f t="shared" si="719"/>
        <v>2.2206545302661587</v>
      </c>
      <c r="BE422" s="97">
        <f t="shared" si="720"/>
        <v>15.48650494905344</v>
      </c>
      <c r="BF422" s="97">
        <f t="shared" si="721"/>
        <v>-63.235932093769613</v>
      </c>
      <c r="BG422" s="97">
        <f t="shared" si="722"/>
        <v>78.72243704282306</v>
      </c>
      <c r="BH422" s="97">
        <f t="shared" si="723"/>
        <v>227.74942714471618</v>
      </c>
      <c r="BI422" s="97" t="s">
        <v>8053</v>
      </c>
      <c r="BJ422" s="97" t="s">
        <v>8053</v>
      </c>
      <c r="BK422" s="97" t="s">
        <v>8053</v>
      </c>
      <c r="BL422" s="97">
        <f t="shared" si="724"/>
        <v>17.173940247299313</v>
      </c>
      <c r="BM422" s="97">
        <f t="shared" si="725"/>
        <v>17.173940247299313</v>
      </c>
      <c r="BN422" s="97">
        <f t="shared" si="726"/>
        <v>0.71558084363747143</v>
      </c>
      <c r="BO422" s="97">
        <f t="shared" si="727"/>
        <v>0</v>
      </c>
      <c r="BP422" s="97">
        <f t="shared" si="728"/>
        <v>0</v>
      </c>
      <c r="BQ422" s="97">
        <f t="shared" si="729"/>
        <v>0</v>
      </c>
      <c r="BR422" s="97">
        <f>SIN((90-$U$9)*$AA$8)*TAN($AA$10*$AA$8)/TAN((90-'C'!$F311)*$AA$8)</f>
        <v>-4.7937144800901998E-2</v>
      </c>
      <c r="BS422" s="97">
        <f t="shared" si="730"/>
        <v>2.5695650812758864E-2</v>
      </c>
      <c r="BT422" s="97">
        <f t="shared" si="731"/>
        <v>1.0127663357422376</v>
      </c>
      <c r="BU422" s="97">
        <f t="shared" si="732"/>
        <v>-2.7129877810353107</v>
      </c>
      <c r="BV422" s="97">
        <f t="shared" si="733"/>
        <v>9.1069592988755232</v>
      </c>
      <c r="BW422" s="97">
        <f t="shared" si="734"/>
        <v>-11.819947079910834</v>
      </c>
      <c r="BX422" s="97">
        <f t="shared" si="735"/>
        <v>173.60602848215979</v>
      </c>
      <c r="BY422" s="97" t="s">
        <v>8053</v>
      </c>
      <c r="BZ422" s="97" t="s">
        <v>8053</v>
      </c>
      <c r="CA422" s="97" t="s">
        <v>8053</v>
      </c>
      <c r="CB422" s="97">
        <f t="shared" si="736"/>
        <v>0</v>
      </c>
      <c r="CC422" s="97">
        <f t="shared" si="737"/>
        <v>0</v>
      </c>
      <c r="CD422" s="97">
        <f t="shared" si="738"/>
        <v>0</v>
      </c>
      <c r="CE422" s="97">
        <f t="shared" si="739"/>
        <v>0</v>
      </c>
      <c r="CF422" s="97">
        <f t="shared" si="740"/>
        <v>0</v>
      </c>
      <c r="CG422" s="97">
        <f t="shared" si="741"/>
        <v>0</v>
      </c>
      <c r="CH422" s="97">
        <f>90-'C'!$F311</f>
        <v>101.53700000000001</v>
      </c>
      <c r="CI422" s="97">
        <v>23</v>
      </c>
      <c r="CJ422" s="97"/>
      <c r="CK422" s="97"/>
      <c r="CL422" s="97"/>
      <c r="CM422" s="97"/>
      <c r="CN422" s="97" t="s">
        <v>8216</v>
      </c>
      <c r="CO422" s="97">
        <f t="shared" si="742"/>
        <v>23</v>
      </c>
      <c r="CP422" s="97">
        <f t="shared" si="743"/>
        <v>34.31666666666667</v>
      </c>
      <c r="CQ422" s="97">
        <f>'C'!F311</f>
        <v>-11.537000000000001</v>
      </c>
      <c r="CR422" s="97">
        <f t="shared" si="744"/>
        <v>3.1415926535897931</v>
      </c>
      <c r="CS422" s="97">
        <f t="shared" si="745"/>
        <v>1.7453292519943295E-2</v>
      </c>
      <c r="CT422" s="97">
        <f t="shared" si="746"/>
        <v>57.295779513082323</v>
      </c>
      <c r="CU422" s="97">
        <f t="shared" si="747"/>
        <v>0.59893882164272083</v>
      </c>
      <c r="CV422" s="97">
        <f t="shared" si="748"/>
        <v>-0.20135863580258581</v>
      </c>
      <c r="CW422" s="97">
        <f t="shared" si="749"/>
        <v>1.4491297471075097</v>
      </c>
      <c r="CX422" s="97">
        <f t="shared" si="750"/>
        <v>-76.570307859033903</v>
      </c>
      <c r="CY422" s="97">
        <f t="shared" si="751"/>
        <v>103.4296921409661</v>
      </c>
      <c r="CZ422" s="97">
        <f t="shared" si="752"/>
        <v>256.5703078590339</v>
      </c>
      <c r="DA422" s="97"/>
      <c r="DB422" s="97"/>
      <c r="DC422" s="97"/>
      <c r="DD422" s="97"/>
      <c r="DE422" s="97"/>
      <c r="DF422" s="97"/>
      <c r="DG422" s="97"/>
      <c r="DH422" s="97"/>
      <c r="DI422" s="97"/>
      <c r="DJ422" s="97"/>
      <c r="DK422" s="97"/>
    </row>
    <row r="423" spans="1:115" ht="30" customHeight="1" x14ac:dyDescent="0.2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8">
        <f t="shared" si="753"/>
        <v>24</v>
      </c>
      <c r="N423" s="97">
        <f t="shared" si="688"/>
        <v>105.87231873866266</v>
      </c>
      <c r="O423" s="97">
        <f t="shared" si="689"/>
        <v>103.85428479522581</v>
      </c>
      <c r="P423" s="97">
        <f t="shared" si="690"/>
        <v>2.0180339434368477</v>
      </c>
      <c r="Q423" s="97" t="str">
        <f t="shared" si="691"/>
        <v>QSOS</v>
      </c>
      <c r="R423" s="97">
        <f t="shared" si="692"/>
        <v>256.14571520477421</v>
      </c>
      <c r="S423" s="97">
        <f t="shared" si="477"/>
        <v>411</v>
      </c>
      <c r="T423" s="97">
        <f>SIN((90-$U$9)*$AA$8)*TAN($AA$9*$AA$8)/TAN((90-'C'!$F312)*$AA$8)</f>
        <v>-0.61134120806387571</v>
      </c>
      <c r="U423" s="97">
        <f t="shared" si="693"/>
        <v>3.9313065427916092</v>
      </c>
      <c r="V423" s="97">
        <f t="shared" si="694"/>
        <v>2.2206545302661578</v>
      </c>
      <c r="W423" s="97">
        <f t="shared" si="695"/>
        <v>-15.979759230726593</v>
      </c>
      <c r="X423" s="97">
        <f t="shared" si="696"/>
        <v>63.235932093769605</v>
      </c>
      <c r="Y423" s="97">
        <f t="shared" si="697"/>
        <v>-79.215691324496191</v>
      </c>
      <c r="Z423" s="97">
        <f t="shared" si="698"/>
        <v>132.74382713695698</v>
      </c>
      <c r="AA423" s="97">
        <f>(COS( 90.833*$AA$8)-SIN($U$9*$AA$8)*SIN('C'!$F312*$AA$8))/COS($U$9*$AA$8)/COS('C'!$F312*$AA$8)</f>
        <v>0.12566797790754378</v>
      </c>
      <c r="AB423" s="97">
        <f t="shared" si="699"/>
        <v>82.780667711915697</v>
      </c>
      <c r="AC423" s="97">
        <f>('C'!$E312+$AC$9+$W$9/15)</f>
        <v>11.923777777777779</v>
      </c>
      <c r="AD423" s="97">
        <f t="shared" si="700"/>
        <v>0</v>
      </c>
      <c r="AE423" s="97">
        <f t="shared" si="701"/>
        <v>0</v>
      </c>
      <c r="AF423" s="97">
        <f t="shared" si="702"/>
        <v>0</v>
      </c>
      <c r="AG423" s="97">
        <f t="shared" si="703"/>
        <v>0</v>
      </c>
      <c r="AH423" s="97">
        <f t="shared" si="704"/>
        <v>0</v>
      </c>
      <c r="AI423" s="97"/>
      <c r="AJ423" s="97"/>
      <c r="AK423" s="97">
        <f t="shared" si="705"/>
        <v>0</v>
      </c>
      <c r="AL423" s="97">
        <f>SIN((90-$U$9)*$AA$8)*TAN($Y$10*$AA$8)/TAN((90-'C'!$F312)*$AA$8)</f>
        <v>4.9424812129752881E-2</v>
      </c>
      <c r="AM423" s="97">
        <f t="shared" si="706"/>
        <v>2.5695650812758871E-2</v>
      </c>
      <c r="AN423" s="97">
        <f t="shared" si="707"/>
        <v>1.0127663357422376</v>
      </c>
      <c r="AO423" s="97">
        <f t="shared" si="708"/>
        <v>2.7972477961371629</v>
      </c>
      <c r="AP423" s="97">
        <f t="shared" si="709"/>
        <v>-9.106959298875525</v>
      </c>
      <c r="AQ423" s="97">
        <f t="shared" si="710"/>
        <v>11.904207095012687</v>
      </c>
      <c r="AR423" s="97">
        <f t="shared" si="711"/>
        <v>186.30971150273837</v>
      </c>
      <c r="AS423" s="97" t="s">
        <v>8053</v>
      </c>
      <c r="AT423" s="97" t="s">
        <v>8053</v>
      </c>
      <c r="AU423" s="97" t="s">
        <v>8053</v>
      </c>
      <c r="AV423" s="97">
        <f t="shared" si="712"/>
        <v>11.130163971443601</v>
      </c>
      <c r="AW423" s="97">
        <f t="shared" si="713"/>
        <v>11.130163971443601</v>
      </c>
      <c r="AX423" s="97">
        <f t="shared" si="714"/>
        <v>0.46375683214348334</v>
      </c>
      <c r="AY423" s="97">
        <f t="shared" si="715"/>
        <v>0</v>
      </c>
      <c r="AZ423" s="97">
        <f t="shared" si="716"/>
        <v>0</v>
      </c>
      <c r="BA423" s="97">
        <f t="shared" si="717"/>
        <v>0</v>
      </c>
      <c r="BB423" s="97">
        <f>SIN((90-$U$9)*$AA$8)*TAN($Y$9*$AA$8)/TAN((90-'C'!$F312)*$AA$8)</f>
        <v>0.61134120806387604</v>
      </c>
      <c r="BC423" s="97">
        <f t="shared" si="718"/>
        <v>3.9313065427916136</v>
      </c>
      <c r="BD423" s="97">
        <f t="shared" si="719"/>
        <v>2.2206545302661587</v>
      </c>
      <c r="BE423" s="97">
        <f t="shared" si="720"/>
        <v>15.979759230726597</v>
      </c>
      <c r="BF423" s="97">
        <f t="shared" si="721"/>
        <v>-63.235932093769613</v>
      </c>
      <c r="BG423" s="97">
        <f t="shared" si="722"/>
        <v>79.215691324496206</v>
      </c>
      <c r="BH423" s="97">
        <f t="shared" si="723"/>
        <v>227.25617286304302</v>
      </c>
      <c r="BI423" s="97" t="s">
        <v>8053</v>
      </c>
      <c r="BJ423" s="97" t="s">
        <v>8053</v>
      </c>
      <c r="BK423" s="97" t="s">
        <v>8053</v>
      </c>
      <c r="BL423" s="97">
        <f t="shared" si="724"/>
        <v>17.204823866077525</v>
      </c>
      <c r="BM423" s="97">
        <f t="shared" si="725"/>
        <v>17.204823866077525</v>
      </c>
      <c r="BN423" s="97">
        <f t="shared" si="726"/>
        <v>0.71686766108656352</v>
      </c>
      <c r="BO423" s="97">
        <f t="shared" si="727"/>
        <v>0</v>
      </c>
      <c r="BP423" s="97">
        <f t="shared" si="728"/>
        <v>0</v>
      </c>
      <c r="BQ423" s="97">
        <f t="shared" si="729"/>
        <v>0</v>
      </c>
      <c r="BR423" s="97">
        <f>SIN((90-$U$9)*$AA$8)*TAN($AA$10*$AA$8)/TAN((90-'C'!$F312)*$AA$8)</f>
        <v>-4.9424812129752867E-2</v>
      </c>
      <c r="BS423" s="97">
        <f t="shared" si="730"/>
        <v>2.5695650812758864E-2</v>
      </c>
      <c r="BT423" s="97">
        <f t="shared" si="731"/>
        <v>1.0127663357422376</v>
      </c>
      <c r="BU423" s="97">
        <f t="shared" si="732"/>
        <v>-2.797247796137162</v>
      </c>
      <c r="BV423" s="97">
        <f t="shared" si="733"/>
        <v>9.1069592988755232</v>
      </c>
      <c r="BW423" s="97">
        <f t="shared" si="734"/>
        <v>-11.904207095012685</v>
      </c>
      <c r="BX423" s="97">
        <f t="shared" si="735"/>
        <v>173.69028849726163</v>
      </c>
      <c r="BY423" s="97" t="s">
        <v>8053</v>
      </c>
      <c r="BZ423" s="97" t="s">
        <v>8053</v>
      </c>
      <c r="CA423" s="97" t="s">
        <v>8053</v>
      </c>
      <c r="CB423" s="97">
        <f t="shared" si="736"/>
        <v>0</v>
      </c>
      <c r="CC423" s="97">
        <f t="shared" si="737"/>
        <v>0</v>
      </c>
      <c r="CD423" s="97">
        <f t="shared" si="738"/>
        <v>0</v>
      </c>
      <c r="CE423" s="97">
        <f t="shared" si="739"/>
        <v>0</v>
      </c>
      <c r="CF423" s="97">
        <f t="shared" si="740"/>
        <v>0</v>
      </c>
      <c r="CG423" s="97">
        <f t="shared" si="741"/>
        <v>0</v>
      </c>
      <c r="CH423" s="97">
        <f>90-'C'!$F312</f>
        <v>101.88500000000001</v>
      </c>
      <c r="CI423" s="97">
        <v>24</v>
      </c>
      <c r="CJ423" s="97"/>
      <c r="CK423" s="97"/>
      <c r="CL423" s="97"/>
      <c r="CM423" s="97"/>
      <c r="CN423" s="97" t="s">
        <v>8216</v>
      </c>
      <c r="CO423" s="97">
        <f t="shared" si="742"/>
        <v>24</v>
      </c>
      <c r="CP423" s="97">
        <f t="shared" si="743"/>
        <v>34.31666666666667</v>
      </c>
      <c r="CQ423" s="97">
        <f>'C'!F312</f>
        <v>-11.885</v>
      </c>
      <c r="CR423" s="97">
        <f t="shared" si="744"/>
        <v>3.1415926535897931</v>
      </c>
      <c r="CS423" s="97">
        <f t="shared" si="745"/>
        <v>1.7453292519943295E-2</v>
      </c>
      <c r="CT423" s="97">
        <f t="shared" si="746"/>
        <v>57.295779513082323</v>
      </c>
      <c r="CU423" s="97">
        <f t="shared" si="747"/>
        <v>0.59893882164272083</v>
      </c>
      <c r="CV423" s="97">
        <f t="shared" si="748"/>
        <v>-0.20743238159952607</v>
      </c>
      <c r="CW423" s="97">
        <f t="shared" si="749"/>
        <v>1.4447952085722897</v>
      </c>
      <c r="CX423" s="97">
        <f t="shared" si="750"/>
        <v>-76.145715204774191</v>
      </c>
      <c r="CY423" s="97">
        <f t="shared" si="751"/>
        <v>103.85428479522581</v>
      </c>
      <c r="CZ423" s="97">
        <f t="shared" si="752"/>
        <v>256.14571520477421</v>
      </c>
      <c r="DA423" s="97"/>
      <c r="DB423" s="97"/>
      <c r="DC423" s="97"/>
      <c r="DD423" s="97"/>
      <c r="DE423" s="97"/>
      <c r="DF423" s="97"/>
      <c r="DG423" s="97"/>
      <c r="DH423" s="97"/>
      <c r="DI423" s="97"/>
      <c r="DJ423" s="97"/>
      <c r="DK423" s="97"/>
    </row>
    <row r="424" spans="1:115" ht="30" customHeight="1" x14ac:dyDescent="0.2">
      <c r="A424" s="97"/>
      <c r="B424" s="97"/>
      <c r="C424" s="97"/>
      <c r="D424" s="97"/>
      <c r="E424" s="97"/>
      <c r="F424" s="97"/>
      <c r="G424" s="97"/>
      <c r="H424" s="97"/>
      <c r="I424" s="97"/>
      <c r="J424" s="102"/>
      <c r="K424" s="97"/>
      <c r="L424" s="97"/>
      <c r="M424" s="98">
        <f t="shared" si="753"/>
        <v>25</v>
      </c>
      <c r="N424" s="97">
        <f t="shared" si="688"/>
        <v>105.87231873866266</v>
      </c>
      <c r="O424" s="97">
        <f t="shared" si="689"/>
        <v>104.27422657226403</v>
      </c>
      <c r="P424" s="97">
        <f t="shared" si="690"/>
        <v>1.5980921663986294</v>
      </c>
      <c r="Q424" s="97" t="str">
        <f t="shared" si="691"/>
        <v>QSOS</v>
      </c>
      <c r="R424" s="97">
        <f t="shared" si="692"/>
        <v>255.72577342773599</v>
      </c>
      <c r="S424" s="97">
        <f t="shared" si="477"/>
        <v>412</v>
      </c>
      <c r="T424" s="97">
        <f>SIN((90-$U$9)*$AA$8)*TAN($AA$9*$AA$8)/TAN((90-'C'!$F313)*$AA$8)</f>
        <v>-0.62957711927529258</v>
      </c>
      <c r="U424" s="97">
        <f t="shared" si="693"/>
        <v>3.9313065427916092</v>
      </c>
      <c r="V424" s="97">
        <f t="shared" si="694"/>
        <v>2.2206545302661578</v>
      </c>
      <c r="W424" s="97">
        <f t="shared" si="695"/>
        <v>-16.469787291852551</v>
      </c>
      <c r="X424" s="97">
        <f t="shared" si="696"/>
        <v>63.235932093769605</v>
      </c>
      <c r="Y424" s="97">
        <f t="shared" si="697"/>
        <v>-79.70571938562216</v>
      </c>
      <c r="Z424" s="97">
        <f t="shared" si="698"/>
        <v>133.23385519808295</v>
      </c>
      <c r="AA424" s="97">
        <f>(COS( 90.833*$AA$8)-SIN($U$9*$AA$8)*SIN('C'!$F313*$AA$8))/COS($U$9*$AA$8)/COS('C'!$F313*$AA$8)</f>
        <v>0.12993004746960587</v>
      </c>
      <c r="AB424" s="97">
        <f t="shared" si="699"/>
        <v>82.534449952526288</v>
      </c>
      <c r="AC424" s="97">
        <f>('C'!$E313+$AC$9+$W$9/15)</f>
        <v>11.92177777777778</v>
      </c>
      <c r="AD424" s="97">
        <f t="shared" si="700"/>
        <v>0</v>
      </c>
      <c r="AE424" s="97">
        <f t="shared" si="701"/>
        <v>0</v>
      </c>
      <c r="AF424" s="97">
        <f t="shared" si="702"/>
        <v>0</v>
      </c>
      <c r="AG424" s="97">
        <f t="shared" si="703"/>
        <v>0</v>
      </c>
      <c r="AH424" s="97">
        <f t="shared" si="704"/>
        <v>0</v>
      </c>
      <c r="AI424" s="97"/>
      <c r="AJ424" s="97"/>
      <c r="AK424" s="97">
        <f t="shared" si="705"/>
        <v>0</v>
      </c>
      <c r="AL424" s="97">
        <f>SIN((90-$U$9)*$AA$8)*TAN($Y$10*$AA$8)/TAN((90-'C'!$F313)*$AA$8)</f>
        <v>5.0899122177481514E-2</v>
      </c>
      <c r="AM424" s="97">
        <f t="shared" si="706"/>
        <v>2.5695650812758871E-2</v>
      </c>
      <c r="AN424" s="97">
        <f t="shared" si="707"/>
        <v>1.0127663357422376</v>
      </c>
      <c r="AO424" s="97">
        <f t="shared" si="708"/>
        <v>2.8807572410020494</v>
      </c>
      <c r="AP424" s="97">
        <f t="shared" si="709"/>
        <v>-9.106959298875525</v>
      </c>
      <c r="AQ424" s="97">
        <f t="shared" si="710"/>
        <v>11.987716539877574</v>
      </c>
      <c r="AR424" s="97">
        <f t="shared" si="711"/>
        <v>186.22620205787348</v>
      </c>
      <c r="AS424" s="97" t="s">
        <v>8053</v>
      </c>
      <c r="AT424" s="97" t="s">
        <v>8053</v>
      </c>
      <c r="AU424" s="97" t="s">
        <v>8053</v>
      </c>
      <c r="AV424" s="97">
        <f t="shared" si="712"/>
        <v>11.122596675119276</v>
      </c>
      <c r="AW424" s="97">
        <f t="shared" si="713"/>
        <v>11.122596675119276</v>
      </c>
      <c r="AX424" s="97">
        <f t="shared" si="714"/>
        <v>0.4634415281299698</v>
      </c>
      <c r="AY424" s="97">
        <f t="shared" si="715"/>
        <v>0</v>
      </c>
      <c r="AZ424" s="97">
        <f t="shared" si="716"/>
        <v>0</v>
      </c>
      <c r="BA424" s="97">
        <f t="shared" si="717"/>
        <v>0</v>
      </c>
      <c r="BB424" s="97">
        <f>SIN((90-$U$9)*$AA$8)*TAN($Y$9*$AA$8)/TAN((90-'C'!$F313)*$AA$8)</f>
        <v>0.62957711927529292</v>
      </c>
      <c r="BC424" s="97">
        <f t="shared" si="718"/>
        <v>3.9313065427916136</v>
      </c>
      <c r="BD424" s="97">
        <f t="shared" si="719"/>
        <v>2.2206545302661587</v>
      </c>
      <c r="BE424" s="97">
        <f t="shared" si="720"/>
        <v>16.469787291852555</v>
      </c>
      <c r="BF424" s="97">
        <f t="shared" si="721"/>
        <v>-63.235932093769613</v>
      </c>
      <c r="BG424" s="97">
        <f t="shared" si="722"/>
        <v>79.70571938562216</v>
      </c>
      <c r="BH424" s="97">
        <f t="shared" si="723"/>
        <v>226.76614480191705</v>
      </c>
      <c r="BI424" s="97" t="s">
        <v>8053</v>
      </c>
      <c r="BJ424" s="97" t="s">
        <v>8053</v>
      </c>
      <c r="BK424" s="97" t="s">
        <v>8053</v>
      </c>
      <c r="BL424" s="97">
        <f t="shared" si="724"/>
        <v>17.235492403485924</v>
      </c>
      <c r="BM424" s="97">
        <f t="shared" si="725"/>
        <v>17.235492403485924</v>
      </c>
      <c r="BN424" s="97">
        <f t="shared" si="726"/>
        <v>0.71814551681191352</v>
      </c>
      <c r="BO424" s="97">
        <f t="shared" si="727"/>
        <v>0</v>
      </c>
      <c r="BP424" s="97">
        <f t="shared" si="728"/>
        <v>0</v>
      </c>
      <c r="BQ424" s="97">
        <f t="shared" si="729"/>
        <v>0</v>
      </c>
      <c r="BR424" s="97">
        <f>SIN((90-$U$9)*$AA$8)*TAN($AA$10*$AA$8)/TAN((90-'C'!$F313)*$AA$8)</f>
        <v>-5.0899122177481507E-2</v>
      </c>
      <c r="BS424" s="97">
        <f t="shared" si="730"/>
        <v>2.5695650812758864E-2</v>
      </c>
      <c r="BT424" s="97">
        <f t="shared" si="731"/>
        <v>1.0127663357422376</v>
      </c>
      <c r="BU424" s="97">
        <f t="shared" si="732"/>
        <v>-2.8807572410020486</v>
      </c>
      <c r="BV424" s="97">
        <f t="shared" si="733"/>
        <v>9.1069592988755232</v>
      </c>
      <c r="BW424" s="97">
        <f t="shared" si="734"/>
        <v>-11.987716539877571</v>
      </c>
      <c r="BX424" s="97">
        <f t="shared" si="735"/>
        <v>173.77379794212652</v>
      </c>
      <c r="BY424" s="97" t="s">
        <v>8053</v>
      </c>
      <c r="BZ424" s="97" t="s">
        <v>8053</v>
      </c>
      <c r="CA424" s="97" t="s">
        <v>8053</v>
      </c>
      <c r="CB424" s="97">
        <f t="shared" si="736"/>
        <v>0</v>
      </c>
      <c r="CC424" s="97">
        <f t="shared" si="737"/>
        <v>0</v>
      </c>
      <c r="CD424" s="97">
        <f t="shared" si="738"/>
        <v>0</v>
      </c>
      <c r="CE424" s="97">
        <f t="shared" si="739"/>
        <v>0</v>
      </c>
      <c r="CF424" s="97">
        <f t="shared" si="740"/>
        <v>0</v>
      </c>
      <c r="CG424" s="97">
        <f t="shared" si="741"/>
        <v>0</v>
      </c>
      <c r="CH424" s="97">
        <f>90-'C'!$F313</f>
        <v>102.229</v>
      </c>
      <c r="CI424" s="97">
        <v>25</v>
      </c>
      <c r="CJ424" s="102"/>
      <c r="CK424" s="97"/>
      <c r="CL424" s="97"/>
      <c r="CM424" s="97"/>
      <c r="CN424" s="97" t="s">
        <v>8216</v>
      </c>
      <c r="CO424" s="97">
        <f t="shared" si="742"/>
        <v>25</v>
      </c>
      <c r="CP424" s="97">
        <f t="shared" si="743"/>
        <v>34.31666666666667</v>
      </c>
      <c r="CQ424" s="97">
        <f>'C'!F313</f>
        <v>-12.228999999999999</v>
      </c>
      <c r="CR424" s="97">
        <f t="shared" si="744"/>
        <v>3.1415926535897931</v>
      </c>
      <c r="CS424" s="97">
        <f t="shared" si="745"/>
        <v>1.7453292519943295E-2</v>
      </c>
      <c r="CT424" s="97">
        <f t="shared" si="746"/>
        <v>57.295779513082323</v>
      </c>
      <c r="CU424" s="97">
        <f t="shared" si="747"/>
        <v>0.59893882164272083</v>
      </c>
      <c r="CV424" s="97">
        <f t="shared" si="748"/>
        <v>-0.21343631422638654</v>
      </c>
      <c r="CW424" s="97">
        <f t="shared" si="749"/>
        <v>1.4404978979940612</v>
      </c>
      <c r="CX424" s="97">
        <f t="shared" si="750"/>
        <v>-75.725773427735973</v>
      </c>
      <c r="CY424" s="97">
        <f t="shared" si="751"/>
        <v>104.27422657226403</v>
      </c>
      <c r="CZ424" s="97">
        <f t="shared" si="752"/>
        <v>255.72577342773599</v>
      </c>
      <c r="DA424" s="97"/>
      <c r="DB424" s="97"/>
      <c r="DC424" s="97"/>
      <c r="DD424" s="97"/>
      <c r="DE424" s="97"/>
      <c r="DF424" s="97"/>
      <c r="DG424" s="97"/>
      <c r="DH424" s="97"/>
      <c r="DI424" s="97"/>
      <c r="DJ424" s="97"/>
      <c r="DK424" s="97"/>
    </row>
    <row r="425" spans="1:115" ht="30" customHeight="1" x14ac:dyDescent="0.2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8">
        <f t="shared" si="753"/>
        <v>26</v>
      </c>
      <c r="N425" s="97">
        <f t="shared" si="688"/>
        <v>105.87231873866266</v>
      </c>
      <c r="O425" s="97">
        <f t="shared" si="689"/>
        <v>104.6919616561842</v>
      </c>
      <c r="P425" s="97">
        <f t="shared" si="690"/>
        <v>1.1803570824784515</v>
      </c>
      <c r="Q425" s="97" t="str">
        <f t="shared" si="691"/>
        <v>QSOS</v>
      </c>
      <c r="R425" s="97">
        <f t="shared" si="692"/>
        <v>255.30803834381578</v>
      </c>
      <c r="S425" s="97">
        <f t="shared" si="477"/>
        <v>413</v>
      </c>
      <c r="T425" s="97">
        <f>SIN((90-$U$9)*$AA$8)*TAN($AA$9*$AA$8)/TAN((90-'C'!$F314)*$AA$8)</f>
        <v>-0.64775411358933677</v>
      </c>
      <c r="U425" s="97">
        <f t="shared" si="693"/>
        <v>3.9313065427916092</v>
      </c>
      <c r="V425" s="97">
        <f t="shared" si="694"/>
        <v>2.2206545302661578</v>
      </c>
      <c r="W425" s="97">
        <f t="shared" si="695"/>
        <v>-16.959468314062928</v>
      </c>
      <c r="X425" s="97">
        <f t="shared" si="696"/>
        <v>63.235932093769605</v>
      </c>
      <c r="Y425" s="97">
        <f t="shared" si="697"/>
        <v>-80.195400407832537</v>
      </c>
      <c r="Z425" s="97">
        <f t="shared" si="698"/>
        <v>133.72353622029331</v>
      </c>
      <c r="AA425" s="97">
        <f>(COS( 90.833*$AA$8)-SIN($U$9*$AA$8)*SIN('C'!$F314*$AA$8))/COS($U$9*$AA$8)/COS('C'!$F314*$AA$8)</f>
        <v>0.13417770263713055</v>
      </c>
      <c r="AB425" s="97">
        <f t="shared" si="699"/>
        <v>82.288926884147685</v>
      </c>
      <c r="AC425" s="97">
        <f>('C'!$E314+$AC$9+$W$9/15)</f>
        <v>11.919777777777778</v>
      </c>
      <c r="AD425" s="97">
        <f t="shared" si="700"/>
        <v>0</v>
      </c>
      <c r="AE425" s="97">
        <f t="shared" si="701"/>
        <v>0</v>
      </c>
      <c r="AF425" s="97">
        <f t="shared" si="702"/>
        <v>0</v>
      </c>
      <c r="AG425" s="97">
        <f t="shared" si="703"/>
        <v>0</v>
      </c>
      <c r="AH425" s="97">
        <f t="shared" si="704"/>
        <v>0</v>
      </c>
      <c r="AI425" s="97"/>
      <c r="AJ425" s="97"/>
      <c r="AK425" s="97">
        <f t="shared" si="705"/>
        <v>0</v>
      </c>
      <c r="AL425" s="97">
        <f>SIN((90-$U$9)*$AA$8)*TAN($Y$10*$AA$8)/TAN((90-'C'!$F314)*$AA$8)</f>
        <v>5.2368668998806454E-2</v>
      </c>
      <c r="AM425" s="97">
        <f t="shared" si="706"/>
        <v>2.5695650812758871E-2</v>
      </c>
      <c r="AN425" s="97">
        <f t="shared" si="707"/>
        <v>1.0127663357422376</v>
      </c>
      <c r="AO425" s="97">
        <f t="shared" si="708"/>
        <v>2.9640029776148316</v>
      </c>
      <c r="AP425" s="97">
        <f t="shared" si="709"/>
        <v>-9.106959298875525</v>
      </c>
      <c r="AQ425" s="97">
        <f t="shared" si="710"/>
        <v>12.070962276490356</v>
      </c>
      <c r="AR425" s="97">
        <f t="shared" si="711"/>
        <v>186.1429563212607</v>
      </c>
      <c r="AS425" s="97" t="s">
        <v>8053</v>
      </c>
      <c r="AT425" s="97" t="s">
        <v>8053</v>
      </c>
      <c r="AU425" s="97" t="s">
        <v>8053</v>
      </c>
      <c r="AV425" s="97">
        <f t="shared" si="712"/>
        <v>11.115046959345088</v>
      </c>
      <c r="AW425" s="97">
        <f t="shared" si="713"/>
        <v>11.115046959345088</v>
      </c>
      <c r="AX425" s="97">
        <f t="shared" si="714"/>
        <v>0.4631269566393787</v>
      </c>
      <c r="AY425" s="97">
        <f t="shared" si="715"/>
        <v>0</v>
      </c>
      <c r="AZ425" s="97">
        <f t="shared" si="716"/>
        <v>0</v>
      </c>
      <c r="BA425" s="97">
        <f t="shared" si="717"/>
        <v>0</v>
      </c>
      <c r="BB425" s="97">
        <f>SIN((90-$U$9)*$AA$8)*TAN($Y$9*$AA$8)/TAN((90-'C'!$F314)*$AA$8)</f>
        <v>0.64775411358933699</v>
      </c>
      <c r="BC425" s="97">
        <f t="shared" si="718"/>
        <v>3.9313065427916136</v>
      </c>
      <c r="BD425" s="97">
        <f t="shared" si="719"/>
        <v>2.2206545302661587</v>
      </c>
      <c r="BE425" s="97">
        <f t="shared" si="720"/>
        <v>16.959468314062924</v>
      </c>
      <c r="BF425" s="97">
        <f t="shared" si="721"/>
        <v>-63.235932093769613</v>
      </c>
      <c r="BG425" s="97">
        <f t="shared" si="722"/>
        <v>80.195400407832537</v>
      </c>
      <c r="BH425" s="97">
        <f t="shared" si="723"/>
        <v>226.27646377970669</v>
      </c>
      <c r="BI425" s="97" t="s">
        <v>8053</v>
      </c>
      <c r="BJ425" s="97" t="s">
        <v>8053</v>
      </c>
      <c r="BK425" s="97" t="s">
        <v>8053</v>
      </c>
      <c r="BL425" s="97">
        <f t="shared" si="724"/>
        <v>17.266137804966615</v>
      </c>
      <c r="BM425" s="97">
        <f t="shared" si="725"/>
        <v>17.266137804966615</v>
      </c>
      <c r="BN425" s="97">
        <f t="shared" si="726"/>
        <v>0.71942240854027562</v>
      </c>
      <c r="BO425" s="97">
        <f t="shared" si="727"/>
        <v>0</v>
      </c>
      <c r="BP425" s="97">
        <f t="shared" si="728"/>
        <v>0</v>
      </c>
      <c r="BQ425" s="97">
        <f t="shared" si="729"/>
        <v>0</v>
      </c>
      <c r="BR425" s="97">
        <f>SIN((90-$U$9)*$AA$8)*TAN($AA$10*$AA$8)/TAN((90-'C'!$F314)*$AA$8)</f>
        <v>-5.236866899880644E-2</v>
      </c>
      <c r="BS425" s="97">
        <f t="shared" si="730"/>
        <v>2.5695650812758864E-2</v>
      </c>
      <c r="BT425" s="97">
        <f t="shared" si="731"/>
        <v>1.0127663357422376</v>
      </c>
      <c r="BU425" s="97">
        <f t="shared" si="732"/>
        <v>-2.9640029776148311</v>
      </c>
      <c r="BV425" s="97">
        <f t="shared" si="733"/>
        <v>9.1069592988755232</v>
      </c>
      <c r="BW425" s="97">
        <f t="shared" si="734"/>
        <v>-12.070962276490354</v>
      </c>
      <c r="BX425" s="97">
        <f t="shared" si="735"/>
        <v>173.8570436787393</v>
      </c>
      <c r="BY425" s="97" t="s">
        <v>8053</v>
      </c>
      <c r="BZ425" s="97" t="s">
        <v>8053</v>
      </c>
      <c r="CA425" s="97" t="s">
        <v>8053</v>
      </c>
      <c r="CB425" s="97">
        <f t="shared" si="736"/>
        <v>0</v>
      </c>
      <c r="CC425" s="97">
        <f t="shared" si="737"/>
        <v>0</v>
      </c>
      <c r="CD425" s="97">
        <f t="shared" si="738"/>
        <v>0</v>
      </c>
      <c r="CE425" s="97">
        <f t="shared" si="739"/>
        <v>0</v>
      </c>
      <c r="CF425" s="97">
        <f t="shared" si="740"/>
        <v>0</v>
      </c>
      <c r="CG425" s="97">
        <f t="shared" si="741"/>
        <v>0</v>
      </c>
      <c r="CH425" s="97">
        <f>90-'C'!$F314</f>
        <v>102.571</v>
      </c>
      <c r="CI425" s="97">
        <v>26</v>
      </c>
      <c r="CJ425" s="97"/>
      <c r="CK425" s="97"/>
      <c r="CL425" s="97"/>
      <c r="CM425" s="97"/>
      <c r="CN425" s="97" t="s">
        <v>8216</v>
      </c>
      <c r="CO425" s="97">
        <f t="shared" si="742"/>
        <v>26</v>
      </c>
      <c r="CP425" s="97">
        <f t="shared" si="743"/>
        <v>34.31666666666667</v>
      </c>
      <c r="CQ425" s="97">
        <f>'C'!F314</f>
        <v>-12.571</v>
      </c>
      <c r="CR425" s="97">
        <f t="shared" si="744"/>
        <v>3.1415926535897931</v>
      </c>
      <c r="CS425" s="97">
        <f t="shared" si="745"/>
        <v>1.7453292519943295E-2</v>
      </c>
      <c r="CT425" s="97">
        <f t="shared" si="746"/>
        <v>57.295779513082323</v>
      </c>
      <c r="CU425" s="97">
        <f t="shared" si="747"/>
        <v>0.59893882164272083</v>
      </c>
      <c r="CV425" s="97">
        <f t="shared" si="748"/>
        <v>-0.21940534026820716</v>
      </c>
      <c r="CW425" s="97">
        <f t="shared" si="749"/>
        <v>1.4362127120612556</v>
      </c>
      <c r="CX425" s="97">
        <f t="shared" si="750"/>
        <v>-75.308038343815795</v>
      </c>
      <c r="CY425" s="97">
        <f t="shared" si="751"/>
        <v>104.6919616561842</v>
      </c>
      <c r="CZ425" s="97">
        <f t="shared" si="752"/>
        <v>255.30803834381578</v>
      </c>
      <c r="DA425" s="97"/>
      <c r="DB425" s="97"/>
      <c r="DC425" s="97"/>
      <c r="DD425" s="97"/>
      <c r="DE425" s="97"/>
      <c r="DF425" s="97"/>
      <c r="DG425" s="97"/>
      <c r="DH425" s="97"/>
      <c r="DI425" s="97"/>
      <c r="DJ425" s="97"/>
      <c r="DK425" s="97"/>
    </row>
    <row r="426" spans="1:115" ht="30" customHeight="1" x14ac:dyDescent="0.2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8">
        <f t="shared" si="753"/>
        <v>27</v>
      </c>
      <c r="N426" s="97">
        <f t="shared" si="688"/>
        <v>105.87231873866266</v>
      </c>
      <c r="O426" s="97">
        <f t="shared" si="689"/>
        <v>105.1050495030846</v>
      </c>
      <c r="P426" s="97">
        <f t="shared" si="690"/>
        <v>0.76726923557805549</v>
      </c>
      <c r="Q426" s="97" t="str">
        <f t="shared" si="691"/>
        <v>QSOS</v>
      </c>
      <c r="R426" s="97">
        <f t="shared" si="692"/>
        <v>254.89495049691538</v>
      </c>
      <c r="S426" s="97">
        <f t="shared" si="477"/>
        <v>414</v>
      </c>
      <c r="T426" s="97">
        <f>SIN((90-$U$9)*$AA$8)*TAN($AA$9*$AA$8)/TAN((90-'C'!$F315)*$AA$8)</f>
        <v>-0.66576611353251636</v>
      </c>
      <c r="U426" s="97">
        <f t="shared" si="693"/>
        <v>3.9313065427916092</v>
      </c>
      <c r="V426" s="97">
        <f t="shared" si="694"/>
        <v>2.2206545302661578</v>
      </c>
      <c r="W426" s="97">
        <f t="shared" si="695"/>
        <v>-17.4459665947684</v>
      </c>
      <c r="X426" s="97">
        <f t="shared" si="696"/>
        <v>63.235932093769605</v>
      </c>
      <c r="Y426" s="97">
        <f t="shared" si="697"/>
        <v>-80.681898688538013</v>
      </c>
      <c r="Z426" s="97">
        <f t="shared" si="698"/>
        <v>134.2100345009988</v>
      </c>
      <c r="AA426" s="97">
        <f>(COS( 90.833*$AA$8)-SIN($U$9*$AA$8)*SIN('C'!$F315*$AA$8))/COS($U$9*$AA$8)/COS('C'!$F315*$AA$8)</f>
        <v>0.13838616925807745</v>
      </c>
      <c r="AB426" s="97">
        <f t="shared" si="699"/>
        <v>82.045528432113571</v>
      </c>
      <c r="AC426" s="97">
        <f>('C'!$E315+$AC$9+$W$9/15)</f>
        <v>11.91877777777778</v>
      </c>
      <c r="AD426" s="97">
        <f t="shared" si="700"/>
        <v>0</v>
      </c>
      <c r="AE426" s="97">
        <f t="shared" si="701"/>
        <v>0</v>
      </c>
      <c r="AF426" s="97">
        <f t="shared" si="702"/>
        <v>0</v>
      </c>
      <c r="AG426" s="97">
        <f t="shared" si="703"/>
        <v>0</v>
      </c>
      <c r="AH426" s="97">
        <f t="shared" si="704"/>
        <v>0</v>
      </c>
      <c r="AI426" s="97"/>
      <c r="AJ426" s="97"/>
      <c r="AK426" s="97">
        <f t="shared" si="705"/>
        <v>0</v>
      </c>
      <c r="AL426" s="97">
        <f>SIN((90-$U$9)*$AA$8)*TAN($Y$10*$AA$8)/TAN((90-'C'!$F315)*$AA$8)</f>
        <v>5.3824876598637932E-2</v>
      </c>
      <c r="AM426" s="97">
        <f t="shared" si="706"/>
        <v>2.5695650812758871E-2</v>
      </c>
      <c r="AN426" s="97">
        <f t="shared" si="707"/>
        <v>1.0127663357422376</v>
      </c>
      <c r="AO426" s="97">
        <f t="shared" si="708"/>
        <v>3.0464992618555402</v>
      </c>
      <c r="AP426" s="97">
        <f t="shared" si="709"/>
        <v>-9.106959298875525</v>
      </c>
      <c r="AQ426" s="97">
        <f t="shared" si="710"/>
        <v>12.153458560731066</v>
      </c>
      <c r="AR426" s="97">
        <f t="shared" si="711"/>
        <v>186.06046003701999</v>
      </c>
      <c r="AS426" s="97" t="s">
        <v>8053</v>
      </c>
      <c r="AT426" s="97" t="s">
        <v>8053</v>
      </c>
      <c r="AU426" s="97" t="s">
        <v>8053</v>
      </c>
      <c r="AV426" s="97">
        <f t="shared" si="712"/>
        <v>11.108547207062376</v>
      </c>
      <c r="AW426" s="97">
        <f t="shared" si="713"/>
        <v>11.108547207062376</v>
      </c>
      <c r="AX426" s="97">
        <f t="shared" si="714"/>
        <v>0.46285613362759898</v>
      </c>
      <c r="AY426" s="97">
        <f t="shared" si="715"/>
        <v>0</v>
      </c>
      <c r="AZ426" s="97">
        <f t="shared" si="716"/>
        <v>0</v>
      </c>
      <c r="BA426" s="97">
        <f t="shared" si="717"/>
        <v>0</v>
      </c>
      <c r="BB426" s="97">
        <f>SIN((90-$U$9)*$AA$8)*TAN($Y$9*$AA$8)/TAN((90-'C'!$F315)*$AA$8)</f>
        <v>0.66576611353251669</v>
      </c>
      <c r="BC426" s="97">
        <f t="shared" si="718"/>
        <v>3.9313065427916136</v>
      </c>
      <c r="BD426" s="97">
        <f t="shared" si="719"/>
        <v>2.2206545302661587</v>
      </c>
      <c r="BE426" s="97">
        <f t="shared" si="720"/>
        <v>17.4459665947684</v>
      </c>
      <c r="BF426" s="97">
        <f t="shared" si="721"/>
        <v>-63.235932093769613</v>
      </c>
      <c r="BG426" s="97">
        <f t="shared" si="722"/>
        <v>80.681898688538013</v>
      </c>
      <c r="BH426" s="97">
        <f t="shared" si="723"/>
        <v>225.7899654990012</v>
      </c>
      <c r="BI426" s="97" t="s">
        <v>8053</v>
      </c>
      <c r="BJ426" s="97" t="s">
        <v>8053</v>
      </c>
      <c r="BK426" s="97" t="s">
        <v>8053</v>
      </c>
      <c r="BL426" s="97">
        <f t="shared" si="724"/>
        <v>17.297571023680312</v>
      </c>
      <c r="BM426" s="97">
        <f t="shared" si="725"/>
        <v>17.297571023680312</v>
      </c>
      <c r="BN426" s="97">
        <f t="shared" si="726"/>
        <v>0.72073212598667968</v>
      </c>
      <c r="BO426" s="97">
        <f t="shared" si="727"/>
        <v>0</v>
      </c>
      <c r="BP426" s="97">
        <f t="shared" si="728"/>
        <v>0</v>
      </c>
      <c r="BQ426" s="97">
        <f t="shared" si="729"/>
        <v>0</v>
      </c>
      <c r="BR426" s="97">
        <f>SIN((90-$U$9)*$AA$8)*TAN($AA$10*$AA$8)/TAN((90-'C'!$F315)*$AA$8)</f>
        <v>-5.3824876598637918E-2</v>
      </c>
      <c r="BS426" s="97">
        <f t="shared" si="730"/>
        <v>2.5695650812758864E-2</v>
      </c>
      <c r="BT426" s="97">
        <f t="shared" si="731"/>
        <v>1.0127663357422376</v>
      </c>
      <c r="BU426" s="97">
        <f t="shared" si="732"/>
        <v>-3.0464992618555393</v>
      </c>
      <c r="BV426" s="97">
        <f t="shared" si="733"/>
        <v>9.1069592988755232</v>
      </c>
      <c r="BW426" s="97">
        <f t="shared" si="734"/>
        <v>-12.153458560731062</v>
      </c>
      <c r="BX426" s="97">
        <f t="shared" si="735"/>
        <v>173.93953996298001</v>
      </c>
      <c r="BY426" s="97" t="s">
        <v>8053</v>
      </c>
      <c r="BZ426" s="97" t="s">
        <v>8053</v>
      </c>
      <c r="CA426" s="97" t="s">
        <v>8053</v>
      </c>
      <c r="CB426" s="97">
        <f t="shared" si="736"/>
        <v>0</v>
      </c>
      <c r="CC426" s="97">
        <f t="shared" si="737"/>
        <v>0</v>
      </c>
      <c r="CD426" s="97">
        <f t="shared" si="738"/>
        <v>0</v>
      </c>
      <c r="CE426" s="97">
        <f t="shared" si="739"/>
        <v>0</v>
      </c>
      <c r="CF426" s="97">
        <f t="shared" si="740"/>
        <v>0</v>
      </c>
      <c r="CG426" s="97">
        <f t="shared" si="741"/>
        <v>0</v>
      </c>
      <c r="CH426" s="97">
        <f>90-'C'!$F315</f>
        <v>102.90900000000001</v>
      </c>
      <c r="CI426" s="97">
        <v>27</v>
      </c>
      <c r="CJ426" s="97"/>
      <c r="CK426" s="97"/>
      <c r="CL426" s="97"/>
      <c r="CM426" s="97"/>
      <c r="CN426" s="97" t="s">
        <v>8216</v>
      </c>
      <c r="CO426" s="97">
        <f t="shared" si="742"/>
        <v>27</v>
      </c>
      <c r="CP426" s="97">
        <f t="shared" si="743"/>
        <v>34.31666666666667</v>
      </c>
      <c r="CQ426" s="97">
        <f>'C'!F315</f>
        <v>-12.909000000000001</v>
      </c>
      <c r="CR426" s="97">
        <f t="shared" si="744"/>
        <v>3.1415926535897931</v>
      </c>
      <c r="CS426" s="97">
        <f t="shared" si="745"/>
        <v>1.7453292519943295E-2</v>
      </c>
      <c r="CT426" s="97">
        <f t="shared" si="746"/>
        <v>57.295779513082323</v>
      </c>
      <c r="CU426" s="97">
        <f t="shared" si="747"/>
        <v>0.59893882164272083</v>
      </c>
      <c r="CV426" s="97">
        <f t="shared" si="748"/>
        <v>-0.22530455313994802</v>
      </c>
      <c r="CW426" s="97">
        <f t="shared" si="749"/>
        <v>1.4319646076790027</v>
      </c>
      <c r="CX426" s="97">
        <f t="shared" si="750"/>
        <v>-74.894950496915399</v>
      </c>
      <c r="CY426" s="97">
        <f t="shared" si="751"/>
        <v>105.1050495030846</v>
      </c>
      <c r="CZ426" s="97">
        <f t="shared" si="752"/>
        <v>254.89495049691538</v>
      </c>
      <c r="DA426" s="97"/>
      <c r="DB426" s="97"/>
      <c r="DC426" s="97"/>
      <c r="DD426" s="97"/>
      <c r="DE426" s="97"/>
      <c r="DF426" s="97"/>
      <c r="DG426" s="97"/>
      <c r="DH426" s="97"/>
      <c r="DI426" s="97"/>
      <c r="DJ426" s="97"/>
      <c r="DK426" s="97"/>
    </row>
    <row r="427" spans="1:115" ht="30" customHeight="1" x14ac:dyDescent="0.2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8">
        <f t="shared" si="753"/>
        <v>28</v>
      </c>
      <c r="N427" s="97">
        <f t="shared" si="688"/>
        <v>105.87231873866266</v>
      </c>
      <c r="O427" s="97">
        <f t="shared" si="689"/>
        <v>105.51471327342765</v>
      </c>
      <c r="P427" s="97">
        <f t="shared" si="690"/>
        <v>0.35760546523501091</v>
      </c>
      <c r="Q427" s="97" t="str">
        <f t="shared" si="691"/>
        <v>QSOS</v>
      </c>
      <c r="R427" s="97">
        <f t="shared" si="692"/>
        <v>254.48528672657235</v>
      </c>
      <c r="S427" s="97">
        <f t="shared" si="477"/>
        <v>415</v>
      </c>
      <c r="T427" s="97">
        <f>SIN((90-$U$9)*$AA$8)*TAN($AA$9*$AA$8)/TAN((90-'C'!$F316)*$AA$8)</f>
        <v>-0.6836663656437364</v>
      </c>
      <c r="U427" s="97">
        <f t="shared" si="693"/>
        <v>3.9313065427916092</v>
      </c>
      <c r="V427" s="97">
        <f t="shared" si="694"/>
        <v>2.2206545302661578</v>
      </c>
      <c r="W427" s="97">
        <f t="shared" si="695"/>
        <v>-17.930736109410116</v>
      </c>
      <c r="X427" s="97">
        <f t="shared" si="696"/>
        <v>63.235932093769605</v>
      </c>
      <c r="Y427" s="97">
        <f t="shared" si="697"/>
        <v>-81.166668203179725</v>
      </c>
      <c r="Z427" s="97">
        <f t="shared" si="698"/>
        <v>134.6948040156405</v>
      </c>
      <c r="AA427" s="97">
        <f>(COS( 90.833*$AA$8)-SIN($U$9*$AA$8)*SIN('C'!$F316*$AA$8))/COS($U$9*$AA$8)/COS('C'!$F316*$AA$8)</f>
        <v>0.14256790528509017</v>
      </c>
      <c r="AB427" s="97">
        <f t="shared" si="699"/>
        <v>81.803532773650659</v>
      </c>
      <c r="AC427" s="97">
        <f>('C'!$E316+$AC$9+$W$9/15)</f>
        <v>11.916777777777778</v>
      </c>
      <c r="AD427" s="97">
        <f t="shared" si="700"/>
        <v>0</v>
      </c>
      <c r="AE427" s="97">
        <f t="shared" si="701"/>
        <v>0</v>
      </c>
      <c r="AF427" s="97">
        <f t="shared" si="702"/>
        <v>0</v>
      </c>
      <c r="AG427" s="97">
        <f t="shared" si="703"/>
        <v>0</v>
      </c>
      <c r="AH427" s="97">
        <f t="shared" si="704"/>
        <v>0</v>
      </c>
      <c r="AI427" s="97"/>
      <c r="AJ427" s="97"/>
      <c r="AK427" s="97">
        <f t="shared" si="705"/>
        <v>0</v>
      </c>
      <c r="AL427" s="97">
        <f>SIN((90-$U$9)*$AA$8)*TAN($Y$10*$AA$8)/TAN((90-'C'!$F316)*$AA$8)</f>
        <v>5.5272049774603232E-2</v>
      </c>
      <c r="AM427" s="97">
        <f t="shared" si="706"/>
        <v>2.5695650812758871E-2</v>
      </c>
      <c r="AN427" s="97">
        <f t="shared" si="707"/>
        <v>1.0127663357422376</v>
      </c>
      <c r="AO427" s="97">
        <f t="shared" si="708"/>
        <v>3.1284899959353658</v>
      </c>
      <c r="AP427" s="97">
        <f t="shared" si="709"/>
        <v>-9.106959298875525</v>
      </c>
      <c r="AQ427" s="97">
        <f t="shared" si="710"/>
        <v>12.235449294810891</v>
      </c>
      <c r="AR427" s="97">
        <f t="shared" si="711"/>
        <v>185.97846930294017</v>
      </c>
      <c r="AS427" s="97" t="s">
        <v>8053</v>
      </c>
      <c r="AT427" s="97" t="s">
        <v>8053</v>
      </c>
      <c r="AU427" s="97" t="s">
        <v>8053</v>
      </c>
      <c r="AV427" s="97">
        <f t="shared" si="712"/>
        <v>11.101081158123719</v>
      </c>
      <c r="AW427" s="97">
        <f t="shared" si="713"/>
        <v>11.101081158123719</v>
      </c>
      <c r="AX427" s="97">
        <f t="shared" si="714"/>
        <v>0.46254504825515497</v>
      </c>
      <c r="AY427" s="97">
        <f t="shared" si="715"/>
        <v>0</v>
      </c>
      <c r="AZ427" s="97">
        <f t="shared" si="716"/>
        <v>0</v>
      </c>
      <c r="BA427" s="97">
        <f t="shared" si="717"/>
        <v>0</v>
      </c>
      <c r="BB427" s="97">
        <f>SIN((90-$U$9)*$AA$8)*TAN($Y$9*$AA$8)/TAN((90-'C'!$F316)*$AA$8)</f>
        <v>0.68366636564373673</v>
      </c>
      <c r="BC427" s="97">
        <f t="shared" si="718"/>
        <v>3.9313065427916136</v>
      </c>
      <c r="BD427" s="97">
        <f t="shared" si="719"/>
        <v>2.2206545302661587</v>
      </c>
      <c r="BE427" s="97">
        <f t="shared" si="720"/>
        <v>17.930736109410113</v>
      </c>
      <c r="BF427" s="97">
        <f t="shared" si="721"/>
        <v>-63.235932093769613</v>
      </c>
      <c r="BG427" s="97">
        <f t="shared" si="722"/>
        <v>81.166668203179725</v>
      </c>
      <c r="BH427" s="97">
        <f t="shared" si="723"/>
        <v>225.3051959843595</v>
      </c>
      <c r="BI427" s="97" t="s">
        <v>8053</v>
      </c>
      <c r="BJ427" s="97" t="s">
        <v>8053</v>
      </c>
      <c r="BK427" s="97" t="s">
        <v>8053</v>
      </c>
      <c r="BL427" s="97">
        <f t="shared" si="724"/>
        <v>17.327888991323093</v>
      </c>
      <c r="BM427" s="97">
        <f t="shared" si="725"/>
        <v>17.327888991323093</v>
      </c>
      <c r="BN427" s="97">
        <f t="shared" si="726"/>
        <v>0.7219953746384622</v>
      </c>
      <c r="BO427" s="97">
        <f t="shared" si="727"/>
        <v>0</v>
      </c>
      <c r="BP427" s="97">
        <f t="shared" si="728"/>
        <v>0</v>
      </c>
      <c r="BQ427" s="97">
        <f t="shared" si="729"/>
        <v>0</v>
      </c>
      <c r="BR427" s="97">
        <f>SIN((90-$U$9)*$AA$8)*TAN($AA$10*$AA$8)/TAN((90-'C'!$F316)*$AA$8)</f>
        <v>-5.5272049774603219E-2</v>
      </c>
      <c r="BS427" s="97">
        <f t="shared" si="730"/>
        <v>2.5695650812758864E-2</v>
      </c>
      <c r="BT427" s="97">
        <f t="shared" si="731"/>
        <v>1.0127663357422376</v>
      </c>
      <c r="BU427" s="97">
        <f t="shared" si="732"/>
        <v>-3.1284899959353649</v>
      </c>
      <c r="BV427" s="97">
        <f t="shared" si="733"/>
        <v>9.1069592988755232</v>
      </c>
      <c r="BW427" s="97">
        <f t="shared" si="734"/>
        <v>-12.235449294810888</v>
      </c>
      <c r="BX427" s="97">
        <f t="shared" si="735"/>
        <v>174.02153069705983</v>
      </c>
      <c r="BY427" s="97" t="s">
        <v>8053</v>
      </c>
      <c r="BZ427" s="97" t="s">
        <v>8053</v>
      </c>
      <c r="CA427" s="97" t="s">
        <v>8053</v>
      </c>
      <c r="CB427" s="97">
        <f t="shared" si="736"/>
        <v>0</v>
      </c>
      <c r="CC427" s="97">
        <f t="shared" si="737"/>
        <v>0</v>
      </c>
      <c r="CD427" s="97">
        <f t="shared" si="738"/>
        <v>0</v>
      </c>
      <c r="CE427" s="97">
        <f t="shared" si="739"/>
        <v>0</v>
      </c>
      <c r="CF427" s="97">
        <f t="shared" si="740"/>
        <v>0</v>
      </c>
      <c r="CG427" s="97">
        <f t="shared" si="741"/>
        <v>0</v>
      </c>
      <c r="CH427" s="97">
        <f>90-'C'!$F316</f>
        <v>103.244</v>
      </c>
      <c r="CI427" s="97">
        <v>28</v>
      </c>
      <c r="CJ427" s="97"/>
      <c r="CK427" s="97"/>
      <c r="CL427" s="97"/>
      <c r="CM427" s="97"/>
      <c r="CN427" s="97" t="s">
        <v>8216</v>
      </c>
      <c r="CO427" s="97">
        <f t="shared" si="742"/>
        <v>28</v>
      </c>
      <c r="CP427" s="97">
        <f t="shared" si="743"/>
        <v>34.31666666666667</v>
      </c>
      <c r="CQ427" s="97">
        <f>'C'!F316</f>
        <v>-13.244</v>
      </c>
      <c r="CR427" s="97">
        <f t="shared" si="744"/>
        <v>3.1415926535897931</v>
      </c>
      <c r="CS427" s="97">
        <f t="shared" si="745"/>
        <v>1.7453292519943295E-2</v>
      </c>
      <c r="CT427" s="97">
        <f t="shared" si="746"/>
        <v>57.295779513082323</v>
      </c>
      <c r="CU427" s="97">
        <f t="shared" si="747"/>
        <v>0.59893882164272083</v>
      </c>
      <c r="CV427" s="97">
        <f t="shared" si="748"/>
        <v>-0.23115140613412899</v>
      </c>
      <c r="CW427" s="97">
        <f t="shared" si="749"/>
        <v>1.4277409866632933</v>
      </c>
      <c r="CX427" s="97">
        <f t="shared" si="750"/>
        <v>-74.485286726572355</v>
      </c>
      <c r="CY427" s="97">
        <f t="shared" si="751"/>
        <v>105.51471327342765</v>
      </c>
      <c r="CZ427" s="97">
        <f t="shared" si="752"/>
        <v>254.48528672657235</v>
      </c>
      <c r="DA427" s="97"/>
      <c r="DB427" s="97"/>
      <c r="DC427" s="97"/>
      <c r="DD427" s="97"/>
      <c r="DE427" s="97"/>
      <c r="DF427" s="97"/>
      <c r="DG427" s="97"/>
      <c r="DH427" s="97"/>
      <c r="DI427" s="97"/>
      <c r="DJ427" s="97"/>
      <c r="DK427" s="97"/>
    </row>
    <row r="428" spans="1:115" ht="30" customHeight="1" x14ac:dyDescent="0.2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8">
        <f t="shared" si="753"/>
        <v>29</v>
      </c>
      <c r="N428" s="97">
        <f t="shared" si="688"/>
        <v>105.87231873866266</v>
      </c>
      <c r="O428" s="97">
        <f t="shared" si="689"/>
        <v>105.92095475206398</v>
      </c>
      <c r="P428" s="97">
        <f t="shared" si="690"/>
        <v>-4.8636013401321065E-2</v>
      </c>
      <c r="Q428" s="97" t="str">
        <f t="shared" si="691"/>
        <v>QSOS</v>
      </c>
      <c r="R428" s="97">
        <f t="shared" si="692"/>
        <v>254.07904524793602</v>
      </c>
      <c r="S428" s="97">
        <f t="shared" si="477"/>
        <v>416</v>
      </c>
      <c r="T428" s="97">
        <f>SIN((90-$U$9)*$AA$8)*TAN($AA$9*$AA$8)/TAN((90-'C'!$F317)*$AA$8)</f>
        <v>-0.70145498575686793</v>
      </c>
      <c r="U428" s="97">
        <f t="shared" si="693"/>
        <v>3.9313065427916092</v>
      </c>
      <c r="V428" s="97">
        <f t="shared" si="694"/>
        <v>2.2206545302661578</v>
      </c>
      <c r="W428" s="97">
        <f t="shared" si="695"/>
        <v>-18.413800802598974</v>
      </c>
      <c r="X428" s="97">
        <f t="shared" si="696"/>
        <v>63.235932093769605</v>
      </c>
      <c r="Y428" s="97">
        <f t="shared" si="697"/>
        <v>-81.649732896368576</v>
      </c>
      <c r="Z428" s="97">
        <f t="shared" si="698"/>
        <v>135.17786870882938</v>
      </c>
      <c r="AA428" s="97">
        <f>(COS( 90.833*$AA$8)-SIN($U$9*$AA$8)*SIN('C'!$F317*$AA$8))/COS($U$9*$AA$8)/COS('C'!$F317*$AA$8)</f>
        <v>0.14672295185874662</v>
      </c>
      <c r="AB428" s="97">
        <f t="shared" si="699"/>
        <v>81.562935728901351</v>
      </c>
      <c r="AC428" s="97">
        <f>('C'!$E317+$AC$9+$W$9/15)</f>
        <v>11.91577777777778</v>
      </c>
      <c r="AD428" s="97">
        <f t="shared" si="700"/>
        <v>0</v>
      </c>
      <c r="AE428" s="97">
        <f t="shared" si="701"/>
        <v>0</v>
      </c>
      <c r="AF428" s="97">
        <f t="shared" si="702"/>
        <v>0</v>
      </c>
      <c r="AG428" s="97">
        <f t="shared" si="703"/>
        <v>0</v>
      </c>
      <c r="AH428" s="97">
        <f t="shared" si="704"/>
        <v>0</v>
      </c>
      <c r="AI428" s="97"/>
      <c r="AJ428" s="97"/>
      <c r="AK428" s="97">
        <f t="shared" si="705"/>
        <v>0</v>
      </c>
      <c r="AL428" s="97">
        <f>SIN((90-$U$9)*$AA$8)*TAN($Y$10*$AA$8)/TAN((90-'C'!$F317)*$AA$8)</f>
        <v>5.6710197891468285E-2</v>
      </c>
      <c r="AM428" s="97">
        <f t="shared" si="706"/>
        <v>2.5695650812758871E-2</v>
      </c>
      <c r="AN428" s="97">
        <f t="shared" si="707"/>
        <v>1.0127663357422376</v>
      </c>
      <c r="AO428" s="97">
        <f t="shared" si="708"/>
        <v>3.2099757613335087</v>
      </c>
      <c r="AP428" s="97">
        <f t="shared" si="709"/>
        <v>-9.106959298875525</v>
      </c>
      <c r="AQ428" s="97">
        <f t="shared" si="710"/>
        <v>12.316935060209033</v>
      </c>
      <c r="AR428" s="97">
        <f t="shared" si="711"/>
        <v>185.89698353754201</v>
      </c>
      <c r="AS428" s="97" t="s">
        <v>8053</v>
      </c>
      <c r="AT428" s="97" t="s">
        <v>8053</v>
      </c>
      <c r="AU428" s="97" t="s">
        <v>8053</v>
      </c>
      <c r="AV428" s="97">
        <f t="shared" si="712"/>
        <v>11.094648773763845</v>
      </c>
      <c r="AW428" s="97">
        <f t="shared" si="713"/>
        <v>11.094648773763845</v>
      </c>
      <c r="AX428" s="97">
        <f t="shared" si="714"/>
        <v>0.4622770322401602</v>
      </c>
      <c r="AY428" s="97">
        <f t="shared" si="715"/>
        <v>0</v>
      </c>
      <c r="AZ428" s="97">
        <f t="shared" si="716"/>
        <v>0</v>
      </c>
      <c r="BA428" s="97">
        <f t="shared" si="717"/>
        <v>0</v>
      </c>
      <c r="BB428" s="97">
        <f>SIN((90-$U$9)*$AA$8)*TAN($Y$9*$AA$8)/TAN((90-'C'!$F317)*$AA$8)</f>
        <v>0.70145498575686827</v>
      </c>
      <c r="BC428" s="97">
        <f t="shared" si="718"/>
        <v>3.9313065427916136</v>
      </c>
      <c r="BD428" s="97">
        <f t="shared" si="719"/>
        <v>2.2206545302661587</v>
      </c>
      <c r="BE428" s="97">
        <f t="shared" si="720"/>
        <v>18.413800802598974</v>
      </c>
      <c r="BF428" s="97">
        <f t="shared" si="721"/>
        <v>-63.235932093769613</v>
      </c>
      <c r="BG428" s="97">
        <f t="shared" si="722"/>
        <v>81.64973289636859</v>
      </c>
      <c r="BH428" s="97">
        <f t="shared" si="723"/>
        <v>224.82213129117062</v>
      </c>
      <c r="BI428" s="97" t="s">
        <v>8053</v>
      </c>
      <c r="BJ428" s="97" t="s">
        <v>8053</v>
      </c>
      <c r="BK428" s="97" t="s">
        <v>8053</v>
      </c>
      <c r="BL428" s="97">
        <f t="shared" si="724"/>
        <v>0</v>
      </c>
      <c r="BM428" s="97">
        <f t="shared" si="725"/>
        <v>0</v>
      </c>
      <c r="BN428" s="97">
        <f t="shared" si="726"/>
        <v>0</v>
      </c>
      <c r="BO428" s="97">
        <f t="shared" si="727"/>
        <v>0</v>
      </c>
      <c r="BP428" s="97">
        <f t="shared" si="728"/>
        <v>0</v>
      </c>
      <c r="BQ428" s="97">
        <f t="shared" si="729"/>
        <v>0</v>
      </c>
      <c r="BR428" s="97">
        <f>SIN((90-$U$9)*$AA$8)*TAN($AA$10*$AA$8)/TAN((90-'C'!$F317)*$AA$8)</f>
        <v>-5.6710197891468271E-2</v>
      </c>
      <c r="BS428" s="97">
        <f t="shared" si="730"/>
        <v>2.5695650812758864E-2</v>
      </c>
      <c r="BT428" s="97">
        <f t="shared" si="731"/>
        <v>1.0127663357422376</v>
      </c>
      <c r="BU428" s="97">
        <f t="shared" si="732"/>
        <v>-3.2099757613335074</v>
      </c>
      <c r="BV428" s="97">
        <f t="shared" si="733"/>
        <v>9.1069592988755232</v>
      </c>
      <c r="BW428" s="97">
        <f t="shared" si="734"/>
        <v>-12.31693506020903</v>
      </c>
      <c r="BX428" s="97">
        <f t="shared" si="735"/>
        <v>174.10301646245799</v>
      </c>
      <c r="BY428" s="97" t="s">
        <v>8053</v>
      </c>
      <c r="BZ428" s="97" t="s">
        <v>8053</v>
      </c>
      <c r="CA428" s="97" t="s">
        <v>8053</v>
      </c>
      <c r="CB428" s="97">
        <f t="shared" si="736"/>
        <v>0</v>
      </c>
      <c r="CC428" s="97">
        <f t="shared" si="737"/>
        <v>0</v>
      </c>
      <c r="CD428" s="97">
        <f t="shared" si="738"/>
        <v>0</v>
      </c>
      <c r="CE428" s="97">
        <f t="shared" si="739"/>
        <v>0</v>
      </c>
      <c r="CF428" s="97">
        <f t="shared" si="740"/>
        <v>0</v>
      </c>
      <c r="CG428" s="97">
        <f t="shared" si="741"/>
        <v>0</v>
      </c>
      <c r="CH428" s="97">
        <f>90-'C'!$F317</f>
        <v>103.57599999999999</v>
      </c>
      <c r="CI428" s="97">
        <v>29</v>
      </c>
      <c r="CJ428" s="97"/>
      <c r="CK428" s="97"/>
      <c r="CL428" s="97"/>
      <c r="CM428" s="97"/>
      <c r="CN428" s="97" t="s">
        <v>8216</v>
      </c>
      <c r="CO428" s="97">
        <f t="shared" si="742"/>
        <v>29</v>
      </c>
      <c r="CP428" s="97">
        <f t="shared" si="743"/>
        <v>34.31666666666667</v>
      </c>
      <c r="CQ428" s="97">
        <f>'C'!F317</f>
        <v>-13.576000000000001</v>
      </c>
      <c r="CR428" s="97">
        <f t="shared" si="744"/>
        <v>3.1415926535897931</v>
      </c>
      <c r="CS428" s="97">
        <f t="shared" si="745"/>
        <v>1.7453292519943295E-2</v>
      </c>
      <c r="CT428" s="97">
        <f t="shared" si="746"/>
        <v>57.295779513082323</v>
      </c>
      <c r="CU428" s="97">
        <f t="shared" si="747"/>
        <v>0.59893882164272083</v>
      </c>
      <c r="CV428" s="97">
        <f t="shared" si="748"/>
        <v>-0.23694589925075019</v>
      </c>
      <c r="CW428" s="97">
        <f t="shared" si="749"/>
        <v>1.4235417760618496</v>
      </c>
      <c r="CX428" s="97">
        <f t="shared" si="750"/>
        <v>-74.079045247936023</v>
      </c>
      <c r="CY428" s="97">
        <f t="shared" si="751"/>
        <v>105.92095475206398</v>
      </c>
      <c r="CZ428" s="97">
        <f t="shared" si="752"/>
        <v>254.07904524793602</v>
      </c>
      <c r="DA428" s="97"/>
      <c r="DB428" s="97"/>
      <c r="DC428" s="97"/>
      <c r="DD428" s="97"/>
      <c r="DE428" s="97"/>
      <c r="DF428" s="97"/>
      <c r="DG428" s="97"/>
      <c r="DH428" s="97"/>
      <c r="DI428" s="97"/>
      <c r="DJ428" s="97"/>
      <c r="DK428" s="97"/>
    </row>
    <row r="429" spans="1:115" ht="30" customHeight="1" x14ac:dyDescent="0.2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8">
        <f t="shared" si="753"/>
        <v>30</v>
      </c>
      <c r="N429" s="97">
        <f t="shared" si="688"/>
        <v>105.87231873866266</v>
      </c>
      <c r="O429" s="97">
        <f t="shared" si="689"/>
        <v>106.32255069002473</v>
      </c>
      <c r="P429" s="97">
        <f t="shared" si="690"/>
        <v>-0.4502319513620705</v>
      </c>
      <c r="Q429" s="97" t="str">
        <f t="shared" si="691"/>
        <v>QSOS</v>
      </c>
      <c r="R429" s="97">
        <f t="shared" si="692"/>
        <v>253.67744930997526</v>
      </c>
      <c r="S429" s="97">
        <f t="shared" si="477"/>
        <v>417</v>
      </c>
      <c r="T429" s="97">
        <f>SIN((90-$U$9)*$AA$8)*TAN($AA$9*$AA$8)/TAN((90-'C'!$F318)*$AA$8)</f>
        <v>-0.71907823461318354</v>
      </c>
      <c r="U429" s="97">
        <f t="shared" si="693"/>
        <v>3.9313065427916092</v>
      </c>
      <c r="V429" s="97">
        <f t="shared" si="694"/>
        <v>2.2206545302661578</v>
      </c>
      <c r="W429" s="97">
        <f t="shared" si="695"/>
        <v>-18.893715434824223</v>
      </c>
      <c r="X429" s="97">
        <f t="shared" si="696"/>
        <v>63.235932093769605</v>
      </c>
      <c r="Y429" s="97">
        <f t="shared" si="697"/>
        <v>-82.129647528593836</v>
      </c>
      <c r="Z429" s="97">
        <f t="shared" si="698"/>
        <v>135.65778334105462</v>
      </c>
      <c r="AA429" s="97">
        <f>(COS( 90.833*$AA$8)-SIN($U$9*$AA$8)*SIN('C'!$F318*$AA$8))/COS($U$9*$AA$8)/COS('C'!$F318*$AA$8)</f>
        <v>0.15083877330830639</v>
      </c>
      <c r="AB429" s="97">
        <f t="shared" si="699"/>
        <v>81.324462183861428</v>
      </c>
      <c r="AC429" s="97">
        <f>('C'!$E318+$AC$9+$W$9/15)</f>
        <v>11.914777777777779</v>
      </c>
      <c r="AD429" s="97">
        <f t="shared" si="700"/>
        <v>0</v>
      </c>
      <c r="AE429" s="97">
        <f t="shared" si="701"/>
        <v>0</v>
      </c>
      <c r="AF429" s="97">
        <f t="shared" si="702"/>
        <v>0</v>
      </c>
      <c r="AG429" s="97">
        <f t="shared" si="703"/>
        <v>0</v>
      </c>
      <c r="AH429" s="97">
        <f t="shared" si="704"/>
        <v>0</v>
      </c>
      <c r="AI429" s="97"/>
      <c r="AJ429" s="97"/>
      <c r="AK429" s="97">
        <f t="shared" si="705"/>
        <v>0</v>
      </c>
      <c r="AL429" s="97">
        <f>SIN((90-$U$9)*$AA$8)*TAN($Y$10*$AA$8)/TAN((90-'C'!$F318)*$AA$8)</f>
        <v>5.8134976316920467E-2</v>
      </c>
      <c r="AM429" s="97">
        <f t="shared" si="706"/>
        <v>2.5695650812758871E-2</v>
      </c>
      <c r="AN429" s="97">
        <f t="shared" si="707"/>
        <v>1.0127663357422376</v>
      </c>
      <c r="AO429" s="97">
        <f t="shared" si="708"/>
        <v>3.2907104063694481</v>
      </c>
      <c r="AP429" s="97">
        <f t="shared" si="709"/>
        <v>-9.106959298875525</v>
      </c>
      <c r="AQ429" s="97">
        <f t="shared" si="710"/>
        <v>12.397669705244972</v>
      </c>
      <c r="AR429" s="97">
        <f t="shared" si="711"/>
        <v>185.81624889250608</v>
      </c>
      <c r="AS429" s="97" t="s">
        <v>8053</v>
      </c>
      <c r="AT429" s="97" t="s">
        <v>8053</v>
      </c>
      <c r="AU429" s="97" t="s">
        <v>8053</v>
      </c>
      <c r="AV429" s="97">
        <f t="shared" si="712"/>
        <v>11.088266464094781</v>
      </c>
      <c r="AW429" s="97">
        <f t="shared" si="713"/>
        <v>11.088266464094781</v>
      </c>
      <c r="AX429" s="97">
        <f t="shared" si="714"/>
        <v>0.4620111026706159</v>
      </c>
      <c r="AY429" s="97">
        <f t="shared" si="715"/>
        <v>0</v>
      </c>
      <c r="AZ429" s="97">
        <f t="shared" si="716"/>
        <v>0</v>
      </c>
      <c r="BA429" s="97">
        <f t="shared" si="717"/>
        <v>0</v>
      </c>
      <c r="BB429" s="97">
        <f>SIN((90-$U$9)*$AA$8)*TAN($Y$9*$AA$8)/TAN((90-'C'!$F318)*$AA$8)</f>
        <v>0.71907823461318388</v>
      </c>
      <c r="BC429" s="97">
        <f t="shared" si="718"/>
        <v>3.9313065427916136</v>
      </c>
      <c r="BD429" s="97">
        <f t="shared" si="719"/>
        <v>2.2206545302661587</v>
      </c>
      <c r="BE429" s="97">
        <f t="shared" si="720"/>
        <v>18.893715434824223</v>
      </c>
      <c r="BF429" s="97">
        <f t="shared" si="721"/>
        <v>-63.235932093769613</v>
      </c>
      <c r="BG429" s="97">
        <f t="shared" si="722"/>
        <v>82.129647528593836</v>
      </c>
      <c r="BH429" s="97">
        <f t="shared" si="723"/>
        <v>224.34221665894538</v>
      </c>
      <c r="BI429" s="97" t="s">
        <v>8053</v>
      </c>
      <c r="BJ429" s="97" t="s">
        <v>8053</v>
      </c>
      <c r="BK429" s="97" t="s">
        <v>8053</v>
      </c>
      <c r="BL429" s="97">
        <f t="shared" si="724"/>
        <v>0</v>
      </c>
      <c r="BM429" s="97">
        <f t="shared" si="725"/>
        <v>0</v>
      </c>
      <c r="BN429" s="97">
        <f t="shared" si="726"/>
        <v>0</v>
      </c>
      <c r="BO429" s="97">
        <f t="shared" si="727"/>
        <v>0</v>
      </c>
      <c r="BP429" s="97">
        <f t="shared" si="728"/>
        <v>0</v>
      </c>
      <c r="BQ429" s="97">
        <f t="shared" si="729"/>
        <v>0</v>
      </c>
      <c r="BR429" s="97">
        <f>SIN((90-$U$9)*$AA$8)*TAN($AA$10*$AA$8)/TAN((90-'C'!$F318)*$AA$8)</f>
        <v>-5.8134976316920453E-2</v>
      </c>
      <c r="BS429" s="97">
        <f t="shared" si="730"/>
        <v>2.5695650812758864E-2</v>
      </c>
      <c r="BT429" s="97">
        <f t="shared" si="731"/>
        <v>1.0127663357422376</v>
      </c>
      <c r="BU429" s="97">
        <f t="shared" si="732"/>
        <v>-3.2907104063694468</v>
      </c>
      <c r="BV429" s="97">
        <f t="shared" si="733"/>
        <v>9.1069592988755232</v>
      </c>
      <c r="BW429" s="97">
        <f t="shared" si="734"/>
        <v>-12.39766970524497</v>
      </c>
      <c r="BX429" s="97">
        <f t="shared" si="735"/>
        <v>174.18375110749392</v>
      </c>
      <c r="BY429" s="97" t="s">
        <v>8053</v>
      </c>
      <c r="BZ429" s="97" t="s">
        <v>8053</v>
      </c>
      <c r="CA429" s="97" t="s">
        <v>8053</v>
      </c>
      <c r="CB429" s="97">
        <f t="shared" si="736"/>
        <v>0</v>
      </c>
      <c r="CC429" s="97">
        <f t="shared" si="737"/>
        <v>0</v>
      </c>
      <c r="CD429" s="97">
        <f t="shared" si="738"/>
        <v>0</v>
      </c>
      <c r="CE429" s="97">
        <f t="shared" si="739"/>
        <v>0</v>
      </c>
      <c r="CF429" s="97">
        <f t="shared" si="740"/>
        <v>0</v>
      </c>
      <c r="CG429" s="97">
        <f t="shared" si="741"/>
        <v>0</v>
      </c>
      <c r="CH429" s="97">
        <f>90-'C'!$F318</f>
        <v>103.904</v>
      </c>
      <c r="CI429" s="97">
        <v>30</v>
      </c>
      <c r="CJ429" s="97"/>
      <c r="CK429" s="97"/>
      <c r="CL429" s="97"/>
      <c r="CM429" s="97"/>
      <c r="CN429" s="97" t="s">
        <v>8216</v>
      </c>
      <c r="CO429" s="97">
        <f t="shared" si="742"/>
        <v>30</v>
      </c>
      <c r="CP429" s="97">
        <f t="shared" si="743"/>
        <v>34.31666666666667</v>
      </c>
      <c r="CQ429" s="97">
        <f>'C'!F318</f>
        <v>-13.904</v>
      </c>
      <c r="CR429" s="97">
        <f t="shared" si="744"/>
        <v>3.1415926535897931</v>
      </c>
      <c r="CS429" s="97">
        <f t="shared" si="745"/>
        <v>1.7453292519943295E-2</v>
      </c>
      <c r="CT429" s="97">
        <f t="shared" si="746"/>
        <v>57.295779513082323</v>
      </c>
      <c r="CU429" s="97">
        <f t="shared" si="747"/>
        <v>0.59893882164272083</v>
      </c>
      <c r="CV429" s="97">
        <f t="shared" si="748"/>
        <v>-0.24267057919729157</v>
      </c>
      <c r="CW429" s="97">
        <f t="shared" si="749"/>
        <v>1.4193796275220001</v>
      </c>
      <c r="CX429" s="97">
        <f t="shared" si="750"/>
        <v>-73.677449309975273</v>
      </c>
      <c r="CY429" s="97">
        <f t="shared" si="751"/>
        <v>106.32255069002473</v>
      </c>
      <c r="CZ429" s="97">
        <f t="shared" si="752"/>
        <v>253.67744930997526</v>
      </c>
      <c r="DA429" s="97"/>
      <c r="DB429" s="97"/>
      <c r="DC429" s="97"/>
      <c r="DD429" s="97"/>
      <c r="DE429" s="97"/>
      <c r="DF429" s="97"/>
      <c r="DG429" s="97"/>
      <c r="DH429" s="97"/>
      <c r="DI429" s="97"/>
      <c r="DJ429" s="97"/>
      <c r="DK429" s="97"/>
    </row>
    <row r="430" spans="1:115" ht="30" customHeight="1" x14ac:dyDescent="0.2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8">
        <f t="shared" si="753"/>
        <v>31</v>
      </c>
      <c r="N430" s="97">
        <f t="shared" si="688"/>
        <v>105.87231873866266</v>
      </c>
      <c r="O430" s="97">
        <f t="shared" si="689"/>
        <v>106.71949998463076</v>
      </c>
      <c r="P430" s="97">
        <f t="shared" si="690"/>
        <v>-0.84718124596810185</v>
      </c>
      <c r="Q430" s="97" t="str">
        <f t="shared" si="691"/>
        <v>QSOS</v>
      </c>
      <c r="R430" s="97">
        <f t="shared" si="692"/>
        <v>253.28050001536923</v>
      </c>
      <c r="S430" s="97">
        <f t="shared" si="477"/>
        <v>418</v>
      </c>
      <c r="T430" s="97">
        <f>SIN((90-$U$9)*$AA$8)*TAN($AA$9*$AA$8)/TAN((90-'C'!$F319)*$AA$8)</f>
        <v>-0.73653566965539952</v>
      </c>
      <c r="U430" s="97">
        <f t="shared" si="693"/>
        <v>3.9313065427916092</v>
      </c>
      <c r="V430" s="97">
        <f t="shared" si="694"/>
        <v>2.2206545302661578</v>
      </c>
      <c r="W430" s="97">
        <f t="shared" si="695"/>
        <v>-19.370474883770751</v>
      </c>
      <c r="X430" s="97">
        <f t="shared" si="696"/>
        <v>63.235932093769605</v>
      </c>
      <c r="Y430" s="97">
        <f t="shared" si="697"/>
        <v>-82.60640697754036</v>
      </c>
      <c r="Z430" s="97">
        <f t="shared" si="698"/>
        <v>136.13454279000115</v>
      </c>
      <c r="AA430" s="97">
        <f>(COS( 90.833*$AA$8)-SIN($U$9*$AA$8)*SIN('C'!$F319*$AA$8))/COS($U$9*$AA$8)/COS('C'!$F319*$AA$8)</f>
        <v>0.15491528550985489</v>
      </c>
      <c r="AB430" s="97">
        <f t="shared" si="699"/>
        <v>81.088116874867211</v>
      </c>
      <c r="AC430" s="97">
        <f>('C'!$E319+$AC$9+$W$9/15)</f>
        <v>11.913777777777778</v>
      </c>
      <c r="AD430" s="97">
        <f t="shared" si="700"/>
        <v>0</v>
      </c>
      <c r="AE430" s="97">
        <f t="shared" si="701"/>
        <v>0</v>
      </c>
      <c r="AF430" s="97">
        <f t="shared" si="702"/>
        <v>0</v>
      </c>
      <c r="AG430" s="97">
        <f t="shared" si="703"/>
        <v>0</v>
      </c>
      <c r="AH430" s="97">
        <f t="shared" si="704"/>
        <v>0</v>
      </c>
      <c r="AI430" s="97"/>
      <c r="AJ430" s="97"/>
      <c r="AK430" s="97">
        <f t="shared" si="705"/>
        <v>0</v>
      </c>
      <c r="AL430" s="97">
        <f>SIN((90-$U$9)*$AA$8)*TAN($Y$10*$AA$8)/TAN((90-'C'!$F319)*$AA$8)</f>
        <v>5.9546349271741364E-2</v>
      </c>
      <c r="AM430" s="97">
        <f t="shared" si="706"/>
        <v>2.5695650812758871E-2</v>
      </c>
      <c r="AN430" s="97">
        <f t="shared" si="707"/>
        <v>1.0127663357422376</v>
      </c>
      <c r="AO430" s="97">
        <f t="shared" si="708"/>
        <v>3.3706918833783539</v>
      </c>
      <c r="AP430" s="97">
        <f t="shared" si="709"/>
        <v>-9.106959298875525</v>
      </c>
      <c r="AQ430" s="97">
        <f t="shared" si="710"/>
        <v>12.477651182253879</v>
      </c>
      <c r="AR430" s="97">
        <f t="shared" si="711"/>
        <v>185.73626741549717</v>
      </c>
      <c r="AS430" s="97" t="s">
        <v>8053</v>
      </c>
      <c r="AT430" s="97" t="s">
        <v>8053</v>
      </c>
      <c r="AU430" s="97" t="s">
        <v>8053</v>
      </c>
      <c r="AV430" s="97">
        <f t="shared" si="712"/>
        <v>11.08193436562752</v>
      </c>
      <c r="AW430" s="97">
        <f t="shared" si="713"/>
        <v>11.08193436562752</v>
      </c>
      <c r="AX430" s="97">
        <f t="shared" si="714"/>
        <v>0.46174726523448001</v>
      </c>
      <c r="AY430" s="97">
        <f t="shared" si="715"/>
        <v>0</v>
      </c>
      <c r="AZ430" s="97">
        <f t="shared" si="716"/>
        <v>0</v>
      </c>
      <c r="BA430" s="97">
        <f t="shared" si="717"/>
        <v>0</v>
      </c>
      <c r="BB430" s="97">
        <f>SIN((90-$U$9)*$AA$8)*TAN($Y$9*$AA$8)/TAN((90-'C'!$F319)*$AA$8)</f>
        <v>0.73653566965539985</v>
      </c>
      <c r="BC430" s="97">
        <f t="shared" si="718"/>
        <v>3.9313065427916136</v>
      </c>
      <c r="BD430" s="97">
        <f t="shared" si="719"/>
        <v>2.2206545302661587</v>
      </c>
      <c r="BE430" s="97">
        <f t="shared" si="720"/>
        <v>19.370474883770751</v>
      </c>
      <c r="BF430" s="97">
        <f t="shared" si="721"/>
        <v>-63.235932093769613</v>
      </c>
      <c r="BG430" s="97">
        <f t="shared" si="722"/>
        <v>82.60640697754036</v>
      </c>
      <c r="BH430" s="97">
        <f t="shared" si="723"/>
        <v>223.86545720999885</v>
      </c>
      <c r="BI430" s="97" t="s">
        <v>8053</v>
      </c>
      <c r="BJ430" s="97" t="s">
        <v>8053</v>
      </c>
      <c r="BK430" s="97" t="s">
        <v>8053</v>
      </c>
      <c r="BL430" s="97">
        <f t="shared" si="724"/>
        <v>0</v>
      </c>
      <c r="BM430" s="97">
        <f t="shared" si="725"/>
        <v>0</v>
      </c>
      <c r="BN430" s="97">
        <f t="shared" si="726"/>
        <v>0</v>
      </c>
      <c r="BO430" s="97">
        <f t="shared" si="727"/>
        <v>0</v>
      </c>
      <c r="BP430" s="97">
        <f t="shared" si="728"/>
        <v>0</v>
      </c>
      <c r="BQ430" s="97">
        <f t="shared" si="729"/>
        <v>0</v>
      </c>
      <c r="BR430" s="97">
        <f>SIN((90-$U$9)*$AA$8)*TAN($AA$10*$AA$8)/TAN((90-'C'!$F319)*$AA$8)</f>
        <v>-5.954634927174135E-2</v>
      </c>
      <c r="BS430" s="97">
        <f t="shared" si="730"/>
        <v>2.5695650812758864E-2</v>
      </c>
      <c r="BT430" s="97">
        <f t="shared" si="731"/>
        <v>1.0127663357422376</v>
      </c>
      <c r="BU430" s="97">
        <f t="shared" si="732"/>
        <v>-3.3706918833783526</v>
      </c>
      <c r="BV430" s="97">
        <f t="shared" si="733"/>
        <v>9.1069592988755232</v>
      </c>
      <c r="BW430" s="97">
        <f t="shared" si="734"/>
        <v>-12.477651182253876</v>
      </c>
      <c r="BX430" s="97">
        <f t="shared" si="735"/>
        <v>174.26373258450283</v>
      </c>
      <c r="BY430" s="97" t="s">
        <v>8053</v>
      </c>
      <c r="BZ430" s="97" t="s">
        <v>8053</v>
      </c>
      <c r="CA430" s="97" t="s">
        <v>8053</v>
      </c>
      <c r="CB430" s="97">
        <f t="shared" si="736"/>
        <v>0</v>
      </c>
      <c r="CC430" s="97">
        <f t="shared" si="737"/>
        <v>0</v>
      </c>
      <c r="CD430" s="97">
        <f t="shared" si="738"/>
        <v>0</v>
      </c>
      <c r="CE430" s="97">
        <f t="shared" si="739"/>
        <v>0</v>
      </c>
      <c r="CF430" s="97">
        <f t="shared" si="740"/>
        <v>0</v>
      </c>
      <c r="CG430" s="97">
        <f t="shared" si="741"/>
        <v>0</v>
      </c>
      <c r="CH430" s="97">
        <f>90-'C'!$F319</f>
        <v>104.22799999999999</v>
      </c>
      <c r="CI430" s="97">
        <v>31</v>
      </c>
      <c r="CJ430" s="97"/>
      <c r="CK430" s="97"/>
      <c r="CL430" s="97"/>
      <c r="CM430" s="97"/>
      <c r="CN430" s="97" t="s">
        <v>8216</v>
      </c>
      <c r="CO430" s="97">
        <f t="shared" si="742"/>
        <v>31</v>
      </c>
      <c r="CP430" s="97">
        <f t="shared" si="743"/>
        <v>34.31666666666667</v>
      </c>
      <c r="CQ430" s="97">
        <f>'C'!F319</f>
        <v>-14.228</v>
      </c>
      <c r="CR430" s="97">
        <f t="shared" si="744"/>
        <v>3.1415926535897931</v>
      </c>
      <c r="CS430" s="97">
        <f t="shared" si="745"/>
        <v>1.7453292519943295E-2</v>
      </c>
      <c r="CT430" s="97">
        <f t="shared" si="746"/>
        <v>57.295779513082323</v>
      </c>
      <c r="CU430" s="97">
        <f t="shared" si="747"/>
        <v>0.59893882164272083</v>
      </c>
      <c r="CV430" s="97">
        <f t="shared" si="748"/>
        <v>-0.24832544597375319</v>
      </c>
      <c r="CW430" s="97">
        <f t="shared" si="749"/>
        <v>1.4152546237084076</v>
      </c>
      <c r="CX430" s="97">
        <f t="shared" si="750"/>
        <v>-73.280500015369242</v>
      </c>
      <c r="CY430" s="97">
        <f t="shared" si="751"/>
        <v>106.71949998463076</v>
      </c>
      <c r="CZ430" s="97">
        <f t="shared" si="752"/>
        <v>253.28050001536923</v>
      </c>
      <c r="DA430" s="97"/>
      <c r="DB430" s="97"/>
      <c r="DC430" s="97"/>
      <c r="DD430" s="97"/>
      <c r="DE430" s="97"/>
      <c r="DF430" s="97"/>
      <c r="DG430" s="97"/>
      <c r="DH430" s="97"/>
      <c r="DI430" s="97"/>
      <c r="DJ430" s="97"/>
      <c r="DK430" s="97"/>
    </row>
    <row r="431" spans="1:115" ht="30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7" t="s">
        <v>8168</v>
      </c>
      <c r="O431" s="97" t="s">
        <v>8169</v>
      </c>
      <c r="P431" s="97" t="s">
        <v>8170</v>
      </c>
      <c r="Q431" s="97" t="s">
        <v>8171</v>
      </c>
      <c r="R431" s="97" t="s">
        <v>8172</v>
      </c>
      <c r="S431" s="97">
        <f t="shared" si="477"/>
        <v>419</v>
      </c>
      <c r="T431" s="98"/>
      <c r="U431" s="98"/>
      <c r="V431" s="98"/>
      <c r="W431" s="98"/>
      <c r="X431" s="98"/>
      <c r="Y431" s="98"/>
      <c r="Z431" s="98"/>
      <c r="AA431" s="98"/>
      <c r="AB431" s="98"/>
      <c r="AC431" s="97"/>
      <c r="AD431" s="97"/>
      <c r="AE431" s="97"/>
      <c r="AF431" s="97"/>
      <c r="AG431" s="97"/>
      <c r="AH431" s="97"/>
      <c r="AI431" s="97"/>
      <c r="AJ431" s="97"/>
      <c r="AK431" s="97"/>
      <c r="AL431" s="97"/>
      <c r="AM431" s="97"/>
      <c r="AN431" s="97"/>
      <c r="AO431" s="97"/>
      <c r="AP431" s="97"/>
      <c r="AQ431" s="98"/>
      <c r="AR431" s="97"/>
      <c r="AS431" s="97"/>
      <c r="AT431" s="97"/>
      <c r="AU431" s="97"/>
      <c r="AV431" s="97"/>
      <c r="AW431" s="97"/>
      <c r="AX431" s="97"/>
      <c r="AY431" s="97"/>
      <c r="AZ431" s="97"/>
      <c r="BA431" s="97"/>
      <c r="BB431" s="97"/>
      <c r="BC431" s="97"/>
      <c r="BD431" s="97"/>
      <c r="BE431" s="98"/>
      <c r="BF431" s="97"/>
      <c r="BG431" s="97"/>
      <c r="BH431" s="97"/>
      <c r="BI431" s="97"/>
      <c r="BJ431" s="97"/>
      <c r="BK431" s="97"/>
      <c r="BL431" s="97"/>
      <c r="BM431" s="97"/>
      <c r="BN431" s="97"/>
      <c r="BO431" s="97"/>
      <c r="BP431" s="97"/>
      <c r="BQ431" s="97"/>
      <c r="BR431" s="97"/>
      <c r="BS431" s="98"/>
      <c r="BT431" s="97"/>
      <c r="BU431" s="97"/>
      <c r="BV431" s="97"/>
      <c r="BW431" s="97"/>
      <c r="BX431" s="97"/>
      <c r="BY431" s="97"/>
      <c r="BZ431" s="97"/>
      <c r="CA431" s="97"/>
      <c r="CB431" s="97"/>
      <c r="CC431" s="97"/>
      <c r="CD431" s="97"/>
      <c r="CE431" s="97"/>
      <c r="CF431" s="97"/>
      <c r="CG431" s="98"/>
      <c r="CH431" s="98"/>
      <c r="CI431" s="97"/>
      <c r="CJ431" s="97"/>
      <c r="CK431" s="97"/>
      <c r="CL431" s="97"/>
      <c r="CM431" s="97"/>
      <c r="CN431" s="97"/>
      <c r="CO431" s="97"/>
      <c r="CP431" s="97"/>
      <c r="CQ431" s="97"/>
      <c r="CR431" s="97"/>
      <c r="CS431" s="97"/>
      <c r="CT431" s="97"/>
      <c r="CU431" s="97"/>
      <c r="CV431" s="97"/>
      <c r="CW431" s="97"/>
      <c r="CX431" s="97"/>
      <c r="CY431" s="97"/>
      <c r="CZ431" s="97"/>
      <c r="DA431" s="97"/>
      <c r="DB431" s="97"/>
      <c r="DC431" s="97"/>
      <c r="DD431" s="97"/>
      <c r="DE431" s="97"/>
      <c r="DF431" s="97"/>
      <c r="DG431" s="97"/>
      <c r="DH431" s="97"/>
      <c r="DI431" s="97"/>
      <c r="DJ431" s="97"/>
      <c r="DK431" s="97"/>
    </row>
    <row r="432" spans="1:115" ht="30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7"/>
      <c r="O432" s="97"/>
      <c r="P432" s="97"/>
      <c r="Q432" s="97"/>
      <c r="R432" s="97"/>
      <c r="S432" s="97">
        <f t="shared" si="477"/>
        <v>420</v>
      </c>
      <c r="T432" s="98"/>
      <c r="U432" s="98"/>
      <c r="V432" s="98"/>
      <c r="W432" s="98"/>
      <c r="X432" s="98"/>
      <c r="Y432" s="98"/>
      <c r="Z432" s="98"/>
      <c r="AA432" s="98"/>
      <c r="AB432" s="98"/>
      <c r="AC432" s="97"/>
      <c r="AD432" s="97"/>
      <c r="AE432" s="97"/>
      <c r="AF432" s="97"/>
      <c r="AG432" s="97"/>
      <c r="AH432" s="97"/>
      <c r="AI432" s="97"/>
      <c r="AJ432" s="97"/>
      <c r="AK432" s="97"/>
      <c r="AL432" s="97"/>
      <c r="AM432" s="97"/>
      <c r="AN432" s="97"/>
      <c r="AO432" s="97"/>
      <c r="AP432" s="97"/>
      <c r="AQ432" s="98"/>
      <c r="AR432" s="97"/>
      <c r="AS432" s="97"/>
      <c r="AT432" s="97"/>
      <c r="AU432" s="97"/>
      <c r="AV432" s="97"/>
      <c r="AW432" s="97"/>
      <c r="AX432" s="97"/>
      <c r="AY432" s="97"/>
      <c r="AZ432" s="97"/>
      <c r="BA432" s="97"/>
      <c r="BB432" s="97"/>
      <c r="BC432" s="97"/>
      <c r="BD432" s="97"/>
      <c r="BE432" s="98"/>
      <c r="BF432" s="97"/>
      <c r="BG432" s="97"/>
      <c r="BH432" s="97"/>
      <c r="BI432" s="97"/>
      <c r="BJ432" s="97"/>
      <c r="BK432" s="97"/>
      <c r="BL432" s="97"/>
      <c r="BM432" s="97"/>
      <c r="BN432" s="97"/>
      <c r="BO432" s="97"/>
      <c r="BP432" s="97"/>
      <c r="BQ432" s="97"/>
      <c r="BR432" s="97"/>
      <c r="BS432" s="98"/>
      <c r="BT432" s="97"/>
      <c r="BU432" s="97"/>
      <c r="BV432" s="97"/>
      <c r="BW432" s="97"/>
      <c r="BX432" s="97"/>
      <c r="BY432" s="97"/>
      <c r="BZ432" s="97"/>
      <c r="CA432" s="97"/>
      <c r="CB432" s="97"/>
      <c r="CC432" s="97"/>
      <c r="CD432" s="97"/>
      <c r="CE432" s="97"/>
      <c r="CF432" s="97"/>
      <c r="CG432" s="98"/>
      <c r="CH432" s="98"/>
      <c r="CI432" s="97"/>
      <c r="CJ432" s="97"/>
      <c r="CK432" s="97"/>
      <c r="CL432" s="97"/>
      <c r="CM432" s="97"/>
      <c r="CN432" s="97"/>
      <c r="CO432" s="97"/>
      <c r="CP432" s="97"/>
      <c r="CQ432" s="97"/>
      <c r="CR432" s="97"/>
      <c r="CS432" s="97"/>
      <c r="CT432" s="97"/>
      <c r="CU432" s="97"/>
      <c r="CV432" s="97"/>
      <c r="CW432" s="97"/>
      <c r="CX432" s="97"/>
      <c r="CY432" s="97"/>
      <c r="CZ432" s="97"/>
      <c r="DA432" s="97"/>
      <c r="DB432" s="97"/>
      <c r="DC432" s="97"/>
      <c r="DD432" s="97"/>
      <c r="DE432" s="97"/>
      <c r="DF432" s="97"/>
      <c r="DG432" s="97"/>
      <c r="DH432" s="97"/>
      <c r="DI432" s="97"/>
      <c r="DJ432" s="97"/>
      <c r="DK432" s="97"/>
    </row>
    <row r="433" spans="1:115" ht="30" customHeight="1" x14ac:dyDescent="0.2">
      <c r="A433" s="98"/>
      <c r="B433" s="103"/>
      <c r="C433" s="103"/>
      <c r="D433" s="103"/>
      <c r="E433" s="103"/>
      <c r="F433" s="103"/>
      <c r="G433" s="103"/>
      <c r="H433" s="103"/>
      <c r="I433" s="103"/>
      <c r="J433" s="98"/>
      <c r="K433" s="98"/>
      <c r="L433" s="98"/>
      <c r="M433" s="98"/>
      <c r="N433" s="97"/>
      <c r="O433" s="97"/>
      <c r="P433" s="97"/>
      <c r="Q433" s="97"/>
      <c r="R433" s="97"/>
      <c r="S433" s="97">
        <f t="shared" si="477"/>
        <v>421</v>
      </c>
      <c r="T433" s="98"/>
      <c r="U433" s="98"/>
      <c r="V433" s="98"/>
      <c r="W433" s="98"/>
      <c r="X433" s="98"/>
      <c r="Y433" s="98"/>
      <c r="Z433" s="98"/>
      <c r="AA433" s="98"/>
      <c r="AB433" s="98"/>
      <c r="AC433" s="97"/>
      <c r="AD433" s="97"/>
      <c r="AE433" s="97"/>
      <c r="AF433" s="97"/>
      <c r="AG433" s="97"/>
      <c r="AH433" s="97"/>
      <c r="AI433" s="97"/>
      <c r="AJ433" s="97"/>
      <c r="AK433" s="97"/>
      <c r="AL433" s="97"/>
      <c r="AM433" s="97"/>
      <c r="AN433" s="97"/>
      <c r="AO433" s="97"/>
      <c r="AP433" s="97"/>
      <c r="AQ433" s="98"/>
      <c r="AR433" s="97"/>
      <c r="AS433" s="97"/>
      <c r="AT433" s="97"/>
      <c r="AU433" s="97"/>
      <c r="AV433" s="97"/>
      <c r="AW433" s="97"/>
      <c r="AX433" s="97"/>
      <c r="AY433" s="97"/>
      <c r="AZ433" s="97"/>
      <c r="BA433" s="97"/>
      <c r="BB433" s="97"/>
      <c r="BC433" s="97"/>
      <c r="BD433" s="97"/>
      <c r="BE433" s="98"/>
      <c r="BF433" s="97"/>
      <c r="BG433" s="97"/>
      <c r="BH433" s="97"/>
      <c r="BI433" s="97"/>
      <c r="BJ433" s="97"/>
      <c r="BK433" s="97"/>
      <c r="BL433" s="97"/>
      <c r="BM433" s="97"/>
      <c r="BN433" s="97"/>
      <c r="BO433" s="97"/>
      <c r="BP433" s="97"/>
      <c r="BQ433" s="97"/>
      <c r="BR433" s="97"/>
      <c r="BS433" s="98"/>
      <c r="BT433" s="97"/>
      <c r="BU433" s="97"/>
      <c r="BV433" s="97"/>
      <c r="BW433" s="97"/>
      <c r="BX433" s="97"/>
      <c r="BY433" s="97"/>
      <c r="BZ433" s="97"/>
      <c r="CA433" s="97"/>
      <c r="CB433" s="97"/>
      <c r="CC433" s="97"/>
      <c r="CD433" s="97"/>
      <c r="CE433" s="97"/>
      <c r="CF433" s="97"/>
      <c r="CG433" s="98"/>
      <c r="CH433" s="98"/>
      <c r="CI433" s="97"/>
      <c r="CJ433" s="97"/>
      <c r="CK433" s="97"/>
      <c r="CL433" s="97"/>
      <c r="CM433" s="97"/>
      <c r="CN433" s="97"/>
      <c r="CO433" s="97"/>
      <c r="CP433" s="97"/>
      <c r="CQ433" s="97"/>
      <c r="CR433" s="97"/>
      <c r="CS433" s="97"/>
      <c r="CT433" s="97"/>
      <c r="CU433" s="97"/>
      <c r="CV433" s="97"/>
      <c r="CW433" s="97"/>
      <c r="CX433" s="97"/>
      <c r="CY433" s="97"/>
      <c r="CZ433" s="97"/>
      <c r="DA433" s="97"/>
      <c r="DB433" s="97"/>
      <c r="DC433" s="97"/>
      <c r="DD433" s="97"/>
      <c r="DE433" s="97"/>
      <c r="DF433" s="97"/>
      <c r="DG433" s="97"/>
      <c r="DH433" s="97"/>
      <c r="DI433" s="97"/>
      <c r="DJ433" s="97"/>
      <c r="DK433" s="97"/>
    </row>
    <row r="434" spans="1:115" ht="30" customHeight="1" x14ac:dyDescent="0.2">
      <c r="A434" s="97"/>
      <c r="B434" s="97"/>
      <c r="C434" s="97"/>
      <c r="D434" s="97"/>
      <c r="E434" s="97"/>
      <c r="F434" s="97"/>
      <c r="G434" s="97"/>
      <c r="H434" s="97"/>
      <c r="I434" s="97"/>
      <c r="J434" s="97" t="s">
        <v>8131</v>
      </c>
      <c r="K434" s="97" t="s">
        <v>8132</v>
      </c>
      <c r="L434" s="97" t="s">
        <v>8133</v>
      </c>
      <c r="M434" s="97"/>
      <c r="N434" s="97"/>
      <c r="O434" s="97"/>
      <c r="P434" s="97"/>
      <c r="Q434" s="97"/>
      <c r="R434" s="97"/>
      <c r="S434" s="97">
        <f t="shared" si="477"/>
        <v>422</v>
      </c>
      <c r="T434" s="97" t="s">
        <v>8137</v>
      </c>
      <c r="U434" s="97"/>
      <c r="V434" s="97"/>
      <c r="W434" s="97">
        <f>IF(AND(W432&lt;W433,U433&lt;90),1,0)</f>
        <v>0</v>
      </c>
      <c r="X434" s="97" t="s">
        <v>8138</v>
      </c>
      <c r="Y434" s="97"/>
      <c r="Z434" s="97"/>
      <c r="AA434" s="97">
        <f>IF(AND(W432&gt;W433,U433&gt;90),1,0)</f>
        <v>0</v>
      </c>
      <c r="AB434" s="97"/>
      <c r="AC434" s="97"/>
      <c r="AD434" s="97"/>
      <c r="AE434" s="97"/>
      <c r="AF434" s="97"/>
      <c r="AG434" s="97"/>
      <c r="AH434" s="97"/>
      <c r="AI434" s="97"/>
      <c r="AJ434" s="97"/>
      <c r="AK434" s="97"/>
      <c r="AL434" s="97" t="s">
        <v>8139</v>
      </c>
      <c r="AM434" s="97"/>
      <c r="AN434" s="97"/>
      <c r="AO434" s="97"/>
      <c r="AP434" s="97"/>
      <c r="AQ434" s="97"/>
      <c r="AR434" s="97"/>
      <c r="AS434" s="97"/>
      <c r="AT434" s="97"/>
      <c r="AU434" s="97"/>
      <c r="AV434" s="97"/>
      <c r="AW434" s="97"/>
      <c r="AX434" s="97"/>
      <c r="AY434" s="97"/>
      <c r="AZ434" s="97"/>
      <c r="BA434" s="97"/>
      <c r="BB434" s="97" t="s">
        <v>8140</v>
      </c>
      <c r="BC434" s="97"/>
      <c r="BD434" s="97"/>
      <c r="BE434" s="97"/>
      <c r="BF434" s="97"/>
      <c r="BG434" s="97"/>
      <c r="BH434" s="97"/>
      <c r="BI434" s="97"/>
      <c r="BJ434" s="97"/>
      <c r="BK434" s="97"/>
      <c r="BL434" s="97"/>
      <c r="BM434" s="97"/>
      <c r="BN434" s="97"/>
      <c r="BO434" s="97"/>
      <c r="BP434" s="97"/>
      <c r="BQ434" s="97"/>
      <c r="BR434" s="97"/>
      <c r="BS434" s="97" t="s">
        <v>8141</v>
      </c>
      <c r="BT434" s="97"/>
      <c r="BU434" s="97"/>
      <c r="BV434" s="97"/>
      <c r="BW434" s="97"/>
      <c r="BX434" s="97"/>
      <c r="BY434" s="97"/>
      <c r="BZ434" s="97"/>
      <c r="CA434" s="97"/>
      <c r="CB434" s="97"/>
      <c r="CC434" s="97"/>
      <c r="CD434" s="97"/>
      <c r="CE434" s="97"/>
      <c r="CF434" s="97"/>
      <c r="CG434" s="97"/>
      <c r="CH434" s="97"/>
      <c r="CI434" s="97"/>
      <c r="CJ434" s="97" t="s">
        <v>8131</v>
      </c>
      <c r="CK434" s="97" t="s">
        <v>8132</v>
      </c>
      <c r="CL434" s="97" t="s">
        <v>8133</v>
      </c>
      <c r="CM434" s="97"/>
      <c r="CN434" s="97"/>
      <c r="CO434" s="97"/>
      <c r="CP434" s="97"/>
      <c r="CQ434" s="97"/>
      <c r="CR434" s="97"/>
      <c r="CS434" s="97"/>
      <c r="CT434" s="97"/>
      <c r="CU434" s="97"/>
      <c r="CV434" s="97"/>
      <c r="CW434" s="97"/>
      <c r="CX434" s="97"/>
      <c r="CY434" s="97"/>
      <c r="CZ434" s="97"/>
      <c r="DA434" s="97"/>
      <c r="DB434" s="97"/>
      <c r="DC434" s="97"/>
      <c r="DD434" s="97"/>
      <c r="DE434" s="97"/>
      <c r="DF434" s="97"/>
      <c r="DG434" s="97"/>
      <c r="DH434" s="97"/>
      <c r="DI434" s="97"/>
      <c r="DJ434" s="97"/>
      <c r="DK434" s="97"/>
    </row>
    <row r="435" spans="1:115" ht="30" customHeight="1" x14ac:dyDescent="0.2">
      <c r="A435" s="97"/>
      <c r="B435" s="97" t="s">
        <v>8054</v>
      </c>
      <c r="C435" s="97"/>
      <c r="D435" s="97"/>
      <c r="E435" s="98" t="str">
        <f>اندراج!$F$2</f>
        <v>مردان</v>
      </c>
      <c r="F435" s="97"/>
      <c r="G435" s="105">
        <f>اندراج!$E$2</f>
        <v>34</v>
      </c>
      <c r="H435" s="105">
        <f>اندراج!$E$3</f>
        <v>19</v>
      </c>
      <c r="I435" s="97"/>
      <c r="J435" s="97" t="s">
        <v>8143</v>
      </c>
      <c r="K435" s="97" t="s">
        <v>8144</v>
      </c>
      <c r="L435" s="97" t="s">
        <v>8145</v>
      </c>
      <c r="M435" s="97"/>
      <c r="N435" s="97"/>
      <c r="O435" s="97"/>
      <c r="P435" s="97"/>
      <c r="Q435" s="97"/>
      <c r="R435" s="97"/>
      <c r="S435" s="97">
        <f t="shared" si="477"/>
        <v>423</v>
      </c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  <c r="AL435" s="97"/>
      <c r="AM435" s="97"/>
      <c r="AN435" s="97"/>
      <c r="AO435" s="97"/>
      <c r="AP435" s="97"/>
      <c r="AQ435" s="97"/>
      <c r="AR435" s="97"/>
      <c r="AS435" s="97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97"/>
      <c r="BE435" s="97"/>
      <c r="BF435" s="97"/>
      <c r="BG435" s="97"/>
      <c r="BH435" s="97"/>
      <c r="BI435" s="97"/>
      <c r="BJ435" s="97"/>
      <c r="BK435" s="97" t="s">
        <v>8123</v>
      </c>
      <c r="BL435" s="97"/>
      <c r="BM435" s="97"/>
      <c r="BN435" s="97"/>
      <c r="BO435" s="97"/>
      <c r="BP435" s="97"/>
      <c r="BQ435" s="97"/>
      <c r="BR435" s="97"/>
      <c r="BS435" s="97"/>
      <c r="BT435" s="97"/>
      <c r="BU435" s="97"/>
      <c r="BV435" s="97"/>
      <c r="BW435" s="97"/>
      <c r="BX435" s="97"/>
      <c r="BY435" s="97"/>
      <c r="BZ435" s="97"/>
      <c r="CA435" s="97"/>
      <c r="CB435" s="97"/>
      <c r="CC435" s="97"/>
      <c r="CD435" s="97"/>
      <c r="CE435" s="97"/>
      <c r="CF435" s="97"/>
      <c r="CG435" s="97"/>
      <c r="CH435" s="97"/>
      <c r="CI435" s="97"/>
      <c r="CJ435" s="97" t="s">
        <v>8143</v>
      </c>
      <c r="CK435" s="97" t="s">
        <v>8144</v>
      </c>
      <c r="CL435" s="97" t="s">
        <v>8145</v>
      </c>
      <c r="CM435" s="97"/>
      <c r="CN435" s="97"/>
      <c r="CO435" s="97"/>
      <c r="CP435" s="97"/>
      <c r="CQ435" s="97"/>
      <c r="CR435" s="97"/>
      <c r="CS435" s="97"/>
      <c r="CT435" s="97"/>
      <c r="CU435" s="97"/>
      <c r="CV435" s="97"/>
      <c r="CW435" s="97"/>
      <c r="CX435" s="97"/>
      <c r="CY435" s="97"/>
      <c r="CZ435" s="97"/>
      <c r="DA435" s="97"/>
      <c r="DB435" s="97"/>
      <c r="DC435" s="97"/>
      <c r="DD435" s="97"/>
      <c r="DE435" s="97"/>
      <c r="DF435" s="97"/>
      <c r="DG435" s="97"/>
      <c r="DH435" s="97"/>
      <c r="DI435" s="97"/>
      <c r="DJ435" s="97"/>
      <c r="DK435" s="97"/>
    </row>
    <row r="436" spans="1:115" ht="30" customHeight="1" x14ac:dyDescent="0.2">
      <c r="A436" s="97" t="s">
        <v>8058</v>
      </c>
      <c r="B436" s="97"/>
      <c r="C436" s="97"/>
      <c r="D436" s="97" t="s">
        <v>8059</v>
      </c>
      <c r="E436" s="97"/>
      <c r="F436" s="97"/>
      <c r="G436" s="107">
        <f>اندراج!$D$2</f>
        <v>-72</v>
      </c>
      <c r="H436" s="107">
        <f>اندراج!$D$3</f>
        <v>11</v>
      </c>
      <c r="I436" s="97"/>
      <c r="J436" s="97"/>
      <c r="K436" s="97"/>
      <c r="L436" s="97"/>
      <c r="M436" s="97"/>
      <c r="N436" s="157" t="s">
        <v>8055</v>
      </c>
      <c r="O436" s="158"/>
      <c r="P436" s="158"/>
      <c r="Q436" s="158"/>
      <c r="R436" s="158"/>
      <c r="S436" s="97">
        <f t="shared" si="477"/>
        <v>424</v>
      </c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97"/>
      <c r="AS436" s="97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97"/>
      <c r="BE436" s="97"/>
      <c r="BF436" s="97"/>
      <c r="BG436" s="97"/>
      <c r="BH436" s="97"/>
      <c r="BI436" s="97"/>
      <c r="BJ436" s="97"/>
      <c r="BK436" s="97"/>
      <c r="BL436" s="97"/>
      <c r="BM436" s="97"/>
      <c r="BN436" s="97"/>
      <c r="BO436" s="97"/>
      <c r="BP436" s="97"/>
      <c r="BQ436" s="97"/>
      <c r="BR436" s="97"/>
      <c r="BS436" s="97"/>
      <c r="BT436" s="97"/>
      <c r="BU436" s="97"/>
      <c r="BV436" s="97"/>
      <c r="BW436" s="97"/>
      <c r="BX436" s="97"/>
      <c r="BY436" s="97"/>
      <c r="BZ436" s="97"/>
      <c r="CA436" s="97"/>
      <c r="CB436" s="97"/>
      <c r="CC436" s="97"/>
      <c r="CD436" s="97"/>
      <c r="CE436" s="97"/>
      <c r="CF436" s="97"/>
      <c r="CG436" s="97"/>
      <c r="CH436" s="97"/>
      <c r="CI436" s="97"/>
      <c r="CJ436" s="97"/>
      <c r="CK436" s="97"/>
      <c r="CL436" s="97"/>
      <c r="CM436" s="97"/>
      <c r="CN436" s="97"/>
      <c r="CO436" s="97"/>
      <c r="CP436" s="97"/>
      <c r="CQ436" s="97"/>
      <c r="CR436" s="97"/>
      <c r="CS436" s="97"/>
      <c r="CT436" s="97"/>
      <c r="CU436" s="97"/>
      <c r="CV436" s="97"/>
      <c r="CW436" s="97"/>
      <c r="CX436" s="97"/>
      <c r="CY436" s="97"/>
      <c r="CZ436" s="97"/>
      <c r="DA436" s="97"/>
      <c r="DB436" s="97"/>
      <c r="DC436" s="97"/>
      <c r="DD436" s="97"/>
      <c r="DE436" s="97"/>
      <c r="DF436" s="97"/>
      <c r="DG436" s="97"/>
      <c r="DH436" s="97"/>
      <c r="DI436" s="97"/>
      <c r="DJ436" s="97"/>
      <c r="DK436" s="97"/>
    </row>
    <row r="437" spans="1:115" ht="30" customHeight="1" x14ac:dyDescent="0.2">
      <c r="A437" s="97" t="s">
        <v>8069</v>
      </c>
      <c r="B437" s="97"/>
      <c r="C437" s="97"/>
      <c r="D437" s="97" t="s">
        <v>8070</v>
      </c>
      <c r="E437" s="97"/>
      <c r="F437" s="97"/>
      <c r="G437" s="97"/>
      <c r="H437" s="97"/>
      <c r="I437" s="97"/>
      <c r="J437" s="97"/>
      <c r="K437" s="97"/>
      <c r="L437" s="97"/>
      <c r="M437" s="97"/>
      <c r="N437" s="97">
        <v>1</v>
      </c>
      <c r="O437" s="97">
        <v>2</v>
      </c>
      <c r="P437" s="97">
        <v>3</v>
      </c>
      <c r="Q437" s="97">
        <v>4</v>
      </c>
      <c r="R437" s="97">
        <v>5</v>
      </c>
      <c r="S437" s="97">
        <f t="shared" si="477"/>
        <v>425</v>
      </c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97"/>
      <c r="AL437" s="97"/>
      <c r="AM437" s="97"/>
      <c r="AN437" s="97"/>
      <c r="AO437" s="97"/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7"/>
      <c r="BG437" s="97"/>
      <c r="BH437" s="97"/>
      <c r="BI437" s="97"/>
      <c r="BJ437" s="97"/>
      <c r="BK437" s="97"/>
      <c r="BL437" s="97"/>
      <c r="BM437" s="97"/>
      <c r="BN437" s="97"/>
      <c r="BO437" s="97"/>
      <c r="BP437" s="97"/>
      <c r="BQ437" s="97"/>
      <c r="BR437" s="97"/>
      <c r="BS437" s="97"/>
      <c r="BT437" s="97"/>
      <c r="BU437" s="97"/>
      <c r="BV437" s="97"/>
      <c r="BW437" s="97"/>
      <c r="BX437" s="97"/>
      <c r="BY437" s="97"/>
      <c r="BZ437" s="97"/>
      <c r="CA437" s="97"/>
      <c r="CB437" s="97"/>
      <c r="CC437" s="97"/>
      <c r="CD437" s="97"/>
      <c r="CE437" s="97"/>
      <c r="CF437" s="97"/>
      <c r="CG437" s="97"/>
      <c r="CH437" s="97"/>
      <c r="CI437" s="97"/>
      <c r="CJ437" s="97"/>
      <c r="CK437" s="97"/>
      <c r="CL437" s="97"/>
      <c r="CM437" s="97"/>
      <c r="CN437" s="97"/>
      <c r="CO437" s="97"/>
      <c r="CP437" s="97"/>
      <c r="CQ437" s="97"/>
      <c r="CR437" s="97"/>
      <c r="CS437" s="97"/>
      <c r="CT437" s="97"/>
      <c r="CU437" s="97"/>
      <c r="CV437" s="97"/>
      <c r="CW437" s="97"/>
      <c r="CX437" s="97"/>
      <c r="CY437" s="97"/>
      <c r="CZ437" s="97"/>
      <c r="DA437" s="97"/>
      <c r="DB437" s="97"/>
      <c r="DC437" s="97"/>
      <c r="DD437" s="97"/>
      <c r="DE437" s="97"/>
      <c r="DF437" s="97"/>
      <c r="DG437" s="97"/>
      <c r="DH437" s="97"/>
      <c r="DI437" s="97"/>
      <c r="DJ437" s="97"/>
      <c r="DK437" s="97"/>
    </row>
    <row r="438" spans="1:115" ht="30" customHeight="1" x14ac:dyDescent="0.2">
      <c r="A438" s="97" t="s">
        <v>8078</v>
      </c>
      <c r="B438" s="97"/>
      <c r="C438" s="97"/>
      <c r="D438" s="97" t="s">
        <v>8079</v>
      </c>
      <c r="E438" s="97"/>
      <c r="F438" s="97"/>
      <c r="G438" s="97"/>
      <c r="H438" s="97"/>
      <c r="I438" s="97"/>
      <c r="J438" s="97"/>
      <c r="K438" s="97"/>
      <c r="L438" s="97"/>
      <c r="M438" s="97"/>
      <c r="N438" s="97" t="s">
        <v>8072</v>
      </c>
      <c r="O438" s="97" t="s">
        <v>8106</v>
      </c>
      <c r="P438" s="97" t="s">
        <v>8072</v>
      </c>
      <c r="Q438" s="97" t="s">
        <v>8107</v>
      </c>
      <c r="R438" s="97" t="s">
        <v>8108</v>
      </c>
      <c r="S438" s="97">
        <f t="shared" si="477"/>
        <v>426</v>
      </c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  <c r="AN438" s="97"/>
      <c r="AO438" s="97"/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  <c r="BE438" s="97"/>
      <c r="BF438" s="97"/>
      <c r="BG438" s="97"/>
      <c r="BH438" s="97"/>
      <c r="BI438" s="97"/>
      <c r="BJ438" s="97"/>
      <c r="BK438" s="97"/>
      <c r="BL438" s="97"/>
      <c r="BM438" s="97"/>
      <c r="BN438" s="97"/>
      <c r="BO438" s="97"/>
      <c r="BP438" s="97"/>
      <c r="BQ438" s="97"/>
      <c r="BR438" s="97"/>
      <c r="BS438" s="97"/>
      <c r="BT438" s="97"/>
      <c r="BU438" s="97"/>
      <c r="BV438" s="97"/>
      <c r="BW438" s="97"/>
      <c r="BX438" s="97"/>
      <c r="BY438" s="97"/>
      <c r="BZ438" s="97"/>
      <c r="CA438" s="97"/>
      <c r="CB438" s="97"/>
      <c r="CC438" s="97"/>
      <c r="CD438" s="97"/>
      <c r="CE438" s="97"/>
      <c r="CF438" s="97"/>
      <c r="CG438" s="97"/>
      <c r="CH438" s="97"/>
      <c r="CI438" s="97"/>
      <c r="CJ438" s="97"/>
      <c r="CK438" s="97"/>
      <c r="CL438" s="97"/>
      <c r="CM438" s="97"/>
      <c r="CN438" s="97"/>
      <c r="CO438" s="97"/>
      <c r="CP438" s="97"/>
      <c r="CQ438" s="97"/>
      <c r="CR438" s="97"/>
      <c r="CS438" s="97"/>
      <c r="CT438" s="97"/>
      <c r="CU438" s="97"/>
      <c r="CV438" s="97"/>
      <c r="CW438" s="97"/>
      <c r="CX438" s="97"/>
      <c r="CY438" s="97"/>
      <c r="CZ438" s="97"/>
      <c r="DA438" s="97"/>
      <c r="DB438" s="97"/>
      <c r="DC438" s="97"/>
      <c r="DD438" s="97"/>
      <c r="DE438" s="97"/>
      <c r="DF438" s="97"/>
      <c r="DG438" s="97"/>
      <c r="DH438" s="97"/>
      <c r="DI438" s="97"/>
      <c r="DJ438" s="97"/>
      <c r="DK438" s="97"/>
    </row>
    <row r="439" spans="1:115" ht="30" customHeight="1" x14ac:dyDescent="0.2">
      <c r="A439" s="97" t="s">
        <v>8127</v>
      </c>
      <c r="B439" s="97"/>
      <c r="C439" s="97" t="s">
        <v>8128</v>
      </c>
      <c r="D439" s="97"/>
      <c r="E439" s="97" t="s">
        <v>8129</v>
      </c>
      <c r="F439" s="97"/>
      <c r="G439" s="97" t="s">
        <v>8130</v>
      </c>
      <c r="H439" s="97"/>
      <c r="I439" s="97"/>
      <c r="J439" s="97"/>
      <c r="K439" s="97"/>
      <c r="L439" s="97"/>
      <c r="M439" s="97"/>
      <c r="N439" s="97" t="s">
        <v>8134</v>
      </c>
      <c r="O439" s="97" t="s">
        <v>8134</v>
      </c>
      <c r="P439" s="97" t="s">
        <v>8134</v>
      </c>
      <c r="Q439" s="97" t="s">
        <v>8135</v>
      </c>
      <c r="R439" s="97" t="s">
        <v>8209</v>
      </c>
      <c r="S439" s="97">
        <f t="shared" si="477"/>
        <v>427</v>
      </c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7"/>
      <c r="AJ439" s="97"/>
      <c r="AK439" s="97"/>
      <c r="AL439" s="97"/>
      <c r="AM439" s="97"/>
      <c r="AN439" s="97"/>
      <c r="AO439" s="97"/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7"/>
      <c r="BG439" s="97"/>
      <c r="BH439" s="97"/>
      <c r="BI439" s="97"/>
      <c r="BJ439" s="97"/>
      <c r="BK439" s="97"/>
      <c r="BL439" s="97"/>
      <c r="BM439" s="97"/>
      <c r="BN439" s="97"/>
      <c r="BO439" s="97"/>
      <c r="BP439" s="97"/>
      <c r="BQ439" s="97"/>
      <c r="BR439" s="97"/>
      <c r="BS439" s="97"/>
      <c r="BT439" s="97"/>
      <c r="BU439" s="97"/>
      <c r="BV439" s="97"/>
      <c r="BW439" s="97"/>
      <c r="BX439" s="97"/>
      <c r="BY439" s="97"/>
      <c r="BZ439" s="97"/>
      <c r="CA439" s="97"/>
      <c r="CB439" s="97"/>
      <c r="CC439" s="97"/>
      <c r="CD439" s="97"/>
      <c r="CE439" s="97"/>
      <c r="CF439" s="97"/>
      <c r="CG439" s="97"/>
      <c r="CH439" s="97"/>
      <c r="CI439" s="97"/>
      <c r="CJ439" s="97"/>
      <c r="CK439" s="97"/>
      <c r="CL439" s="97"/>
      <c r="CM439" s="97"/>
      <c r="CN439" s="97"/>
      <c r="CO439" s="97"/>
      <c r="CP439" s="97"/>
      <c r="CQ439" s="97"/>
      <c r="CR439" s="97"/>
      <c r="CS439" s="97"/>
      <c r="CT439" s="97"/>
      <c r="CU439" s="97"/>
      <c r="CV439" s="97"/>
      <c r="CW439" s="97"/>
      <c r="CX439" s="97"/>
      <c r="CY439" s="97"/>
      <c r="CZ439" s="97"/>
      <c r="DA439" s="97"/>
      <c r="DB439" s="97"/>
      <c r="DC439" s="97"/>
      <c r="DD439" s="97"/>
      <c r="DE439" s="97"/>
      <c r="DF439" s="97"/>
      <c r="DG439" s="97"/>
      <c r="DH439" s="97"/>
      <c r="DI439" s="97"/>
      <c r="DJ439" s="97"/>
      <c r="DK439" s="97"/>
    </row>
    <row r="440" spans="1:115" ht="30" customHeight="1" x14ac:dyDescent="0.2">
      <c r="A440" s="97"/>
      <c r="B440" s="97" t="s">
        <v>8070</v>
      </c>
      <c r="C440" s="97"/>
      <c r="D440" s="97" t="s">
        <v>8079</v>
      </c>
      <c r="E440" s="97"/>
      <c r="F440" s="97" t="s">
        <v>8070</v>
      </c>
      <c r="G440" s="97"/>
      <c r="H440" s="97" t="s">
        <v>8079</v>
      </c>
      <c r="I440" s="97"/>
      <c r="J440" s="97"/>
      <c r="K440" s="97"/>
      <c r="L440" s="97"/>
      <c r="M440" s="97"/>
      <c r="N440" s="97" t="s">
        <v>8146</v>
      </c>
      <c r="O440" s="97" t="s">
        <v>8146</v>
      </c>
      <c r="P440" s="97" t="s">
        <v>8106</v>
      </c>
      <c r="Q440" s="97" t="s">
        <v>8147</v>
      </c>
      <c r="R440" s="97" t="s">
        <v>8210</v>
      </c>
      <c r="S440" s="97">
        <f t="shared" si="477"/>
        <v>428</v>
      </c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7"/>
      <c r="AJ440" s="97"/>
      <c r="AK440" s="97"/>
      <c r="AL440" s="97"/>
      <c r="AM440" s="97"/>
      <c r="AN440" s="97"/>
      <c r="AO440" s="97"/>
      <c r="AP440" s="97"/>
      <c r="AQ440" s="97"/>
      <c r="AR440" s="97"/>
      <c r="AS440" s="97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97"/>
      <c r="BE440" s="97"/>
      <c r="BF440" s="97"/>
      <c r="BG440" s="97"/>
      <c r="BH440" s="97"/>
      <c r="BI440" s="97"/>
      <c r="BJ440" s="97"/>
      <c r="BK440" s="97"/>
      <c r="BL440" s="97"/>
      <c r="BM440" s="97"/>
      <c r="BN440" s="97"/>
      <c r="BO440" s="97"/>
      <c r="BP440" s="97"/>
      <c r="BQ440" s="97"/>
      <c r="BR440" s="97"/>
      <c r="BS440" s="97"/>
      <c r="BT440" s="97"/>
      <c r="BU440" s="97"/>
      <c r="BV440" s="97"/>
      <c r="BW440" s="97"/>
      <c r="BX440" s="97"/>
      <c r="BY440" s="97"/>
      <c r="BZ440" s="97"/>
      <c r="CA440" s="97"/>
      <c r="CB440" s="97"/>
      <c r="CC440" s="97"/>
      <c r="CD440" s="97"/>
      <c r="CE440" s="97"/>
      <c r="CF440" s="97"/>
      <c r="CG440" s="97"/>
      <c r="CH440" s="97"/>
      <c r="CI440" s="97"/>
      <c r="CJ440" s="97"/>
      <c r="CK440" s="97"/>
      <c r="CL440" s="97"/>
      <c r="CM440" s="97"/>
      <c r="CN440" s="97"/>
      <c r="CO440" s="97"/>
      <c r="CP440" s="97"/>
      <c r="CQ440" s="97"/>
      <c r="CR440" s="97"/>
      <c r="CS440" s="97"/>
      <c r="CT440" s="97"/>
      <c r="CU440" s="97"/>
      <c r="CV440" s="97"/>
      <c r="CW440" s="97"/>
      <c r="CX440" s="97"/>
      <c r="CY440" s="97"/>
      <c r="CZ440" s="97"/>
      <c r="DA440" s="97"/>
      <c r="DB440" s="97"/>
      <c r="DC440" s="97"/>
      <c r="DD440" s="97"/>
      <c r="DE440" s="97"/>
      <c r="DF440" s="97"/>
      <c r="DG440" s="97"/>
      <c r="DH440" s="97"/>
      <c r="DI440" s="97"/>
      <c r="DJ440" s="97"/>
      <c r="DK440" s="97"/>
    </row>
    <row r="441" spans="1:115" ht="30" customHeight="1" x14ac:dyDescent="0.2">
      <c r="A441" s="98"/>
      <c r="B441" s="97"/>
      <c r="C441" s="97" t="s">
        <v>8218</v>
      </c>
      <c r="D441" s="98"/>
      <c r="E441" s="98"/>
      <c r="F441" s="98"/>
      <c r="G441" s="97"/>
      <c r="H441" s="97"/>
      <c r="I441" s="98"/>
      <c r="J441" s="98" t="str">
        <f>اندراج!$F$2</f>
        <v>مردان</v>
      </c>
      <c r="K441" s="97"/>
      <c r="L441" s="97"/>
      <c r="M441" s="97"/>
      <c r="N441" s="98" t="s">
        <v>8218</v>
      </c>
      <c r="O441" s="98" t="s">
        <v>8218</v>
      </c>
      <c r="P441" s="98" t="s">
        <v>8218</v>
      </c>
      <c r="Q441" s="98" t="s">
        <v>8218</v>
      </c>
      <c r="R441" s="98" t="s">
        <v>8218</v>
      </c>
      <c r="S441" s="97">
        <f t="shared" si="477"/>
        <v>429</v>
      </c>
      <c r="T441" s="98" t="s">
        <v>8218</v>
      </c>
      <c r="U441" s="98" t="s">
        <v>8151</v>
      </c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 t="s">
        <v>8218</v>
      </c>
      <c r="AG441" s="98"/>
      <c r="AH441" s="98"/>
      <c r="AI441" s="98"/>
      <c r="AJ441" s="98"/>
      <c r="AK441" s="98"/>
      <c r="AL441" s="98" t="s">
        <v>8218</v>
      </c>
      <c r="AM441" s="98" t="s">
        <v>8153</v>
      </c>
      <c r="AN441" s="98"/>
      <c r="AO441" s="98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 t="s">
        <v>8218</v>
      </c>
      <c r="BC441" s="98" t="s">
        <v>8154</v>
      </c>
      <c r="BD441" s="98"/>
      <c r="BE441" s="98"/>
      <c r="BF441" s="98"/>
      <c r="BG441" s="98"/>
      <c r="BH441" s="98"/>
      <c r="BI441" s="98"/>
      <c r="BJ441" s="98"/>
      <c r="BK441" s="98"/>
      <c r="BL441" s="98"/>
      <c r="BM441" s="98"/>
      <c r="BN441" s="98"/>
      <c r="BO441" s="98"/>
      <c r="BP441" s="98"/>
      <c r="BQ441" s="98"/>
      <c r="BR441" s="98" t="s">
        <v>8218</v>
      </c>
      <c r="BS441" s="98" t="s">
        <v>8155</v>
      </c>
      <c r="BT441" s="97"/>
      <c r="BU441" s="97"/>
      <c r="BV441" s="97"/>
      <c r="BW441" s="97"/>
      <c r="BX441" s="97"/>
      <c r="BY441" s="97"/>
      <c r="BZ441" s="97"/>
      <c r="CA441" s="97"/>
      <c r="CB441" s="97"/>
      <c r="CC441" s="97"/>
      <c r="CD441" s="97"/>
      <c r="CE441" s="97"/>
      <c r="CF441" s="97"/>
      <c r="CG441" s="97"/>
      <c r="CH441" s="97" t="s">
        <v>8190</v>
      </c>
      <c r="CI441" s="97"/>
      <c r="CJ441" s="116"/>
      <c r="CK441" s="116"/>
      <c r="CL441" s="116"/>
      <c r="CM441" s="116"/>
      <c r="CN441" s="97"/>
      <c r="CO441" s="97"/>
      <c r="CP441" s="97"/>
      <c r="CQ441" s="97"/>
      <c r="CR441" s="97"/>
      <c r="CS441" s="97"/>
      <c r="CT441" s="97"/>
      <c r="CU441" s="97"/>
      <c r="CV441" s="97"/>
      <c r="CW441" s="97"/>
      <c r="CX441" s="97"/>
      <c r="CY441" s="97"/>
      <c r="CZ441" s="97"/>
      <c r="DA441" s="97"/>
      <c r="DB441" s="97"/>
      <c r="DC441" s="97"/>
      <c r="DD441" s="97"/>
      <c r="DE441" s="97"/>
      <c r="DF441" s="97"/>
      <c r="DG441" s="97"/>
      <c r="DH441" s="97"/>
      <c r="DI441" s="97"/>
      <c r="DJ441" s="97"/>
      <c r="DK441" s="97"/>
    </row>
    <row r="442" spans="1:115" ht="30" customHeight="1" x14ac:dyDescent="0.2">
      <c r="A442" s="97"/>
      <c r="B442" s="97"/>
      <c r="C442" s="97"/>
      <c r="D442" s="97"/>
      <c r="E442" s="97"/>
      <c r="F442" s="97"/>
      <c r="G442" s="97"/>
      <c r="H442" s="97"/>
      <c r="I442" s="97"/>
      <c r="J442" s="97" t="s">
        <v>8131</v>
      </c>
      <c r="K442" s="97" t="s">
        <v>8167</v>
      </c>
      <c r="L442" s="98" t="s">
        <v>8133</v>
      </c>
      <c r="M442" s="98"/>
      <c r="N442" s="97" t="s">
        <v>8191</v>
      </c>
      <c r="O442" s="97" t="s">
        <v>8169</v>
      </c>
      <c r="P442" s="97" t="s">
        <v>8170</v>
      </c>
      <c r="Q442" s="98" t="s">
        <v>8171</v>
      </c>
      <c r="R442" s="97" t="s">
        <v>8172</v>
      </c>
      <c r="S442" s="97">
        <f t="shared" si="477"/>
        <v>430</v>
      </c>
      <c r="T442" s="97" t="s">
        <v>8114</v>
      </c>
      <c r="U442" s="97" t="s">
        <v>8115</v>
      </c>
      <c r="V442" s="97" t="s">
        <v>8116</v>
      </c>
      <c r="W442" s="97" t="s">
        <v>8117</v>
      </c>
      <c r="X442" s="97" t="s">
        <v>8118</v>
      </c>
      <c r="Y442" s="97" t="s">
        <v>8119</v>
      </c>
      <c r="Z442" s="97" t="s">
        <v>8120</v>
      </c>
      <c r="AA442" s="97" t="s">
        <v>8121</v>
      </c>
      <c r="AB442" s="97" t="s">
        <v>8122</v>
      </c>
      <c r="AC442" s="97" t="s">
        <v>8123</v>
      </c>
      <c r="AD442" s="97" t="s">
        <v>8173</v>
      </c>
      <c r="AE442" s="97" t="s">
        <v>8173</v>
      </c>
      <c r="AF442" s="97" t="s">
        <v>8173</v>
      </c>
      <c r="AG442" s="97" t="s">
        <v>8174</v>
      </c>
      <c r="AH442" s="97" t="s">
        <v>8174</v>
      </c>
      <c r="AI442" s="97"/>
      <c r="AJ442" s="97"/>
      <c r="AK442" s="97" t="s">
        <v>8174</v>
      </c>
      <c r="AL442" s="97" t="s">
        <v>8114</v>
      </c>
      <c r="AM442" s="97" t="s">
        <v>8115</v>
      </c>
      <c r="AN442" s="97" t="s">
        <v>8116</v>
      </c>
      <c r="AO442" s="97" t="s">
        <v>8117</v>
      </c>
      <c r="AP442" s="97" t="s">
        <v>8118</v>
      </c>
      <c r="AQ442" s="97" t="s">
        <v>8119</v>
      </c>
      <c r="AR442" s="97" t="s">
        <v>8120</v>
      </c>
      <c r="AS442" s="97" t="s">
        <v>8121</v>
      </c>
      <c r="AT442" s="97" t="s">
        <v>8122</v>
      </c>
      <c r="AU442" s="97" t="s">
        <v>8123</v>
      </c>
      <c r="AV442" s="97" t="s">
        <v>8175</v>
      </c>
      <c r="AW442" s="97"/>
      <c r="AX442" s="97" t="s">
        <v>8175</v>
      </c>
      <c r="AY442" s="97" t="s">
        <v>8176</v>
      </c>
      <c r="AZ442" s="97"/>
      <c r="BA442" s="97" t="s">
        <v>8176</v>
      </c>
      <c r="BB442" s="97" t="s">
        <v>8114</v>
      </c>
      <c r="BC442" s="97" t="s">
        <v>8115</v>
      </c>
      <c r="BD442" s="97" t="s">
        <v>8116</v>
      </c>
      <c r="BE442" s="97" t="s">
        <v>8117</v>
      </c>
      <c r="BF442" s="97" t="s">
        <v>8118</v>
      </c>
      <c r="BG442" s="97" t="s">
        <v>8119</v>
      </c>
      <c r="BH442" s="97" t="s">
        <v>8120</v>
      </c>
      <c r="BI442" s="97" t="s">
        <v>8121</v>
      </c>
      <c r="BJ442" s="97" t="s">
        <v>8122</v>
      </c>
      <c r="BK442" s="97" t="s">
        <v>8123</v>
      </c>
      <c r="BL442" s="97" t="s">
        <v>8124</v>
      </c>
      <c r="BM442" s="97"/>
      <c r="BN442" s="97" t="s">
        <v>8124</v>
      </c>
      <c r="BO442" s="97" t="s">
        <v>8125</v>
      </c>
      <c r="BP442" s="97"/>
      <c r="BQ442" s="97" t="s">
        <v>8125</v>
      </c>
      <c r="BR442" s="97" t="s">
        <v>8114</v>
      </c>
      <c r="BS442" s="97" t="s">
        <v>8115</v>
      </c>
      <c r="BT442" s="97" t="s">
        <v>8116</v>
      </c>
      <c r="BU442" s="97" t="s">
        <v>8117</v>
      </c>
      <c r="BV442" s="97" t="s">
        <v>8118</v>
      </c>
      <c r="BW442" s="97" t="s">
        <v>8119</v>
      </c>
      <c r="BX442" s="97" t="s">
        <v>8120</v>
      </c>
      <c r="BY442" s="97" t="s">
        <v>8121</v>
      </c>
      <c r="BZ442" s="97" t="s">
        <v>8122</v>
      </c>
      <c r="CA442" s="97" t="s">
        <v>8123</v>
      </c>
      <c r="CB442" s="97" t="s">
        <v>8177</v>
      </c>
      <c r="CC442" s="97"/>
      <c r="CD442" s="97" t="s">
        <v>8177</v>
      </c>
      <c r="CE442" s="97" t="s">
        <v>8178</v>
      </c>
      <c r="CF442" s="97"/>
      <c r="CG442" s="97" t="s">
        <v>8178</v>
      </c>
      <c r="CH442" s="97" t="s">
        <v>8192</v>
      </c>
      <c r="CI442" s="97"/>
      <c r="CJ442" s="97" t="s">
        <v>8131</v>
      </c>
      <c r="CK442" s="97" t="s">
        <v>8132</v>
      </c>
      <c r="CL442" s="97" t="s">
        <v>8133</v>
      </c>
      <c r="CM442" s="116"/>
      <c r="CN442" s="97"/>
      <c r="CO442" s="97"/>
      <c r="CP442" s="97"/>
      <c r="CQ442" s="97"/>
      <c r="CR442" s="97"/>
      <c r="CS442" s="97"/>
      <c r="CT442" s="97"/>
      <c r="CU442" s="97"/>
      <c r="CV442" s="97"/>
      <c r="CW442" s="97"/>
      <c r="CX442" s="97"/>
      <c r="CY442" s="97"/>
      <c r="CZ442" s="97"/>
      <c r="DA442" s="97"/>
      <c r="DB442" s="97"/>
      <c r="DC442" s="97"/>
      <c r="DD442" s="97"/>
      <c r="DE442" s="97"/>
      <c r="DF442" s="97"/>
      <c r="DG442" s="97"/>
      <c r="DH442" s="97"/>
      <c r="DI442" s="97"/>
      <c r="DJ442" s="97"/>
      <c r="DK442" s="97"/>
    </row>
    <row r="443" spans="1:115" ht="30" customHeight="1" x14ac:dyDescent="0.2">
      <c r="A443" s="97"/>
      <c r="B443" s="97"/>
      <c r="C443" s="97"/>
      <c r="D443" s="97"/>
      <c r="E443" s="97"/>
      <c r="F443" s="97"/>
      <c r="G443" s="97"/>
      <c r="H443" s="97"/>
      <c r="I443" s="97"/>
      <c r="J443" s="98" t="s">
        <v>8180</v>
      </c>
      <c r="K443" s="98" t="s">
        <v>8181</v>
      </c>
      <c r="L443" s="98" t="s">
        <v>8145</v>
      </c>
      <c r="M443" s="98">
        <v>1</v>
      </c>
      <c r="N443" s="97">
        <f t="shared" ref="N443:N472" si="758">Y$9</f>
        <v>105.87231873866266</v>
      </c>
      <c r="O443" s="97">
        <f t="shared" ref="O443:O472" si="759">CY443</f>
        <v>107.11180117612348</v>
      </c>
      <c r="P443" s="97">
        <f t="shared" ref="P443:P472" si="760">N443-O443</f>
        <v>-1.239482437460822</v>
      </c>
      <c r="Q443" s="97" t="str">
        <f t="shared" ref="Q443:Q472" si="761">IF(P428&lt;0,"QNOS","QSOS")</f>
        <v>QNOS</v>
      </c>
      <c r="R443" s="97">
        <f t="shared" ref="R443:R472" si="762">CZ443</f>
        <v>252.88819882387651</v>
      </c>
      <c r="S443" s="97">
        <f t="shared" si="477"/>
        <v>431</v>
      </c>
      <c r="T443" s="97">
        <f>SIN((90-$U$9)*$AA$8)*TAN($AA$9*$AA$8)/TAN((90-'C'!$F320)*$AA$8)</f>
        <v>-0.75382678563394434</v>
      </c>
      <c r="U443" s="97">
        <f t="shared" ref="U443:U472" si="763">POWER((COS((90-$U$9)*$AA$8)*TAN($AA$9*$AA$8)),2)</f>
        <v>3.9313065427916092</v>
      </c>
      <c r="V443" s="97">
        <f t="shared" ref="V443:V472" si="764">SQRT(1+$U443)</f>
        <v>2.2206545302661578</v>
      </c>
      <c r="W443" s="97">
        <f t="shared" ref="W443:W472" si="765">IF(OR(ABS(T443/V443)&gt;1),180,ASIN($T443/$V443)*$AC$8)</f>
        <v>-19.8440710050285</v>
      </c>
      <c r="X443" s="97">
        <f t="shared" ref="X443:X472" si="766">ATAN(COS((90-$U$9)*$AA$8)*TAN($AA$9*$AA$8))*$AC$8</f>
        <v>63.235932093769605</v>
      </c>
      <c r="Y443" s="97">
        <f t="shared" ref="Y443:Y472" si="767">IF(OR($W443=180),180,$W443-$X443)</f>
        <v>-83.080003098798102</v>
      </c>
      <c r="Z443" s="97">
        <f t="shared" ref="Z443:Z472" si="768">IF(OR($W443=180),180,180-$W443-$X443)</f>
        <v>136.60813891125889</v>
      </c>
      <c r="AA443" s="97">
        <f>(COS( 90.833*$AA$8)-SIN($U$9*$AA$8)*SIN('C'!$F320*$AA$8))/COS($U$9*$AA$8)/COS('C'!$F320*$AA$8)</f>
        <v>0.15895238950746154</v>
      </c>
      <c r="AB443" s="97">
        <f t="shared" ref="AB443:AB472" si="769">IF($AA443&gt;1,0,IF($AA443&lt;-1,180,IF(AND($AA443&lt;1,$AA443&gt;-1),ACOS($AA443)*$AC$8)))</f>
        <v>80.853905596875791</v>
      </c>
      <c r="AC443" s="97">
        <f>('C'!$E320+$AC$9+$W$9/15)</f>
        <v>11.913777777777778</v>
      </c>
      <c r="AD443" s="97">
        <f t="shared" ref="AD443:AD472" si="770">IF(OR($Y443&lt;0,$Y443&gt;$AB443),0,$AC443-$Y443/15)</f>
        <v>0</v>
      </c>
      <c r="AE443" s="97">
        <f t="shared" ref="AE443:AE472" si="771">IF(OR(AD443&lt;0),AD443+24,AD443)</f>
        <v>0</v>
      </c>
      <c r="AF443" s="97">
        <f t="shared" ref="AF443:AF472" si="772">(IF(OR(ABS($BC$7-$CH443)&lt;90.833),AE443,0)/24)</f>
        <v>0</v>
      </c>
      <c r="AG443" s="97">
        <f t="shared" ref="AG443:AG472" si="773">IF(OR($Z443&lt;0,$Z443&gt;$AB443),0,$AC443-$Z443/15)</f>
        <v>0</v>
      </c>
      <c r="AH443" s="97">
        <f t="shared" ref="AH443:AH472" si="774">IF(OR(AG443&lt;0),AG443+24,AG443)</f>
        <v>0</v>
      </c>
      <c r="AI443" s="97"/>
      <c r="AJ443" s="97"/>
      <c r="AK443" s="97">
        <f t="shared" ref="AK443:AK472" si="775">(IF(OR(ABS($BC$7-$CH443)&lt;90.833),AH443,0)/24)</f>
        <v>0</v>
      </c>
      <c r="AL443" s="97">
        <f>SIN((90-$U$9)*$AA$8)*TAN($Y$10*$AA$8)/TAN((90-'C'!$F320)*$AA$8)</f>
        <v>6.0944275908258974E-2</v>
      </c>
      <c r="AM443" s="97">
        <f t="shared" ref="AM443:AM472" si="776">POWER((COS((90-$U$9)*$AA$8)*TAN($Y$10*$AA$8)),2)</f>
        <v>2.5695650812758871E-2</v>
      </c>
      <c r="AN443" s="97">
        <f t="shared" ref="AN443:AN472" si="777">SQRT(1+$AM443)</f>
        <v>1.0127663357422376</v>
      </c>
      <c r="AO443" s="97">
        <f t="shared" ref="AO443:AO472" si="778">IF(OR(ABS(AL443/AN443)&gt;1),180,ASIN($AL443/$AN443)*$AC$8)</f>
        <v>3.4499178495785738</v>
      </c>
      <c r="AP443" s="97">
        <f t="shared" ref="AP443:AP472" si="779">ATAN(COS((90-$U$9)*$AA$8)*TAN($Y$10*$AA$8))*$AC$8</f>
        <v>-9.106959298875525</v>
      </c>
      <c r="AQ443" s="97">
        <f t="shared" ref="AQ443:AQ472" si="780">IF(OR($AO443=180),180,$AO443-$AP443)</f>
        <v>12.556877148454099</v>
      </c>
      <c r="AR443" s="97">
        <f t="shared" ref="AR443:AR472" si="781">IF(OR($AO443=180),180,180-$AO443-$AP443)</f>
        <v>185.65704144929694</v>
      </c>
      <c r="AS443" s="97" t="s">
        <v>8053</v>
      </c>
      <c r="AT443" s="97" t="s">
        <v>8053</v>
      </c>
      <c r="AU443" s="97" t="s">
        <v>8053</v>
      </c>
      <c r="AV443" s="97">
        <f t="shared" ref="AV443:AV472" si="782">IF(OR($AQ443&lt;0,$AQ443&gt;$AB443),0,$AC443-$AQ443/15)</f>
        <v>11.076652634547505</v>
      </c>
      <c r="AW443" s="97">
        <f t="shared" ref="AW443:AW472" si="783">IF(OR(AV443&lt;0),AV443+24,AV443)</f>
        <v>11.076652634547505</v>
      </c>
      <c r="AX443" s="97">
        <f t="shared" ref="AX443:AX472" si="784">(IF(OR(ABS($BC$7-$CH443)&lt;90.833),AW443,0)/24)</f>
        <v>0.46152719310614604</v>
      </c>
      <c r="AY443" s="97">
        <f t="shared" ref="AY443:AY472" si="785">IF(OR($AR443&lt;0,$AR443&gt;$AB443),0,$AC443-$AR443/15)</f>
        <v>0</v>
      </c>
      <c r="AZ443" s="97">
        <f t="shared" ref="AZ443:AZ472" si="786">IF(OR(AY443&lt;0),AY443+24,AY443)</f>
        <v>0</v>
      </c>
      <c r="BA443" s="97">
        <f t="shared" ref="BA443:BA472" si="787">(IF(OR(ABS($BC$7-$CH443)&lt;90.833),AZ443,0)/24)</f>
        <v>0</v>
      </c>
      <c r="BB443" s="97">
        <f>SIN((90-$U$9)*$AA$8)*TAN($Y$9*$AA$8)/TAN((90-'C'!$F320)*$AA$8)</f>
        <v>0.75382678563394478</v>
      </c>
      <c r="BC443" s="97">
        <f t="shared" ref="BC443:BC472" si="788">POWER((COS((90-$U$9)*$AA$8)*TAN($Y$9*$AA$8)),2)</f>
        <v>3.9313065427916136</v>
      </c>
      <c r="BD443" s="97">
        <f t="shared" ref="BD443:BD472" si="789">SQRT(1+$BC443)</f>
        <v>2.2206545302661587</v>
      </c>
      <c r="BE443" s="97">
        <f t="shared" ref="BE443:BE472" si="790">IF(OR(ABS(BB443/BD443)&gt;1),180,ASIN($BB443/$BD443)*$AC$8)</f>
        <v>19.8440710050285</v>
      </c>
      <c r="BF443" s="97">
        <f t="shared" ref="BF443:BF472" si="791">ATAN(COS((90-$U$9)*$AA$8)*TAN($Y$9*$AA$8))*$AC$8</f>
        <v>-63.235932093769613</v>
      </c>
      <c r="BG443" s="97">
        <f t="shared" ref="BG443:BG472" si="792">IF(OR($BE443=180),180,$BE443-$BF443)</f>
        <v>83.080003098798116</v>
      </c>
      <c r="BH443" s="97">
        <f t="shared" ref="BH443:BH472" si="793">IF(OR($BE443=180),180,180-$BE443-$BF443)</f>
        <v>223.39186108874111</v>
      </c>
      <c r="BI443" s="97" t="s">
        <v>8053</v>
      </c>
      <c r="BJ443" s="97" t="s">
        <v>8053</v>
      </c>
      <c r="BK443" s="97" t="s">
        <v>8053</v>
      </c>
      <c r="BL443" s="97">
        <f t="shared" ref="BL443:BL472" si="794">IF(OR($BG443&lt;0,$BG443&gt;$AB443),0,$AC443+$BG443/15)</f>
        <v>0</v>
      </c>
      <c r="BM443" s="97">
        <f t="shared" ref="BM443:BM472" si="795">IF(OR(BL443&lt;0),BL443+24,BL443)</f>
        <v>0</v>
      </c>
      <c r="BN443" s="97">
        <f t="shared" ref="BN443:BN472" si="796">(IF(OR(ABS($BC$7-$CH443)&lt;90.833),BM443,0)/24)</f>
        <v>0</v>
      </c>
      <c r="BO443" s="97">
        <f t="shared" ref="BO443:BO472" si="797">IF(OR($BH443&lt;0,$BH443&gt;$AB443),0,$AC443+$BH443/15)</f>
        <v>0</v>
      </c>
      <c r="BP443" s="97">
        <f t="shared" ref="BP443:BP472" si="798">IF(OR(BO443&lt;0),BO443+24,BO443)</f>
        <v>0</v>
      </c>
      <c r="BQ443" s="97">
        <f t="shared" ref="BQ443:BQ472" si="799">(IF(OR(ABS($BC$7-$CH443)&lt;90.833),BP443,0)/24)</f>
        <v>0</v>
      </c>
      <c r="BR443" s="97">
        <f>SIN((90-$U$9)*$AA$8)*TAN($AA$10*$AA$8)/TAN((90-'C'!$F320)*$AA$8)</f>
        <v>-6.094427590825896E-2</v>
      </c>
      <c r="BS443" s="97">
        <f t="shared" ref="BS443:BS472" si="800">POWER((COS((90-$U$9)*$AA$8)*TAN($AA$10*$AA$8)),2)</f>
        <v>2.5695650812758864E-2</v>
      </c>
      <c r="BT443" s="97">
        <f t="shared" ref="BT443:BT472" si="801">SQRT(1+$BS443)</f>
        <v>1.0127663357422376</v>
      </c>
      <c r="BU443" s="97">
        <f t="shared" ref="BU443:BU472" si="802">IF(OR(ABS(BR443/BT443)&gt;1),180,ASIN($BR443/$BT443)*$AC$8)</f>
        <v>-3.4499178495785734</v>
      </c>
      <c r="BV443" s="97">
        <f t="shared" ref="BV443:BV472" si="803">ATAN(COS((90-$U$9)*$AA$8)*TAN($AA$10*$AA$8))*$AC$8</f>
        <v>9.1069592988755232</v>
      </c>
      <c r="BW443" s="97">
        <f t="shared" ref="BW443:BW472" si="804">IF(OR($BU443=180),180,$BU443-$BV443)</f>
        <v>-12.556877148454097</v>
      </c>
      <c r="BX443" s="97">
        <f t="shared" ref="BX443:BX472" si="805">IF(OR($BU443=180),180,180-$BU443-$BV443)</f>
        <v>174.34295855070306</v>
      </c>
      <c r="BY443" s="97" t="s">
        <v>8053</v>
      </c>
      <c r="BZ443" s="97" t="s">
        <v>8053</v>
      </c>
      <c r="CA443" s="97" t="s">
        <v>8053</v>
      </c>
      <c r="CB443" s="97">
        <f t="shared" ref="CB443:CB472" si="806">IF(OR($BW443&lt;0,$BW443&gt;$AB443),0,$AC443+$BW443/15)</f>
        <v>0</v>
      </c>
      <c r="CC443" s="97">
        <f t="shared" ref="CC443:CC472" si="807">IF(OR(CB443&lt;0),CB443+24,CB443)</f>
        <v>0</v>
      </c>
      <c r="CD443" s="97">
        <f t="shared" ref="CD443:CD472" si="808">(IF(OR(ABS($BC$7-$CH443)&lt;90.833),CC443,0)/24)</f>
        <v>0</v>
      </c>
      <c r="CE443" s="97">
        <f t="shared" ref="CE443:CE472" si="809">IF(OR($BX443&lt;0,$BX443&gt;$AB443),0,$AC443+$BX443/15)</f>
        <v>0</v>
      </c>
      <c r="CF443" s="97">
        <f t="shared" ref="CF443:CF472" si="810">IF(OR(CE443&lt;0),CE443+24,CE443)</f>
        <v>0</v>
      </c>
      <c r="CG443" s="97">
        <f t="shared" ref="CG443:CG472" si="811">(IF(OR(ABS($BC$7-$CH443)&lt;90.833),CF443,0)/24)</f>
        <v>0</v>
      </c>
      <c r="CH443" s="97">
        <f>90-'C'!$F320</f>
        <v>104.548</v>
      </c>
      <c r="CI443" s="97">
        <v>1</v>
      </c>
      <c r="CJ443" s="97" t="s">
        <v>8143</v>
      </c>
      <c r="CK443" s="97" t="s">
        <v>8144</v>
      </c>
      <c r="CL443" s="97" t="s">
        <v>8145</v>
      </c>
      <c r="CM443" s="116"/>
      <c r="CN443" s="97" t="s">
        <v>8218</v>
      </c>
      <c r="CO443" s="97">
        <f t="shared" ref="CO443:CO472" si="812">CI443</f>
        <v>1</v>
      </c>
      <c r="CP443" s="97">
        <f t="shared" ref="CP443:CP472" si="813">U$9</f>
        <v>34.31666666666667</v>
      </c>
      <c r="CQ443" s="97">
        <f>'C'!F320</f>
        <v>-14.548</v>
      </c>
      <c r="CR443" s="97">
        <f t="shared" ref="CR443:CR472" si="814">ATAN(1)*4</f>
        <v>3.1415926535897931</v>
      </c>
      <c r="CS443" s="97">
        <f t="shared" ref="CS443:CS472" si="815">CR443/180</f>
        <v>1.7453292519943295E-2</v>
      </c>
      <c r="CT443" s="97">
        <f t="shared" ref="CT443:CT472" si="816">1/CS443</f>
        <v>57.295779513082323</v>
      </c>
      <c r="CU443" s="97">
        <f t="shared" ref="CU443:CU472" si="817">CP443*CS443</f>
        <v>0.59893882164272083</v>
      </c>
      <c r="CV443" s="97">
        <f t="shared" ref="CV443:CV472" si="818">CQ443*CS443</f>
        <v>-0.25391049958013506</v>
      </c>
      <c r="CW443" s="97">
        <f t="shared" ref="CW443:CW472" si="819">AB443*CS443</f>
        <v>1.4111668657621537</v>
      </c>
      <c r="CX443" s="97">
        <f t="shared" ref="CX443:CX472" si="820">ATAN(SIN(CW443)/(COS(CU443)*TAN(CV443)-SIN(CU443)*COS(CW443)))*CT443</f>
        <v>-72.888198823876522</v>
      </c>
      <c r="CY443" s="97">
        <f t="shared" ref="CY443:CY472" si="821">IF(CX443&lt;0,180+CX443,CX443)</f>
        <v>107.11180117612348</v>
      </c>
      <c r="CZ443" s="97">
        <f t="shared" ref="CZ443:CZ472" si="822">360-CY443</f>
        <v>252.88819882387651</v>
      </c>
      <c r="DA443" s="97"/>
      <c r="DB443" s="97"/>
      <c r="DC443" s="97"/>
      <c r="DD443" s="97"/>
      <c r="DE443" s="97"/>
      <c r="DF443" s="97"/>
      <c r="DG443" s="97"/>
      <c r="DH443" s="97"/>
      <c r="DI443" s="97"/>
      <c r="DJ443" s="97"/>
      <c r="DK443" s="97"/>
    </row>
    <row r="444" spans="1:115" ht="30" customHeight="1" x14ac:dyDescent="0.2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8" t="s">
        <v>8182</v>
      </c>
      <c r="L444" s="98" t="s">
        <v>8183</v>
      </c>
      <c r="M444" s="98">
        <f t="shared" ref="M444:M473" si="823">M443+1</f>
        <v>2</v>
      </c>
      <c r="N444" s="97">
        <f t="shared" si="758"/>
        <v>105.87231873866266</v>
      </c>
      <c r="O444" s="97">
        <f t="shared" si="759"/>
        <v>107.50067960870419</v>
      </c>
      <c r="P444" s="97">
        <f t="shared" si="760"/>
        <v>-1.6283608700415328</v>
      </c>
      <c r="Q444" s="97" t="str">
        <f t="shared" si="761"/>
        <v>QNOS</v>
      </c>
      <c r="R444" s="97">
        <f t="shared" si="762"/>
        <v>252.49932039129581</v>
      </c>
      <c r="S444" s="97">
        <f t="shared" si="477"/>
        <v>432</v>
      </c>
      <c r="T444" s="97">
        <f>SIN((90-$U$9)*$AA$8)*TAN($AA$9*$AA$8)/TAN((90-'C'!$F321)*$AA$8)</f>
        <v>-0.7710052859884704</v>
      </c>
      <c r="U444" s="97">
        <f t="shared" si="763"/>
        <v>3.9313065427916092</v>
      </c>
      <c r="V444" s="97">
        <f t="shared" si="764"/>
        <v>2.2206545302661578</v>
      </c>
      <c r="W444" s="97">
        <f t="shared" si="765"/>
        <v>-20.315985761416339</v>
      </c>
      <c r="X444" s="97">
        <f t="shared" si="766"/>
        <v>63.235932093769605</v>
      </c>
      <c r="Y444" s="97">
        <f t="shared" si="767"/>
        <v>-83.551917855185948</v>
      </c>
      <c r="Z444" s="97">
        <f t="shared" si="768"/>
        <v>137.08005366764672</v>
      </c>
      <c r="AA444" s="97">
        <f>(COS( 90.833*$AA$8)-SIN($U$9*$AA$8)*SIN('C'!$F321*$AA$8))/COS($U$9*$AA$8)/COS('C'!$F321*$AA$8)</f>
        <v>0.16296264007483979</v>
      </c>
      <c r="AB444" s="97">
        <f t="shared" si="769"/>
        <v>80.621099513565852</v>
      </c>
      <c r="AC444" s="97">
        <f>('C'!$E321+$AC$9+$W$9/15)</f>
        <v>11.913777777777778</v>
      </c>
      <c r="AD444" s="97">
        <f t="shared" si="770"/>
        <v>0</v>
      </c>
      <c r="AE444" s="97">
        <f t="shared" si="771"/>
        <v>0</v>
      </c>
      <c r="AF444" s="97">
        <f t="shared" si="772"/>
        <v>0</v>
      </c>
      <c r="AG444" s="97">
        <f t="shared" si="773"/>
        <v>0</v>
      </c>
      <c r="AH444" s="97">
        <f t="shared" si="774"/>
        <v>0</v>
      </c>
      <c r="AI444" s="97"/>
      <c r="AJ444" s="97"/>
      <c r="AK444" s="97">
        <f t="shared" si="775"/>
        <v>0</v>
      </c>
      <c r="AL444" s="97">
        <f>SIN((90-$U$9)*$AA$8)*TAN($Y$10*$AA$8)/TAN((90-'C'!$F321)*$AA$8)</f>
        <v>6.2333097962938185E-2</v>
      </c>
      <c r="AM444" s="97">
        <f t="shared" si="776"/>
        <v>2.5695650812758871E-2</v>
      </c>
      <c r="AN444" s="97">
        <f t="shared" si="777"/>
        <v>1.0127663357422376</v>
      </c>
      <c r="AO444" s="97">
        <f t="shared" si="778"/>
        <v>3.5286343636386475</v>
      </c>
      <c r="AP444" s="97">
        <f t="shared" si="779"/>
        <v>-9.106959298875525</v>
      </c>
      <c r="AQ444" s="97">
        <f t="shared" si="780"/>
        <v>12.635593662514172</v>
      </c>
      <c r="AR444" s="97">
        <f t="shared" si="781"/>
        <v>185.57832493523688</v>
      </c>
      <c r="AS444" s="97" t="s">
        <v>8053</v>
      </c>
      <c r="AT444" s="97" t="s">
        <v>8053</v>
      </c>
      <c r="AU444" s="97" t="s">
        <v>8053</v>
      </c>
      <c r="AV444" s="97">
        <f t="shared" si="782"/>
        <v>11.071404866943499</v>
      </c>
      <c r="AW444" s="97">
        <f t="shared" si="783"/>
        <v>11.071404866943499</v>
      </c>
      <c r="AX444" s="97">
        <f t="shared" si="784"/>
        <v>0.46130853612264583</v>
      </c>
      <c r="AY444" s="97">
        <f t="shared" si="785"/>
        <v>0</v>
      </c>
      <c r="AZ444" s="97">
        <f t="shared" si="786"/>
        <v>0</v>
      </c>
      <c r="BA444" s="97">
        <f t="shared" si="787"/>
        <v>0</v>
      </c>
      <c r="BB444" s="97">
        <f>SIN((90-$U$9)*$AA$8)*TAN($Y$9*$AA$8)/TAN((90-'C'!$F321)*$AA$8)</f>
        <v>0.77100528598847073</v>
      </c>
      <c r="BC444" s="97">
        <f t="shared" si="788"/>
        <v>3.9313065427916136</v>
      </c>
      <c r="BD444" s="97">
        <f t="shared" si="789"/>
        <v>2.2206545302661587</v>
      </c>
      <c r="BE444" s="97">
        <f t="shared" si="790"/>
        <v>20.315985761416339</v>
      </c>
      <c r="BF444" s="97">
        <f t="shared" si="791"/>
        <v>-63.235932093769613</v>
      </c>
      <c r="BG444" s="97">
        <f t="shared" si="792"/>
        <v>83.551917855185948</v>
      </c>
      <c r="BH444" s="97">
        <f t="shared" si="793"/>
        <v>222.91994633235328</v>
      </c>
      <c r="BI444" s="97" t="s">
        <v>8053</v>
      </c>
      <c r="BJ444" s="97" t="s">
        <v>8053</v>
      </c>
      <c r="BK444" s="97" t="s">
        <v>8053</v>
      </c>
      <c r="BL444" s="97">
        <f t="shared" si="794"/>
        <v>0</v>
      </c>
      <c r="BM444" s="97">
        <f t="shared" si="795"/>
        <v>0</v>
      </c>
      <c r="BN444" s="97">
        <f t="shared" si="796"/>
        <v>0</v>
      </c>
      <c r="BO444" s="97">
        <f t="shared" si="797"/>
        <v>0</v>
      </c>
      <c r="BP444" s="97">
        <f t="shared" si="798"/>
        <v>0</v>
      </c>
      <c r="BQ444" s="97">
        <f t="shared" si="799"/>
        <v>0</v>
      </c>
      <c r="BR444" s="97">
        <f>SIN((90-$U$9)*$AA$8)*TAN($AA$10*$AA$8)/TAN((90-'C'!$F321)*$AA$8)</f>
        <v>-6.2333097962938164E-2</v>
      </c>
      <c r="BS444" s="97">
        <f t="shared" si="800"/>
        <v>2.5695650812758864E-2</v>
      </c>
      <c r="BT444" s="97">
        <f t="shared" si="801"/>
        <v>1.0127663357422376</v>
      </c>
      <c r="BU444" s="97">
        <f t="shared" si="802"/>
        <v>-3.5286343636386461</v>
      </c>
      <c r="BV444" s="97">
        <f t="shared" si="803"/>
        <v>9.1069592988755232</v>
      </c>
      <c r="BW444" s="97">
        <f t="shared" si="804"/>
        <v>-12.63559366251417</v>
      </c>
      <c r="BX444" s="97">
        <f t="shared" si="805"/>
        <v>174.42167506476312</v>
      </c>
      <c r="BY444" s="97" t="s">
        <v>8053</v>
      </c>
      <c r="BZ444" s="97" t="s">
        <v>8053</v>
      </c>
      <c r="CA444" s="97" t="s">
        <v>8053</v>
      </c>
      <c r="CB444" s="97">
        <f t="shared" si="806"/>
        <v>0</v>
      </c>
      <c r="CC444" s="97">
        <f t="shared" si="807"/>
        <v>0</v>
      </c>
      <c r="CD444" s="97">
        <f t="shared" si="808"/>
        <v>0</v>
      </c>
      <c r="CE444" s="97">
        <f t="shared" si="809"/>
        <v>0</v>
      </c>
      <c r="CF444" s="97">
        <f t="shared" si="810"/>
        <v>0</v>
      </c>
      <c r="CG444" s="97">
        <f t="shared" si="811"/>
        <v>0</v>
      </c>
      <c r="CH444" s="97">
        <f>90-'C'!$F321</f>
        <v>104.86499999999999</v>
      </c>
      <c r="CI444" s="97">
        <v>2</v>
      </c>
      <c r="CJ444" s="97"/>
      <c r="CK444" s="97"/>
      <c r="CL444" s="97"/>
      <c r="CM444" s="97"/>
      <c r="CN444" s="97" t="s">
        <v>8218</v>
      </c>
      <c r="CO444" s="97">
        <f t="shared" si="812"/>
        <v>2</v>
      </c>
      <c r="CP444" s="97">
        <f t="shared" si="813"/>
        <v>34.31666666666667</v>
      </c>
      <c r="CQ444" s="97">
        <f>'C'!F321</f>
        <v>-14.865</v>
      </c>
      <c r="CR444" s="97">
        <f t="shared" si="814"/>
        <v>3.1415926535897931</v>
      </c>
      <c r="CS444" s="97">
        <f t="shared" si="815"/>
        <v>1.7453292519943295E-2</v>
      </c>
      <c r="CT444" s="97">
        <f t="shared" si="816"/>
        <v>57.295779513082323</v>
      </c>
      <c r="CU444" s="97">
        <f t="shared" si="817"/>
        <v>0.59893882164272083</v>
      </c>
      <c r="CV444" s="97">
        <f t="shared" si="818"/>
        <v>-0.2594431933089571</v>
      </c>
      <c r="CW444" s="97">
        <f t="shared" si="819"/>
        <v>1.4071036330897229</v>
      </c>
      <c r="CX444" s="97">
        <f t="shared" si="820"/>
        <v>-72.499320391295811</v>
      </c>
      <c r="CY444" s="97">
        <f t="shared" si="821"/>
        <v>107.50067960870419</v>
      </c>
      <c r="CZ444" s="97">
        <f t="shared" si="822"/>
        <v>252.49932039129581</v>
      </c>
      <c r="DA444" s="97"/>
      <c r="DB444" s="97"/>
      <c r="DC444" s="97"/>
      <c r="DD444" s="97"/>
      <c r="DE444" s="97"/>
      <c r="DF444" s="97"/>
      <c r="DG444" s="97"/>
      <c r="DH444" s="97"/>
      <c r="DI444" s="97"/>
      <c r="DJ444" s="97"/>
      <c r="DK444" s="97"/>
    </row>
    <row r="445" spans="1:115" ht="30" customHeight="1" x14ac:dyDescent="0.2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8">
        <f t="shared" si="823"/>
        <v>3</v>
      </c>
      <c r="N445" s="97">
        <f t="shared" si="758"/>
        <v>105.87231873866266</v>
      </c>
      <c r="O445" s="97">
        <f t="shared" si="759"/>
        <v>107.88367965022493</v>
      </c>
      <c r="P445" s="97">
        <f t="shared" si="760"/>
        <v>-2.0113609115622779</v>
      </c>
      <c r="Q445" s="97" t="str">
        <f t="shared" si="761"/>
        <v>QNOS</v>
      </c>
      <c r="R445" s="97">
        <f t="shared" si="762"/>
        <v>252.11632034977507</v>
      </c>
      <c r="S445" s="97">
        <f t="shared" si="477"/>
        <v>433</v>
      </c>
      <c r="T445" s="97">
        <f>SIN((90-$U$9)*$AA$8)*TAN($AA$9*$AA$8)/TAN((90-'C'!$F322)*$AA$8)</f>
        <v>-0.78796216490189386</v>
      </c>
      <c r="U445" s="97">
        <f t="shared" si="763"/>
        <v>3.9313065427916092</v>
      </c>
      <c r="V445" s="97">
        <f t="shared" si="764"/>
        <v>2.2206545302661578</v>
      </c>
      <c r="W445" s="97">
        <f t="shared" si="765"/>
        <v>-20.783227789002602</v>
      </c>
      <c r="X445" s="97">
        <f t="shared" si="766"/>
        <v>63.235932093769605</v>
      </c>
      <c r="Y445" s="97">
        <f t="shared" si="767"/>
        <v>-84.019159882772215</v>
      </c>
      <c r="Z445" s="97">
        <f t="shared" si="768"/>
        <v>137.547295695233</v>
      </c>
      <c r="AA445" s="97">
        <f>(COS( 90.833*$AA$8)-SIN($U$9*$AA$8)*SIN('C'!$F322*$AA$8))/COS($U$9*$AA$8)/COS('C'!$F322*$AA$8)</f>
        <v>0.16692060888381324</v>
      </c>
      <c r="AB445" s="97">
        <f t="shared" si="769"/>
        <v>80.391175243793384</v>
      </c>
      <c r="AC445" s="97">
        <f>('C'!$E322+$AC$9+$W$9/15)</f>
        <v>11.913777777777778</v>
      </c>
      <c r="AD445" s="97">
        <f t="shared" si="770"/>
        <v>0</v>
      </c>
      <c r="AE445" s="97">
        <f t="shared" si="771"/>
        <v>0</v>
      </c>
      <c r="AF445" s="97">
        <f t="shared" si="772"/>
        <v>0</v>
      </c>
      <c r="AG445" s="97">
        <f t="shared" si="773"/>
        <v>0</v>
      </c>
      <c r="AH445" s="97">
        <f t="shared" si="774"/>
        <v>0</v>
      </c>
      <c r="AI445" s="97"/>
      <c r="AJ445" s="97"/>
      <c r="AK445" s="97">
        <f t="shared" si="775"/>
        <v>0</v>
      </c>
      <c r="AL445" s="97">
        <f>SIN((90-$U$9)*$AA$8)*TAN($Y$10*$AA$8)/TAN((90-'C'!$F322)*$AA$8)</f>
        <v>6.370400269428643E-2</v>
      </c>
      <c r="AM445" s="97">
        <f t="shared" si="776"/>
        <v>2.5695650812758871E-2</v>
      </c>
      <c r="AN445" s="97">
        <f t="shared" si="777"/>
        <v>1.0127663357422376</v>
      </c>
      <c r="AO445" s="97">
        <f t="shared" si="778"/>
        <v>3.6063418887347116</v>
      </c>
      <c r="AP445" s="97">
        <f t="shared" si="779"/>
        <v>-9.106959298875525</v>
      </c>
      <c r="AQ445" s="97">
        <f t="shared" si="780"/>
        <v>12.713301187610236</v>
      </c>
      <c r="AR445" s="97">
        <f t="shared" si="781"/>
        <v>185.50061741014082</v>
      </c>
      <c r="AS445" s="97" t="s">
        <v>8053</v>
      </c>
      <c r="AT445" s="97" t="s">
        <v>8053</v>
      </c>
      <c r="AU445" s="97" t="s">
        <v>8053</v>
      </c>
      <c r="AV445" s="97">
        <f t="shared" si="782"/>
        <v>11.066224365270429</v>
      </c>
      <c r="AW445" s="97">
        <f t="shared" si="783"/>
        <v>11.066224365270429</v>
      </c>
      <c r="AX445" s="97">
        <f t="shared" si="784"/>
        <v>0.4610926818862679</v>
      </c>
      <c r="AY445" s="97">
        <f t="shared" si="785"/>
        <v>0</v>
      </c>
      <c r="AZ445" s="97">
        <f t="shared" si="786"/>
        <v>0</v>
      </c>
      <c r="BA445" s="97">
        <f t="shared" si="787"/>
        <v>0</v>
      </c>
      <c r="BB445" s="97">
        <f>SIN((90-$U$9)*$AA$8)*TAN($Y$9*$AA$8)/TAN((90-'C'!$F322)*$AA$8)</f>
        <v>0.78796216490189419</v>
      </c>
      <c r="BC445" s="97">
        <f t="shared" si="788"/>
        <v>3.9313065427916136</v>
      </c>
      <c r="BD445" s="97">
        <f t="shared" si="789"/>
        <v>2.2206545302661587</v>
      </c>
      <c r="BE445" s="97">
        <f t="shared" si="790"/>
        <v>20.783227789002602</v>
      </c>
      <c r="BF445" s="97">
        <f t="shared" si="791"/>
        <v>-63.235932093769613</v>
      </c>
      <c r="BG445" s="97">
        <f t="shared" si="792"/>
        <v>84.019159882772215</v>
      </c>
      <c r="BH445" s="97">
        <f t="shared" si="793"/>
        <v>222.452704304767</v>
      </c>
      <c r="BI445" s="97" t="s">
        <v>8053</v>
      </c>
      <c r="BJ445" s="97" t="s">
        <v>8053</v>
      </c>
      <c r="BK445" s="97" t="s">
        <v>8053</v>
      </c>
      <c r="BL445" s="97">
        <f t="shared" si="794"/>
        <v>0</v>
      </c>
      <c r="BM445" s="97">
        <f t="shared" si="795"/>
        <v>0</v>
      </c>
      <c r="BN445" s="97">
        <f t="shared" si="796"/>
        <v>0</v>
      </c>
      <c r="BO445" s="97">
        <f t="shared" si="797"/>
        <v>0</v>
      </c>
      <c r="BP445" s="97">
        <f t="shared" si="798"/>
        <v>0</v>
      </c>
      <c r="BQ445" s="97">
        <f t="shared" si="799"/>
        <v>0</v>
      </c>
      <c r="BR445" s="97">
        <f>SIN((90-$U$9)*$AA$8)*TAN($AA$10*$AA$8)/TAN((90-'C'!$F322)*$AA$8)</f>
        <v>-6.3704002694286416E-2</v>
      </c>
      <c r="BS445" s="97">
        <f t="shared" si="800"/>
        <v>2.5695650812758864E-2</v>
      </c>
      <c r="BT445" s="97">
        <f t="shared" si="801"/>
        <v>1.0127663357422376</v>
      </c>
      <c r="BU445" s="97">
        <f t="shared" si="802"/>
        <v>-3.6063418887347107</v>
      </c>
      <c r="BV445" s="97">
        <f t="shared" si="803"/>
        <v>9.1069592988755232</v>
      </c>
      <c r="BW445" s="97">
        <f t="shared" si="804"/>
        <v>-12.713301187610234</v>
      </c>
      <c r="BX445" s="97">
        <f t="shared" si="805"/>
        <v>174.49938258985918</v>
      </c>
      <c r="BY445" s="97" t="s">
        <v>8053</v>
      </c>
      <c r="BZ445" s="97" t="s">
        <v>8053</v>
      </c>
      <c r="CA445" s="97" t="s">
        <v>8053</v>
      </c>
      <c r="CB445" s="97">
        <f t="shared" si="806"/>
        <v>0</v>
      </c>
      <c r="CC445" s="97">
        <f t="shared" si="807"/>
        <v>0</v>
      </c>
      <c r="CD445" s="97">
        <f t="shared" si="808"/>
        <v>0</v>
      </c>
      <c r="CE445" s="97">
        <f t="shared" si="809"/>
        <v>0</v>
      </c>
      <c r="CF445" s="97">
        <f t="shared" si="810"/>
        <v>0</v>
      </c>
      <c r="CG445" s="97">
        <f t="shared" si="811"/>
        <v>0</v>
      </c>
      <c r="CH445" s="97">
        <f>90-'C'!$F322</f>
        <v>105.17699999999999</v>
      </c>
      <c r="CI445" s="97">
        <v>3</v>
      </c>
      <c r="CJ445" s="97" t="str">
        <f>اندراج!$F$2</f>
        <v>مردان</v>
      </c>
      <c r="CK445" s="97"/>
      <c r="CL445" s="97"/>
      <c r="CM445" s="97"/>
      <c r="CN445" s="97" t="s">
        <v>8218</v>
      </c>
      <c r="CO445" s="97">
        <f t="shared" si="812"/>
        <v>3</v>
      </c>
      <c r="CP445" s="97">
        <f t="shared" si="813"/>
        <v>34.31666666666667</v>
      </c>
      <c r="CQ445" s="97">
        <f>'C'!F322</f>
        <v>-15.177</v>
      </c>
      <c r="CR445" s="97">
        <f t="shared" si="814"/>
        <v>3.1415926535897931</v>
      </c>
      <c r="CS445" s="97">
        <f t="shared" si="815"/>
        <v>1.7453292519943295E-2</v>
      </c>
      <c r="CT445" s="97">
        <f t="shared" si="816"/>
        <v>57.295779513082323</v>
      </c>
      <c r="CU445" s="97">
        <f t="shared" si="817"/>
        <v>0.59893882164272083</v>
      </c>
      <c r="CV445" s="97">
        <f t="shared" si="818"/>
        <v>-0.26488862057517937</v>
      </c>
      <c r="CW445" s="97">
        <f t="shared" si="819"/>
        <v>1.4030906975519497</v>
      </c>
      <c r="CX445" s="97">
        <f t="shared" si="820"/>
        <v>-72.116320349775066</v>
      </c>
      <c r="CY445" s="97">
        <f t="shared" si="821"/>
        <v>107.88367965022493</v>
      </c>
      <c r="CZ445" s="97">
        <f t="shared" si="822"/>
        <v>252.11632034977507</v>
      </c>
      <c r="DA445" s="97"/>
      <c r="DB445" s="97"/>
      <c r="DC445" s="97"/>
      <c r="DD445" s="97"/>
      <c r="DE445" s="97"/>
      <c r="DF445" s="97"/>
      <c r="DG445" s="97"/>
      <c r="DH445" s="97"/>
      <c r="DI445" s="97"/>
      <c r="DJ445" s="97"/>
      <c r="DK445" s="97"/>
    </row>
    <row r="446" spans="1:115" ht="30" customHeight="1" x14ac:dyDescent="0.2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 t="s">
        <v>8219</v>
      </c>
      <c r="L446" s="97"/>
      <c r="M446" s="98">
        <f t="shared" si="823"/>
        <v>4</v>
      </c>
      <c r="N446" s="97">
        <f t="shared" si="758"/>
        <v>105.87231873866266</v>
      </c>
      <c r="O446" s="97">
        <f t="shared" si="759"/>
        <v>108.26325397583086</v>
      </c>
      <c r="P446" s="97">
        <f t="shared" si="760"/>
        <v>-2.3909352371682075</v>
      </c>
      <c r="Q446" s="97" t="str">
        <f t="shared" si="761"/>
        <v>QSOS</v>
      </c>
      <c r="R446" s="97">
        <f t="shared" si="762"/>
        <v>251.73674602416912</v>
      </c>
      <c r="S446" s="97">
        <f t="shared" si="477"/>
        <v>434</v>
      </c>
      <c r="T446" s="97">
        <f>SIN((90-$U$9)*$AA$8)*TAN($AA$9*$AA$8)/TAN((90-'C'!$F323)*$AA$8)</f>
        <v>-0.80480544178849722</v>
      </c>
      <c r="U446" s="97">
        <f t="shared" si="763"/>
        <v>3.9313065427916092</v>
      </c>
      <c r="V446" s="97">
        <f t="shared" si="764"/>
        <v>2.2206545302661578</v>
      </c>
      <c r="W446" s="97">
        <f t="shared" si="765"/>
        <v>-21.248775564587003</v>
      </c>
      <c r="X446" s="97">
        <f t="shared" si="766"/>
        <v>63.235932093769605</v>
      </c>
      <c r="Y446" s="97">
        <f t="shared" si="767"/>
        <v>-84.484707658356612</v>
      </c>
      <c r="Z446" s="97">
        <f t="shared" si="768"/>
        <v>138.01284347081739</v>
      </c>
      <c r="AA446" s="97">
        <f>(COS( 90.833*$AA$8)-SIN($U$9*$AA$8)*SIN('C'!$F323*$AA$8))/COS($U$9*$AA$8)/COS('C'!$F323*$AA$8)</f>
        <v>0.17085152759625982</v>
      </c>
      <c r="AB446" s="97">
        <f t="shared" si="769"/>
        <v>80.162667650432908</v>
      </c>
      <c r="AC446" s="97">
        <f>('C'!$E323+$AC$9+$W$9/15)</f>
        <v>11.913777777777778</v>
      </c>
      <c r="AD446" s="97">
        <f t="shared" si="770"/>
        <v>0</v>
      </c>
      <c r="AE446" s="97">
        <f t="shared" si="771"/>
        <v>0</v>
      </c>
      <c r="AF446" s="97">
        <f t="shared" si="772"/>
        <v>0</v>
      </c>
      <c r="AG446" s="97">
        <f t="shared" si="773"/>
        <v>0</v>
      </c>
      <c r="AH446" s="97">
        <f t="shared" si="774"/>
        <v>0</v>
      </c>
      <c r="AI446" s="97"/>
      <c r="AJ446" s="97"/>
      <c r="AK446" s="97">
        <f t="shared" si="775"/>
        <v>0</v>
      </c>
      <c r="AL446" s="97">
        <f>SIN((90-$U$9)*$AA$8)*TAN($Y$10*$AA$8)/TAN((90-'C'!$F323)*$AA$8)</f>
        <v>6.5065723096557768E-2</v>
      </c>
      <c r="AM446" s="97">
        <f t="shared" si="776"/>
        <v>2.5695650812758871E-2</v>
      </c>
      <c r="AN446" s="97">
        <f t="shared" si="777"/>
        <v>1.0127663357422376</v>
      </c>
      <c r="AO446" s="97">
        <f t="shared" si="778"/>
        <v>3.6835353909375872</v>
      </c>
      <c r="AP446" s="97">
        <f t="shared" si="779"/>
        <v>-9.106959298875525</v>
      </c>
      <c r="AQ446" s="97">
        <f t="shared" si="780"/>
        <v>12.790494689813112</v>
      </c>
      <c r="AR446" s="97">
        <f t="shared" si="781"/>
        <v>185.42342390793794</v>
      </c>
      <c r="AS446" s="97" t="s">
        <v>8053</v>
      </c>
      <c r="AT446" s="97" t="s">
        <v>8053</v>
      </c>
      <c r="AU446" s="97" t="s">
        <v>8053</v>
      </c>
      <c r="AV446" s="97">
        <f t="shared" si="782"/>
        <v>11.061078131790238</v>
      </c>
      <c r="AW446" s="97">
        <f t="shared" si="783"/>
        <v>11.061078131790238</v>
      </c>
      <c r="AX446" s="97">
        <f t="shared" si="784"/>
        <v>0.46087825549125988</v>
      </c>
      <c r="AY446" s="97">
        <f t="shared" si="785"/>
        <v>0</v>
      </c>
      <c r="AZ446" s="97">
        <f t="shared" si="786"/>
        <v>0</v>
      </c>
      <c r="BA446" s="97">
        <f t="shared" si="787"/>
        <v>0</v>
      </c>
      <c r="BB446" s="97">
        <f>SIN((90-$U$9)*$AA$8)*TAN($Y$9*$AA$8)/TAN((90-'C'!$F323)*$AA$8)</f>
        <v>0.80480544178849756</v>
      </c>
      <c r="BC446" s="97">
        <f t="shared" si="788"/>
        <v>3.9313065427916136</v>
      </c>
      <c r="BD446" s="97">
        <f t="shared" si="789"/>
        <v>2.2206545302661587</v>
      </c>
      <c r="BE446" s="97">
        <f t="shared" si="790"/>
        <v>21.248775564587003</v>
      </c>
      <c r="BF446" s="97">
        <f t="shared" si="791"/>
        <v>-63.235932093769613</v>
      </c>
      <c r="BG446" s="97">
        <f t="shared" si="792"/>
        <v>84.484707658356612</v>
      </c>
      <c r="BH446" s="97">
        <f t="shared" si="793"/>
        <v>221.98715652918261</v>
      </c>
      <c r="BI446" s="97" t="s">
        <v>8053</v>
      </c>
      <c r="BJ446" s="97" t="s">
        <v>8053</v>
      </c>
      <c r="BK446" s="97" t="s">
        <v>8053</v>
      </c>
      <c r="BL446" s="97">
        <f t="shared" si="794"/>
        <v>0</v>
      </c>
      <c r="BM446" s="97">
        <f t="shared" si="795"/>
        <v>0</v>
      </c>
      <c r="BN446" s="97">
        <f t="shared" si="796"/>
        <v>0</v>
      </c>
      <c r="BO446" s="97">
        <f t="shared" si="797"/>
        <v>0</v>
      </c>
      <c r="BP446" s="97">
        <f t="shared" si="798"/>
        <v>0</v>
      </c>
      <c r="BQ446" s="97">
        <f t="shared" si="799"/>
        <v>0</v>
      </c>
      <c r="BR446" s="97">
        <f>SIN((90-$U$9)*$AA$8)*TAN($AA$10*$AA$8)/TAN((90-'C'!$F323)*$AA$8)</f>
        <v>-6.506572309655774E-2</v>
      </c>
      <c r="BS446" s="97">
        <f t="shared" si="800"/>
        <v>2.5695650812758864E-2</v>
      </c>
      <c r="BT446" s="97">
        <f t="shared" si="801"/>
        <v>1.0127663357422376</v>
      </c>
      <c r="BU446" s="97">
        <f t="shared" si="802"/>
        <v>-3.683535390937585</v>
      </c>
      <c r="BV446" s="97">
        <f t="shared" si="803"/>
        <v>9.1069592988755232</v>
      </c>
      <c r="BW446" s="97">
        <f t="shared" si="804"/>
        <v>-12.790494689813109</v>
      </c>
      <c r="BX446" s="97">
        <f t="shared" si="805"/>
        <v>174.57657609206206</v>
      </c>
      <c r="BY446" s="97" t="s">
        <v>8053</v>
      </c>
      <c r="BZ446" s="97" t="s">
        <v>8053</v>
      </c>
      <c r="CA446" s="97" t="s">
        <v>8053</v>
      </c>
      <c r="CB446" s="97">
        <f t="shared" si="806"/>
        <v>0</v>
      </c>
      <c r="CC446" s="97">
        <f t="shared" si="807"/>
        <v>0</v>
      </c>
      <c r="CD446" s="97">
        <f t="shared" si="808"/>
        <v>0</v>
      </c>
      <c r="CE446" s="97">
        <f t="shared" si="809"/>
        <v>0</v>
      </c>
      <c r="CF446" s="97">
        <f t="shared" si="810"/>
        <v>0</v>
      </c>
      <c r="CG446" s="97">
        <f t="shared" si="811"/>
        <v>0</v>
      </c>
      <c r="CH446" s="97">
        <f>90-'C'!$F323</f>
        <v>105.486</v>
      </c>
      <c r="CI446" s="97">
        <v>4</v>
      </c>
      <c r="CJ446" s="97"/>
      <c r="CK446" s="97" t="s">
        <v>8219</v>
      </c>
      <c r="CL446" s="97"/>
      <c r="CM446" s="97"/>
      <c r="CN446" s="97" t="s">
        <v>8218</v>
      </c>
      <c r="CO446" s="97">
        <f t="shared" si="812"/>
        <v>4</v>
      </c>
      <c r="CP446" s="97">
        <f t="shared" si="813"/>
        <v>34.31666666666667</v>
      </c>
      <c r="CQ446" s="97">
        <f>'C'!F323</f>
        <v>-15.486000000000001</v>
      </c>
      <c r="CR446" s="97">
        <f t="shared" si="814"/>
        <v>3.1415926535897931</v>
      </c>
      <c r="CS446" s="97">
        <f t="shared" si="815"/>
        <v>1.7453292519943295E-2</v>
      </c>
      <c r="CT446" s="97">
        <f t="shared" si="816"/>
        <v>57.295779513082323</v>
      </c>
      <c r="CU446" s="97">
        <f t="shared" si="817"/>
        <v>0.59893882164272083</v>
      </c>
      <c r="CV446" s="97">
        <f t="shared" si="818"/>
        <v>-0.27028168796384189</v>
      </c>
      <c r="CW446" s="97">
        <f t="shared" si="819"/>
        <v>1.3991024876820011</v>
      </c>
      <c r="CX446" s="97">
        <f t="shared" si="820"/>
        <v>-71.736746024169136</v>
      </c>
      <c r="CY446" s="97">
        <f t="shared" si="821"/>
        <v>108.26325397583086</v>
      </c>
      <c r="CZ446" s="97">
        <f t="shared" si="822"/>
        <v>251.73674602416912</v>
      </c>
      <c r="DA446" s="97"/>
      <c r="DB446" s="97"/>
      <c r="DC446" s="97"/>
      <c r="DD446" s="97"/>
      <c r="DE446" s="97"/>
      <c r="DF446" s="97"/>
      <c r="DG446" s="97"/>
      <c r="DH446" s="97"/>
      <c r="DI446" s="97"/>
      <c r="DJ446" s="97"/>
      <c r="DK446" s="97"/>
    </row>
    <row r="447" spans="1:115" ht="30" customHeight="1" x14ac:dyDescent="0.2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8">
        <f t="shared" si="823"/>
        <v>5</v>
      </c>
      <c r="N447" s="97">
        <f t="shared" si="758"/>
        <v>105.87231873866266</v>
      </c>
      <c r="O447" s="97">
        <f t="shared" si="759"/>
        <v>108.63694299303081</v>
      </c>
      <c r="P447" s="97">
        <f t="shared" si="760"/>
        <v>-2.7646242543681581</v>
      </c>
      <c r="Q447" s="97" t="str">
        <f t="shared" si="761"/>
        <v>QSOS</v>
      </c>
      <c r="R447" s="97">
        <f t="shared" si="762"/>
        <v>251.3630570069692</v>
      </c>
      <c r="S447" s="97">
        <f t="shared" si="477"/>
        <v>435</v>
      </c>
      <c r="T447" s="97">
        <f>SIN((90-$U$9)*$AA$8)*TAN($AA$9*$AA$8)/TAN((90-'C'!$F324)*$AA$8)</f>
        <v>-0.82142536104057828</v>
      </c>
      <c r="U447" s="97">
        <f t="shared" si="763"/>
        <v>3.9313065427916092</v>
      </c>
      <c r="V447" s="97">
        <f t="shared" si="764"/>
        <v>2.2206545302661578</v>
      </c>
      <c r="W447" s="97">
        <f t="shared" si="765"/>
        <v>-21.709595964383169</v>
      </c>
      <c r="X447" s="97">
        <f t="shared" si="766"/>
        <v>63.235932093769605</v>
      </c>
      <c r="Y447" s="97">
        <f t="shared" si="767"/>
        <v>-84.945528058152775</v>
      </c>
      <c r="Z447" s="97">
        <f t="shared" si="768"/>
        <v>138.47366387061356</v>
      </c>
      <c r="AA447" s="97">
        <f>(COS( 90.833*$AA$8)-SIN($U$9*$AA$8)*SIN('C'!$F324*$AA$8))/COS($U$9*$AA$8)/COS('C'!$F324*$AA$8)</f>
        <v>0.17472979945536946</v>
      </c>
      <c r="AB447" s="97">
        <f t="shared" si="769"/>
        <v>79.93706550566101</v>
      </c>
      <c r="AC447" s="97">
        <f>('C'!$E324+$AC$9+$W$9/15)</f>
        <v>11.913777777777778</v>
      </c>
      <c r="AD447" s="97">
        <f t="shared" si="770"/>
        <v>0</v>
      </c>
      <c r="AE447" s="97">
        <f t="shared" si="771"/>
        <v>0</v>
      </c>
      <c r="AF447" s="97">
        <f t="shared" si="772"/>
        <v>0</v>
      </c>
      <c r="AG447" s="97">
        <f t="shared" si="773"/>
        <v>0</v>
      </c>
      <c r="AH447" s="97">
        <f t="shared" si="774"/>
        <v>0</v>
      </c>
      <c r="AI447" s="97"/>
      <c r="AJ447" s="97"/>
      <c r="AK447" s="97">
        <f t="shared" si="775"/>
        <v>0</v>
      </c>
      <c r="AL447" s="97">
        <f>SIN((90-$U$9)*$AA$8)*TAN($Y$10*$AA$8)/TAN((90-'C'!$F324)*$AA$8)</f>
        <v>6.6409385810293792E-2</v>
      </c>
      <c r="AM447" s="97">
        <f t="shared" si="776"/>
        <v>2.5695650812758871E-2</v>
      </c>
      <c r="AN447" s="97">
        <f t="shared" si="777"/>
        <v>1.0127663357422376</v>
      </c>
      <c r="AO447" s="97">
        <f t="shared" si="778"/>
        <v>3.7597117977865282</v>
      </c>
      <c r="AP447" s="97">
        <f t="shared" si="779"/>
        <v>-9.106959298875525</v>
      </c>
      <c r="AQ447" s="97">
        <f t="shared" si="780"/>
        <v>12.866671096662053</v>
      </c>
      <c r="AR447" s="97">
        <f t="shared" si="781"/>
        <v>185.34724750108899</v>
      </c>
      <c r="AS447" s="97" t="s">
        <v>8053</v>
      </c>
      <c r="AT447" s="97" t="s">
        <v>8053</v>
      </c>
      <c r="AU447" s="97" t="s">
        <v>8053</v>
      </c>
      <c r="AV447" s="97">
        <f t="shared" si="782"/>
        <v>11.055999704666974</v>
      </c>
      <c r="AW447" s="97">
        <f t="shared" si="783"/>
        <v>11.055999704666974</v>
      </c>
      <c r="AX447" s="97">
        <f t="shared" si="784"/>
        <v>0.46066665436112392</v>
      </c>
      <c r="AY447" s="97">
        <f t="shared" si="785"/>
        <v>0</v>
      </c>
      <c r="AZ447" s="97">
        <f t="shared" si="786"/>
        <v>0</v>
      </c>
      <c r="BA447" s="97">
        <f t="shared" si="787"/>
        <v>0</v>
      </c>
      <c r="BB447" s="97">
        <f>SIN((90-$U$9)*$AA$8)*TAN($Y$9*$AA$8)/TAN((90-'C'!$F324)*$AA$8)</f>
        <v>0.82142536104057862</v>
      </c>
      <c r="BC447" s="97">
        <f t="shared" si="788"/>
        <v>3.9313065427916136</v>
      </c>
      <c r="BD447" s="97">
        <f t="shared" si="789"/>
        <v>2.2206545302661587</v>
      </c>
      <c r="BE447" s="97">
        <f t="shared" si="790"/>
        <v>21.709595964383169</v>
      </c>
      <c r="BF447" s="97">
        <f t="shared" si="791"/>
        <v>-63.235932093769613</v>
      </c>
      <c r="BG447" s="97">
        <f t="shared" si="792"/>
        <v>84.945528058152775</v>
      </c>
      <c r="BH447" s="97">
        <f t="shared" si="793"/>
        <v>221.52633612938644</v>
      </c>
      <c r="BI447" s="97" t="s">
        <v>8053</v>
      </c>
      <c r="BJ447" s="97" t="s">
        <v>8053</v>
      </c>
      <c r="BK447" s="97" t="s">
        <v>8053</v>
      </c>
      <c r="BL447" s="97">
        <f t="shared" si="794"/>
        <v>0</v>
      </c>
      <c r="BM447" s="97">
        <f t="shared" si="795"/>
        <v>0</v>
      </c>
      <c r="BN447" s="97">
        <f t="shared" si="796"/>
        <v>0</v>
      </c>
      <c r="BO447" s="97">
        <f t="shared" si="797"/>
        <v>0</v>
      </c>
      <c r="BP447" s="97">
        <f t="shared" si="798"/>
        <v>0</v>
      </c>
      <c r="BQ447" s="97">
        <f t="shared" si="799"/>
        <v>0</v>
      </c>
      <c r="BR447" s="97">
        <f>SIN((90-$U$9)*$AA$8)*TAN($AA$10*$AA$8)/TAN((90-'C'!$F324)*$AA$8)</f>
        <v>-6.6409385810293778E-2</v>
      </c>
      <c r="BS447" s="97">
        <f t="shared" si="800"/>
        <v>2.5695650812758864E-2</v>
      </c>
      <c r="BT447" s="97">
        <f t="shared" si="801"/>
        <v>1.0127663357422376</v>
      </c>
      <c r="BU447" s="97">
        <f t="shared" si="802"/>
        <v>-3.7597117977865273</v>
      </c>
      <c r="BV447" s="97">
        <f t="shared" si="803"/>
        <v>9.1069592988755232</v>
      </c>
      <c r="BW447" s="97">
        <f t="shared" si="804"/>
        <v>-12.866671096662051</v>
      </c>
      <c r="BX447" s="97">
        <f t="shared" si="805"/>
        <v>174.65275249891101</v>
      </c>
      <c r="BY447" s="97" t="s">
        <v>8053</v>
      </c>
      <c r="BZ447" s="97" t="s">
        <v>8053</v>
      </c>
      <c r="CA447" s="97" t="s">
        <v>8053</v>
      </c>
      <c r="CB447" s="97">
        <f t="shared" si="806"/>
        <v>0</v>
      </c>
      <c r="CC447" s="97">
        <f t="shared" si="807"/>
        <v>0</v>
      </c>
      <c r="CD447" s="97">
        <f t="shared" si="808"/>
        <v>0</v>
      </c>
      <c r="CE447" s="97">
        <f t="shared" si="809"/>
        <v>0</v>
      </c>
      <c r="CF447" s="97">
        <f t="shared" si="810"/>
        <v>0</v>
      </c>
      <c r="CG447" s="97">
        <f t="shared" si="811"/>
        <v>0</v>
      </c>
      <c r="CH447" s="97">
        <f>90-'C'!$F324</f>
        <v>105.78999999999999</v>
      </c>
      <c r="CI447" s="97">
        <v>5</v>
      </c>
      <c r="CJ447" s="97"/>
      <c r="CK447" s="97"/>
      <c r="CL447" s="97"/>
      <c r="CM447" s="97"/>
      <c r="CN447" s="97" t="s">
        <v>8218</v>
      </c>
      <c r="CO447" s="97">
        <f t="shared" si="812"/>
        <v>5</v>
      </c>
      <c r="CP447" s="97">
        <f t="shared" si="813"/>
        <v>34.31666666666667</v>
      </c>
      <c r="CQ447" s="97">
        <f>'C'!F324</f>
        <v>-15.79</v>
      </c>
      <c r="CR447" s="97">
        <f t="shared" si="814"/>
        <v>3.1415926535897931</v>
      </c>
      <c r="CS447" s="97">
        <f t="shared" si="815"/>
        <v>1.7453292519943295E-2</v>
      </c>
      <c r="CT447" s="97">
        <f t="shared" si="816"/>
        <v>57.295779513082323</v>
      </c>
      <c r="CU447" s="97">
        <f t="shared" si="817"/>
        <v>0.59893882164272083</v>
      </c>
      <c r="CV447" s="97">
        <f t="shared" si="818"/>
        <v>-0.27558748888990464</v>
      </c>
      <c r="CW447" s="97">
        <f t="shared" si="819"/>
        <v>1.3951649874561705</v>
      </c>
      <c r="CX447" s="97">
        <f t="shared" si="820"/>
        <v>-71.363057006969186</v>
      </c>
      <c r="CY447" s="97">
        <f t="shared" si="821"/>
        <v>108.63694299303081</v>
      </c>
      <c r="CZ447" s="97">
        <f t="shared" si="822"/>
        <v>251.3630570069692</v>
      </c>
      <c r="DA447" s="97"/>
      <c r="DB447" s="97"/>
      <c r="DC447" s="97"/>
      <c r="DD447" s="97"/>
      <c r="DE447" s="97"/>
      <c r="DF447" s="97"/>
      <c r="DG447" s="97"/>
      <c r="DH447" s="97"/>
      <c r="DI447" s="97"/>
      <c r="DJ447" s="97"/>
      <c r="DK447" s="97"/>
    </row>
    <row r="448" spans="1:115" ht="30" customHeight="1" x14ac:dyDescent="0.2">
      <c r="A448" s="97"/>
      <c r="B448" s="97"/>
      <c r="C448" s="97"/>
      <c r="D448" s="97"/>
      <c r="E448" s="97"/>
      <c r="F448" s="97"/>
      <c r="G448" s="97"/>
      <c r="H448" s="97"/>
      <c r="I448" s="97"/>
      <c r="J448" s="97" t="s">
        <v>8185</v>
      </c>
      <c r="K448" s="97"/>
      <c r="L448" s="97"/>
      <c r="M448" s="98">
        <f t="shared" si="823"/>
        <v>6</v>
      </c>
      <c r="N448" s="97">
        <f t="shared" si="758"/>
        <v>105.87231873866266</v>
      </c>
      <c r="O448" s="97">
        <f t="shared" si="759"/>
        <v>109.00597155384759</v>
      </c>
      <c r="P448" s="97">
        <f t="shared" si="760"/>
        <v>-3.1336528151849308</v>
      </c>
      <c r="Q448" s="97" t="str">
        <f t="shared" si="761"/>
        <v>QSOS</v>
      </c>
      <c r="R448" s="97">
        <f t="shared" si="762"/>
        <v>250.99402844615241</v>
      </c>
      <c r="S448" s="97">
        <f t="shared" si="477"/>
        <v>436</v>
      </c>
      <c r="T448" s="97">
        <f>SIN((90-$U$9)*$AA$8)*TAN($AA$9*$AA$8)/TAN((90-'C'!$F325)*$AA$8)</f>
        <v>-0.83787555877808439</v>
      </c>
      <c r="U448" s="97">
        <f t="shared" si="763"/>
        <v>3.9313065427916092</v>
      </c>
      <c r="V448" s="97">
        <f t="shared" si="764"/>
        <v>2.2206545302661578</v>
      </c>
      <c r="W448" s="97">
        <f t="shared" si="765"/>
        <v>-22.167168171802874</v>
      </c>
      <c r="X448" s="97">
        <f t="shared" si="766"/>
        <v>63.235932093769605</v>
      </c>
      <c r="Y448" s="97">
        <f t="shared" si="767"/>
        <v>-85.403100265572476</v>
      </c>
      <c r="Z448" s="97">
        <f t="shared" si="768"/>
        <v>138.93123607803327</v>
      </c>
      <c r="AA448" s="97">
        <f>(COS( 90.833*$AA$8)-SIN($U$9*$AA$8)*SIN('C'!$F325*$AA$8))/COS($U$9*$AA$8)/COS('C'!$F325*$AA$8)</f>
        <v>0.17856796106961714</v>
      </c>
      <c r="AB448" s="97">
        <f t="shared" si="769"/>
        <v>79.713641307128384</v>
      </c>
      <c r="AC448" s="97">
        <f>('C'!$E325+$AC$9+$W$9/15)</f>
        <v>11.914777777777779</v>
      </c>
      <c r="AD448" s="97">
        <f t="shared" si="770"/>
        <v>0</v>
      </c>
      <c r="AE448" s="97">
        <f t="shared" si="771"/>
        <v>0</v>
      </c>
      <c r="AF448" s="97">
        <f t="shared" si="772"/>
        <v>0</v>
      </c>
      <c r="AG448" s="97">
        <f t="shared" si="773"/>
        <v>0</v>
      </c>
      <c r="AH448" s="97">
        <f t="shared" si="774"/>
        <v>0</v>
      </c>
      <c r="AI448" s="97"/>
      <c r="AJ448" s="97"/>
      <c r="AK448" s="97">
        <f t="shared" si="775"/>
        <v>0</v>
      </c>
      <c r="AL448" s="97">
        <f>SIN((90-$U$9)*$AA$8)*TAN($Y$10*$AA$8)/TAN((90-'C'!$F325)*$AA$8)</f>
        <v>6.7739327129395205E-2</v>
      </c>
      <c r="AM448" s="97">
        <f t="shared" si="776"/>
        <v>2.5695650812758871E-2</v>
      </c>
      <c r="AN448" s="97">
        <f t="shared" si="777"/>
        <v>1.0127663357422376</v>
      </c>
      <c r="AO448" s="97">
        <f t="shared" si="778"/>
        <v>3.8351168501356967</v>
      </c>
      <c r="AP448" s="97">
        <f t="shared" si="779"/>
        <v>-9.106959298875525</v>
      </c>
      <c r="AQ448" s="97">
        <f t="shared" si="780"/>
        <v>12.942076149011221</v>
      </c>
      <c r="AR448" s="97">
        <f t="shared" si="781"/>
        <v>185.27184244873982</v>
      </c>
      <c r="AS448" s="97" t="s">
        <v>8053</v>
      </c>
      <c r="AT448" s="97" t="s">
        <v>8053</v>
      </c>
      <c r="AU448" s="97" t="s">
        <v>8053</v>
      </c>
      <c r="AV448" s="97">
        <f t="shared" si="782"/>
        <v>11.05197270117703</v>
      </c>
      <c r="AW448" s="97">
        <f t="shared" si="783"/>
        <v>11.05197270117703</v>
      </c>
      <c r="AX448" s="97">
        <f t="shared" si="784"/>
        <v>0.46049886254904293</v>
      </c>
      <c r="AY448" s="97">
        <f t="shared" si="785"/>
        <v>0</v>
      </c>
      <c r="AZ448" s="97">
        <f t="shared" si="786"/>
        <v>0</v>
      </c>
      <c r="BA448" s="97">
        <f t="shared" si="787"/>
        <v>0</v>
      </c>
      <c r="BB448" s="97">
        <f>SIN((90-$U$9)*$AA$8)*TAN($Y$9*$AA$8)/TAN((90-'C'!$F325)*$AA$8)</f>
        <v>0.83787555877808484</v>
      </c>
      <c r="BC448" s="97">
        <f t="shared" si="788"/>
        <v>3.9313065427916136</v>
      </c>
      <c r="BD448" s="97">
        <f t="shared" si="789"/>
        <v>2.2206545302661587</v>
      </c>
      <c r="BE448" s="97">
        <f t="shared" si="790"/>
        <v>22.167168171802878</v>
      </c>
      <c r="BF448" s="97">
        <f t="shared" si="791"/>
        <v>-63.235932093769613</v>
      </c>
      <c r="BG448" s="97">
        <f t="shared" si="792"/>
        <v>85.40310026557249</v>
      </c>
      <c r="BH448" s="97">
        <f t="shared" si="793"/>
        <v>221.06876392196673</v>
      </c>
      <c r="BI448" s="97" t="s">
        <v>8053</v>
      </c>
      <c r="BJ448" s="97" t="s">
        <v>8053</v>
      </c>
      <c r="BK448" s="97" t="s">
        <v>8053</v>
      </c>
      <c r="BL448" s="97">
        <f t="shared" si="794"/>
        <v>0</v>
      </c>
      <c r="BM448" s="97">
        <f t="shared" si="795"/>
        <v>0</v>
      </c>
      <c r="BN448" s="97">
        <f t="shared" si="796"/>
        <v>0</v>
      </c>
      <c r="BO448" s="97">
        <f t="shared" si="797"/>
        <v>0</v>
      </c>
      <c r="BP448" s="97">
        <f t="shared" si="798"/>
        <v>0</v>
      </c>
      <c r="BQ448" s="97">
        <f t="shared" si="799"/>
        <v>0</v>
      </c>
      <c r="BR448" s="97">
        <f>SIN((90-$U$9)*$AA$8)*TAN($AA$10*$AA$8)/TAN((90-'C'!$F325)*$AA$8)</f>
        <v>-6.7739327129395191E-2</v>
      </c>
      <c r="BS448" s="97">
        <f t="shared" si="800"/>
        <v>2.5695650812758864E-2</v>
      </c>
      <c r="BT448" s="97">
        <f t="shared" si="801"/>
        <v>1.0127663357422376</v>
      </c>
      <c r="BU448" s="97">
        <f t="shared" si="802"/>
        <v>-3.8351168501356958</v>
      </c>
      <c r="BV448" s="97">
        <f t="shared" si="803"/>
        <v>9.1069592988755232</v>
      </c>
      <c r="BW448" s="97">
        <f t="shared" si="804"/>
        <v>-12.942076149011219</v>
      </c>
      <c r="BX448" s="97">
        <f t="shared" si="805"/>
        <v>174.72815755126018</v>
      </c>
      <c r="BY448" s="97" t="s">
        <v>8053</v>
      </c>
      <c r="BZ448" s="97" t="s">
        <v>8053</v>
      </c>
      <c r="CA448" s="97" t="s">
        <v>8053</v>
      </c>
      <c r="CB448" s="97">
        <f t="shared" si="806"/>
        <v>0</v>
      </c>
      <c r="CC448" s="97">
        <f t="shared" si="807"/>
        <v>0</v>
      </c>
      <c r="CD448" s="97">
        <f t="shared" si="808"/>
        <v>0</v>
      </c>
      <c r="CE448" s="97">
        <f t="shared" si="809"/>
        <v>0</v>
      </c>
      <c r="CF448" s="97">
        <f t="shared" si="810"/>
        <v>0</v>
      </c>
      <c r="CG448" s="97">
        <f t="shared" si="811"/>
        <v>0</v>
      </c>
      <c r="CH448" s="97">
        <f>90-'C'!$F325</f>
        <v>106.09</v>
      </c>
      <c r="CI448" s="97">
        <v>6</v>
      </c>
      <c r="CJ448" s="97" t="s">
        <v>8185</v>
      </c>
      <c r="CK448" s="97"/>
      <c r="CL448" s="97"/>
      <c r="CM448" s="97"/>
      <c r="CN448" s="97" t="s">
        <v>8218</v>
      </c>
      <c r="CO448" s="97">
        <f t="shared" si="812"/>
        <v>6</v>
      </c>
      <c r="CP448" s="97">
        <f t="shared" si="813"/>
        <v>34.31666666666667</v>
      </c>
      <c r="CQ448" s="97">
        <f>'C'!F325</f>
        <v>-16.09</v>
      </c>
      <c r="CR448" s="97">
        <f t="shared" si="814"/>
        <v>3.1415926535897931</v>
      </c>
      <c r="CS448" s="97">
        <f t="shared" si="815"/>
        <v>1.7453292519943295E-2</v>
      </c>
      <c r="CT448" s="97">
        <f t="shared" si="816"/>
        <v>57.295779513082323</v>
      </c>
      <c r="CU448" s="97">
        <f t="shared" si="817"/>
        <v>0.59893882164272083</v>
      </c>
      <c r="CV448" s="97">
        <f t="shared" si="818"/>
        <v>-0.28082347664588764</v>
      </c>
      <c r="CW448" s="97">
        <f t="shared" si="819"/>
        <v>1.3912654995631468</v>
      </c>
      <c r="CX448" s="97">
        <f t="shared" si="820"/>
        <v>-70.994028446152413</v>
      </c>
      <c r="CY448" s="97">
        <f t="shared" si="821"/>
        <v>109.00597155384759</v>
      </c>
      <c r="CZ448" s="97">
        <f t="shared" si="822"/>
        <v>250.99402844615241</v>
      </c>
      <c r="DA448" s="97"/>
      <c r="DB448" s="97"/>
      <c r="DC448" s="97"/>
      <c r="DD448" s="97"/>
      <c r="DE448" s="97"/>
      <c r="DF448" s="97"/>
      <c r="DG448" s="97"/>
      <c r="DH448" s="97"/>
      <c r="DI448" s="97"/>
      <c r="DJ448" s="97"/>
      <c r="DK448" s="97"/>
    </row>
    <row r="449" spans="1:115" ht="30" customHeight="1" x14ac:dyDescent="0.2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 t="e">
        <f t="shared" ref="L449:L452" si="824">#REF!</f>
        <v>#REF!</v>
      </c>
      <c r="M449" s="98">
        <f t="shared" si="823"/>
        <v>7</v>
      </c>
      <c r="N449" s="97">
        <f t="shared" si="758"/>
        <v>105.87231873866266</v>
      </c>
      <c r="O449" s="97">
        <f t="shared" si="759"/>
        <v>109.36910482269703</v>
      </c>
      <c r="P449" s="97">
        <f t="shared" si="760"/>
        <v>-3.496786084034369</v>
      </c>
      <c r="Q449" s="97" t="str">
        <f t="shared" si="761"/>
        <v>QSOS</v>
      </c>
      <c r="R449" s="97">
        <f t="shared" si="762"/>
        <v>250.63089517730299</v>
      </c>
      <c r="S449" s="97">
        <f t="shared" si="477"/>
        <v>437</v>
      </c>
      <c r="T449" s="97">
        <f>SIN((90-$U$9)*$AA$8)*TAN($AA$9*$AA$8)/TAN((90-'C'!$F326)*$AA$8)</f>
        <v>-0.85410010829734073</v>
      </c>
      <c r="U449" s="97">
        <f t="shared" si="763"/>
        <v>3.9313065427916092</v>
      </c>
      <c r="V449" s="97">
        <f t="shared" si="764"/>
        <v>2.2206545302661578</v>
      </c>
      <c r="W449" s="97">
        <f t="shared" si="765"/>
        <v>-22.619926777725336</v>
      </c>
      <c r="X449" s="97">
        <f t="shared" si="766"/>
        <v>63.235932093769605</v>
      </c>
      <c r="Y449" s="97">
        <f t="shared" si="767"/>
        <v>-85.855858871494945</v>
      </c>
      <c r="Z449" s="97">
        <f t="shared" si="768"/>
        <v>139.38399468395573</v>
      </c>
      <c r="AA449" s="97">
        <f>(COS( 90.833*$AA$8)-SIN($U$9*$AA$8)*SIN('C'!$F326*$AA$8))/COS($U$9*$AA$8)/COS('C'!$F326*$AA$8)</f>
        <v>0.18235298393136257</v>
      </c>
      <c r="AB449" s="97">
        <f t="shared" si="769"/>
        <v>79.493155439853822</v>
      </c>
      <c r="AC449" s="97">
        <f>('C'!$E326+$AC$9+$W$9/15)</f>
        <v>11.91577777777778</v>
      </c>
      <c r="AD449" s="97">
        <f t="shared" si="770"/>
        <v>0</v>
      </c>
      <c r="AE449" s="97">
        <f t="shared" si="771"/>
        <v>0</v>
      </c>
      <c r="AF449" s="97">
        <f t="shared" si="772"/>
        <v>0</v>
      </c>
      <c r="AG449" s="97">
        <f t="shared" si="773"/>
        <v>0</v>
      </c>
      <c r="AH449" s="97">
        <f t="shared" si="774"/>
        <v>0</v>
      </c>
      <c r="AI449" s="97"/>
      <c r="AJ449" s="97"/>
      <c r="AK449" s="97">
        <f t="shared" si="775"/>
        <v>0</v>
      </c>
      <c r="AL449" s="97">
        <f>SIN((90-$U$9)*$AA$8)*TAN($Y$10*$AA$8)/TAN((90-'C'!$F326)*$AA$8)</f>
        <v>6.9051025574227223E-2</v>
      </c>
      <c r="AM449" s="97">
        <f t="shared" si="776"/>
        <v>2.5695650812758871E-2</v>
      </c>
      <c r="AN449" s="97">
        <f t="shared" si="777"/>
        <v>1.0127663357422376</v>
      </c>
      <c r="AO449" s="97">
        <f t="shared" si="778"/>
        <v>3.9094940836713268</v>
      </c>
      <c r="AP449" s="97">
        <f t="shared" si="779"/>
        <v>-9.106959298875525</v>
      </c>
      <c r="AQ449" s="97">
        <f t="shared" si="780"/>
        <v>13.016453382546851</v>
      </c>
      <c r="AR449" s="97">
        <f t="shared" si="781"/>
        <v>185.1974652152042</v>
      </c>
      <c r="AS449" s="97" t="s">
        <v>8053</v>
      </c>
      <c r="AT449" s="97" t="s">
        <v>8053</v>
      </c>
      <c r="AU449" s="97" t="s">
        <v>8053</v>
      </c>
      <c r="AV449" s="97">
        <f t="shared" si="782"/>
        <v>11.048014218941324</v>
      </c>
      <c r="AW449" s="97">
        <f t="shared" si="783"/>
        <v>11.048014218941324</v>
      </c>
      <c r="AX449" s="97">
        <f t="shared" si="784"/>
        <v>0.46033392578922183</v>
      </c>
      <c r="AY449" s="97">
        <f t="shared" si="785"/>
        <v>0</v>
      </c>
      <c r="AZ449" s="97">
        <f t="shared" si="786"/>
        <v>0</v>
      </c>
      <c r="BA449" s="97">
        <f t="shared" si="787"/>
        <v>0</v>
      </c>
      <c r="BB449" s="97">
        <f>SIN((90-$U$9)*$AA$8)*TAN($Y$9*$AA$8)/TAN((90-'C'!$F326)*$AA$8)</f>
        <v>0.85410010829734107</v>
      </c>
      <c r="BC449" s="97">
        <f t="shared" si="788"/>
        <v>3.9313065427916136</v>
      </c>
      <c r="BD449" s="97">
        <f t="shared" si="789"/>
        <v>2.2206545302661587</v>
      </c>
      <c r="BE449" s="97">
        <f t="shared" si="790"/>
        <v>22.619926777725336</v>
      </c>
      <c r="BF449" s="97">
        <f t="shared" si="791"/>
        <v>-63.235932093769613</v>
      </c>
      <c r="BG449" s="97">
        <f t="shared" si="792"/>
        <v>85.855858871494945</v>
      </c>
      <c r="BH449" s="97">
        <f t="shared" si="793"/>
        <v>220.61600531604427</v>
      </c>
      <c r="BI449" s="97" t="s">
        <v>8053</v>
      </c>
      <c r="BJ449" s="97" t="s">
        <v>8053</v>
      </c>
      <c r="BK449" s="97" t="s">
        <v>8053</v>
      </c>
      <c r="BL449" s="97">
        <f t="shared" si="794"/>
        <v>0</v>
      </c>
      <c r="BM449" s="97">
        <f t="shared" si="795"/>
        <v>0</v>
      </c>
      <c r="BN449" s="97">
        <f t="shared" si="796"/>
        <v>0</v>
      </c>
      <c r="BO449" s="97">
        <f t="shared" si="797"/>
        <v>0</v>
      </c>
      <c r="BP449" s="97">
        <f t="shared" si="798"/>
        <v>0</v>
      </c>
      <c r="BQ449" s="97">
        <f t="shared" si="799"/>
        <v>0</v>
      </c>
      <c r="BR449" s="97">
        <f>SIN((90-$U$9)*$AA$8)*TAN($AA$10*$AA$8)/TAN((90-'C'!$F326)*$AA$8)</f>
        <v>-6.9051025574227209E-2</v>
      </c>
      <c r="BS449" s="97">
        <f t="shared" si="800"/>
        <v>2.5695650812758864E-2</v>
      </c>
      <c r="BT449" s="97">
        <f t="shared" si="801"/>
        <v>1.0127663357422376</v>
      </c>
      <c r="BU449" s="97">
        <f t="shared" si="802"/>
        <v>-3.9094940836713259</v>
      </c>
      <c r="BV449" s="97">
        <f t="shared" si="803"/>
        <v>9.1069592988755232</v>
      </c>
      <c r="BW449" s="97">
        <f t="shared" si="804"/>
        <v>-13.01645338254685</v>
      </c>
      <c r="BX449" s="97">
        <f t="shared" si="805"/>
        <v>174.8025347847958</v>
      </c>
      <c r="BY449" s="97" t="s">
        <v>8053</v>
      </c>
      <c r="BZ449" s="97" t="s">
        <v>8053</v>
      </c>
      <c r="CA449" s="97" t="s">
        <v>8053</v>
      </c>
      <c r="CB449" s="97">
        <f t="shared" si="806"/>
        <v>0</v>
      </c>
      <c r="CC449" s="97">
        <f t="shared" si="807"/>
        <v>0</v>
      </c>
      <c r="CD449" s="97">
        <f t="shared" si="808"/>
        <v>0</v>
      </c>
      <c r="CE449" s="97">
        <f t="shared" si="809"/>
        <v>0</v>
      </c>
      <c r="CF449" s="97">
        <f t="shared" si="810"/>
        <v>0</v>
      </c>
      <c r="CG449" s="97">
        <f t="shared" si="811"/>
        <v>0</v>
      </c>
      <c r="CH449" s="97">
        <f>90-'C'!$F326</f>
        <v>106.38500000000001</v>
      </c>
      <c r="CI449" s="97">
        <v>7</v>
      </c>
      <c r="CJ449" s="97"/>
      <c r="CK449" s="97"/>
      <c r="CL449" s="97" t="e">
        <f t="shared" ref="CL449:CL452" si="825">#REF!</f>
        <v>#REF!</v>
      </c>
      <c r="CM449" s="97"/>
      <c r="CN449" s="97" t="s">
        <v>8218</v>
      </c>
      <c r="CO449" s="97">
        <f t="shared" si="812"/>
        <v>7</v>
      </c>
      <c r="CP449" s="97">
        <f t="shared" si="813"/>
        <v>34.31666666666667</v>
      </c>
      <c r="CQ449" s="97">
        <f>'C'!F326</f>
        <v>-16.385000000000002</v>
      </c>
      <c r="CR449" s="97">
        <f t="shared" si="814"/>
        <v>3.1415926535897931</v>
      </c>
      <c r="CS449" s="97">
        <f t="shared" si="815"/>
        <v>1.7453292519943295E-2</v>
      </c>
      <c r="CT449" s="97">
        <f t="shared" si="816"/>
        <v>57.295779513082323</v>
      </c>
      <c r="CU449" s="97">
        <f t="shared" si="817"/>
        <v>0.59893882164272083</v>
      </c>
      <c r="CV449" s="97">
        <f t="shared" si="818"/>
        <v>-0.28597219793927092</v>
      </c>
      <c r="CW449" s="97">
        <f t="shared" si="819"/>
        <v>1.3874172952250905</v>
      </c>
      <c r="CX449" s="97">
        <f t="shared" si="820"/>
        <v>-70.630895177302975</v>
      </c>
      <c r="CY449" s="97">
        <f t="shared" si="821"/>
        <v>109.36910482269703</v>
      </c>
      <c r="CZ449" s="97">
        <f t="shared" si="822"/>
        <v>250.63089517730299</v>
      </c>
      <c r="DA449" s="97"/>
      <c r="DB449" s="97"/>
      <c r="DC449" s="97"/>
      <c r="DD449" s="97"/>
      <c r="DE449" s="97"/>
      <c r="DF449" s="97"/>
      <c r="DG449" s="97"/>
      <c r="DH449" s="97"/>
      <c r="DI449" s="97"/>
      <c r="DJ449" s="97"/>
      <c r="DK449" s="97"/>
    </row>
    <row r="450" spans="1:115" ht="30" customHeight="1" x14ac:dyDescent="0.2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 t="s">
        <v>8186</v>
      </c>
      <c r="L450" s="97" t="e">
        <f t="shared" si="824"/>
        <v>#REF!</v>
      </c>
      <c r="M450" s="98">
        <f t="shared" si="823"/>
        <v>8</v>
      </c>
      <c r="N450" s="97">
        <f t="shared" si="758"/>
        <v>105.87231873866266</v>
      </c>
      <c r="O450" s="97">
        <f t="shared" si="759"/>
        <v>109.72756869568903</v>
      </c>
      <c r="P450" s="97">
        <f t="shared" si="760"/>
        <v>-3.8552499570263734</v>
      </c>
      <c r="Q450" s="97" t="str">
        <f t="shared" si="761"/>
        <v>QSOS</v>
      </c>
      <c r="R450" s="97">
        <f t="shared" si="762"/>
        <v>250.27243130431097</v>
      </c>
      <c r="S450" s="97">
        <f t="shared" si="477"/>
        <v>438</v>
      </c>
      <c r="T450" s="97">
        <f>SIN((90-$U$9)*$AA$8)*TAN($AA$9*$AA$8)/TAN((90-'C'!$F327)*$AA$8)</f>
        <v>-0.87015286213888787</v>
      </c>
      <c r="U450" s="97">
        <f t="shared" si="763"/>
        <v>3.9313065427916092</v>
      </c>
      <c r="V450" s="97">
        <f t="shared" si="764"/>
        <v>2.2206545302661578</v>
      </c>
      <c r="W450" s="97">
        <f t="shared" si="765"/>
        <v>-23.069363177274806</v>
      </c>
      <c r="X450" s="97">
        <f t="shared" si="766"/>
        <v>63.235932093769605</v>
      </c>
      <c r="Y450" s="97">
        <f t="shared" si="767"/>
        <v>-86.305295271044415</v>
      </c>
      <c r="Z450" s="97">
        <f t="shared" si="768"/>
        <v>139.83343108350519</v>
      </c>
      <c r="AA450" s="97">
        <f>(COS( 90.833*$AA$8)-SIN($U$9*$AA$8)*SIN('C'!$F327*$AA$8))/COS($U$9*$AA$8)/COS('C'!$F327*$AA$8)</f>
        <v>0.18609745136423922</v>
      </c>
      <c r="AB450" s="97">
        <f t="shared" si="769"/>
        <v>79.274877075940054</v>
      </c>
      <c r="AC450" s="97">
        <f>('C'!$E327+$AC$9+$W$9/15)</f>
        <v>11.916777777777778</v>
      </c>
      <c r="AD450" s="97">
        <f t="shared" si="770"/>
        <v>0</v>
      </c>
      <c r="AE450" s="97">
        <f t="shared" si="771"/>
        <v>0</v>
      </c>
      <c r="AF450" s="97">
        <f t="shared" si="772"/>
        <v>0</v>
      </c>
      <c r="AG450" s="97">
        <f t="shared" si="773"/>
        <v>0</v>
      </c>
      <c r="AH450" s="97">
        <f t="shared" si="774"/>
        <v>0</v>
      </c>
      <c r="AI450" s="97"/>
      <c r="AJ450" s="97"/>
      <c r="AK450" s="97">
        <f t="shared" si="775"/>
        <v>0</v>
      </c>
      <c r="AL450" s="97">
        <f>SIN((90-$U$9)*$AA$8)*TAN($Y$10*$AA$8)/TAN((90-'C'!$F327)*$AA$8)</f>
        <v>7.0348834935543406E-2</v>
      </c>
      <c r="AM450" s="97">
        <f t="shared" si="776"/>
        <v>2.5695650812758871E-2</v>
      </c>
      <c r="AN450" s="97">
        <f t="shared" si="777"/>
        <v>1.0127663357422376</v>
      </c>
      <c r="AO450" s="97">
        <f t="shared" si="778"/>
        <v>3.9830902585190415</v>
      </c>
      <c r="AP450" s="97">
        <f t="shared" si="779"/>
        <v>-9.106959298875525</v>
      </c>
      <c r="AQ450" s="97">
        <f t="shared" si="780"/>
        <v>13.090049557394567</v>
      </c>
      <c r="AR450" s="97">
        <f t="shared" si="781"/>
        <v>185.12386904035648</v>
      </c>
      <c r="AS450" s="97" t="s">
        <v>8053</v>
      </c>
      <c r="AT450" s="97" t="s">
        <v>8053</v>
      </c>
      <c r="AU450" s="97" t="s">
        <v>8053</v>
      </c>
      <c r="AV450" s="97">
        <f t="shared" si="782"/>
        <v>11.044107807284806</v>
      </c>
      <c r="AW450" s="97">
        <f t="shared" si="783"/>
        <v>11.044107807284806</v>
      </c>
      <c r="AX450" s="97">
        <f t="shared" si="784"/>
        <v>0.46017115863686692</v>
      </c>
      <c r="AY450" s="97">
        <f t="shared" si="785"/>
        <v>0</v>
      </c>
      <c r="AZ450" s="97">
        <f t="shared" si="786"/>
        <v>0</v>
      </c>
      <c r="BA450" s="97">
        <f t="shared" si="787"/>
        <v>0</v>
      </c>
      <c r="BB450" s="97">
        <f>SIN((90-$U$9)*$AA$8)*TAN($Y$9*$AA$8)/TAN((90-'C'!$F327)*$AA$8)</f>
        <v>0.87015286213888832</v>
      </c>
      <c r="BC450" s="97">
        <f t="shared" si="788"/>
        <v>3.9313065427916136</v>
      </c>
      <c r="BD450" s="97">
        <f t="shared" si="789"/>
        <v>2.2206545302661587</v>
      </c>
      <c r="BE450" s="97">
        <f t="shared" si="790"/>
        <v>23.069363177274806</v>
      </c>
      <c r="BF450" s="97">
        <f t="shared" si="791"/>
        <v>-63.235932093769613</v>
      </c>
      <c r="BG450" s="97">
        <f t="shared" si="792"/>
        <v>86.305295271044415</v>
      </c>
      <c r="BH450" s="97">
        <f t="shared" si="793"/>
        <v>220.16656891649481</v>
      </c>
      <c r="BI450" s="97" t="s">
        <v>8053</v>
      </c>
      <c r="BJ450" s="97" t="s">
        <v>8053</v>
      </c>
      <c r="BK450" s="97" t="s">
        <v>8053</v>
      </c>
      <c r="BL450" s="97">
        <f t="shared" si="794"/>
        <v>0</v>
      </c>
      <c r="BM450" s="97">
        <f t="shared" si="795"/>
        <v>0</v>
      </c>
      <c r="BN450" s="97">
        <f t="shared" si="796"/>
        <v>0</v>
      </c>
      <c r="BO450" s="97">
        <f t="shared" si="797"/>
        <v>0</v>
      </c>
      <c r="BP450" s="97">
        <f t="shared" si="798"/>
        <v>0</v>
      </c>
      <c r="BQ450" s="97">
        <f t="shared" si="799"/>
        <v>0</v>
      </c>
      <c r="BR450" s="97">
        <f>SIN((90-$U$9)*$AA$8)*TAN($AA$10*$AA$8)/TAN((90-'C'!$F327)*$AA$8)</f>
        <v>-7.0348834935543392E-2</v>
      </c>
      <c r="BS450" s="97">
        <f t="shared" si="800"/>
        <v>2.5695650812758864E-2</v>
      </c>
      <c r="BT450" s="97">
        <f t="shared" si="801"/>
        <v>1.0127663357422376</v>
      </c>
      <c r="BU450" s="97">
        <f t="shared" si="802"/>
        <v>-3.9830902585190406</v>
      </c>
      <c r="BV450" s="97">
        <f t="shared" si="803"/>
        <v>9.1069592988755232</v>
      </c>
      <c r="BW450" s="97">
        <f t="shared" si="804"/>
        <v>-13.090049557394565</v>
      </c>
      <c r="BX450" s="97">
        <f t="shared" si="805"/>
        <v>174.87613095964352</v>
      </c>
      <c r="BY450" s="97" t="s">
        <v>8053</v>
      </c>
      <c r="BZ450" s="97" t="s">
        <v>8053</v>
      </c>
      <c r="CA450" s="97" t="s">
        <v>8053</v>
      </c>
      <c r="CB450" s="97">
        <f t="shared" si="806"/>
        <v>0</v>
      </c>
      <c r="CC450" s="97">
        <f t="shared" si="807"/>
        <v>0</v>
      </c>
      <c r="CD450" s="97">
        <f t="shared" si="808"/>
        <v>0</v>
      </c>
      <c r="CE450" s="97">
        <f t="shared" si="809"/>
        <v>0</v>
      </c>
      <c r="CF450" s="97">
        <f t="shared" si="810"/>
        <v>0</v>
      </c>
      <c r="CG450" s="97">
        <f t="shared" si="811"/>
        <v>0</v>
      </c>
      <c r="CH450" s="97">
        <f>90-'C'!$F327</f>
        <v>106.676</v>
      </c>
      <c r="CI450" s="97">
        <v>8</v>
      </c>
      <c r="CJ450" s="97"/>
      <c r="CK450" s="97" t="s">
        <v>8186</v>
      </c>
      <c r="CL450" s="97" t="e">
        <f t="shared" si="825"/>
        <v>#REF!</v>
      </c>
      <c r="CM450" s="97"/>
      <c r="CN450" s="97" t="s">
        <v>8218</v>
      </c>
      <c r="CO450" s="97">
        <f t="shared" si="812"/>
        <v>8</v>
      </c>
      <c r="CP450" s="97">
        <f t="shared" si="813"/>
        <v>34.31666666666667</v>
      </c>
      <c r="CQ450" s="97">
        <f>'C'!F327</f>
        <v>-16.675999999999998</v>
      </c>
      <c r="CR450" s="97">
        <f t="shared" si="814"/>
        <v>3.1415926535897931</v>
      </c>
      <c r="CS450" s="97">
        <f t="shared" si="815"/>
        <v>1.7453292519943295E-2</v>
      </c>
      <c r="CT450" s="97">
        <f t="shared" si="816"/>
        <v>57.295779513082323</v>
      </c>
      <c r="CU450" s="97">
        <f t="shared" si="817"/>
        <v>0.59893882164272083</v>
      </c>
      <c r="CV450" s="97">
        <f t="shared" si="818"/>
        <v>-0.29105110606257439</v>
      </c>
      <c r="CW450" s="97">
        <f t="shared" si="819"/>
        <v>1.3836076190889288</v>
      </c>
      <c r="CX450" s="97">
        <f t="shared" si="820"/>
        <v>-70.27243130431097</v>
      </c>
      <c r="CY450" s="97">
        <f t="shared" si="821"/>
        <v>109.72756869568903</v>
      </c>
      <c r="CZ450" s="97">
        <f t="shared" si="822"/>
        <v>250.27243130431097</v>
      </c>
      <c r="DA450" s="97"/>
      <c r="DB450" s="97"/>
      <c r="DC450" s="97"/>
      <c r="DD450" s="97"/>
      <c r="DE450" s="97"/>
      <c r="DF450" s="97"/>
      <c r="DG450" s="97"/>
      <c r="DH450" s="97"/>
      <c r="DI450" s="97"/>
      <c r="DJ450" s="97"/>
      <c r="DK450" s="97"/>
    </row>
    <row r="451" spans="1:115" ht="30" customHeight="1" x14ac:dyDescent="0.2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 t="e">
        <f t="shared" si="824"/>
        <v>#REF!</v>
      </c>
      <c r="M451" s="98">
        <f t="shared" si="823"/>
        <v>9</v>
      </c>
      <c r="N451" s="97">
        <f t="shared" si="758"/>
        <v>105.87231873866266</v>
      </c>
      <c r="O451" s="97">
        <f t="shared" si="759"/>
        <v>110.08012594431145</v>
      </c>
      <c r="P451" s="97">
        <f t="shared" si="760"/>
        <v>-4.2078072056487912</v>
      </c>
      <c r="Q451" s="97" t="str">
        <f t="shared" si="761"/>
        <v>QSOS</v>
      </c>
      <c r="R451" s="97">
        <f t="shared" si="762"/>
        <v>249.91987405568855</v>
      </c>
      <c r="S451" s="97">
        <f t="shared" si="477"/>
        <v>439</v>
      </c>
      <c r="T451" s="97">
        <f>SIN((90-$U$9)*$AA$8)*TAN($AA$9*$AA$8)/TAN((90-'C'!$F328)*$AA$8)</f>
        <v>-0.88597745697784447</v>
      </c>
      <c r="U451" s="97">
        <f t="shared" si="763"/>
        <v>3.9313065427916092</v>
      </c>
      <c r="V451" s="97">
        <f t="shared" si="764"/>
        <v>2.2206545302661578</v>
      </c>
      <c r="W451" s="97">
        <f t="shared" si="765"/>
        <v>-23.513886117798638</v>
      </c>
      <c r="X451" s="97">
        <f t="shared" si="766"/>
        <v>63.235932093769605</v>
      </c>
      <c r="Y451" s="97">
        <f t="shared" si="767"/>
        <v>-86.74981821156824</v>
      </c>
      <c r="Z451" s="97">
        <f t="shared" si="768"/>
        <v>140.27795402402904</v>
      </c>
      <c r="AA451" s="97">
        <f>(COS( 90.833*$AA$8)-SIN($U$9*$AA$8)*SIN('C'!$F328*$AA$8))/COS($U$9*$AA$8)/COS('C'!$F328*$AA$8)</f>
        <v>0.18978823586545604</v>
      </c>
      <c r="AB451" s="97">
        <f t="shared" si="769"/>
        <v>79.05957385228696</v>
      </c>
      <c r="AC451" s="97">
        <f>('C'!$E328+$AC$9+$W$9/15)</f>
        <v>11.917777777777779</v>
      </c>
      <c r="AD451" s="97">
        <f t="shared" si="770"/>
        <v>0</v>
      </c>
      <c r="AE451" s="97">
        <f t="shared" si="771"/>
        <v>0</v>
      </c>
      <c r="AF451" s="97">
        <f t="shared" si="772"/>
        <v>0</v>
      </c>
      <c r="AG451" s="97">
        <f t="shared" si="773"/>
        <v>0</v>
      </c>
      <c r="AH451" s="97">
        <f t="shared" si="774"/>
        <v>0</v>
      </c>
      <c r="AI451" s="97"/>
      <c r="AJ451" s="97"/>
      <c r="AK451" s="97">
        <f t="shared" si="775"/>
        <v>0</v>
      </c>
      <c r="AL451" s="97">
        <f>SIN((90-$U$9)*$AA$8)*TAN($Y$10*$AA$8)/TAN((90-'C'!$F328)*$AA$8)</f>
        <v>7.1628198434401755E-2</v>
      </c>
      <c r="AM451" s="97">
        <f t="shared" si="776"/>
        <v>2.5695650812758871E-2</v>
      </c>
      <c r="AN451" s="97">
        <f t="shared" si="777"/>
        <v>1.0127663357422376</v>
      </c>
      <c r="AO451" s="97">
        <f t="shared" si="778"/>
        <v>4.055646848138144</v>
      </c>
      <c r="AP451" s="97">
        <f t="shared" si="779"/>
        <v>-9.106959298875525</v>
      </c>
      <c r="AQ451" s="97">
        <f t="shared" si="780"/>
        <v>13.162606147013669</v>
      </c>
      <c r="AR451" s="97">
        <f t="shared" si="781"/>
        <v>185.05131245073738</v>
      </c>
      <c r="AS451" s="97" t="s">
        <v>8053</v>
      </c>
      <c r="AT451" s="97" t="s">
        <v>8053</v>
      </c>
      <c r="AU451" s="97" t="s">
        <v>8053</v>
      </c>
      <c r="AV451" s="97">
        <f t="shared" si="782"/>
        <v>11.040270701310201</v>
      </c>
      <c r="AW451" s="97">
        <f t="shared" si="783"/>
        <v>11.040270701310201</v>
      </c>
      <c r="AX451" s="97">
        <f t="shared" si="784"/>
        <v>0.46001127922125834</v>
      </c>
      <c r="AY451" s="97">
        <f t="shared" si="785"/>
        <v>0</v>
      </c>
      <c r="AZ451" s="97">
        <f t="shared" si="786"/>
        <v>0</v>
      </c>
      <c r="BA451" s="97">
        <f t="shared" si="787"/>
        <v>0</v>
      </c>
      <c r="BB451" s="97">
        <f>SIN((90-$U$9)*$AA$8)*TAN($Y$9*$AA$8)/TAN((90-'C'!$F328)*$AA$8)</f>
        <v>0.88597745697784491</v>
      </c>
      <c r="BC451" s="97">
        <f t="shared" si="788"/>
        <v>3.9313065427916136</v>
      </c>
      <c r="BD451" s="97">
        <f t="shared" si="789"/>
        <v>2.2206545302661587</v>
      </c>
      <c r="BE451" s="97">
        <f t="shared" si="790"/>
        <v>23.513886117798638</v>
      </c>
      <c r="BF451" s="97">
        <f t="shared" si="791"/>
        <v>-63.235932093769613</v>
      </c>
      <c r="BG451" s="97">
        <f t="shared" si="792"/>
        <v>86.749818211568254</v>
      </c>
      <c r="BH451" s="97">
        <f t="shared" si="793"/>
        <v>219.72204597597096</v>
      </c>
      <c r="BI451" s="97" t="s">
        <v>8053</v>
      </c>
      <c r="BJ451" s="97" t="s">
        <v>8053</v>
      </c>
      <c r="BK451" s="97" t="s">
        <v>8053</v>
      </c>
      <c r="BL451" s="97">
        <f t="shared" si="794"/>
        <v>0</v>
      </c>
      <c r="BM451" s="97">
        <f t="shared" si="795"/>
        <v>0</v>
      </c>
      <c r="BN451" s="97">
        <f t="shared" si="796"/>
        <v>0</v>
      </c>
      <c r="BO451" s="97">
        <f t="shared" si="797"/>
        <v>0</v>
      </c>
      <c r="BP451" s="97">
        <f t="shared" si="798"/>
        <v>0</v>
      </c>
      <c r="BQ451" s="97">
        <f t="shared" si="799"/>
        <v>0</v>
      </c>
      <c r="BR451" s="97">
        <f>SIN((90-$U$9)*$AA$8)*TAN($AA$10*$AA$8)/TAN((90-'C'!$F328)*$AA$8)</f>
        <v>-7.1628198434401727E-2</v>
      </c>
      <c r="BS451" s="97">
        <f t="shared" si="800"/>
        <v>2.5695650812758864E-2</v>
      </c>
      <c r="BT451" s="97">
        <f t="shared" si="801"/>
        <v>1.0127663357422376</v>
      </c>
      <c r="BU451" s="97">
        <f t="shared" si="802"/>
        <v>-4.0556468481381422</v>
      </c>
      <c r="BV451" s="97">
        <f t="shared" si="803"/>
        <v>9.1069592988755232</v>
      </c>
      <c r="BW451" s="97">
        <f t="shared" si="804"/>
        <v>-13.162606147013665</v>
      </c>
      <c r="BX451" s="97">
        <f t="shared" si="805"/>
        <v>174.94868754926262</v>
      </c>
      <c r="BY451" s="97" t="s">
        <v>8053</v>
      </c>
      <c r="BZ451" s="97" t="s">
        <v>8053</v>
      </c>
      <c r="CA451" s="97" t="s">
        <v>8053</v>
      </c>
      <c r="CB451" s="97">
        <f t="shared" si="806"/>
        <v>0</v>
      </c>
      <c r="CC451" s="97">
        <f t="shared" si="807"/>
        <v>0</v>
      </c>
      <c r="CD451" s="97">
        <f t="shared" si="808"/>
        <v>0</v>
      </c>
      <c r="CE451" s="97">
        <f t="shared" si="809"/>
        <v>0</v>
      </c>
      <c r="CF451" s="97">
        <f t="shared" si="810"/>
        <v>0</v>
      </c>
      <c r="CG451" s="97">
        <f t="shared" si="811"/>
        <v>0</v>
      </c>
      <c r="CH451" s="97">
        <f>90-'C'!$F328</f>
        <v>106.962</v>
      </c>
      <c r="CI451" s="97">
        <v>9</v>
      </c>
      <c r="CJ451" s="97"/>
      <c r="CK451" s="97"/>
      <c r="CL451" s="97" t="e">
        <f t="shared" si="825"/>
        <v>#REF!</v>
      </c>
      <c r="CM451" s="97"/>
      <c r="CN451" s="97" t="s">
        <v>8218</v>
      </c>
      <c r="CO451" s="97">
        <f t="shared" si="812"/>
        <v>9</v>
      </c>
      <c r="CP451" s="97">
        <f t="shared" si="813"/>
        <v>34.31666666666667</v>
      </c>
      <c r="CQ451" s="97">
        <f>'C'!F328</f>
        <v>-16.962</v>
      </c>
      <c r="CR451" s="97">
        <f t="shared" si="814"/>
        <v>3.1415926535897931</v>
      </c>
      <c r="CS451" s="97">
        <f t="shared" si="815"/>
        <v>1.7453292519943295E-2</v>
      </c>
      <c r="CT451" s="97">
        <f t="shared" si="816"/>
        <v>57.295779513082323</v>
      </c>
      <c r="CU451" s="97">
        <f t="shared" si="817"/>
        <v>0.59893882164272083</v>
      </c>
      <c r="CV451" s="97">
        <f t="shared" si="818"/>
        <v>-0.29604274772327815</v>
      </c>
      <c r="CW451" s="97">
        <f t="shared" si="819"/>
        <v>1.3798498689460246</v>
      </c>
      <c r="CX451" s="97">
        <f t="shared" si="820"/>
        <v>-69.919874055688553</v>
      </c>
      <c r="CY451" s="97">
        <f t="shared" si="821"/>
        <v>110.08012594431145</v>
      </c>
      <c r="CZ451" s="97">
        <f t="shared" si="822"/>
        <v>249.91987405568855</v>
      </c>
      <c r="DA451" s="97"/>
      <c r="DB451" s="97"/>
      <c r="DC451" s="97"/>
      <c r="DD451" s="97"/>
      <c r="DE451" s="97"/>
      <c r="DF451" s="97"/>
      <c r="DG451" s="97"/>
      <c r="DH451" s="97"/>
      <c r="DI451" s="97"/>
      <c r="DJ451" s="97"/>
      <c r="DK451" s="97"/>
    </row>
    <row r="452" spans="1:115" ht="30" customHeight="1" x14ac:dyDescent="0.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 t="e">
        <f t="shared" si="824"/>
        <v>#REF!</v>
      </c>
      <c r="M452" s="98">
        <f t="shared" si="823"/>
        <v>10</v>
      </c>
      <c r="N452" s="97">
        <f t="shared" si="758"/>
        <v>105.87231873866266</v>
      </c>
      <c r="O452" s="97">
        <f t="shared" si="759"/>
        <v>110.42676953286508</v>
      </c>
      <c r="P452" s="97">
        <f t="shared" si="760"/>
        <v>-4.5544507942024239</v>
      </c>
      <c r="Q452" s="97" t="str">
        <f t="shared" si="761"/>
        <v>QSOS</v>
      </c>
      <c r="R452" s="97">
        <f t="shared" si="762"/>
        <v>249.57323046713492</v>
      </c>
      <c r="S452" s="97">
        <f t="shared" si="477"/>
        <v>440</v>
      </c>
      <c r="T452" s="97">
        <f>SIN((90-$U$9)*$AA$8)*TAN($AA$9*$AA$8)/TAN((90-'C'!$F329)*$AA$8)</f>
        <v>-0.90157239324311944</v>
      </c>
      <c r="U452" s="97">
        <f t="shared" si="763"/>
        <v>3.9313065427916092</v>
      </c>
      <c r="V452" s="97">
        <f t="shared" si="764"/>
        <v>2.2206545302661578</v>
      </c>
      <c r="W452" s="97">
        <f t="shared" si="765"/>
        <v>-23.953430679083887</v>
      </c>
      <c r="X452" s="97">
        <f t="shared" si="766"/>
        <v>63.235932093769605</v>
      </c>
      <c r="Y452" s="97">
        <f t="shared" si="767"/>
        <v>-87.189362772853485</v>
      </c>
      <c r="Z452" s="97">
        <f t="shared" si="768"/>
        <v>140.71749858531427</v>
      </c>
      <c r="AA452" s="97">
        <f>(COS( 90.833*$AA$8)-SIN($U$9*$AA$8)*SIN('C'!$F329*$AA$8))/COS($U$9*$AA$8)/COS('C'!$F329*$AA$8)</f>
        <v>0.19342500964535461</v>
      </c>
      <c r="AB452" s="97">
        <f t="shared" si="769"/>
        <v>78.847268291787699</v>
      </c>
      <c r="AC452" s="97">
        <f>('C'!$E329+$AC$9+$W$9/15)</f>
        <v>11.919777777777778</v>
      </c>
      <c r="AD452" s="97">
        <f t="shared" si="770"/>
        <v>0</v>
      </c>
      <c r="AE452" s="97">
        <f t="shared" si="771"/>
        <v>0</v>
      </c>
      <c r="AF452" s="97">
        <f t="shared" si="772"/>
        <v>0</v>
      </c>
      <c r="AG452" s="97">
        <f t="shared" si="773"/>
        <v>0</v>
      </c>
      <c r="AH452" s="97">
        <f t="shared" si="774"/>
        <v>0</v>
      </c>
      <c r="AI452" s="97"/>
      <c r="AJ452" s="97"/>
      <c r="AK452" s="97">
        <f t="shared" si="775"/>
        <v>0</v>
      </c>
      <c r="AL452" s="97">
        <f>SIN((90-$U$9)*$AA$8)*TAN($Y$10*$AA$8)/TAN((90-'C'!$F329)*$AA$8)</f>
        <v>7.2888994835690876E-2</v>
      </c>
      <c r="AM452" s="97">
        <f t="shared" si="776"/>
        <v>2.5695650812758871E-2</v>
      </c>
      <c r="AN452" s="97">
        <f t="shared" si="777"/>
        <v>1.0127663357422376</v>
      </c>
      <c r="AO452" s="97">
        <f t="shared" si="778"/>
        <v>4.1271568148525377</v>
      </c>
      <c r="AP452" s="97">
        <f t="shared" si="779"/>
        <v>-9.106959298875525</v>
      </c>
      <c r="AQ452" s="97">
        <f t="shared" si="780"/>
        <v>13.234116113728064</v>
      </c>
      <c r="AR452" s="97">
        <f t="shared" si="781"/>
        <v>184.979802484023</v>
      </c>
      <c r="AS452" s="97" t="s">
        <v>8053</v>
      </c>
      <c r="AT452" s="97" t="s">
        <v>8053</v>
      </c>
      <c r="AU452" s="97" t="s">
        <v>8053</v>
      </c>
      <c r="AV452" s="97">
        <f t="shared" si="782"/>
        <v>11.037503370195907</v>
      </c>
      <c r="AW452" s="97">
        <f t="shared" si="783"/>
        <v>11.037503370195907</v>
      </c>
      <c r="AX452" s="97">
        <f t="shared" si="784"/>
        <v>0.45989597375816277</v>
      </c>
      <c r="AY452" s="97">
        <f t="shared" si="785"/>
        <v>0</v>
      </c>
      <c r="AZ452" s="97">
        <f t="shared" si="786"/>
        <v>0</v>
      </c>
      <c r="BA452" s="97">
        <f t="shared" si="787"/>
        <v>0</v>
      </c>
      <c r="BB452" s="97">
        <f>SIN((90-$U$9)*$AA$8)*TAN($Y$9*$AA$8)/TAN((90-'C'!$F329)*$AA$8)</f>
        <v>0.90157239324311977</v>
      </c>
      <c r="BC452" s="97">
        <f t="shared" si="788"/>
        <v>3.9313065427916136</v>
      </c>
      <c r="BD452" s="97">
        <f t="shared" si="789"/>
        <v>2.2206545302661587</v>
      </c>
      <c r="BE452" s="97">
        <f t="shared" si="790"/>
        <v>23.953430679083887</v>
      </c>
      <c r="BF452" s="97">
        <f t="shared" si="791"/>
        <v>-63.235932093769613</v>
      </c>
      <c r="BG452" s="97">
        <f t="shared" si="792"/>
        <v>87.189362772853499</v>
      </c>
      <c r="BH452" s="97">
        <f t="shared" si="793"/>
        <v>219.28250141468573</v>
      </c>
      <c r="BI452" s="97" t="s">
        <v>8053</v>
      </c>
      <c r="BJ452" s="97" t="s">
        <v>8053</v>
      </c>
      <c r="BK452" s="97" t="s">
        <v>8053</v>
      </c>
      <c r="BL452" s="97">
        <f t="shared" si="794"/>
        <v>0</v>
      </c>
      <c r="BM452" s="97">
        <f t="shared" si="795"/>
        <v>0</v>
      </c>
      <c r="BN452" s="97">
        <f t="shared" si="796"/>
        <v>0</v>
      </c>
      <c r="BO452" s="97">
        <f t="shared" si="797"/>
        <v>0</v>
      </c>
      <c r="BP452" s="97">
        <f t="shared" si="798"/>
        <v>0</v>
      </c>
      <c r="BQ452" s="97">
        <f t="shared" si="799"/>
        <v>0</v>
      </c>
      <c r="BR452" s="97">
        <f>SIN((90-$U$9)*$AA$8)*TAN($AA$10*$AA$8)/TAN((90-'C'!$F329)*$AA$8)</f>
        <v>-7.2888994835690862E-2</v>
      </c>
      <c r="BS452" s="97">
        <f t="shared" si="800"/>
        <v>2.5695650812758864E-2</v>
      </c>
      <c r="BT452" s="97">
        <f t="shared" si="801"/>
        <v>1.0127663357422376</v>
      </c>
      <c r="BU452" s="97">
        <f t="shared" si="802"/>
        <v>-4.1271568148525368</v>
      </c>
      <c r="BV452" s="97">
        <f t="shared" si="803"/>
        <v>9.1069592988755232</v>
      </c>
      <c r="BW452" s="97">
        <f t="shared" si="804"/>
        <v>-13.23411611372806</v>
      </c>
      <c r="BX452" s="97">
        <f t="shared" si="805"/>
        <v>175.020197515977</v>
      </c>
      <c r="BY452" s="97" t="s">
        <v>8053</v>
      </c>
      <c r="BZ452" s="97" t="s">
        <v>8053</v>
      </c>
      <c r="CA452" s="97" t="s">
        <v>8053</v>
      </c>
      <c r="CB452" s="97">
        <f t="shared" si="806"/>
        <v>0</v>
      </c>
      <c r="CC452" s="97">
        <f t="shared" si="807"/>
        <v>0</v>
      </c>
      <c r="CD452" s="97">
        <f t="shared" si="808"/>
        <v>0</v>
      </c>
      <c r="CE452" s="97">
        <f t="shared" si="809"/>
        <v>0</v>
      </c>
      <c r="CF452" s="97">
        <f t="shared" si="810"/>
        <v>0</v>
      </c>
      <c r="CG452" s="97">
        <f t="shared" si="811"/>
        <v>0</v>
      </c>
      <c r="CH452" s="97">
        <f>90-'C'!$F329</f>
        <v>107.24299999999999</v>
      </c>
      <c r="CI452" s="97">
        <v>10</v>
      </c>
      <c r="CJ452" s="97"/>
      <c r="CK452" s="97"/>
      <c r="CL452" s="97" t="e">
        <f t="shared" si="825"/>
        <v>#REF!</v>
      </c>
      <c r="CM452" s="97"/>
      <c r="CN452" s="97" t="s">
        <v>8218</v>
      </c>
      <c r="CO452" s="97">
        <f t="shared" si="812"/>
        <v>10</v>
      </c>
      <c r="CP452" s="97">
        <f t="shared" si="813"/>
        <v>34.31666666666667</v>
      </c>
      <c r="CQ452" s="97">
        <f>'C'!F329</f>
        <v>-17.242999999999999</v>
      </c>
      <c r="CR452" s="97">
        <f t="shared" si="814"/>
        <v>3.1415926535897931</v>
      </c>
      <c r="CS452" s="97">
        <f t="shared" si="815"/>
        <v>1.7453292519943295E-2</v>
      </c>
      <c r="CT452" s="97">
        <f t="shared" si="816"/>
        <v>57.295779513082323</v>
      </c>
      <c r="CU452" s="97">
        <f t="shared" si="817"/>
        <v>0.59893882164272083</v>
      </c>
      <c r="CV452" s="97">
        <f t="shared" si="818"/>
        <v>-0.3009471229213822</v>
      </c>
      <c r="CW452" s="97">
        <f t="shared" si="819"/>
        <v>1.3761444378950205</v>
      </c>
      <c r="CX452" s="97">
        <f t="shared" si="820"/>
        <v>-69.57323046713492</v>
      </c>
      <c r="CY452" s="97">
        <f t="shared" si="821"/>
        <v>110.42676953286508</v>
      </c>
      <c r="CZ452" s="97">
        <f t="shared" si="822"/>
        <v>249.57323046713492</v>
      </c>
      <c r="DA452" s="97"/>
      <c r="DB452" s="97"/>
      <c r="DC452" s="97"/>
      <c r="DD452" s="97"/>
      <c r="DE452" s="97"/>
      <c r="DF452" s="97"/>
      <c r="DG452" s="97"/>
      <c r="DH452" s="97"/>
      <c r="DI452" s="97"/>
      <c r="DJ452" s="97"/>
      <c r="DK452" s="97"/>
    </row>
    <row r="453" spans="1:115" ht="30" customHeight="1" x14ac:dyDescent="0.2">
      <c r="A453" s="97"/>
      <c r="B453" s="97"/>
      <c r="C453" s="97"/>
      <c r="D453" s="97"/>
      <c r="E453" s="97"/>
      <c r="F453" s="97"/>
      <c r="G453" s="97"/>
      <c r="H453" s="97"/>
      <c r="I453" s="97"/>
      <c r="J453" s="97" t="s">
        <v>8187</v>
      </c>
      <c r="K453" s="97"/>
      <c r="L453" s="97"/>
      <c r="M453" s="98">
        <f t="shared" si="823"/>
        <v>11</v>
      </c>
      <c r="N453" s="97">
        <f t="shared" si="758"/>
        <v>105.87231873866266</v>
      </c>
      <c r="O453" s="97">
        <f t="shared" si="759"/>
        <v>110.76749210707196</v>
      </c>
      <c r="P453" s="97">
        <f t="shared" si="760"/>
        <v>-4.8951733684093028</v>
      </c>
      <c r="Q453" s="97" t="str">
        <f t="shared" si="761"/>
        <v>QSOS</v>
      </c>
      <c r="R453" s="97">
        <f t="shared" si="762"/>
        <v>249.23250789292803</v>
      </c>
      <c r="S453" s="97">
        <f t="shared" si="477"/>
        <v>441</v>
      </c>
      <c r="T453" s="97">
        <f>SIN((90-$U$9)*$AA$8)*TAN($AA$9*$AA$8)/TAN((90-'C'!$F330)*$AA$8)</f>
        <v>-0.91693612207580022</v>
      </c>
      <c r="U453" s="97">
        <f t="shared" si="763"/>
        <v>3.9313065427916092</v>
      </c>
      <c r="V453" s="97">
        <f t="shared" si="764"/>
        <v>2.2206545302661578</v>
      </c>
      <c r="W453" s="97">
        <f t="shared" si="765"/>
        <v>-24.387928356878319</v>
      </c>
      <c r="X453" s="97">
        <f t="shared" si="766"/>
        <v>63.235932093769605</v>
      </c>
      <c r="Y453" s="97">
        <f t="shared" si="767"/>
        <v>-87.623860450647925</v>
      </c>
      <c r="Z453" s="97">
        <f t="shared" si="768"/>
        <v>141.15199626310871</v>
      </c>
      <c r="AA453" s="97">
        <f>(COS( 90.833*$AA$8)-SIN($U$9*$AA$8)*SIN('C'!$F330*$AA$8))/COS($U$9*$AA$8)/COS('C'!$F330*$AA$8)</f>
        <v>0.19700743314740912</v>
      </c>
      <c r="AB453" s="97">
        <f t="shared" si="769"/>
        <v>78.637983831951772</v>
      </c>
      <c r="AC453" s="97">
        <f>('C'!$E330+$AC$9+$W$9/15)</f>
        <v>11.920777777777779</v>
      </c>
      <c r="AD453" s="97">
        <f t="shared" si="770"/>
        <v>0</v>
      </c>
      <c r="AE453" s="97">
        <f t="shared" si="771"/>
        <v>0</v>
      </c>
      <c r="AF453" s="97">
        <f t="shared" si="772"/>
        <v>0</v>
      </c>
      <c r="AG453" s="97">
        <f t="shared" si="773"/>
        <v>0</v>
      </c>
      <c r="AH453" s="97">
        <f t="shared" si="774"/>
        <v>0</v>
      </c>
      <c r="AI453" s="97"/>
      <c r="AJ453" s="97"/>
      <c r="AK453" s="97">
        <f t="shared" si="775"/>
        <v>0</v>
      </c>
      <c r="AL453" s="97">
        <f>SIN((90-$U$9)*$AA$8)*TAN($Y$10*$AA$8)/TAN((90-'C'!$F330)*$AA$8)</f>
        <v>7.4131098919550331E-2</v>
      </c>
      <c r="AM453" s="97">
        <f t="shared" si="776"/>
        <v>2.5695650812758871E-2</v>
      </c>
      <c r="AN453" s="97">
        <f t="shared" si="777"/>
        <v>1.0127663357422376</v>
      </c>
      <c r="AO453" s="97">
        <f t="shared" si="778"/>
        <v>4.1976128865688507</v>
      </c>
      <c r="AP453" s="97">
        <f t="shared" si="779"/>
        <v>-9.106959298875525</v>
      </c>
      <c r="AQ453" s="97">
        <f t="shared" si="780"/>
        <v>13.304572185444375</v>
      </c>
      <c r="AR453" s="97">
        <f t="shared" si="781"/>
        <v>184.90934641230666</v>
      </c>
      <c r="AS453" s="97" t="s">
        <v>8053</v>
      </c>
      <c r="AT453" s="97" t="s">
        <v>8053</v>
      </c>
      <c r="AU453" s="97" t="s">
        <v>8053</v>
      </c>
      <c r="AV453" s="97">
        <f t="shared" si="782"/>
        <v>11.033806298748154</v>
      </c>
      <c r="AW453" s="97">
        <f t="shared" si="783"/>
        <v>11.033806298748154</v>
      </c>
      <c r="AX453" s="97">
        <f t="shared" si="784"/>
        <v>0.4597419291145064</v>
      </c>
      <c r="AY453" s="97">
        <f t="shared" si="785"/>
        <v>0</v>
      </c>
      <c r="AZ453" s="97">
        <f t="shared" si="786"/>
        <v>0</v>
      </c>
      <c r="BA453" s="97">
        <f t="shared" si="787"/>
        <v>0</v>
      </c>
      <c r="BB453" s="97">
        <f>SIN((90-$U$9)*$AA$8)*TAN($Y$9*$AA$8)/TAN((90-'C'!$F330)*$AA$8)</f>
        <v>0.91693612207580055</v>
      </c>
      <c r="BC453" s="97">
        <f t="shared" si="788"/>
        <v>3.9313065427916136</v>
      </c>
      <c r="BD453" s="97">
        <f t="shared" si="789"/>
        <v>2.2206545302661587</v>
      </c>
      <c r="BE453" s="97">
        <f t="shared" si="790"/>
        <v>24.387928356878319</v>
      </c>
      <c r="BF453" s="97">
        <f t="shared" si="791"/>
        <v>-63.235932093769613</v>
      </c>
      <c r="BG453" s="97">
        <f t="shared" si="792"/>
        <v>87.623860450647925</v>
      </c>
      <c r="BH453" s="97">
        <f t="shared" si="793"/>
        <v>218.84800373689129</v>
      </c>
      <c r="BI453" s="97" t="s">
        <v>8053</v>
      </c>
      <c r="BJ453" s="97" t="s">
        <v>8053</v>
      </c>
      <c r="BK453" s="97" t="s">
        <v>8053</v>
      </c>
      <c r="BL453" s="97">
        <f t="shared" si="794"/>
        <v>0</v>
      </c>
      <c r="BM453" s="97">
        <f t="shared" si="795"/>
        <v>0</v>
      </c>
      <c r="BN453" s="97">
        <f t="shared" si="796"/>
        <v>0</v>
      </c>
      <c r="BO453" s="97">
        <f t="shared" si="797"/>
        <v>0</v>
      </c>
      <c r="BP453" s="97">
        <f t="shared" si="798"/>
        <v>0</v>
      </c>
      <c r="BQ453" s="97">
        <f t="shared" si="799"/>
        <v>0</v>
      </c>
      <c r="BR453" s="97">
        <f>SIN((90-$U$9)*$AA$8)*TAN($AA$10*$AA$8)/TAN((90-'C'!$F330)*$AA$8)</f>
        <v>-7.4131098919550317E-2</v>
      </c>
      <c r="BS453" s="97">
        <f t="shared" si="800"/>
        <v>2.5695650812758864E-2</v>
      </c>
      <c r="BT453" s="97">
        <f t="shared" si="801"/>
        <v>1.0127663357422376</v>
      </c>
      <c r="BU453" s="97">
        <f t="shared" si="802"/>
        <v>-4.1976128865688507</v>
      </c>
      <c r="BV453" s="97">
        <f t="shared" si="803"/>
        <v>9.1069592988755232</v>
      </c>
      <c r="BW453" s="97">
        <f t="shared" si="804"/>
        <v>-13.304572185444375</v>
      </c>
      <c r="BX453" s="97">
        <f t="shared" si="805"/>
        <v>175.09065358769334</v>
      </c>
      <c r="BY453" s="97" t="s">
        <v>8053</v>
      </c>
      <c r="BZ453" s="97" t="s">
        <v>8053</v>
      </c>
      <c r="CA453" s="97" t="s">
        <v>8053</v>
      </c>
      <c r="CB453" s="97">
        <f t="shared" si="806"/>
        <v>0</v>
      </c>
      <c r="CC453" s="97">
        <f t="shared" si="807"/>
        <v>0</v>
      </c>
      <c r="CD453" s="97">
        <f t="shared" si="808"/>
        <v>0</v>
      </c>
      <c r="CE453" s="97">
        <f t="shared" si="809"/>
        <v>0</v>
      </c>
      <c r="CF453" s="97">
        <f t="shared" si="810"/>
        <v>0</v>
      </c>
      <c r="CG453" s="97">
        <f t="shared" si="811"/>
        <v>0</v>
      </c>
      <c r="CH453" s="97">
        <f>90-'C'!$F330</f>
        <v>107.51900000000001</v>
      </c>
      <c r="CI453" s="97">
        <v>11</v>
      </c>
      <c r="CJ453" s="97" t="s">
        <v>8187</v>
      </c>
      <c r="CK453" s="97"/>
      <c r="CL453" s="97"/>
      <c r="CM453" s="97"/>
      <c r="CN453" s="97" t="s">
        <v>8218</v>
      </c>
      <c r="CO453" s="97">
        <f t="shared" si="812"/>
        <v>11</v>
      </c>
      <c r="CP453" s="97">
        <f t="shared" si="813"/>
        <v>34.31666666666667</v>
      </c>
      <c r="CQ453" s="97">
        <f>'C'!F330</f>
        <v>-17.518999999999998</v>
      </c>
      <c r="CR453" s="97">
        <f t="shared" si="814"/>
        <v>3.1415926535897931</v>
      </c>
      <c r="CS453" s="97">
        <f t="shared" si="815"/>
        <v>1.7453292519943295E-2</v>
      </c>
      <c r="CT453" s="97">
        <f t="shared" si="816"/>
        <v>57.295779513082323</v>
      </c>
      <c r="CU453" s="97">
        <f t="shared" si="817"/>
        <v>0.59893882164272083</v>
      </c>
      <c r="CV453" s="97">
        <f t="shared" si="818"/>
        <v>-0.30576423165688654</v>
      </c>
      <c r="CW453" s="97">
        <f t="shared" si="819"/>
        <v>1.3724917349976256</v>
      </c>
      <c r="CX453" s="97">
        <f t="shared" si="820"/>
        <v>-69.232507892928041</v>
      </c>
      <c r="CY453" s="97">
        <f t="shared" si="821"/>
        <v>110.76749210707196</v>
      </c>
      <c r="CZ453" s="97">
        <f t="shared" si="822"/>
        <v>249.23250789292803</v>
      </c>
      <c r="DA453" s="97"/>
      <c r="DB453" s="97"/>
      <c r="DC453" s="97"/>
      <c r="DD453" s="97"/>
      <c r="DE453" s="97"/>
      <c r="DF453" s="97"/>
      <c r="DG453" s="97"/>
      <c r="DH453" s="97"/>
      <c r="DI453" s="97"/>
      <c r="DJ453" s="97"/>
      <c r="DK453" s="97"/>
    </row>
    <row r="454" spans="1:115" ht="30" customHeight="1" x14ac:dyDescent="0.2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 t="s">
        <v>8188</v>
      </c>
      <c r="L454" s="97"/>
      <c r="M454" s="98">
        <f t="shared" si="823"/>
        <v>12</v>
      </c>
      <c r="N454" s="97">
        <f t="shared" si="758"/>
        <v>105.87231873866266</v>
      </c>
      <c r="O454" s="97">
        <f t="shared" si="759"/>
        <v>111.10228600890932</v>
      </c>
      <c r="P454" s="97">
        <f t="shared" si="760"/>
        <v>-5.2299672702466609</v>
      </c>
      <c r="Q454" s="97" t="str">
        <f t="shared" si="761"/>
        <v>QSOS</v>
      </c>
      <c r="R454" s="97">
        <f t="shared" si="762"/>
        <v>248.89771399109068</v>
      </c>
      <c r="S454" s="97">
        <f t="shared" si="477"/>
        <v>442</v>
      </c>
      <c r="T454" s="97">
        <f>SIN((90-$U$9)*$AA$8)*TAN($AA$9*$AA$8)/TAN((90-'C'!$F331)*$AA$8)</f>
        <v>-0.93206704832029763</v>
      </c>
      <c r="U454" s="97">
        <f t="shared" si="763"/>
        <v>3.9313065427916092</v>
      </c>
      <c r="V454" s="97">
        <f t="shared" si="764"/>
        <v>2.2206545302661578</v>
      </c>
      <c r="W454" s="97">
        <f t="shared" si="765"/>
        <v>-24.817307132308954</v>
      </c>
      <c r="X454" s="97">
        <f t="shared" si="766"/>
        <v>63.235932093769605</v>
      </c>
      <c r="Y454" s="97">
        <f t="shared" si="767"/>
        <v>-88.05323922607856</v>
      </c>
      <c r="Z454" s="97">
        <f t="shared" si="768"/>
        <v>141.58137503853933</v>
      </c>
      <c r="AA454" s="97">
        <f>(COS( 90.833*$AA$8)-SIN($U$9*$AA$8)*SIN('C'!$F331*$AA$8))/COS($U$9*$AA$8)/COS('C'!$F331*$AA$8)</f>
        <v>0.20053515574706823</v>
      </c>
      <c r="AB454" s="97">
        <f t="shared" si="769"/>
        <v>78.431744779101422</v>
      </c>
      <c r="AC454" s="97">
        <f>('C'!$E331+$AC$9+$W$9/15)</f>
        <v>11.922777777777778</v>
      </c>
      <c r="AD454" s="97">
        <f t="shared" si="770"/>
        <v>0</v>
      </c>
      <c r="AE454" s="97">
        <f t="shared" si="771"/>
        <v>0</v>
      </c>
      <c r="AF454" s="97">
        <f t="shared" si="772"/>
        <v>0</v>
      </c>
      <c r="AG454" s="97">
        <f t="shared" si="773"/>
        <v>0</v>
      </c>
      <c r="AH454" s="97">
        <f t="shared" si="774"/>
        <v>0</v>
      </c>
      <c r="AI454" s="97"/>
      <c r="AJ454" s="97"/>
      <c r="AK454" s="97">
        <f t="shared" si="775"/>
        <v>0</v>
      </c>
      <c r="AL454" s="97">
        <f>SIN((90-$U$9)*$AA$8)*TAN($Y$10*$AA$8)/TAN((90-'C'!$F331)*$AA$8)</f>
        <v>7.5354381723194253E-2</v>
      </c>
      <c r="AM454" s="97">
        <f t="shared" si="776"/>
        <v>2.5695650812758871E-2</v>
      </c>
      <c r="AN454" s="97">
        <f t="shared" si="777"/>
        <v>1.0127663357422376</v>
      </c>
      <c r="AO454" s="97">
        <f t="shared" si="778"/>
        <v>4.267007570734533</v>
      </c>
      <c r="AP454" s="97">
        <f t="shared" si="779"/>
        <v>-9.106959298875525</v>
      </c>
      <c r="AQ454" s="97">
        <f t="shared" si="780"/>
        <v>13.373966869610058</v>
      </c>
      <c r="AR454" s="97">
        <f t="shared" si="781"/>
        <v>184.83995172814099</v>
      </c>
      <c r="AS454" s="97" t="s">
        <v>8053</v>
      </c>
      <c r="AT454" s="97" t="s">
        <v>8053</v>
      </c>
      <c r="AU454" s="97" t="s">
        <v>8053</v>
      </c>
      <c r="AV454" s="97">
        <f t="shared" si="782"/>
        <v>11.031179986470441</v>
      </c>
      <c r="AW454" s="97">
        <f t="shared" si="783"/>
        <v>11.031179986470441</v>
      </c>
      <c r="AX454" s="97">
        <f t="shared" si="784"/>
        <v>0.45963249943626838</v>
      </c>
      <c r="AY454" s="97">
        <f t="shared" si="785"/>
        <v>0</v>
      </c>
      <c r="AZ454" s="97">
        <f t="shared" si="786"/>
        <v>0</v>
      </c>
      <c r="BA454" s="97">
        <f t="shared" si="787"/>
        <v>0</v>
      </c>
      <c r="BB454" s="97">
        <f>SIN((90-$U$9)*$AA$8)*TAN($Y$9*$AA$8)/TAN((90-'C'!$F331)*$AA$8)</f>
        <v>0.93206704832029807</v>
      </c>
      <c r="BC454" s="97">
        <f t="shared" si="788"/>
        <v>3.9313065427916136</v>
      </c>
      <c r="BD454" s="97">
        <f t="shared" si="789"/>
        <v>2.2206545302661587</v>
      </c>
      <c r="BE454" s="97">
        <f t="shared" si="790"/>
        <v>24.817307132308962</v>
      </c>
      <c r="BF454" s="97">
        <f t="shared" si="791"/>
        <v>-63.235932093769613</v>
      </c>
      <c r="BG454" s="97">
        <f t="shared" si="792"/>
        <v>88.053239226078574</v>
      </c>
      <c r="BH454" s="97">
        <f t="shared" si="793"/>
        <v>218.41862496146064</v>
      </c>
      <c r="BI454" s="97" t="s">
        <v>8053</v>
      </c>
      <c r="BJ454" s="97" t="s">
        <v>8053</v>
      </c>
      <c r="BK454" s="97" t="s">
        <v>8053</v>
      </c>
      <c r="BL454" s="97">
        <f t="shared" si="794"/>
        <v>0</v>
      </c>
      <c r="BM454" s="97">
        <f t="shared" si="795"/>
        <v>0</v>
      </c>
      <c r="BN454" s="97">
        <f t="shared" si="796"/>
        <v>0</v>
      </c>
      <c r="BO454" s="97">
        <f t="shared" si="797"/>
        <v>0</v>
      </c>
      <c r="BP454" s="97">
        <f t="shared" si="798"/>
        <v>0</v>
      </c>
      <c r="BQ454" s="97">
        <f t="shared" si="799"/>
        <v>0</v>
      </c>
      <c r="BR454" s="97">
        <f>SIN((90-$U$9)*$AA$8)*TAN($AA$10*$AA$8)/TAN((90-'C'!$F331)*$AA$8)</f>
        <v>-7.5354381723194225E-2</v>
      </c>
      <c r="BS454" s="97">
        <f t="shared" si="800"/>
        <v>2.5695650812758864E-2</v>
      </c>
      <c r="BT454" s="97">
        <f t="shared" si="801"/>
        <v>1.0127663357422376</v>
      </c>
      <c r="BU454" s="97">
        <f t="shared" si="802"/>
        <v>-4.2670075707345312</v>
      </c>
      <c r="BV454" s="97">
        <f t="shared" si="803"/>
        <v>9.1069592988755232</v>
      </c>
      <c r="BW454" s="97">
        <f t="shared" si="804"/>
        <v>-13.373966869610054</v>
      </c>
      <c r="BX454" s="97">
        <f t="shared" si="805"/>
        <v>175.16004827185901</v>
      </c>
      <c r="BY454" s="97" t="s">
        <v>8053</v>
      </c>
      <c r="BZ454" s="97" t="s">
        <v>8053</v>
      </c>
      <c r="CA454" s="97" t="s">
        <v>8053</v>
      </c>
      <c r="CB454" s="97">
        <f t="shared" si="806"/>
        <v>0</v>
      </c>
      <c r="CC454" s="97">
        <f t="shared" si="807"/>
        <v>0</v>
      </c>
      <c r="CD454" s="97">
        <f t="shared" si="808"/>
        <v>0</v>
      </c>
      <c r="CE454" s="97">
        <f t="shared" si="809"/>
        <v>0</v>
      </c>
      <c r="CF454" s="97">
        <f t="shared" si="810"/>
        <v>0</v>
      </c>
      <c r="CG454" s="97">
        <f t="shared" si="811"/>
        <v>0</v>
      </c>
      <c r="CH454" s="97">
        <f>90-'C'!$F331</f>
        <v>107.78999999999999</v>
      </c>
      <c r="CI454" s="97">
        <v>12</v>
      </c>
      <c r="CJ454" s="97"/>
      <c r="CK454" s="97" t="s">
        <v>8188</v>
      </c>
      <c r="CL454" s="97"/>
      <c r="CM454" s="97"/>
      <c r="CN454" s="97" t="s">
        <v>8218</v>
      </c>
      <c r="CO454" s="97">
        <f t="shared" si="812"/>
        <v>12</v>
      </c>
      <c r="CP454" s="97">
        <f t="shared" si="813"/>
        <v>34.31666666666667</v>
      </c>
      <c r="CQ454" s="97">
        <f>'C'!F331</f>
        <v>-17.79</v>
      </c>
      <c r="CR454" s="97">
        <f t="shared" si="814"/>
        <v>3.1415926535897931</v>
      </c>
      <c r="CS454" s="97">
        <f t="shared" si="815"/>
        <v>1.7453292519943295E-2</v>
      </c>
      <c r="CT454" s="97">
        <f t="shared" si="816"/>
        <v>57.295779513082323</v>
      </c>
      <c r="CU454" s="97">
        <f t="shared" si="817"/>
        <v>0.59893882164272083</v>
      </c>
      <c r="CV454" s="97">
        <f t="shared" si="818"/>
        <v>-0.31049407392979123</v>
      </c>
      <c r="CW454" s="97">
        <f t="shared" si="819"/>
        <v>1.3688921844791924</v>
      </c>
      <c r="CX454" s="97">
        <f t="shared" si="820"/>
        <v>-68.897713991090683</v>
      </c>
      <c r="CY454" s="97">
        <f t="shared" si="821"/>
        <v>111.10228600890932</v>
      </c>
      <c r="CZ454" s="97">
        <f t="shared" si="822"/>
        <v>248.89771399109068</v>
      </c>
      <c r="DA454" s="97"/>
      <c r="DB454" s="97"/>
      <c r="DC454" s="97"/>
      <c r="DD454" s="97"/>
      <c r="DE454" s="97"/>
      <c r="DF454" s="97"/>
      <c r="DG454" s="97"/>
      <c r="DH454" s="97"/>
      <c r="DI454" s="97"/>
      <c r="DJ454" s="97"/>
      <c r="DK454" s="97"/>
    </row>
    <row r="455" spans="1:115" ht="30" customHeight="1" x14ac:dyDescent="0.2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 t="e">
        <f t="shared" ref="L455:L458" si="826">#REF!</f>
        <v>#REF!</v>
      </c>
      <c r="M455" s="98">
        <f t="shared" si="823"/>
        <v>13</v>
      </c>
      <c r="N455" s="97">
        <f t="shared" si="758"/>
        <v>105.87231873866266</v>
      </c>
      <c r="O455" s="97">
        <f t="shared" si="759"/>
        <v>111.4323800532801</v>
      </c>
      <c r="P455" s="97">
        <f t="shared" si="760"/>
        <v>-5.5600613146174425</v>
      </c>
      <c r="Q455" s="97" t="str">
        <f t="shared" si="761"/>
        <v>QSOS</v>
      </c>
      <c r="R455" s="97">
        <f t="shared" si="762"/>
        <v>248.5676199467199</v>
      </c>
      <c r="S455" s="97">
        <f t="shared" si="477"/>
        <v>443</v>
      </c>
      <c r="T455" s="97">
        <f>SIN((90-$U$9)*$AA$8)*TAN($AA$9*$AA$8)/TAN((90-'C'!$F332)*$AA$8)</f>
        <v>-0.94701962001688578</v>
      </c>
      <c r="U455" s="97">
        <f t="shared" si="763"/>
        <v>3.9313065427916092</v>
      </c>
      <c r="V455" s="97">
        <f t="shared" si="764"/>
        <v>2.2206545302661578</v>
      </c>
      <c r="W455" s="97">
        <f t="shared" si="765"/>
        <v>-25.2430914169712</v>
      </c>
      <c r="X455" s="97">
        <f t="shared" si="766"/>
        <v>63.235932093769605</v>
      </c>
      <c r="Y455" s="97">
        <f t="shared" si="767"/>
        <v>-88.479023510740802</v>
      </c>
      <c r="Z455" s="97">
        <f t="shared" si="768"/>
        <v>142.00715932320159</v>
      </c>
      <c r="AA455" s="97">
        <f>(COS( 90.833*$AA$8)-SIN($U$9*$AA$8)*SIN('C'!$F332*$AA$8))/COS($U$9*$AA$8)/COS('C'!$F332*$AA$8)</f>
        <v>0.20402089055250563</v>
      </c>
      <c r="AB455" s="97">
        <f t="shared" si="769"/>
        <v>78.22781107794907</v>
      </c>
      <c r="AC455" s="97">
        <f>('C'!$E332+$AC$9+$W$9/15)</f>
        <v>11.925777777777778</v>
      </c>
      <c r="AD455" s="97">
        <f t="shared" si="770"/>
        <v>0</v>
      </c>
      <c r="AE455" s="97">
        <f t="shared" si="771"/>
        <v>0</v>
      </c>
      <c r="AF455" s="97">
        <f t="shared" si="772"/>
        <v>0</v>
      </c>
      <c r="AG455" s="97">
        <f t="shared" si="773"/>
        <v>0</v>
      </c>
      <c r="AH455" s="97">
        <f t="shared" si="774"/>
        <v>0</v>
      </c>
      <c r="AI455" s="97"/>
      <c r="AJ455" s="97"/>
      <c r="AK455" s="97">
        <f t="shared" si="775"/>
        <v>0</v>
      </c>
      <c r="AL455" s="97">
        <f>SIN((90-$U$9)*$AA$8)*TAN($Y$10*$AA$8)/TAN((90-'C'!$F332)*$AA$8)</f>
        <v>7.6563245181460113E-2</v>
      </c>
      <c r="AM455" s="97">
        <f t="shared" si="776"/>
        <v>2.5695650812758871E-2</v>
      </c>
      <c r="AN455" s="97">
        <f t="shared" si="777"/>
        <v>1.0127663357422376</v>
      </c>
      <c r="AO455" s="97">
        <f t="shared" si="778"/>
        <v>4.3355904314570664</v>
      </c>
      <c r="AP455" s="97">
        <f t="shared" si="779"/>
        <v>-9.106959298875525</v>
      </c>
      <c r="AQ455" s="97">
        <f t="shared" si="780"/>
        <v>13.44254973033259</v>
      </c>
      <c r="AR455" s="97">
        <f t="shared" si="781"/>
        <v>184.77136886741846</v>
      </c>
      <c r="AS455" s="97" t="s">
        <v>8053</v>
      </c>
      <c r="AT455" s="97" t="s">
        <v>8053</v>
      </c>
      <c r="AU455" s="97" t="s">
        <v>8053</v>
      </c>
      <c r="AV455" s="97">
        <f t="shared" si="782"/>
        <v>11.029607795755606</v>
      </c>
      <c r="AW455" s="97">
        <f t="shared" si="783"/>
        <v>11.029607795755606</v>
      </c>
      <c r="AX455" s="97">
        <f t="shared" si="784"/>
        <v>0.45956699148981689</v>
      </c>
      <c r="AY455" s="97">
        <f t="shared" si="785"/>
        <v>0</v>
      </c>
      <c r="AZ455" s="97">
        <f t="shared" si="786"/>
        <v>0</v>
      </c>
      <c r="BA455" s="97">
        <f t="shared" si="787"/>
        <v>0</v>
      </c>
      <c r="BB455" s="97">
        <f>SIN((90-$U$9)*$AA$8)*TAN($Y$9*$AA$8)/TAN((90-'C'!$F332)*$AA$8)</f>
        <v>0.94701962001688622</v>
      </c>
      <c r="BC455" s="97">
        <f t="shared" si="788"/>
        <v>3.9313065427916136</v>
      </c>
      <c r="BD455" s="97">
        <f t="shared" si="789"/>
        <v>2.2206545302661587</v>
      </c>
      <c r="BE455" s="97">
        <f t="shared" si="790"/>
        <v>25.2430914169712</v>
      </c>
      <c r="BF455" s="97">
        <f t="shared" si="791"/>
        <v>-63.235932093769613</v>
      </c>
      <c r="BG455" s="97">
        <f t="shared" si="792"/>
        <v>88.479023510740817</v>
      </c>
      <c r="BH455" s="97">
        <f t="shared" si="793"/>
        <v>217.99284067679841</v>
      </c>
      <c r="BI455" s="97" t="s">
        <v>8053</v>
      </c>
      <c r="BJ455" s="97" t="s">
        <v>8053</v>
      </c>
      <c r="BK455" s="97" t="s">
        <v>8053</v>
      </c>
      <c r="BL455" s="97">
        <f t="shared" si="794"/>
        <v>0</v>
      </c>
      <c r="BM455" s="97">
        <f t="shared" si="795"/>
        <v>0</v>
      </c>
      <c r="BN455" s="97">
        <f t="shared" si="796"/>
        <v>0</v>
      </c>
      <c r="BO455" s="97">
        <f t="shared" si="797"/>
        <v>0</v>
      </c>
      <c r="BP455" s="97">
        <f t="shared" si="798"/>
        <v>0</v>
      </c>
      <c r="BQ455" s="97">
        <f t="shared" si="799"/>
        <v>0</v>
      </c>
      <c r="BR455" s="97">
        <f>SIN((90-$U$9)*$AA$8)*TAN($AA$10*$AA$8)/TAN((90-'C'!$F332)*$AA$8)</f>
        <v>-7.6563245181460099E-2</v>
      </c>
      <c r="BS455" s="97">
        <f t="shared" si="800"/>
        <v>2.5695650812758864E-2</v>
      </c>
      <c r="BT455" s="97">
        <f t="shared" si="801"/>
        <v>1.0127663357422376</v>
      </c>
      <c r="BU455" s="97">
        <f t="shared" si="802"/>
        <v>-4.3355904314570655</v>
      </c>
      <c r="BV455" s="97">
        <f t="shared" si="803"/>
        <v>9.1069592988755232</v>
      </c>
      <c r="BW455" s="97">
        <f t="shared" si="804"/>
        <v>-13.442549730332589</v>
      </c>
      <c r="BX455" s="97">
        <f t="shared" si="805"/>
        <v>175.22863113258154</v>
      </c>
      <c r="BY455" s="97" t="s">
        <v>8053</v>
      </c>
      <c r="BZ455" s="97" t="s">
        <v>8053</v>
      </c>
      <c r="CA455" s="97" t="s">
        <v>8053</v>
      </c>
      <c r="CB455" s="97">
        <f t="shared" si="806"/>
        <v>0</v>
      </c>
      <c r="CC455" s="97">
        <f t="shared" si="807"/>
        <v>0</v>
      </c>
      <c r="CD455" s="97">
        <f t="shared" si="808"/>
        <v>0</v>
      </c>
      <c r="CE455" s="97">
        <f t="shared" si="809"/>
        <v>0</v>
      </c>
      <c r="CF455" s="97">
        <f t="shared" si="810"/>
        <v>0</v>
      </c>
      <c r="CG455" s="97">
        <f t="shared" si="811"/>
        <v>0</v>
      </c>
      <c r="CH455" s="97">
        <f>90-'C'!$F332</f>
        <v>108.057</v>
      </c>
      <c r="CI455" s="97">
        <v>13</v>
      </c>
      <c r="CJ455" s="97"/>
      <c r="CK455" s="97"/>
      <c r="CL455" s="97" t="e">
        <f t="shared" ref="CL455:CL458" si="827">#REF!</f>
        <v>#REF!</v>
      </c>
      <c r="CM455" s="97"/>
      <c r="CN455" s="97" t="s">
        <v>8218</v>
      </c>
      <c r="CO455" s="97">
        <f t="shared" si="812"/>
        <v>13</v>
      </c>
      <c r="CP455" s="97">
        <f t="shared" si="813"/>
        <v>34.31666666666667</v>
      </c>
      <c r="CQ455" s="97">
        <f>'C'!F332</f>
        <v>-18.056999999999999</v>
      </c>
      <c r="CR455" s="97">
        <f t="shared" si="814"/>
        <v>3.1415926535897931</v>
      </c>
      <c r="CS455" s="97">
        <f t="shared" si="815"/>
        <v>1.7453292519943295E-2</v>
      </c>
      <c r="CT455" s="97">
        <f t="shared" si="816"/>
        <v>57.295779513082323</v>
      </c>
      <c r="CU455" s="97">
        <f t="shared" si="817"/>
        <v>0.59893882164272083</v>
      </c>
      <c r="CV455" s="97">
        <f t="shared" si="818"/>
        <v>-0.31515410303261604</v>
      </c>
      <c r="CW455" s="97">
        <f t="shared" si="819"/>
        <v>1.3653328699383058</v>
      </c>
      <c r="CX455" s="97">
        <f t="shared" si="820"/>
        <v>-68.567619946719901</v>
      </c>
      <c r="CY455" s="97">
        <f t="shared" si="821"/>
        <v>111.4323800532801</v>
      </c>
      <c r="CZ455" s="97">
        <f t="shared" si="822"/>
        <v>248.5676199467199</v>
      </c>
      <c r="DA455" s="97"/>
      <c r="DB455" s="97"/>
      <c r="DC455" s="97"/>
      <c r="DD455" s="97"/>
      <c r="DE455" s="97"/>
      <c r="DF455" s="97"/>
      <c r="DG455" s="97"/>
      <c r="DH455" s="97"/>
      <c r="DI455" s="97"/>
      <c r="DJ455" s="97"/>
      <c r="DK455" s="97"/>
    </row>
    <row r="456" spans="1:115" ht="30" customHeight="1" x14ac:dyDescent="0.2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 t="e">
        <f t="shared" si="826"/>
        <v>#REF!</v>
      </c>
      <c r="M456" s="98">
        <f t="shared" si="823"/>
        <v>14</v>
      </c>
      <c r="N456" s="97">
        <f t="shared" si="758"/>
        <v>105.87231873866266</v>
      </c>
      <c r="O456" s="97">
        <f t="shared" si="759"/>
        <v>111.75405573461833</v>
      </c>
      <c r="P456" s="97">
        <f t="shared" si="760"/>
        <v>-5.8817369959556771</v>
      </c>
      <c r="Q456" s="97" t="str">
        <f t="shared" si="761"/>
        <v>QSOS</v>
      </c>
      <c r="R456" s="97">
        <f t="shared" si="762"/>
        <v>248.24594426538167</v>
      </c>
      <c r="S456" s="97">
        <f t="shared" si="477"/>
        <v>444</v>
      </c>
      <c r="T456" s="97">
        <f>SIN((90-$U$9)*$AA$8)*TAN($AA$9*$AA$8)/TAN((90-'C'!$F333)*$AA$8)</f>
        <v>-0.96162389890575495</v>
      </c>
      <c r="U456" s="97">
        <f t="shared" si="763"/>
        <v>3.9313065427916092</v>
      </c>
      <c r="V456" s="97">
        <f t="shared" si="764"/>
        <v>2.2206545302661578</v>
      </c>
      <c r="W456" s="97">
        <f t="shared" si="765"/>
        <v>-25.660402766567657</v>
      </c>
      <c r="X456" s="97">
        <f t="shared" si="766"/>
        <v>63.235932093769605</v>
      </c>
      <c r="Y456" s="97">
        <f t="shared" si="767"/>
        <v>-88.896334860337262</v>
      </c>
      <c r="Z456" s="97">
        <f t="shared" si="768"/>
        <v>142.42447067279804</v>
      </c>
      <c r="AA456" s="97">
        <f>(COS( 90.833*$AA$8)-SIN($U$9*$AA$8)*SIN('C'!$F333*$AA$8))/COS($U$9*$AA$8)/COS('C'!$F333*$AA$8)</f>
        <v>0.20742504459463615</v>
      </c>
      <c r="AB456" s="97">
        <f t="shared" si="769"/>
        <v>78.028504186560056</v>
      </c>
      <c r="AC456" s="97">
        <f>('C'!$E333+$AC$9+$W$9/15)</f>
        <v>11.927777777777781</v>
      </c>
      <c r="AD456" s="97">
        <f t="shared" si="770"/>
        <v>0</v>
      </c>
      <c r="AE456" s="97">
        <f t="shared" si="771"/>
        <v>0</v>
      </c>
      <c r="AF456" s="97">
        <f t="shared" si="772"/>
        <v>0</v>
      </c>
      <c r="AG456" s="97">
        <f t="shared" si="773"/>
        <v>0</v>
      </c>
      <c r="AH456" s="97">
        <f t="shared" si="774"/>
        <v>0</v>
      </c>
      <c r="AI456" s="97"/>
      <c r="AJ456" s="97"/>
      <c r="AK456" s="97">
        <f t="shared" si="775"/>
        <v>0</v>
      </c>
      <c r="AL456" s="97">
        <f>SIN((90-$U$9)*$AA$8)*TAN($Y$10*$AA$8)/TAN((90-'C'!$F333)*$AA$8)</f>
        <v>7.7743950376614329E-2</v>
      </c>
      <c r="AM456" s="97">
        <f t="shared" si="776"/>
        <v>2.5695650812758871E-2</v>
      </c>
      <c r="AN456" s="97">
        <f t="shared" si="777"/>
        <v>1.0127663357422376</v>
      </c>
      <c r="AO456" s="97">
        <f t="shared" si="778"/>
        <v>4.4025817878334363</v>
      </c>
      <c r="AP456" s="97">
        <f t="shared" si="779"/>
        <v>-9.106959298875525</v>
      </c>
      <c r="AQ456" s="97">
        <f t="shared" si="780"/>
        <v>13.50954108670896</v>
      </c>
      <c r="AR456" s="97">
        <f t="shared" si="781"/>
        <v>184.70437751104208</v>
      </c>
      <c r="AS456" s="97" t="s">
        <v>8053</v>
      </c>
      <c r="AT456" s="97" t="s">
        <v>8053</v>
      </c>
      <c r="AU456" s="97" t="s">
        <v>8053</v>
      </c>
      <c r="AV456" s="97">
        <f t="shared" si="782"/>
        <v>11.027141705330516</v>
      </c>
      <c r="AW456" s="97">
        <f t="shared" si="783"/>
        <v>11.027141705330516</v>
      </c>
      <c r="AX456" s="97">
        <f t="shared" si="784"/>
        <v>0.45946423772210482</v>
      </c>
      <c r="AY456" s="97">
        <f t="shared" si="785"/>
        <v>0</v>
      </c>
      <c r="AZ456" s="97">
        <f t="shared" si="786"/>
        <v>0</v>
      </c>
      <c r="BA456" s="97">
        <f t="shared" si="787"/>
        <v>0</v>
      </c>
      <c r="BB456" s="97">
        <f>SIN((90-$U$9)*$AA$8)*TAN($Y$9*$AA$8)/TAN((90-'C'!$F333)*$AA$8)</f>
        <v>0.96162389890575539</v>
      </c>
      <c r="BC456" s="97">
        <f t="shared" si="788"/>
        <v>3.9313065427916136</v>
      </c>
      <c r="BD456" s="97">
        <f t="shared" si="789"/>
        <v>2.2206545302661587</v>
      </c>
      <c r="BE456" s="97">
        <f t="shared" si="790"/>
        <v>25.660402766567657</v>
      </c>
      <c r="BF456" s="97">
        <f t="shared" si="791"/>
        <v>-63.235932093769613</v>
      </c>
      <c r="BG456" s="97">
        <f t="shared" si="792"/>
        <v>88.896334860337276</v>
      </c>
      <c r="BH456" s="97">
        <f t="shared" si="793"/>
        <v>217.57552932720196</v>
      </c>
      <c r="BI456" s="97" t="s">
        <v>8053</v>
      </c>
      <c r="BJ456" s="97" t="s">
        <v>8053</v>
      </c>
      <c r="BK456" s="97" t="s">
        <v>8053</v>
      </c>
      <c r="BL456" s="97">
        <f t="shared" si="794"/>
        <v>0</v>
      </c>
      <c r="BM456" s="97">
        <f t="shared" si="795"/>
        <v>0</v>
      </c>
      <c r="BN456" s="97">
        <f t="shared" si="796"/>
        <v>0</v>
      </c>
      <c r="BO456" s="97">
        <f t="shared" si="797"/>
        <v>0</v>
      </c>
      <c r="BP456" s="97">
        <f t="shared" si="798"/>
        <v>0</v>
      </c>
      <c r="BQ456" s="97">
        <f t="shared" si="799"/>
        <v>0</v>
      </c>
      <c r="BR456" s="97">
        <f>SIN((90-$U$9)*$AA$8)*TAN($AA$10*$AA$8)/TAN((90-'C'!$F333)*$AA$8)</f>
        <v>-7.7743950376614315E-2</v>
      </c>
      <c r="BS456" s="97">
        <f t="shared" si="800"/>
        <v>2.5695650812758864E-2</v>
      </c>
      <c r="BT456" s="97">
        <f t="shared" si="801"/>
        <v>1.0127663357422376</v>
      </c>
      <c r="BU456" s="97">
        <f t="shared" si="802"/>
        <v>-4.4025817878334355</v>
      </c>
      <c r="BV456" s="97">
        <f t="shared" si="803"/>
        <v>9.1069592988755232</v>
      </c>
      <c r="BW456" s="97">
        <f t="shared" si="804"/>
        <v>-13.509541086708959</v>
      </c>
      <c r="BX456" s="97">
        <f t="shared" si="805"/>
        <v>175.29562248895792</v>
      </c>
      <c r="BY456" s="97" t="s">
        <v>8053</v>
      </c>
      <c r="BZ456" s="97" t="s">
        <v>8053</v>
      </c>
      <c r="CA456" s="97" t="s">
        <v>8053</v>
      </c>
      <c r="CB456" s="97">
        <f t="shared" si="806"/>
        <v>0</v>
      </c>
      <c r="CC456" s="97">
        <f t="shared" si="807"/>
        <v>0</v>
      </c>
      <c r="CD456" s="97">
        <f t="shared" si="808"/>
        <v>0</v>
      </c>
      <c r="CE456" s="97">
        <f t="shared" si="809"/>
        <v>0</v>
      </c>
      <c r="CF456" s="97">
        <f t="shared" si="810"/>
        <v>0</v>
      </c>
      <c r="CG456" s="97">
        <f t="shared" si="811"/>
        <v>0</v>
      </c>
      <c r="CH456" s="97">
        <f>90-'C'!$F333</f>
        <v>108.31700000000001</v>
      </c>
      <c r="CI456" s="97">
        <v>14</v>
      </c>
      <c r="CJ456" s="97"/>
      <c r="CK456" s="97"/>
      <c r="CL456" s="97" t="e">
        <f t="shared" si="827"/>
        <v>#REF!</v>
      </c>
      <c r="CM456" s="97"/>
      <c r="CN456" s="97" t="s">
        <v>8218</v>
      </c>
      <c r="CO456" s="97">
        <f t="shared" si="812"/>
        <v>14</v>
      </c>
      <c r="CP456" s="97">
        <f t="shared" si="813"/>
        <v>34.31666666666667</v>
      </c>
      <c r="CQ456" s="97">
        <f>'C'!F333</f>
        <v>-18.317</v>
      </c>
      <c r="CR456" s="97">
        <f t="shared" si="814"/>
        <v>3.1415926535897931</v>
      </c>
      <c r="CS456" s="97">
        <f t="shared" si="815"/>
        <v>1.7453292519943295E-2</v>
      </c>
      <c r="CT456" s="97">
        <f t="shared" si="816"/>
        <v>57.295779513082323</v>
      </c>
      <c r="CU456" s="97">
        <f t="shared" si="817"/>
        <v>0.59893882164272083</v>
      </c>
      <c r="CV456" s="97">
        <f t="shared" si="818"/>
        <v>-0.31969195908780135</v>
      </c>
      <c r="CW456" s="97">
        <f t="shared" si="819"/>
        <v>1.3618543084616528</v>
      </c>
      <c r="CX456" s="97">
        <f t="shared" si="820"/>
        <v>-68.245944265381667</v>
      </c>
      <c r="CY456" s="97">
        <f t="shared" si="821"/>
        <v>111.75405573461833</v>
      </c>
      <c r="CZ456" s="97">
        <f t="shared" si="822"/>
        <v>248.24594426538167</v>
      </c>
      <c r="DA456" s="97"/>
      <c r="DB456" s="97"/>
      <c r="DC456" s="97"/>
      <c r="DD456" s="97"/>
      <c r="DE456" s="97"/>
      <c r="DF456" s="97"/>
      <c r="DG456" s="97"/>
      <c r="DH456" s="97"/>
      <c r="DI456" s="97"/>
      <c r="DJ456" s="97"/>
      <c r="DK456" s="97"/>
    </row>
    <row r="457" spans="1:115" ht="30" customHeight="1" x14ac:dyDescent="0.2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 t="e">
        <f t="shared" si="826"/>
        <v>#REF!</v>
      </c>
      <c r="M457" s="98">
        <f t="shared" si="823"/>
        <v>15</v>
      </c>
      <c r="N457" s="97">
        <f t="shared" si="758"/>
        <v>105.87231873866266</v>
      </c>
      <c r="O457" s="97">
        <f t="shared" si="759"/>
        <v>112.0710148591795</v>
      </c>
      <c r="P457" s="97">
        <f t="shared" si="760"/>
        <v>-6.1986961205168427</v>
      </c>
      <c r="Q457" s="97" t="str">
        <f t="shared" si="761"/>
        <v>QSOS</v>
      </c>
      <c r="R457" s="97">
        <f t="shared" si="762"/>
        <v>247.92898514082049</v>
      </c>
      <c r="S457" s="97">
        <f t="shared" si="477"/>
        <v>445</v>
      </c>
      <c r="T457" s="97">
        <f>SIN((90-$U$9)*$AA$8)*TAN($AA$9*$AA$8)/TAN((90-'C'!$F334)*$AA$8)</f>
        <v>-0.97604642841374478</v>
      </c>
      <c r="U457" s="97">
        <f t="shared" si="763"/>
        <v>3.9313065427916092</v>
      </c>
      <c r="V457" s="97">
        <f t="shared" si="764"/>
        <v>2.2206545302661578</v>
      </c>
      <c r="W457" s="97">
        <f t="shared" si="765"/>
        <v>-26.073958686106273</v>
      </c>
      <c r="X457" s="97">
        <f t="shared" si="766"/>
        <v>63.235932093769605</v>
      </c>
      <c r="Y457" s="97">
        <f t="shared" si="767"/>
        <v>-89.309890779875872</v>
      </c>
      <c r="Z457" s="97">
        <f t="shared" si="768"/>
        <v>142.83802659233666</v>
      </c>
      <c r="AA457" s="97">
        <f>(COS( 90.833*$AA$8)-SIN($U$9*$AA$8)*SIN('C'!$F334*$AA$8))/COS($U$9*$AA$8)/COS('C'!$F334*$AA$8)</f>
        <v>0.2107864605447787</v>
      </c>
      <c r="AB457" s="97">
        <f t="shared" si="769"/>
        <v>77.831555186585348</v>
      </c>
      <c r="AC457" s="97">
        <f>('C'!$E334+$AC$9+$W$9/15)</f>
        <v>11.930777777777781</v>
      </c>
      <c r="AD457" s="97">
        <f t="shared" si="770"/>
        <v>0</v>
      </c>
      <c r="AE457" s="97">
        <f t="shared" si="771"/>
        <v>0</v>
      </c>
      <c r="AF457" s="97">
        <f t="shared" si="772"/>
        <v>0</v>
      </c>
      <c r="AG457" s="97">
        <f t="shared" si="773"/>
        <v>0</v>
      </c>
      <c r="AH457" s="97">
        <f t="shared" si="774"/>
        <v>0</v>
      </c>
      <c r="AI457" s="97"/>
      <c r="AJ457" s="97"/>
      <c r="AK457" s="97">
        <f t="shared" si="775"/>
        <v>0</v>
      </c>
      <c r="AL457" s="97">
        <f>SIN((90-$U$9)*$AA$8)*TAN($Y$10*$AA$8)/TAN((90-'C'!$F334)*$AA$8)</f>
        <v>7.8909961765942657E-2</v>
      </c>
      <c r="AM457" s="97">
        <f t="shared" si="776"/>
        <v>2.5695650812758871E-2</v>
      </c>
      <c r="AN457" s="97">
        <f t="shared" si="777"/>
        <v>1.0127663357422376</v>
      </c>
      <c r="AO457" s="97">
        <f t="shared" si="778"/>
        <v>4.4687453593511863</v>
      </c>
      <c r="AP457" s="97">
        <f t="shared" si="779"/>
        <v>-9.106959298875525</v>
      </c>
      <c r="AQ457" s="97">
        <f t="shared" si="780"/>
        <v>13.575704658226712</v>
      </c>
      <c r="AR457" s="97">
        <f t="shared" si="781"/>
        <v>184.63821393952435</v>
      </c>
      <c r="AS457" s="97" t="s">
        <v>8053</v>
      </c>
      <c r="AT457" s="97" t="s">
        <v>8053</v>
      </c>
      <c r="AU457" s="97" t="s">
        <v>8053</v>
      </c>
      <c r="AV457" s="97">
        <f t="shared" si="782"/>
        <v>11.025730800562666</v>
      </c>
      <c r="AW457" s="97">
        <f t="shared" si="783"/>
        <v>11.025730800562666</v>
      </c>
      <c r="AX457" s="97">
        <f t="shared" si="784"/>
        <v>0.45940545002344441</v>
      </c>
      <c r="AY457" s="97">
        <f t="shared" si="785"/>
        <v>0</v>
      </c>
      <c r="AZ457" s="97">
        <f t="shared" si="786"/>
        <v>0</v>
      </c>
      <c r="BA457" s="97">
        <f t="shared" si="787"/>
        <v>0</v>
      </c>
      <c r="BB457" s="97">
        <f>SIN((90-$U$9)*$AA$8)*TAN($Y$9*$AA$8)/TAN((90-'C'!$F334)*$AA$8)</f>
        <v>0.97604642841374523</v>
      </c>
      <c r="BC457" s="97">
        <f t="shared" si="788"/>
        <v>3.9313065427916136</v>
      </c>
      <c r="BD457" s="97">
        <f t="shared" si="789"/>
        <v>2.2206545302661587</v>
      </c>
      <c r="BE457" s="97">
        <f t="shared" si="790"/>
        <v>26.073958686106277</v>
      </c>
      <c r="BF457" s="97">
        <f t="shared" si="791"/>
        <v>-63.235932093769613</v>
      </c>
      <c r="BG457" s="97">
        <f t="shared" si="792"/>
        <v>89.309890779875886</v>
      </c>
      <c r="BH457" s="97">
        <f t="shared" si="793"/>
        <v>217.16197340766334</v>
      </c>
      <c r="BI457" s="97" t="s">
        <v>8053</v>
      </c>
      <c r="BJ457" s="97" t="s">
        <v>8053</v>
      </c>
      <c r="BK457" s="97" t="s">
        <v>8053</v>
      </c>
      <c r="BL457" s="97">
        <f t="shared" si="794"/>
        <v>0</v>
      </c>
      <c r="BM457" s="97">
        <f t="shared" si="795"/>
        <v>0</v>
      </c>
      <c r="BN457" s="97">
        <f t="shared" si="796"/>
        <v>0</v>
      </c>
      <c r="BO457" s="97">
        <f t="shared" si="797"/>
        <v>0</v>
      </c>
      <c r="BP457" s="97">
        <f t="shared" si="798"/>
        <v>0</v>
      </c>
      <c r="BQ457" s="97">
        <f t="shared" si="799"/>
        <v>0</v>
      </c>
      <c r="BR457" s="97">
        <f>SIN((90-$U$9)*$AA$8)*TAN($AA$10*$AA$8)/TAN((90-'C'!$F334)*$AA$8)</f>
        <v>-7.8909961765942629E-2</v>
      </c>
      <c r="BS457" s="97">
        <f t="shared" si="800"/>
        <v>2.5695650812758864E-2</v>
      </c>
      <c r="BT457" s="97">
        <f t="shared" si="801"/>
        <v>1.0127663357422376</v>
      </c>
      <c r="BU457" s="97">
        <f t="shared" si="802"/>
        <v>-4.4687453593511846</v>
      </c>
      <c r="BV457" s="97">
        <f t="shared" si="803"/>
        <v>9.1069592988755232</v>
      </c>
      <c r="BW457" s="97">
        <f t="shared" si="804"/>
        <v>-13.575704658226709</v>
      </c>
      <c r="BX457" s="97">
        <f t="shared" si="805"/>
        <v>175.36178606047565</v>
      </c>
      <c r="BY457" s="97" t="s">
        <v>8053</v>
      </c>
      <c r="BZ457" s="97" t="s">
        <v>8053</v>
      </c>
      <c r="CA457" s="97" t="s">
        <v>8053</v>
      </c>
      <c r="CB457" s="97">
        <f t="shared" si="806"/>
        <v>0</v>
      </c>
      <c r="CC457" s="97">
        <f t="shared" si="807"/>
        <v>0</v>
      </c>
      <c r="CD457" s="97">
        <f t="shared" si="808"/>
        <v>0</v>
      </c>
      <c r="CE457" s="97">
        <f t="shared" si="809"/>
        <v>0</v>
      </c>
      <c r="CF457" s="97">
        <f t="shared" si="810"/>
        <v>0</v>
      </c>
      <c r="CG457" s="97">
        <f t="shared" si="811"/>
        <v>0</v>
      </c>
      <c r="CH457" s="97">
        <f>90-'C'!$F334</f>
        <v>108.57300000000001</v>
      </c>
      <c r="CI457" s="97">
        <v>15</v>
      </c>
      <c r="CJ457" s="97"/>
      <c r="CK457" s="97"/>
      <c r="CL457" s="97" t="e">
        <f t="shared" si="827"/>
        <v>#REF!</v>
      </c>
      <c r="CM457" s="97"/>
      <c r="CN457" s="97" t="s">
        <v>8218</v>
      </c>
      <c r="CO457" s="97">
        <f t="shared" si="812"/>
        <v>15</v>
      </c>
      <c r="CP457" s="97">
        <f t="shared" si="813"/>
        <v>34.31666666666667</v>
      </c>
      <c r="CQ457" s="97">
        <f>'C'!F334</f>
        <v>-18.573</v>
      </c>
      <c r="CR457" s="97">
        <f t="shared" si="814"/>
        <v>3.1415926535897931</v>
      </c>
      <c r="CS457" s="97">
        <f t="shared" si="815"/>
        <v>1.7453292519943295E-2</v>
      </c>
      <c r="CT457" s="97">
        <f t="shared" si="816"/>
        <v>57.295779513082323</v>
      </c>
      <c r="CU457" s="97">
        <f t="shared" si="817"/>
        <v>0.59893882164272083</v>
      </c>
      <c r="CV457" s="97">
        <f t="shared" si="818"/>
        <v>-0.32416000197290684</v>
      </c>
      <c r="CW457" s="97">
        <f t="shared" si="819"/>
        <v>1.3584168999535839</v>
      </c>
      <c r="CX457" s="97">
        <f t="shared" si="820"/>
        <v>-67.928985140820501</v>
      </c>
      <c r="CY457" s="97">
        <f t="shared" si="821"/>
        <v>112.0710148591795</v>
      </c>
      <c r="CZ457" s="97">
        <f t="shared" si="822"/>
        <v>247.92898514082049</v>
      </c>
      <c r="DA457" s="97"/>
      <c r="DB457" s="97"/>
      <c r="DC457" s="97"/>
      <c r="DD457" s="97"/>
      <c r="DE457" s="97"/>
      <c r="DF457" s="97"/>
      <c r="DG457" s="97"/>
      <c r="DH457" s="97"/>
      <c r="DI457" s="97"/>
      <c r="DJ457" s="97"/>
      <c r="DK457" s="97"/>
    </row>
    <row r="458" spans="1:115" ht="30" customHeight="1" x14ac:dyDescent="0.2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 t="e">
        <f t="shared" si="826"/>
        <v>#REF!</v>
      </c>
      <c r="M458" s="98">
        <f t="shared" si="823"/>
        <v>16</v>
      </c>
      <c r="N458" s="97">
        <f t="shared" si="758"/>
        <v>105.87231873866266</v>
      </c>
      <c r="O458" s="97">
        <f t="shared" si="759"/>
        <v>112.380772455957</v>
      </c>
      <c r="P458" s="97">
        <f t="shared" si="760"/>
        <v>-6.5084537172943442</v>
      </c>
      <c r="Q458" s="97" t="str">
        <f t="shared" si="761"/>
        <v>QNOS</v>
      </c>
      <c r="R458" s="97">
        <f t="shared" si="762"/>
        <v>247.61922754404299</v>
      </c>
      <c r="S458" s="97">
        <f t="shared" si="477"/>
        <v>446</v>
      </c>
      <c r="T458" s="97">
        <f>SIN((90-$U$9)*$AA$8)*TAN($AA$9*$AA$8)/TAN((90-'C'!$F335)*$AA$8)</f>
        <v>-0.99017278223544303</v>
      </c>
      <c r="U458" s="97">
        <f t="shared" si="763"/>
        <v>3.9313065427916092</v>
      </c>
      <c r="V458" s="97">
        <f t="shared" si="764"/>
        <v>2.2206545302661578</v>
      </c>
      <c r="W458" s="97">
        <f t="shared" si="765"/>
        <v>-26.480442760069124</v>
      </c>
      <c r="X458" s="97">
        <f t="shared" si="766"/>
        <v>63.235932093769605</v>
      </c>
      <c r="Y458" s="97">
        <f t="shared" si="767"/>
        <v>-89.71637485383873</v>
      </c>
      <c r="Z458" s="97">
        <f t="shared" si="768"/>
        <v>143.24451066629953</v>
      </c>
      <c r="AA458" s="97">
        <f>(COS( 90.833*$AA$8)-SIN($U$9*$AA$8)*SIN('C'!$F335*$AA$8))/COS($U$9*$AA$8)/COS('C'!$F335*$AA$8)</f>
        <v>0.21407848941110871</v>
      </c>
      <c r="AB458" s="97">
        <f t="shared" si="769"/>
        <v>77.638530070889445</v>
      </c>
      <c r="AC458" s="97">
        <f>('C'!$E335+$AC$9+$W$9/15)</f>
        <v>11.933777777777781</v>
      </c>
      <c r="AD458" s="97">
        <f t="shared" si="770"/>
        <v>0</v>
      </c>
      <c r="AE458" s="97">
        <f t="shared" si="771"/>
        <v>0</v>
      </c>
      <c r="AF458" s="97">
        <f t="shared" si="772"/>
        <v>0</v>
      </c>
      <c r="AG458" s="97">
        <f t="shared" si="773"/>
        <v>0</v>
      </c>
      <c r="AH458" s="97">
        <f t="shared" si="774"/>
        <v>0</v>
      </c>
      <c r="AI458" s="97"/>
      <c r="AJ458" s="97"/>
      <c r="AK458" s="97">
        <f t="shared" si="775"/>
        <v>0</v>
      </c>
      <c r="AL458" s="97">
        <f>SIN((90-$U$9)*$AA$8)*TAN($Y$10*$AA$8)/TAN((90-'C'!$F335)*$AA$8)</f>
        <v>8.0052028380308532E-2</v>
      </c>
      <c r="AM458" s="97">
        <f t="shared" si="776"/>
        <v>2.5695650812758871E-2</v>
      </c>
      <c r="AN458" s="97">
        <f t="shared" si="777"/>
        <v>1.0127663357422376</v>
      </c>
      <c r="AO458" s="97">
        <f t="shared" si="778"/>
        <v>4.5335560088782216</v>
      </c>
      <c r="AP458" s="97">
        <f t="shared" si="779"/>
        <v>-9.106959298875525</v>
      </c>
      <c r="AQ458" s="97">
        <f t="shared" si="780"/>
        <v>13.640515307753747</v>
      </c>
      <c r="AR458" s="97">
        <f t="shared" si="781"/>
        <v>184.57340328999729</v>
      </c>
      <c r="AS458" s="97" t="s">
        <v>8053</v>
      </c>
      <c r="AT458" s="97" t="s">
        <v>8053</v>
      </c>
      <c r="AU458" s="97" t="s">
        <v>8053</v>
      </c>
      <c r="AV458" s="97">
        <f t="shared" si="782"/>
        <v>11.024410090594198</v>
      </c>
      <c r="AW458" s="97">
        <f t="shared" si="783"/>
        <v>11.024410090594198</v>
      </c>
      <c r="AX458" s="97">
        <f t="shared" si="784"/>
        <v>0.45935042044142493</v>
      </c>
      <c r="AY458" s="97">
        <f t="shared" si="785"/>
        <v>0</v>
      </c>
      <c r="AZ458" s="97">
        <f t="shared" si="786"/>
        <v>0</v>
      </c>
      <c r="BA458" s="97">
        <f t="shared" si="787"/>
        <v>0</v>
      </c>
      <c r="BB458" s="97">
        <f>SIN((90-$U$9)*$AA$8)*TAN($Y$9*$AA$8)/TAN((90-'C'!$F335)*$AA$8)</f>
        <v>0.99017278223544358</v>
      </c>
      <c r="BC458" s="97">
        <f t="shared" si="788"/>
        <v>3.9313065427916136</v>
      </c>
      <c r="BD458" s="97">
        <f t="shared" si="789"/>
        <v>2.2206545302661587</v>
      </c>
      <c r="BE458" s="97">
        <f t="shared" si="790"/>
        <v>26.480442760069124</v>
      </c>
      <c r="BF458" s="97">
        <f t="shared" si="791"/>
        <v>-63.235932093769613</v>
      </c>
      <c r="BG458" s="97">
        <f t="shared" si="792"/>
        <v>89.716374853838744</v>
      </c>
      <c r="BH458" s="97">
        <f t="shared" si="793"/>
        <v>216.75548933370047</v>
      </c>
      <c r="BI458" s="97" t="s">
        <v>8053</v>
      </c>
      <c r="BJ458" s="97" t="s">
        <v>8053</v>
      </c>
      <c r="BK458" s="97" t="s">
        <v>8053</v>
      </c>
      <c r="BL458" s="97">
        <f t="shared" si="794"/>
        <v>0</v>
      </c>
      <c r="BM458" s="97">
        <f t="shared" si="795"/>
        <v>0</v>
      </c>
      <c r="BN458" s="97">
        <f t="shared" si="796"/>
        <v>0</v>
      </c>
      <c r="BO458" s="97">
        <f t="shared" si="797"/>
        <v>0</v>
      </c>
      <c r="BP458" s="97">
        <f t="shared" si="798"/>
        <v>0</v>
      </c>
      <c r="BQ458" s="97">
        <f t="shared" si="799"/>
        <v>0</v>
      </c>
      <c r="BR458" s="97">
        <f>SIN((90-$U$9)*$AA$8)*TAN($AA$10*$AA$8)/TAN((90-'C'!$F335)*$AA$8)</f>
        <v>-8.0052028380308518E-2</v>
      </c>
      <c r="BS458" s="97">
        <f t="shared" si="800"/>
        <v>2.5695650812758864E-2</v>
      </c>
      <c r="BT458" s="97">
        <f t="shared" si="801"/>
        <v>1.0127663357422376</v>
      </c>
      <c r="BU458" s="97">
        <f t="shared" si="802"/>
        <v>-4.5335560088782207</v>
      </c>
      <c r="BV458" s="97">
        <f t="shared" si="803"/>
        <v>9.1069592988755232</v>
      </c>
      <c r="BW458" s="97">
        <f t="shared" si="804"/>
        <v>-13.640515307753745</v>
      </c>
      <c r="BX458" s="97">
        <f t="shared" si="805"/>
        <v>175.42659671000268</v>
      </c>
      <c r="BY458" s="97" t="s">
        <v>8053</v>
      </c>
      <c r="BZ458" s="97" t="s">
        <v>8053</v>
      </c>
      <c r="CA458" s="97" t="s">
        <v>8053</v>
      </c>
      <c r="CB458" s="97">
        <f t="shared" si="806"/>
        <v>0</v>
      </c>
      <c r="CC458" s="97">
        <f t="shared" si="807"/>
        <v>0</v>
      </c>
      <c r="CD458" s="97">
        <f t="shared" si="808"/>
        <v>0</v>
      </c>
      <c r="CE458" s="97">
        <f t="shared" si="809"/>
        <v>0</v>
      </c>
      <c r="CF458" s="97">
        <f t="shared" si="810"/>
        <v>0</v>
      </c>
      <c r="CG458" s="97">
        <f t="shared" si="811"/>
        <v>0</v>
      </c>
      <c r="CH458" s="97">
        <f>90-'C'!$F335</f>
        <v>108.82300000000001</v>
      </c>
      <c r="CI458" s="97">
        <v>16</v>
      </c>
      <c r="CJ458" s="97"/>
      <c r="CK458" s="97"/>
      <c r="CL458" s="97" t="e">
        <f t="shared" si="827"/>
        <v>#REF!</v>
      </c>
      <c r="CM458" s="97"/>
      <c r="CN458" s="97" t="s">
        <v>8218</v>
      </c>
      <c r="CO458" s="97">
        <f t="shared" si="812"/>
        <v>16</v>
      </c>
      <c r="CP458" s="97">
        <f t="shared" si="813"/>
        <v>34.31666666666667</v>
      </c>
      <c r="CQ458" s="97">
        <f>'C'!F335</f>
        <v>-18.823</v>
      </c>
      <c r="CR458" s="97">
        <f t="shared" si="814"/>
        <v>3.1415926535897931</v>
      </c>
      <c r="CS458" s="97">
        <f t="shared" si="815"/>
        <v>1.7453292519943295E-2</v>
      </c>
      <c r="CT458" s="97">
        <f t="shared" si="816"/>
        <v>57.295779513082323</v>
      </c>
      <c r="CU458" s="97">
        <f t="shared" si="817"/>
        <v>0.59893882164272083</v>
      </c>
      <c r="CV458" s="97">
        <f t="shared" si="818"/>
        <v>-0.32852332510289267</v>
      </c>
      <c r="CW458" s="97">
        <f t="shared" si="819"/>
        <v>1.3550479761456473</v>
      </c>
      <c r="CX458" s="97">
        <f t="shared" si="820"/>
        <v>-67.619227544043</v>
      </c>
      <c r="CY458" s="97">
        <f t="shared" si="821"/>
        <v>112.380772455957</v>
      </c>
      <c r="CZ458" s="97">
        <f t="shared" si="822"/>
        <v>247.61922754404299</v>
      </c>
      <c r="DA458" s="97"/>
      <c r="DB458" s="97"/>
      <c r="DC458" s="97"/>
      <c r="DD458" s="97"/>
      <c r="DE458" s="97"/>
      <c r="DF458" s="97"/>
      <c r="DG458" s="97"/>
      <c r="DH458" s="97"/>
      <c r="DI458" s="97"/>
      <c r="DJ458" s="97"/>
      <c r="DK458" s="97"/>
    </row>
    <row r="459" spans="1:115" ht="30" customHeight="1" x14ac:dyDescent="0.2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8">
        <f t="shared" si="823"/>
        <v>17</v>
      </c>
      <c r="N459" s="97">
        <f t="shared" si="758"/>
        <v>105.87231873866266</v>
      </c>
      <c r="O459" s="97">
        <f t="shared" si="759"/>
        <v>112.6845572444351</v>
      </c>
      <c r="P459" s="97">
        <f t="shared" si="760"/>
        <v>-6.8122385057724415</v>
      </c>
      <c r="Q459" s="97" t="str">
        <f t="shared" si="761"/>
        <v>QNOS</v>
      </c>
      <c r="R459" s="97">
        <f t="shared" si="762"/>
        <v>247.3154427555649</v>
      </c>
      <c r="S459" s="97">
        <f t="shared" si="477"/>
        <v>447</v>
      </c>
      <c r="T459" s="97">
        <f>SIN((90-$U$9)*$AA$8)*TAN($AA$9*$AA$8)/TAN((90-'C'!$F336)*$AA$8)</f>
        <v>-1.0040574347091804</v>
      </c>
      <c r="U459" s="97">
        <f t="shared" si="763"/>
        <v>3.9313065427916092</v>
      </c>
      <c r="V459" s="97">
        <f t="shared" si="764"/>
        <v>2.2206545302661578</v>
      </c>
      <c r="W459" s="97">
        <f t="shared" si="765"/>
        <v>-26.881376629774195</v>
      </c>
      <c r="X459" s="97">
        <f t="shared" si="766"/>
        <v>63.235932093769605</v>
      </c>
      <c r="Y459" s="97">
        <f t="shared" si="767"/>
        <v>-90.1173087235438</v>
      </c>
      <c r="Z459" s="97">
        <f t="shared" si="768"/>
        <v>143.64544453600459</v>
      </c>
      <c r="AA459" s="97">
        <f>(COS( 90.833*$AA$8)-SIN($U$9*$AA$8)*SIN('C'!$F336*$AA$8))/COS($U$9*$AA$8)/COS('C'!$F336*$AA$8)</f>
        <v>0.21731384779048252</v>
      </c>
      <c r="AB459" s="97">
        <f t="shared" si="769"/>
        <v>77.448688830786125</v>
      </c>
      <c r="AC459" s="97">
        <f>('C'!$E336+$AC$9+$W$9/15)</f>
        <v>11.936777777777781</v>
      </c>
      <c r="AD459" s="97">
        <f t="shared" si="770"/>
        <v>0</v>
      </c>
      <c r="AE459" s="97">
        <f t="shared" si="771"/>
        <v>0</v>
      </c>
      <c r="AF459" s="97">
        <f t="shared" si="772"/>
        <v>0</v>
      </c>
      <c r="AG459" s="97">
        <f t="shared" si="773"/>
        <v>0</v>
      </c>
      <c r="AH459" s="97">
        <f t="shared" si="774"/>
        <v>0</v>
      </c>
      <c r="AI459" s="97"/>
      <c r="AJ459" s="97"/>
      <c r="AK459" s="97">
        <f t="shared" si="775"/>
        <v>0</v>
      </c>
      <c r="AL459" s="97">
        <f>SIN((90-$U$9)*$AA$8)*TAN($Y$10*$AA$8)/TAN((90-'C'!$F336)*$AA$8)</f>
        <v>8.1174554280655939E-2</v>
      </c>
      <c r="AM459" s="97">
        <f t="shared" si="776"/>
        <v>2.5695650812758871E-2</v>
      </c>
      <c r="AN459" s="97">
        <f t="shared" si="777"/>
        <v>1.0127663357422376</v>
      </c>
      <c r="AO459" s="97">
        <f t="shared" si="778"/>
        <v>4.5972634154096959</v>
      </c>
      <c r="AP459" s="97">
        <f t="shared" si="779"/>
        <v>-9.106959298875525</v>
      </c>
      <c r="AQ459" s="97">
        <f t="shared" si="780"/>
        <v>13.704222714285221</v>
      </c>
      <c r="AR459" s="97">
        <f t="shared" si="781"/>
        <v>184.50969588346584</v>
      </c>
      <c r="AS459" s="97" t="s">
        <v>8053</v>
      </c>
      <c r="AT459" s="97" t="s">
        <v>8053</v>
      </c>
      <c r="AU459" s="97" t="s">
        <v>8053</v>
      </c>
      <c r="AV459" s="97">
        <f t="shared" si="782"/>
        <v>11.023162930158767</v>
      </c>
      <c r="AW459" s="97">
        <f t="shared" si="783"/>
        <v>11.023162930158767</v>
      </c>
      <c r="AX459" s="97">
        <f t="shared" si="784"/>
        <v>0.45929845542328196</v>
      </c>
      <c r="AY459" s="97">
        <f t="shared" si="785"/>
        <v>0</v>
      </c>
      <c r="AZ459" s="97">
        <f t="shared" si="786"/>
        <v>0</v>
      </c>
      <c r="BA459" s="97">
        <f t="shared" si="787"/>
        <v>0</v>
      </c>
      <c r="BB459" s="97">
        <f>SIN((90-$U$9)*$AA$8)*TAN($Y$9*$AA$8)/TAN((90-'C'!$F336)*$AA$8)</f>
        <v>1.0040574347091809</v>
      </c>
      <c r="BC459" s="97">
        <f t="shared" si="788"/>
        <v>3.9313065427916136</v>
      </c>
      <c r="BD459" s="97">
        <f t="shared" si="789"/>
        <v>2.2206545302661587</v>
      </c>
      <c r="BE459" s="97">
        <f t="shared" si="790"/>
        <v>26.881376629774195</v>
      </c>
      <c r="BF459" s="97">
        <f t="shared" si="791"/>
        <v>-63.235932093769613</v>
      </c>
      <c r="BG459" s="97">
        <f t="shared" si="792"/>
        <v>90.1173087235438</v>
      </c>
      <c r="BH459" s="97">
        <f t="shared" si="793"/>
        <v>216.35455546399541</v>
      </c>
      <c r="BI459" s="97" t="s">
        <v>8053</v>
      </c>
      <c r="BJ459" s="97" t="s">
        <v>8053</v>
      </c>
      <c r="BK459" s="97" t="s">
        <v>8053</v>
      </c>
      <c r="BL459" s="97">
        <f t="shared" si="794"/>
        <v>0</v>
      </c>
      <c r="BM459" s="97">
        <f t="shared" si="795"/>
        <v>0</v>
      </c>
      <c r="BN459" s="97">
        <f t="shared" si="796"/>
        <v>0</v>
      </c>
      <c r="BO459" s="97">
        <f t="shared" si="797"/>
        <v>0</v>
      </c>
      <c r="BP459" s="97">
        <f t="shared" si="798"/>
        <v>0</v>
      </c>
      <c r="BQ459" s="97">
        <f t="shared" si="799"/>
        <v>0</v>
      </c>
      <c r="BR459" s="97">
        <f>SIN((90-$U$9)*$AA$8)*TAN($AA$10*$AA$8)/TAN((90-'C'!$F336)*$AA$8)</f>
        <v>-8.1174554280655911E-2</v>
      </c>
      <c r="BS459" s="97">
        <f t="shared" si="800"/>
        <v>2.5695650812758864E-2</v>
      </c>
      <c r="BT459" s="97">
        <f t="shared" si="801"/>
        <v>1.0127663357422376</v>
      </c>
      <c r="BU459" s="97">
        <f t="shared" si="802"/>
        <v>-4.5972634154096941</v>
      </c>
      <c r="BV459" s="97">
        <f t="shared" si="803"/>
        <v>9.1069592988755232</v>
      </c>
      <c r="BW459" s="97">
        <f t="shared" si="804"/>
        <v>-13.704222714285217</v>
      </c>
      <c r="BX459" s="97">
        <f t="shared" si="805"/>
        <v>175.49030411653416</v>
      </c>
      <c r="BY459" s="97" t="s">
        <v>8053</v>
      </c>
      <c r="BZ459" s="97" t="s">
        <v>8053</v>
      </c>
      <c r="CA459" s="97" t="s">
        <v>8053</v>
      </c>
      <c r="CB459" s="97">
        <f t="shared" si="806"/>
        <v>0</v>
      </c>
      <c r="CC459" s="97">
        <f t="shared" si="807"/>
        <v>0</v>
      </c>
      <c r="CD459" s="97">
        <f t="shared" si="808"/>
        <v>0</v>
      </c>
      <c r="CE459" s="97">
        <f t="shared" si="809"/>
        <v>0</v>
      </c>
      <c r="CF459" s="97">
        <f t="shared" si="810"/>
        <v>0</v>
      </c>
      <c r="CG459" s="97">
        <f t="shared" si="811"/>
        <v>0</v>
      </c>
      <c r="CH459" s="97">
        <f>90-'C'!$F336</f>
        <v>109.068</v>
      </c>
      <c r="CI459" s="97">
        <v>17</v>
      </c>
      <c r="CJ459" s="97"/>
      <c r="CK459" s="97"/>
      <c r="CL459" s="97"/>
      <c r="CM459" s="97"/>
      <c r="CN459" s="97" t="s">
        <v>8218</v>
      </c>
      <c r="CO459" s="97">
        <f t="shared" si="812"/>
        <v>17</v>
      </c>
      <c r="CP459" s="97">
        <f t="shared" si="813"/>
        <v>34.31666666666667</v>
      </c>
      <c r="CQ459" s="97">
        <f>'C'!F336</f>
        <v>-19.068000000000001</v>
      </c>
      <c r="CR459" s="97">
        <f t="shared" si="814"/>
        <v>3.1415926535897931</v>
      </c>
      <c r="CS459" s="97">
        <f t="shared" si="815"/>
        <v>1.7453292519943295E-2</v>
      </c>
      <c r="CT459" s="97">
        <f t="shared" si="816"/>
        <v>57.295779513082323</v>
      </c>
      <c r="CU459" s="97">
        <f t="shared" si="817"/>
        <v>0.59893882164272083</v>
      </c>
      <c r="CV459" s="97">
        <f t="shared" si="818"/>
        <v>-0.33279938177027879</v>
      </c>
      <c r="CW459" s="97">
        <f t="shared" si="819"/>
        <v>1.3517346214497754</v>
      </c>
      <c r="CX459" s="97">
        <f t="shared" si="820"/>
        <v>-67.315442755564902</v>
      </c>
      <c r="CY459" s="97">
        <f t="shared" si="821"/>
        <v>112.6845572444351</v>
      </c>
      <c r="CZ459" s="97">
        <f t="shared" si="822"/>
        <v>247.3154427555649</v>
      </c>
      <c r="DA459" s="97"/>
      <c r="DB459" s="97"/>
      <c r="DC459" s="97"/>
      <c r="DD459" s="97"/>
      <c r="DE459" s="97"/>
      <c r="DF459" s="97"/>
      <c r="DG459" s="97"/>
      <c r="DH459" s="97"/>
      <c r="DI459" s="97"/>
      <c r="DJ459" s="97"/>
      <c r="DK459" s="97"/>
    </row>
    <row r="460" spans="1:115" ht="30" customHeight="1" x14ac:dyDescent="0.2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8">
        <f t="shared" si="823"/>
        <v>18</v>
      </c>
      <c r="N460" s="97">
        <f t="shared" si="758"/>
        <v>105.87231873866266</v>
      </c>
      <c r="O460" s="97">
        <f t="shared" si="759"/>
        <v>112.98111876793469</v>
      </c>
      <c r="P460" s="97">
        <f t="shared" si="760"/>
        <v>-7.1088000292720324</v>
      </c>
      <c r="Q460" s="97" t="str">
        <f t="shared" si="761"/>
        <v>QNOS</v>
      </c>
      <c r="R460" s="97">
        <f t="shared" si="762"/>
        <v>247.01888123206533</v>
      </c>
      <c r="S460" s="97">
        <f t="shared" si="477"/>
        <v>448</v>
      </c>
      <c r="T460" s="97">
        <f>SIN((90-$U$9)*$AA$8)*TAN($AA$9*$AA$8)/TAN((90-'C'!$F337)*$AA$8)</f>
        <v>-1.0176416570099922</v>
      </c>
      <c r="U460" s="97">
        <f t="shared" si="763"/>
        <v>3.9313065427916092</v>
      </c>
      <c r="V460" s="97">
        <f t="shared" si="764"/>
        <v>2.2206545302661578</v>
      </c>
      <c r="W460" s="97">
        <f t="shared" si="765"/>
        <v>-27.275016334656879</v>
      </c>
      <c r="X460" s="97">
        <f t="shared" si="766"/>
        <v>63.235932093769605</v>
      </c>
      <c r="Y460" s="97">
        <f t="shared" si="767"/>
        <v>-90.510948428426488</v>
      </c>
      <c r="Z460" s="97">
        <f t="shared" si="768"/>
        <v>144.03908424088726</v>
      </c>
      <c r="AA460" s="97">
        <f>(COS( 90.833*$AA$8)-SIN($U$9*$AA$8)*SIN('C'!$F337*$AA$8))/COS($U$9*$AA$8)/COS('C'!$F337*$AA$8)</f>
        <v>0.22047887226907428</v>
      </c>
      <c r="AB460" s="97">
        <f t="shared" si="769"/>
        <v>77.262838985494469</v>
      </c>
      <c r="AC460" s="97">
        <f>('C'!$E337+$AC$9+$W$9/15)</f>
        <v>11.939777777777781</v>
      </c>
      <c r="AD460" s="97">
        <f t="shared" si="770"/>
        <v>0</v>
      </c>
      <c r="AE460" s="97">
        <f t="shared" si="771"/>
        <v>0</v>
      </c>
      <c r="AF460" s="97">
        <f t="shared" si="772"/>
        <v>0</v>
      </c>
      <c r="AG460" s="97">
        <f t="shared" si="773"/>
        <v>0</v>
      </c>
      <c r="AH460" s="97">
        <f t="shared" si="774"/>
        <v>0</v>
      </c>
      <c r="AI460" s="97"/>
      <c r="AJ460" s="97"/>
      <c r="AK460" s="97">
        <f t="shared" si="775"/>
        <v>0</v>
      </c>
      <c r="AL460" s="97">
        <f>SIN((90-$U$9)*$AA$8)*TAN($Y$10*$AA$8)/TAN((90-'C'!$F337)*$AA$8)</f>
        <v>8.2272791445581805E-2</v>
      </c>
      <c r="AM460" s="97">
        <f t="shared" si="776"/>
        <v>2.5695650812758871E-2</v>
      </c>
      <c r="AN460" s="97">
        <f t="shared" si="777"/>
        <v>1.0127663357422376</v>
      </c>
      <c r="AO460" s="97">
        <f t="shared" si="778"/>
        <v>4.6595978606850483</v>
      </c>
      <c r="AP460" s="97">
        <f t="shared" si="779"/>
        <v>-9.106959298875525</v>
      </c>
      <c r="AQ460" s="97">
        <f t="shared" si="780"/>
        <v>13.766557159560573</v>
      </c>
      <c r="AR460" s="97">
        <f t="shared" si="781"/>
        <v>184.44736143819048</v>
      </c>
      <c r="AS460" s="97" t="s">
        <v>8053</v>
      </c>
      <c r="AT460" s="97" t="s">
        <v>8053</v>
      </c>
      <c r="AU460" s="97" t="s">
        <v>8053</v>
      </c>
      <c r="AV460" s="97">
        <f t="shared" si="782"/>
        <v>11.022007300473742</v>
      </c>
      <c r="AW460" s="97">
        <f t="shared" si="783"/>
        <v>11.022007300473742</v>
      </c>
      <c r="AX460" s="97">
        <f t="shared" si="784"/>
        <v>0.45925030418640594</v>
      </c>
      <c r="AY460" s="97">
        <f t="shared" si="785"/>
        <v>0</v>
      </c>
      <c r="AZ460" s="97">
        <f t="shared" si="786"/>
        <v>0</v>
      </c>
      <c r="BA460" s="97">
        <f t="shared" si="787"/>
        <v>0</v>
      </c>
      <c r="BB460" s="97">
        <f>SIN((90-$U$9)*$AA$8)*TAN($Y$9*$AA$8)/TAN((90-'C'!$F337)*$AA$8)</f>
        <v>1.0176416570099927</v>
      </c>
      <c r="BC460" s="97">
        <f t="shared" si="788"/>
        <v>3.9313065427916136</v>
      </c>
      <c r="BD460" s="97">
        <f t="shared" si="789"/>
        <v>2.2206545302661587</v>
      </c>
      <c r="BE460" s="97">
        <f t="shared" si="790"/>
        <v>27.275016334656879</v>
      </c>
      <c r="BF460" s="97">
        <f t="shared" si="791"/>
        <v>-63.235932093769613</v>
      </c>
      <c r="BG460" s="97">
        <f t="shared" si="792"/>
        <v>90.510948428426488</v>
      </c>
      <c r="BH460" s="97">
        <f t="shared" si="793"/>
        <v>215.96091575911274</v>
      </c>
      <c r="BI460" s="97" t="s">
        <v>8053</v>
      </c>
      <c r="BJ460" s="97" t="s">
        <v>8053</v>
      </c>
      <c r="BK460" s="97" t="s">
        <v>8053</v>
      </c>
      <c r="BL460" s="97">
        <f t="shared" si="794"/>
        <v>0</v>
      </c>
      <c r="BM460" s="97">
        <f t="shared" si="795"/>
        <v>0</v>
      </c>
      <c r="BN460" s="97">
        <f t="shared" si="796"/>
        <v>0</v>
      </c>
      <c r="BO460" s="97">
        <f t="shared" si="797"/>
        <v>0</v>
      </c>
      <c r="BP460" s="97">
        <f t="shared" si="798"/>
        <v>0</v>
      </c>
      <c r="BQ460" s="97">
        <f t="shared" si="799"/>
        <v>0</v>
      </c>
      <c r="BR460" s="97">
        <f>SIN((90-$U$9)*$AA$8)*TAN($AA$10*$AA$8)/TAN((90-'C'!$F337)*$AA$8)</f>
        <v>-8.2272791445581778E-2</v>
      </c>
      <c r="BS460" s="97">
        <f t="shared" si="800"/>
        <v>2.5695650812758864E-2</v>
      </c>
      <c r="BT460" s="97">
        <f t="shared" si="801"/>
        <v>1.0127663357422376</v>
      </c>
      <c r="BU460" s="97">
        <f t="shared" si="802"/>
        <v>-4.6595978606850466</v>
      </c>
      <c r="BV460" s="97">
        <f t="shared" si="803"/>
        <v>9.1069592988755232</v>
      </c>
      <c r="BW460" s="97">
        <f t="shared" si="804"/>
        <v>-13.76655715956057</v>
      </c>
      <c r="BX460" s="97">
        <f t="shared" si="805"/>
        <v>175.55263856180952</v>
      </c>
      <c r="BY460" s="97" t="s">
        <v>8053</v>
      </c>
      <c r="BZ460" s="97" t="s">
        <v>8053</v>
      </c>
      <c r="CA460" s="97" t="s">
        <v>8053</v>
      </c>
      <c r="CB460" s="97">
        <f t="shared" si="806"/>
        <v>0</v>
      </c>
      <c r="CC460" s="97">
        <f t="shared" si="807"/>
        <v>0</v>
      </c>
      <c r="CD460" s="97">
        <f t="shared" si="808"/>
        <v>0</v>
      </c>
      <c r="CE460" s="97">
        <f t="shared" si="809"/>
        <v>0</v>
      </c>
      <c r="CF460" s="97">
        <f t="shared" si="810"/>
        <v>0</v>
      </c>
      <c r="CG460" s="97">
        <f t="shared" si="811"/>
        <v>0</v>
      </c>
      <c r="CH460" s="97">
        <f>90-'C'!$F337</f>
        <v>109.307</v>
      </c>
      <c r="CI460" s="97">
        <v>18</v>
      </c>
      <c r="CJ460" s="97"/>
      <c r="CK460" s="97"/>
      <c r="CL460" s="97"/>
      <c r="CM460" s="97"/>
      <c r="CN460" s="97" t="s">
        <v>8218</v>
      </c>
      <c r="CO460" s="97">
        <f t="shared" si="812"/>
        <v>18</v>
      </c>
      <c r="CP460" s="97">
        <f t="shared" si="813"/>
        <v>34.31666666666667</v>
      </c>
      <c r="CQ460" s="97">
        <f>'C'!F337</f>
        <v>-19.306999999999999</v>
      </c>
      <c r="CR460" s="97">
        <f t="shared" si="814"/>
        <v>3.1415926535897931</v>
      </c>
      <c r="CS460" s="97">
        <f t="shared" si="815"/>
        <v>1.7453292519943295E-2</v>
      </c>
      <c r="CT460" s="97">
        <f t="shared" si="816"/>
        <v>57.295779513082323</v>
      </c>
      <c r="CU460" s="97">
        <f t="shared" si="817"/>
        <v>0.59893882164272083</v>
      </c>
      <c r="CV460" s="97">
        <f t="shared" si="818"/>
        <v>-0.33697071868254519</v>
      </c>
      <c r="CW460" s="97">
        <f t="shared" si="819"/>
        <v>1.3484909297351138</v>
      </c>
      <c r="CX460" s="97">
        <f t="shared" si="820"/>
        <v>-67.018881232065311</v>
      </c>
      <c r="CY460" s="97">
        <f t="shared" si="821"/>
        <v>112.98111876793469</v>
      </c>
      <c r="CZ460" s="97">
        <f t="shared" si="822"/>
        <v>247.01888123206533</v>
      </c>
      <c r="DA460" s="97"/>
      <c r="DB460" s="97"/>
      <c r="DC460" s="97"/>
      <c r="DD460" s="97"/>
      <c r="DE460" s="97"/>
      <c r="DF460" s="97"/>
      <c r="DG460" s="97"/>
      <c r="DH460" s="97"/>
      <c r="DI460" s="97"/>
      <c r="DJ460" s="97"/>
      <c r="DK460" s="97"/>
    </row>
    <row r="461" spans="1:115" ht="30" customHeight="1" x14ac:dyDescent="0.2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8">
        <f t="shared" si="823"/>
        <v>19</v>
      </c>
      <c r="N461" s="97">
        <f t="shared" si="758"/>
        <v>105.87231873866266</v>
      </c>
      <c r="O461" s="97">
        <f t="shared" si="759"/>
        <v>113.27044497190528</v>
      </c>
      <c r="P461" s="97">
        <f t="shared" si="760"/>
        <v>-7.3981262332426212</v>
      </c>
      <c r="Q461" s="97" t="str">
        <f t="shared" si="761"/>
        <v>QNOS</v>
      </c>
      <c r="R461" s="97">
        <f t="shared" si="762"/>
        <v>246.72955502809472</v>
      </c>
      <c r="S461" s="97">
        <f t="shared" si="477"/>
        <v>449</v>
      </c>
      <c r="T461" s="97">
        <f>SIN((90-$U$9)*$AA$8)*TAN($AA$9*$AA$8)/TAN((90-'C'!$F338)*$AA$8)</f>
        <v>-1.030923123869292</v>
      </c>
      <c r="U461" s="97">
        <f t="shared" si="763"/>
        <v>3.9313065427916092</v>
      </c>
      <c r="V461" s="97">
        <f t="shared" si="764"/>
        <v>2.2206545302661578</v>
      </c>
      <c r="W461" s="97">
        <f t="shared" si="765"/>
        <v>-27.66123556077984</v>
      </c>
      <c r="X461" s="97">
        <f t="shared" si="766"/>
        <v>63.235932093769605</v>
      </c>
      <c r="Y461" s="97">
        <f t="shared" si="767"/>
        <v>-90.897167654549449</v>
      </c>
      <c r="Z461" s="97">
        <f t="shared" si="768"/>
        <v>144.42530346701022</v>
      </c>
      <c r="AA461" s="97">
        <f>(COS( 90.833*$AA$8)-SIN($U$9*$AA$8)*SIN('C'!$F338*$AA$8))/COS($U$9*$AA$8)/COS('C'!$F338*$AA$8)</f>
        <v>0.22357304408726056</v>
      </c>
      <c r="AB461" s="97">
        <f t="shared" si="769"/>
        <v>77.081017793588828</v>
      </c>
      <c r="AC461" s="97">
        <f>('C'!$E338+$AC$9+$W$9/15)</f>
        <v>11.943777777777779</v>
      </c>
      <c r="AD461" s="97">
        <f t="shared" si="770"/>
        <v>0</v>
      </c>
      <c r="AE461" s="97">
        <f t="shared" si="771"/>
        <v>0</v>
      </c>
      <c r="AF461" s="97">
        <f t="shared" si="772"/>
        <v>0</v>
      </c>
      <c r="AG461" s="97">
        <f t="shared" si="773"/>
        <v>0</v>
      </c>
      <c r="AH461" s="97">
        <f t="shared" si="774"/>
        <v>0</v>
      </c>
      <c r="AI461" s="97"/>
      <c r="AJ461" s="97"/>
      <c r="AK461" s="97">
        <f t="shared" si="775"/>
        <v>0</v>
      </c>
      <c r="AL461" s="97">
        <f>SIN((90-$U$9)*$AA$8)*TAN($Y$10*$AA$8)/TAN((90-'C'!$F338)*$AA$8)</f>
        <v>8.3346551885201722E-2</v>
      </c>
      <c r="AM461" s="97">
        <f t="shared" si="776"/>
        <v>2.5695650812758871E-2</v>
      </c>
      <c r="AN461" s="97">
        <f t="shared" si="777"/>
        <v>1.0127663357422376</v>
      </c>
      <c r="AO461" s="97">
        <f t="shared" si="778"/>
        <v>4.7205483842690228</v>
      </c>
      <c r="AP461" s="97">
        <f t="shared" si="779"/>
        <v>-9.106959298875525</v>
      </c>
      <c r="AQ461" s="97">
        <f t="shared" si="780"/>
        <v>13.827507683144548</v>
      </c>
      <c r="AR461" s="97">
        <f t="shared" si="781"/>
        <v>184.3864109146065</v>
      </c>
      <c r="AS461" s="97" t="s">
        <v>8053</v>
      </c>
      <c r="AT461" s="97" t="s">
        <v>8053</v>
      </c>
      <c r="AU461" s="97" t="s">
        <v>8053</v>
      </c>
      <c r="AV461" s="97">
        <f t="shared" si="782"/>
        <v>11.021943932234809</v>
      </c>
      <c r="AW461" s="97">
        <f t="shared" si="783"/>
        <v>11.021943932234809</v>
      </c>
      <c r="AX461" s="97">
        <f t="shared" si="784"/>
        <v>0.45924766384311705</v>
      </c>
      <c r="AY461" s="97">
        <f t="shared" si="785"/>
        <v>0</v>
      </c>
      <c r="AZ461" s="97">
        <f t="shared" si="786"/>
        <v>0</v>
      </c>
      <c r="BA461" s="97">
        <f t="shared" si="787"/>
        <v>0</v>
      </c>
      <c r="BB461" s="97">
        <f>SIN((90-$U$9)*$AA$8)*TAN($Y$9*$AA$8)/TAN((90-'C'!$F338)*$AA$8)</f>
        <v>1.0309231238692926</v>
      </c>
      <c r="BC461" s="97">
        <f t="shared" si="788"/>
        <v>3.9313065427916136</v>
      </c>
      <c r="BD461" s="97">
        <f t="shared" si="789"/>
        <v>2.2206545302661587</v>
      </c>
      <c r="BE461" s="97">
        <f t="shared" si="790"/>
        <v>27.661235560779843</v>
      </c>
      <c r="BF461" s="97">
        <f t="shared" si="791"/>
        <v>-63.235932093769613</v>
      </c>
      <c r="BG461" s="97">
        <f t="shared" si="792"/>
        <v>90.897167654549463</v>
      </c>
      <c r="BH461" s="97">
        <f t="shared" si="793"/>
        <v>215.57469653298975</v>
      </c>
      <c r="BI461" s="97" t="s">
        <v>8053</v>
      </c>
      <c r="BJ461" s="97" t="s">
        <v>8053</v>
      </c>
      <c r="BK461" s="97" t="s">
        <v>8053</v>
      </c>
      <c r="BL461" s="97">
        <f t="shared" si="794"/>
        <v>0</v>
      </c>
      <c r="BM461" s="97">
        <f t="shared" si="795"/>
        <v>0</v>
      </c>
      <c r="BN461" s="97">
        <f t="shared" si="796"/>
        <v>0</v>
      </c>
      <c r="BO461" s="97">
        <f t="shared" si="797"/>
        <v>0</v>
      </c>
      <c r="BP461" s="97">
        <f t="shared" si="798"/>
        <v>0</v>
      </c>
      <c r="BQ461" s="97">
        <f t="shared" si="799"/>
        <v>0</v>
      </c>
      <c r="BR461" s="97">
        <f>SIN((90-$U$9)*$AA$8)*TAN($AA$10*$AA$8)/TAN((90-'C'!$F338)*$AA$8)</f>
        <v>-8.3346551885201695E-2</v>
      </c>
      <c r="BS461" s="97">
        <f t="shared" si="800"/>
        <v>2.5695650812758864E-2</v>
      </c>
      <c r="BT461" s="97">
        <f t="shared" si="801"/>
        <v>1.0127663357422376</v>
      </c>
      <c r="BU461" s="97">
        <f t="shared" si="802"/>
        <v>-4.720548384269021</v>
      </c>
      <c r="BV461" s="97">
        <f t="shared" si="803"/>
        <v>9.1069592988755232</v>
      </c>
      <c r="BW461" s="97">
        <f t="shared" si="804"/>
        <v>-13.827507683144544</v>
      </c>
      <c r="BX461" s="97">
        <f t="shared" si="805"/>
        <v>175.6135890853935</v>
      </c>
      <c r="BY461" s="97" t="s">
        <v>8053</v>
      </c>
      <c r="BZ461" s="97" t="s">
        <v>8053</v>
      </c>
      <c r="CA461" s="97" t="s">
        <v>8053</v>
      </c>
      <c r="CB461" s="97">
        <f t="shared" si="806"/>
        <v>0</v>
      </c>
      <c r="CC461" s="97">
        <f t="shared" si="807"/>
        <v>0</v>
      </c>
      <c r="CD461" s="97">
        <f t="shared" si="808"/>
        <v>0</v>
      </c>
      <c r="CE461" s="97">
        <f t="shared" si="809"/>
        <v>0</v>
      </c>
      <c r="CF461" s="97">
        <f t="shared" si="810"/>
        <v>0</v>
      </c>
      <c r="CG461" s="97">
        <f t="shared" si="811"/>
        <v>0</v>
      </c>
      <c r="CH461" s="97">
        <f>90-'C'!$F338</f>
        <v>109.53999999999999</v>
      </c>
      <c r="CI461" s="97">
        <v>19</v>
      </c>
      <c r="CJ461" s="97"/>
      <c r="CK461" s="97"/>
      <c r="CL461" s="97"/>
      <c r="CM461" s="97"/>
      <c r="CN461" s="97" t="s">
        <v>8218</v>
      </c>
      <c r="CO461" s="97">
        <f t="shared" si="812"/>
        <v>19</v>
      </c>
      <c r="CP461" s="97">
        <f t="shared" si="813"/>
        <v>34.31666666666667</v>
      </c>
      <c r="CQ461" s="97">
        <f>'C'!F338</f>
        <v>-19.54</v>
      </c>
      <c r="CR461" s="97">
        <f t="shared" si="814"/>
        <v>3.1415926535897931</v>
      </c>
      <c r="CS461" s="97">
        <f t="shared" si="815"/>
        <v>1.7453292519943295E-2</v>
      </c>
      <c r="CT461" s="97">
        <f t="shared" si="816"/>
        <v>57.295779513082323</v>
      </c>
      <c r="CU461" s="97">
        <f t="shared" si="817"/>
        <v>0.59893882164272083</v>
      </c>
      <c r="CV461" s="97">
        <f t="shared" si="818"/>
        <v>-0.34103733583969198</v>
      </c>
      <c r="CW461" s="97">
        <f t="shared" si="819"/>
        <v>1.3453175512864599</v>
      </c>
      <c r="CX461" s="97">
        <f t="shared" si="820"/>
        <v>-66.729555028094723</v>
      </c>
      <c r="CY461" s="97">
        <f t="shared" si="821"/>
        <v>113.27044497190528</v>
      </c>
      <c r="CZ461" s="97">
        <f t="shared" si="822"/>
        <v>246.72955502809472</v>
      </c>
      <c r="DA461" s="97"/>
      <c r="DB461" s="97"/>
      <c r="DC461" s="97"/>
      <c r="DD461" s="97"/>
      <c r="DE461" s="97"/>
      <c r="DF461" s="97"/>
      <c r="DG461" s="97"/>
      <c r="DH461" s="97"/>
      <c r="DI461" s="97"/>
      <c r="DJ461" s="97"/>
      <c r="DK461" s="97"/>
    </row>
    <row r="462" spans="1:115" ht="30" customHeight="1" x14ac:dyDescent="0.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8">
        <f t="shared" si="823"/>
        <v>20</v>
      </c>
      <c r="N462" s="97">
        <f t="shared" si="758"/>
        <v>105.87231873866266</v>
      </c>
      <c r="O462" s="97">
        <f t="shared" si="759"/>
        <v>113.55252365317219</v>
      </c>
      <c r="P462" s="97">
        <f t="shared" si="760"/>
        <v>-7.680204914509531</v>
      </c>
      <c r="Q462" s="97" t="str">
        <f t="shared" si="761"/>
        <v>QNOS</v>
      </c>
      <c r="R462" s="97">
        <f t="shared" si="762"/>
        <v>246.44747634682781</v>
      </c>
      <c r="S462" s="97">
        <f t="shared" si="477"/>
        <v>450</v>
      </c>
      <c r="T462" s="97">
        <f>SIN((90-$U$9)*$AA$8)*TAN($AA$9*$AA$8)/TAN((90-'C'!$F339)*$AA$8)</f>
        <v>-1.0438994962897776</v>
      </c>
      <c r="U462" s="97">
        <f t="shared" si="763"/>
        <v>3.9313065427916092</v>
      </c>
      <c r="V462" s="97">
        <f t="shared" si="764"/>
        <v>2.2206545302661578</v>
      </c>
      <c r="W462" s="97">
        <f t="shared" si="765"/>
        <v>-28.039905164755908</v>
      </c>
      <c r="X462" s="97">
        <f t="shared" si="766"/>
        <v>63.235932093769605</v>
      </c>
      <c r="Y462" s="97">
        <f t="shared" si="767"/>
        <v>-91.275837258525513</v>
      </c>
      <c r="Z462" s="97">
        <f t="shared" si="768"/>
        <v>144.8039730709863</v>
      </c>
      <c r="AA462" s="97">
        <f>(COS( 90.833*$AA$8)-SIN($U$9*$AA$8)*SIN('C'!$F339*$AA$8))/COS($U$9*$AA$8)/COS('C'!$F339*$AA$8)</f>
        <v>0.22659584084742135</v>
      </c>
      <c r="AB462" s="97">
        <f t="shared" si="769"/>
        <v>76.903262894084961</v>
      </c>
      <c r="AC462" s="97">
        <f>('C'!$E339+$AC$9+$W$9/15)</f>
        <v>11.947777777777777</v>
      </c>
      <c r="AD462" s="97">
        <f t="shared" si="770"/>
        <v>0</v>
      </c>
      <c r="AE462" s="97">
        <f t="shared" si="771"/>
        <v>0</v>
      </c>
      <c r="AF462" s="97">
        <f t="shared" si="772"/>
        <v>0</v>
      </c>
      <c r="AG462" s="97">
        <f t="shared" si="773"/>
        <v>0</v>
      </c>
      <c r="AH462" s="97">
        <f t="shared" si="774"/>
        <v>0</v>
      </c>
      <c r="AI462" s="97"/>
      <c r="AJ462" s="97"/>
      <c r="AK462" s="97">
        <f t="shared" si="775"/>
        <v>0</v>
      </c>
      <c r="AL462" s="97">
        <f>SIN((90-$U$9)*$AA$8)*TAN($Y$10*$AA$8)/TAN((90-'C'!$F339)*$AA$8)</f>
        <v>8.4395646499712304E-2</v>
      </c>
      <c r="AM462" s="97">
        <f t="shared" si="776"/>
        <v>2.5695650812758871E-2</v>
      </c>
      <c r="AN462" s="97">
        <f t="shared" si="777"/>
        <v>1.0127663357422376</v>
      </c>
      <c r="AO462" s="97">
        <f t="shared" si="778"/>
        <v>4.7801039574262454</v>
      </c>
      <c r="AP462" s="97">
        <f t="shared" si="779"/>
        <v>-9.106959298875525</v>
      </c>
      <c r="AQ462" s="97">
        <f t="shared" si="780"/>
        <v>13.88706325630177</v>
      </c>
      <c r="AR462" s="97">
        <f t="shared" si="781"/>
        <v>184.32685534144929</v>
      </c>
      <c r="AS462" s="97" t="s">
        <v>8053</v>
      </c>
      <c r="AT462" s="97" t="s">
        <v>8053</v>
      </c>
      <c r="AU462" s="97" t="s">
        <v>8053</v>
      </c>
      <c r="AV462" s="97">
        <f t="shared" si="782"/>
        <v>11.021973560690991</v>
      </c>
      <c r="AW462" s="97">
        <f t="shared" si="783"/>
        <v>11.021973560690991</v>
      </c>
      <c r="AX462" s="97">
        <f t="shared" si="784"/>
        <v>0.45924889836212462</v>
      </c>
      <c r="AY462" s="97">
        <f t="shared" si="785"/>
        <v>0</v>
      </c>
      <c r="AZ462" s="97">
        <f t="shared" si="786"/>
        <v>0</v>
      </c>
      <c r="BA462" s="97">
        <f t="shared" si="787"/>
        <v>0</v>
      </c>
      <c r="BB462" s="97">
        <f>SIN((90-$U$9)*$AA$8)*TAN($Y$9*$AA$8)/TAN((90-'C'!$F339)*$AA$8)</f>
        <v>1.0438994962897781</v>
      </c>
      <c r="BC462" s="97">
        <f t="shared" si="788"/>
        <v>3.9313065427916136</v>
      </c>
      <c r="BD462" s="97">
        <f t="shared" si="789"/>
        <v>2.2206545302661587</v>
      </c>
      <c r="BE462" s="97">
        <f t="shared" si="790"/>
        <v>28.039905164755904</v>
      </c>
      <c r="BF462" s="97">
        <f t="shared" si="791"/>
        <v>-63.235932093769613</v>
      </c>
      <c r="BG462" s="97">
        <f t="shared" si="792"/>
        <v>91.275837258525513</v>
      </c>
      <c r="BH462" s="97">
        <f t="shared" si="793"/>
        <v>215.1960269290137</v>
      </c>
      <c r="BI462" s="97" t="s">
        <v>8053</v>
      </c>
      <c r="BJ462" s="97" t="s">
        <v>8053</v>
      </c>
      <c r="BK462" s="97" t="s">
        <v>8053</v>
      </c>
      <c r="BL462" s="97">
        <f t="shared" si="794"/>
        <v>0</v>
      </c>
      <c r="BM462" s="97">
        <f t="shared" si="795"/>
        <v>0</v>
      </c>
      <c r="BN462" s="97">
        <f t="shared" si="796"/>
        <v>0</v>
      </c>
      <c r="BO462" s="97">
        <f t="shared" si="797"/>
        <v>0</v>
      </c>
      <c r="BP462" s="97">
        <f t="shared" si="798"/>
        <v>0</v>
      </c>
      <c r="BQ462" s="97">
        <f t="shared" si="799"/>
        <v>0</v>
      </c>
      <c r="BR462" s="97">
        <f>SIN((90-$U$9)*$AA$8)*TAN($AA$10*$AA$8)/TAN((90-'C'!$F339)*$AA$8)</f>
        <v>-8.4395646499712276E-2</v>
      </c>
      <c r="BS462" s="97">
        <f t="shared" si="800"/>
        <v>2.5695650812758864E-2</v>
      </c>
      <c r="BT462" s="97">
        <f t="shared" si="801"/>
        <v>1.0127663357422376</v>
      </c>
      <c r="BU462" s="97">
        <f t="shared" si="802"/>
        <v>-4.7801039574262436</v>
      </c>
      <c r="BV462" s="97">
        <f t="shared" si="803"/>
        <v>9.1069592988755232</v>
      </c>
      <c r="BW462" s="97">
        <f t="shared" si="804"/>
        <v>-13.887063256301767</v>
      </c>
      <c r="BX462" s="97">
        <f t="shared" si="805"/>
        <v>175.67314465855071</v>
      </c>
      <c r="BY462" s="97" t="s">
        <v>8053</v>
      </c>
      <c r="BZ462" s="97" t="s">
        <v>8053</v>
      </c>
      <c r="CA462" s="97" t="s">
        <v>8053</v>
      </c>
      <c r="CB462" s="97">
        <f t="shared" si="806"/>
        <v>0</v>
      </c>
      <c r="CC462" s="97">
        <f t="shared" si="807"/>
        <v>0</v>
      </c>
      <c r="CD462" s="97">
        <f t="shared" si="808"/>
        <v>0</v>
      </c>
      <c r="CE462" s="97">
        <f t="shared" si="809"/>
        <v>0</v>
      </c>
      <c r="CF462" s="97">
        <f t="shared" si="810"/>
        <v>0</v>
      </c>
      <c r="CG462" s="97">
        <f t="shared" si="811"/>
        <v>0</v>
      </c>
      <c r="CH462" s="97">
        <f>90-'C'!$F339</f>
        <v>109.767</v>
      </c>
      <c r="CI462" s="97">
        <v>20</v>
      </c>
      <c r="CJ462" s="97"/>
      <c r="CK462" s="97"/>
      <c r="CL462" s="97"/>
      <c r="CM462" s="97"/>
      <c r="CN462" s="97" t="s">
        <v>8218</v>
      </c>
      <c r="CO462" s="97">
        <f t="shared" si="812"/>
        <v>20</v>
      </c>
      <c r="CP462" s="97">
        <f t="shared" si="813"/>
        <v>34.31666666666667</v>
      </c>
      <c r="CQ462" s="97">
        <f>'C'!F339</f>
        <v>-19.766999999999999</v>
      </c>
      <c r="CR462" s="97">
        <f t="shared" si="814"/>
        <v>3.1415926535897931</v>
      </c>
      <c r="CS462" s="97">
        <f t="shared" si="815"/>
        <v>1.7453292519943295E-2</v>
      </c>
      <c r="CT462" s="97">
        <f t="shared" si="816"/>
        <v>57.295779513082323</v>
      </c>
      <c r="CU462" s="97">
        <f t="shared" si="817"/>
        <v>0.59893882164272083</v>
      </c>
      <c r="CV462" s="97">
        <f t="shared" si="818"/>
        <v>-0.34499923324171911</v>
      </c>
      <c r="CW462" s="97">
        <f t="shared" si="819"/>
        <v>1.3422151430285658</v>
      </c>
      <c r="CX462" s="97">
        <f t="shared" si="820"/>
        <v>-66.447476346827813</v>
      </c>
      <c r="CY462" s="97">
        <f t="shared" si="821"/>
        <v>113.55252365317219</v>
      </c>
      <c r="CZ462" s="97">
        <f t="shared" si="822"/>
        <v>246.44747634682781</v>
      </c>
      <c r="DA462" s="97"/>
      <c r="DB462" s="97"/>
      <c r="DC462" s="97"/>
      <c r="DD462" s="97"/>
      <c r="DE462" s="97"/>
      <c r="DF462" s="97"/>
      <c r="DG462" s="97"/>
      <c r="DH462" s="97"/>
      <c r="DI462" s="97"/>
      <c r="DJ462" s="97"/>
      <c r="DK462" s="97"/>
    </row>
    <row r="463" spans="1:115" ht="30" customHeight="1" x14ac:dyDescent="0.2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8">
        <f t="shared" si="823"/>
        <v>21</v>
      </c>
      <c r="N463" s="97">
        <f t="shared" si="758"/>
        <v>105.87231873866266</v>
      </c>
      <c r="O463" s="97">
        <f t="shared" si="759"/>
        <v>113.82734248578227</v>
      </c>
      <c r="P463" s="97">
        <f t="shared" si="760"/>
        <v>-7.9550237471196112</v>
      </c>
      <c r="Q463" s="97" t="str">
        <f t="shared" si="761"/>
        <v>QNOS</v>
      </c>
      <c r="R463" s="97">
        <f t="shared" si="762"/>
        <v>246.17265751421775</v>
      </c>
      <c r="S463" s="97">
        <f t="shared" si="477"/>
        <v>451</v>
      </c>
      <c r="T463" s="97">
        <f>SIN((90-$U$9)*$AA$8)*TAN($AA$9*$AA$8)/TAN((90-'C'!$F340)*$AA$8)</f>
        <v>-1.0565684261234323</v>
      </c>
      <c r="U463" s="97">
        <f t="shared" si="763"/>
        <v>3.9313065427916092</v>
      </c>
      <c r="V463" s="97">
        <f t="shared" si="764"/>
        <v>2.2206545302661578</v>
      </c>
      <c r="W463" s="97">
        <f t="shared" si="765"/>
        <v>-28.410893398294249</v>
      </c>
      <c r="X463" s="97">
        <f t="shared" si="766"/>
        <v>63.235932093769605</v>
      </c>
      <c r="Y463" s="97">
        <f t="shared" si="767"/>
        <v>-91.646825492063854</v>
      </c>
      <c r="Z463" s="97">
        <f t="shared" si="768"/>
        <v>145.17496130452466</v>
      </c>
      <c r="AA463" s="97">
        <f>(COS( 90.833*$AA$8)-SIN($U$9*$AA$8)*SIN('C'!$F340*$AA$8))/COS($U$9*$AA$8)/COS('C'!$F340*$AA$8)</f>
        <v>0.22954673757542365</v>
      </c>
      <c r="AB463" s="97">
        <f t="shared" si="769"/>
        <v>76.729612229151925</v>
      </c>
      <c r="AC463" s="97">
        <f>('C'!$E340+$AC$9+$W$9/15)</f>
        <v>11.951777777777778</v>
      </c>
      <c r="AD463" s="97">
        <f t="shared" si="770"/>
        <v>0</v>
      </c>
      <c r="AE463" s="97">
        <f t="shared" si="771"/>
        <v>0</v>
      </c>
      <c r="AF463" s="97">
        <f t="shared" si="772"/>
        <v>0</v>
      </c>
      <c r="AG463" s="97">
        <f t="shared" si="773"/>
        <v>0</v>
      </c>
      <c r="AH463" s="97">
        <f t="shared" si="774"/>
        <v>0</v>
      </c>
      <c r="AI463" s="97"/>
      <c r="AJ463" s="97"/>
      <c r="AK463" s="97">
        <f t="shared" si="775"/>
        <v>0</v>
      </c>
      <c r="AL463" s="97">
        <f>SIN((90-$U$9)*$AA$8)*TAN($Y$10*$AA$8)/TAN((90-'C'!$F340)*$AA$8)</f>
        <v>8.5419885449506724E-2</v>
      </c>
      <c r="AM463" s="97">
        <f t="shared" si="776"/>
        <v>2.5695650812758871E-2</v>
      </c>
      <c r="AN463" s="97">
        <f t="shared" si="777"/>
        <v>1.0127663357422376</v>
      </c>
      <c r="AO463" s="97">
        <f t="shared" si="778"/>
        <v>4.8382535047386641</v>
      </c>
      <c r="AP463" s="97">
        <f t="shared" si="779"/>
        <v>-9.106959298875525</v>
      </c>
      <c r="AQ463" s="97">
        <f t="shared" si="780"/>
        <v>13.94521280361419</v>
      </c>
      <c r="AR463" s="97">
        <f t="shared" si="781"/>
        <v>184.26870579413685</v>
      </c>
      <c r="AS463" s="97" t="s">
        <v>8053</v>
      </c>
      <c r="AT463" s="97" t="s">
        <v>8053</v>
      </c>
      <c r="AU463" s="97" t="s">
        <v>8053</v>
      </c>
      <c r="AV463" s="97">
        <f t="shared" si="782"/>
        <v>11.022096924203499</v>
      </c>
      <c r="AW463" s="97">
        <f t="shared" si="783"/>
        <v>11.022096924203499</v>
      </c>
      <c r="AX463" s="97">
        <f t="shared" si="784"/>
        <v>0.45925403850847912</v>
      </c>
      <c r="AY463" s="97">
        <f t="shared" si="785"/>
        <v>0</v>
      </c>
      <c r="AZ463" s="97">
        <f t="shared" si="786"/>
        <v>0</v>
      </c>
      <c r="BA463" s="97">
        <f t="shared" si="787"/>
        <v>0</v>
      </c>
      <c r="BB463" s="97">
        <f>SIN((90-$U$9)*$AA$8)*TAN($Y$9*$AA$8)/TAN((90-'C'!$F340)*$AA$8)</f>
        <v>1.0565684261234327</v>
      </c>
      <c r="BC463" s="97">
        <f t="shared" si="788"/>
        <v>3.9313065427916136</v>
      </c>
      <c r="BD463" s="97">
        <f t="shared" si="789"/>
        <v>2.2206545302661587</v>
      </c>
      <c r="BE463" s="97">
        <f t="shared" si="790"/>
        <v>28.410893398294256</v>
      </c>
      <c r="BF463" s="97">
        <f t="shared" si="791"/>
        <v>-63.235932093769613</v>
      </c>
      <c r="BG463" s="97">
        <f t="shared" si="792"/>
        <v>91.646825492063869</v>
      </c>
      <c r="BH463" s="97">
        <f t="shared" si="793"/>
        <v>214.82503869547534</v>
      </c>
      <c r="BI463" s="97" t="s">
        <v>8053</v>
      </c>
      <c r="BJ463" s="97" t="s">
        <v>8053</v>
      </c>
      <c r="BK463" s="97" t="s">
        <v>8053</v>
      </c>
      <c r="BL463" s="97">
        <f t="shared" si="794"/>
        <v>0</v>
      </c>
      <c r="BM463" s="97">
        <f t="shared" si="795"/>
        <v>0</v>
      </c>
      <c r="BN463" s="97">
        <f t="shared" si="796"/>
        <v>0</v>
      </c>
      <c r="BO463" s="97">
        <f t="shared" si="797"/>
        <v>0</v>
      </c>
      <c r="BP463" s="97">
        <f t="shared" si="798"/>
        <v>0</v>
      </c>
      <c r="BQ463" s="97">
        <f t="shared" si="799"/>
        <v>0</v>
      </c>
      <c r="BR463" s="97">
        <f>SIN((90-$U$9)*$AA$8)*TAN($AA$10*$AA$8)/TAN((90-'C'!$F340)*$AA$8)</f>
        <v>-8.5419885449506711E-2</v>
      </c>
      <c r="BS463" s="97">
        <f t="shared" si="800"/>
        <v>2.5695650812758864E-2</v>
      </c>
      <c r="BT463" s="97">
        <f t="shared" si="801"/>
        <v>1.0127663357422376</v>
      </c>
      <c r="BU463" s="97">
        <f t="shared" si="802"/>
        <v>-4.8382535047386632</v>
      </c>
      <c r="BV463" s="97">
        <f t="shared" si="803"/>
        <v>9.1069592988755232</v>
      </c>
      <c r="BW463" s="97">
        <f t="shared" si="804"/>
        <v>-13.945212803614186</v>
      </c>
      <c r="BX463" s="97">
        <f t="shared" si="805"/>
        <v>175.73129420586315</v>
      </c>
      <c r="BY463" s="97" t="s">
        <v>8053</v>
      </c>
      <c r="BZ463" s="97" t="s">
        <v>8053</v>
      </c>
      <c r="CA463" s="97" t="s">
        <v>8053</v>
      </c>
      <c r="CB463" s="97">
        <f t="shared" si="806"/>
        <v>0</v>
      </c>
      <c r="CC463" s="97">
        <f t="shared" si="807"/>
        <v>0</v>
      </c>
      <c r="CD463" s="97">
        <f t="shared" si="808"/>
        <v>0</v>
      </c>
      <c r="CE463" s="97">
        <f t="shared" si="809"/>
        <v>0</v>
      </c>
      <c r="CF463" s="97">
        <f t="shared" si="810"/>
        <v>0</v>
      </c>
      <c r="CG463" s="97">
        <f t="shared" si="811"/>
        <v>0</v>
      </c>
      <c r="CH463" s="97">
        <f>90-'C'!$F340</f>
        <v>109.988</v>
      </c>
      <c r="CI463" s="97">
        <v>21</v>
      </c>
      <c r="CJ463" s="97"/>
      <c r="CK463" s="97"/>
      <c r="CL463" s="97"/>
      <c r="CM463" s="97"/>
      <c r="CN463" s="97" t="s">
        <v>8218</v>
      </c>
      <c r="CO463" s="97">
        <f t="shared" si="812"/>
        <v>21</v>
      </c>
      <c r="CP463" s="97">
        <f t="shared" si="813"/>
        <v>34.31666666666667</v>
      </c>
      <c r="CQ463" s="97">
        <f>'C'!F340</f>
        <v>-19.988</v>
      </c>
      <c r="CR463" s="97">
        <f t="shared" si="814"/>
        <v>3.1415926535897931</v>
      </c>
      <c r="CS463" s="97">
        <f t="shared" si="815"/>
        <v>1.7453292519943295E-2</v>
      </c>
      <c r="CT463" s="97">
        <f t="shared" si="816"/>
        <v>57.295779513082323</v>
      </c>
      <c r="CU463" s="97">
        <f t="shared" si="817"/>
        <v>0.59893882164272083</v>
      </c>
      <c r="CV463" s="97">
        <f t="shared" si="818"/>
        <v>-0.34885641088862657</v>
      </c>
      <c r="CW463" s="97">
        <f t="shared" si="819"/>
        <v>1.339184367177207</v>
      </c>
      <c r="CX463" s="97">
        <f t="shared" si="820"/>
        <v>-66.172657514217732</v>
      </c>
      <c r="CY463" s="97">
        <f t="shared" si="821"/>
        <v>113.82734248578227</v>
      </c>
      <c r="CZ463" s="97">
        <f t="shared" si="822"/>
        <v>246.17265751421775</v>
      </c>
      <c r="DA463" s="97"/>
      <c r="DB463" s="97"/>
      <c r="DC463" s="97"/>
      <c r="DD463" s="97"/>
      <c r="DE463" s="97"/>
      <c r="DF463" s="97"/>
      <c r="DG463" s="97"/>
      <c r="DH463" s="97"/>
      <c r="DI463" s="97"/>
      <c r="DJ463" s="97"/>
      <c r="DK463" s="97"/>
    </row>
    <row r="464" spans="1:115" ht="30" customHeight="1" x14ac:dyDescent="0.2">
      <c r="A464" s="97"/>
      <c r="B464" s="97"/>
      <c r="C464" s="97"/>
      <c r="D464" s="97"/>
      <c r="E464" s="97"/>
      <c r="F464" s="97"/>
      <c r="G464" s="97"/>
      <c r="H464" s="97"/>
      <c r="I464" s="97"/>
      <c r="J464" s="102"/>
      <c r="K464" s="97"/>
      <c r="L464" s="97"/>
      <c r="M464" s="98">
        <f t="shared" si="823"/>
        <v>22</v>
      </c>
      <c r="N464" s="97">
        <f t="shared" si="758"/>
        <v>105.87231873866266</v>
      </c>
      <c r="O464" s="97">
        <f t="shared" si="759"/>
        <v>114.09488904701031</v>
      </c>
      <c r="P464" s="97">
        <f t="shared" si="760"/>
        <v>-8.222570308347656</v>
      </c>
      <c r="Q464" s="97" t="str">
        <f t="shared" si="761"/>
        <v>QNOS</v>
      </c>
      <c r="R464" s="97">
        <f t="shared" si="762"/>
        <v>245.90511095298967</v>
      </c>
      <c r="S464" s="97">
        <f t="shared" si="477"/>
        <v>452</v>
      </c>
      <c r="T464" s="97">
        <f>SIN((90-$U$9)*$AA$8)*TAN($AA$9*$AA$8)/TAN((90-'C'!$F341)*$AA$8)</f>
        <v>-1.0689275606277111</v>
      </c>
      <c r="U464" s="97">
        <f t="shared" si="763"/>
        <v>3.9313065427916092</v>
      </c>
      <c r="V464" s="97">
        <f t="shared" si="764"/>
        <v>2.2206545302661578</v>
      </c>
      <c r="W464" s="97">
        <f t="shared" si="765"/>
        <v>-28.77406614395235</v>
      </c>
      <c r="X464" s="97">
        <f t="shared" si="766"/>
        <v>63.235932093769605</v>
      </c>
      <c r="Y464" s="97">
        <f t="shared" si="767"/>
        <v>-92.009998237721959</v>
      </c>
      <c r="Z464" s="97">
        <f t="shared" si="768"/>
        <v>145.53813405018275</v>
      </c>
      <c r="AA464" s="97">
        <f>(COS( 90.833*$AA$8)-SIN($U$9*$AA$8)*SIN('C'!$F341*$AA$8))/COS($U$9*$AA$8)/COS('C'!$F341*$AA$8)</f>
        <v>0.23242520777652861</v>
      </c>
      <c r="AB464" s="97">
        <f t="shared" si="769"/>
        <v>76.560103966552148</v>
      </c>
      <c r="AC464" s="97">
        <f>('C'!$E341+$AC$9+$W$9/15)</f>
        <v>11.955777777777779</v>
      </c>
      <c r="AD464" s="97">
        <f t="shared" si="770"/>
        <v>0</v>
      </c>
      <c r="AE464" s="97">
        <f t="shared" si="771"/>
        <v>0</v>
      </c>
      <c r="AF464" s="97">
        <f t="shared" si="772"/>
        <v>0</v>
      </c>
      <c r="AG464" s="97">
        <f t="shared" si="773"/>
        <v>0</v>
      </c>
      <c r="AH464" s="97">
        <f t="shared" si="774"/>
        <v>0</v>
      </c>
      <c r="AI464" s="97"/>
      <c r="AJ464" s="97"/>
      <c r="AK464" s="97">
        <f t="shared" si="775"/>
        <v>0</v>
      </c>
      <c r="AL464" s="97">
        <f>SIN((90-$U$9)*$AA$8)*TAN($Y$10*$AA$8)/TAN((90-'C'!$F341)*$AA$8)</f>
        <v>8.6419078523526538E-2</v>
      </c>
      <c r="AM464" s="97">
        <f t="shared" si="776"/>
        <v>2.5695650812758871E-2</v>
      </c>
      <c r="AN464" s="97">
        <f t="shared" si="777"/>
        <v>1.0127663357422376</v>
      </c>
      <c r="AO464" s="97">
        <f t="shared" si="778"/>
        <v>4.8949859256409622</v>
      </c>
      <c r="AP464" s="97">
        <f t="shared" si="779"/>
        <v>-9.106959298875525</v>
      </c>
      <c r="AQ464" s="97">
        <f t="shared" si="780"/>
        <v>14.001945224516486</v>
      </c>
      <c r="AR464" s="97">
        <f t="shared" si="781"/>
        <v>184.21197337323457</v>
      </c>
      <c r="AS464" s="97" t="s">
        <v>8053</v>
      </c>
      <c r="AT464" s="97" t="s">
        <v>8053</v>
      </c>
      <c r="AU464" s="97" t="s">
        <v>8053</v>
      </c>
      <c r="AV464" s="97">
        <f t="shared" si="782"/>
        <v>11.022314762810014</v>
      </c>
      <c r="AW464" s="97">
        <f t="shared" si="783"/>
        <v>11.022314762810014</v>
      </c>
      <c r="AX464" s="97">
        <f t="shared" si="784"/>
        <v>0.4592631151170839</v>
      </c>
      <c r="AY464" s="97">
        <f t="shared" si="785"/>
        <v>0</v>
      </c>
      <c r="AZ464" s="97">
        <f t="shared" si="786"/>
        <v>0</v>
      </c>
      <c r="BA464" s="97">
        <f t="shared" si="787"/>
        <v>0</v>
      </c>
      <c r="BB464" s="97">
        <f>SIN((90-$U$9)*$AA$8)*TAN($Y$9*$AA$8)/TAN((90-'C'!$F341)*$AA$8)</f>
        <v>1.0689275606277115</v>
      </c>
      <c r="BC464" s="97">
        <f t="shared" si="788"/>
        <v>3.9313065427916136</v>
      </c>
      <c r="BD464" s="97">
        <f t="shared" si="789"/>
        <v>2.2206545302661587</v>
      </c>
      <c r="BE464" s="97">
        <f t="shared" si="790"/>
        <v>28.77406614395235</v>
      </c>
      <c r="BF464" s="97">
        <f t="shared" si="791"/>
        <v>-63.235932093769613</v>
      </c>
      <c r="BG464" s="97">
        <f t="shared" si="792"/>
        <v>92.009998237721959</v>
      </c>
      <c r="BH464" s="97">
        <f t="shared" si="793"/>
        <v>214.46186594981725</v>
      </c>
      <c r="BI464" s="97" t="s">
        <v>8053</v>
      </c>
      <c r="BJ464" s="97" t="s">
        <v>8053</v>
      </c>
      <c r="BK464" s="97" t="s">
        <v>8053</v>
      </c>
      <c r="BL464" s="97">
        <f t="shared" si="794"/>
        <v>0</v>
      </c>
      <c r="BM464" s="97">
        <f t="shared" si="795"/>
        <v>0</v>
      </c>
      <c r="BN464" s="97">
        <f t="shared" si="796"/>
        <v>0</v>
      </c>
      <c r="BO464" s="97">
        <f t="shared" si="797"/>
        <v>0</v>
      </c>
      <c r="BP464" s="97">
        <f t="shared" si="798"/>
        <v>0</v>
      </c>
      <c r="BQ464" s="97">
        <f t="shared" si="799"/>
        <v>0</v>
      </c>
      <c r="BR464" s="97">
        <f>SIN((90-$U$9)*$AA$8)*TAN($AA$10*$AA$8)/TAN((90-'C'!$F341)*$AA$8)</f>
        <v>-8.641907852352651E-2</v>
      </c>
      <c r="BS464" s="97">
        <f t="shared" si="800"/>
        <v>2.5695650812758864E-2</v>
      </c>
      <c r="BT464" s="97">
        <f t="shared" si="801"/>
        <v>1.0127663357422376</v>
      </c>
      <c r="BU464" s="97">
        <f t="shared" si="802"/>
        <v>-4.8949859256409605</v>
      </c>
      <c r="BV464" s="97">
        <f t="shared" si="803"/>
        <v>9.1069592988755232</v>
      </c>
      <c r="BW464" s="97">
        <f t="shared" si="804"/>
        <v>-14.001945224516483</v>
      </c>
      <c r="BX464" s="97">
        <f t="shared" si="805"/>
        <v>175.78802662676543</v>
      </c>
      <c r="BY464" s="97" t="s">
        <v>8053</v>
      </c>
      <c r="BZ464" s="97" t="s">
        <v>8053</v>
      </c>
      <c r="CA464" s="97" t="s">
        <v>8053</v>
      </c>
      <c r="CB464" s="97">
        <f t="shared" si="806"/>
        <v>0</v>
      </c>
      <c r="CC464" s="97">
        <f t="shared" si="807"/>
        <v>0</v>
      </c>
      <c r="CD464" s="97">
        <f t="shared" si="808"/>
        <v>0</v>
      </c>
      <c r="CE464" s="97">
        <f t="shared" si="809"/>
        <v>0</v>
      </c>
      <c r="CF464" s="97">
        <f t="shared" si="810"/>
        <v>0</v>
      </c>
      <c r="CG464" s="97">
        <f t="shared" si="811"/>
        <v>0</v>
      </c>
      <c r="CH464" s="97">
        <f>90-'C'!$F341</f>
        <v>110.203</v>
      </c>
      <c r="CI464" s="97">
        <v>22</v>
      </c>
      <c r="CJ464" s="102"/>
      <c r="CK464" s="97"/>
      <c r="CL464" s="97"/>
      <c r="CM464" s="97"/>
      <c r="CN464" s="97" t="s">
        <v>8218</v>
      </c>
      <c r="CO464" s="97">
        <f t="shared" si="812"/>
        <v>22</v>
      </c>
      <c r="CP464" s="97">
        <f t="shared" si="813"/>
        <v>34.31666666666667</v>
      </c>
      <c r="CQ464" s="97">
        <f>'C'!F341</f>
        <v>-20.202999999999999</v>
      </c>
      <c r="CR464" s="97">
        <f t="shared" si="814"/>
        <v>3.1415926535897931</v>
      </c>
      <c r="CS464" s="97">
        <f t="shared" si="815"/>
        <v>1.7453292519943295E-2</v>
      </c>
      <c r="CT464" s="97">
        <f t="shared" si="816"/>
        <v>57.295779513082323</v>
      </c>
      <c r="CU464" s="97">
        <f t="shared" si="817"/>
        <v>0.59893882164272083</v>
      </c>
      <c r="CV464" s="97">
        <f t="shared" si="818"/>
        <v>-0.35260886878041436</v>
      </c>
      <c r="CW464" s="97">
        <f t="shared" si="819"/>
        <v>1.3362258898855057</v>
      </c>
      <c r="CX464" s="97">
        <f t="shared" si="820"/>
        <v>-65.905110952989688</v>
      </c>
      <c r="CY464" s="97">
        <f t="shared" si="821"/>
        <v>114.09488904701031</v>
      </c>
      <c r="CZ464" s="97">
        <f t="shared" si="822"/>
        <v>245.90511095298967</v>
      </c>
      <c r="DA464" s="97"/>
      <c r="DB464" s="97"/>
      <c r="DC464" s="97"/>
      <c r="DD464" s="97"/>
      <c r="DE464" s="97"/>
      <c r="DF464" s="97"/>
      <c r="DG464" s="97"/>
      <c r="DH464" s="97"/>
      <c r="DI464" s="97"/>
      <c r="DJ464" s="97"/>
      <c r="DK464" s="97"/>
    </row>
    <row r="465" spans="1:115" ht="30" customHeight="1" x14ac:dyDescent="0.2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8">
        <f t="shared" si="823"/>
        <v>23</v>
      </c>
      <c r="N465" s="97">
        <f t="shared" si="758"/>
        <v>105.87231873866266</v>
      </c>
      <c r="O465" s="97">
        <f t="shared" si="759"/>
        <v>114.35515084350391</v>
      </c>
      <c r="P465" s="97">
        <f t="shared" si="760"/>
        <v>-8.4828321048412505</v>
      </c>
      <c r="Q465" s="97" t="str">
        <f t="shared" si="761"/>
        <v>QNOS</v>
      </c>
      <c r="R465" s="97">
        <f t="shared" si="762"/>
        <v>245.64484915649609</v>
      </c>
      <c r="S465" s="97">
        <f t="shared" si="477"/>
        <v>453</v>
      </c>
      <c r="T465" s="97">
        <f>SIN((90-$U$9)*$AA$8)*TAN($AA$9*$AA$8)/TAN((90-'C'!$F342)*$AA$8)</f>
        <v>-1.0809745469960617</v>
      </c>
      <c r="U465" s="97">
        <f t="shared" si="763"/>
        <v>3.9313065427916092</v>
      </c>
      <c r="V465" s="97">
        <f t="shared" si="764"/>
        <v>2.2206545302661578</v>
      </c>
      <c r="W465" s="97">
        <f t="shared" si="765"/>
        <v>-29.129287162311268</v>
      </c>
      <c r="X465" s="97">
        <f t="shared" si="766"/>
        <v>63.235932093769605</v>
      </c>
      <c r="Y465" s="97">
        <f t="shared" si="767"/>
        <v>-92.365219256080877</v>
      </c>
      <c r="Z465" s="97">
        <f t="shared" si="768"/>
        <v>145.89335506854167</v>
      </c>
      <c r="AA465" s="97">
        <f>(COS( 90.833*$AA$8)-SIN($U$9*$AA$8)*SIN('C'!$F342*$AA$8))/COS($U$9*$AA$8)/COS('C'!$F342*$AA$8)</f>
        <v>0.23523072448486892</v>
      </c>
      <c r="AB465" s="97">
        <f t="shared" si="769"/>
        <v>76.394776421877154</v>
      </c>
      <c r="AC465" s="97">
        <f>('C'!$E342+$AC$9+$W$9/15)</f>
        <v>11.960777777777778</v>
      </c>
      <c r="AD465" s="97">
        <f t="shared" si="770"/>
        <v>0</v>
      </c>
      <c r="AE465" s="97">
        <f t="shared" si="771"/>
        <v>0</v>
      </c>
      <c r="AF465" s="97">
        <f t="shared" si="772"/>
        <v>0</v>
      </c>
      <c r="AG465" s="97">
        <f t="shared" si="773"/>
        <v>0</v>
      </c>
      <c r="AH465" s="97">
        <f t="shared" si="774"/>
        <v>0</v>
      </c>
      <c r="AI465" s="97"/>
      <c r="AJ465" s="97"/>
      <c r="AK465" s="97">
        <f t="shared" si="775"/>
        <v>0</v>
      </c>
      <c r="AL465" s="97">
        <f>SIN((90-$U$9)*$AA$8)*TAN($Y$10*$AA$8)/TAN((90-'C'!$F342)*$AA$8)</f>
        <v>8.7393035505538466E-2</v>
      </c>
      <c r="AM465" s="97">
        <f t="shared" si="776"/>
        <v>2.5695650812758871E-2</v>
      </c>
      <c r="AN465" s="97">
        <f t="shared" si="777"/>
        <v>1.0127663357422376</v>
      </c>
      <c r="AO465" s="97">
        <f t="shared" si="778"/>
        <v>4.9502901158553723</v>
      </c>
      <c r="AP465" s="97">
        <f t="shared" si="779"/>
        <v>-9.106959298875525</v>
      </c>
      <c r="AQ465" s="97">
        <f t="shared" si="780"/>
        <v>14.057249414730897</v>
      </c>
      <c r="AR465" s="97">
        <f t="shared" si="781"/>
        <v>184.15666918302014</v>
      </c>
      <c r="AS465" s="97" t="s">
        <v>8053</v>
      </c>
      <c r="AT465" s="97" t="s">
        <v>8053</v>
      </c>
      <c r="AU465" s="97" t="s">
        <v>8053</v>
      </c>
      <c r="AV465" s="97">
        <f t="shared" si="782"/>
        <v>11.023627816795718</v>
      </c>
      <c r="AW465" s="97">
        <f t="shared" si="783"/>
        <v>11.023627816795718</v>
      </c>
      <c r="AX465" s="97">
        <f t="shared" si="784"/>
        <v>0.4593178256998216</v>
      </c>
      <c r="AY465" s="97">
        <f t="shared" si="785"/>
        <v>0</v>
      </c>
      <c r="AZ465" s="97">
        <f t="shared" si="786"/>
        <v>0</v>
      </c>
      <c r="BA465" s="97">
        <f t="shared" si="787"/>
        <v>0</v>
      </c>
      <c r="BB465" s="97">
        <f>SIN((90-$U$9)*$AA$8)*TAN($Y$9*$AA$8)/TAN((90-'C'!$F342)*$AA$8)</f>
        <v>1.0809745469960621</v>
      </c>
      <c r="BC465" s="97">
        <f t="shared" si="788"/>
        <v>3.9313065427916136</v>
      </c>
      <c r="BD465" s="97">
        <f t="shared" si="789"/>
        <v>2.2206545302661587</v>
      </c>
      <c r="BE465" s="97">
        <f t="shared" si="790"/>
        <v>29.129287162311268</v>
      </c>
      <c r="BF465" s="97">
        <f t="shared" si="791"/>
        <v>-63.235932093769613</v>
      </c>
      <c r="BG465" s="97">
        <f t="shared" si="792"/>
        <v>92.365219256080877</v>
      </c>
      <c r="BH465" s="97">
        <f t="shared" si="793"/>
        <v>214.10664493145833</v>
      </c>
      <c r="BI465" s="97" t="s">
        <v>8053</v>
      </c>
      <c r="BJ465" s="97" t="s">
        <v>8053</v>
      </c>
      <c r="BK465" s="97" t="s">
        <v>8053</v>
      </c>
      <c r="BL465" s="97">
        <f t="shared" si="794"/>
        <v>0</v>
      </c>
      <c r="BM465" s="97">
        <f t="shared" si="795"/>
        <v>0</v>
      </c>
      <c r="BN465" s="97">
        <f t="shared" si="796"/>
        <v>0</v>
      </c>
      <c r="BO465" s="97">
        <f t="shared" si="797"/>
        <v>0</v>
      </c>
      <c r="BP465" s="97">
        <f t="shared" si="798"/>
        <v>0</v>
      </c>
      <c r="BQ465" s="97">
        <f t="shared" si="799"/>
        <v>0</v>
      </c>
      <c r="BR465" s="97">
        <f>SIN((90-$U$9)*$AA$8)*TAN($AA$10*$AA$8)/TAN((90-'C'!$F342)*$AA$8)</f>
        <v>-8.7393035505538452E-2</v>
      </c>
      <c r="BS465" s="97">
        <f t="shared" si="800"/>
        <v>2.5695650812758864E-2</v>
      </c>
      <c r="BT465" s="97">
        <f t="shared" si="801"/>
        <v>1.0127663357422376</v>
      </c>
      <c r="BU465" s="97">
        <f t="shared" si="802"/>
        <v>-4.9502901158553714</v>
      </c>
      <c r="BV465" s="97">
        <f t="shared" si="803"/>
        <v>9.1069592988755232</v>
      </c>
      <c r="BW465" s="97">
        <f t="shared" si="804"/>
        <v>-14.057249414730894</v>
      </c>
      <c r="BX465" s="97">
        <f t="shared" si="805"/>
        <v>175.84333081697986</v>
      </c>
      <c r="BY465" s="97" t="s">
        <v>8053</v>
      </c>
      <c r="BZ465" s="97" t="s">
        <v>8053</v>
      </c>
      <c r="CA465" s="97" t="s">
        <v>8053</v>
      </c>
      <c r="CB465" s="97">
        <f t="shared" si="806"/>
        <v>0</v>
      </c>
      <c r="CC465" s="97">
        <f t="shared" si="807"/>
        <v>0</v>
      </c>
      <c r="CD465" s="97">
        <f t="shared" si="808"/>
        <v>0</v>
      </c>
      <c r="CE465" s="97">
        <f t="shared" si="809"/>
        <v>0</v>
      </c>
      <c r="CF465" s="97">
        <f t="shared" si="810"/>
        <v>0</v>
      </c>
      <c r="CG465" s="97">
        <f t="shared" si="811"/>
        <v>0</v>
      </c>
      <c r="CH465" s="97">
        <f>90-'C'!$F342</f>
        <v>110.41200000000001</v>
      </c>
      <c r="CI465" s="97">
        <v>23</v>
      </c>
      <c r="CJ465" s="97"/>
      <c r="CK465" s="97"/>
      <c r="CL465" s="97"/>
      <c r="CM465" s="97"/>
      <c r="CN465" s="97" t="s">
        <v>8218</v>
      </c>
      <c r="CO465" s="97">
        <f t="shared" si="812"/>
        <v>23</v>
      </c>
      <c r="CP465" s="97">
        <f t="shared" si="813"/>
        <v>34.31666666666667</v>
      </c>
      <c r="CQ465" s="97">
        <f>'C'!F342</f>
        <v>-20.411999999999999</v>
      </c>
      <c r="CR465" s="97">
        <f t="shared" si="814"/>
        <v>3.1415926535897931</v>
      </c>
      <c r="CS465" s="97">
        <f t="shared" si="815"/>
        <v>1.7453292519943295E-2</v>
      </c>
      <c r="CT465" s="97">
        <f t="shared" si="816"/>
        <v>57.295779513082323</v>
      </c>
      <c r="CU465" s="97">
        <f t="shared" si="817"/>
        <v>0.59893882164272083</v>
      </c>
      <c r="CV465" s="97">
        <f t="shared" si="818"/>
        <v>-0.35625660691708255</v>
      </c>
      <c r="CW465" s="97">
        <f t="shared" si="819"/>
        <v>1.333340379886689</v>
      </c>
      <c r="CX465" s="97">
        <f t="shared" si="820"/>
        <v>-65.644849156496093</v>
      </c>
      <c r="CY465" s="97">
        <f t="shared" si="821"/>
        <v>114.35515084350391</v>
      </c>
      <c r="CZ465" s="97">
        <f t="shared" si="822"/>
        <v>245.64484915649609</v>
      </c>
      <c r="DA465" s="97"/>
      <c r="DB465" s="97"/>
      <c r="DC465" s="97"/>
      <c r="DD465" s="97"/>
      <c r="DE465" s="97"/>
      <c r="DF465" s="97"/>
      <c r="DG465" s="97"/>
      <c r="DH465" s="97"/>
      <c r="DI465" s="97"/>
      <c r="DJ465" s="97"/>
      <c r="DK465" s="97"/>
    </row>
    <row r="466" spans="1:115" ht="30" customHeight="1" x14ac:dyDescent="0.2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8">
        <f t="shared" si="823"/>
        <v>24</v>
      </c>
      <c r="N466" s="97">
        <f t="shared" si="758"/>
        <v>105.87231873866266</v>
      </c>
      <c r="O466" s="97">
        <f t="shared" si="759"/>
        <v>114.60811533754082</v>
      </c>
      <c r="P466" s="97">
        <f t="shared" si="760"/>
        <v>-8.7357965988781672</v>
      </c>
      <c r="Q466" s="97" t="str">
        <f t="shared" si="761"/>
        <v>QNOS</v>
      </c>
      <c r="R466" s="97">
        <f t="shared" si="762"/>
        <v>245.39188466245918</v>
      </c>
      <c r="S466" s="97">
        <f t="shared" si="477"/>
        <v>454</v>
      </c>
      <c r="T466" s="97">
        <f>SIN((90-$U$9)*$AA$8)*TAN($AA$9*$AA$8)/TAN((90-'C'!$F343)*$AA$8)</f>
        <v>-1.0927070368586909</v>
      </c>
      <c r="U466" s="97">
        <f t="shared" si="763"/>
        <v>3.9313065427916092</v>
      </c>
      <c r="V466" s="97">
        <f t="shared" si="764"/>
        <v>2.2206545302661578</v>
      </c>
      <c r="W466" s="97">
        <f t="shared" si="765"/>
        <v>-29.476418350719086</v>
      </c>
      <c r="X466" s="97">
        <f t="shared" si="766"/>
        <v>63.235932093769605</v>
      </c>
      <c r="Y466" s="97">
        <f t="shared" si="767"/>
        <v>-92.712350444488692</v>
      </c>
      <c r="Z466" s="97">
        <f t="shared" si="768"/>
        <v>146.24048625694948</v>
      </c>
      <c r="AA466" s="97">
        <f>(COS( 90.833*$AA$8)-SIN($U$9*$AA$8)*SIN('C'!$F343*$AA$8))/COS($U$9*$AA$8)/COS('C'!$F343*$AA$8)</f>
        <v>0.23796276130557573</v>
      </c>
      <c r="AB466" s="97">
        <f t="shared" si="769"/>
        <v>76.233667980655497</v>
      </c>
      <c r="AC466" s="97">
        <f>('C'!$E343+$AC$9+$W$9/15)</f>
        <v>11.965777777777777</v>
      </c>
      <c r="AD466" s="97">
        <f t="shared" si="770"/>
        <v>0</v>
      </c>
      <c r="AE466" s="97">
        <f t="shared" si="771"/>
        <v>0</v>
      </c>
      <c r="AF466" s="97">
        <f t="shared" si="772"/>
        <v>0</v>
      </c>
      <c r="AG466" s="97">
        <f t="shared" si="773"/>
        <v>0</v>
      </c>
      <c r="AH466" s="97">
        <f t="shared" si="774"/>
        <v>0</v>
      </c>
      <c r="AI466" s="97"/>
      <c r="AJ466" s="97"/>
      <c r="AK466" s="97">
        <f t="shared" si="775"/>
        <v>0</v>
      </c>
      <c r="AL466" s="97">
        <f>SIN((90-$U$9)*$AA$8)*TAN($Y$10*$AA$8)/TAN((90-'C'!$F343)*$AA$8)</f>
        <v>8.8341566538005845E-2</v>
      </c>
      <c r="AM466" s="97">
        <f t="shared" si="776"/>
        <v>2.5695650812758871E-2</v>
      </c>
      <c r="AN466" s="97">
        <f t="shared" si="777"/>
        <v>1.0127663357422376</v>
      </c>
      <c r="AO466" s="97">
        <f t="shared" si="778"/>
        <v>5.004154988706091</v>
      </c>
      <c r="AP466" s="97">
        <f t="shared" si="779"/>
        <v>-9.106959298875525</v>
      </c>
      <c r="AQ466" s="97">
        <f t="shared" si="780"/>
        <v>14.111114287581616</v>
      </c>
      <c r="AR466" s="97">
        <f t="shared" si="781"/>
        <v>184.10280431016943</v>
      </c>
      <c r="AS466" s="97" t="s">
        <v>8053</v>
      </c>
      <c r="AT466" s="97" t="s">
        <v>8053</v>
      </c>
      <c r="AU466" s="97" t="s">
        <v>8053</v>
      </c>
      <c r="AV466" s="97">
        <f t="shared" si="782"/>
        <v>11.025036825272336</v>
      </c>
      <c r="AW466" s="97">
        <f t="shared" si="783"/>
        <v>11.025036825272336</v>
      </c>
      <c r="AX466" s="97">
        <f t="shared" si="784"/>
        <v>0.45937653438634735</v>
      </c>
      <c r="AY466" s="97">
        <f t="shared" si="785"/>
        <v>0</v>
      </c>
      <c r="AZ466" s="97">
        <f t="shared" si="786"/>
        <v>0</v>
      </c>
      <c r="BA466" s="97">
        <f t="shared" si="787"/>
        <v>0</v>
      </c>
      <c r="BB466" s="97">
        <f>SIN((90-$U$9)*$AA$8)*TAN($Y$9*$AA$8)/TAN((90-'C'!$F343)*$AA$8)</f>
        <v>1.0927070368586915</v>
      </c>
      <c r="BC466" s="97">
        <f t="shared" si="788"/>
        <v>3.9313065427916136</v>
      </c>
      <c r="BD466" s="97">
        <f t="shared" si="789"/>
        <v>2.2206545302661587</v>
      </c>
      <c r="BE466" s="97">
        <f t="shared" si="790"/>
        <v>29.47641835071909</v>
      </c>
      <c r="BF466" s="97">
        <f t="shared" si="791"/>
        <v>-63.235932093769613</v>
      </c>
      <c r="BG466" s="97">
        <f t="shared" si="792"/>
        <v>92.712350444488706</v>
      </c>
      <c r="BH466" s="97">
        <f t="shared" si="793"/>
        <v>213.75951374305052</v>
      </c>
      <c r="BI466" s="97" t="s">
        <v>8053</v>
      </c>
      <c r="BJ466" s="97" t="s">
        <v>8053</v>
      </c>
      <c r="BK466" s="97" t="s">
        <v>8053</v>
      </c>
      <c r="BL466" s="97">
        <f t="shared" si="794"/>
        <v>0</v>
      </c>
      <c r="BM466" s="97">
        <f t="shared" si="795"/>
        <v>0</v>
      </c>
      <c r="BN466" s="97">
        <f t="shared" si="796"/>
        <v>0</v>
      </c>
      <c r="BO466" s="97">
        <f t="shared" si="797"/>
        <v>0</v>
      </c>
      <c r="BP466" s="97">
        <f t="shared" si="798"/>
        <v>0</v>
      </c>
      <c r="BQ466" s="97">
        <f t="shared" si="799"/>
        <v>0</v>
      </c>
      <c r="BR466" s="97">
        <f>SIN((90-$U$9)*$AA$8)*TAN($AA$10*$AA$8)/TAN((90-'C'!$F343)*$AA$8)</f>
        <v>-8.8341566538005831E-2</v>
      </c>
      <c r="BS466" s="97">
        <f t="shared" si="800"/>
        <v>2.5695650812758864E-2</v>
      </c>
      <c r="BT466" s="97">
        <f t="shared" si="801"/>
        <v>1.0127663357422376</v>
      </c>
      <c r="BU466" s="97">
        <f t="shared" si="802"/>
        <v>-5.0041549887060901</v>
      </c>
      <c r="BV466" s="97">
        <f t="shared" si="803"/>
        <v>9.1069592988755232</v>
      </c>
      <c r="BW466" s="97">
        <f t="shared" si="804"/>
        <v>-14.111114287581614</v>
      </c>
      <c r="BX466" s="97">
        <f t="shared" si="805"/>
        <v>175.89719568983057</v>
      </c>
      <c r="BY466" s="97" t="s">
        <v>8053</v>
      </c>
      <c r="BZ466" s="97" t="s">
        <v>8053</v>
      </c>
      <c r="CA466" s="97" t="s">
        <v>8053</v>
      </c>
      <c r="CB466" s="97">
        <f t="shared" si="806"/>
        <v>0</v>
      </c>
      <c r="CC466" s="97">
        <f t="shared" si="807"/>
        <v>0</v>
      </c>
      <c r="CD466" s="97">
        <f t="shared" si="808"/>
        <v>0</v>
      </c>
      <c r="CE466" s="97">
        <f t="shared" si="809"/>
        <v>0</v>
      </c>
      <c r="CF466" s="97">
        <f t="shared" si="810"/>
        <v>0</v>
      </c>
      <c r="CG466" s="97">
        <f t="shared" si="811"/>
        <v>0</v>
      </c>
      <c r="CH466" s="97">
        <f>90-'C'!$F343</f>
        <v>110.61499999999999</v>
      </c>
      <c r="CI466" s="97">
        <v>24</v>
      </c>
      <c r="CJ466" s="97"/>
      <c r="CK466" s="97"/>
      <c r="CL466" s="97"/>
      <c r="CM466" s="97"/>
      <c r="CN466" s="97" t="s">
        <v>8218</v>
      </c>
      <c r="CO466" s="97">
        <f t="shared" si="812"/>
        <v>24</v>
      </c>
      <c r="CP466" s="97">
        <f t="shared" si="813"/>
        <v>34.31666666666667</v>
      </c>
      <c r="CQ466" s="97">
        <f>'C'!F343</f>
        <v>-20.614999999999998</v>
      </c>
      <c r="CR466" s="97">
        <f t="shared" si="814"/>
        <v>3.1415926535897931</v>
      </c>
      <c r="CS466" s="97">
        <f t="shared" si="815"/>
        <v>1.7453292519943295E-2</v>
      </c>
      <c r="CT466" s="97">
        <f t="shared" si="816"/>
        <v>57.295779513082323</v>
      </c>
      <c r="CU466" s="97">
        <f t="shared" si="817"/>
        <v>0.59893882164272083</v>
      </c>
      <c r="CV466" s="97">
        <f t="shared" si="818"/>
        <v>-0.35979962529863102</v>
      </c>
      <c r="CW466" s="97">
        <f t="shared" si="819"/>
        <v>1.3305285071346153</v>
      </c>
      <c r="CX466" s="97">
        <f t="shared" si="820"/>
        <v>-65.391884662459177</v>
      </c>
      <c r="CY466" s="97">
        <f t="shared" si="821"/>
        <v>114.60811533754082</v>
      </c>
      <c r="CZ466" s="97">
        <f t="shared" si="822"/>
        <v>245.39188466245918</v>
      </c>
      <c r="DA466" s="97"/>
      <c r="DB466" s="97"/>
      <c r="DC466" s="97"/>
      <c r="DD466" s="97"/>
      <c r="DE466" s="97"/>
      <c r="DF466" s="97"/>
      <c r="DG466" s="97"/>
      <c r="DH466" s="97"/>
      <c r="DI466" s="97"/>
      <c r="DJ466" s="97"/>
      <c r="DK466" s="97"/>
    </row>
    <row r="467" spans="1:115" ht="30" customHeight="1" x14ac:dyDescent="0.2">
      <c r="A467" s="97"/>
      <c r="B467" s="97"/>
      <c r="C467" s="97"/>
      <c r="D467" s="97"/>
      <c r="E467" s="97"/>
      <c r="F467" s="97"/>
      <c r="G467" s="97"/>
      <c r="H467" s="97"/>
      <c r="I467" s="97"/>
      <c r="J467" s="102"/>
      <c r="K467" s="97"/>
      <c r="L467" s="97"/>
      <c r="M467" s="98">
        <f t="shared" si="823"/>
        <v>25</v>
      </c>
      <c r="N467" s="97">
        <f t="shared" si="758"/>
        <v>105.87231873866266</v>
      </c>
      <c r="O467" s="97">
        <f t="shared" si="759"/>
        <v>114.85252257592316</v>
      </c>
      <c r="P467" s="97">
        <f t="shared" si="760"/>
        <v>-8.980203837260504</v>
      </c>
      <c r="Q467" s="97" t="str">
        <f t="shared" si="761"/>
        <v>QNOS</v>
      </c>
      <c r="R467" s="97">
        <f t="shared" si="762"/>
        <v>245.14747742407684</v>
      </c>
      <c r="S467" s="97">
        <f t="shared" si="477"/>
        <v>455</v>
      </c>
      <c r="T467" s="97">
        <f>SIN((90-$U$9)*$AA$8)*TAN($AA$9*$AA$8)/TAN((90-'C'!$F344)*$AA$8)</f>
        <v>-1.1040646681485351</v>
      </c>
      <c r="U467" s="97">
        <f t="shared" si="763"/>
        <v>3.9313065427916092</v>
      </c>
      <c r="V467" s="97">
        <f t="shared" si="764"/>
        <v>2.2206545302661578</v>
      </c>
      <c r="W467" s="97">
        <f t="shared" si="765"/>
        <v>-29.813594576118216</v>
      </c>
      <c r="X467" s="97">
        <f t="shared" si="766"/>
        <v>63.235932093769605</v>
      </c>
      <c r="Y467" s="97">
        <f t="shared" si="767"/>
        <v>-93.049526669887825</v>
      </c>
      <c r="Z467" s="97">
        <f t="shared" si="768"/>
        <v>146.57766248234861</v>
      </c>
      <c r="AA467" s="97">
        <f>(COS( 90.833*$AA$8)-SIN($U$9*$AA$8)*SIN('C'!$F344*$AA$8))/COS($U$9*$AA$8)/COS('C'!$F344*$AA$8)</f>
        <v>0.24060728397098843</v>
      </c>
      <c r="AB467" s="97">
        <f t="shared" si="769"/>
        <v>76.077614485285764</v>
      </c>
      <c r="AC467" s="97">
        <f>('C'!$E344+$AC$9+$W$9/15)</f>
        <v>11.97077777777778</v>
      </c>
      <c r="AD467" s="97">
        <f t="shared" si="770"/>
        <v>0</v>
      </c>
      <c r="AE467" s="97">
        <f t="shared" si="771"/>
        <v>0</v>
      </c>
      <c r="AF467" s="97">
        <f t="shared" si="772"/>
        <v>0</v>
      </c>
      <c r="AG467" s="97">
        <f t="shared" si="773"/>
        <v>0</v>
      </c>
      <c r="AH467" s="97">
        <f t="shared" si="774"/>
        <v>0</v>
      </c>
      <c r="AI467" s="97"/>
      <c r="AJ467" s="97"/>
      <c r="AK467" s="97">
        <f t="shared" si="775"/>
        <v>0</v>
      </c>
      <c r="AL467" s="97">
        <f>SIN((90-$U$9)*$AA$8)*TAN($Y$10*$AA$8)/TAN((90-'C'!$F344)*$AA$8)</f>
        <v>8.9259791557577725E-2</v>
      </c>
      <c r="AM467" s="97">
        <f t="shared" si="776"/>
        <v>2.5695650812758871E-2</v>
      </c>
      <c r="AN467" s="97">
        <f t="shared" si="777"/>
        <v>1.0127663357422376</v>
      </c>
      <c r="AO467" s="97">
        <f t="shared" si="778"/>
        <v>5.0563030772056665</v>
      </c>
      <c r="AP467" s="97">
        <f t="shared" si="779"/>
        <v>-9.106959298875525</v>
      </c>
      <c r="AQ467" s="97">
        <f t="shared" si="780"/>
        <v>14.163262376081192</v>
      </c>
      <c r="AR467" s="97">
        <f t="shared" si="781"/>
        <v>184.05065622166987</v>
      </c>
      <c r="AS467" s="97" t="s">
        <v>8053</v>
      </c>
      <c r="AT467" s="97" t="s">
        <v>8053</v>
      </c>
      <c r="AU467" s="97" t="s">
        <v>8053</v>
      </c>
      <c r="AV467" s="97">
        <f t="shared" si="782"/>
        <v>11.026560286039034</v>
      </c>
      <c r="AW467" s="97">
        <f t="shared" si="783"/>
        <v>11.026560286039034</v>
      </c>
      <c r="AX467" s="97">
        <f t="shared" si="784"/>
        <v>0.45944001191829309</v>
      </c>
      <c r="AY467" s="97">
        <f t="shared" si="785"/>
        <v>0</v>
      </c>
      <c r="AZ467" s="97">
        <f t="shared" si="786"/>
        <v>0</v>
      </c>
      <c r="BA467" s="97">
        <f t="shared" si="787"/>
        <v>0</v>
      </c>
      <c r="BB467" s="97">
        <f>SIN((90-$U$9)*$AA$8)*TAN($Y$9*$AA$8)/TAN((90-'C'!$F344)*$AA$8)</f>
        <v>1.1040646681485355</v>
      </c>
      <c r="BC467" s="97">
        <f t="shared" si="788"/>
        <v>3.9313065427916136</v>
      </c>
      <c r="BD467" s="97">
        <f t="shared" si="789"/>
        <v>2.2206545302661587</v>
      </c>
      <c r="BE467" s="97">
        <f t="shared" si="790"/>
        <v>29.813594576118216</v>
      </c>
      <c r="BF467" s="97">
        <f t="shared" si="791"/>
        <v>-63.235932093769613</v>
      </c>
      <c r="BG467" s="97">
        <f t="shared" si="792"/>
        <v>93.049526669887825</v>
      </c>
      <c r="BH467" s="97">
        <f t="shared" si="793"/>
        <v>213.42233751765139</v>
      </c>
      <c r="BI467" s="97" t="s">
        <v>8053</v>
      </c>
      <c r="BJ467" s="97" t="s">
        <v>8053</v>
      </c>
      <c r="BK467" s="97" t="s">
        <v>8053</v>
      </c>
      <c r="BL467" s="97">
        <f t="shared" si="794"/>
        <v>0</v>
      </c>
      <c r="BM467" s="97">
        <f t="shared" si="795"/>
        <v>0</v>
      </c>
      <c r="BN467" s="97">
        <f t="shared" si="796"/>
        <v>0</v>
      </c>
      <c r="BO467" s="97">
        <f t="shared" si="797"/>
        <v>0</v>
      </c>
      <c r="BP467" s="97">
        <f t="shared" si="798"/>
        <v>0</v>
      </c>
      <c r="BQ467" s="97">
        <f t="shared" si="799"/>
        <v>0</v>
      </c>
      <c r="BR467" s="97">
        <f>SIN((90-$U$9)*$AA$8)*TAN($AA$10*$AA$8)/TAN((90-'C'!$F344)*$AA$8)</f>
        <v>-8.9259791557577711E-2</v>
      </c>
      <c r="BS467" s="97">
        <f t="shared" si="800"/>
        <v>2.5695650812758864E-2</v>
      </c>
      <c r="BT467" s="97">
        <f t="shared" si="801"/>
        <v>1.0127663357422376</v>
      </c>
      <c r="BU467" s="97">
        <f t="shared" si="802"/>
        <v>-5.0563030772056656</v>
      </c>
      <c r="BV467" s="97">
        <f t="shared" si="803"/>
        <v>9.1069592988755232</v>
      </c>
      <c r="BW467" s="97">
        <f t="shared" si="804"/>
        <v>-14.163262376081189</v>
      </c>
      <c r="BX467" s="97">
        <f t="shared" si="805"/>
        <v>175.94934377833013</v>
      </c>
      <c r="BY467" s="97" t="s">
        <v>8053</v>
      </c>
      <c r="BZ467" s="97" t="s">
        <v>8053</v>
      </c>
      <c r="CA467" s="97" t="s">
        <v>8053</v>
      </c>
      <c r="CB467" s="97">
        <f t="shared" si="806"/>
        <v>0</v>
      </c>
      <c r="CC467" s="97">
        <f t="shared" si="807"/>
        <v>0</v>
      </c>
      <c r="CD467" s="97">
        <f t="shared" si="808"/>
        <v>0</v>
      </c>
      <c r="CE467" s="97">
        <f t="shared" si="809"/>
        <v>0</v>
      </c>
      <c r="CF467" s="97">
        <f t="shared" si="810"/>
        <v>0</v>
      </c>
      <c r="CG467" s="97">
        <f t="shared" si="811"/>
        <v>0</v>
      </c>
      <c r="CH467" s="97">
        <f>90-'C'!$F344</f>
        <v>110.81100000000001</v>
      </c>
      <c r="CI467" s="97">
        <v>25</v>
      </c>
      <c r="CJ467" s="102"/>
      <c r="CK467" s="97"/>
      <c r="CL467" s="97"/>
      <c r="CM467" s="97"/>
      <c r="CN467" s="97" t="s">
        <v>8218</v>
      </c>
      <c r="CO467" s="97">
        <f t="shared" si="812"/>
        <v>25</v>
      </c>
      <c r="CP467" s="97">
        <f t="shared" si="813"/>
        <v>34.31666666666667</v>
      </c>
      <c r="CQ467" s="97">
        <f>'C'!F344</f>
        <v>-20.811</v>
      </c>
      <c r="CR467" s="97">
        <f t="shared" si="814"/>
        <v>3.1415926535897931</v>
      </c>
      <c r="CS467" s="97">
        <f t="shared" si="815"/>
        <v>1.7453292519943295E-2</v>
      </c>
      <c r="CT467" s="97">
        <f t="shared" si="816"/>
        <v>57.295779513082323</v>
      </c>
      <c r="CU467" s="97">
        <f t="shared" si="817"/>
        <v>0.59893882164272083</v>
      </c>
      <c r="CV467" s="97">
        <f t="shared" si="818"/>
        <v>-0.36322047063253993</v>
      </c>
      <c r="CW467" s="97">
        <f t="shared" si="819"/>
        <v>1.3278048598311678</v>
      </c>
      <c r="CX467" s="97">
        <f t="shared" si="820"/>
        <v>-65.14747742407684</v>
      </c>
      <c r="CY467" s="97">
        <f t="shared" si="821"/>
        <v>114.85252257592316</v>
      </c>
      <c r="CZ467" s="97">
        <f t="shared" si="822"/>
        <v>245.14747742407684</v>
      </c>
      <c r="DA467" s="97"/>
      <c r="DB467" s="97"/>
      <c r="DC467" s="97"/>
      <c r="DD467" s="97"/>
      <c r="DE467" s="97"/>
      <c r="DF467" s="97"/>
      <c r="DG467" s="97"/>
      <c r="DH467" s="97"/>
      <c r="DI467" s="97"/>
      <c r="DJ467" s="97"/>
      <c r="DK467" s="97"/>
    </row>
    <row r="468" spans="1:115" ht="30" customHeight="1" x14ac:dyDescent="0.2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8">
        <f t="shared" si="823"/>
        <v>26</v>
      </c>
      <c r="N468" s="97">
        <f t="shared" si="758"/>
        <v>105.87231873866266</v>
      </c>
      <c r="O468" s="97">
        <f t="shared" si="759"/>
        <v>115.08960575646898</v>
      </c>
      <c r="P468" s="97">
        <f t="shared" si="760"/>
        <v>-9.2172870178063278</v>
      </c>
      <c r="Q468" s="97" t="str">
        <f t="shared" si="761"/>
        <v>QNOS</v>
      </c>
      <c r="R468" s="97">
        <f t="shared" si="762"/>
        <v>244.91039424353102</v>
      </c>
      <c r="S468" s="97">
        <f t="shared" si="477"/>
        <v>456</v>
      </c>
      <c r="T468" s="97">
        <f>SIN((90-$U$9)*$AA$8)*TAN($AA$9*$AA$8)/TAN((90-'C'!$F345)*$AA$8)</f>
        <v>-1.115102842180985</v>
      </c>
      <c r="U468" s="97">
        <f t="shared" si="763"/>
        <v>3.9313065427916092</v>
      </c>
      <c r="V468" s="97">
        <f t="shared" si="764"/>
        <v>2.2206545302661578</v>
      </c>
      <c r="W468" s="97">
        <f t="shared" si="765"/>
        <v>-30.142379990698014</v>
      </c>
      <c r="X468" s="97">
        <f t="shared" si="766"/>
        <v>63.235932093769605</v>
      </c>
      <c r="Y468" s="97">
        <f t="shared" si="767"/>
        <v>-93.378312084467623</v>
      </c>
      <c r="Z468" s="97">
        <f t="shared" si="768"/>
        <v>146.9064478969284</v>
      </c>
      <c r="AA468" s="97">
        <f>(COS( 90.833*$AA$8)-SIN($U$9*$AA$8)*SIN('C'!$F345*$AA$8))/COS($U$9*$AA$8)/COS('C'!$F345*$AA$8)</f>
        <v>0.24317721326729447</v>
      </c>
      <c r="AB468" s="97">
        <f t="shared" si="769"/>
        <v>75.925861748728423</v>
      </c>
      <c r="AC468" s="97">
        <f>('C'!$E345+$AC$9+$W$9/15)</f>
        <v>11.975777777777779</v>
      </c>
      <c r="AD468" s="97">
        <f t="shared" si="770"/>
        <v>0</v>
      </c>
      <c r="AE468" s="97">
        <f t="shared" si="771"/>
        <v>0</v>
      </c>
      <c r="AF468" s="97">
        <f t="shared" si="772"/>
        <v>0</v>
      </c>
      <c r="AG468" s="97">
        <f t="shared" si="773"/>
        <v>0</v>
      </c>
      <c r="AH468" s="97">
        <f t="shared" si="774"/>
        <v>0</v>
      </c>
      <c r="AI468" s="97"/>
      <c r="AJ468" s="97"/>
      <c r="AK468" s="97">
        <f t="shared" si="775"/>
        <v>0</v>
      </c>
      <c r="AL468" s="97">
        <f>SIN((90-$U$9)*$AA$8)*TAN($Y$10*$AA$8)/TAN((90-'C'!$F345)*$AA$8)</f>
        <v>9.0152189568071986E-2</v>
      </c>
      <c r="AM468" s="97">
        <f t="shared" si="776"/>
        <v>2.5695650812758871E-2</v>
      </c>
      <c r="AN468" s="97">
        <f t="shared" si="777"/>
        <v>1.0127663357422376</v>
      </c>
      <c r="AO468" s="97">
        <f t="shared" si="778"/>
        <v>5.1069884149615543</v>
      </c>
      <c r="AP468" s="97">
        <f t="shared" si="779"/>
        <v>-9.106959298875525</v>
      </c>
      <c r="AQ468" s="97">
        <f t="shared" si="780"/>
        <v>14.213947713837079</v>
      </c>
      <c r="AR468" s="97">
        <f t="shared" si="781"/>
        <v>183.99997088391396</v>
      </c>
      <c r="AS468" s="97" t="s">
        <v>8053</v>
      </c>
      <c r="AT468" s="97" t="s">
        <v>8053</v>
      </c>
      <c r="AU468" s="97" t="s">
        <v>8053</v>
      </c>
      <c r="AV468" s="97">
        <f t="shared" si="782"/>
        <v>11.028181263521974</v>
      </c>
      <c r="AW468" s="97">
        <f t="shared" si="783"/>
        <v>11.028181263521974</v>
      </c>
      <c r="AX468" s="97">
        <f t="shared" si="784"/>
        <v>0.45950755264674892</v>
      </c>
      <c r="AY468" s="97">
        <f t="shared" si="785"/>
        <v>0</v>
      </c>
      <c r="AZ468" s="97">
        <f t="shared" si="786"/>
        <v>0</v>
      </c>
      <c r="BA468" s="97">
        <f t="shared" si="787"/>
        <v>0</v>
      </c>
      <c r="BB468" s="97">
        <f>SIN((90-$U$9)*$AA$8)*TAN($Y$9*$AA$8)/TAN((90-'C'!$F345)*$AA$8)</f>
        <v>1.1151028421809857</v>
      </c>
      <c r="BC468" s="97">
        <f t="shared" si="788"/>
        <v>3.9313065427916136</v>
      </c>
      <c r="BD468" s="97">
        <f t="shared" si="789"/>
        <v>2.2206545302661587</v>
      </c>
      <c r="BE468" s="97">
        <f t="shared" si="790"/>
        <v>30.142379990698029</v>
      </c>
      <c r="BF468" s="97">
        <f t="shared" si="791"/>
        <v>-63.235932093769613</v>
      </c>
      <c r="BG468" s="97">
        <f t="shared" si="792"/>
        <v>93.378312084467638</v>
      </c>
      <c r="BH468" s="97">
        <f t="shared" si="793"/>
        <v>213.09355210307157</v>
      </c>
      <c r="BI468" s="97" t="s">
        <v>8053</v>
      </c>
      <c r="BJ468" s="97" t="s">
        <v>8053</v>
      </c>
      <c r="BK468" s="97" t="s">
        <v>8053</v>
      </c>
      <c r="BL468" s="97">
        <f t="shared" si="794"/>
        <v>0</v>
      </c>
      <c r="BM468" s="97">
        <f t="shared" si="795"/>
        <v>0</v>
      </c>
      <c r="BN468" s="97">
        <f t="shared" si="796"/>
        <v>0</v>
      </c>
      <c r="BO468" s="97">
        <f t="shared" si="797"/>
        <v>0</v>
      </c>
      <c r="BP468" s="97">
        <f t="shared" si="798"/>
        <v>0</v>
      </c>
      <c r="BQ468" s="97">
        <f t="shared" si="799"/>
        <v>0</v>
      </c>
      <c r="BR468" s="97">
        <f>SIN((90-$U$9)*$AA$8)*TAN($AA$10*$AA$8)/TAN((90-'C'!$F345)*$AA$8)</f>
        <v>-9.0152189568071958E-2</v>
      </c>
      <c r="BS468" s="97">
        <f t="shared" si="800"/>
        <v>2.5695650812758864E-2</v>
      </c>
      <c r="BT468" s="97">
        <f t="shared" si="801"/>
        <v>1.0127663357422376</v>
      </c>
      <c r="BU468" s="97">
        <f t="shared" si="802"/>
        <v>-5.1069884149615525</v>
      </c>
      <c r="BV468" s="97">
        <f t="shared" si="803"/>
        <v>9.1069592988755232</v>
      </c>
      <c r="BW468" s="97">
        <f t="shared" si="804"/>
        <v>-14.213947713837076</v>
      </c>
      <c r="BX468" s="97">
        <f t="shared" si="805"/>
        <v>176.00002911608604</v>
      </c>
      <c r="BY468" s="97" t="s">
        <v>8053</v>
      </c>
      <c r="BZ468" s="97" t="s">
        <v>8053</v>
      </c>
      <c r="CA468" s="97" t="s">
        <v>8053</v>
      </c>
      <c r="CB468" s="97">
        <f t="shared" si="806"/>
        <v>0</v>
      </c>
      <c r="CC468" s="97">
        <f t="shared" si="807"/>
        <v>0</v>
      </c>
      <c r="CD468" s="97">
        <f t="shared" si="808"/>
        <v>0</v>
      </c>
      <c r="CE468" s="97">
        <f t="shared" si="809"/>
        <v>0</v>
      </c>
      <c r="CF468" s="97">
        <f t="shared" si="810"/>
        <v>0</v>
      </c>
      <c r="CG468" s="97">
        <f t="shared" si="811"/>
        <v>0</v>
      </c>
      <c r="CH468" s="97">
        <f>90-'C'!$F345</f>
        <v>111.001</v>
      </c>
      <c r="CI468" s="97">
        <v>26</v>
      </c>
      <c r="CJ468" s="97"/>
      <c r="CK468" s="97"/>
      <c r="CL468" s="97"/>
      <c r="CM468" s="97"/>
      <c r="CN468" s="97" t="s">
        <v>8218</v>
      </c>
      <c r="CO468" s="97">
        <f t="shared" si="812"/>
        <v>26</v>
      </c>
      <c r="CP468" s="97">
        <f t="shared" si="813"/>
        <v>34.31666666666667</v>
      </c>
      <c r="CQ468" s="97">
        <f>'C'!F345</f>
        <v>-21.001000000000001</v>
      </c>
      <c r="CR468" s="97">
        <f t="shared" si="814"/>
        <v>3.1415926535897931</v>
      </c>
      <c r="CS468" s="97">
        <f t="shared" si="815"/>
        <v>1.7453292519943295E-2</v>
      </c>
      <c r="CT468" s="97">
        <f t="shared" si="816"/>
        <v>57.295779513082323</v>
      </c>
      <c r="CU468" s="97">
        <f t="shared" si="817"/>
        <v>0.59893882164272083</v>
      </c>
      <c r="CV468" s="97">
        <f t="shared" si="818"/>
        <v>-0.36653659621132917</v>
      </c>
      <c r="CW468" s="97">
        <f t="shared" si="819"/>
        <v>1.3251562749293306</v>
      </c>
      <c r="CX468" s="97">
        <f t="shared" si="820"/>
        <v>-64.910394243531016</v>
      </c>
      <c r="CY468" s="97">
        <f t="shared" si="821"/>
        <v>115.08960575646898</v>
      </c>
      <c r="CZ468" s="97">
        <f t="shared" si="822"/>
        <v>244.91039424353102</v>
      </c>
      <c r="DA468" s="97"/>
      <c r="DB468" s="97"/>
      <c r="DC468" s="97"/>
      <c r="DD468" s="97"/>
      <c r="DE468" s="97"/>
      <c r="DF468" s="97"/>
      <c r="DG468" s="97"/>
      <c r="DH468" s="97"/>
      <c r="DI468" s="97"/>
      <c r="DJ468" s="97"/>
      <c r="DK468" s="97"/>
    </row>
    <row r="469" spans="1:115" ht="30" customHeight="1" x14ac:dyDescent="0.2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8">
        <f t="shared" si="823"/>
        <v>27</v>
      </c>
      <c r="N469" s="97">
        <f t="shared" si="758"/>
        <v>105.87231873866266</v>
      </c>
      <c r="O469" s="97">
        <f t="shared" si="759"/>
        <v>115.31810338196091</v>
      </c>
      <c r="P469" s="97">
        <f t="shared" si="760"/>
        <v>-9.4457846432982535</v>
      </c>
      <c r="Q469" s="97" t="str">
        <f t="shared" si="761"/>
        <v>QNOS</v>
      </c>
      <c r="R469" s="97">
        <f t="shared" si="762"/>
        <v>244.6818966180391</v>
      </c>
      <c r="S469" s="97">
        <f t="shared" si="477"/>
        <v>457</v>
      </c>
      <c r="T469" s="97">
        <f>SIN((90-$U$9)*$AA$8)*TAN($AA$9*$AA$8)/TAN((90-'C'!$F346)*$AA$8)</f>
        <v>-1.1257609458837661</v>
      </c>
      <c r="U469" s="97">
        <f t="shared" si="763"/>
        <v>3.9313065427916092</v>
      </c>
      <c r="V469" s="97">
        <f t="shared" si="764"/>
        <v>2.2206545302661578</v>
      </c>
      <c r="W469" s="97">
        <f t="shared" si="765"/>
        <v>-30.460887417354552</v>
      </c>
      <c r="X469" s="97">
        <f t="shared" si="766"/>
        <v>63.235932093769605</v>
      </c>
      <c r="Y469" s="97">
        <f t="shared" si="767"/>
        <v>-93.696819511124161</v>
      </c>
      <c r="Z469" s="97">
        <f t="shared" si="768"/>
        <v>147.22495532358494</v>
      </c>
      <c r="AA469" s="97">
        <f>(COS( 90.833*$AA$8)-SIN($U$9*$AA$8)*SIN('C'!$F346*$AA$8))/COS($U$9*$AA$8)/COS('C'!$F346*$AA$8)</f>
        <v>0.24565845758496485</v>
      </c>
      <c r="AB469" s="97">
        <f t="shared" si="769"/>
        <v>75.779250146273611</v>
      </c>
      <c r="AC469" s="97">
        <f>('C'!$E346+$AC$9+$W$9/15)</f>
        <v>11.980777777777778</v>
      </c>
      <c r="AD469" s="97">
        <f t="shared" si="770"/>
        <v>0</v>
      </c>
      <c r="AE469" s="97">
        <f t="shared" si="771"/>
        <v>0</v>
      </c>
      <c r="AF469" s="97">
        <f t="shared" si="772"/>
        <v>0</v>
      </c>
      <c r="AG469" s="97">
        <f t="shared" si="773"/>
        <v>0</v>
      </c>
      <c r="AH469" s="97">
        <f t="shared" si="774"/>
        <v>0</v>
      </c>
      <c r="AI469" s="97"/>
      <c r="AJ469" s="97"/>
      <c r="AK469" s="97">
        <f t="shared" si="775"/>
        <v>0</v>
      </c>
      <c r="AL469" s="97">
        <f>SIN((90-$U$9)*$AA$8)*TAN($Y$10*$AA$8)/TAN((90-'C'!$F346)*$AA$8)</f>
        <v>9.1013860213238651E-2</v>
      </c>
      <c r="AM469" s="97">
        <f t="shared" si="776"/>
        <v>2.5695650812758871E-2</v>
      </c>
      <c r="AN469" s="97">
        <f t="shared" si="777"/>
        <v>1.0127663357422376</v>
      </c>
      <c r="AO469" s="97">
        <f t="shared" si="778"/>
        <v>5.1559323395914101</v>
      </c>
      <c r="AP469" s="97">
        <f t="shared" si="779"/>
        <v>-9.106959298875525</v>
      </c>
      <c r="AQ469" s="97">
        <f t="shared" si="780"/>
        <v>14.262891638466936</v>
      </c>
      <c r="AR469" s="97">
        <f t="shared" si="781"/>
        <v>183.95102695928412</v>
      </c>
      <c r="AS469" s="97" t="s">
        <v>8053</v>
      </c>
      <c r="AT469" s="97" t="s">
        <v>8053</v>
      </c>
      <c r="AU469" s="97" t="s">
        <v>8053</v>
      </c>
      <c r="AV469" s="97">
        <f t="shared" si="782"/>
        <v>11.029918335213315</v>
      </c>
      <c r="AW469" s="97">
        <f t="shared" si="783"/>
        <v>11.029918335213315</v>
      </c>
      <c r="AX469" s="97">
        <f t="shared" si="784"/>
        <v>0.45957993063388813</v>
      </c>
      <c r="AY469" s="97">
        <f t="shared" si="785"/>
        <v>0</v>
      </c>
      <c r="AZ469" s="97">
        <f t="shared" si="786"/>
        <v>0</v>
      </c>
      <c r="BA469" s="97">
        <f t="shared" si="787"/>
        <v>0</v>
      </c>
      <c r="BB469" s="97">
        <f>SIN((90-$U$9)*$AA$8)*TAN($Y$9*$AA$8)/TAN((90-'C'!$F346)*$AA$8)</f>
        <v>1.1257609458837665</v>
      </c>
      <c r="BC469" s="97">
        <f t="shared" si="788"/>
        <v>3.9313065427916136</v>
      </c>
      <c r="BD469" s="97">
        <f t="shared" si="789"/>
        <v>2.2206545302661587</v>
      </c>
      <c r="BE469" s="97">
        <f t="shared" si="790"/>
        <v>30.460887417354552</v>
      </c>
      <c r="BF469" s="97">
        <f t="shared" si="791"/>
        <v>-63.235932093769613</v>
      </c>
      <c r="BG469" s="97">
        <f t="shared" si="792"/>
        <v>93.696819511124161</v>
      </c>
      <c r="BH469" s="97">
        <f t="shared" si="793"/>
        <v>212.77504467641506</v>
      </c>
      <c r="BI469" s="97" t="s">
        <v>8053</v>
      </c>
      <c r="BJ469" s="97" t="s">
        <v>8053</v>
      </c>
      <c r="BK469" s="97" t="s">
        <v>8053</v>
      </c>
      <c r="BL469" s="97">
        <f t="shared" si="794"/>
        <v>0</v>
      </c>
      <c r="BM469" s="97">
        <f t="shared" si="795"/>
        <v>0</v>
      </c>
      <c r="BN469" s="97">
        <f t="shared" si="796"/>
        <v>0</v>
      </c>
      <c r="BO469" s="97">
        <f t="shared" si="797"/>
        <v>0</v>
      </c>
      <c r="BP469" s="97">
        <f t="shared" si="798"/>
        <v>0</v>
      </c>
      <c r="BQ469" s="97">
        <f t="shared" si="799"/>
        <v>0</v>
      </c>
      <c r="BR469" s="97">
        <f>SIN((90-$U$9)*$AA$8)*TAN($AA$10*$AA$8)/TAN((90-'C'!$F346)*$AA$8)</f>
        <v>-9.1013860213238623E-2</v>
      </c>
      <c r="BS469" s="97">
        <f t="shared" si="800"/>
        <v>2.5695650812758864E-2</v>
      </c>
      <c r="BT469" s="97">
        <f t="shared" si="801"/>
        <v>1.0127663357422376</v>
      </c>
      <c r="BU469" s="97">
        <f t="shared" si="802"/>
        <v>-5.1559323395914083</v>
      </c>
      <c r="BV469" s="97">
        <f t="shared" si="803"/>
        <v>9.1069592988755232</v>
      </c>
      <c r="BW469" s="97">
        <f t="shared" si="804"/>
        <v>-14.262891638466932</v>
      </c>
      <c r="BX469" s="97">
        <f t="shared" si="805"/>
        <v>176.04897304071588</v>
      </c>
      <c r="BY469" s="97" t="s">
        <v>8053</v>
      </c>
      <c r="BZ469" s="97" t="s">
        <v>8053</v>
      </c>
      <c r="CA469" s="97" t="s">
        <v>8053</v>
      </c>
      <c r="CB469" s="97">
        <f t="shared" si="806"/>
        <v>0</v>
      </c>
      <c r="CC469" s="97">
        <f t="shared" si="807"/>
        <v>0</v>
      </c>
      <c r="CD469" s="97">
        <f t="shared" si="808"/>
        <v>0</v>
      </c>
      <c r="CE469" s="97">
        <f t="shared" si="809"/>
        <v>0</v>
      </c>
      <c r="CF469" s="97">
        <f t="shared" si="810"/>
        <v>0</v>
      </c>
      <c r="CG469" s="97">
        <f t="shared" si="811"/>
        <v>0</v>
      </c>
      <c r="CH469" s="97">
        <f>90-'C'!$F346</f>
        <v>111.184</v>
      </c>
      <c r="CI469" s="97">
        <v>27</v>
      </c>
      <c r="CJ469" s="97"/>
      <c r="CK469" s="97"/>
      <c r="CL469" s="97"/>
      <c r="CM469" s="97"/>
      <c r="CN469" s="97" t="s">
        <v>8218</v>
      </c>
      <c r="CO469" s="97">
        <f t="shared" si="812"/>
        <v>27</v>
      </c>
      <c r="CP469" s="97">
        <f t="shared" si="813"/>
        <v>34.31666666666667</v>
      </c>
      <c r="CQ469" s="97">
        <f>'C'!F346</f>
        <v>-21.184000000000001</v>
      </c>
      <c r="CR469" s="97">
        <f t="shared" si="814"/>
        <v>3.1415926535897931</v>
      </c>
      <c r="CS469" s="97">
        <f t="shared" si="815"/>
        <v>1.7453292519943295E-2</v>
      </c>
      <c r="CT469" s="97">
        <f t="shared" si="816"/>
        <v>57.295779513082323</v>
      </c>
      <c r="CU469" s="97">
        <f t="shared" si="817"/>
        <v>0.59893882164272083</v>
      </c>
      <c r="CV469" s="97">
        <f t="shared" si="818"/>
        <v>-0.36973054874247879</v>
      </c>
      <c r="CW469" s="97">
        <f t="shared" si="819"/>
        <v>1.3225974197448691</v>
      </c>
      <c r="CX469" s="97">
        <f t="shared" si="820"/>
        <v>-64.68189661803909</v>
      </c>
      <c r="CY469" s="97">
        <f t="shared" si="821"/>
        <v>115.31810338196091</v>
      </c>
      <c r="CZ469" s="97">
        <f t="shared" si="822"/>
        <v>244.6818966180391</v>
      </c>
      <c r="DA469" s="97"/>
      <c r="DB469" s="97"/>
      <c r="DC469" s="97"/>
      <c r="DD469" s="97"/>
      <c r="DE469" s="97"/>
      <c r="DF469" s="97"/>
      <c r="DG469" s="97"/>
      <c r="DH469" s="97"/>
      <c r="DI469" s="97"/>
      <c r="DJ469" s="97"/>
      <c r="DK469" s="97"/>
    </row>
    <row r="470" spans="1:115" ht="30" customHeight="1" x14ac:dyDescent="0.2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8">
        <f t="shared" si="823"/>
        <v>28</v>
      </c>
      <c r="N470" s="97">
        <f t="shared" si="758"/>
        <v>105.87231873866266</v>
      </c>
      <c r="O470" s="97">
        <f t="shared" si="759"/>
        <v>115.5392504891381</v>
      </c>
      <c r="P470" s="97">
        <f t="shared" si="760"/>
        <v>-9.6669317504754417</v>
      </c>
      <c r="Q470" s="97" t="str">
        <f t="shared" si="761"/>
        <v>QNOS</v>
      </c>
      <c r="R470" s="97">
        <f t="shared" si="762"/>
        <v>244.46074951086189</v>
      </c>
      <c r="S470" s="97">
        <f t="shared" si="477"/>
        <v>458</v>
      </c>
      <c r="T470" s="97">
        <f>SIN((90-$U$9)*$AA$8)*TAN($AA$9*$AA$8)/TAN((90-'C'!$F347)*$AA$8)</f>
        <v>-1.1360947337582261</v>
      </c>
      <c r="U470" s="97">
        <f t="shared" si="763"/>
        <v>3.9313065427916092</v>
      </c>
      <c r="V470" s="97">
        <f t="shared" si="764"/>
        <v>2.2206545302661578</v>
      </c>
      <c r="W470" s="97">
        <f t="shared" si="765"/>
        <v>-30.770700331656112</v>
      </c>
      <c r="X470" s="97">
        <f t="shared" si="766"/>
        <v>63.235932093769605</v>
      </c>
      <c r="Y470" s="97">
        <f t="shared" si="767"/>
        <v>-94.006632425425721</v>
      </c>
      <c r="Z470" s="97">
        <f t="shared" si="768"/>
        <v>147.53476823788651</v>
      </c>
      <c r="AA470" s="97">
        <f>(COS( 90.833*$AA$8)-SIN($U$9*$AA$8)*SIN('C'!$F347*$AA$8))/COS($U$9*$AA$8)/COS('C'!$F347*$AA$8)</f>
        <v>0.24806401659836555</v>
      </c>
      <c r="AB470" s="97">
        <f t="shared" si="769"/>
        <v>75.637019815839238</v>
      </c>
      <c r="AC470" s="97">
        <f>('C'!$E347+$AC$9+$W$9/15)</f>
        <v>11.986777777777778</v>
      </c>
      <c r="AD470" s="97">
        <f t="shared" si="770"/>
        <v>0</v>
      </c>
      <c r="AE470" s="97">
        <f t="shared" si="771"/>
        <v>0</v>
      </c>
      <c r="AF470" s="97">
        <f t="shared" si="772"/>
        <v>0</v>
      </c>
      <c r="AG470" s="97">
        <f t="shared" si="773"/>
        <v>0</v>
      </c>
      <c r="AH470" s="97">
        <f t="shared" si="774"/>
        <v>0</v>
      </c>
      <c r="AI470" s="97"/>
      <c r="AJ470" s="97"/>
      <c r="AK470" s="97">
        <f t="shared" si="775"/>
        <v>0</v>
      </c>
      <c r="AL470" s="97">
        <f>SIN((90-$U$9)*$AA$8)*TAN($Y$10*$AA$8)/TAN((90-'C'!$F347)*$AA$8)</f>
        <v>9.1849311050752849E-2</v>
      </c>
      <c r="AM470" s="97">
        <f t="shared" si="776"/>
        <v>2.5695650812758871E-2</v>
      </c>
      <c r="AN470" s="97">
        <f t="shared" si="777"/>
        <v>1.0127663357422376</v>
      </c>
      <c r="AO470" s="97">
        <f t="shared" si="778"/>
        <v>5.2033905497645128</v>
      </c>
      <c r="AP470" s="97">
        <f t="shared" si="779"/>
        <v>-9.106959298875525</v>
      </c>
      <c r="AQ470" s="97">
        <f t="shared" si="780"/>
        <v>14.310349848640037</v>
      </c>
      <c r="AR470" s="97">
        <f t="shared" si="781"/>
        <v>183.903568749111</v>
      </c>
      <c r="AS470" s="97" t="s">
        <v>8053</v>
      </c>
      <c r="AT470" s="97" t="s">
        <v>8053</v>
      </c>
      <c r="AU470" s="97" t="s">
        <v>8053</v>
      </c>
      <c r="AV470" s="97">
        <f t="shared" si="782"/>
        <v>11.032754454535109</v>
      </c>
      <c r="AW470" s="97">
        <f t="shared" si="783"/>
        <v>11.032754454535109</v>
      </c>
      <c r="AX470" s="97">
        <f t="shared" si="784"/>
        <v>0.45969810227229618</v>
      </c>
      <c r="AY470" s="97">
        <f t="shared" si="785"/>
        <v>0</v>
      </c>
      <c r="AZ470" s="97">
        <f t="shared" si="786"/>
        <v>0</v>
      </c>
      <c r="BA470" s="97">
        <f t="shared" si="787"/>
        <v>0</v>
      </c>
      <c r="BB470" s="97">
        <f>SIN((90-$U$9)*$AA$8)*TAN($Y$9*$AA$8)/TAN((90-'C'!$F347)*$AA$8)</f>
        <v>1.1360947337582266</v>
      </c>
      <c r="BC470" s="97">
        <f t="shared" si="788"/>
        <v>3.9313065427916136</v>
      </c>
      <c r="BD470" s="97">
        <f t="shared" si="789"/>
        <v>2.2206545302661587</v>
      </c>
      <c r="BE470" s="97">
        <f t="shared" si="790"/>
        <v>30.770700331656112</v>
      </c>
      <c r="BF470" s="97">
        <f t="shared" si="791"/>
        <v>-63.235932093769613</v>
      </c>
      <c r="BG470" s="97">
        <f t="shared" si="792"/>
        <v>94.006632425425721</v>
      </c>
      <c r="BH470" s="97">
        <f t="shared" si="793"/>
        <v>212.46523176211349</v>
      </c>
      <c r="BI470" s="97" t="s">
        <v>8053</v>
      </c>
      <c r="BJ470" s="97" t="s">
        <v>8053</v>
      </c>
      <c r="BK470" s="97" t="s">
        <v>8053</v>
      </c>
      <c r="BL470" s="97">
        <f t="shared" si="794"/>
        <v>0</v>
      </c>
      <c r="BM470" s="97">
        <f t="shared" si="795"/>
        <v>0</v>
      </c>
      <c r="BN470" s="97">
        <f t="shared" si="796"/>
        <v>0</v>
      </c>
      <c r="BO470" s="97">
        <f t="shared" si="797"/>
        <v>0</v>
      </c>
      <c r="BP470" s="97">
        <f t="shared" si="798"/>
        <v>0</v>
      </c>
      <c r="BQ470" s="97">
        <f t="shared" si="799"/>
        <v>0</v>
      </c>
      <c r="BR470" s="97">
        <f>SIN((90-$U$9)*$AA$8)*TAN($AA$10*$AA$8)/TAN((90-'C'!$F347)*$AA$8)</f>
        <v>-9.1849311050752835E-2</v>
      </c>
      <c r="BS470" s="97">
        <f t="shared" si="800"/>
        <v>2.5695650812758864E-2</v>
      </c>
      <c r="BT470" s="97">
        <f t="shared" si="801"/>
        <v>1.0127663357422376</v>
      </c>
      <c r="BU470" s="97">
        <f t="shared" si="802"/>
        <v>-5.2033905497645119</v>
      </c>
      <c r="BV470" s="97">
        <f t="shared" si="803"/>
        <v>9.1069592988755232</v>
      </c>
      <c r="BW470" s="97">
        <f t="shared" si="804"/>
        <v>-14.310349848640035</v>
      </c>
      <c r="BX470" s="97">
        <f t="shared" si="805"/>
        <v>176.096431250889</v>
      </c>
      <c r="BY470" s="97" t="s">
        <v>8053</v>
      </c>
      <c r="BZ470" s="97" t="s">
        <v>8053</v>
      </c>
      <c r="CA470" s="97" t="s">
        <v>8053</v>
      </c>
      <c r="CB470" s="97">
        <f t="shared" si="806"/>
        <v>0</v>
      </c>
      <c r="CC470" s="97">
        <f t="shared" si="807"/>
        <v>0</v>
      </c>
      <c r="CD470" s="97">
        <f t="shared" si="808"/>
        <v>0</v>
      </c>
      <c r="CE470" s="97">
        <f t="shared" si="809"/>
        <v>0</v>
      </c>
      <c r="CF470" s="97">
        <f t="shared" si="810"/>
        <v>0</v>
      </c>
      <c r="CG470" s="97">
        <f t="shared" si="811"/>
        <v>0</v>
      </c>
      <c r="CH470" s="97">
        <f>90-'C'!$F347</f>
        <v>111.361</v>
      </c>
      <c r="CI470" s="97">
        <v>28</v>
      </c>
      <c r="CJ470" s="97"/>
      <c r="CK470" s="97"/>
      <c r="CL470" s="97"/>
      <c r="CM470" s="97"/>
      <c r="CN470" s="97" t="s">
        <v>8218</v>
      </c>
      <c r="CO470" s="97">
        <f t="shared" si="812"/>
        <v>28</v>
      </c>
      <c r="CP470" s="97">
        <f t="shared" si="813"/>
        <v>34.31666666666667</v>
      </c>
      <c r="CQ470" s="97">
        <f>'C'!F347</f>
        <v>-21.361000000000001</v>
      </c>
      <c r="CR470" s="97">
        <f t="shared" si="814"/>
        <v>3.1415926535897931</v>
      </c>
      <c r="CS470" s="97">
        <f t="shared" si="815"/>
        <v>1.7453292519943295E-2</v>
      </c>
      <c r="CT470" s="97">
        <f t="shared" si="816"/>
        <v>57.295779513082323</v>
      </c>
      <c r="CU470" s="97">
        <f t="shared" si="817"/>
        <v>0.59893882164272083</v>
      </c>
      <c r="CV470" s="97">
        <f t="shared" si="818"/>
        <v>-0.37281978151850875</v>
      </c>
      <c r="CW470" s="97">
        <f t="shared" si="819"/>
        <v>1.3201150321825899</v>
      </c>
      <c r="CX470" s="97">
        <f t="shared" si="820"/>
        <v>-64.460749510861902</v>
      </c>
      <c r="CY470" s="97">
        <f t="shared" si="821"/>
        <v>115.5392504891381</v>
      </c>
      <c r="CZ470" s="97">
        <f t="shared" si="822"/>
        <v>244.46074951086189</v>
      </c>
      <c r="DA470" s="97"/>
      <c r="DB470" s="97"/>
      <c r="DC470" s="97"/>
      <c r="DD470" s="97"/>
      <c r="DE470" s="97"/>
      <c r="DF470" s="97"/>
      <c r="DG470" s="97"/>
      <c r="DH470" s="97"/>
      <c r="DI470" s="97"/>
      <c r="DJ470" s="97"/>
      <c r="DK470" s="97"/>
    </row>
    <row r="471" spans="1:115" ht="30" customHeight="1" x14ac:dyDescent="0.2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8">
        <f t="shared" si="823"/>
        <v>29</v>
      </c>
      <c r="N471" s="97">
        <f t="shared" si="758"/>
        <v>105.87231873866266</v>
      </c>
      <c r="O471" s="97">
        <f t="shared" si="759"/>
        <v>115.75178422646809</v>
      </c>
      <c r="P471" s="97">
        <f t="shared" si="760"/>
        <v>-9.8794654878054331</v>
      </c>
      <c r="Q471" s="97" t="str">
        <f t="shared" si="761"/>
        <v>QNOS</v>
      </c>
      <c r="R471" s="97">
        <f t="shared" si="762"/>
        <v>244.24821577353191</v>
      </c>
      <c r="S471" s="97">
        <f t="shared" si="477"/>
        <v>459</v>
      </c>
      <c r="T471" s="97">
        <f>SIN((90-$U$9)*$AA$8)*TAN($AA$9*$AA$8)/TAN((90-'C'!$F348)*$AA$8)</f>
        <v>-1.1460433750985557</v>
      </c>
      <c r="U471" s="97">
        <f t="shared" si="763"/>
        <v>3.9313065427916092</v>
      </c>
      <c r="V471" s="97">
        <f t="shared" si="764"/>
        <v>2.2206545302661578</v>
      </c>
      <c r="W471" s="97">
        <f t="shared" si="765"/>
        <v>-31.069911578783493</v>
      </c>
      <c r="X471" s="97">
        <f t="shared" si="766"/>
        <v>63.235932093769605</v>
      </c>
      <c r="Y471" s="97">
        <f t="shared" si="767"/>
        <v>-94.305843672553095</v>
      </c>
      <c r="Z471" s="97">
        <f t="shared" si="768"/>
        <v>147.83397948501388</v>
      </c>
      <c r="AA471" s="97">
        <f>(COS( 90.833*$AA$8)-SIN($U$9*$AA$8)*SIN('C'!$F348*$AA$8))/COS($U$9*$AA$8)/COS('C'!$F348*$AA$8)</f>
        <v>0.25037974895826903</v>
      </c>
      <c r="AB471" s="97">
        <f t="shared" si="769"/>
        <v>75.500015096802329</v>
      </c>
      <c r="AC471" s="97">
        <f>('C'!$E348+$AC$9+$W$9/15)</f>
        <v>11.992777777777778</v>
      </c>
      <c r="AD471" s="97">
        <f t="shared" si="770"/>
        <v>0</v>
      </c>
      <c r="AE471" s="97">
        <f t="shared" si="771"/>
        <v>0</v>
      </c>
      <c r="AF471" s="97">
        <f t="shared" si="772"/>
        <v>0</v>
      </c>
      <c r="AG471" s="97">
        <f t="shared" si="773"/>
        <v>0</v>
      </c>
      <c r="AH471" s="97">
        <f t="shared" si="774"/>
        <v>0</v>
      </c>
      <c r="AI471" s="97"/>
      <c r="AJ471" s="97"/>
      <c r="AK471" s="97">
        <f t="shared" si="775"/>
        <v>0</v>
      </c>
      <c r="AL471" s="97">
        <f>SIN((90-$U$9)*$AA$8)*TAN($Y$10*$AA$8)/TAN((90-'C'!$F348)*$AA$8)</f>
        <v>9.2653624129449677E-2</v>
      </c>
      <c r="AM471" s="97">
        <f t="shared" si="776"/>
        <v>2.5695650812758871E-2</v>
      </c>
      <c r="AN471" s="97">
        <f t="shared" si="777"/>
        <v>1.0127663357422376</v>
      </c>
      <c r="AO471" s="97">
        <f t="shared" si="778"/>
        <v>5.2490833457243875</v>
      </c>
      <c r="AP471" s="97">
        <f t="shared" si="779"/>
        <v>-9.106959298875525</v>
      </c>
      <c r="AQ471" s="97">
        <f t="shared" si="780"/>
        <v>14.356042644599913</v>
      </c>
      <c r="AR471" s="97">
        <f t="shared" si="781"/>
        <v>183.85787595315114</v>
      </c>
      <c r="AS471" s="97" t="s">
        <v>8053</v>
      </c>
      <c r="AT471" s="97" t="s">
        <v>8053</v>
      </c>
      <c r="AU471" s="97" t="s">
        <v>8053</v>
      </c>
      <c r="AV471" s="97">
        <f t="shared" si="782"/>
        <v>11.035708268137784</v>
      </c>
      <c r="AW471" s="97">
        <f t="shared" si="783"/>
        <v>11.035708268137784</v>
      </c>
      <c r="AX471" s="97">
        <f t="shared" si="784"/>
        <v>0.45982117783907434</v>
      </c>
      <c r="AY471" s="97">
        <f t="shared" si="785"/>
        <v>0</v>
      </c>
      <c r="AZ471" s="97">
        <f t="shared" si="786"/>
        <v>0</v>
      </c>
      <c r="BA471" s="97">
        <f t="shared" si="787"/>
        <v>0</v>
      </c>
      <c r="BB471" s="97">
        <f>SIN((90-$U$9)*$AA$8)*TAN($Y$9*$AA$8)/TAN((90-'C'!$F348)*$AA$8)</f>
        <v>1.1460433750985564</v>
      </c>
      <c r="BC471" s="97">
        <f t="shared" si="788"/>
        <v>3.9313065427916136</v>
      </c>
      <c r="BD471" s="97">
        <f t="shared" si="789"/>
        <v>2.2206545302661587</v>
      </c>
      <c r="BE471" s="97">
        <f t="shared" si="790"/>
        <v>31.069911578783497</v>
      </c>
      <c r="BF471" s="97">
        <f t="shared" si="791"/>
        <v>-63.235932093769613</v>
      </c>
      <c r="BG471" s="97">
        <f t="shared" si="792"/>
        <v>94.30584367255311</v>
      </c>
      <c r="BH471" s="97">
        <f t="shared" si="793"/>
        <v>212.16602051498612</v>
      </c>
      <c r="BI471" s="97" t="s">
        <v>8053</v>
      </c>
      <c r="BJ471" s="97" t="s">
        <v>8053</v>
      </c>
      <c r="BK471" s="97" t="s">
        <v>8053</v>
      </c>
      <c r="BL471" s="97">
        <f t="shared" si="794"/>
        <v>0</v>
      </c>
      <c r="BM471" s="97">
        <f t="shared" si="795"/>
        <v>0</v>
      </c>
      <c r="BN471" s="97">
        <f t="shared" si="796"/>
        <v>0</v>
      </c>
      <c r="BO471" s="97">
        <f t="shared" si="797"/>
        <v>0</v>
      </c>
      <c r="BP471" s="97">
        <f t="shared" si="798"/>
        <v>0</v>
      </c>
      <c r="BQ471" s="97">
        <f t="shared" si="799"/>
        <v>0</v>
      </c>
      <c r="BR471" s="97">
        <f>SIN((90-$U$9)*$AA$8)*TAN($AA$10*$AA$8)/TAN((90-'C'!$F348)*$AA$8)</f>
        <v>-9.2653624129449649E-2</v>
      </c>
      <c r="BS471" s="97">
        <f t="shared" si="800"/>
        <v>2.5695650812758864E-2</v>
      </c>
      <c r="BT471" s="97">
        <f t="shared" si="801"/>
        <v>1.0127663357422376</v>
      </c>
      <c r="BU471" s="97">
        <f t="shared" si="802"/>
        <v>-5.2490833457243857</v>
      </c>
      <c r="BV471" s="97">
        <f t="shared" si="803"/>
        <v>9.1069592988755232</v>
      </c>
      <c r="BW471" s="97">
        <f t="shared" si="804"/>
        <v>-14.35604264459991</v>
      </c>
      <c r="BX471" s="97">
        <f t="shared" si="805"/>
        <v>176.14212404684886</v>
      </c>
      <c r="BY471" s="97" t="s">
        <v>8053</v>
      </c>
      <c r="BZ471" s="97" t="s">
        <v>8053</v>
      </c>
      <c r="CA471" s="97" t="s">
        <v>8053</v>
      </c>
      <c r="CB471" s="97">
        <f t="shared" si="806"/>
        <v>0</v>
      </c>
      <c r="CC471" s="97">
        <f t="shared" si="807"/>
        <v>0</v>
      </c>
      <c r="CD471" s="97">
        <f t="shared" si="808"/>
        <v>0</v>
      </c>
      <c r="CE471" s="97">
        <f t="shared" si="809"/>
        <v>0</v>
      </c>
      <c r="CF471" s="97">
        <f t="shared" si="810"/>
        <v>0</v>
      </c>
      <c r="CG471" s="97">
        <f t="shared" si="811"/>
        <v>0</v>
      </c>
      <c r="CH471" s="97">
        <f>90-'C'!$F348</f>
        <v>111.53100000000001</v>
      </c>
      <c r="CI471" s="97">
        <v>29</v>
      </c>
      <c r="CJ471" s="97"/>
      <c r="CK471" s="97"/>
      <c r="CL471" s="97"/>
      <c r="CM471" s="97"/>
      <c r="CN471" s="97" t="s">
        <v>8218</v>
      </c>
      <c r="CO471" s="97">
        <f t="shared" si="812"/>
        <v>29</v>
      </c>
      <c r="CP471" s="97">
        <f t="shared" si="813"/>
        <v>34.31666666666667</v>
      </c>
      <c r="CQ471" s="97">
        <f>'C'!F348</f>
        <v>-21.530999999999999</v>
      </c>
      <c r="CR471" s="97">
        <f t="shared" si="814"/>
        <v>3.1415926535897931</v>
      </c>
      <c r="CS471" s="97">
        <f t="shared" si="815"/>
        <v>1.7453292519943295E-2</v>
      </c>
      <c r="CT471" s="97">
        <f t="shared" si="816"/>
        <v>57.295779513082323</v>
      </c>
      <c r="CU471" s="97">
        <f t="shared" si="817"/>
        <v>0.59893882164272083</v>
      </c>
      <c r="CV471" s="97">
        <f t="shared" si="818"/>
        <v>-0.37578684124689909</v>
      </c>
      <c r="CW471" s="97">
        <f t="shared" si="819"/>
        <v>1.3177238487446259</v>
      </c>
      <c r="CX471" s="97">
        <f t="shared" si="820"/>
        <v>-64.248215773531911</v>
      </c>
      <c r="CY471" s="97">
        <f t="shared" si="821"/>
        <v>115.75178422646809</v>
      </c>
      <c r="CZ471" s="97">
        <f t="shared" si="822"/>
        <v>244.24821577353191</v>
      </c>
      <c r="DA471" s="97"/>
      <c r="DB471" s="97"/>
      <c r="DC471" s="97"/>
      <c r="DD471" s="97"/>
      <c r="DE471" s="97"/>
      <c r="DF471" s="97"/>
      <c r="DG471" s="97"/>
      <c r="DH471" s="97"/>
      <c r="DI471" s="97"/>
      <c r="DJ471" s="97"/>
      <c r="DK471" s="97"/>
    </row>
    <row r="472" spans="1:115" ht="30" customHeight="1" x14ac:dyDescent="0.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8">
        <f t="shared" si="823"/>
        <v>30</v>
      </c>
      <c r="N472" s="97">
        <f t="shared" si="758"/>
        <v>105.87231873866266</v>
      </c>
      <c r="O472" s="97">
        <f t="shared" si="759"/>
        <v>115.95569019412676</v>
      </c>
      <c r="P472" s="97">
        <f t="shared" si="760"/>
        <v>-10.083371455464103</v>
      </c>
      <c r="Q472" s="97" t="str">
        <f t="shared" si="761"/>
        <v>QNOS</v>
      </c>
      <c r="R472" s="97">
        <f t="shared" si="762"/>
        <v>244.04430980587324</v>
      </c>
      <c r="S472" s="97">
        <f t="shared" si="477"/>
        <v>460</v>
      </c>
      <c r="T472" s="97">
        <f>SIN((90-$U$9)*$AA$8)*TAN($AA$9*$AA$8)/TAN((90-'C'!$F349)*$AA$8)</f>
        <v>-1.1556042619748903</v>
      </c>
      <c r="U472" s="97">
        <f t="shared" si="763"/>
        <v>3.9313065427916092</v>
      </c>
      <c r="V472" s="97">
        <f t="shared" si="764"/>
        <v>2.2206545302661578</v>
      </c>
      <c r="W472" s="97">
        <f t="shared" si="765"/>
        <v>-31.358350629656229</v>
      </c>
      <c r="X472" s="97">
        <f t="shared" si="766"/>
        <v>63.235932093769605</v>
      </c>
      <c r="Y472" s="97">
        <f t="shared" si="767"/>
        <v>-94.594282723425835</v>
      </c>
      <c r="Z472" s="97">
        <f t="shared" si="768"/>
        <v>148.12241853588662</v>
      </c>
      <c r="AA472" s="97">
        <f>(COS( 90.833*$AA$8)-SIN($U$9*$AA$8)*SIN('C'!$F349*$AA$8))/COS($U$9*$AA$8)/COS('C'!$F349*$AA$8)</f>
        <v>0.25260506760285617</v>
      </c>
      <c r="AB472" s="97">
        <f t="shared" si="769"/>
        <v>75.368279622449805</v>
      </c>
      <c r="AC472" s="97">
        <f>('C'!$E349+$AC$9+$W$9/15)</f>
        <v>11.998777777777779</v>
      </c>
      <c r="AD472" s="97">
        <f t="shared" si="770"/>
        <v>0</v>
      </c>
      <c r="AE472" s="97">
        <f t="shared" si="771"/>
        <v>0</v>
      </c>
      <c r="AF472" s="97">
        <f t="shared" si="772"/>
        <v>0</v>
      </c>
      <c r="AG472" s="97">
        <f t="shared" si="773"/>
        <v>0</v>
      </c>
      <c r="AH472" s="97">
        <f t="shared" si="774"/>
        <v>0</v>
      </c>
      <c r="AI472" s="97"/>
      <c r="AJ472" s="97"/>
      <c r="AK472" s="97">
        <f t="shared" si="775"/>
        <v>0</v>
      </c>
      <c r="AL472" s="97">
        <f>SIN((90-$U$9)*$AA$8)*TAN($Y$10*$AA$8)/TAN((90-'C'!$F349)*$AA$8)</f>
        <v>9.3426588607262662E-2</v>
      </c>
      <c r="AM472" s="97">
        <f t="shared" si="776"/>
        <v>2.5695650812758871E-2</v>
      </c>
      <c r="AN472" s="97">
        <f t="shared" si="777"/>
        <v>1.0127663357422376</v>
      </c>
      <c r="AO472" s="97">
        <f t="shared" si="778"/>
        <v>5.2929983910589042</v>
      </c>
      <c r="AP472" s="97">
        <f t="shared" si="779"/>
        <v>-9.106959298875525</v>
      </c>
      <c r="AQ472" s="97">
        <f t="shared" si="780"/>
        <v>14.399957689934428</v>
      </c>
      <c r="AR472" s="97">
        <f t="shared" si="781"/>
        <v>183.81396090781661</v>
      </c>
      <c r="AS472" s="97" t="s">
        <v>8053</v>
      </c>
      <c r="AT472" s="97" t="s">
        <v>8053</v>
      </c>
      <c r="AU472" s="97" t="s">
        <v>8053</v>
      </c>
      <c r="AV472" s="97">
        <f t="shared" si="782"/>
        <v>11.038780598448817</v>
      </c>
      <c r="AW472" s="97">
        <f t="shared" si="783"/>
        <v>11.038780598448817</v>
      </c>
      <c r="AX472" s="97">
        <f t="shared" si="784"/>
        <v>0.45994919160203401</v>
      </c>
      <c r="AY472" s="97">
        <f t="shared" si="785"/>
        <v>0</v>
      </c>
      <c r="AZ472" s="97">
        <f t="shared" si="786"/>
        <v>0</v>
      </c>
      <c r="BA472" s="97">
        <f t="shared" si="787"/>
        <v>0</v>
      </c>
      <c r="BB472" s="97">
        <f>SIN((90-$U$9)*$AA$8)*TAN($Y$9*$AA$8)/TAN((90-'C'!$F349)*$AA$8)</f>
        <v>1.1556042619748907</v>
      </c>
      <c r="BC472" s="97">
        <f t="shared" si="788"/>
        <v>3.9313065427916136</v>
      </c>
      <c r="BD472" s="97">
        <f t="shared" si="789"/>
        <v>2.2206545302661587</v>
      </c>
      <c r="BE472" s="97">
        <f t="shared" si="790"/>
        <v>31.358350629656229</v>
      </c>
      <c r="BF472" s="97">
        <f t="shared" si="791"/>
        <v>-63.235932093769613</v>
      </c>
      <c r="BG472" s="97">
        <f t="shared" si="792"/>
        <v>94.594282723425835</v>
      </c>
      <c r="BH472" s="97">
        <f t="shared" si="793"/>
        <v>211.87758146411338</v>
      </c>
      <c r="BI472" s="97" t="s">
        <v>8053</v>
      </c>
      <c r="BJ472" s="97" t="s">
        <v>8053</v>
      </c>
      <c r="BK472" s="97" t="s">
        <v>8053</v>
      </c>
      <c r="BL472" s="97">
        <f t="shared" si="794"/>
        <v>0</v>
      </c>
      <c r="BM472" s="97">
        <f t="shared" si="795"/>
        <v>0</v>
      </c>
      <c r="BN472" s="97">
        <f t="shared" si="796"/>
        <v>0</v>
      </c>
      <c r="BO472" s="97">
        <f t="shared" si="797"/>
        <v>0</v>
      </c>
      <c r="BP472" s="97">
        <f t="shared" si="798"/>
        <v>0</v>
      </c>
      <c r="BQ472" s="97">
        <f t="shared" si="799"/>
        <v>0</v>
      </c>
      <c r="BR472" s="97">
        <f>SIN((90-$U$9)*$AA$8)*TAN($AA$10*$AA$8)/TAN((90-'C'!$F349)*$AA$8)</f>
        <v>-9.3426588607262634E-2</v>
      </c>
      <c r="BS472" s="97">
        <f t="shared" si="800"/>
        <v>2.5695650812758864E-2</v>
      </c>
      <c r="BT472" s="97">
        <f t="shared" si="801"/>
        <v>1.0127663357422376</v>
      </c>
      <c r="BU472" s="97">
        <f t="shared" si="802"/>
        <v>-5.2929983910589034</v>
      </c>
      <c r="BV472" s="97">
        <f t="shared" si="803"/>
        <v>9.1069592988755232</v>
      </c>
      <c r="BW472" s="97">
        <f t="shared" si="804"/>
        <v>-14.399957689934427</v>
      </c>
      <c r="BX472" s="97">
        <f t="shared" si="805"/>
        <v>176.18603909218339</v>
      </c>
      <c r="BY472" s="97" t="s">
        <v>8053</v>
      </c>
      <c r="BZ472" s="97" t="s">
        <v>8053</v>
      </c>
      <c r="CA472" s="97" t="s">
        <v>8053</v>
      </c>
      <c r="CB472" s="97">
        <f t="shared" si="806"/>
        <v>0</v>
      </c>
      <c r="CC472" s="97">
        <f t="shared" si="807"/>
        <v>0</v>
      </c>
      <c r="CD472" s="97">
        <f t="shared" si="808"/>
        <v>0</v>
      </c>
      <c r="CE472" s="97">
        <f t="shared" si="809"/>
        <v>0</v>
      </c>
      <c r="CF472" s="97">
        <f t="shared" si="810"/>
        <v>0</v>
      </c>
      <c r="CG472" s="97">
        <f t="shared" si="811"/>
        <v>0</v>
      </c>
      <c r="CH472" s="97">
        <f>90-'C'!$F349</f>
        <v>111.694</v>
      </c>
      <c r="CI472" s="97">
        <v>30</v>
      </c>
      <c r="CJ472" s="97"/>
      <c r="CK472" s="97"/>
      <c r="CL472" s="97"/>
      <c r="CM472" s="97"/>
      <c r="CN472" s="97" t="s">
        <v>8218</v>
      </c>
      <c r="CO472" s="97">
        <f t="shared" si="812"/>
        <v>30</v>
      </c>
      <c r="CP472" s="97">
        <f t="shared" si="813"/>
        <v>34.31666666666667</v>
      </c>
      <c r="CQ472" s="97">
        <f>'C'!F349</f>
        <v>-21.693999999999999</v>
      </c>
      <c r="CR472" s="97">
        <f t="shared" si="814"/>
        <v>3.1415926535897931</v>
      </c>
      <c r="CS472" s="97">
        <f t="shared" si="815"/>
        <v>1.7453292519943295E-2</v>
      </c>
      <c r="CT472" s="97">
        <f t="shared" si="816"/>
        <v>57.295779513082323</v>
      </c>
      <c r="CU472" s="97">
        <f t="shared" si="817"/>
        <v>0.59893882164272083</v>
      </c>
      <c r="CV472" s="97">
        <f t="shared" si="818"/>
        <v>-0.37863172792764982</v>
      </c>
      <c r="CW472" s="97">
        <f t="shared" si="819"/>
        <v>1.3154246309754978</v>
      </c>
      <c r="CX472" s="97">
        <f t="shared" si="820"/>
        <v>-64.04430980587324</v>
      </c>
      <c r="CY472" s="97">
        <f t="shared" si="821"/>
        <v>115.95569019412676</v>
      </c>
      <c r="CZ472" s="97">
        <f t="shared" si="822"/>
        <v>244.04430980587324</v>
      </c>
      <c r="DA472" s="97"/>
      <c r="DB472" s="97"/>
      <c r="DC472" s="97"/>
      <c r="DD472" s="97"/>
      <c r="DE472" s="97"/>
      <c r="DF472" s="97"/>
      <c r="DG472" s="97"/>
      <c r="DH472" s="97"/>
      <c r="DI472" s="97"/>
      <c r="DJ472" s="97"/>
      <c r="DK472" s="97"/>
    </row>
    <row r="473" spans="1:115" ht="30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>
        <f t="shared" si="823"/>
        <v>31</v>
      </c>
      <c r="N473" s="97" t="s">
        <v>8168</v>
      </c>
      <c r="O473" s="97" t="s">
        <v>8169</v>
      </c>
      <c r="P473" s="97" t="s">
        <v>8170</v>
      </c>
      <c r="Q473" s="97" t="s">
        <v>8171</v>
      </c>
      <c r="R473" s="97" t="s">
        <v>8172</v>
      </c>
      <c r="S473" s="97">
        <f t="shared" si="477"/>
        <v>461</v>
      </c>
      <c r="T473" s="98"/>
      <c r="U473" s="98"/>
      <c r="V473" s="98"/>
      <c r="W473" s="98"/>
      <c r="X473" s="98"/>
      <c r="Y473" s="98"/>
      <c r="Z473" s="98"/>
      <c r="AA473" s="98"/>
      <c r="AB473" s="98"/>
      <c r="AC473" s="97"/>
      <c r="AD473" s="97"/>
      <c r="AE473" s="97"/>
      <c r="AF473" s="97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8"/>
      <c r="AR473" s="97"/>
      <c r="AS473" s="97"/>
      <c r="AT473" s="97"/>
      <c r="AU473" s="97"/>
      <c r="AV473" s="97"/>
      <c r="AW473" s="97"/>
      <c r="AX473" s="97"/>
      <c r="AY473" s="97"/>
      <c r="AZ473" s="97"/>
      <c r="BA473" s="97"/>
      <c r="BB473" s="97"/>
      <c r="BC473" s="97"/>
      <c r="BD473" s="97"/>
      <c r="BE473" s="98"/>
      <c r="BF473" s="97"/>
      <c r="BG473" s="97"/>
      <c r="BH473" s="97"/>
      <c r="BI473" s="97"/>
      <c r="BJ473" s="97"/>
      <c r="BK473" s="97"/>
      <c r="BL473" s="97"/>
      <c r="BM473" s="97"/>
      <c r="BN473" s="97"/>
      <c r="BO473" s="97"/>
      <c r="BP473" s="97"/>
      <c r="BQ473" s="97"/>
      <c r="BR473" s="97"/>
      <c r="BS473" s="98"/>
      <c r="BT473" s="97"/>
      <c r="BU473" s="97"/>
      <c r="BV473" s="97"/>
      <c r="BW473" s="97"/>
      <c r="BX473" s="97"/>
      <c r="BY473" s="97"/>
      <c r="BZ473" s="97"/>
      <c r="CA473" s="97"/>
      <c r="CB473" s="97"/>
      <c r="CC473" s="97"/>
      <c r="CD473" s="97"/>
      <c r="CE473" s="97"/>
      <c r="CF473" s="97"/>
      <c r="CG473" s="98"/>
      <c r="CH473" s="98"/>
      <c r="CI473" s="97"/>
      <c r="CJ473" s="97"/>
      <c r="CK473" s="97"/>
      <c r="CL473" s="97"/>
      <c r="CM473" s="97"/>
      <c r="CN473" s="97"/>
      <c r="CO473" s="97"/>
      <c r="CP473" s="97"/>
      <c r="CQ473" s="97"/>
      <c r="CR473" s="97"/>
      <c r="CS473" s="97"/>
      <c r="CT473" s="97"/>
      <c r="CU473" s="97"/>
      <c r="CV473" s="97"/>
      <c r="CW473" s="97"/>
      <c r="CX473" s="97"/>
      <c r="CY473" s="97"/>
      <c r="CZ473" s="97"/>
      <c r="DA473" s="97"/>
      <c r="DB473" s="97"/>
      <c r="DC473" s="97"/>
      <c r="DD473" s="97"/>
      <c r="DE473" s="97"/>
      <c r="DF473" s="97"/>
      <c r="DG473" s="97"/>
      <c r="DH473" s="97"/>
      <c r="DI473" s="97"/>
      <c r="DJ473" s="97"/>
      <c r="DK473" s="97"/>
    </row>
    <row r="474" spans="1:115" ht="30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7"/>
      <c r="O474" s="97"/>
      <c r="P474" s="97"/>
      <c r="Q474" s="97"/>
      <c r="R474" s="97"/>
      <c r="S474" s="97">
        <f t="shared" si="477"/>
        <v>462</v>
      </c>
      <c r="T474" s="98"/>
      <c r="U474" s="98"/>
      <c r="V474" s="98"/>
      <c r="W474" s="98"/>
      <c r="X474" s="98"/>
      <c r="Y474" s="98"/>
      <c r="Z474" s="98"/>
      <c r="AA474" s="98"/>
      <c r="AB474" s="98"/>
      <c r="AC474" s="97"/>
      <c r="AD474" s="97"/>
      <c r="AE474" s="97"/>
      <c r="AF474" s="97"/>
      <c r="AG474" s="97"/>
      <c r="AH474" s="97"/>
      <c r="AI474" s="97"/>
      <c r="AJ474" s="97"/>
      <c r="AK474" s="97"/>
      <c r="AL474" s="97"/>
      <c r="AM474" s="97"/>
      <c r="AN474" s="97"/>
      <c r="AO474" s="97"/>
      <c r="AP474" s="97"/>
      <c r="AQ474" s="98"/>
      <c r="AR474" s="97"/>
      <c r="AS474" s="97"/>
      <c r="AT474" s="97"/>
      <c r="AU474" s="97"/>
      <c r="AV474" s="97"/>
      <c r="AW474" s="97"/>
      <c r="AX474" s="97"/>
      <c r="AY474" s="97"/>
      <c r="AZ474" s="97"/>
      <c r="BA474" s="97"/>
      <c r="BB474" s="97"/>
      <c r="BC474" s="97"/>
      <c r="BD474" s="97"/>
      <c r="BE474" s="98"/>
      <c r="BF474" s="97"/>
      <c r="BG474" s="97"/>
      <c r="BH474" s="97"/>
      <c r="BI474" s="97"/>
      <c r="BJ474" s="97"/>
      <c r="BK474" s="97"/>
      <c r="BL474" s="97"/>
      <c r="BM474" s="97"/>
      <c r="BN474" s="97"/>
      <c r="BO474" s="97"/>
      <c r="BP474" s="97"/>
      <c r="BQ474" s="97"/>
      <c r="BR474" s="97"/>
      <c r="BS474" s="98"/>
      <c r="BT474" s="97"/>
      <c r="BU474" s="97"/>
      <c r="BV474" s="97"/>
      <c r="BW474" s="97"/>
      <c r="BX474" s="97"/>
      <c r="BY474" s="97"/>
      <c r="BZ474" s="97"/>
      <c r="CA474" s="97"/>
      <c r="CB474" s="97"/>
      <c r="CC474" s="97"/>
      <c r="CD474" s="97"/>
      <c r="CE474" s="97"/>
      <c r="CF474" s="97"/>
      <c r="CG474" s="98"/>
      <c r="CH474" s="98"/>
      <c r="CI474" s="97"/>
      <c r="CJ474" s="97"/>
      <c r="CK474" s="97"/>
      <c r="CL474" s="97"/>
      <c r="CM474" s="97"/>
      <c r="CN474" s="97"/>
      <c r="CO474" s="97"/>
      <c r="CP474" s="97"/>
      <c r="CQ474" s="97"/>
      <c r="CR474" s="97"/>
      <c r="CS474" s="97"/>
      <c r="CT474" s="97"/>
      <c r="CU474" s="97"/>
      <c r="CV474" s="97"/>
      <c r="CW474" s="97"/>
      <c r="CX474" s="97"/>
      <c r="CY474" s="97"/>
      <c r="CZ474" s="97"/>
      <c r="DA474" s="97"/>
      <c r="DB474" s="97"/>
      <c r="DC474" s="97"/>
      <c r="DD474" s="97"/>
      <c r="DE474" s="97"/>
      <c r="DF474" s="97"/>
      <c r="DG474" s="97"/>
      <c r="DH474" s="97"/>
      <c r="DI474" s="97"/>
      <c r="DJ474" s="97"/>
      <c r="DK474" s="97"/>
    </row>
    <row r="475" spans="1:115" ht="30" customHeight="1" x14ac:dyDescent="0.2">
      <c r="A475" s="98"/>
      <c r="B475" s="103"/>
      <c r="C475" s="103"/>
      <c r="D475" s="103"/>
      <c r="E475" s="103"/>
      <c r="F475" s="103"/>
      <c r="G475" s="103"/>
      <c r="H475" s="103"/>
      <c r="I475" s="103"/>
      <c r="J475" s="98"/>
      <c r="K475" s="98"/>
      <c r="L475" s="98"/>
      <c r="M475" s="98"/>
      <c r="N475" s="97"/>
      <c r="O475" s="97"/>
      <c r="P475" s="97"/>
      <c r="Q475" s="97"/>
      <c r="R475" s="97"/>
      <c r="S475" s="97">
        <f t="shared" si="477"/>
        <v>463</v>
      </c>
      <c r="T475" s="98"/>
      <c r="U475" s="98"/>
      <c r="V475" s="98"/>
      <c r="W475" s="98"/>
      <c r="X475" s="98"/>
      <c r="Y475" s="98"/>
      <c r="Z475" s="98"/>
      <c r="AA475" s="98"/>
      <c r="AB475" s="98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8"/>
      <c r="AR475" s="97"/>
      <c r="AS475" s="97"/>
      <c r="AT475" s="97"/>
      <c r="AU475" s="97"/>
      <c r="AV475" s="97"/>
      <c r="AW475" s="97"/>
      <c r="AX475" s="97"/>
      <c r="AY475" s="97"/>
      <c r="AZ475" s="97"/>
      <c r="BA475" s="97"/>
      <c r="BB475" s="97"/>
      <c r="BC475" s="97"/>
      <c r="BD475" s="97"/>
      <c r="BE475" s="98"/>
      <c r="BF475" s="97"/>
      <c r="BG475" s="97"/>
      <c r="BH475" s="97"/>
      <c r="BI475" s="97"/>
      <c r="BJ475" s="97"/>
      <c r="BK475" s="97"/>
      <c r="BL475" s="97"/>
      <c r="BM475" s="97"/>
      <c r="BN475" s="97"/>
      <c r="BO475" s="97"/>
      <c r="BP475" s="97"/>
      <c r="BQ475" s="97"/>
      <c r="BR475" s="97"/>
      <c r="BS475" s="98"/>
      <c r="BT475" s="97"/>
      <c r="BU475" s="97"/>
      <c r="BV475" s="97"/>
      <c r="BW475" s="97"/>
      <c r="BX475" s="97"/>
      <c r="BY475" s="97"/>
      <c r="BZ475" s="97"/>
      <c r="CA475" s="97"/>
      <c r="CB475" s="97"/>
      <c r="CC475" s="97"/>
      <c r="CD475" s="97"/>
      <c r="CE475" s="97"/>
      <c r="CF475" s="97"/>
      <c r="CG475" s="98"/>
      <c r="CH475" s="98"/>
      <c r="CI475" s="97"/>
      <c r="CJ475" s="97"/>
      <c r="CK475" s="97"/>
      <c r="CL475" s="97"/>
      <c r="CM475" s="97"/>
      <c r="CN475" s="97"/>
      <c r="CO475" s="97"/>
      <c r="CP475" s="97"/>
      <c r="CQ475" s="97"/>
      <c r="CR475" s="97"/>
      <c r="CS475" s="97"/>
      <c r="CT475" s="97"/>
      <c r="CU475" s="97"/>
      <c r="CV475" s="97"/>
      <c r="CW475" s="97"/>
      <c r="CX475" s="97"/>
      <c r="CY475" s="97"/>
      <c r="CZ475" s="97"/>
      <c r="DA475" s="97"/>
      <c r="DB475" s="97"/>
      <c r="DC475" s="97"/>
      <c r="DD475" s="97"/>
      <c r="DE475" s="97"/>
      <c r="DF475" s="97"/>
      <c r="DG475" s="97"/>
      <c r="DH475" s="97"/>
      <c r="DI475" s="97"/>
      <c r="DJ475" s="97"/>
      <c r="DK475" s="97"/>
    </row>
    <row r="476" spans="1:115" ht="30" customHeight="1" x14ac:dyDescent="0.2">
      <c r="A476" s="97"/>
      <c r="B476" s="97"/>
      <c r="C476" s="97"/>
      <c r="D476" s="97"/>
      <c r="E476" s="97"/>
      <c r="F476" s="97"/>
      <c r="G476" s="97"/>
      <c r="H476" s="97"/>
      <c r="I476" s="97"/>
      <c r="J476" s="97" t="s">
        <v>8131</v>
      </c>
      <c r="K476" s="97" t="s">
        <v>8132</v>
      </c>
      <c r="L476" s="97" t="s">
        <v>8133</v>
      </c>
      <c r="M476" s="97"/>
      <c r="N476" s="97"/>
      <c r="O476" s="97"/>
      <c r="P476" s="97"/>
      <c r="Q476" s="97"/>
      <c r="R476" s="97"/>
      <c r="S476" s="97">
        <f t="shared" si="477"/>
        <v>464</v>
      </c>
      <c r="T476" s="97" t="s">
        <v>8137</v>
      </c>
      <c r="U476" s="97"/>
      <c r="V476" s="97"/>
      <c r="W476" s="97">
        <f>IF(AND(W474&lt;W475,U475&lt;90),1,0)</f>
        <v>0</v>
      </c>
      <c r="X476" s="97" t="s">
        <v>8138</v>
      </c>
      <c r="Y476" s="97"/>
      <c r="Z476" s="97"/>
      <c r="AA476" s="97">
        <f>IF(AND(W474&gt;W475,U475&gt;90),1,0)</f>
        <v>0</v>
      </c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  <c r="AL476" s="97" t="s">
        <v>8139</v>
      </c>
      <c r="AM476" s="97"/>
      <c r="AN476" s="97"/>
      <c r="AO476" s="97"/>
      <c r="AP476" s="97"/>
      <c r="AQ476" s="97"/>
      <c r="AR476" s="97"/>
      <c r="AS476" s="97"/>
      <c r="AT476" s="97"/>
      <c r="AU476" s="97"/>
      <c r="AV476" s="97"/>
      <c r="AW476" s="97"/>
      <c r="AX476" s="97"/>
      <c r="AY476" s="97"/>
      <c r="AZ476" s="97"/>
      <c r="BA476" s="97"/>
      <c r="BB476" s="97" t="s">
        <v>8140</v>
      </c>
      <c r="BC476" s="97"/>
      <c r="BD476" s="97"/>
      <c r="BE476" s="97"/>
      <c r="BF476" s="97"/>
      <c r="BG476" s="97"/>
      <c r="BH476" s="97"/>
      <c r="BI476" s="97"/>
      <c r="BJ476" s="97"/>
      <c r="BK476" s="97"/>
      <c r="BL476" s="97"/>
      <c r="BM476" s="97"/>
      <c r="BN476" s="97"/>
      <c r="BO476" s="97"/>
      <c r="BP476" s="97"/>
      <c r="BQ476" s="97"/>
      <c r="BR476" s="97"/>
      <c r="BS476" s="97" t="s">
        <v>8141</v>
      </c>
      <c r="BT476" s="97"/>
      <c r="BU476" s="97"/>
      <c r="BV476" s="97"/>
      <c r="BW476" s="97"/>
      <c r="BX476" s="97"/>
      <c r="BY476" s="97"/>
      <c r="BZ476" s="97"/>
      <c r="CA476" s="97"/>
      <c r="CB476" s="97"/>
      <c r="CC476" s="97"/>
      <c r="CD476" s="97"/>
      <c r="CE476" s="97"/>
      <c r="CF476" s="97"/>
      <c r="CG476" s="97"/>
      <c r="CH476" s="97"/>
      <c r="CI476" s="97"/>
      <c r="CJ476" s="97" t="s">
        <v>8131</v>
      </c>
      <c r="CK476" s="97" t="s">
        <v>8132</v>
      </c>
      <c r="CL476" s="97" t="s">
        <v>8133</v>
      </c>
      <c r="CM476" s="97"/>
      <c r="CN476" s="97"/>
      <c r="CO476" s="97"/>
      <c r="CP476" s="97"/>
      <c r="CQ476" s="97"/>
      <c r="CR476" s="97"/>
      <c r="CS476" s="97"/>
      <c r="CT476" s="97"/>
      <c r="CU476" s="97"/>
      <c r="CV476" s="97"/>
      <c r="CW476" s="97"/>
      <c r="CX476" s="97"/>
      <c r="CY476" s="97"/>
      <c r="CZ476" s="97"/>
      <c r="DA476" s="97"/>
      <c r="DB476" s="97"/>
      <c r="DC476" s="97"/>
      <c r="DD476" s="97"/>
      <c r="DE476" s="97"/>
      <c r="DF476" s="97"/>
      <c r="DG476" s="97"/>
      <c r="DH476" s="97"/>
      <c r="DI476" s="97"/>
      <c r="DJ476" s="97"/>
      <c r="DK476" s="97"/>
    </row>
    <row r="477" spans="1:115" ht="30" customHeight="1" x14ac:dyDescent="0.2">
      <c r="A477" s="97"/>
      <c r="B477" s="97" t="s">
        <v>8054</v>
      </c>
      <c r="C477" s="97"/>
      <c r="D477" s="97"/>
      <c r="E477" s="98" t="str">
        <f>اندراج!$F$2</f>
        <v>مردان</v>
      </c>
      <c r="F477" s="97"/>
      <c r="G477" s="107">
        <f>اندراج!$E$2</f>
        <v>34</v>
      </c>
      <c r="H477" s="107">
        <f>اندراج!$E$3</f>
        <v>19</v>
      </c>
      <c r="I477" s="97"/>
      <c r="J477" s="97" t="s">
        <v>8143</v>
      </c>
      <c r="K477" s="97" t="s">
        <v>8144</v>
      </c>
      <c r="L477" s="97" t="s">
        <v>8145</v>
      </c>
      <c r="M477" s="97"/>
      <c r="N477" s="97"/>
      <c r="O477" s="97"/>
      <c r="P477" s="97"/>
      <c r="Q477" s="97"/>
      <c r="R477" s="97"/>
      <c r="S477" s="97">
        <f t="shared" si="477"/>
        <v>465</v>
      </c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97"/>
      <c r="BE477" s="97"/>
      <c r="BF477" s="97"/>
      <c r="BG477" s="97"/>
      <c r="BH477" s="97"/>
      <c r="BI477" s="97"/>
      <c r="BJ477" s="97"/>
      <c r="BK477" s="97" t="s">
        <v>8123</v>
      </c>
      <c r="BL477" s="97"/>
      <c r="BM477" s="97"/>
      <c r="BN477" s="97"/>
      <c r="BO477" s="97"/>
      <c r="BP477" s="97"/>
      <c r="BQ477" s="97"/>
      <c r="BR477" s="97"/>
      <c r="BS477" s="97"/>
      <c r="BT477" s="97"/>
      <c r="BU477" s="97"/>
      <c r="BV477" s="97"/>
      <c r="BW477" s="97"/>
      <c r="BX477" s="97"/>
      <c r="BY477" s="97"/>
      <c r="BZ477" s="97"/>
      <c r="CA477" s="97"/>
      <c r="CB477" s="97"/>
      <c r="CC477" s="97"/>
      <c r="CD477" s="97"/>
      <c r="CE477" s="97"/>
      <c r="CF477" s="97"/>
      <c r="CG477" s="97"/>
      <c r="CH477" s="97"/>
      <c r="CI477" s="97"/>
      <c r="CJ477" s="97" t="s">
        <v>8143</v>
      </c>
      <c r="CK477" s="97" t="s">
        <v>8144</v>
      </c>
      <c r="CL477" s="97" t="s">
        <v>8145</v>
      </c>
      <c r="CM477" s="97"/>
      <c r="CN477" s="97"/>
      <c r="CO477" s="97"/>
      <c r="CP477" s="97"/>
      <c r="CQ477" s="97"/>
      <c r="CR477" s="97"/>
      <c r="CS477" s="97"/>
      <c r="CT477" s="97"/>
      <c r="CU477" s="97"/>
      <c r="CV477" s="97"/>
      <c r="CW477" s="97"/>
      <c r="CX477" s="97"/>
      <c r="CY477" s="97"/>
      <c r="CZ477" s="97"/>
      <c r="DA477" s="97"/>
      <c r="DB477" s="97"/>
      <c r="DC477" s="97"/>
      <c r="DD477" s="97"/>
      <c r="DE477" s="97"/>
      <c r="DF477" s="97"/>
      <c r="DG477" s="97"/>
      <c r="DH477" s="97"/>
      <c r="DI477" s="97"/>
      <c r="DJ477" s="97"/>
      <c r="DK477" s="97"/>
    </row>
    <row r="478" spans="1:115" ht="30" customHeight="1" x14ac:dyDescent="0.2">
      <c r="A478" s="97" t="s">
        <v>8058</v>
      </c>
      <c r="B478" s="97"/>
      <c r="C478" s="97"/>
      <c r="D478" s="97" t="s">
        <v>8059</v>
      </c>
      <c r="E478" s="97"/>
      <c r="F478" s="97"/>
      <c r="G478" s="107">
        <f>اندراج!$D$2</f>
        <v>-72</v>
      </c>
      <c r="H478" s="107">
        <f>اندراج!$D$3</f>
        <v>11</v>
      </c>
      <c r="I478" s="97"/>
      <c r="J478" s="97"/>
      <c r="K478" s="97"/>
      <c r="L478" s="97"/>
      <c r="M478" s="97"/>
      <c r="N478" s="157" t="s">
        <v>8055</v>
      </c>
      <c r="O478" s="158"/>
      <c r="P478" s="158"/>
      <c r="Q478" s="158"/>
      <c r="R478" s="158"/>
      <c r="S478" s="97">
        <f t="shared" si="477"/>
        <v>466</v>
      </c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  <c r="AT478" s="97"/>
      <c r="AU478" s="97"/>
      <c r="AV478" s="97"/>
      <c r="AW478" s="97"/>
      <c r="AX478" s="97"/>
      <c r="AY478" s="97"/>
      <c r="AZ478" s="97"/>
      <c r="BA478" s="97"/>
      <c r="BB478" s="97"/>
      <c r="BC478" s="97"/>
      <c r="BD478" s="97"/>
      <c r="BE478" s="97"/>
      <c r="BF478" s="97"/>
      <c r="BG478" s="97"/>
      <c r="BH478" s="97"/>
      <c r="BI478" s="97"/>
      <c r="BJ478" s="97"/>
      <c r="BK478" s="97"/>
      <c r="BL478" s="97"/>
      <c r="BM478" s="97"/>
      <c r="BN478" s="97"/>
      <c r="BO478" s="97"/>
      <c r="BP478" s="97"/>
      <c r="BQ478" s="97"/>
      <c r="BR478" s="97"/>
      <c r="BS478" s="97"/>
      <c r="BT478" s="97"/>
      <c r="BU478" s="97"/>
      <c r="BV478" s="97"/>
      <c r="BW478" s="97"/>
      <c r="BX478" s="97"/>
      <c r="BY478" s="97"/>
      <c r="BZ478" s="97"/>
      <c r="CA478" s="97"/>
      <c r="CB478" s="97"/>
      <c r="CC478" s="97"/>
      <c r="CD478" s="97"/>
      <c r="CE478" s="97"/>
      <c r="CF478" s="97"/>
      <c r="CG478" s="97"/>
      <c r="CH478" s="97"/>
      <c r="CI478" s="97"/>
      <c r="CJ478" s="97"/>
      <c r="CK478" s="97"/>
      <c r="CL478" s="97"/>
      <c r="CM478" s="97"/>
      <c r="CN478" s="97"/>
      <c r="CO478" s="97"/>
      <c r="CP478" s="97"/>
      <c r="CQ478" s="97"/>
      <c r="CR478" s="97"/>
      <c r="CS478" s="97"/>
      <c r="CT478" s="97"/>
      <c r="CU478" s="97"/>
      <c r="CV478" s="97"/>
      <c r="CW478" s="97"/>
      <c r="CX478" s="97"/>
      <c r="CY478" s="97"/>
      <c r="CZ478" s="97"/>
      <c r="DA478" s="97"/>
      <c r="DB478" s="97"/>
      <c r="DC478" s="97"/>
      <c r="DD478" s="97"/>
      <c r="DE478" s="97"/>
      <c r="DF478" s="97"/>
      <c r="DG478" s="97"/>
      <c r="DH478" s="97"/>
      <c r="DI478" s="97"/>
      <c r="DJ478" s="97"/>
      <c r="DK478" s="97"/>
    </row>
    <row r="479" spans="1:115" ht="30" customHeight="1" x14ac:dyDescent="0.2">
      <c r="A479" s="97" t="s">
        <v>8069</v>
      </c>
      <c r="B479" s="97"/>
      <c r="C479" s="97"/>
      <c r="D479" s="97" t="s">
        <v>8070</v>
      </c>
      <c r="E479" s="97"/>
      <c r="F479" s="97"/>
      <c r="G479" s="97"/>
      <c r="H479" s="97"/>
      <c r="I479" s="97"/>
      <c r="J479" s="97"/>
      <c r="K479" s="97"/>
      <c r="L479" s="97"/>
      <c r="M479" s="97"/>
      <c r="N479" s="97">
        <v>1</v>
      </c>
      <c r="O479" s="97">
        <v>2</v>
      </c>
      <c r="P479" s="97">
        <v>3</v>
      </c>
      <c r="Q479" s="97">
        <v>4</v>
      </c>
      <c r="R479" s="97">
        <v>5</v>
      </c>
      <c r="S479" s="97">
        <f t="shared" si="477"/>
        <v>467</v>
      </c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97"/>
      <c r="BE479" s="97"/>
      <c r="BF479" s="97"/>
      <c r="BG479" s="97"/>
      <c r="BH479" s="97"/>
      <c r="BI479" s="97"/>
      <c r="BJ479" s="97"/>
      <c r="BK479" s="97"/>
      <c r="BL479" s="97"/>
      <c r="BM479" s="97"/>
      <c r="BN479" s="97"/>
      <c r="BO479" s="97"/>
      <c r="BP479" s="97"/>
      <c r="BQ479" s="97"/>
      <c r="BR479" s="97"/>
      <c r="BS479" s="97"/>
      <c r="BT479" s="97"/>
      <c r="BU479" s="97"/>
      <c r="BV479" s="97"/>
      <c r="BW479" s="97"/>
      <c r="BX479" s="97"/>
      <c r="BY479" s="97"/>
      <c r="BZ479" s="97"/>
      <c r="CA479" s="97"/>
      <c r="CB479" s="97"/>
      <c r="CC479" s="97"/>
      <c r="CD479" s="97"/>
      <c r="CE479" s="97"/>
      <c r="CF479" s="97"/>
      <c r="CG479" s="97"/>
      <c r="CH479" s="97"/>
      <c r="CI479" s="97"/>
      <c r="CJ479" s="97"/>
      <c r="CK479" s="97"/>
      <c r="CL479" s="97"/>
      <c r="CM479" s="97"/>
      <c r="CN479" s="97"/>
      <c r="CO479" s="97"/>
      <c r="CP479" s="97"/>
      <c r="CQ479" s="97"/>
      <c r="CR479" s="97"/>
      <c r="CS479" s="97"/>
      <c r="CT479" s="97"/>
      <c r="CU479" s="97"/>
      <c r="CV479" s="97"/>
      <c r="CW479" s="97"/>
      <c r="CX479" s="97"/>
      <c r="CY479" s="97"/>
      <c r="CZ479" s="97"/>
      <c r="DA479" s="97"/>
      <c r="DB479" s="97"/>
      <c r="DC479" s="97"/>
      <c r="DD479" s="97"/>
      <c r="DE479" s="97"/>
      <c r="DF479" s="97"/>
      <c r="DG479" s="97"/>
      <c r="DH479" s="97"/>
      <c r="DI479" s="97"/>
      <c r="DJ479" s="97"/>
      <c r="DK479" s="97"/>
    </row>
    <row r="480" spans="1:115" ht="30" customHeight="1" x14ac:dyDescent="0.2">
      <c r="A480" s="97" t="s">
        <v>8078</v>
      </c>
      <c r="B480" s="97"/>
      <c r="C480" s="97"/>
      <c r="D480" s="97" t="s">
        <v>8079</v>
      </c>
      <c r="E480" s="97"/>
      <c r="F480" s="97"/>
      <c r="G480" s="97"/>
      <c r="H480" s="97"/>
      <c r="I480" s="97"/>
      <c r="J480" s="97"/>
      <c r="K480" s="97"/>
      <c r="L480" s="97"/>
      <c r="M480" s="97"/>
      <c r="N480" s="97" t="s">
        <v>8072</v>
      </c>
      <c r="O480" s="97" t="s">
        <v>8106</v>
      </c>
      <c r="P480" s="97" t="s">
        <v>8072</v>
      </c>
      <c r="Q480" s="97" t="s">
        <v>8107</v>
      </c>
      <c r="R480" s="97" t="s">
        <v>8108</v>
      </c>
      <c r="S480" s="97">
        <f t="shared" si="477"/>
        <v>468</v>
      </c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97"/>
      <c r="AT480" s="97"/>
      <c r="AU480" s="97"/>
      <c r="AV480" s="97"/>
      <c r="AW480" s="97"/>
      <c r="AX480" s="97"/>
      <c r="AY480" s="97"/>
      <c r="AZ480" s="97"/>
      <c r="BA480" s="97"/>
      <c r="BB480" s="97"/>
      <c r="BC480" s="97"/>
      <c r="BD480" s="97"/>
      <c r="BE480" s="97"/>
      <c r="BF480" s="97"/>
      <c r="BG480" s="97"/>
      <c r="BH480" s="97"/>
      <c r="BI480" s="97"/>
      <c r="BJ480" s="97"/>
      <c r="BK480" s="97"/>
      <c r="BL480" s="97"/>
      <c r="BM480" s="97"/>
      <c r="BN480" s="97"/>
      <c r="BO480" s="97"/>
      <c r="BP480" s="97"/>
      <c r="BQ480" s="97"/>
      <c r="BR480" s="97"/>
      <c r="BS480" s="97"/>
      <c r="BT480" s="97"/>
      <c r="BU480" s="97"/>
      <c r="BV480" s="97"/>
      <c r="BW480" s="97"/>
      <c r="BX480" s="97"/>
      <c r="BY480" s="97"/>
      <c r="BZ480" s="97"/>
      <c r="CA480" s="97"/>
      <c r="CB480" s="97"/>
      <c r="CC480" s="97"/>
      <c r="CD480" s="97"/>
      <c r="CE480" s="97"/>
      <c r="CF480" s="97"/>
      <c r="CG480" s="97"/>
      <c r="CH480" s="97"/>
      <c r="CI480" s="97"/>
      <c r="CJ480" s="97"/>
      <c r="CK480" s="97"/>
      <c r="CL480" s="97"/>
      <c r="CM480" s="97"/>
      <c r="CN480" s="97"/>
      <c r="CO480" s="97"/>
      <c r="CP480" s="97"/>
      <c r="CQ480" s="97"/>
      <c r="CR480" s="97"/>
      <c r="CS480" s="97"/>
      <c r="CT480" s="97"/>
      <c r="CU480" s="97"/>
      <c r="CV480" s="97"/>
      <c r="CW480" s="97"/>
      <c r="CX480" s="97"/>
      <c r="CY480" s="97"/>
      <c r="CZ480" s="97"/>
      <c r="DA480" s="97"/>
      <c r="DB480" s="97"/>
      <c r="DC480" s="97"/>
      <c r="DD480" s="97"/>
      <c r="DE480" s="97"/>
      <c r="DF480" s="97"/>
      <c r="DG480" s="97"/>
      <c r="DH480" s="97"/>
      <c r="DI480" s="97"/>
      <c r="DJ480" s="97"/>
      <c r="DK480" s="97"/>
    </row>
    <row r="481" spans="1:115" ht="30" customHeight="1" x14ac:dyDescent="0.2">
      <c r="A481" s="97" t="s">
        <v>8127</v>
      </c>
      <c r="B481" s="97"/>
      <c r="C481" s="97" t="s">
        <v>8128</v>
      </c>
      <c r="D481" s="97"/>
      <c r="E481" s="97" t="s">
        <v>8129</v>
      </c>
      <c r="F481" s="97"/>
      <c r="G481" s="97" t="s">
        <v>8130</v>
      </c>
      <c r="H481" s="97"/>
      <c r="I481" s="97"/>
      <c r="J481" s="97"/>
      <c r="K481" s="97"/>
      <c r="L481" s="97"/>
      <c r="M481" s="97"/>
      <c r="N481" s="97" t="s">
        <v>8134</v>
      </c>
      <c r="O481" s="97" t="s">
        <v>8134</v>
      </c>
      <c r="P481" s="97" t="s">
        <v>8134</v>
      </c>
      <c r="Q481" s="97" t="s">
        <v>8135</v>
      </c>
      <c r="R481" s="97" t="s">
        <v>8209</v>
      </c>
      <c r="S481" s="97">
        <f t="shared" si="477"/>
        <v>469</v>
      </c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97"/>
      <c r="BE481" s="97"/>
      <c r="BF481" s="97"/>
      <c r="BG481" s="97"/>
      <c r="BH481" s="97"/>
      <c r="BI481" s="97"/>
      <c r="BJ481" s="97"/>
      <c r="BK481" s="97"/>
      <c r="BL481" s="97"/>
      <c r="BM481" s="97"/>
      <c r="BN481" s="97"/>
      <c r="BO481" s="97"/>
      <c r="BP481" s="97"/>
      <c r="BQ481" s="97"/>
      <c r="BR481" s="97"/>
      <c r="BS481" s="97"/>
      <c r="BT481" s="97"/>
      <c r="BU481" s="97"/>
      <c r="BV481" s="97"/>
      <c r="BW481" s="97"/>
      <c r="BX481" s="97"/>
      <c r="BY481" s="97"/>
      <c r="BZ481" s="97"/>
      <c r="CA481" s="97"/>
      <c r="CB481" s="97"/>
      <c r="CC481" s="97"/>
      <c r="CD481" s="97"/>
      <c r="CE481" s="97"/>
      <c r="CF481" s="97"/>
      <c r="CG481" s="97"/>
      <c r="CH481" s="97"/>
      <c r="CI481" s="97"/>
      <c r="CJ481" s="97"/>
      <c r="CK481" s="97"/>
      <c r="CL481" s="97"/>
      <c r="CM481" s="97"/>
      <c r="CN481" s="97"/>
      <c r="CO481" s="97"/>
      <c r="CP481" s="97"/>
      <c r="CQ481" s="97"/>
      <c r="CR481" s="97"/>
      <c r="CS481" s="97"/>
      <c r="CT481" s="97"/>
      <c r="CU481" s="97"/>
      <c r="CV481" s="97"/>
      <c r="CW481" s="97"/>
      <c r="CX481" s="97"/>
      <c r="CY481" s="97"/>
      <c r="CZ481" s="97"/>
      <c r="DA481" s="97"/>
      <c r="DB481" s="97"/>
      <c r="DC481" s="97"/>
      <c r="DD481" s="97"/>
      <c r="DE481" s="97"/>
      <c r="DF481" s="97"/>
      <c r="DG481" s="97"/>
      <c r="DH481" s="97"/>
      <c r="DI481" s="97"/>
      <c r="DJ481" s="97"/>
      <c r="DK481" s="97"/>
    </row>
    <row r="482" spans="1:115" ht="30" customHeight="1" x14ac:dyDescent="0.2">
      <c r="A482" s="97"/>
      <c r="B482" s="97" t="s">
        <v>8070</v>
      </c>
      <c r="C482" s="97"/>
      <c r="D482" s="97" t="s">
        <v>8079</v>
      </c>
      <c r="E482" s="97"/>
      <c r="F482" s="97" t="s">
        <v>8070</v>
      </c>
      <c r="G482" s="97"/>
      <c r="H482" s="97" t="s">
        <v>8079</v>
      </c>
      <c r="I482" s="97"/>
      <c r="J482" s="97"/>
      <c r="K482" s="97"/>
      <c r="L482" s="97"/>
      <c r="M482" s="97"/>
      <c r="N482" s="97" t="s">
        <v>8146</v>
      </c>
      <c r="O482" s="97" t="s">
        <v>8146</v>
      </c>
      <c r="P482" s="97" t="s">
        <v>8106</v>
      </c>
      <c r="Q482" s="97" t="s">
        <v>8147</v>
      </c>
      <c r="R482" s="97" t="s">
        <v>8210</v>
      </c>
      <c r="S482" s="97">
        <f t="shared" si="477"/>
        <v>470</v>
      </c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97"/>
      <c r="AT482" s="97"/>
      <c r="AU482" s="97"/>
      <c r="AV482" s="97"/>
      <c r="AW482" s="97"/>
      <c r="AX482" s="97"/>
      <c r="AY482" s="97"/>
      <c r="AZ482" s="97"/>
      <c r="BA482" s="97"/>
      <c r="BB482" s="97"/>
      <c r="BC482" s="97"/>
      <c r="BD482" s="97"/>
      <c r="BE482" s="97"/>
      <c r="BF482" s="97"/>
      <c r="BG482" s="97"/>
      <c r="BH482" s="97"/>
      <c r="BI482" s="97"/>
      <c r="BJ482" s="97"/>
      <c r="BK482" s="97"/>
      <c r="BL482" s="97"/>
      <c r="BM482" s="97"/>
      <c r="BN482" s="97"/>
      <c r="BO482" s="97"/>
      <c r="BP482" s="97"/>
      <c r="BQ482" s="97"/>
      <c r="BR482" s="97"/>
      <c r="BS482" s="97"/>
      <c r="BT482" s="97"/>
      <c r="BU482" s="97"/>
      <c r="BV482" s="97"/>
      <c r="BW482" s="97"/>
      <c r="BX482" s="97"/>
      <c r="BY482" s="97"/>
      <c r="BZ482" s="97"/>
      <c r="CA482" s="97"/>
      <c r="CB482" s="97"/>
      <c r="CC482" s="97"/>
      <c r="CD482" s="97"/>
      <c r="CE482" s="97"/>
      <c r="CF482" s="97"/>
      <c r="CG482" s="97"/>
      <c r="CH482" s="97"/>
      <c r="CI482" s="97"/>
      <c r="CJ482" s="97"/>
      <c r="CK482" s="97"/>
      <c r="CL482" s="97"/>
      <c r="CM482" s="97"/>
      <c r="CN482" s="97"/>
      <c r="CO482" s="97"/>
      <c r="CP482" s="97"/>
      <c r="CQ482" s="97"/>
      <c r="CR482" s="97"/>
      <c r="CS482" s="97"/>
      <c r="CT482" s="97"/>
      <c r="CU482" s="97"/>
      <c r="CV482" s="97"/>
      <c r="CW482" s="97"/>
      <c r="CX482" s="97"/>
      <c r="CY482" s="97"/>
      <c r="CZ482" s="97"/>
      <c r="DA482" s="97"/>
      <c r="DB482" s="97"/>
      <c r="DC482" s="97"/>
      <c r="DD482" s="97"/>
      <c r="DE482" s="97"/>
      <c r="DF482" s="97"/>
      <c r="DG482" s="97"/>
      <c r="DH482" s="97"/>
      <c r="DI482" s="97"/>
      <c r="DJ482" s="97"/>
      <c r="DK482" s="97"/>
    </row>
    <row r="483" spans="1:115" ht="30" customHeight="1" x14ac:dyDescent="0.2">
      <c r="A483" s="98"/>
      <c r="B483" s="97"/>
      <c r="C483" s="97" t="s">
        <v>8220</v>
      </c>
      <c r="D483" s="98"/>
      <c r="E483" s="98"/>
      <c r="F483" s="98"/>
      <c r="G483" s="97"/>
      <c r="H483" s="97"/>
      <c r="I483" s="98"/>
      <c r="J483" s="98" t="str">
        <f>اندراج!$F$2</f>
        <v>مردان</v>
      </c>
      <c r="K483" s="97"/>
      <c r="L483" s="97"/>
      <c r="M483" s="97"/>
      <c r="N483" s="98" t="s">
        <v>8220</v>
      </c>
      <c r="O483" s="98" t="s">
        <v>8220</v>
      </c>
      <c r="P483" s="98" t="s">
        <v>8220</v>
      </c>
      <c r="Q483" s="98" t="s">
        <v>8220</v>
      </c>
      <c r="R483" s="98" t="s">
        <v>8220</v>
      </c>
      <c r="S483" s="97">
        <f t="shared" si="477"/>
        <v>471</v>
      </c>
      <c r="T483" s="98" t="s">
        <v>8220</v>
      </c>
      <c r="U483" s="98" t="s">
        <v>8151</v>
      </c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 t="s">
        <v>8220</v>
      </c>
      <c r="AG483" s="98"/>
      <c r="AH483" s="98"/>
      <c r="AI483" s="98"/>
      <c r="AJ483" s="98"/>
      <c r="AK483" s="98"/>
      <c r="AL483" s="98" t="s">
        <v>8220</v>
      </c>
      <c r="AM483" s="98" t="s">
        <v>8153</v>
      </c>
      <c r="AN483" s="98"/>
      <c r="AO483" s="98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 t="s">
        <v>8220</v>
      </c>
      <c r="BC483" s="98" t="s">
        <v>8154</v>
      </c>
      <c r="BD483" s="98"/>
      <c r="BE483" s="98"/>
      <c r="BF483" s="98"/>
      <c r="BG483" s="98"/>
      <c r="BH483" s="98"/>
      <c r="BI483" s="98"/>
      <c r="BJ483" s="98"/>
      <c r="BK483" s="98"/>
      <c r="BL483" s="98"/>
      <c r="BM483" s="98"/>
      <c r="BN483" s="98"/>
      <c r="BO483" s="98"/>
      <c r="BP483" s="98"/>
      <c r="BQ483" s="98"/>
      <c r="BR483" s="98" t="s">
        <v>8220</v>
      </c>
      <c r="BS483" s="98" t="s">
        <v>8155</v>
      </c>
      <c r="BT483" s="97"/>
      <c r="BU483" s="97"/>
      <c r="BV483" s="97"/>
      <c r="BW483" s="97"/>
      <c r="BX483" s="97"/>
      <c r="BY483" s="97"/>
      <c r="BZ483" s="97"/>
      <c r="CA483" s="97"/>
      <c r="CB483" s="97"/>
      <c r="CC483" s="97"/>
      <c r="CD483" s="97"/>
      <c r="CE483" s="97"/>
      <c r="CF483" s="97"/>
      <c r="CG483" s="97"/>
      <c r="CH483" s="97" t="s">
        <v>8190</v>
      </c>
      <c r="CI483" s="97"/>
      <c r="CJ483" s="97"/>
      <c r="CK483" s="97"/>
      <c r="CL483" s="97"/>
      <c r="CM483" s="97"/>
      <c r="CN483" s="97"/>
      <c r="CO483" s="97"/>
      <c r="CP483" s="97"/>
      <c r="CQ483" s="97"/>
      <c r="CR483" s="97"/>
      <c r="CS483" s="97"/>
      <c r="CT483" s="97"/>
      <c r="CU483" s="97"/>
      <c r="CV483" s="97"/>
      <c r="CW483" s="97"/>
      <c r="CX483" s="97"/>
      <c r="CY483" s="97"/>
      <c r="CZ483" s="97"/>
      <c r="DA483" s="97"/>
      <c r="DB483" s="97"/>
      <c r="DC483" s="97"/>
      <c r="DD483" s="97"/>
      <c r="DE483" s="97"/>
      <c r="DF483" s="97"/>
      <c r="DG483" s="97"/>
      <c r="DH483" s="97"/>
      <c r="DI483" s="97"/>
      <c r="DJ483" s="97"/>
      <c r="DK483" s="97"/>
    </row>
    <row r="484" spans="1:115" ht="30" customHeight="1" x14ac:dyDescent="0.2">
      <c r="A484" s="97"/>
      <c r="B484" s="97"/>
      <c r="C484" s="97"/>
      <c r="D484" s="97"/>
      <c r="E484" s="97"/>
      <c r="F484" s="97"/>
      <c r="G484" s="97"/>
      <c r="H484" s="97"/>
      <c r="I484" s="97"/>
      <c r="J484" s="97" t="s">
        <v>8131</v>
      </c>
      <c r="K484" s="97" t="s">
        <v>8167</v>
      </c>
      <c r="L484" s="98" t="s">
        <v>8133</v>
      </c>
      <c r="M484" s="98"/>
      <c r="N484" s="97" t="s">
        <v>8191</v>
      </c>
      <c r="O484" s="97" t="s">
        <v>8169</v>
      </c>
      <c r="P484" s="97" t="s">
        <v>8170</v>
      </c>
      <c r="Q484" s="98" t="s">
        <v>8171</v>
      </c>
      <c r="R484" s="97" t="s">
        <v>8172</v>
      </c>
      <c r="S484" s="97">
        <f t="shared" si="477"/>
        <v>472</v>
      </c>
      <c r="T484" s="98" t="s">
        <v>8114</v>
      </c>
      <c r="U484" s="98" t="s">
        <v>8115</v>
      </c>
      <c r="V484" s="98" t="s">
        <v>8116</v>
      </c>
      <c r="W484" s="98" t="s">
        <v>8117</v>
      </c>
      <c r="X484" s="98" t="s">
        <v>8118</v>
      </c>
      <c r="Y484" s="98" t="s">
        <v>8119</v>
      </c>
      <c r="Z484" s="98" t="s">
        <v>8120</v>
      </c>
      <c r="AA484" s="98" t="s">
        <v>8121</v>
      </c>
      <c r="AB484" s="98" t="s">
        <v>8122</v>
      </c>
      <c r="AC484" s="98" t="s">
        <v>8123</v>
      </c>
      <c r="AD484" s="98" t="s">
        <v>8173</v>
      </c>
      <c r="AE484" s="98" t="s">
        <v>8173</v>
      </c>
      <c r="AF484" s="98" t="s">
        <v>8173</v>
      </c>
      <c r="AG484" s="98" t="s">
        <v>8174</v>
      </c>
      <c r="AH484" s="98" t="s">
        <v>8174</v>
      </c>
      <c r="AI484" s="98"/>
      <c r="AJ484" s="98"/>
      <c r="AK484" s="98" t="s">
        <v>8174</v>
      </c>
      <c r="AL484" s="98" t="s">
        <v>8114</v>
      </c>
      <c r="AM484" s="98" t="s">
        <v>8115</v>
      </c>
      <c r="AN484" s="98" t="s">
        <v>8116</v>
      </c>
      <c r="AO484" s="98" t="s">
        <v>8117</v>
      </c>
      <c r="AP484" s="98" t="s">
        <v>8118</v>
      </c>
      <c r="AQ484" s="98" t="s">
        <v>8119</v>
      </c>
      <c r="AR484" s="98" t="s">
        <v>8120</v>
      </c>
      <c r="AS484" s="98" t="s">
        <v>8121</v>
      </c>
      <c r="AT484" s="98" t="s">
        <v>8122</v>
      </c>
      <c r="AU484" s="98" t="s">
        <v>8123</v>
      </c>
      <c r="AV484" s="98" t="s">
        <v>8175</v>
      </c>
      <c r="AW484" s="98"/>
      <c r="AX484" s="98" t="s">
        <v>8175</v>
      </c>
      <c r="AY484" s="98" t="s">
        <v>8176</v>
      </c>
      <c r="AZ484" s="98"/>
      <c r="BA484" s="98" t="s">
        <v>8176</v>
      </c>
      <c r="BB484" s="98" t="s">
        <v>8114</v>
      </c>
      <c r="BC484" s="98" t="s">
        <v>8115</v>
      </c>
      <c r="BD484" s="98" t="s">
        <v>8116</v>
      </c>
      <c r="BE484" s="98" t="s">
        <v>8117</v>
      </c>
      <c r="BF484" s="98" t="s">
        <v>8118</v>
      </c>
      <c r="BG484" s="98" t="s">
        <v>8119</v>
      </c>
      <c r="BH484" s="98" t="s">
        <v>8120</v>
      </c>
      <c r="BI484" s="98" t="s">
        <v>8121</v>
      </c>
      <c r="BJ484" s="98" t="s">
        <v>8122</v>
      </c>
      <c r="BK484" s="98" t="s">
        <v>8123</v>
      </c>
      <c r="BL484" s="98" t="s">
        <v>8124</v>
      </c>
      <c r="BM484" s="98"/>
      <c r="BN484" s="98" t="s">
        <v>8124</v>
      </c>
      <c r="BO484" s="98" t="s">
        <v>8125</v>
      </c>
      <c r="BP484" s="98"/>
      <c r="BQ484" s="98" t="s">
        <v>8125</v>
      </c>
      <c r="BR484" s="98" t="s">
        <v>8114</v>
      </c>
      <c r="BS484" s="98" t="s">
        <v>8115</v>
      </c>
      <c r="BT484" s="98" t="s">
        <v>8116</v>
      </c>
      <c r="BU484" s="98" t="s">
        <v>8117</v>
      </c>
      <c r="BV484" s="98" t="s">
        <v>8118</v>
      </c>
      <c r="BW484" s="98" t="s">
        <v>8119</v>
      </c>
      <c r="BX484" s="98" t="s">
        <v>8120</v>
      </c>
      <c r="BY484" s="98" t="s">
        <v>8121</v>
      </c>
      <c r="BZ484" s="98" t="s">
        <v>8122</v>
      </c>
      <c r="CA484" s="98" t="s">
        <v>8123</v>
      </c>
      <c r="CB484" s="98" t="s">
        <v>8177</v>
      </c>
      <c r="CC484" s="98"/>
      <c r="CD484" s="98" t="s">
        <v>8177</v>
      </c>
      <c r="CE484" s="98" t="s">
        <v>8178</v>
      </c>
      <c r="CF484" s="98"/>
      <c r="CG484" s="98" t="s">
        <v>8178</v>
      </c>
      <c r="CH484" s="98" t="s">
        <v>8192</v>
      </c>
      <c r="CI484" s="98"/>
      <c r="CJ484" s="97" t="str">
        <f>اندراج!$F$2</f>
        <v>مردان</v>
      </c>
      <c r="CK484" s="97"/>
      <c r="CL484" s="97"/>
      <c r="CM484" s="97"/>
      <c r="CN484" s="97"/>
      <c r="CO484" s="97"/>
      <c r="CP484" s="97"/>
      <c r="CQ484" s="97"/>
      <c r="CR484" s="97"/>
      <c r="CS484" s="97"/>
      <c r="CT484" s="97"/>
      <c r="CU484" s="97"/>
      <c r="CV484" s="97"/>
      <c r="CW484" s="97"/>
      <c r="CX484" s="97"/>
      <c r="CY484" s="97"/>
      <c r="CZ484" s="97"/>
      <c r="DA484" s="97"/>
      <c r="DB484" s="97"/>
      <c r="DC484" s="97"/>
      <c r="DD484" s="97"/>
      <c r="DE484" s="97"/>
      <c r="DF484" s="97"/>
      <c r="DG484" s="97"/>
      <c r="DH484" s="97"/>
      <c r="DI484" s="97"/>
      <c r="DJ484" s="97"/>
      <c r="DK484" s="97"/>
    </row>
    <row r="485" spans="1:115" ht="30" customHeight="1" x14ac:dyDescent="0.2">
      <c r="A485" s="97"/>
      <c r="B485" s="97"/>
      <c r="C485" s="97"/>
      <c r="D485" s="97"/>
      <c r="E485" s="97"/>
      <c r="F485" s="97"/>
      <c r="G485" s="97"/>
      <c r="H485" s="97"/>
      <c r="I485" s="97"/>
      <c r="J485" s="98" t="s">
        <v>8180</v>
      </c>
      <c r="K485" s="98" t="s">
        <v>8181</v>
      </c>
      <c r="L485" s="98" t="s">
        <v>8145</v>
      </c>
      <c r="M485" s="98"/>
      <c r="N485" s="97">
        <f t="shared" ref="N485:N515" si="828">Y$9</f>
        <v>105.87231873866266</v>
      </c>
      <c r="O485" s="97">
        <f t="shared" ref="O485:O515" si="829">CY485</f>
        <v>116.15220632139584</v>
      </c>
      <c r="P485" s="97">
        <f t="shared" ref="P485:P515" si="830">N485-O485</f>
        <v>-10.279887582733181</v>
      </c>
      <c r="Q485" s="97" t="str">
        <f t="shared" ref="Q485:Q515" si="831">IF(P470&lt;0,"QNOS","QSOS")</f>
        <v>QNOS</v>
      </c>
      <c r="R485" s="97">
        <f t="shared" ref="R485:R515" si="832">CZ485</f>
        <v>243.84779367860415</v>
      </c>
      <c r="S485" s="97">
        <f t="shared" si="477"/>
        <v>473</v>
      </c>
      <c r="T485" s="98">
        <f>SIN((90-$U$9)*$AA$8)*TAN($AA$9*$AA$8)/TAN((90-'C'!$F351)*$AA$8)</f>
        <v>-1.1648336961844303</v>
      </c>
      <c r="U485" s="98">
        <f t="shared" ref="U485:U515" si="833">POWER((COS((90-$U$9)*$AA$8)*TAN($AA$9*$AA$8)),2)</f>
        <v>3.9313065427916092</v>
      </c>
      <c r="V485" s="98">
        <f t="shared" ref="V485:V515" si="834">SQRT(1+$U485)</f>
        <v>2.2206545302661578</v>
      </c>
      <c r="W485" s="98">
        <f t="shared" ref="W485:W515" si="835">IF(OR(ABS(T485/V485)&gt;1),180,ASIN($T485/$V485)*$AC$8)</f>
        <v>-31.637632036937344</v>
      </c>
      <c r="X485" s="98">
        <f t="shared" ref="X485:X515" si="836">ATAN(COS((90-$U$9)*$AA$8)*TAN($AA$9*$AA$8))*$AC$8</f>
        <v>63.235932093769605</v>
      </c>
      <c r="Y485" s="98">
        <f t="shared" ref="Y485:Y515" si="837">IF(OR($W485=180),180,$W485-$X485)</f>
        <v>-94.873564130706953</v>
      </c>
      <c r="Z485" s="98">
        <f t="shared" ref="Z485:Z515" si="838">IF(OR($W485=180),180,180-$W485-$X485)</f>
        <v>148.40169994316773</v>
      </c>
      <c r="AA485" s="98">
        <f>(COS( 90.833*$AA$8)-SIN($U$9*$AA$8)*SIN('C'!$F351*$AA$8))/COS($U$9*$AA$8)/COS('C'!$F351*$AA$8)</f>
        <v>0.25475309475282487</v>
      </c>
      <c r="AB485" s="98">
        <f t="shared" ref="AB485:AB515" si="839">IF($AA485&gt;1,0,IF($AA485&lt;-1,180,IF(AND($AA485&lt;1,$AA485&gt;-1),ACOS($AA485)*$AC$8)))</f>
        <v>75.241044647290011</v>
      </c>
      <c r="AC485" s="98">
        <f>('C'!$E351+$AC$9+$W$9/15)</f>
        <v>12.004777777777779</v>
      </c>
      <c r="AD485" s="98">
        <f t="shared" ref="AD485:AD515" si="840">IF(OR($Y485&lt;0,$Y485&gt;$AB485),0,$AC485-$Y485/15)</f>
        <v>0</v>
      </c>
      <c r="AE485" s="98">
        <f t="shared" ref="AE485:AE515" si="841">IF(OR(AD485&lt;0),AD485+24,AD485)</f>
        <v>0</v>
      </c>
      <c r="AF485" s="98">
        <f t="shared" ref="AF485:AF515" si="842">(IF(OR(ABS($BC$7-$CH485)&lt;90.833),AE485,0)/24)</f>
        <v>0</v>
      </c>
      <c r="AG485" s="98">
        <f t="shared" ref="AG485:AG515" si="843">IF(OR($Z485&lt;0,$Z485&gt;$AB485),0,$AC485-$Z485/15)</f>
        <v>0</v>
      </c>
      <c r="AH485" s="98">
        <f t="shared" ref="AH485:AH515" si="844">IF(OR(AG485&lt;0),AG485+24,AG485)</f>
        <v>0</v>
      </c>
      <c r="AI485" s="98"/>
      <c r="AJ485" s="98"/>
      <c r="AK485" s="98">
        <f t="shared" ref="AK485:AK515" si="845">(IF(OR(ABS($BC$7-$CH485)&lt;90.833),AH485,0)/24)</f>
        <v>0</v>
      </c>
      <c r="AL485" s="98">
        <f>SIN((90-$U$9)*$AA$8)*TAN($Y$10*$AA$8)/TAN((90-'C'!$F351)*$AA$8)</f>
        <v>9.4172756288834633E-2</v>
      </c>
      <c r="AM485" s="98">
        <f t="shared" ref="AM485:AM515" si="846">POWER((COS((90-$U$9)*$AA$8)*TAN($Y$10*$AA$8)),2)</f>
        <v>2.5695650812758871E-2</v>
      </c>
      <c r="AN485" s="98">
        <f t="shared" ref="AN485:AN515" si="847">SQRT(1+$AM485)</f>
        <v>1.0127663357422376</v>
      </c>
      <c r="AO485" s="98">
        <f t="shared" ref="AO485:AO515" si="848">IF(OR(ABS(AL485/AN485)&gt;1),180,ASIN($AL485/$AN485)*$AC$8)</f>
        <v>5.3353939666671986</v>
      </c>
      <c r="AP485" s="98">
        <f t="shared" ref="AP485:AP515" si="849">ATAN(COS((90-$U$9)*$AA$8)*TAN($Y$10*$AA$8))*$AC$8</f>
        <v>-9.106959298875525</v>
      </c>
      <c r="AQ485" s="98">
        <f t="shared" ref="AQ485:AQ515" si="850">IF(OR($AO485=180),180,$AO485-$AP485)</f>
        <v>14.442353265542724</v>
      </c>
      <c r="AR485" s="98">
        <f t="shared" ref="AR485:AR515" si="851">IF(OR($AO485=180),180,180-$AO485-$AP485)</f>
        <v>183.77156533220833</v>
      </c>
      <c r="AS485" s="98" t="s">
        <v>8053</v>
      </c>
      <c r="AT485" s="98" t="s">
        <v>8053</v>
      </c>
      <c r="AU485" s="98" t="s">
        <v>8053</v>
      </c>
      <c r="AV485" s="98">
        <f t="shared" ref="AV485:AV515" si="852">IF(OR($AQ485&lt;0,$AQ485&gt;$AB485),0,$AC485-$AQ485/15)</f>
        <v>11.041954226741597</v>
      </c>
      <c r="AW485" s="98">
        <f t="shared" ref="AW485:AW515" si="853">IF(OR(AV485&lt;0),AV485+24,AV485)</f>
        <v>11.041954226741597</v>
      </c>
      <c r="AX485" s="98">
        <f t="shared" ref="AX485:AX515" si="854">(IF(OR(ABS($BC$7-$CH485)&lt;90.833),AW485,0)/24)</f>
        <v>0.46008142611423319</v>
      </c>
      <c r="AY485" s="98">
        <f t="shared" ref="AY485:AY515" si="855">IF(OR($AR485&lt;0,$AR485&gt;$AB485),0,$AC485-$AR485/15)</f>
        <v>0</v>
      </c>
      <c r="AZ485" s="98">
        <f t="shared" ref="AZ485:AZ515" si="856">IF(OR(AY485&lt;0),AY485+24,AY485)</f>
        <v>0</v>
      </c>
      <c r="BA485" s="98">
        <f t="shared" ref="BA485:BA515" si="857">(IF(OR(ABS($BC$7-$CH485)&lt;90.833),AZ485,0)/24)</f>
        <v>0</v>
      </c>
      <c r="BB485" s="98">
        <f>SIN((90-$U$9)*$AA$8)*TAN($Y$9*$AA$8)/TAN((90-'C'!$F351)*$AA$8)</f>
        <v>1.164833696184431</v>
      </c>
      <c r="BC485" s="98">
        <f t="shared" ref="BC485:BC515" si="858">POWER((COS((90-$U$9)*$AA$8)*TAN($Y$9*$AA$8)),2)</f>
        <v>3.9313065427916136</v>
      </c>
      <c r="BD485" s="98">
        <f t="shared" ref="BD485:BD515" si="859">SQRT(1+$BC485)</f>
        <v>2.2206545302661587</v>
      </c>
      <c r="BE485" s="98">
        <f t="shared" ref="BE485:BE515" si="860">IF(OR(ABS(BB485/BD485)&gt;1),180,ASIN($BB485/$BD485)*$AC$8)</f>
        <v>31.637632036937351</v>
      </c>
      <c r="BF485" s="98">
        <f t="shared" ref="BF485:BF515" si="861">ATAN(COS((90-$U$9)*$AA$8)*TAN($Y$9*$AA$8))*$AC$8</f>
        <v>-63.235932093769613</v>
      </c>
      <c r="BG485" s="98">
        <f t="shared" ref="BG485:BG515" si="862">IF(OR($BE485=180),180,$BE485-$BF485)</f>
        <v>94.873564130706967</v>
      </c>
      <c r="BH485" s="98">
        <f t="shared" ref="BH485:BH515" si="863">IF(OR($BE485=180),180,180-$BE485-$BF485)</f>
        <v>211.59830005683224</v>
      </c>
      <c r="BI485" s="98" t="s">
        <v>8053</v>
      </c>
      <c r="BJ485" s="98" t="s">
        <v>8053</v>
      </c>
      <c r="BK485" s="98" t="s">
        <v>8053</v>
      </c>
      <c r="BL485" s="98">
        <f t="shared" ref="BL485:BL515" si="864">IF(OR($BG485&lt;0,$BG485&gt;$AB485),0,$AC485+$BG485/15)</f>
        <v>0</v>
      </c>
      <c r="BM485" s="98">
        <f t="shared" ref="BM485:BM515" si="865">IF(OR(BL485&lt;0),BL485+24,BL485)</f>
        <v>0</v>
      </c>
      <c r="BN485" s="98">
        <f t="shared" ref="BN485:BN515" si="866">(IF(OR(ABS($BC$7-$CH485)&lt;90.833),BM485,0)/24)</f>
        <v>0</v>
      </c>
      <c r="BO485" s="98">
        <f t="shared" ref="BO485:BO515" si="867">IF(OR($BH485&lt;0,$BH485&gt;$AB485),0,$AC485+$BH485/15)</f>
        <v>0</v>
      </c>
      <c r="BP485" s="98">
        <f t="shared" ref="BP485:BP515" si="868">IF(OR(BO485&lt;0),BO485+24,BO485)</f>
        <v>0</v>
      </c>
      <c r="BQ485" s="98">
        <f t="shared" ref="BQ485:BQ515" si="869">(IF(OR(ABS($BC$7-$CH485)&lt;90.833),BP485,0)/24)</f>
        <v>0</v>
      </c>
      <c r="BR485" s="98">
        <f>SIN((90-$U$9)*$AA$8)*TAN($AA$10*$AA$8)/TAN((90-'C'!$F351)*$AA$8)</f>
        <v>-9.4172756288834619E-2</v>
      </c>
      <c r="BS485" s="98">
        <f t="shared" ref="BS485:BS515" si="870">POWER((COS((90-$U$9)*$AA$8)*TAN($AA$10*$AA$8)),2)</f>
        <v>2.5695650812758864E-2</v>
      </c>
      <c r="BT485" s="98">
        <f t="shared" ref="BT485:BT515" si="871">SQRT(1+$BS485)</f>
        <v>1.0127663357422376</v>
      </c>
      <c r="BU485" s="98">
        <f t="shared" ref="BU485:BU515" si="872">IF(OR(ABS(BR485/BT485)&gt;1),180,ASIN($BR485/$BT485)*$AC$8)</f>
        <v>-5.3353939666671986</v>
      </c>
      <c r="BV485" s="98">
        <f t="shared" ref="BV485:BV515" si="873">ATAN(COS((90-$U$9)*$AA$8)*TAN($AA$10*$AA$8))*$AC$8</f>
        <v>9.1069592988755232</v>
      </c>
      <c r="BW485" s="98">
        <f t="shared" ref="BW485:BW515" si="874">IF(OR($BU485=180),180,$BU485-$BV485)</f>
        <v>-14.442353265542721</v>
      </c>
      <c r="BX485" s="98">
        <f t="shared" ref="BX485:BX515" si="875">IF(OR($BU485=180),180,180-$BU485-$BV485)</f>
        <v>176.22843466779167</v>
      </c>
      <c r="BY485" s="98" t="s">
        <v>8053</v>
      </c>
      <c r="BZ485" s="98" t="s">
        <v>8053</v>
      </c>
      <c r="CA485" s="98" t="s">
        <v>8053</v>
      </c>
      <c r="CB485" s="98">
        <f t="shared" ref="CB485:CB515" si="876">IF(OR($BW485&lt;0,$BW485&gt;$AB485),0,$AC485+$BW485/15)</f>
        <v>0</v>
      </c>
      <c r="CC485" s="98">
        <f t="shared" ref="CC485:CC515" si="877">IF(OR(CB485&lt;0),CB485+24,CB485)</f>
        <v>0</v>
      </c>
      <c r="CD485" s="98">
        <f t="shared" ref="CD485:CD515" si="878">(IF(OR(ABS($BC$7-$CH485)&lt;90.833),CC485,0)/24)</f>
        <v>0</v>
      </c>
      <c r="CE485" s="98">
        <f t="shared" ref="CE485:CE515" si="879">IF(OR($BX485&lt;0,$BX485&gt;$AB485),0,$AC485+$BX485/15)</f>
        <v>0</v>
      </c>
      <c r="CF485" s="98">
        <f t="shared" ref="CF485:CF515" si="880">IF(OR(CE485&lt;0),CE485+24,CE485)</f>
        <v>0</v>
      </c>
      <c r="CG485" s="98">
        <f t="shared" ref="CG485:CG515" si="881">(IF(OR(ABS($BC$7-$CH485)&lt;90.833),CF485,0)/24)</f>
        <v>0</v>
      </c>
      <c r="CH485" s="98">
        <f>90-'C'!$F351</f>
        <v>111.851</v>
      </c>
      <c r="CI485" s="98">
        <v>1</v>
      </c>
      <c r="CJ485" s="97" t="s">
        <v>8131</v>
      </c>
      <c r="CK485" s="97" t="s">
        <v>8132</v>
      </c>
      <c r="CL485" s="97" t="s">
        <v>8133</v>
      </c>
      <c r="CM485" s="116"/>
      <c r="CN485" s="97" t="s">
        <v>8220</v>
      </c>
      <c r="CO485" s="97">
        <v>1</v>
      </c>
      <c r="CP485" s="97">
        <f t="shared" ref="CP485:CP515" si="882">U$9</f>
        <v>34.31666666666667</v>
      </c>
      <c r="CQ485" s="97">
        <f>'C'!F351</f>
        <v>-21.850999999999999</v>
      </c>
      <c r="CR485" s="97">
        <f t="shared" ref="CR485:CR515" si="883">ATAN(1)*4</f>
        <v>3.1415926535897931</v>
      </c>
      <c r="CS485" s="97">
        <f t="shared" ref="CS485:CS515" si="884">CR485/180</f>
        <v>1.7453292519943295E-2</v>
      </c>
      <c r="CT485" s="97">
        <f t="shared" ref="CT485:CT515" si="885">1/CS485</f>
        <v>57.295779513082323</v>
      </c>
      <c r="CU485" s="97">
        <f t="shared" ref="CU485:CU515" si="886">CP485*CS485</f>
        <v>0.59893882164272083</v>
      </c>
      <c r="CV485" s="97">
        <f t="shared" ref="CV485:CV515" si="887">CQ485*CS485</f>
        <v>-0.38137189485328093</v>
      </c>
      <c r="CW485" s="97">
        <f t="shared" ref="CW485:CW515" si="888">AB485*CS485</f>
        <v>1.3132039617352662</v>
      </c>
      <c r="CX485" s="97">
        <f t="shared" ref="CX485:CX515" si="889">ATAN(SIN(CW485)/(COS(CU485)*TAN(CV485)-SIN(CU485)*COS(CW485)))*CT485</f>
        <v>-63.847793678604162</v>
      </c>
      <c r="CY485" s="97">
        <f t="shared" ref="CY485:CY515" si="890">IF(CX485&lt;0,180+CX485,CX485)</f>
        <v>116.15220632139584</v>
      </c>
      <c r="CZ485" s="97">
        <f t="shared" ref="CZ485:CZ515" si="891">360-CY485</f>
        <v>243.84779367860415</v>
      </c>
      <c r="DA485" s="97"/>
      <c r="DB485" s="97"/>
      <c r="DC485" s="97"/>
      <c r="DD485" s="97"/>
      <c r="DE485" s="97"/>
      <c r="DF485" s="97"/>
      <c r="DG485" s="97"/>
      <c r="DH485" s="97"/>
      <c r="DI485" s="97"/>
      <c r="DJ485" s="97"/>
      <c r="DK485" s="97"/>
    </row>
    <row r="486" spans="1:115" ht="30" customHeight="1" x14ac:dyDescent="0.2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8" t="s">
        <v>8182</v>
      </c>
      <c r="L486" s="98" t="s">
        <v>8183</v>
      </c>
      <c r="M486" s="98"/>
      <c r="N486" s="97">
        <f t="shared" si="828"/>
        <v>105.87231873866266</v>
      </c>
      <c r="O486" s="97">
        <f t="shared" si="829"/>
        <v>116.33881537080325</v>
      </c>
      <c r="P486" s="97">
        <f t="shared" si="830"/>
        <v>-10.46649663214059</v>
      </c>
      <c r="Q486" s="97" t="str">
        <f t="shared" si="831"/>
        <v>QNOS</v>
      </c>
      <c r="R486" s="97">
        <f t="shared" si="832"/>
        <v>243.66118462919675</v>
      </c>
      <c r="S486" s="97">
        <f t="shared" si="477"/>
        <v>474</v>
      </c>
      <c r="T486" s="98">
        <f>SIN((90-$U$9)*$AA$8)*TAN($AA$9*$AA$8)/TAN((90-'C'!$F352)*$AA$8)</f>
        <v>-1.1736116171935329</v>
      </c>
      <c r="U486" s="98">
        <f t="shared" si="833"/>
        <v>3.9313065427916092</v>
      </c>
      <c r="V486" s="98">
        <f t="shared" si="834"/>
        <v>2.2206545302661578</v>
      </c>
      <c r="W486" s="98">
        <f t="shared" si="835"/>
        <v>-31.904031037299859</v>
      </c>
      <c r="X486" s="98">
        <f t="shared" si="836"/>
        <v>63.235932093769605</v>
      </c>
      <c r="Y486" s="98">
        <f t="shared" si="837"/>
        <v>-95.139963131069464</v>
      </c>
      <c r="Z486" s="98">
        <f t="shared" si="838"/>
        <v>148.66809894353025</v>
      </c>
      <c r="AA486" s="98">
        <f>(COS( 90.833*$AA$8)-SIN($U$9*$AA$8)*SIN('C'!$F352*$AA$8))/COS($U$9*$AA$8)/COS('C'!$F352*$AA$8)</f>
        <v>0.25679590642093564</v>
      </c>
      <c r="AB486" s="98">
        <f t="shared" si="839"/>
        <v>75.119972859111471</v>
      </c>
      <c r="AC486" s="98">
        <f>('C'!$E352+$AC$9+$W$9/15)</f>
        <v>12.010777777777779</v>
      </c>
      <c r="AD486" s="98">
        <f t="shared" si="840"/>
        <v>0</v>
      </c>
      <c r="AE486" s="98">
        <f t="shared" si="841"/>
        <v>0</v>
      </c>
      <c r="AF486" s="98">
        <f t="shared" si="842"/>
        <v>0</v>
      </c>
      <c r="AG486" s="98">
        <f t="shared" si="843"/>
        <v>0</v>
      </c>
      <c r="AH486" s="98">
        <f t="shared" si="844"/>
        <v>0</v>
      </c>
      <c r="AI486" s="98"/>
      <c r="AJ486" s="98"/>
      <c r="AK486" s="98">
        <f t="shared" si="845"/>
        <v>0</v>
      </c>
      <c r="AL486" s="98">
        <f>SIN((90-$U$9)*$AA$8)*TAN($Y$10*$AA$8)/TAN((90-'C'!$F352)*$AA$8)</f>
        <v>9.4882420697256734E-2</v>
      </c>
      <c r="AM486" s="98">
        <f t="shared" si="846"/>
        <v>2.5695650812758871E-2</v>
      </c>
      <c r="AN486" s="98">
        <f t="shared" si="847"/>
        <v>1.0127663357422376</v>
      </c>
      <c r="AO486" s="98">
        <f t="shared" si="848"/>
        <v>5.3757182261231327</v>
      </c>
      <c r="AP486" s="98">
        <f t="shared" si="849"/>
        <v>-9.106959298875525</v>
      </c>
      <c r="AQ486" s="98">
        <f t="shared" si="850"/>
        <v>14.482677524998657</v>
      </c>
      <c r="AR486" s="98">
        <f t="shared" si="851"/>
        <v>183.7312410727524</v>
      </c>
      <c r="AS486" s="98" t="s">
        <v>8053</v>
      </c>
      <c r="AT486" s="98" t="s">
        <v>8053</v>
      </c>
      <c r="AU486" s="98" t="s">
        <v>8053</v>
      </c>
      <c r="AV486" s="98">
        <f t="shared" si="852"/>
        <v>11.045265942777869</v>
      </c>
      <c r="AW486" s="98">
        <f t="shared" si="853"/>
        <v>11.045265942777869</v>
      </c>
      <c r="AX486" s="98">
        <f t="shared" si="854"/>
        <v>0.4602194142824112</v>
      </c>
      <c r="AY486" s="98">
        <f t="shared" si="855"/>
        <v>0</v>
      </c>
      <c r="AZ486" s="98">
        <f t="shared" si="856"/>
        <v>0</v>
      </c>
      <c r="BA486" s="98">
        <f t="shared" si="857"/>
        <v>0</v>
      </c>
      <c r="BB486" s="98">
        <f>SIN((90-$U$9)*$AA$8)*TAN($Y$9*$AA$8)/TAN((90-'C'!$F352)*$AA$8)</f>
        <v>1.1736116171935336</v>
      </c>
      <c r="BC486" s="98">
        <f t="shared" si="858"/>
        <v>3.9313065427916136</v>
      </c>
      <c r="BD486" s="98">
        <f t="shared" si="859"/>
        <v>2.2206545302661587</v>
      </c>
      <c r="BE486" s="98">
        <f t="shared" si="860"/>
        <v>31.904031037299859</v>
      </c>
      <c r="BF486" s="98">
        <f t="shared" si="861"/>
        <v>-63.235932093769613</v>
      </c>
      <c r="BG486" s="98">
        <f t="shared" si="862"/>
        <v>95.139963131069464</v>
      </c>
      <c r="BH486" s="98">
        <f t="shared" si="863"/>
        <v>211.33190105646975</v>
      </c>
      <c r="BI486" s="98" t="s">
        <v>8053</v>
      </c>
      <c r="BJ486" s="98" t="s">
        <v>8053</v>
      </c>
      <c r="BK486" s="98" t="s">
        <v>8053</v>
      </c>
      <c r="BL486" s="98">
        <f t="shared" si="864"/>
        <v>0</v>
      </c>
      <c r="BM486" s="98">
        <f t="shared" si="865"/>
        <v>0</v>
      </c>
      <c r="BN486" s="98">
        <f t="shared" si="866"/>
        <v>0</v>
      </c>
      <c r="BO486" s="98">
        <f t="shared" si="867"/>
        <v>0</v>
      </c>
      <c r="BP486" s="98">
        <f t="shared" si="868"/>
        <v>0</v>
      </c>
      <c r="BQ486" s="98">
        <f t="shared" si="869"/>
        <v>0</v>
      </c>
      <c r="BR486" s="98">
        <f>SIN((90-$U$9)*$AA$8)*TAN($AA$10*$AA$8)/TAN((90-'C'!$F352)*$AA$8)</f>
        <v>-9.488242069725672E-2</v>
      </c>
      <c r="BS486" s="98">
        <f t="shared" si="870"/>
        <v>2.5695650812758864E-2</v>
      </c>
      <c r="BT486" s="98">
        <f t="shared" si="871"/>
        <v>1.0127663357422376</v>
      </c>
      <c r="BU486" s="98">
        <f t="shared" si="872"/>
        <v>-5.3757182261231309</v>
      </c>
      <c r="BV486" s="98">
        <f t="shared" si="873"/>
        <v>9.1069592988755232</v>
      </c>
      <c r="BW486" s="98">
        <f t="shared" si="874"/>
        <v>-14.482677524998653</v>
      </c>
      <c r="BX486" s="98">
        <f t="shared" si="875"/>
        <v>176.2687589272476</v>
      </c>
      <c r="BY486" s="98" t="s">
        <v>8053</v>
      </c>
      <c r="BZ486" s="98" t="s">
        <v>8053</v>
      </c>
      <c r="CA486" s="98" t="s">
        <v>8053</v>
      </c>
      <c r="CB486" s="98">
        <f t="shared" si="876"/>
        <v>0</v>
      </c>
      <c r="CC486" s="98">
        <f t="shared" si="877"/>
        <v>0</v>
      </c>
      <c r="CD486" s="98">
        <f t="shared" si="878"/>
        <v>0</v>
      </c>
      <c r="CE486" s="98">
        <f t="shared" si="879"/>
        <v>0</v>
      </c>
      <c r="CF486" s="98">
        <f t="shared" si="880"/>
        <v>0</v>
      </c>
      <c r="CG486" s="98">
        <f t="shared" si="881"/>
        <v>0</v>
      </c>
      <c r="CH486" s="98">
        <f>90-'C'!$F352</f>
        <v>112</v>
      </c>
      <c r="CI486" s="98">
        <v>2</v>
      </c>
      <c r="CJ486" s="97" t="s">
        <v>8143</v>
      </c>
      <c r="CK486" s="97" t="s">
        <v>8144</v>
      </c>
      <c r="CL486" s="97" t="s">
        <v>8145</v>
      </c>
      <c r="CM486" s="116"/>
      <c r="CN486" s="97" t="s">
        <v>8220</v>
      </c>
      <c r="CO486" s="97">
        <f t="shared" ref="CO486:CO515" si="892">CI486</f>
        <v>2</v>
      </c>
      <c r="CP486" s="97">
        <f t="shared" si="882"/>
        <v>34.31666666666667</v>
      </c>
      <c r="CQ486" s="97">
        <f>'C'!F352</f>
        <v>-22</v>
      </c>
      <c r="CR486" s="97">
        <f t="shared" si="883"/>
        <v>3.1415926535897931</v>
      </c>
      <c r="CS486" s="97">
        <f t="shared" si="884"/>
        <v>1.7453292519943295E-2</v>
      </c>
      <c r="CT486" s="97">
        <f t="shared" si="885"/>
        <v>57.295779513082323</v>
      </c>
      <c r="CU486" s="97">
        <f t="shared" si="886"/>
        <v>0.59893882164272083</v>
      </c>
      <c r="CV486" s="97">
        <f t="shared" si="887"/>
        <v>-0.38397243543875248</v>
      </c>
      <c r="CW486" s="97">
        <f t="shared" si="888"/>
        <v>1.3110908604002736</v>
      </c>
      <c r="CX486" s="97">
        <f t="shared" si="889"/>
        <v>-63.661184629196761</v>
      </c>
      <c r="CY486" s="97">
        <f t="shared" si="890"/>
        <v>116.33881537080325</v>
      </c>
      <c r="CZ486" s="97">
        <f t="shared" si="891"/>
        <v>243.66118462919675</v>
      </c>
      <c r="DA486" s="97"/>
      <c r="DB486" s="97"/>
      <c r="DC486" s="97"/>
      <c r="DD486" s="97"/>
      <c r="DE486" s="97"/>
      <c r="DF486" s="97"/>
      <c r="DG486" s="97"/>
      <c r="DH486" s="97"/>
      <c r="DI486" s="97"/>
      <c r="DJ486" s="97"/>
      <c r="DK486" s="97"/>
    </row>
    <row r="487" spans="1:115" ht="30" customHeight="1" x14ac:dyDescent="0.2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>
        <f t="shared" si="828"/>
        <v>105.87231873866266</v>
      </c>
      <c r="O487" s="97">
        <f t="shared" si="829"/>
        <v>116.51675519552848</v>
      </c>
      <c r="P487" s="97">
        <f t="shared" si="830"/>
        <v>-10.644436456865819</v>
      </c>
      <c r="Q487" s="97" t="str">
        <f t="shared" si="831"/>
        <v>QNOS</v>
      </c>
      <c r="R487" s="97">
        <f t="shared" si="832"/>
        <v>243.48324480447152</v>
      </c>
      <c r="S487" s="97">
        <f t="shared" si="477"/>
        <v>475</v>
      </c>
      <c r="T487" s="98">
        <f>SIN((90-$U$9)*$AA$8)*TAN($AA$9*$AA$8)/TAN((90-'C'!$F353)*$AA$8)</f>
        <v>-1.1819943343410442</v>
      </c>
      <c r="U487" s="98">
        <f t="shared" si="833"/>
        <v>3.9313065427916092</v>
      </c>
      <c r="V487" s="98">
        <f t="shared" si="834"/>
        <v>2.2206545302661578</v>
      </c>
      <c r="W487" s="98">
        <f t="shared" si="835"/>
        <v>-32.159157822380614</v>
      </c>
      <c r="X487" s="98">
        <f t="shared" si="836"/>
        <v>63.235932093769605</v>
      </c>
      <c r="Y487" s="98">
        <f t="shared" si="837"/>
        <v>-95.395089916150226</v>
      </c>
      <c r="Z487" s="98">
        <f t="shared" si="838"/>
        <v>148.92322572861102</v>
      </c>
      <c r="AA487" s="98">
        <f>(COS( 90.833*$AA$8)-SIN($U$9*$AA$8)*SIN('C'!$F353*$AA$8))/COS($U$9*$AA$8)/COS('C'!$F353*$AA$8)</f>
        <v>0.25874662601910464</v>
      </c>
      <c r="AB487" s="98">
        <f t="shared" si="839"/>
        <v>75.004295636424345</v>
      </c>
      <c r="AC487" s="98">
        <f>('C'!$E353+$AC$9+$W$9/15)</f>
        <v>12.017777777777777</v>
      </c>
      <c r="AD487" s="98">
        <f t="shared" si="840"/>
        <v>0</v>
      </c>
      <c r="AE487" s="98">
        <f t="shared" si="841"/>
        <v>0</v>
      </c>
      <c r="AF487" s="98">
        <f t="shared" si="842"/>
        <v>0</v>
      </c>
      <c r="AG487" s="98">
        <f t="shared" si="843"/>
        <v>0</v>
      </c>
      <c r="AH487" s="98">
        <f t="shared" si="844"/>
        <v>0</v>
      </c>
      <c r="AI487" s="98"/>
      <c r="AJ487" s="98"/>
      <c r="AK487" s="98">
        <f t="shared" si="845"/>
        <v>0</v>
      </c>
      <c r="AL487" s="98">
        <f>SIN((90-$U$9)*$AA$8)*TAN($Y$10*$AA$8)/TAN((90-'C'!$F353)*$AA$8)</f>
        <v>9.5560134246887626E-2</v>
      </c>
      <c r="AM487" s="98">
        <f t="shared" si="846"/>
        <v>2.5695650812758871E-2</v>
      </c>
      <c r="AN487" s="98">
        <f t="shared" si="847"/>
        <v>1.0127663357422376</v>
      </c>
      <c r="AO487" s="98">
        <f t="shared" si="848"/>
        <v>5.414229479792013</v>
      </c>
      <c r="AP487" s="98">
        <f t="shared" si="849"/>
        <v>-9.106959298875525</v>
      </c>
      <c r="AQ487" s="98">
        <f t="shared" si="850"/>
        <v>14.521188778667538</v>
      </c>
      <c r="AR487" s="98">
        <f t="shared" si="851"/>
        <v>183.6927298190835</v>
      </c>
      <c r="AS487" s="98" t="s">
        <v>8053</v>
      </c>
      <c r="AT487" s="98" t="s">
        <v>8053</v>
      </c>
      <c r="AU487" s="98" t="s">
        <v>8053</v>
      </c>
      <c r="AV487" s="98">
        <f t="shared" si="852"/>
        <v>11.049698525866608</v>
      </c>
      <c r="AW487" s="98">
        <f t="shared" si="853"/>
        <v>11.049698525866608</v>
      </c>
      <c r="AX487" s="98">
        <f t="shared" si="854"/>
        <v>0.46040410524444203</v>
      </c>
      <c r="AY487" s="98">
        <f t="shared" si="855"/>
        <v>0</v>
      </c>
      <c r="AZ487" s="98">
        <f t="shared" si="856"/>
        <v>0</v>
      </c>
      <c r="BA487" s="98">
        <f t="shared" si="857"/>
        <v>0</v>
      </c>
      <c r="BB487" s="98">
        <f>SIN((90-$U$9)*$AA$8)*TAN($Y$9*$AA$8)/TAN((90-'C'!$F353)*$AA$8)</f>
        <v>1.1819943343410448</v>
      </c>
      <c r="BC487" s="98">
        <f t="shared" si="858"/>
        <v>3.9313065427916136</v>
      </c>
      <c r="BD487" s="98">
        <f t="shared" si="859"/>
        <v>2.2206545302661587</v>
      </c>
      <c r="BE487" s="98">
        <f t="shared" si="860"/>
        <v>32.159157822380614</v>
      </c>
      <c r="BF487" s="98">
        <f t="shared" si="861"/>
        <v>-63.235932093769613</v>
      </c>
      <c r="BG487" s="98">
        <f t="shared" si="862"/>
        <v>95.395089916150226</v>
      </c>
      <c r="BH487" s="98">
        <f t="shared" si="863"/>
        <v>211.07677427138898</v>
      </c>
      <c r="BI487" s="98" t="s">
        <v>8053</v>
      </c>
      <c r="BJ487" s="98" t="s">
        <v>8053</v>
      </c>
      <c r="BK487" s="98" t="s">
        <v>8053</v>
      </c>
      <c r="BL487" s="98">
        <f t="shared" si="864"/>
        <v>0</v>
      </c>
      <c r="BM487" s="98">
        <f t="shared" si="865"/>
        <v>0</v>
      </c>
      <c r="BN487" s="98">
        <f t="shared" si="866"/>
        <v>0</v>
      </c>
      <c r="BO487" s="98">
        <f t="shared" si="867"/>
        <v>0</v>
      </c>
      <c r="BP487" s="98">
        <f t="shared" si="868"/>
        <v>0</v>
      </c>
      <c r="BQ487" s="98">
        <f t="shared" si="869"/>
        <v>0</v>
      </c>
      <c r="BR487" s="98">
        <f>SIN((90-$U$9)*$AA$8)*TAN($AA$10*$AA$8)/TAN((90-'C'!$F353)*$AA$8)</f>
        <v>-9.5560134246887599E-2</v>
      </c>
      <c r="BS487" s="98">
        <f t="shared" si="870"/>
        <v>2.5695650812758864E-2</v>
      </c>
      <c r="BT487" s="98">
        <f t="shared" si="871"/>
        <v>1.0127663357422376</v>
      </c>
      <c r="BU487" s="98">
        <f t="shared" si="872"/>
        <v>-5.4142294797920112</v>
      </c>
      <c r="BV487" s="98">
        <f t="shared" si="873"/>
        <v>9.1069592988755232</v>
      </c>
      <c r="BW487" s="98">
        <f t="shared" si="874"/>
        <v>-14.521188778667534</v>
      </c>
      <c r="BX487" s="98">
        <f t="shared" si="875"/>
        <v>176.30727018091648</v>
      </c>
      <c r="BY487" s="98" t="s">
        <v>8053</v>
      </c>
      <c r="BZ487" s="98" t="s">
        <v>8053</v>
      </c>
      <c r="CA487" s="98" t="s">
        <v>8053</v>
      </c>
      <c r="CB487" s="98">
        <f t="shared" si="876"/>
        <v>0</v>
      </c>
      <c r="CC487" s="98">
        <f t="shared" si="877"/>
        <v>0</v>
      </c>
      <c r="CD487" s="98">
        <f t="shared" si="878"/>
        <v>0</v>
      </c>
      <c r="CE487" s="98">
        <f t="shared" si="879"/>
        <v>0</v>
      </c>
      <c r="CF487" s="98">
        <f t="shared" si="880"/>
        <v>0</v>
      </c>
      <c r="CG487" s="98">
        <f t="shared" si="881"/>
        <v>0</v>
      </c>
      <c r="CH487" s="98">
        <f>90-'C'!$F353</f>
        <v>112.142</v>
      </c>
      <c r="CI487" s="98">
        <v>3</v>
      </c>
      <c r="CJ487" s="97"/>
      <c r="CK487" s="97"/>
      <c r="CL487" s="97"/>
      <c r="CM487" s="97"/>
      <c r="CN487" s="97" t="s">
        <v>8220</v>
      </c>
      <c r="CO487" s="97">
        <f t="shared" si="892"/>
        <v>3</v>
      </c>
      <c r="CP487" s="97">
        <f t="shared" si="882"/>
        <v>34.31666666666667</v>
      </c>
      <c r="CQ487" s="97">
        <f>'C'!F353</f>
        <v>-22.141999999999999</v>
      </c>
      <c r="CR487" s="97">
        <f t="shared" si="883"/>
        <v>3.1415926535897931</v>
      </c>
      <c r="CS487" s="97">
        <f t="shared" si="884"/>
        <v>1.7453292519943295E-2</v>
      </c>
      <c r="CT487" s="97">
        <f t="shared" si="885"/>
        <v>57.295779513082323</v>
      </c>
      <c r="CU487" s="97">
        <f t="shared" si="886"/>
        <v>0.59893882164272083</v>
      </c>
      <c r="CV487" s="97">
        <f t="shared" si="887"/>
        <v>-0.38645080297658446</v>
      </c>
      <c r="CW487" s="97">
        <f t="shared" si="888"/>
        <v>1.3090719119948206</v>
      </c>
      <c r="CX487" s="97">
        <f t="shared" si="889"/>
        <v>-63.483244804471532</v>
      </c>
      <c r="CY487" s="97">
        <f t="shared" si="890"/>
        <v>116.51675519552848</v>
      </c>
      <c r="CZ487" s="97">
        <f t="shared" si="891"/>
        <v>243.48324480447152</v>
      </c>
      <c r="DA487" s="97"/>
      <c r="DB487" s="97"/>
      <c r="DC487" s="97"/>
      <c r="DD487" s="97"/>
      <c r="DE487" s="97"/>
      <c r="DF487" s="97"/>
      <c r="DG487" s="97"/>
      <c r="DH487" s="97"/>
      <c r="DI487" s="97"/>
      <c r="DJ487" s="97"/>
      <c r="DK487" s="97"/>
    </row>
    <row r="488" spans="1:115" ht="30" customHeight="1" x14ac:dyDescent="0.2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 t="s">
        <v>8221</v>
      </c>
      <c r="L488" s="97"/>
      <c r="M488" s="97"/>
      <c r="N488" s="97">
        <f t="shared" si="828"/>
        <v>105.87231873866266</v>
      </c>
      <c r="O488" s="97">
        <f t="shared" si="829"/>
        <v>116.68601269194815</v>
      </c>
      <c r="P488" s="97">
        <f t="shared" si="830"/>
        <v>-10.813693953285494</v>
      </c>
      <c r="Q488" s="97" t="str">
        <f t="shared" si="831"/>
        <v>QSOS</v>
      </c>
      <c r="R488" s="97">
        <f t="shared" si="832"/>
        <v>243.31398730805185</v>
      </c>
      <c r="S488" s="97">
        <f t="shared" si="477"/>
        <v>476</v>
      </c>
      <c r="T488" s="97">
        <f>SIN((90-$U$9)*$AA$8)*TAN($AA$9*$AA$8)/TAN((90-'C'!$F354)*$AA$8)</f>
        <v>-1.1899795103586912</v>
      </c>
      <c r="U488" s="97">
        <f t="shared" si="833"/>
        <v>3.9313065427916092</v>
      </c>
      <c r="V488" s="97">
        <f t="shared" si="834"/>
        <v>2.2206545302661578</v>
      </c>
      <c r="W488" s="97">
        <f t="shared" si="835"/>
        <v>-32.402851468345297</v>
      </c>
      <c r="X488" s="97">
        <f t="shared" si="836"/>
        <v>63.235932093769605</v>
      </c>
      <c r="Y488" s="97">
        <f t="shared" si="837"/>
        <v>-95.638783562114895</v>
      </c>
      <c r="Z488" s="97">
        <f t="shared" si="838"/>
        <v>149.16691937457568</v>
      </c>
      <c r="AA488" s="97">
        <f>(COS( 90.833*$AA$8)-SIN($U$9*$AA$8)*SIN('C'!$F354*$AA$8))/COS($U$9*$AA$8)/COS('C'!$F354*$AA$8)</f>
        <v>0.26060472654862826</v>
      </c>
      <c r="AB488" s="97">
        <f t="shared" si="839"/>
        <v>74.894052505182671</v>
      </c>
      <c r="AC488" s="97">
        <f>('C'!$E354+$AC$9+$W$9/15)</f>
        <v>12.023777777777777</v>
      </c>
      <c r="AD488" s="97">
        <f t="shared" si="840"/>
        <v>0</v>
      </c>
      <c r="AE488" s="97">
        <f t="shared" si="841"/>
        <v>0</v>
      </c>
      <c r="AF488" s="97">
        <f t="shared" si="842"/>
        <v>0</v>
      </c>
      <c r="AG488" s="97">
        <f t="shared" si="843"/>
        <v>0</v>
      </c>
      <c r="AH488" s="97">
        <f t="shared" si="844"/>
        <v>0</v>
      </c>
      <c r="AI488" s="97"/>
      <c r="AJ488" s="97"/>
      <c r="AK488" s="97">
        <f t="shared" si="845"/>
        <v>0</v>
      </c>
      <c r="AL488" s="97">
        <f>SIN((90-$U$9)*$AA$8)*TAN($Y$10*$AA$8)/TAN((90-'C'!$F354)*$AA$8)</f>
        <v>9.6205707977709914E-2</v>
      </c>
      <c r="AM488" s="97">
        <f t="shared" si="846"/>
        <v>2.5695650812758871E-2</v>
      </c>
      <c r="AN488" s="97">
        <f t="shared" si="847"/>
        <v>1.0127663357422376</v>
      </c>
      <c r="AO488" s="97">
        <f t="shared" si="848"/>
        <v>5.4509166611476489</v>
      </c>
      <c r="AP488" s="97">
        <f t="shared" si="849"/>
        <v>-9.106959298875525</v>
      </c>
      <c r="AQ488" s="97">
        <f t="shared" si="850"/>
        <v>14.557875960023175</v>
      </c>
      <c r="AR488" s="97">
        <f t="shared" si="851"/>
        <v>183.65604263772786</v>
      </c>
      <c r="AS488" s="97" t="s">
        <v>8053</v>
      </c>
      <c r="AT488" s="97" t="s">
        <v>8053</v>
      </c>
      <c r="AU488" s="97" t="s">
        <v>8053</v>
      </c>
      <c r="AV488" s="97">
        <f t="shared" si="852"/>
        <v>11.053252713776232</v>
      </c>
      <c r="AW488" s="97">
        <f t="shared" si="853"/>
        <v>11.053252713776232</v>
      </c>
      <c r="AX488" s="97">
        <f t="shared" si="854"/>
        <v>0.46055219640734296</v>
      </c>
      <c r="AY488" s="97">
        <f t="shared" si="855"/>
        <v>0</v>
      </c>
      <c r="AZ488" s="97">
        <f t="shared" si="856"/>
        <v>0</v>
      </c>
      <c r="BA488" s="97">
        <f t="shared" si="857"/>
        <v>0</v>
      </c>
      <c r="BB488" s="97">
        <f>SIN((90-$U$9)*$AA$8)*TAN($Y$9*$AA$8)/TAN((90-'C'!$F354)*$AA$8)</f>
        <v>1.1899795103586917</v>
      </c>
      <c r="BC488" s="97">
        <f t="shared" si="858"/>
        <v>3.9313065427916136</v>
      </c>
      <c r="BD488" s="97">
        <f t="shared" si="859"/>
        <v>2.2206545302661587</v>
      </c>
      <c r="BE488" s="97">
        <f t="shared" si="860"/>
        <v>32.402851468345297</v>
      </c>
      <c r="BF488" s="97">
        <f t="shared" si="861"/>
        <v>-63.235932093769613</v>
      </c>
      <c r="BG488" s="97">
        <f t="shared" si="862"/>
        <v>95.638783562114909</v>
      </c>
      <c r="BH488" s="97">
        <f t="shared" si="863"/>
        <v>210.83308062542432</v>
      </c>
      <c r="BI488" s="97" t="s">
        <v>8053</v>
      </c>
      <c r="BJ488" s="97" t="s">
        <v>8053</v>
      </c>
      <c r="BK488" s="97" t="s">
        <v>8053</v>
      </c>
      <c r="BL488" s="97">
        <f t="shared" si="864"/>
        <v>0</v>
      </c>
      <c r="BM488" s="97">
        <f t="shared" si="865"/>
        <v>0</v>
      </c>
      <c r="BN488" s="97">
        <f t="shared" si="866"/>
        <v>0</v>
      </c>
      <c r="BO488" s="97">
        <f t="shared" si="867"/>
        <v>0</v>
      </c>
      <c r="BP488" s="97">
        <f t="shared" si="868"/>
        <v>0</v>
      </c>
      <c r="BQ488" s="97">
        <f t="shared" si="869"/>
        <v>0</v>
      </c>
      <c r="BR488" s="97">
        <f>SIN((90-$U$9)*$AA$8)*TAN($AA$10*$AA$8)/TAN((90-'C'!$F354)*$AA$8)</f>
        <v>-9.6205707977709901E-2</v>
      </c>
      <c r="BS488" s="97">
        <f t="shared" si="870"/>
        <v>2.5695650812758864E-2</v>
      </c>
      <c r="BT488" s="97">
        <f t="shared" si="871"/>
        <v>1.0127663357422376</v>
      </c>
      <c r="BU488" s="97">
        <f t="shared" si="872"/>
        <v>-5.4509166611476481</v>
      </c>
      <c r="BV488" s="97">
        <f t="shared" si="873"/>
        <v>9.1069592988755232</v>
      </c>
      <c r="BW488" s="97">
        <f t="shared" si="874"/>
        <v>-14.557875960023171</v>
      </c>
      <c r="BX488" s="97">
        <f t="shared" si="875"/>
        <v>176.34395736227214</v>
      </c>
      <c r="BY488" s="97" t="s">
        <v>8053</v>
      </c>
      <c r="BZ488" s="97" t="s">
        <v>8053</v>
      </c>
      <c r="CA488" s="97" t="s">
        <v>8053</v>
      </c>
      <c r="CB488" s="97">
        <f t="shared" si="876"/>
        <v>0</v>
      </c>
      <c r="CC488" s="97">
        <f t="shared" si="877"/>
        <v>0</v>
      </c>
      <c r="CD488" s="97">
        <f t="shared" si="878"/>
        <v>0</v>
      </c>
      <c r="CE488" s="97">
        <f t="shared" si="879"/>
        <v>0</v>
      </c>
      <c r="CF488" s="97">
        <f t="shared" si="880"/>
        <v>0</v>
      </c>
      <c r="CG488" s="97">
        <f t="shared" si="881"/>
        <v>0</v>
      </c>
      <c r="CH488" s="97">
        <f>90-'C'!$F354</f>
        <v>112.277</v>
      </c>
      <c r="CI488" s="97">
        <v>4</v>
      </c>
      <c r="CJ488" s="97"/>
      <c r="CK488" s="97" t="s">
        <v>8221</v>
      </c>
      <c r="CL488" s="97"/>
      <c r="CM488" s="97"/>
      <c r="CN488" s="97" t="s">
        <v>8220</v>
      </c>
      <c r="CO488" s="97">
        <f t="shared" si="892"/>
        <v>4</v>
      </c>
      <c r="CP488" s="97">
        <f t="shared" si="882"/>
        <v>34.31666666666667</v>
      </c>
      <c r="CQ488" s="97">
        <f>'C'!F354</f>
        <v>-22.277000000000001</v>
      </c>
      <c r="CR488" s="97">
        <f t="shared" si="883"/>
        <v>3.1415926535897931</v>
      </c>
      <c r="CS488" s="97">
        <f t="shared" si="884"/>
        <v>1.7453292519943295E-2</v>
      </c>
      <c r="CT488" s="97">
        <f t="shared" si="885"/>
        <v>57.295779513082323</v>
      </c>
      <c r="CU488" s="97">
        <f t="shared" si="886"/>
        <v>0.59893882164272083</v>
      </c>
      <c r="CV488" s="97">
        <f t="shared" si="887"/>
        <v>-0.38880699746677683</v>
      </c>
      <c r="CW488" s="97">
        <f t="shared" si="888"/>
        <v>1.3071478063769451</v>
      </c>
      <c r="CX488" s="97">
        <f t="shared" si="889"/>
        <v>-63.313987308051857</v>
      </c>
      <c r="CY488" s="97">
        <f t="shared" si="890"/>
        <v>116.68601269194815</v>
      </c>
      <c r="CZ488" s="97">
        <f t="shared" si="891"/>
        <v>243.31398730805185</v>
      </c>
      <c r="DA488" s="97"/>
      <c r="DB488" s="97"/>
      <c r="DC488" s="97"/>
      <c r="DD488" s="97"/>
      <c r="DE488" s="97"/>
      <c r="DF488" s="97"/>
      <c r="DG488" s="97"/>
      <c r="DH488" s="97"/>
      <c r="DI488" s="97"/>
      <c r="DJ488" s="97"/>
      <c r="DK488" s="97"/>
    </row>
    <row r="489" spans="1:115" ht="30" customHeight="1" x14ac:dyDescent="0.2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>
        <f t="shared" si="828"/>
        <v>105.87231873866266</v>
      </c>
      <c r="O489" s="97">
        <f t="shared" si="829"/>
        <v>116.84657516700587</v>
      </c>
      <c r="P489" s="97">
        <f t="shared" si="830"/>
        <v>-10.97425642834321</v>
      </c>
      <c r="Q489" s="97" t="str">
        <f t="shared" si="831"/>
        <v>QSOS</v>
      </c>
      <c r="R489" s="97">
        <f t="shared" si="832"/>
        <v>243.15342483299412</v>
      </c>
      <c r="S489" s="97">
        <f t="shared" si="477"/>
        <v>477</v>
      </c>
      <c r="T489" s="97">
        <f>SIN((90-$U$9)*$AA$8)*TAN($AA$9*$AA$8)/TAN((90-'C'!$F355)*$AA$8)</f>
        <v>-1.1975648888600021</v>
      </c>
      <c r="U489" s="97">
        <f t="shared" si="833"/>
        <v>3.9313065427916092</v>
      </c>
      <c r="V489" s="97">
        <f t="shared" si="834"/>
        <v>2.2206545302661578</v>
      </c>
      <c r="W489" s="97">
        <f t="shared" si="835"/>
        <v>-32.63495476476723</v>
      </c>
      <c r="X489" s="97">
        <f t="shared" si="836"/>
        <v>63.235932093769605</v>
      </c>
      <c r="Y489" s="97">
        <f t="shared" si="837"/>
        <v>-95.870886858536835</v>
      </c>
      <c r="Z489" s="97">
        <f t="shared" si="838"/>
        <v>149.39902267099762</v>
      </c>
      <c r="AA489" s="97">
        <f>(COS( 90.833*$AA$8)-SIN($U$9*$AA$8)*SIN('C'!$F355*$AA$8))/COS($U$9*$AA$8)/COS('C'!$F355*$AA$8)</f>
        <v>0.26236969907593233</v>
      </c>
      <c r="AB489" s="97">
        <f t="shared" si="839"/>
        <v>74.7892817148539</v>
      </c>
      <c r="AC489" s="97">
        <f>('C'!$E355+$AC$9+$W$9/15)</f>
        <v>12.030777777777779</v>
      </c>
      <c r="AD489" s="97">
        <f t="shared" si="840"/>
        <v>0</v>
      </c>
      <c r="AE489" s="97">
        <f t="shared" si="841"/>
        <v>0</v>
      </c>
      <c r="AF489" s="97">
        <f t="shared" si="842"/>
        <v>0</v>
      </c>
      <c r="AG489" s="97">
        <f t="shared" si="843"/>
        <v>0</v>
      </c>
      <c r="AH489" s="97">
        <f t="shared" si="844"/>
        <v>0</v>
      </c>
      <c r="AI489" s="97"/>
      <c r="AJ489" s="97"/>
      <c r="AK489" s="97">
        <f t="shared" si="845"/>
        <v>0</v>
      </c>
      <c r="AL489" s="97">
        <f>SIN((90-$U$9)*$AA$8)*TAN($Y$10*$AA$8)/TAN((90-'C'!$F355)*$AA$8)</f>
        <v>9.6818959468718838E-2</v>
      </c>
      <c r="AM489" s="97">
        <f t="shared" si="846"/>
        <v>2.5695650812758871E-2</v>
      </c>
      <c r="AN489" s="97">
        <f t="shared" si="847"/>
        <v>1.0127663357422376</v>
      </c>
      <c r="AO489" s="97">
        <f t="shared" si="848"/>
        <v>5.4857690843439775</v>
      </c>
      <c r="AP489" s="97">
        <f t="shared" si="849"/>
        <v>-9.106959298875525</v>
      </c>
      <c r="AQ489" s="97">
        <f t="shared" si="850"/>
        <v>14.592728383219502</v>
      </c>
      <c r="AR489" s="97">
        <f t="shared" si="851"/>
        <v>183.62119021453154</v>
      </c>
      <c r="AS489" s="97" t="s">
        <v>8053</v>
      </c>
      <c r="AT489" s="97" t="s">
        <v>8053</v>
      </c>
      <c r="AU489" s="97" t="s">
        <v>8053</v>
      </c>
      <c r="AV489" s="97">
        <f t="shared" si="852"/>
        <v>11.057929218896479</v>
      </c>
      <c r="AW489" s="97">
        <f t="shared" si="853"/>
        <v>11.057929218896479</v>
      </c>
      <c r="AX489" s="97">
        <f t="shared" si="854"/>
        <v>0.46074705078735329</v>
      </c>
      <c r="AY489" s="97">
        <f t="shared" si="855"/>
        <v>0</v>
      </c>
      <c r="AZ489" s="97">
        <f t="shared" si="856"/>
        <v>0</v>
      </c>
      <c r="BA489" s="97">
        <f t="shared" si="857"/>
        <v>0</v>
      </c>
      <c r="BB489" s="97">
        <f>SIN((90-$U$9)*$AA$8)*TAN($Y$9*$AA$8)/TAN((90-'C'!$F355)*$AA$8)</f>
        <v>1.1975648888600026</v>
      </c>
      <c r="BC489" s="97">
        <f t="shared" si="858"/>
        <v>3.9313065427916136</v>
      </c>
      <c r="BD489" s="97">
        <f t="shared" si="859"/>
        <v>2.2206545302661587</v>
      </c>
      <c r="BE489" s="97">
        <f t="shared" si="860"/>
        <v>32.63495476476723</v>
      </c>
      <c r="BF489" s="97">
        <f t="shared" si="861"/>
        <v>-63.235932093769613</v>
      </c>
      <c r="BG489" s="97">
        <f t="shared" si="862"/>
        <v>95.870886858536835</v>
      </c>
      <c r="BH489" s="97">
        <f t="shared" si="863"/>
        <v>210.60097732900238</v>
      </c>
      <c r="BI489" s="97" t="s">
        <v>8053</v>
      </c>
      <c r="BJ489" s="97" t="s">
        <v>8053</v>
      </c>
      <c r="BK489" s="97" t="s">
        <v>8053</v>
      </c>
      <c r="BL489" s="97">
        <f t="shared" si="864"/>
        <v>0</v>
      </c>
      <c r="BM489" s="97">
        <f t="shared" si="865"/>
        <v>0</v>
      </c>
      <c r="BN489" s="97">
        <f t="shared" si="866"/>
        <v>0</v>
      </c>
      <c r="BO489" s="97">
        <f t="shared" si="867"/>
        <v>0</v>
      </c>
      <c r="BP489" s="97">
        <f t="shared" si="868"/>
        <v>0</v>
      </c>
      <c r="BQ489" s="97">
        <f t="shared" si="869"/>
        <v>0</v>
      </c>
      <c r="BR489" s="97">
        <f>SIN((90-$U$9)*$AA$8)*TAN($AA$10*$AA$8)/TAN((90-'C'!$F355)*$AA$8)</f>
        <v>-9.681895946871881E-2</v>
      </c>
      <c r="BS489" s="97">
        <f t="shared" si="870"/>
        <v>2.5695650812758864E-2</v>
      </c>
      <c r="BT489" s="97">
        <f t="shared" si="871"/>
        <v>1.0127663357422376</v>
      </c>
      <c r="BU489" s="97">
        <f t="shared" si="872"/>
        <v>-5.4857690843439766</v>
      </c>
      <c r="BV489" s="97">
        <f t="shared" si="873"/>
        <v>9.1069592988755232</v>
      </c>
      <c r="BW489" s="97">
        <f t="shared" si="874"/>
        <v>-14.5927283832195</v>
      </c>
      <c r="BX489" s="97">
        <f t="shared" si="875"/>
        <v>176.37880978546846</v>
      </c>
      <c r="BY489" s="97" t="s">
        <v>8053</v>
      </c>
      <c r="BZ489" s="97" t="s">
        <v>8053</v>
      </c>
      <c r="CA489" s="97" t="s">
        <v>8053</v>
      </c>
      <c r="CB489" s="97">
        <f t="shared" si="876"/>
        <v>0</v>
      </c>
      <c r="CC489" s="97">
        <f t="shared" si="877"/>
        <v>0</v>
      </c>
      <c r="CD489" s="97">
        <f t="shared" si="878"/>
        <v>0</v>
      </c>
      <c r="CE489" s="97">
        <f t="shared" si="879"/>
        <v>0</v>
      </c>
      <c r="CF489" s="97">
        <f t="shared" si="880"/>
        <v>0</v>
      </c>
      <c r="CG489" s="97">
        <f t="shared" si="881"/>
        <v>0</v>
      </c>
      <c r="CH489" s="97">
        <f>90-'C'!$F355</f>
        <v>112.405</v>
      </c>
      <c r="CI489" s="97">
        <v>5</v>
      </c>
      <c r="CJ489" s="97"/>
      <c r="CK489" s="97"/>
      <c r="CL489" s="97"/>
      <c r="CM489" s="97"/>
      <c r="CN489" s="97" t="s">
        <v>8220</v>
      </c>
      <c r="CO489" s="97">
        <f t="shared" si="892"/>
        <v>5</v>
      </c>
      <c r="CP489" s="97">
        <f t="shared" si="882"/>
        <v>34.31666666666667</v>
      </c>
      <c r="CQ489" s="97">
        <f>'C'!F355</f>
        <v>-22.405000000000001</v>
      </c>
      <c r="CR489" s="97">
        <f t="shared" si="883"/>
        <v>3.1415926535897931</v>
      </c>
      <c r="CS489" s="97">
        <f t="shared" si="884"/>
        <v>1.7453292519943295E-2</v>
      </c>
      <c r="CT489" s="97">
        <f t="shared" si="885"/>
        <v>57.295779513082323</v>
      </c>
      <c r="CU489" s="97">
        <f t="shared" si="886"/>
        <v>0.59893882164272083</v>
      </c>
      <c r="CV489" s="97">
        <f t="shared" si="887"/>
        <v>-0.39104101890932957</v>
      </c>
      <c r="CW489" s="97">
        <f t="shared" si="888"/>
        <v>1.3053192111257914</v>
      </c>
      <c r="CX489" s="97">
        <f t="shared" si="889"/>
        <v>-63.153424832994133</v>
      </c>
      <c r="CY489" s="97">
        <f t="shared" si="890"/>
        <v>116.84657516700587</v>
      </c>
      <c r="CZ489" s="97">
        <f t="shared" si="891"/>
        <v>243.15342483299412</v>
      </c>
      <c r="DA489" s="97"/>
      <c r="DB489" s="97"/>
      <c r="DC489" s="97"/>
      <c r="DD489" s="97"/>
      <c r="DE489" s="97"/>
      <c r="DF489" s="97"/>
      <c r="DG489" s="97"/>
      <c r="DH489" s="97"/>
      <c r="DI489" s="97"/>
      <c r="DJ489" s="97"/>
      <c r="DK489" s="97"/>
    </row>
    <row r="490" spans="1:115" ht="30" customHeight="1" x14ac:dyDescent="0.2">
      <c r="A490" s="97"/>
      <c r="B490" s="97"/>
      <c r="C490" s="97"/>
      <c r="D490" s="97"/>
      <c r="E490" s="97"/>
      <c r="F490" s="97"/>
      <c r="G490" s="97"/>
      <c r="H490" s="97"/>
      <c r="I490" s="97"/>
      <c r="J490" s="97" t="s">
        <v>8185</v>
      </c>
      <c r="K490" s="97"/>
      <c r="L490" s="97"/>
      <c r="M490" s="97"/>
      <c r="N490" s="97">
        <f t="shared" si="828"/>
        <v>105.87231873866266</v>
      </c>
      <c r="O490" s="97">
        <f t="shared" si="829"/>
        <v>116.99717507474202</v>
      </c>
      <c r="P490" s="97">
        <f t="shared" si="830"/>
        <v>-11.124856336079361</v>
      </c>
      <c r="Q490" s="97" t="str">
        <f t="shared" si="831"/>
        <v>QSOS</v>
      </c>
      <c r="R490" s="97">
        <f t="shared" si="832"/>
        <v>243.00282492525798</v>
      </c>
      <c r="S490" s="97">
        <f t="shared" si="477"/>
        <v>478</v>
      </c>
      <c r="T490" s="97">
        <f>SIN((90-$U$9)*$AA$8)*TAN($AA$9*$AA$8)/TAN((90-'C'!$F356)*$AA$8)</f>
        <v>-1.2046888807615104</v>
      </c>
      <c r="U490" s="97">
        <f t="shared" si="833"/>
        <v>3.9313065427916092</v>
      </c>
      <c r="V490" s="97">
        <f t="shared" si="834"/>
        <v>2.2206545302661578</v>
      </c>
      <c r="W490" s="97">
        <f t="shared" si="835"/>
        <v>-32.853489765834922</v>
      </c>
      <c r="X490" s="97">
        <f t="shared" si="836"/>
        <v>63.235932093769605</v>
      </c>
      <c r="Y490" s="97">
        <f t="shared" si="837"/>
        <v>-96.089421859604528</v>
      </c>
      <c r="Z490" s="97">
        <f t="shared" si="838"/>
        <v>149.61755767206532</v>
      </c>
      <c r="AA490" s="97">
        <f>(COS( 90.833*$AA$8)-SIN($U$9*$AA$8)*SIN('C'!$F356*$AA$8))/COS($U$9*$AA$8)/COS('C'!$F356*$AA$8)</f>
        <v>0.26402722939039258</v>
      </c>
      <c r="AB490" s="97">
        <f t="shared" si="839"/>
        <v>74.690841371012453</v>
      </c>
      <c r="AC490" s="97">
        <f>('C'!$E356+$AC$9+$W$9/15)</f>
        <v>12.03777777777778</v>
      </c>
      <c r="AD490" s="97">
        <f t="shared" si="840"/>
        <v>0</v>
      </c>
      <c r="AE490" s="97">
        <f t="shared" si="841"/>
        <v>0</v>
      </c>
      <c r="AF490" s="97">
        <f t="shared" si="842"/>
        <v>0</v>
      </c>
      <c r="AG490" s="97">
        <f t="shared" si="843"/>
        <v>0</v>
      </c>
      <c r="AH490" s="97">
        <f t="shared" si="844"/>
        <v>0</v>
      </c>
      <c r="AI490" s="97"/>
      <c r="AJ490" s="97"/>
      <c r="AK490" s="97">
        <f t="shared" si="845"/>
        <v>0</v>
      </c>
      <c r="AL490" s="97">
        <f>SIN((90-$U$9)*$AA$8)*TAN($Y$10*$AA$8)/TAN((90-'C'!$F356)*$AA$8)</f>
        <v>9.7394909456551396E-2</v>
      </c>
      <c r="AM490" s="97">
        <f t="shared" si="846"/>
        <v>2.5695650812758871E-2</v>
      </c>
      <c r="AN490" s="97">
        <f t="shared" si="847"/>
        <v>1.0127663357422376</v>
      </c>
      <c r="AO490" s="97">
        <f t="shared" si="848"/>
        <v>5.518503435462212</v>
      </c>
      <c r="AP490" s="97">
        <f t="shared" si="849"/>
        <v>-9.106959298875525</v>
      </c>
      <c r="AQ490" s="97">
        <f t="shared" si="850"/>
        <v>14.625462734337738</v>
      </c>
      <c r="AR490" s="97">
        <f t="shared" si="851"/>
        <v>183.58845586341332</v>
      </c>
      <c r="AS490" s="97" t="s">
        <v>8053</v>
      </c>
      <c r="AT490" s="97" t="s">
        <v>8053</v>
      </c>
      <c r="AU490" s="97" t="s">
        <v>8053</v>
      </c>
      <c r="AV490" s="97">
        <f t="shared" si="852"/>
        <v>11.06274692882193</v>
      </c>
      <c r="AW490" s="97">
        <f t="shared" si="853"/>
        <v>11.06274692882193</v>
      </c>
      <c r="AX490" s="97">
        <f t="shared" si="854"/>
        <v>0.46094778870091374</v>
      </c>
      <c r="AY490" s="97">
        <f t="shared" si="855"/>
        <v>0</v>
      </c>
      <c r="AZ490" s="97">
        <f t="shared" si="856"/>
        <v>0</v>
      </c>
      <c r="BA490" s="97">
        <f t="shared" si="857"/>
        <v>0</v>
      </c>
      <c r="BB490" s="97">
        <f>SIN((90-$U$9)*$AA$8)*TAN($Y$9*$AA$8)/TAN((90-'C'!$F356)*$AA$8)</f>
        <v>1.204688880761511</v>
      </c>
      <c r="BC490" s="97">
        <f t="shared" si="858"/>
        <v>3.9313065427916136</v>
      </c>
      <c r="BD490" s="97">
        <f t="shared" si="859"/>
        <v>2.2206545302661587</v>
      </c>
      <c r="BE490" s="97">
        <f t="shared" si="860"/>
        <v>32.853489765834929</v>
      </c>
      <c r="BF490" s="97">
        <f t="shared" si="861"/>
        <v>-63.235932093769613</v>
      </c>
      <c r="BG490" s="97">
        <f t="shared" si="862"/>
        <v>96.089421859604542</v>
      </c>
      <c r="BH490" s="97">
        <f t="shared" si="863"/>
        <v>210.38244232793468</v>
      </c>
      <c r="BI490" s="97" t="s">
        <v>8053</v>
      </c>
      <c r="BJ490" s="97" t="s">
        <v>8053</v>
      </c>
      <c r="BK490" s="97" t="s">
        <v>8053</v>
      </c>
      <c r="BL490" s="97">
        <f t="shared" si="864"/>
        <v>0</v>
      </c>
      <c r="BM490" s="97">
        <f t="shared" si="865"/>
        <v>0</v>
      </c>
      <c r="BN490" s="97">
        <f t="shared" si="866"/>
        <v>0</v>
      </c>
      <c r="BO490" s="97">
        <f t="shared" si="867"/>
        <v>0</v>
      </c>
      <c r="BP490" s="97">
        <f t="shared" si="868"/>
        <v>0</v>
      </c>
      <c r="BQ490" s="97">
        <f t="shared" si="869"/>
        <v>0</v>
      </c>
      <c r="BR490" s="97">
        <f>SIN((90-$U$9)*$AA$8)*TAN($AA$10*$AA$8)/TAN((90-'C'!$F356)*$AA$8)</f>
        <v>-9.7394909456551368E-2</v>
      </c>
      <c r="BS490" s="97">
        <f t="shared" si="870"/>
        <v>2.5695650812758864E-2</v>
      </c>
      <c r="BT490" s="97">
        <f t="shared" si="871"/>
        <v>1.0127663357422376</v>
      </c>
      <c r="BU490" s="97">
        <f t="shared" si="872"/>
        <v>-5.5185034354622111</v>
      </c>
      <c r="BV490" s="97">
        <f t="shared" si="873"/>
        <v>9.1069592988755232</v>
      </c>
      <c r="BW490" s="97">
        <f t="shared" si="874"/>
        <v>-14.625462734337734</v>
      </c>
      <c r="BX490" s="97">
        <f t="shared" si="875"/>
        <v>176.41154413658668</v>
      </c>
      <c r="BY490" s="97" t="s">
        <v>8053</v>
      </c>
      <c r="BZ490" s="97" t="s">
        <v>8053</v>
      </c>
      <c r="CA490" s="97" t="s">
        <v>8053</v>
      </c>
      <c r="CB490" s="97">
        <f t="shared" si="876"/>
        <v>0</v>
      </c>
      <c r="CC490" s="97">
        <f t="shared" si="877"/>
        <v>0</v>
      </c>
      <c r="CD490" s="97">
        <f t="shared" si="878"/>
        <v>0</v>
      </c>
      <c r="CE490" s="97">
        <f t="shared" si="879"/>
        <v>0</v>
      </c>
      <c r="CF490" s="97">
        <f t="shared" si="880"/>
        <v>0</v>
      </c>
      <c r="CG490" s="97">
        <f t="shared" si="881"/>
        <v>0</v>
      </c>
      <c r="CH490" s="97">
        <f>90-'C'!$F356</f>
        <v>112.52500000000001</v>
      </c>
      <c r="CI490" s="97">
        <v>6</v>
      </c>
      <c r="CJ490" s="97" t="s">
        <v>8185</v>
      </c>
      <c r="CK490" s="97"/>
      <c r="CL490" s="97"/>
      <c r="CM490" s="97"/>
      <c r="CN490" s="97" t="s">
        <v>8220</v>
      </c>
      <c r="CO490" s="97">
        <f t="shared" si="892"/>
        <v>6</v>
      </c>
      <c r="CP490" s="97">
        <f t="shared" si="882"/>
        <v>34.31666666666667</v>
      </c>
      <c r="CQ490" s="97">
        <f>'C'!F356</f>
        <v>-22.524999999999999</v>
      </c>
      <c r="CR490" s="97">
        <f t="shared" si="883"/>
        <v>3.1415926535897931</v>
      </c>
      <c r="CS490" s="97">
        <f t="shared" si="884"/>
        <v>1.7453292519943295E-2</v>
      </c>
      <c r="CT490" s="97">
        <f t="shared" si="885"/>
        <v>57.295779513082323</v>
      </c>
      <c r="CU490" s="97">
        <f t="shared" si="886"/>
        <v>0.59893882164272083</v>
      </c>
      <c r="CV490" s="97">
        <f t="shared" si="887"/>
        <v>-0.39313541401172269</v>
      </c>
      <c r="CW490" s="97">
        <f t="shared" si="888"/>
        <v>1.3036011030089629</v>
      </c>
      <c r="CX490" s="97">
        <f t="shared" si="889"/>
        <v>-63.002824925257983</v>
      </c>
      <c r="CY490" s="97">
        <f t="shared" si="890"/>
        <v>116.99717507474202</v>
      </c>
      <c r="CZ490" s="97">
        <f t="shared" si="891"/>
        <v>243.00282492525798</v>
      </c>
      <c r="DA490" s="97"/>
      <c r="DB490" s="97"/>
      <c r="DC490" s="97"/>
      <c r="DD490" s="97"/>
      <c r="DE490" s="97"/>
      <c r="DF490" s="97"/>
      <c r="DG490" s="97"/>
      <c r="DH490" s="97"/>
      <c r="DI490" s="97"/>
      <c r="DJ490" s="97"/>
      <c r="DK490" s="97"/>
    </row>
    <row r="491" spans="1:115" ht="30" customHeight="1" x14ac:dyDescent="0.2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 t="e">
        <f t="shared" ref="L491:L494" si="893">#REF!</f>
        <v>#REF!</v>
      </c>
      <c r="M491" s="97"/>
      <c r="N491" s="97">
        <f t="shared" si="828"/>
        <v>105.87231873866266</v>
      </c>
      <c r="O491" s="97">
        <f t="shared" si="829"/>
        <v>117.14031066922897</v>
      </c>
      <c r="P491" s="97">
        <f t="shared" si="830"/>
        <v>-11.267991930566311</v>
      </c>
      <c r="Q491" s="97" t="str">
        <f t="shared" si="831"/>
        <v>QSOS</v>
      </c>
      <c r="R491" s="97">
        <f t="shared" si="832"/>
        <v>242.85968933077103</v>
      </c>
      <c r="S491" s="97">
        <f t="shared" si="477"/>
        <v>479</v>
      </c>
      <c r="T491" s="97">
        <f>SIN((90-$U$9)*$AA$8)*TAN($AA$9*$AA$8)/TAN((90-'C'!$F357)*$AA$8)</f>
        <v>-1.2114681446373752</v>
      </c>
      <c r="U491" s="97">
        <f t="shared" si="833"/>
        <v>3.9313065427916092</v>
      </c>
      <c r="V491" s="97">
        <f t="shared" si="834"/>
        <v>2.2206545302661578</v>
      </c>
      <c r="W491" s="97">
        <f t="shared" si="835"/>
        <v>-33.06195088152797</v>
      </c>
      <c r="X491" s="97">
        <f t="shared" si="836"/>
        <v>63.235932093769605</v>
      </c>
      <c r="Y491" s="97">
        <f t="shared" si="837"/>
        <v>-96.297882975297568</v>
      </c>
      <c r="Z491" s="97">
        <f t="shared" si="838"/>
        <v>149.82601878775836</v>
      </c>
      <c r="AA491" s="97">
        <f>(COS( 90.833*$AA$8)-SIN($U$9*$AA$8)*SIN('C'!$F357*$AA$8))/COS($U$9*$AA$8)/COS('C'!$F357*$AA$8)</f>
        <v>0.26560447477778465</v>
      </c>
      <c r="AB491" s="97">
        <f t="shared" si="839"/>
        <v>74.597126126926383</v>
      </c>
      <c r="AC491" s="97">
        <f>('C'!$E357+$AC$9+$W$9/15)</f>
        <v>12.044777777777778</v>
      </c>
      <c r="AD491" s="97">
        <f t="shared" si="840"/>
        <v>0</v>
      </c>
      <c r="AE491" s="97">
        <f t="shared" si="841"/>
        <v>0</v>
      </c>
      <c r="AF491" s="97">
        <f t="shared" si="842"/>
        <v>0</v>
      </c>
      <c r="AG491" s="97">
        <f t="shared" si="843"/>
        <v>0</v>
      </c>
      <c r="AH491" s="97">
        <f t="shared" si="844"/>
        <v>0</v>
      </c>
      <c r="AI491" s="97"/>
      <c r="AJ491" s="97"/>
      <c r="AK491" s="97">
        <f t="shared" si="845"/>
        <v>0</v>
      </c>
      <c r="AL491" s="97">
        <f>SIN((90-$U$9)*$AA$8)*TAN($Y$10*$AA$8)/TAN((90-'C'!$F357)*$AA$8)</f>
        <v>9.7942989381514703E-2</v>
      </c>
      <c r="AM491" s="97">
        <f t="shared" si="846"/>
        <v>2.5695650812758871E-2</v>
      </c>
      <c r="AN491" s="97">
        <f t="shared" si="847"/>
        <v>1.0127663357422376</v>
      </c>
      <c r="AO491" s="97">
        <f t="shared" si="848"/>
        <v>5.549655458027809</v>
      </c>
      <c r="AP491" s="97">
        <f t="shared" si="849"/>
        <v>-9.106959298875525</v>
      </c>
      <c r="AQ491" s="97">
        <f t="shared" si="850"/>
        <v>14.656614756903334</v>
      </c>
      <c r="AR491" s="97">
        <f t="shared" si="851"/>
        <v>183.55730384084771</v>
      </c>
      <c r="AS491" s="97" t="s">
        <v>8053</v>
      </c>
      <c r="AT491" s="97" t="s">
        <v>8053</v>
      </c>
      <c r="AU491" s="97" t="s">
        <v>8053</v>
      </c>
      <c r="AV491" s="97">
        <f t="shared" si="852"/>
        <v>11.067670127317555</v>
      </c>
      <c r="AW491" s="97">
        <f t="shared" si="853"/>
        <v>11.067670127317555</v>
      </c>
      <c r="AX491" s="97">
        <f t="shared" si="854"/>
        <v>0.46115292197156482</v>
      </c>
      <c r="AY491" s="97">
        <f t="shared" si="855"/>
        <v>0</v>
      </c>
      <c r="AZ491" s="97">
        <f t="shared" si="856"/>
        <v>0</v>
      </c>
      <c r="BA491" s="97">
        <f t="shared" si="857"/>
        <v>0</v>
      </c>
      <c r="BB491" s="97">
        <f>SIN((90-$U$9)*$AA$8)*TAN($Y$9*$AA$8)/TAN((90-'C'!$F357)*$AA$8)</f>
        <v>1.2114681446373756</v>
      </c>
      <c r="BC491" s="97">
        <f t="shared" si="858"/>
        <v>3.9313065427916136</v>
      </c>
      <c r="BD491" s="97">
        <f t="shared" si="859"/>
        <v>2.2206545302661587</v>
      </c>
      <c r="BE491" s="97">
        <f t="shared" si="860"/>
        <v>33.06195088152797</v>
      </c>
      <c r="BF491" s="97">
        <f t="shared" si="861"/>
        <v>-63.235932093769613</v>
      </c>
      <c r="BG491" s="97">
        <f t="shared" si="862"/>
        <v>96.297882975297583</v>
      </c>
      <c r="BH491" s="97">
        <f t="shared" si="863"/>
        <v>210.17398121224164</v>
      </c>
      <c r="BI491" s="97" t="s">
        <v>8053</v>
      </c>
      <c r="BJ491" s="97" t="s">
        <v>8053</v>
      </c>
      <c r="BK491" s="97" t="s">
        <v>8053</v>
      </c>
      <c r="BL491" s="97">
        <f t="shared" si="864"/>
        <v>0</v>
      </c>
      <c r="BM491" s="97">
        <f t="shared" si="865"/>
        <v>0</v>
      </c>
      <c r="BN491" s="97">
        <f t="shared" si="866"/>
        <v>0</v>
      </c>
      <c r="BO491" s="97">
        <f t="shared" si="867"/>
        <v>0</v>
      </c>
      <c r="BP491" s="97">
        <f t="shared" si="868"/>
        <v>0</v>
      </c>
      <c r="BQ491" s="97">
        <f t="shared" si="869"/>
        <v>0</v>
      </c>
      <c r="BR491" s="97">
        <f>SIN((90-$U$9)*$AA$8)*TAN($AA$10*$AA$8)/TAN((90-'C'!$F357)*$AA$8)</f>
        <v>-9.7942989381514689E-2</v>
      </c>
      <c r="BS491" s="97">
        <f t="shared" si="870"/>
        <v>2.5695650812758864E-2</v>
      </c>
      <c r="BT491" s="97">
        <f t="shared" si="871"/>
        <v>1.0127663357422376</v>
      </c>
      <c r="BU491" s="97">
        <f t="shared" si="872"/>
        <v>-5.5496554580278081</v>
      </c>
      <c r="BV491" s="97">
        <f t="shared" si="873"/>
        <v>9.1069592988755232</v>
      </c>
      <c r="BW491" s="97">
        <f t="shared" si="874"/>
        <v>-14.65661475690333</v>
      </c>
      <c r="BX491" s="97">
        <f t="shared" si="875"/>
        <v>176.44269615915229</v>
      </c>
      <c r="BY491" s="97" t="s">
        <v>8053</v>
      </c>
      <c r="BZ491" s="97" t="s">
        <v>8053</v>
      </c>
      <c r="CA491" s="97" t="s">
        <v>8053</v>
      </c>
      <c r="CB491" s="97">
        <f t="shared" si="876"/>
        <v>0</v>
      </c>
      <c r="CC491" s="97">
        <f t="shared" si="877"/>
        <v>0</v>
      </c>
      <c r="CD491" s="97">
        <f t="shared" si="878"/>
        <v>0</v>
      </c>
      <c r="CE491" s="97">
        <f t="shared" si="879"/>
        <v>0</v>
      </c>
      <c r="CF491" s="97">
        <f t="shared" si="880"/>
        <v>0</v>
      </c>
      <c r="CG491" s="97">
        <f t="shared" si="881"/>
        <v>0</v>
      </c>
      <c r="CH491" s="97">
        <f>90-'C'!$F357</f>
        <v>112.639</v>
      </c>
      <c r="CI491" s="97">
        <v>7</v>
      </c>
      <c r="CJ491" s="97"/>
      <c r="CK491" s="97"/>
      <c r="CL491" s="97" t="e">
        <f t="shared" ref="CL491:CL494" si="894">#REF!</f>
        <v>#REF!</v>
      </c>
      <c r="CM491" s="97"/>
      <c r="CN491" s="97" t="s">
        <v>8220</v>
      </c>
      <c r="CO491" s="97">
        <f t="shared" si="892"/>
        <v>7</v>
      </c>
      <c r="CP491" s="97">
        <f t="shared" si="882"/>
        <v>34.31666666666667</v>
      </c>
      <c r="CQ491" s="97">
        <f>'C'!F357</f>
        <v>-22.638999999999999</v>
      </c>
      <c r="CR491" s="97">
        <f t="shared" si="883"/>
        <v>3.1415926535897931</v>
      </c>
      <c r="CS491" s="97">
        <f t="shared" si="884"/>
        <v>1.7453292519943295E-2</v>
      </c>
      <c r="CT491" s="97">
        <f t="shared" si="885"/>
        <v>57.295779513082323</v>
      </c>
      <c r="CU491" s="97">
        <f t="shared" si="886"/>
        <v>0.59893882164272083</v>
      </c>
      <c r="CV491" s="97">
        <f t="shared" si="887"/>
        <v>-0.39512508935899626</v>
      </c>
      <c r="CW491" s="97">
        <f t="shared" si="888"/>
        <v>1.3019654634403508</v>
      </c>
      <c r="CX491" s="97">
        <f t="shared" si="889"/>
        <v>-62.859689330771033</v>
      </c>
      <c r="CY491" s="97">
        <f t="shared" si="890"/>
        <v>117.14031066922897</v>
      </c>
      <c r="CZ491" s="97">
        <f t="shared" si="891"/>
        <v>242.85968933077103</v>
      </c>
      <c r="DA491" s="97"/>
      <c r="DB491" s="97"/>
      <c r="DC491" s="97"/>
      <c r="DD491" s="97"/>
      <c r="DE491" s="97"/>
      <c r="DF491" s="97"/>
      <c r="DG491" s="97"/>
      <c r="DH491" s="97"/>
      <c r="DI491" s="97"/>
      <c r="DJ491" s="97"/>
      <c r="DK491" s="97"/>
    </row>
    <row r="492" spans="1:115" ht="30" customHeight="1" x14ac:dyDescent="0.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 t="s">
        <v>8186</v>
      </c>
      <c r="L492" s="97" t="e">
        <f t="shared" si="893"/>
        <v>#REF!</v>
      </c>
      <c r="M492" s="97"/>
      <c r="N492" s="97">
        <f t="shared" si="828"/>
        <v>105.87231873866266</v>
      </c>
      <c r="O492" s="97">
        <f t="shared" si="829"/>
        <v>117.27345959040076</v>
      </c>
      <c r="P492" s="97">
        <f t="shared" si="830"/>
        <v>-11.401140851738106</v>
      </c>
      <c r="Q492" s="97" t="str">
        <f t="shared" si="831"/>
        <v>QSOS</v>
      </c>
      <c r="R492" s="97">
        <f t="shared" si="832"/>
        <v>242.72654040959924</v>
      </c>
      <c r="S492" s="97">
        <f t="shared" si="477"/>
        <v>480</v>
      </c>
      <c r="T492" s="97">
        <f>SIN((90-$U$9)*$AA$8)*TAN($AA$9*$AA$8)/TAN((90-'C'!$F358)*$AA$8)</f>
        <v>-1.2177817717819384</v>
      </c>
      <c r="U492" s="97">
        <f t="shared" si="833"/>
        <v>3.9313065427916092</v>
      </c>
      <c r="V492" s="97">
        <f t="shared" si="834"/>
        <v>2.2206545302661578</v>
      </c>
      <c r="W492" s="97">
        <f t="shared" si="835"/>
        <v>-33.25653869031045</v>
      </c>
      <c r="X492" s="97">
        <f t="shared" si="836"/>
        <v>63.235932093769605</v>
      </c>
      <c r="Y492" s="97">
        <f t="shared" si="837"/>
        <v>-96.492470784080055</v>
      </c>
      <c r="Z492" s="97">
        <f t="shared" si="838"/>
        <v>150.02060659654083</v>
      </c>
      <c r="AA492" s="97">
        <f>(COS( 90.833*$AA$8)-SIN($U$9*$AA$8)*SIN('C'!$F358*$AA$8))/COS($U$9*$AA$8)/COS('C'!$F358*$AA$8)</f>
        <v>0.26707331857844596</v>
      </c>
      <c r="AB492" s="97">
        <f t="shared" si="839"/>
        <v>74.509813796902563</v>
      </c>
      <c r="AC492" s="97">
        <f>('C'!$E358+$AC$9+$W$9/15)</f>
        <v>12.052777777777781</v>
      </c>
      <c r="AD492" s="97">
        <f t="shared" si="840"/>
        <v>0</v>
      </c>
      <c r="AE492" s="97">
        <f t="shared" si="841"/>
        <v>0</v>
      </c>
      <c r="AF492" s="97">
        <f t="shared" si="842"/>
        <v>0</v>
      </c>
      <c r="AG492" s="97">
        <f t="shared" si="843"/>
        <v>0</v>
      </c>
      <c r="AH492" s="97">
        <f t="shared" si="844"/>
        <v>0</v>
      </c>
      <c r="AI492" s="97"/>
      <c r="AJ492" s="97"/>
      <c r="AK492" s="97">
        <f t="shared" si="845"/>
        <v>0</v>
      </c>
      <c r="AL492" s="97">
        <f>SIN((90-$U$9)*$AA$8)*TAN($Y$10*$AA$8)/TAN((90-'C'!$F358)*$AA$8)</f>
        <v>9.8453424194940103E-2</v>
      </c>
      <c r="AM492" s="97">
        <f t="shared" si="846"/>
        <v>2.5695650812758871E-2</v>
      </c>
      <c r="AN492" s="97">
        <f t="shared" si="847"/>
        <v>1.0127663357422376</v>
      </c>
      <c r="AO492" s="97">
        <f t="shared" si="848"/>
        <v>5.5786692700992724</v>
      </c>
      <c r="AP492" s="97">
        <f t="shared" si="849"/>
        <v>-9.106959298875525</v>
      </c>
      <c r="AQ492" s="97">
        <f t="shared" si="850"/>
        <v>14.685628568974797</v>
      </c>
      <c r="AR492" s="97">
        <f t="shared" si="851"/>
        <v>183.52829002877624</v>
      </c>
      <c r="AS492" s="97" t="s">
        <v>8053</v>
      </c>
      <c r="AT492" s="97" t="s">
        <v>8053</v>
      </c>
      <c r="AU492" s="97" t="s">
        <v>8053</v>
      </c>
      <c r="AV492" s="97">
        <f t="shared" si="852"/>
        <v>11.07373587317946</v>
      </c>
      <c r="AW492" s="97">
        <f t="shared" si="853"/>
        <v>11.07373587317946</v>
      </c>
      <c r="AX492" s="97">
        <f t="shared" si="854"/>
        <v>0.46140566138247752</v>
      </c>
      <c r="AY492" s="97">
        <f t="shared" si="855"/>
        <v>0</v>
      </c>
      <c r="AZ492" s="97">
        <f t="shared" si="856"/>
        <v>0</v>
      </c>
      <c r="BA492" s="97">
        <f t="shared" si="857"/>
        <v>0</v>
      </c>
      <c r="BB492" s="97">
        <f>SIN((90-$U$9)*$AA$8)*TAN($Y$9*$AA$8)/TAN((90-'C'!$F358)*$AA$8)</f>
        <v>1.2177817717819388</v>
      </c>
      <c r="BC492" s="97">
        <f t="shared" si="858"/>
        <v>3.9313065427916136</v>
      </c>
      <c r="BD492" s="97">
        <f t="shared" si="859"/>
        <v>2.2206545302661587</v>
      </c>
      <c r="BE492" s="97">
        <f t="shared" si="860"/>
        <v>33.256538690310443</v>
      </c>
      <c r="BF492" s="97">
        <f t="shared" si="861"/>
        <v>-63.235932093769613</v>
      </c>
      <c r="BG492" s="97">
        <f t="shared" si="862"/>
        <v>96.492470784080055</v>
      </c>
      <c r="BH492" s="97">
        <f t="shared" si="863"/>
        <v>209.97939340345917</v>
      </c>
      <c r="BI492" s="97" t="s">
        <v>8053</v>
      </c>
      <c r="BJ492" s="97" t="s">
        <v>8053</v>
      </c>
      <c r="BK492" s="97" t="s">
        <v>8053</v>
      </c>
      <c r="BL492" s="97">
        <f t="shared" si="864"/>
        <v>0</v>
      </c>
      <c r="BM492" s="97">
        <f t="shared" si="865"/>
        <v>0</v>
      </c>
      <c r="BN492" s="97">
        <f t="shared" si="866"/>
        <v>0</v>
      </c>
      <c r="BO492" s="97">
        <f t="shared" si="867"/>
        <v>0</v>
      </c>
      <c r="BP492" s="97">
        <f t="shared" si="868"/>
        <v>0</v>
      </c>
      <c r="BQ492" s="97">
        <f t="shared" si="869"/>
        <v>0</v>
      </c>
      <c r="BR492" s="97">
        <f>SIN((90-$U$9)*$AA$8)*TAN($AA$10*$AA$8)/TAN((90-'C'!$F358)*$AA$8)</f>
        <v>-9.845342419494009E-2</v>
      </c>
      <c r="BS492" s="97">
        <f t="shared" si="870"/>
        <v>2.5695650812758864E-2</v>
      </c>
      <c r="BT492" s="97">
        <f t="shared" si="871"/>
        <v>1.0127663357422376</v>
      </c>
      <c r="BU492" s="97">
        <f t="shared" si="872"/>
        <v>-5.5786692700992724</v>
      </c>
      <c r="BV492" s="97">
        <f t="shared" si="873"/>
        <v>9.1069592988755232</v>
      </c>
      <c r="BW492" s="97">
        <f t="shared" si="874"/>
        <v>-14.685628568974796</v>
      </c>
      <c r="BX492" s="97">
        <f t="shared" si="875"/>
        <v>176.47170997122376</v>
      </c>
      <c r="BY492" s="97" t="s">
        <v>8053</v>
      </c>
      <c r="BZ492" s="97" t="s">
        <v>8053</v>
      </c>
      <c r="CA492" s="97" t="s">
        <v>8053</v>
      </c>
      <c r="CB492" s="97">
        <f t="shared" si="876"/>
        <v>0</v>
      </c>
      <c r="CC492" s="97">
        <f t="shared" si="877"/>
        <v>0</v>
      </c>
      <c r="CD492" s="97">
        <f t="shared" si="878"/>
        <v>0</v>
      </c>
      <c r="CE492" s="97">
        <f t="shared" si="879"/>
        <v>0</v>
      </c>
      <c r="CF492" s="97">
        <f t="shared" si="880"/>
        <v>0</v>
      </c>
      <c r="CG492" s="97">
        <f t="shared" si="881"/>
        <v>0</v>
      </c>
      <c r="CH492" s="97">
        <f>90-'C'!$F358</f>
        <v>112.745</v>
      </c>
      <c r="CI492" s="97">
        <v>8</v>
      </c>
      <c r="CJ492" s="97"/>
      <c r="CK492" s="97" t="s">
        <v>8186</v>
      </c>
      <c r="CL492" s="97" t="e">
        <f t="shared" si="894"/>
        <v>#REF!</v>
      </c>
      <c r="CM492" s="97"/>
      <c r="CN492" s="97" t="s">
        <v>8220</v>
      </c>
      <c r="CO492" s="97">
        <f t="shared" si="892"/>
        <v>8</v>
      </c>
      <c r="CP492" s="97">
        <f t="shared" si="882"/>
        <v>34.31666666666667</v>
      </c>
      <c r="CQ492" s="97">
        <f>'C'!F358</f>
        <v>-22.745000000000001</v>
      </c>
      <c r="CR492" s="97">
        <f t="shared" si="883"/>
        <v>3.1415926535897931</v>
      </c>
      <c r="CS492" s="97">
        <f t="shared" si="884"/>
        <v>1.7453292519943295E-2</v>
      </c>
      <c r="CT492" s="97">
        <f t="shared" si="885"/>
        <v>57.295779513082323</v>
      </c>
      <c r="CU492" s="97">
        <f t="shared" si="886"/>
        <v>0.59893882164272083</v>
      </c>
      <c r="CV492" s="97">
        <f t="shared" si="887"/>
        <v>-0.39697513836611026</v>
      </c>
      <c r="CW492" s="97">
        <f t="shared" si="888"/>
        <v>1.3004415758038472</v>
      </c>
      <c r="CX492" s="97">
        <f t="shared" si="889"/>
        <v>-62.726540409599238</v>
      </c>
      <c r="CY492" s="97">
        <f t="shared" si="890"/>
        <v>117.27345959040076</v>
      </c>
      <c r="CZ492" s="97">
        <f t="shared" si="891"/>
        <v>242.72654040959924</v>
      </c>
      <c r="DA492" s="97"/>
      <c r="DB492" s="97"/>
      <c r="DC492" s="97"/>
      <c r="DD492" s="97"/>
      <c r="DE492" s="97"/>
      <c r="DF492" s="97"/>
      <c r="DG492" s="97"/>
      <c r="DH492" s="97"/>
      <c r="DI492" s="97"/>
      <c r="DJ492" s="97"/>
      <c r="DK492" s="97"/>
    </row>
    <row r="493" spans="1:115" ht="30" customHeight="1" x14ac:dyDescent="0.2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 t="e">
        <f t="shared" si="893"/>
        <v>#REF!</v>
      </c>
      <c r="M493" s="97"/>
      <c r="N493" s="97">
        <f t="shared" si="828"/>
        <v>105.87231873866266</v>
      </c>
      <c r="O493" s="97">
        <f t="shared" si="829"/>
        <v>117.39660961195236</v>
      </c>
      <c r="P493" s="97">
        <f t="shared" si="830"/>
        <v>-11.524290873289701</v>
      </c>
      <c r="Q493" s="97" t="str">
        <f t="shared" si="831"/>
        <v>QSOS</v>
      </c>
      <c r="R493" s="97">
        <f t="shared" si="832"/>
        <v>242.60339038804764</v>
      </c>
      <c r="S493" s="97">
        <f t="shared" si="477"/>
        <v>481</v>
      </c>
      <c r="T493" s="97">
        <f>SIN((90-$U$9)*$AA$8)*TAN($AA$9*$AA$8)/TAN((90-'C'!$F359)*$AA$8)</f>
        <v>-1.2236276169287126</v>
      </c>
      <c r="U493" s="97">
        <f t="shared" si="833"/>
        <v>3.9313065427916092</v>
      </c>
      <c r="V493" s="97">
        <f t="shared" si="834"/>
        <v>2.2206545302661578</v>
      </c>
      <c r="W493" s="97">
        <f t="shared" si="835"/>
        <v>-33.437096484915465</v>
      </c>
      <c r="X493" s="97">
        <f t="shared" si="836"/>
        <v>63.235932093769605</v>
      </c>
      <c r="Y493" s="97">
        <f t="shared" si="837"/>
        <v>-96.673028578685063</v>
      </c>
      <c r="Z493" s="97">
        <f t="shared" si="838"/>
        <v>150.20116439114585</v>
      </c>
      <c r="AA493" s="97">
        <f>(COS( 90.833*$AA$8)-SIN($U$9*$AA$8)*SIN('C'!$F359*$AA$8))/COS($U$9*$AA$8)/COS('C'!$F359*$AA$8)</f>
        <v>0.26843327633582337</v>
      </c>
      <c r="AB493" s="97">
        <f t="shared" si="839"/>
        <v>74.428941084593149</v>
      </c>
      <c r="AC493" s="97">
        <f>('C'!$E359+$AC$9+$W$9/15)</f>
        <v>12.059777777777779</v>
      </c>
      <c r="AD493" s="97">
        <f t="shared" si="840"/>
        <v>0</v>
      </c>
      <c r="AE493" s="97">
        <f t="shared" si="841"/>
        <v>0</v>
      </c>
      <c r="AF493" s="97">
        <f t="shared" si="842"/>
        <v>0</v>
      </c>
      <c r="AG493" s="97">
        <f t="shared" si="843"/>
        <v>0</v>
      </c>
      <c r="AH493" s="97">
        <f t="shared" si="844"/>
        <v>0</v>
      </c>
      <c r="AI493" s="97"/>
      <c r="AJ493" s="97"/>
      <c r="AK493" s="97">
        <f t="shared" si="845"/>
        <v>0</v>
      </c>
      <c r="AL493" s="97">
        <f>SIN((90-$U$9)*$AA$8)*TAN($Y$10*$AA$8)/TAN((90-'C'!$F359)*$AA$8)</f>
        <v>9.8926040459487344E-2</v>
      </c>
      <c r="AM493" s="97">
        <f t="shared" si="846"/>
        <v>2.5695650812758871E-2</v>
      </c>
      <c r="AN493" s="97">
        <f t="shared" si="847"/>
        <v>1.0127663357422376</v>
      </c>
      <c r="AO493" s="97">
        <f t="shared" si="848"/>
        <v>5.6055347035981455</v>
      </c>
      <c r="AP493" s="97">
        <f t="shared" si="849"/>
        <v>-9.106959298875525</v>
      </c>
      <c r="AQ493" s="97">
        <f t="shared" si="850"/>
        <v>14.712494002473671</v>
      </c>
      <c r="AR493" s="97">
        <f t="shared" si="851"/>
        <v>183.50142459527737</v>
      </c>
      <c r="AS493" s="97" t="s">
        <v>8053</v>
      </c>
      <c r="AT493" s="97" t="s">
        <v>8053</v>
      </c>
      <c r="AU493" s="97" t="s">
        <v>8053</v>
      </c>
      <c r="AV493" s="97">
        <f t="shared" si="852"/>
        <v>11.078944844279533</v>
      </c>
      <c r="AW493" s="97">
        <f t="shared" si="853"/>
        <v>11.078944844279533</v>
      </c>
      <c r="AX493" s="97">
        <f t="shared" si="854"/>
        <v>0.46162270184498055</v>
      </c>
      <c r="AY493" s="97">
        <f t="shared" si="855"/>
        <v>0</v>
      </c>
      <c r="AZ493" s="97">
        <f t="shared" si="856"/>
        <v>0</v>
      </c>
      <c r="BA493" s="97">
        <f t="shared" si="857"/>
        <v>0</v>
      </c>
      <c r="BB493" s="97">
        <f>SIN((90-$U$9)*$AA$8)*TAN($Y$9*$AA$8)/TAN((90-'C'!$F359)*$AA$8)</f>
        <v>1.223627616928713</v>
      </c>
      <c r="BC493" s="97">
        <f t="shared" si="858"/>
        <v>3.9313065427916136</v>
      </c>
      <c r="BD493" s="97">
        <f t="shared" si="859"/>
        <v>2.2206545302661587</v>
      </c>
      <c r="BE493" s="97">
        <f t="shared" si="860"/>
        <v>33.437096484915457</v>
      </c>
      <c r="BF493" s="97">
        <f t="shared" si="861"/>
        <v>-63.235932093769613</v>
      </c>
      <c r="BG493" s="97">
        <f t="shared" si="862"/>
        <v>96.673028578685063</v>
      </c>
      <c r="BH493" s="97">
        <f t="shared" si="863"/>
        <v>209.79883560885415</v>
      </c>
      <c r="BI493" s="97" t="s">
        <v>8053</v>
      </c>
      <c r="BJ493" s="97" t="s">
        <v>8053</v>
      </c>
      <c r="BK493" s="97" t="s">
        <v>8053</v>
      </c>
      <c r="BL493" s="97">
        <f t="shared" si="864"/>
        <v>0</v>
      </c>
      <c r="BM493" s="97">
        <f t="shared" si="865"/>
        <v>0</v>
      </c>
      <c r="BN493" s="97">
        <f t="shared" si="866"/>
        <v>0</v>
      </c>
      <c r="BO493" s="97">
        <f t="shared" si="867"/>
        <v>0</v>
      </c>
      <c r="BP493" s="97">
        <f t="shared" si="868"/>
        <v>0</v>
      </c>
      <c r="BQ493" s="97">
        <f t="shared" si="869"/>
        <v>0</v>
      </c>
      <c r="BR493" s="97">
        <f>SIN((90-$U$9)*$AA$8)*TAN($AA$10*$AA$8)/TAN((90-'C'!$F359)*$AA$8)</f>
        <v>-9.892604045948733E-2</v>
      </c>
      <c r="BS493" s="97">
        <f t="shared" si="870"/>
        <v>2.5695650812758864E-2</v>
      </c>
      <c r="BT493" s="97">
        <f t="shared" si="871"/>
        <v>1.0127663357422376</v>
      </c>
      <c r="BU493" s="97">
        <f t="shared" si="872"/>
        <v>-5.6055347035981447</v>
      </c>
      <c r="BV493" s="97">
        <f t="shared" si="873"/>
        <v>9.1069592988755232</v>
      </c>
      <c r="BW493" s="97">
        <f t="shared" si="874"/>
        <v>-14.712494002473669</v>
      </c>
      <c r="BX493" s="97">
        <f t="shared" si="875"/>
        <v>176.49857540472263</v>
      </c>
      <c r="BY493" s="97" t="s">
        <v>8053</v>
      </c>
      <c r="BZ493" s="97" t="s">
        <v>8053</v>
      </c>
      <c r="CA493" s="97" t="s">
        <v>8053</v>
      </c>
      <c r="CB493" s="97">
        <f t="shared" si="876"/>
        <v>0</v>
      </c>
      <c r="CC493" s="97">
        <f t="shared" si="877"/>
        <v>0</v>
      </c>
      <c r="CD493" s="97">
        <f t="shared" si="878"/>
        <v>0</v>
      </c>
      <c r="CE493" s="97">
        <f t="shared" si="879"/>
        <v>0</v>
      </c>
      <c r="CF493" s="97">
        <f t="shared" si="880"/>
        <v>0</v>
      </c>
      <c r="CG493" s="97">
        <f t="shared" si="881"/>
        <v>0</v>
      </c>
      <c r="CH493" s="97">
        <f>90-'C'!$F359</f>
        <v>112.843</v>
      </c>
      <c r="CI493" s="97">
        <v>9</v>
      </c>
      <c r="CJ493" s="97"/>
      <c r="CK493" s="97"/>
      <c r="CL493" s="97" t="e">
        <f t="shared" si="894"/>
        <v>#REF!</v>
      </c>
      <c r="CM493" s="97"/>
      <c r="CN493" s="97" t="s">
        <v>8220</v>
      </c>
      <c r="CO493" s="97">
        <f t="shared" si="892"/>
        <v>9</v>
      </c>
      <c r="CP493" s="97">
        <f t="shared" si="882"/>
        <v>34.31666666666667</v>
      </c>
      <c r="CQ493" s="97">
        <f>'C'!F359</f>
        <v>-22.843</v>
      </c>
      <c r="CR493" s="97">
        <f t="shared" si="883"/>
        <v>3.1415926535897931</v>
      </c>
      <c r="CS493" s="97">
        <f t="shared" si="884"/>
        <v>1.7453292519943295E-2</v>
      </c>
      <c r="CT493" s="97">
        <f t="shared" si="885"/>
        <v>57.295779513082323</v>
      </c>
      <c r="CU493" s="97">
        <f t="shared" si="886"/>
        <v>0.59893882164272083</v>
      </c>
      <c r="CV493" s="97">
        <f t="shared" si="887"/>
        <v>-0.39868556103306468</v>
      </c>
      <c r="CW493" s="97">
        <f t="shared" si="888"/>
        <v>1.2990300806990298</v>
      </c>
      <c r="CX493" s="97">
        <f t="shared" si="889"/>
        <v>-62.60339038804765</v>
      </c>
      <c r="CY493" s="97">
        <f t="shared" si="890"/>
        <v>117.39660961195236</v>
      </c>
      <c r="CZ493" s="97">
        <f t="shared" si="891"/>
        <v>242.60339038804764</v>
      </c>
      <c r="DA493" s="97"/>
      <c r="DB493" s="97"/>
      <c r="DC493" s="97"/>
      <c r="DD493" s="97"/>
      <c r="DE493" s="97"/>
      <c r="DF493" s="97"/>
      <c r="DG493" s="97"/>
      <c r="DH493" s="97"/>
      <c r="DI493" s="97"/>
      <c r="DJ493" s="97"/>
      <c r="DK493" s="97"/>
    </row>
    <row r="494" spans="1:115" ht="30" customHeight="1" x14ac:dyDescent="0.2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 t="e">
        <f t="shared" si="893"/>
        <v>#REF!</v>
      </c>
      <c r="M494" s="97"/>
      <c r="N494" s="97">
        <f t="shared" si="828"/>
        <v>105.87231873866266</v>
      </c>
      <c r="O494" s="97">
        <f t="shared" si="829"/>
        <v>117.51100661513712</v>
      </c>
      <c r="P494" s="97">
        <f t="shared" si="830"/>
        <v>-11.638687876474464</v>
      </c>
      <c r="Q494" s="97" t="str">
        <f t="shared" si="831"/>
        <v>QSOS</v>
      </c>
      <c r="R494" s="97">
        <f t="shared" si="832"/>
        <v>242.48899338486288</v>
      </c>
      <c r="S494" s="97">
        <f t="shared" si="477"/>
        <v>482</v>
      </c>
      <c r="T494" s="97">
        <f>SIN((90-$U$9)*$AA$8)*TAN($AA$9*$AA$8)/TAN((90-'C'!$F360)*$AA$8)</f>
        <v>-1.2290634488974219</v>
      </c>
      <c r="U494" s="97">
        <f t="shared" si="833"/>
        <v>3.9313065427916092</v>
      </c>
      <c r="V494" s="97">
        <f t="shared" si="834"/>
        <v>2.2206545302661578</v>
      </c>
      <c r="W494" s="97">
        <f t="shared" si="835"/>
        <v>-33.605328128109903</v>
      </c>
      <c r="X494" s="97">
        <f t="shared" si="836"/>
        <v>63.235932093769605</v>
      </c>
      <c r="Y494" s="97">
        <f t="shared" si="837"/>
        <v>-96.841260221879509</v>
      </c>
      <c r="Z494" s="97">
        <f t="shared" si="838"/>
        <v>150.3693960343403</v>
      </c>
      <c r="AA494" s="97">
        <f>(COS( 90.833*$AA$8)-SIN($U$9*$AA$8)*SIN('C'!$F360*$AA$8))/COS($U$9*$AA$8)/COS('C'!$F360*$AA$8)</f>
        <v>0.26969779993921972</v>
      </c>
      <c r="AB494" s="97">
        <f t="shared" si="839"/>
        <v>74.353715015847783</v>
      </c>
      <c r="AC494" s="97">
        <f>('C'!$E360+$AC$9+$W$9/15)</f>
        <v>12.066777777777776</v>
      </c>
      <c r="AD494" s="97">
        <f t="shared" si="840"/>
        <v>0</v>
      </c>
      <c r="AE494" s="97">
        <f t="shared" si="841"/>
        <v>0</v>
      </c>
      <c r="AF494" s="97">
        <f t="shared" si="842"/>
        <v>0</v>
      </c>
      <c r="AG494" s="97">
        <f t="shared" si="843"/>
        <v>0</v>
      </c>
      <c r="AH494" s="97">
        <f t="shared" si="844"/>
        <v>0</v>
      </c>
      <c r="AI494" s="97"/>
      <c r="AJ494" s="97"/>
      <c r="AK494" s="97">
        <f t="shared" si="845"/>
        <v>0</v>
      </c>
      <c r="AL494" s="97">
        <f>SIN((90-$U$9)*$AA$8)*TAN($Y$10*$AA$8)/TAN((90-'C'!$F360)*$AA$8)</f>
        <v>9.936550858347204E-2</v>
      </c>
      <c r="AM494" s="97">
        <f t="shared" si="846"/>
        <v>2.5695650812758871E-2</v>
      </c>
      <c r="AN494" s="97">
        <f t="shared" si="847"/>
        <v>1.0127663357422376</v>
      </c>
      <c r="AO494" s="97">
        <f t="shared" si="848"/>
        <v>5.6305169710313256</v>
      </c>
      <c r="AP494" s="97">
        <f t="shared" si="849"/>
        <v>-9.106959298875525</v>
      </c>
      <c r="AQ494" s="97">
        <f t="shared" si="850"/>
        <v>14.73747626990685</v>
      </c>
      <c r="AR494" s="97">
        <f t="shared" si="851"/>
        <v>183.47644232784421</v>
      </c>
      <c r="AS494" s="97" t="s">
        <v>8053</v>
      </c>
      <c r="AT494" s="97" t="s">
        <v>8053</v>
      </c>
      <c r="AU494" s="97" t="s">
        <v>8053</v>
      </c>
      <c r="AV494" s="97">
        <f t="shared" si="852"/>
        <v>11.084279359783986</v>
      </c>
      <c r="AW494" s="97">
        <f t="shared" si="853"/>
        <v>11.084279359783986</v>
      </c>
      <c r="AX494" s="97">
        <f t="shared" si="854"/>
        <v>0.46184497332433277</v>
      </c>
      <c r="AY494" s="97">
        <f t="shared" si="855"/>
        <v>0</v>
      </c>
      <c r="AZ494" s="97">
        <f t="shared" si="856"/>
        <v>0</v>
      </c>
      <c r="BA494" s="97">
        <f t="shared" si="857"/>
        <v>0</v>
      </c>
      <c r="BB494" s="97">
        <f>SIN((90-$U$9)*$AA$8)*TAN($Y$9*$AA$8)/TAN((90-'C'!$F360)*$AA$8)</f>
        <v>1.2290634488974226</v>
      </c>
      <c r="BC494" s="97">
        <f t="shared" si="858"/>
        <v>3.9313065427916136</v>
      </c>
      <c r="BD494" s="97">
        <f t="shared" si="859"/>
        <v>2.2206545302661587</v>
      </c>
      <c r="BE494" s="97">
        <f t="shared" si="860"/>
        <v>33.605328128109903</v>
      </c>
      <c r="BF494" s="97">
        <f t="shared" si="861"/>
        <v>-63.235932093769613</v>
      </c>
      <c r="BG494" s="97">
        <f t="shared" si="862"/>
        <v>96.841260221879509</v>
      </c>
      <c r="BH494" s="97">
        <f t="shared" si="863"/>
        <v>209.6306039656597</v>
      </c>
      <c r="BI494" s="97" t="s">
        <v>8053</v>
      </c>
      <c r="BJ494" s="97" t="s">
        <v>8053</v>
      </c>
      <c r="BK494" s="97" t="s">
        <v>8053</v>
      </c>
      <c r="BL494" s="97">
        <f t="shared" si="864"/>
        <v>0</v>
      </c>
      <c r="BM494" s="97">
        <f t="shared" si="865"/>
        <v>0</v>
      </c>
      <c r="BN494" s="97">
        <f t="shared" si="866"/>
        <v>0</v>
      </c>
      <c r="BO494" s="97">
        <f t="shared" si="867"/>
        <v>0</v>
      </c>
      <c r="BP494" s="97">
        <f t="shared" si="868"/>
        <v>0</v>
      </c>
      <c r="BQ494" s="97">
        <f t="shared" si="869"/>
        <v>0</v>
      </c>
      <c r="BR494" s="97">
        <f>SIN((90-$U$9)*$AA$8)*TAN($AA$10*$AA$8)/TAN((90-'C'!$F360)*$AA$8)</f>
        <v>-9.9365508583472012E-2</v>
      </c>
      <c r="BS494" s="97">
        <f t="shared" si="870"/>
        <v>2.5695650812758864E-2</v>
      </c>
      <c r="BT494" s="97">
        <f t="shared" si="871"/>
        <v>1.0127663357422376</v>
      </c>
      <c r="BU494" s="97">
        <f t="shared" si="872"/>
        <v>-5.6305169710313239</v>
      </c>
      <c r="BV494" s="97">
        <f t="shared" si="873"/>
        <v>9.1069592988755232</v>
      </c>
      <c r="BW494" s="97">
        <f t="shared" si="874"/>
        <v>-14.737476269906846</v>
      </c>
      <c r="BX494" s="97">
        <f t="shared" si="875"/>
        <v>176.52355767215579</v>
      </c>
      <c r="BY494" s="97" t="s">
        <v>8053</v>
      </c>
      <c r="BZ494" s="97" t="s">
        <v>8053</v>
      </c>
      <c r="CA494" s="97" t="s">
        <v>8053</v>
      </c>
      <c r="CB494" s="97">
        <f t="shared" si="876"/>
        <v>0</v>
      </c>
      <c r="CC494" s="97">
        <f t="shared" si="877"/>
        <v>0</v>
      </c>
      <c r="CD494" s="97">
        <f t="shared" si="878"/>
        <v>0</v>
      </c>
      <c r="CE494" s="97">
        <f t="shared" si="879"/>
        <v>0</v>
      </c>
      <c r="CF494" s="97">
        <f t="shared" si="880"/>
        <v>0</v>
      </c>
      <c r="CG494" s="97">
        <f t="shared" si="881"/>
        <v>0</v>
      </c>
      <c r="CH494" s="97">
        <f>90-'C'!$F360</f>
        <v>112.934</v>
      </c>
      <c r="CI494" s="97">
        <v>10</v>
      </c>
      <c r="CJ494" s="97"/>
      <c r="CK494" s="97"/>
      <c r="CL494" s="97" t="e">
        <f t="shared" si="894"/>
        <v>#REF!</v>
      </c>
      <c r="CM494" s="97"/>
      <c r="CN494" s="97" t="s">
        <v>8220</v>
      </c>
      <c r="CO494" s="97">
        <f t="shared" si="892"/>
        <v>10</v>
      </c>
      <c r="CP494" s="97">
        <f t="shared" si="882"/>
        <v>34.31666666666667</v>
      </c>
      <c r="CQ494" s="97">
        <f>'C'!F360</f>
        <v>-22.934000000000001</v>
      </c>
      <c r="CR494" s="97">
        <f t="shared" si="883"/>
        <v>3.1415926535897931</v>
      </c>
      <c r="CS494" s="97">
        <f t="shared" si="884"/>
        <v>1.7453292519943295E-2</v>
      </c>
      <c r="CT494" s="97">
        <f t="shared" si="885"/>
        <v>57.295779513082323</v>
      </c>
      <c r="CU494" s="97">
        <f t="shared" si="886"/>
        <v>0.59893882164272083</v>
      </c>
      <c r="CV494" s="97">
        <f t="shared" si="887"/>
        <v>-0.40027381065237955</v>
      </c>
      <c r="CW494" s="97">
        <f t="shared" si="888"/>
        <v>1.2977171381160917</v>
      </c>
      <c r="CX494" s="97">
        <f t="shared" si="889"/>
        <v>-62.488993384862887</v>
      </c>
      <c r="CY494" s="97">
        <f t="shared" si="890"/>
        <v>117.51100661513712</v>
      </c>
      <c r="CZ494" s="97">
        <f t="shared" si="891"/>
        <v>242.48899338486288</v>
      </c>
      <c r="DA494" s="97"/>
      <c r="DB494" s="97"/>
      <c r="DC494" s="97"/>
      <c r="DD494" s="97"/>
      <c r="DE494" s="97"/>
      <c r="DF494" s="97"/>
      <c r="DG494" s="97"/>
      <c r="DH494" s="97"/>
      <c r="DI494" s="97"/>
      <c r="DJ494" s="97"/>
      <c r="DK494" s="97"/>
    </row>
    <row r="495" spans="1:115" ht="30" customHeight="1" x14ac:dyDescent="0.2">
      <c r="A495" s="97"/>
      <c r="B495" s="97"/>
      <c r="C495" s="97"/>
      <c r="D495" s="97"/>
      <c r="E495" s="97"/>
      <c r="F495" s="97"/>
      <c r="G495" s="97"/>
      <c r="H495" s="97"/>
      <c r="I495" s="97"/>
      <c r="J495" s="97" t="s">
        <v>8187</v>
      </c>
      <c r="K495" s="97"/>
      <c r="L495" s="97"/>
      <c r="M495" s="97"/>
      <c r="N495" s="97">
        <f t="shared" si="828"/>
        <v>105.87231873866266</v>
      </c>
      <c r="O495" s="97">
        <f t="shared" si="829"/>
        <v>117.61664121736999</v>
      </c>
      <c r="P495" s="97">
        <f t="shared" si="830"/>
        <v>-11.744322478707332</v>
      </c>
      <c r="Q495" s="97" t="str">
        <f t="shared" si="831"/>
        <v>QSOS</v>
      </c>
      <c r="R495" s="97">
        <f t="shared" si="832"/>
        <v>242.38335878263001</v>
      </c>
      <c r="S495" s="97">
        <f t="shared" si="477"/>
        <v>483</v>
      </c>
      <c r="T495" s="97">
        <f>SIN((90-$U$9)*$AA$8)*TAN($AA$9*$AA$8)/TAN((90-'C'!$F361)*$AA$8)</f>
        <v>-1.2340876278849116</v>
      </c>
      <c r="U495" s="97">
        <f t="shared" si="833"/>
        <v>3.9313065427916092</v>
      </c>
      <c r="V495" s="97">
        <f t="shared" si="834"/>
        <v>2.2206545302661578</v>
      </c>
      <c r="W495" s="97">
        <f t="shared" si="835"/>
        <v>-33.761112071523591</v>
      </c>
      <c r="X495" s="97">
        <f t="shared" si="836"/>
        <v>63.235932093769605</v>
      </c>
      <c r="Y495" s="97">
        <f t="shared" si="837"/>
        <v>-96.997044165293204</v>
      </c>
      <c r="Z495" s="97">
        <f t="shared" si="838"/>
        <v>150.52517997775399</v>
      </c>
      <c r="AA495" s="97">
        <f>(COS( 90.833*$AA$8)-SIN($U$9*$AA$8)*SIN('C'!$F361*$AA$8))/COS($U$9*$AA$8)/COS('C'!$F361*$AA$8)</f>
        <v>0.2708665189499701</v>
      </c>
      <c r="AB495" s="97">
        <f t="shared" si="839"/>
        <v>74.284163725379443</v>
      </c>
      <c r="AC495" s="97">
        <f>('C'!$E361+$AC$9+$W$9/15)</f>
        <v>12.074777777777779</v>
      </c>
      <c r="AD495" s="97">
        <f t="shared" si="840"/>
        <v>0</v>
      </c>
      <c r="AE495" s="97">
        <f t="shared" si="841"/>
        <v>0</v>
      </c>
      <c r="AF495" s="97">
        <f t="shared" si="842"/>
        <v>0</v>
      </c>
      <c r="AG495" s="97">
        <f t="shared" si="843"/>
        <v>0</v>
      </c>
      <c r="AH495" s="97">
        <f t="shared" si="844"/>
        <v>0</v>
      </c>
      <c r="AI495" s="97"/>
      <c r="AJ495" s="97"/>
      <c r="AK495" s="97">
        <f t="shared" si="845"/>
        <v>0</v>
      </c>
      <c r="AL495" s="97">
        <f>SIN((90-$U$9)*$AA$8)*TAN($Y$10*$AA$8)/TAN((90-'C'!$F361)*$AA$8)</f>
        <v>9.9771695994507775E-2</v>
      </c>
      <c r="AM495" s="97">
        <f t="shared" si="846"/>
        <v>2.5695650812758871E-2</v>
      </c>
      <c r="AN495" s="97">
        <f t="shared" si="847"/>
        <v>1.0127663357422376</v>
      </c>
      <c r="AO495" s="97">
        <f t="shared" si="848"/>
        <v>5.6536082981112292</v>
      </c>
      <c r="AP495" s="97">
        <f t="shared" si="849"/>
        <v>-9.106959298875525</v>
      </c>
      <c r="AQ495" s="97">
        <f t="shared" si="850"/>
        <v>14.760567596986753</v>
      </c>
      <c r="AR495" s="97">
        <f t="shared" si="851"/>
        <v>183.45335100076429</v>
      </c>
      <c r="AS495" s="97" t="s">
        <v>8053</v>
      </c>
      <c r="AT495" s="97" t="s">
        <v>8053</v>
      </c>
      <c r="AU495" s="97" t="s">
        <v>8053</v>
      </c>
      <c r="AV495" s="97">
        <f t="shared" si="852"/>
        <v>11.090739937978663</v>
      </c>
      <c r="AW495" s="97">
        <f t="shared" si="853"/>
        <v>11.090739937978663</v>
      </c>
      <c r="AX495" s="97">
        <f t="shared" si="854"/>
        <v>0.46211416408244427</v>
      </c>
      <c r="AY495" s="97">
        <f t="shared" si="855"/>
        <v>0</v>
      </c>
      <c r="AZ495" s="97">
        <f t="shared" si="856"/>
        <v>0</v>
      </c>
      <c r="BA495" s="97">
        <f t="shared" si="857"/>
        <v>0</v>
      </c>
      <c r="BB495" s="97">
        <f>SIN((90-$U$9)*$AA$8)*TAN($Y$9*$AA$8)/TAN((90-'C'!$F361)*$AA$8)</f>
        <v>1.2340876278849122</v>
      </c>
      <c r="BC495" s="97">
        <f t="shared" si="858"/>
        <v>3.9313065427916136</v>
      </c>
      <c r="BD495" s="97">
        <f t="shared" si="859"/>
        <v>2.2206545302661587</v>
      </c>
      <c r="BE495" s="97">
        <f t="shared" si="860"/>
        <v>33.761112071523598</v>
      </c>
      <c r="BF495" s="97">
        <f t="shared" si="861"/>
        <v>-63.235932093769613</v>
      </c>
      <c r="BG495" s="97">
        <f t="shared" si="862"/>
        <v>96.997044165293204</v>
      </c>
      <c r="BH495" s="97">
        <f t="shared" si="863"/>
        <v>209.47482002224601</v>
      </c>
      <c r="BI495" s="97" t="s">
        <v>8053</v>
      </c>
      <c r="BJ495" s="97" t="s">
        <v>8053</v>
      </c>
      <c r="BK495" s="97" t="s">
        <v>8053</v>
      </c>
      <c r="BL495" s="97">
        <f t="shared" si="864"/>
        <v>0</v>
      </c>
      <c r="BM495" s="97">
        <f t="shared" si="865"/>
        <v>0</v>
      </c>
      <c r="BN495" s="97">
        <f t="shared" si="866"/>
        <v>0</v>
      </c>
      <c r="BO495" s="97">
        <f t="shared" si="867"/>
        <v>0</v>
      </c>
      <c r="BP495" s="97">
        <f t="shared" si="868"/>
        <v>0</v>
      </c>
      <c r="BQ495" s="97">
        <f t="shared" si="869"/>
        <v>0</v>
      </c>
      <c r="BR495" s="97">
        <f>SIN((90-$U$9)*$AA$8)*TAN($AA$10*$AA$8)/TAN((90-'C'!$F361)*$AA$8)</f>
        <v>-9.9771695994507748E-2</v>
      </c>
      <c r="BS495" s="97">
        <f t="shared" si="870"/>
        <v>2.5695650812758864E-2</v>
      </c>
      <c r="BT495" s="97">
        <f t="shared" si="871"/>
        <v>1.0127663357422376</v>
      </c>
      <c r="BU495" s="97">
        <f t="shared" si="872"/>
        <v>-5.6536082981112292</v>
      </c>
      <c r="BV495" s="97">
        <f t="shared" si="873"/>
        <v>9.1069592988755232</v>
      </c>
      <c r="BW495" s="97">
        <f t="shared" si="874"/>
        <v>-14.760567596986753</v>
      </c>
      <c r="BX495" s="97">
        <f t="shared" si="875"/>
        <v>176.54664899923571</v>
      </c>
      <c r="BY495" s="97" t="s">
        <v>8053</v>
      </c>
      <c r="BZ495" s="97" t="s">
        <v>8053</v>
      </c>
      <c r="CA495" s="97" t="s">
        <v>8053</v>
      </c>
      <c r="CB495" s="97">
        <f t="shared" si="876"/>
        <v>0</v>
      </c>
      <c r="CC495" s="97">
        <f t="shared" si="877"/>
        <v>0</v>
      </c>
      <c r="CD495" s="97">
        <f t="shared" si="878"/>
        <v>0</v>
      </c>
      <c r="CE495" s="97">
        <f t="shared" si="879"/>
        <v>0</v>
      </c>
      <c r="CF495" s="97">
        <f t="shared" si="880"/>
        <v>0</v>
      </c>
      <c r="CG495" s="97">
        <f t="shared" si="881"/>
        <v>0</v>
      </c>
      <c r="CH495" s="97">
        <f>90-'C'!$F361</f>
        <v>113.018</v>
      </c>
      <c r="CI495" s="97">
        <v>11</v>
      </c>
      <c r="CJ495" s="97" t="s">
        <v>8187</v>
      </c>
      <c r="CK495" s="97"/>
      <c r="CL495" s="97"/>
      <c r="CM495" s="97"/>
      <c r="CN495" s="97" t="s">
        <v>8220</v>
      </c>
      <c r="CO495" s="97">
        <f t="shared" si="892"/>
        <v>11</v>
      </c>
      <c r="CP495" s="97">
        <f t="shared" si="882"/>
        <v>34.31666666666667</v>
      </c>
      <c r="CQ495" s="97">
        <f>'C'!F361</f>
        <v>-23.018000000000001</v>
      </c>
      <c r="CR495" s="97">
        <f t="shared" si="883"/>
        <v>3.1415926535897931</v>
      </c>
      <c r="CS495" s="97">
        <f t="shared" si="884"/>
        <v>1.7453292519943295E-2</v>
      </c>
      <c r="CT495" s="97">
        <f t="shared" si="885"/>
        <v>57.295779513082323</v>
      </c>
      <c r="CU495" s="97">
        <f t="shared" si="886"/>
        <v>0.59893882164272083</v>
      </c>
      <c r="CV495" s="97">
        <f t="shared" si="887"/>
        <v>-0.40173988722405479</v>
      </c>
      <c r="CW495" s="97">
        <f t="shared" si="888"/>
        <v>1.2965032390984081</v>
      </c>
      <c r="CX495" s="97">
        <f t="shared" si="889"/>
        <v>-62.383358782630012</v>
      </c>
      <c r="CY495" s="97">
        <f t="shared" si="890"/>
        <v>117.61664121736999</v>
      </c>
      <c r="CZ495" s="97">
        <f t="shared" si="891"/>
        <v>242.38335878263001</v>
      </c>
      <c r="DA495" s="97"/>
      <c r="DB495" s="97"/>
      <c r="DC495" s="97"/>
      <c r="DD495" s="97"/>
      <c r="DE495" s="97"/>
      <c r="DF495" s="97"/>
      <c r="DG495" s="97"/>
      <c r="DH495" s="97"/>
      <c r="DI495" s="97"/>
      <c r="DJ495" s="97"/>
      <c r="DK495" s="97"/>
    </row>
    <row r="496" spans="1:115" ht="30" customHeight="1" x14ac:dyDescent="0.2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 t="s">
        <v>8188</v>
      </c>
      <c r="L496" s="97"/>
      <c r="M496" s="97"/>
      <c r="N496" s="97">
        <f t="shared" si="828"/>
        <v>105.87231873866266</v>
      </c>
      <c r="O496" s="97">
        <f t="shared" si="829"/>
        <v>117.71224649539228</v>
      </c>
      <c r="P496" s="97">
        <f t="shared" si="830"/>
        <v>-11.839927756729622</v>
      </c>
      <c r="Q496" s="97" t="str">
        <f t="shared" si="831"/>
        <v>QSOS</v>
      </c>
      <c r="R496" s="97">
        <f t="shared" si="832"/>
        <v>242.28775350460774</v>
      </c>
      <c r="S496" s="97">
        <f t="shared" si="477"/>
        <v>484</v>
      </c>
      <c r="T496" s="97">
        <f>SIN((90-$U$9)*$AA$8)*TAN($AA$9*$AA$8)/TAN((90-'C'!$F362)*$AA$8)</f>
        <v>-1.2386387090572595</v>
      </c>
      <c r="U496" s="97">
        <f t="shared" si="833"/>
        <v>3.9313065427916092</v>
      </c>
      <c r="V496" s="97">
        <f t="shared" si="834"/>
        <v>2.2206545302661578</v>
      </c>
      <c r="W496" s="97">
        <f t="shared" si="835"/>
        <v>-33.902471517446862</v>
      </c>
      <c r="X496" s="97">
        <f t="shared" si="836"/>
        <v>63.235932093769605</v>
      </c>
      <c r="Y496" s="97">
        <f t="shared" si="837"/>
        <v>-97.138403611216461</v>
      </c>
      <c r="Z496" s="97">
        <f t="shared" si="838"/>
        <v>150.66653942367725</v>
      </c>
      <c r="AA496" s="97">
        <f>(COS( 90.833*$AA$8)-SIN($U$9*$AA$8)*SIN('C'!$F362*$AA$8))/COS($U$9*$AA$8)/COS('C'!$F362*$AA$8)</f>
        <v>0.27192515102510989</v>
      </c>
      <c r="AB496" s="97">
        <f t="shared" si="839"/>
        <v>74.221143276681772</v>
      </c>
      <c r="AC496" s="97">
        <f>('C'!$E362+$AC$9+$W$9/15)</f>
        <v>12.082777777777778</v>
      </c>
      <c r="AD496" s="97">
        <f t="shared" si="840"/>
        <v>0</v>
      </c>
      <c r="AE496" s="97">
        <f t="shared" si="841"/>
        <v>0</v>
      </c>
      <c r="AF496" s="97">
        <f t="shared" si="842"/>
        <v>0</v>
      </c>
      <c r="AG496" s="97">
        <f t="shared" si="843"/>
        <v>0</v>
      </c>
      <c r="AH496" s="97">
        <f t="shared" si="844"/>
        <v>0</v>
      </c>
      <c r="AI496" s="97"/>
      <c r="AJ496" s="97"/>
      <c r="AK496" s="97">
        <f t="shared" si="845"/>
        <v>0</v>
      </c>
      <c r="AL496" s="97">
        <f>SIN((90-$U$9)*$AA$8)*TAN($Y$10*$AA$8)/TAN((90-'C'!$F362)*$AA$8)</f>
        <v>0.100139635091306</v>
      </c>
      <c r="AM496" s="97">
        <f t="shared" si="846"/>
        <v>2.5695650812758871E-2</v>
      </c>
      <c r="AN496" s="97">
        <f t="shared" si="847"/>
        <v>1.0127663357422376</v>
      </c>
      <c r="AO496" s="97">
        <f t="shared" si="848"/>
        <v>5.6745260439201743</v>
      </c>
      <c r="AP496" s="97">
        <f t="shared" si="849"/>
        <v>-9.106959298875525</v>
      </c>
      <c r="AQ496" s="97">
        <f t="shared" si="850"/>
        <v>14.781485342795699</v>
      </c>
      <c r="AR496" s="97">
        <f t="shared" si="851"/>
        <v>183.43243325495536</v>
      </c>
      <c r="AS496" s="97" t="s">
        <v>8053</v>
      </c>
      <c r="AT496" s="97" t="s">
        <v>8053</v>
      </c>
      <c r="AU496" s="97" t="s">
        <v>8053</v>
      </c>
      <c r="AV496" s="97">
        <f t="shared" si="852"/>
        <v>11.097345421591399</v>
      </c>
      <c r="AW496" s="97">
        <f t="shared" si="853"/>
        <v>11.097345421591399</v>
      </c>
      <c r="AX496" s="97">
        <f t="shared" si="854"/>
        <v>0.46238939256630829</v>
      </c>
      <c r="AY496" s="97">
        <f t="shared" si="855"/>
        <v>0</v>
      </c>
      <c r="AZ496" s="97">
        <f t="shared" si="856"/>
        <v>0</v>
      </c>
      <c r="BA496" s="97">
        <f t="shared" si="857"/>
        <v>0</v>
      </c>
      <c r="BB496" s="97">
        <f>SIN((90-$U$9)*$AA$8)*TAN($Y$9*$AA$8)/TAN((90-'C'!$F362)*$AA$8)</f>
        <v>1.2386387090572601</v>
      </c>
      <c r="BC496" s="97">
        <f t="shared" si="858"/>
        <v>3.9313065427916136</v>
      </c>
      <c r="BD496" s="97">
        <f t="shared" si="859"/>
        <v>2.2206545302661587</v>
      </c>
      <c r="BE496" s="97">
        <f t="shared" si="860"/>
        <v>33.902471517446862</v>
      </c>
      <c r="BF496" s="97">
        <f t="shared" si="861"/>
        <v>-63.235932093769613</v>
      </c>
      <c r="BG496" s="97">
        <f t="shared" si="862"/>
        <v>97.138403611216475</v>
      </c>
      <c r="BH496" s="97">
        <f t="shared" si="863"/>
        <v>209.33346057632275</v>
      </c>
      <c r="BI496" s="97" t="s">
        <v>8053</v>
      </c>
      <c r="BJ496" s="97" t="s">
        <v>8053</v>
      </c>
      <c r="BK496" s="97" t="s">
        <v>8053</v>
      </c>
      <c r="BL496" s="97">
        <f t="shared" si="864"/>
        <v>0</v>
      </c>
      <c r="BM496" s="97">
        <f t="shared" si="865"/>
        <v>0</v>
      </c>
      <c r="BN496" s="97">
        <f t="shared" si="866"/>
        <v>0</v>
      </c>
      <c r="BO496" s="97">
        <f t="shared" si="867"/>
        <v>0</v>
      </c>
      <c r="BP496" s="97">
        <f t="shared" si="868"/>
        <v>0</v>
      </c>
      <c r="BQ496" s="97">
        <f t="shared" si="869"/>
        <v>0</v>
      </c>
      <c r="BR496" s="97">
        <f>SIN((90-$U$9)*$AA$8)*TAN($AA$10*$AA$8)/TAN((90-'C'!$F362)*$AA$8)</f>
        <v>-0.10013963509130598</v>
      </c>
      <c r="BS496" s="97">
        <f t="shared" si="870"/>
        <v>2.5695650812758864E-2</v>
      </c>
      <c r="BT496" s="97">
        <f t="shared" si="871"/>
        <v>1.0127663357422376</v>
      </c>
      <c r="BU496" s="97">
        <f t="shared" si="872"/>
        <v>-5.6745260439201735</v>
      </c>
      <c r="BV496" s="97">
        <f t="shared" si="873"/>
        <v>9.1069592988755232</v>
      </c>
      <c r="BW496" s="97">
        <f t="shared" si="874"/>
        <v>-14.781485342795698</v>
      </c>
      <c r="BX496" s="97">
        <f t="shared" si="875"/>
        <v>176.56756674504464</v>
      </c>
      <c r="BY496" s="97" t="s">
        <v>8053</v>
      </c>
      <c r="BZ496" s="97" t="s">
        <v>8053</v>
      </c>
      <c r="CA496" s="97" t="s">
        <v>8053</v>
      </c>
      <c r="CB496" s="97">
        <f t="shared" si="876"/>
        <v>0</v>
      </c>
      <c r="CC496" s="97">
        <f t="shared" si="877"/>
        <v>0</v>
      </c>
      <c r="CD496" s="97">
        <f t="shared" si="878"/>
        <v>0</v>
      </c>
      <c r="CE496" s="97">
        <f t="shared" si="879"/>
        <v>0</v>
      </c>
      <c r="CF496" s="97">
        <f t="shared" si="880"/>
        <v>0</v>
      </c>
      <c r="CG496" s="97">
        <f t="shared" si="881"/>
        <v>0</v>
      </c>
      <c r="CH496" s="97">
        <f>90-'C'!$F362</f>
        <v>113.09399999999999</v>
      </c>
      <c r="CI496" s="97">
        <v>12</v>
      </c>
      <c r="CJ496" s="97"/>
      <c r="CK496" s="97" t="s">
        <v>8188</v>
      </c>
      <c r="CL496" s="97"/>
      <c r="CM496" s="97"/>
      <c r="CN496" s="97" t="s">
        <v>8220</v>
      </c>
      <c r="CO496" s="97">
        <f t="shared" si="892"/>
        <v>12</v>
      </c>
      <c r="CP496" s="97">
        <f t="shared" si="882"/>
        <v>34.31666666666667</v>
      </c>
      <c r="CQ496" s="97">
        <f>'C'!F362</f>
        <v>-23.094000000000001</v>
      </c>
      <c r="CR496" s="97">
        <f t="shared" si="883"/>
        <v>3.1415926535897931</v>
      </c>
      <c r="CS496" s="97">
        <f t="shared" si="884"/>
        <v>1.7453292519943295E-2</v>
      </c>
      <c r="CT496" s="97">
        <f t="shared" si="885"/>
        <v>57.295779513082323</v>
      </c>
      <c r="CU496" s="97">
        <f t="shared" si="886"/>
        <v>0.59893882164272083</v>
      </c>
      <c r="CV496" s="97">
        <f t="shared" si="887"/>
        <v>-0.40306633745557047</v>
      </c>
      <c r="CW496" s="97">
        <f t="shared" si="888"/>
        <v>1.2954033247725496</v>
      </c>
      <c r="CX496" s="97">
        <f t="shared" si="889"/>
        <v>-62.287753504607721</v>
      </c>
      <c r="CY496" s="97">
        <f t="shared" si="890"/>
        <v>117.71224649539228</v>
      </c>
      <c r="CZ496" s="97">
        <f t="shared" si="891"/>
        <v>242.28775350460774</v>
      </c>
      <c r="DA496" s="97"/>
      <c r="DB496" s="97"/>
      <c r="DC496" s="97"/>
      <c r="DD496" s="97"/>
      <c r="DE496" s="97"/>
      <c r="DF496" s="97"/>
      <c r="DG496" s="97"/>
      <c r="DH496" s="97"/>
      <c r="DI496" s="97"/>
      <c r="DJ496" s="97"/>
      <c r="DK496" s="97"/>
    </row>
    <row r="497" spans="1:115" ht="30" customHeight="1" x14ac:dyDescent="0.2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 t="e">
        <f t="shared" ref="L497:L500" si="895">#REF!</f>
        <v>#REF!</v>
      </c>
      <c r="M497" s="97"/>
      <c r="N497" s="97">
        <f t="shared" si="828"/>
        <v>105.87231873866266</v>
      </c>
      <c r="O497" s="97">
        <f t="shared" si="829"/>
        <v>117.79781326394186</v>
      </c>
      <c r="P497" s="97">
        <f t="shared" si="830"/>
        <v>-11.925494525279206</v>
      </c>
      <c r="Q497" s="97" t="str">
        <f t="shared" si="831"/>
        <v>QSOS</v>
      </c>
      <c r="R497" s="97">
        <f t="shared" si="832"/>
        <v>242.20218673605814</v>
      </c>
      <c r="S497" s="97">
        <f t="shared" si="477"/>
        <v>485</v>
      </c>
      <c r="T497" s="97">
        <f>SIN((90-$U$9)*$AA$8)*TAN($AA$9*$AA$8)/TAN((90-'C'!$F363)*$AA$8)</f>
        <v>-1.2427150947366712</v>
      </c>
      <c r="U497" s="97">
        <f t="shared" si="833"/>
        <v>3.9313065427916092</v>
      </c>
      <c r="V497" s="97">
        <f t="shared" si="834"/>
        <v>2.2206545302661578</v>
      </c>
      <c r="W497" s="97">
        <f t="shared" si="835"/>
        <v>-34.029285877703749</v>
      </c>
      <c r="X497" s="97">
        <f t="shared" si="836"/>
        <v>63.235932093769605</v>
      </c>
      <c r="Y497" s="97">
        <f t="shared" si="837"/>
        <v>-97.265217971473362</v>
      </c>
      <c r="Z497" s="97">
        <f t="shared" si="838"/>
        <v>150.79335378393415</v>
      </c>
      <c r="AA497" s="97">
        <f>(COS( 90.833*$AA$8)-SIN($U$9*$AA$8)*SIN('C'!$F363*$AA$8))/COS($U$9*$AA$8)/COS('C'!$F363*$AA$8)</f>
        <v>0.27287333509819023</v>
      </c>
      <c r="AB497" s="97">
        <f t="shared" si="839"/>
        <v>74.164681175215307</v>
      </c>
      <c r="AC497" s="97">
        <f>('C'!$E363+$AC$9+$W$9/15)</f>
        <v>12.090777777777777</v>
      </c>
      <c r="AD497" s="97">
        <f t="shared" si="840"/>
        <v>0</v>
      </c>
      <c r="AE497" s="97">
        <f t="shared" si="841"/>
        <v>0</v>
      </c>
      <c r="AF497" s="97">
        <f t="shared" si="842"/>
        <v>0</v>
      </c>
      <c r="AG497" s="97">
        <f t="shared" si="843"/>
        <v>0</v>
      </c>
      <c r="AH497" s="97">
        <f t="shared" si="844"/>
        <v>0</v>
      </c>
      <c r="AI497" s="97"/>
      <c r="AJ497" s="97"/>
      <c r="AK497" s="97">
        <f t="shared" si="845"/>
        <v>0</v>
      </c>
      <c r="AL497" s="97">
        <f>SIN((90-$U$9)*$AA$8)*TAN($Y$10*$AA$8)/TAN((90-'C'!$F363)*$AA$8)</f>
        <v>0.10046919670716926</v>
      </c>
      <c r="AM497" s="97">
        <f t="shared" si="846"/>
        <v>2.5695650812758871E-2</v>
      </c>
      <c r="AN497" s="97">
        <f t="shared" si="847"/>
        <v>1.0127663357422376</v>
      </c>
      <c r="AO497" s="97">
        <f t="shared" si="848"/>
        <v>5.6932626315281079</v>
      </c>
      <c r="AP497" s="97">
        <f t="shared" si="849"/>
        <v>-9.106959298875525</v>
      </c>
      <c r="AQ497" s="97">
        <f t="shared" si="850"/>
        <v>14.800221930403634</v>
      </c>
      <c r="AR497" s="97">
        <f t="shared" si="851"/>
        <v>183.41369666734741</v>
      </c>
      <c r="AS497" s="97" t="s">
        <v>8053</v>
      </c>
      <c r="AT497" s="97" t="s">
        <v>8053</v>
      </c>
      <c r="AU497" s="97" t="s">
        <v>8053</v>
      </c>
      <c r="AV497" s="97">
        <f t="shared" si="852"/>
        <v>11.104096315750869</v>
      </c>
      <c r="AW497" s="97">
        <f t="shared" si="853"/>
        <v>11.104096315750869</v>
      </c>
      <c r="AX497" s="97">
        <f t="shared" si="854"/>
        <v>0.4626706798229529</v>
      </c>
      <c r="AY497" s="97">
        <f t="shared" si="855"/>
        <v>0</v>
      </c>
      <c r="AZ497" s="97">
        <f t="shared" si="856"/>
        <v>0</v>
      </c>
      <c r="BA497" s="97">
        <f t="shared" si="857"/>
        <v>0</v>
      </c>
      <c r="BB497" s="97">
        <f>SIN((90-$U$9)*$AA$8)*TAN($Y$9*$AA$8)/TAN((90-'C'!$F363)*$AA$8)</f>
        <v>1.2427150947366719</v>
      </c>
      <c r="BC497" s="97">
        <f t="shared" si="858"/>
        <v>3.9313065427916136</v>
      </c>
      <c r="BD497" s="97">
        <f t="shared" si="859"/>
        <v>2.2206545302661587</v>
      </c>
      <c r="BE497" s="97">
        <f t="shared" si="860"/>
        <v>34.029285877703757</v>
      </c>
      <c r="BF497" s="97">
        <f t="shared" si="861"/>
        <v>-63.235932093769613</v>
      </c>
      <c r="BG497" s="97">
        <f t="shared" si="862"/>
        <v>97.265217971473362</v>
      </c>
      <c r="BH497" s="97">
        <f t="shared" si="863"/>
        <v>209.20664621606585</v>
      </c>
      <c r="BI497" s="97" t="s">
        <v>8053</v>
      </c>
      <c r="BJ497" s="97" t="s">
        <v>8053</v>
      </c>
      <c r="BK497" s="97" t="s">
        <v>8053</v>
      </c>
      <c r="BL497" s="97">
        <f t="shared" si="864"/>
        <v>0</v>
      </c>
      <c r="BM497" s="97">
        <f t="shared" si="865"/>
        <v>0</v>
      </c>
      <c r="BN497" s="97">
        <f t="shared" si="866"/>
        <v>0</v>
      </c>
      <c r="BO497" s="97">
        <f t="shared" si="867"/>
        <v>0</v>
      </c>
      <c r="BP497" s="97">
        <f t="shared" si="868"/>
        <v>0</v>
      </c>
      <c r="BQ497" s="97">
        <f t="shared" si="869"/>
        <v>0</v>
      </c>
      <c r="BR497" s="97">
        <f>SIN((90-$U$9)*$AA$8)*TAN($AA$10*$AA$8)/TAN((90-'C'!$F363)*$AA$8)</f>
        <v>-0.10046919670716925</v>
      </c>
      <c r="BS497" s="97">
        <f t="shared" si="870"/>
        <v>2.5695650812758864E-2</v>
      </c>
      <c r="BT497" s="97">
        <f t="shared" si="871"/>
        <v>1.0127663357422376</v>
      </c>
      <c r="BU497" s="97">
        <f t="shared" si="872"/>
        <v>-5.693262631528107</v>
      </c>
      <c r="BV497" s="97">
        <f t="shared" si="873"/>
        <v>9.1069592988755232</v>
      </c>
      <c r="BW497" s="97">
        <f t="shared" si="874"/>
        <v>-14.80022193040363</v>
      </c>
      <c r="BX497" s="97">
        <f t="shared" si="875"/>
        <v>176.58630333265259</v>
      </c>
      <c r="BY497" s="97" t="s">
        <v>8053</v>
      </c>
      <c r="BZ497" s="97" t="s">
        <v>8053</v>
      </c>
      <c r="CA497" s="97" t="s">
        <v>8053</v>
      </c>
      <c r="CB497" s="97">
        <f t="shared" si="876"/>
        <v>0</v>
      </c>
      <c r="CC497" s="97">
        <f t="shared" si="877"/>
        <v>0</v>
      </c>
      <c r="CD497" s="97">
        <f t="shared" si="878"/>
        <v>0</v>
      </c>
      <c r="CE497" s="97">
        <f t="shared" si="879"/>
        <v>0</v>
      </c>
      <c r="CF497" s="97">
        <f t="shared" si="880"/>
        <v>0</v>
      </c>
      <c r="CG497" s="97">
        <f t="shared" si="881"/>
        <v>0</v>
      </c>
      <c r="CH497" s="97">
        <f>90-'C'!$F363</f>
        <v>113.16200000000001</v>
      </c>
      <c r="CI497" s="97">
        <v>13</v>
      </c>
      <c r="CJ497" s="97"/>
      <c r="CK497" s="97"/>
      <c r="CL497" s="97" t="e">
        <f t="shared" ref="CL497:CL500" si="896">#REF!</f>
        <v>#REF!</v>
      </c>
      <c r="CM497" s="97"/>
      <c r="CN497" s="97" t="s">
        <v>8220</v>
      </c>
      <c r="CO497" s="97">
        <f t="shared" si="892"/>
        <v>13</v>
      </c>
      <c r="CP497" s="97">
        <f t="shared" si="882"/>
        <v>34.31666666666667</v>
      </c>
      <c r="CQ497" s="97">
        <f>'C'!F363</f>
        <v>-23.161999999999999</v>
      </c>
      <c r="CR497" s="97">
        <f t="shared" si="883"/>
        <v>3.1415926535897931</v>
      </c>
      <c r="CS497" s="97">
        <f t="shared" si="884"/>
        <v>1.7453292519943295E-2</v>
      </c>
      <c r="CT497" s="97">
        <f t="shared" si="885"/>
        <v>57.295779513082323</v>
      </c>
      <c r="CU497" s="97">
        <f t="shared" si="886"/>
        <v>0.59893882164272083</v>
      </c>
      <c r="CV497" s="97">
        <f t="shared" si="887"/>
        <v>-0.40425316134692657</v>
      </c>
      <c r="CW497" s="97">
        <f t="shared" si="888"/>
        <v>1.2944178751993647</v>
      </c>
      <c r="CX497" s="97">
        <f t="shared" si="889"/>
        <v>-62.202186736058138</v>
      </c>
      <c r="CY497" s="97">
        <f t="shared" si="890"/>
        <v>117.79781326394186</v>
      </c>
      <c r="CZ497" s="97">
        <f t="shared" si="891"/>
        <v>242.20218673605814</v>
      </c>
      <c r="DA497" s="97"/>
      <c r="DB497" s="97"/>
      <c r="DC497" s="97"/>
      <c r="DD497" s="97"/>
      <c r="DE497" s="97"/>
      <c r="DF497" s="97"/>
      <c r="DG497" s="97"/>
      <c r="DH497" s="97"/>
      <c r="DI497" s="97"/>
      <c r="DJ497" s="97"/>
      <c r="DK497" s="97"/>
    </row>
    <row r="498" spans="1:115" ht="30" customHeight="1" x14ac:dyDescent="0.2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 t="e">
        <f t="shared" si="895"/>
        <v>#REF!</v>
      </c>
      <c r="M498" s="97"/>
      <c r="N498" s="97">
        <f t="shared" si="828"/>
        <v>105.87231873866266</v>
      </c>
      <c r="O498" s="97">
        <f t="shared" si="829"/>
        <v>117.87333322678623</v>
      </c>
      <c r="P498" s="97">
        <f t="shared" si="830"/>
        <v>-12.001014488123573</v>
      </c>
      <c r="Q498" s="97" t="str">
        <f t="shared" si="831"/>
        <v>QSOS</v>
      </c>
      <c r="R498" s="97">
        <f t="shared" si="832"/>
        <v>242.12666677321377</v>
      </c>
      <c r="S498" s="97">
        <f t="shared" si="477"/>
        <v>486</v>
      </c>
      <c r="T498" s="97">
        <f>SIN((90-$U$9)*$AA$8)*TAN($AA$9*$AA$8)/TAN((90-'C'!$F364)*$AA$8)</f>
        <v>-1.2463153444482795</v>
      </c>
      <c r="U498" s="97">
        <f t="shared" si="833"/>
        <v>3.9313065427916092</v>
      </c>
      <c r="V498" s="97">
        <f t="shared" si="834"/>
        <v>2.2206545302661578</v>
      </c>
      <c r="W498" s="97">
        <f t="shared" si="835"/>
        <v>-34.141445687110654</v>
      </c>
      <c r="X498" s="97">
        <f t="shared" si="836"/>
        <v>63.235932093769605</v>
      </c>
      <c r="Y498" s="97">
        <f t="shared" si="837"/>
        <v>-97.377377780880266</v>
      </c>
      <c r="Z498" s="97">
        <f t="shared" si="838"/>
        <v>150.90551359334106</v>
      </c>
      <c r="AA498" s="97">
        <f>(COS( 90.833*$AA$8)-SIN($U$9*$AA$8)*SIN('C'!$F364*$AA$8))/COS($U$9*$AA$8)/COS('C'!$F364*$AA$8)</f>
        <v>0.27371074558234071</v>
      </c>
      <c r="AB498" s="97">
        <f t="shared" si="839"/>
        <v>74.114802251623786</v>
      </c>
      <c r="AC498" s="97">
        <f>('C'!$E364+$AC$9+$W$9/15)</f>
        <v>12.09877777777778</v>
      </c>
      <c r="AD498" s="97">
        <f t="shared" si="840"/>
        <v>0</v>
      </c>
      <c r="AE498" s="97">
        <f t="shared" si="841"/>
        <v>0</v>
      </c>
      <c r="AF498" s="97">
        <f t="shared" si="842"/>
        <v>0</v>
      </c>
      <c r="AG498" s="97">
        <f t="shared" si="843"/>
        <v>0</v>
      </c>
      <c r="AH498" s="97">
        <f t="shared" si="844"/>
        <v>0</v>
      </c>
      <c r="AI498" s="97"/>
      <c r="AJ498" s="97"/>
      <c r="AK498" s="97">
        <f t="shared" si="845"/>
        <v>0</v>
      </c>
      <c r="AL498" s="97">
        <f>SIN((90-$U$9)*$AA$8)*TAN($Y$10*$AA$8)/TAN((90-'C'!$F364)*$AA$8)</f>
        <v>0.10076026438471056</v>
      </c>
      <c r="AM498" s="97">
        <f t="shared" si="846"/>
        <v>2.5695650812758871E-2</v>
      </c>
      <c r="AN498" s="97">
        <f t="shared" si="847"/>
        <v>1.0127663357422376</v>
      </c>
      <c r="AO498" s="97">
        <f t="shared" si="848"/>
        <v>5.7098112287373786</v>
      </c>
      <c r="AP498" s="97">
        <f t="shared" si="849"/>
        <v>-9.106959298875525</v>
      </c>
      <c r="AQ498" s="97">
        <f t="shared" si="850"/>
        <v>14.816770527612903</v>
      </c>
      <c r="AR498" s="97">
        <f t="shared" si="851"/>
        <v>183.39714807013814</v>
      </c>
      <c r="AS498" s="97" t="s">
        <v>8053</v>
      </c>
      <c r="AT498" s="97" t="s">
        <v>8053</v>
      </c>
      <c r="AU498" s="97" t="s">
        <v>8053</v>
      </c>
      <c r="AV498" s="97">
        <f t="shared" si="852"/>
        <v>11.11099307593692</v>
      </c>
      <c r="AW498" s="97">
        <f t="shared" si="853"/>
        <v>11.11099307593692</v>
      </c>
      <c r="AX498" s="97">
        <f t="shared" si="854"/>
        <v>0.46295804483070496</v>
      </c>
      <c r="AY498" s="97">
        <f t="shared" si="855"/>
        <v>0</v>
      </c>
      <c r="AZ498" s="97">
        <f t="shared" si="856"/>
        <v>0</v>
      </c>
      <c r="BA498" s="97">
        <f t="shared" si="857"/>
        <v>0</v>
      </c>
      <c r="BB498" s="97">
        <f>SIN((90-$U$9)*$AA$8)*TAN($Y$9*$AA$8)/TAN((90-'C'!$F364)*$AA$8)</f>
        <v>1.2463153444482802</v>
      </c>
      <c r="BC498" s="97">
        <f t="shared" si="858"/>
        <v>3.9313065427916136</v>
      </c>
      <c r="BD498" s="97">
        <f t="shared" si="859"/>
        <v>2.2206545302661587</v>
      </c>
      <c r="BE498" s="97">
        <f t="shared" si="860"/>
        <v>34.141445687110647</v>
      </c>
      <c r="BF498" s="97">
        <f t="shared" si="861"/>
        <v>-63.235932093769613</v>
      </c>
      <c r="BG498" s="97">
        <f t="shared" si="862"/>
        <v>97.377377780880266</v>
      </c>
      <c r="BH498" s="97">
        <f t="shared" si="863"/>
        <v>209.09448640665894</v>
      </c>
      <c r="BI498" s="97" t="s">
        <v>8053</v>
      </c>
      <c r="BJ498" s="97" t="s">
        <v>8053</v>
      </c>
      <c r="BK498" s="97" t="s">
        <v>8053</v>
      </c>
      <c r="BL498" s="97">
        <f t="shared" si="864"/>
        <v>0</v>
      </c>
      <c r="BM498" s="97">
        <f t="shared" si="865"/>
        <v>0</v>
      </c>
      <c r="BN498" s="97">
        <f t="shared" si="866"/>
        <v>0</v>
      </c>
      <c r="BO498" s="97">
        <f t="shared" si="867"/>
        <v>0</v>
      </c>
      <c r="BP498" s="97">
        <f t="shared" si="868"/>
        <v>0</v>
      </c>
      <c r="BQ498" s="97">
        <f t="shared" si="869"/>
        <v>0</v>
      </c>
      <c r="BR498" s="97">
        <f>SIN((90-$U$9)*$AA$8)*TAN($AA$10*$AA$8)/TAN((90-'C'!$F364)*$AA$8)</f>
        <v>-0.10076026438471054</v>
      </c>
      <c r="BS498" s="97">
        <f t="shared" si="870"/>
        <v>2.5695650812758864E-2</v>
      </c>
      <c r="BT498" s="97">
        <f t="shared" si="871"/>
        <v>1.0127663357422376</v>
      </c>
      <c r="BU498" s="97">
        <f t="shared" si="872"/>
        <v>-5.7098112287373777</v>
      </c>
      <c r="BV498" s="97">
        <f t="shared" si="873"/>
        <v>9.1069592988755232</v>
      </c>
      <c r="BW498" s="97">
        <f t="shared" si="874"/>
        <v>-14.816770527612901</v>
      </c>
      <c r="BX498" s="97">
        <f t="shared" si="875"/>
        <v>176.60285192986186</v>
      </c>
      <c r="BY498" s="97" t="s">
        <v>8053</v>
      </c>
      <c r="BZ498" s="97" t="s">
        <v>8053</v>
      </c>
      <c r="CA498" s="97" t="s">
        <v>8053</v>
      </c>
      <c r="CB498" s="97">
        <f t="shared" si="876"/>
        <v>0</v>
      </c>
      <c r="CC498" s="97">
        <f t="shared" si="877"/>
        <v>0</v>
      </c>
      <c r="CD498" s="97">
        <f t="shared" si="878"/>
        <v>0</v>
      </c>
      <c r="CE498" s="97">
        <f t="shared" si="879"/>
        <v>0</v>
      </c>
      <c r="CF498" s="97">
        <f t="shared" si="880"/>
        <v>0</v>
      </c>
      <c r="CG498" s="97">
        <f t="shared" si="881"/>
        <v>0</v>
      </c>
      <c r="CH498" s="97">
        <f>90-'C'!$F364</f>
        <v>113.22200000000001</v>
      </c>
      <c r="CI498" s="97">
        <v>14</v>
      </c>
      <c r="CJ498" s="97"/>
      <c r="CK498" s="97"/>
      <c r="CL498" s="97" t="e">
        <f t="shared" si="896"/>
        <v>#REF!</v>
      </c>
      <c r="CM498" s="97"/>
      <c r="CN498" s="97" t="s">
        <v>8220</v>
      </c>
      <c r="CO498" s="97">
        <f t="shared" si="892"/>
        <v>14</v>
      </c>
      <c r="CP498" s="97">
        <f t="shared" si="882"/>
        <v>34.31666666666667</v>
      </c>
      <c r="CQ498" s="97">
        <f>'C'!F364</f>
        <v>-23.222000000000001</v>
      </c>
      <c r="CR498" s="97">
        <f t="shared" si="883"/>
        <v>3.1415926535897931</v>
      </c>
      <c r="CS498" s="97">
        <f t="shared" si="884"/>
        <v>1.7453292519943295E-2</v>
      </c>
      <c r="CT498" s="97">
        <f t="shared" si="885"/>
        <v>57.295779513082323</v>
      </c>
      <c r="CU498" s="97">
        <f t="shared" si="886"/>
        <v>0.59893882164272083</v>
      </c>
      <c r="CV498" s="97">
        <f t="shared" si="887"/>
        <v>-0.40530035889812321</v>
      </c>
      <c r="CW498" s="97">
        <f t="shared" si="888"/>
        <v>1.2935473237553419</v>
      </c>
      <c r="CX498" s="97">
        <f t="shared" si="889"/>
        <v>-62.126666773213771</v>
      </c>
      <c r="CY498" s="97">
        <f t="shared" si="890"/>
        <v>117.87333322678623</v>
      </c>
      <c r="CZ498" s="97">
        <f t="shared" si="891"/>
        <v>242.12666677321377</v>
      </c>
      <c r="DA498" s="97"/>
      <c r="DB498" s="97"/>
      <c r="DC498" s="97"/>
      <c r="DD498" s="97"/>
      <c r="DE498" s="97"/>
      <c r="DF498" s="97"/>
      <c r="DG498" s="97"/>
      <c r="DH498" s="97"/>
      <c r="DI498" s="97"/>
      <c r="DJ498" s="97"/>
      <c r="DK498" s="97"/>
    </row>
    <row r="499" spans="1:115" ht="30" customHeight="1" x14ac:dyDescent="0.2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 t="e">
        <f t="shared" si="895"/>
        <v>#REF!</v>
      </c>
      <c r="M499" s="97"/>
      <c r="N499" s="97">
        <f t="shared" si="828"/>
        <v>105.87231873866266</v>
      </c>
      <c r="O499" s="97">
        <f t="shared" si="829"/>
        <v>117.94005809764585</v>
      </c>
      <c r="P499" s="97">
        <f t="shared" si="830"/>
        <v>-12.067739358983189</v>
      </c>
      <c r="Q499" s="97" t="str">
        <f t="shared" si="831"/>
        <v>QSOS</v>
      </c>
      <c r="R499" s="97">
        <f t="shared" si="832"/>
        <v>242.05994190235415</v>
      </c>
      <c r="S499" s="97">
        <f t="shared" si="477"/>
        <v>487</v>
      </c>
      <c r="T499" s="97">
        <f>SIN((90-$U$9)*$AA$8)*TAN($AA$9*$AA$8)/TAN((90-'C'!$F365)*$AA$8)</f>
        <v>-1.2494982569177611</v>
      </c>
      <c r="U499" s="97">
        <f t="shared" si="833"/>
        <v>3.9313065427916092</v>
      </c>
      <c r="V499" s="97">
        <f t="shared" si="834"/>
        <v>2.2206545302661578</v>
      </c>
      <c r="W499" s="97">
        <f t="shared" si="835"/>
        <v>-34.24072817595448</v>
      </c>
      <c r="X499" s="97">
        <f t="shared" si="836"/>
        <v>63.235932093769605</v>
      </c>
      <c r="Y499" s="97">
        <f t="shared" si="837"/>
        <v>-97.476660269724078</v>
      </c>
      <c r="Z499" s="97">
        <f t="shared" si="838"/>
        <v>151.00479608218487</v>
      </c>
      <c r="AA499" s="97">
        <f>(COS( 90.833*$AA$8)-SIN($U$9*$AA$8)*SIN('C'!$F365*$AA$8))/COS($U$9*$AA$8)/COS('C'!$F365*$AA$8)</f>
        <v>0.27445106682627207</v>
      </c>
      <c r="AB499" s="97">
        <f t="shared" si="839"/>
        <v>74.070695990520733</v>
      </c>
      <c r="AC499" s="97">
        <f>('C'!$E365+$AC$9+$W$9/15)</f>
        <v>12.106777777777779</v>
      </c>
      <c r="AD499" s="97">
        <f t="shared" si="840"/>
        <v>0</v>
      </c>
      <c r="AE499" s="97">
        <f t="shared" si="841"/>
        <v>0</v>
      </c>
      <c r="AF499" s="97">
        <f t="shared" si="842"/>
        <v>0</v>
      </c>
      <c r="AG499" s="97">
        <f t="shared" si="843"/>
        <v>0</v>
      </c>
      <c r="AH499" s="97">
        <f t="shared" si="844"/>
        <v>0</v>
      </c>
      <c r="AI499" s="97"/>
      <c r="AJ499" s="97"/>
      <c r="AK499" s="97">
        <f t="shared" si="845"/>
        <v>0</v>
      </c>
      <c r="AL499" s="97">
        <f>SIN((90-$U$9)*$AA$8)*TAN($Y$10*$AA$8)/TAN((90-'C'!$F365)*$AA$8)</f>
        <v>0.1010175917965626</v>
      </c>
      <c r="AM499" s="97">
        <f t="shared" si="846"/>
        <v>2.5695650812758871E-2</v>
      </c>
      <c r="AN499" s="97">
        <f t="shared" si="847"/>
        <v>1.0127663357422376</v>
      </c>
      <c r="AO499" s="97">
        <f t="shared" si="848"/>
        <v>5.7244419275683329</v>
      </c>
      <c r="AP499" s="97">
        <f t="shared" si="849"/>
        <v>-9.106959298875525</v>
      </c>
      <c r="AQ499" s="97">
        <f t="shared" si="850"/>
        <v>14.831401226443859</v>
      </c>
      <c r="AR499" s="97">
        <f t="shared" si="851"/>
        <v>183.38251737130719</v>
      </c>
      <c r="AS499" s="97" t="s">
        <v>8053</v>
      </c>
      <c r="AT499" s="97" t="s">
        <v>8053</v>
      </c>
      <c r="AU499" s="97" t="s">
        <v>8053</v>
      </c>
      <c r="AV499" s="97">
        <f t="shared" si="852"/>
        <v>11.118017696014855</v>
      </c>
      <c r="AW499" s="97">
        <f t="shared" si="853"/>
        <v>11.118017696014855</v>
      </c>
      <c r="AX499" s="97">
        <f t="shared" si="854"/>
        <v>0.46325073733395228</v>
      </c>
      <c r="AY499" s="97">
        <f t="shared" si="855"/>
        <v>0</v>
      </c>
      <c r="AZ499" s="97">
        <f t="shared" si="856"/>
        <v>0</v>
      </c>
      <c r="BA499" s="97">
        <f t="shared" si="857"/>
        <v>0</v>
      </c>
      <c r="BB499" s="97">
        <f>SIN((90-$U$9)*$AA$8)*TAN($Y$9*$AA$8)/TAN((90-'C'!$F365)*$AA$8)</f>
        <v>1.2494982569177617</v>
      </c>
      <c r="BC499" s="97">
        <f t="shared" si="858"/>
        <v>3.9313065427916136</v>
      </c>
      <c r="BD499" s="97">
        <f t="shared" si="859"/>
        <v>2.2206545302661587</v>
      </c>
      <c r="BE499" s="97">
        <f t="shared" si="860"/>
        <v>34.240728175954487</v>
      </c>
      <c r="BF499" s="97">
        <f t="shared" si="861"/>
        <v>-63.235932093769613</v>
      </c>
      <c r="BG499" s="97">
        <f t="shared" si="862"/>
        <v>97.476660269724107</v>
      </c>
      <c r="BH499" s="97">
        <f t="shared" si="863"/>
        <v>208.99520391781513</v>
      </c>
      <c r="BI499" s="97" t="s">
        <v>8053</v>
      </c>
      <c r="BJ499" s="97" t="s">
        <v>8053</v>
      </c>
      <c r="BK499" s="97" t="s">
        <v>8053</v>
      </c>
      <c r="BL499" s="97">
        <f t="shared" si="864"/>
        <v>0</v>
      </c>
      <c r="BM499" s="97">
        <f t="shared" si="865"/>
        <v>0</v>
      </c>
      <c r="BN499" s="97">
        <f t="shared" si="866"/>
        <v>0</v>
      </c>
      <c r="BO499" s="97">
        <f t="shared" si="867"/>
        <v>0</v>
      </c>
      <c r="BP499" s="97">
        <f t="shared" si="868"/>
        <v>0</v>
      </c>
      <c r="BQ499" s="97">
        <f t="shared" si="869"/>
        <v>0</v>
      </c>
      <c r="BR499" s="97">
        <f>SIN((90-$U$9)*$AA$8)*TAN($AA$10*$AA$8)/TAN((90-'C'!$F365)*$AA$8)</f>
        <v>-0.10101759179656257</v>
      </c>
      <c r="BS499" s="97">
        <f t="shared" si="870"/>
        <v>2.5695650812758864E-2</v>
      </c>
      <c r="BT499" s="97">
        <f t="shared" si="871"/>
        <v>1.0127663357422376</v>
      </c>
      <c r="BU499" s="97">
        <f t="shared" si="872"/>
        <v>-5.724441927568332</v>
      </c>
      <c r="BV499" s="97">
        <f t="shared" si="873"/>
        <v>9.1069592988755232</v>
      </c>
      <c r="BW499" s="97">
        <f t="shared" si="874"/>
        <v>-14.831401226443855</v>
      </c>
      <c r="BX499" s="97">
        <f t="shared" si="875"/>
        <v>176.61748262869281</v>
      </c>
      <c r="BY499" s="97" t="s">
        <v>8053</v>
      </c>
      <c r="BZ499" s="97" t="s">
        <v>8053</v>
      </c>
      <c r="CA499" s="97" t="s">
        <v>8053</v>
      </c>
      <c r="CB499" s="97">
        <f t="shared" si="876"/>
        <v>0</v>
      </c>
      <c r="CC499" s="97">
        <f t="shared" si="877"/>
        <v>0</v>
      </c>
      <c r="CD499" s="97">
        <f t="shared" si="878"/>
        <v>0</v>
      </c>
      <c r="CE499" s="97">
        <f t="shared" si="879"/>
        <v>0</v>
      </c>
      <c r="CF499" s="97">
        <f t="shared" si="880"/>
        <v>0</v>
      </c>
      <c r="CG499" s="97">
        <f t="shared" si="881"/>
        <v>0</v>
      </c>
      <c r="CH499" s="97">
        <f>90-'C'!$F365</f>
        <v>113.27500000000001</v>
      </c>
      <c r="CI499" s="97">
        <v>15</v>
      </c>
      <c r="CJ499" s="97"/>
      <c r="CK499" s="97"/>
      <c r="CL499" s="97" t="e">
        <f t="shared" si="896"/>
        <v>#REF!</v>
      </c>
      <c r="CM499" s="97"/>
      <c r="CN499" s="97" t="s">
        <v>8220</v>
      </c>
      <c r="CO499" s="97">
        <f t="shared" si="892"/>
        <v>15</v>
      </c>
      <c r="CP499" s="97">
        <f t="shared" si="882"/>
        <v>34.31666666666667</v>
      </c>
      <c r="CQ499" s="97">
        <f>'C'!F365</f>
        <v>-23.274999999999999</v>
      </c>
      <c r="CR499" s="97">
        <f t="shared" si="883"/>
        <v>3.1415926535897931</v>
      </c>
      <c r="CS499" s="97">
        <f t="shared" si="884"/>
        <v>1.7453292519943295E-2</v>
      </c>
      <c r="CT499" s="97">
        <f t="shared" si="885"/>
        <v>57.295779513082323</v>
      </c>
      <c r="CU499" s="97">
        <f t="shared" si="886"/>
        <v>0.59893882164272083</v>
      </c>
      <c r="CV499" s="97">
        <f t="shared" si="887"/>
        <v>-0.40622538340168018</v>
      </c>
      <c r="CW499" s="97">
        <f t="shared" si="888"/>
        <v>1.2927775242783492</v>
      </c>
      <c r="CX499" s="97">
        <f t="shared" si="889"/>
        <v>-62.059941902354154</v>
      </c>
      <c r="CY499" s="97">
        <f t="shared" si="890"/>
        <v>117.94005809764585</v>
      </c>
      <c r="CZ499" s="97">
        <f t="shared" si="891"/>
        <v>242.05994190235415</v>
      </c>
      <c r="DA499" s="97"/>
      <c r="DB499" s="97"/>
      <c r="DC499" s="97"/>
      <c r="DD499" s="97"/>
      <c r="DE499" s="97"/>
      <c r="DF499" s="97"/>
      <c r="DG499" s="97"/>
      <c r="DH499" s="97"/>
      <c r="DI499" s="97"/>
      <c r="DJ499" s="97"/>
      <c r="DK499" s="97"/>
    </row>
    <row r="500" spans="1:115" ht="30" customHeight="1" x14ac:dyDescent="0.2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 t="e">
        <f t="shared" si="895"/>
        <v>#REF!</v>
      </c>
      <c r="M500" s="97"/>
      <c r="N500" s="97">
        <f t="shared" si="828"/>
        <v>105.87231873866266</v>
      </c>
      <c r="O500" s="97">
        <f t="shared" si="829"/>
        <v>117.99672280227793</v>
      </c>
      <c r="P500" s="97">
        <f t="shared" si="830"/>
        <v>-12.124404063615273</v>
      </c>
      <c r="Q500" s="97" t="str">
        <f t="shared" si="831"/>
        <v>QNOS</v>
      </c>
      <c r="R500" s="97">
        <f t="shared" si="832"/>
        <v>242.00327719772207</v>
      </c>
      <c r="S500" s="97">
        <f t="shared" si="477"/>
        <v>488</v>
      </c>
      <c r="T500" s="97">
        <f>SIN((90-$U$9)*$AA$8)*TAN($AA$9*$AA$8)/TAN((90-'C'!$F366)*$AA$8)</f>
        <v>-1.2522027185432261</v>
      </c>
      <c r="U500" s="97">
        <f t="shared" si="833"/>
        <v>3.9313065427916092</v>
      </c>
      <c r="V500" s="97">
        <f t="shared" si="834"/>
        <v>2.2206545302661578</v>
      </c>
      <c r="W500" s="97">
        <f t="shared" si="835"/>
        <v>-34.325178759776414</v>
      </c>
      <c r="X500" s="97">
        <f t="shared" si="836"/>
        <v>63.235932093769605</v>
      </c>
      <c r="Y500" s="97">
        <f t="shared" si="837"/>
        <v>-97.561110853546012</v>
      </c>
      <c r="Z500" s="97">
        <f t="shared" si="838"/>
        <v>151.0892466660068</v>
      </c>
      <c r="AA500" s="97">
        <f>(COS( 90.833*$AA$8)-SIN($U$9*$AA$8)*SIN('C'!$F366*$AA$8))/COS($U$9*$AA$8)/COS('C'!$F366*$AA$8)</f>
        <v>0.27508009116638599</v>
      </c>
      <c r="AB500" s="97">
        <f t="shared" si="839"/>
        <v>74.033212871273264</v>
      </c>
      <c r="AC500" s="97">
        <f>('C'!$E366+$AC$9+$W$9/15)</f>
        <v>12.114777777777778</v>
      </c>
      <c r="AD500" s="97">
        <f t="shared" si="840"/>
        <v>0</v>
      </c>
      <c r="AE500" s="97">
        <f t="shared" si="841"/>
        <v>0</v>
      </c>
      <c r="AF500" s="97">
        <f t="shared" si="842"/>
        <v>0</v>
      </c>
      <c r="AG500" s="97">
        <f t="shared" si="843"/>
        <v>0</v>
      </c>
      <c r="AH500" s="97">
        <f t="shared" si="844"/>
        <v>0</v>
      </c>
      <c r="AI500" s="97"/>
      <c r="AJ500" s="97"/>
      <c r="AK500" s="97">
        <f t="shared" si="845"/>
        <v>0</v>
      </c>
      <c r="AL500" s="97">
        <f>SIN((90-$U$9)*$AA$8)*TAN($Y$10*$AA$8)/TAN((90-'C'!$F366)*$AA$8)</f>
        <v>0.10123623812039549</v>
      </c>
      <c r="AM500" s="97">
        <f t="shared" si="846"/>
        <v>2.5695650812758871E-2</v>
      </c>
      <c r="AN500" s="97">
        <f t="shared" si="847"/>
        <v>1.0127663357422376</v>
      </c>
      <c r="AO500" s="97">
        <f t="shared" si="848"/>
        <v>5.7368736549726629</v>
      </c>
      <c r="AP500" s="97">
        <f t="shared" si="849"/>
        <v>-9.106959298875525</v>
      </c>
      <c r="AQ500" s="97">
        <f t="shared" si="850"/>
        <v>14.843832953848189</v>
      </c>
      <c r="AR500" s="97">
        <f t="shared" si="851"/>
        <v>183.37008564390285</v>
      </c>
      <c r="AS500" s="97" t="s">
        <v>8053</v>
      </c>
      <c r="AT500" s="97" t="s">
        <v>8053</v>
      </c>
      <c r="AU500" s="97" t="s">
        <v>8053</v>
      </c>
      <c r="AV500" s="97">
        <f t="shared" si="852"/>
        <v>11.125188914187898</v>
      </c>
      <c r="AW500" s="97">
        <f t="shared" si="853"/>
        <v>11.125188914187898</v>
      </c>
      <c r="AX500" s="97">
        <f t="shared" si="854"/>
        <v>0.46354953809116245</v>
      </c>
      <c r="AY500" s="97">
        <f t="shared" si="855"/>
        <v>0</v>
      </c>
      <c r="AZ500" s="97">
        <f t="shared" si="856"/>
        <v>0</v>
      </c>
      <c r="BA500" s="97">
        <f t="shared" si="857"/>
        <v>0</v>
      </c>
      <c r="BB500" s="97">
        <f>SIN((90-$U$9)*$AA$8)*TAN($Y$9*$AA$8)/TAN((90-'C'!$F366)*$AA$8)</f>
        <v>1.2522027185432267</v>
      </c>
      <c r="BC500" s="97">
        <f t="shared" si="858"/>
        <v>3.9313065427916136</v>
      </c>
      <c r="BD500" s="97">
        <f t="shared" si="859"/>
        <v>2.2206545302661587</v>
      </c>
      <c r="BE500" s="97">
        <f t="shared" si="860"/>
        <v>34.325178759776414</v>
      </c>
      <c r="BF500" s="97">
        <f t="shared" si="861"/>
        <v>-63.235932093769613</v>
      </c>
      <c r="BG500" s="97">
        <f t="shared" si="862"/>
        <v>97.561110853546026</v>
      </c>
      <c r="BH500" s="97">
        <f t="shared" si="863"/>
        <v>208.9107533339932</v>
      </c>
      <c r="BI500" s="97" t="s">
        <v>8053</v>
      </c>
      <c r="BJ500" s="97" t="s">
        <v>8053</v>
      </c>
      <c r="BK500" s="97" t="s">
        <v>8053</v>
      </c>
      <c r="BL500" s="97">
        <f t="shared" si="864"/>
        <v>0</v>
      </c>
      <c r="BM500" s="97">
        <f t="shared" si="865"/>
        <v>0</v>
      </c>
      <c r="BN500" s="97">
        <f t="shared" si="866"/>
        <v>0</v>
      </c>
      <c r="BO500" s="97">
        <f t="shared" si="867"/>
        <v>0</v>
      </c>
      <c r="BP500" s="97">
        <f t="shared" si="868"/>
        <v>0</v>
      </c>
      <c r="BQ500" s="97">
        <f t="shared" si="869"/>
        <v>0</v>
      </c>
      <c r="BR500" s="97">
        <f>SIN((90-$U$9)*$AA$8)*TAN($AA$10*$AA$8)/TAN((90-'C'!$F366)*$AA$8)</f>
        <v>-0.10123623812039548</v>
      </c>
      <c r="BS500" s="97">
        <f t="shared" si="870"/>
        <v>2.5695650812758864E-2</v>
      </c>
      <c r="BT500" s="97">
        <f t="shared" si="871"/>
        <v>1.0127663357422376</v>
      </c>
      <c r="BU500" s="97">
        <f t="shared" si="872"/>
        <v>-5.736873654972662</v>
      </c>
      <c r="BV500" s="97">
        <f t="shared" si="873"/>
        <v>9.1069592988755232</v>
      </c>
      <c r="BW500" s="97">
        <f t="shared" si="874"/>
        <v>-14.843832953848185</v>
      </c>
      <c r="BX500" s="97">
        <f t="shared" si="875"/>
        <v>176.62991435609715</v>
      </c>
      <c r="BY500" s="97" t="s">
        <v>8053</v>
      </c>
      <c r="BZ500" s="97" t="s">
        <v>8053</v>
      </c>
      <c r="CA500" s="97" t="s">
        <v>8053</v>
      </c>
      <c r="CB500" s="97">
        <f t="shared" si="876"/>
        <v>0</v>
      </c>
      <c r="CC500" s="97">
        <f t="shared" si="877"/>
        <v>0</v>
      </c>
      <c r="CD500" s="97">
        <f t="shared" si="878"/>
        <v>0</v>
      </c>
      <c r="CE500" s="97">
        <f t="shared" si="879"/>
        <v>0</v>
      </c>
      <c r="CF500" s="97">
        <f t="shared" si="880"/>
        <v>0</v>
      </c>
      <c r="CG500" s="97">
        <f t="shared" si="881"/>
        <v>0</v>
      </c>
      <c r="CH500" s="97">
        <f>90-'C'!$F366</f>
        <v>113.32</v>
      </c>
      <c r="CI500" s="97">
        <v>16</v>
      </c>
      <c r="CJ500" s="97"/>
      <c r="CK500" s="97"/>
      <c r="CL500" s="97" t="e">
        <f t="shared" si="896"/>
        <v>#REF!</v>
      </c>
      <c r="CM500" s="97"/>
      <c r="CN500" s="97" t="s">
        <v>8220</v>
      </c>
      <c r="CO500" s="97">
        <f t="shared" si="892"/>
        <v>16</v>
      </c>
      <c r="CP500" s="97">
        <f t="shared" si="882"/>
        <v>34.31666666666667</v>
      </c>
      <c r="CQ500" s="97">
        <f>'C'!F366</f>
        <v>-23.32</v>
      </c>
      <c r="CR500" s="97">
        <f t="shared" si="883"/>
        <v>3.1415926535897931</v>
      </c>
      <c r="CS500" s="97">
        <f t="shared" si="884"/>
        <v>1.7453292519943295E-2</v>
      </c>
      <c r="CT500" s="97">
        <f t="shared" si="885"/>
        <v>57.295779513082323</v>
      </c>
      <c r="CU500" s="97">
        <f t="shared" si="886"/>
        <v>0.59893882164272083</v>
      </c>
      <c r="CV500" s="97">
        <f t="shared" si="887"/>
        <v>-0.40701078156507764</v>
      </c>
      <c r="CW500" s="97">
        <f t="shared" si="888"/>
        <v>1.2921233204335634</v>
      </c>
      <c r="CX500" s="97">
        <f t="shared" si="889"/>
        <v>-62.003277197722063</v>
      </c>
      <c r="CY500" s="97">
        <f t="shared" si="890"/>
        <v>117.99672280227793</v>
      </c>
      <c r="CZ500" s="97">
        <f t="shared" si="891"/>
        <v>242.00327719772207</v>
      </c>
      <c r="DA500" s="97"/>
      <c r="DB500" s="97"/>
      <c r="DC500" s="97"/>
      <c r="DD500" s="97"/>
      <c r="DE500" s="97"/>
      <c r="DF500" s="97"/>
      <c r="DG500" s="97"/>
      <c r="DH500" s="97"/>
      <c r="DI500" s="97"/>
      <c r="DJ500" s="97"/>
      <c r="DK500" s="97"/>
    </row>
    <row r="501" spans="1:115" ht="30" customHeight="1" x14ac:dyDescent="0.2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>
        <f t="shared" si="828"/>
        <v>105.87231873866266</v>
      </c>
      <c r="O501" s="97">
        <f t="shared" si="829"/>
        <v>118.04458126002478</v>
      </c>
      <c r="P501" s="97">
        <f t="shared" si="830"/>
        <v>-12.172262521362128</v>
      </c>
      <c r="Q501" s="97" t="str">
        <f t="shared" si="831"/>
        <v>QNOS</v>
      </c>
      <c r="R501" s="97">
        <f t="shared" si="832"/>
        <v>241.95541873997522</v>
      </c>
      <c r="S501" s="97">
        <f t="shared" si="477"/>
        <v>489</v>
      </c>
      <c r="T501" s="97">
        <f>SIN((90-$U$9)*$AA$8)*TAN($AA$9*$AA$8)/TAN((90-'C'!$F367)*$AA$8)</f>
        <v>-1.2544879125677992</v>
      </c>
      <c r="U501" s="97">
        <f t="shared" si="833"/>
        <v>3.9313065427916092</v>
      </c>
      <c r="V501" s="97">
        <f t="shared" si="834"/>
        <v>2.2206545302661578</v>
      </c>
      <c r="W501" s="97">
        <f t="shared" si="835"/>
        <v>-34.396603426050817</v>
      </c>
      <c r="X501" s="97">
        <f t="shared" si="836"/>
        <v>63.235932093769605</v>
      </c>
      <c r="Y501" s="97">
        <f t="shared" si="837"/>
        <v>-97.632535519820422</v>
      </c>
      <c r="Z501" s="97">
        <f t="shared" si="838"/>
        <v>151.16067133228123</v>
      </c>
      <c r="AA501" s="97">
        <f>(COS( 90.833*$AA$8)-SIN($U$9*$AA$8)*SIN('C'!$F367*$AA$8))/COS($U$9*$AA$8)/COS('C'!$F367*$AA$8)</f>
        <v>0.27561158983522616</v>
      </c>
      <c r="AB501" s="97">
        <f t="shared" si="839"/>
        <v>74.00153576944102</v>
      </c>
      <c r="AC501" s="97">
        <f>('C'!$E367+$AC$9+$W$9/15)</f>
        <v>12.122777777777781</v>
      </c>
      <c r="AD501" s="97">
        <f t="shared" si="840"/>
        <v>0</v>
      </c>
      <c r="AE501" s="97">
        <f t="shared" si="841"/>
        <v>0</v>
      </c>
      <c r="AF501" s="97">
        <f t="shared" si="842"/>
        <v>0</v>
      </c>
      <c r="AG501" s="97">
        <f t="shared" si="843"/>
        <v>0</v>
      </c>
      <c r="AH501" s="97">
        <f t="shared" si="844"/>
        <v>0</v>
      </c>
      <c r="AI501" s="97"/>
      <c r="AJ501" s="97"/>
      <c r="AK501" s="97">
        <f t="shared" si="845"/>
        <v>0</v>
      </c>
      <c r="AL501" s="97">
        <f>SIN((90-$U$9)*$AA$8)*TAN($Y$10*$AA$8)/TAN((90-'C'!$F367)*$AA$8)</f>
        <v>0.10142098811574141</v>
      </c>
      <c r="AM501" s="97">
        <f t="shared" si="846"/>
        <v>2.5695650812758871E-2</v>
      </c>
      <c r="AN501" s="97">
        <f t="shared" si="847"/>
        <v>1.0127663357422376</v>
      </c>
      <c r="AO501" s="97">
        <f t="shared" si="848"/>
        <v>5.7473783262589837</v>
      </c>
      <c r="AP501" s="97">
        <f t="shared" si="849"/>
        <v>-9.106959298875525</v>
      </c>
      <c r="AQ501" s="97">
        <f t="shared" si="850"/>
        <v>14.854337625134509</v>
      </c>
      <c r="AR501" s="97">
        <f t="shared" si="851"/>
        <v>183.35958097261653</v>
      </c>
      <c r="AS501" s="97" t="s">
        <v>8053</v>
      </c>
      <c r="AT501" s="97" t="s">
        <v>8053</v>
      </c>
      <c r="AU501" s="97" t="s">
        <v>8053</v>
      </c>
      <c r="AV501" s="97">
        <f t="shared" si="852"/>
        <v>11.132488602768813</v>
      </c>
      <c r="AW501" s="97">
        <f t="shared" si="853"/>
        <v>11.132488602768813</v>
      </c>
      <c r="AX501" s="97">
        <f t="shared" si="854"/>
        <v>0.46385369178203389</v>
      </c>
      <c r="AY501" s="97">
        <f t="shared" si="855"/>
        <v>0</v>
      </c>
      <c r="AZ501" s="97">
        <f t="shared" si="856"/>
        <v>0</v>
      </c>
      <c r="BA501" s="97">
        <f t="shared" si="857"/>
        <v>0</v>
      </c>
      <c r="BB501" s="97">
        <f>SIN((90-$U$9)*$AA$8)*TAN($Y$9*$AA$8)/TAN((90-'C'!$F367)*$AA$8)</f>
        <v>1.2544879125677999</v>
      </c>
      <c r="BC501" s="97">
        <f t="shared" si="858"/>
        <v>3.9313065427916136</v>
      </c>
      <c r="BD501" s="97">
        <f t="shared" si="859"/>
        <v>2.2206545302661587</v>
      </c>
      <c r="BE501" s="97">
        <f t="shared" si="860"/>
        <v>34.396603426050817</v>
      </c>
      <c r="BF501" s="97">
        <f t="shared" si="861"/>
        <v>-63.235932093769613</v>
      </c>
      <c r="BG501" s="97">
        <f t="shared" si="862"/>
        <v>97.632535519820436</v>
      </c>
      <c r="BH501" s="97">
        <f t="shared" si="863"/>
        <v>208.83932866771877</v>
      </c>
      <c r="BI501" s="97" t="s">
        <v>8053</v>
      </c>
      <c r="BJ501" s="97" t="s">
        <v>8053</v>
      </c>
      <c r="BK501" s="97" t="s">
        <v>8053</v>
      </c>
      <c r="BL501" s="97">
        <f t="shared" si="864"/>
        <v>0</v>
      </c>
      <c r="BM501" s="97">
        <f t="shared" si="865"/>
        <v>0</v>
      </c>
      <c r="BN501" s="97">
        <f t="shared" si="866"/>
        <v>0</v>
      </c>
      <c r="BO501" s="97">
        <f t="shared" si="867"/>
        <v>0</v>
      </c>
      <c r="BP501" s="97">
        <f t="shared" si="868"/>
        <v>0</v>
      </c>
      <c r="BQ501" s="97">
        <f t="shared" si="869"/>
        <v>0</v>
      </c>
      <c r="BR501" s="97">
        <f>SIN((90-$U$9)*$AA$8)*TAN($AA$10*$AA$8)/TAN((90-'C'!$F367)*$AA$8)</f>
        <v>-0.10142098811574138</v>
      </c>
      <c r="BS501" s="97">
        <f t="shared" si="870"/>
        <v>2.5695650812758864E-2</v>
      </c>
      <c r="BT501" s="97">
        <f t="shared" si="871"/>
        <v>1.0127663357422376</v>
      </c>
      <c r="BU501" s="97">
        <f t="shared" si="872"/>
        <v>-5.7473783262589819</v>
      </c>
      <c r="BV501" s="97">
        <f t="shared" si="873"/>
        <v>9.1069592988755232</v>
      </c>
      <c r="BW501" s="97">
        <f t="shared" si="874"/>
        <v>-14.854337625134505</v>
      </c>
      <c r="BX501" s="97">
        <f t="shared" si="875"/>
        <v>176.64041902738344</v>
      </c>
      <c r="BY501" s="97" t="s">
        <v>8053</v>
      </c>
      <c r="BZ501" s="97" t="s">
        <v>8053</v>
      </c>
      <c r="CA501" s="97" t="s">
        <v>8053</v>
      </c>
      <c r="CB501" s="97">
        <f t="shared" si="876"/>
        <v>0</v>
      </c>
      <c r="CC501" s="97">
        <f t="shared" si="877"/>
        <v>0</v>
      </c>
      <c r="CD501" s="97">
        <f t="shared" si="878"/>
        <v>0</v>
      </c>
      <c r="CE501" s="97">
        <f t="shared" si="879"/>
        <v>0</v>
      </c>
      <c r="CF501" s="97">
        <f t="shared" si="880"/>
        <v>0</v>
      </c>
      <c r="CG501" s="97">
        <f t="shared" si="881"/>
        <v>0</v>
      </c>
      <c r="CH501" s="97">
        <f>90-'C'!$F367</f>
        <v>113.358</v>
      </c>
      <c r="CI501" s="97">
        <v>17</v>
      </c>
      <c r="CJ501" s="97"/>
      <c r="CK501" s="97"/>
      <c r="CL501" s="97"/>
      <c r="CM501" s="97"/>
      <c r="CN501" s="97" t="s">
        <v>8220</v>
      </c>
      <c r="CO501" s="97">
        <f t="shared" si="892"/>
        <v>17</v>
      </c>
      <c r="CP501" s="97">
        <f t="shared" si="882"/>
        <v>34.31666666666667</v>
      </c>
      <c r="CQ501" s="97">
        <f>'C'!F367</f>
        <v>-23.358000000000001</v>
      </c>
      <c r="CR501" s="97">
        <f t="shared" si="883"/>
        <v>3.1415926535897931</v>
      </c>
      <c r="CS501" s="97">
        <f t="shared" si="884"/>
        <v>1.7453292519943295E-2</v>
      </c>
      <c r="CT501" s="97">
        <f t="shared" si="885"/>
        <v>57.295779513082323</v>
      </c>
      <c r="CU501" s="97">
        <f t="shared" si="886"/>
        <v>0.59893882164272083</v>
      </c>
      <c r="CV501" s="97">
        <f t="shared" si="887"/>
        <v>-0.40767400668083553</v>
      </c>
      <c r="CW501" s="97">
        <f t="shared" si="888"/>
        <v>1.2915704507091013</v>
      </c>
      <c r="CX501" s="97">
        <f t="shared" si="889"/>
        <v>-61.955418739975222</v>
      </c>
      <c r="CY501" s="97">
        <f t="shared" si="890"/>
        <v>118.04458126002478</v>
      </c>
      <c r="CZ501" s="97">
        <f t="shared" si="891"/>
        <v>241.95541873997522</v>
      </c>
      <c r="DA501" s="97"/>
      <c r="DB501" s="97"/>
      <c r="DC501" s="97"/>
      <c r="DD501" s="97"/>
      <c r="DE501" s="97"/>
      <c r="DF501" s="97"/>
      <c r="DG501" s="97"/>
      <c r="DH501" s="97"/>
      <c r="DI501" s="97"/>
      <c r="DJ501" s="97"/>
      <c r="DK501" s="97"/>
    </row>
    <row r="502" spans="1:115" ht="30" customHeight="1" x14ac:dyDescent="0.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>
        <f t="shared" si="828"/>
        <v>105.87231873866266</v>
      </c>
      <c r="O502" s="97">
        <f t="shared" si="829"/>
        <v>118.08110992491046</v>
      </c>
      <c r="P502" s="97">
        <f t="shared" si="830"/>
        <v>-12.208791186247808</v>
      </c>
      <c r="Q502" s="97" t="str">
        <f t="shared" si="831"/>
        <v>QNOS</v>
      </c>
      <c r="R502" s="97">
        <f t="shared" si="832"/>
        <v>241.91889007508954</v>
      </c>
      <c r="S502" s="97">
        <f t="shared" si="477"/>
        <v>490</v>
      </c>
      <c r="T502" s="97">
        <f>SIN((90-$U$9)*$AA$8)*TAN($AA$9*$AA$8)/TAN((90-'C'!$F368)*$AA$8)</f>
        <v>-1.2562327572414458</v>
      </c>
      <c r="U502" s="97">
        <f t="shared" si="833"/>
        <v>3.9313065427916092</v>
      </c>
      <c r="V502" s="97">
        <f t="shared" si="834"/>
        <v>2.2206545302661578</v>
      </c>
      <c r="W502" s="97">
        <f t="shared" si="835"/>
        <v>-34.451180316037814</v>
      </c>
      <c r="X502" s="97">
        <f t="shared" si="836"/>
        <v>63.235932093769605</v>
      </c>
      <c r="Y502" s="97">
        <f t="shared" si="837"/>
        <v>-97.687112409807412</v>
      </c>
      <c r="Z502" s="97">
        <f t="shared" si="838"/>
        <v>151.2152482222682</v>
      </c>
      <c r="AA502" s="97">
        <f>(COS( 90.833*$AA$8)-SIN($U$9*$AA$8)*SIN('C'!$F368*$AA$8))/COS($U$9*$AA$8)/COS('C'!$F368*$AA$8)</f>
        <v>0.27601740642769529</v>
      </c>
      <c r="AB502" s="97">
        <f t="shared" si="839"/>
        <v>73.977345887055634</v>
      </c>
      <c r="AC502" s="97">
        <f>('C'!$E368+$AC$9+$W$9/15)</f>
        <v>12.130777777777777</v>
      </c>
      <c r="AD502" s="97">
        <f t="shared" si="840"/>
        <v>0</v>
      </c>
      <c r="AE502" s="97">
        <f t="shared" si="841"/>
        <v>0</v>
      </c>
      <c r="AF502" s="97">
        <f t="shared" si="842"/>
        <v>0</v>
      </c>
      <c r="AG502" s="97">
        <f t="shared" si="843"/>
        <v>0</v>
      </c>
      <c r="AH502" s="97">
        <f t="shared" si="844"/>
        <v>0</v>
      </c>
      <c r="AI502" s="97"/>
      <c r="AJ502" s="97"/>
      <c r="AK502" s="97">
        <f t="shared" si="845"/>
        <v>0</v>
      </c>
      <c r="AL502" s="97">
        <f>SIN((90-$U$9)*$AA$8)*TAN($Y$10*$AA$8)/TAN((90-'C'!$F368)*$AA$8)</f>
        <v>0.10156205274389514</v>
      </c>
      <c r="AM502" s="97">
        <f t="shared" si="846"/>
        <v>2.5695650812758871E-2</v>
      </c>
      <c r="AN502" s="97">
        <f t="shared" si="847"/>
        <v>1.0127663357422376</v>
      </c>
      <c r="AO502" s="97">
        <f t="shared" si="848"/>
        <v>5.7553992285299831</v>
      </c>
      <c r="AP502" s="97">
        <f t="shared" si="849"/>
        <v>-9.106959298875525</v>
      </c>
      <c r="AQ502" s="97">
        <f t="shared" si="850"/>
        <v>14.862358527405508</v>
      </c>
      <c r="AR502" s="97">
        <f t="shared" si="851"/>
        <v>183.35156007034553</v>
      </c>
      <c r="AS502" s="97" t="s">
        <v>8053</v>
      </c>
      <c r="AT502" s="97" t="s">
        <v>8053</v>
      </c>
      <c r="AU502" s="97" t="s">
        <v>8053</v>
      </c>
      <c r="AV502" s="97">
        <f t="shared" si="852"/>
        <v>11.139953875950743</v>
      </c>
      <c r="AW502" s="97">
        <f t="shared" si="853"/>
        <v>11.139953875950743</v>
      </c>
      <c r="AX502" s="97">
        <f t="shared" si="854"/>
        <v>0.46416474483128095</v>
      </c>
      <c r="AY502" s="97">
        <f t="shared" si="855"/>
        <v>0</v>
      </c>
      <c r="AZ502" s="97">
        <f t="shared" si="856"/>
        <v>0</v>
      </c>
      <c r="BA502" s="97">
        <f t="shared" si="857"/>
        <v>0</v>
      </c>
      <c r="BB502" s="97">
        <f>SIN((90-$U$9)*$AA$8)*TAN($Y$9*$AA$8)/TAN((90-'C'!$F368)*$AA$8)</f>
        <v>1.2562327572414465</v>
      </c>
      <c r="BC502" s="97">
        <f t="shared" si="858"/>
        <v>3.9313065427916136</v>
      </c>
      <c r="BD502" s="97">
        <f t="shared" si="859"/>
        <v>2.2206545302661587</v>
      </c>
      <c r="BE502" s="97">
        <f t="shared" si="860"/>
        <v>34.451180316037814</v>
      </c>
      <c r="BF502" s="97">
        <f t="shared" si="861"/>
        <v>-63.235932093769613</v>
      </c>
      <c r="BG502" s="97">
        <f t="shared" si="862"/>
        <v>97.687112409807426</v>
      </c>
      <c r="BH502" s="97">
        <f t="shared" si="863"/>
        <v>208.7847517777318</v>
      </c>
      <c r="BI502" s="97" t="s">
        <v>8053</v>
      </c>
      <c r="BJ502" s="97" t="s">
        <v>8053</v>
      </c>
      <c r="BK502" s="97" t="s">
        <v>8053</v>
      </c>
      <c r="BL502" s="97">
        <f t="shared" si="864"/>
        <v>0</v>
      </c>
      <c r="BM502" s="97">
        <f t="shared" si="865"/>
        <v>0</v>
      </c>
      <c r="BN502" s="97">
        <f t="shared" si="866"/>
        <v>0</v>
      </c>
      <c r="BO502" s="97">
        <f t="shared" si="867"/>
        <v>0</v>
      </c>
      <c r="BP502" s="97">
        <f t="shared" si="868"/>
        <v>0</v>
      </c>
      <c r="BQ502" s="97">
        <f t="shared" si="869"/>
        <v>0</v>
      </c>
      <c r="BR502" s="97">
        <f>SIN((90-$U$9)*$AA$8)*TAN($AA$10*$AA$8)/TAN((90-'C'!$F368)*$AA$8)</f>
        <v>-0.10156205274389511</v>
      </c>
      <c r="BS502" s="97">
        <f t="shared" si="870"/>
        <v>2.5695650812758864E-2</v>
      </c>
      <c r="BT502" s="97">
        <f t="shared" si="871"/>
        <v>1.0127663357422376</v>
      </c>
      <c r="BU502" s="97">
        <f t="shared" si="872"/>
        <v>-5.7553992285299813</v>
      </c>
      <c r="BV502" s="97">
        <f t="shared" si="873"/>
        <v>9.1069592988755232</v>
      </c>
      <c r="BW502" s="97">
        <f t="shared" si="874"/>
        <v>-14.862358527405505</v>
      </c>
      <c r="BX502" s="97">
        <f t="shared" si="875"/>
        <v>176.64843992965447</v>
      </c>
      <c r="BY502" s="97" t="s">
        <v>8053</v>
      </c>
      <c r="BZ502" s="97" t="s">
        <v>8053</v>
      </c>
      <c r="CA502" s="97" t="s">
        <v>8053</v>
      </c>
      <c r="CB502" s="97">
        <f t="shared" si="876"/>
        <v>0</v>
      </c>
      <c r="CC502" s="97">
        <f t="shared" si="877"/>
        <v>0</v>
      </c>
      <c r="CD502" s="97">
        <f t="shared" si="878"/>
        <v>0</v>
      </c>
      <c r="CE502" s="97">
        <f t="shared" si="879"/>
        <v>0</v>
      </c>
      <c r="CF502" s="97">
        <f t="shared" si="880"/>
        <v>0</v>
      </c>
      <c r="CG502" s="97">
        <f t="shared" si="881"/>
        <v>0</v>
      </c>
      <c r="CH502" s="97">
        <f>90-'C'!$F368</f>
        <v>113.387</v>
      </c>
      <c r="CI502" s="97">
        <v>18</v>
      </c>
      <c r="CJ502" s="97"/>
      <c r="CK502" s="97"/>
      <c r="CL502" s="97"/>
      <c r="CM502" s="97"/>
      <c r="CN502" s="97" t="s">
        <v>8220</v>
      </c>
      <c r="CO502" s="97">
        <f t="shared" si="892"/>
        <v>18</v>
      </c>
      <c r="CP502" s="97">
        <f t="shared" si="882"/>
        <v>34.31666666666667</v>
      </c>
      <c r="CQ502" s="97">
        <f>'C'!F368</f>
        <v>-23.387</v>
      </c>
      <c r="CR502" s="97">
        <f t="shared" si="883"/>
        <v>3.1415926535897931</v>
      </c>
      <c r="CS502" s="97">
        <f t="shared" si="884"/>
        <v>1.7453292519943295E-2</v>
      </c>
      <c r="CT502" s="97">
        <f t="shared" si="885"/>
        <v>57.295779513082323</v>
      </c>
      <c r="CU502" s="97">
        <f t="shared" si="886"/>
        <v>0.59893882164272083</v>
      </c>
      <c r="CV502" s="97">
        <f t="shared" si="887"/>
        <v>-0.40818015216391385</v>
      </c>
      <c r="CW502" s="97">
        <f t="shared" si="888"/>
        <v>1.291148257615806</v>
      </c>
      <c r="CX502" s="97">
        <f t="shared" si="889"/>
        <v>-61.918890075089529</v>
      </c>
      <c r="CY502" s="97">
        <f t="shared" si="890"/>
        <v>118.08110992491046</v>
      </c>
      <c r="CZ502" s="97">
        <f t="shared" si="891"/>
        <v>241.91889007508954</v>
      </c>
      <c r="DA502" s="97"/>
      <c r="DB502" s="97"/>
      <c r="DC502" s="97"/>
      <c r="DD502" s="97"/>
      <c r="DE502" s="97"/>
      <c r="DF502" s="97"/>
      <c r="DG502" s="97"/>
      <c r="DH502" s="97"/>
      <c r="DI502" s="97"/>
      <c r="DJ502" s="97"/>
      <c r="DK502" s="97"/>
    </row>
    <row r="503" spans="1:115" ht="30" customHeight="1" x14ac:dyDescent="0.2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>
        <f t="shared" si="828"/>
        <v>105.87231873866266</v>
      </c>
      <c r="O503" s="97">
        <f t="shared" si="829"/>
        <v>118.10882428061737</v>
      </c>
      <c r="P503" s="97">
        <f t="shared" si="830"/>
        <v>-12.236505541954713</v>
      </c>
      <c r="Q503" s="97" t="str">
        <f t="shared" si="831"/>
        <v>QNOS</v>
      </c>
      <c r="R503" s="97">
        <f t="shared" si="832"/>
        <v>241.89117571938263</v>
      </c>
      <c r="S503" s="97">
        <f t="shared" si="477"/>
        <v>491</v>
      </c>
      <c r="T503" s="97">
        <f>SIN((90-$U$9)*$AA$8)*TAN($AA$9*$AA$8)/TAN((90-'C'!$F369)*$AA$8)</f>
        <v>-1.2575569420947939</v>
      </c>
      <c r="U503" s="97">
        <f t="shared" si="833"/>
        <v>3.9313065427916092</v>
      </c>
      <c r="V503" s="97">
        <f t="shared" si="834"/>
        <v>2.2206545302661578</v>
      </c>
      <c r="W503" s="97">
        <f t="shared" si="835"/>
        <v>-34.492623225943177</v>
      </c>
      <c r="X503" s="97">
        <f t="shared" si="836"/>
        <v>63.235932093769605</v>
      </c>
      <c r="Y503" s="97">
        <f t="shared" si="837"/>
        <v>-97.728555319712783</v>
      </c>
      <c r="Z503" s="97">
        <f t="shared" si="838"/>
        <v>151.25669113217359</v>
      </c>
      <c r="AA503" s="97">
        <f>(COS( 90.833*$AA$8)-SIN($U$9*$AA$8)*SIN('C'!$F369*$AA$8))/COS($U$9*$AA$8)/COS('C'!$F369*$AA$8)</f>
        <v>0.27632538253230465</v>
      </c>
      <c r="AB503" s="97">
        <f t="shared" si="839"/>
        <v>73.958986115111145</v>
      </c>
      <c r="AC503" s="97">
        <f>('C'!$E369+$AC$9+$W$9/15)</f>
        <v>12.138777777777779</v>
      </c>
      <c r="AD503" s="97">
        <f t="shared" si="840"/>
        <v>0</v>
      </c>
      <c r="AE503" s="97">
        <f t="shared" si="841"/>
        <v>0</v>
      </c>
      <c r="AF503" s="97">
        <f t="shared" si="842"/>
        <v>0</v>
      </c>
      <c r="AG503" s="97">
        <f t="shared" si="843"/>
        <v>0</v>
      </c>
      <c r="AH503" s="97">
        <f t="shared" si="844"/>
        <v>0</v>
      </c>
      <c r="AI503" s="97"/>
      <c r="AJ503" s="97"/>
      <c r="AK503" s="97">
        <f t="shared" si="845"/>
        <v>0</v>
      </c>
      <c r="AL503" s="97">
        <f>SIN((90-$U$9)*$AA$8)*TAN($Y$10*$AA$8)/TAN((90-'C'!$F369)*$AA$8)</f>
        <v>0.10166910848746111</v>
      </c>
      <c r="AM503" s="97">
        <f t="shared" si="846"/>
        <v>2.5695650812758871E-2</v>
      </c>
      <c r="AN503" s="97">
        <f t="shared" si="847"/>
        <v>1.0127663357422376</v>
      </c>
      <c r="AO503" s="97">
        <f t="shared" si="848"/>
        <v>5.7614864689823966</v>
      </c>
      <c r="AP503" s="97">
        <f t="shared" si="849"/>
        <v>-9.106959298875525</v>
      </c>
      <c r="AQ503" s="97">
        <f t="shared" si="850"/>
        <v>14.868445767857921</v>
      </c>
      <c r="AR503" s="97">
        <f t="shared" si="851"/>
        <v>183.34547282989314</v>
      </c>
      <c r="AS503" s="97" t="s">
        <v>8053</v>
      </c>
      <c r="AT503" s="97" t="s">
        <v>8053</v>
      </c>
      <c r="AU503" s="97" t="s">
        <v>8053</v>
      </c>
      <c r="AV503" s="97">
        <f t="shared" si="852"/>
        <v>11.147548059920585</v>
      </c>
      <c r="AW503" s="97">
        <f t="shared" si="853"/>
        <v>11.147548059920585</v>
      </c>
      <c r="AX503" s="97">
        <f t="shared" si="854"/>
        <v>0.46448116916335769</v>
      </c>
      <c r="AY503" s="97">
        <f t="shared" si="855"/>
        <v>0</v>
      </c>
      <c r="AZ503" s="97">
        <f t="shared" si="856"/>
        <v>0</v>
      </c>
      <c r="BA503" s="97">
        <f t="shared" si="857"/>
        <v>0</v>
      </c>
      <c r="BB503" s="97">
        <f>SIN((90-$U$9)*$AA$8)*TAN($Y$9*$AA$8)/TAN((90-'C'!$F369)*$AA$8)</f>
        <v>1.2575569420947945</v>
      </c>
      <c r="BC503" s="97">
        <f t="shared" si="858"/>
        <v>3.9313065427916136</v>
      </c>
      <c r="BD503" s="97">
        <f t="shared" si="859"/>
        <v>2.2206545302661587</v>
      </c>
      <c r="BE503" s="97">
        <f t="shared" si="860"/>
        <v>34.492623225943184</v>
      </c>
      <c r="BF503" s="97">
        <f t="shared" si="861"/>
        <v>-63.235932093769613</v>
      </c>
      <c r="BG503" s="97">
        <f t="shared" si="862"/>
        <v>97.728555319712797</v>
      </c>
      <c r="BH503" s="97">
        <f t="shared" si="863"/>
        <v>208.74330886782641</v>
      </c>
      <c r="BI503" s="97" t="s">
        <v>8053</v>
      </c>
      <c r="BJ503" s="97" t="s">
        <v>8053</v>
      </c>
      <c r="BK503" s="97" t="s">
        <v>8053</v>
      </c>
      <c r="BL503" s="97">
        <f t="shared" si="864"/>
        <v>0</v>
      </c>
      <c r="BM503" s="97">
        <f t="shared" si="865"/>
        <v>0</v>
      </c>
      <c r="BN503" s="97">
        <f t="shared" si="866"/>
        <v>0</v>
      </c>
      <c r="BO503" s="97">
        <f t="shared" si="867"/>
        <v>0</v>
      </c>
      <c r="BP503" s="97">
        <f t="shared" si="868"/>
        <v>0</v>
      </c>
      <c r="BQ503" s="97">
        <f t="shared" si="869"/>
        <v>0</v>
      </c>
      <c r="BR503" s="97">
        <f>SIN((90-$U$9)*$AA$8)*TAN($AA$10*$AA$8)/TAN((90-'C'!$F369)*$AA$8)</f>
        <v>-0.10166910848746108</v>
      </c>
      <c r="BS503" s="97">
        <f t="shared" si="870"/>
        <v>2.5695650812758864E-2</v>
      </c>
      <c r="BT503" s="97">
        <f t="shared" si="871"/>
        <v>1.0127663357422376</v>
      </c>
      <c r="BU503" s="97">
        <f t="shared" si="872"/>
        <v>-5.7614864689823939</v>
      </c>
      <c r="BV503" s="97">
        <f t="shared" si="873"/>
        <v>9.1069592988755232</v>
      </c>
      <c r="BW503" s="97">
        <f t="shared" si="874"/>
        <v>-14.868445767857917</v>
      </c>
      <c r="BX503" s="97">
        <f t="shared" si="875"/>
        <v>176.65452717010686</v>
      </c>
      <c r="BY503" s="97" t="s">
        <v>8053</v>
      </c>
      <c r="BZ503" s="97" t="s">
        <v>8053</v>
      </c>
      <c r="CA503" s="97" t="s">
        <v>8053</v>
      </c>
      <c r="CB503" s="97">
        <f t="shared" si="876"/>
        <v>0</v>
      </c>
      <c r="CC503" s="97">
        <f t="shared" si="877"/>
        <v>0</v>
      </c>
      <c r="CD503" s="97">
        <f t="shared" si="878"/>
        <v>0</v>
      </c>
      <c r="CE503" s="97">
        <f t="shared" si="879"/>
        <v>0</v>
      </c>
      <c r="CF503" s="97">
        <f t="shared" si="880"/>
        <v>0</v>
      </c>
      <c r="CG503" s="97">
        <f t="shared" si="881"/>
        <v>0</v>
      </c>
      <c r="CH503" s="97">
        <f>90-'C'!$F369</f>
        <v>113.40899999999999</v>
      </c>
      <c r="CI503" s="97">
        <v>19</v>
      </c>
      <c r="CJ503" s="97"/>
      <c r="CK503" s="97"/>
      <c r="CL503" s="97"/>
      <c r="CM503" s="97"/>
      <c r="CN503" s="97" t="s">
        <v>8220</v>
      </c>
      <c r="CO503" s="97">
        <f t="shared" si="892"/>
        <v>19</v>
      </c>
      <c r="CP503" s="97">
        <f t="shared" si="882"/>
        <v>34.31666666666667</v>
      </c>
      <c r="CQ503" s="97">
        <f>'C'!F369</f>
        <v>-23.408999999999999</v>
      </c>
      <c r="CR503" s="97">
        <f t="shared" si="883"/>
        <v>3.1415926535897931</v>
      </c>
      <c r="CS503" s="97">
        <f t="shared" si="884"/>
        <v>1.7453292519943295E-2</v>
      </c>
      <c r="CT503" s="97">
        <f t="shared" si="885"/>
        <v>57.295779513082323</v>
      </c>
      <c r="CU503" s="97">
        <f t="shared" si="886"/>
        <v>0.59893882164272083</v>
      </c>
      <c r="CV503" s="97">
        <f t="shared" si="887"/>
        <v>-0.4085641245993526</v>
      </c>
      <c r="CW503" s="97">
        <f t="shared" si="888"/>
        <v>1.2908278191454594</v>
      </c>
      <c r="CX503" s="97">
        <f t="shared" si="889"/>
        <v>-61.891175719382638</v>
      </c>
      <c r="CY503" s="97">
        <f t="shared" si="890"/>
        <v>118.10882428061737</v>
      </c>
      <c r="CZ503" s="97">
        <f t="shared" si="891"/>
        <v>241.89117571938263</v>
      </c>
      <c r="DA503" s="97"/>
      <c r="DB503" s="97"/>
      <c r="DC503" s="97"/>
      <c r="DD503" s="97"/>
      <c r="DE503" s="97"/>
      <c r="DF503" s="97"/>
      <c r="DG503" s="97"/>
      <c r="DH503" s="97"/>
      <c r="DI503" s="97"/>
      <c r="DJ503" s="97"/>
      <c r="DK503" s="97"/>
    </row>
    <row r="504" spans="1:115" ht="30" customHeight="1" x14ac:dyDescent="0.2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>
        <f t="shared" si="828"/>
        <v>105.87231873866266</v>
      </c>
      <c r="O504" s="97">
        <f t="shared" si="829"/>
        <v>118.12646201830876</v>
      </c>
      <c r="P504" s="97">
        <f t="shared" si="830"/>
        <v>-12.254143279646101</v>
      </c>
      <c r="Q504" s="97" t="str">
        <f t="shared" si="831"/>
        <v>QNOS</v>
      </c>
      <c r="R504" s="97">
        <f t="shared" si="832"/>
        <v>241.87353798169124</v>
      </c>
      <c r="S504" s="97">
        <f t="shared" si="477"/>
        <v>492</v>
      </c>
      <c r="T504" s="97">
        <f>SIN((90-$U$9)*$AA$8)*TAN($AA$9*$AA$8)/TAN((90-'C'!$F370)*$AA$8)</f>
        <v>-1.2583998343998091</v>
      </c>
      <c r="U504" s="97">
        <f t="shared" si="833"/>
        <v>3.9313065427916092</v>
      </c>
      <c r="V504" s="97">
        <f t="shared" si="834"/>
        <v>2.2206545302661578</v>
      </c>
      <c r="W504" s="97">
        <f t="shared" si="835"/>
        <v>-34.519013890414378</v>
      </c>
      <c r="X504" s="97">
        <f t="shared" si="836"/>
        <v>63.235932093769605</v>
      </c>
      <c r="Y504" s="97">
        <f t="shared" si="837"/>
        <v>-97.754945984183991</v>
      </c>
      <c r="Z504" s="97">
        <f t="shared" si="838"/>
        <v>151.28308179664478</v>
      </c>
      <c r="AA504" s="97">
        <f>(COS( 90.833*$AA$8)-SIN($U$9*$AA$8)*SIN('C'!$F370*$AA$8))/COS($U$9*$AA$8)/COS('C'!$F370*$AA$8)</f>
        <v>0.27652141916430378</v>
      </c>
      <c r="AB504" s="97">
        <f t="shared" si="839"/>
        <v>73.947298652608126</v>
      </c>
      <c r="AC504" s="97">
        <f>('C'!$E370+$AC$9+$W$9/15)</f>
        <v>12.146777777777778</v>
      </c>
      <c r="AD504" s="97">
        <f t="shared" si="840"/>
        <v>0</v>
      </c>
      <c r="AE504" s="97">
        <f t="shared" si="841"/>
        <v>0</v>
      </c>
      <c r="AF504" s="97">
        <f t="shared" si="842"/>
        <v>0</v>
      </c>
      <c r="AG504" s="97">
        <f t="shared" si="843"/>
        <v>0</v>
      </c>
      <c r="AH504" s="97">
        <f t="shared" si="844"/>
        <v>0</v>
      </c>
      <c r="AI504" s="97"/>
      <c r="AJ504" s="97"/>
      <c r="AK504" s="97">
        <f t="shared" si="845"/>
        <v>0</v>
      </c>
      <c r="AL504" s="97">
        <f>SIN((90-$U$9)*$AA$8)*TAN($Y$10*$AA$8)/TAN((90-'C'!$F370)*$AA$8)</f>
        <v>0.10173725340108948</v>
      </c>
      <c r="AM504" s="97">
        <f t="shared" si="846"/>
        <v>2.5695650812758871E-2</v>
      </c>
      <c r="AN504" s="97">
        <f t="shared" si="847"/>
        <v>1.0127663357422376</v>
      </c>
      <c r="AO504" s="97">
        <f t="shared" si="848"/>
        <v>5.7653612551371971</v>
      </c>
      <c r="AP504" s="97">
        <f t="shared" si="849"/>
        <v>-9.106959298875525</v>
      </c>
      <c r="AQ504" s="97">
        <f t="shared" si="850"/>
        <v>14.872320554012722</v>
      </c>
      <c r="AR504" s="97">
        <f t="shared" si="851"/>
        <v>183.34159804373832</v>
      </c>
      <c r="AS504" s="97" t="s">
        <v>8053</v>
      </c>
      <c r="AT504" s="97" t="s">
        <v>8053</v>
      </c>
      <c r="AU504" s="97" t="s">
        <v>8053</v>
      </c>
      <c r="AV504" s="97">
        <f t="shared" si="852"/>
        <v>11.155289740843596</v>
      </c>
      <c r="AW504" s="97">
        <f t="shared" si="853"/>
        <v>11.155289740843596</v>
      </c>
      <c r="AX504" s="97">
        <f t="shared" si="854"/>
        <v>0.4648037392018165</v>
      </c>
      <c r="AY504" s="97">
        <f t="shared" si="855"/>
        <v>0</v>
      </c>
      <c r="AZ504" s="97">
        <f t="shared" si="856"/>
        <v>0</v>
      </c>
      <c r="BA504" s="97">
        <f t="shared" si="857"/>
        <v>0</v>
      </c>
      <c r="BB504" s="97">
        <f>SIN((90-$U$9)*$AA$8)*TAN($Y$9*$AA$8)/TAN((90-'C'!$F370)*$AA$8)</f>
        <v>1.2583998343998095</v>
      </c>
      <c r="BC504" s="97">
        <f t="shared" si="858"/>
        <v>3.9313065427916136</v>
      </c>
      <c r="BD504" s="97">
        <f t="shared" si="859"/>
        <v>2.2206545302661587</v>
      </c>
      <c r="BE504" s="97">
        <f t="shared" si="860"/>
        <v>34.519013890414378</v>
      </c>
      <c r="BF504" s="97">
        <f t="shared" si="861"/>
        <v>-63.235932093769613</v>
      </c>
      <c r="BG504" s="97">
        <f t="shared" si="862"/>
        <v>97.754945984183991</v>
      </c>
      <c r="BH504" s="97">
        <f t="shared" si="863"/>
        <v>208.71691820335522</v>
      </c>
      <c r="BI504" s="97" t="s">
        <v>8053</v>
      </c>
      <c r="BJ504" s="97" t="s">
        <v>8053</v>
      </c>
      <c r="BK504" s="97" t="s">
        <v>8053</v>
      </c>
      <c r="BL504" s="97">
        <f t="shared" si="864"/>
        <v>0</v>
      </c>
      <c r="BM504" s="97">
        <f t="shared" si="865"/>
        <v>0</v>
      </c>
      <c r="BN504" s="97">
        <f t="shared" si="866"/>
        <v>0</v>
      </c>
      <c r="BO504" s="97">
        <f t="shared" si="867"/>
        <v>0</v>
      </c>
      <c r="BP504" s="97">
        <f t="shared" si="868"/>
        <v>0</v>
      </c>
      <c r="BQ504" s="97">
        <f t="shared" si="869"/>
        <v>0</v>
      </c>
      <c r="BR504" s="97">
        <f>SIN((90-$U$9)*$AA$8)*TAN($AA$10*$AA$8)/TAN((90-'C'!$F370)*$AA$8)</f>
        <v>-0.10173725340108945</v>
      </c>
      <c r="BS504" s="97">
        <f t="shared" si="870"/>
        <v>2.5695650812758864E-2</v>
      </c>
      <c r="BT504" s="97">
        <f t="shared" si="871"/>
        <v>1.0127663357422376</v>
      </c>
      <c r="BU504" s="97">
        <f t="shared" si="872"/>
        <v>-5.7653612551371953</v>
      </c>
      <c r="BV504" s="97">
        <f t="shared" si="873"/>
        <v>9.1069592988755232</v>
      </c>
      <c r="BW504" s="97">
        <f t="shared" si="874"/>
        <v>-14.872320554012719</v>
      </c>
      <c r="BX504" s="97">
        <f t="shared" si="875"/>
        <v>176.65840195626168</v>
      </c>
      <c r="BY504" s="97" t="s">
        <v>8053</v>
      </c>
      <c r="BZ504" s="97" t="s">
        <v>8053</v>
      </c>
      <c r="CA504" s="97" t="s">
        <v>8053</v>
      </c>
      <c r="CB504" s="97">
        <f t="shared" si="876"/>
        <v>0</v>
      </c>
      <c r="CC504" s="97">
        <f t="shared" si="877"/>
        <v>0</v>
      </c>
      <c r="CD504" s="97">
        <f t="shared" si="878"/>
        <v>0</v>
      </c>
      <c r="CE504" s="97">
        <f t="shared" si="879"/>
        <v>0</v>
      </c>
      <c r="CF504" s="97">
        <f t="shared" si="880"/>
        <v>0</v>
      </c>
      <c r="CG504" s="97">
        <f t="shared" si="881"/>
        <v>0</v>
      </c>
      <c r="CH504" s="97">
        <f>90-'C'!$F370</f>
        <v>113.423</v>
      </c>
      <c r="CI504" s="97">
        <v>20</v>
      </c>
      <c r="CJ504" s="97"/>
      <c r="CK504" s="97"/>
      <c r="CL504" s="97"/>
      <c r="CM504" s="97"/>
      <c r="CN504" s="97" t="s">
        <v>8220</v>
      </c>
      <c r="CO504" s="97">
        <f t="shared" si="892"/>
        <v>20</v>
      </c>
      <c r="CP504" s="97">
        <f t="shared" si="882"/>
        <v>34.31666666666667</v>
      </c>
      <c r="CQ504" s="97">
        <f>'C'!F370</f>
        <v>-23.422999999999998</v>
      </c>
      <c r="CR504" s="97">
        <f t="shared" si="883"/>
        <v>3.1415926535897931</v>
      </c>
      <c r="CS504" s="97">
        <f t="shared" si="884"/>
        <v>1.7453292519943295E-2</v>
      </c>
      <c r="CT504" s="97">
        <f t="shared" si="885"/>
        <v>57.295779513082323</v>
      </c>
      <c r="CU504" s="97">
        <f t="shared" si="886"/>
        <v>0.59893882164272083</v>
      </c>
      <c r="CV504" s="97">
        <f t="shared" si="887"/>
        <v>-0.40880847069463178</v>
      </c>
      <c r="CW504" s="97">
        <f t="shared" si="888"/>
        <v>1.2906238344435783</v>
      </c>
      <c r="CX504" s="97">
        <f t="shared" si="889"/>
        <v>-61.873537981691243</v>
      </c>
      <c r="CY504" s="97">
        <f t="shared" si="890"/>
        <v>118.12646201830876</v>
      </c>
      <c r="CZ504" s="97">
        <f t="shared" si="891"/>
        <v>241.87353798169124</v>
      </c>
      <c r="DA504" s="97"/>
      <c r="DB504" s="97"/>
      <c r="DC504" s="97"/>
      <c r="DD504" s="97"/>
      <c r="DE504" s="97"/>
      <c r="DF504" s="97"/>
      <c r="DG504" s="97"/>
      <c r="DH504" s="97"/>
      <c r="DI504" s="97"/>
      <c r="DJ504" s="97"/>
      <c r="DK504" s="97"/>
    </row>
    <row r="505" spans="1:115" ht="30" customHeight="1" x14ac:dyDescent="0.2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>
        <f t="shared" si="828"/>
        <v>105.87231873866266</v>
      </c>
      <c r="O505" s="97">
        <f t="shared" si="829"/>
        <v>118.13402136564447</v>
      </c>
      <c r="P505" s="97">
        <f t="shared" si="830"/>
        <v>-12.261702626981815</v>
      </c>
      <c r="Q505" s="97" t="str">
        <f t="shared" si="831"/>
        <v>QNOS</v>
      </c>
      <c r="R505" s="97">
        <f t="shared" si="832"/>
        <v>241.86597863435554</v>
      </c>
      <c r="S505" s="97">
        <f t="shared" si="477"/>
        <v>493</v>
      </c>
      <c r="T505" s="97">
        <f>SIN((90-$U$9)*$AA$8)*TAN($AA$9*$AA$8)/TAN((90-'C'!$F371)*$AA$8)</f>
        <v>-1.2587611285826013</v>
      </c>
      <c r="U505" s="97">
        <f t="shared" si="833"/>
        <v>3.9313065427916092</v>
      </c>
      <c r="V505" s="97">
        <f t="shared" si="834"/>
        <v>2.2206545302661578</v>
      </c>
      <c r="W505" s="97">
        <f t="shared" si="835"/>
        <v>-34.530328445225457</v>
      </c>
      <c r="X505" s="97">
        <f t="shared" si="836"/>
        <v>63.235932093769605</v>
      </c>
      <c r="Y505" s="97">
        <f t="shared" si="837"/>
        <v>-97.766260538995056</v>
      </c>
      <c r="Z505" s="97">
        <f t="shared" si="838"/>
        <v>151.29439635145584</v>
      </c>
      <c r="AA505" s="97">
        <f>(COS( 90.833*$AA$8)-SIN($U$9*$AA$8)*SIN('C'!$F371*$AA$8))/COS($U$9*$AA$8)/COS('C'!$F371*$AA$8)</f>
        <v>0.27660544721723462</v>
      </c>
      <c r="AB505" s="97">
        <f t="shared" si="839"/>
        <v>73.942288793591288</v>
      </c>
      <c r="AC505" s="97">
        <f>('C'!$E371+$AC$9+$W$9/15)</f>
        <v>12.155777777777779</v>
      </c>
      <c r="AD505" s="97">
        <f t="shared" si="840"/>
        <v>0</v>
      </c>
      <c r="AE505" s="97">
        <f t="shared" si="841"/>
        <v>0</v>
      </c>
      <c r="AF505" s="97">
        <f t="shared" si="842"/>
        <v>0</v>
      </c>
      <c r="AG505" s="97">
        <f t="shared" si="843"/>
        <v>0</v>
      </c>
      <c r="AH505" s="97">
        <f t="shared" si="844"/>
        <v>0</v>
      </c>
      <c r="AI505" s="97"/>
      <c r="AJ505" s="97"/>
      <c r="AK505" s="97">
        <f t="shared" si="845"/>
        <v>0</v>
      </c>
      <c r="AL505" s="97">
        <f>SIN((90-$U$9)*$AA$8)*TAN($Y$10*$AA$8)/TAN((90-'C'!$F371)*$AA$8)</f>
        <v>0.10176646278019322</v>
      </c>
      <c r="AM505" s="97">
        <f t="shared" si="846"/>
        <v>2.5695650812758871E-2</v>
      </c>
      <c r="AN505" s="97">
        <f t="shared" si="847"/>
        <v>1.0127663357422376</v>
      </c>
      <c r="AO505" s="97">
        <f t="shared" si="848"/>
        <v>5.7670221369796275</v>
      </c>
      <c r="AP505" s="97">
        <f t="shared" si="849"/>
        <v>-9.106959298875525</v>
      </c>
      <c r="AQ505" s="97">
        <f t="shared" si="850"/>
        <v>14.873981435855153</v>
      </c>
      <c r="AR505" s="97">
        <f t="shared" si="851"/>
        <v>183.3399371618959</v>
      </c>
      <c r="AS505" s="97" t="s">
        <v>8053</v>
      </c>
      <c r="AT505" s="97" t="s">
        <v>8053</v>
      </c>
      <c r="AU505" s="97" t="s">
        <v>8053</v>
      </c>
      <c r="AV505" s="97">
        <f t="shared" si="852"/>
        <v>11.164179015387434</v>
      </c>
      <c r="AW505" s="97">
        <f t="shared" si="853"/>
        <v>11.164179015387434</v>
      </c>
      <c r="AX505" s="97">
        <f t="shared" si="854"/>
        <v>0.46517412564114308</v>
      </c>
      <c r="AY505" s="97">
        <f t="shared" si="855"/>
        <v>0</v>
      </c>
      <c r="AZ505" s="97">
        <f t="shared" si="856"/>
        <v>0</v>
      </c>
      <c r="BA505" s="97">
        <f t="shared" si="857"/>
        <v>0</v>
      </c>
      <c r="BB505" s="97">
        <f>SIN((90-$U$9)*$AA$8)*TAN($Y$9*$AA$8)/TAN((90-'C'!$F371)*$AA$8)</f>
        <v>1.2587611285826017</v>
      </c>
      <c r="BC505" s="97">
        <f t="shared" si="858"/>
        <v>3.9313065427916136</v>
      </c>
      <c r="BD505" s="97">
        <f t="shared" si="859"/>
        <v>2.2206545302661587</v>
      </c>
      <c r="BE505" s="97">
        <f t="shared" si="860"/>
        <v>34.530328445225443</v>
      </c>
      <c r="BF505" s="97">
        <f t="shared" si="861"/>
        <v>-63.235932093769613</v>
      </c>
      <c r="BG505" s="97">
        <f t="shared" si="862"/>
        <v>97.766260538995056</v>
      </c>
      <c r="BH505" s="97">
        <f t="shared" si="863"/>
        <v>208.70560364854416</v>
      </c>
      <c r="BI505" s="97" t="s">
        <v>8053</v>
      </c>
      <c r="BJ505" s="97" t="s">
        <v>8053</v>
      </c>
      <c r="BK505" s="97" t="s">
        <v>8053</v>
      </c>
      <c r="BL505" s="97">
        <f t="shared" si="864"/>
        <v>0</v>
      </c>
      <c r="BM505" s="97">
        <f t="shared" si="865"/>
        <v>0</v>
      </c>
      <c r="BN505" s="97">
        <f t="shared" si="866"/>
        <v>0</v>
      </c>
      <c r="BO505" s="97">
        <f t="shared" si="867"/>
        <v>0</v>
      </c>
      <c r="BP505" s="97">
        <f t="shared" si="868"/>
        <v>0</v>
      </c>
      <c r="BQ505" s="97">
        <f t="shared" si="869"/>
        <v>0</v>
      </c>
      <c r="BR505" s="97">
        <f>SIN((90-$U$9)*$AA$8)*TAN($AA$10*$AA$8)/TAN((90-'C'!$F371)*$AA$8)</f>
        <v>-0.1017664627801932</v>
      </c>
      <c r="BS505" s="97">
        <f t="shared" si="870"/>
        <v>2.5695650812758864E-2</v>
      </c>
      <c r="BT505" s="97">
        <f t="shared" si="871"/>
        <v>1.0127663357422376</v>
      </c>
      <c r="BU505" s="97">
        <f t="shared" si="872"/>
        <v>-5.7670221369796266</v>
      </c>
      <c r="BV505" s="97">
        <f t="shared" si="873"/>
        <v>9.1069592988755232</v>
      </c>
      <c r="BW505" s="97">
        <f t="shared" si="874"/>
        <v>-14.87398143585515</v>
      </c>
      <c r="BX505" s="97">
        <f t="shared" si="875"/>
        <v>176.6600628381041</v>
      </c>
      <c r="BY505" s="97" t="s">
        <v>8053</v>
      </c>
      <c r="BZ505" s="97" t="s">
        <v>8053</v>
      </c>
      <c r="CA505" s="97" t="s">
        <v>8053</v>
      </c>
      <c r="CB505" s="97">
        <f t="shared" si="876"/>
        <v>0</v>
      </c>
      <c r="CC505" s="97">
        <f t="shared" si="877"/>
        <v>0</v>
      </c>
      <c r="CD505" s="97">
        <f t="shared" si="878"/>
        <v>0</v>
      </c>
      <c r="CE505" s="97">
        <f t="shared" si="879"/>
        <v>0</v>
      </c>
      <c r="CF505" s="97">
        <f t="shared" si="880"/>
        <v>0</v>
      </c>
      <c r="CG505" s="97">
        <f t="shared" si="881"/>
        <v>0</v>
      </c>
      <c r="CH505" s="97">
        <f>90-'C'!$F371</f>
        <v>113.429</v>
      </c>
      <c r="CI505" s="97">
        <v>21</v>
      </c>
      <c r="CJ505" s="97"/>
      <c r="CK505" s="97"/>
      <c r="CL505" s="97"/>
      <c r="CM505" s="97"/>
      <c r="CN505" s="97" t="s">
        <v>8220</v>
      </c>
      <c r="CO505" s="97">
        <f t="shared" si="892"/>
        <v>21</v>
      </c>
      <c r="CP505" s="97">
        <f t="shared" si="882"/>
        <v>34.31666666666667</v>
      </c>
      <c r="CQ505" s="97">
        <f>'C'!F371</f>
        <v>-23.428999999999998</v>
      </c>
      <c r="CR505" s="97">
        <f t="shared" si="883"/>
        <v>3.1415926535897931</v>
      </c>
      <c r="CS505" s="97">
        <f t="shared" si="884"/>
        <v>1.7453292519943295E-2</v>
      </c>
      <c r="CT505" s="97">
        <f t="shared" si="885"/>
        <v>57.295779513082323</v>
      </c>
      <c r="CU505" s="97">
        <f t="shared" si="886"/>
        <v>0.59893882164272083</v>
      </c>
      <c r="CV505" s="97">
        <f t="shared" si="887"/>
        <v>-0.40891319044975144</v>
      </c>
      <c r="CW505" s="97">
        <f t="shared" si="888"/>
        <v>1.2905363959086738</v>
      </c>
      <c r="CX505" s="97">
        <f t="shared" si="889"/>
        <v>-61.865978634355528</v>
      </c>
      <c r="CY505" s="97">
        <f t="shared" si="890"/>
        <v>118.13402136564447</v>
      </c>
      <c r="CZ505" s="97">
        <f t="shared" si="891"/>
        <v>241.86597863435554</v>
      </c>
      <c r="DA505" s="97"/>
      <c r="DB505" s="97"/>
      <c r="DC505" s="97"/>
      <c r="DD505" s="97"/>
      <c r="DE505" s="97"/>
      <c r="DF505" s="97"/>
      <c r="DG505" s="97"/>
      <c r="DH505" s="97"/>
      <c r="DI505" s="97"/>
      <c r="DJ505" s="97"/>
      <c r="DK505" s="97"/>
    </row>
    <row r="506" spans="1:115" ht="30" customHeight="1" x14ac:dyDescent="0.2">
      <c r="A506" s="97"/>
      <c r="B506" s="97"/>
      <c r="C506" s="97"/>
      <c r="D506" s="97"/>
      <c r="E506" s="97"/>
      <c r="F506" s="97"/>
      <c r="G506" s="97"/>
      <c r="H506" s="97"/>
      <c r="I506" s="97"/>
      <c r="J506" s="102"/>
      <c r="K506" s="97"/>
      <c r="L506" s="97"/>
      <c r="M506" s="97"/>
      <c r="N506" s="97">
        <f t="shared" si="828"/>
        <v>105.87231873866266</v>
      </c>
      <c r="O506" s="97">
        <f t="shared" si="829"/>
        <v>118.13150156206294</v>
      </c>
      <c r="P506" s="97">
        <f t="shared" si="830"/>
        <v>-12.25918282340028</v>
      </c>
      <c r="Q506" s="97" t="str">
        <f t="shared" si="831"/>
        <v>QNOS</v>
      </c>
      <c r="R506" s="97">
        <f t="shared" si="832"/>
        <v>241.86849843793706</v>
      </c>
      <c r="S506" s="97">
        <f t="shared" si="477"/>
        <v>494</v>
      </c>
      <c r="T506" s="97">
        <f>SIN((90-$U$9)*$AA$8)*TAN($AA$9*$AA$8)/TAN((90-'C'!$F372)*$AA$8)</f>
        <v>-1.2586406935453942</v>
      </c>
      <c r="U506" s="97">
        <f t="shared" si="833"/>
        <v>3.9313065427916092</v>
      </c>
      <c r="V506" s="97">
        <f t="shared" si="834"/>
        <v>2.2206545302661578</v>
      </c>
      <c r="W506" s="97">
        <f t="shared" si="835"/>
        <v>-34.526556642077821</v>
      </c>
      <c r="X506" s="97">
        <f t="shared" si="836"/>
        <v>63.235932093769605</v>
      </c>
      <c r="Y506" s="97">
        <f t="shared" si="837"/>
        <v>-97.762488735847427</v>
      </c>
      <c r="Z506" s="97">
        <f t="shared" si="838"/>
        <v>151.29062454830822</v>
      </c>
      <c r="AA506" s="97">
        <f>(COS( 90.833*$AA$8)-SIN($U$9*$AA$8)*SIN('C'!$F372*$AA$8))/COS($U$9*$AA$8)/COS('C'!$F372*$AA$8)</f>
        <v>0.27657743704237403</v>
      </c>
      <c r="AB506" s="97">
        <f t="shared" si="839"/>
        <v>73.943958809725828</v>
      </c>
      <c r="AC506" s="97">
        <f>('C'!$E372+$AC$9+$W$9/15)</f>
        <v>12.163777777777778</v>
      </c>
      <c r="AD506" s="97">
        <f t="shared" si="840"/>
        <v>0</v>
      </c>
      <c r="AE506" s="97">
        <f t="shared" si="841"/>
        <v>0</v>
      </c>
      <c r="AF506" s="97">
        <f t="shared" si="842"/>
        <v>0</v>
      </c>
      <c r="AG506" s="97">
        <f t="shared" si="843"/>
        <v>0</v>
      </c>
      <c r="AH506" s="97">
        <f t="shared" si="844"/>
        <v>0</v>
      </c>
      <c r="AI506" s="97"/>
      <c r="AJ506" s="97"/>
      <c r="AK506" s="97">
        <f t="shared" si="845"/>
        <v>0</v>
      </c>
      <c r="AL506" s="97">
        <f>SIN((90-$U$9)*$AA$8)*TAN($Y$10*$AA$8)/TAN((90-'C'!$F372)*$AA$8)</f>
        <v>0.1017567260259727</v>
      </c>
      <c r="AM506" s="97">
        <f t="shared" si="846"/>
        <v>2.5695650812758871E-2</v>
      </c>
      <c r="AN506" s="97">
        <f t="shared" si="847"/>
        <v>1.0127663357422376</v>
      </c>
      <c r="AO506" s="97">
        <f t="shared" si="848"/>
        <v>5.7664684924118736</v>
      </c>
      <c r="AP506" s="97">
        <f t="shared" si="849"/>
        <v>-9.106959298875525</v>
      </c>
      <c r="AQ506" s="97">
        <f t="shared" si="850"/>
        <v>14.873427791287398</v>
      </c>
      <c r="AR506" s="97">
        <f t="shared" si="851"/>
        <v>183.34049080646366</v>
      </c>
      <c r="AS506" s="97" t="s">
        <v>8053</v>
      </c>
      <c r="AT506" s="97" t="s">
        <v>8053</v>
      </c>
      <c r="AU506" s="97" t="s">
        <v>8053</v>
      </c>
      <c r="AV506" s="97">
        <f t="shared" si="852"/>
        <v>11.172215925025284</v>
      </c>
      <c r="AW506" s="97">
        <f t="shared" si="853"/>
        <v>11.172215925025284</v>
      </c>
      <c r="AX506" s="97">
        <f t="shared" si="854"/>
        <v>0.46550899687605352</v>
      </c>
      <c r="AY506" s="97">
        <f t="shared" si="855"/>
        <v>0</v>
      </c>
      <c r="AZ506" s="97">
        <f t="shared" si="856"/>
        <v>0</v>
      </c>
      <c r="BA506" s="97">
        <f t="shared" si="857"/>
        <v>0</v>
      </c>
      <c r="BB506" s="97">
        <f>SIN((90-$U$9)*$AA$8)*TAN($Y$9*$AA$8)/TAN((90-'C'!$F372)*$AA$8)</f>
        <v>1.2586406935453949</v>
      </c>
      <c r="BC506" s="97">
        <f t="shared" si="858"/>
        <v>3.9313065427916136</v>
      </c>
      <c r="BD506" s="97">
        <f t="shared" si="859"/>
        <v>2.2206545302661587</v>
      </c>
      <c r="BE506" s="97">
        <f t="shared" si="860"/>
        <v>34.526556642077821</v>
      </c>
      <c r="BF506" s="97">
        <f t="shared" si="861"/>
        <v>-63.235932093769613</v>
      </c>
      <c r="BG506" s="97">
        <f t="shared" si="862"/>
        <v>97.762488735847427</v>
      </c>
      <c r="BH506" s="97">
        <f t="shared" si="863"/>
        <v>208.70937545169178</v>
      </c>
      <c r="BI506" s="97" t="s">
        <v>8053</v>
      </c>
      <c r="BJ506" s="97" t="s">
        <v>8053</v>
      </c>
      <c r="BK506" s="97" t="s">
        <v>8053</v>
      </c>
      <c r="BL506" s="97">
        <f t="shared" si="864"/>
        <v>0</v>
      </c>
      <c r="BM506" s="97">
        <f t="shared" si="865"/>
        <v>0</v>
      </c>
      <c r="BN506" s="97">
        <f t="shared" si="866"/>
        <v>0</v>
      </c>
      <c r="BO506" s="97">
        <f t="shared" si="867"/>
        <v>0</v>
      </c>
      <c r="BP506" s="97">
        <f t="shared" si="868"/>
        <v>0</v>
      </c>
      <c r="BQ506" s="97">
        <f t="shared" si="869"/>
        <v>0</v>
      </c>
      <c r="BR506" s="97">
        <f>SIN((90-$U$9)*$AA$8)*TAN($AA$10*$AA$8)/TAN((90-'C'!$F372)*$AA$8)</f>
        <v>-0.10175672602597269</v>
      </c>
      <c r="BS506" s="97">
        <f t="shared" si="870"/>
        <v>2.5695650812758864E-2</v>
      </c>
      <c r="BT506" s="97">
        <f t="shared" si="871"/>
        <v>1.0127663357422376</v>
      </c>
      <c r="BU506" s="97">
        <f t="shared" si="872"/>
        <v>-5.7664684924118736</v>
      </c>
      <c r="BV506" s="97">
        <f t="shared" si="873"/>
        <v>9.1069592988755232</v>
      </c>
      <c r="BW506" s="97">
        <f t="shared" si="874"/>
        <v>-14.873427791287398</v>
      </c>
      <c r="BX506" s="97">
        <f t="shared" si="875"/>
        <v>176.65950919353634</v>
      </c>
      <c r="BY506" s="97" t="s">
        <v>8053</v>
      </c>
      <c r="BZ506" s="97" t="s">
        <v>8053</v>
      </c>
      <c r="CA506" s="97" t="s">
        <v>8053</v>
      </c>
      <c r="CB506" s="97">
        <f t="shared" si="876"/>
        <v>0</v>
      </c>
      <c r="CC506" s="97">
        <f t="shared" si="877"/>
        <v>0</v>
      </c>
      <c r="CD506" s="97">
        <f t="shared" si="878"/>
        <v>0</v>
      </c>
      <c r="CE506" s="97">
        <f t="shared" si="879"/>
        <v>0</v>
      </c>
      <c r="CF506" s="97">
        <f t="shared" si="880"/>
        <v>0</v>
      </c>
      <c r="CG506" s="97">
        <f t="shared" si="881"/>
        <v>0</v>
      </c>
      <c r="CH506" s="97">
        <f>90-'C'!$F372</f>
        <v>113.42699999999999</v>
      </c>
      <c r="CI506" s="97">
        <v>22</v>
      </c>
      <c r="CJ506" s="102"/>
      <c r="CK506" s="97"/>
      <c r="CL506" s="97"/>
      <c r="CM506" s="97"/>
      <c r="CN506" s="97" t="s">
        <v>8220</v>
      </c>
      <c r="CO506" s="97">
        <f t="shared" si="892"/>
        <v>22</v>
      </c>
      <c r="CP506" s="97">
        <f t="shared" si="882"/>
        <v>34.31666666666667</v>
      </c>
      <c r="CQ506" s="97">
        <f>'C'!F372</f>
        <v>-23.427</v>
      </c>
      <c r="CR506" s="97">
        <f t="shared" si="883"/>
        <v>3.1415926535897931</v>
      </c>
      <c r="CS506" s="97">
        <f t="shared" si="884"/>
        <v>1.7453292519943295E-2</v>
      </c>
      <c r="CT506" s="97">
        <f t="shared" si="885"/>
        <v>57.295779513082323</v>
      </c>
      <c r="CU506" s="97">
        <f t="shared" si="886"/>
        <v>0.59893882164272083</v>
      </c>
      <c r="CV506" s="97">
        <f t="shared" si="887"/>
        <v>-0.40887828386471159</v>
      </c>
      <c r="CW506" s="97">
        <f t="shared" si="888"/>
        <v>1.290565543188783</v>
      </c>
      <c r="CX506" s="97">
        <f t="shared" si="889"/>
        <v>-61.86849843793707</v>
      </c>
      <c r="CY506" s="97">
        <f t="shared" si="890"/>
        <v>118.13150156206294</v>
      </c>
      <c r="CZ506" s="97">
        <f t="shared" si="891"/>
        <v>241.86849843793706</v>
      </c>
      <c r="DA506" s="97"/>
      <c r="DB506" s="97"/>
      <c r="DC506" s="97"/>
      <c r="DD506" s="97"/>
      <c r="DE506" s="97"/>
      <c r="DF506" s="97"/>
      <c r="DG506" s="97"/>
      <c r="DH506" s="97"/>
      <c r="DI506" s="97"/>
      <c r="DJ506" s="97"/>
      <c r="DK506" s="97"/>
    </row>
    <row r="507" spans="1:115" ht="30" customHeight="1" x14ac:dyDescent="0.2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>
        <f t="shared" si="828"/>
        <v>105.87231873866266</v>
      </c>
      <c r="O507" s="97">
        <f t="shared" si="829"/>
        <v>118.11890286115049</v>
      </c>
      <c r="P507" s="97">
        <f t="shared" si="830"/>
        <v>-12.246584122487832</v>
      </c>
      <c r="Q507" s="97" t="str">
        <f t="shared" si="831"/>
        <v>QNOS</v>
      </c>
      <c r="R507" s="97">
        <f t="shared" si="832"/>
        <v>241.8810971388495</v>
      </c>
      <c r="S507" s="97">
        <f t="shared" si="477"/>
        <v>495</v>
      </c>
      <c r="T507" s="97">
        <f>SIN((90-$U$9)*$AA$8)*TAN($AA$9*$AA$8)/TAN((90-'C'!$F373)*$AA$8)</f>
        <v>-1.2580385729966208</v>
      </c>
      <c r="U507" s="97">
        <f t="shared" si="833"/>
        <v>3.9313065427916092</v>
      </c>
      <c r="V507" s="97">
        <f t="shared" si="834"/>
        <v>2.2206545302661578</v>
      </c>
      <c r="W507" s="97">
        <f t="shared" si="835"/>
        <v>-34.507701898457903</v>
      </c>
      <c r="X507" s="97">
        <f t="shared" si="836"/>
        <v>63.235932093769605</v>
      </c>
      <c r="Y507" s="97">
        <f t="shared" si="837"/>
        <v>-97.743633992227501</v>
      </c>
      <c r="Z507" s="97">
        <f t="shared" si="838"/>
        <v>151.27176980468829</v>
      </c>
      <c r="AA507" s="97">
        <f>(COS( 90.833*$AA$8)-SIN($U$9*$AA$8)*SIN('C'!$F373*$AA$8))/COS($U$9*$AA$8)/COS('C'!$F373*$AA$8)</f>
        <v>0.27643739852474181</v>
      </c>
      <c r="AB507" s="97">
        <f t="shared" si="839"/>
        <v>73.952307943604026</v>
      </c>
      <c r="AC507" s="97">
        <f>('C'!$E373+$AC$9+$W$9/15)</f>
        <v>12.17177777777778</v>
      </c>
      <c r="AD507" s="97">
        <f t="shared" si="840"/>
        <v>0</v>
      </c>
      <c r="AE507" s="97">
        <f t="shared" si="841"/>
        <v>0</v>
      </c>
      <c r="AF507" s="97">
        <f t="shared" si="842"/>
        <v>0</v>
      </c>
      <c r="AG507" s="97">
        <f t="shared" si="843"/>
        <v>0</v>
      </c>
      <c r="AH507" s="97">
        <f t="shared" si="844"/>
        <v>0</v>
      </c>
      <c r="AI507" s="97"/>
      <c r="AJ507" s="97"/>
      <c r="AK507" s="97">
        <f t="shared" si="845"/>
        <v>0</v>
      </c>
      <c r="AL507" s="97">
        <f>SIN((90-$U$9)*$AA$8)*TAN($Y$10*$AA$8)/TAN((90-'C'!$F373)*$AA$8)</f>
        <v>0.10170804667210281</v>
      </c>
      <c r="AM507" s="97">
        <f t="shared" si="846"/>
        <v>2.5695650812758871E-2</v>
      </c>
      <c r="AN507" s="97">
        <f t="shared" si="847"/>
        <v>1.0127663357422376</v>
      </c>
      <c r="AO507" s="97">
        <f t="shared" si="848"/>
        <v>5.7637005288440921</v>
      </c>
      <c r="AP507" s="97">
        <f t="shared" si="849"/>
        <v>-9.106959298875525</v>
      </c>
      <c r="AQ507" s="97">
        <f t="shared" si="850"/>
        <v>14.870659827719617</v>
      </c>
      <c r="AR507" s="97">
        <f t="shared" si="851"/>
        <v>183.34325877003144</v>
      </c>
      <c r="AS507" s="97" t="s">
        <v>8053</v>
      </c>
      <c r="AT507" s="97" t="s">
        <v>8053</v>
      </c>
      <c r="AU507" s="97" t="s">
        <v>8053</v>
      </c>
      <c r="AV507" s="97">
        <f t="shared" si="852"/>
        <v>11.180400455929806</v>
      </c>
      <c r="AW507" s="97">
        <f t="shared" si="853"/>
        <v>11.180400455929806</v>
      </c>
      <c r="AX507" s="97">
        <f t="shared" si="854"/>
        <v>0.46585001899707529</v>
      </c>
      <c r="AY507" s="97">
        <f t="shared" si="855"/>
        <v>0</v>
      </c>
      <c r="AZ507" s="97">
        <f t="shared" si="856"/>
        <v>0</v>
      </c>
      <c r="BA507" s="97">
        <f t="shared" si="857"/>
        <v>0</v>
      </c>
      <c r="BB507" s="97">
        <f>SIN((90-$U$9)*$AA$8)*TAN($Y$9*$AA$8)/TAN((90-'C'!$F373)*$AA$8)</f>
        <v>1.2580385729966215</v>
      </c>
      <c r="BC507" s="97">
        <f t="shared" si="858"/>
        <v>3.9313065427916136</v>
      </c>
      <c r="BD507" s="97">
        <f t="shared" si="859"/>
        <v>2.2206545302661587</v>
      </c>
      <c r="BE507" s="97">
        <f t="shared" si="860"/>
        <v>34.507701898457917</v>
      </c>
      <c r="BF507" s="97">
        <f t="shared" si="861"/>
        <v>-63.235932093769613</v>
      </c>
      <c r="BG507" s="97">
        <f t="shared" si="862"/>
        <v>97.743633992227529</v>
      </c>
      <c r="BH507" s="97">
        <f t="shared" si="863"/>
        <v>208.72823019531168</v>
      </c>
      <c r="BI507" s="97" t="s">
        <v>8053</v>
      </c>
      <c r="BJ507" s="97" t="s">
        <v>8053</v>
      </c>
      <c r="BK507" s="97" t="s">
        <v>8053</v>
      </c>
      <c r="BL507" s="97">
        <f t="shared" si="864"/>
        <v>0</v>
      </c>
      <c r="BM507" s="97">
        <f t="shared" si="865"/>
        <v>0</v>
      </c>
      <c r="BN507" s="97">
        <f t="shared" si="866"/>
        <v>0</v>
      </c>
      <c r="BO507" s="97">
        <f t="shared" si="867"/>
        <v>0</v>
      </c>
      <c r="BP507" s="97">
        <f t="shared" si="868"/>
        <v>0</v>
      </c>
      <c r="BQ507" s="97">
        <f t="shared" si="869"/>
        <v>0</v>
      </c>
      <c r="BR507" s="97">
        <f>SIN((90-$U$9)*$AA$8)*TAN($AA$10*$AA$8)/TAN((90-'C'!$F373)*$AA$8)</f>
        <v>-0.10170804667210279</v>
      </c>
      <c r="BS507" s="97">
        <f t="shared" si="870"/>
        <v>2.5695650812758864E-2</v>
      </c>
      <c r="BT507" s="97">
        <f t="shared" si="871"/>
        <v>1.0127663357422376</v>
      </c>
      <c r="BU507" s="97">
        <f t="shared" si="872"/>
        <v>-5.7637005288440903</v>
      </c>
      <c r="BV507" s="97">
        <f t="shared" si="873"/>
        <v>9.1069592988755232</v>
      </c>
      <c r="BW507" s="97">
        <f t="shared" si="874"/>
        <v>-14.870659827719614</v>
      </c>
      <c r="BX507" s="97">
        <f t="shared" si="875"/>
        <v>176.65674122996856</v>
      </c>
      <c r="BY507" s="97" t="s">
        <v>8053</v>
      </c>
      <c r="BZ507" s="97" t="s">
        <v>8053</v>
      </c>
      <c r="CA507" s="97" t="s">
        <v>8053</v>
      </c>
      <c r="CB507" s="97">
        <f t="shared" si="876"/>
        <v>0</v>
      </c>
      <c r="CC507" s="97">
        <f t="shared" si="877"/>
        <v>0</v>
      </c>
      <c r="CD507" s="97">
        <f t="shared" si="878"/>
        <v>0</v>
      </c>
      <c r="CE507" s="97">
        <f t="shared" si="879"/>
        <v>0</v>
      </c>
      <c r="CF507" s="97">
        <f t="shared" si="880"/>
        <v>0</v>
      </c>
      <c r="CG507" s="97">
        <f t="shared" si="881"/>
        <v>0</v>
      </c>
      <c r="CH507" s="97">
        <f>90-'C'!$F373</f>
        <v>113.417</v>
      </c>
      <c r="CI507" s="97">
        <v>23</v>
      </c>
      <c r="CJ507" s="97"/>
      <c r="CK507" s="97"/>
      <c r="CL507" s="97"/>
      <c r="CM507" s="97"/>
      <c r="CN507" s="97" t="s">
        <v>8220</v>
      </c>
      <c r="CO507" s="97">
        <f t="shared" si="892"/>
        <v>23</v>
      </c>
      <c r="CP507" s="97">
        <f t="shared" si="882"/>
        <v>34.31666666666667</v>
      </c>
      <c r="CQ507" s="97">
        <f>'C'!F373</f>
        <v>-23.417000000000002</v>
      </c>
      <c r="CR507" s="97">
        <f t="shared" si="883"/>
        <v>3.1415926535897931</v>
      </c>
      <c r="CS507" s="97">
        <f t="shared" si="884"/>
        <v>1.7453292519943295E-2</v>
      </c>
      <c r="CT507" s="97">
        <f t="shared" si="885"/>
        <v>57.295779513082323</v>
      </c>
      <c r="CU507" s="97">
        <f t="shared" si="886"/>
        <v>0.59893882164272083</v>
      </c>
      <c r="CV507" s="97">
        <f t="shared" si="887"/>
        <v>-0.40870375093951217</v>
      </c>
      <c r="CW507" s="97">
        <f t="shared" si="888"/>
        <v>1.2907112630646473</v>
      </c>
      <c r="CX507" s="97">
        <f t="shared" si="889"/>
        <v>-61.881097138849512</v>
      </c>
      <c r="CY507" s="97">
        <f t="shared" si="890"/>
        <v>118.11890286115049</v>
      </c>
      <c r="CZ507" s="97">
        <f t="shared" si="891"/>
        <v>241.8810971388495</v>
      </c>
      <c r="DA507" s="97"/>
      <c r="DB507" s="97"/>
      <c r="DC507" s="97"/>
      <c r="DD507" s="97"/>
      <c r="DE507" s="97"/>
      <c r="DF507" s="97"/>
      <c r="DG507" s="97"/>
      <c r="DH507" s="97"/>
      <c r="DI507" s="97"/>
      <c r="DJ507" s="97"/>
      <c r="DK507" s="97"/>
    </row>
    <row r="508" spans="1:115" ht="30" customHeight="1" x14ac:dyDescent="0.2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>
        <f t="shared" si="828"/>
        <v>105.87231873866266</v>
      </c>
      <c r="O508" s="97">
        <f t="shared" si="829"/>
        <v>118.09748628119348</v>
      </c>
      <c r="P508" s="97">
        <f t="shared" si="830"/>
        <v>-12.225167542530826</v>
      </c>
      <c r="Q508" s="97" t="str">
        <f t="shared" si="831"/>
        <v>QNOS</v>
      </c>
      <c r="R508" s="97">
        <f t="shared" si="832"/>
        <v>241.90251371880652</v>
      </c>
      <c r="S508" s="97">
        <f t="shared" si="477"/>
        <v>496</v>
      </c>
      <c r="T508" s="97">
        <f>SIN((90-$U$9)*$AA$8)*TAN($AA$9*$AA$8)/TAN((90-'C'!$F374)*$AA$8)</f>
        <v>-1.2570151769240485</v>
      </c>
      <c r="U508" s="97">
        <f t="shared" si="833"/>
        <v>3.9313065427916092</v>
      </c>
      <c r="V508" s="97">
        <f t="shared" si="834"/>
        <v>2.2206545302661578</v>
      </c>
      <c r="W508" s="97">
        <f t="shared" si="835"/>
        <v>-34.475665155933733</v>
      </c>
      <c r="X508" s="97">
        <f t="shared" si="836"/>
        <v>63.235932093769605</v>
      </c>
      <c r="Y508" s="97">
        <f t="shared" si="837"/>
        <v>-97.711597249703345</v>
      </c>
      <c r="Z508" s="97">
        <f t="shared" si="838"/>
        <v>151.23973306216413</v>
      </c>
      <c r="AA508" s="97">
        <f>(COS( 90.833*$AA$8)-SIN($U$9*$AA$8)*SIN('C'!$F374*$AA$8))/COS($U$9*$AA$8)/COS('C'!$F374*$AA$8)</f>
        <v>0.27619938027975005</v>
      </c>
      <c r="AB508" s="97">
        <f t="shared" si="839"/>
        <v>73.966497852286665</v>
      </c>
      <c r="AC508" s="97">
        <f>('C'!$E374+$AC$9+$W$9/15)</f>
        <v>12.17977777777778</v>
      </c>
      <c r="AD508" s="97">
        <f t="shared" si="840"/>
        <v>0</v>
      </c>
      <c r="AE508" s="97">
        <f t="shared" si="841"/>
        <v>0</v>
      </c>
      <c r="AF508" s="97">
        <f t="shared" si="842"/>
        <v>0</v>
      </c>
      <c r="AG508" s="97">
        <f t="shared" si="843"/>
        <v>0</v>
      </c>
      <c r="AH508" s="97">
        <f t="shared" si="844"/>
        <v>0</v>
      </c>
      <c r="AI508" s="97"/>
      <c r="AJ508" s="97"/>
      <c r="AK508" s="97">
        <f t="shared" si="845"/>
        <v>0</v>
      </c>
      <c r="AL508" s="97">
        <f>SIN((90-$U$9)*$AA$8)*TAN($Y$10*$AA$8)/TAN((90-'C'!$F374)*$AA$8)</f>
        <v>0.10162530865615686</v>
      </c>
      <c r="AM508" s="97">
        <f t="shared" si="846"/>
        <v>2.5695650812758871E-2</v>
      </c>
      <c r="AN508" s="97">
        <f t="shared" si="847"/>
        <v>1.0127663357422376</v>
      </c>
      <c r="AO508" s="97">
        <f t="shared" si="848"/>
        <v>5.7589959818773746</v>
      </c>
      <c r="AP508" s="97">
        <f t="shared" si="849"/>
        <v>-9.106959298875525</v>
      </c>
      <c r="AQ508" s="97">
        <f t="shared" si="850"/>
        <v>14.8659552807529</v>
      </c>
      <c r="AR508" s="97">
        <f t="shared" si="851"/>
        <v>183.34796331699815</v>
      </c>
      <c r="AS508" s="97" t="s">
        <v>8053</v>
      </c>
      <c r="AT508" s="97" t="s">
        <v>8053</v>
      </c>
      <c r="AU508" s="97" t="s">
        <v>8053</v>
      </c>
      <c r="AV508" s="97">
        <f t="shared" si="852"/>
        <v>11.188714092394253</v>
      </c>
      <c r="AW508" s="97">
        <f t="shared" si="853"/>
        <v>11.188714092394253</v>
      </c>
      <c r="AX508" s="97">
        <f t="shared" si="854"/>
        <v>0.46619642051642723</v>
      </c>
      <c r="AY508" s="97">
        <f t="shared" si="855"/>
        <v>0</v>
      </c>
      <c r="AZ508" s="97">
        <f t="shared" si="856"/>
        <v>0</v>
      </c>
      <c r="BA508" s="97">
        <f t="shared" si="857"/>
        <v>0</v>
      </c>
      <c r="BB508" s="97">
        <f>SIN((90-$U$9)*$AA$8)*TAN($Y$9*$AA$8)/TAN((90-'C'!$F374)*$AA$8)</f>
        <v>1.2570151769240492</v>
      </c>
      <c r="BC508" s="97">
        <f t="shared" si="858"/>
        <v>3.9313065427916136</v>
      </c>
      <c r="BD508" s="97">
        <f t="shared" si="859"/>
        <v>2.2206545302661587</v>
      </c>
      <c r="BE508" s="97">
        <f t="shared" si="860"/>
        <v>34.47566515593374</v>
      </c>
      <c r="BF508" s="97">
        <f t="shared" si="861"/>
        <v>-63.235932093769613</v>
      </c>
      <c r="BG508" s="97">
        <f t="shared" si="862"/>
        <v>97.711597249703345</v>
      </c>
      <c r="BH508" s="97">
        <f t="shared" si="863"/>
        <v>208.76026693783587</v>
      </c>
      <c r="BI508" s="97" t="s">
        <v>8053</v>
      </c>
      <c r="BJ508" s="97" t="s">
        <v>8053</v>
      </c>
      <c r="BK508" s="97" t="s">
        <v>8053</v>
      </c>
      <c r="BL508" s="97">
        <f t="shared" si="864"/>
        <v>0</v>
      </c>
      <c r="BM508" s="97">
        <f t="shared" si="865"/>
        <v>0</v>
      </c>
      <c r="BN508" s="97">
        <f t="shared" si="866"/>
        <v>0</v>
      </c>
      <c r="BO508" s="97">
        <f t="shared" si="867"/>
        <v>0</v>
      </c>
      <c r="BP508" s="97">
        <f t="shared" si="868"/>
        <v>0</v>
      </c>
      <c r="BQ508" s="97">
        <f t="shared" si="869"/>
        <v>0</v>
      </c>
      <c r="BR508" s="97">
        <f>SIN((90-$U$9)*$AA$8)*TAN($AA$10*$AA$8)/TAN((90-'C'!$F374)*$AA$8)</f>
        <v>-0.10162530865615683</v>
      </c>
      <c r="BS508" s="97">
        <f t="shared" si="870"/>
        <v>2.5695650812758864E-2</v>
      </c>
      <c r="BT508" s="97">
        <f t="shared" si="871"/>
        <v>1.0127663357422376</v>
      </c>
      <c r="BU508" s="97">
        <f t="shared" si="872"/>
        <v>-5.7589959818773737</v>
      </c>
      <c r="BV508" s="97">
        <f t="shared" si="873"/>
        <v>9.1069592988755232</v>
      </c>
      <c r="BW508" s="97">
        <f t="shared" si="874"/>
        <v>-14.865955280752896</v>
      </c>
      <c r="BX508" s="97">
        <f t="shared" si="875"/>
        <v>176.65203668300185</v>
      </c>
      <c r="BY508" s="97" t="s">
        <v>8053</v>
      </c>
      <c r="BZ508" s="97" t="s">
        <v>8053</v>
      </c>
      <c r="CA508" s="97" t="s">
        <v>8053</v>
      </c>
      <c r="CB508" s="97">
        <f t="shared" si="876"/>
        <v>0</v>
      </c>
      <c r="CC508" s="97">
        <f t="shared" si="877"/>
        <v>0</v>
      </c>
      <c r="CD508" s="97">
        <f t="shared" si="878"/>
        <v>0</v>
      </c>
      <c r="CE508" s="97">
        <f t="shared" si="879"/>
        <v>0</v>
      </c>
      <c r="CF508" s="97">
        <f t="shared" si="880"/>
        <v>0</v>
      </c>
      <c r="CG508" s="97">
        <f t="shared" si="881"/>
        <v>0</v>
      </c>
      <c r="CH508" s="97">
        <f>90-'C'!$F374</f>
        <v>113.4</v>
      </c>
      <c r="CI508" s="97">
        <v>24</v>
      </c>
      <c r="CJ508" s="97"/>
      <c r="CK508" s="97"/>
      <c r="CL508" s="97"/>
      <c r="CM508" s="97"/>
      <c r="CN508" s="97" t="s">
        <v>8220</v>
      </c>
      <c r="CO508" s="97">
        <f t="shared" si="892"/>
        <v>24</v>
      </c>
      <c r="CP508" s="97">
        <f t="shared" si="882"/>
        <v>34.31666666666667</v>
      </c>
      <c r="CQ508" s="97">
        <f>'C'!F374</f>
        <v>-23.4</v>
      </c>
      <c r="CR508" s="97">
        <f t="shared" si="883"/>
        <v>3.1415926535897931</v>
      </c>
      <c r="CS508" s="97">
        <f t="shared" si="884"/>
        <v>1.7453292519943295E-2</v>
      </c>
      <c r="CT508" s="97">
        <f t="shared" si="885"/>
        <v>57.295779513082323</v>
      </c>
      <c r="CU508" s="97">
        <f t="shared" si="886"/>
        <v>0.59893882164272083</v>
      </c>
      <c r="CV508" s="97">
        <f t="shared" si="887"/>
        <v>-0.40840704496667307</v>
      </c>
      <c r="CW508" s="97">
        <f t="shared" si="888"/>
        <v>1.2909589236917167</v>
      </c>
      <c r="CX508" s="97">
        <f t="shared" si="889"/>
        <v>-61.90251371880651</v>
      </c>
      <c r="CY508" s="97">
        <f t="shared" si="890"/>
        <v>118.09748628119348</v>
      </c>
      <c r="CZ508" s="97">
        <f t="shared" si="891"/>
        <v>241.90251371880652</v>
      </c>
      <c r="DA508" s="97"/>
      <c r="DB508" s="97"/>
      <c r="DC508" s="97"/>
      <c r="DD508" s="97"/>
      <c r="DE508" s="97"/>
      <c r="DF508" s="97"/>
      <c r="DG508" s="97"/>
      <c r="DH508" s="97"/>
      <c r="DI508" s="97"/>
      <c r="DJ508" s="97"/>
      <c r="DK508" s="97"/>
    </row>
    <row r="509" spans="1:115" ht="30" customHeight="1" x14ac:dyDescent="0.2">
      <c r="A509" s="97"/>
      <c r="B509" s="97"/>
      <c r="C509" s="97"/>
      <c r="D509" s="97"/>
      <c r="E509" s="97"/>
      <c r="F509" s="97"/>
      <c r="G509" s="97"/>
      <c r="H509" s="97"/>
      <c r="I509" s="97"/>
      <c r="J509" s="102"/>
      <c r="K509" s="97"/>
      <c r="L509" s="97"/>
      <c r="M509" s="97"/>
      <c r="N509" s="97">
        <f t="shared" si="828"/>
        <v>105.87231873866266</v>
      </c>
      <c r="O509" s="97">
        <f t="shared" si="829"/>
        <v>118.0659940785481</v>
      </c>
      <c r="P509" s="97">
        <f t="shared" si="830"/>
        <v>-12.193675339885445</v>
      </c>
      <c r="Q509" s="97" t="str">
        <f t="shared" si="831"/>
        <v>QNOS</v>
      </c>
      <c r="R509" s="97">
        <f t="shared" si="832"/>
        <v>241.9340059214519</v>
      </c>
      <c r="S509" s="97">
        <f t="shared" si="477"/>
        <v>497</v>
      </c>
      <c r="T509" s="97">
        <f>SIN((90-$U$9)*$AA$8)*TAN($AA$9*$AA$8)/TAN((90-'C'!$F375)*$AA$8)</f>
        <v>-1.2555106599634716</v>
      </c>
      <c r="U509" s="97">
        <f t="shared" si="833"/>
        <v>3.9313065427916092</v>
      </c>
      <c r="V509" s="97">
        <f t="shared" si="834"/>
        <v>2.2206545302661578</v>
      </c>
      <c r="W509" s="97">
        <f t="shared" si="835"/>
        <v>-34.428589557675238</v>
      </c>
      <c r="X509" s="97">
        <f t="shared" si="836"/>
        <v>63.235932093769605</v>
      </c>
      <c r="Y509" s="97">
        <f t="shared" si="837"/>
        <v>-97.664521651444844</v>
      </c>
      <c r="Z509" s="97">
        <f t="shared" si="838"/>
        <v>151.19265746390565</v>
      </c>
      <c r="AA509" s="97">
        <f>(COS( 90.833*$AA$8)-SIN($U$9*$AA$8)*SIN('C'!$F375*$AA$8))/COS($U$9*$AA$8)/COS('C'!$F375*$AA$8)</f>
        <v>0.2758494613827247</v>
      </c>
      <c r="AB509" s="97">
        <f t="shared" si="839"/>
        <v>73.987357097071509</v>
      </c>
      <c r="AC509" s="97">
        <f>('C'!$E375+$AC$9+$W$9/15)</f>
        <v>12.188777777777776</v>
      </c>
      <c r="AD509" s="97">
        <f t="shared" si="840"/>
        <v>0</v>
      </c>
      <c r="AE509" s="97">
        <f t="shared" si="841"/>
        <v>0</v>
      </c>
      <c r="AF509" s="97">
        <f t="shared" si="842"/>
        <v>0</v>
      </c>
      <c r="AG509" s="97">
        <f t="shared" si="843"/>
        <v>0</v>
      </c>
      <c r="AH509" s="97">
        <f t="shared" si="844"/>
        <v>0</v>
      </c>
      <c r="AI509" s="97"/>
      <c r="AJ509" s="97"/>
      <c r="AK509" s="97">
        <f t="shared" si="845"/>
        <v>0</v>
      </c>
      <c r="AL509" s="97">
        <f>SIN((90-$U$9)*$AA$8)*TAN($Y$10*$AA$8)/TAN((90-'C'!$F375)*$AA$8)</f>
        <v>0.10150367368841429</v>
      </c>
      <c r="AM509" s="97">
        <f t="shared" si="846"/>
        <v>2.5695650812758871E-2</v>
      </c>
      <c r="AN509" s="97">
        <f t="shared" si="847"/>
        <v>1.0127663357422376</v>
      </c>
      <c r="AO509" s="97">
        <f t="shared" si="848"/>
        <v>5.7520797951619924</v>
      </c>
      <c r="AP509" s="97">
        <f t="shared" si="849"/>
        <v>-9.106959298875525</v>
      </c>
      <c r="AQ509" s="97">
        <f t="shared" si="850"/>
        <v>14.859039094037517</v>
      </c>
      <c r="AR509" s="97">
        <f t="shared" si="851"/>
        <v>183.35487950371353</v>
      </c>
      <c r="AS509" s="97" t="s">
        <v>8053</v>
      </c>
      <c r="AT509" s="97" t="s">
        <v>8053</v>
      </c>
      <c r="AU509" s="97" t="s">
        <v>8053</v>
      </c>
      <c r="AV509" s="97">
        <f t="shared" si="852"/>
        <v>11.198175171508609</v>
      </c>
      <c r="AW509" s="97">
        <f t="shared" si="853"/>
        <v>11.198175171508609</v>
      </c>
      <c r="AX509" s="97">
        <f t="shared" si="854"/>
        <v>0.46659063214619206</v>
      </c>
      <c r="AY509" s="97">
        <f t="shared" si="855"/>
        <v>0</v>
      </c>
      <c r="AZ509" s="97">
        <f t="shared" si="856"/>
        <v>0</v>
      </c>
      <c r="BA509" s="97">
        <f t="shared" si="857"/>
        <v>0</v>
      </c>
      <c r="BB509" s="97">
        <f>SIN((90-$U$9)*$AA$8)*TAN($Y$9*$AA$8)/TAN((90-'C'!$F375)*$AA$8)</f>
        <v>1.255510659963472</v>
      </c>
      <c r="BC509" s="97">
        <f t="shared" si="858"/>
        <v>3.9313065427916136</v>
      </c>
      <c r="BD509" s="97">
        <f t="shared" si="859"/>
        <v>2.2206545302661587</v>
      </c>
      <c r="BE509" s="97">
        <f t="shared" si="860"/>
        <v>34.428589557675238</v>
      </c>
      <c r="BF509" s="97">
        <f t="shared" si="861"/>
        <v>-63.235932093769613</v>
      </c>
      <c r="BG509" s="97">
        <f t="shared" si="862"/>
        <v>97.664521651444858</v>
      </c>
      <c r="BH509" s="97">
        <f t="shared" si="863"/>
        <v>208.80734253609435</v>
      </c>
      <c r="BI509" s="97" t="s">
        <v>8053</v>
      </c>
      <c r="BJ509" s="97" t="s">
        <v>8053</v>
      </c>
      <c r="BK509" s="97" t="s">
        <v>8053</v>
      </c>
      <c r="BL509" s="97">
        <f t="shared" si="864"/>
        <v>0</v>
      </c>
      <c r="BM509" s="97">
        <f t="shared" si="865"/>
        <v>0</v>
      </c>
      <c r="BN509" s="97">
        <f t="shared" si="866"/>
        <v>0</v>
      </c>
      <c r="BO509" s="97">
        <f t="shared" si="867"/>
        <v>0</v>
      </c>
      <c r="BP509" s="97">
        <f t="shared" si="868"/>
        <v>0</v>
      </c>
      <c r="BQ509" s="97">
        <f t="shared" si="869"/>
        <v>0</v>
      </c>
      <c r="BR509" s="97">
        <f>SIN((90-$U$9)*$AA$8)*TAN($AA$10*$AA$8)/TAN((90-'C'!$F375)*$AA$8)</f>
        <v>-0.10150367368841426</v>
      </c>
      <c r="BS509" s="97">
        <f t="shared" si="870"/>
        <v>2.5695650812758864E-2</v>
      </c>
      <c r="BT509" s="97">
        <f t="shared" si="871"/>
        <v>1.0127663357422376</v>
      </c>
      <c r="BU509" s="97">
        <f t="shared" si="872"/>
        <v>-5.7520797951619906</v>
      </c>
      <c r="BV509" s="97">
        <f t="shared" si="873"/>
        <v>9.1069592988755232</v>
      </c>
      <c r="BW509" s="97">
        <f t="shared" si="874"/>
        <v>-14.859039094037513</v>
      </c>
      <c r="BX509" s="97">
        <f t="shared" si="875"/>
        <v>176.64512049628647</v>
      </c>
      <c r="BY509" s="97" t="s">
        <v>8053</v>
      </c>
      <c r="BZ509" s="97" t="s">
        <v>8053</v>
      </c>
      <c r="CA509" s="97" t="s">
        <v>8053</v>
      </c>
      <c r="CB509" s="97">
        <f t="shared" si="876"/>
        <v>0</v>
      </c>
      <c r="CC509" s="97">
        <f t="shared" si="877"/>
        <v>0</v>
      </c>
      <c r="CD509" s="97">
        <f t="shared" si="878"/>
        <v>0</v>
      </c>
      <c r="CE509" s="97">
        <f t="shared" si="879"/>
        <v>0</v>
      </c>
      <c r="CF509" s="97">
        <f t="shared" si="880"/>
        <v>0</v>
      </c>
      <c r="CG509" s="97">
        <f t="shared" si="881"/>
        <v>0</v>
      </c>
      <c r="CH509" s="97">
        <f>90-'C'!$F375</f>
        <v>113.375</v>
      </c>
      <c r="CI509" s="97">
        <v>25</v>
      </c>
      <c r="CJ509" s="102"/>
      <c r="CK509" s="97"/>
      <c r="CL509" s="97"/>
      <c r="CM509" s="97"/>
      <c r="CN509" s="97" t="s">
        <v>8220</v>
      </c>
      <c r="CO509" s="97">
        <f t="shared" si="892"/>
        <v>25</v>
      </c>
      <c r="CP509" s="97">
        <f t="shared" si="882"/>
        <v>34.31666666666667</v>
      </c>
      <c r="CQ509" s="97">
        <f>'C'!F375</f>
        <v>-23.375</v>
      </c>
      <c r="CR509" s="97">
        <f t="shared" si="883"/>
        <v>3.1415926535897931</v>
      </c>
      <c r="CS509" s="97">
        <f t="shared" si="884"/>
        <v>1.7453292519943295E-2</v>
      </c>
      <c r="CT509" s="97">
        <f t="shared" si="885"/>
        <v>57.295779513082323</v>
      </c>
      <c r="CU509" s="97">
        <f t="shared" si="886"/>
        <v>0.59893882164272083</v>
      </c>
      <c r="CV509" s="97">
        <f t="shared" si="887"/>
        <v>-0.40797071265367452</v>
      </c>
      <c r="CW509" s="97">
        <f t="shared" si="888"/>
        <v>1.2913229861926916</v>
      </c>
      <c r="CX509" s="97">
        <f t="shared" si="889"/>
        <v>-61.934005921451906</v>
      </c>
      <c r="CY509" s="97">
        <f t="shared" si="890"/>
        <v>118.0659940785481</v>
      </c>
      <c r="CZ509" s="97">
        <f t="shared" si="891"/>
        <v>241.9340059214519</v>
      </c>
      <c r="DA509" s="97"/>
      <c r="DB509" s="97"/>
      <c r="DC509" s="97"/>
      <c r="DD509" s="97"/>
      <c r="DE509" s="97"/>
      <c r="DF509" s="97"/>
      <c r="DG509" s="97"/>
      <c r="DH509" s="97"/>
      <c r="DI509" s="97"/>
      <c r="DJ509" s="97"/>
      <c r="DK509" s="97"/>
    </row>
    <row r="510" spans="1:115" ht="30" customHeight="1" x14ac:dyDescent="0.2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>
        <f t="shared" si="828"/>
        <v>105.87231873866266</v>
      </c>
      <c r="O510" s="97">
        <f t="shared" si="829"/>
        <v>118.02442940668548</v>
      </c>
      <c r="P510" s="97">
        <f t="shared" si="830"/>
        <v>-12.152110668022829</v>
      </c>
      <c r="Q510" s="97" t="str">
        <f t="shared" si="831"/>
        <v>QNOS</v>
      </c>
      <c r="R510" s="97">
        <f t="shared" si="832"/>
        <v>241.9755705933145</v>
      </c>
      <c r="S510" s="97">
        <f t="shared" si="477"/>
        <v>498</v>
      </c>
      <c r="T510" s="97">
        <f>SIN((90-$U$9)*$AA$8)*TAN($AA$9*$AA$8)/TAN((90-'C'!$F376)*$AA$8)</f>
        <v>-1.2535255661901041</v>
      </c>
      <c r="U510" s="97">
        <f t="shared" si="833"/>
        <v>3.9313065427916092</v>
      </c>
      <c r="V510" s="97">
        <f t="shared" si="834"/>
        <v>2.2206545302661578</v>
      </c>
      <c r="W510" s="97">
        <f t="shared" si="835"/>
        <v>-34.366517478624331</v>
      </c>
      <c r="X510" s="97">
        <f t="shared" si="836"/>
        <v>63.235932093769605</v>
      </c>
      <c r="Y510" s="97">
        <f t="shared" si="837"/>
        <v>-97.602449572393937</v>
      </c>
      <c r="Z510" s="97">
        <f t="shared" si="838"/>
        <v>151.13058538485473</v>
      </c>
      <c r="AA510" s="97">
        <f>(COS( 90.833*$AA$8)-SIN($U$9*$AA$8)*SIN('C'!$F376*$AA$8))/COS($U$9*$AA$8)/COS('C'!$F376*$AA$8)</f>
        <v>0.27538776487136518</v>
      </c>
      <c r="AB510" s="97">
        <f t="shared" si="839"/>
        <v>74.014876256580919</v>
      </c>
      <c r="AC510" s="97">
        <f>('C'!$E376+$AC$9+$W$9/15)</f>
        <v>12.196777777777779</v>
      </c>
      <c r="AD510" s="97">
        <f t="shared" si="840"/>
        <v>0</v>
      </c>
      <c r="AE510" s="97">
        <f t="shared" si="841"/>
        <v>0</v>
      </c>
      <c r="AF510" s="97">
        <f t="shared" si="842"/>
        <v>0</v>
      </c>
      <c r="AG510" s="97">
        <f t="shared" si="843"/>
        <v>0</v>
      </c>
      <c r="AH510" s="97">
        <f t="shared" si="844"/>
        <v>0</v>
      </c>
      <c r="AI510" s="97"/>
      <c r="AJ510" s="97"/>
      <c r="AK510" s="97">
        <f t="shared" si="845"/>
        <v>0</v>
      </c>
      <c r="AL510" s="97">
        <f>SIN((90-$U$9)*$AA$8)*TAN($Y$10*$AA$8)/TAN((90-'C'!$F376)*$AA$8)</f>
        <v>0.10134318575546543</v>
      </c>
      <c r="AM510" s="97">
        <f t="shared" si="846"/>
        <v>2.5695650812758871E-2</v>
      </c>
      <c r="AN510" s="97">
        <f t="shared" si="847"/>
        <v>1.0127663357422376</v>
      </c>
      <c r="AO510" s="97">
        <f t="shared" si="848"/>
        <v>5.7429545503351074</v>
      </c>
      <c r="AP510" s="97">
        <f t="shared" si="849"/>
        <v>-9.106959298875525</v>
      </c>
      <c r="AQ510" s="97">
        <f t="shared" si="850"/>
        <v>14.849913849210633</v>
      </c>
      <c r="AR510" s="97">
        <f t="shared" si="851"/>
        <v>183.36400474854042</v>
      </c>
      <c r="AS510" s="97" t="s">
        <v>8053</v>
      </c>
      <c r="AT510" s="97" t="s">
        <v>8053</v>
      </c>
      <c r="AU510" s="97" t="s">
        <v>8053</v>
      </c>
      <c r="AV510" s="97">
        <f t="shared" si="852"/>
        <v>11.206783521163738</v>
      </c>
      <c r="AW510" s="97">
        <f t="shared" si="853"/>
        <v>11.206783521163738</v>
      </c>
      <c r="AX510" s="97">
        <f t="shared" si="854"/>
        <v>0.46694931338182238</v>
      </c>
      <c r="AY510" s="97">
        <f t="shared" si="855"/>
        <v>0</v>
      </c>
      <c r="AZ510" s="97">
        <f t="shared" si="856"/>
        <v>0</v>
      </c>
      <c r="BA510" s="97">
        <f t="shared" si="857"/>
        <v>0</v>
      </c>
      <c r="BB510" s="97">
        <f>SIN((90-$U$9)*$AA$8)*TAN($Y$9*$AA$8)/TAN((90-'C'!$F376)*$AA$8)</f>
        <v>1.2535255661901046</v>
      </c>
      <c r="BC510" s="97">
        <f t="shared" si="858"/>
        <v>3.9313065427916136</v>
      </c>
      <c r="BD510" s="97">
        <f t="shared" si="859"/>
        <v>2.2206545302661587</v>
      </c>
      <c r="BE510" s="97">
        <f t="shared" si="860"/>
        <v>34.366517478624324</v>
      </c>
      <c r="BF510" s="97">
        <f t="shared" si="861"/>
        <v>-63.235932093769613</v>
      </c>
      <c r="BG510" s="97">
        <f t="shared" si="862"/>
        <v>97.602449572393937</v>
      </c>
      <c r="BH510" s="97">
        <f t="shared" si="863"/>
        <v>208.86941461514527</v>
      </c>
      <c r="BI510" s="97" t="s">
        <v>8053</v>
      </c>
      <c r="BJ510" s="97" t="s">
        <v>8053</v>
      </c>
      <c r="BK510" s="97" t="s">
        <v>8053</v>
      </c>
      <c r="BL510" s="97">
        <f t="shared" si="864"/>
        <v>0</v>
      </c>
      <c r="BM510" s="97">
        <f t="shared" si="865"/>
        <v>0</v>
      </c>
      <c r="BN510" s="97">
        <f t="shared" si="866"/>
        <v>0</v>
      </c>
      <c r="BO510" s="97">
        <f t="shared" si="867"/>
        <v>0</v>
      </c>
      <c r="BP510" s="97">
        <f t="shared" si="868"/>
        <v>0</v>
      </c>
      <c r="BQ510" s="97">
        <f t="shared" si="869"/>
        <v>0</v>
      </c>
      <c r="BR510" s="97">
        <f>SIN((90-$U$9)*$AA$8)*TAN($AA$10*$AA$8)/TAN((90-'C'!$F376)*$AA$8)</f>
        <v>-0.10134318575546541</v>
      </c>
      <c r="BS510" s="97">
        <f t="shared" si="870"/>
        <v>2.5695650812758864E-2</v>
      </c>
      <c r="BT510" s="97">
        <f t="shared" si="871"/>
        <v>1.0127663357422376</v>
      </c>
      <c r="BU510" s="97">
        <f t="shared" si="872"/>
        <v>-5.7429545503351065</v>
      </c>
      <c r="BV510" s="97">
        <f t="shared" si="873"/>
        <v>9.1069592988755232</v>
      </c>
      <c r="BW510" s="97">
        <f t="shared" si="874"/>
        <v>-14.84991384921063</v>
      </c>
      <c r="BX510" s="97">
        <f t="shared" si="875"/>
        <v>176.63599525145958</v>
      </c>
      <c r="BY510" s="97" t="s">
        <v>8053</v>
      </c>
      <c r="BZ510" s="97" t="s">
        <v>8053</v>
      </c>
      <c r="CA510" s="97" t="s">
        <v>8053</v>
      </c>
      <c r="CB510" s="97">
        <f t="shared" si="876"/>
        <v>0</v>
      </c>
      <c r="CC510" s="97">
        <f t="shared" si="877"/>
        <v>0</v>
      </c>
      <c r="CD510" s="97">
        <f t="shared" si="878"/>
        <v>0</v>
      </c>
      <c r="CE510" s="97">
        <f t="shared" si="879"/>
        <v>0</v>
      </c>
      <c r="CF510" s="97">
        <f t="shared" si="880"/>
        <v>0</v>
      </c>
      <c r="CG510" s="97">
        <f t="shared" si="881"/>
        <v>0</v>
      </c>
      <c r="CH510" s="97">
        <f>90-'C'!$F376</f>
        <v>113.342</v>
      </c>
      <c r="CI510" s="97">
        <v>26</v>
      </c>
      <c r="CJ510" s="97"/>
      <c r="CK510" s="97"/>
      <c r="CL510" s="97"/>
      <c r="CM510" s="97"/>
      <c r="CN510" s="97" t="s">
        <v>8220</v>
      </c>
      <c r="CO510" s="97">
        <f t="shared" si="892"/>
        <v>26</v>
      </c>
      <c r="CP510" s="97">
        <f t="shared" si="882"/>
        <v>34.31666666666667</v>
      </c>
      <c r="CQ510" s="97">
        <f>'C'!F376</f>
        <v>-23.341999999999999</v>
      </c>
      <c r="CR510" s="97">
        <f t="shared" si="883"/>
        <v>3.1415926535897931</v>
      </c>
      <c r="CS510" s="97">
        <f t="shared" si="884"/>
        <v>1.7453292519943295E-2</v>
      </c>
      <c r="CT510" s="97">
        <f t="shared" si="885"/>
        <v>57.295779513082323</v>
      </c>
      <c r="CU510" s="97">
        <f t="shared" si="886"/>
        <v>0.59893882164272083</v>
      </c>
      <c r="CV510" s="97">
        <f t="shared" si="887"/>
        <v>-0.40739475400051639</v>
      </c>
      <c r="CW510" s="97">
        <f t="shared" si="888"/>
        <v>1.2918032861335125</v>
      </c>
      <c r="CX510" s="97">
        <f t="shared" si="889"/>
        <v>-61.975570593314515</v>
      </c>
      <c r="CY510" s="97">
        <f t="shared" si="890"/>
        <v>118.02442940668548</v>
      </c>
      <c r="CZ510" s="97">
        <f t="shared" si="891"/>
        <v>241.9755705933145</v>
      </c>
      <c r="DA510" s="97"/>
      <c r="DB510" s="97"/>
      <c r="DC510" s="97"/>
      <c r="DD510" s="97"/>
      <c r="DE510" s="97"/>
      <c r="DF510" s="97"/>
      <c r="DG510" s="97"/>
      <c r="DH510" s="97"/>
      <c r="DI510" s="97"/>
      <c r="DJ510" s="97"/>
      <c r="DK510" s="97"/>
    </row>
    <row r="511" spans="1:115" ht="30" customHeight="1" x14ac:dyDescent="0.2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>
        <f t="shared" si="828"/>
        <v>105.87231873866266</v>
      </c>
      <c r="O511" s="97">
        <f t="shared" si="829"/>
        <v>117.97279641252103</v>
      </c>
      <c r="P511" s="97">
        <f t="shared" si="830"/>
        <v>-12.100477673858379</v>
      </c>
      <c r="Q511" s="97" t="str">
        <f t="shared" si="831"/>
        <v>QNOS</v>
      </c>
      <c r="R511" s="97">
        <f t="shared" si="832"/>
        <v>242.02720358747897</v>
      </c>
      <c r="S511" s="97">
        <f t="shared" si="477"/>
        <v>499</v>
      </c>
      <c r="T511" s="97">
        <f>SIN((90-$U$9)*$AA$8)*TAN($AA$9*$AA$8)/TAN((90-'C'!$F377)*$AA$8)</f>
        <v>-1.2510606115967335</v>
      </c>
      <c r="U511" s="97">
        <f t="shared" si="833"/>
        <v>3.9313065427916092</v>
      </c>
      <c r="V511" s="97">
        <f t="shared" si="834"/>
        <v>2.2206545302661578</v>
      </c>
      <c r="W511" s="97">
        <f t="shared" si="835"/>
        <v>-34.289504526083924</v>
      </c>
      <c r="X511" s="97">
        <f t="shared" si="836"/>
        <v>63.235932093769605</v>
      </c>
      <c r="Y511" s="97">
        <f t="shared" si="837"/>
        <v>-97.525436619853537</v>
      </c>
      <c r="Z511" s="97">
        <f t="shared" si="838"/>
        <v>151.05357243231433</v>
      </c>
      <c r="AA511" s="97">
        <f>(COS( 90.833*$AA$8)-SIN($U$9*$AA$8)*SIN('C'!$F377*$AA$8))/COS($U$9*$AA$8)/COS('C'!$F377*$AA$8)</f>
        <v>0.27481445265194687</v>
      </c>
      <c r="AB511" s="97">
        <f t="shared" si="839"/>
        <v>74.049042938873683</v>
      </c>
      <c r="AC511" s="97">
        <f>('C'!$E377+$AC$9+$W$9/15)</f>
        <v>12.204777777777778</v>
      </c>
      <c r="AD511" s="97">
        <f t="shared" si="840"/>
        <v>0</v>
      </c>
      <c r="AE511" s="97">
        <f t="shared" si="841"/>
        <v>0</v>
      </c>
      <c r="AF511" s="97">
        <f t="shared" si="842"/>
        <v>0</v>
      </c>
      <c r="AG511" s="97">
        <f t="shared" si="843"/>
        <v>0</v>
      </c>
      <c r="AH511" s="97">
        <f t="shared" si="844"/>
        <v>0</v>
      </c>
      <c r="AI511" s="97"/>
      <c r="AJ511" s="97"/>
      <c r="AK511" s="97">
        <f t="shared" si="845"/>
        <v>0</v>
      </c>
      <c r="AL511" s="97">
        <f>SIN((90-$U$9)*$AA$8)*TAN($Y$10*$AA$8)/TAN((90-'C'!$F377)*$AA$8)</f>
        <v>0.1011439027428389</v>
      </c>
      <c r="AM511" s="97">
        <f t="shared" si="846"/>
        <v>2.5695650812758871E-2</v>
      </c>
      <c r="AN511" s="97">
        <f t="shared" si="847"/>
        <v>1.0127663357422376</v>
      </c>
      <c r="AO511" s="97">
        <f t="shared" si="848"/>
        <v>5.7316236446207274</v>
      </c>
      <c r="AP511" s="97">
        <f t="shared" si="849"/>
        <v>-9.106959298875525</v>
      </c>
      <c r="AQ511" s="97">
        <f t="shared" si="850"/>
        <v>14.838582943496252</v>
      </c>
      <c r="AR511" s="97">
        <f t="shared" si="851"/>
        <v>183.3753356542548</v>
      </c>
      <c r="AS511" s="97" t="s">
        <v>8053</v>
      </c>
      <c r="AT511" s="97" t="s">
        <v>8053</v>
      </c>
      <c r="AU511" s="97" t="s">
        <v>8053</v>
      </c>
      <c r="AV511" s="97">
        <f t="shared" si="852"/>
        <v>11.215538914878028</v>
      </c>
      <c r="AW511" s="97">
        <f t="shared" si="853"/>
        <v>11.215538914878028</v>
      </c>
      <c r="AX511" s="97">
        <f t="shared" si="854"/>
        <v>0.46731412145325119</v>
      </c>
      <c r="AY511" s="97">
        <f t="shared" si="855"/>
        <v>0</v>
      </c>
      <c r="AZ511" s="97">
        <f t="shared" si="856"/>
        <v>0</v>
      </c>
      <c r="BA511" s="97">
        <f t="shared" si="857"/>
        <v>0</v>
      </c>
      <c r="BB511" s="97">
        <f>SIN((90-$U$9)*$AA$8)*TAN($Y$9*$AA$8)/TAN((90-'C'!$F377)*$AA$8)</f>
        <v>1.251060611596734</v>
      </c>
      <c r="BC511" s="97">
        <f t="shared" si="858"/>
        <v>3.9313065427916136</v>
      </c>
      <c r="BD511" s="97">
        <f t="shared" si="859"/>
        <v>2.2206545302661587</v>
      </c>
      <c r="BE511" s="97">
        <f t="shared" si="860"/>
        <v>34.289504526083924</v>
      </c>
      <c r="BF511" s="97">
        <f t="shared" si="861"/>
        <v>-63.235932093769613</v>
      </c>
      <c r="BG511" s="97">
        <f t="shared" si="862"/>
        <v>97.525436619853537</v>
      </c>
      <c r="BH511" s="97">
        <f t="shared" si="863"/>
        <v>208.94642756768567</v>
      </c>
      <c r="BI511" s="97" t="s">
        <v>8053</v>
      </c>
      <c r="BJ511" s="97" t="s">
        <v>8053</v>
      </c>
      <c r="BK511" s="97" t="s">
        <v>8053</v>
      </c>
      <c r="BL511" s="97">
        <f t="shared" si="864"/>
        <v>0</v>
      </c>
      <c r="BM511" s="97">
        <f t="shared" si="865"/>
        <v>0</v>
      </c>
      <c r="BN511" s="97">
        <f t="shared" si="866"/>
        <v>0</v>
      </c>
      <c r="BO511" s="97">
        <f t="shared" si="867"/>
        <v>0</v>
      </c>
      <c r="BP511" s="97">
        <f t="shared" si="868"/>
        <v>0</v>
      </c>
      <c r="BQ511" s="97">
        <f t="shared" si="869"/>
        <v>0</v>
      </c>
      <c r="BR511" s="97">
        <f>SIN((90-$U$9)*$AA$8)*TAN($AA$10*$AA$8)/TAN((90-'C'!$F377)*$AA$8)</f>
        <v>-0.10114390274283888</v>
      </c>
      <c r="BS511" s="97">
        <f t="shared" si="870"/>
        <v>2.5695650812758864E-2</v>
      </c>
      <c r="BT511" s="97">
        <f t="shared" si="871"/>
        <v>1.0127663357422376</v>
      </c>
      <c r="BU511" s="97">
        <f t="shared" si="872"/>
        <v>-5.7316236446207265</v>
      </c>
      <c r="BV511" s="97">
        <f t="shared" si="873"/>
        <v>9.1069592988755232</v>
      </c>
      <c r="BW511" s="97">
        <f t="shared" si="874"/>
        <v>-14.838582943496249</v>
      </c>
      <c r="BX511" s="97">
        <f t="shared" si="875"/>
        <v>176.6246643457452</v>
      </c>
      <c r="BY511" s="97" t="s">
        <v>8053</v>
      </c>
      <c r="BZ511" s="97" t="s">
        <v>8053</v>
      </c>
      <c r="CA511" s="97" t="s">
        <v>8053</v>
      </c>
      <c r="CB511" s="97">
        <f t="shared" si="876"/>
        <v>0</v>
      </c>
      <c r="CC511" s="97">
        <f t="shared" si="877"/>
        <v>0</v>
      </c>
      <c r="CD511" s="97">
        <f t="shared" si="878"/>
        <v>0</v>
      </c>
      <c r="CE511" s="97">
        <f t="shared" si="879"/>
        <v>0</v>
      </c>
      <c r="CF511" s="97">
        <f t="shared" si="880"/>
        <v>0</v>
      </c>
      <c r="CG511" s="97">
        <f t="shared" si="881"/>
        <v>0</v>
      </c>
      <c r="CH511" s="97">
        <f>90-'C'!$F377</f>
        <v>113.301</v>
      </c>
      <c r="CI511" s="97">
        <v>27</v>
      </c>
      <c r="CJ511" s="97"/>
      <c r="CK511" s="97"/>
      <c r="CL511" s="97"/>
      <c r="CM511" s="97"/>
      <c r="CN511" s="97" t="s">
        <v>8220</v>
      </c>
      <c r="CO511" s="97">
        <f t="shared" si="892"/>
        <v>27</v>
      </c>
      <c r="CP511" s="97">
        <f t="shared" si="882"/>
        <v>34.31666666666667</v>
      </c>
      <c r="CQ511" s="97">
        <f>'C'!F377</f>
        <v>-23.300999999999998</v>
      </c>
      <c r="CR511" s="97">
        <f t="shared" si="883"/>
        <v>3.1415926535897931</v>
      </c>
      <c r="CS511" s="97">
        <f t="shared" si="884"/>
        <v>1.7453292519943295E-2</v>
      </c>
      <c r="CT511" s="97">
        <f t="shared" si="885"/>
        <v>57.295779513082323</v>
      </c>
      <c r="CU511" s="97">
        <f t="shared" si="886"/>
        <v>0.59893882164272083</v>
      </c>
      <c r="CV511" s="97">
        <f t="shared" si="887"/>
        <v>-0.40667916900719869</v>
      </c>
      <c r="CW511" s="97">
        <f t="shared" si="888"/>
        <v>1.292399607234004</v>
      </c>
      <c r="CX511" s="97">
        <f t="shared" si="889"/>
        <v>-62.027203587478972</v>
      </c>
      <c r="CY511" s="97">
        <f t="shared" si="890"/>
        <v>117.97279641252103</v>
      </c>
      <c r="CZ511" s="97">
        <f t="shared" si="891"/>
        <v>242.02720358747897</v>
      </c>
      <c r="DA511" s="97"/>
      <c r="DB511" s="97"/>
      <c r="DC511" s="97"/>
      <c r="DD511" s="97"/>
      <c r="DE511" s="97"/>
      <c r="DF511" s="97"/>
      <c r="DG511" s="97"/>
      <c r="DH511" s="97"/>
      <c r="DI511" s="97"/>
      <c r="DJ511" s="97"/>
      <c r="DK511" s="97"/>
    </row>
    <row r="512" spans="1:115" ht="30" customHeight="1" x14ac:dyDescent="0.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>
        <f t="shared" si="828"/>
        <v>105.87231873866266</v>
      </c>
      <c r="O512" s="97">
        <f t="shared" si="829"/>
        <v>117.9111002235353</v>
      </c>
      <c r="P512" s="97">
        <f t="shared" si="830"/>
        <v>-12.038781484872644</v>
      </c>
      <c r="Q512" s="97" t="str">
        <f t="shared" si="831"/>
        <v>QNOS</v>
      </c>
      <c r="R512" s="97">
        <f t="shared" si="832"/>
        <v>242.0888997764647</v>
      </c>
      <c r="S512" s="97">
        <f t="shared" si="477"/>
        <v>500</v>
      </c>
      <c r="T512" s="97">
        <f>SIN((90-$U$9)*$AA$8)*TAN($AA$9*$AA$8)/TAN((90-'C'!$F378)*$AA$8)</f>
        <v>-1.2481166822921275</v>
      </c>
      <c r="U512" s="97">
        <f t="shared" si="833"/>
        <v>3.9313065427916092</v>
      </c>
      <c r="V512" s="97">
        <f t="shared" si="834"/>
        <v>2.2206545302661578</v>
      </c>
      <c r="W512" s="97">
        <f t="shared" si="835"/>
        <v>-34.197619272617345</v>
      </c>
      <c r="X512" s="97">
        <f t="shared" si="836"/>
        <v>63.235932093769605</v>
      </c>
      <c r="Y512" s="97">
        <f t="shared" si="837"/>
        <v>-97.433551366386951</v>
      </c>
      <c r="Z512" s="97">
        <f t="shared" si="838"/>
        <v>150.96168717884774</v>
      </c>
      <c r="AA512" s="97">
        <f>(COS( 90.833*$AA$8)-SIN($U$9*$AA$8)*SIN('C'!$F378*$AA$8))/COS($U$9*$AA$8)/COS('C'!$F378*$AA$8)</f>
        <v>0.27412972508444383</v>
      </c>
      <c r="AB512" s="97">
        <f t="shared" si="839"/>
        <v>74.089841817862833</v>
      </c>
      <c r="AC512" s="97">
        <f>('C'!$E378+$AC$9+$W$9/15)</f>
        <v>12.212777777777777</v>
      </c>
      <c r="AD512" s="97">
        <f t="shared" si="840"/>
        <v>0</v>
      </c>
      <c r="AE512" s="97">
        <f t="shared" si="841"/>
        <v>0</v>
      </c>
      <c r="AF512" s="97">
        <f t="shared" si="842"/>
        <v>0</v>
      </c>
      <c r="AG512" s="97">
        <f t="shared" si="843"/>
        <v>0</v>
      </c>
      <c r="AH512" s="97">
        <f t="shared" si="844"/>
        <v>0</v>
      </c>
      <c r="AI512" s="97"/>
      <c r="AJ512" s="97"/>
      <c r="AK512" s="97">
        <f t="shared" si="845"/>
        <v>0</v>
      </c>
      <c r="AL512" s="97">
        <f>SIN((90-$U$9)*$AA$8)*TAN($Y$10*$AA$8)/TAN((90-'C'!$F378)*$AA$8)</f>
        <v>0.10090589628934914</v>
      </c>
      <c r="AM512" s="97">
        <f t="shared" si="846"/>
        <v>2.5695650812758871E-2</v>
      </c>
      <c r="AN512" s="97">
        <f t="shared" si="847"/>
        <v>1.0127663357422376</v>
      </c>
      <c r="AO512" s="97">
        <f t="shared" si="848"/>
        <v>5.71809128214921</v>
      </c>
      <c r="AP512" s="97">
        <f t="shared" si="849"/>
        <v>-9.106959298875525</v>
      </c>
      <c r="AQ512" s="97">
        <f t="shared" si="850"/>
        <v>14.825050581024735</v>
      </c>
      <c r="AR512" s="97">
        <f t="shared" si="851"/>
        <v>183.38886801672632</v>
      </c>
      <c r="AS512" s="97" t="s">
        <v>8053</v>
      </c>
      <c r="AT512" s="97" t="s">
        <v>8053</v>
      </c>
      <c r="AU512" s="97" t="s">
        <v>8053</v>
      </c>
      <c r="AV512" s="97">
        <f t="shared" si="852"/>
        <v>11.224441072376129</v>
      </c>
      <c r="AW512" s="97">
        <f t="shared" si="853"/>
        <v>11.224441072376129</v>
      </c>
      <c r="AX512" s="97">
        <f t="shared" si="854"/>
        <v>0.46768504468233868</v>
      </c>
      <c r="AY512" s="97">
        <f t="shared" si="855"/>
        <v>0</v>
      </c>
      <c r="AZ512" s="97">
        <f t="shared" si="856"/>
        <v>0</v>
      </c>
      <c r="BA512" s="97">
        <f t="shared" si="857"/>
        <v>0</v>
      </c>
      <c r="BB512" s="97">
        <f>SIN((90-$U$9)*$AA$8)*TAN($Y$9*$AA$8)/TAN((90-'C'!$F378)*$AA$8)</f>
        <v>1.2481166822921279</v>
      </c>
      <c r="BC512" s="97">
        <f t="shared" si="858"/>
        <v>3.9313065427916136</v>
      </c>
      <c r="BD512" s="97">
        <f t="shared" si="859"/>
        <v>2.2206545302661587</v>
      </c>
      <c r="BE512" s="97">
        <f t="shared" si="860"/>
        <v>34.197619272617345</v>
      </c>
      <c r="BF512" s="97">
        <f t="shared" si="861"/>
        <v>-63.235932093769613</v>
      </c>
      <c r="BG512" s="97">
        <f t="shared" si="862"/>
        <v>97.433551366386951</v>
      </c>
      <c r="BH512" s="97">
        <f t="shared" si="863"/>
        <v>209.03831282115226</v>
      </c>
      <c r="BI512" s="97" t="s">
        <v>8053</v>
      </c>
      <c r="BJ512" s="97" t="s">
        <v>8053</v>
      </c>
      <c r="BK512" s="97" t="s">
        <v>8053</v>
      </c>
      <c r="BL512" s="97">
        <f t="shared" si="864"/>
        <v>0</v>
      </c>
      <c r="BM512" s="97">
        <f t="shared" si="865"/>
        <v>0</v>
      </c>
      <c r="BN512" s="97">
        <f t="shared" si="866"/>
        <v>0</v>
      </c>
      <c r="BO512" s="97">
        <f t="shared" si="867"/>
        <v>0</v>
      </c>
      <c r="BP512" s="97">
        <f t="shared" si="868"/>
        <v>0</v>
      </c>
      <c r="BQ512" s="97">
        <f t="shared" si="869"/>
        <v>0</v>
      </c>
      <c r="BR512" s="97">
        <f>SIN((90-$U$9)*$AA$8)*TAN($AA$10*$AA$8)/TAN((90-'C'!$F378)*$AA$8)</f>
        <v>-0.10090589628934912</v>
      </c>
      <c r="BS512" s="97">
        <f t="shared" si="870"/>
        <v>2.5695650812758864E-2</v>
      </c>
      <c r="BT512" s="97">
        <f t="shared" si="871"/>
        <v>1.0127663357422376</v>
      </c>
      <c r="BU512" s="97">
        <f t="shared" si="872"/>
        <v>-5.7180912821492091</v>
      </c>
      <c r="BV512" s="97">
        <f t="shared" si="873"/>
        <v>9.1069592988755232</v>
      </c>
      <c r="BW512" s="97">
        <f t="shared" si="874"/>
        <v>-14.825050581024733</v>
      </c>
      <c r="BX512" s="97">
        <f t="shared" si="875"/>
        <v>176.61113198327368</v>
      </c>
      <c r="BY512" s="97" t="s">
        <v>8053</v>
      </c>
      <c r="BZ512" s="97" t="s">
        <v>8053</v>
      </c>
      <c r="CA512" s="97" t="s">
        <v>8053</v>
      </c>
      <c r="CB512" s="97">
        <f t="shared" si="876"/>
        <v>0</v>
      </c>
      <c r="CC512" s="97">
        <f t="shared" si="877"/>
        <v>0</v>
      </c>
      <c r="CD512" s="97">
        <f t="shared" si="878"/>
        <v>0</v>
      </c>
      <c r="CE512" s="97">
        <f t="shared" si="879"/>
        <v>0</v>
      </c>
      <c r="CF512" s="97">
        <f t="shared" si="880"/>
        <v>0</v>
      </c>
      <c r="CG512" s="97">
        <f t="shared" si="881"/>
        <v>0</v>
      </c>
      <c r="CH512" s="97">
        <f>90-'C'!$F378</f>
        <v>113.252</v>
      </c>
      <c r="CI512" s="97">
        <v>28</v>
      </c>
      <c r="CJ512" s="97"/>
      <c r="CK512" s="97"/>
      <c r="CL512" s="97"/>
      <c r="CM512" s="97"/>
      <c r="CN512" s="97" t="s">
        <v>8220</v>
      </c>
      <c r="CO512" s="97">
        <f t="shared" si="892"/>
        <v>28</v>
      </c>
      <c r="CP512" s="97">
        <f t="shared" si="882"/>
        <v>34.31666666666667</v>
      </c>
      <c r="CQ512" s="97">
        <f>'C'!F378</f>
        <v>-23.251999999999999</v>
      </c>
      <c r="CR512" s="97">
        <f t="shared" si="883"/>
        <v>3.1415926535897931</v>
      </c>
      <c r="CS512" s="97">
        <f t="shared" si="884"/>
        <v>1.7453292519943295E-2</v>
      </c>
      <c r="CT512" s="97">
        <f t="shared" si="885"/>
        <v>57.295779513082323</v>
      </c>
      <c r="CU512" s="97">
        <f t="shared" si="886"/>
        <v>0.59893882164272083</v>
      </c>
      <c r="CV512" s="97">
        <f t="shared" si="887"/>
        <v>-0.40582395767372148</v>
      </c>
      <c r="CW512" s="97">
        <f t="shared" si="888"/>
        <v>1.2931116820034874</v>
      </c>
      <c r="CX512" s="97">
        <f t="shared" si="889"/>
        <v>-62.088899776464707</v>
      </c>
      <c r="CY512" s="97">
        <f t="shared" si="890"/>
        <v>117.9111002235353</v>
      </c>
      <c r="CZ512" s="97">
        <f t="shared" si="891"/>
        <v>242.0888997764647</v>
      </c>
      <c r="DA512" s="97"/>
      <c r="DB512" s="97"/>
      <c r="DC512" s="97"/>
      <c r="DD512" s="97"/>
      <c r="DE512" s="97"/>
      <c r="DF512" s="97"/>
      <c r="DG512" s="97"/>
      <c r="DH512" s="97"/>
      <c r="DI512" s="97"/>
      <c r="DJ512" s="97"/>
      <c r="DK512" s="97"/>
    </row>
    <row r="513" spans="1:115" ht="30" customHeight="1" x14ac:dyDescent="0.2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>
        <f t="shared" si="828"/>
        <v>105.87231873866266</v>
      </c>
      <c r="O513" s="97">
        <f t="shared" si="829"/>
        <v>117.83934693187683</v>
      </c>
      <c r="P513" s="97">
        <f t="shared" si="830"/>
        <v>-11.967028193214176</v>
      </c>
      <c r="Q513" s="97" t="str">
        <f t="shared" si="831"/>
        <v>QNOS</v>
      </c>
      <c r="R513" s="97">
        <f t="shared" si="832"/>
        <v>242.16065306812317</v>
      </c>
      <c r="S513" s="97">
        <f t="shared" si="477"/>
        <v>501</v>
      </c>
      <c r="T513" s="97">
        <f>SIN((90-$U$9)*$AA$8)*TAN($AA$9*$AA$8)/TAN((90-'C'!$F379)*$AA$8)</f>
        <v>-1.2446948322722018</v>
      </c>
      <c r="U513" s="97">
        <f t="shared" si="833"/>
        <v>3.9313065427916092</v>
      </c>
      <c r="V513" s="97">
        <f t="shared" si="834"/>
        <v>2.2206545302661578</v>
      </c>
      <c r="W513" s="97">
        <f t="shared" si="835"/>
        <v>-34.090942928998956</v>
      </c>
      <c r="X513" s="97">
        <f t="shared" si="836"/>
        <v>63.235932093769605</v>
      </c>
      <c r="Y513" s="97">
        <f t="shared" si="837"/>
        <v>-97.326875022768562</v>
      </c>
      <c r="Z513" s="97">
        <f t="shared" si="838"/>
        <v>150.85501083522936</v>
      </c>
      <c r="AA513" s="97">
        <f>(COS( 90.833*$AA$8)-SIN($U$9*$AA$8)*SIN('C'!$F379*$AA$8))/COS($U$9*$AA$8)/COS('C'!$F379*$AA$8)</f>
        <v>0.27333382046924837</v>
      </c>
      <c r="AB513" s="97">
        <f t="shared" si="839"/>
        <v>74.137254678291129</v>
      </c>
      <c r="AC513" s="97">
        <f>('C'!$E379+$AC$9+$W$9/15)</f>
        <v>12.22077777777778</v>
      </c>
      <c r="AD513" s="97">
        <f t="shared" si="840"/>
        <v>0</v>
      </c>
      <c r="AE513" s="97">
        <f t="shared" si="841"/>
        <v>0</v>
      </c>
      <c r="AF513" s="97">
        <f t="shared" si="842"/>
        <v>0</v>
      </c>
      <c r="AG513" s="97">
        <f t="shared" si="843"/>
        <v>0</v>
      </c>
      <c r="AH513" s="97">
        <f t="shared" si="844"/>
        <v>0</v>
      </c>
      <c r="AI513" s="97"/>
      <c r="AJ513" s="97"/>
      <c r="AK513" s="97">
        <f t="shared" si="845"/>
        <v>0</v>
      </c>
      <c r="AL513" s="97">
        <f>SIN((90-$U$9)*$AA$8)*TAN($Y$10*$AA$8)/TAN((90-'C'!$F379)*$AA$8)</f>
        <v>0.1006292516069031</v>
      </c>
      <c r="AM513" s="97">
        <f t="shared" si="846"/>
        <v>2.5695650812758871E-2</v>
      </c>
      <c r="AN513" s="97">
        <f t="shared" si="847"/>
        <v>1.0127663357422376</v>
      </c>
      <c r="AO513" s="97">
        <f t="shared" si="848"/>
        <v>5.7023624632202985</v>
      </c>
      <c r="AP513" s="97">
        <f t="shared" si="849"/>
        <v>-9.106959298875525</v>
      </c>
      <c r="AQ513" s="97">
        <f t="shared" si="850"/>
        <v>14.809321762095824</v>
      </c>
      <c r="AR513" s="97">
        <f t="shared" si="851"/>
        <v>183.40459683565521</v>
      </c>
      <c r="AS513" s="97" t="s">
        <v>8053</v>
      </c>
      <c r="AT513" s="97" t="s">
        <v>8053</v>
      </c>
      <c r="AU513" s="97" t="s">
        <v>8053</v>
      </c>
      <c r="AV513" s="97">
        <f t="shared" si="852"/>
        <v>11.233489660304725</v>
      </c>
      <c r="AW513" s="97">
        <f t="shared" si="853"/>
        <v>11.233489660304725</v>
      </c>
      <c r="AX513" s="97">
        <f t="shared" si="854"/>
        <v>0.46806206917936355</v>
      </c>
      <c r="AY513" s="97">
        <f t="shared" si="855"/>
        <v>0</v>
      </c>
      <c r="AZ513" s="97">
        <f t="shared" si="856"/>
        <v>0</v>
      </c>
      <c r="BA513" s="97">
        <f t="shared" si="857"/>
        <v>0</v>
      </c>
      <c r="BB513" s="97">
        <f>SIN((90-$U$9)*$AA$8)*TAN($Y$9*$AA$8)/TAN((90-'C'!$F379)*$AA$8)</f>
        <v>1.2446948322722025</v>
      </c>
      <c r="BC513" s="97">
        <f t="shared" si="858"/>
        <v>3.9313065427916136</v>
      </c>
      <c r="BD513" s="97">
        <f t="shared" si="859"/>
        <v>2.2206545302661587</v>
      </c>
      <c r="BE513" s="97">
        <f t="shared" si="860"/>
        <v>34.090942928998956</v>
      </c>
      <c r="BF513" s="97">
        <f t="shared" si="861"/>
        <v>-63.235932093769613</v>
      </c>
      <c r="BG513" s="97">
        <f t="shared" si="862"/>
        <v>97.326875022768576</v>
      </c>
      <c r="BH513" s="97">
        <f t="shared" si="863"/>
        <v>209.14498916477064</v>
      </c>
      <c r="BI513" s="97" t="s">
        <v>8053</v>
      </c>
      <c r="BJ513" s="97" t="s">
        <v>8053</v>
      </c>
      <c r="BK513" s="97" t="s">
        <v>8053</v>
      </c>
      <c r="BL513" s="97">
        <f t="shared" si="864"/>
        <v>0</v>
      </c>
      <c r="BM513" s="97">
        <f t="shared" si="865"/>
        <v>0</v>
      </c>
      <c r="BN513" s="97">
        <f t="shared" si="866"/>
        <v>0</v>
      </c>
      <c r="BO513" s="97">
        <f t="shared" si="867"/>
        <v>0</v>
      </c>
      <c r="BP513" s="97">
        <f t="shared" si="868"/>
        <v>0</v>
      </c>
      <c r="BQ513" s="97">
        <f t="shared" si="869"/>
        <v>0</v>
      </c>
      <c r="BR513" s="97">
        <f>SIN((90-$U$9)*$AA$8)*TAN($AA$10*$AA$8)/TAN((90-'C'!$F379)*$AA$8)</f>
        <v>-0.10062925160690307</v>
      </c>
      <c r="BS513" s="97">
        <f t="shared" si="870"/>
        <v>2.5695650812758864E-2</v>
      </c>
      <c r="BT513" s="97">
        <f t="shared" si="871"/>
        <v>1.0127663357422376</v>
      </c>
      <c r="BU513" s="97">
        <f t="shared" si="872"/>
        <v>-5.7023624632202976</v>
      </c>
      <c r="BV513" s="97">
        <f t="shared" si="873"/>
        <v>9.1069592988755232</v>
      </c>
      <c r="BW513" s="97">
        <f t="shared" si="874"/>
        <v>-14.80932176209582</v>
      </c>
      <c r="BX513" s="97">
        <f t="shared" si="875"/>
        <v>176.59540316434479</v>
      </c>
      <c r="BY513" s="97" t="s">
        <v>8053</v>
      </c>
      <c r="BZ513" s="97" t="s">
        <v>8053</v>
      </c>
      <c r="CA513" s="97" t="s">
        <v>8053</v>
      </c>
      <c r="CB513" s="97">
        <f t="shared" si="876"/>
        <v>0</v>
      </c>
      <c r="CC513" s="97">
        <f t="shared" si="877"/>
        <v>0</v>
      </c>
      <c r="CD513" s="97">
        <f t="shared" si="878"/>
        <v>0</v>
      </c>
      <c r="CE513" s="97">
        <f t="shared" si="879"/>
        <v>0</v>
      </c>
      <c r="CF513" s="97">
        <f t="shared" si="880"/>
        <v>0</v>
      </c>
      <c r="CG513" s="97">
        <f t="shared" si="881"/>
        <v>0</v>
      </c>
      <c r="CH513" s="97">
        <f>90-'C'!$F379</f>
        <v>113.19499999999999</v>
      </c>
      <c r="CI513" s="97">
        <v>29</v>
      </c>
      <c r="CJ513" s="97"/>
      <c r="CK513" s="97"/>
      <c r="CL513" s="97"/>
      <c r="CM513" s="97"/>
      <c r="CN513" s="97" t="s">
        <v>8220</v>
      </c>
      <c r="CO513" s="97">
        <f t="shared" si="892"/>
        <v>29</v>
      </c>
      <c r="CP513" s="97">
        <f t="shared" si="882"/>
        <v>34.31666666666667</v>
      </c>
      <c r="CQ513" s="97">
        <f>'C'!F379</f>
        <v>-23.195</v>
      </c>
      <c r="CR513" s="97">
        <f t="shared" si="883"/>
        <v>3.1415926535897931</v>
      </c>
      <c r="CS513" s="97">
        <f t="shared" si="884"/>
        <v>1.7453292519943295E-2</v>
      </c>
      <c r="CT513" s="97">
        <f t="shared" si="885"/>
        <v>57.295779513082323</v>
      </c>
      <c r="CU513" s="97">
        <f t="shared" si="886"/>
        <v>0.59893882164272083</v>
      </c>
      <c r="CV513" s="97">
        <f t="shared" si="887"/>
        <v>-0.40482912000008475</v>
      </c>
      <c r="CW513" s="97">
        <f t="shared" si="888"/>
        <v>1.2939391925257497</v>
      </c>
      <c r="CX513" s="97">
        <f t="shared" si="889"/>
        <v>-62.160653068123167</v>
      </c>
      <c r="CY513" s="97">
        <f t="shared" si="890"/>
        <v>117.83934693187683</v>
      </c>
      <c r="CZ513" s="97">
        <f t="shared" si="891"/>
        <v>242.16065306812317</v>
      </c>
      <c r="DA513" s="97"/>
      <c r="DB513" s="97"/>
      <c r="DC513" s="97"/>
      <c r="DD513" s="97"/>
      <c r="DE513" s="97"/>
      <c r="DF513" s="97"/>
      <c r="DG513" s="97"/>
      <c r="DH513" s="97"/>
      <c r="DI513" s="97"/>
      <c r="DJ513" s="97"/>
      <c r="DK513" s="97"/>
    </row>
    <row r="514" spans="1:115" ht="30" customHeight="1" x14ac:dyDescent="0.2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>
        <f t="shared" si="828"/>
        <v>105.87231873866266</v>
      </c>
      <c r="O514" s="97">
        <f t="shared" si="829"/>
        <v>117.7588019231747</v>
      </c>
      <c r="P514" s="97">
        <f t="shared" si="830"/>
        <v>-11.886483184512045</v>
      </c>
      <c r="Q514" s="97" t="str">
        <f t="shared" si="831"/>
        <v>QNOS</v>
      </c>
      <c r="R514" s="97">
        <f t="shared" si="832"/>
        <v>242.2411980768253</v>
      </c>
      <c r="S514" s="97">
        <f t="shared" si="477"/>
        <v>502</v>
      </c>
      <c r="T514" s="97">
        <f>SIN((90-$U$9)*$AA$8)*TAN($AA$9*$AA$8)/TAN((90-'C'!$F380)*$AA$8)</f>
        <v>-1.2408562298419743</v>
      </c>
      <c r="U514" s="97">
        <f t="shared" si="833"/>
        <v>3.9313065427916092</v>
      </c>
      <c r="V514" s="97">
        <f t="shared" si="834"/>
        <v>2.2206545302661578</v>
      </c>
      <c r="W514" s="97">
        <f t="shared" si="835"/>
        <v>-33.971434047442941</v>
      </c>
      <c r="X514" s="97">
        <f t="shared" si="836"/>
        <v>63.235932093769605</v>
      </c>
      <c r="Y514" s="97">
        <f t="shared" si="837"/>
        <v>-97.207366141212546</v>
      </c>
      <c r="Z514" s="97">
        <f t="shared" si="838"/>
        <v>150.73550195367332</v>
      </c>
      <c r="AA514" s="97">
        <f>(COS( 90.833*$AA$8)-SIN($U$9*$AA$8)*SIN('C'!$F380*$AA$8))/COS($U$9*$AA$8)/COS('C'!$F380*$AA$8)</f>
        <v>0.27244095882298935</v>
      </c>
      <c r="AB514" s="97">
        <f t="shared" si="839"/>
        <v>74.190430105688506</v>
      </c>
      <c r="AC514" s="97">
        <f>('C'!$E380+$AC$9+$W$9/15)</f>
        <v>12.228777777777779</v>
      </c>
      <c r="AD514" s="97">
        <f t="shared" si="840"/>
        <v>0</v>
      </c>
      <c r="AE514" s="97">
        <f t="shared" si="841"/>
        <v>0</v>
      </c>
      <c r="AF514" s="97">
        <f t="shared" si="842"/>
        <v>0</v>
      </c>
      <c r="AG514" s="97">
        <f t="shared" si="843"/>
        <v>0</v>
      </c>
      <c r="AH514" s="97">
        <f t="shared" si="844"/>
        <v>0</v>
      </c>
      <c r="AI514" s="97"/>
      <c r="AJ514" s="97"/>
      <c r="AK514" s="97">
        <f t="shared" si="845"/>
        <v>0</v>
      </c>
      <c r="AL514" s="97">
        <f>SIN((90-$U$9)*$AA$8)*TAN($Y$10*$AA$8)/TAN((90-'C'!$F380)*$AA$8)</f>
        <v>0.10031891394038842</v>
      </c>
      <c r="AM514" s="97">
        <f t="shared" si="846"/>
        <v>2.5695650812758871E-2</v>
      </c>
      <c r="AN514" s="97">
        <f t="shared" si="847"/>
        <v>1.0127663357422376</v>
      </c>
      <c r="AO514" s="97">
        <f t="shared" si="848"/>
        <v>5.6847185201416544</v>
      </c>
      <c r="AP514" s="97">
        <f t="shared" si="849"/>
        <v>-9.106959298875525</v>
      </c>
      <c r="AQ514" s="97">
        <f t="shared" si="850"/>
        <v>14.791677819017179</v>
      </c>
      <c r="AR514" s="97">
        <f t="shared" si="851"/>
        <v>183.42224077873388</v>
      </c>
      <c r="AS514" s="97" t="s">
        <v>8053</v>
      </c>
      <c r="AT514" s="97" t="s">
        <v>8053</v>
      </c>
      <c r="AU514" s="97" t="s">
        <v>8053</v>
      </c>
      <c r="AV514" s="97">
        <f t="shared" si="852"/>
        <v>11.242665923176634</v>
      </c>
      <c r="AW514" s="97">
        <f t="shared" si="853"/>
        <v>11.242665923176634</v>
      </c>
      <c r="AX514" s="97">
        <f t="shared" si="854"/>
        <v>0.4684444134656931</v>
      </c>
      <c r="AY514" s="97">
        <f t="shared" si="855"/>
        <v>0</v>
      </c>
      <c r="AZ514" s="97">
        <f t="shared" si="856"/>
        <v>0</v>
      </c>
      <c r="BA514" s="97">
        <f t="shared" si="857"/>
        <v>0</v>
      </c>
      <c r="BB514" s="97">
        <f>SIN((90-$U$9)*$AA$8)*TAN($Y$9*$AA$8)/TAN((90-'C'!$F380)*$AA$8)</f>
        <v>1.2408562298419747</v>
      </c>
      <c r="BC514" s="97">
        <f t="shared" si="858"/>
        <v>3.9313065427916136</v>
      </c>
      <c r="BD514" s="97">
        <f t="shared" si="859"/>
        <v>2.2206545302661587</v>
      </c>
      <c r="BE514" s="97">
        <f t="shared" si="860"/>
        <v>33.971434047442941</v>
      </c>
      <c r="BF514" s="97">
        <f t="shared" si="861"/>
        <v>-63.235932093769613</v>
      </c>
      <c r="BG514" s="97">
        <f t="shared" si="862"/>
        <v>97.20736614121256</v>
      </c>
      <c r="BH514" s="97">
        <f t="shared" si="863"/>
        <v>209.26449804632668</v>
      </c>
      <c r="BI514" s="97" t="s">
        <v>8053</v>
      </c>
      <c r="BJ514" s="97" t="s">
        <v>8053</v>
      </c>
      <c r="BK514" s="97" t="s">
        <v>8053</v>
      </c>
      <c r="BL514" s="97">
        <f t="shared" si="864"/>
        <v>0</v>
      </c>
      <c r="BM514" s="97">
        <f t="shared" si="865"/>
        <v>0</v>
      </c>
      <c r="BN514" s="97">
        <f t="shared" si="866"/>
        <v>0</v>
      </c>
      <c r="BO514" s="97">
        <f t="shared" si="867"/>
        <v>0</v>
      </c>
      <c r="BP514" s="97">
        <f t="shared" si="868"/>
        <v>0</v>
      </c>
      <c r="BQ514" s="97">
        <f t="shared" si="869"/>
        <v>0</v>
      </c>
      <c r="BR514" s="97">
        <f>SIN((90-$U$9)*$AA$8)*TAN($AA$10*$AA$8)/TAN((90-'C'!$F380)*$AA$8)</f>
        <v>-0.10031891394038839</v>
      </c>
      <c r="BS514" s="97">
        <f t="shared" si="870"/>
        <v>2.5695650812758864E-2</v>
      </c>
      <c r="BT514" s="97">
        <f t="shared" si="871"/>
        <v>1.0127663357422376</v>
      </c>
      <c r="BU514" s="97">
        <f t="shared" si="872"/>
        <v>-5.6847185201416526</v>
      </c>
      <c r="BV514" s="97">
        <f t="shared" si="873"/>
        <v>9.1069592988755232</v>
      </c>
      <c r="BW514" s="97">
        <f t="shared" si="874"/>
        <v>-14.791677819017176</v>
      </c>
      <c r="BX514" s="97">
        <f t="shared" si="875"/>
        <v>176.57775922126612</v>
      </c>
      <c r="BY514" s="97" t="s">
        <v>8053</v>
      </c>
      <c r="BZ514" s="97" t="s">
        <v>8053</v>
      </c>
      <c r="CA514" s="97" t="s">
        <v>8053</v>
      </c>
      <c r="CB514" s="97">
        <f t="shared" si="876"/>
        <v>0</v>
      </c>
      <c r="CC514" s="97">
        <f t="shared" si="877"/>
        <v>0</v>
      </c>
      <c r="CD514" s="97">
        <f t="shared" si="878"/>
        <v>0</v>
      </c>
      <c r="CE514" s="97">
        <f t="shared" si="879"/>
        <v>0</v>
      </c>
      <c r="CF514" s="97">
        <f t="shared" si="880"/>
        <v>0</v>
      </c>
      <c r="CG514" s="97">
        <f t="shared" si="881"/>
        <v>0</v>
      </c>
      <c r="CH514" s="97">
        <f>90-'C'!$F380</f>
        <v>113.131</v>
      </c>
      <c r="CI514" s="97">
        <v>30</v>
      </c>
      <c r="CJ514" s="97"/>
      <c r="CK514" s="97"/>
      <c r="CL514" s="97"/>
      <c r="CM514" s="97"/>
      <c r="CN514" s="97" t="s">
        <v>8220</v>
      </c>
      <c r="CO514" s="97">
        <f t="shared" si="892"/>
        <v>30</v>
      </c>
      <c r="CP514" s="97">
        <f t="shared" si="882"/>
        <v>34.31666666666667</v>
      </c>
      <c r="CQ514" s="97">
        <f>'C'!F380</f>
        <v>-23.131</v>
      </c>
      <c r="CR514" s="97">
        <f t="shared" si="883"/>
        <v>3.1415926535897931</v>
      </c>
      <c r="CS514" s="97">
        <f t="shared" si="884"/>
        <v>1.7453292519943295E-2</v>
      </c>
      <c r="CT514" s="97">
        <f t="shared" si="885"/>
        <v>57.295779513082323</v>
      </c>
      <c r="CU514" s="97">
        <f t="shared" si="886"/>
        <v>0.59893882164272083</v>
      </c>
      <c r="CV514" s="97">
        <f t="shared" si="887"/>
        <v>-0.40371210927880835</v>
      </c>
      <c r="CW514" s="97">
        <f t="shared" si="888"/>
        <v>1.2948672788149891</v>
      </c>
      <c r="CX514" s="97">
        <f t="shared" si="889"/>
        <v>-62.241198076825306</v>
      </c>
      <c r="CY514" s="97">
        <f t="shared" si="890"/>
        <v>117.7588019231747</v>
      </c>
      <c r="CZ514" s="97">
        <f t="shared" si="891"/>
        <v>242.2411980768253</v>
      </c>
      <c r="DA514" s="97"/>
      <c r="DB514" s="97"/>
      <c r="DC514" s="97"/>
      <c r="DD514" s="97"/>
      <c r="DE514" s="97"/>
      <c r="DF514" s="97"/>
      <c r="DG514" s="97"/>
      <c r="DH514" s="97"/>
      <c r="DI514" s="97"/>
      <c r="DJ514" s="97"/>
      <c r="DK514" s="97"/>
    </row>
    <row r="515" spans="1:115" ht="30" customHeight="1" x14ac:dyDescent="0.2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>
        <f t="shared" si="828"/>
        <v>105.87231873866266</v>
      </c>
      <c r="O515" s="97">
        <f t="shared" si="829"/>
        <v>117.66821406521842</v>
      </c>
      <c r="P515" s="97">
        <f t="shared" si="830"/>
        <v>-11.795895326555765</v>
      </c>
      <c r="Q515" s="97" t="str">
        <f t="shared" si="831"/>
        <v>QNOS</v>
      </c>
      <c r="R515" s="97">
        <f t="shared" si="832"/>
        <v>242.33178593478158</v>
      </c>
      <c r="S515" s="97">
        <f t="shared" si="477"/>
        <v>503</v>
      </c>
      <c r="T515" s="97">
        <f>SIN((90-$U$9)*$AA$8)*TAN($AA$9*$AA$8)/TAN((90-'C'!$F381)*$AA$8)</f>
        <v>-1.2365421780180965</v>
      </c>
      <c r="U515" s="97">
        <f t="shared" si="833"/>
        <v>3.9313065427916092</v>
      </c>
      <c r="V515" s="97">
        <f t="shared" si="834"/>
        <v>2.2206545302661578</v>
      </c>
      <c r="W515" s="97">
        <f t="shared" si="835"/>
        <v>-33.837322901858727</v>
      </c>
      <c r="X515" s="97">
        <f t="shared" si="836"/>
        <v>63.235932093769605</v>
      </c>
      <c r="Y515" s="97">
        <f t="shared" si="837"/>
        <v>-97.073254995628332</v>
      </c>
      <c r="Z515" s="97">
        <f t="shared" si="838"/>
        <v>150.60139080808912</v>
      </c>
      <c r="AA515" s="97">
        <f>(COS( 90.833*$AA$8)-SIN($U$9*$AA$8)*SIN('C'!$F381*$AA$8))/COS($U$9*$AA$8)/COS('C'!$F381*$AA$8)</f>
        <v>0.27143747877943986</v>
      </c>
      <c r="AB515" s="97">
        <f t="shared" si="839"/>
        <v>74.250176871179946</v>
      </c>
      <c r="AC515" s="97">
        <f>('C'!$E381+$AC$9+$W$9/15)</f>
        <v>12.236777777777778</v>
      </c>
      <c r="AD515" s="97">
        <f t="shared" si="840"/>
        <v>0</v>
      </c>
      <c r="AE515" s="97">
        <f t="shared" si="841"/>
        <v>0</v>
      </c>
      <c r="AF515" s="97">
        <f t="shared" si="842"/>
        <v>0</v>
      </c>
      <c r="AG515" s="97">
        <f t="shared" si="843"/>
        <v>0</v>
      </c>
      <c r="AH515" s="97">
        <f t="shared" si="844"/>
        <v>0</v>
      </c>
      <c r="AI515" s="97"/>
      <c r="AJ515" s="97"/>
      <c r="AK515" s="97">
        <f t="shared" si="845"/>
        <v>0</v>
      </c>
      <c r="AL515" s="97">
        <f>SIN((90-$U$9)*$AA$8)*TAN($Y$10*$AA$8)/TAN((90-'C'!$F381)*$AA$8)</f>
        <v>9.9970137842686033E-2</v>
      </c>
      <c r="AM515" s="97">
        <f t="shared" si="846"/>
        <v>2.5695650812758871E-2</v>
      </c>
      <c r="AN515" s="97">
        <f t="shared" si="847"/>
        <v>1.0127663357422376</v>
      </c>
      <c r="AO515" s="97">
        <f t="shared" si="848"/>
        <v>5.6648898432173267</v>
      </c>
      <c r="AP515" s="97">
        <f t="shared" si="849"/>
        <v>-9.106959298875525</v>
      </c>
      <c r="AQ515" s="97">
        <f t="shared" si="850"/>
        <v>14.771849142092851</v>
      </c>
      <c r="AR515" s="97">
        <f t="shared" si="851"/>
        <v>183.44206945565819</v>
      </c>
      <c r="AS515" s="97" t="s">
        <v>8053</v>
      </c>
      <c r="AT515" s="97" t="s">
        <v>8053</v>
      </c>
      <c r="AU515" s="97" t="s">
        <v>8053</v>
      </c>
      <c r="AV515" s="97">
        <f t="shared" si="852"/>
        <v>11.251987834971588</v>
      </c>
      <c r="AW515" s="97">
        <f t="shared" si="853"/>
        <v>11.251987834971588</v>
      </c>
      <c r="AX515" s="97">
        <f t="shared" si="854"/>
        <v>0.46883282645714952</v>
      </c>
      <c r="AY515" s="97">
        <f t="shared" si="855"/>
        <v>0</v>
      </c>
      <c r="AZ515" s="97">
        <f t="shared" si="856"/>
        <v>0</v>
      </c>
      <c r="BA515" s="97">
        <f t="shared" si="857"/>
        <v>0</v>
      </c>
      <c r="BB515" s="97">
        <f>SIN((90-$U$9)*$AA$8)*TAN($Y$9*$AA$8)/TAN((90-'C'!$F381)*$AA$8)</f>
        <v>1.236542178018097</v>
      </c>
      <c r="BC515" s="97">
        <f t="shared" si="858"/>
        <v>3.9313065427916136</v>
      </c>
      <c r="BD515" s="97">
        <f t="shared" si="859"/>
        <v>2.2206545302661587</v>
      </c>
      <c r="BE515" s="97">
        <f t="shared" si="860"/>
        <v>33.837322901858727</v>
      </c>
      <c r="BF515" s="97">
        <f t="shared" si="861"/>
        <v>-63.235932093769613</v>
      </c>
      <c r="BG515" s="97">
        <f t="shared" si="862"/>
        <v>97.073254995628332</v>
      </c>
      <c r="BH515" s="97">
        <f t="shared" si="863"/>
        <v>209.39860919191088</v>
      </c>
      <c r="BI515" s="97" t="s">
        <v>8053</v>
      </c>
      <c r="BJ515" s="97" t="s">
        <v>8053</v>
      </c>
      <c r="BK515" s="97" t="s">
        <v>8053</v>
      </c>
      <c r="BL515" s="97">
        <f t="shared" si="864"/>
        <v>0</v>
      </c>
      <c r="BM515" s="97">
        <f t="shared" si="865"/>
        <v>0</v>
      </c>
      <c r="BN515" s="97">
        <f t="shared" si="866"/>
        <v>0</v>
      </c>
      <c r="BO515" s="97">
        <f t="shared" si="867"/>
        <v>0</v>
      </c>
      <c r="BP515" s="97">
        <f t="shared" si="868"/>
        <v>0</v>
      </c>
      <c r="BQ515" s="97">
        <f t="shared" si="869"/>
        <v>0</v>
      </c>
      <c r="BR515" s="97">
        <f>SIN((90-$U$9)*$AA$8)*TAN($AA$10*$AA$8)/TAN((90-'C'!$F381)*$AA$8)</f>
        <v>-9.9970137842686005E-2</v>
      </c>
      <c r="BS515" s="97">
        <f t="shared" si="870"/>
        <v>2.5695650812758864E-2</v>
      </c>
      <c r="BT515" s="97">
        <f t="shared" si="871"/>
        <v>1.0127663357422376</v>
      </c>
      <c r="BU515" s="97">
        <f t="shared" si="872"/>
        <v>-5.6648898432173258</v>
      </c>
      <c r="BV515" s="97">
        <f t="shared" si="873"/>
        <v>9.1069592988755232</v>
      </c>
      <c r="BW515" s="97">
        <f t="shared" si="874"/>
        <v>-14.771849142092849</v>
      </c>
      <c r="BX515" s="97">
        <f t="shared" si="875"/>
        <v>176.55793054434181</v>
      </c>
      <c r="BY515" s="97" t="s">
        <v>8053</v>
      </c>
      <c r="BZ515" s="97" t="s">
        <v>8053</v>
      </c>
      <c r="CA515" s="97" t="s">
        <v>8053</v>
      </c>
      <c r="CB515" s="97">
        <f t="shared" si="876"/>
        <v>0</v>
      </c>
      <c r="CC515" s="97">
        <f t="shared" si="877"/>
        <v>0</v>
      </c>
      <c r="CD515" s="97">
        <f t="shared" si="878"/>
        <v>0</v>
      </c>
      <c r="CE515" s="97">
        <f t="shared" si="879"/>
        <v>0</v>
      </c>
      <c r="CF515" s="97">
        <f t="shared" si="880"/>
        <v>0</v>
      </c>
      <c r="CG515" s="97">
        <f t="shared" si="881"/>
        <v>0</v>
      </c>
      <c r="CH515" s="97">
        <f>90-'C'!$F381</f>
        <v>113.059</v>
      </c>
      <c r="CI515" s="97">
        <v>31</v>
      </c>
      <c r="CJ515" s="97"/>
      <c r="CK515" s="97"/>
      <c r="CL515" s="97"/>
      <c r="CM515" s="97"/>
      <c r="CN515" s="97" t="s">
        <v>8220</v>
      </c>
      <c r="CO515" s="97">
        <f t="shared" si="892"/>
        <v>31</v>
      </c>
      <c r="CP515" s="97">
        <f t="shared" si="882"/>
        <v>34.31666666666667</v>
      </c>
      <c r="CQ515" s="97">
        <f>'C'!F381</f>
        <v>-23.059000000000001</v>
      </c>
      <c r="CR515" s="97">
        <f t="shared" si="883"/>
        <v>3.1415926535897931</v>
      </c>
      <c r="CS515" s="97">
        <f t="shared" si="884"/>
        <v>1.7453292519943295E-2</v>
      </c>
      <c r="CT515" s="97">
        <f t="shared" si="885"/>
        <v>57.295779513082323</v>
      </c>
      <c r="CU515" s="97">
        <f t="shared" si="886"/>
        <v>0.59893882164272083</v>
      </c>
      <c r="CV515" s="97">
        <f t="shared" si="887"/>
        <v>-0.40245547221737249</v>
      </c>
      <c r="CW515" s="97">
        <f t="shared" si="888"/>
        <v>1.2959100565902317</v>
      </c>
      <c r="CX515" s="97">
        <f t="shared" si="889"/>
        <v>-62.331785934781571</v>
      </c>
      <c r="CY515" s="97">
        <f t="shared" si="890"/>
        <v>117.66821406521842</v>
      </c>
      <c r="CZ515" s="97">
        <f t="shared" si="891"/>
        <v>242.33178593478158</v>
      </c>
      <c r="DA515" s="97"/>
      <c r="DB515" s="97"/>
      <c r="DC515" s="97"/>
      <c r="DD515" s="97"/>
      <c r="DE515" s="97"/>
      <c r="DF515" s="97"/>
      <c r="DG515" s="97"/>
      <c r="DH515" s="97"/>
      <c r="DI515" s="97"/>
      <c r="DJ515" s="97"/>
      <c r="DK515" s="97"/>
    </row>
    <row r="516" spans="1:115" ht="30" customHeight="1" x14ac:dyDescent="0.2">
      <c r="A516" s="97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7" t="s">
        <v>8168</v>
      </c>
      <c r="O516" s="97" t="s">
        <v>8169</v>
      </c>
      <c r="P516" s="97" t="s">
        <v>8170</v>
      </c>
      <c r="Q516" s="97" t="s">
        <v>8171</v>
      </c>
      <c r="R516" s="97" t="s">
        <v>8172</v>
      </c>
      <c r="S516" s="97"/>
      <c r="T516" s="98"/>
      <c r="U516" s="98"/>
      <c r="V516" s="98"/>
      <c r="W516" s="98"/>
      <c r="X516" s="98"/>
      <c r="Y516" s="98"/>
      <c r="Z516" s="98"/>
      <c r="AA516" s="98"/>
      <c r="AB516" s="98"/>
      <c r="AC516" s="97"/>
      <c r="AD516" s="97"/>
      <c r="AE516" s="97"/>
      <c r="AF516" s="97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8"/>
      <c r="AR516" s="97"/>
      <c r="AS516" s="97"/>
      <c r="AT516" s="97"/>
      <c r="AU516" s="97"/>
      <c r="AV516" s="97"/>
      <c r="AW516" s="97"/>
      <c r="AX516" s="97"/>
      <c r="AY516" s="97"/>
      <c r="AZ516" s="97"/>
      <c r="BA516" s="97"/>
      <c r="BB516" s="97"/>
      <c r="BC516" s="97"/>
      <c r="BD516" s="97"/>
      <c r="BE516" s="98"/>
      <c r="BF516" s="97"/>
      <c r="BG516" s="97"/>
      <c r="BH516" s="97"/>
      <c r="BI516" s="97"/>
      <c r="BJ516" s="97"/>
      <c r="BK516" s="97"/>
      <c r="BL516" s="97"/>
      <c r="BM516" s="97"/>
      <c r="BN516" s="97"/>
      <c r="BO516" s="97"/>
      <c r="BP516" s="97"/>
      <c r="BQ516" s="97"/>
      <c r="BR516" s="97"/>
      <c r="BS516" s="98"/>
      <c r="BT516" s="97"/>
      <c r="BU516" s="97"/>
      <c r="BV516" s="97"/>
      <c r="BW516" s="97"/>
      <c r="BX516" s="97"/>
      <c r="BY516" s="97"/>
      <c r="BZ516" s="97"/>
      <c r="CA516" s="97"/>
      <c r="CB516" s="97"/>
      <c r="CC516" s="97"/>
      <c r="CD516" s="97"/>
      <c r="CE516" s="97"/>
      <c r="CF516" s="97"/>
      <c r="CG516" s="98"/>
      <c r="CH516" s="98"/>
      <c r="CI516" s="97"/>
      <c r="CJ516" s="97"/>
      <c r="CK516" s="97"/>
      <c r="CL516" s="97"/>
      <c r="CM516" s="97"/>
      <c r="CN516" s="97"/>
      <c r="CO516" s="97"/>
      <c r="CP516" s="97"/>
      <c r="CQ516" s="97"/>
      <c r="CR516" s="97"/>
      <c r="CS516" s="97"/>
      <c r="CT516" s="97"/>
      <c r="CU516" s="97"/>
      <c r="CV516" s="97"/>
      <c r="CW516" s="97"/>
      <c r="CX516" s="97"/>
      <c r="CY516" s="97"/>
      <c r="CZ516" s="97"/>
      <c r="DA516" s="97"/>
      <c r="DB516" s="97"/>
      <c r="DC516" s="97"/>
      <c r="DD516" s="97"/>
      <c r="DE516" s="97"/>
      <c r="DF516" s="97"/>
      <c r="DG516" s="97"/>
      <c r="DH516" s="97"/>
      <c r="DI516" s="97"/>
      <c r="DJ516" s="97"/>
      <c r="DK516" s="97"/>
    </row>
    <row r="517" spans="1:115" ht="30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7" t="s">
        <v>8060</v>
      </c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7"/>
      <c r="AD517" s="97"/>
      <c r="AE517" s="97"/>
      <c r="AF517" s="97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8"/>
      <c r="AR517" s="97"/>
      <c r="AS517" s="97"/>
      <c r="AT517" s="97"/>
      <c r="AU517" s="97"/>
      <c r="AV517" s="97"/>
      <c r="AW517" s="97"/>
      <c r="AX517" s="97"/>
      <c r="AY517" s="97"/>
      <c r="AZ517" s="97"/>
      <c r="BA517" s="97"/>
      <c r="BB517" s="97"/>
      <c r="BC517" s="97"/>
      <c r="BD517" s="97"/>
      <c r="BE517" s="98"/>
      <c r="BF517" s="97"/>
      <c r="BG517" s="97"/>
      <c r="BH517" s="97"/>
      <c r="BI517" s="97"/>
      <c r="BJ517" s="97"/>
      <c r="BK517" s="97"/>
      <c r="BL517" s="97"/>
      <c r="BM517" s="97"/>
      <c r="BN517" s="97"/>
      <c r="BO517" s="97"/>
      <c r="BP517" s="97"/>
      <c r="BQ517" s="97"/>
      <c r="BR517" s="97"/>
      <c r="BS517" s="98"/>
      <c r="BT517" s="97"/>
      <c r="BU517" s="97"/>
      <c r="BV517" s="97"/>
      <c r="BW517" s="97"/>
      <c r="BX517" s="97"/>
      <c r="BY517" s="97"/>
      <c r="BZ517" s="97"/>
      <c r="CA517" s="97"/>
      <c r="CB517" s="97"/>
      <c r="CC517" s="97"/>
      <c r="CD517" s="97"/>
      <c r="CE517" s="97"/>
      <c r="CF517" s="97"/>
      <c r="CG517" s="98"/>
      <c r="CH517" s="98"/>
      <c r="CI517" s="97"/>
      <c r="CJ517" s="97"/>
      <c r="CK517" s="97"/>
      <c r="CL517" s="97"/>
      <c r="CM517" s="97"/>
      <c r="CN517" s="97"/>
      <c r="CO517" s="97"/>
      <c r="CP517" s="97"/>
      <c r="CQ517" s="97"/>
      <c r="CR517" s="97"/>
      <c r="CS517" s="97"/>
      <c r="CT517" s="97"/>
      <c r="CU517" s="97"/>
      <c r="CV517" s="97"/>
      <c r="CW517" s="97"/>
      <c r="CX517" s="97"/>
      <c r="CY517" s="97"/>
      <c r="CZ517" s="97"/>
      <c r="DA517" s="97"/>
      <c r="DB517" s="97"/>
      <c r="DC517" s="97"/>
      <c r="DD517" s="97"/>
      <c r="DE517" s="97"/>
      <c r="DF517" s="97"/>
      <c r="DG517" s="97"/>
      <c r="DH517" s="97"/>
      <c r="DI517" s="97"/>
      <c r="DJ517" s="97"/>
      <c r="DK517" s="97"/>
    </row>
    <row r="518" spans="1:115" ht="30" customHeight="1" x14ac:dyDescent="0.2">
      <c r="A518" s="98"/>
      <c r="B518" s="103"/>
      <c r="C518" s="103"/>
      <c r="D518" s="103"/>
      <c r="E518" s="103"/>
      <c r="F518" s="103"/>
      <c r="G518" s="103"/>
      <c r="H518" s="103"/>
      <c r="I518" s="103"/>
      <c r="J518" s="98"/>
      <c r="K518" s="98"/>
      <c r="L518" s="98"/>
      <c r="M518" s="98"/>
      <c r="N518" s="98"/>
      <c r="O518" s="98"/>
      <c r="P518" s="98"/>
      <c r="Q518" s="97" t="s">
        <v>8135</v>
      </c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7"/>
      <c r="AD518" s="97"/>
      <c r="AE518" s="97"/>
      <c r="AF518" s="97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8"/>
      <c r="AR518" s="97"/>
      <c r="AS518" s="97"/>
      <c r="AT518" s="97"/>
      <c r="AU518" s="97"/>
      <c r="AV518" s="97"/>
      <c r="AW518" s="97"/>
      <c r="AX518" s="97"/>
      <c r="AY518" s="97"/>
      <c r="AZ518" s="97"/>
      <c r="BA518" s="97"/>
      <c r="BB518" s="97"/>
      <c r="BC518" s="97"/>
      <c r="BD518" s="97"/>
      <c r="BE518" s="98"/>
      <c r="BF518" s="97"/>
      <c r="BG518" s="97"/>
      <c r="BH518" s="97"/>
      <c r="BI518" s="97"/>
      <c r="BJ518" s="97"/>
      <c r="BK518" s="97"/>
      <c r="BL518" s="97"/>
      <c r="BM518" s="97"/>
      <c r="BN518" s="97"/>
      <c r="BO518" s="97"/>
      <c r="BP518" s="97"/>
      <c r="BQ518" s="97"/>
      <c r="BR518" s="97"/>
      <c r="BS518" s="98"/>
      <c r="BT518" s="97"/>
      <c r="BU518" s="97"/>
      <c r="BV518" s="97"/>
      <c r="BW518" s="97"/>
      <c r="BX518" s="97"/>
      <c r="BY518" s="97"/>
      <c r="BZ518" s="97"/>
      <c r="CA518" s="97"/>
      <c r="CB518" s="97"/>
      <c r="CC518" s="97"/>
      <c r="CD518" s="97"/>
      <c r="CE518" s="97"/>
      <c r="CF518" s="97"/>
      <c r="CG518" s="98"/>
      <c r="CH518" s="98"/>
      <c r="CI518" s="97"/>
      <c r="CJ518" s="97"/>
      <c r="CK518" s="97"/>
      <c r="CL518" s="97"/>
      <c r="CM518" s="97"/>
      <c r="CN518" s="97"/>
      <c r="CO518" s="97"/>
      <c r="CP518" s="97"/>
      <c r="CQ518" s="97"/>
      <c r="CR518" s="97"/>
      <c r="CS518" s="97"/>
      <c r="CT518" s="97"/>
      <c r="CU518" s="97"/>
      <c r="CV518" s="97"/>
      <c r="CW518" s="97"/>
      <c r="CX518" s="97"/>
      <c r="CY518" s="97"/>
      <c r="CZ518" s="97"/>
      <c r="DA518" s="97"/>
      <c r="DB518" s="97"/>
      <c r="DC518" s="97"/>
      <c r="DD518" s="97"/>
      <c r="DE518" s="97"/>
      <c r="DF518" s="97"/>
      <c r="DG518" s="97"/>
      <c r="DH518" s="97"/>
      <c r="DI518" s="97"/>
      <c r="DJ518" s="97"/>
      <c r="DK518" s="97"/>
    </row>
    <row r="519" spans="1:115" ht="30" customHeight="1" x14ac:dyDescent="0.2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 t="s">
        <v>8222</v>
      </c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97"/>
      <c r="AT519" s="97"/>
      <c r="AU519" s="97"/>
      <c r="AV519" s="97"/>
      <c r="AW519" s="97"/>
      <c r="AX519" s="97"/>
      <c r="AY519" s="97"/>
      <c r="AZ519" s="97"/>
      <c r="BA519" s="97"/>
      <c r="BB519" s="97"/>
      <c r="BC519" s="97"/>
      <c r="BD519" s="97"/>
      <c r="BE519" s="97"/>
      <c r="BF519" s="97"/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  <c r="BR519" s="97"/>
      <c r="BS519" s="97"/>
      <c r="BT519" s="97"/>
      <c r="BU519" s="97"/>
      <c r="BV519" s="97"/>
      <c r="BW519" s="97"/>
      <c r="BX519" s="97"/>
      <c r="BY519" s="97"/>
      <c r="BZ519" s="97"/>
      <c r="CA519" s="97"/>
      <c r="CB519" s="97"/>
      <c r="CC519" s="97"/>
      <c r="CD519" s="97"/>
      <c r="CE519" s="97"/>
      <c r="CF519" s="97"/>
      <c r="CG519" s="97"/>
      <c r="CH519" s="97"/>
      <c r="CI519" s="97"/>
      <c r="CJ519" s="97"/>
      <c r="CK519" s="97"/>
      <c r="CL519" s="97"/>
      <c r="CM519" s="97"/>
      <c r="CN519" s="97"/>
      <c r="CO519" s="97"/>
      <c r="CP519" s="97"/>
      <c r="CQ519" s="97"/>
      <c r="CR519" s="97"/>
      <c r="CS519" s="97"/>
      <c r="CT519" s="97"/>
      <c r="CU519" s="97"/>
      <c r="CV519" s="97"/>
      <c r="CW519" s="97"/>
      <c r="CX519" s="97"/>
      <c r="CY519" s="97"/>
      <c r="CZ519" s="97"/>
      <c r="DA519" s="97"/>
      <c r="DB519" s="97"/>
      <c r="DC519" s="97"/>
      <c r="DD519" s="97"/>
      <c r="DE519" s="97"/>
      <c r="DF519" s="97"/>
      <c r="DG519" s="97"/>
      <c r="DH519" s="97"/>
      <c r="DI519" s="97"/>
      <c r="DJ519" s="97"/>
      <c r="DK519" s="97"/>
    </row>
    <row r="520" spans="1:115" ht="30" customHeight="1" x14ac:dyDescent="0.2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>
        <v>1</v>
      </c>
      <c r="O520" s="97">
        <v>2</v>
      </c>
      <c r="P520" s="97">
        <v>3</v>
      </c>
      <c r="Q520" s="97">
        <v>4</v>
      </c>
      <c r="R520" s="97">
        <v>5</v>
      </c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97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97"/>
      <c r="BE520" s="97"/>
      <c r="BF520" s="97"/>
      <c r="BG520" s="97"/>
      <c r="BH520" s="97"/>
      <c r="BI520" s="97"/>
      <c r="BJ520" s="97"/>
      <c r="BK520" s="97"/>
      <c r="BL520" s="97"/>
      <c r="BM520" s="97"/>
      <c r="BN520" s="97"/>
      <c r="BO520" s="97"/>
      <c r="BP520" s="97"/>
      <c r="BQ520" s="97"/>
      <c r="BR520" s="97"/>
      <c r="BS520" s="97"/>
      <c r="BT520" s="97"/>
      <c r="BU520" s="97"/>
      <c r="BV520" s="97"/>
      <c r="BW520" s="97"/>
      <c r="BX520" s="97"/>
      <c r="BY520" s="97"/>
      <c r="BZ520" s="97"/>
      <c r="CA520" s="97"/>
      <c r="CB520" s="97"/>
      <c r="CC520" s="97"/>
      <c r="CD520" s="97"/>
      <c r="CE520" s="97"/>
      <c r="CF520" s="97"/>
      <c r="CG520" s="97"/>
      <c r="CH520" s="97"/>
      <c r="CI520" s="97"/>
      <c r="CJ520" s="97"/>
      <c r="CK520" s="97"/>
      <c r="CL520" s="97"/>
      <c r="CM520" s="97"/>
      <c r="CN520" s="97"/>
      <c r="CO520" s="97"/>
      <c r="CP520" s="97"/>
      <c r="CQ520" s="97"/>
      <c r="CR520" s="97"/>
      <c r="CS520" s="97"/>
      <c r="CT520" s="97"/>
      <c r="CU520" s="97"/>
      <c r="CV520" s="97"/>
      <c r="CW520" s="97"/>
      <c r="CX520" s="97"/>
      <c r="CY520" s="97"/>
      <c r="CZ520" s="97"/>
      <c r="DA520" s="97"/>
      <c r="DB520" s="97"/>
      <c r="DC520" s="97"/>
      <c r="DD520" s="97"/>
      <c r="DE520" s="97"/>
      <c r="DF520" s="97"/>
      <c r="DG520" s="97"/>
      <c r="DH520" s="97"/>
      <c r="DI520" s="97"/>
      <c r="DJ520" s="97"/>
      <c r="DK520" s="97"/>
    </row>
    <row r="521" spans="1:115" ht="30" customHeight="1" x14ac:dyDescent="0.2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 t="s">
        <v>8072</v>
      </c>
      <c r="O521" s="97" t="s">
        <v>8106</v>
      </c>
      <c r="P521" s="97" t="s">
        <v>8072</v>
      </c>
      <c r="Q521" s="97" t="s">
        <v>8107</v>
      </c>
      <c r="R521" s="97" t="s">
        <v>8108</v>
      </c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97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97"/>
      <c r="BE521" s="97"/>
      <c r="BF521" s="97"/>
      <c r="BG521" s="97"/>
      <c r="BH521" s="97"/>
      <c r="BI521" s="97"/>
      <c r="BJ521" s="97"/>
      <c r="BK521" s="97"/>
      <c r="BL521" s="97"/>
      <c r="BM521" s="97"/>
      <c r="BN521" s="97"/>
      <c r="BO521" s="97"/>
      <c r="BP521" s="97"/>
      <c r="BQ521" s="97"/>
      <c r="BR521" s="97"/>
      <c r="BS521" s="97"/>
      <c r="BT521" s="97"/>
      <c r="BU521" s="97"/>
      <c r="BV521" s="97"/>
      <c r="BW521" s="97"/>
      <c r="BX521" s="97"/>
      <c r="BY521" s="97"/>
      <c r="BZ521" s="97"/>
      <c r="CA521" s="97"/>
      <c r="CB521" s="97"/>
      <c r="CC521" s="97"/>
      <c r="CD521" s="97"/>
      <c r="CE521" s="97"/>
      <c r="CF521" s="97"/>
      <c r="CG521" s="97"/>
      <c r="CH521" s="97"/>
      <c r="CI521" s="97"/>
      <c r="CJ521" s="97"/>
      <c r="CK521" s="97"/>
      <c r="CL521" s="97"/>
      <c r="CM521" s="97"/>
      <c r="CN521" s="97"/>
      <c r="CO521" s="97"/>
      <c r="CP521" s="97"/>
      <c r="CQ521" s="97"/>
      <c r="CR521" s="97"/>
      <c r="CS521" s="97"/>
      <c r="CT521" s="97"/>
      <c r="CU521" s="97"/>
      <c r="CV521" s="97"/>
      <c r="CW521" s="97"/>
      <c r="CX521" s="97"/>
      <c r="CY521" s="97"/>
      <c r="CZ521" s="97"/>
      <c r="DA521" s="97"/>
      <c r="DB521" s="97"/>
      <c r="DC521" s="97"/>
      <c r="DD521" s="97"/>
      <c r="DE521" s="97"/>
      <c r="DF521" s="97"/>
      <c r="DG521" s="97"/>
      <c r="DH521" s="97"/>
      <c r="DI521" s="97"/>
      <c r="DJ521" s="97"/>
      <c r="DK521" s="97"/>
    </row>
    <row r="522" spans="1:115" ht="30" customHeight="1" x14ac:dyDescent="0.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 t="s">
        <v>8134</v>
      </c>
      <c r="O522" s="97" t="s">
        <v>8134</v>
      </c>
      <c r="P522" s="97" t="s">
        <v>8134</v>
      </c>
      <c r="Q522" s="97" t="s">
        <v>8135</v>
      </c>
      <c r="R522" s="97" t="s">
        <v>8106</v>
      </c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97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97"/>
      <c r="BE522" s="97"/>
      <c r="BF522" s="97"/>
      <c r="BG522" s="97"/>
      <c r="BH522" s="97"/>
      <c r="BI522" s="97"/>
      <c r="BJ522" s="97"/>
      <c r="BK522" s="97"/>
      <c r="BL522" s="97"/>
      <c r="BM522" s="97"/>
      <c r="BN522" s="97"/>
      <c r="BO522" s="97"/>
      <c r="BP522" s="97"/>
      <c r="BQ522" s="97"/>
      <c r="BR522" s="97"/>
      <c r="BS522" s="97"/>
      <c r="BT522" s="97"/>
      <c r="BU522" s="97"/>
      <c r="BV522" s="97"/>
      <c r="BW522" s="97"/>
      <c r="BX522" s="97"/>
      <c r="BY522" s="97"/>
      <c r="BZ522" s="97"/>
      <c r="CA522" s="97"/>
      <c r="CB522" s="97"/>
      <c r="CC522" s="97"/>
      <c r="CD522" s="97"/>
      <c r="CE522" s="97"/>
      <c r="CF522" s="97"/>
      <c r="CG522" s="97"/>
      <c r="CH522" s="97"/>
      <c r="CI522" s="97"/>
      <c r="CJ522" s="97"/>
      <c r="CK522" s="97"/>
      <c r="CL522" s="97"/>
      <c r="CM522" s="97"/>
      <c r="CN522" s="97"/>
      <c r="CO522" s="97"/>
      <c r="CP522" s="97"/>
      <c r="CQ522" s="97"/>
      <c r="CR522" s="97"/>
      <c r="CS522" s="97"/>
      <c r="CT522" s="97"/>
      <c r="CU522" s="97"/>
      <c r="CV522" s="97"/>
      <c r="CW522" s="97"/>
      <c r="CX522" s="97"/>
      <c r="CY522" s="97"/>
      <c r="CZ522" s="97"/>
      <c r="DA522" s="97"/>
      <c r="DB522" s="97"/>
      <c r="DC522" s="97"/>
      <c r="DD522" s="97"/>
      <c r="DE522" s="97"/>
      <c r="DF522" s="97"/>
      <c r="DG522" s="97"/>
      <c r="DH522" s="97"/>
      <c r="DI522" s="97"/>
      <c r="DJ522" s="97"/>
      <c r="DK522" s="97"/>
    </row>
    <row r="523" spans="1:115" ht="30" customHeight="1" x14ac:dyDescent="0.2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 t="s">
        <v>8146</v>
      </c>
      <c r="O523" s="97" t="s">
        <v>8146</v>
      </c>
      <c r="P523" s="97" t="s">
        <v>8106</v>
      </c>
      <c r="Q523" s="97" t="s">
        <v>8147</v>
      </c>
      <c r="R523" s="97" t="s">
        <v>8223</v>
      </c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G523" s="97"/>
      <c r="BH523" s="97"/>
      <c r="BI523" s="97"/>
      <c r="BJ523" s="97"/>
      <c r="BK523" s="97"/>
      <c r="BL523" s="97"/>
      <c r="BM523" s="97"/>
      <c r="BN523" s="97"/>
      <c r="BO523" s="97"/>
      <c r="BP523" s="97"/>
      <c r="BQ523" s="97"/>
      <c r="BR523" s="97"/>
      <c r="BS523" s="97"/>
      <c r="BT523" s="97"/>
      <c r="BU523" s="97"/>
      <c r="BV523" s="97"/>
      <c r="BW523" s="97"/>
      <c r="BX523" s="97"/>
      <c r="BY523" s="97"/>
      <c r="BZ523" s="97"/>
      <c r="CA523" s="97"/>
      <c r="CB523" s="97"/>
      <c r="CC523" s="97"/>
      <c r="CD523" s="97"/>
      <c r="CE523" s="97"/>
      <c r="CF523" s="97"/>
      <c r="CG523" s="97"/>
      <c r="CH523" s="97"/>
      <c r="CI523" s="97"/>
      <c r="CJ523" s="97"/>
      <c r="CK523" s="97"/>
      <c r="CL523" s="97"/>
      <c r="CM523" s="97"/>
      <c r="CN523" s="97"/>
      <c r="CO523" s="97"/>
      <c r="CP523" s="97"/>
      <c r="CQ523" s="97"/>
      <c r="CR523" s="97"/>
      <c r="CS523" s="97"/>
      <c r="CT523" s="97"/>
      <c r="CU523" s="97"/>
      <c r="CV523" s="97"/>
      <c r="CW523" s="97"/>
      <c r="CX523" s="97"/>
      <c r="CY523" s="97"/>
      <c r="CZ523" s="97"/>
      <c r="DA523" s="97"/>
      <c r="DB523" s="97"/>
      <c r="DC523" s="97"/>
      <c r="DD523" s="97"/>
      <c r="DE523" s="97"/>
      <c r="DF523" s="97"/>
      <c r="DG523" s="97"/>
      <c r="DH523" s="97"/>
      <c r="DI523" s="97"/>
      <c r="DJ523" s="97"/>
      <c r="DK523" s="97"/>
    </row>
    <row r="524" spans="1:115" ht="30" customHeight="1" x14ac:dyDescent="0.2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157" t="s">
        <v>8055</v>
      </c>
      <c r="O524" s="158"/>
      <c r="P524" s="158"/>
      <c r="Q524" s="158"/>
      <c r="R524" s="158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97"/>
      <c r="AT524" s="97"/>
      <c r="AU524" s="97"/>
      <c r="AV524" s="97"/>
      <c r="AW524" s="97"/>
      <c r="AX524" s="97"/>
      <c r="AY524" s="97"/>
      <c r="AZ524" s="97"/>
      <c r="BA524" s="97"/>
      <c r="BB524" s="97"/>
      <c r="BC524" s="97"/>
      <c r="BD524" s="97"/>
      <c r="BE524" s="97"/>
      <c r="BF524" s="97"/>
      <c r="BG524" s="97"/>
      <c r="BH524" s="97"/>
      <c r="BI524" s="97"/>
      <c r="BJ524" s="97"/>
      <c r="BK524" s="97"/>
      <c r="BL524" s="97"/>
      <c r="BM524" s="97"/>
      <c r="BN524" s="97"/>
      <c r="BO524" s="97"/>
      <c r="BP524" s="97"/>
      <c r="BQ524" s="97"/>
      <c r="BR524" s="97"/>
      <c r="BS524" s="97"/>
      <c r="BT524" s="97"/>
      <c r="BU524" s="97"/>
      <c r="BV524" s="97"/>
      <c r="BW524" s="97"/>
      <c r="BX524" s="97"/>
      <c r="BY524" s="97"/>
      <c r="BZ524" s="97"/>
      <c r="CA524" s="97"/>
      <c r="CB524" s="97"/>
      <c r="CC524" s="97"/>
      <c r="CD524" s="97"/>
      <c r="CE524" s="97"/>
      <c r="CF524" s="97"/>
      <c r="CG524" s="97"/>
      <c r="CH524" s="97"/>
      <c r="CI524" s="97"/>
      <c r="CJ524" s="97"/>
      <c r="CK524" s="97"/>
      <c r="CL524" s="97"/>
      <c r="CM524" s="97"/>
      <c r="CN524" s="97"/>
      <c r="CO524" s="97"/>
      <c r="CP524" s="97"/>
      <c r="CQ524" s="97"/>
      <c r="CR524" s="97"/>
      <c r="CS524" s="97"/>
      <c r="CT524" s="97"/>
      <c r="CU524" s="97"/>
      <c r="CV524" s="97"/>
      <c r="CW524" s="97"/>
      <c r="CX524" s="97"/>
      <c r="CY524" s="97"/>
      <c r="CZ524" s="97"/>
      <c r="DA524" s="97"/>
      <c r="DB524" s="97"/>
      <c r="DC524" s="97"/>
      <c r="DD524" s="97"/>
      <c r="DE524" s="97"/>
      <c r="DF524" s="97"/>
      <c r="DG524" s="97"/>
      <c r="DH524" s="97"/>
      <c r="DI524" s="97"/>
      <c r="DJ524" s="97"/>
      <c r="DK524" s="97"/>
    </row>
  </sheetData>
  <mergeCells count="13">
    <mergeCell ref="N524:R524"/>
    <mergeCell ref="N1:R1"/>
    <mergeCell ref="N51:R51"/>
    <mergeCell ref="N93:R93"/>
    <mergeCell ref="N138:R138"/>
    <mergeCell ref="N180:R180"/>
    <mergeCell ref="N223:R223"/>
    <mergeCell ref="N265:R265"/>
    <mergeCell ref="N308:R308"/>
    <mergeCell ref="N351:R351"/>
    <mergeCell ref="N393:R393"/>
    <mergeCell ref="N436:R436"/>
    <mergeCell ref="N478:R478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524"/>
  <sheetViews>
    <sheetView topLeftCell="HK38" workbookViewId="0">
      <selection activeCell="HW49" sqref="HW49"/>
    </sheetView>
  </sheetViews>
  <sheetFormatPr defaultColWidth="14.3515625" defaultRowHeight="15" customHeight="1" x14ac:dyDescent="0.2"/>
  <cols>
    <col min="1" max="17" width="10.65234375" style="90" customWidth="1"/>
    <col min="18" max="18" width="17.3125" style="90" customWidth="1"/>
    <col min="19" max="19" width="14.203125" style="90" customWidth="1"/>
    <col min="20" max="20" width="13.31640625" style="90" customWidth="1"/>
    <col min="21" max="21" width="13.61328125" style="90" customWidth="1"/>
    <col min="22" max="22" width="24.4140625" style="90" customWidth="1"/>
    <col min="23" max="25" width="10.65234375" style="90" customWidth="1"/>
    <col min="26" max="26" width="14.796875" style="90" customWidth="1"/>
    <col min="27" max="27" width="13.61328125" style="90" customWidth="1"/>
    <col min="28" max="28" width="10.65234375" style="90" customWidth="1"/>
    <col min="29" max="29" width="13.46484375" style="90" customWidth="1"/>
    <col min="30" max="30" width="18.49609375" style="90" customWidth="1"/>
    <col min="31" max="32" width="10.65234375" style="90" customWidth="1"/>
    <col min="33" max="33" width="15.68359375" style="90" customWidth="1"/>
    <col min="34" max="34" width="10.65234375" style="90" customWidth="1"/>
    <col min="35" max="35" width="13.31640625" style="90" customWidth="1"/>
    <col min="36" max="119" width="10.65234375" style="90" customWidth="1"/>
    <col min="120" max="16384" width="14.3515625" style="90"/>
  </cols>
  <sheetData>
    <row r="1" spans="1:119" ht="30" customHeight="1" x14ac:dyDescent="0.2">
      <c r="A1" s="97"/>
      <c r="B1" s="97" t="s">
        <v>8054</v>
      </c>
      <c r="C1" s="97"/>
      <c r="D1" s="97"/>
      <c r="E1" s="97"/>
      <c r="F1" s="98"/>
      <c r="G1" s="98" t="str">
        <f>اندراج!$F$2</f>
        <v>مردان</v>
      </c>
      <c r="H1" s="97"/>
      <c r="I1" s="99" t="s">
        <v>8148</v>
      </c>
      <c r="J1" s="100">
        <f>اندراج!$E$2</f>
        <v>34</v>
      </c>
      <c r="K1" s="100">
        <f>اندراج!$E$3</f>
        <v>19</v>
      </c>
      <c r="L1" s="97"/>
      <c r="M1" s="97"/>
      <c r="N1" s="97"/>
      <c r="O1" s="97"/>
      <c r="P1" s="97"/>
      <c r="Q1" s="97"/>
      <c r="R1" s="157" t="s">
        <v>8055</v>
      </c>
      <c r="S1" s="158"/>
      <c r="T1" s="158"/>
      <c r="U1" s="158"/>
      <c r="V1" s="158"/>
      <c r="W1" s="97"/>
      <c r="X1" s="97" t="s">
        <v>8056</v>
      </c>
      <c r="Y1" s="97"/>
      <c r="Z1" s="97"/>
      <c r="AA1" s="97"/>
      <c r="AB1" s="97" t="s">
        <v>8057</v>
      </c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</row>
    <row r="2" spans="1:119" ht="30" customHeight="1" x14ac:dyDescent="0.2">
      <c r="A2" s="97" t="s">
        <v>8058</v>
      </c>
      <c r="B2" s="97"/>
      <c r="C2" s="97"/>
      <c r="D2" s="97"/>
      <c r="E2" s="97" t="s">
        <v>8059</v>
      </c>
      <c r="F2" s="98"/>
      <c r="G2" s="97"/>
      <c r="H2" s="97"/>
      <c r="I2" s="97" t="s">
        <v>8224</v>
      </c>
      <c r="J2" s="97">
        <f>اندراج!$D$2</f>
        <v>-72</v>
      </c>
      <c r="K2" s="97">
        <f>اندراج!$D$3</f>
        <v>11</v>
      </c>
      <c r="L2" s="97"/>
      <c r="M2" s="97"/>
      <c r="N2" s="97"/>
      <c r="O2" s="97"/>
      <c r="P2" s="97"/>
      <c r="Q2" s="97"/>
      <c r="R2" s="97"/>
      <c r="S2" s="97"/>
      <c r="T2" s="97"/>
      <c r="U2" s="97" t="s">
        <v>8060</v>
      </c>
      <c r="V2" s="97"/>
      <c r="W2" s="97"/>
      <c r="X2" s="97" t="s">
        <v>8061</v>
      </c>
      <c r="Y2" s="97"/>
      <c r="Z2" s="97"/>
      <c r="AA2" s="97" t="s">
        <v>8062</v>
      </c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 t="s">
        <v>8063</v>
      </c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</row>
    <row r="3" spans="1:119" ht="30" customHeight="1" x14ac:dyDescent="0.2">
      <c r="A3" s="97"/>
      <c r="B3" s="97"/>
      <c r="C3" s="97"/>
      <c r="D3" s="97"/>
      <c r="E3" s="97"/>
      <c r="F3" s="98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 t="s">
        <v>8064</v>
      </c>
      <c r="V3" s="97"/>
      <c r="W3" s="97"/>
      <c r="X3" s="97"/>
      <c r="Y3" s="97" t="s">
        <v>8065</v>
      </c>
      <c r="Z3" s="97">
        <v>21</v>
      </c>
      <c r="AA3" s="97" t="s">
        <v>8066</v>
      </c>
      <c r="AB3" s="97">
        <v>21</v>
      </c>
      <c r="AC3" s="97" t="s">
        <v>8067</v>
      </c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 t="str">
        <f>اندراج!F2</f>
        <v>مردان</v>
      </c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 t="s">
        <v>8068</v>
      </c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</row>
    <row r="4" spans="1:119" ht="30" customHeight="1" x14ac:dyDescent="0.2">
      <c r="A4" s="97" t="s">
        <v>8069</v>
      </c>
      <c r="B4" s="97"/>
      <c r="C4" s="97"/>
      <c r="D4" s="97"/>
      <c r="E4" s="97" t="s">
        <v>8070</v>
      </c>
      <c r="F4" s="98"/>
      <c r="G4" s="101" t="s">
        <v>8071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 t="s">
        <v>8072</v>
      </c>
      <c r="V4" s="97"/>
      <c r="W4" s="97"/>
      <c r="X4" s="97"/>
      <c r="Y4" s="97"/>
      <c r="Z4" s="97">
        <f>21.42*ATAN(1)/45</f>
        <v>0.37384952577718539</v>
      </c>
      <c r="AA4" s="97" t="s">
        <v>8073</v>
      </c>
      <c r="AB4" s="97" t="s">
        <v>8074</v>
      </c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 t="s">
        <v>8075</v>
      </c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 t="s">
        <v>8076</v>
      </c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 t="s">
        <v>8077</v>
      </c>
      <c r="CO4" s="97">
        <v>1</v>
      </c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</row>
    <row r="5" spans="1:119" ht="30" customHeight="1" x14ac:dyDescent="0.2">
      <c r="A5" s="97" t="s">
        <v>8078</v>
      </c>
      <c r="B5" s="97"/>
      <c r="C5" s="97"/>
      <c r="D5" s="97"/>
      <c r="E5" s="97" t="s">
        <v>8079</v>
      </c>
      <c r="F5" s="98"/>
      <c r="G5" s="101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 t="s">
        <v>8080</v>
      </c>
      <c r="V5" s="97"/>
      <c r="W5" s="97"/>
      <c r="X5" s="97"/>
      <c r="Y5" s="97" t="s">
        <v>8081</v>
      </c>
      <c r="Z5" s="97">
        <v>-39</v>
      </c>
      <c r="AA5" s="97" t="s">
        <v>8066</v>
      </c>
      <c r="AB5" s="97">
        <v>50</v>
      </c>
      <c r="AC5" s="97" t="s">
        <v>8067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 t="s">
        <v>8082</v>
      </c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</row>
    <row r="6" spans="1:119" ht="30" customHeight="1" x14ac:dyDescent="0.2">
      <c r="A6" s="97"/>
      <c r="B6" s="97"/>
      <c r="C6" s="97"/>
      <c r="D6" s="97"/>
      <c r="E6" s="97"/>
      <c r="F6" s="98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 t="s">
        <v>8083</v>
      </c>
      <c r="V6" s="97"/>
      <c r="W6" s="97"/>
      <c r="X6" s="97"/>
      <c r="Y6" s="97"/>
      <c r="Z6" s="97">
        <f>-39.9*ATAN(1)/45</f>
        <v>-0.69638637154573746</v>
      </c>
      <c r="AA6" s="97" t="s">
        <v>8073</v>
      </c>
      <c r="AB6" s="97" t="s">
        <v>8084</v>
      </c>
      <c r="AC6" s="97"/>
      <c r="AD6" s="97">
        <f>360-Y10</f>
        <v>254.12768126133733</v>
      </c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 t="s">
        <v>8085</v>
      </c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7"/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 t="s">
        <v>8086</v>
      </c>
      <c r="CO6" s="97"/>
      <c r="CP6" s="97"/>
      <c r="CQ6" s="97"/>
      <c r="CR6" s="97" t="s">
        <v>8087</v>
      </c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</row>
    <row r="7" spans="1:119" ht="30" customHeight="1" x14ac:dyDescent="0.2">
      <c r="A7" s="97"/>
      <c r="B7" s="97"/>
      <c r="C7" s="97"/>
      <c r="D7" s="97"/>
      <c r="E7" s="97"/>
      <c r="F7" s="98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 t="s">
        <v>8088</v>
      </c>
      <c r="Y7" s="97" t="str">
        <f>اندراج!F2</f>
        <v>مردان</v>
      </c>
      <c r="Z7" s="97" t="s">
        <v>8089</v>
      </c>
      <c r="AA7" s="97"/>
      <c r="AB7" s="97"/>
      <c r="AC7" s="97"/>
      <c r="AD7" s="97">
        <f>AD6-90</f>
        <v>164.12768126133733</v>
      </c>
      <c r="AE7" s="97" t="s">
        <v>8090</v>
      </c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 t="s">
        <v>8091</v>
      </c>
      <c r="BA7" s="97"/>
      <c r="BB7" s="97"/>
      <c r="BC7" s="97" t="e">
        <f>#REF!</f>
        <v>#REF!</v>
      </c>
      <c r="BD7" s="97"/>
      <c r="BE7" s="97"/>
      <c r="BF7" s="97" t="s">
        <v>8092</v>
      </c>
      <c r="BG7" s="97">
        <f>90-Y9</f>
        <v>55.68333333333333</v>
      </c>
      <c r="BH7" s="97"/>
      <c r="BI7" s="97"/>
      <c r="BJ7" s="97"/>
      <c r="BK7" s="97"/>
      <c r="BL7" s="97"/>
      <c r="BM7" s="97"/>
      <c r="BN7" s="97"/>
      <c r="BO7" s="97"/>
      <c r="BP7" s="97" t="e">
        <f>#REF!</f>
        <v>#REF!</v>
      </c>
      <c r="BQ7" s="97"/>
      <c r="BR7" s="97"/>
      <c r="BS7" s="97" t="s">
        <v>8093</v>
      </c>
      <c r="BT7" s="97"/>
      <c r="BU7" s="97"/>
      <c r="BV7" s="97" t="s">
        <v>8093</v>
      </c>
      <c r="BW7" s="97"/>
      <c r="BX7" s="97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 t="s">
        <v>8094</v>
      </c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</row>
    <row r="8" spans="1:119" ht="30" customHeight="1" x14ac:dyDescent="0.2">
      <c r="A8" s="97"/>
      <c r="B8" s="97"/>
      <c r="C8" s="97"/>
      <c r="D8" s="97"/>
      <c r="E8" s="97"/>
      <c r="F8" s="98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 t="s">
        <v>8095</v>
      </c>
      <c r="AC8" s="97">
        <f>ATAN(1)*4</f>
        <v>3.1415926535897931</v>
      </c>
      <c r="AD8" s="97" t="s">
        <v>8096</v>
      </c>
      <c r="AE8" s="97">
        <f>AC8/180</f>
        <v>1.7453292519943295E-2</v>
      </c>
      <c r="AF8" s="97" t="s">
        <v>8097</v>
      </c>
      <c r="AG8" s="97">
        <f>1/AE8</f>
        <v>57.295779513082323</v>
      </c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>
        <v>39268</v>
      </c>
      <c r="AT8" s="97"/>
      <c r="AU8" s="97" t="s">
        <v>8098</v>
      </c>
      <c r="AV8" s="97">
        <f>Y9</f>
        <v>34.31666666666667</v>
      </c>
      <c r="AW8" s="97" t="s">
        <v>8099</v>
      </c>
      <c r="AX8" s="97">
        <f>AC9</f>
        <v>105.87231873866266</v>
      </c>
      <c r="AY8" s="97" t="e">
        <f>#REF!</f>
        <v>#REF!</v>
      </c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</row>
    <row r="9" spans="1:119" ht="30" customHeight="1" x14ac:dyDescent="0.2">
      <c r="A9" s="97"/>
      <c r="B9" s="97"/>
      <c r="C9" s="97"/>
      <c r="D9" s="97"/>
      <c r="E9" s="97"/>
      <c r="F9" s="98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>
        <v>1</v>
      </c>
      <c r="S9" s="97">
        <v>2</v>
      </c>
      <c r="T9" s="97">
        <v>3</v>
      </c>
      <c r="U9" s="97">
        <v>4</v>
      </c>
      <c r="V9" s="97">
        <v>5</v>
      </c>
      <c r="W9" s="97"/>
      <c r="X9" s="97" t="s">
        <v>8100</v>
      </c>
      <c r="Y9" s="97">
        <f>XYZ!R9</f>
        <v>34.31666666666667</v>
      </c>
      <c r="Z9" s="97">
        <v>0</v>
      </c>
      <c r="AA9" s="97">
        <f>XYZ!R10</f>
        <v>-72.183333333333337</v>
      </c>
      <c r="AB9" s="97" t="s">
        <v>8101</v>
      </c>
      <c r="AC9" s="97">
        <f>IF(AND(AA9&lt;AA10),Y10,180-Y10)</f>
        <v>105.87231873866266</v>
      </c>
      <c r="AD9" s="97" t="s">
        <v>8102</v>
      </c>
      <c r="AE9" s="97">
        <f>IF(AND(AA9&lt;AA10),180-Y10,Y10)</f>
        <v>74.127681261337344</v>
      </c>
      <c r="AF9" s="97" t="s">
        <v>8103</v>
      </c>
      <c r="AG9" s="97">
        <f>اندراج!$C$2</f>
        <v>5</v>
      </c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 t="s">
        <v>8104</v>
      </c>
      <c r="AV9" s="97">
        <f>AE8</f>
        <v>1.7453292519943295E-2</v>
      </c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>
        <f>AC9</f>
        <v>105.87231873866266</v>
      </c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 t="s">
        <v>8105</v>
      </c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7"/>
    </row>
    <row r="10" spans="1:119" ht="30" customHeight="1" x14ac:dyDescent="0.2">
      <c r="A10" s="97"/>
      <c r="B10" s="97"/>
      <c r="C10" s="97"/>
      <c r="D10" s="97"/>
      <c r="E10" s="97"/>
      <c r="F10" s="98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 t="s">
        <v>8072</v>
      </c>
      <c r="S10" s="97" t="s">
        <v>8106</v>
      </c>
      <c r="T10" s="97" t="s">
        <v>8072</v>
      </c>
      <c r="U10" s="97" t="s">
        <v>8107</v>
      </c>
      <c r="V10" s="97" t="s">
        <v>8108</v>
      </c>
      <c r="W10" s="97"/>
      <c r="X10" s="97" t="s">
        <v>8109</v>
      </c>
      <c r="Y10" s="97">
        <f>XYZ!S18</f>
        <v>105.87231873866266</v>
      </c>
      <c r="Z10" s="97" t="s">
        <v>8110</v>
      </c>
      <c r="AA10" s="97">
        <f>XYZ!R5</f>
        <v>-39.826210000000003</v>
      </c>
      <c r="AB10" s="97" t="s">
        <v>8111</v>
      </c>
      <c r="AC10" s="97">
        <f>IF(OR(AA11=1,AE11=1),ABS(AE9-90),90+AE9)</f>
        <v>164.12768126133733</v>
      </c>
      <c r="AD10" s="97" t="s">
        <v>8112</v>
      </c>
      <c r="AE10" s="97">
        <f>180-AC10</f>
        <v>15.872318738662671</v>
      </c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 t="s">
        <v>8113</v>
      </c>
      <c r="BD10" s="97"/>
      <c r="BE10" s="97"/>
      <c r="BF10" s="97" t="s">
        <v>8114</v>
      </c>
      <c r="BG10" s="97" t="s">
        <v>8115</v>
      </c>
      <c r="BH10" s="97" t="s">
        <v>8116</v>
      </c>
      <c r="BI10" s="97" t="s">
        <v>8117</v>
      </c>
      <c r="BJ10" s="97" t="s">
        <v>8118</v>
      </c>
      <c r="BK10" s="97" t="s">
        <v>8119</v>
      </c>
      <c r="BL10" s="97" t="s">
        <v>8120</v>
      </c>
      <c r="BM10" s="97" t="s">
        <v>8121</v>
      </c>
      <c r="BN10" s="97" t="s">
        <v>8122</v>
      </c>
      <c r="BO10" s="97" t="s">
        <v>8123</v>
      </c>
      <c r="BP10" s="97" t="s">
        <v>8124</v>
      </c>
      <c r="BQ10" s="97"/>
      <c r="BR10" s="97"/>
      <c r="BS10" s="97" t="s">
        <v>8125</v>
      </c>
      <c r="BT10" s="97"/>
      <c r="BU10" s="97"/>
      <c r="BV10" s="97" t="s">
        <v>8125</v>
      </c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 t="s">
        <v>8126</v>
      </c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</row>
    <row r="11" spans="1:119" ht="30" customHeight="1" x14ac:dyDescent="0.2">
      <c r="A11" s="97" t="s">
        <v>8127</v>
      </c>
      <c r="B11" s="97"/>
      <c r="C11" s="97"/>
      <c r="D11" s="97" t="s">
        <v>8128</v>
      </c>
      <c r="E11" s="97"/>
      <c r="F11" s="98"/>
      <c r="G11" s="97" t="s">
        <v>8129</v>
      </c>
      <c r="H11" s="97"/>
      <c r="I11" s="97"/>
      <c r="J11" s="97" t="s">
        <v>8130</v>
      </c>
      <c r="K11" s="97"/>
      <c r="L11" s="97"/>
      <c r="M11" s="97"/>
      <c r="N11" s="97" t="s">
        <v>8131</v>
      </c>
      <c r="O11" s="97" t="s">
        <v>8132</v>
      </c>
      <c r="P11" s="97" t="s">
        <v>8133</v>
      </c>
      <c r="Q11" s="97"/>
      <c r="R11" s="97" t="s">
        <v>8134</v>
      </c>
      <c r="S11" s="97" t="s">
        <v>8134</v>
      </c>
      <c r="T11" s="97" t="s">
        <v>8134</v>
      </c>
      <c r="U11" s="97" t="s">
        <v>8135</v>
      </c>
      <c r="V11" s="97" t="s">
        <v>8136</v>
      </c>
      <c r="W11" s="97"/>
      <c r="X11" s="97" t="s">
        <v>8137</v>
      </c>
      <c r="Y11" s="97"/>
      <c r="Z11" s="97"/>
      <c r="AA11" s="97">
        <f>IF(AND(AA9&lt;AA10,Y10&lt;90),1,0)</f>
        <v>0</v>
      </c>
      <c r="AB11" s="97" t="s">
        <v>8138</v>
      </c>
      <c r="AC11" s="97"/>
      <c r="AD11" s="97"/>
      <c r="AE11" s="97">
        <f>IF(AND(AA9&gt;AA10,Y10&gt;90),1,0)</f>
        <v>0</v>
      </c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 t="s">
        <v>8139</v>
      </c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 t="s">
        <v>8140</v>
      </c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 t="s">
        <v>8141</v>
      </c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 t="s">
        <v>8131</v>
      </c>
      <c r="CO11" s="97" t="s">
        <v>8132</v>
      </c>
      <c r="CP11" s="97" t="s">
        <v>8133</v>
      </c>
      <c r="CQ11" s="97"/>
      <c r="CR11" s="97" t="s">
        <v>8142</v>
      </c>
      <c r="CS11" s="97" t="str">
        <f>CN13</f>
        <v>مردان</v>
      </c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</row>
    <row r="12" spans="1:119" ht="30" customHeight="1" x14ac:dyDescent="0.2">
      <c r="A12" s="97"/>
      <c r="B12" s="97" t="s">
        <v>8070</v>
      </c>
      <c r="C12" s="97"/>
      <c r="D12" s="97"/>
      <c r="E12" s="97" t="s">
        <v>8079</v>
      </c>
      <c r="F12" s="98"/>
      <c r="G12" s="97"/>
      <c r="H12" s="97" t="s">
        <v>8070</v>
      </c>
      <c r="I12" s="97"/>
      <c r="J12" s="97"/>
      <c r="K12" s="97" t="s">
        <v>8079</v>
      </c>
      <c r="L12" s="97"/>
      <c r="M12" s="97"/>
      <c r="N12" s="97" t="s">
        <v>8143</v>
      </c>
      <c r="O12" s="97" t="s">
        <v>8144</v>
      </c>
      <c r="P12" s="97" t="s">
        <v>8145</v>
      </c>
      <c r="Q12" s="97"/>
      <c r="R12" s="97" t="s">
        <v>8146</v>
      </c>
      <c r="S12" s="97" t="s">
        <v>8146</v>
      </c>
      <c r="T12" s="97" t="s">
        <v>8106</v>
      </c>
      <c r="U12" s="97" t="s">
        <v>8147</v>
      </c>
      <c r="V12" s="97" t="s">
        <v>8106</v>
      </c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 t="s">
        <v>8123</v>
      </c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 t="s">
        <v>8143</v>
      </c>
      <c r="CO12" s="97" t="s">
        <v>8144</v>
      </c>
      <c r="CP12" s="97" t="s">
        <v>8145</v>
      </c>
      <c r="CQ12" s="97"/>
      <c r="CR12" s="97" t="s">
        <v>8148</v>
      </c>
      <c r="CS12" s="97"/>
      <c r="CT12" s="97"/>
      <c r="CU12" s="97"/>
      <c r="CV12" s="97"/>
      <c r="CW12" s="97"/>
      <c r="CX12" s="97"/>
      <c r="CY12" s="97"/>
      <c r="CZ12" s="97"/>
      <c r="DA12" s="97" t="s">
        <v>8149</v>
      </c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</row>
    <row r="13" spans="1:119" ht="30" customHeight="1" x14ac:dyDescent="0.2">
      <c r="A13" s="98"/>
      <c r="B13" s="98"/>
      <c r="C13" s="97"/>
      <c r="D13" s="98" t="s">
        <v>8150</v>
      </c>
      <c r="E13" s="98"/>
      <c r="F13" s="98"/>
      <c r="G13" s="98"/>
      <c r="H13" s="98"/>
      <c r="I13" s="98"/>
      <c r="J13" s="98"/>
      <c r="K13" s="98"/>
      <c r="L13" s="98"/>
      <c r="M13" s="98"/>
      <c r="N13" s="98" t="str">
        <f>اندراج!$F$2</f>
        <v>مردان</v>
      </c>
      <c r="O13" s="98"/>
      <c r="P13" s="98"/>
      <c r="Q13" s="98"/>
      <c r="R13" s="98" t="s">
        <v>8150</v>
      </c>
      <c r="S13" s="98" t="s">
        <v>8150</v>
      </c>
      <c r="T13" s="98" t="s">
        <v>8150</v>
      </c>
      <c r="U13" s="98" t="s">
        <v>8150</v>
      </c>
      <c r="V13" s="98" t="s">
        <v>8150</v>
      </c>
      <c r="W13" s="98">
        <v>1</v>
      </c>
      <c r="X13" s="98" t="s">
        <v>8150</v>
      </c>
      <c r="Y13" s="98" t="s">
        <v>8151</v>
      </c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 t="s">
        <v>8150</v>
      </c>
      <c r="AK13" s="98"/>
      <c r="AL13" s="98"/>
      <c r="AM13" s="98"/>
      <c r="AN13" s="98"/>
      <c r="AO13" s="98"/>
      <c r="AP13" s="98" t="s">
        <v>8152</v>
      </c>
      <c r="AQ13" s="98" t="s">
        <v>8153</v>
      </c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 t="str">
        <f>اندراج!F2</f>
        <v>مردان</v>
      </c>
      <c r="BF13" s="98" t="s">
        <v>8152</v>
      </c>
      <c r="BG13" s="98" t="s">
        <v>8154</v>
      </c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 t="s">
        <v>8150</v>
      </c>
      <c r="BW13" s="98" t="s">
        <v>8155</v>
      </c>
      <c r="BX13" s="98"/>
      <c r="BY13" s="98"/>
      <c r="BZ13" s="98"/>
      <c r="CA13" s="98"/>
      <c r="CB13" s="97"/>
      <c r="CC13" s="97"/>
      <c r="CD13" s="97"/>
      <c r="CE13" s="97"/>
      <c r="CF13" s="97"/>
      <c r="CG13" s="97"/>
      <c r="CH13" s="97"/>
      <c r="CI13" s="97"/>
      <c r="CJ13" s="97"/>
      <c r="CK13" s="97" t="s">
        <v>8150</v>
      </c>
      <c r="CL13" s="97"/>
      <c r="CM13" s="97"/>
      <c r="CN13" s="97" t="str">
        <f>اندراج!$F$2</f>
        <v>مردان</v>
      </c>
      <c r="CO13" s="97"/>
      <c r="CP13" s="97"/>
      <c r="CQ13" s="97"/>
      <c r="CR13" s="97" t="s">
        <v>8156</v>
      </c>
      <c r="CS13" s="97" t="s">
        <v>8157</v>
      </c>
      <c r="CT13" s="97" t="s">
        <v>8148</v>
      </c>
      <c r="CU13" s="97" t="s">
        <v>8158</v>
      </c>
      <c r="CV13" s="97" t="s">
        <v>8159</v>
      </c>
      <c r="CW13" s="97" t="s">
        <v>8160</v>
      </c>
      <c r="CX13" s="97" t="s">
        <v>8161</v>
      </c>
      <c r="CY13" s="97" t="s">
        <v>8162</v>
      </c>
      <c r="CZ13" s="97" t="s">
        <v>8163</v>
      </c>
      <c r="DA13" s="97" t="s">
        <v>8164</v>
      </c>
      <c r="DB13" s="97" t="s">
        <v>8165</v>
      </c>
      <c r="DC13" s="97" t="s">
        <v>8165</v>
      </c>
      <c r="DD13" s="97" t="s">
        <v>8166</v>
      </c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</row>
    <row r="14" spans="1:119" ht="30" customHeight="1" x14ac:dyDescent="0.2">
      <c r="A14" s="97" t="s">
        <v>8173</v>
      </c>
      <c r="B14" s="97" t="s">
        <v>8174</v>
      </c>
      <c r="C14" s="97" t="s">
        <v>8225</v>
      </c>
      <c r="D14" s="97" t="s">
        <v>8175</v>
      </c>
      <c r="E14" s="97" t="s">
        <v>8176</v>
      </c>
      <c r="F14" s="98" t="s">
        <v>8226</v>
      </c>
      <c r="G14" s="97" t="s">
        <v>8124</v>
      </c>
      <c r="H14" s="97" t="s">
        <v>8125</v>
      </c>
      <c r="I14" s="97" t="s">
        <v>8227</v>
      </c>
      <c r="J14" s="97" t="s">
        <v>8177</v>
      </c>
      <c r="K14" s="97" t="s">
        <v>8178</v>
      </c>
      <c r="L14" s="97" t="s">
        <v>8228</v>
      </c>
      <c r="M14" s="98" t="s">
        <v>8229</v>
      </c>
      <c r="N14" s="97" t="s">
        <v>8131</v>
      </c>
      <c r="O14" s="97" t="s">
        <v>8167</v>
      </c>
      <c r="P14" s="98" t="s">
        <v>8133</v>
      </c>
      <c r="Q14" s="98"/>
      <c r="R14" s="97" t="s">
        <v>8168</v>
      </c>
      <c r="S14" s="97" t="s">
        <v>8169</v>
      </c>
      <c r="T14" s="97" t="s">
        <v>8170</v>
      </c>
      <c r="U14" s="97" t="s">
        <v>8171</v>
      </c>
      <c r="V14" s="97" t="s">
        <v>8172</v>
      </c>
      <c r="W14" s="97">
        <f t="shared" ref="W14:W515" si="0">W13+1</f>
        <v>2</v>
      </c>
      <c r="X14" s="97" t="s">
        <v>8114</v>
      </c>
      <c r="Y14" s="97" t="s">
        <v>8115</v>
      </c>
      <c r="Z14" s="97" t="s">
        <v>8116</v>
      </c>
      <c r="AA14" s="97" t="s">
        <v>8117</v>
      </c>
      <c r="AB14" s="97" t="s">
        <v>8118</v>
      </c>
      <c r="AC14" s="97" t="s">
        <v>8119</v>
      </c>
      <c r="AD14" s="97" t="s">
        <v>8120</v>
      </c>
      <c r="AE14" s="97" t="s">
        <v>8121</v>
      </c>
      <c r="AF14" s="97" t="s">
        <v>8122</v>
      </c>
      <c r="AG14" s="97" t="s">
        <v>8123</v>
      </c>
      <c r="AH14" s="97" t="s">
        <v>8173</v>
      </c>
      <c r="AI14" s="97" t="s">
        <v>8173</v>
      </c>
      <c r="AJ14" s="97" t="s">
        <v>8173</v>
      </c>
      <c r="AK14" s="97" t="s">
        <v>8174</v>
      </c>
      <c r="AL14" s="97" t="s">
        <v>8174</v>
      </c>
      <c r="AM14" s="97"/>
      <c r="AN14" s="97"/>
      <c r="AO14" s="97" t="s">
        <v>8174</v>
      </c>
      <c r="AP14" s="97" t="s">
        <v>8114</v>
      </c>
      <c r="AQ14" s="97" t="s">
        <v>8115</v>
      </c>
      <c r="AR14" s="97" t="s">
        <v>8116</v>
      </c>
      <c r="AS14" s="97" t="s">
        <v>8117</v>
      </c>
      <c r="AT14" s="97" t="s">
        <v>8118</v>
      </c>
      <c r="AU14" s="97" t="s">
        <v>8119</v>
      </c>
      <c r="AV14" s="97" t="s">
        <v>8120</v>
      </c>
      <c r="AW14" s="97" t="s">
        <v>8121</v>
      </c>
      <c r="AX14" s="97" t="s">
        <v>8122</v>
      </c>
      <c r="AY14" s="97" t="s">
        <v>8123</v>
      </c>
      <c r="AZ14" s="97" t="s">
        <v>8175</v>
      </c>
      <c r="BA14" s="97" t="s">
        <v>8175</v>
      </c>
      <c r="BB14" s="97" t="s">
        <v>8175</v>
      </c>
      <c r="BC14" s="97" t="s">
        <v>8176</v>
      </c>
      <c r="BD14" s="97" t="s">
        <v>8176</v>
      </c>
      <c r="BE14" s="97" t="s">
        <v>8176</v>
      </c>
      <c r="BF14" s="97" t="s">
        <v>8114</v>
      </c>
      <c r="BG14" s="97" t="s">
        <v>8115</v>
      </c>
      <c r="BH14" s="97" t="s">
        <v>8116</v>
      </c>
      <c r="BI14" s="97" t="s">
        <v>8117</v>
      </c>
      <c r="BJ14" s="97" t="s">
        <v>8118</v>
      </c>
      <c r="BK14" s="97" t="s">
        <v>8119</v>
      </c>
      <c r="BL14" s="97" t="s">
        <v>8120</v>
      </c>
      <c r="BM14" s="97" t="s">
        <v>8121</v>
      </c>
      <c r="BN14" s="97" t="s">
        <v>8122</v>
      </c>
      <c r="BO14" s="97" t="s">
        <v>8123</v>
      </c>
      <c r="BP14" s="97" t="s">
        <v>8124</v>
      </c>
      <c r="BQ14" s="97" t="s">
        <v>8124</v>
      </c>
      <c r="BR14" s="97" t="s">
        <v>8124</v>
      </c>
      <c r="BS14" s="97" t="s">
        <v>8125</v>
      </c>
      <c r="BT14" s="97" t="s">
        <v>8125</v>
      </c>
      <c r="BU14" s="97" t="s">
        <v>8125</v>
      </c>
      <c r="BV14" s="97" t="s">
        <v>8114</v>
      </c>
      <c r="BW14" s="97" t="s">
        <v>8115</v>
      </c>
      <c r="BX14" s="97" t="s">
        <v>8116</v>
      </c>
      <c r="BY14" s="97" t="s">
        <v>8117</v>
      </c>
      <c r="BZ14" s="97" t="s">
        <v>8118</v>
      </c>
      <c r="CA14" s="97" t="s">
        <v>8119</v>
      </c>
      <c r="CB14" s="97" t="s">
        <v>8120</v>
      </c>
      <c r="CC14" s="97" t="s">
        <v>8121</v>
      </c>
      <c r="CD14" s="97" t="s">
        <v>8122</v>
      </c>
      <c r="CE14" s="97" t="s">
        <v>8123</v>
      </c>
      <c r="CF14" s="97" t="s">
        <v>8177</v>
      </c>
      <c r="CG14" s="97" t="s">
        <v>8177</v>
      </c>
      <c r="CH14" s="97" t="s">
        <v>8177</v>
      </c>
      <c r="CI14" s="97" t="s">
        <v>8178</v>
      </c>
      <c r="CJ14" s="97" t="s">
        <v>8178</v>
      </c>
      <c r="CK14" s="97" t="s">
        <v>8178</v>
      </c>
      <c r="CL14" s="97" t="s">
        <v>8179</v>
      </c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</row>
    <row r="15" spans="1:119" ht="30" customHeight="1" x14ac:dyDescent="0.2">
      <c r="A15" s="97" t="str">
        <f t="shared" ref="A15:D15" si="1">AY15</f>
        <v>blank</v>
      </c>
      <c r="B15" s="97">
        <f t="shared" si="1"/>
        <v>11.26143658774585</v>
      </c>
      <c r="C15" s="97">
        <f t="shared" si="1"/>
        <v>11.26143658774585</v>
      </c>
      <c r="D15" s="97">
        <f t="shared" si="1"/>
        <v>0.46922652448941043</v>
      </c>
      <c r="E15" s="97">
        <f t="shared" ref="E15:E45" si="2">BE15</f>
        <v>0</v>
      </c>
      <c r="F15" s="98">
        <f t="shared" ref="F15:F45" si="3">IF(AND(D15=0),E15,D15)</f>
        <v>0.46922652448941043</v>
      </c>
      <c r="G15" s="97">
        <f t="shared" ref="G15:G45" si="4">BR15</f>
        <v>0</v>
      </c>
      <c r="H15" s="97">
        <f t="shared" ref="H15:H45" si="5">BU15</f>
        <v>0</v>
      </c>
      <c r="I15" s="98">
        <f t="shared" ref="I15:I45" si="6">IF(AND(G15=0),H15,G15)</f>
        <v>0</v>
      </c>
      <c r="J15" s="97">
        <f t="shared" ref="J15:J45" si="7">CH15</f>
        <v>0</v>
      </c>
      <c r="K15" s="97">
        <f t="shared" ref="K15:K45" si="8">CK15</f>
        <v>0</v>
      </c>
      <c r="L15" s="98">
        <f t="shared" ref="L15:L45" si="9">IF(AND(J15=0),K15,J15)</f>
        <v>0</v>
      </c>
      <c r="M15" s="98">
        <f t="shared" ref="M15:M45" si="10">CM15</f>
        <v>1</v>
      </c>
      <c r="N15" s="98" t="s">
        <v>8180</v>
      </c>
      <c r="O15" s="98" t="s">
        <v>8181</v>
      </c>
      <c r="P15" s="98" t="s">
        <v>8145</v>
      </c>
      <c r="Q15" s="98">
        <v>1</v>
      </c>
      <c r="R15" s="97">
        <f t="shared" ref="R15:R45" si="11">AC$9</f>
        <v>105.87231873866266</v>
      </c>
      <c r="S15" s="97">
        <f t="shared" ref="S15:S45" si="12">DC15</f>
        <v>117.56884967600723</v>
      </c>
      <c r="T15" s="97">
        <f t="shared" ref="T15:T45" si="13">R15-S15</f>
        <v>-11.696530937344576</v>
      </c>
      <c r="U15" s="97" t="str">
        <f t="shared" ref="U15:U17" si="14">IF(T15&lt;0,"QNOS","QSOS")</f>
        <v>QNOS</v>
      </c>
      <c r="V15" s="97">
        <f t="shared" ref="V15:V45" si="15">DD15</f>
        <v>242.43115032399277</v>
      </c>
      <c r="W15" s="97">
        <f t="shared" si="0"/>
        <v>3</v>
      </c>
      <c r="X15" s="97">
        <f>SIN((90-$Y$9)*$AE$8)*TAN($AE$9*$AE$8)/TAN((90-'C'!$F10)*$AE$8)</f>
        <v>-1.231814011283392</v>
      </c>
      <c r="Y15" s="97">
        <f t="shared" ref="Y15:AB15" si="16">ATAN(COS((90-$Y$9)*$AE$8)*TAN($AE$9*$AE$8))*$AG$8</f>
        <v>63.235932093769605</v>
      </c>
      <c r="Z15" s="97">
        <f t="shared" si="16"/>
        <v>63.235932093769605</v>
      </c>
      <c r="AA15" s="97">
        <f t="shared" si="16"/>
        <v>63.235932093769605</v>
      </c>
      <c r="AB15" s="97">
        <f t="shared" si="16"/>
        <v>63.235932093769605</v>
      </c>
      <c r="AC15" s="97">
        <f>(COS( 90.833*$AE$8)-SIN($Y$9*$AE$8)*SIN('C'!$F10*$AE$8))/COS($Y$9*$AE$8)/COS('C'!$F10*$AE$8)</f>
        <v>0.27033763783770398</v>
      </c>
      <c r="AD15" s="97">
        <f>(COS( 90.833*$AE$8)-SIN($Y$9*$AE$8)*SIN('C'!$F10*$AE$8))/COS($Y$9*$AE$8)/COS('C'!$F10*$AE$8)</f>
        <v>0.27033763783770398</v>
      </c>
      <c r="AE15" s="97">
        <f>(COS( 90.833*$AE$8)-SIN($Y$9*$AE$8)*SIN('C'!$F10*$AE$8))/COS($Y$9*$AE$8)/COS('C'!$F10*$AE$8)</f>
        <v>0.27033763783770398</v>
      </c>
      <c r="AF15" s="97">
        <f t="shared" ref="AF15:AF45" si="17">IF($AE15&gt;1,0,IF($AE15&lt;-1,180,IF(AND($AE15&lt;1,$AE15&gt;-1),ACOS($AE15)*$AG$8)))</f>
        <v>74.31564074865743</v>
      </c>
      <c r="AG15" s="97">
        <f>('C'!$E10+$AG$9+$AA$9/15)</f>
        <v>12.244777777777781</v>
      </c>
      <c r="AH15" s="97">
        <f t="shared" ref="AH15:AH45" si="18">IF(OR($AC15&lt;0,$AC15&gt;$AF15),0,$AG15-$AC15/15)</f>
        <v>12.226755268588601</v>
      </c>
      <c r="AI15" s="97">
        <f t="shared" ref="AI15:AI45" si="19">IF(OR(AH15&lt;0),AH15+24,AH15)</f>
        <v>12.226755268588601</v>
      </c>
      <c r="AJ15" s="97">
        <f t="shared" ref="AJ15:AJ45" si="20">(IF(OR(ABS($BG$7-$CL15)&lt;90.833),AI15,0)/24)</f>
        <v>0.50944813619119167</v>
      </c>
      <c r="AK15" s="97">
        <f t="shared" ref="AK15:AK45" si="21">IF(OR($AD15&lt;0,$AD15&gt;$AF15),0,$AG15-$AD15/15)</f>
        <v>12.226755268588601</v>
      </c>
      <c r="AL15" s="97">
        <f t="shared" ref="AL15:AL45" si="22">IF(OR(AK15&lt;0),AK15+24,AK15)</f>
        <v>12.226755268588601</v>
      </c>
      <c r="AM15" s="97"/>
      <c r="AN15" s="97"/>
      <c r="AO15" s="97">
        <f t="shared" ref="AO15:AO45" si="23">(IF(OR(ABS($BG$7-$CL15)&lt;90.833),AL15,0)/24)</f>
        <v>0.50944813619119167</v>
      </c>
      <c r="AP15" s="97">
        <f>SIN((90-$Y$9)*$AE$8)*TAN($AC$10*$AE$8)/TAN((90-'C'!$F10)*$AE$8)</f>
        <v>9.9587881993581706E-2</v>
      </c>
      <c r="AQ15" s="97">
        <f t="shared" ref="AQ15:AQ45" si="24">POWER((COS((90-$Y$9)*$AE$8)*TAN($AC$10*$AE$8)),2)</f>
        <v>2.5695650812758871E-2</v>
      </c>
      <c r="AR15" s="97">
        <f t="shared" ref="AR15:AR45" si="25">SQRT(1+$AQ15)</f>
        <v>1.0127663357422376</v>
      </c>
      <c r="AS15" s="97">
        <f t="shared" ref="AS15:AS45" si="26">IF(OR(ABS(AP15/AR15)&gt;1),180,ASIN($AP15/$AR15)*$AG$8)</f>
        <v>5.6431585516034506</v>
      </c>
      <c r="AT15" s="97">
        <f t="shared" ref="AT15:AT45" si="27">ATAN(COS((90-$Y$9)*$AE$8)*TAN($AC$10*$AE$8))*$AG$8</f>
        <v>-9.106959298875525</v>
      </c>
      <c r="AU15" s="97">
        <f t="shared" ref="AU15:AU45" si="28">IF(OR($AS15=180),180,$AS15-$AT15)</f>
        <v>14.750117850478976</v>
      </c>
      <c r="AV15" s="97">
        <f t="shared" ref="AV15:AV45" si="29">IF(OR($AS15=180),180,180-$AS15-$AT15)</f>
        <v>183.46380074727207</v>
      </c>
      <c r="AW15" s="97" t="s">
        <v>8053</v>
      </c>
      <c r="AX15" s="97" t="s">
        <v>8053</v>
      </c>
      <c r="AY15" s="97" t="s">
        <v>8053</v>
      </c>
      <c r="AZ15" s="97">
        <f t="shared" ref="AZ15:AZ45" si="30">IF(OR($AU15&lt;0,$AU15&gt;$AF15),0,$AG15-$AU15/15)</f>
        <v>11.26143658774585</v>
      </c>
      <c r="BA15" s="97">
        <f t="shared" ref="BA15:BA45" si="31">IF(OR(AZ15&lt;0),AZ15+24,AZ15)</f>
        <v>11.26143658774585</v>
      </c>
      <c r="BB15" s="97">
        <f t="shared" ref="BB15:BB45" si="32">(IF(OR(ABS($BG$7-$CL15)&lt;90.833),BA15,0)/24)</f>
        <v>0.46922652448941043</v>
      </c>
      <c r="BC15" s="97">
        <f t="shared" ref="BC15:BC45" si="33">IF(OR($AV15&lt;0,$AV15&gt;$AF15),0,$AG15-$AV15/15)</f>
        <v>0</v>
      </c>
      <c r="BD15" s="97">
        <f t="shared" ref="BD15:BD45" si="34">IF(OR(BC15&lt;0),BC15+24,BC15)</f>
        <v>0</v>
      </c>
      <c r="BE15" s="97">
        <f t="shared" ref="BE15:BE45" si="35">(IF(OR(ABS($BG$7-$CL15)&lt;90.833),BD15,0)/24)</f>
        <v>0</v>
      </c>
      <c r="BF15" s="97">
        <f>SIN((90-$Y$9)*$AE$8)*TAN($AC$9*$AE$8)/TAN((90-'C'!$F10)*$AE$8)</f>
        <v>1.2318140112833926</v>
      </c>
      <c r="BG15" s="97">
        <f t="shared" ref="BG15:BG45" si="36">POWER((COS((90-$Y$9)*$AE$8)*TAN($AC$9*$AE$8)),2)</f>
        <v>3.9313065427916136</v>
      </c>
      <c r="BH15" s="97">
        <f t="shared" ref="BH15:BH45" si="37">SQRT(1+$BG15)</f>
        <v>2.2206545302661587</v>
      </c>
      <c r="BI15" s="97">
        <f t="shared" ref="BI15:BI45" si="38">IF(OR(ABS(BF15/BH15)&gt;1),180,ASIN($BF15/$BH15)*$AG$8)</f>
        <v>33.690579416617865</v>
      </c>
      <c r="BJ15" s="97">
        <f t="shared" ref="BJ15:BJ45" si="39">ATAN(COS((90-$Y$9)*$AE$8)*TAN($AC$9*$AE$8))*$AG$8</f>
        <v>-63.235932093769613</v>
      </c>
      <c r="BK15" s="97">
        <f t="shared" ref="BK15:BK45" si="40">IF(OR($BI15=180),180,$BI15-$BJ15)</f>
        <v>96.926511510387485</v>
      </c>
      <c r="BL15" s="97">
        <f t="shared" ref="BL15:BL45" si="41">IF(OR($BI15=180),180,180-$BI15-$BJ15)</f>
        <v>209.54535267715173</v>
      </c>
      <c r="BM15" s="97" t="s">
        <v>8053</v>
      </c>
      <c r="BN15" s="97" t="s">
        <v>8053</v>
      </c>
      <c r="BO15" s="97" t="s">
        <v>8053</v>
      </c>
      <c r="BP15" s="97">
        <f t="shared" ref="BP15:BP45" si="42">IF(OR($BK15&lt;0,$BK15&gt;$AF15),0,$AG15+$BK15/15)</f>
        <v>0</v>
      </c>
      <c r="BQ15" s="97">
        <f t="shared" ref="BQ15:BQ45" si="43">IF(OR(BP15&lt;0),BP15+24,BP15)</f>
        <v>0</v>
      </c>
      <c r="BR15" s="97">
        <f t="shared" ref="BR15:BR45" si="44">(IF(OR(ABS($BG$7-$CL15)&lt;90.833),BQ15,0)/24)</f>
        <v>0</v>
      </c>
      <c r="BS15" s="97">
        <f t="shared" ref="BS15:BS45" si="45">IF(OR($BL15&lt;0,$BL15&gt;$AF15),0,$AG15+$BL15/15)</f>
        <v>0</v>
      </c>
      <c r="BT15" s="97">
        <f t="shared" ref="BT15:BT45" si="46">IF(OR(BS15&lt;0),BS15+24,BS15)</f>
        <v>0</v>
      </c>
      <c r="BU15" s="97">
        <f t="shared" ref="BU15:BU45" si="47">(IF(OR(ABS($BG$7-$CL15)&lt;90.833),BT15,0)/24)</f>
        <v>0</v>
      </c>
      <c r="BV15" s="97">
        <f>SIN((90-$Y$9)*$AE$8)*TAN($AE$10*$AE$8)/TAN((90-'C'!$F10)*$AE$8)</f>
        <v>-9.9587881993581692E-2</v>
      </c>
      <c r="BW15" s="97">
        <f t="shared" ref="BW15:BW45" si="48">POWER((COS((90-$Y$9)*$AE$8)*TAN($AE$10*$AE$8)),2)</f>
        <v>2.5695650812758864E-2</v>
      </c>
      <c r="BX15" s="97">
        <f t="shared" ref="BX15:BX45" si="49">SQRT(1+$BW15)</f>
        <v>1.0127663357422376</v>
      </c>
      <c r="BY15" s="97">
        <f t="shared" ref="BY15:BY45" si="50">IF(OR(ABS(BV15/BX15)&gt;1),180,ASIN($BV15/$BX15)*$AG$8)</f>
        <v>-5.6431585516034497</v>
      </c>
      <c r="BZ15" s="97">
        <f t="shared" ref="BZ15:BZ45" si="51">ATAN(COS((90-$Y$9)*$AE$8)*TAN($AE$10*$AE$8))*$AG$8</f>
        <v>9.1069592988755232</v>
      </c>
      <c r="CA15" s="97">
        <f t="shared" ref="CA15:CA45" si="52">IF(OR($BY15=180),180,$BY15-$BZ15)</f>
        <v>-14.750117850478972</v>
      </c>
      <c r="CB15" s="97">
        <f t="shared" ref="CB15:CB45" si="53">IF(OR($BY15=180),180,180-$BY15-$BZ15)</f>
        <v>176.53619925272793</v>
      </c>
      <c r="CC15" s="97" t="s">
        <v>8053</v>
      </c>
      <c r="CD15" s="97" t="s">
        <v>8053</v>
      </c>
      <c r="CE15" s="97" t="s">
        <v>8053</v>
      </c>
      <c r="CF15" s="97">
        <f t="shared" ref="CF15:CF45" si="54">IF(OR($CA15&lt;0,$CA15&gt;$AF15),0,$AG15+$CA15/15)</f>
        <v>0</v>
      </c>
      <c r="CG15" s="97">
        <f t="shared" ref="CG15:CG45" si="55">IF(OR(CF15&lt;0),CF15+24,CF15)</f>
        <v>0</v>
      </c>
      <c r="CH15" s="97">
        <f t="shared" ref="CH15:CH45" si="56">(IF(OR(ABS($BG$7-$CL15)&lt;90.833),CG15,0)/24)</f>
        <v>0</v>
      </c>
      <c r="CI15" s="97">
        <f t="shared" ref="CI15:CI45" si="57">IF(OR($CB15&lt;0,$CB15&gt;$AF15),0,$AG15+$CB15/15)</f>
        <v>0</v>
      </c>
      <c r="CJ15" s="97">
        <f t="shared" ref="CJ15:CJ45" si="58">IF(OR(CI15&lt;0),CI15+24,CI15)</f>
        <v>0</v>
      </c>
      <c r="CK15" s="97">
        <f t="shared" ref="CK15:CK45" si="59">(IF(OR(ABS($BG$7-$CL15)&lt;90.833),CJ15,0)/24)</f>
        <v>0</v>
      </c>
      <c r="CL15" s="97">
        <f>90-'C'!$F10</f>
        <v>112.98</v>
      </c>
      <c r="CM15" s="97">
        <v>1</v>
      </c>
      <c r="CN15" s="98" t="s">
        <v>8181</v>
      </c>
      <c r="CO15" s="98" t="s">
        <v>8145</v>
      </c>
      <c r="CP15" s="97"/>
      <c r="CQ15" s="116"/>
      <c r="CR15" s="97" t="str">
        <f t="shared" ref="CR15:CR45" si="60">CK$13</f>
        <v>JAN</v>
      </c>
      <c r="CS15" s="97">
        <f t="shared" ref="CS15:CS45" si="61">CM15</f>
        <v>1</v>
      </c>
      <c r="CT15" s="97">
        <f t="shared" ref="CT15:CT45" si="62">Y$9</f>
        <v>34.31666666666667</v>
      </c>
      <c r="CU15" s="97">
        <f>'C'!F10</f>
        <v>-22.98</v>
      </c>
      <c r="CV15" s="97">
        <f t="shared" ref="CV15:CV45" si="63">ATAN(1)*4</f>
        <v>3.1415926535897931</v>
      </c>
      <c r="CW15" s="97">
        <f t="shared" ref="CW15:CW45" si="64">CV15/180</f>
        <v>1.7453292519943295E-2</v>
      </c>
      <c r="CX15" s="97">
        <f t="shared" ref="CX15:CX45" si="65">1/CW15</f>
        <v>57.295779513082323</v>
      </c>
      <c r="CY15" s="97">
        <f t="shared" ref="CY15:CY45" si="66">CT15*CW15</f>
        <v>0.59893882164272083</v>
      </c>
      <c r="CZ15" s="97">
        <f t="shared" ref="CZ15:CZ45" si="67">CU15*CW15</f>
        <v>-0.40107666210829696</v>
      </c>
      <c r="DA15" s="97">
        <f t="shared" ref="DA15:DA45" si="68">AF15*CW15</f>
        <v>1.2970526167933358</v>
      </c>
      <c r="DB15" s="97">
        <f t="shared" ref="DB15:DB45" si="69">ATAN(SIN(DA15)/(COS(CY15)*TAN(CZ15)-SIN(CY15)*COS(DA15)))*CX15</f>
        <v>-62.431150323992767</v>
      </c>
      <c r="DC15" s="97">
        <f t="shared" ref="DC15:DC45" si="70">IF(DB15&lt;0,180+DB15,DB15)</f>
        <v>117.56884967600723</v>
      </c>
      <c r="DD15" s="97">
        <f t="shared" ref="DD15:DD45" si="71">360-DC15</f>
        <v>242.43115032399277</v>
      </c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</row>
    <row r="16" spans="1:119" ht="30" customHeight="1" x14ac:dyDescent="0.2">
      <c r="A16" s="97" t="str">
        <f t="shared" ref="A16:D16" si="72">AY16</f>
        <v>blank</v>
      </c>
      <c r="B16" s="97">
        <f t="shared" si="72"/>
        <v>11.271030028235234</v>
      </c>
      <c r="C16" s="97">
        <f t="shared" si="72"/>
        <v>11.271030028235234</v>
      </c>
      <c r="D16" s="97">
        <f t="shared" si="72"/>
        <v>0.46962625117646811</v>
      </c>
      <c r="E16" s="97">
        <f t="shared" si="2"/>
        <v>0</v>
      </c>
      <c r="F16" s="98">
        <f t="shared" si="3"/>
        <v>0.46962625117646811</v>
      </c>
      <c r="G16" s="97">
        <f t="shared" si="4"/>
        <v>0</v>
      </c>
      <c r="H16" s="97">
        <f t="shared" si="5"/>
        <v>0</v>
      </c>
      <c r="I16" s="98">
        <f t="shared" si="6"/>
        <v>0</v>
      </c>
      <c r="J16" s="97">
        <f t="shared" si="7"/>
        <v>0</v>
      </c>
      <c r="K16" s="97">
        <f t="shared" si="8"/>
        <v>0</v>
      </c>
      <c r="L16" s="98">
        <f t="shared" si="9"/>
        <v>0</v>
      </c>
      <c r="M16" s="98">
        <f t="shared" si="10"/>
        <v>2</v>
      </c>
      <c r="N16" s="97"/>
      <c r="O16" s="98" t="s">
        <v>8182</v>
      </c>
      <c r="P16" s="98" t="s">
        <v>8183</v>
      </c>
      <c r="Q16" s="98">
        <f t="shared" ref="Q16:Q45" si="73">Q15+1</f>
        <v>2</v>
      </c>
      <c r="R16" s="97">
        <f t="shared" si="11"/>
        <v>105.87231873866266</v>
      </c>
      <c r="S16" s="97">
        <f t="shared" si="12"/>
        <v>117.45945991388453</v>
      </c>
      <c r="T16" s="97">
        <f t="shared" si="13"/>
        <v>-11.587141175221873</v>
      </c>
      <c r="U16" s="97" t="str">
        <f t="shared" si="14"/>
        <v>QNOS</v>
      </c>
      <c r="V16" s="97">
        <f t="shared" si="15"/>
        <v>242.54054008611547</v>
      </c>
      <c r="W16" s="97">
        <f t="shared" si="0"/>
        <v>4</v>
      </c>
      <c r="X16" s="97">
        <f>SIN((90-$Y$9)*$AE$8)*TAN($AE$9*$AE$8)/TAN((90-'C'!$F11)*$AE$8)</f>
        <v>-1.2266134353991938</v>
      </c>
      <c r="Y16" s="97">
        <f t="shared" ref="Y16:AB16" si="74">ATAN(COS((90-$Y$9)*$AE$8)*TAN($AE$9*$AE$8))*$AG$8</f>
        <v>63.235932093769605</v>
      </c>
      <c r="Z16" s="97">
        <f t="shared" si="74"/>
        <v>63.235932093769605</v>
      </c>
      <c r="AA16" s="97">
        <f t="shared" si="74"/>
        <v>63.235932093769605</v>
      </c>
      <c r="AB16" s="97">
        <f t="shared" si="74"/>
        <v>63.235932093769605</v>
      </c>
      <c r="AC16" s="97">
        <f>(COS( 90.833*$AE$8)-SIN($Y$9*$AE$8)*SIN('C'!$F11*$AE$8))/COS($Y$9*$AE$8)/COS('C'!$F11*$AE$8)</f>
        <v>0.26912786556933138</v>
      </c>
      <c r="AD16" s="97">
        <f>(COS( 90.833*$AE$8)-SIN($Y$9*$AE$8)*SIN('C'!$F11*$AE$8))/COS($Y$9*$AE$8)/COS('C'!$F11*$AE$8)</f>
        <v>0.26912786556933138</v>
      </c>
      <c r="AE16" s="97">
        <f>(COS( 90.833*$AE$8)-SIN($Y$9*$AE$8)*SIN('C'!$F11*$AE$8))/COS($Y$9*$AE$8)/COS('C'!$F11*$AE$8)</f>
        <v>0.26912786556933138</v>
      </c>
      <c r="AF16" s="97">
        <f t="shared" si="17"/>
        <v>74.38762362888076</v>
      </c>
      <c r="AG16" s="97">
        <f>('C'!$E11+$AG$9+$AA$9/15)</f>
        <v>12.252777777777776</v>
      </c>
      <c r="AH16" s="97">
        <f t="shared" si="18"/>
        <v>12.234835920073154</v>
      </c>
      <c r="AI16" s="97">
        <f t="shared" si="19"/>
        <v>12.234835920073154</v>
      </c>
      <c r="AJ16" s="97">
        <f t="shared" si="20"/>
        <v>0.50978483000304808</v>
      </c>
      <c r="AK16" s="97">
        <f t="shared" si="21"/>
        <v>12.234835920073154</v>
      </c>
      <c r="AL16" s="97">
        <f t="shared" si="22"/>
        <v>12.234835920073154</v>
      </c>
      <c r="AM16" s="97"/>
      <c r="AN16" s="97"/>
      <c r="AO16" s="97">
        <f t="shared" si="23"/>
        <v>0.50978483000304808</v>
      </c>
      <c r="AP16" s="97">
        <f>SIN((90-$Y$9)*$AE$8)*TAN($AC$10*$AE$8)/TAN((90-'C'!$F11)*$AE$8)</f>
        <v>9.9167433506464245E-2</v>
      </c>
      <c r="AQ16" s="97">
        <f t="shared" si="24"/>
        <v>2.5695650812758871E-2</v>
      </c>
      <c r="AR16" s="97">
        <f t="shared" si="25"/>
        <v>1.0127663357422376</v>
      </c>
      <c r="AS16" s="97">
        <f t="shared" si="26"/>
        <v>5.619256944262613</v>
      </c>
      <c r="AT16" s="97">
        <f t="shared" si="27"/>
        <v>-9.106959298875525</v>
      </c>
      <c r="AU16" s="97">
        <f t="shared" si="28"/>
        <v>14.726216243138138</v>
      </c>
      <c r="AV16" s="97">
        <f t="shared" si="29"/>
        <v>183.48770235461291</v>
      </c>
      <c r="AW16" s="97" t="s">
        <v>8053</v>
      </c>
      <c r="AX16" s="97" t="s">
        <v>8053</v>
      </c>
      <c r="AY16" s="97" t="s">
        <v>8053</v>
      </c>
      <c r="AZ16" s="97">
        <f t="shared" si="30"/>
        <v>11.271030028235234</v>
      </c>
      <c r="BA16" s="97">
        <f t="shared" si="31"/>
        <v>11.271030028235234</v>
      </c>
      <c r="BB16" s="97">
        <f t="shared" si="32"/>
        <v>0.46962625117646811</v>
      </c>
      <c r="BC16" s="97">
        <f t="shared" si="33"/>
        <v>0</v>
      </c>
      <c r="BD16" s="97">
        <f t="shared" si="34"/>
        <v>0</v>
      </c>
      <c r="BE16" s="97">
        <f t="shared" si="35"/>
        <v>0</v>
      </c>
      <c r="BF16" s="97">
        <f>SIN((90-$Y$9)*$AE$8)*TAN($AC$9*$AE$8)/TAN((90-'C'!$F11)*$AE$8)</f>
        <v>1.2266134353991942</v>
      </c>
      <c r="BG16" s="97">
        <f t="shared" si="36"/>
        <v>3.9313065427916136</v>
      </c>
      <c r="BH16" s="97">
        <f t="shared" si="37"/>
        <v>2.2206545302661587</v>
      </c>
      <c r="BI16" s="97">
        <f t="shared" si="38"/>
        <v>33.529463015386263</v>
      </c>
      <c r="BJ16" s="97">
        <f t="shared" si="39"/>
        <v>-63.235932093769613</v>
      </c>
      <c r="BK16" s="97">
        <f t="shared" si="40"/>
        <v>96.765395109155875</v>
      </c>
      <c r="BL16" s="97">
        <f t="shared" si="41"/>
        <v>209.70646907838335</v>
      </c>
      <c r="BM16" s="97" t="s">
        <v>8053</v>
      </c>
      <c r="BN16" s="97" t="s">
        <v>8053</v>
      </c>
      <c r="BO16" s="97" t="s">
        <v>8053</v>
      </c>
      <c r="BP16" s="97">
        <f t="shared" si="42"/>
        <v>0</v>
      </c>
      <c r="BQ16" s="97">
        <f t="shared" si="43"/>
        <v>0</v>
      </c>
      <c r="BR16" s="97">
        <f t="shared" si="44"/>
        <v>0</v>
      </c>
      <c r="BS16" s="97">
        <f t="shared" si="45"/>
        <v>0</v>
      </c>
      <c r="BT16" s="97">
        <f t="shared" si="46"/>
        <v>0</v>
      </c>
      <c r="BU16" s="97">
        <f t="shared" si="47"/>
        <v>0</v>
      </c>
      <c r="BV16" s="97">
        <f>SIN((90-$Y$9)*$AE$8)*TAN($AE$10*$AE$8)/TAN((90-'C'!$F11)*$AE$8)</f>
        <v>-9.9167433506464217E-2</v>
      </c>
      <c r="BW16" s="97">
        <f t="shared" si="48"/>
        <v>2.5695650812758864E-2</v>
      </c>
      <c r="BX16" s="97">
        <f t="shared" si="49"/>
        <v>1.0127663357422376</v>
      </c>
      <c r="BY16" s="97">
        <f t="shared" si="50"/>
        <v>-5.6192569442626121</v>
      </c>
      <c r="BZ16" s="97">
        <f t="shared" si="51"/>
        <v>9.1069592988755232</v>
      </c>
      <c r="CA16" s="97">
        <f t="shared" si="52"/>
        <v>-14.726216243138136</v>
      </c>
      <c r="CB16" s="97">
        <f t="shared" si="53"/>
        <v>176.51229764538709</v>
      </c>
      <c r="CC16" s="97" t="s">
        <v>8053</v>
      </c>
      <c r="CD16" s="97" t="s">
        <v>8053</v>
      </c>
      <c r="CE16" s="97" t="s">
        <v>8053</v>
      </c>
      <c r="CF16" s="97">
        <f t="shared" si="54"/>
        <v>0</v>
      </c>
      <c r="CG16" s="97">
        <f t="shared" si="55"/>
        <v>0</v>
      </c>
      <c r="CH16" s="97">
        <f t="shared" si="56"/>
        <v>0</v>
      </c>
      <c r="CI16" s="97">
        <f t="shared" si="57"/>
        <v>0</v>
      </c>
      <c r="CJ16" s="97">
        <f t="shared" si="58"/>
        <v>0</v>
      </c>
      <c r="CK16" s="97">
        <f t="shared" si="59"/>
        <v>0</v>
      </c>
      <c r="CL16" s="97">
        <f>90-'C'!$F11</f>
        <v>112.893</v>
      </c>
      <c r="CM16" s="97">
        <v>2</v>
      </c>
      <c r="CN16" s="98" t="s">
        <v>8183</v>
      </c>
      <c r="CO16" s="98" t="s">
        <v>8180</v>
      </c>
      <c r="CP16" s="97"/>
      <c r="CQ16" s="97"/>
      <c r="CR16" s="97" t="str">
        <f t="shared" si="60"/>
        <v>JAN</v>
      </c>
      <c r="CS16" s="97">
        <f t="shared" si="61"/>
        <v>2</v>
      </c>
      <c r="CT16" s="97">
        <f t="shared" si="62"/>
        <v>34.31666666666667</v>
      </c>
      <c r="CU16" s="97">
        <f>'C'!F11</f>
        <v>-22.893000000000001</v>
      </c>
      <c r="CV16" s="97">
        <f t="shared" si="63"/>
        <v>3.1415926535897931</v>
      </c>
      <c r="CW16" s="97">
        <f t="shared" si="64"/>
        <v>1.7453292519943295E-2</v>
      </c>
      <c r="CX16" s="97">
        <f t="shared" si="65"/>
        <v>57.295779513082323</v>
      </c>
      <c r="CY16" s="97">
        <f t="shared" si="66"/>
        <v>0.59893882164272083</v>
      </c>
      <c r="CZ16" s="97">
        <f t="shared" si="67"/>
        <v>-0.39955822565906185</v>
      </c>
      <c r="DA16" s="97">
        <f t="shared" si="68"/>
        <v>1.2983089550583018</v>
      </c>
      <c r="DB16" s="97">
        <f t="shared" si="69"/>
        <v>-62.540540086115477</v>
      </c>
      <c r="DC16" s="97">
        <f t="shared" si="70"/>
        <v>117.45945991388453</v>
      </c>
      <c r="DD16" s="97">
        <f t="shared" si="71"/>
        <v>242.54054008611547</v>
      </c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</row>
    <row r="17" spans="1:119" ht="30" customHeight="1" x14ac:dyDescent="0.2">
      <c r="A17" s="97">
        <f t="shared" ref="A17:A45" si="75">AJ17</f>
        <v>0</v>
      </c>
      <c r="B17" s="97">
        <f t="shared" ref="B17:B45" si="76">AO17</f>
        <v>0</v>
      </c>
      <c r="C17" s="97">
        <f t="shared" ref="C17:C45" si="77">IF(AND(A17=0),B17,A17)</f>
        <v>0</v>
      </c>
      <c r="D17" s="97">
        <f t="shared" ref="D17:D45" si="78">BB17</f>
        <v>0.47003198272681718</v>
      </c>
      <c r="E17" s="97">
        <f t="shared" si="2"/>
        <v>0</v>
      </c>
      <c r="F17" s="98">
        <f t="shared" si="3"/>
        <v>0.47003198272681718</v>
      </c>
      <c r="G17" s="97">
        <f t="shared" si="4"/>
        <v>0</v>
      </c>
      <c r="H17" s="97">
        <f t="shared" si="5"/>
        <v>0</v>
      </c>
      <c r="I17" s="98">
        <f t="shared" si="6"/>
        <v>0</v>
      </c>
      <c r="J17" s="97">
        <f t="shared" si="7"/>
        <v>0</v>
      </c>
      <c r="K17" s="97">
        <f t="shared" si="8"/>
        <v>0</v>
      </c>
      <c r="L17" s="98">
        <f t="shared" si="9"/>
        <v>0</v>
      </c>
      <c r="M17" s="98">
        <f t="shared" si="10"/>
        <v>3</v>
      </c>
      <c r="N17" s="98"/>
      <c r="O17" s="97"/>
      <c r="P17" s="97"/>
      <c r="Q17" s="98">
        <f t="shared" si="73"/>
        <v>3</v>
      </c>
      <c r="R17" s="97">
        <f t="shared" si="11"/>
        <v>105.87231873866266</v>
      </c>
      <c r="S17" s="97">
        <f t="shared" si="12"/>
        <v>117.3400551340138</v>
      </c>
      <c r="T17" s="97">
        <f t="shared" si="13"/>
        <v>-11.467736395351139</v>
      </c>
      <c r="U17" s="97" t="str">
        <f t="shared" si="14"/>
        <v>QNOS</v>
      </c>
      <c r="V17" s="97">
        <f t="shared" si="15"/>
        <v>242.6599448659862</v>
      </c>
      <c r="W17" s="97">
        <f t="shared" si="0"/>
        <v>5</v>
      </c>
      <c r="X17" s="97">
        <f>SIN((90-$Y$9)*$AE$8)*TAN($AE$9*$AE$8)/TAN((90-'C'!$F12)*$AE$8)</f>
        <v>-1.2209422567152308</v>
      </c>
      <c r="Y17" s="97">
        <f t="shared" ref="Y17:Y45" si="79">POWER((COS((90-$Y$9)*$AE$8)*TAN($AE$9*$AE$8)),2)</f>
        <v>3.9313065427916092</v>
      </c>
      <c r="Z17" s="97">
        <f t="shared" ref="Z17:Z45" si="80">SQRT(1+$Y17)</f>
        <v>2.2206545302661578</v>
      </c>
      <c r="AA17" s="97">
        <f t="shared" ref="AA17:AA45" si="81">IF(OR(ABS(X17/Z17)&gt;1),180,ASIN($X17/$Z17)*$AG$8)</f>
        <v>-33.35410856032977</v>
      </c>
      <c r="AB17" s="97">
        <f t="shared" ref="AB17:AB45" si="82">ATAN(COS((90-$Y$9)*$AE$8)*TAN($AE$9*$AE$8))*$AG$8</f>
        <v>63.235932093769605</v>
      </c>
      <c r="AC17" s="97">
        <f t="shared" ref="AC17:AC45" si="83">IF(OR($AA17=180),180,$AA17-$AB17)</f>
        <v>-96.590040654099369</v>
      </c>
      <c r="AD17" s="97">
        <f t="shared" ref="AD17:AD45" si="84">IF(OR($AA17=180),180,180-$AA17-$AB17)</f>
        <v>150.11817646656016</v>
      </c>
      <c r="AE17" s="97">
        <f>(COS( 90.833*$AE$8)-SIN($Y$9*$AE$8)*SIN('C'!$F12*$AE$8))/COS($Y$9*$AE$8)/COS('C'!$F12*$AE$8)</f>
        <v>0.26780857010158904</v>
      </c>
      <c r="AF17" s="97">
        <f t="shared" si="17"/>
        <v>74.466094477630492</v>
      </c>
      <c r="AG17" s="97">
        <f>('C'!$E12+$AG$9+$AA$9/15)</f>
        <v>12.260777777777779</v>
      </c>
      <c r="AH17" s="97">
        <f t="shared" si="18"/>
        <v>0</v>
      </c>
      <c r="AI17" s="97">
        <f t="shared" si="19"/>
        <v>0</v>
      </c>
      <c r="AJ17" s="97">
        <f t="shared" si="20"/>
        <v>0</v>
      </c>
      <c r="AK17" s="97">
        <f t="shared" si="21"/>
        <v>0</v>
      </c>
      <c r="AL17" s="97">
        <f t="shared" si="22"/>
        <v>0</v>
      </c>
      <c r="AM17" s="97"/>
      <c r="AN17" s="97"/>
      <c r="AO17" s="97">
        <f t="shared" si="23"/>
        <v>0</v>
      </c>
      <c r="AP17" s="97">
        <f>SIN((90-$Y$9)*$AE$8)*TAN($AC$10*$AE$8)/TAN((90-'C'!$F12)*$AE$8)</f>
        <v>9.8708938418431771E-2</v>
      </c>
      <c r="AQ17" s="97">
        <f t="shared" si="24"/>
        <v>2.5695650812758871E-2</v>
      </c>
      <c r="AR17" s="97">
        <f t="shared" si="25"/>
        <v>1.0127663357422376</v>
      </c>
      <c r="AS17" s="97">
        <f t="shared" si="26"/>
        <v>5.593193586136973</v>
      </c>
      <c r="AT17" s="97">
        <f t="shared" si="27"/>
        <v>-9.106959298875525</v>
      </c>
      <c r="AU17" s="97">
        <f t="shared" si="28"/>
        <v>14.700152885012498</v>
      </c>
      <c r="AV17" s="97">
        <f t="shared" si="29"/>
        <v>183.51376571273855</v>
      </c>
      <c r="AW17" s="97" t="s">
        <v>8053</v>
      </c>
      <c r="AX17" s="97" t="s">
        <v>8053</v>
      </c>
      <c r="AY17" s="97" t="s">
        <v>8053</v>
      </c>
      <c r="AZ17" s="97">
        <f t="shared" si="30"/>
        <v>11.280767585443613</v>
      </c>
      <c r="BA17" s="97">
        <f t="shared" si="31"/>
        <v>11.280767585443613</v>
      </c>
      <c r="BB17" s="97">
        <f t="shared" si="32"/>
        <v>0.47003198272681718</v>
      </c>
      <c r="BC17" s="97">
        <f t="shared" si="33"/>
        <v>0</v>
      </c>
      <c r="BD17" s="97">
        <f t="shared" si="34"/>
        <v>0</v>
      </c>
      <c r="BE17" s="97">
        <f t="shared" si="35"/>
        <v>0</v>
      </c>
      <c r="BF17" s="97">
        <f>SIN((90-$Y$9)*$AE$8)*TAN($AC$9*$AE$8)/TAN((90-'C'!$F12)*$AE$8)</f>
        <v>1.2209422567152313</v>
      </c>
      <c r="BG17" s="97">
        <f t="shared" si="36"/>
        <v>3.9313065427916136</v>
      </c>
      <c r="BH17" s="97">
        <f t="shared" si="37"/>
        <v>2.2206545302661587</v>
      </c>
      <c r="BI17" s="97">
        <f t="shared" si="38"/>
        <v>33.354108560329763</v>
      </c>
      <c r="BJ17" s="97">
        <f t="shared" si="39"/>
        <v>-63.235932093769613</v>
      </c>
      <c r="BK17" s="97">
        <f t="shared" si="40"/>
        <v>96.590040654099369</v>
      </c>
      <c r="BL17" s="97">
        <f t="shared" si="41"/>
        <v>209.88182353343984</v>
      </c>
      <c r="BM17" s="97" t="s">
        <v>8053</v>
      </c>
      <c r="BN17" s="97" t="s">
        <v>8053</v>
      </c>
      <c r="BO17" s="97" t="s">
        <v>8053</v>
      </c>
      <c r="BP17" s="97">
        <f t="shared" si="42"/>
        <v>0</v>
      </c>
      <c r="BQ17" s="97">
        <f t="shared" si="43"/>
        <v>0</v>
      </c>
      <c r="BR17" s="97">
        <f t="shared" si="44"/>
        <v>0</v>
      </c>
      <c r="BS17" s="97">
        <f t="shared" si="45"/>
        <v>0</v>
      </c>
      <c r="BT17" s="97">
        <f t="shared" si="46"/>
        <v>0</v>
      </c>
      <c r="BU17" s="97">
        <f t="shared" si="47"/>
        <v>0</v>
      </c>
      <c r="BV17" s="97">
        <f>SIN((90-$Y$9)*$AE$8)*TAN($AE$10*$AE$8)/TAN((90-'C'!$F12)*$AE$8)</f>
        <v>-9.8708938418431744E-2</v>
      </c>
      <c r="BW17" s="97">
        <f t="shared" si="48"/>
        <v>2.5695650812758864E-2</v>
      </c>
      <c r="BX17" s="97">
        <f t="shared" si="49"/>
        <v>1.0127663357422376</v>
      </c>
      <c r="BY17" s="97">
        <f t="shared" si="50"/>
        <v>-5.5931935861369713</v>
      </c>
      <c r="BZ17" s="97">
        <f t="shared" si="51"/>
        <v>9.1069592988755232</v>
      </c>
      <c r="CA17" s="97">
        <f t="shared" si="52"/>
        <v>-14.700152885012495</v>
      </c>
      <c r="CB17" s="97">
        <f t="shared" si="53"/>
        <v>176.48623428726145</v>
      </c>
      <c r="CC17" s="97" t="s">
        <v>8053</v>
      </c>
      <c r="CD17" s="97" t="s">
        <v>8053</v>
      </c>
      <c r="CE17" s="97" t="s">
        <v>8053</v>
      </c>
      <c r="CF17" s="97">
        <f t="shared" si="54"/>
        <v>0</v>
      </c>
      <c r="CG17" s="97">
        <f t="shared" si="55"/>
        <v>0</v>
      </c>
      <c r="CH17" s="97">
        <f t="shared" si="56"/>
        <v>0</v>
      </c>
      <c r="CI17" s="97">
        <f t="shared" si="57"/>
        <v>0</v>
      </c>
      <c r="CJ17" s="97">
        <f t="shared" si="58"/>
        <v>0</v>
      </c>
      <c r="CK17" s="97">
        <f t="shared" si="59"/>
        <v>0</v>
      </c>
      <c r="CL17" s="97">
        <f>90-'C'!$F12</f>
        <v>112.798</v>
      </c>
      <c r="CM17" s="97">
        <v>3</v>
      </c>
      <c r="CN17" s="98"/>
      <c r="CO17" s="98" t="s">
        <v>8182</v>
      </c>
      <c r="CP17" s="97"/>
      <c r="CQ17" s="97"/>
      <c r="CR17" s="97" t="str">
        <f t="shared" si="60"/>
        <v>JAN</v>
      </c>
      <c r="CS17" s="97">
        <f t="shared" si="61"/>
        <v>3</v>
      </c>
      <c r="CT17" s="97">
        <f t="shared" si="62"/>
        <v>34.31666666666667</v>
      </c>
      <c r="CU17" s="97">
        <f>'C'!F12</f>
        <v>-22.797999999999998</v>
      </c>
      <c r="CV17" s="97">
        <f t="shared" si="63"/>
        <v>3.1415926535897931</v>
      </c>
      <c r="CW17" s="97">
        <f t="shared" si="64"/>
        <v>1.7453292519943295E-2</v>
      </c>
      <c r="CX17" s="97">
        <f t="shared" si="65"/>
        <v>57.295779513082323</v>
      </c>
      <c r="CY17" s="97">
        <f t="shared" si="66"/>
        <v>0.59893882164272083</v>
      </c>
      <c r="CZ17" s="97">
        <f t="shared" si="67"/>
        <v>-0.39790016286966723</v>
      </c>
      <c r="DA17" s="97">
        <f t="shared" si="68"/>
        <v>1.2996785297358191</v>
      </c>
      <c r="DB17" s="97">
        <f t="shared" si="69"/>
        <v>-62.659944865986205</v>
      </c>
      <c r="DC17" s="97">
        <f t="shared" si="70"/>
        <v>117.3400551340138</v>
      </c>
      <c r="DD17" s="97">
        <f t="shared" si="71"/>
        <v>242.6599448659862</v>
      </c>
      <c r="DE17" s="97"/>
      <c r="DF17" s="97"/>
      <c r="DG17" s="97"/>
      <c r="DH17" s="97"/>
      <c r="DI17" s="97"/>
      <c r="DJ17" s="97"/>
      <c r="DK17" s="97"/>
      <c r="DL17" s="97"/>
      <c r="DM17" s="97"/>
      <c r="DN17" s="97"/>
      <c r="DO17" s="97"/>
    </row>
    <row r="18" spans="1:119" ht="30" customHeight="1" x14ac:dyDescent="0.2">
      <c r="A18" s="97">
        <f t="shared" si="75"/>
        <v>0</v>
      </c>
      <c r="B18" s="97">
        <f t="shared" si="76"/>
        <v>0</v>
      </c>
      <c r="C18" s="97">
        <f t="shared" si="77"/>
        <v>0</v>
      </c>
      <c r="D18" s="97">
        <f t="shared" si="78"/>
        <v>0.47040202675007975</v>
      </c>
      <c r="E18" s="97">
        <f t="shared" si="2"/>
        <v>0</v>
      </c>
      <c r="F18" s="98">
        <f t="shared" si="3"/>
        <v>0.47040202675007975</v>
      </c>
      <c r="G18" s="97">
        <f t="shared" si="4"/>
        <v>0</v>
      </c>
      <c r="H18" s="97">
        <f t="shared" si="5"/>
        <v>0</v>
      </c>
      <c r="I18" s="98">
        <f t="shared" si="6"/>
        <v>0</v>
      </c>
      <c r="J18" s="97">
        <f t="shared" si="7"/>
        <v>0</v>
      </c>
      <c r="K18" s="97">
        <f t="shared" si="8"/>
        <v>0</v>
      </c>
      <c r="L18" s="98">
        <f t="shared" si="9"/>
        <v>0</v>
      </c>
      <c r="M18" s="98">
        <f t="shared" si="10"/>
        <v>4</v>
      </c>
      <c r="N18" s="97"/>
      <c r="O18" s="97" t="s">
        <v>8184</v>
      </c>
      <c r="P18" s="97"/>
      <c r="Q18" s="98">
        <f t="shared" si="73"/>
        <v>4</v>
      </c>
      <c r="R18" s="97">
        <f t="shared" si="11"/>
        <v>105.87231873866266</v>
      </c>
      <c r="S18" s="97">
        <f t="shared" si="12"/>
        <v>117.21064650912413</v>
      </c>
      <c r="T18" s="97">
        <f t="shared" si="13"/>
        <v>-11.338327770461476</v>
      </c>
      <c r="U18" s="97" t="str">
        <f t="shared" ref="U18:U19" si="85">IF(T18&lt;0,"QNOS","QQSOS")</f>
        <v>QNOS</v>
      </c>
      <c r="V18" s="97">
        <f t="shared" si="15"/>
        <v>242.78935349087587</v>
      </c>
      <c r="W18" s="97">
        <f t="shared" si="0"/>
        <v>6</v>
      </c>
      <c r="X18" s="97">
        <f>SIN((90-$Y$9)*$AE$8)*TAN($AE$9*$AE$8)/TAN((90-'C'!$F13)*$AE$8)</f>
        <v>-1.2148024285669841</v>
      </c>
      <c r="Y18" s="97">
        <f t="shared" si="79"/>
        <v>3.9313065427916092</v>
      </c>
      <c r="Z18" s="97">
        <f t="shared" si="80"/>
        <v>2.2206545302661578</v>
      </c>
      <c r="AA18" s="97">
        <f t="shared" si="81"/>
        <v>-33.164660665283009</v>
      </c>
      <c r="AB18" s="97">
        <f t="shared" si="82"/>
        <v>63.235932093769605</v>
      </c>
      <c r="AC18" s="97">
        <f t="shared" si="83"/>
        <v>-96.400592759052614</v>
      </c>
      <c r="AD18" s="97">
        <f t="shared" si="84"/>
        <v>149.9287285715134</v>
      </c>
      <c r="AE18" s="97">
        <f>(COS( 90.833*$AE$8)-SIN($Y$9*$AE$8)*SIN('C'!$F13*$AE$8))/COS($Y$9*$AE$8)/COS('C'!$F13*$AE$8)</f>
        <v>0.26638019268749469</v>
      </c>
      <c r="AF18" s="97">
        <f t="shared" si="17"/>
        <v>74.551019788951407</v>
      </c>
      <c r="AG18" s="97">
        <f>('C'!$E13+$AG$9+$AA$9/15)</f>
        <v>12.267777777777777</v>
      </c>
      <c r="AH18" s="97">
        <f t="shared" si="18"/>
        <v>0</v>
      </c>
      <c r="AI18" s="97">
        <f t="shared" si="19"/>
        <v>0</v>
      </c>
      <c r="AJ18" s="97">
        <f t="shared" si="20"/>
        <v>0</v>
      </c>
      <c r="AK18" s="97">
        <f t="shared" si="21"/>
        <v>0</v>
      </c>
      <c r="AL18" s="97">
        <f t="shared" si="22"/>
        <v>0</v>
      </c>
      <c r="AM18" s="97"/>
      <c r="AN18" s="97"/>
      <c r="AO18" s="97">
        <f t="shared" si="23"/>
        <v>0</v>
      </c>
      <c r="AP18" s="97">
        <f>SIN((90-$Y$9)*$AE$8)*TAN($AC$10*$AE$8)/TAN((90-'C'!$F13)*$AE$8)</f>
        <v>9.8212554649869652E-2</v>
      </c>
      <c r="AQ18" s="97">
        <f t="shared" si="24"/>
        <v>2.5695650812758871E-2</v>
      </c>
      <c r="AR18" s="97">
        <f t="shared" si="25"/>
        <v>1.0127663357422376</v>
      </c>
      <c r="AS18" s="97">
        <f t="shared" si="26"/>
        <v>5.5649777377624048</v>
      </c>
      <c r="AT18" s="97">
        <f t="shared" si="27"/>
        <v>-9.106959298875525</v>
      </c>
      <c r="AU18" s="97">
        <f t="shared" si="28"/>
        <v>14.67193703663793</v>
      </c>
      <c r="AV18" s="97">
        <f t="shared" si="29"/>
        <v>183.54198156111312</v>
      </c>
      <c r="AW18" s="97" t="s">
        <v>8053</v>
      </c>
      <c r="AX18" s="97" t="s">
        <v>8053</v>
      </c>
      <c r="AY18" s="97" t="s">
        <v>8053</v>
      </c>
      <c r="AZ18" s="97">
        <f t="shared" si="30"/>
        <v>11.289648642001914</v>
      </c>
      <c r="BA18" s="97">
        <f t="shared" si="31"/>
        <v>11.289648642001914</v>
      </c>
      <c r="BB18" s="97">
        <f t="shared" si="32"/>
        <v>0.47040202675007975</v>
      </c>
      <c r="BC18" s="97">
        <f t="shared" si="33"/>
        <v>0</v>
      </c>
      <c r="BD18" s="97">
        <f t="shared" si="34"/>
        <v>0</v>
      </c>
      <c r="BE18" s="97">
        <f t="shared" si="35"/>
        <v>0</v>
      </c>
      <c r="BF18" s="97">
        <f>SIN((90-$Y$9)*$AE$8)*TAN($AC$9*$AE$8)/TAN((90-'C'!$F13)*$AE$8)</f>
        <v>1.2148024285669845</v>
      </c>
      <c r="BG18" s="97">
        <f t="shared" si="36"/>
        <v>3.9313065427916136</v>
      </c>
      <c r="BH18" s="97">
        <f t="shared" si="37"/>
        <v>2.2206545302661587</v>
      </c>
      <c r="BI18" s="97">
        <f t="shared" si="38"/>
        <v>33.164660665283009</v>
      </c>
      <c r="BJ18" s="97">
        <f t="shared" si="39"/>
        <v>-63.235932093769613</v>
      </c>
      <c r="BK18" s="97">
        <f t="shared" si="40"/>
        <v>96.400592759052614</v>
      </c>
      <c r="BL18" s="97">
        <f t="shared" si="41"/>
        <v>210.0712714284866</v>
      </c>
      <c r="BM18" s="97" t="s">
        <v>8053</v>
      </c>
      <c r="BN18" s="97" t="s">
        <v>8053</v>
      </c>
      <c r="BO18" s="97" t="s">
        <v>8053</v>
      </c>
      <c r="BP18" s="97">
        <f t="shared" si="42"/>
        <v>0</v>
      </c>
      <c r="BQ18" s="97">
        <f t="shared" si="43"/>
        <v>0</v>
      </c>
      <c r="BR18" s="97">
        <f t="shared" si="44"/>
        <v>0</v>
      </c>
      <c r="BS18" s="97">
        <f t="shared" si="45"/>
        <v>0</v>
      </c>
      <c r="BT18" s="97">
        <f t="shared" si="46"/>
        <v>0</v>
      </c>
      <c r="BU18" s="97">
        <f t="shared" si="47"/>
        <v>0</v>
      </c>
      <c r="BV18" s="97">
        <f>SIN((90-$Y$9)*$AE$8)*TAN($AE$10*$AE$8)/TAN((90-'C'!$F13)*$AE$8)</f>
        <v>-9.8212554649869624E-2</v>
      </c>
      <c r="BW18" s="97">
        <f t="shared" si="48"/>
        <v>2.5695650812758864E-2</v>
      </c>
      <c r="BX18" s="97">
        <f t="shared" si="49"/>
        <v>1.0127663357422376</v>
      </c>
      <c r="BY18" s="97">
        <f t="shared" si="50"/>
        <v>-5.564977737762403</v>
      </c>
      <c r="BZ18" s="97">
        <f t="shared" si="51"/>
        <v>9.1069592988755232</v>
      </c>
      <c r="CA18" s="97">
        <f t="shared" si="52"/>
        <v>-14.671937036637926</v>
      </c>
      <c r="CB18" s="97">
        <f t="shared" si="53"/>
        <v>176.45801843888688</v>
      </c>
      <c r="CC18" s="97" t="s">
        <v>8053</v>
      </c>
      <c r="CD18" s="97" t="s">
        <v>8053</v>
      </c>
      <c r="CE18" s="97" t="s">
        <v>8053</v>
      </c>
      <c r="CF18" s="97">
        <f t="shared" si="54"/>
        <v>0</v>
      </c>
      <c r="CG18" s="97">
        <f t="shared" si="55"/>
        <v>0</v>
      </c>
      <c r="CH18" s="97">
        <f t="shared" si="56"/>
        <v>0</v>
      </c>
      <c r="CI18" s="97">
        <f t="shared" si="57"/>
        <v>0</v>
      </c>
      <c r="CJ18" s="97">
        <f t="shared" si="58"/>
        <v>0</v>
      </c>
      <c r="CK18" s="97">
        <f t="shared" si="59"/>
        <v>0</v>
      </c>
      <c r="CL18" s="97">
        <f>90-'C'!$F13</f>
        <v>112.69499999999999</v>
      </c>
      <c r="CM18" s="97">
        <v>4</v>
      </c>
      <c r="CN18" s="97"/>
      <c r="CO18" s="97" t="s">
        <v>8184</v>
      </c>
      <c r="CP18" s="97"/>
      <c r="CQ18" s="97"/>
      <c r="CR18" s="97" t="str">
        <f t="shared" si="60"/>
        <v>JAN</v>
      </c>
      <c r="CS18" s="97">
        <f t="shared" si="61"/>
        <v>4</v>
      </c>
      <c r="CT18" s="97">
        <f t="shared" si="62"/>
        <v>34.31666666666667</v>
      </c>
      <c r="CU18" s="97">
        <f>'C'!F13</f>
        <v>-22.695</v>
      </c>
      <c r="CV18" s="97">
        <f t="shared" si="63"/>
        <v>3.1415926535897931</v>
      </c>
      <c r="CW18" s="97">
        <f t="shared" si="64"/>
        <v>1.7453292519943295E-2</v>
      </c>
      <c r="CX18" s="97">
        <f t="shared" si="65"/>
        <v>57.295779513082323</v>
      </c>
      <c r="CY18" s="97">
        <f t="shared" si="66"/>
        <v>0.59893882164272083</v>
      </c>
      <c r="CZ18" s="97">
        <f t="shared" si="67"/>
        <v>-0.39610247374011309</v>
      </c>
      <c r="DA18" s="97">
        <f t="shared" si="68"/>
        <v>1.3011607560366503</v>
      </c>
      <c r="DB18" s="97">
        <f t="shared" si="69"/>
        <v>-62.789353490875868</v>
      </c>
      <c r="DC18" s="97">
        <f t="shared" si="70"/>
        <v>117.21064650912413</v>
      </c>
      <c r="DD18" s="97">
        <f t="shared" si="71"/>
        <v>242.78935349087587</v>
      </c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</row>
    <row r="19" spans="1:119" ht="30" customHeight="1" x14ac:dyDescent="0.2">
      <c r="A19" s="97">
        <f t="shared" si="75"/>
        <v>0</v>
      </c>
      <c r="B19" s="97">
        <f t="shared" si="76"/>
        <v>0</v>
      </c>
      <c r="C19" s="97">
        <f t="shared" si="77"/>
        <v>0</v>
      </c>
      <c r="D19" s="97">
        <f t="shared" si="78"/>
        <v>0.47081892989613588</v>
      </c>
      <c r="E19" s="97">
        <f t="shared" si="2"/>
        <v>0</v>
      </c>
      <c r="F19" s="98">
        <f t="shared" si="3"/>
        <v>0.47081892989613588</v>
      </c>
      <c r="G19" s="97">
        <f t="shared" si="4"/>
        <v>0</v>
      </c>
      <c r="H19" s="97">
        <f t="shared" si="5"/>
        <v>0</v>
      </c>
      <c r="I19" s="98">
        <f t="shared" si="6"/>
        <v>0</v>
      </c>
      <c r="J19" s="97">
        <f t="shared" si="7"/>
        <v>0</v>
      </c>
      <c r="K19" s="97">
        <f t="shared" si="8"/>
        <v>0</v>
      </c>
      <c r="L19" s="98">
        <f t="shared" si="9"/>
        <v>0</v>
      </c>
      <c r="M19" s="98">
        <f t="shared" si="10"/>
        <v>5</v>
      </c>
      <c r="N19" s="97"/>
      <c r="O19" s="97"/>
      <c r="P19" s="97"/>
      <c r="Q19" s="98">
        <f t="shared" si="73"/>
        <v>5</v>
      </c>
      <c r="R19" s="97">
        <f t="shared" si="11"/>
        <v>105.87231873866266</v>
      </c>
      <c r="S19" s="97">
        <f t="shared" si="12"/>
        <v>117.07250158310131</v>
      </c>
      <c r="T19" s="97">
        <f t="shared" si="13"/>
        <v>-11.200182844438658</v>
      </c>
      <c r="U19" s="97" t="str">
        <f t="shared" si="85"/>
        <v>QNOS</v>
      </c>
      <c r="V19" s="97">
        <f t="shared" si="15"/>
        <v>242.92749841689869</v>
      </c>
      <c r="W19" s="97">
        <f t="shared" si="0"/>
        <v>7</v>
      </c>
      <c r="X19" s="97">
        <f>SIN((90-$Y$9)*$AE$8)*TAN($AE$9*$AE$8)/TAN((90-'C'!$F14)*$AE$8)</f>
        <v>-1.208255515734721</v>
      </c>
      <c r="Y19" s="97">
        <f t="shared" si="79"/>
        <v>3.9313065427916092</v>
      </c>
      <c r="Z19" s="97">
        <f t="shared" si="80"/>
        <v>2.2206545302661578</v>
      </c>
      <c r="AA19" s="97">
        <f t="shared" si="81"/>
        <v>-32.963101826743035</v>
      </c>
      <c r="AB19" s="97">
        <f t="shared" si="82"/>
        <v>63.235932093769605</v>
      </c>
      <c r="AC19" s="97">
        <f t="shared" si="83"/>
        <v>-96.199033920512647</v>
      </c>
      <c r="AD19" s="97">
        <f t="shared" si="84"/>
        <v>149.72716973297344</v>
      </c>
      <c r="AE19" s="97">
        <f>(COS( 90.833*$AE$8)-SIN($Y$9*$AE$8)*SIN('C'!$F14*$AE$8))/COS($Y$9*$AE$8)/COS('C'!$F14*$AE$8)</f>
        <v>0.26485704254419695</v>
      </c>
      <c r="AF19" s="97">
        <f t="shared" si="17"/>
        <v>74.64154158181789</v>
      </c>
      <c r="AG19" s="97">
        <f>('C'!$E14+$AG$9+$AA$9/15)</f>
        <v>12.27577777777778</v>
      </c>
      <c r="AH19" s="97">
        <f t="shared" si="18"/>
        <v>0</v>
      </c>
      <c r="AI19" s="97">
        <f t="shared" si="19"/>
        <v>0</v>
      </c>
      <c r="AJ19" s="97">
        <f t="shared" si="20"/>
        <v>0</v>
      </c>
      <c r="AK19" s="97">
        <f t="shared" si="21"/>
        <v>0</v>
      </c>
      <c r="AL19" s="97">
        <f t="shared" si="22"/>
        <v>0</v>
      </c>
      <c r="AM19" s="97"/>
      <c r="AN19" s="97"/>
      <c r="AO19" s="97">
        <f t="shared" si="23"/>
        <v>0</v>
      </c>
      <c r="AP19" s="97">
        <f>SIN((90-$Y$9)*$AE$8)*TAN($AC$10*$AE$8)/TAN((90-'C'!$F14)*$AE$8)</f>
        <v>9.768325949931167E-2</v>
      </c>
      <c r="AQ19" s="97">
        <f t="shared" si="24"/>
        <v>2.5695650812758871E-2</v>
      </c>
      <c r="AR19" s="97">
        <f t="shared" si="25"/>
        <v>1.0127663357422376</v>
      </c>
      <c r="AS19" s="97">
        <f t="shared" si="26"/>
        <v>5.5348926051822538</v>
      </c>
      <c r="AT19" s="97">
        <f t="shared" si="27"/>
        <v>-9.106959298875525</v>
      </c>
      <c r="AU19" s="97">
        <f t="shared" si="28"/>
        <v>14.641851904057779</v>
      </c>
      <c r="AV19" s="97">
        <f t="shared" si="29"/>
        <v>183.57206669369327</v>
      </c>
      <c r="AW19" s="97" t="s">
        <v>8053</v>
      </c>
      <c r="AX19" s="97" t="s">
        <v>8053</v>
      </c>
      <c r="AY19" s="97" t="s">
        <v>8053</v>
      </c>
      <c r="AZ19" s="97">
        <f t="shared" si="30"/>
        <v>11.299654317507262</v>
      </c>
      <c r="BA19" s="97">
        <f t="shared" si="31"/>
        <v>11.299654317507262</v>
      </c>
      <c r="BB19" s="97">
        <f t="shared" si="32"/>
        <v>0.47081892989613588</v>
      </c>
      <c r="BC19" s="97">
        <f t="shared" si="33"/>
        <v>0</v>
      </c>
      <c r="BD19" s="97">
        <f t="shared" si="34"/>
        <v>0</v>
      </c>
      <c r="BE19" s="97">
        <f t="shared" si="35"/>
        <v>0</v>
      </c>
      <c r="BF19" s="97">
        <f>SIN((90-$Y$9)*$AE$8)*TAN($AC$9*$AE$8)/TAN((90-'C'!$F14)*$AE$8)</f>
        <v>1.2082555157347215</v>
      </c>
      <c r="BG19" s="97">
        <f t="shared" si="36"/>
        <v>3.9313065427916136</v>
      </c>
      <c r="BH19" s="97">
        <f t="shared" si="37"/>
        <v>2.2206545302661587</v>
      </c>
      <c r="BI19" s="97">
        <f t="shared" si="38"/>
        <v>32.963101826743035</v>
      </c>
      <c r="BJ19" s="97">
        <f t="shared" si="39"/>
        <v>-63.235932093769613</v>
      </c>
      <c r="BK19" s="97">
        <f t="shared" si="40"/>
        <v>96.199033920512647</v>
      </c>
      <c r="BL19" s="97">
        <f t="shared" si="41"/>
        <v>210.27283026702656</v>
      </c>
      <c r="BM19" s="97" t="s">
        <v>8053</v>
      </c>
      <c r="BN19" s="97" t="s">
        <v>8053</v>
      </c>
      <c r="BO19" s="97" t="s">
        <v>8053</v>
      </c>
      <c r="BP19" s="97">
        <f t="shared" si="42"/>
        <v>0</v>
      </c>
      <c r="BQ19" s="97">
        <f t="shared" si="43"/>
        <v>0</v>
      </c>
      <c r="BR19" s="97">
        <f t="shared" si="44"/>
        <v>0</v>
      </c>
      <c r="BS19" s="97">
        <f t="shared" si="45"/>
        <v>0</v>
      </c>
      <c r="BT19" s="97">
        <f t="shared" si="46"/>
        <v>0</v>
      </c>
      <c r="BU19" s="97">
        <f t="shared" si="47"/>
        <v>0</v>
      </c>
      <c r="BV19" s="97">
        <f>SIN((90-$Y$9)*$AE$8)*TAN($AE$10*$AE$8)/TAN((90-'C'!$F14)*$AE$8)</f>
        <v>-9.7683259499311642E-2</v>
      </c>
      <c r="BW19" s="97">
        <f t="shared" si="48"/>
        <v>2.5695650812758864E-2</v>
      </c>
      <c r="BX19" s="97">
        <f t="shared" si="49"/>
        <v>1.0127663357422376</v>
      </c>
      <c r="BY19" s="97">
        <f t="shared" si="50"/>
        <v>-5.5348926051822529</v>
      </c>
      <c r="BZ19" s="97">
        <f t="shared" si="51"/>
        <v>9.1069592988755232</v>
      </c>
      <c r="CA19" s="97">
        <f t="shared" si="52"/>
        <v>-14.641851904057777</v>
      </c>
      <c r="CB19" s="97">
        <f t="shared" si="53"/>
        <v>176.42793330630673</v>
      </c>
      <c r="CC19" s="97" t="s">
        <v>8053</v>
      </c>
      <c r="CD19" s="97" t="s">
        <v>8053</v>
      </c>
      <c r="CE19" s="97" t="s">
        <v>8053</v>
      </c>
      <c r="CF19" s="97">
        <f t="shared" si="54"/>
        <v>0</v>
      </c>
      <c r="CG19" s="97">
        <f t="shared" si="55"/>
        <v>0</v>
      </c>
      <c r="CH19" s="97">
        <f t="shared" si="56"/>
        <v>0</v>
      </c>
      <c r="CI19" s="97">
        <f t="shared" si="57"/>
        <v>0</v>
      </c>
      <c r="CJ19" s="97">
        <f t="shared" si="58"/>
        <v>0</v>
      </c>
      <c r="CK19" s="97">
        <f t="shared" si="59"/>
        <v>0</v>
      </c>
      <c r="CL19" s="97">
        <f>90-'C'!$F14</f>
        <v>112.58500000000001</v>
      </c>
      <c r="CM19" s="97">
        <v>5</v>
      </c>
      <c r="CN19" s="97"/>
      <c r="CO19" s="97"/>
      <c r="CP19" s="97"/>
      <c r="CQ19" s="97"/>
      <c r="CR19" s="97" t="str">
        <f t="shared" si="60"/>
        <v>JAN</v>
      </c>
      <c r="CS19" s="97">
        <f t="shared" si="61"/>
        <v>5</v>
      </c>
      <c r="CT19" s="97">
        <f t="shared" si="62"/>
        <v>34.31666666666667</v>
      </c>
      <c r="CU19" s="97">
        <f>'C'!F14</f>
        <v>-22.585000000000001</v>
      </c>
      <c r="CV19" s="97">
        <f t="shared" si="63"/>
        <v>3.1415926535897931</v>
      </c>
      <c r="CW19" s="97">
        <f t="shared" si="64"/>
        <v>1.7453292519943295E-2</v>
      </c>
      <c r="CX19" s="97">
        <f t="shared" si="65"/>
        <v>57.295779513082323</v>
      </c>
      <c r="CY19" s="97">
        <f t="shared" si="66"/>
        <v>0.59893882164272083</v>
      </c>
      <c r="CZ19" s="97">
        <f t="shared" si="67"/>
        <v>-0.39418261156291934</v>
      </c>
      <c r="DA19" s="97">
        <f t="shared" si="68"/>
        <v>1.3027406593669786</v>
      </c>
      <c r="DB19" s="97">
        <f t="shared" si="69"/>
        <v>-62.927498416898693</v>
      </c>
      <c r="DC19" s="97">
        <f t="shared" si="70"/>
        <v>117.07250158310131</v>
      </c>
      <c r="DD19" s="97">
        <f t="shared" si="71"/>
        <v>242.92749841689869</v>
      </c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</row>
    <row r="20" spans="1:119" ht="30" customHeight="1" x14ac:dyDescent="0.2">
      <c r="A20" s="97">
        <f t="shared" si="75"/>
        <v>0</v>
      </c>
      <c r="B20" s="97">
        <f t="shared" si="76"/>
        <v>0</v>
      </c>
      <c r="C20" s="97">
        <f t="shared" si="77"/>
        <v>0</v>
      </c>
      <c r="D20" s="97">
        <f t="shared" si="78"/>
        <v>0.47119933345474735</v>
      </c>
      <c r="E20" s="97">
        <f t="shared" si="2"/>
        <v>0</v>
      </c>
      <c r="F20" s="98">
        <f t="shared" si="3"/>
        <v>0.47119933345474735</v>
      </c>
      <c r="G20" s="97">
        <f t="shared" si="4"/>
        <v>0</v>
      </c>
      <c r="H20" s="97">
        <f t="shared" si="5"/>
        <v>0</v>
      </c>
      <c r="I20" s="98">
        <f t="shared" si="6"/>
        <v>0</v>
      </c>
      <c r="J20" s="97">
        <f t="shared" si="7"/>
        <v>0</v>
      </c>
      <c r="K20" s="97">
        <f t="shared" si="8"/>
        <v>0</v>
      </c>
      <c r="L20" s="98">
        <f t="shared" si="9"/>
        <v>0</v>
      </c>
      <c r="M20" s="98">
        <f t="shared" si="10"/>
        <v>6</v>
      </c>
      <c r="N20" s="97" t="s">
        <v>8185</v>
      </c>
      <c r="O20" s="97"/>
      <c r="P20" s="97" t="s">
        <v>8056</v>
      </c>
      <c r="Q20" s="98">
        <f t="shared" si="73"/>
        <v>6</v>
      </c>
      <c r="R20" s="97">
        <f t="shared" si="11"/>
        <v>105.87231873866266</v>
      </c>
      <c r="S20" s="97">
        <f t="shared" si="12"/>
        <v>116.92563131610709</v>
      </c>
      <c r="T20" s="97">
        <f t="shared" si="13"/>
        <v>-11.05331257744443</v>
      </c>
      <c r="U20" s="97" t="str">
        <f t="shared" ref="U20:U45" si="86">IF(T20&lt;0,"QNOS","QSOS")</f>
        <v>QNOS</v>
      </c>
      <c r="V20" s="97">
        <f t="shared" si="15"/>
        <v>243.07436868389291</v>
      </c>
      <c r="W20" s="97">
        <f t="shared" si="0"/>
        <v>8</v>
      </c>
      <c r="X20" s="97">
        <f>SIN((90-$Y$9)*$AE$8)*TAN($AE$9*$AE$8)/TAN((90-'C'!$F15)*$AE$8)</f>
        <v>-1.2013034459707566</v>
      </c>
      <c r="Y20" s="97">
        <f t="shared" si="79"/>
        <v>3.9313065427916092</v>
      </c>
      <c r="Z20" s="97">
        <f t="shared" si="80"/>
        <v>2.2206545302661578</v>
      </c>
      <c r="AA20" s="97">
        <f t="shared" si="81"/>
        <v>-32.749571595614348</v>
      </c>
      <c r="AB20" s="97">
        <f t="shared" si="82"/>
        <v>63.235932093769605</v>
      </c>
      <c r="AC20" s="97">
        <f t="shared" si="83"/>
        <v>-95.985503689383961</v>
      </c>
      <c r="AD20" s="97">
        <f t="shared" si="84"/>
        <v>149.51363950184475</v>
      </c>
      <c r="AE20" s="97">
        <f>(COS( 90.833*$AE$8)-SIN($Y$9*$AE$8)*SIN('C'!$F15*$AE$8))/COS($Y$9*$AE$8)/COS('C'!$F15*$AE$8)</f>
        <v>0.2632395549161895</v>
      </c>
      <c r="AF20" s="97">
        <f t="shared" si="17"/>
        <v>74.737626930659445</v>
      </c>
      <c r="AG20" s="97">
        <f>('C'!$E15+$AG$9+$AA$9/15)</f>
        <v>12.282777777777778</v>
      </c>
      <c r="AH20" s="97">
        <f t="shared" si="18"/>
        <v>0</v>
      </c>
      <c r="AI20" s="97">
        <f t="shared" si="19"/>
        <v>0</v>
      </c>
      <c r="AJ20" s="97">
        <f t="shared" si="20"/>
        <v>0</v>
      </c>
      <c r="AK20" s="97">
        <f t="shared" si="21"/>
        <v>0</v>
      </c>
      <c r="AL20" s="97">
        <f t="shared" si="22"/>
        <v>0</v>
      </c>
      <c r="AM20" s="97"/>
      <c r="AN20" s="97"/>
      <c r="AO20" s="97">
        <f t="shared" si="23"/>
        <v>0</v>
      </c>
      <c r="AP20" s="97">
        <f>SIN((90-$Y$9)*$AE$8)*TAN($AC$10*$AE$8)/TAN((90-'C'!$F15)*$AE$8)</f>
        <v>9.7121208818833113E-2</v>
      </c>
      <c r="AQ20" s="97">
        <f t="shared" si="24"/>
        <v>2.5695650812758871E-2</v>
      </c>
      <c r="AR20" s="97">
        <f t="shared" si="25"/>
        <v>1.0127663357422376</v>
      </c>
      <c r="AS20" s="97">
        <f t="shared" si="26"/>
        <v>5.5029473240820996</v>
      </c>
      <c r="AT20" s="97">
        <f t="shared" si="27"/>
        <v>-9.106959298875525</v>
      </c>
      <c r="AU20" s="97">
        <f t="shared" si="28"/>
        <v>14.609906622957624</v>
      </c>
      <c r="AV20" s="97">
        <f t="shared" si="29"/>
        <v>183.60401197479342</v>
      </c>
      <c r="AW20" s="97" t="s">
        <v>8053</v>
      </c>
      <c r="AX20" s="97" t="s">
        <v>8053</v>
      </c>
      <c r="AY20" s="97" t="s">
        <v>8053</v>
      </c>
      <c r="AZ20" s="97">
        <f t="shared" si="30"/>
        <v>11.308784002913937</v>
      </c>
      <c r="BA20" s="97">
        <f t="shared" si="31"/>
        <v>11.308784002913937</v>
      </c>
      <c r="BB20" s="97">
        <f t="shared" si="32"/>
        <v>0.47119933345474735</v>
      </c>
      <c r="BC20" s="97">
        <f t="shared" si="33"/>
        <v>0</v>
      </c>
      <c r="BD20" s="97">
        <f t="shared" si="34"/>
        <v>0</v>
      </c>
      <c r="BE20" s="97">
        <f t="shared" si="35"/>
        <v>0</v>
      </c>
      <c r="BF20" s="97">
        <f>SIN((90-$Y$9)*$AE$8)*TAN($AC$9*$AE$8)/TAN((90-'C'!$F15)*$AE$8)</f>
        <v>1.201303445970757</v>
      </c>
      <c r="BG20" s="97">
        <f t="shared" si="36"/>
        <v>3.9313065427916136</v>
      </c>
      <c r="BH20" s="97">
        <f t="shared" si="37"/>
        <v>2.2206545302661587</v>
      </c>
      <c r="BI20" s="97">
        <f t="shared" si="38"/>
        <v>32.749571595614341</v>
      </c>
      <c r="BJ20" s="97">
        <f t="shared" si="39"/>
        <v>-63.235932093769613</v>
      </c>
      <c r="BK20" s="97">
        <f t="shared" si="40"/>
        <v>95.985503689383961</v>
      </c>
      <c r="BL20" s="97">
        <f t="shared" si="41"/>
        <v>210.48636049815528</v>
      </c>
      <c r="BM20" s="97" t="s">
        <v>8053</v>
      </c>
      <c r="BN20" s="97" t="s">
        <v>8053</v>
      </c>
      <c r="BO20" s="97" t="s">
        <v>8053</v>
      </c>
      <c r="BP20" s="97">
        <f t="shared" si="42"/>
        <v>0</v>
      </c>
      <c r="BQ20" s="97">
        <f t="shared" si="43"/>
        <v>0</v>
      </c>
      <c r="BR20" s="97">
        <f t="shared" si="44"/>
        <v>0</v>
      </c>
      <c r="BS20" s="97">
        <f t="shared" si="45"/>
        <v>0</v>
      </c>
      <c r="BT20" s="97">
        <f t="shared" si="46"/>
        <v>0</v>
      </c>
      <c r="BU20" s="97">
        <f t="shared" si="47"/>
        <v>0</v>
      </c>
      <c r="BV20" s="97">
        <f>SIN((90-$Y$9)*$AE$8)*TAN($AE$10*$AE$8)/TAN((90-'C'!$F15)*$AE$8)</f>
        <v>-9.7121208818833099E-2</v>
      </c>
      <c r="BW20" s="97">
        <f t="shared" si="48"/>
        <v>2.5695650812758864E-2</v>
      </c>
      <c r="BX20" s="97">
        <f t="shared" si="49"/>
        <v>1.0127663357422376</v>
      </c>
      <c r="BY20" s="97">
        <f t="shared" si="50"/>
        <v>-5.5029473240820987</v>
      </c>
      <c r="BZ20" s="97">
        <f t="shared" si="51"/>
        <v>9.1069592988755232</v>
      </c>
      <c r="CA20" s="97">
        <f t="shared" si="52"/>
        <v>-14.609906622957622</v>
      </c>
      <c r="CB20" s="97">
        <f t="shared" si="53"/>
        <v>176.39598802520658</v>
      </c>
      <c r="CC20" s="97" t="s">
        <v>8053</v>
      </c>
      <c r="CD20" s="97" t="s">
        <v>8053</v>
      </c>
      <c r="CE20" s="97" t="s">
        <v>8053</v>
      </c>
      <c r="CF20" s="97">
        <f t="shared" si="54"/>
        <v>0</v>
      </c>
      <c r="CG20" s="97">
        <f t="shared" si="55"/>
        <v>0</v>
      </c>
      <c r="CH20" s="97">
        <f t="shared" si="56"/>
        <v>0</v>
      </c>
      <c r="CI20" s="97">
        <f t="shared" si="57"/>
        <v>0</v>
      </c>
      <c r="CJ20" s="97">
        <f t="shared" si="58"/>
        <v>0</v>
      </c>
      <c r="CK20" s="97">
        <f t="shared" si="59"/>
        <v>0</v>
      </c>
      <c r="CL20" s="97">
        <f>90-'C'!$F15</f>
        <v>112.468</v>
      </c>
      <c r="CM20" s="97">
        <v>6</v>
      </c>
      <c r="CN20" s="97" t="s">
        <v>8185</v>
      </c>
      <c r="CO20" s="97"/>
      <c r="CP20" s="97" t="s">
        <v>8056</v>
      </c>
      <c r="CQ20" s="97"/>
      <c r="CR20" s="97" t="str">
        <f t="shared" si="60"/>
        <v>JAN</v>
      </c>
      <c r="CS20" s="97">
        <f t="shared" si="61"/>
        <v>6</v>
      </c>
      <c r="CT20" s="97">
        <f t="shared" si="62"/>
        <v>34.31666666666667</v>
      </c>
      <c r="CU20" s="97">
        <f>'C'!F15</f>
        <v>-22.468</v>
      </c>
      <c r="CV20" s="97">
        <f t="shared" si="63"/>
        <v>3.1415926535897931</v>
      </c>
      <c r="CW20" s="97">
        <f t="shared" si="64"/>
        <v>1.7453292519943295E-2</v>
      </c>
      <c r="CX20" s="97">
        <f t="shared" si="65"/>
        <v>57.295779513082323</v>
      </c>
      <c r="CY20" s="97">
        <f t="shared" si="66"/>
        <v>0.59893882164272083</v>
      </c>
      <c r="CZ20" s="97">
        <f t="shared" si="67"/>
        <v>-0.39214057633808597</v>
      </c>
      <c r="DA20" s="97">
        <f t="shared" si="68"/>
        <v>1.304417665067191</v>
      </c>
      <c r="DB20" s="97">
        <f t="shared" si="69"/>
        <v>-63.074368683892921</v>
      </c>
      <c r="DC20" s="97">
        <f t="shared" si="70"/>
        <v>116.92563131610709</v>
      </c>
      <c r="DD20" s="97">
        <f t="shared" si="71"/>
        <v>243.07436868389291</v>
      </c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</row>
    <row r="21" spans="1:119" ht="30" customHeight="1" x14ac:dyDescent="0.2">
      <c r="A21" s="97">
        <f t="shared" si="75"/>
        <v>0</v>
      </c>
      <c r="B21" s="97">
        <f t="shared" si="76"/>
        <v>0</v>
      </c>
      <c r="C21" s="97">
        <f t="shared" si="77"/>
        <v>0</v>
      </c>
      <c r="D21" s="97">
        <f t="shared" si="78"/>
        <v>0.47158563380969315</v>
      </c>
      <c r="E21" s="97">
        <f t="shared" si="2"/>
        <v>0</v>
      </c>
      <c r="F21" s="98">
        <f t="shared" si="3"/>
        <v>0.47158563380969315</v>
      </c>
      <c r="G21" s="97">
        <f t="shared" si="4"/>
        <v>0</v>
      </c>
      <c r="H21" s="97">
        <f t="shared" si="5"/>
        <v>0</v>
      </c>
      <c r="I21" s="98">
        <f t="shared" si="6"/>
        <v>0</v>
      </c>
      <c r="J21" s="97">
        <f t="shared" si="7"/>
        <v>0</v>
      </c>
      <c r="K21" s="97">
        <f t="shared" si="8"/>
        <v>0</v>
      </c>
      <c r="L21" s="98">
        <f t="shared" si="9"/>
        <v>0</v>
      </c>
      <c r="M21" s="98">
        <f t="shared" si="10"/>
        <v>7</v>
      </c>
      <c r="N21" s="97"/>
      <c r="O21" s="97"/>
      <c r="P21" s="97" t="str">
        <f>$A15</f>
        <v>blank</v>
      </c>
      <c r="Q21" s="98">
        <f t="shared" si="73"/>
        <v>7</v>
      </c>
      <c r="R21" s="97">
        <f t="shared" si="11"/>
        <v>105.87231873866266</v>
      </c>
      <c r="S21" s="97">
        <f t="shared" si="12"/>
        <v>116.76879278470986</v>
      </c>
      <c r="T21" s="97">
        <f t="shared" si="13"/>
        <v>-10.896474046047203</v>
      </c>
      <c r="U21" s="97" t="str">
        <f t="shared" si="86"/>
        <v>QNOS</v>
      </c>
      <c r="V21" s="97">
        <f t="shared" si="15"/>
        <v>243.23120721529014</v>
      </c>
      <c r="W21" s="97">
        <f t="shared" si="0"/>
        <v>9</v>
      </c>
      <c r="X21" s="97">
        <f>SIN((90-$Y$9)*$AE$8)*TAN($AE$9*$AE$8)/TAN((90-'C'!$F16)*$AE$8)</f>
        <v>-1.1938889817263818</v>
      </c>
      <c r="Y21" s="97">
        <f t="shared" si="79"/>
        <v>3.9313065427916092</v>
      </c>
      <c r="Z21" s="97">
        <f t="shared" si="80"/>
        <v>2.2206545302661578</v>
      </c>
      <c r="AA21" s="97">
        <f t="shared" si="81"/>
        <v>-32.522401642447875</v>
      </c>
      <c r="AB21" s="97">
        <f t="shared" si="82"/>
        <v>63.235932093769605</v>
      </c>
      <c r="AC21" s="97">
        <f t="shared" si="83"/>
        <v>-95.75833373621748</v>
      </c>
      <c r="AD21" s="97">
        <f t="shared" si="84"/>
        <v>149.28646954867827</v>
      </c>
      <c r="AE21" s="97">
        <f>(COS( 90.833*$AE$8)-SIN($Y$9*$AE$8)*SIN('C'!$F16*$AE$8))/COS($Y$9*$AE$8)/COS('C'!$F16*$AE$8)</f>
        <v>0.2615143976386195</v>
      </c>
      <c r="AF21" s="97">
        <f t="shared" si="17"/>
        <v>74.840059869522563</v>
      </c>
      <c r="AG21" s="97">
        <f>('C'!$E16+$AG$9+$AA$9/15)</f>
        <v>12.289777777777779</v>
      </c>
      <c r="AH21" s="97">
        <f t="shared" si="18"/>
        <v>0</v>
      </c>
      <c r="AI21" s="97">
        <f t="shared" si="19"/>
        <v>0</v>
      </c>
      <c r="AJ21" s="97">
        <f t="shared" si="20"/>
        <v>0</v>
      </c>
      <c r="AK21" s="97">
        <f t="shared" si="21"/>
        <v>0</v>
      </c>
      <c r="AL21" s="97">
        <f t="shared" si="22"/>
        <v>0</v>
      </c>
      <c r="AM21" s="97"/>
      <c r="AN21" s="97"/>
      <c r="AO21" s="97">
        <f t="shared" si="23"/>
        <v>0</v>
      </c>
      <c r="AP21" s="97">
        <f>SIN((90-$Y$9)*$AE$8)*TAN($AC$10*$AE$8)/TAN((90-'C'!$F16)*$AE$8)</f>
        <v>9.6521775151533692E-2</v>
      </c>
      <c r="AQ21" s="97">
        <f t="shared" si="24"/>
        <v>2.5695650812758871E-2</v>
      </c>
      <c r="AR21" s="97">
        <f t="shared" si="25"/>
        <v>1.0127663357422376</v>
      </c>
      <c r="AS21" s="97">
        <f t="shared" si="26"/>
        <v>5.4688791963016135</v>
      </c>
      <c r="AT21" s="97">
        <f t="shared" si="27"/>
        <v>-9.106959298875525</v>
      </c>
      <c r="AU21" s="97">
        <f t="shared" si="28"/>
        <v>14.575838495177138</v>
      </c>
      <c r="AV21" s="97">
        <f t="shared" si="29"/>
        <v>183.63808010257392</v>
      </c>
      <c r="AW21" s="97" t="s">
        <v>8053</v>
      </c>
      <c r="AX21" s="97" t="s">
        <v>8053</v>
      </c>
      <c r="AY21" s="97" t="s">
        <v>8053</v>
      </c>
      <c r="AZ21" s="97">
        <f t="shared" si="30"/>
        <v>11.318055211432636</v>
      </c>
      <c r="BA21" s="97">
        <f t="shared" si="31"/>
        <v>11.318055211432636</v>
      </c>
      <c r="BB21" s="97">
        <f t="shared" si="32"/>
        <v>0.47158563380969315</v>
      </c>
      <c r="BC21" s="97">
        <f t="shared" si="33"/>
        <v>0</v>
      </c>
      <c r="BD21" s="97">
        <f t="shared" si="34"/>
        <v>0</v>
      </c>
      <c r="BE21" s="97">
        <f t="shared" si="35"/>
        <v>0</v>
      </c>
      <c r="BF21" s="97">
        <f>SIN((90-$Y$9)*$AE$8)*TAN($AC$9*$AE$8)/TAN((90-'C'!$F16)*$AE$8)</f>
        <v>1.1938889817263822</v>
      </c>
      <c r="BG21" s="97">
        <f t="shared" si="36"/>
        <v>3.9313065427916136</v>
      </c>
      <c r="BH21" s="97">
        <f t="shared" si="37"/>
        <v>2.2206545302661587</v>
      </c>
      <c r="BI21" s="97">
        <f t="shared" si="38"/>
        <v>32.522401642447875</v>
      </c>
      <c r="BJ21" s="97">
        <f t="shared" si="39"/>
        <v>-63.235932093769613</v>
      </c>
      <c r="BK21" s="97">
        <f t="shared" si="40"/>
        <v>95.75833373621748</v>
      </c>
      <c r="BL21" s="97">
        <f t="shared" si="41"/>
        <v>210.71353045132173</v>
      </c>
      <c r="BM21" s="97" t="s">
        <v>8053</v>
      </c>
      <c r="BN21" s="97" t="s">
        <v>8053</v>
      </c>
      <c r="BO21" s="97" t="s">
        <v>8053</v>
      </c>
      <c r="BP21" s="97">
        <f t="shared" si="42"/>
        <v>0</v>
      </c>
      <c r="BQ21" s="97">
        <f t="shared" si="43"/>
        <v>0</v>
      </c>
      <c r="BR21" s="97">
        <f t="shared" si="44"/>
        <v>0</v>
      </c>
      <c r="BS21" s="97">
        <f t="shared" si="45"/>
        <v>0</v>
      </c>
      <c r="BT21" s="97">
        <f t="shared" si="46"/>
        <v>0</v>
      </c>
      <c r="BU21" s="97">
        <f t="shared" si="47"/>
        <v>0</v>
      </c>
      <c r="BV21" s="97">
        <f>SIN((90-$Y$9)*$AE$8)*TAN($AE$10*$AE$8)/TAN((90-'C'!$F16)*$AE$8)</f>
        <v>-9.6521775151533665E-2</v>
      </c>
      <c r="BW21" s="97">
        <f t="shared" si="48"/>
        <v>2.5695650812758864E-2</v>
      </c>
      <c r="BX21" s="97">
        <f t="shared" si="49"/>
        <v>1.0127663357422376</v>
      </c>
      <c r="BY21" s="97">
        <f t="shared" si="50"/>
        <v>-5.4688791963016126</v>
      </c>
      <c r="BZ21" s="97">
        <f t="shared" si="51"/>
        <v>9.1069592988755232</v>
      </c>
      <c r="CA21" s="97">
        <f t="shared" si="52"/>
        <v>-14.575838495177136</v>
      </c>
      <c r="CB21" s="97">
        <f t="shared" si="53"/>
        <v>176.36191989742608</v>
      </c>
      <c r="CC21" s="97" t="s">
        <v>8053</v>
      </c>
      <c r="CD21" s="97" t="s">
        <v>8053</v>
      </c>
      <c r="CE21" s="97" t="s">
        <v>8053</v>
      </c>
      <c r="CF21" s="97">
        <f t="shared" si="54"/>
        <v>0</v>
      </c>
      <c r="CG21" s="97">
        <f t="shared" si="55"/>
        <v>0</v>
      </c>
      <c r="CH21" s="97">
        <f t="shared" si="56"/>
        <v>0</v>
      </c>
      <c r="CI21" s="97">
        <f t="shared" si="57"/>
        <v>0</v>
      </c>
      <c r="CJ21" s="97">
        <f t="shared" si="58"/>
        <v>0</v>
      </c>
      <c r="CK21" s="97">
        <f t="shared" si="59"/>
        <v>0</v>
      </c>
      <c r="CL21" s="97">
        <f>90-'C'!$F16</f>
        <v>112.343</v>
      </c>
      <c r="CM21" s="97">
        <v>7</v>
      </c>
      <c r="CN21" s="97"/>
      <c r="CO21" s="97"/>
      <c r="CP21" s="97" t="str">
        <f>$A15</f>
        <v>blank</v>
      </c>
      <c r="CQ21" s="97"/>
      <c r="CR21" s="97" t="str">
        <f t="shared" si="60"/>
        <v>JAN</v>
      </c>
      <c r="CS21" s="97">
        <f t="shared" si="61"/>
        <v>7</v>
      </c>
      <c r="CT21" s="97">
        <f t="shared" si="62"/>
        <v>34.31666666666667</v>
      </c>
      <c r="CU21" s="97">
        <f>'C'!F16</f>
        <v>-22.343</v>
      </c>
      <c r="CV21" s="97">
        <f t="shared" si="63"/>
        <v>3.1415926535897931</v>
      </c>
      <c r="CW21" s="97">
        <f t="shared" si="64"/>
        <v>1.7453292519943295E-2</v>
      </c>
      <c r="CX21" s="97">
        <f t="shared" si="65"/>
        <v>57.295779513082323</v>
      </c>
      <c r="CY21" s="97">
        <f t="shared" si="66"/>
        <v>0.59893882164272083</v>
      </c>
      <c r="CZ21" s="97">
        <f t="shared" si="67"/>
        <v>-0.38995891477309302</v>
      </c>
      <c r="DA21" s="97">
        <f t="shared" si="68"/>
        <v>1.3062054571128465</v>
      </c>
      <c r="DB21" s="97">
        <f t="shared" si="69"/>
        <v>-63.231207215290141</v>
      </c>
      <c r="DC21" s="97">
        <f t="shared" si="70"/>
        <v>116.76879278470986</v>
      </c>
      <c r="DD21" s="97">
        <f t="shared" si="71"/>
        <v>243.23120721529014</v>
      </c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</row>
    <row r="22" spans="1:119" ht="30" customHeight="1" x14ac:dyDescent="0.2">
      <c r="A22" s="97">
        <f t="shared" si="75"/>
        <v>0</v>
      </c>
      <c r="B22" s="97">
        <f t="shared" si="76"/>
        <v>0</v>
      </c>
      <c r="C22" s="97">
        <f t="shared" si="77"/>
        <v>0</v>
      </c>
      <c r="D22" s="97">
        <f t="shared" si="78"/>
        <v>0.47201871044530458</v>
      </c>
      <c r="E22" s="97">
        <f t="shared" si="2"/>
        <v>0</v>
      </c>
      <c r="F22" s="98">
        <f t="shared" si="3"/>
        <v>0.47201871044530458</v>
      </c>
      <c r="G22" s="97">
        <f t="shared" si="4"/>
        <v>0</v>
      </c>
      <c r="H22" s="97">
        <f t="shared" si="5"/>
        <v>0</v>
      </c>
      <c r="I22" s="98">
        <f t="shared" si="6"/>
        <v>0</v>
      </c>
      <c r="J22" s="97">
        <f t="shared" si="7"/>
        <v>0</v>
      </c>
      <c r="K22" s="97">
        <f t="shared" si="8"/>
        <v>0</v>
      </c>
      <c r="L22" s="98">
        <f t="shared" si="9"/>
        <v>0</v>
      </c>
      <c r="M22" s="98">
        <f t="shared" si="10"/>
        <v>8</v>
      </c>
      <c r="N22" s="97"/>
      <c r="O22" s="97" t="s">
        <v>8186</v>
      </c>
      <c r="P22" s="97">
        <f>$B15</f>
        <v>11.26143658774585</v>
      </c>
      <c r="Q22" s="98">
        <f t="shared" si="73"/>
        <v>8</v>
      </c>
      <c r="R22" s="97">
        <f t="shared" si="11"/>
        <v>105.87231873866266</v>
      </c>
      <c r="S22" s="97">
        <f t="shared" si="12"/>
        <v>116.60325364101263</v>
      </c>
      <c r="T22" s="97">
        <f t="shared" si="13"/>
        <v>-10.730934902349972</v>
      </c>
      <c r="U22" s="97" t="str">
        <f t="shared" si="86"/>
        <v>QNOS</v>
      </c>
      <c r="V22" s="97">
        <f t="shared" si="15"/>
        <v>243.39674635898737</v>
      </c>
      <c r="W22" s="97">
        <f t="shared" si="0"/>
        <v>10</v>
      </c>
      <c r="X22" s="97">
        <f>SIN((90-$Y$9)*$AE$8)*TAN($AE$9*$AE$8)/TAN((90-'C'!$F17)*$AE$8)</f>
        <v>-1.186073726977092</v>
      </c>
      <c r="Y22" s="97">
        <f t="shared" si="79"/>
        <v>3.9313065427916092</v>
      </c>
      <c r="Z22" s="97">
        <f t="shared" si="80"/>
        <v>2.2206545302661578</v>
      </c>
      <c r="AA22" s="97">
        <f t="shared" si="81"/>
        <v>-32.283571960328985</v>
      </c>
      <c r="AB22" s="97">
        <f t="shared" si="82"/>
        <v>63.235932093769605</v>
      </c>
      <c r="AC22" s="97">
        <f t="shared" si="83"/>
        <v>-95.51950405409859</v>
      </c>
      <c r="AD22" s="97">
        <f t="shared" si="84"/>
        <v>149.04763986655936</v>
      </c>
      <c r="AE22" s="97">
        <f>(COS( 90.833*$AE$8)-SIN($Y$9*$AE$8)*SIN('C'!$F17*$AE$8))/COS($Y$9*$AE$8)/COS('C'!$F17*$AE$8)</f>
        <v>0.25969588836537438</v>
      </c>
      <c r="AF22" s="97">
        <f t="shared" si="17"/>
        <v>74.947981992679189</v>
      </c>
      <c r="AG22" s="97">
        <f>('C'!$E17+$AG$9+$AA$9/15)</f>
        <v>12.297777777777778</v>
      </c>
      <c r="AH22" s="97">
        <f t="shared" si="18"/>
        <v>0</v>
      </c>
      <c r="AI22" s="97">
        <f t="shared" si="19"/>
        <v>0</v>
      </c>
      <c r="AJ22" s="97">
        <f t="shared" si="20"/>
        <v>0</v>
      </c>
      <c r="AK22" s="97">
        <f t="shared" si="21"/>
        <v>0</v>
      </c>
      <c r="AL22" s="97">
        <f t="shared" si="22"/>
        <v>0</v>
      </c>
      <c r="AM22" s="97"/>
      <c r="AN22" s="97"/>
      <c r="AO22" s="97">
        <f t="shared" si="23"/>
        <v>0</v>
      </c>
      <c r="AP22" s="97">
        <f>SIN((90-$Y$9)*$AE$8)*TAN($AC$10*$AE$8)/TAN((90-'C'!$F17)*$AE$8)</f>
        <v>9.5889938964745097E-2</v>
      </c>
      <c r="AQ22" s="97">
        <f t="shared" si="24"/>
        <v>2.5695650812758871E-2</v>
      </c>
      <c r="AR22" s="97">
        <f t="shared" si="25"/>
        <v>1.0127663357422376</v>
      </c>
      <c r="AS22" s="97">
        <f t="shared" si="26"/>
        <v>5.4329716074815106</v>
      </c>
      <c r="AT22" s="97">
        <f t="shared" si="27"/>
        <v>-9.106959298875525</v>
      </c>
      <c r="AU22" s="97">
        <f t="shared" si="28"/>
        <v>14.539930906357036</v>
      </c>
      <c r="AV22" s="97">
        <f t="shared" si="29"/>
        <v>183.67398769139402</v>
      </c>
      <c r="AW22" s="97" t="s">
        <v>8053</v>
      </c>
      <c r="AX22" s="97" t="s">
        <v>8053</v>
      </c>
      <c r="AY22" s="97" t="s">
        <v>8053</v>
      </c>
      <c r="AZ22" s="97">
        <f t="shared" si="30"/>
        <v>11.328449050687309</v>
      </c>
      <c r="BA22" s="97">
        <f t="shared" si="31"/>
        <v>11.328449050687309</v>
      </c>
      <c r="BB22" s="97">
        <f t="shared" si="32"/>
        <v>0.47201871044530458</v>
      </c>
      <c r="BC22" s="97">
        <f t="shared" si="33"/>
        <v>0</v>
      </c>
      <c r="BD22" s="97">
        <f t="shared" si="34"/>
        <v>0</v>
      </c>
      <c r="BE22" s="97">
        <f t="shared" si="35"/>
        <v>0</v>
      </c>
      <c r="BF22" s="97">
        <f>SIN((90-$Y$9)*$AE$8)*TAN($AC$9*$AE$8)/TAN((90-'C'!$F17)*$AE$8)</f>
        <v>1.1860737269770925</v>
      </c>
      <c r="BG22" s="97">
        <f t="shared" si="36"/>
        <v>3.9313065427916136</v>
      </c>
      <c r="BH22" s="97">
        <f t="shared" si="37"/>
        <v>2.2206545302661587</v>
      </c>
      <c r="BI22" s="97">
        <f t="shared" si="38"/>
        <v>32.283571960328977</v>
      </c>
      <c r="BJ22" s="97">
        <f t="shared" si="39"/>
        <v>-63.235932093769613</v>
      </c>
      <c r="BK22" s="97">
        <f t="shared" si="40"/>
        <v>95.51950405409859</v>
      </c>
      <c r="BL22" s="97">
        <f t="shared" si="41"/>
        <v>210.95236013344064</v>
      </c>
      <c r="BM22" s="97" t="s">
        <v>8053</v>
      </c>
      <c r="BN22" s="97" t="s">
        <v>8053</v>
      </c>
      <c r="BO22" s="97" t="s">
        <v>8053</v>
      </c>
      <c r="BP22" s="97">
        <f t="shared" si="42"/>
        <v>0</v>
      </c>
      <c r="BQ22" s="97">
        <f t="shared" si="43"/>
        <v>0</v>
      </c>
      <c r="BR22" s="97">
        <f t="shared" si="44"/>
        <v>0</v>
      </c>
      <c r="BS22" s="97">
        <f t="shared" si="45"/>
        <v>0</v>
      </c>
      <c r="BT22" s="97">
        <f t="shared" si="46"/>
        <v>0</v>
      </c>
      <c r="BU22" s="97">
        <f t="shared" si="47"/>
        <v>0</v>
      </c>
      <c r="BV22" s="97">
        <f>SIN((90-$Y$9)*$AE$8)*TAN($AE$10*$AE$8)/TAN((90-'C'!$F17)*$AE$8)</f>
        <v>-9.5889938964745083E-2</v>
      </c>
      <c r="BW22" s="97">
        <f t="shared" si="48"/>
        <v>2.5695650812758864E-2</v>
      </c>
      <c r="BX22" s="97">
        <f t="shared" si="49"/>
        <v>1.0127663357422376</v>
      </c>
      <c r="BY22" s="97">
        <f t="shared" si="50"/>
        <v>-5.4329716074815098</v>
      </c>
      <c r="BZ22" s="97">
        <f t="shared" si="51"/>
        <v>9.1069592988755232</v>
      </c>
      <c r="CA22" s="97">
        <f t="shared" si="52"/>
        <v>-14.539930906357032</v>
      </c>
      <c r="CB22" s="97">
        <f t="shared" si="53"/>
        <v>176.32601230860598</v>
      </c>
      <c r="CC22" s="97" t="s">
        <v>8053</v>
      </c>
      <c r="CD22" s="97" t="s">
        <v>8053</v>
      </c>
      <c r="CE22" s="97" t="s">
        <v>8053</v>
      </c>
      <c r="CF22" s="97">
        <f t="shared" si="54"/>
        <v>0</v>
      </c>
      <c r="CG22" s="97">
        <f t="shared" si="55"/>
        <v>0</v>
      </c>
      <c r="CH22" s="97">
        <f t="shared" si="56"/>
        <v>0</v>
      </c>
      <c r="CI22" s="97">
        <f t="shared" si="57"/>
        <v>0</v>
      </c>
      <c r="CJ22" s="97">
        <f t="shared" si="58"/>
        <v>0</v>
      </c>
      <c r="CK22" s="97">
        <f t="shared" si="59"/>
        <v>0</v>
      </c>
      <c r="CL22" s="97">
        <f>90-'C'!$F17</f>
        <v>112.211</v>
      </c>
      <c r="CM22" s="97">
        <v>8</v>
      </c>
      <c r="CN22" s="97"/>
      <c r="CO22" s="97" t="s">
        <v>8186</v>
      </c>
      <c r="CP22" s="97">
        <f>$B15</f>
        <v>11.26143658774585</v>
      </c>
      <c r="CQ22" s="97"/>
      <c r="CR22" s="97" t="str">
        <f t="shared" si="60"/>
        <v>JAN</v>
      </c>
      <c r="CS22" s="97">
        <f t="shared" si="61"/>
        <v>8</v>
      </c>
      <c r="CT22" s="97">
        <f t="shared" si="62"/>
        <v>34.31666666666667</v>
      </c>
      <c r="CU22" s="97">
        <f>'C'!F17</f>
        <v>-22.210999999999999</v>
      </c>
      <c r="CV22" s="97">
        <f t="shared" si="63"/>
        <v>3.1415926535897931</v>
      </c>
      <c r="CW22" s="97">
        <f t="shared" si="64"/>
        <v>1.7453292519943295E-2</v>
      </c>
      <c r="CX22" s="97">
        <f t="shared" si="65"/>
        <v>57.295779513082323</v>
      </c>
      <c r="CY22" s="97">
        <f t="shared" si="66"/>
        <v>0.59893882164272083</v>
      </c>
      <c r="CZ22" s="97">
        <f t="shared" si="67"/>
        <v>-0.38765508016046052</v>
      </c>
      <c r="DA22" s="97">
        <f t="shared" si="68"/>
        <v>1.3080890534976726</v>
      </c>
      <c r="DB22" s="97">
        <f t="shared" si="69"/>
        <v>-63.396746358987372</v>
      </c>
      <c r="DC22" s="97">
        <f t="shared" si="70"/>
        <v>116.60325364101263</v>
      </c>
      <c r="DD22" s="97">
        <f t="shared" si="71"/>
        <v>243.39674635898737</v>
      </c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</row>
    <row r="23" spans="1:119" ht="30" customHeight="1" x14ac:dyDescent="0.2">
      <c r="A23" s="97">
        <f t="shared" si="75"/>
        <v>0</v>
      </c>
      <c r="B23" s="97">
        <f t="shared" si="76"/>
        <v>0</v>
      </c>
      <c r="C23" s="97">
        <f t="shared" si="77"/>
        <v>0</v>
      </c>
      <c r="D23" s="97">
        <f t="shared" si="78"/>
        <v>0.47237353413228944</v>
      </c>
      <c r="E23" s="97">
        <f t="shared" si="2"/>
        <v>0</v>
      </c>
      <c r="F23" s="98">
        <f t="shared" si="3"/>
        <v>0.47237353413228944</v>
      </c>
      <c r="G23" s="97">
        <f t="shared" si="4"/>
        <v>0</v>
      </c>
      <c r="H23" s="97">
        <f t="shared" si="5"/>
        <v>0</v>
      </c>
      <c r="I23" s="98">
        <f t="shared" si="6"/>
        <v>0</v>
      </c>
      <c r="J23" s="97">
        <f t="shared" si="7"/>
        <v>0</v>
      </c>
      <c r="K23" s="97">
        <f t="shared" si="8"/>
        <v>0</v>
      </c>
      <c r="L23" s="98">
        <f t="shared" si="9"/>
        <v>0</v>
      </c>
      <c r="M23" s="98">
        <f t="shared" si="10"/>
        <v>9</v>
      </c>
      <c r="N23" s="97"/>
      <c r="O23" s="97"/>
      <c r="P23" s="97">
        <f>$G15</f>
        <v>0</v>
      </c>
      <c r="Q23" s="98">
        <f t="shared" si="73"/>
        <v>9</v>
      </c>
      <c r="R23" s="97">
        <f t="shared" si="11"/>
        <v>105.87231873866266</v>
      </c>
      <c r="S23" s="97">
        <f t="shared" si="12"/>
        <v>116.42902640214682</v>
      </c>
      <c r="T23" s="97">
        <f t="shared" si="13"/>
        <v>-10.556707663484161</v>
      </c>
      <c r="U23" s="97" t="str">
        <f t="shared" si="86"/>
        <v>QNOS</v>
      </c>
      <c r="V23" s="97">
        <f t="shared" si="15"/>
        <v>243.5709735978532</v>
      </c>
      <c r="W23" s="97">
        <f t="shared" si="0"/>
        <v>11</v>
      </c>
      <c r="X23" s="97">
        <f>SIN((90-$Y$9)*$AE$8)*TAN($AE$9*$AE$8)/TAN((90-'C'!$F18)*$AE$8)</f>
        <v>-1.1778599034106141</v>
      </c>
      <c r="Y23" s="97">
        <f t="shared" si="79"/>
        <v>3.9313065427916092</v>
      </c>
      <c r="Z23" s="97">
        <f t="shared" si="80"/>
        <v>2.2206545302661578</v>
      </c>
      <c r="AA23" s="97">
        <f t="shared" si="81"/>
        <v>-32.03323818515311</v>
      </c>
      <c r="AB23" s="97">
        <f t="shared" si="82"/>
        <v>63.235932093769605</v>
      </c>
      <c r="AC23" s="97">
        <f t="shared" si="83"/>
        <v>-95.269170278922715</v>
      </c>
      <c r="AD23" s="97">
        <f t="shared" si="84"/>
        <v>148.79730609138349</v>
      </c>
      <c r="AE23" s="97">
        <f>(COS( 90.833*$AE$8)-SIN($Y$9*$AE$8)*SIN('C'!$F18*$AE$8))/COS($Y$9*$AE$8)/COS('C'!$F18*$AE$8)</f>
        <v>0.25778452827952714</v>
      </c>
      <c r="AF23" s="97">
        <f t="shared" si="17"/>
        <v>75.061355597813886</v>
      </c>
      <c r="AG23" s="97">
        <f>('C'!$E18+$AG$9+$AA$9/15)</f>
        <v>12.303777777777778</v>
      </c>
      <c r="AH23" s="97">
        <f t="shared" si="18"/>
        <v>0</v>
      </c>
      <c r="AI23" s="97">
        <f t="shared" si="19"/>
        <v>0</v>
      </c>
      <c r="AJ23" s="97">
        <f t="shared" si="20"/>
        <v>0</v>
      </c>
      <c r="AK23" s="97">
        <f t="shared" si="21"/>
        <v>0</v>
      </c>
      <c r="AL23" s="97">
        <f t="shared" si="22"/>
        <v>0</v>
      </c>
      <c r="AM23" s="97"/>
      <c r="AN23" s="97"/>
      <c r="AO23" s="97">
        <f t="shared" si="23"/>
        <v>0</v>
      </c>
      <c r="AP23" s="97">
        <f>SIN((90-$Y$9)*$AE$8)*TAN($AC$10*$AE$8)/TAN((90-'C'!$F18)*$AE$8)</f>
        <v>9.522587987419924E-2</v>
      </c>
      <c r="AQ23" s="97">
        <f t="shared" si="24"/>
        <v>2.5695650812758871E-2</v>
      </c>
      <c r="AR23" s="97">
        <f t="shared" si="25"/>
        <v>1.0127663357422376</v>
      </c>
      <c r="AS23" s="97">
        <f t="shared" si="26"/>
        <v>5.3952350801669633</v>
      </c>
      <c r="AT23" s="97">
        <f t="shared" si="27"/>
        <v>-9.106959298875525</v>
      </c>
      <c r="AU23" s="97">
        <f t="shared" si="28"/>
        <v>14.502194379042489</v>
      </c>
      <c r="AV23" s="97">
        <f t="shared" si="29"/>
        <v>183.71172421870855</v>
      </c>
      <c r="AW23" s="97" t="s">
        <v>8053</v>
      </c>
      <c r="AX23" s="97" t="s">
        <v>8053</v>
      </c>
      <c r="AY23" s="97" t="s">
        <v>8053</v>
      </c>
      <c r="AZ23" s="97">
        <f t="shared" si="30"/>
        <v>11.336964819174947</v>
      </c>
      <c r="BA23" s="97">
        <f t="shared" si="31"/>
        <v>11.336964819174947</v>
      </c>
      <c r="BB23" s="97">
        <f t="shared" si="32"/>
        <v>0.47237353413228944</v>
      </c>
      <c r="BC23" s="97">
        <f t="shared" si="33"/>
        <v>0</v>
      </c>
      <c r="BD23" s="97">
        <f t="shared" si="34"/>
        <v>0</v>
      </c>
      <c r="BE23" s="97">
        <f t="shared" si="35"/>
        <v>0</v>
      </c>
      <c r="BF23" s="97">
        <f>SIN((90-$Y$9)*$AE$8)*TAN($AC$9*$AE$8)/TAN((90-'C'!$F18)*$AE$8)</f>
        <v>1.1778599034106148</v>
      </c>
      <c r="BG23" s="97">
        <f t="shared" si="36"/>
        <v>3.9313065427916136</v>
      </c>
      <c r="BH23" s="97">
        <f t="shared" si="37"/>
        <v>2.2206545302661587</v>
      </c>
      <c r="BI23" s="97">
        <f t="shared" si="38"/>
        <v>32.033238185153117</v>
      </c>
      <c r="BJ23" s="97">
        <f t="shared" si="39"/>
        <v>-63.235932093769613</v>
      </c>
      <c r="BK23" s="97">
        <f t="shared" si="40"/>
        <v>95.269170278922729</v>
      </c>
      <c r="BL23" s="97">
        <f t="shared" si="41"/>
        <v>211.20269390861648</v>
      </c>
      <c r="BM23" s="97" t="s">
        <v>8053</v>
      </c>
      <c r="BN23" s="97" t="s">
        <v>8053</v>
      </c>
      <c r="BO23" s="97" t="s">
        <v>8053</v>
      </c>
      <c r="BP23" s="97">
        <f t="shared" si="42"/>
        <v>0</v>
      </c>
      <c r="BQ23" s="97">
        <f t="shared" si="43"/>
        <v>0</v>
      </c>
      <c r="BR23" s="97">
        <f t="shared" si="44"/>
        <v>0</v>
      </c>
      <c r="BS23" s="97">
        <f t="shared" si="45"/>
        <v>0</v>
      </c>
      <c r="BT23" s="97">
        <f t="shared" si="46"/>
        <v>0</v>
      </c>
      <c r="BU23" s="97">
        <f t="shared" si="47"/>
        <v>0</v>
      </c>
      <c r="BV23" s="97">
        <f>SIN((90-$Y$9)*$AE$8)*TAN($AE$10*$AE$8)/TAN((90-'C'!$F18)*$AE$8)</f>
        <v>-9.5225879874199226E-2</v>
      </c>
      <c r="BW23" s="97">
        <f t="shared" si="48"/>
        <v>2.5695650812758864E-2</v>
      </c>
      <c r="BX23" s="97">
        <f t="shared" si="49"/>
        <v>1.0127663357422376</v>
      </c>
      <c r="BY23" s="97">
        <f t="shared" si="50"/>
        <v>-5.3952350801669624</v>
      </c>
      <c r="BZ23" s="97">
        <f t="shared" si="51"/>
        <v>9.1069592988755232</v>
      </c>
      <c r="CA23" s="97">
        <f t="shared" si="52"/>
        <v>-14.502194379042486</v>
      </c>
      <c r="CB23" s="97">
        <f t="shared" si="53"/>
        <v>176.28827578129145</v>
      </c>
      <c r="CC23" s="97" t="s">
        <v>8053</v>
      </c>
      <c r="CD23" s="97" t="s">
        <v>8053</v>
      </c>
      <c r="CE23" s="97" t="s">
        <v>8053</v>
      </c>
      <c r="CF23" s="97">
        <f t="shared" si="54"/>
        <v>0</v>
      </c>
      <c r="CG23" s="97">
        <f t="shared" si="55"/>
        <v>0</v>
      </c>
      <c r="CH23" s="97">
        <f t="shared" si="56"/>
        <v>0</v>
      </c>
      <c r="CI23" s="97">
        <f t="shared" si="57"/>
        <v>0</v>
      </c>
      <c r="CJ23" s="97">
        <f t="shared" si="58"/>
        <v>0</v>
      </c>
      <c r="CK23" s="97">
        <f t="shared" si="59"/>
        <v>0</v>
      </c>
      <c r="CL23" s="97">
        <f>90-'C'!$F18</f>
        <v>112.072</v>
      </c>
      <c r="CM23" s="97">
        <v>9</v>
      </c>
      <c r="CN23" s="97"/>
      <c r="CO23" s="97"/>
      <c r="CP23" s="97">
        <f>$G15</f>
        <v>0</v>
      </c>
      <c r="CQ23" s="97"/>
      <c r="CR23" s="97" t="str">
        <f t="shared" si="60"/>
        <v>JAN</v>
      </c>
      <c r="CS23" s="97">
        <f t="shared" si="61"/>
        <v>9</v>
      </c>
      <c r="CT23" s="97">
        <f t="shared" si="62"/>
        <v>34.31666666666667</v>
      </c>
      <c r="CU23" s="97">
        <f>'C'!F18</f>
        <v>-22.071999999999999</v>
      </c>
      <c r="CV23" s="97">
        <f t="shared" si="63"/>
        <v>3.1415926535897931</v>
      </c>
      <c r="CW23" s="97">
        <f t="shared" si="64"/>
        <v>1.7453292519943295E-2</v>
      </c>
      <c r="CX23" s="97">
        <f t="shared" si="65"/>
        <v>57.295779513082323</v>
      </c>
      <c r="CY23" s="97">
        <f t="shared" si="66"/>
        <v>0.59893882164272083</v>
      </c>
      <c r="CZ23" s="97">
        <f t="shared" si="67"/>
        <v>-0.3852290725001884</v>
      </c>
      <c r="DA23" s="97">
        <f t="shared" si="68"/>
        <v>1.310067796192129</v>
      </c>
      <c r="DB23" s="97">
        <f t="shared" si="69"/>
        <v>-63.570973597853182</v>
      </c>
      <c r="DC23" s="97">
        <f t="shared" si="70"/>
        <v>116.42902640214682</v>
      </c>
      <c r="DD23" s="97">
        <f t="shared" si="71"/>
        <v>243.5709735978532</v>
      </c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</row>
    <row r="24" spans="1:119" ht="30" customHeight="1" x14ac:dyDescent="0.2">
      <c r="A24" s="97">
        <f t="shared" si="75"/>
        <v>0</v>
      </c>
      <c r="B24" s="97">
        <f t="shared" si="76"/>
        <v>0</v>
      </c>
      <c r="C24" s="97">
        <f t="shared" si="77"/>
        <v>0</v>
      </c>
      <c r="D24" s="97">
        <f t="shared" si="78"/>
        <v>0.4727750745546957</v>
      </c>
      <c r="E24" s="97">
        <f t="shared" si="2"/>
        <v>0</v>
      </c>
      <c r="F24" s="98">
        <f t="shared" si="3"/>
        <v>0.4727750745546957</v>
      </c>
      <c r="G24" s="97">
        <f t="shared" si="4"/>
        <v>0</v>
      </c>
      <c r="H24" s="97">
        <f t="shared" si="5"/>
        <v>0</v>
      </c>
      <c r="I24" s="98">
        <f t="shared" si="6"/>
        <v>0</v>
      </c>
      <c r="J24" s="97">
        <f t="shared" si="7"/>
        <v>0</v>
      </c>
      <c r="K24" s="97">
        <f t="shared" si="8"/>
        <v>0</v>
      </c>
      <c r="L24" s="98">
        <f t="shared" si="9"/>
        <v>0</v>
      </c>
      <c r="M24" s="98">
        <f t="shared" si="10"/>
        <v>10</v>
      </c>
      <c r="N24" s="97"/>
      <c r="O24" s="97"/>
      <c r="P24" s="97">
        <f>$H15</f>
        <v>0</v>
      </c>
      <c r="Q24" s="98">
        <f t="shared" si="73"/>
        <v>10</v>
      </c>
      <c r="R24" s="97">
        <f t="shared" si="11"/>
        <v>105.87231873866266</v>
      </c>
      <c r="S24" s="97">
        <f t="shared" si="12"/>
        <v>116.24612401035537</v>
      </c>
      <c r="T24" s="97">
        <f t="shared" si="13"/>
        <v>-10.373805271692717</v>
      </c>
      <c r="U24" s="97" t="str">
        <f t="shared" si="86"/>
        <v>QNOS</v>
      </c>
      <c r="V24" s="97">
        <f t="shared" si="15"/>
        <v>243.75387598964463</v>
      </c>
      <c r="W24" s="97">
        <f t="shared" si="0"/>
        <v>12</v>
      </c>
      <c r="X24" s="97">
        <f>SIN((90-$Y$9)*$AE$8)*TAN($AE$9*$AE$8)/TAN((90-'C'!$F19)*$AE$8)</f>
        <v>-1.1692498157934557</v>
      </c>
      <c r="Y24" s="97">
        <f t="shared" si="79"/>
        <v>3.9313065427916092</v>
      </c>
      <c r="Z24" s="97">
        <f t="shared" si="80"/>
        <v>2.2206545302661578</v>
      </c>
      <c r="AA24" s="97">
        <f t="shared" si="81"/>
        <v>-31.771559895360529</v>
      </c>
      <c r="AB24" s="97">
        <f t="shared" si="82"/>
        <v>63.235932093769605</v>
      </c>
      <c r="AC24" s="97">
        <f t="shared" si="83"/>
        <v>-95.007491989130131</v>
      </c>
      <c r="AD24" s="97">
        <f t="shared" si="84"/>
        <v>148.53562780159092</v>
      </c>
      <c r="AE24" s="97">
        <f>(COS( 90.833*$AE$8)-SIN($Y$9*$AE$8)*SIN('C'!$F19*$AE$8))/COS($Y$9*$AE$8)/COS('C'!$F19*$AE$8)</f>
        <v>0.25578083713602978</v>
      </c>
      <c r="AF24" s="97">
        <f t="shared" si="17"/>
        <v>75.180141664264823</v>
      </c>
      <c r="AG24" s="97">
        <f>('C'!$E19+$AG$9+$AA$9/15)</f>
        <v>12.310777777777776</v>
      </c>
      <c r="AH24" s="97">
        <f t="shared" si="18"/>
        <v>0</v>
      </c>
      <c r="AI24" s="97">
        <f t="shared" si="19"/>
        <v>0</v>
      </c>
      <c r="AJ24" s="97">
        <f t="shared" si="20"/>
        <v>0</v>
      </c>
      <c r="AK24" s="97">
        <f t="shared" si="21"/>
        <v>0</v>
      </c>
      <c r="AL24" s="97">
        <f t="shared" si="22"/>
        <v>0</v>
      </c>
      <c r="AM24" s="97"/>
      <c r="AN24" s="97"/>
      <c r="AO24" s="97">
        <f t="shared" si="23"/>
        <v>0</v>
      </c>
      <c r="AP24" s="97">
        <f>SIN((90-$Y$9)*$AE$8)*TAN($AC$10*$AE$8)/TAN((90-'C'!$F19)*$AE$8)</f>
        <v>9.4529784212258675E-2</v>
      </c>
      <c r="AQ24" s="97">
        <f t="shared" si="24"/>
        <v>2.5695650812758871E-2</v>
      </c>
      <c r="AR24" s="97">
        <f t="shared" si="25"/>
        <v>1.0127663357422376</v>
      </c>
      <c r="AS24" s="97">
        <f t="shared" si="26"/>
        <v>5.3556805281006632</v>
      </c>
      <c r="AT24" s="97">
        <f t="shared" si="27"/>
        <v>-9.106959298875525</v>
      </c>
      <c r="AU24" s="97">
        <f t="shared" si="28"/>
        <v>14.462639826976188</v>
      </c>
      <c r="AV24" s="97">
        <f t="shared" si="29"/>
        <v>183.75127877077486</v>
      </c>
      <c r="AW24" s="97" t="s">
        <v>8053</v>
      </c>
      <c r="AX24" s="97" t="s">
        <v>8053</v>
      </c>
      <c r="AY24" s="97" t="s">
        <v>8053</v>
      </c>
      <c r="AZ24" s="97">
        <f t="shared" si="30"/>
        <v>11.346601789312697</v>
      </c>
      <c r="BA24" s="97">
        <f t="shared" si="31"/>
        <v>11.346601789312697</v>
      </c>
      <c r="BB24" s="97">
        <f t="shared" si="32"/>
        <v>0.4727750745546957</v>
      </c>
      <c r="BC24" s="97">
        <f t="shared" si="33"/>
        <v>0</v>
      </c>
      <c r="BD24" s="97">
        <f t="shared" si="34"/>
        <v>0</v>
      </c>
      <c r="BE24" s="97">
        <f t="shared" si="35"/>
        <v>0</v>
      </c>
      <c r="BF24" s="97">
        <f>SIN((90-$Y$9)*$AE$8)*TAN($AC$9*$AE$8)/TAN((90-'C'!$F19)*$AE$8)</f>
        <v>1.1692498157934561</v>
      </c>
      <c r="BG24" s="97">
        <f t="shared" si="36"/>
        <v>3.9313065427916136</v>
      </c>
      <c r="BH24" s="97">
        <f t="shared" si="37"/>
        <v>2.2206545302661587</v>
      </c>
      <c r="BI24" s="97">
        <f t="shared" si="38"/>
        <v>31.771559895360529</v>
      </c>
      <c r="BJ24" s="97">
        <f t="shared" si="39"/>
        <v>-63.235932093769613</v>
      </c>
      <c r="BK24" s="97">
        <f t="shared" si="40"/>
        <v>95.007491989130145</v>
      </c>
      <c r="BL24" s="97">
        <f t="shared" si="41"/>
        <v>211.46437219840908</v>
      </c>
      <c r="BM24" s="97" t="s">
        <v>8053</v>
      </c>
      <c r="BN24" s="97" t="s">
        <v>8053</v>
      </c>
      <c r="BO24" s="97" t="s">
        <v>8053</v>
      </c>
      <c r="BP24" s="97">
        <f t="shared" si="42"/>
        <v>0</v>
      </c>
      <c r="BQ24" s="97">
        <f t="shared" si="43"/>
        <v>0</v>
      </c>
      <c r="BR24" s="97">
        <f t="shared" si="44"/>
        <v>0</v>
      </c>
      <c r="BS24" s="97">
        <f t="shared" si="45"/>
        <v>0</v>
      </c>
      <c r="BT24" s="97">
        <f t="shared" si="46"/>
        <v>0</v>
      </c>
      <c r="BU24" s="97">
        <f t="shared" si="47"/>
        <v>0</v>
      </c>
      <c r="BV24" s="97">
        <f>SIN((90-$Y$9)*$AE$8)*TAN($AE$10*$AE$8)/TAN((90-'C'!$F19)*$AE$8)</f>
        <v>-9.4529784212258647E-2</v>
      </c>
      <c r="BW24" s="97">
        <f t="shared" si="48"/>
        <v>2.5695650812758864E-2</v>
      </c>
      <c r="BX24" s="97">
        <f t="shared" si="49"/>
        <v>1.0127663357422376</v>
      </c>
      <c r="BY24" s="97">
        <f t="shared" si="50"/>
        <v>-5.3556805281006623</v>
      </c>
      <c r="BZ24" s="97">
        <f t="shared" si="51"/>
        <v>9.1069592988755232</v>
      </c>
      <c r="CA24" s="97">
        <f t="shared" si="52"/>
        <v>-14.462639826976186</v>
      </c>
      <c r="CB24" s="97">
        <f t="shared" si="53"/>
        <v>176.24872122922514</v>
      </c>
      <c r="CC24" s="97" t="s">
        <v>8053</v>
      </c>
      <c r="CD24" s="97" t="s">
        <v>8053</v>
      </c>
      <c r="CE24" s="97" t="s">
        <v>8053</v>
      </c>
      <c r="CF24" s="97">
        <f t="shared" si="54"/>
        <v>0</v>
      </c>
      <c r="CG24" s="97">
        <f t="shared" si="55"/>
        <v>0</v>
      </c>
      <c r="CH24" s="97">
        <f t="shared" si="56"/>
        <v>0</v>
      </c>
      <c r="CI24" s="97">
        <f t="shared" si="57"/>
        <v>0</v>
      </c>
      <c r="CJ24" s="97">
        <f t="shared" si="58"/>
        <v>0</v>
      </c>
      <c r="CK24" s="97">
        <f t="shared" si="59"/>
        <v>0</v>
      </c>
      <c r="CL24" s="97">
        <f>90-'C'!$F19</f>
        <v>111.926</v>
      </c>
      <c r="CM24" s="97">
        <v>10</v>
      </c>
      <c r="CN24" s="97"/>
      <c r="CO24" s="97"/>
      <c r="CP24" s="97">
        <f>$H15</f>
        <v>0</v>
      </c>
      <c r="CQ24" s="97"/>
      <c r="CR24" s="97" t="str">
        <f t="shared" si="60"/>
        <v>JAN</v>
      </c>
      <c r="CS24" s="97">
        <f t="shared" si="61"/>
        <v>10</v>
      </c>
      <c r="CT24" s="97">
        <f t="shared" si="62"/>
        <v>34.31666666666667</v>
      </c>
      <c r="CU24" s="97">
        <f>'C'!F19</f>
        <v>-21.925999999999998</v>
      </c>
      <c r="CV24" s="97">
        <f t="shared" si="63"/>
        <v>3.1415926535897931</v>
      </c>
      <c r="CW24" s="97">
        <f t="shared" si="64"/>
        <v>1.7453292519943295E-2</v>
      </c>
      <c r="CX24" s="97">
        <f t="shared" si="65"/>
        <v>57.295779513082323</v>
      </c>
      <c r="CY24" s="97">
        <f t="shared" si="66"/>
        <v>0.59893882164272083</v>
      </c>
      <c r="CZ24" s="97">
        <f t="shared" si="67"/>
        <v>-0.38268089179227666</v>
      </c>
      <c r="DA24" s="97">
        <f t="shared" si="68"/>
        <v>1.3121410041571906</v>
      </c>
      <c r="DB24" s="97">
        <f t="shared" si="69"/>
        <v>-63.753875989644619</v>
      </c>
      <c r="DC24" s="97">
        <f t="shared" si="70"/>
        <v>116.24612401035537</v>
      </c>
      <c r="DD24" s="97">
        <f t="shared" si="71"/>
        <v>243.75387598964463</v>
      </c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</row>
    <row r="25" spans="1:119" ht="30" customHeight="1" x14ac:dyDescent="0.2">
      <c r="A25" s="97">
        <f t="shared" si="75"/>
        <v>0</v>
      </c>
      <c r="B25" s="97">
        <f t="shared" si="76"/>
        <v>0</v>
      </c>
      <c r="C25" s="97">
        <f t="shared" si="77"/>
        <v>0</v>
      </c>
      <c r="D25" s="97">
        <f t="shared" si="78"/>
        <v>0.47318238380811817</v>
      </c>
      <c r="E25" s="97">
        <f t="shared" si="2"/>
        <v>0</v>
      </c>
      <c r="F25" s="98">
        <f t="shared" si="3"/>
        <v>0.47318238380811817</v>
      </c>
      <c r="G25" s="97">
        <f t="shared" si="4"/>
        <v>0</v>
      </c>
      <c r="H25" s="97">
        <f t="shared" si="5"/>
        <v>0</v>
      </c>
      <c r="I25" s="98">
        <f t="shared" si="6"/>
        <v>0</v>
      </c>
      <c r="J25" s="97">
        <f t="shared" si="7"/>
        <v>0</v>
      </c>
      <c r="K25" s="97">
        <f t="shared" si="8"/>
        <v>0</v>
      </c>
      <c r="L25" s="98">
        <f t="shared" si="9"/>
        <v>0</v>
      </c>
      <c r="M25" s="98">
        <f t="shared" si="10"/>
        <v>11</v>
      </c>
      <c r="N25" s="97" t="s">
        <v>8187</v>
      </c>
      <c r="O25" s="97"/>
      <c r="P25" s="97"/>
      <c r="Q25" s="98">
        <f t="shared" si="73"/>
        <v>11</v>
      </c>
      <c r="R25" s="97">
        <f t="shared" si="11"/>
        <v>105.87231873866266</v>
      </c>
      <c r="S25" s="97">
        <f t="shared" si="12"/>
        <v>116.05330810492359</v>
      </c>
      <c r="T25" s="97">
        <f t="shared" si="13"/>
        <v>-10.180989366260931</v>
      </c>
      <c r="U25" s="97" t="str">
        <f t="shared" si="86"/>
        <v>QNOS</v>
      </c>
      <c r="V25" s="97">
        <f t="shared" si="15"/>
        <v>243.94669189507641</v>
      </c>
      <c r="W25" s="97">
        <f t="shared" si="0"/>
        <v>13</v>
      </c>
      <c r="X25" s="97">
        <f>SIN((90-$Y$9)*$AE$8)*TAN($AE$9*$AE$8)/TAN((90-'C'!$F20)*$AE$8)</f>
        <v>-1.1601870607859257</v>
      </c>
      <c r="Y25" s="97">
        <f t="shared" si="79"/>
        <v>3.9313065427916092</v>
      </c>
      <c r="Z25" s="97">
        <f t="shared" si="80"/>
        <v>2.2206545302661578</v>
      </c>
      <c r="AA25" s="97">
        <f t="shared" si="81"/>
        <v>-31.496921227931658</v>
      </c>
      <c r="AB25" s="97">
        <f t="shared" si="82"/>
        <v>63.235932093769605</v>
      </c>
      <c r="AC25" s="97">
        <f t="shared" si="83"/>
        <v>-94.73285332170127</v>
      </c>
      <c r="AD25" s="97">
        <f t="shared" si="84"/>
        <v>148.26098913416206</v>
      </c>
      <c r="AE25" s="97">
        <f>(COS( 90.833*$AE$8)-SIN($Y$9*$AE$8)*SIN('C'!$F20*$AE$8))/COS($Y$9*$AE$8)/COS('C'!$F20*$AE$8)</f>
        <v>0.25367167041150113</v>
      </c>
      <c r="AF25" s="97">
        <f t="shared" si="17"/>
        <v>75.305110361811842</v>
      </c>
      <c r="AG25" s="97">
        <f>('C'!$E20+$AG$9+$AA$9/15)</f>
        <v>12.317777777777781</v>
      </c>
      <c r="AH25" s="97">
        <f t="shared" si="18"/>
        <v>0</v>
      </c>
      <c r="AI25" s="97">
        <f t="shared" si="19"/>
        <v>0</v>
      </c>
      <c r="AJ25" s="97">
        <f t="shared" si="20"/>
        <v>0</v>
      </c>
      <c r="AK25" s="97">
        <f t="shared" si="21"/>
        <v>0</v>
      </c>
      <c r="AL25" s="97">
        <f t="shared" si="22"/>
        <v>0</v>
      </c>
      <c r="AM25" s="97"/>
      <c r="AN25" s="97"/>
      <c r="AO25" s="97">
        <f t="shared" si="23"/>
        <v>0</v>
      </c>
      <c r="AP25" s="97">
        <f>SIN((90-$Y$9)*$AE$8)*TAN($AC$10*$AE$8)/TAN((90-'C'!$F20)*$AE$8)</f>
        <v>9.379709196492314E-2</v>
      </c>
      <c r="AQ25" s="97">
        <f t="shared" si="24"/>
        <v>2.5695650812758871E-2</v>
      </c>
      <c r="AR25" s="97">
        <f t="shared" si="25"/>
        <v>1.0127663357422376</v>
      </c>
      <c r="AS25" s="97">
        <f t="shared" si="26"/>
        <v>5.314049196868643</v>
      </c>
      <c r="AT25" s="97">
        <f t="shared" si="27"/>
        <v>-9.106959298875525</v>
      </c>
      <c r="AU25" s="97">
        <f t="shared" si="28"/>
        <v>14.421008495744168</v>
      </c>
      <c r="AV25" s="97">
        <f t="shared" si="29"/>
        <v>183.79291010200689</v>
      </c>
      <c r="AW25" s="97" t="s">
        <v>8053</v>
      </c>
      <c r="AX25" s="97" t="s">
        <v>8053</v>
      </c>
      <c r="AY25" s="97" t="s">
        <v>8053</v>
      </c>
      <c r="AZ25" s="97">
        <f t="shared" si="30"/>
        <v>11.356377211394836</v>
      </c>
      <c r="BA25" s="97">
        <f t="shared" si="31"/>
        <v>11.356377211394836</v>
      </c>
      <c r="BB25" s="97">
        <f t="shared" si="32"/>
        <v>0.47318238380811817</v>
      </c>
      <c r="BC25" s="97">
        <f t="shared" si="33"/>
        <v>0</v>
      </c>
      <c r="BD25" s="97">
        <f t="shared" si="34"/>
        <v>0</v>
      </c>
      <c r="BE25" s="97">
        <f t="shared" si="35"/>
        <v>0</v>
      </c>
      <c r="BF25" s="97">
        <f>SIN((90-$Y$9)*$AE$8)*TAN($AC$9*$AE$8)/TAN((90-'C'!$F20)*$AE$8)</f>
        <v>1.1601870607859264</v>
      </c>
      <c r="BG25" s="97">
        <f t="shared" si="36"/>
        <v>3.9313065427916136</v>
      </c>
      <c r="BH25" s="97">
        <f t="shared" si="37"/>
        <v>2.2206545302661587</v>
      </c>
      <c r="BI25" s="97">
        <f t="shared" si="38"/>
        <v>31.496921227931672</v>
      </c>
      <c r="BJ25" s="97">
        <f t="shared" si="39"/>
        <v>-63.235932093769613</v>
      </c>
      <c r="BK25" s="97">
        <f t="shared" si="40"/>
        <v>94.732853321701285</v>
      </c>
      <c r="BL25" s="97">
        <f t="shared" si="41"/>
        <v>211.73901086583794</v>
      </c>
      <c r="BM25" s="97" t="s">
        <v>8053</v>
      </c>
      <c r="BN25" s="97" t="s">
        <v>8053</v>
      </c>
      <c r="BO25" s="97" t="s">
        <v>8053</v>
      </c>
      <c r="BP25" s="97">
        <f t="shared" si="42"/>
        <v>0</v>
      </c>
      <c r="BQ25" s="97">
        <f t="shared" si="43"/>
        <v>0</v>
      </c>
      <c r="BR25" s="97">
        <f t="shared" si="44"/>
        <v>0</v>
      </c>
      <c r="BS25" s="97">
        <f t="shared" si="45"/>
        <v>0</v>
      </c>
      <c r="BT25" s="97">
        <f t="shared" si="46"/>
        <v>0</v>
      </c>
      <c r="BU25" s="97">
        <f t="shared" si="47"/>
        <v>0</v>
      </c>
      <c r="BV25" s="97">
        <f>SIN((90-$Y$9)*$AE$8)*TAN($AE$10*$AE$8)/TAN((90-'C'!$F20)*$AE$8)</f>
        <v>-9.3797091964923127E-2</v>
      </c>
      <c r="BW25" s="97">
        <f t="shared" si="48"/>
        <v>2.5695650812758864E-2</v>
      </c>
      <c r="BX25" s="97">
        <f t="shared" si="49"/>
        <v>1.0127663357422376</v>
      </c>
      <c r="BY25" s="97">
        <f t="shared" si="50"/>
        <v>-5.3140491968686421</v>
      </c>
      <c r="BZ25" s="97">
        <f t="shared" si="51"/>
        <v>9.1069592988755232</v>
      </c>
      <c r="CA25" s="97">
        <f t="shared" si="52"/>
        <v>-14.421008495744164</v>
      </c>
      <c r="CB25" s="97">
        <f t="shared" si="53"/>
        <v>176.20708989799311</v>
      </c>
      <c r="CC25" s="97" t="s">
        <v>8053</v>
      </c>
      <c r="CD25" s="97" t="s">
        <v>8053</v>
      </c>
      <c r="CE25" s="97" t="s">
        <v>8053</v>
      </c>
      <c r="CF25" s="97">
        <f t="shared" si="54"/>
        <v>0</v>
      </c>
      <c r="CG25" s="97">
        <f t="shared" si="55"/>
        <v>0</v>
      </c>
      <c r="CH25" s="97">
        <f t="shared" si="56"/>
        <v>0</v>
      </c>
      <c r="CI25" s="97">
        <f t="shared" si="57"/>
        <v>0</v>
      </c>
      <c r="CJ25" s="97">
        <f t="shared" si="58"/>
        <v>0</v>
      </c>
      <c r="CK25" s="97">
        <f t="shared" si="59"/>
        <v>0</v>
      </c>
      <c r="CL25" s="97">
        <f>90-'C'!$F20</f>
        <v>111.77199999999999</v>
      </c>
      <c r="CM25" s="97">
        <v>11</v>
      </c>
      <c r="CN25" s="97" t="s">
        <v>8187</v>
      </c>
      <c r="CO25" s="97"/>
      <c r="CP25" s="97"/>
      <c r="CQ25" s="97"/>
      <c r="CR25" s="97" t="str">
        <f t="shared" si="60"/>
        <v>JAN</v>
      </c>
      <c r="CS25" s="97">
        <f t="shared" si="61"/>
        <v>11</v>
      </c>
      <c r="CT25" s="97">
        <f t="shared" si="62"/>
        <v>34.31666666666667</v>
      </c>
      <c r="CU25" s="97">
        <f>'C'!F20</f>
        <v>-21.771999999999998</v>
      </c>
      <c r="CV25" s="97">
        <f t="shared" si="63"/>
        <v>3.1415926535897931</v>
      </c>
      <c r="CW25" s="97">
        <f t="shared" si="64"/>
        <v>1.7453292519943295E-2</v>
      </c>
      <c r="CX25" s="97">
        <f t="shared" si="65"/>
        <v>57.295779513082323</v>
      </c>
      <c r="CY25" s="97">
        <f t="shared" si="66"/>
        <v>0.59893882164272083</v>
      </c>
      <c r="CZ25" s="97">
        <f t="shared" si="67"/>
        <v>-0.3799930847442054</v>
      </c>
      <c r="DA25" s="97">
        <f t="shared" si="68"/>
        <v>1.314322119391315</v>
      </c>
      <c r="DB25" s="97">
        <f t="shared" si="69"/>
        <v>-63.946691895076405</v>
      </c>
      <c r="DC25" s="97">
        <f t="shared" si="70"/>
        <v>116.05330810492359</v>
      </c>
      <c r="DD25" s="97">
        <f t="shared" si="71"/>
        <v>243.94669189507641</v>
      </c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</row>
    <row r="26" spans="1:119" ht="30" customHeight="1" x14ac:dyDescent="0.2">
      <c r="A26" s="97">
        <f t="shared" si="75"/>
        <v>0</v>
      </c>
      <c r="B26" s="97">
        <f t="shared" si="76"/>
        <v>0</v>
      </c>
      <c r="C26" s="97">
        <f t="shared" si="77"/>
        <v>0</v>
      </c>
      <c r="D26" s="97">
        <f t="shared" si="78"/>
        <v>0.4735530093973539</v>
      </c>
      <c r="E26" s="97">
        <f t="shared" si="2"/>
        <v>0</v>
      </c>
      <c r="F26" s="98">
        <f t="shared" si="3"/>
        <v>0.4735530093973539</v>
      </c>
      <c r="G26" s="97">
        <f t="shared" si="4"/>
        <v>0</v>
      </c>
      <c r="H26" s="97">
        <f t="shared" si="5"/>
        <v>0</v>
      </c>
      <c r="I26" s="98">
        <f t="shared" si="6"/>
        <v>0</v>
      </c>
      <c r="J26" s="97">
        <f t="shared" si="7"/>
        <v>0</v>
      </c>
      <c r="K26" s="97">
        <f t="shared" si="8"/>
        <v>0</v>
      </c>
      <c r="L26" s="98">
        <f t="shared" si="9"/>
        <v>0</v>
      </c>
      <c r="M26" s="98">
        <f t="shared" si="10"/>
        <v>12</v>
      </c>
      <c r="N26" s="97"/>
      <c r="O26" s="97" t="s">
        <v>8188</v>
      </c>
      <c r="P26" s="97"/>
      <c r="Q26" s="98">
        <f t="shared" si="73"/>
        <v>12</v>
      </c>
      <c r="R26" s="97">
        <f t="shared" si="11"/>
        <v>105.87231873866266</v>
      </c>
      <c r="S26" s="97">
        <f t="shared" si="12"/>
        <v>115.85184555314433</v>
      </c>
      <c r="T26" s="97">
        <f t="shared" si="13"/>
        <v>-9.9795268144816731</v>
      </c>
      <c r="U26" s="97" t="str">
        <f t="shared" si="86"/>
        <v>QNOS</v>
      </c>
      <c r="V26" s="97">
        <f t="shared" si="15"/>
        <v>244.14815444685567</v>
      </c>
      <c r="W26" s="97">
        <f t="shared" si="0"/>
        <v>14</v>
      </c>
      <c r="X26" s="97">
        <f>SIN((90-$Y$9)*$AE$8)*TAN($AE$9*$AE$8)/TAN((90-'C'!$F21)*$AE$8)</f>
        <v>-1.1507331419221489</v>
      </c>
      <c r="Y26" s="97">
        <f t="shared" si="79"/>
        <v>3.9313065427916092</v>
      </c>
      <c r="Z26" s="97">
        <f t="shared" si="80"/>
        <v>2.2206545302661578</v>
      </c>
      <c r="AA26" s="97">
        <f t="shared" si="81"/>
        <v>-31.211285572647832</v>
      </c>
      <c r="AB26" s="97">
        <f t="shared" si="82"/>
        <v>63.235932093769605</v>
      </c>
      <c r="AC26" s="97">
        <f t="shared" si="83"/>
        <v>-94.44721766641743</v>
      </c>
      <c r="AD26" s="97">
        <f t="shared" si="84"/>
        <v>147.97535347887822</v>
      </c>
      <c r="AE26" s="97">
        <f>(COS( 90.833*$AE$8)-SIN($Y$9*$AE$8)*SIN('C'!$F21*$AE$8))/COS($Y$9*$AE$8)/COS('C'!$F21*$AE$8)</f>
        <v>0.25147132223511726</v>
      </c>
      <c r="AF26" s="97">
        <f t="shared" si="17"/>
        <v>75.435405455512637</v>
      </c>
      <c r="AG26" s="97">
        <f>('C'!$E21+$AG$9+$AA$9/15)</f>
        <v>12.323777777777778</v>
      </c>
      <c r="AH26" s="97">
        <f t="shared" si="18"/>
        <v>0</v>
      </c>
      <c r="AI26" s="97">
        <f t="shared" si="19"/>
        <v>0</v>
      </c>
      <c r="AJ26" s="97">
        <f t="shared" si="20"/>
        <v>0</v>
      </c>
      <c r="AK26" s="97">
        <f t="shared" si="21"/>
        <v>0</v>
      </c>
      <c r="AL26" s="97">
        <f t="shared" si="22"/>
        <v>0</v>
      </c>
      <c r="AM26" s="97"/>
      <c r="AN26" s="97"/>
      <c r="AO26" s="97">
        <f t="shared" si="23"/>
        <v>0</v>
      </c>
      <c r="AP26" s="97">
        <f>SIN((90-$Y$9)*$AE$8)*TAN($AC$10*$AE$8)/TAN((90-'C'!$F21)*$AE$8)</f>
        <v>9.303277547918859E-2</v>
      </c>
      <c r="AQ26" s="97">
        <f t="shared" si="24"/>
        <v>2.5695650812758871E-2</v>
      </c>
      <c r="AR26" s="97">
        <f t="shared" si="25"/>
        <v>1.0127663357422376</v>
      </c>
      <c r="AS26" s="97">
        <f t="shared" si="26"/>
        <v>5.2706239847437395</v>
      </c>
      <c r="AT26" s="97">
        <f t="shared" si="27"/>
        <v>-9.106959298875525</v>
      </c>
      <c r="AU26" s="97">
        <f t="shared" si="28"/>
        <v>14.377583283619265</v>
      </c>
      <c r="AV26" s="97">
        <f t="shared" si="29"/>
        <v>183.83633531413179</v>
      </c>
      <c r="AW26" s="97" t="s">
        <v>8053</v>
      </c>
      <c r="AX26" s="97" t="s">
        <v>8053</v>
      </c>
      <c r="AY26" s="97" t="s">
        <v>8053</v>
      </c>
      <c r="AZ26" s="97">
        <f t="shared" si="30"/>
        <v>11.365272225536494</v>
      </c>
      <c r="BA26" s="97">
        <f t="shared" si="31"/>
        <v>11.365272225536494</v>
      </c>
      <c r="BB26" s="97">
        <f t="shared" si="32"/>
        <v>0.4735530093973539</v>
      </c>
      <c r="BC26" s="97">
        <f t="shared" si="33"/>
        <v>0</v>
      </c>
      <c r="BD26" s="97">
        <f t="shared" si="34"/>
        <v>0</v>
      </c>
      <c r="BE26" s="97">
        <f t="shared" si="35"/>
        <v>0</v>
      </c>
      <c r="BF26" s="97">
        <f>SIN((90-$Y$9)*$AE$8)*TAN($AC$9*$AE$8)/TAN((90-'C'!$F21)*$AE$8)</f>
        <v>1.1507331419221496</v>
      </c>
      <c r="BG26" s="97">
        <f t="shared" si="36"/>
        <v>3.9313065427916136</v>
      </c>
      <c r="BH26" s="97">
        <f t="shared" si="37"/>
        <v>2.2206545302661587</v>
      </c>
      <c r="BI26" s="97">
        <f t="shared" si="38"/>
        <v>31.211285572647839</v>
      </c>
      <c r="BJ26" s="97">
        <f t="shared" si="39"/>
        <v>-63.235932093769613</v>
      </c>
      <c r="BK26" s="97">
        <f t="shared" si="40"/>
        <v>94.447217666417458</v>
      </c>
      <c r="BL26" s="97">
        <f t="shared" si="41"/>
        <v>212.02464652112175</v>
      </c>
      <c r="BM26" s="97" t="s">
        <v>8053</v>
      </c>
      <c r="BN26" s="97" t="s">
        <v>8053</v>
      </c>
      <c r="BO26" s="97" t="s">
        <v>8053</v>
      </c>
      <c r="BP26" s="97">
        <f t="shared" si="42"/>
        <v>0</v>
      </c>
      <c r="BQ26" s="97">
        <f t="shared" si="43"/>
        <v>0</v>
      </c>
      <c r="BR26" s="97">
        <f t="shared" si="44"/>
        <v>0</v>
      </c>
      <c r="BS26" s="97">
        <f t="shared" si="45"/>
        <v>0</v>
      </c>
      <c r="BT26" s="97">
        <f t="shared" si="46"/>
        <v>0</v>
      </c>
      <c r="BU26" s="97">
        <f t="shared" si="47"/>
        <v>0</v>
      </c>
      <c r="BV26" s="97">
        <f>SIN((90-$Y$9)*$AE$8)*TAN($AE$10*$AE$8)/TAN((90-'C'!$F21)*$AE$8)</f>
        <v>-9.3032775479188576E-2</v>
      </c>
      <c r="BW26" s="97">
        <f t="shared" si="48"/>
        <v>2.5695650812758864E-2</v>
      </c>
      <c r="BX26" s="97">
        <f t="shared" si="49"/>
        <v>1.0127663357422376</v>
      </c>
      <c r="BY26" s="97">
        <f t="shared" si="50"/>
        <v>-5.2706239847437395</v>
      </c>
      <c r="BZ26" s="97">
        <f t="shared" si="51"/>
        <v>9.1069592988755232</v>
      </c>
      <c r="CA26" s="97">
        <f t="shared" si="52"/>
        <v>-14.377583283619263</v>
      </c>
      <c r="CB26" s="97">
        <f t="shared" si="53"/>
        <v>176.16366468586821</v>
      </c>
      <c r="CC26" s="97" t="s">
        <v>8053</v>
      </c>
      <c r="CD26" s="97" t="s">
        <v>8053</v>
      </c>
      <c r="CE26" s="97" t="s">
        <v>8053</v>
      </c>
      <c r="CF26" s="97">
        <f t="shared" si="54"/>
        <v>0</v>
      </c>
      <c r="CG26" s="97">
        <f t="shared" si="55"/>
        <v>0</v>
      </c>
      <c r="CH26" s="97">
        <f t="shared" si="56"/>
        <v>0</v>
      </c>
      <c r="CI26" s="97">
        <f t="shared" si="57"/>
        <v>0</v>
      </c>
      <c r="CJ26" s="97">
        <f t="shared" si="58"/>
        <v>0</v>
      </c>
      <c r="CK26" s="97">
        <f t="shared" si="59"/>
        <v>0</v>
      </c>
      <c r="CL26" s="97">
        <f>90-'C'!$F21</f>
        <v>111.611</v>
      </c>
      <c r="CM26" s="97">
        <v>12</v>
      </c>
      <c r="CN26" s="97"/>
      <c r="CO26" s="97" t="s">
        <v>8188</v>
      </c>
      <c r="CP26" s="97"/>
      <c r="CQ26" s="97"/>
      <c r="CR26" s="97" t="str">
        <f t="shared" si="60"/>
        <v>JAN</v>
      </c>
      <c r="CS26" s="97">
        <f t="shared" si="61"/>
        <v>12</v>
      </c>
      <c r="CT26" s="97">
        <f t="shared" si="62"/>
        <v>34.31666666666667</v>
      </c>
      <c r="CU26" s="97">
        <f>'C'!F21</f>
        <v>-21.611000000000001</v>
      </c>
      <c r="CV26" s="97">
        <f t="shared" si="63"/>
        <v>3.1415926535897931</v>
      </c>
      <c r="CW26" s="97">
        <f t="shared" si="64"/>
        <v>1.7453292519943295E-2</v>
      </c>
      <c r="CX26" s="97">
        <f t="shared" si="65"/>
        <v>57.295779513082323</v>
      </c>
      <c r="CY26" s="97">
        <f t="shared" si="66"/>
        <v>0.59893882164272083</v>
      </c>
      <c r="CZ26" s="97">
        <f t="shared" si="67"/>
        <v>-0.37718310464849458</v>
      </c>
      <c r="DA26" s="97">
        <f t="shared" si="68"/>
        <v>1.3165961977755885</v>
      </c>
      <c r="DB26" s="97">
        <f t="shared" si="69"/>
        <v>-64.148154446855671</v>
      </c>
      <c r="DC26" s="97">
        <f t="shared" si="70"/>
        <v>115.85184555314433</v>
      </c>
      <c r="DD26" s="97">
        <f t="shared" si="71"/>
        <v>244.14815444685567</v>
      </c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</row>
    <row r="27" spans="1:119" ht="30" customHeight="1" x14ac:dyDescent="0.2">
      <c r="A27" s="97">
        <f t="shared" si="75"/>
        <v>0</v>
      </c>
      <c r="B27" s="97">
        <f t="shared" si="76"/>
        <v>0</v>
      </c>
      <c r="C27" s="97">
        <f t="shared" si="77"/>
        <v>0</v>
      </c>
      <c r="D27" s="97">
        <f t="shared" si="78"/>
        <v>0.47396950473565869</v>
      </c>
      <c r="E27" s="97">
        <f t="shared" si="2"/>
        <v>0</v>
      </c>
      <c r="F27" s="98">
        <f t="shared" si="3"/>
        <v>0.47396950473565869</v>
      </c>
      <c r="G27" s="97">
        <f t="shared" si="4"/>
        <v>0</v>
      </c>
      <c r="H27" s="97">
        <f t="shared" si="5"/>
        <v>0</v>
      </c>
      <c r="I27" s="98">
        <f t="shared" si="6"/>
        <v>0</v>
      </c>
      <c r="J27" s="97">
        <f t="shared" si="7"/>
        <v>0</v>
      </c>
      <c r="K27" s="97">
        <f t="shared" si="8"/>
        <v>0</v>
      </c>
      <c r="L27" s="98">
        <f t="shared" si="9"/>
        <v>0</v>
      </c>
      <c r="M27" s="98">
        <f t="shared" si="10"/>
        <v>13</v>
      </c>
      <c r="N27" s="97"/>
      <c r="O27" s="97"/>
      <c r="P27" s="97">
        <f>$D15</f>
        <v>0.46922652448941043</v>
      </c>
      <c r="Q27" s="98">
        <f t="shared" si="73"/>
        <v>13</v>
      </c>
      <c r="R27" s="97">
        <f t="shared" si="11"/>
        <v>105.87231873866266</v>
      </c>
      <c r="S27" s="97">
        <f t="shared" si="12"/>
        <v>115.64300062294768</v>
      </c>
      <c r="T27" s="97">
        <f t="shared" si="13"/>
        <v>-9.7706818842850254</v>
      </c>
      <c r="U27" s="97" t="str">
        <f t="shared" si="86"/>
        <v>QNOS</v>
      </c>
      <c r="V27" s="97">
        <f t="shared" si="15"/>
        <v>244.35699937705232</v>
      </c>
      <c r="W27" s="97">
        <f t="shared" si="0"/>
        <v>15</v>
      </c>
      <c r="X27" s="97">
        <f>SIN((90-$Y$9)*$AE$8)*TAN($AE$9*$AE$8)/TAN((90-'C'!$F22)*$AE$8)</f>
        <v>-1.1409491144653439</v>
      </c>
      <c r="Y27" s="97">
        <f t="shared" si="79"/>
        <v>3.9313065427916092</v>
      </c>
      <c r="Z27" s="97">
        <f t="shared" si="80"/>
        <v>2.2206545302661578</v>
      </c>
      <c r="AA27" s="97">
        <f t="shared" si="81"/>
        <v>-30.916581777155301</v>
      </c>
      <c r="AB27" s="97">
        <f t="shared" si="82"/>
        <v>63.235932093769605</v>
      </c>
      <c r="AC27" s="97">
        <f t="shared" si="83"/>
        <v>-94.152513870924906</v>
      </c>
      <c r="AD27" s="97">
        <f t="shared" si="84"/>
        <v>147.6806496833857</v>
      </c>
      <c r="AE27" s="97">
        <f>(COS( 90.833*$AE$8)-SIN($Y$9*$AE$8)*SIN('C'!$F22*$AE$8))/COS($Y$9*$AE$8)/COS('C'!$F22*$AE$8)</f>
        <v>0.24919398530730033</v>
      </c>
      <c r="AF27" s="97">
        <f t="shared" si="17"/>
        <v>75.570178474579237</v>
      </c>
      <c r="AG27" s="97">
        <f>('C'!$E22+$AG$9+$AA$9/15)</f>
        <v>12.330777777777779</v>
      </c>
      <c r="AH27" s="97">
        <f t="shared" si="18"/>
        <v>0</v>
      </c>
      <c r="AI27" s="97">
        <f t="shared" si="19"/>
        <v>0</v>
      </c>
      <c r="AJ27" s="97">
        <f t="shared" si="20"/>
        <v>0</v>
      </c>
      <c r="AK27" s="97">
        <f t="shared" si="21"/>
        <v>0</v>
      </c>
      <c r="AL27" s="97">
        <f t="shared" si="22"/>
        <v>0</v>
      </c>
      <c r="AM27" s="97"/>
      <c r="AN27" s="97"/>
      <c r="AO27" s="97">
        <f t="shared" si="23"/>
        <v>0</v>
      </c>
      <c r="AP27" s="97">
        <f>SIN((90-$Y$9)*$AE$8)*TAN($AC$10*$AE$8)/TAN((90-'C'!$F22)*$AE$8)</f>
        <v>9.2241770860906083E-2</v>
      </c>
      <c r="AQ27" s="97">
        <f t="shared" si="24"/>
        <v>2.5695650812758871E-2</v>
      </c>
      <c r="AR27" s="97">
        <f t="shared" si="25"/>
        <v>1.0127663357422376</v>
      </c>
      <c r="AS27" s="97">
        <f t="shared" si="26"/>
        <v>5.2256856629540502</v>
      </c>
      <c r="AT27" s="97">
        <f t="shared" si="27"/>
        <v>-9.106959298875525</v>
      </c>
      <c r="AU27" s="97">
        <f t="shared" si="28"/>
        <v>14.332644961829576</v>
      </c>
      <c r="AV27" s="97">
        <f t="shared" si="29"/>
        <v>183.88127363592147</v>
      </c>
      <c r="AW27" s="97" t="s">
        <v>8053</v>
      </c>
      <c r="AX27" s="97" t="s">
        <v>8053</v>
      </c>
      <c r="AY27" s="97" t="s">
        <v>8053</v>
      </c>
      <c r="AZ27" s="97">
        <f t="shared" si="30"/>
        <v>11.375268113655808</v>
      </c>
      <c r="BA27" s="97">
        <f t="shared" si="31"/>
        <v>11.375268113655808</v>
      </c>
      <c r="BB27" s="97">
        <f t="shared" si="32"/>
        <v>0.47396950473565869</v>
      </c>
      <c r="BC27" s="97">
        <f t="shared" si="33"/>
        <v>0</v>
      </c>
      <c r="BD27" s="97">
        <f t="shared" si="34"/>
        <v>0</v>
      </c>
      <c r="BE27" s="97">
        <f t="shared" si="35"/>
        <v>0</v>
      </c>
      <c r="BF27" s="97">
        <f>SIN((90-$Y$9)*$AE$8)*TAN($AC$9*$AE$8)/TAN((90-'C'!$F22)*$AE$8)</f>
        <v>1.1409491144653445</v>
      </c>
      <c r="BG27" s="97">
        <f t="shared" si="36"/>
        <v>3.9313065427916136</v>
      </c>
      <c r="BH27" s="97">
        <f t="shared" si="37"/>
        <v>2.2206545302661587</v>
      </c>
      <c r="BI27" s="97">
        <f t="shared" si="38"/>
        <v>30.916581777155315</v>
      </c>
      <c r="BJ27" s="97">
        <f t="shared" si="39"/>
        <v>-63.235932093769613</v>
      </c>
      <c r="BK27" s="97">
        <f t="shared" si="40"/>
        <v>94.152513870924935</v>
      </c>
      <c r="BL27" s="97">
        <f t="shared" si="41"/>
        <v>212.31935031661428</v>
      </c>
      <c r="BM27" s="97" t="s">
        <v>8053</v>
      </c>
      <c r="BN27" s="97" t="s">
        <v>8053</v>
      </c>
      <c r="BO27" s="97" t="s">
        <v>8053</v>
      </c>
      <c r="BP27" s="97">
        <f t="shared" si="42"/>
        <v>0</v>
      </c>
      <c r="BQ27" s="97">
        <f t="shared" si="43"/>
        <v>0</v>
      </c>
      <c r="BR27" s="97">
        <f t="shared" si="44"/>
        <v>0</v>
      </c>
      <c r="BS27" s="97">
        <f t="shared" si="45"/>
        <v>0</v>
      </c>
      <c r="BT27" s="97">
        <f t="shared" si="46"/>
        <v>0</v>
      </c>
      <c r="BU27" s="97">
        <f t="shared" si="47"/>
        <v>0</v>
      </c>
      <c r="BV27" s="97">
        <f>SIN((90-$Y$9)*$AE$8)*TAN($AE$10*$AE$8)/TAN((90-'C'!$F22)*$AE$8)</f>
        <v>-9.2241770860906069E-2</v>
      </c>
      <c r="BW27" s="97">
        <f t="shared" si="48"/>
        <v>2.5695650812758864E-2</v>
      </c>
      <c r="BX27" s="97">
        <f t="shared" si="49"/>
        <v>1.0127663357422376</v>
      </c>
      <c r="BY27" s="97">
        <f t="shared" si="50"/>
        <v>-5.2256856629540502</v>
      </c>
      <c r="BZ27" s="97">
        <f t="shared" si="51"/>
        <v>9.1069592988755232</v>
      </c>
      <c r="CA27" s="97">
        <f t="shared" si="52"/>
        <v>-14.332644961829573</v>
      </c>
      <c r="CB27" s="97">
        <f t="shared" si="53"/>
        <v>176.11872636407853</v>
      </c>
      <c r="CC27" s="97" t="s">
        <v>8053</v>
      </c>
      <c r="CD27" s="97" t="s">
        <v>8053</v>
      </c>
      <c r="CE27" s="97" t="s">
        <v>8053</v>
      </c>
      <c r="CF27" s="97">
        <f t="shared" si="54"/>
        <v>0</v>
      </c>
      <c r="CG27" s="97">
        <f t="shared" si="55"/>
        <v>0</v>
      </c>
      <c r="CH27" s="97">
        <f t="shared" si="56"/>
        <v>0</v>
      </c>
      <c r="CI27" s="97">
        <f t="shared" si="57"/>
        <v>0</v>
      </c>
      <c r="CJ27" s="97">
        <f t="shared" si="58"/>
        <v>0</v>
      </c>
      <c r="CK27" s="97">
        <f t="shared" si="59"/>
        <v>0</v>
      </c>
      <c r="CL27" s="97">
        <f>90-'C'!$F22</f>
        <v>111.444</v>
      </c>
      <c r="CM27" s="97">
        <v>13</v>
      </c>
      <c r="CN27" s="97"/>
      <c r="CO27" s="97"/>
      <c r="CP27" s="97">
        <f>$D15</f>
        <v>0.46922652448941043</v>
      </c>
      <c r="CQ27" s="97"/>
      <c r="CR27" s="97" t="str">
        <f t="shared" si="60"/>
        <v>JAN</v>
      </c>
      <c r="CS27" s="97">
        <f t="shared" si="61"/>
        <v>13</v>
      </c>
      <c r="CT27" s="97">
        <f t="shared" si="62"/>
        <v>34.31666666666667</v>
      </c>
      <c r="CU27" s="97">
        <f>'C'!F22</f>
        <v>-21.443999999999999</v>
      </c>
      <c r="CV27" s="97">
        <f t="shared" si="63"/>
        <v>3.1415926535897931</v>
      </c>
      <c r="CW27" s="97">
        <f t="shared" si="64"/>
        <v>1.7453292519943295E-2</v>
      </c>
      <c r="CX27" s="97">
        <f t="shared" si="65"/>
        <v>57.295779513082323</v>
      </c>
      <c r="CY27" s="97">
        <f t="shared" si="66"/>
        <v>0.59893882164272083</v>
      </c>
      <c r="CZ27" s="97">
        <f t="shared" si="67"/>
        <v>-0.37426840479766399</v>
      </c>
      <c r="DA27" s="97">
        <f t="shared" si="68"/>
        <v>1.3189484307011536</v>
      </c>
      <c r="DB27" s="97">
        <f t="shared" si="69"/>
        <v>-64.356999377052318</v>
      </c>
      <c r="DC27" s="97">
        <f t="shared" si="70"/>
        <v>115.64300062294768</v>
      </c>
      <c r="DD27" s="97">
        <f t="shared" si="71"/>
        <v>244.35699937705232</v>
      </c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</row>
    <row r="28" spans="1:119" ht="30" customHeight="1" x14ac:dyDescent="0.2">
      <c r="A28" s="97">
        <f t="shared" si="75"/>
        <v>0</v>
      </c>
      <c r="B28" s="97">
        <f t="shared" si="76"/>
        <v>0</v>
      </c>
      <c r="C28" s="97">
        <f t="shared" si="77"/>
        <v>0</v>
      </c>
      <c r="D28" s="97">
        <f t="shared" si="78"/>
        <v>0.47434999737078432</v>
      </c>
      <c r="E28" s="97">
        <f t="shared" si="2"/>
        <v>0</v>
      </c>
      <c r="F28" s="98">
        <f t="shared" si="3"/>
        <v>0.47434999737078432</v>
      </c>
      <c r="G28" s="97">
        <f t="shared" si="4"/>
        <v>0</v>
      </c>
      <c r="H28" s="97">
        <f t="shared" si="5"/>
        <v>0</v>
      </c>
      <c r="I28" s="98">
        <f t="shared" si="6"/>
        <v>0</v>
      </c>
      <c r="J28" s="97">
        <f t="shared" si="7"/>
        <v>0</v>
      </c>
      <c r="K28" s="97">
        <f t="shared" si="8"/>
        <v>0</v>
      </c>
      <c r="L28" s="98">
        <f t="shared" si="9"/>
        <v>0</v>
      </c>
      <c r="M28" s="98">
        <f t="shared" si="10"/>
        <v>14</v>
      </c>
      <c r="N28" s="97"/>
      <c r="O28" s="97"/>
      <c r="P28" s="97">
        <f>$E15</f>
        <v>0</v>
      </c>
      <c r="Q28" s="98">
        <f t="shared" si="73"/>
        <v>14</v>
      </c>
      <c r="R28" s="97">
        <f t="shared" si="11"/>
        <v>105.87231873866266</v>
      </c>
      <c r="S28" s="97">
        <f t="shared" si="12"/>
        <v>115.42428651809023</v>
      </c>
      <c r="T28" s="97">
        <f t="shared" si="13"/>
        <v>-9.5519677794275708</v>
      </c>
      <c r="U28" s="97" t="str">
        <f t="shared" si="86"/>
        <v>QNOS</v>
      </c>
      <c r="V28" s="97">
        <f t="shared" si="15"/>
        <v>244.57571348190976</v>
      </c>
      <c r="W28" s="97">
        <f t="shared" si="0"/>
        <v>16</v>
      </c>
      <c r="X28" s="97">
        <f>SIN((90-$Y$9)*$AE$8)*TAN($AE$9*$AE$8)/TAN((90-'C'!$F23)*$AE$8)</f>
        <v>-1.1307203972773392</v>
      </c>
      <c r="Y28" s="97">
        <f t="shared" si="79"/>
        <v>3.9313065427916092</v>
      </c>
      <c r="Z28" s="97">
        <f t="shared" si="80"/>
        <v>2.2206545302661578</v>
      </c>
      <c r="AA28" s="97">
        <f t="shared" si="81"/>
        <v>-30.609450923421228</v>
      </c>
      <c r="AB28" s="97">
        <f t="shared" si="82"/>
        <v>63.235932093769605</v>
      </c>
      <c r="AC28" s="97">
        <f t="shared" si="83"/>
        <v>-93.845383017190841</v>
      </c>
      <c r="AD28" s="97">
        <f t="shared" si="84"/>
        <v>147.37351882965163</v>
      </c>
      <c r="AE28" s="97">
        <f>(COS( 90.833*$AE$8)-SIN($Y$9*$AE$8)*SIN('C'!$F23*$AE$8))/COS($Y$9*$AE$8)/COS('C'!$F23*$AE$8)</f>
        <v>0.24681296991174589</v>
      </c>
      <c r="AF28" s="97">
        <f t="shared" si="17"/>
        <v>75.711000035174862</v>
      </c>
      <c r="AG28" s="97">
        <f>('C'!$E23+$AG$9+$AA$9/15)</f>
        <v>12.33677777777778</v>
      </c>
      <c r="AH28" s="97">
        <f t="shared" si="18"/>
        <v>0</v>
      </c>
      <c r="AI28" s="97">
        <f t="shared" si="19"/>
        <v>0</v>
      </c>
      <c r="AJ28" s="97">
        <f t="shared" si="20"/>
        <v>0</v>
      </c>
      <c r="AK28" s="97">
        <f t="shared" si="21"/>
        <v>0</v>
      </c>
      <c r="AL28" s="97">
        <f t="shared" si="22"/>
        <v>0</v>
      </c>
      <c r="AM28" s="97"/>
      <c r="AN28" s="97"/>
      <c r="AO28" s="97">
        <f t="shared" si="23"/>
        <v>0</v>
      </c>
      <c r="AP28" s="97">
        <f>SIN((90-$Y$9)*$AE$8)*TAN($AC$10*$AE$8)/TAN((90-'C'!$F23)*$AE$8)</f>
        <v>9.1414814623248561E-2</v>
      </c>
      <c r="AQ28" s="97">
        <f t="shared" si="24"/>
        <v>2.5695650812758871E-2</v>
      </c>
      <c r="AR28" s="97">
        <f t="shared" si="25"/>
        <v>1.0127663357422376</v>
      </c>
      <c r="AS28" s="97">
        <f t="shared" si="26"/>
        <v>5.1787083143088042</v>
      </c>
      <c r="AT28" s="97">
        <f t="shared" si="27"/>
        <v>-9.106959298875525</v>
      </c>
      <c r="AU28" s="97">
        <f t="shared" si="28"/>
        <v>14.28566761318433</v>
      </c>
      <c r="AV28" s="97">
        <f t="shared" si="29"/>
        <v>183.92825098456672</v>
      </c>
      <c r="AW28" s="97" t="s">
        <v>8053</v>
      </c>
      <c r="AX28" s="97" t="s">
        <v>8053</v>
      </c>
      <c r="AY28" s="97" t="s">
        <v>8053</v>
      </c>
      <c r="AZ28" s="97">
        <f t="shared" si="30"/>
        <v>11.384399936898824</v>
      </c>
      <c r="BA28" s="97">
        <f t="shared" si="31"/>
        <v>11.384399936898824</v>
      </c>
      <c r="BB28" s="97">
        <f t="shared" si="32"/>
        <v>0.47434999737078432</v>
      </c>
      <c r="BC28" s="97">
        <f t="shared" si="33"/>
        <v>0</v>
      </c>
      <c r="BD28" s="97">
        <f t="shared" si="34"/>
        <v>0</v>
      </c>
      <c r="BE28" s="97">
        <f t="shared" si="35"/>
        <v>0</v>
      </c>
      <c r="BF28" s="97">
        <f>SIN((90-$Y$9)*$AE$8)*TAN($AC$9*$AE$8)/TAN((90-'C'!$F23)*$AE$8)</f>
        <v>1.1307203972773396</v>
      </c>
      <c r="BG28" s="97">
        <f t="shared" si="36"/>
        <v>3.9313065427916136</v>
      </c>
      <c r="BH28" s="97">
        <f t="shared" si="37"/>
        <v>2.2206545302661587</v>
      </c>
      <c r="BI28" s="97">
        <f t="shared" si="38"/>
        <v>30.609450923421228</v>
      </c>
      <c r="BJ28" s="97">
        <f t="shared" si="39"/>
        <v>-63.235932093769613</v>
      </c>
      <c r="BK28" s="97">
        <f t="shared" si="40"/>
        <v>93.845383017190841</v>
      </c>
      <c r="BL28" s="97">
        <f t="shared" si="41"/>
        <v>212.62648117034837</v>
      </c>
      <c r="BM28" s="97" t="s">
        <v>8053</v>
      </c>
      <c r="BN28" s="97" t="s">
        <v>8053</v>
      </c>
      <c r="BO28" s="97" t="s">
        <v>8053</v>
      </c>
      <c r="BP28" s="97">
        <f t="shared" si="42"/>
        <v>0</v>
      </c>
      <c r="BQ28" s="97">
        <f t="shared" si="43"/>
        <v>0</v>
      </c>
      <c r="BR28" s="97">
        <f t="shared" si="44"/>
        <v>0</v>
      </c>
      <c r="BS28" s="97">
        <f t="shared" si="45"/>
        <v>0</v>
      </c>
      <c r="BT28" s="97">
        <f t="shared" si="46"/>
        <v>0</v>
      </c>
      <c r="BU28" s="97">
        <f t="shared" si="47"/>
        <v>0</v>
      </c>
      <c r="BV28" s="97">
        <f>SIN((90-$Y$9)*$AE$8)*TAN($AE$10*$AE$8)/TAN((90-'C'!$F23)*$AE$8)</f>
        <v>-9.1414814623248533E-2</v>
      </c>
      <c r="BW28" s="97">
        <f t="shared" si="48"/>
        <v>2.5695650812758864E-2</v>
      </c>
      <c r="BX28" s="97">
        <f t="shared" si="49"/>
        <v>1.0127663357422376</v>
      </c>
      <c r="BY28" s="97">
        <f t="shared" si="50"/>
        <v>-5.1787083143088024</v>
      </c>
      <c r="BZ28" s="97">
        <f t="shared" si="51"/>
        <v>9.1069592988755232</v>
      </c>
      <c r="CA28" s="97">
        <f t="shared" si="52"/>
        <v>-14.285667613184327</v>
      </c>
      <c r="CB28" s="97">
        <f t="shared" si="53"/>
        <v>176.07174901543328</v>
      </c>
      <c r="CC28" s="97" t="s">
        <v>8053</v>
      </c>
      <c r="CD28" s="97" t="s">
        <v>8053</v>
      </c>
      <c r="CE28" s="97" t="s">
        <v>8053</v>
      </c>
      <c r="CF28" s="97">
        <f t="shared" si="54"/>
        <v>0</v>
      </c>
      <c r="CG28" s="97">
        <f t="shared" si="55"/>
        <v>0</v>
      </c>
      <c r="CH28" s="97">
        <f t="shared" si="56"/>
        <v>0</v>
      </c>
      <c r="CI28" s="97">
        <f t="shared" si="57"/>
        <v>0</v>
      </c>
      <c r="CJ28" s="97">
        <f t="shared" si="58"/>
        <v>0</v>
      </c>
      <c r="CK28" s="97">
        <f t="shared" si="59"/>
        <v>0</v>
      </c>
      <c r="CL28" s="97">
        <f>90-'C'!$F23</f>
        <v>111.26900000000001</v>
      </c>
      <c r="CM28" s="97">
        <v>14</v>
      </c>
      <c r="CN28" s="97"/>
      <c r="CO28" s="97"/>
      <c r="CP28" s="97">
        <f>$E15</f>
        <v>0</v>
      </c>
      <c r="CQ28" s="97"/>
      <c r="CR28" s="97" t="str">
        <f t="shared" si="60"/>
        <v>JAN</v>
      </c>
      <c r="CS28" s="97">
        <f t="shared" si="61"/>
        <v>14</v>
      </c>
      <c r="CT28" s="97">
        <f t="shared" si="62"/>
        <v>34.31666666666667</v>
      </c>
      <c r="CU28" s="97">
        <f>'C'!F23</f>
        <v>-21.268999999999998</v>
      </c>
      <c r="CV28" s="97">
        <f t="shared" si="63"/>
        <v>3.1415926535897931</v>
      </c>
      <c r="CW28" s="97">
        <f t="shared" si="64"/>
        <v>1.7453292519943295E-2</v>
      </c>
      <c r="CX28" s="97">
        <f t="shared" si="65"/>
        <v>57.295779513082323</v>
      </c>
      <c r="CY28" s="97">
        <f t="shared" si="66"/>
        <v>0.59893882164272083</v>
      </c>
      <c r="CZ28" s="97">
        <f t="shared" si="67"/>
        <v>-0.37121407860667394</v>
      </c>
      <c r="DA28" s="97">
        <f t="shared" si="68"/>
        <v>1.3214062305913441</v>
      </c>
      <c r="DB28" s="97">
        <f t="shared" si="69"/>
        <v>-64.575713481909773</v>
      </c>
      <c r="DC28" s="97">
        <f t="shared" si="70"/>
        <v>115.42428651809023</v>
      </c>
      <c r="DD28" s="97">
        <f t="shared" si="71"/>
        <v>244.57571348190976</v>
      </c>
      <c r="DE28" s="97"/>
      <c r="DF28" s="97"/>
      <c r="DG28" s="97"/>
      <c r="DH28" s="97"/>
      <c r="DI28" s="97"/>
      <c r="DJ28" s="97"/>
      <c r="DK28" s="97"/>
      <c r="DL28" s="97"/>
      <c r="DM28" s="97"/>
      <c r="DN28" s="97"/>
      <c r="DO28" s="97"/>
    </row>
    <row r="29" spans="1:119" ht="30" customHeight="1" x14ac:dyDescent="0.2">
      <c r="A29" s="97">
        <f t="shared" si="75"/>
        <v>0</v>
      </c>
      <c r="B29" s="97">
        <f t="shared" si="76"/>
        <v>0</v>
      </c>
      <c r="C29" s="97">
        <f t="shared" si="77"/>
        <v>0</v>
      </c>
      <c r="D29" s="97">
        <f t="shared" si="78"/>
        <v>0.47473462787255033</v>
      </c>
      <c r="E29" s="97">
        <f t="shared" si="2"/>
        <v>0</v>
      </c>
      <c r="F29" s="98">
        <f t="shared" si="3"/>
        <v>0.47473462787255033</v>
      </c>
      <c r="G29" s="97">
        <f t="shared" si="4"/>
        <v>0</v>
      </c>
      <c r="H29" s="97">
        <f t="shared" si="5"/>
        <v>0</v>
      </c>
      <c r="I29" s="98">
        <f t="shared" si="6"/>
        <v>0</v>
      </c>
      <c r="J29" s="97">
        <f t="shared" si="7"/>
        <v>0</v>
      </c>
      <c r="K29" s="97">
        <f t="shared" si="8"/>
        <v>0</v>
      </c>
      <c r="L29" s="98">
        <f t="shared" si="9"/>
        <v>0</v>
      </c>
      <c r="M29" s="98">
        <f t="shared" si="10"/>
        <v>15</v>
      </c>
      <c r="N29" s="97"/>
      <c r="O29" s="97"/>
      <c r="P29" s="97">
        <f>$J15</f>
        <v>0</v>
      </c>
      <c r="Q29" s="98">
        <f t="shared" si="73"/>
        <v>15</v>
      </c>
      <c r="R29" s="97">
        <f t="shared" si="11"/>
        <v>105.87231873866266</v>
      </c>
      <c r="S29" s="97">
        <f t="shared" si="12"/>
        <v>115.19821739950703</v>
      </c>
      <c r="T29" s="97">
        <f t="shared" si="13"/>
        <v>-9.3258986608443735</v>
      </c>
      <c r="U29" s="97" t="str">
        <f t="shared" si="86"/>
        <v>QNOS</v>
      </c>
      <c r="V29" s="97">
        <f t="shared" si="15"/>
        <v>244.80178260049297</v>
      </c>
      <c r="W29" s="97">
        <f t="shared" si="0"/>
        <v>17</v>
      </c>
      <c r="X29" s="97">
        <f>SIN((90-$Y$9)*$AE$8)*TAN($AE$9*$AE$8)/TAN((90-'C'!$F24)*$AE$8)</f>
        <v>-1.1201665351749839</v>
      </c>
      <c r="Y29" s="97">
        <f t="shared" si="79"/>
        <v>3.9313065427916092</v>
      </c>
      <c r="Z29" s="97">
        <f t="shared" si="80"/>
        <v>2.2206545302661578</v>
      </c>
      <c r="AA29" s="97">
        <f t="shared" si="81"/>
        <v>-30.293574705921543</v>
      </c>
      <c r="AB29" s="97">
        <f t="shared" si="82"/>
        <v>63.235932093769605</v>
      </c>
      <c r="AC29" s="97">
        <f t="shared" si="83"/>
        <v>-93.529506799691148</v>
      </c>
      <c r="AD29" s="97">
        <f t="shared" si="84"/>
        <v>147.05764261215194</v>
      </c>
      <c r="AE29" s="97">
        <f>(COS( 90.833*$AE$8)-SIN($Y$9*$AE$8)*SIN('C'!$F24*$AE$8))/COS($Y$9*$AE$8)/COS('C'!$F24*$AE$8)</f>
        <v>0.24435608294200536</v>
      </c>
      <c r="AF29" s="97">
        <f t="shared" si="17"/>
        <v>75.856216564218641</v>
      </c>
      <c r="AG29" s="97">
        <f>('C'!$E24+$AG$9+$AA$9/15)</f>
        <v>12.34277777777778</v>
      </c>
      <c r="AH29" s="97">
        <f t="shared" si="18"/>
        <v>0</v>
      </c>
      <c r="AI29" s="97">
        <f t="shared" si="19"/>
        <v>0</v>
      </c>
      <c r="AJ29" s="97">
        <f t="shared" si="20"/>
        <v>0</v>
      </c>
      <c r="AK29" s="97">
        <f t="shared" si="21"/>
        <v>0</v>
      </c>
      <c r="AL29" s="97">
        <f t="shared" si="22"/>
        <v>0</v>
      </c>
      <c r="AM29" s="97"/>
      <c r="AN29" s="97"/>
      <c r="AO29" s="97">
        <f t="shared" si="23"/>
        <v>0</v>
      </c>
      <c r="AP29" s="97">
        <f>SIN((90-$Y$9)*$AE$8)*TAN($AC$10*$AE$8)/TAN((90-'C'!$F24)*$AE$8)</f>
        <v>9.056157154921432E-2</v>
      </c>
      <c r="AQ29" s="97">
        <f t="shared" si="24"/>
        <v>2.5695650812758871E-2</v>
      </c>
      <c r="AR29" s="97">
        <f t="shared" si="25"/>
        <v>1.0127663357422376</v>
      </c>
      <c r="AS29" s="97">
        <f t="shared" si="26"/>
        <v>5.1302413336730526</v>
      </c>
      <c r="AT29" s="97">
        <f t="shared" si="27"/>
        <v>-9.106959298875525</v>
      </c>
      <c r="AU29" s="97">
        <f t="shared" si="28"/>
        <v>14.237200632548578</v>
      </c>
      <c r="AV29" s="97">
        <f t="shared" si="29"/>
        <v>183.97671796520248</v>
      </c>
      <c r="AW29" s="97" t="s">
        <v>8053</v>
      </c>
      <c r="AX29" s="97" t="s">
        <v>8053</v>
      </c>
      <c r="AY29" s="97" t="s">
        <v>8053</v>
      </c>
      <c r="AZ29" s="97">
        <f t="shared" si="30"/>
        <v>11.393631068941207</v>
      </c>
      <c r="BA29" s="97">
        <f t="shared" si="31"/>
        <v>11.393631068941207</v>
      </c>
      <c r="BB29" s="97">
        <f t="shared" si="32"/>
        <v>0.47473462787255033</v>
      </c>
      <c r="BC29" s="97">
        <f t="shared" si="33"/>
        <v>0</v>
      </c>
      <c r="BD29" s="97">
        <f t="shared" si="34"/>
        <v>0</v>
      </c>
      <c r="BE29" s="97">
        <f t="shared" si="35"/>
        <v>0</v>
      </c>
      <c r="BF29" s="97">
        <f>SIN((90-$Y$9)*$AE$8)*TAN($AC$9*$AE$8)/TAN((90-'C'!$F24)*$AE$8)</f>
        <v>1.1201665351749843</v>
      </c>
      <c r="BG29" s="97">
        <f t="shared" si="36"/>
        <v>3.9313065427916136</v>
      </c>
      <c r="BH29" s="97">
        <f t="shared" si="37"/>
        <v>2.2206545302661587</v>
      </c>
      <c r="BI29" s="97">
        <f t="shared" si="38"/>
        <v>30.293574705921543</v>
      </c>
      <c r="BJ29" s="97">
        <f t="shared" si="39"/>
        <v>-63.235932093769613</v>
      </c>
      <c r="BK29" s="97">
        <f t="shared" si="40"/>
        <v>93.529506799691148</v>
      </c>
      <c r="BL29" s="97">
        <f t="shared" si="41"/>
        <v>212.94235738784806</v>
      </c>
      <c r="BM29" s="97" t="s">
        <v>8053</v>
      </c>
      <c r="BN29" s="97" t="s">
        <v>8053</v>
      </c>
      <c r="BO29" s="97" t="s">
        <v>8053</v>
      </c>
      <c r="BP29" s="97">
        <f t="shared" si="42"/>
        <v>0</v>
      </c>
      <c r="BQ29" s="97">
        <f t="shared" si="43"/>
        <v>0</v>
      </c>
      <c r="BR29" s="97">
        <f t="shared" si="44"/>
        <v>0</v>
      </c>
      <c r="BS29" s="97">
        <f t="shared" si="45"/>
        <v>0</v>
      </c>
      <c r="BT29" s="97">
        <f t="shared" si="46"/>
        <v>0</v>
      </c>
      <c r="BU29" s="97">
        <f t="shared" si="47"/>
        <v>0</v>
      </c>
      <c r="BV29" s="97">
        <f>SIN((90-$Y$9)*$AE$8)*TAN($AE$10*$AE$8)/TAN((90-'C'!$F24)*$AE$8)</f>
        <v>-9.0561571549214293E-2</v>
      </c>
      <c r="BW29" s="97">
        <f t="shared" si="48"/>
        <v>2.5695650812758864E-2</v>
      </c>
      <c r="BX29" s="97">
        <f t="shared" si="49"/>
        <v>1.0127663357422376</v>
      </c>
      <c r="BY29" s="97">
        <f t="shared" si="50"/>
        <v>-5.1302413336730508</v>
      </c>
      <c r="BZ29" s="97">
        <f t="shared" si="51"/>
        <v>9.1069592988755232</v>
      </c>
      <c r="CA29" s="97">
        <f t="shared" si="52"/>
        <v>-14.237200632548575</v>
      </c>
      <c r="CB29" s="97">
        <f t="shared" si="53"/>
        <v>176.02328203479752</v>
      </c>
      <c r="CC29" s="97" t="s">
        <v>8053</v>
      </c>
      <c r="CD29" s="97" t="s">
        <v>8053</v>
      </c>
      <c r="CE29" s="97" t="s">
        <v>8053</v>
      </c>
      <c r="CF29" s="97">
        <f t="shared" si="54"/>
        <v>0</v>
      </c>
      <c r="CG29" s="97">
        <f t="shared" si="55"/>
        <v>0</v>
      </c>
      <c r="CH29" s="97">
        <f t="shared" si="56"/>
        <v>0</v>
      </c>
      <c r="CI29" s="97">
        <f t="shared" si="57"/>
        <v>0</v>
      </c>
      <c r="CJ29" s="97">
        <f t="shared" si="58"/>
        <v>0</v>
      </c>
      <c r="CK29" s="97">
        <f t="shared" si="59"/>
        <v>0</v>
      </c>
      <c r="CL29" s="97">
        <f>90-'C'!$F24</f>
        <v>111.08799999999999</v>
      </c>
      <c r="CM29" s="97">
        <v>15</v>
      </c>
      <c r="CN29" s="97"/>
      <c r="CO29" s="97"/>
      <c r="CP29" s="97">
        <f>$J15</f>
        <v>0</v>
      </c>
      <c r="CQ29" s="97"/>
      <c r="CR29" s="97" t="str">
        <f t="shared" si="60"/>
        <v>JAN</v>
      </c>
      <c r="CS29" s="97">
        <f t="shared" si="61"/>
        <v>15</v>
      </c>
      <c r="CT29" s="97">
        <f t="shared" si="62"/>
        <v>34.31666666666667</v>
      </c>
      <c r="CU29" s="97">
        <f>'C'!F24</f>
        <v>-21.088000000000001</v>
      </c>
      <c r="CV29" s="97">
        <f t="shared" si="63"/>
        <v>3.1415926535897931</v>
      </c>
      <c r="CW29" s="97">
        <f t="shared" si="64"/>
        <v>1.7453292519943295E-2</v>
      </c>
      <c r="CX29" s="97">
        <f t="shared" si="65"/>
        <v>57.295779513082323</v>
      </c>
      <c r="CY29" s="97">
        <f t="shared" si="66"/>
        <v>0.59893882164272083</v>
      </c>
      <c r="CZ29" s="97">
        <f t="shared" si="67"/>
        <v>-0.36805503266056422</v>
      </c>
      <c r="DA29" s="97">
        <f t="shared" si="68"/>
        <v>1.323940737151476</v>
      </c>
      <c r="DB29" s="97">
        <f t="shared" si="69"/>
        <v>-64.80178260049297</v>
      </c>
      <c r="DC29" s="97">
        <f t="shared" si="70"/>
        <v>115.19821739950703</v>
      </c>
      <c r="DD29" s="97">
        <f t="shared" si="71"/>
        <v>244.80178260049297</v>
      </c>
      <c r="DE29" s="97"/>
      <c r="DF29" s="97"/>
      <c r="DG29" s="97"/>
      <c r="DH29" s="97"/>
      <c r="DI29" s="97"/>
      <c r="DJ29" s="97"/>
      <c r="DK29" s="97"/>
      <c r="DL29" s="97"/>
      <c r="DM29" s="97"/>
      <c r="DN29" s="97"/>
      <c r="DO29" s="97"/>
    </row>
    <row r="30" spans="1:119" ht="30" customHeight="1" x14ac:dyDescent="0.2">
      <c r="A30" s="97">
        <f t="shared" si="75"/>
        <v>0</v>
      </c>
      <c r="B30" s="97">
        <f t="shared" si="76"/>
        <v>0</v>
      </c>
      <c r="C30" s="97">
        <f t="shared" si="77"/>
        <v>0</v>
      </c>
      <c r="D30" s="97">
        <f t="shared" si="78"/>
        <v>0.47512410747873163</v>
      </c>
      <c r="E30" s="97">
        <f t="shared" si="2"/>
        <v>0</v>
      </c>
      <c r="F30" s="98">
        <f t="shared" si="3"/>
        <v>0.47512410747873163</v>
      </c>
      <c r="G30" s="97">
        <f t="shared" si="4"/>
        <v>0</v>
      </c>
      <c r="H30" s="97">
        <f t="shared" si="5"/>
        <v>0</v>
      </c>
      <c r="I30" s="98">
        <f t="shared" si="6"/>
        <v>0</v>
      </c>
      <c r="J30" s="97">
        <f t="shared" si="7"/>
        <v>0</v>
      </c>
      <c r="K30" s="97">
        <f t="shared" si="8"/>
        <v>0</v>
      </c>
      <c r="L30" s="98">
        <f t="shared" si="9"/>
        <v>0</v>
      </c>
      <c r="M30" s="98">
        <f t="shared" si="10"/>
        <v>16</v>
      </c>
      <c r="N30" s="97"/>
      <c r="O30" s="97"/>
      <c r="P30" s="97">
        <f>$K15</f>
        <v>0</v>
      </c>
      <c r="Q30" s="98">
        <f t="shared" si="73"/>
        <v>16</v>
      </c>
      <c r="R30" s="97">
        <f t="shared" si="11"/>
        <v>105.87231873866266</v>
      </c>
      <c r="S30" s="97">
        <f t="shared" si="12"/>
        <v>114.96355784241841</v>
      </c>
      <c r="T30" s="97">
        <f t="shared" si="13"/>
        <v>-9.0912391037557541</v>
      </c>
      <c r="U30" s="97" t="str">
        <f t="shared" si="86"/>
        <v>QNOS</v>
      </c>
      <c r="V30" s="97">
        <f t="shared" si="15"/>
        <v>245.03644215758158</v>
      </c>
      <c r="W30" s="97">
        <f t="shared" si="0"/>
        <v>18</v>
      </c>
      <c r="X30" s="97">
        <f>SIN((90-$Y$9)*$AE$8)*TAN($AE$9*$AE$8)/TAN((90-'C'!$F25)*$AE$8)</f>
        <v>-1.1092317001230796</v>
      </c>
      <c r="Y30" s="97">
        <f t="shared" si="79"/>
        <v>3.9313065427916092</v>
      </c>
      <c r="Z30" s="97">
        <f t="shared" si="80"/>
        <v>2.2206545302661578</v>
      </c>
      <c r="AA30" s="97">
        <f t="shared" si="81"/>
        <v>-29.967365438996609</v>
      </c>
      <c r="AB30" s="97">
        <f t="shared" si="82"/>
        <v>63.235932093769605</v>
      </c>
      <c r="AC30" s="97">
        <f t="shared" si="83"/>
        <v>-93.203297532766214</v>
      </c>
      <c r="AD30" s="97">
        <f t="shared" si="84"/>
        <v>146.731433345227</v>
      </c>
      <c r="AE30" s="97">
        <f>(COS( 90.833*$AE$8)-SIN($Y$9*$AE$8)*SIN('C'!$F25*$AE$8))/COS($Y$9*$AE$8)/COS('C'!$F25*$AE$8)</f>
        <v>0.24181030827107258</v>
      </c>
      <c r="AF30" s="97">
        <f t="shared" si="17"/>
        <v>76.006589116242836</v>
      </c>
      <c r="AG30" s="97">
        <f>('C'!$E25+$AG$9+$AA$9/15)</f>
        <v>12.34877777777778</v>
      </c>
      <c r="AH30" s="97">
        <f t="shared" si="18"/>
        <v>0</v>
      </c>
      <c r="AI30" s="97">
        <f t="shared" si="19"/>
        <v>0</v>
      </c>
      <c r="AJ30" s="97">
        <f t="shared" si="20"/>
        <v>0</v>
      </c>
      <c r="AK30" s="97">
        <f t="shared" si="21"/>
        <v>0</v>
      </c>
      <c r="AL30" s="97">
        <f t="shared" si="22"/>
        <v>0</v>
      </c>
      <c r="AM30" s="97"/>
      <c r="AN30" s="97"/>
      <c r="AO30" s="97">
        <f t="shared" si="23"/>
        <v>0</v>
      </c>
      <c r="AP30" s="97">
        <f>SIN((90-$Y$9)*$AE$8)*TAN($AC$10*$AE$8)/TAN((90-'C'!$F25)*$AE$8)</f>
        <v>8.9677528136171997E-2</v>
      </c>
      <c r="AQ30" s="97">
        <f t="shared" si="24"/>
        <v>2.5695650812758871E-2</v>
      </c>
      <c r="AR30" s="97">
        <f t="shared" si="25"/>
        <v>1.0127663357422376</v>
      </c>
      <c r="AS30" s="97">
        <f t="shared" si="26"/>
        <v>5.0800286754477746</v>
      </c>
      <c r="AT30" s="97">
        <f t="shared" si="27"/>
        <v>-9.106959298875525</v>
      </c>
      <c r="AU30" s="97">
        <f t="shared" si="28"/>
        <v>14.1869879743233</v>
      </c>
      <c r="AV30" s="97">
        <f t="shared" si="29"/>
        <v>184.02693062342775</v>
      </c>
      <c r="AW30" s="97" t="s">
        <v>8053</v>
      </c>
      <c r="AX30" s="97" t="s">
        <v>8053</v>
      </c>
      <c r="AY30" s="97" t="s">
        <v>8053</v>
      </c>
      <c r="AZ30" s="97">
        <f t="shared" si="30"/>
        <v>11.40297857948956</v>
      </c>
      <c r="BA30" s="97">
        <f t="shared" si="31"/>
        <v>11.40297857948956</v>
      </c>
      <c r="BB30" s="97">
        <f t="shared" si="32"/>
        <v>0.47512410747873163</v>
      </c>
      <c r="BC30" s="97">
        <f t="shared" si="33"/>
        <v>0</v>
      </c>
      <c r="BD30" s="97">
        <f t="shared" si="34"/>
        <v>0</v>
      </c>
      <c r="BE30" s="97">
        <f t="shared" si="35"/>
        <v>0</v>
      </c>
      <c r="BF30" s="97">
        <f>SIN((90-$Y$9)*$AE$8)*TAN($AC$9*$AE$8)/TAN((90-'C'!$F25)*$AE$8)</f>
        <v>1.1092317001230803</v>
      </c>
      <c r="BG30" s="97">
        <f t="shared" si="36"/>
        <v>3.9313065427916136</v>
      </c>
      <c r="BH30" s="97">
        <f t="shared" si="37"/>
        <v>2.2206545302661587</v>
      </c>
      <c r="BI30" s="97">
        <f t="shared" si="38"/>
        <v>29.967365438996612</v>
      </c>
      <c r="BJ30" s="97">
        <f t="shared" si="39"/>
        <v>-63.235932093769613</v>
      </c>
      <c r="BK30" s="97">
        <f t="shared" si="40"/>
        <v>93.203297532766229</v>
      </c>
      <c r="BL30" s="97">
        <f t="shared" si="41"/>
        <v>213.268566654773</v>
      </c>
      <c r="BM30" s="97" t="s">
        <v>8053</v>
      </c>
      <c r="BN30" s="97" t="s">
        <v>8053</v>
      </c>
      <c r="BO30" s="97" t="s">
        <v>8053</v>
      </c>
      <c r="BP30" s="97">
        <f t="shared" si="42"/>
        <v>0</v>
      </c>
      <c r="BQ30" s="97">
        <f t="shared" si="43"/>
        <v>0</v>
      </c>
      <c r="BR30" s="97">
        <f t="shared" si="44"/>
        <v>0</v>
      </c>
      <c r="BS30" s="97">
        <f t="shared" si="45"/>
        <v>0</v>
      </c>
      <c r="BT30" s="97">
        <f t="shared" si="46"/>
        <v>0</v>
      </c>
      <c r="BU30" s="97">
        <f t="shared" si="47"/>
        <v>0</v>
      </c>
      <c r="BV30" s="97">
        <f>SIN((90-$Y$9)*$AE$8)*TAN($AE$10*$AE$8)/TAN((90-'C'!$F25)*$AE$8)</f>
        <v>-8.9677528136171983E-2</v>
      </c>
      <c r="BW30" s="97">
        <f t="shared" si="48"/>
        <v>2.5695650812758864E-2</v>
      </c>
      <c r="BX30" s="97">
        <f t="shared" si="49"/>
        <v>1.0127663357422376</v>
      </c>
      <c r="BY30" s="97">
        <f t="shared" si="50"/>
        <v>-5.0800286754477737</v>
      </c>
      <c r="BZ30" s="97">
        <f t="shared" si="51"/>
        <v>9.1069592988755232</v>
      </c>
      <c r="CA30" s="97">
        <f t="shared" si="52"/>
        <v>-14.186987974323298</v>
      </c>
      <c r="CB30" s="97">
        <f t="shared" si="53"/>
        <v>175.97306937657225</v>
      </c>
      <c r="CC30" s="97" t="s">
        <v>8053</v>
      </c>
      <c r="CD30" s="97" t="s">
        <v>8053</v>
      </c>
      <c r="CE30" s="97" t="s">
        <v>8053</v>
      </c>
      <c r="CF30" s="97">
        <f t="shared" si="54"/>
        <v>0</v>
      </c>
      <c r="CG30" s="97">
        <f t="shared" si="55"/>
        <v>0</v>
      </c>
      <c r="CH30" s="97">
        <f t="shared" si="56"/>
        <v>0</v>
      </c>
      <c r="CI30" s="97">
        <f t="shared" si="57"/>
        <v>0</v>
      </c>
      <c r="CJ30" s="97">
        <f t="shared" si="58"/>
        <v>0</v>
      </c>
      <c r="CK30" s="97">
        <f t="shared" si="59"/>
        <v>0</v>
      </c>
      <c r="CL30" s="97">
        <f>90-'C'!$F25</f>
        <v>110.9</v>
      </c>
      <c r="CM30" s="97">
        <v>16</v>
      </c>
      <c r="CN30" s="97"/>
      <c r="CO30" s="97"/>
      <c r="CP30" s="97">
        <f>$K15</f>
        <v>0</v>
      </c>
      <c r="CQ30" s="97"/>
      <c r="CR30" s="97" t="str">
        <f t="shared" si="60"/>
        <v>JAN</v>
      </c>
      <c r="CS30" s="97">
        <f t="shared" si="61"/>
        <v>16</v>
      </c>
      <c r="CT30" s="97">
        <f t="shared" si="62"/>
        <v>34.31666666666667</v>
      </c>
      <c r="CU30" s="97">
        <f>'C'!F25</f>
        <v>-20.9</v>
      </c>
      <c r="CV30" s="97">
        <f t="shared" si="63"/>
        <v>3.1415926535897931</v>
      </c>
      <c r="CW30" s="97">
        <f t="shared" si="64"/>
        <v>1.7453292519943295E-2</v>
      </c>
      <c r="CX30" s="97">
        <f t="shared" si="65"/>
        <v>57.295779513082323</v>
      </c>
      <c r="CY30" s="97">
        <f t="shared" si="66"/>
        <v>0.59893882164272083</v>
      </c>
      <c r="CZ30" s="97">
        <f t="shared" si="67"/>
        <v>-0.36477381366681483</v>
      </c>
      <c r="DA30" s="97">
        <f t="shared" si="68"/>
        <v>1.3265652332889246</v>
      </c>
      <c r="DB30" s="97">
        <f t="shared" si="69"/>
        <v>-65.03644215758159</v>
      </c>
      <c r="DC30" s="97">
        <f t="shared" si="70"/>
        <v>114.96355784241841</v>
      </c>
      <c r="DD30" s="97">
        <f t="shared" si="71"/>
        <v>245.03644215758158</v>
      </c>
      <c r="DE30" s="97"/>
      <c r="DF30" s="97"/>
      <c r="DG30" s="97"/>
      <c r="DH30" s="97"/>
      <c r="DI30" s="97"/>
      <c r="DJ30" s="97"/>
      <c r="DK30" s="97"/>
      <c r="DL30" s="97"/>
      <c r="DM30" s="97"/>
      <c r="DN30" s="97"/>
      <c r="DO30" s="97"/>
    </row>
    <row r="31" spans="1:119" ht="30" customHeight="1" x14ac:dyDescent="0.2">
      <c r="A31" s="97">
        <f t="shared" si="75"/>
        <v>0</v>
      </c>
      <c r="B31" s="97">
        <f t="shared" si="76"/>
        <v>0</v>
      </c>
      <c r="C31" s="97">
        <f t="shared" si="77"/>
        <v>0</v>
      </c>
      <c r="D31" s="97">
        <f t="shared" si="78"/>
        <v>0.47547673359762732</v>
      </c>
      <c r="E31" s="97">
        <f t="shared" si="2"/>
        <v>0</v>
      </c>
      <c r="F31" s="98">
        <f t="shared" si="3"/>
        <v>0.47547673359762732</v>
      </c>
      <c r="G31" s="97">
        <f t="shared" si="4"/>
        <v>0</v>
      </c>
      <c r="H31" s="97">
        <f t="shared" si="5"/>
        <v>0</v>
      </c>
      <c r="I31" s="98">
        <f t="shared" si="6"/>
        <v>0</v>
      </c>
      <c r="J31" s="97">
        <f t="shared" si="7"/>
        <v>0</v>
      </c>
      <c r="K31" s="97">
        <f t="shared" si="8"/>
        <v>0</v>
      </c>
      <c r="L31" s="98">
        <f t="shared" si="9"/>
        <v>0</v>
      </c>
      <c r="M31" s="98">
        <f t="shared" si="10"/>
        <v>17</v>
      </c>
      <c r="N31" s="97"/>
      <c r="O31" s="97"/>
      <c r="P31" s="97"/>
      <c r="Q31" s="98">
        <f t="shared" si="73"/>
        <v>17</v>
      </c>
      <c r="R31" s="97">
        <f t="shared" si="11"/>
        <v>105.87231873866266</v>
      </c>
      <c r="S31" s="97">
        <f t="shared" si="12"/>
        <v>114.72032278547812</v>
      </c>
      <c r="T31" s="97">
        <f t="shared" si="13"/>
        <v>-8.8480040468154613</v>
      </c>
      <c r="U31" s="97" t="str">
        <f t="shared" si="86"/>
        <v>QNOS</v>
      </c>
      <c r="V31" s="97">
        <f t="shared" si="15"/>
        <v>245.27967721452188</v>
      </c>
      <c r="W31" s="97">
        <f t="shared" si="0"/>
        <v>19</v>
      </c>
      <c r="X31" s="97">
        <f>SIN((90-$Y$9)*$AE$8)*TAN($AE$9*$AE$8)/TAN((90-'C'!$F26)*$AE$8)</f>
        <v>-1.097918628007893</v>
      </c>
      <c r="Y31" s="97">
        <f t="shared" si="79"/>
        <v>3.9313065427916092</v>
      </c>
      <c r="Z31" s="97">
        <f t="shared" si="80"/>
        <v>2.2206545302661578</v>
      </c>
      <c r="AA31" s="97">
        <f t="shared" si="81"/>
        <v>-29.630995715662955</v>
      </c>
      <c r="AB31" s="97">
        <f t="shared" si="82"/>
        <v>63.235932093769605</v>
      </c>
      <c r="AC31" s="97">
        <f t="shared" si="83"/>
        <v>-92.866927809432553</v>
      </c>
      <c r="AD31" s="97">
        <f t="shared" si="84"/>
        <v>146.39506362189334</v>
      </c>
      <c r="AE31" s="97">
        <f>(COS( 90.833*$AE$8)-SIN($Y$9*$AE$8)*SIN('C'!$F26*$AE$8))/COS($Y$9*$AE$8)/COS('C'!$F26*$AE$8)</f>
        <v>0.23917626094353542</v>
      </c>
      <c r="AF31" s="97">
        <f t="shared" si="17"/>
        <v>76.162072271853475</v>
      </c>
      <c r="AG31" s="97">
        <f>('C'!$E26+$AG$9+$AA$9/15)</f>
        <v>12.353777777777779</v>
      </c>
      <c r="AH31" s="97">
        <f t="shared" si="18"/>
        <v>0</v>
      </c>
      <c r="AI31" s="97">
        <f t="shared" si="19"/>
        <v>0</v>
      </c>
      <c r="AJ31" s="97">
        <f t="shared" si="20"/>
        <v>0</v>
      </c>
      <c r="AK31" s="97">
        <f t="shared" si="21"/>
        <v>0</v>
      </c>
      <c r="AL31" s="97">
        <f t="shared" si="22"/>
        <v>0</v>
      </c>
      <c r="AM31" s="97"/>
      <c r="AN31" s="97"/>
      <c r="AO31" s="97">
        <f t="shared" si="23"/>
        <v>0</v>
      </c>
      <c r="AP31" s="97">
        <f>SIN((90-$Y$9)*$AE$8)*TAN($AC$10*$AE$8)/TAN((90-'C'!$F26)*$AE$8)</f>
        <v>8.8762905571018458E-2</v>
      </c>
      <c r="AQ31" s="97">
        <f t="shared" si="24"/>
        <v>2.5695650812758871E-2</v>
      </c>
      <c r="AR31" s="97">
        <f t="shared" si="25"/>
        <v>1.0127663357422376</v>
      </c>
      <c r="AS31" s="97">
        <f t="shared" si="26"/>
        <v>5.0280832726453202</v>
      </c>
      <c r="AT31" s="97">
        <f t="shared" si="27"/>
        <v>-9.106959298875525</v>
      </c>
      <c r="AU31" s="97">
        <f t="shared" si="28"/>
        <v>14.135042571520845</v>
      </c>
      <c r="AV31" s="97">
        <f t="shared" si="29"/>
        <v>184.0788760262302</v>
      </c>
      <c r="AW31" s="97" t="s">
        <v>8053</v>
      </c>
      <c r="AX31" s="97" t="s">
        <v>8053</v>
      </c>
      <c r="AY31" s="97" t="s">
        <v>8053</v>
      </c>
      <c r="AZ31" s="97">
        <f t="shared" si="30"/>
        <v>11.411441606343056</v>
      </c>
      <c r="BA31" s="97">
        <f t="shared" si="31"/>
        <v>11.411441606343056</v>
      </c>
      <c r="BB31" s="97">
        <f t="shared" si="32"/>
        <v>0.47547673359762732</v>
      </c>
      <c r="BC31" s="97">
        <f t="shared" si="33"/>
        <v>0</v>
      </c>
      <c r="BD31" s="97">
        <f t="shared" si="34"/>
        <v>0</v>
      </c>
      <c r="BE31" s="97">
        <f t="shared" si="35"/>
        <v>0</v>
      </c>
      <c r="BF31" s="97">
        <f>SIN((90-$Y$9)*$AE$8)*TAN($AC$9*$AE$8)/TAN((90-'C'!$F26)*$AE$8)</f>
        <v>1.0979186280078934</v>
      </c>
      <c r="BG31" s="97">
        <f t="shared" si="36"/>
        <v>3.9313065427916136</v>
      </c>
      <c r="BH31" s="97">
        <f t="shared" si="37"/>
        <v>2.2206545302661587</v>
      </c>
      <c r="BI31" s="97">
        <f t="shared" si="38"/>
        <v>29.630995715662955</v>
      </c>
      <c r="BJ31" s="97">
        <f t="shared" si="39"/>
        <v>-63.235932093769613</v>
      </c>
      <c r="BK31" s="97">
        <f t="shared" si="40"/>
        <v>92.866927809432568</v>
      </c>
      <c r="BL31" s="97">
        <f t="shared" si="41"/>
        <v>213.60493637810666</v>
      </c>
      <c r="BM31" s="97" t="s">
        <v>8053</v>
      </c>
      <c r="BN31" s="97" t="s">
        <v>8053</v>
      </c>
      <c r="BO31" s="97" t="s">
        <v>8053</v>
      </c>
      <c r="BP31" s="97">
        <f t="shared" si="42"/>
        <v>0</v>
      </c>
      <c r="BQ31" s="97">
        <f t="shared" si="43"/>
        <v>0</v>
      </c>
      <c r="BR31" s="97">
        <f t="shared" si="44"/>
        <v>0</v>
      </c>
      <c r="BS31" s="97">
        <f t="shared" si="45"/>
        <v>0</v>
      </c>
      <c r="BT31" s="97">
        <f t="shared" si="46"/>
        <v>0</v>
      </c>
      <c r="BU31" s="97">
        <f t="shared" si="47"/>
        <v>0</v>
      </c>
      <c r="BV31" s="97">
        <f>SIN((90-$Y$9)*$AE$8)*TAN($AE$10*$AE$8)/TAN((90-'C'!$F26)*$AE$8)</f>
        <v>-8.876290557101843E-2</v>
      </c>
      <c r="BW31" s="97">
        <f t="shared" si="48"/>
        <v>2.5695650812758864E-2</v>
      </c>
      <c r="BX31" s="97">
        <f t="shared" si="49"/>
        <v>1.0127663357422376</v>
      </c>
      <c r="BY31" s="97">
        <f t="shared" si="50"/>
        <v>-5.0280832726453184</v>
      </c>
      <c r="BZ31" s="97">
        <f t="shared" si="51"/>
        <v>9.1069592988755232</v>
      </c>
      <c r="CA31" s="97">
        <f t="shared" si="52"/>
        <v>-14.135042571520842</v>
      </c>
      <c r="CB31" s="97">
        <f t="shared" si="53"/>
        <v>175.9211239737698</v>
      </c>
      <c r="CC31" s="97" t="s">
        <v>8053</v>
      </c>
      <c r="CD31" s="97" t="s">
        <v>8053</v>
      </c>
      <c r="CE31" s="97" t="s">
        <v>8053</v>
      </c>
      <c r="CF31" s="97">
        <f t="shared" si="54"/>
        <v>0</v>
      </c>
      <c r="CG31" s="97">
        <f t="shared" si="55"/>
        <v>0</v>
      </c>
      <c r="CH31" s="97">
        <f t="shared" si="56"/>
        <v>0</v>
      </c>
      <c r="CI31" s="97">
        <f t="shared" si="57"/>
        <v>0</v>
      </c>
      <c r="CJ31" s="97">
        <f t="shared" si="58"/>
        <v>0</v>
      </c>
      <c r="CK31" s="97">
        <f t="shared" si="59"/>
        <v>0</v>
      </c>
      <c r="CL31" s="97">
        <f>90-'C'!$F26</f>
        <v>110.705</v>
      </c>
      <c r="CM31" s="97">
        <v>17</v>
      </c>
      <c r="CN31" s="97"/>
      <c r="CO31" s="97"/>
      <c r="CP31" s="97"/>
      <c r="CQ31" s="97"/>
      <c r="CR31" s="97" t="str">
        <f t="shared" si="60"/>
        <v>JAN</v>
      </c>
      <c r="CS31" s="97">
        <f t="shared" si="61"/>
        <v>17</v>
      </c>
      <c r="CT31" s="97">
        <f t="shared" si="62"/>
        <v>34.31666666666667</v>
      </c>
      <c r="CU31" s="97">
        <f>'C'!F26</f>
        <v>-20.704999999999998</v>
      </c>
      <c r="CV31" s="97">
        <f t="shared" si="63"/>
        <v>3.1415926535897931</v>
      </c>
      <c r="CW31" s="97">
        <f t="shared" si="64"/>
        <v>1.7453292519943295E-2</v>
      </c>
      <c r="CX31" s="97">
        <f t="shared" si="65"/>
        <v>57.295779513082323</v>
      </c>
      <c r="CY31" s="97">
        <f t="shared" si="66"/>
        <v>0.59893882164272083</v>
      </c>
      <c r="CZ31" s="97">
        <f t="shared" si="67"/>
        <v>-0.36137042162542593</v>
      </c>
      <c r="DA31" s="97">
        <f t="shared" si="68"/>
        <v>1.329278926285721</v>
      </c>
      <c r="DB31" s="97">
        <f t="shared" si="69"/>
        <v>-65.279677214521882</v>
      </c>
      <c r="DC31" s="97">
        <f t="shared" si="70"/>
        <v>114.72032278547812</v>
      </c>
      <c r="DD31" s="97">
        <f t="shared" si="71"/>
        <v>245.27967721452188</v>
      </c>
      <c r="DE31" s="97"/>
      <c r="DF31" s="97"/>
      <c r="DG31" s="97"/>
      <c r="DH31" s="97"/>
      <c r="DI31" s="97"/>
      <c r="DJ31" s="97"/>
      <c r="DK31" s="97"/>
      <c r="DL31" s="97"/>
      <c r="DM31" s="97"/>
      <c r="DN31" s="97"/>
      <c r="DO31" s="97"/>
    </row>
    <row r="32" spans="1:119" ht="30" customHeight="1" x14ac:dyDescent="0.2">
      <c r="A32" s="97">
        <f t="shared" si="75"/>
        <v>0</v>
      </c>
      <c r="B32" s="97">
        <f t="shared" si="76"/>
        <v>0</v>
      </c>
      <c r="C32" s="97">
        <f t="shared" si="77"/>
        <v>0</v>
      </c>
      <c r="D32" s="97">
        <f t="shared" si="78"/>
        <v>0.47587580314150751</v>
      </c>
      <c r="E32" s="97">
        <f t="shared" si="2"/>
        <v>0</v>
      </c>
      <c r="F32" s="98">
        <f t="shared" si="3"/>
        <v>0.47587580314150751</v>
      </c>
      <c r="G32" s="97">
        <f t="shared" si="4"/>
        <v>0</v>
      </c>
      <c r="H32" s="97">
        <f t="shared" si="5"/>
        <v>0</v>
      </c>
      <c r="I32" s="98">
        <f t="shared" si="6"/>
        <v>0</v>
      </c>
      <c r="J32" s="97">
        <f t="shared" si="7"/>
        <v>0</v>
      </c>
      <c r="K32" s="97">
        <f t="shared" si="8"/>
        <v>0</v>
      </c>
      <c r="L32" s="98">
        <f t="shared" si="9"/>
        <v>0</v>
      </c>
      <c r="M32" s="98">
        <f t="shared" si="10"/>
        <v>18</v>
      </c>
      <c r="N32" s="97"/>
      <c r="O32" s="97"/>
      <c r="P32" s="97"/>
      <c r="Q32" s="98">
        <f t="shared" si="73"/>
        <v>18</v>
      </c>
      <c r="R32" s="97">
        <f t="shared" si="11"/>
        <v>105.87231873866266</v>
      </c>
      <c r="S32" s="97">
        <f t="shared" si="12"/>
        <v>114.46852730660434</v>
      </c>
      <c r="T32" s="97">
        <f t="shared" si="13"/>
        <v>-8.5962085679416873</v>
      </c>
      <c r="U32" s="97" t="str">
        <f t="shared" si="86"/>
        <v>QNOS</v>
      </c>
      <c r="V32" s="97">
        <f t="shared" si="15"/>
        <v>245.53147269339564</v>
      </c>
      <c r="W32" s="97">
        <f t="shared" si="0"/>
        <v>20</v>
      </c>
      <c r="X32" s="97">
        <f>SIN((90-$Y$9)*$AE$8)*TAN($AE$9*$AE$8)/TAN((90-'C'!$F27)*$AE$8)</f>
        <v>-1.0862300932606417</v>
      </c>
      <c r="Y32" s="97">
        <f t="shared" si="79"/>
        <v>3.9313065427916092</v>
      </c>
      <c r="Z32" s="97">
        <f t="shared" si="80"/>
        <v>2.2206545302661578</v>
      </c>
      <c r="AA32" s="97">
        <f t="shared" si="81"/>
        <v>-29.284638018392336</v>
      </c>
      <c r="AB32" s="97">
        <f t="shared" si="82"/>
        <v>63.235932093769605</v>
      </c>
      <c r="AC32" s="97">
        <f t="shared" si="83"/>
        <v>-92.520570112161948</v>
      </c>
      <c r="AD32" s="97">
        <f t="shared" si="84"/>
        <v>146.04870592462274</v>
      </c>
      <c r="AE32" s="97">
        <f>(COS( 90.833*$AE$8)-SIN($Y$9*$AE$8)*SIN('C'!$F27*$AE$8))/COS($Y$9*$AE$8)/COS('C'!$F27*$AE$8)</f>
        <v>0.23645456429524317</v>
      </c>
      <c r="AF32" s="97">
        <f t="shared" si="17"/>
        <v>76.322620121966494</v>
      </c>
      <c r="AG32" s="97">
        <f>('C'!$E27+$AG$9+$AA$9/15)</f>
        <v>12.359777777777779</v>
      </c>
      <c r="AH32" s="97">
        <f t="shared" si="18"/>
        <v>0</v>
      </c>
      <c r="AI32" s="97">
        <f t="shared" si="19"/>
        <v>0</v>
      </c>
      <c r="AJ32" s="97">
        <f t="shared" si="20"/>
        <v>0</v>
      </c>
      <c r="AK32" s="97">
        <f t="shared" si="21"/>
        <v>0</v>
      </c>
      <c r="AL32" s="97">
        <f t="shared" si="22"/>
        <v>0</v>
      </c>
      <c r="AM32" s="97"/>
      <c r="AN32" s="97"/>
      <c r="AO32" s="97">
        <f t="shared" si="23"/>
        <v>0</v>
      </c>
      <c r="AP32" s="97">
        <f>SIN((90-$Y$9)*$AE$8)*TAN($AC$10*$AE$8)/TAN((90-'C'!$F27)*$AE$8)</f>
        <v>8.7817928156875905E-2</v>
      </c>
      <c r="AQ32" s="97">
        <f t="shared" si="24"/>
        <v>2.5695650812758871E-2</v>
      </c>
      <c r="AR32" s="97">
        <f t="shared" si="25"/>
        <v>1.0127663357422376</v>
      </c>
      <c r="AS32" s="97">
        <f t="shared" si="26"/>
        <v>4.9744182368484626</v>
      </c>
      <c r="AT32" s="97">
        <f t="shared" si="27"/>
        <v>-9.106959298875525</v>
      </c>
      <c r="AU32" s="97">
        <f t="shared" si="28"/>
        <v>14.081377535723988</v>
      </c>
      <c r="AV32" s="97">
        <f t="shared" si="29"/>
        <v>184.13254106202706</v>
      </c>
      <c r="AW32" s="97" t="s">
        <v>8053</v>
      </c>
      <c r="AX32" s="97" t="s">
        <v>8053</v>
      </c>
      <c r="AY32" s="97" t="s">
        <v>8053</v>
      </c>
      <c r="AZ32" s="97">
        <f t="shared" si="30"/>
        <v>11.42101927539618</v>
      </c>
      <c r="BA32" s="97">
        <f t="shared" si="31"/>
        <v>11.42101927539618</v>
      </c>
      <c r="BB32" s="97">
        <f t="shared" si="32"/>
        <v>0.47587580314150751</v>
      </c>
      <c r="BC32" s="97">
        <f t="shared" si="33"/>
        <v>0</v>
      </c>
      <c r="BD32" s="97">
        <f t="shared" si="34"/>
        <v>0</v>
      </c>
      <c r="BE32" s="97">
        <f t="shared" si="35"/>
        <v>0</v>
      </c>
      <c r="BF32" s="97">
        <f>SIN((90-$Y$9)*$AE$8)*TAN($AC$9*$AE$8)/TAN((90-'C'!$F27)*$AE$8)</f>
        <v>1.0862300932606421</v>
      </c>
      <c r="BG32" s="97">
        <f t="shared" si="36"/>
        <v>3.9313065427916136</v>
      </c>
      <c r="BH32" s="97">
        <f t="shared" si="37"/>
        <v>2.2206545302661587</v>
      </c>
      <c r="BI32" s="97">
        <f t="shared" si="38"/>
        <v>29.284638018392336</v>
      </c>
      <c r="BJ32" s="97">
        <f t="shared" si="39"/>
        <v>-63.235932093769613</v>
      </c>
      <c r="BK32" s="97">
        <f t="shared" si="40"/>
        <v>92.520570112161948</v>
      </c>
      <c r="BL32" s="97">
        <f t="shared" si="41"/>
        <v>213.95129407537726</v>
      </c>
      <c r="BM32" s="97" t="s">
        <v>8053</v>
      </c>
      <c r="BN32" s="97" t="s">
        <v>8053</v>
      </c>
      <c r="BO32" s="97" t="s">
        <v>8053</v>
      </c>
      <c r="BP32" s="97">
        <f t="shared" si="42"/>
        <v>0</v>
      </c>
      <c r="BQ32" s="97">
        <f t="shared" si="43"/>
        <v>0</v>
      </c>
      <c r="BR32" s="97">
        <f t="shared" si="44"/>
        <v>0</v>
      </c>
      <c r="BS32" s="97">
        <f t="shared" si="45"/>
        <v>0</v>
      </c>
      <c r="BT32" s="97">
        <f t="shared" si="46"/>
        <v>0</v>
      </c>
      <c r="BU32" s="97">
        <f t="shared" si="47"/>
        <v>0</v>
      </c>
      <c r="BV32" s="97">
        <f>SIN((90-$Y$9)*$AE$8)*TAN($AE$10*$AE$8)/TAN((90-'C'!$F27)*$AE$8)</f>
        <v>-8.7817928156875891E-2</v>
      </c>
      <c r="BW32" s="97">
        <f t="shared" si="48"/>
        <v>2.5695650812758864E-2</v>
      </c>
      <c r="BX32" s="97">
        <f t="shared" si="49"/>
        <v>1.0127663357422376</v>
      </c>
      <c r="BY32" s="97">
        <f t="shared" si="50"/>
        <v>-4.9744182368484617</v>
      </c>
      <c r="BZ32" s="97">
        <f t="shared" si="51"/>
        <v>9.1069592988755232</v>
      </c>
      <c r="CA32" s="97">
        <f t="shared" si="52"/>
        <v>-14.081377535723984</v>
      </c>
      <c r="CB32" s="97">
        <f t="shared" si="53"/>
        <v>175.86745893797294</v>
      </c>
      <c r="CC32" s="97" t="s">
        <v>8053</v>
      </c>
      <c r="CD32" s="97" t="s">
        <v>8053</v>
      </c>
      <c r="CE32" s="97" t="s">
        <v>8053</v>
      </c>
      <c r="CF32" s="97">
        <f t="shared" si="54"/>
        <v>0</v>
      </c>
      <c r="CG32" s="97">
        <f t="shared" si="55"/>
        <v>0</v>
      </c>
      <c r="CH32" s="97">
        <f t="shared" si="56"/>
        <v>0</v>
      </c>
      <c r="CI32" s="97">
        <f t="shared" si="57"/>
        <v>0</v>
      </c>
      <c r="CJ32" s="97">
        <f t="shared" si="58"/>
        <v>0</v>
      </c>
      <c r="CK32" s="97">
        <f t="shared" si="59"/>
        <v>0</v>
      </c>
      <c r="CL32" s="97">
        <f>90-'C'!$F27</f>
        <v>110.503</v>
      </c>
      <c r="CM32" s="97">
        <v>18</v>
      </c>
      <c r="CN32" s="97"/>
      <c r="CO32" s="97"/>
      <c r="CP32" s="97"/>
      <c r="CQ32" s="97"/>
      <c r="CR32" s="97" t="str">
        <f t="shared" si="60"/>
        <v>JAN</v>
      </c>
      <c r="CS32" s="97">
        <f t="shared" si="61"/>
        <v>18</v>
      </c>
      <c r="CT32" s="97">
        <f t="shared" si="62"/>
        <v>34.31666666666667</v>
      </c>
      <c r="CU32" s="97">
        <f>'C'!F27</f>
        <v>-20.503</v>
      </c>
      <c r="CV32" s="97">
        <f t="shared" si="63"/>
        <v>3.1415926535897931</v>
      </c>
      <c r="CW32" s="97">
        <f t="shared" si="64"/>
        <v>1.7453292519943295E-2</v>
      </c>
      <c r="CX32" s="97">
        <f t="shared" si="65"/>
        <v>57.295779513082323</v>
      </c>
      <c r="CY32" s="97">
        <f t="shared" si="66"/>
        <v>0.59893882164272083</v>
      </c>
      <c r="CZ32" s="97">
        <f t="shared" si="67"/>
        <v>-0.35784485653639742</v>
      </c>
      <c r="DA32" s="97">
        <f t="shared" si="68"/>
        <v>1.3320810148771915</v>
      </c>
      <c r="DB32" s="97">
        <f t="shared" si="69"/>
        <v>-65.531472693395656</v>
      </c>
      <c r="DC32" s="97">
        <f t="shared" si="70"/>
        <v>114.46852730660434</v>
      </c>
      <c r="DD32" s="97">
        <f t="shared" si="71"/>
        <v>245.53147269339564</v>
      </c>
      <c r="DE32" s="97"/>
      <c r="DF32" s="97"/>
      <c r="DG32" s="97"/>
      <c r="DH32" s="97"/>
      <c r="DI32" s="97"/>
      <c r="DJ32" s="97"/>
      <c r="DK32" s="97"/>
      <c r="DL32" s="97"/>
      <c r="DM32" s="97"/>
      <c r="DN32" s="97"/>
      <c r="DO32" s="97"/>
    </row>
    <row r="33" spans="1:119" ht="30" customHeight="1" x14ac:dyDescent="0.2">
      <c r="A33" s="97">
        <f t="shared" si="75"/>
        <v>0</v>
      </c>
      <c r="B33" s="97">
        <f t="shared" si="76"/>
        <v>0</v>
      </c>
      <c r="C33" s="97">
        <f t="shared" si="77"/>
        <v>0</v>
      </c>
      <c r="D33" s="97">
        <f t="shared" si="78"/>
        <v>0.47623647611373698</v>
      </c>
      <c r="E33" s="97">
        <f t="shared" si="2"/>
        <v>0</v>
      </c>
      <c r="F33" s="98">
        <f t="shared" si="3"/>
        <v>0.47623647611373698</v>
      </c>
      <c r="G33" s="97">
        <f t="shared" si="4"/>
        <v>0</v>
      </c>
      <c r="H33" s="97">
        <f t="shared" si="5"/>
        <v>0</v>
      </c>
      <c r="I33" s="98">
        <f t="shared" si="6"/>
        <v>0</v>
      </c>
      <c r="J33" s="97">
        <f t="shared" si="7"/>
        <v>0</v>
      </c>
      <c r="K33" s="97">
        <f t="shared" si="8"/>
        <v>0</v>
      </c>
      <c r="L33" s="98">
        <f t="shared" si="9"/>
        <v>0</v>
      </c>
      <c r="M33" s="98">
        <f t="shared" si="10"/>
        <v>19</v>
      </c>
      <c r="N33" s="97"/>
      <c r="O33" s="97"/>
      <c r="P33" s="97"/>
      <c r="Q33" s="98">
        <f t="shared" si="73"/>
        <v>19</v>
      </c>
      <c r="R33" s="97">
        <f t="shared" si="11"/>
        <v>105.87231873866266</v>
      </c>
      <c r="S33" s="97">
        <f t="shared" si="12"/>
        <v>114.210677024266</v>
      </c>
      <c r="T33" s="97">
        <f t="shared" si="13"/>
        <v>-8.3383582856033485</v>
      </c>
      <c r="U33" s="97" t="str">
        <f t="shared" si="86"/>
        <v>QNOS</v>
      </c>
      <c r="V33" s="97">
        <f t="shared" si="15"/>
        <v>245.789322975734</v>
      </c>
      <c r="W33" s="97">
        <f t="shared" si="0"/>
        <v>21</v>
      </c>
      <c r="X33" s="97">
        <f>SIN((90-$Y$9)*$AE$8)*TAN($AE$9*$AE$8)/TAN((90-'C'!$F28)*$AE$8)</f>
        <v>-1.0742841661084475</v>
      </c>
      <c r="Y33" s="97">
        <f t="shared" si="79"/>
        <v>3.9313065427916092</v>
      </c>
      <c r="Z33" s="97">
        <f t="shared" si="80"/>
        <v>2.2206545302661578</v>
      </c>
      <c r="AA33" s="97">
        <f t="shared" si="81"/>
        <v>-28.931862240481806</v>
      </c>
      <c r="AB33" s="97">
        <f t="shared" si="82"/>
        <v>63.235932093769605</v>
      </c>
      <c r="AC33" s="97">
        <f t="shared" si="83"/>
        <v>-92.167794334251411</v>
      </c>
      <c r="AD33" s="97">
        <f t="shared" si="84"/>
        <v>145.69593014671219</v>
      </c>
      <c r="AE33" s="97">
        <f>(COS( 90.833*$AE$8)-SIN($Y$9*$AE$8)*SIN('C'!$F28*$AE$8))/COS($Y$9*$AE$8)/COS('C'!$F28*$AE$8)</f>
        <v>0.23367269135488453</v>
      </c>
      <c r="AF33" s="97">
        <f t="shared" si="17"/>
        <v>76.48660461245133</v>
      </c>
      <c r="AG33" s="97">
        <f>('C'!$E28+$AG$9+$AA$9/15)</f>
        <v>12.364777777777778</v>
      </c>
      <c r="AH33" s="97">
        <f t="shared" si="18"/>
        <v>0</v>
      </c>
      <c r="AI33" s="97">
        <f t="shared" si="19"/>
        <v>0</v>
      </c>
      <c r="AJ33" s="97">
        <f t="shared" si="20"/>
        <v>0</v>
      </c>
      <c r="AK33" s="97">
        <f t="shared" si="21"/>
        <v>0</v>
      </c>
      <c r="AL33" s="97">
        <f t="shared" si="22"/>
        <v>0</v>
      </c>
      <c r="AM33" s="97"/>
      <c r="AN33" s="97"/>
      <c r="AO33" s="97">
        <f t="shared" si="23"/>
        <v>0</v>
      </c>
      <c r="AP33" s="97">
        <f>SIN((90-$Y$9)*$AE$8)*TAN($AC$10*$AE$8)/TAN((90-'C'!$F28)*$AE$8)</f>
        <v>8.6852141461287696E-2</v>
      </c>
      <c r="AQ33" s="97">
        <f t="shared" si="24"/>
        <v>2.5695650812758871E-2</v>
      </c>
      <c r="AR33" s="97">
        <f t="shared" si="25"/>
        <v>1.0127663357422376</v>
      </c>
      <c r="AS33" s="97">
        <f t="shared" si="26"/>
        <v>4.9195759668458425</v>
      </c>
      <c r="AT33" s="97">
        <f t="shared" si="27"/>
        <v>-9.106959298875525</v>
      </c>
      <c r="AU33" s="97">
        <f t="shared" si="28"/>
        <v>14.026535265721368</v>
      </c>
      <c r="AV33" s="97">
        <f t="shared" si="29"/>
        <v>184.18738333202967</v>
      </c>
      <c r="AW33" s="97" t="s">
        <v>8053</v>
      </c>
      <c r="AX33" s="97" t="s">
        <v>8053</v>
      </c>
      <c r="AY33" s="97" t="s">
        <v>8053</v>
      </c>
      <c r="AZ33" s="97">
        <f t="shared" si="30"/>
        <v>11.429675426729688</v>
      </c>
      <c r="BA33" s="97">
        <f t="shared" si="31"/>
        <v>11.429675426729688</v>
      </c>
      <c r="BB33" s="97">
        <f t="shared" si="32"/>
        <v>0.47623647611373698</v>
      </c>
      <c r="BC33" s="97">
        <f t="shared" si="33"/>
        <v>0</v>
      </c>
      <c r="BD33" s="97">
        <f t="shared" si="34"/>
        <v>0</v>
      </c>
      <c r="BE33" s="97">
        <f t="shared" si="35"/>
        <v>0</v>
      </c>
      <c r="BF33" s="97">
        <f>SIN((90-$Y$9)*$AE$8)*TAN($AC$9*$AE$8)/TAN((90-'C'!$F28)*$AE$8)</f>
        <v>1.0742841661084479</v>
      </c>
      <c r="BG33" s="97">
        <f t="shared" si="36"/>
        <v>3.9313065427916136</v>
      </c>
      <c r="BH33" s="97">
        <f t="shared" si="37"/>
        <v>2.2206545302661587</v>
      </c>
      <c r="BI33" s="97">
        <f t="shared" si="38"/>
        <v>28.931862240481806</v>
      </c>
      <c r="BJ33" s="97">
        <f t="shared" si="39"/>
        <v>-63.235932093769613</v>
      </c>
      <c r="BK33" s="97">
        <f t="shared" si="40"/>
        <v>92.167794334251425</v>
      </c>
      <c r="BL33" s="97">
        <f t="shared" si="41"/>
        <v>214.30406985328781</v>
      </c>
      <c r="BM33" s="97" t="s">
        <v>8053</v>
      </c>
      <c r="BN33" s="97" t="s">
        <v>8053</v>
      </c>
      <c r="BO33" s="97" t="s">
        <v>8053</v>
      </c>
      <c r="BP33" s="97">
        <f t="shared" si="42"/>
        <v>0</v>
      </c>
      <c r="BQ33" s="97">
        <f t="shared" si="43"/>
        <v>0</v>
      </c>
      <c r="BR33" s="97">
        <f t="shared" si="44"/>
        <v>0</v>
      </c>
      <c r="BS33" s="97">
        <f t="shared" si="45"/>
        <v>0</v>
      </c>
      <c r="BT33" s="97">
        <f t="shared" si="46"/>
        <v>0</v>
      </c>
      <c r="BU33" s="97">
        <f t="shared" si="47"/>
        <v>0</v>
      </c>
      <c r="BV33" s="97">
        <f>SIN((90-$Y$9)*$AE$8)*TAN($AE$10*$AE$8)/TAN((90-'C'!$F28)*$AE$8)</f>
        <v>-8.6852141461287682E-2</v>
      </c>
      <c r="BW33" s="97">
        <f t="shared" si="48"/>
        <v>2.5695650812758864E-2</v>
      </c>
      <c r="BX33" s="97">
        <f t="shared" si="49"/>
        <v>1.0127663357422376</v>
      </c>
      <c r="BY33" s="97">
        <f t="shared" si="50"/>
        <v>-4.9195759668458425</v>
      </c>
      <c r="BZ33" s="97">
        <f t="shared" si="51"/>
        <v>9.1069592988755232</v>
      </c>
      <c r="CA33" s="97">
        <f t="shared" si="52"/>
        <v>-14.026535265721366</v>
      </c>
      <c r="CB33" s="97">
        <f t="shared" si="53"/>
        <v>175.81261666797033</v>
      </c>
      <c r="CC33" s="97" t="s">
        <v>8053</v>
      </c>
      <c r="CD33" s="97" t="s">
        <v>8053</v>
      </c>
      <c r="CE33" s="97" t="s">
        <v>8053</v>
      </c>
      <c r="CF33" s="97">
        <f t="shared" si="54"/>
        <v>0</v>
      </c>
      <c r="CG33" s="97">
        <f t="shared" si="55"/>
        <v>0</v>
      </c>
      <c r="CH33" s="97">
        <f t="shared" si="56"/>
        <v>0</v>
      </c>
      <c r="CI33" s="97">
        <f t="shared" si="57"/>
        <v>0</v>
      </c>
      <c r="CJ33" s="97">
        <f t="shared" si="58"/>
        <v>0</v>
      </c>
      <c r="CK33" s="97">
        <f t="shared" si="59"/>
        <v>0</v>
      </c>
      <c r="CL33" s="97">
        <f>90-'C'!$F28</f>
        <v>110.29599999999999</v>
      </c>
      <c r="CM33" s="97">
        <v>19</v>
      </c>
      <c r="CN33" s="97"/>
      <c r="CO33" s="97"/>
      <c r="CP33" s="97"/>
      <c r="CQ33" s="97"/>
      <c r="CR33" s="97" t="str">
        <f t="shared" si="60"/>
        <v>JAN</v>
      </c>
      <c r="CS33" s="97">
        <f t="shared" si="61"/>
        <v>19</v>
      </c>
      <c r="CT33" s="97">
        <f t="shared" si="62"/>
        <v>34.31666666666667</v>
      </c>
      <c r="CU33" s="97">
        <f>'C'!F28</f>
        <v>-20.295999999999999</v>
      </c>
      <c r="CV33" s="97">
        <f t="shared" si="63"/>
        <v>3.1415926535897931</v>
      </c>
      <c r="CW33" s="97">
        <f t="shared" si="64"/>
        <v>1.7453292519943295E-2</v>
      </c>
      <c r="CX33" s="97">
        <f t="shared" si="65"/>
        <v>57.295779513082323</v>
      </c>
      <c r="CY33" s="97">
        <f t="shared" si="66"/>
        <v>0.59893882164272083</v>
      </c>
      <c r="CZ33" s="97">
        <f t="shared" si="67"/>
        <v>-0.35423202498476913</v>
      </c>
      <c r="DA33" s="97">
        <f t="shared" si="68"/>
        <v>1.3349430841583572</v>
      </c>
      <c r="DB33" s="97">
        <f t="shared" si="69"/>
        <v>-65.789322975733995</v>
      </c>
      <c r="DC33" s="97">
        <f t="shared" si="70"/>
        <v>114.210677024266</v>
      </c>
      <c r="DD33" s="97">
        <f t="shared" si="71"/>
        <v>245.789322975734</v>
      </c>
      <c r="DE33" s="97"/>
      <c r="DF33" s="97"/>
      <c r="DG33" s="97"/>
      <c r="DH33" s="97"/>
      <c r="DI33" s="97"/>
      <c r="DJ33" s="97"/>
      <c r="DK33" s="97"/>
      <c r="DL33" s="97"/>
      <c r="DM33" s="97"/>
      <c r="DN33" s="97"/>
      <c r="DO33" s="97"/>
    </row>
    <row r="34" spans="1:119" ht="30" customHeight="1" x14ac:dyDescent="0.2">
      <c r="A34" s="97">
        <f t="shared" si="75"/>
        <v>0</v>
      </c>
      <c r="B34" s="97">
        <f t="shared" si="76"/>
        <v>0</v>
      </c>
      <c r="C34" s="97">
        <f t="shared" si="77"/>
        <v>0</v>
      </c>
      <c r="D34" s="97">
        <f t="shared" si="78"/>
        <v>0.47660186018838285</v>
      </c>
      <c r="E34" s="97">
        <f t="shared" si="2"/>
        <v>0</v>
      </c>
      <c r="F34" s="98">
        <f t="shared" si="3"/>
        <v>0.47660186018838285</v>
      </c>
      <c r="G34" s="97">
        <f t="shared" si="4"/>
        <v>0</v>
      </c>
      <c r="H34" s="97">
        <f t="shared" si="5"/>
        <v>0</v>
      </c>
      <c r="I34" s="98">
        <f t="shared" si="6"/>
        <v>0</v>
      </c>
      <c r="J34" s="97">
        <f t="shared" si="7"/>
        <v>0</v>
      </c>
      <c r="K34" s="97">
        <f t="shared" si="8"/>
        <v>0</v>
      </c>
      <c r="L34" s="98">
        <f t="shared" si="9"/>
        <v>0</v>
      </c>
      <c r="M34" s="98">
        <f t="shared" si="10"/>
        <v>20</v>
      </c>
      <c r="N34" s="97"/>
      <c r="O34" s="97"/>
      <c r="P34" s="97"/>
      <c r="Q34" s="98">
        <f t="shared" si="73"/>
        <v>20</v>
      </c>
      <c r="R34" s="97">
        <f t="shared" si="11"/>
        <v>105.87231873866266</v>
      </c>
      <c r="S34" s="97">
        <f t="shared" si="12"/>
        <v>113.94429322070798</v>
      </c>
      <c r="T34" s="97">
        <f t="shared" si="13"/>
        <v>-8.0719744820453201</v>
      </c>
      <c r="U34" s="97" t="str">
        <f t="shared" si="86"/>
        <v>QNOS</v>
      </c>
      <c r="V34" s="97">
        <f t="shared" si="15"/>
        <v>246.05570677929202</v>
      </c>
      <c r="W34" s="97">
        <f t="shared" si="0"/>
        <v>22</v>
      </c>
      <c r="X34" s="97">
        <f>SIN((90-$Y$9)*$AE$8)*TAN($AE$9*$AE$8)/TAN((90-'C'!$F29)*$AE$8)</f>
        <v>-1.0619677809731916</v>
      </c>
      <c r="Y34" s="97">
        <f t="shared" si="79"/>
        <v>3.9313065427916092</v>
      </c>
      <c r="Z34" s="97">
        <f t="shared" si="80"/>
        <v>2.2206545302661578</v>
      </c>
      <c r="AA34" s="97">
        <f t="shared" si="81"/>
        <v>-28.569398991174335</v>
      </c>
      <c r="AB34" s="97">
        <f t="shared" si="82"/>
        <v>63.235932093769605</v>
      </c>
      <c r="AC34" s="97">
        <f t="shared" si="83"/>
        <v>-91.805331084943944</v>
      </c>
      <c r="AD34" s="97">
        <f t="shared" si="84"/>
        <v>145.33346689740472</v>
      </c>
      <c r="AE34" s="97">
        <f>(COS( 90.833*$AE$8)-SIN($Y$9*$AE$8)*SIN('C'!$F29*$AE$8))/COS($Y$9*$AE$8)/COS('C'!$F29*$AE$8)</f>
        <v>0.23080429192098467</v>
      </c>
      <c r="AF34" s="97">
        <f t="shared" si="17"/>
        <v>76.655571611921516</v>
      </c>
      <c r="AG34" s="97">
        <f>('C'!$E29+$AG$9+$AA$9/15)</f>
        <v>12.369777777777781</v>
      </c>
      <c r="AH34" s="97">
        <f t="shared" si="18"/>
        <v>0</v>
      </c>
      <c r="AI34" s="97">
        <f t="shared" si="19"/>
        <v>0</v>
      </c>
      <c r="AJ34" s="97">
        <f t="shared" si="20"/>
        <v>0</v>
      </c>
      <c r="AK34" s="97">
        <f t="shared" si="21"/>
        <v>0</v>
      </c>
      <c r="AL34" s="97">
        <f t="shared" si="22"/>
        <v>0</v>
      </c>
      <c r="AM34" s="97"/>
      <c r="AN34" s="97"/>
      <c r="AO34" s="97">
        <f t="shared" si="23"/>
        <v>0</v>
      </c>
      <c r="AP34" s="97">
        <f>SIN((90-$Y$9)*$AE$8)*TAN($AC$10*$AE$8)/TAN((90-'C'!$F29)*$AE$8)</f>
        <v>8.5856404525190139E-2</v>
      </c>
      <c r="AQ34" s="97">
        <f t="shared" si="24"/>
        <v>2.5695650812758871E-2</v>
      </c>
      <c r="AR34" s="97">
        <f t="shared" si="25"/>
        <v>1.0127663357422376</v>
      </c>
      <c r="AS34" s="97">
        <f t="shared" si="26"/>
        <v>4.8630376999733516</v>
      </c>
      <c r="AT34" s="97">
        <f t="shared" si="27"/>
        <v>-9.106959298875525</v>
      </c>
      <c r="AU34" s="97">
        <f t="shared" si="28"/>
        <v>13.969996998848877</v>
      </c>
      <c r="AV34" s="97">
        <f t="shared" si="29"/>
        <v>184.24392159890218</v>
      </c>
      <c r="AW34" s="97" t="s">
        <v>8053</v>
      </c>
      <c r="AX34" s="97" t="s">
        <v>8053</v>
      </c>
      <c r="AY34" s="97" t="s">
        <v>8053</v>
      </c>
      <c r="AZ34" s="97">
        <f t="shared" si="30"/>
        <v>11.438444644521189</v>
      </c>
      <c r="BA34" s="97">
        <f t="shared" si="31"/>
        <v>11.438444644521189</v>
      </c>
      <c r="BB34" s="97">
        <f t="shared" si="32"/>
        <v>0.47660186018838285</v>
      </c>
      <c r="BC34" s="97">
        <f t="shared" si="33"/>
        <v>0</v>
      </c>
      <c r="BD34" s="97">
        <f t="shared" si="34"/>
        <v>0</v>
      </c>
      <c r="BE34" s="97">
        <f t="shared" si="35"/>
        <v>0</v>
      </c>
      <c r="BF34" s="97">
        <f>SIN((90-$Y$9)*$AE$8)*TAN($AC$9*$AE$8)/TAN((90-'C'!$F29)*$AE$8)</f>
        <v>1.061967780973192</v>
      </c>
      <c r="BG34" s="97">
        <f t="shared" si="36"/>
        <v>3.9313065427916136</v>
      </c>
      <c r="BH34" s="97">
        <f t="shared" si="37"/>
        <v>2.2206545302661587</v>
      </c>
      <c r="BI34" s="97">
        <f t="shared" si="38"/>
        <v>28.569398991174335</v>
      </c>
      <c r="BJ34" s="97">
        <f t="shared" si="39"/>
        <v>-63.235932093769613</v>
      </c>
      <c r="BK34" s="97">
        <f t="shared" si="40"/>
        <v>91.805331084943944</v>
      </c>
      <c r="BL34" s="97">
        <f t="shared" si="41"/>
        <v>214.66653310259528</v>
      </c>
      <c r="BM34" s="97" t="s">
        <v>8053</v>
      </c>
      <c r="BN34" s="97" t="s">
        <v>8053</v>
      </c>
      <c r="BO34" s="97" t="s">
        <v>8053</v>
      </c>
      <c r="BP34" s="97">
        <f t="shared" si="42"/>
        <v>0</v>
      </c>
      <c r="BQ34" s="97">
        <f t="shared" si="43"/>
        <v>0</v>
      </c>
      <c r="BR34" s="97">
        <f t="shared" si="44"/>
        <v>0</v>
      </c>
      <c r="BS34" s="97">
        <f t="shared" si="45"/>
        <v>0</v>
      </c>
      <c r="BT34" s="97">
        <f t="shared" si="46"/>
        <v>0</v>
      </c>
      <c r="BU34" s="97">
        <f t="shared" si="47"/>
        <v>0</v>
      </c>
      <c r="BV34" s="97">
        <f>SIN((90-$Y$9)*$AE$8)*TAN($AE$10*$AE$8)/TAN((90-'C'!$F29)*$AE$8)</f>
        <v>-8.5856404525190125E-2</v>
      </c>
      <c r="BW34" s="97">
        <f t="shared" si="48"/>
        <v>2.5695650812758864E-2</v>
      </c>
      <c r="BX34" s="97">
        <f t="shared" si="49"/>
        <v>1.0127663357422376</v>
      </c>
      <c r="BY34" s="97">
        <f t="shared" si="50"/>
        <v>-4.8630376999733507</v>
      </c>
      <c r="BZ34" s="97">
        <f t="shared" si="51"/>
        <v>9.1069592988755232</v>
      </c>
      <c r="CA34" s="97">
        <f t="shared" si="52"/>
        <v>-13.969996998848874</v>
      </c>
      <c r="CB34" s="97">
        <f t="shared" si="53"/>
        <v>175.75607840109782</v>
      </c>
      <c r="CC34" s="97" t="s">
        <v>8053</v>
      </c>
      <c r="CD34" s="97" t="s">
        <v>8053</v>
      </c>
      <c r="CE34" s="97" t="s">
        <v>8053</v>
      </c>
      <c r="CF34" s="97">
        <f t="shared" si="54"/>
        <v>0</v>
      </c>
      <c r="CG34" s="97">
        <f t="shared" si="55"/>
        <v>0</v>
      </c>
      <c r="CH34" s="97">
        <f t="shared" si="56"/>
        <v>0</v>
      </c>
      <c r="CI34" s="97">
        <f t="shared" si="57"/>
        <v>0</v>
      </c>
      <c r="CJ34" s="97">
        <f t="shared" si="58"/>
        <v>0</v>
      </c>
      <c r="CK34" s="97">
        <f t="shared" si="59"/>
        <v>0</v>
      </c>
      <c r="CL34" s="97">
        <f>90-'C'!$F29</f>
        <v>110.08199999999999</v>
      </c>
      <c r="CM34" s="97">
        <v>20</v>
      </c>
      <c r="CN34" s="97"/>
      <c r="CO34" s="97"/>
      <c r="CP34" s="97"/>
      <c r="CQ34" s="97"/>
      <c r="CR34" s="97" t="str">
        <f t="shared" si="60"/>
        <v>JAN</v>
      </c>
      <c r="CS34" s="97">
        <f t="shared" si="61"/>
        <v>20</v>
      </c>
      <c r="CT34" s="97">
        <f t="shared" si="62"/>
        <v>34.31666666666667</v>
      </c>
      <c r="CU34" s="97">
        <f>'C'!F29</f>
        <v>-20.082000000000001</v>
      </c>
      <c r="CV34" s="97">
        <f t="shared" si="63"/>
        <v>3.1415926535897931</v>
      </c>
      <c r="CW34" s="97">
        <f t="shared" si="64"/>
        <v>1.7453292519943295E-2</v>
      </c>
      <c r="CX34" s="97">
        <f t="shared" si="65"/>
        <v>57.295779513082323</v>
      </c>
      <c r="CY34" s="97">
        <f t="shared" si="66"/>
        <v>0.59893882164272083</v>
      </c>
      <c r="CZ34" s="97">
        <f t="shared" si="67"/>
        <v>-0.35049702038550129</v>
      </c>
      <c r="DA34" s="97">
        <f t="shared" si="68"/>
        <v>1.3378921146263274</v>
      </c>
      <c r="DB34" s="97">
        <f t="shared" si="69"/>
        <v>-66.055706779292024</v>
      </c>
      <c r="DC34" s="97">
        <f t="shared" si="70"/>
        <v>113.94429322070798</v>
      </c>
      <c r="DD34" s="97">
        <f t="shared" si="71"/>
        <v>246.05570677929202</v>
      </c>
      <c r="DE34" s="97"/>
      <c r="DF34" s="97"/>
      <c r="DG34" s="97"/>
      <c r="DH34" s="97"/>
      <c r="DI34" s="97"/>
      <c r="DJ34" s="97"/>
      <c r="DK34" s="97"/>
      <c r="DL34" s="97"/>
      <c r="DM34" s="97"/>
      <c r="DN34" s="97"/>
      <c r="DO34" s="97"/>
    </row>
    <row r="35" spans="1:119" ht="30" customHeight="1" x14ac:dyDescent="0.2">
      <c r="A35" s="97">
        <f t="shared" si="75"/>
        <v>0</v>
      </c>
      <c r="B35" s="97">
        <f t="shared" si="76"/>
        <v>0</v>
      </c>
      <c r="C35" s="97">
        <f t="shared" si="77"/>
        <v>0</v>
      </c>
      <c r="D35" s="97">
        <f t="shared" si="78"/>
        <v>0.47693025149794899</v>
      </c>
      <c r="E35" s="97">
        <f t="shared" si="2"/>
        <v>0</v>
      </c>
      <c r="F35" s="98">
        <f t="shared" si="3"/>
        <v>0.47693025149794899</v>
      </c>
      <c r="G35" s="97">
        <f t="shared" si="4"/>
        <v>0</v>
      </c>
      <c r="H35" s="97">
        <f t="shared" si="5"/>
        <v>0</v>
      </c>
      <c r="I35" s="98">
        <f t="shared" si="6"/>
        <v>0</v>
      </c>
      <c r="J35" s="97">
        <f t="shared" si="7"/>
        <v>0</v>
      </c>
      <c r="K35" s="97">
        <f t="shared" si="8"/>
        <v>0</v>
      </c>
      <c r="L35" s="98">
        <f t="shared" si="9"/>
        <v>0</v>
      </c>
      <c r="M35" s="98">
        <f t="shared" si="10"/>
        <v>21</v>
      </c>
      <c r="N35" s="97"/>
      <c r="O35" s="98" t="e">
        <f>اندراج!#REF!</f>
        <v>#REF!</v>
      </c>
      <c r="P35" s="98" t="e">
        <f>اندراج!#REF!</f>
        <v>#REF!</v>
      </c>
      <c r="Q35" s="98">
        <f t="shared" si="73"/>
        <v>21</v>
      </c>
      <c r="R35" s="97">
        <f t="shared" si="11"/>
        <v>105.87231873866266</v>
      </c>
      <c r="S35" s="97">
        <f t="shared" si="12"/>
        <v>113.66939108746837</v>
      </c>
      <c r="T35" s="97">
        <f t="shared" si="13"/>
        <v>-7.7970723488057132</v>
      </c>
      <c r="U35" s="97" t="str">
        <f t="shared" si="86"/>
        <v>QNOS</v>
      </c>
      <c r="V35" s="97">
        <f t="shared" si="15"/>
        <v>246.33060891253163</v>
      </c>
      <c r="W35" s="97">
        <f t="shared" si="0"/>
        <v>23</v>
      </c>
      <c r="X35" s="97">
        <f>SIN((90-$Y$9)*$AE$8)*TAN($AE$9*$AE$8)/TAN((90-'C'!$F30)*$AE$8)</f>
        <v>-1.0492837740391843</v>
      </c>
      <c r="Y35" s="97">
        <f t="shared" si="79"/>
        <v>3.9313065427916092</v>
      </c>
      <c r="Z35" s="97">
        <f t="shared" si="80"/>
        <v>2.2206545302661578</v>
      </c>
      <c r="AA35" s="97">
        <f t="shared" si="81"/>
        <v>-28.197417195740794</v>
      </c>
      <c r="AB35" s="97">
        <f t="shared" si="82"/>
        <v>63.235932093769605</v>
      </c>
      <c r="AC35" s="97">
        <f t="shared" si="83"/>
        <v>-91.433349289510403</v>
      </c>
      <c r="AD35" s="97">
        <f t="shared" si="84"/>
        <v>144.96148510197119</v>
      </c>
      <c r="AE35" s="97">
        <f>(COS( 90.833*$AE$8)-SIN($Y$9*$AE$8)*SIN('C'!$F30*$AE$8))/COS($Y$9*$AE$8)/COS('C'!$F30*$AE$8)</f>
        <v>0.22785000192609975</v>
      </c>
      <c r="AF35" s="97">
        <f t="shared" si="17"/>
        <v>76.829474655877732</v>
      </c>
      <c r="AG35" s="97">
        <f>('C'!$E30+$AG$9+$AA$9/15)</f>
        <v>12.373777777777779</v>
      </c>
      <c r="AH35" s="97">
        <f t="shared" si="18"/>
        <v>0</v>
      </c>
      <c r="AI35" s="97">
        <f t="shared" si="19"/>
        <v>0</v>
      </c>
      <c r="AJ35" s="97">
        <f t="shared" si="20"/>
        <v>0</v>
      </c>
      <c r="AK35" s="97">
        <f t="shared" si="21"/>
        <v>0</v>
      </c>
      <c r="AL35" s="97">
        <f t="shared" si="22"/>
        <v>0</v>
      </c>
      <c r="AM35" s="97"/>
      <c r="AN35" s="97"/>
      <c r="AO35" s="97">
        <f t="shared" si="23"/>
        <v>0</v>
      </c>
      <c r="AP35" s="97">
        <f>SIN((90-$Y$9)*$AE$8)*TAN($AC$10*$AE$8)/TAN((90-'C'!$F30)*$AE$8)</f>
        <v>8.4830946644228369E-2</v>
      </c>
      <c r="AQ35" s="97">
        <f t="shared" si="24"/>
        <v>2.5695650812758871E-2</v>
      </c>
      <c r="AR35" s="97">
        <f t="shared" si="25"/>
        <v>1.0127663357422376</v>
      </c>
      <c r="AS35" s="97">
        <f t="shared" si="26"/>
        <v>4.8048168285295292</v>
      </c>
      <c r="AT35" s="97">
        <f t="shared" si="27"/>
        <v>-9.106959298875525</v>
      </c>
      <c r="AU35" s="97">
        <f t="shared" si="28"/>
        <v>13.911776127405055</v>
      </c>
      <c r="AV35" s="97">
        <f t="shared" si="29"/>
        <v>184.30214247034598</v>
      </c>
      <c r="AW35" s="97" t="s">
        <v>8053</v>
      </c>
      <c r="AX35" s="97" t="s">
        <v>8053</v>
      </c>
      <c r="AY35" s="97" t="s">
        <v>8053</v>
      </c>
      <c r="AZ35" s="97">
        <f t="shared" si="30"/>
        <v>11.446326035950776</v>
      </c>
      <c r="BA35" s="97">
        <f t="shared" si="31"/>
        <v>11.446326035950776</v>
      </c>
      <c r="BB35" s="97">
        <f t="shared" si="32"/>
        <v>0.47693025149794899</v>
      </c>
      <c r="BC35" s="97">
        <f t="shared" si="33"/>
        <v>0</v>
      </c>
      <c r="BD35" s="97">
        <f t="shared" si="34"/>
        <v>0</v>
      </c>
      <c r="BE35" s="97">
        <f t="shared" si="35"/>
        <v>0</v>
      </c>
      <c r="BF35" s="97">
        <f>SIN((90-$Y$9)*$AE$8)*TAN($AC$9*$AE$8)/TAN((90-'C'!$F30)*$AE$8)</f>
        <v>1.0492837740391847</v>
      </c>
      <c r="BG35" s="97">
        <f t="shared" si="36"/>
        <v>3.9313065427916136</v>
      </c>
      <c r="BH35" s="97">
        <f t="shared" si="37"/>
        <v>2.2206545302661587</v>
      </c>
      <c r="BI35" s="97">
        <f t="shared" si="38"/>
        <v>28.197417195740794</v>
      </c>
      <c r="BJ35" s="97">
        <f t="shared" si="39"/>
        <v>-63.235932093769613</v>
      </c>
      <c r="BK35" s="97">
        <f t="shared" si="40"/>
        <v>91.433349289510403</v>
      </c>
      <c r="BL35" s="97">
        <f t="shared" si="41"/>
        <v>215.03851489802881</v>
      </c>
      <c r="BM35" s="97" t="s">
        <v>8053</v>
      </c>
      <c r="BN35" s="97" t="s">
        <v>8053</v>
      </c>
      <c r="BO35" s="97" t="s">
        <v>8053</v>
      </c>
      <c r="BP35" s="97">
        <f t="shared" si="42"/>
        <v>0</v>
      </c>
      <c r="BQ35" s="97">
        <f t="shared" si="43"/>
        <v>0</v>
      </c>
      <c r="BR35" s="97">
        <f t="shared" si="44"/>
        <v>0</v>
      </c>
      <c r="BS35" s="97">
        <f t="shared" si="45"/>
        <v>0</v>
      </c>
      <c r="BT35" s="97">
        <f t="shared" si="46"/>
        <v>0</v>
      </c>
      <c r="BU35" s="97">
        <f t="shared" si="47"/>
        <v>0</v>
      </c>
      <c r="BV35" s="97">
        <f>SIN((90-$Y$9)*$AE$8)*TAN($AE$10*$AE$8)/TAN((90-'C'!$F30)*$AE$8)</f>
        <v>-8.4830946644228356E-2</v>
      </c>
      <c r="BW35" s="97">
        <f t="shared" si="48"/>
        <v>2.5695650812758864E-2</v>
      </c>
      <c r="BX35" s="97">
        <f t="shared" si="49"/>
        <v>1.0127663357422376</v>
      </c>
      <c r="BY35" s="97">
        <f t="shared" si="50"/>
        <v>-4.8048168285295283</v>
      </c>
      <c r="BZ35" s="97">
        <f t="shared" si="51"/>
        <v>9.1069592988755232</v>
      </c>
      <c r="CA35" s="97">
        <f t="shared" si="52"/>
        <v>-13.911776127405052</v>
      </c>
      <c r="CB35" s="97">
        <f t="shared" si="53"/>
        <v>175.69785752965402</v>
      </c>
      <c r="CC35" s="97" t="s">
        <v>8053</v>
      </c>
      <c r="CD35" s="97" t="s">
        <v>8053</v>
      </c>
      <c r="CE35" s="97" t="s">
        <v>8053</v>
      </c>
      <c r="CF35" s="97">
        <f t="shared" si="54"/>
        <v>0</v>
      </c>
      <c r="CG35" s="97">
        <f t="shared" si="55"/>
        <v>0</v>
      </c>
      <c r="CH35" s="97">
        <f t="shared" si="56"/>
        <v>0</v>
      </c>
      <c r="CI35" s="97">
        <f t="shared" si="57"/>
        <v>0</v>
      </c>
      <c r="CJ35" s="97">
        <f t="shared" si="58"/>
        <v>0</v>
      </c>
      <c r="CK35" s="97">
        <f t="shared" si="59"/>
        <v>0</v>
      </c>
      <c r="CL35" s="97">
        <f>90-'C'!$F30</f>
        <v>109.861</v>
      </c>
      <c r="CM35" s="97">
        <v>21</v>
      </c>
      <c r="CN35" s="97"/>
      <c r="CO35" s="97"/>
      <c r="CP35" s="97"/>
      <c r="CQ35" s="97"/>
      <c r="CR35" s="97" t="str">
        <f t="shared" si="60"/>
        <v>JAN</v>
      </c>
      <c r="CS35" s="97">
        <f t="shared" si="61"/>
        <v>21</v>
      </c>
      <c r="CT35" s="97">
        <f t="shared" si="62"/>
        <v>34.31666666666667</v>
      </c>
      <c r="CU35" s="97">
        <f>'C'!F30</f>
        <v>-19.861000000000001</v>
      </c>
      <c r="CV35" s="97">
        <f t="shared" si="63"/>
        <v>3.1415926535897931</v>
      </c>
      <c r="CW35" s="97">
        <f t="shared" si="64"/>
        <v>1.7453292519943295E-2</v>
      </c>
      <c r="CX35" s="97">
        <f t="shared" si="65"/>
        <v>57.295779513082323</v>
      </c>
      <c r="CY35" s="97">
        <f t="shared" si="66"/>
        <v>0.59893882164272083</v>
      </c>
      <c r="CZ35" s="97">
        <f t="shared" si="67"/>
        <v>-0.34663984273859383</v>
      </c>
      <c r="DA35" s="97">
        <f t="shared" si="68"/>
        <v>1.3409272953226039</v>
      </c>
      <c r="DB35" s="97">
        <f t="shared" si="69"/>
        <v>-66.33060891253163</v>
      </c>
      <c r="DC35" s="97">
        <f t="shared" si="70"/>
        <v>113.66939108746837</v>
      </c>
      <c r="DD35" s="97">
        <f t="shared" si="71"/>
        <v>246.33060891253163</v>
      </c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</row>
    <row r="36" spans="1:119" ht="30" customHeight="1" x14ac:dyDescent="0.2">
      <c r="A36" s="97">
        <f t="shared" si="75"/>
        <v>0</v>
      </c>
      <c r="B36" s="97">
        <f t="shared" si="76"/>
        <v>0</v>
      </c>
      <c r="C36" s="97">
        <f t="shared" si="77"/>
        <v>0</v>
      </c>
      <c r="D36" s="97">
        <f t="shared" si="78"/>
        <v>0.47730348880335632</v>
      </c>
      <c r="E36" s="97">
        <f t="shared" si="2"/>
        <v>0</v>
      </c>
      <c r="F36" s="98">
        <f t="shared" si="3"/>
        <v>0.47730348880335632</v>
      </c>
      <c r="G36" s="97">
        <f t="shared" si="4"/>
        <v>0</v>
      </c>
      <c r="H36" s="97">
        <f t="shared" si="5"/>
        <v>0</v>
      </c>
      <c r="I36" s="98">
        <f t="shared" si="6"/>
        <v>0</v>
      </c>
      <c r="J36" s="97">
        <f t="shared" si="7"/>
        <v>0</v>
      </c>
      <c r="K36" s="97">
        <f t="shared" si="8"/>
        <v>0</v>
      </c>
      <c r="L36" s="98">
        <f t="shared" si="9"/>
        <v>0</v>
      </c>
      <c r="M36" s="98">
        <f t="shared" si="10"/>
        <v>22</v>
      </c>
      <c r="N36" s="102"/>
      <c r="O36" s="97"/>
      <c r="P36" s="97"/>
      <c r="Q36" s="98">
        <f t="shared" si="73"/>
        <v>22</v>
      </c>
      <c r="R36" s="97">
        <f t="shared" si="11"/>
        <v>105.87231873866266</v>
      </c>
      <c r="S36" s="97">
        <f t="shared" si="12"/>
        <v>113.38847093446395</v>
      </c>
      <c r="T36" s="97">
        <f t="shared" si="13"/>
        <v>-7.5161521958012969</v>
      </c>
      <c r="U36" s="97" t="str">
        <f t="shared" si="86"/>
        <v>QNOS</v>
      </c>
      <c r="V36" s="97">
        <f t="shared" si="15"/>
        <v>246.61152906553605</v>
      </c>
      <c r="W36" s="97">
        <f t="shared" si="0"/>
        <v>24</v>
      </c>
      <c r="X36" s="97">
        <f>SIN((90-$Y$9)*$AE$8)*TAN($AE$9*$AE$8)/TAN((90-'C'!$F31)*$AE$8)</f>
        <v>-1.0363492979244795</v>
      </c>
      <c r="Y36" s="97">
        <f t="shared" si="79"/>
        <v>3.9313065427916092</v>
      </c>
      <c r="Z36" s="97">
        <f t="shared" si="80"/>
        <v>2.2206545302661578</v>
      </c>
      <c r="AA36" s="97">
        <f t="shared" si="81"/>
        <v>-27.819418528504393</v>
      </c>
      <c r="AB36" s="97">
        <f t="shared" si="82"/>
        <v>63.235932093769605</v>
      </c>
      <c r="AC36" s="97">
        <f t="shared" si="83"/>
        <v>-91.055350622274005</v>
      </c>
      <c r="AD36" s="97">
        <f t="shared" si="84"/>
        <v>144.58348643473479</v>
      </c>
      <c r="AE36" s="97">
        <f>(COS( 90.833*$AE$8)-SIN($Y$9*$AE$8)*SIN('C'!$F31*$AE$8))/COS($Y$9*$AE$8)/COS('C'!$F31*$AE$8)</f>
        <v>0.22483708645658568</v>
      </c>
      <c r="AF36" s="97">
        <f t="shared" si="17"/>
        <v>77.006701551113963</v>
      </c>
      <c r="AG36" s="97">
        <f>('C'!$E31+$AG$9+$AA$9/15)</f>
        <v>12.378777777777781</v>
      </c>
      <c r="AH36" s="97">
        <f t="shared" si="18"/>
        <v>0</v>
      </c>
      <c r="AI36" s="97">
        <f t="shared" si="19"/>
        <v>0</v>
      </c>
      <c r="AJ36" s="97">
        <f t="shared" si="20"/>
        <v>0</v>
      </c>
      <c r="AK36" s="97">
        <f t="shared" si="21"/>
        <v>0</v>
      </c>
      <c r="AL36" s="97">
        <f t="shared" si="22"/>
        <v>0</v>
      </c>
      <c r="AM36" s="97"/>
      <c r="AN36" s="97"/>
      <c r="AO36" s="97">
        <f t="shared" si="23"/>
        <v>0</v>
      </c>
      <c r="AP36" s="97">
        <f>SIN((90-$Y$9)*$AE$8)*TAN($AC$10*$AE$8)/TAN((90-'C'!$F31)*$AE$8)</f>
        <v>8.3785239200441494E-2</v>
      </c>
      <c r="AQ36" s="97">
        <f t="shared" si="24"/>
        <v>2.5695650812758871E-2</v>
      </c>
      <c r="AR36" s="97">
        <f t="shared" si="25"/>
        <v>1.0127663357422376</v>
      </c>
      <c r="AS36" s="97">
        <f t="shared" si="26"/>
        <v>4.7454513985829125</v>
      </c>
      <c r="AT36" s="97">
        <f t="shared" si="27"/>
        <v>-9.106959298875525</v>
      </c>
      <c r="AU36" s="97">
        <f t="shared" si="28"/>
        <v>13.852410697458438</v>
      </c>
      <c r="AV36" s="97">
        <f t="shared" si="29"/>
        <v>184.36150790029262</v>
      </c>
      <c r="AW36" s="97" t="s">
        <v>8053</v>
      </c>
      <c r="AX36" s="97" t="s">
        <v>8053</v>
      </c>
      <c r="AY36" s="97" t="s">
        <v>8053</v>
      </c>
      <c r="AZ36" s="97">
        <f t="shared" si="30"/>
        <v>11.455283731280552</v>
      </c>
      <c r="BA36" s="97">
        <f t="shared" si="31"/>
        <v>11.455283731280552</v>
      </c>
      <c r="BB36" s="97">
        <f t="shared" si="32"/>
        <v>0.47730348880335632</v>
      </c>
      <c r="BC36" s="97">
        <f t="shared" si="33"/>
        <v>0</v>
      </c>
      <c r="BD36" s="97">
        <f t="shared" si="34"/>
        <v>0</v>
      </c>
      <c r="BE36" s="97">
        <f t="shared" si="35"/>
        <v>0</v>
      </c>
      <c r="BF36" s="97">
        <f>SIN((90-$Y$9)*$AE$8)*TAN($AC$9*$AE$8)/TAN((90-'C'!$F31)*$AE$8)</f>
        <v>1.0363492979244799</v>
      </c>
      <c r="BG36" s="97">
        <f t="shared" si="36"/>
        <v>3.9313065427916136</v>
      </c>
      <c r="BH36" s="97">
        <f t="shared" si="37"/>
        <v>2.2206545302661587</v>
      </c>
      <c r="BI36" s="97">
        <f t="shared" si="38"/>
        <v>27.819418528504393</v>
      </c>
      <c r="BJ36" s="97">
        <f t="shared" si="39"/>
        <v>-63.235932093769613</v>
      </c>
      <c r="BK36" s="97">
        <f t="shared" si="40"/>
        <v>91.055350622274005</v>
      </c>
      <c r="BL36" s="97">
        <f t="shared" si="41"/>
        <v>215.41651356526521</v>
      </c>
      <c r="BM36" s="97" t="s">
        <v>8053</v>
      </c>
      <c r="BN36" s="97" t="s">
        <v>8053</v>
      </c>
      <c r="BO36" s="97" t="s">
        <v>8053</v>
      </c>
      <c r="BP36" s="97">
        <f t="shared" si="42"/>
        <v>0</v>
      </c>
      <c r="BQ36" s="97">
        <f t="shared" si="43"/>
        <v>0</v>
      </c>
      <c r="BR36" s="97">
        <f t="shared" si="44"/>
        <v>0</v>
      </c>
      <c r="BS36" s="97">
        <f t="shared" si="45"/>
        <v>0</v>
      </c>
      <c r="BT36" s="97">
        <f t="shared" si="46"/>
        <v>0</v>
      </c>
      <c r="BU36" s="97">
        <f t="shared" si="47"/>
        <v>0</v>
      </c>
      <c r="BV36" s="97">
        <f>SIN((90-$Y$9)*$AE$8)*TAN($AE$10*$AE$8)/TAN((90-'C'!$F31)*$AE$8)</f>
        <v>-8.3785239200441466E-2</v>
      </c>
      <c r="BW36" s="97">
        <f t="shared" si="48"/>
        <v>2.5695650812758864E-2</v>
      </c>
      <c r="BX36" s="97">
        <f t="shared" si="49"/>
        <v>1.0127663357422376</v>
      </c>
      <c r="BY36" s="97">
        <f t="shared" si="50"/>
        <v>-4.7454513985829108</v>
      </c>
      <c r="BZ36" s="97">
        <f t="shared" si="51"/>
        <v>9.1069592988755232</v>
      </c>
      <c r="CA36" s="97">
        <f t="shared" si="52"/>
        <v>-13.852410697458435</v>
      </c>
      <c r="CB36" s="97">
        <f t="shared" si="53"/>
        <v>175.63849209970738</v>
      </c>
      <c r="CC36" s="97" t="s">
        <v>8053</v>
      </c>
      <c r="CD36" s="97" t="s">
        <v>8053</v>
      </c>
      <c r="CE36" s="97" t="s">
        <v>8053</v>
      </c>
      <c r="CF36" s="97">
        <f t="shared" si="54"/>
        <v>0</v>
      </c>
      <c r="CG36" s="97">
        <f t="shared" si="55"/>
        <v>0</v>
      </c>
      <c r="CH36" s="97">
        <f t="shared" si="56"/>
        <v>0</v>
      </c>
      <c r="CI36" s="97">
        <f t="shared" si="57"/>
        <v>0</v>
      </c>
      <c r="CJ36" s="97">
        <f t="shared" si="58"/>
        <v>0</v>
      </c>
      <c r="CK36" s="97">
        <f t="shared" si="59"/>
        <v>0</v>
      </c>
      <c r="CL36" s="97">
        <f>90-'C'!$F31</f>
        <v>109.63500000000001</v>
      </c>
      <c r="CM36" s="97">
        <v>22</v>
      </c>
      <c r="CN36" s="102"/>
      <c r="CO36" s="97"/>
      <c r="CP36" s="97"/>
      <c r="CQ36" s="97"/>
      <c r="CR36" s="97" t="str">
        <f t="shared" si="60"/>
        <v>JAN</v>
      </c>
      <c r="CS36" s="97">
        <f t="shared" si="61"/>
        <v>22</v>
      </c>
      <c r="CT36" s="97">
        <f t="shared" si="62"/>
        <v>34.31666666666667</v>
      </c>
      <c r="CU36" s="97">
        <f>'C'!F31</f>
        <v>-19.635000000000002</v>
      </c>
      <c r="CV36" s="97">
        <f t="shared" si="63"/>
        <v>3.1415926535897931</v>
      </c>
      <c r="CW36" s="97">
        <f t="shared" si="64"/>
        <v>1.7453292519943295E-2</v>
      </c>
      <c r="CX36" s="97">
        <f t="shared" si="65"/>
        <v>57.295779513082323</v>
      </c>
      <c r="CY36" s="97">
        <f t="shared" si="66"/>
        <v>0.59893882164272083</v>
      </c>
      <c r="CZ36" s="97">
        <f t="shared" si="67"/>
        <v>-0.34269539862908666</v>
      </c>
      <c r="DA36" s="97">
        <f t="shared" si="68"/>
        <v>1.344020488167563</v>
      </c>
      <c r="DB36" s="97">
        <f t="shared" si="69"/>
        <v>-66.611529065536047</v>
      </c>
      <c r="DC36" s="97">
        <f t="shared" si="70"/>
        <v>113.38847093446395</v>
      </c>
      <c r="DD36" s="97">
        <f t="shared" si="71"/>
        <v>246.61152906553605</v>
      </c>
      <c r="DE36" s="97"/>
      <c r="DF36" s="97"/>
      <c r="DG36" s="97"/>
      <c r="DH36" s="97"/>
      <c r="DI36" s="97"/>
      <c r="DJ36" s="97"/>
      <c r="DK36" s="97"/>
      <c r="DL36" s="97"/>
      <c r="DM36" s="97"/>
      <c r="DN36" s="97"/>
      <c r="DO36" s="97"/>
    </row>
    <row r="37" spans="1:119" ht="30" customHeight="1" x14ac:dyDescent="0.2">
      <c r="A37" s="97">
        <f t="shared" si="75"/>
        <v>0</v>
      </c>
      <c r="B37" s="97">
        <f t="shared" si="76"/>
        <v>0</v>
      </c>
      <c r="C37" s="97">
        <f t="shared" si="77"/>
        <v>0</v>
      </c>
      <c r="D37" s="97">
        <f t="shared" si="78"/>
        <v>0.47763966714661255</v>
      </c>
      <c r="E37" s="97">
        <f t="shared" si="2"/>
        <v>0</v>
      </c>
      <c r="F37" s="98">
        <f t="shared" si="3"/>
        <v>0.47763966714661255</v>
      </c>
      <c r="G37" s="97">
        <f t="shared" si="4"/>
        <v>0</v>
      </c>
      <c r="H37" s="97">
        <f t="shared" si="5"/>
        <v>0</v>
      </c>
      <c r="I37" s="98">
        <f t="shared" si="6"/>
        <v>0</v>
      </c>
      <c r="J37" s="97">
        <f t="shared" si="7"/>
        <v>0</v>
      </c>
      <c r="K37" s="97">
        <f t="shared" si="8"/>
        <v>0</v>
      </c>
      <c r="L37" s="98">
        <f t="shared" si="9"/>
        <v>0</v>
      </c>
      <c r="M37" s="98">
        <f t="shared" si="10"/>
        <v>23</v>
      </c>
      <c r="N37" s="97"/>
      <c r="O37" s="97"/>
      <c r="P37" s="97"/>
      <c r="Q37" s="98">
        <f t="shared" si="73"/>
        <v>23</v>
      </c>
      <c r="R37" s="97">
        <f t="shared" si="11"/>
        <v>105.87231873866266</v>
      </c>
      <c r="S37" s="97">
        <f t="shared" si="12"/>
        <v>113.09905915867925</v>
      </c>
      <c r="T37" s="97">
        <f t="shared" si="13"/>
        <v>-7.226740420016597</v>
      </c>
      <c r="U37" s="97" t="str">
        <f t="shared" si="86"/>
        <v>QNOS</v>
      </c>
      <c r="V37" s="97">
        <f t="shared" si="15"/>
        <v>246.90094084132073</v>
      </c>
      <c r="W37" s="97">
        <f t="shared" si="0"/>
        <v>25</v>
      </c>
      <c r="X37" s="97">
        <f>SIN((90-$Y$9)*$AE$8)*TAN($AE$9*$AE$8)/TAN((90-'C'!$F32)*$AE$8)</f>
        <v>-1.0230522504916313</v>
      </c>
      <c r="Y37" s="97">
        <f t="shared" si="79"/>
        <v>3.9313065427916092</v>
      </c>
      <c r="Z37" s="97">
        <f t="shared" si="80"/>
        <v>2.2206545302661578</v>
      </c>
      <c r="AA37" s="97">
        <f t="shared" si="81"/>
        <v>-27.43219076472263</v>
      </c>
      <c r="AB37" s="97">
        <f t="shared" si="82"/>
        <v>63.235932093769605</v>
      </c>
      <c r="AC37" s="97">
        <f t="shared" si="83"/>
        <v>-90.668122858492239</v>
      </c>
      <c r="AD37" s="97">
        <f t="shared" si="84"/>
        <v>144.19625867095303</v>
      </c>
      <c r="AE37" s="97">
        <f>(COS( 90.833*$AE$8)-SIN($Y$9*$AE$8)*SIN('C'!$F32*$AE$8))/COS($Y$9*$AE$8)/COS('C'!$F32*$AE$8)</f>
        <v>0.22173941080436163</v>
      </c>
      <c r="AF37" s="97">
        <f t="shared" si="17"/>
        <v>77.18878247413933</v>
      </c>
      <c r="AG37" s="97">
        <f>('C'!$E32+$AG$9+$AA$9/15)</f>
        <v>12.382777777777779</v>
      </c>
      <c r="AH37" s="97">
        <f t="shared" si="18"/>
        <v>0</v>
      </c>
      <c r="AI37" s="97">
        <f t="shared" si="19"/>
        <v>0</v>
      </c>
      <c r="AJ37" s="97">
        <f t="shared" si="20"/>
        <v>0</v>
      </c>
      <c r="AK37" s="97">
        <f t="shared" si="21"/>
        <v>0</v>
      </c>
      <c r="AL37" s="97">
        <f t="shared" si="22"/>
        <v>0</v>
      </c>
      <c r="AM37" s="97"/>
      <c r="AN37" s="97"/>
      <c r="AO37" s="97">
        <f t="shared" si="23"/>
        <v>0</v>
      </c>
      <c r="AP37" s="97">
        <f>SIN((90-$Y$9)*$AE$8)*TAN($AC$10*$AE$8)/TAN((90-'C'!$F32)*$AE$8)</f>
        <v>8.2710219125596035E-2</v>
      </c>
      <c r="AQ37" s="97">
        <f t="shared" si="24"/>
        <v>2.5695650812758871E-2</v>
      </c>
      <c r="AR37" s="97">
        <f t="shared" si="25"/>
        <v>1.0127663357422376</v>
      </c>
      <c r="AS37" s="97">
        <f t="shared" si="26"/>
        <v>4.6844271950106329</v>
      </c>
      <c r="AT37" s="97">
        <f t="shared" si="27"/>
        <v>-9.106959298875525</v>
      </c>
      <c r="AU37" s="97">
        <f t="shared" si="28"/>
        <v>13.791386493886158</v>
      </c>
      <c r="AV37" s="97">
        <f t="shared" si="29"/>
        <v>184.42253210386488</v>
      </c>
      <c r="AW37" s="97" t="s">
        <v>8053</v>
      </c>
      <c r="AX37" s="97" t="s">
        <v>8053</v>
      </c>
      <c r="AY37" s="97" t="s">
        <v>8053</v>
      </c>
      <c r="AZ37" s="97">
        <f t="shared" si="30"/>
        <v>11.463352011518701</v>
      </c>
      <c r="BA37" s="97">
        <f t="shared" si="31"/>
        <v>11.463352011518701</v>
      </c>
      <c r="BB37" s="97">
        <f t="shared" si="32"/>
        <v>0.47763966714661255</v>
      </c>
      <c r="BC37" s="97">
        <f t="shared" si="33"/>
        <v>0</v>
      </c>
      <c r="BD37" s="97">
        <f t="shared" si="34"/>
        <v>0</v>
      </c>
      <c r="BE37" s="97">
        <f t="shared" si="35"/>
        <v>0</v>
      </c>
      <c r="BF37" s="97">
        <f>SIN((90-$Y$9)*$AE$8)*TAN($AC$9*$AE$8)/TAN((90-'C'!$F32)*$AE$8)</f>
        <v>1.0230522504916317</v>
      </c>
      <c r="BG37" s="97">
        <f t="shared" si="36"/>
        <v>3.9313065427916136</v>
      </c>
      <c r="BH37" s="97">
        <f t="shared" si="37"/>
        <v>2.2206545302661587</v>
      </c>
      <c r="BI37" s="97">
        <f t="shared" si="38"/>
        <v>27.43219076472263</v>
      </c>
      <c r="BJ37" s="97">
        <f t="shared" si="39"/>
        <v>-63.235932093769613</v>
      </c>
      <c r="BK37" s="97">
        <f t="shared" si="40"/>
        <v>90.668122858492239</v>
      </c>
      <c r="BL37" s="97">
        <f t="shared" si="41"/>
        <v>215.80374132904697</v>
      </c>
      <c r="BM37" s="97" t="s">
        <v>8053</v>
      </c>
      <c r="BN37" s="97" t="s">
        <v>8053</v>
      </c>
      <c r="BO37" s="97" t="s">
        <v>8053</v>
      </c>
      <c r="BP37" s="97">
        <f t="shared" si="42"/>
        <v>0</v>
      </c>
      <c r="BQ37" s="97">
        <f t="shared" si="43"/>
        <v>0</v>
      </c>
      <c r="BR37" s="97">
        <f t="shared" si="44"/>
        <v>0</v>
      </c>
      <c r="BS37" s="97">
        <f t="shared" si="45"/>
        <v>0</v>
      </c>
      <c r="BT37" s="97">
        <f t="shared" si="46"/>
        <v>0</v>
      </c>
      <c r="BU37" s="97">
        <f t="shared" si="47"/>
        <v>0</v>
      </c>
      <c r="BV37" s="97">
        <f>SIN((90-$Y$9)*$AE$8)*TAN($AE$10*$AE$8)/TAN((90-'C'!$F32)*$AE$8)</f>
        <v>-8.2710219125596007E-2</v>
      </c>
      <c r="BW37" s="97">
        <f t="shared" si="48"/>
        <v>2.5695650812758864E-2</v>
      </c>
      <c r="BX37" s="97">
        <f t="shared" si="49"/>
        <v>1.0127663357422376</v>
      </c>
      <c r="BY37" s="97">
        <f t="shared" si="50"/>
        <v>-4.684427195010632</v>
      </c>
      <c r="BZ37" s="97">
        <f t="shared" si="51"/>
        <v>9.1069592988755232</v>
      </c>
      <c r="CA37" s="97">
        <f t="shared" si="52"/>
        <v>-13.791386493886154</v>
      </c>
      <c r="CB37" s="97">
        <f t="shared" si="53"/>
        <v>175.57746789613512</v>
      </c>
      <c r="CC37" s="97" t="s">
        <v>8053</v>
      </c>
      <c r="CD37" s="97" t="s">
        <v>8053</v>
      </c>
      <c r="CE37" s="97" t="s">
        <v>8053</v>
      </c>
      <c r="CF37" s="97">
        <f t="shared" si="54"/>
        <v>0</v>
      </c>
      <c r="CG37" s="97">
        <f t="shared" si="55"/>
        <v>0</v>
      </c>
      <c r="CH37" s="97">
        <f t="shared" si="56"/>
        <v>0</v>
      </c>
      <c r="CI37" s="97">
        <f t="shared" si="57"/>
        <v>0</v>
      </c>
      <c r="CJ37" s="97">
        <f t="shared" si="58"/>
        <v>0</v>
      </c>
      <c r="CK37" s="97">
        <f t="shared" si="59"/>
        <v>0</v>
      </c>
      <c r="CL37" s="97">
        <f>90-'C'!$F32</f>
        <v>109.402</v>
      </c>
      <c r="CM37" s="97">
        <v>23</v>
      </c>
      <c r="CN37" s="97"/>
      <c r="CO37" s="97"/>
      <c r="CP37" s="97"/>
      <c r="CQ37" s="97"/>
      <c r="CR37" s="97" t="str">
        <f t="shared" si="60"/>
        <v>JAN</v>
      </c>
      <c r="CS37" s="97">
        <f t="shared" si="61"/>
        <v>23</v>
      </c>
      <c r="CT37" s="97">
        <f t="shared" si="62"/>
        <v>34.31666666666667</v>
      </c>
      <c r="CU37" s="97">
        <f>'C'!F32</f>
        <v>-19.402000000000001</v>
      </c>
      <c r="CV37" s="97">
        <f t="shared" si="63"/>
        <v>3.1415926535897931</v>
      </c>
      <c r="CW37" s="97">
        <f t="shared" si="64"/>
        <v>1.7453292519943295E-2</v>
      </c>
      <c r="CX37" s="97">
        <f t="shared" si="65"/>
        <v>57.295779513082323</v>
      </c>
      <c r="CY37" s="97">
        <f t="shared" si="66"/>
        <v>0.59893882164272083</v>
      </c>
      <c r="CZ37" s="97">
        <f t="shared" si="67"/>
        <v>-0.33862878147193981</v>
      </c>
      <c r="DA37" s="97">
        <f t="shared" si="68"/>
        <v>1.3471983997794261</v>
      </c>
      <c r="DB37" s="97">
        <f t="shared" si="69"/>
        <v>-66.900940841320747</v>
      </c>
      <c r="DC37" s="97">
        <f t="shared" si="70"/>
        <v>113.09905915867925</v>
      </c>
      <c r="DD37" s="97">
        <f t="shared" si="71"/>
        <v>246.90094084132073</v>
      </c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</row>
    <row r="38" spans="1:119" ht="30" customHeight="1" x14ac:dyDescent="0.2">
      <c r="A38" s="97">
        <f t="shared" si="75"/>
        <v>0</v>
      </c>
      <c r="B38" s="97">
        <f t="shared" si="76"/>
        <v>0</v>
      </c>
      <c r="C38" s="97">
        <f t="shared" si="77"/>
        <v>0</v>
      </c>
      <c r="D38" s="97">
        <f t="shared" si="78"/>
        <v>0.47797969160415343</v>
      </c>
      <c r="E38" s="97">
        <f t="shared" si="2"/>
        <v>0</v>
      </c>
      <c r="F38" s="98">
        <f t="shared" si="3"/>
        <v>0.47797969160415343</v>
      </c>
      <c r="G38" s="97">
        <f t="shared" si="4"/>
        <v>0</v>
      </c>
      <c r="H38" s="97">
        <f t="shared" si="5"/>
        <v>0</v>
      </c>
      <c r="I38" s="98">
        <f t="shared" si="6"/>
        <v>0</v>
      </c>
      <c r="J38" s="97">
        <f t="shared" si="7"/>
        <v>0</v>
      </c>
      <c r="K38" s="97">
        <f t="shared" si="8"/>
        <v>0</v>
      </c>
      <c r="L38" s="98">
        <f t="shared" si="9"/>
        <v>0</v>
      </c>
      <c r="M38" s="98">
        <f t="shared" si="10"/>
        <v>24</v>
      </c>
      <c r="N38" s="97"/>
      <c r="O38" s="97"/>
      <c r="P38" s="97"/>
      <c r="Q38" s="98">
        <f t="shared" si="73"/>
        <v>24</v>
      </c>
      <c r="R38" s="97">
        <f t="shared" si="11"/>
        <v>105.87231873866266</v>
      </c>
      <c r="S38" s="97">
        <f t="shared" si="12"/>
        <v>112.80241152377904</v>
      </c>
      <c r="T38" s="97">
        <f t="shared" si="13"/>
        <v>-6.9300927851163863</v>
      </c>
      <c r="U38" s="97" t="str">
        <f t="shared" si="86"/>
        <v>QNOS</v>
      </c>
      <c r="V38" s="97">
        <f t="shared" si="15"/>
        <v>247.19758847622097</v>
      </c>
      <c r="W38" s="97">
        <f t="shared" si="0"/>
        <v>26</v>
      </c>
      <c r="X38" s="97">
        <f>SIN((90-$Y$9)*$AE$8)*TAN($AE$9*$AE$8)/TAN((90-'C'!$F33)*$AE$8)</f>
        <v>-1.0094523011313032</v>
      </c>
      <c r="Y38" s="97">
        <f t="shared" si="79"/>
        <v>3.9313065427916092</v>
      </c>
      <c r="Z38" s="97">
        <f t="shared" si="80"/>
        <v>2.2206545302661578</v>
      </c>
      <c r="AA38" s="97">
        <f t="shared" si="81"/>
        <v>-27.037542146355733</v>
      </c>
      <c r="AB38" s="97">
        <f t="shared" si="82"/>
        <v>63.235932093769605</v>
      </c>
      <c r="AC38" s="97">
        <f t="shared" si="83"/>
        <v>-90.273474240125338</v>
      </c>
      <c r="AD38" s="97">
        <f t="shared" si="84"/>
        <v>143.80161005258614</v>
      </c>
      <c r="AE38" s="97">
        <f>(COS( 90.833*$AE$8)-SIN($Y$9*$AE$8)*SIN('C'!$F33*$AE$8))/COS($Y$9*$AE$8)/COS('C'!$F33*$AE$8)</f>
        <v>0.21857085105037982</v>
      </c>
      <c r="AF38" s="97">
        <f t="shared" si="17"/>
        <v>77.374893935541138</v>
      </c>
      <c r="AG38" s="97">
        <f>('C'!$E33+$AG$9+$AA$9/15)</f>
        <v>12.386777777777777</v>
      </c>
      <c r="AH38" s="97">
        <f t="shared" si="18"/>
        <v>0</v>
      </c>
      <c r="AI38" s="97">
        <f t="shared" si="19"/>
        <v>0</v>
      </c>
      <c r="AJ38" s="97">
        <f t="shared" si="20"/>
        <v>0</v>
      </c>
      <c r="AK38" s="97">
        <f t="shared" si="21"/>
        <v>0</v>
      </c>
      <c r="AL38" s="97">
        <f t="shared" si="22"/>
        <v>0</v>
      </c>
      <c r="AM38" s="97"/>
      <c r="AN38" s="97"/>
      <c r="AO38" s="97">
        <f t="shared" si="23"/>
        <v>0</v>
      </c>
      <c r="AP38" s="97">
        <f>SIN((90-$Y$9)*$AE$8)*TAN($AC$10*$AE$8)/TAN((90-'C'!$F33)*$AE$8)</f>
        <v>8.1610710482563201E-2</v>
      </c>
      <c r="AQ38" s="97">
        <f t="shared" si="24"/>
        <v>2.5695650812758871E-2</v>
      </c>
      <c r="AR38" s="97">
        <f t="shared" si="25"/>
        <v>1.0127663357422376</v>
      </c>
      <c r="AS38" s="97">
        <f t="shared" si="26"/>
        <v>4.622018390295886</v>
      </c>
      <c r="AT38" s="97">
        <f t="shared" si="27"/>
        <v>-9.106959298875525</v>
      </c>
      <c r="AU38" s="97">
        <f t="shared" si="28"/>
        <v>13.728977689171412</v>
      </c>
      <c r="AV38" s="97">
        <f t="shared" si="29"/>
        <v>184.48494090857963</v>
      </c>
      <c r="AW38" s="97" t="s">
        <v>8053</v>
      </c>
      <c r="AX38" s="97" t="s">
        <v>8053</v>
      </c>
      <c r="AY38" s="97" t="s">
        <v>8053</v>
      </c>
      <c r="AZ38" s="97">
        <f t="shared" si="30"/>
        <v>11.471512598499682</v>
      </c>
      <c r="BA38" s="97">
        <f t="shared" si="31"/>
        <v>11.471512598499682</v>
      </c>
      <c r="BB38" s="97">
        <f t="shared" si="32"/>
        <v>0.47797969160415343</v>
      </c>
      <c r="BC38" s="97">
        <f t="shared" si="33"/>
        <v>0</v>
      </c>
      <c r="BD38" s="97">
        <f t="shared" si="34"/>
        <v>0</v>
      </c>
      <c r="BE38" s="97">
        <f t="shared" si="35"/>
        <v>0</v>
      </c>
      <c r="BF38" s="97">
        <f>SIN((90-$Y$9)*$AE$8)*TAN($AC$9*$AE$8)/TAN((90-'C'!$F33)*$AE$8)</f>
        <v>1.0094523011313037</v>
      </c>
      <c r="BG38" s="97">
        <f t="shared" si="36"/>
        <v>3.9313065427916136</v>
      </c>
      <c r="BH38" s="97">
        <f t="shared" si="37"/>
        <v>2.2206545302661587</v>
      </c>
      <c r="BI38" s="97">
        <f t="shared" si="38"/>
        <v>27.037542146355733</v>
      </c>
      <c r="BJ38" s="97">
        <f t="shared" si="39"/>
        <v>-63.235932093769613</v>
      </c>
      <c r="BK38" s="97">
        <f t="shared" si="40"/>
        <v>90.273474240125353</v>
      </c>
      <c r="BL38" s="97">
        <f t="shared" si="41"/>
        <v>216.19838994741386</v>
      </c>
      <c r="BM38" s="97" t="s">
        <v>8053</v>
      </c>
      <c r="BN38" s="97" t="s">
        <v>8053</v>
      </c>
      <c r="BO38" s="97" t="s">
        <v>8053</v>
      </c>
      <c r="BP38" s="97">
        <f t="shared" si="42"/>
        <v>0</v>
      </c>
      <c r="BQ38" s="97">
        <f t="shared" si="43"/>
        <v>0</v>
      </c>
      <c r="BR38" s="97">
        <f t="shared" si="44"/>
        <v>0</v>
      </c>
      <c r="BS38" s="97">
        <f t="shared" si="45"/>
        <v>0</v>
      </c>
      <c r="BT38" s="97">
        <f t="shared" si="46"/>
        <v>0</v>
      </c>
      <c r="BU38" s="97">
        <f t="shared" si="47"/>
        <v>0</v>
      </c>
      <c r="BV38" s="97">
        <f>SIN((90-$Y$9)*$AE$8)*TAN($AE$10*$AE$8)/TAN((90-'C'!$F33)*$AE$8)</f>
        <v>-8.1610710482563187E-2</v>
      </c>
      <c r="BW38" s="97">
        <f t="shared" si="48"/>
        <v>2.5695650812758864E-2</v>
      </c>
      <c r="BX38" s="97">
        <f t="shared" si="49"/>
        <v>1.0127663357422376</v>
      </c>
      <c r="BY38" s="97">
        <f t="shared" si="50"/>
        <v>-4.6220183902958851</v>
      </c>
      <c r="BZ38" s="97">
        <f t="shared" si="51"/>
        <v>9.1069592988755232</v>
      </c>
      <c r="CA38" s="97">
        <f t="shared" si="52"/>
        <v>-13.728977689171408</v>
      </c>
      <c r="CB38" s="97">
        <f t="shared" si="53"/>
        <v>175.51505909142037</v>
      </c>
      <c r="CC38" s="97" t="s">
        <v>8053</v>
      </c>
      <c r="CD38" s="97" t="s">
        <v>8053</v>
      </c>
      <c r="CE38" s="97" t="s">
        <v>8053</v>
      </c>
      <c r="CF38" s="97">
        <f t="shared" si="54"/>
        <v>0</v>
      </c>
      <c r="CG38" s="97">
        <f t="shared" si="55"/>
        <v>0</v>
      </c>
      <c r="CH38" s="97">
        <f t="shared" si="56"/>
        <v>0</v>
      </c>
      <c r="CI38" s="97">
        <f t="shared" si="57"/>
        <v>0</v>
      </c>
      <c r="CJ38" s="97">
        <f t="shared" si="58"/>
        <v>0</v>
      </c>
      <c r="CK38" s="97">
        <f t="shared" si="59"/>
        <v>0</v>
      </c>
      <c r="CL38" s="97">
        <f>90-'C'!$F33</f>
        <v>109.163</v>
      </c>
      <c r="CM38" s="97">
        <v>24</v>
      </c>
      <c r="CN38" s="97"/>
      <c r="CO38" s="97"/>
      <c r="CP38" s="97"/>
      <c r="CQ38" s="97"/>
      <c r="CR38" s="97" t="str">
        <f t="shared" si="60"/>
        <v>JAN</v>
      </c>
      <c r="CS38" s="97">
        <f t="shared" si="61"/>
        <v>24</v>
      </c>
      <c r="CT38" s="97">
        <f t="shared" si="62"/>
        <v>34.31666666666667</v>
      </c>
      <c r="CU38" s="97">
        <f>'C'!F33</f>
        <v>-19.163</v>
      </c>
      <c r="CV38" s="97">
        <f t="shared" si="63"/>
        <v>3.1415926535897931</v>
      </c>
      <c r="CW38" s="97">
        <f t="shared" si="64"/>
        <v>1.7453292519943295E-2</v>
      </c>
      <c r="CX38" s="97">
        <f t="shared" si="65"/>
        <v>57.295779513082323</v>
      </c>
      <c r="CY38" s="97">
        <f t="shared" si="66"/>
        <v>0.59893882164272083</v>
      </c>
      <c r="CZ38" s="97">
        <f t="shared" si="67"/>
        <v>-0.33445744455967336</v>
      </c>
      <c r="DA38" s="97">
        <f t="shared" si="68"/>
        <v>1.3504466575565861</v>
      </c>
      <c r="DB38" s="97">
        <f t="shared" si="69"/>
        <v>-67.197588476220957</v>
      </c>
      <c r="DC38" s="97">
        <f t="shared" si="70"/>
        <v>112.80241152377904</v>
      </c>
      <c r="DD38" s="97">
        <f t="shared" si="71"/>
        <v>247.19758847622097</v>
      </c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7"/>
    </row>
    <row r="39" spans="1:119" ht="30" customHeight="1" x14ac:dyDescent="0.2">
      <c r="A39" s="97">
        <f t="shared" si="75"/>
        <v>0</v>
      </c>
      <c r="B39" s="97">
        <f t="shared" si="76"/>
        <v>0</v>
      </c>
      <c r="C39" s="97">
        <f t="shared" si="77"/>
        <v>0</v>
      </c>
      <c r="D39" s="97">
        <f t="shared" si="78"/>
        <v>0.47832280944535777</v>
      </c>
      <c r="E39" s="97">
        <f t="shared" si="2"/>
        <v>0</v>
      </c>
      <c r="F39" s="98">
        <f t="shared" si="3"/>
        <v>0.47832280944535777</v>
      </c>
      <c r="G39" s="97">
        <f t="shared" si="4"/>
        <v>0</v>
      </c>
      <c r="H39" s="97">
        <f t="shared" si="5"/>
        <v>0</v>
      </c>
      <c r="I39" s="98">
        <f t="shared" si="6"/>
        <v>0</v>
      </c>
      <c r="J39" s="97">
        <f t="shared" si="7"/>
        <v>0</v>
      </c>
      <c r="K39" s="97">
        <f t="shared" si="8"/>
        <v>0</v>
      </c>
      <c r="L39" s="98">
        <f t="shared" si="9"/>
        <v>0</v>
      </c>
      <c r="M39" s="98">
        <f t="shared" si="10"/>
        <v>25</v>
      </c>
      <c r="N39" s="102"/>
      <c r="O39" s="97"/>
      <c r="P39" s="97"/>
      <c r="Q39" s="98">
        <f t="shared" si="73"/>
        <v>25</v>
      </c>
      <c r="R39" s="97">
        <f t="shared" si="11"/>
        <v>105.87231873866266</v>
      </c>
      <c r="S39" s="97">
        <f t="shared" si="12"/>
        <v>112.49978002257654</v>
      </c>
      <c r="T39" s="97">
        <f t="shared" si="13"/>
        <v>-6.6274612839138882</v>
      </c>
      <c r="U39" s="97" t="str">
        <f t="shared" si="86"/>
        <v>QNOS</v>
      </c>
      <c r="V39" s="97">
        <f t="shared" si="15"/>
        <v>247.50021997742346</v>
      </c>
      <c r="W39" s="97">
        <f t="shared" si="0"/>
        <v>27</v>
      </c>
      <c r="X39" s="97">
        <f>SIN((90-$Y$9)*$AE$8)*TAN($AE$9*$AE$8)/TAN((90-'C'!$F34)*$AE$8)</f>
        <v>-0.99560844547058247</v>
      </c>
      <c r="Y39" s="97">
        <f t="shared" si="79"/>
        <v>3.9313065427916092</v>
      </c>
      <c r="Z39" s="97">
        <f t="shared" si="80"/>
        <v>2.2206545302661578</v>
      </c>
      <c r="AA39" s="97">
        <f t="shared" si="81"/>
        <v>-26.637235437551176</v>
      </c>
      <c r="AB39" s="97">
        <f t="shared" si="82"/>
        <v>63.235932093769605</v>
      </c>
      <c r="AC39" s="97">
        <f t="shared" si="83"/>
        <v>-89.873167531320775</v>
      </c>
      <c r="AD39" s="97">
        <f t="shared" si="84"/>
        <v>143.40130334378156</v>
      </c>
      <c r="AE39" s="97">
        <f>(COS( 90.833*$AE$8)-SIN($Y$9*$AE$8)*SIN('C'!$F34*$AE$8))/COS($Y$9*$AE$8)/COS('C'!$F34*$AE$8)</f>
        <v>0.21534513122920682</v>
      </c>
      <c r="AF39" s="97">
        <f t="shared" si="17"/>
        <v>77.564223823455592</v>
      </c>
      <c r="AG39" s="97">
        <f>('C'!$E34+$AG$9+$AA$9/15)</f>
        <v>12.390777777777778</v>
      </c>
      <c r="AH39" s="97">
        <f t="shared" si="18"/>
        <v>0</v>
      </c>
      <c r="AI39" s="97">
        <f t="shared" si="19"/>
        <v>0</v>
      </c>
      <c r="AJ39" s="97">
        <f t="shared" si="20"/>
        <v>0</v>
      </c>
      <c r="AK39" s="97">
        <f t="shared" si="21"/>
        <v>0</v>
      </c>
      <c r="AL39" s="97">
        <f t="shared" si="22"/>
        <v>0</v>
      </c>
      <c r="AM39" s="97"/>
      <c r="AN39" s="97"/>
      <c r="AO39" s="97">
        <f t="shared" si="23"/>
        <v>0</v>
      </c>
      <c r="AP39" s="97">
        <f>SIN((90-$Y$9)*$AE$8)*TAN($AC$10*$AE$8)/TAN((90-'C'!$F34)*$AE$8)</f>
        <v>8.0491482862770469E-2</v>
      </c>
      <c r="AQ39" s="97">
        <f t="shared" si="24"/>
        <v>2.5695650812758871E-2</v>
      </c>
      <c r="AR39" s="97">
        <f t="shared" si="25"/>
        <v>1.0127663357422376</v>
      </c>
      <c r="AS39" s="97">
        <f t="shared" si="26"/>
        <v>4.5584959674623544</v>
      </c>
      <c r="AT39" s="97">
        <f t="shared" si="27"/>
        <v>-9.106959298875525</v>
      </c>
      <c r="AU39" s="97">
        <f t="shared" si="28"/>
        <v>13.665455266337879</v>
      </c>
      <c r="AV39" s="97">
        <f t="shared" si="29"/>
        <v>184.54846333141316</v>
      </c>
      <c r="AW39" s="97" t="s">
        <v>8053</v>
      </c>
      <c r="AX39" s="97" t="s">
        <v>8053</v>
      </c>
      <c r="AY39" s="97" t="s">
        <v>8053</v>
      </c>
      <c r="AZ39" s="97">
        <f t="shared" si="30"/>
        <v>11.479747426688586</v>
      </c>
      <c r="BA39" s="97">
        <f t="shared" si="31"/>
        <v>11.479747426688586</v>
      </c>
      <c r="BB39" s="97">
        <f t="shared" si="32"/>
        <v>0.47832280944535777</v>
      </c>
      <c r="BC39" s="97">
        <f t="shared" si="33"/>
        <v>0</v>
      </c>
      <c r="BD39" s="97">
        <f t="shared" si="34"/>
        <v>0</v>
      </c>
      <c r="BE39" s="97">
        <f t="shared" si="35"/>
        <v>0</v>
      </c>
      <c r="BF39" s="97">
        <f>SIN((90-$Y$9)*$AE$8)*TAN($AC$9*$AE$8)/TAN((90-'C'!$F34)*$AE$8)</f>
        <v>0.99560844547058291</v>
      </c>
      <c r="BG39" s="97">
        <f t="shared" si="36"/>
        <v>3.9313065427916136</v>
      </c>
      <c r="BH39" s="97">
        <f t="shared" si="37"/>
        <v>2.2206545302661587</v>
      </c>
      <c r="BI39" s="97">
        <f t="shared" si="38"/>
        <v>26.637235437551176</v>
      </c>
      <c r="BJ39" s="97">
        <f t="shared" si="39"/>
        <v>-63.235932093769613</v>
      </c>
      <c r="BK39" s="97">
        <f t="shared" si="40"/>
        <v>89.873167531320789</v>
      </c>
      <c r="BL39" s="97">
        <f t="shared" si="41"/>
        <v>216.59869665621844</v>
      </c>
      <c r="BM39" s="97" t="s">
        <v>8053</v>
      </c>
      <c r="BN39" s="97" t="s">
        <v>8053</v>
      </c>
      <c r="BO39" s="97" t="s">
        <v>8053</v>
      </c>
      <c r="BP39" s="97">
        <f t="shared" si="42"/>
        <v>0</v>
      </c>
      <c r="BQ39" s="97">
        <f t="shared" si="43"/>
        <v>0</v>
      </c>
      <c r="BR39" s="97">
        <f t="shared" si="44"/>
        <v>0</v>
      </c>
      <c r="BS39" s="97">
        <f t="shared" si="45"/>
        <v>0</v>
      </c>
      <c r="BT39" s="97">
        <f t="shared" si="46"/>
        <v>0</v>
      </c>
      <c r="BU39" s="97">
        <f t="shared" si="47"/>
        <v>0</v>
      </c>
      <c r="BV39" s="97">
        <f>SIN((90-$Y$9)*$AE$8)*TAN($AE$10*$AE$8)/TAN((90-'C'!$F34)*$AE$8)</f>
        <v>-8.0491482862770455E-2</v>
      </c>
      <c r="BW39" s="97">
        <f t="shared" si="48"/>
        <v>2.5695650812758864E-2</v>
      </c>
      <c r="BX39" s="97">
        <f t="shared" si="49"/>
        <v>1.0127663357422376</v>
      </c>
      <c r="BY39" s="97">
        <f t="shared" si="50"/>
        <v>-4.5584959674623526</v>
      </c>
      <c r="BZ39" s="97">
        <f t="shared" si="51"/>
        <v>9.1069592988755232</v>
      </c>
      <c r="CA39" s="97">
        <f t="shared" si="52"/>
        <v>-13.665455266337876</v>
      </c>
      <c r="CB39" s="97">
        <f t="shared" si="53"/>
        <v>175.45153666858684</v>
      </c>
      <c r="CC39" s="97" t="s">
        <v>8053</v>
      </c>
      <c r="CD39" s="97" t="s">
        <v>8053</v>
      </c>
      <c r="CE39" s="97" t="s">
        <v>8053</v>
      </c>
      <c r="CF39" s="97">
        <f t="shared" si="54"/>
        <v>0</v>
      </c>
      <c r="CG39" s="97">
        <f t="shared" si="55"/>
        <v>0</v>
      </c>
      <c r="CH39" s="97">
        <f t="shared" si="56"/>
        <v>0</v>
      </c>
      <c r="CI39" s="97">
        <f t="shared" si="57"/>
        <v>0</v>
      </c>
      <c r="CJ39" s="97">
        <f t="shared" si="58"/>
        <v>0</v>
      </c>
      <c r="CK39" s="97">
        <f t="shared" si="59"/>
        <v>0</v>
      </c>
      <c r="CL39" s="97">
        <f>90-'C'!$F34</f>
        <v>108.919</v>
      </c>
      <c r="CM39" s="97">
        <v>25</v>
      </c>
      <c r="CN39" s="102"/>
      <c r="CO39" s="97"/>
      <c r="CP39" s="97"/>
      <c r="CQ39" s="97"/>
      <c r="CR39" s="97" t="str">
        <f t="shared" si="60"/>
        <v>JAN</v>
      </c>
      <c r="CS39" s="97">
        <f t="shared" si="61"/>
        <v>25</v>
      </c>
      <c r="CT39" s="97">
        <f t="shared" si="62"/>
        <v>34.31666666666667</v>
      </c>
      <c r="CU39" s="97">
        <f>'C'!F34</f>
        <v>-18.919</v>
      </c>
      <c r="CV39" s="97">
        <f t="shared" si="63"/>
        <v>3.1415926535897931</v>
      </c>
      <c r="CW39" s="97">
        <f t="shared" si="64"/>
        <v>1.7453292519943295E-2</v>
      </c>
      <c r="CX39" s="97">
        <f t="shared" si="65"/>
        <v>57.295779513082323</v>
      </c>
      <c r="CY39" s="97">
        <f t="shared" si="66"/>
        <v>0.59893882164272083</v>
      </c>
      <c r="CZ39" s="97">
        <f t="shared" si="67"/>
        <v>-0.33019884118480719</v>
      </c>
      <c r="DA39" s="97">
        <f t="shared" si="68"/>
        <v>1.3537510874731251</v>
      </c>
      <c r="DB39" s="97">
        <f t="shared" si="69"/>
        <v>-67.500219977423455</v>
      </c>
      <c r="DC39" s="97">
        <f t="shared" si="70"/>
        <v>112.49978002257654</v>
      </c>
      <c r="DD39" s="97">
        <f t="shared" si="71"/>
        <v>247.50021997742346</v>
      </c>
      <c r="DE39" s="97"/>
      <c r="DF39" s="97"/>
      <c r="DG39" s="97"/>
      <c r="DH39" s="97"/>
      <c r="DI39" s="97"/>
      <c r="DJ39" s="97"/>
      <c r="DK39" s="97"/>
      <c r="DL39" s="97"/>
      <c r="DM39" s="97"/>
      <c r="DN39" s="97"/>
      <c r="DO39" s="97"/>
    </row>
    <row r="40" spans="1:119" ht="30" customHeight="1" x14ac:dyDescent="0.2">
      <c r="A40" s="97">
        <f t="shared" si="75"/>
        <v>0</v>
      </c>
      <c r="B40" s="97">
        <f t="shared" si="76"/>
        <v>0</v>
      </c>
      <c r="C40" s="97">
        <f t="shared" si="77"/>
        <v>0</v>
      </c>
      <c r="D40" s="97">
        <f t="shared" si="78"/>
        <v>0.47867043659462011</v>
      </c>
      <c r="E40" s="97">
        <f t="shared" si="2"/>
        <v>0</v>
      </c>
      <c r="F40" s="98">
        <f t="shared" si="3"/>
        <v>0.47867043659462011</v>
      </c>
      <c r="G40" s="97">
        <f t="shared" si="4"/>
        <v>0</v>
      </c>
      <c r="H40" s="97">
        <f t="shared" si="5"/>
        <v>0</v>
      </c>
      <c r="I40" s="98">
        <f t="shared" si="6"/>
        <v>0</v>
      </c>
      <c r="J40" s="97">
        <f t="shared" si="7"/>
        <v>0</v>
      </c>
      <c r="K40" s="97">
        <f t="shared" si="8"/>
        <v>0</v>
      </c>
      <c r="L40" s="98">
        <f t="shared" si="9"/>
        <v>0</v>
      </c>
      <c r="M40" s="98">
        <f t="shared" si="10"/>
        <v>26</v>
      </c>
      <c r="N40" s="97"/>
      <c r="O40" s="97"/>
      <c r="P40" s="97"/>
      <c r="Q40" s="98">
        <f t="shared" si="73"/>
        <v>26</v>
      </c>
      <c r="R40" s="97">
        <f t="shared" si="11"/>
        <v>105.87231873866266</v>
      </c>
      <c r="S40" s="97">
        <f t="shared" si="12"/>
        <v>112.18869604365609</v>
      </c>
      <c r="T40" s="97">
        <f t="shared" si="13"/>
        <v>-6.3163773049934377</v>
      </c>
      <c r="U40" s="97" t="str">
        <f t="shared" si="86"/>
        <v>QNOS</v>
      </c>
      <c r="V40" s="97">
        <f t="shared" si="15"/>
        <v>247.81130395634392</v>
      </c>
      <c r="W40" s="97">
        <f t="shared" si="0"/>
        <v>28</v>
      </c>
      <c r="X40" s="97">
        <f>SIN((90-$Y$9)*$AE$8)*TAN($AE$9*$AE$8)/TAN((90-'C'!$F35)*$AE$8)</f>
        <v>-0.98140953144356691</v>
      </c>
      <c r="Y40" s="97">
        <f t="shared" si="79"/>
        <v>3.9313065427916092</v>
      </c>
      <c r="Z40" s="97">
        <f t="shared" si="80"/>
        <v>2.2206545302661578</v>
      </c>
      <c r="AA40" s="97">
        <f t="shared" si="81"/>
        <v>-26.22811380812308</v>
      </c>
      <c r="AB40" s="97">
        <f t="shared" si="82"/>
        <v>63.235932093769605</v>
      </c>
      <c r="AC40" s="97">
        <f t="shared" si="83"/>
        <v>-89.464045901892689</v>
      </c>
      <c r="AD40" s="97">
        <f t="shared" si="84"/>
        <v>142.99218171435348</v>
      </c>
      <c r="AE40" s="97">
        <f>(COS( 90.833*$AE$8)-SIN($Y$9*$AE$8)*SIN('C'!$F35*$AE$8))/COS($Y$9*$AE$8)/COS('C'!$F35*$AE$8)</f>
        <v>0.21203632861706656</v>
      </c>
      <c r="AF40" s="97">
        <f t="shared" si="17"/>
        <v>77.758286945725345</v>
      </c>
      <c r="AG40" s="97">
        <f>('C'!$E35+$AG$9+$AA$9/15)</f>
        <v>12.394777777777779</v>
      </c>
      <c r="AH40" s="97">
        <f t="shared" si="18"/>
        <v>0</v>
      </c>
      <c r="AI40" s="97">
        <f t="shared" si="19"/>
        <v>0</v>
      </c>
      <c r="AJ40" s="97">
        <f t="shared" si="20"/>
        <v>0</v>
      </c>
      <c r="AK40" s="97">
        <f t="shared" si="21"/>
        <v>0</v>
      </c>
      <c r="AL40" s="97">
        <f t="shared" si="22"/>
        <v>0</v>
      </c>
      <c r="AM40" s="97"/>
      <c r="AN40" s="97"/>
      <c r="AO40" s="97">
        <f t="shared" si="23"/>
        <v>0</v>
      </c>
      <c r="AP40" s="97">
        <f>SIN((90-$Y$9)*$AE$8)*TAN($AC$10*$AE$8)/TAN((90-'C'!$F35)*$AE$8)</f>
        <v>7.9343550007967029E-2</v>
      </c>
      <c r="AQ40" s="97">
        <f t="shared" si="24"/>
        <v>2.5695650812758871E-2</v>
      </c>
      <c r="AR40" s="97">
        <f t="shared" si="25"/>
        <v>1.0127663357422376</v>
      </c>
      <c r="AS40" s="97">
        <f t="shared" si="26"/>
        <v>4.4933501937279221</v>
      </c>
      <c r="AT40" s="97">
        <f t="shared" si="27"/>
        <v>-9.106959298875525</v>
      </c>
      <c r="AU40" s="97">
        <f t="shared" si="28"/>
        <v>13.600309492603447</v>
      </c>
      <c r="AV40" s="97">
        <f t="shared" si="29"/>
        <v>184.61360910514759</v>
      </c>
      <c r="AW40" s="97" t="s">
        <v>8053</v>
      </c>
      <c r="AX40" s="97" t="s">
        <v>8053</v>
      </c>
      <c r="AY40" s="97" t="s">
        <v>8053</v>
      </c>
      <c r="AZ40" s="97">
        <f t="shared" si="30"/>
        <v>11.488090478270882</v>
      </c>
      <c r="BA40" s="97">
        <f t="shared" si="31"/>
        <v>11.488090478270882</v>
      </c>
      <c r="BB40" s="97">
        <f t="shared" si="32"/>
        <v>0.47867043659462011</v>
      </c>
      <c r="BC40" s="97">
        <f t="shared" si="33"/>
        <v>0</v>
      </c>
      <c r="BD40" s="97">
        <f t="shared" si="34"/>
        <v>0</v>
      </c>
      <c r="BE40" s="97">
        <f t="shared" si="35"/>
        <v>0</v>
      </c>
      <c r="BF40" s="97">
        <f>SIN((90-$Y$9)*$AE$8)*TAN($AC$9*$AE$8)/TAN((90-'C'!$F35)*$AE$8)</f>
        <v>0.98140953144356735</v>
      </c>
      <c r="BG40" s="97">
        <f t="shared" si="36"/>
        <v>3.9313065427916136</v>
      </c>
      <c r="BH40" s="97">
        <f t="shared" si="37"/>
        <v>2.2206545302661587</v>
      </c>
      <c r="BI40" s="97">
        <f t="shared" si="38"/>
        <v>26.22811380812308</v>
      </c>
      <c r="BJ40" s="97">
        <f t="shared" si="39"/>
        <v>-63.235932093769613</v>
      </c>
      <c r="BK40" s="97">
        <f t="shared" si="40"/>
        <v>89.464045901892689</v>
      </c>
      <c r="BL40" s="97">
        <f t="shared" si="41"/>
        <v>217.00781828564652</v>
      </c>
      <c r="BM40" s="97" t="s">
        <v>8053</v>
      </c>
      <c r="BN40" s="97" t="s">
        <v>8053</v>
      </c>
      <c r="BO40" s="97" t="s">
        <v>8053</v>
      </c>
      <c r="BP40" s="97">
        <f t="shared" si="42"/>
        <v>0</v>
      </c>
      <c r="BQ40" s="97">
        <f t="shared" si="43"/>
        <v>0</v>
      </c>
      <c r="BR40" s="97">
        <f t="shared" si="44"/>
        <v>0</v>
      </c>
      <c r="BS40" s="97">
        <f t="shared" si="45"/>
        <v>0</v>
      </c>
      <c r="BT40" s="97">
        <f t="shared" si="46"/>
        <v>0</v>
      </c>
      <c r="BU40" s="97">
        <f t="shared" si="47"/>
        <v>0</v>
      </c>
      <c r="BV40" s="97">
        <f>SIN((90-$Y$9)*$AE$8)*TAN($AE$10*$AE$8)/TAN((90-'C'!$F35)*$AE$8)</f>
        <v>-7.9343550007967001E-2</v>
      </c>
      <c r="BW40" s="97">
        <f t="shared" si="48"/>
        <v>2.5695650812758864E-2</v>
      </c>
      <c r="BX40" s="97">
        <f t="shared" si="49"/>
        <v>1.0127663357422376</v>
      </c>
      <c r="BY40" s="97">
        <f t="shared" si="50"/>
        <v>-4.4933501937279203</v>
      </c>
      <c r="BZ40" s="97">
        <f t="shared" si="51"/>
        <v>9.1069592988755232</v>
      </c>
      <c r="CA40" s="97">
        <f t="shared" si="52"/>
        <v>-13.600309492603444</v>
      </c>
      <c r="CB40" s="97">
        <f t="shared" si="53"/>
        <v>175.38639089485238</v>
      </c>
      <c r="CC40" s="97" t="s">
        <v>8053</v>
      </c>
      <c r="CD40" s="97" t="s">
        <v>8053</v>
      </c>
      <c r="CE40" s="97" t="s">
        <v>8053</v>
      </c>
      <c r="CF40" s="97">
        <f t="shared" si="54"/>
        <v>0</v>
      </c>
      <c r="CG40" s="97">
        <f t="shared" si="55"/>
        <v>0</v>
      </c>
      <c r="CH40" s="97">
        <f t="shared" si="56"/>
        <v>0</v>
      </c>
      <c r="CI40" s="97">
        <f t="shared" si="57"/>
        <v>0</v>
      </c>
      <c r="CJ40" s="97">
        <f t="shared" si="58"/>
        <v>0</v>
      </c>
      <c r="CK40" s="97">
        <f t="shared" si="59"/>
        <v>0</v>
      </c>
      <c r="CL40" s="97">
        <f>90-'C'!$F35</f>
        <v>108.66800000000001</v>
      </c>
      <c r="CM40" s="97">
        <v>26</v>
      </c>
      <c r="CN40" s="97"/>
      <c r="CO40" s="97"/>
      <c r="CP40" s="97"/>
      <c r="CQ40" s="97"/>
      <c r="CR40" s="97" t="str">
        <f t="shared" si="60"/>
        <v>JAN</v>
      </c>
      <c r="CS40" s="97">
        <f t="shared" si="61"/>
        <v>26</v>
      </c>
      <c r="CT40" s="97">
        <f t="shared" si="62"/>
        <v>34.31666666666667</v>
      </c>
      <c r="CU40" s="97">
        <f>'C'!F35</f>
        <v>-18.667999999999999</v>
      </c>
      <c r="CV40" s="97">
        <f t="shared" si="63"/>
        <v>3.1415926535897931</v>
      </c>
      <c r="CW40" s="97">
        <f t="shared" si="64"/>
        <v>1.7453292519943295E-2</v>
      </c>
      <c r="CX40" s="97">
        <f t="shared" si="65"/>
        <v>57.295779513082323</v>
      </c>
      <c r="CY40" s="97">
        <f t="shared" si="66"/>
        <v>0.59893882164272083</v>
      </c>
      <c r="CZ40" s="97">
        <f t="shared" si="67"/>
        <v>-0.32581806476230141</v>
      </c>
      <c r="DA40" s="97">
        <f t="shared" si="68"/>
        <v>1.3571381279134325</v>
      </c>
      <c r="DB40" s="97">
        <f t="shared" si="69"/>
        <v>-67.811303956343906</v>
      </c>
      <c r="DC40" s="97">
        <f t="shared" si="70"/>
        <v>112.18869604365609</v>
      </c>
      <c r="DD40" s="97">
        <f t="shared" si="71"/>
        <v>247.81130395634392</v>
      </c>
      <c r="DE40" s="97"/>
      <c r="DF40" s="97"/>
      <c r="DG40" s="97"/>
      <c r="DH40" s="97"/>
      <c r="DI40" s="97"/>
      <c r="DJ40" s="97"/>
      <c r="DK40" s="97"/>
      <c r="DL40" s="97"/>
      <c r="DM40" s="97"/>
      <c r="DN40" s="97"/>
      <c r="DO40" s="97"/>
    </row>
    <row r="41" spans="1:119" ht="30" customHeight="1" x14ac:dyDescent="0.2">
      <c r="A41" s="97">
        <f t="shared" si="75"/>
        <v>0</v>
      </c>
      <c r="B41" s="97">
        <f t="shared" si="76"/>
        <v>0</v>
      </c>
      <c r="C41" s="97">
        <f t="shared" si="77"/>
        <v>0</v>
      </c>
      <c r="D41" s="97">
        <f t="shared" si="78"/>
        <v>0.47902110104587625</v>
      </c>
      <c r="E41" s="97">
        <f t="shared" si="2"/>
        <v>0</v>
      </c>
      <c r="F41" s="98">
        <f t="shared" si="3"/>
        <v>0.47902110104587625</v>
      </c>
      <c r="G41" s="97">
        <f t="shared" si="4"/>
        <v>0</v>
      </c>
      <c r="H41" s="97">
        <f t="shared" si="5"/>
        <v>0</v>
      </c>
      <c r="I41" s="98">
        <f t="shared" si="6"/>
        <v>0</v>
      </c>
      <c r="J41" s="97">
        <f t="shared" si="7"/>
        <v>0</v>
      </c>
      <c r="K41" s="97">
        <f t="shared" si="8"/>
        <v>0</v>
      </c>
      <c r="L41" s="98">
        <f t="shared" si="9"/>
        <v>0</v>
      </c>
      <c r="M41" s="98">
        <f t="shared" si="10"/>
        <v>27</v>
      </c>
      <c r="N41" s="97"/>
      <c r="O41" s="97"/>
      <c r="P41" s="97"/>
      <c r="Q41" s="98">
        <f t="shared" si="73"/>
        <v>27</v>
      </c>
      <c r="R41" s="97">
        <f t="shared" si="11"/>
        <v>105.87231873866266</v>
      </c>
      <c r="S41" s="97">
        <f t="shared" si="12"/>
        <v>111.87165012331806</v>
      </c>
      <c r="T41" s="97">
        <f t="shared" si="13"/>
        <v>-5.9993313846554059</v>
      </c>
      <c r="U41" s="97" t="str">
        <f t="shared" si="86"/>
        <v>QNOS</v>
      </c>
      <c r="V41" s="97">
        <f t="shared" si="15"/>
        <v>248.12834987668194</v>
      </c>
      <c r="W41" s="97">
        <f t="shared" si="0"/>
        <v>29</v>
      </c>
      <c r="X41" s="97">
        <f>SIN((90-$Y$9)*$AE$8)*TAN($AE$9*$AE$8)/TAN((90-'C'!$F36)*$AE$8)</f>
        <v>-0.9669709972669881</v>
      </c>
      <c r="Y41" s="97">
        <f t="shared" si="79"/>
        <v>3.9313065427916092</v>
      </c>
      <c r="Z41" s="97">
        <f t="shared" si="80"/>
        <v>2.2206545302661578</v>
      </c>
      <c r="AA41" s="97">
        <f t="shared" si="81"/>
        <v>-25.813558420713605</v>
      </c>
      <c r="AB41" s="97">
        <f t="shared" si="82"/>
        <v>63.235932093769605</v>
      </c>
      <c r="AC41" s="97">
        <f t="shared" si="83"/>
        <v>-89.04949051448321</v>
      </c>
      <c r="AD41" s="97">
        <f t="shared" si="84"/>
        <v>142.577626326944</v>
      </c>
      <c r="AE41" s="97">
        <f>(COS( 90.833*$AE$8)-SIN($Y$9*$AE$8)*SIN('C'!$F36*$AE$8))/COS($Y$9*$AE$8)/COS('C'!$F36*$AE$8)</f>
        <v>0.20867132008403724</v>
      </c>
      <c r="AF41" s="97">
        <f t="shared" si="17"/>
        <v>77.95550042944862</v>
      </c>
      <c r="AG41" s="97">
        <f>('C'!$E36+$AG$9+$AA$9/15)</f>
        <v>12.398777777777777</v>
      </c>
      <c r="AH41" s="97">
        <f t="shared" si="18"/>
        <v>0</v>
      </c>
      <c r="AI41" s="97">
        <f t="shared" si="19"/>
        <v>0</v>
      </c>
      <c r="AJ41" s="97">
        <f t="shared" si="20"/>
        <v>0</v>
      </c>
      <c r="AK41" s="97">
        <f t="shared" si="21"/>
        <v>0</v>
      </c>
      <c r="AL41" s="97">
        <f t="shared" si="22"/>
        <v>0</v>
      </c>
      <c r="AM41" s="97"/>
      <c r="AN41" s="97"/>
      <c r="AO41" s="97">
        <f t="shared" si="23"/>
        <v>0</v>
      </c>
      <c r="AP41" s="97">
        <f>SIN((90-$Y$9)*$AE$8)*TAN($AC$10*$AE$8)/TAN((90-'C'!$F36)*$AE$8)</f>
        <v>7.8176244696802955E-2</v>
      </c>
      <c r="AQ41" s="97">
        <f t="shared" si="24"/>
        <v>2.5695650812758871E-2</v>
      </c>
      <c r="AR41" s="97">
        <f t="shared" si="25"/>
        <v>1.0127663357422376</v>
      </c>
      <c r="AS41" s="97">
        <f t="shared" si="26"/>
        <v>4.427110991275681</v>
      </c>
      <c r="AT41" s="97">
        <f t="shared" si="27"/>
        <v>-9.106959298875525</v>
      </c>
      <c r="AU41" s="97">
        <f t="shared" si="28"/>
        <v>13.534070290151206</v>
      </c>
      <c r="AV41" s="97">
        <f t="shared" si="29"/>
        <v>184.67984830759985</v>
      </c>
      <c r="AW41" s="97" t="s">
        <v>8053</v>
      </c>
      <c r="AX41" s="97" t="s">
        <v>8053</v>
      </c>
      <c r="AY41" s="97" t="s">
        <v>8053</v>
      </c>
      <c r="AZ41" s="97">
        <f t="shared" si="30"/>
        <v>11.49650642510103</v>
      </c>
      <c r="BA41" s="97">
        <f t="shared" si="31"/>
        <v>11.49650642510103</v>
      </c>
      <c r="BB41" s="97">
        <f t="shared" si="32"/>
        <v>0.47902110104587625</v>
      </c>
      <c r="BC41" s="97">
        <f t="shared" si="33"/>
        <v>0</v>
      </c>
      <c r="BD41" s="97">
        <f t="shared" si="34"/>
        <v>0</v>
      </c>
      <c r="BE41" s="97">
        <f t="shared" si="35"/>
        <v>0</v>
      </c>
      <c r="BF41" s="97">
        <f>SIN((90-$Y$9)*$AE$8)*TAN($AC$9*$AE$8)/TAN((90-'C'!$F36)*$AE$8)</f>
        <v>0.96697099726698854</v>
      </c>
      <c r="BG41" s="97">
        <f t="shared" si="36"/>
        <v>3.9313065427916136</v>
      </c>
      <c r="BH41" s="97">
        <f t="shared" si="37"/>
        <v>2.2206545302661587</v>
      </c>
      <c r="BI41" s="97">
        <f t="shared" si="38"/>
        <v>25.813558420713608</v>
      </c>
      <c r="BJ41" s="97">
        <f t="shared" si="39"/>
        <v>-63.235932093769613</v>
      </c>
      <c r="BK41" s="97">
        <f t="shared" si="40"/>
        <v>89.049490514483225</v>
      </c>
      <c r="BL41" s="97">
        <f t="shared" si="41"/>
        <v>217.422373673056</v>
      </c>
      <c r="BM41" s="97" t="s">
        <v>8053</v>
      </c>
      <c r="BN41" s="97" t="s">
        <v>8053</v>
      </c>
      <c r="BO41" s="97" t="s">
        <v>8053</v>
      </c>
      <c r="BP41" s="97">
        <f t="shared" si="42"/>
        <v>0</v>
      </c>
      <c r="BQ41" s="97">
        <f t="shared" si="43"/>
        <v>0</v>
      </c>
      <c r="BR41" s="97">
        <f t="shared" si="44"/>
        <v>0</v>
      </c>
      <c r="BS41" s="97">
        <f t="shared" si="45"/>
        <v>0</v>
      </c>
      <c r="BT41" s="97">
        <f t="shared" si="46"/>
        <v>0</v>
      </c>
      <c r="BU41" s="97">
        <f t="shared" si="47"/>
        <v>0</v>
      </c>
      <c r="BV41" s="97">
        <f>SIN((90-$Y$9)*$AE$8)*TAN($AE$10*$AE$8)/TAN((90-'C'!$F36)*$AE$8)</f>
        <v>-7.8176244696802927E-2</v>
      </c>
      <c r="BW41" s="97">
        <f t="shared" si="48"/>
        <v>2.5695650812758864E-2</v>
      </c>
      <c r="BX41" s="97">
        <f t="shared" si="49"/>
        <v>1.0127663357422376</v>
      </c>
      <c r="BY41" s="97">
        <f t="shared" si="50"/>
        <v>-4.4271109912756783</v>
      </c>
      <c r="BZ41" s="97">
        <f t="shared" si="51"/>
        <v>9.1069592988755232</v>
      </c>
      <c r="CA41" s="97">
        <f t="shared" si="52"/>
        <v>-13.534070290151202</v>
      </c>
      <c r="CB41" s="97">
        <f t="shared" si="53"/>
        <v>175.32015169240015</v>
      </c>
      <c r="CC41" s="97" t="s">
        <v>8053</v>
      </c>
      <c r="CD41" s="97" t="s">
        <v>8053</v>
      </c>
      <c r="CE41" s="97" t="s">
        <v>8053</v>
      </c>
      <c r="CF41" s="97">
        <f t="shared" si="54"/>
        <v>0</v>
      </c>
      <c r="CG41" s="97">
        <f t="shared" si="55"/>
        <v>0</v>
      </c>
      <c r="CH41" s="97">
        <f t="shared" si="56"/>
        <v>0</v>
      </c>
      <c r="CI41" s="97">
        <f t="shared" si="57"/>
        <v>0</v>
      </c>
      <c r="CJ41" s="97">
        <f t="shared" si="58"/>
        <v>0</v>
      </c>
      <c r="CK41" s="97">
        <f t="shared" si="59"/>
        <v>0</v>
      </c>
      <c r="CL41" s="97">
        <f>90-'C'!$F36</f>
        <v>108.41200000000001</v>
      </c>
      <c r="CM41" s="97">
        <v>27</v>
      </c>
      <c r="CN41" s="97"/>
      <c r="CO41" s="97"/>
      <c r="CP41" s="97"/>
      <c r="CQ41" s="97"/>
      <c r="CR41" s="97" t="str">
        <f t="shared" si="60"/>
        <v>JAN</v>
      </c>
      <c r="CS41" s="97">
        <f t="shared" si="61"/>
        <v>27</v>
      </c>
      <c r="CT41" s="97">
        <f t="shared" si="62"/>
        <v>34.31666666666667</v>
      </c>
      <c r="CU41" s="97">
        <f>'C'!F36</f>
        <v>-18.411999999999999</v>
      </c>
      <c r="CV41" s="97">
        <f t="shared" si="63"/>
        <v>3.1415926535897931</v>
      </c>
      <c r="CW41" s="97">
        <f t="shared" si="64"/>
        <v>1.7453292519943295E-2</v>
      </c>
      <c r="CX41" s="97">
        <f t="shared" si="65"/>
        <v>57.295779513082323</v>
      </c>
      <c r="CY41" s="97">
        <f t="shared" si="66"/>
        <v>0.59893882164272083</v>
      </c>
      <c r="CZ41" s="97">
        <f t="shared" si="67"/>
        <v>-0.32135002187719591</v>
      </c>
      <c r="DA41" s="97">
        <f t="shared" si="68"/>
        <v>1.360580152533732</v>
      </c>
      <c r="DB41" s="97">
        <f t="shared" si="69"/>
        <v>-68.128349876681938</v>
      </c>
      <c r="DC41" s="97">
        <f t="shared" si="70"/>
        <v>111.87165012331806</v>
      </c>
      <c r="DD41" s="97">
        <f t="shared" si="71"/>
        <v>248.12834987668194</v>
      </c>
      <c r="DE41" s="97"/>
      <c r="DF41" s="97"/>
      <c r="DG41" s="97"/>
      <c r="DH41" s="97"/>
      <c r="DI41" s="97"/>
      <c r="DJ41" s="97"/>
      <c r="DK41" s="97"/>
      <c r="DL41" s="97"/>
      <c r="DM41" s="97"/>
      <c r="DN41" s="97"/>
      <c r="DO41" s="97"/>
    </row>
    <row r="42" spans="1:119" ht="30" customHeight="1" x14ac:dyDescent="0.2">
      <c r="A42" s="97">
        <f t="shared" si="75"/>
        <v>0</v>
      </c>
      <c r="B42" s="97">
        <f t="shared" si="76"/>
        <v>0</v>
      </c>
      <c r="C42" s="97">
        <f t="shared" si="77"/>
        <v>0</v>
      </c>
      <c r="D42" s="97">
        <f t="shared" si="78"/>
        <v>0.47933311307883725</v>
      </c>
      <c r="E42" s="97">
        <f t="shared" si="2"/>
        <v>0</v>
      </c>
      <c r="F42" s="98">
        <f t="shared" si="3"/>
        <v>0.47933311307883725</v>
      </c>
      <c r="G42" s="97">
        <f t="shared" si="4"/>
        <v>0</v>
      </c>
      <c r="H42" s="97">
        <f t="shared" si="5"/>
        <v>0</v>
      </c>
      <c r="I42" s="98">
        <f t="shared" si="6"/>
        <v>0</v>
      </c>
      <c r="J42" s="97">
        <f t="shared" si="7"/>
        <v>0</v>
      </c>
      <c r="K42" s="97">
        <f t="shared" si="8"/>
        <v>0</v>
      </c>
      <c r="L42" s="98">
        <f t="shared" si="9"/>
        <v>0</v>
      </c>
      <c r="M42" s="98">
        <f t="shared" si="10"/>
        <v>28</v>
      </c>
      <c r="N42" s="97"/>
      <c r="O42" s="97"/>
      <c r="P42" s="97"/>
      <c r="Q42" s="98">
        <f t="shared" si="73"/>
        <v>28</v>
      </c>
      <c r="R42" s="97">
        <f t="shared" si="11"/>
        <v>105.87231873866266</v>
      </c>
      <c r="S42" s="97">
        <f t="shared" si="12"/>
        <v>111.54865106260054</v>
      </c>
      <c r="T42" s="97">
        <f t="shared" si="13"/>
        <v>-5.6763323239378849</v>
      </c>
      <c r="U42" s="97" t="str">
        <f t="shared" si="86"/>
        <v>QNOS</v>
      </c>
      <c r="V42" s="97">
        <f t="shared" si="15"/>
        <v>248.45134893739947</v>
      </c>
      <c r="W42" s="97">
        <f t="shared" si="0"/>
        <v>30</v>
      </c>
      <c r="X42" s="97">
        <f>SIN((90-$Y$9)*$AE$8)*TAN($AE$9*$AE$8)/TAN((90-'C'!$F37)*$AE$8)</f>
        <v>-0.95229460705755231</v>
      </c>
      <c r="Y42" s="97">
        <f t="shared" si="79"/>
        <v>3.9313065427916092</v>
      </c>
      <c r="Z42" s="97">
        <f t="shared" si="80"/>
        <v>2.2206545302661578</v>
      </c>
      <c r="AA42" s="97">
        <f t="shared" si="81"/>
        <v>-25.393655341545212</v>
      </c>
      <c r="AB42" s="97">
        <f t="shared" si="82"/>
        <v>63.235932093769605</v>
      </c>
      <c r="AC42" s="97">
        <f t="shared" si="83"/>
        <v>-88.629587435314818</v>
      </c>
      <c r="AD42" s="97">
        <f t="shared" si="84"/>
        <v>142.15772324777561</v>
      </c>
      <c r="AE42" s="97">
        <f>(COS( 90.833*$AE$8)-SIN($Y$9*$AE$8)*SIN('C'!$F37*$AE$8))/COS($Y$9*$AE$8)/COS('C'!$F37*$AE$8)</f>
        <v>0.20525049672021828</v>
      </c>
      <c r="AF42" s="97">
        <f t="shared" si="17"/>
        <v>78.155836722325986</v>
      </c>
      <c r="AG42" s="97">
        <f>('C'!$E37+$AG$9+$AA$9/15)</f>
        <v>12.401777777777777</v>
      </c>
      <c r="AH42" s="97">
        <f t="shared" si="18"/>
        <v>0</v>
      </c>
      <c r="AI42" s="97">
        <f t="shared" si="19"/>
        <v>0</v>
      </c>
      <c r="AJ42" s="97">
        <f t="shared" si="20"/>
        <v>0</v>
      </c>
      <c r="AK42" s="97">
        <f t="shared" si="21"/>
        <v>0</v>
      </c>
      <c r="AL42" s="97">
        <f t="shared" si="22"/>
        <v>0</v>
      </c>
      <c r="AM42" s="97"/>
      <c r="AN42" s="97"/>
      <c r="AO42" s="97">
        <f t="shared" si="23"/>
        <v>0</v>
      </c>
      <c r="AP42" s="97">
        <f>SIN((90-$Y$9)*$AE$8)*TAN($AC$10*$AE$8)/TAN((90-'C'!$F37)*$AE$8)</f>
        <v>7.6989709551983268E-2</v>
      </c>
      <c r="AQ42" s="97">
        <f t="shared" si="24"/>
        <v>2.5695650812758871E-2</v>
      </c>
      <c r="AR42" s="97">
        <f t="shared" si="25"/>
        <v>1.0127663357422376</v>
      </c>
      <c r="AS42" s="97">
        <f t="shared" si="26"/>
        <v>4.3597866594097239</v>
      </c>
      <c r="AT42" s="97">
        <f t="shared" si="27"/>
        <v>-9.106959298875525</v>
      </c>
      <c r="AU42" s="97">
        <f t="shared" si="28"/>
        <v>13.466745958285248</v>
      </c>
      <c r="AV42" s="97">
        <f t="shared" si="29"/>
        <v>184.74717263946579</v>
      </c>
      <c r="AW42" s="97" t="s">
        <v>8053</v>
      </c>
      <c r="AX42" s="97" t="s">
        <v>8053</v>
      </c>
      <c r="AY42" s="97" t="s">
        <v>8053</v>
      </c>
      <c r="AZ42" s="97">
        <f t="shared" si="30"/>
        <v>11.503994713892094</v>
      </c>
      <c r="BA42" s="97">
        <f t="shared" si="31"/>
        <v>11.503994713892094</v>
      </c>
      <c r="BB42" s="97">
        <f t="shared" si="32"/>
        <v>0.47933311307883725</v>
      </c>
      <c r="BC42" s="97">
        <f t="shared" si="33"/>
        <v>0</v>
      </c>
      <c r="BD42" s="97">
        <f t="shared" si="34"/>
        <v>0</v>
      </c>
      <c r="BE42" s="97">
        <f t="shared" si="35"/>
        <v>0</v>
      </c>
      <c r="BF42" s="97">
        <f>SIN((90-$Y$9)*$AE$8)*TAN($AC$9*$AE$8)/TAN((90-'C'!$F37)*$AE$8)</f>
        <v>0.95229460705755264</v>
      </c>
      <c r="BG42" s="97">
        <f t="shared" si="36"/>
        <v>3.9313065427916136</v>
      </c>
      <c r="BH42" s="97">
        <f t="shared" si="37"/>
        <v>2.2206545302661587</v>
      </c>
      <c r="BI42" s="97">
        <f t="shared" si="38"/>
        <v>25.393655341545212</v>
      </c>
      <c r="BJ42" s="97">
        <f t="shared" si="39"/>
        <v>-63.235932093769613</v>
      </c>
      <c r="BK42" s="97">
        <f t="shared" si="40"/>
        <v>88.629587435314818</v>
      </c>
      <c r="BL42" s="97">
        <f t="shared" si="41"/>
        <v>217.84227675222439</v>
      </c>
      <c r="BM42" s="97" t="s">
        <v>8053</v>
      </c>
      <c r="BN42" s="97" t="s">
        <v>8053</v>
      </c>
      <c r="BO42" s="97" t="s">
        <v>8053</v>
      </c>
      <c r="BP42" s="97">
        <f t="shared" si="42"/>
        <v>0</v>
      </c>
      <c r="BQ42" s="97">
        <f t="shared" si="43"/>
        <v>0</v>
      </c>
      <c r="BR42" s="97">
        <f t="shared" si="44"/>
        <v>0</v>
      </c>
      <c r="BS42" s="97">
        <f t="shared" si="45"/>
        <v>0</v>
      </c>
      <c r="BT42" s="97">
        <f t="shared" si="46"/>
        <v>0</v>
      </c>
      <c r="BU42" s="97">
        <f t="shared" si="47"/>
        <v>0</v>
      </c>
      <c r="BV42" s="97">
        <f>SIN((90-$Y$9)*$AE$8)*TAN($AE$10*$AE$8)/TAN((90-'C'!$F37)*$AE$8)</f>
        <v>-7.698970955198324E-2</v>
      </c>
      <c r="BW42" s="97">
        <f t="shared" si="48"/>
        <v>2.5695650812758864E-2</v>
      </c>
      <c r="BX42" s="97">
        <f t="shared" si="49"/>
        <v>1.0127663357422376</v>
      </c>
      <c r="BY42" s="97">
        <f t="shared" si="50"/>
        <v>-4.3597866594097221</v>
      </c>
      <c r="BZ42" s="97">
        <f t="shared" si="51"/>
        <v>9.1069592988755232</v>
      </c>
      <c r="CA42" s="97">
        <f t="shared" si="52"/>
        <v>-13.466745958285244</v>
      </c>
      <c r="CB42" s="97">
        <f t="shared" si="53"/>
        <v>175.25282736053421</v>
      </c>
      <c r="CC42" s="97" t="s">
        <v>8053</v>
      </c>
      <c r="CD42" s="97" t="s">
        <v>8053</v>
      </c>
      <c r="CE42" s="97" t="s">
        <v>8053</v>
      </c>
      <c r="CF42" s="97">
        <f t="shared" si="54"/>
        <v>0</v>
      </c>
      <c r="CG42" s="97">
        <f t="shared" si="55"/>
        <v>0</v>
      </c>
      <c r="CH42" s="97">
        <f t="shared" si="56"/>
        <v>0</v>
      </c>
      <c r="CI42" s="97">
        <f t="shared" si="57"/>
        <v>0</v>
      </c>
      <c r="CJ42" s="97">
        <f t="shared" si="58"/>
        <v>0</v>
      </c>
      <c r="CK42" s="97">
        <f t="shared" si="59"/>
        <v>0</v>
      </c>
      <c r="CL42" s="97">
        <f>90-'C'!$F37</f>
        <v>108.151</v>
      </c>
      <c r="CM42" s="97">
        <v>28</v>
      </c>
      <c r="CN42" s="97"/>
      <c r="CO42" s="97"/>
      <c r="CP42" s="97"/>
      <c r="CQ42" s="97"/>
      <c r="CR42" s="97" t="str">
        <f t="shared" si="60"/>
        <v>JAN</v>
      </c>
      <c r="CS42" s="97">
        <f t="shared" si="61"/>
        <v>28</v>
      </c>
      <c r="CT42" s="97">
        <f t="shared" si="62"/>
        <v>34.31666666666667</v>
      </c>
      <c r="CU42" s="97">
        <f>'C'!F37</f>
        <v>-18.151</v>
      </c>
      <c r="CV42" s="97">
        <f t="shared" si="63"/>
        <v>3.1415926535897931</v>
      </c>
      <c r="CW42" s="97">
        <f t="shared" si="64"/>
        <v>1.7453292519943295E-2</v>
      </c>
      <c r="CX42" s="97">
        <f t="shared" si="65"/>
        <v>57.295779513082323</v>
      </c>
      <c r="CY42" s="97">
        <f t="shared" si="66"/>
        <v>0.59893882164272083</v>
      </c>
      <c r="CZ42" s="97">
        <f t="shared" si="67"/>
        <v>-0.31679471252949076</v>
      </c>
      <c r="DA42" s="97">
        <f t="shared" si="68"/>
        <v>1.3640766804556816</v>
      </c>
      <c r="DB42" s="97">
        <f t="shared" si="69"/>
        <v>-68.451348937399459</v>
      </c>
      <c r="DC42" s="97">
        <f t="shared" si="70"/>
        <v>111.54865106260054</v>
      </c>
      <c r="DD42" s="97">
        <f t="shared" si="71"/>
        <v>248.45134893739947</v>
      </c>
      <c r="DE42" s="97"/>
      <c r="DF42" s="97"/>
      <c r="DG42" s="97"/>
      <c r="DH42" s="97"/>
      <c r="DI42" s="97"/>
      <c r="DJ42" s="97"/>
      <c r="DK42" s="97"/>
      <c r="DL42" s="97"/>
      <c r="DM42" s="97"/>
      <c r="DN42" s="97"/>
      <c r="DO42" s="97"/>
    </row>
    <row r="43" spans="1:119" ht="30" customHeight="1" x14ac:dyDescent="0.2">
      <c r="A43" s="97">
        <f t="shared" si="75"/>
        <v>0</v>
      </c>
      <c r="B43" s="97">
        <f t="shared" si="76"/>
        <v>0</v>
      </c>
      <c r="C43" s="97">
        <f t="shared" si="77"/>
        <v>0</v>
      </c>
      <c r="D43" s="97">
        <f t="shared" si="78"/>
        <v>0.47964882995073621</v>
      </c>
      <c r="E43" s="97">
        <f t="shared" si="2"/>
        <v>0</v>
      </c>
      <c r="F43" s="98">
        <f t="shared" si="3"/>
        <v>0.47964882995073621</v>
      </c>
      <c r="G43" s="97">
        <f t="shared" si="4"/>
        <v>0</v>
      </c>
      <c r="H43" s="97">
        <f t="shared" si="5"/>
        <v>0</v>
      </c>
      <c r="I43" s="98">
        <f t="shared" si="6"/>
        <v>0</v>
      </c>
      <c r="J43" s="97">
        <f t="shared" si="7"/>
        <v>0</v>
      </c>
      <c r="K43" s="97">
        <f t="shared" si="8"/>
        <v>0</v>
      </c>
      <c r="L43" s="98">
        <f t="shared" si="9"/>
        <v>0</v>
      </c>
      <c r="M43" s="98">
        <f t="shared" si="10"/>
        <v>29</v>
      </c>
      <c r="N43" s="97"/>
      <c r="O43" s="97"/>
      <c r="P43" s="97"/>
      <c r="Q43" s="98">
        <f t="shared" si="73"/>
        <v>29</v>
      </c>
      <c r="R43" s="97">
        <f t="shared" si="11"/>
        <v>105.87231873866266</v>
      </c>
      <c r="S43" s="97">
        <f t="shared" si="12"/>
        <v>111.21847124528558</v>
      </c>
      <c r="T43" s="97">
        <f t="shared" si="13"/>
        <v>-5.3461525066229285</v>
      </c>
      <c r="U43" s="97" t="str">
        <f t="shared" si="86"/>
        <v>QNOS</v>
      </c>
      <c r="V43" s="97">
        <f t="shared" si="15"/>
        <v>248.78152875471443</v>
      </c>
      <c r="W43" s="97">
        <f t="shared" si="0"/>
        <v>31</v>
      </c>
      <c r="X43" s="97">
        <f>SIN((90-$Y$9)*$AE$8)*TAN($AE$9*$AE$8)/TAN((90-'C'!$F38)*$AE$8)</f>
        <v>-0.93732611328821791</v>
      </c>
      <c r="Y43" s="97">
        <f t="shared" si="79"/>
        <v>3.9313065427916092</v>
      </c>
      <c r="Z43" s="97">
        <f t="shared" si="80"/>
        <v>2.2206545302661578</v>
      </c>
      <c r="AA43" s="97">
        <f t="shared" si="81"/>
        <v>-24.966894231866203</v>
      </c>
      <c r="AB43" s="97">
        <f t="shared" si="82"/>
        <v>63.235932093769605</v>
      </c>
      <c r="AC43" s="97">
        <f t="shared" si="83"/>
        <v>-88.202826325635812</v>
      </c>
      <c r="AD43" s="97">
        <f t="shared" si="84"/>
        <v>141.7309621380966</v>
      </c>
      <c r="AE43" s="97">
        <f>(COS( 90.833*$AE$8)-SIN($Y$9*$AE$8)*SIN('C'!$F38*$AE$8))/COS($Y$9*$AE$8)/COS('C'!$F38*$AE$8)</f>
        <v>0.20176119172052029</v>
      </c>
      <c r="AF43" s="97">
        <f t="shared" si="17"/>
        <v>78.360032344204896</v>
      </c>
      <c r="AG43" s="97">
        <f>('C'!$E38+$AG$9+$AA$9/15)</f>
        <v>12.404777777777777</v>
      </c>
      <c r="AH43" s="97">
        <f t="shared" si="18"/>
        <v>0</v>
      </c>
      <c r="AI43" s="97">
        <f t="shared" si="19"/>
        <v>0</v>
      </c>
      <c r="AJ43" s="97">
        <f t="shared" si="20"/>
        <v>0</v>
      </c>
      <c r="AK43" s="97">
        <f t="shared" si="21"/>
        <v>0</v>
      </c>
      <c r="AL43" s="97">
        <f t="shared" si="22"/>
        <v>0</v>
      </c>
      <c r="AM43" s="97"/>
      <c r="AN43" s="97"/>
      <c r="AO43" s="97">
        <f t="shared" si="23"/>
        <v>0</v>
      </c>
      <c r="AP43" s="97">
        <f>SIN((90-$Y$9)*$AE$8)*TAN($AC$10*$AE$8)/TAN((90-'C'!$F38)*$AE$8)</f>
        <v>7.5779558849468492E-2</v>
      </c>
      <c r="AQ43" s="97">
        <f t="shared" si="24"/>
        <v>2.5695650812758871E-2</v>
      </c>
      <c r="AR43" s="97">
        <f t="shared" si="25"/>
        <v>1.0127663357422376</v>
      </c>
      <c r="AS43" s="97">
        <f t="shared" si="26"/>
        <v>4.2911285855260992</v>
      </c>
      <c r="AT43" s="97">
        <f t="shared" si="27"/>
        <v>-9.106959298875525</v>
      </c>
      <c r="AU43" s="97">
        <f t="shared" si="28"/>
        <v>13.398087884401624</v>
      </c>
      <c r="AV43" s="97">
        <f t="shared" si="29"/>
        <v>184.81583071334941</v>
      </c>
      <c r="AW43" s="97" t="s">
        <v>8053</v>
      </c>
      <c r="AX43" s="97" t="s">
        <v>8053</v>
      </c>
      <c r="AY43" s="97" t="s">
        <v>8053</v>
      </c>
      <c r="AZ43" s="97">
        <f t="shared" si="30"/>
        <v>11.511571918817669</v>
      </c>
      <c r="BA43" s="97">
        <f t="shared" si="31"/>
        <v>11.511571918817669</v>
      </c>
      <c r="BB43" s="97">
        <f t="shared" si="32"/>
        <v>0.47964882995073621</v>
      </c>
      <c r="BC43" s="97">
        <f t="shared" si="33"/>
        <v>0</v>
      </c>
      <c r="BD43" s="97">
        <f t="shared" si="34"/>
        <v>0</v>
      </c>
      <c r="BE43" s="97">
        <f t="shared" si="35"/>
        <v>0</v>
      </c>
      <c r="BF43" s="97">
        <f>SIN((90-$Y$9)*$AE$8)*TAN($AC$9*$AE$8)/TAN((90-'C'!$F38)*$AE$8)</f>
        <v>0.93732611328821835</v>
      </c>
      <c r="BG43" s="97">
        <f t="shared" si="36"/>
        <v>3.9313065427916136</v>
      </c>
      <c r="BH43" s="97">
        <f t="shared" si="37"/>
        <v>2.2206545302661587</v>
      </c>
      <c r="BI43" s="97">
        <f t="shared" si="38"/>
        <v>24.966894231866203</v>
      </c>
      <c r="BJ43" s="97">
        <f t="shared" si="39"/>
        <v>-63.235932093769613</v>
      </c>
      <c r="BK43" s="97">
        <f t="shared" si="40"/>
        <v>88.202826325635812</v>
      </c>
      <c r="BL43" s="97">
        <f t="shared" si="41"/>
        <v>218.2690378619034</v>
      </c>
      <c r="BM43" s="97" t="s">
        <v>8053</v>
      </c>
      <c r="BN43" s="97" t="s">
        <v>8053</v>
      </c>
      <c r="BO43" s="97" t="s">
        <v>8053</v>
      </c>
      <c r="BP43" s="97">
        <f t="shared" si="42"/>
        <v>0</v>
      </c>
      <c r="BQ43" s="97">
        <f t="shared" si="43"/>
        <v>0</v>
      </c>
      <c r="BR43" s="97">
        <f t="shared" si="44"/>
        <v>0</v>
      </c>
      <c r="BS43" s="97">
        <f t="shared" si="45"/>
        <v>0</v>
      </c>
      <c r="BT43" s="97">
        <f t="shared" si="46"/>
        <v>0</v>
      </c>
      <c r="BU43" s="97">
        <f t="shared" si="47"/>
        <v>0</v>
      </c>
      <c r="BV43" s="97">
        <f>SIN((90-$Y$9)*$AE$8)*TAN($AE$10*$AE$8)/TAN((90-'C'!$F38)*$AE$8)</f>
        <v>-7.5779558849468479E-2</v>
      </c>
      <c r="BW43" s="97">
        <f t="shared" si="48"/>
        <v>2.5695650812758864E-2</v>
      </c>
      <c r="BX43" s="97">
        <f t="shared" si="49"/>
        <v>1.0127663357422376</v>
      </c>
      <c r="BY43" s="97">
        <f t="shared" si="50"/>
        <v>-4.2911285855260983</v>
      </c>
      <c r="BZ43" s="97">
        <f t="shared" si="51"/>
        <v>9.1069592988755232</v>
      </c>
      <c r="CA43" s="97">
        <f t="shared" si="52"/>
        <v>-13.398087884401622</v>
      </c>
      <c r="CB43" s="97">
        <f t="shared" si="53"/>
        <v>175.18416928665059</v>
      </c>
      <c r="CC43" s="97" t="s">
        <v>8053</v>
      </c>
      <c r="CD43" s="97" t="s">
        <v>8053</v>
      </c>
      <c r="CE43" s="97" t="s">
        <v>8053</v>
      </c>
      <c r="CF43" s="97">
        <f t="shared" si="54"/>
        <v>0</v>
      </c>
      <c r="CG43" s="97">
        <f t="shared" si="55"/>
        <v>0</v>
      </c>
      <c r="CH43" s="97">
        <f t="shared" si="56"/>
        <v>0</v>
      </c>
      <c r="CI43" s="97">
        <f t="shared" si="57"/>
        <v>0</v>
      </c>
      <c r="CJ43" s="97">
        <f t="shared" si="58"/>
        <v>0</v>
      </c>
      <c r="CK43" s="97">
        <f t="shared" si="59"/>
        <v>0</v>
      </c>
      <c r="CL43" s="97">
        <f>90-'C'!$F38</f>
        <v>107.884</v>
      </c>
      <c r="CM43" s="97">
        <v>29</v>
      </c>
      <c r="CN43" s="97"/>
      <c r="CO43" s="97"/>
      <c r="CP43" s="97"/>
      <c r="CQ43" s="97"/>
      <c r="CR43" s="97" t="str">
        <f t="shared" si="60"/>
        <v>JAN</v>
      </c>
      <c r="CS43" s="97">
        <f t="shared" si="61"/>
        <v>29</v>
      </c>
      <c r="CT43" s="97">
        <f t="shared" si="62"/>
        <v>34.31666666666667</v>
      </c>
      <c r="CU43" s="97">
        <f>'C'!F38</f>
        <v>-17.884</v>
      </c>
      <c r="CV43" s="97">
        <f t="shared" si="63"/>
        <v>3.1415926535897931</v>
      </c>
      <c r="CW43" s="97">
        <f t="shared" si="64"/>
        <v>1.7453292519943295E-2</v>
      </c>
      <c r="CX43" s="97">
        <f t="shared" si="65"/>
        <v>57.295779513082323</v>
      </c>
      <c r="CY43" s="97">
        <f t="shared" si="66"/>
        <v>0.59893882164272083</v>
      </c>
      <c r="CZ43" s="97">
        <f t="shared" si="67"/>
        <v>-0.31213468342666589</v>
      </c>
      <c r="DA43" s="97">
        <f t="shared" si="68"/>
        <v>1.3676405663756259</v>
      </c>
      <c r="DB43" s="97">
        <f t="shared" si="69"/>
        <v>-68.781528754714415</v>
      </c>
      <c r="DC43" s="97">
        <f t="shared" si="70"/>
        <v>111.21847124528558</v>
      </c>
      <c r="DD43" s="97">
        <f t="shared" si="71"/>
        <v>248.78152875471443</v>
      </c>
      <c r="DE43" s="97"/>
      <c r="DF43" s="97"/>
      <c r="DG43" s="97"/>
      <c r="DH43" s="97"/>
      <c r="DI43" s="97"/>
      <c r="DJ43" s="97"/>
      <c r="DK43" s="97"/>
      <c r="DL43" s="97"/>
      <c r="DM43" s="97"/>
      <c r="DN43" s="97"/>
      <c r="DO43" s="97"/>
    </row>
    <row r="44" spans="1:119" ht="30" customHeight="1" x14ac:dyDescent="0.2">
      <c r="A44" s="97">
        <f t="shared" si="75"/>
        <v>0</v>
      </c>
      <c r="B44" s="97">
        <f t="shared" si="76"/>
        <v>0</v>
      </c>
      <c r="C44" s="97">
        <f t="shared" si="77"/>
        <v>0</v>
      </c>
      <c r="D44" s="97">
        <f t="shared" si="78"/>
        <v>0.47996751192254239</v>
      </c>
      <c r="E44" s="97">
        <f t="shared" si="2"/>
        <v>0</v>
      </c>
      <c r="F44" s="98">
        <f t="shared" si="3"/>
        <v>0.47996751192254239</v>
      </c>
      <c r="G44" s="97">
        <f t="shared" si="4"/>
        <v>0</v>
      </c>
      <c r="H44" s="97">
        <f t="shared" si="5"/>
        <v>0</v>
      </c>
      <c r="I44" s="98">
        <f t="shared" si="6"/>
        <v>0</v>
      </c>
      <c r="J44" s="97">
        <f t="shared" si="7"/>
        <v>0</v>
      </c>
      <c r="K44" s="97">
        <f t="shared" si="8"/>
        <v>0</v>
      </c>
      <c r="L44" s="98">
        <f t="shared" si="9"/>
        <v>0</v>
      </c>
      <c r="M44" s="98">
        <f t="shared" si="10"/>
        <v>30</v>
      </c>
      <c r="N44" s="97"/>
      <c r="O44" s="97"/>
      <c r="P44" s="97"/>
      <c r="Q44" s="98">
        <f t="shared" si="73"/>
        <v>30</v>
      </c>
      <c r="R44" s="97">
        <f t="shared" si="11"/>
        <v>105.87231873866266</v>
      </c>
      <c r="S44" s="97">
        <f t="shared" si="12"/>
        <v>110.88235696567213</v>
      </c>
      <c r="T44" s="97">
        <f t="shared" si="13"/>
        <v>-5.0100382270094741</v>
      </c>
      <c r="U44" s="97" t="str">
        <f t="shared" si="86"/>
        <v>QNOS</v>
      </c>
      <c r="V44" s="97">
        <f t="shared" si="15"/>
        <v>249.11764303432787</v>
      </c>
      <c r="W44" s="97">
        <f t="shared" si="0"/>
        <v>32</v>
      </c>
      <c r="X44" s="97">
        <f>SIN((90-$Y$9)*$AE$8)*TAN($AE$9*$AE$8)/TAN((90-'C'!$F39)*$AE$8)</f>
        <v>-0.92212352502146977</v>
      </c>
      <c r="Y44" s="97">
        <f t="shared" si="79"/>
        <v>3.9313065427916092</v>
      </c>
      <c r="Z44" s="97">
        <f t="shared" si="80"/>
        <v>2.2206545302661578</v>
      </c>
      <c r="AA44" s="97">
        <f t="shared" si="81"/>
        <v>-24.534968452132649</v>
      </c>
      <c r="AB44" s="97">
        <f t="shared" si="82"/>
        <v>63.235932093769605</v>
      </c>
      <c r="AC44" s="97">
        <f t="shared" si="83"/>
        <v>-87.770900545902251</v>
      </c>
      <c r="AD44" s="97">
        <f t="shared" si="84"/>
        <v>141.29903635836305</v>
      </c>
      <c r="AE44" s="97">
        <f>(COS( 90.833*$AE$8)-SIN($Y$9*$AE$8)*SIN('C'!$F39*$AE$8))/COS($Y$9*$AE$8)/COS('C'!$F39*$AE$8)</f>
        <v>0.19821690458675947</v>
      </c>
      <c r="AF44" s="97">
        <f t="shared" si="17"/>
        <v>78.56729219901743</v>
      </c>
      <c r="AG44" s="97">
        <f>('C'!$E39+$AG$9+$AA$9/15)</f>
        <v>12.407777777777778</v>
      </c>
      <c r="AH44" s="97">
        <f t="shared" si="18"/>
        <v>0</v>
      </c>
      <c r="AI44" s="97">
        <f t="shared" si="19"/>
        <v>0</v>
      </c>
      <c r="AJ44" s="97">
        <f t="shared" si="20"/>
        <v>0</v>
      </c>
      <c r="AK44" s="97">
        <f t="shared" si="21"/>
        <v>0</v>
      </c>
      <c r="AL44" s="97">
        <f t="shared" si="22"/>
        <v>0</v>
      </c>
      <c r="AM44" s="97"/>
      <c r="AN44" s="97"/>
      <c r="AO44" s="97">
        <f t="shared" si="23"/>
        <v>0</v>
      </c>
      <c r="AP44" s="97">
        <f>SIN((90-$Y$9)*$AE$8)*TAN($AC$10*$AE$8)/TAN((90-'C'!$F39)*$AE$8)</f>
        <v>7.4550482420366562E-2</v>
      </c>
      <c r="AQ44" s="97">
        <f t="shared" si="24"/>
        <v>2.5695650812758871E-2</v>
      </c>
      <c r="AR44" s="97">
        <f t="shared" si="25"/>
        <v>1.0127663357422376</v>
      </c>
      <c r="AS44" s="97">
        <f t="shared" si="26"/>
        <v>4.2214030756758794</v>
      </c>
      <c r="AT44" s="97">
        <f t="shared" si="27"/>
        <v>-9.106959298875525</v>
      </c>
      <c r="AU44" s="97">
        <f t="shared" si="28"/>
        <v>13.328362374551403</v>
      </c>
      <c r="AV44" s="97">
        <f t="shared" si="29"/>
        <v>184.88555622319964</v>
      </c>
      <c r="AW44" s="97" t="s">
        <v>8053</v>
      </c>
      <c r="AX44" s="97" t="s">
        <v>8053</v>
      </c>
      <c r="AY44" s="97" t="s">
        <v>8053</v>
      </c>
      <c r="AZ44" s="97">
        <f t="shared" si="30"/>
        <v>11.519220286141017</v>
      </c>
      <c r="BA44" s="97">
        <f t="shared" si="31"/>
        <v>11.519220286141017</v>
      </c>
      <c r="BB44" s="97">
        <f t="shared" si="32"/>
        <v>0.47996751192254239</v>
      </c>
      <c r="BC44" s="97">
        <f t="shared" si="33"/>
        <v>0</v>
      </c>
      <c r="BD44" s="97">
        <f t="shared" si="34"/>
        <v>0</v>
      </c>
      <c r="BE44" s="97">
        <f t="shared" si="35"/>
        <v>0</v>
      </c>
      <c r="BF44" s="97">
        <f>SIN((90-$Y$9)*$AE$8)*TAN($AC$9*$AE$8)/TAN((90-'C'!$F39)*$AE$8)</f>
        <v>0.92212352502147021</v>
      </c>
      <c r="BG44" s="97">
        <f t="shared" si="36"/>
        <v>3.9313065427916136</v>
      </c>
      <c r="BH44" s="97">
        <f t="shared" si="37"/>
        <v>2.2206545302661587</v>
      </c>
      <c r="BI44" s="97">
        <f t="shared" si="38"/>
        <v>24.534968452132649</v>
      </c>
      <c r="BJ44" s="97">
        <f t="shared" si="39"/>
        <v>-63.235932093769613</v>
      </c>
      <c r="BK44" s="97">
        <f t="shared" si="40"/>
        <v>87.770900545902265</v>
      </c>
      <c r="BL44" s="97">
        <f t="shared" si="41"/>
        <v>218.70096364163695</v>
      </c>
      <c r="BM44" s="97" t="s">
        <v>8053</v>
      </c>
      <c r="BN44" s="97" t="s">
        <v>8053</v>
      </c>
      <c r="BO44" s="97" t="s">
        <v>8053</v>
      </c>
      <c r="BP44" s="97">
        <f t="shared" si="42"/>
        <v>0</v>
      </c>
      <c r="BQ44" s="97">
        <f t="shared" si="43"/>
        <v>0</v>
      </c>
      <c r="BR44" s="97">
        <f t="shared" si="44"/>
        <v>0</v>
      </c>
      <c r="BS44" s="97">
        <f t="shared" si="45"/>
        <v>0</v>
      </c>
      <c r="BT44" s="97">
        <f t="shared" si="46"/>
        <v>0</v>
      </c>
      <c r="BU44" s="97">
        <f t="shared" si="47"/>
        <v>0</v>
      </c>
      <c r="BV44" s="97">
        <f>SIN((90-$Y$9)*$AE$8)*TAN($AE$10*$AE$8)/TAN((90-'C'!$F39)*$AE$8)</f>
        <v>-7.4550482420366548E-2</v>
      </c>
      <c r="BW44" s="97">
        <f t="shared" si="48"/>
        <v>2.5695650812758864E-2</v>
      </c>
      <c r="BX44" s="97">
        <f t="shared" si="49"/>
        <v>1.0127663357422376</v>
      </c>
      <c r="BY44" s="97">
        <f t="shared" si="50"/>
        <v>-4.2214030756758785</v>
      </c>
      <c r="BZ44" s="97">
        <f t="shared" si="51"/>
        <v>9.1069592988755232</v>
      </c>
      <c r="CA44" s="97">
        <f t="shared" si="52"/>
        <v>-13.328362374551402</v>
      </c>
      <c r="CB44" s="97">
        <f t="shared" si="53"/>
        <v>175.11444377680036</v>
      </c>
      <c r="CC44" s="97" t="s">
        <v>8053</v>
      </c>
      <c r="CD44" s="97" t="s">
        <v>8053</v>
      </c>
      <c r="CE44" s="97" t="s">
        <v>8053</v>
      </c>
      <c r="CF44" s="97">
        <f t="shared" si="54"/>
        <v>0</v>
      </c>
      <c r="CG44" s="97">
        <f t="shared" si="55"/>
        <v>0</v>
      </c>
      <c r="CH44" s="97">
        <f t="shared" si="56"/>
        <v>0</v>
      </c>
      <c r="CI44" s="97">
        <f t="shared" si="57"/>
        <v>0</v>
      </c>
      <c r="CJ44" s="97">
        <f t="shared" si="58"/>
        <v>0</v>
      </c>
      <c r="CK44" s="97">
        <f t="shared" si="59"/>
        <v>0</v>
      </c>
      <c r="CL44" s="97">
        <f>90-'C'!$F39</f>
        <v>107.61199999999999</v>
      </c>
      <c r="CM44" s="97">
        <v>30</v>
      </c>
      <c r="CN44" s="97"/>
      <c r="CO44" s="97"/>
      <c r="CP44" s="97"/>
      <c r="CQ44" s="97"/>
      <c r="CR44" s="97" t="str">
        <f t="shared" si="60"/>
        <v>JAN</v>
      </c>
      <c r="CS44" s="97">
        <f t="shared" si="61"/>
        <v>30</v>
      </c>
      <c r="CT44" s="97">
        <f t="shared" si="62"/>
        <v>34.31666666666667</v>
      </c>
      <c r="CU44" s="97">
        <f>'C'!F39</f>
        <v>-17.611999999999998</v>
      </c>
      <c r="CV44" s="97">
        <f t="shared" si="63"/>
        <v>3.1415926535897931</v>
      </c>
      <c r="CW44" s="97">
        <f t="shared" si="64"/>
        <v>1.7453292519943295E-2</v>
      </c>
      <c r="CX44" s="97">
        <f t="shared" si="65"/>
        <v>57.295779513082323</v>
      </c>
      <c r="CY44" s="97">
        <f t="shared" si="66"/>
        <v>0.59893882164272083</v>
      </c>
      <c r="CZ44" s="97">
        <f t="shared" si="67"/>
        <v>-0.30738738786124131</v>
      </c>
      <c r="DA44" s="97">
        <f t="shared" si="68"/>
        <v>1.3712579332493102</v>
      </c>
      <c r="DB44" s="97">
        <f t="shared" si="69"/>
        <v>-69.11764303432787</v>
      </c>
      <c r="DC44" s="97">
        <f t="shared" si="70"/>
        <v>110.88235696567213</v>
      </c>
      <c r="DD44" s="97">
        <f t="shared" si="71"/>
        <v>249.11764303432787</v>
      </c>
      <c r="DE44" s="97"/>
      <c r="DF44" s="97"/>
      <c r="DG44" s="97"/>
      <c r="DH44" s="97"/>
      <c r="DI44" s="97"/>
      <c r="DJ44" s="97"/>
      <c r="DK44" s="97"/>
      <c r="DL44" s="97"/>
      <c r="DM44" s="97"/>
      <c r="DN44" s="97"/>
      <c r="DO44" s="97"/>
    </row>
    <row r="45" spans="1:119" ht="30" customHeight="1" x14ac:dyDescent="0.2">
      <c r="A45" s="97">
        <f t="shared" si="75"/>
        <v>0</v>
      </c>
      <c r="B45" s="97">
        <f t="shared" si="76"/>
        <v>0</v>
      </c>
      <c r="C45" s="97">
        <f t="shared" si="77"/>
        <v>0</v>
      </c>
      <c r="D45" s="97">
        <f t="shared" si="78"/>
        <v>0.4802481794968953</v>
      </c>
      <c r="E45" s="97">
        <f t="shared" si="2"/>
        <v>0</v>
      </c>
      <c r="F45" s="98">
        <f t="shared" si="3"/>
        <v>0.4802481794968953</v>
      </c>
      <c r="G45" s="97">
        <f t="shared" si="4"/>
        <v>0</v>
      </c>
      <c r="H45" s="97">
        <f t="shared" si="5"/>
        <v>0</v>
      </c>
      <c r="I45" s="98">
        <f t="shared" si="6"/>
        <v>0</v>
      </c>
      <c r="J45" s="97">
        <f t="shared" si="7"/>
        <v>0</v>
      </c>
      <c r="K45" s="97">
        <f t="shared" si="8"/>
        <v>0</v>
      </c>
      <c r="L45" s="98">
        <f t="shared" si="9"/>
        <v>0</v>
      </c>
      <c r="M45" s="98">
        <f t="shared" si="10"/>
        <v>31</v>
      </c>
      <c r="N45" s="97"/>
      <c r="O45" s="97"/>
      <c r="P45" s="97"/>
      <c r="Q45" s="98">
        <f t="shared" si="73"/>
        <v>31</v>
      </c>
      <c r="R45" s="97">
        <f t="shared" si="11"/>
        <v>105.87231873866266</v>
      </c>
      <c r="S45" s="97">
        <f t="shared" si="12"/>
        <v>110.53908188497256</v>
      </c>
      <c r="T45" s="97">
        <f t="shared" si="13"/>
        <v>-4.6667631463099042</v>
      </c>
      <c r="U45" s="97" t="str">
        <f t="shared" si="86"/>
        <v>QNOS</v>
      </c>
      <c r="V45" s="97">
        <f t="shared" si="15"/>
        <v>249.46091811502743</v>
      </c>
      <c r="W45" s="97">
        <f t="shared" si="0"/>
        <v>33</v>
      </c>
      <c r="X45" s="97">
        <f>SIN((90-$Y$9)*$AE$8)*TAN($AE$9*$AE$8)/TAN((90-'C'!$F40)*$AE$8)</f>
        <v>-0.90663285656268255</v>
      </c>
      <c r="Y45" s="97">
        <f t="shared" si="79"/>
        <v>3.9313065427916092</v>
      </c>
      <c r="Z45" s="97">
        <f t="shared" si="80"/>
        <v>2.2206545302661578</v>
      </c>
      <c r="AA45" s="97">
        <f t="shared" si="81"/>
        <v>-24.096381273269511</v>
      </c>
      <c r="AB45" s="97">
        <f t="shared" si="82"/>
        <v>63.235932093769605</v>
      </c>
      <c r="AC45" s="97">
        <f t="shared" si="83"/>
        <v>-87.33231336703912</v>
      </c>
      <c r="AD45" s="97">
        <f t="shared" si="84"/>
        <v>140.86044917949991</v>
      </c>
      <c r="AE45" s="97">
        <f>(COS( 90.833*$AE$8)-SIN($Y$9*$AE$8)*SIN('C'!$F40*$AE$8))/COS($Y$9*$AE$8)/COS('C'!$F40*$AE$8)</f>
        <v>0.19460502585993661</v>
      </c>
      <c r="AF45" s="97">
        <f t="shared" si="17"/>
        <v>78.778348768122584</v>
      </c>
      <c r="AG45" s="97">
        <f>('C'!$E40+$AG$9+$AA$9/15)</f>
        <v>12.40977777777778</v>
      </c>
      <c r="AH45" s="97">
        <f t="shared" si="18"/>
        <v>0</v>
      </c>
      <c r="AI45" s="97">
        <f t="shared" si="19"/>
        <v>0</v>
      </c>
      <c r="AJ45" s="97">
        <f t="shared" si="20"/>
        <v>0</v>
      </c>
      <c r="AK45" s="97">
        <f t="shared" si="21"/>
        <v>0</v>
      </c>
      <c r="AL45" s="97">
        <f t="shared" si="22"/>
        <v>0</v>
      </c>
      <c r="AM45" s="97"/>
      <c r="AN45" s="97"/>
      <c r="AO45" s="97">
        <f t="shared" si="23"/>
        <v>0</v>
      </c>
      <c r="AP45" s="97">
        <f>SIN((90-$Y$9)*$AE$8)*TAN($AC$10*$AE$8)/TAN((90-'C'!$F40)*$AE$8)</f>
        <v>7.3298115708878897E-2</v>
      </c>
      <c r="AQ45" s="97">
        <f t="shared" si="24"/>
        <v>2.5695650812758871E-2</v>
      </c>
      <c r="AR45" s="97">
        <f t="shared" si="25"/>
        <v>1.0127663357422376</v>
      </c>
      <c r="AS45" s="97">
        <f t="shared" si="26"/>
        <v>4.1503627489088659</v>
      </c>
      <c r="AT45" s="97">
        <f t="shared" si="27"/>
        <v>-9.106959298875525</v>
      </c>
      <c r="AU45" s="97">
        <f t="shared" si="28"/>
        <v>13.257322047784392</v>
      </c>
      <c r="AV45" s="97">
        <f t="shared" si="29"/>
        <v>184.95659654996666</v>
      </c>
      <c r="AW45" s="97" t="s">
        <v>8053</v>
      </c>
      <c r="AX45" s="97" t="s">
        <v>8053</v>
      </c>
      <c r="AY45" s="97" t="s">
        <v>8053</v>
      </c>
      <c r="AZ45" s="97">
        <f t="shared" si="30"/>
        <v>11.525956307925487</v>
      </c>
      <c r="BA45" s="97">
        <f t="shared" si="31"/>
        <v>11.525956307925487</v>
      </c>
      <c r="BB45" s="97">
        <f t="shared" si="32"/>
        <v>0.4802481794968953</v>
      </c>
      <c r="BC45" s="97">
        <f t="shared" si="33"/>
        <v>0</v>
      </c>
      <c r="BD45" s="97">
        <f t="shared" si="34"/>
        <v>0</v>
      </c>
      <c r="BE45" s="97">
        <f t="shared" si="35"/>
        <v>0</v>
      </c>
      <c r="BF45" s="97">
        <f>SIN((90-$Y$9)*$AE$8)*TAN($AC$9*$AE$8)/TAN((90-'C'!$F40)*$AE$8)</f>
        <v>0.906632856562683</v>
      </c>
      <c r="BG45" s="97">
        <f t="shared" si="36"/>
        <v>3.9313065427916136</v>
      </c>
      <c r="BH45" s="97">
        <f t="shared" si="37"/>
        <v>2.2206545302661587</v>
      </c>
      <c r="BI45" s="97">
        <f t="shared" si="38"/>
        <v>24.096381273269515</v>
      </c>
      <c r="BJ45" s="97">
        <f t="shared" si="39"/>
        <v>-63.235932093769613</v>
      </c>
      <c r="BK45" s="97">
        <f t="shared" si="40"/>
        <v>87.33231336703912</v>
      </c>
      <c r="BL45" s="97">
        <f t="shared" si="41"/>
        <v>219.13955082050009</v>
      </c>
      <c r="BM45" s="97" t="s">
        <v>8053</v>
      </c>
      <c r="BN45" s="97" t="s">
        <v>8053</v>
      </c>
      <c r="BO45" s="97" t="s">
        <v>8053</v>
      </c>
      <c r="BP45" s="97">
        <f t="shared" si="42"/>
        <v>0</v>
      </c>
      <c r="BQ45" s="97">
        <f t="shared" si="43"/>
        <v>0</v>
      </c>
      <c r="BR45" s="97">
        <f t="shared" si="44"/>
        <v>0</v>
      </c>
      <c r="BS45" s="97">
        <f t="shared" si="45"/>
        <v>0</v>
      </c>
      <c r="BT45" s="97">
        <f t="shared" si="46"/>
        <v>0</v>
      </c>
      <c r="BU45" s="97">
        <f t="shared" si="47"/>
        <v>0</v>
      </c>
      <c r="BV45" s="97">
        <f>SIN((90-$Y$9)*$AE$8)*TAN($AE$10*$AE$8)/TAN((90-'C'!$F40)*$AE$8)</f>
        <v>-7.3298115708878883E-2</v>
      </c>
      <c r="BW45" s="97">
        <f t="shared" si="48"/>
        <v>2.5695650812758864E-2</v>
      </c>
      <c r="BX45" s="97">
        <f t="shared" si="49"/>
        <v>1.0127663357422376</v>
      </c>
      <c r="BY45" s="97">
        <f t="shared" si="50"/>
        <v>-4.150362748908865</v>
      </c>
      <c r="BZ45" s="97">
        <f t="shared" si="51"/>
        <v>9.1069592988755232</v>
      </c>
      <c r="CA45" s="97">
        <f t="shared" si="52"/>
        <v>-13.257322047784388</v>
      </c>
      <c r="CB45" s="97">
        <f t="shared" si="53"/>
        <v>175.04340345003334</v>
      </c>
      <c r="CC45" s="97" t="s">
        <v>8053</v>
      </c>
      <c r="CD45" s="97" t="s">
        <v>8053</v>
      </c>
      <c r="CE45" s="97" t="s">
        <v>8053</v>
      </c>
      <c r="CF45" s="97">
        <f t="shared" si="54"/>
        <v>0</v>
      </c>
      <c r="CG45" s="97">
        <f t="shared" si="55"/>
        <v>0</v>
      </c>
      <c r="CH45" s="97">
        <f t="shared" si="56"/>
        <v>0</v>
      </c>
      <c r="CI45" s="97">
        <f t="shared" si="57"/>
        <v>0</v>
      </c>
      <c r="CJ45" s="97">
        <f t="shared" si="58"/>
        <v>0</v>
      </c>
      <c r="CK45" s="97">
        <f t="shared" si="59"/>
        <v>0</v>
      </c>
      <c r="CL45" s="97">
        <f>90-'C'!$F40</f>
        <v>107.334</v>
      </c>
      <c r="CM45" s="97">
        <v>31</v>
      </c>
      <c r="CN45" s="97"/>
      <c r="CO45" s="97"/>
      <c r="CP45" s="97"/>
      <c r="CQ45" s="97"/>
      <c r="CR45" s="97" t="str">
        <f t="shared" si="60"/>
        <v>JAN</v>
      </c>
      <c r="CS45" s="97">
        <f t="shared" si="61"/>
        <v>31</v>
      </c>
      <c r="CT45" s="97">
        <f t="shared" si="62"/>
        <v>34.31666666666667</v>
      </c>
      <c r="CU45" s="97">
        <f>'C'!F40</f>
        <v>-17.334</v>
      </c>
      <c r="CV45" s="97">
        <f t="shared" si="63"/>
        <v>3.1415926535897931</v>
      </c>
      <c r="CW45" s="97">
        <f t="shared" si="64"/>
        <v>1.7453292519943295E-2</v>
      </c>
      <c r="CX45" s="97">
        <f t="shared" si="65"/>
        <v>57.295779513082323</v>
      </c>
      <c r="CY45" s="97">
        <f t="shared" si="66"/>
        <v>0.59893882164272083</v>
      </c>
      <c r="CZ45" s="97">
        <f t="shared" si="67"/>
        <v>-0.30253537254069707</v>
      </c>
      <c r="DA45" s="97">
        <f t="shared" si="68"/>
        <v>1.374941565288158</v>
      </c>
      <c r="DB45" s="97">
        <f t="shared" si="69"/>
        <v>-69.46091811502744</v>
      </c>
      <c r="DC45" s="97">
        <f t="shared" si="70"/>
        <v>110.53908188497256</v>
      </c>
      <c r="DD45" s="97">
        <f t="shared" si="71"/>
        <v>249.46091811502743</v>
      </c>
      <c r="DE45" s="97"/>
      <c r="DF45" s="97"/>
      <c r="DG45" s="97"/>
      <c r="DH45" s="97"/>
      <c r="DI45" s="97"/>
      <c r="DJ45" s="97"/>
      <c r="DK45" s="97"/>
      <c r="DL45" s="97"/>
      <c r="DM45" s="97"/>
      <c r="DN45" s="97"/>
      <c r="DO45" s="97"/>
    </row>
    <row r="46" spans="1:119" ht="30" customHeight="1" x14ac:dyDescent="0.2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7" t="s">
        <v>8168</v>
      </c>
      <c r="S46" s="97" t="s">
        <v>8169</v>
      </c>
      <c r="T46" s="97" t="s">
        <v>8170</v>
      </c>
      <c r="U46" s="97" t="s">
        <v>8171</v>
      </c>
      <c r="V46" s="97" t="s">
        <v>8172</v>
      </c>
      <c r="W46" s="97">
        <f t="shared" si="0"/>
        <v>34</v>
      </c>
      <c r="X46" s="98"/>
      <c r="Y46" s="98"/>
      <c r="Z46" s="98"/>
      <c r="AA46" s="98"/>
      <c r="AB46" s="98"/>
      <c r="AC46" s="98"/>
      <c r="AD46" s="98"/>
      <c r="AE46" s="98"/>
      <c r="AF46" s="98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8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8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8"/>
      <c r="BX46" s="97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98"/>
      <c r="CL46" s="98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  <c r="DN46" s="97"/>
      <c r="DO46" s="97"/>
    </row>
    <row r="47" spans="1:119" ht="30" customHeight="1" x14ac:dyDescent="0.2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7"/>
      <c r="S47" s="97"/>
      <c r="T47" s="97"/>
      <c r="U47" s="97"/>
      <c r="V47" s="97"/>
      <c r="W47" s="97">
        <f t="shared" si="0"/>
        <v>35</v>
      </c>
      <c r="X47" s="98"/>
      <c r="Y47" s="98"/>
      <c r="Z47" s="98"/>
      <c r="AA47" s="98"/>
      <c r="AB47" s="98"/>
      <c r="AC47" s="98"/>
      <c r="AD47" s="98"/>
      <c r="AE47" s="98"/>
      <c r="AF47" s="98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8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8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8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8"/>
      <c r="CL47" s="98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  <c r="DN47" s="97"/>
      <c r="DO47" s="97"/>
    </row>
    <row r="48" spans="1:119" ht="30" customHeight="1" x14ac:dyDescent="0.2">
      <c r="A48" s="98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98"/>
      <c r="O48" s="98"/>
      <c r="P48" s="98"/>
      <c r="Q48" s="98"/>
      <c r="R48" s="97"/>
      <c r="S48" s="97"/>
      <c r="T48" s="97"/>
      <c r="U48" s="97"/>
      <c r="V48" s="97"/>
      <c r="W48" s="97">
        <f t="shared" si="0"/>
        <v>36</v>
      </c>
      <c r="X48" s="98"/>
      <c r="Y48" s="98"/>
      <c r="Z48" s="98"/>
      <c r="AA48" s="98"/>
      <c r="AB48" s="98"/>
      <c r="AC48" s="98"/>
      <c r="AD48" s="98"/>
      <c r="AE48" s="98"/>
      <c r="AF48" s="98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8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8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8"/>
      <c r="BX48" s="97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98"/>
      <c r="CL48" s="98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  <c r="DN48" s="97"/>
      <c r="DO48" s="97"/>
    </row>
    <row r="49" spans="1:119" ht="30" customHeight="1" x14ac:dyDescent="0.2">
      <c r="A49" s="97"/>
      <c r="B49" s="97"/>
      <c r="C49" s="97"/>
      <c r="D49" s="97"/>
      <c r="E49" s="97"/>
      <c r="F49" s="98"/>
      <c r="G49" s="97"/>
      <c r="H49" s="97"/>
      <c r="I49" s="97"/>
      <c r="J49" s="97"/>
      <c r="K49" s="97"/>
      <c r="L49" s="97"/>
      <c r="M49" s="97"/>
      <c r="N49" s="97" t="s">
        <v>8131</v>
      </c>
      <c r="O49" s="97" t="s">
        <v>8132</v>
      </c>
      <c r="P49" s="97" t="s">
        <v>8133</v>
      </c>
      <c r="Q49" s="97"/>
      <c r="R49" s="97"/>
      <c r="S49" s="97"/>
      <c r="T49" s="97"/>
      <c r="U49" s="97"/>
      <c r="V49" s="97"/>
      <c r="W49" s="97">
        <f t="shared" si="0"/>
        <v>37</v>
      </c>
      <c r="X49" s="97" t="s">
        <v>8137</v>
      </c>
      <c r="Y49" s="97"/>
      <c r="Z49" s="97"/>
      <c r="AA49" s="97">
        <f>IF(AND(AA47&lt;AA48,Y48&lt;90),1,0)</f>
        <v>0</v>
      </c>
      <c r="AB49" s="97" t="s">
        <v>8138</v>
      </c>
      <c r="AC49" s="97"/>
      <c r="AD49" s="97"/>
      <c r="AE49" s="97">
        <f>IF(AND(AA47&gt;AA48,Y48&gt;90),1,0)</f>
        <v>0</v>
      </c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 t="s">
        <v>8139</v>
      </c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 t="s">
        <v>8140</v>
      </c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 t="s">
        <v>8141</v>
      </c>
      <c r="BX49" s="97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97"/>
      <c r="CL49" s="97"/>
      <c r="CM49" s="97"/>
      <c r="CN49" s="97" t="s">
        <v>8131</v>
      </c>
      <c r="CO49" s="97" t="s">
        <v>8132</v>
      </c>
      <c r="CP49" s="97" t="s">
        <v>8133</v>
      </c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  <c r="DN49" s="97"/>
      <c r="DO49" s="97"/>
    </row>
    <row r="50" spans="1:119" ht="30" customHeight="1" x14ac:dyDescent="0.2">
      <c r="A50" s="97"/>
      <c r="B50" s="97" t="s">
        <v>8054</v>
      </c>
      <c r="C50" s="97"/>
      <c r="D50" s="97"/>
      <c r="E50" s="97"/>
      <c r="F50" s="98"/>
      <c r="G50" s="98" t="str">
        <f>اندراج!$F$2</f>
        <v>مردان</v>
      </c>
      <c r="H50" s="97"/>
      <c r="I50" s="104" t="s">
        <v>8148</v>
      </c>
      <c r="J50" s="105">
        <f>اندراج!$E$2</f>
        <v>34</v>
      </c>
      <c r="K50" s="105">
        <f>اندراج!$E$3</f>
        <v>19</v>
      </c>
      <c r="L50" s="97"/>
      <c r="M50" s="97"/>
      <c r="N50" s="97" t="s">
        <v>8143</v>
      </c>
      <c r="O50" s="97" t="s">
        <v>8144</v>
      </c>
      <c r="P50" s="97" t="s">
        <v>8145</v>
      </c>
      <c r="Q50" s="97"/>
      <c r="R50" s="97"/>
      <c r="S50" s="97"/>
      <c r="T50" s="97"/>
      <c r="U50" s="97"/>
      <c r="V50" s="97"/>
      <c r="W50" s="97">
        <f t="shared" si="0"/>
        <v>38</v>
      </c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 t="s">
        <v>8123</v>
      </c>
      <c r="BP50" s="97"/>
      <c r="BQ50" s="97"/>
      <c r="BR50" s="97"/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97"/>
      <c r="CL50" s="97"/>
      <c r="CM50" s="97"/>
      <c r="CN50" s="97" t="s">
        <v>8143</v>
      </c>
      <c r="CO50" s="97" t="s">
        <v>8144</v>
      </c>
      <c r="CP50" s="97" t="s">
        <v>8145</v>
      </c>
      <c r="CQ50" s="97"/>
      <c r="CR50" s="97"/>
      <c r="CS50" s="97"/>
      <c r="CT50" s="97"/>
      <c r="CU50" s="97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7"/>
      <c r="DJ50" s="97"/>
      <c r="DK50" s="97"/>
      <c r="DL50" s="97"/>
      <c r="DM50" s="97"/>
      <c r="DN50" s="97"/>
      <c r="DO50" s="97"/>
    </row>
    <row r="51" spans="1:119" ht="30" customHeight="1" x14ac:dyDescent="0.2">
      <c r="A51" s="97" t="s">
        <v>8058</v>
      </c>
      <c r="B51" s="97"/>
      <c r="C51" s="97"/>
      <c r="D51" s="97"/>
      <c r="E51" s="97" t="s">
        <v>8059</v>
      </c>
      <c r="F51" s="98"/>
      <c r="G51" s="97"/>
      <c r="H51" s="97"/>
      <c r="I51" s="106" t="s">
        <v>8224</v>
      </c>
      <c r="J51" s="107">
        <f>اندراج!$D$2</f>
        <v>-72</v>
      </c>
      <c r="K51" s="107">
        <f>اندراج!$D$3</f>
        <v>11</v>
      </c>
      <c r="L51" s="97"/>
      <c r="M51" s="97"/>
      <c r="N51" s="97"/>
      <c r="O51" s="97"/>
      <c r="P51" s="97"/>
      <c r="Q51" s="97"/>
      <c r="R51" s="157" t="s">
        <v>8055</v>
      </c>
      <c r="S51" s="158"/>
      <c r="T51" s="158"/>
      <c r="U51" s="158"/>
      <c r="V51" s="158"/>
      <c r="W51" s="97">
        <f t="shared" si="0"/>
        <v>39</v>
      </c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</row>
    <row r="52" spans="1:119" ht="30" customHeight="1" x14ac:dyDescent="0.2">
      <c r="A52" s="97" t="s">
        <v>8069</v>
      </c>
      <c r="B52" s="97"/>
      <c r="C52" s="97"/>
      <c r="D52" s="97"/>
      <c r="E52" s="97" t="s">
        <v>8070</v>
      </c>
      <c r="F52" s="98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>
        <v>1</v>
      </c>
      <c r="S52" s="97">
        <v>2</v>
      </c>
      <c r="T52" s="97">
        <v>3</v>
      </c>
      <c r="U52" s="97">
        <v>4</v>
      </c>
      <c r="V52" s="97">
        <v>5</v>
      </c>
      <c r="W52" s="97">
        <f t="shared" si="0"/>
        <v>40</v>
      </c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7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7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7"/>
      <c r="DJ52" s="97"/>
      <c r="DK52" s="97"/>
      <c r="DL52" s="97"/>
      <c r="DM52" s="97"/>
      <c r="DN52" s="97"/>
      <c r="DO52" s="97"/>
    </row>
    <row r="53" spans="1:119" ht="30" customHeight="1" x14ac:dyDescent="0.2">
      <c r="A53" s="97" t="s">
        <v>8078</v>
      </c>
      <c r="B53" s="97"/>
      <c r="C53" s="97"/>
      <c r="D53" s="97"/>
      <c r="E53" s="97" t="s">
        <v>8079</v>
      </c>
      <c r="F53" s="98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 t="s">
        <v>8072</v>
      </c>
      <c r="S53" s="97" t="s">
        <v>8106</v>
      </c>
      <c r="T53" s="97" t="s">
        <v>8072</v>
      </c>
      <c r="U53" s="97" t="s">
        <v>8107</v>
      </c>
      <c r="V53" s="97" t="s">
        <v>8108</v>
      </c>
      <c r="W53" s="97">
        <f t="shared" si="0"/>
        <v>41</v>
      </c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7"/>
      <c r="DK53" s="97"/>
      <c r="DL53" s="97"/>
      <c r="DM53" s="97"/>
      <c r="DN53" s="97"/>
      <c r="DO53" s="97"/>
    </row>
    <row r="54" spans="1:119" ht="30" customHeight="1" x14ac:dyDescent="0.2">
      <c r="A54" s="97" t="s">
        <v>8127</v>
      </c>
      <c r="B54" s="97"/>
      <c r="C54" s="97"/>
      <c r="D54" s="97" t="s">
        <v>8128</v>
      </c>
      <c r="E54" s="97"/>
      <c r="F54" s="98"/>
      <c r="G54" s="97" t="s">
        <v>8129</v>
      </c>
      <c r="H54" s="97"/>
      <c r="I54" s="97"/>
      <c r="J54" s="97" t="s">
        <v>8130</v>
      </c>
      <c r="K54" s="97"/>
      <c r="L54" s="97"/>
      <c r="M54" s="97"/>
      <c r="N54" s="97"/>
      <c r="O54" s="97"/>
      <c r="P54" s="97"/>
      <c r="Q54" s="97"/>
      <c r="R54" s="97" t="s">
        <v>8134</v>
      </c>
      <c r="S54" s="97" t="s">
        <v>8134</v>
      </c>
      <c r="T54" s="97" t="s">
        <v>8134</v>
      </c>
      <c r="U54" s="97" t="s">
        <v>8135</v>
      </c>
      <c r="V54" s="97" t="s">
        <v>8136</v>
      </c>
      <c r="W54" s="97">
        <f t="shared" si="0"/>
        <v>42</v>
      </c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  <c r="DL54" s="97"/>
      <c r="DM54" s="97"/>
      <c r="DN54" s="97"/>
      <c r="DO54" s="97"/>
    </row>
    <row r="55" spans="1:119" ht="30" customHeight="1" x14ac:dyDescent="0.2">
      <c r="A55" s="97"/>
      <c r="B55" s="97" t="s">
        <v>8070</v>
      </c>
      <c r="C55" s="97"/>
      <c r="D55" s="97"/>
      <c r="E55" s="97" t="s">
        <v>8079</v>
      </c>
      <c r="F55" s="98"/>
      <c r="G55" s="97"/>
      <c r="H55" s="97" t="s">
        <v>8070</v>
      </c>
      <c r="I55" s="97"/>
      <c r="J55" s="97"/>
      <c r="K55" s="97" t="s">
        <v>8079</v>
      </c>
      <c r="L55" s="97"/>
      <c r="M55" s="97"/>
      <c r="N55" s="97" t="s">
        <v>8143</v>
      </c>
      <c r="O55" s="97" t="s">
        <v>8144</v>
      </c>
      <c r="P55" s="97" t="s">
        <v>8145</v>
      </c>
      <c r="Q55" s="97"/>
      <c r="R55" s="97" t="s">
        <v>8146</v>
      </c>
      <c r="S55" s="97" t="s">
        <v>8146</v>
      </c>
      <c r="T55" s="97" t="s">
        <v>8106</v>
      </c>
      <c r="U55" s="97" t="s">
        <v>8147</v>
      </c>
      <c r="V55" s="97" t="s">
        <v>8106</v>
      </c>
      <c r="W55" s="97">
        <f t="shared" si="0"/>
        <v>43</v>
      </c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 t="s">
        <v>8123</v>
      </c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 t="s">
        <v>8143</v>
      </c>
      <c r="CO55" s="97" t="s">
        <v>8144</v>
      </c>
      <c r="CP55" s="97" t="s">
        <v>8145</v>
      </c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  <c r="DL55" s="97"/>
      <c r="DM55" s="97"/>
      <c r="DN55" s="97"/>
      <c r="DO55" s="97"/>
    </row>
    <row r="56" spans="1:119" ht="30" customHeight="1" x14ac:dyDescent="0.2">
      <c r="A56" s="97"/>
      <c r="B56" s="97"/>
      <c r="C56" s="97"/>
      <c r="D56" s="97" t="s">
        <v>8189</v>
      </c>
      <c r="E56" s="97"/>
      <c r="F56" s="98"/>
      <c r="G56" s="97"/>
      <c r="H56" s="97"/>
      <c r="I56" s="97"/>
      <c r="J56" s="97"/>
      <c r="K56" s="97"/>
      <c r="L56" s="98"/>
      <c r="M56" s="98"/>
      <c r="N56" s="98" t="str">
        <f>اندراج!$F$2</f>
        <v>مردان</v>
      </c>
      <c r="O56" s="97"/>
      <c r="P56" s="97"/>
      <c r="Q56" s="97"/>
      <c r="R56" s="98" t="s">
        <v>8189</v>
      </c>
      <c r="S56" s="98" t="s">
        <v>8189</v>
      </c>
      <c r="T56" s="98" t="s">
        <v>8189</v>
      </c>
      <c r="U56" s="98" t="s">
        <v>8189</v>
      </c>
      <c r="V56" s="98" t="s">
        <v>8189</v>
      </c>
      <c r="W56" s="97">
        <f t="shared" si="0"/>
        <v>44</v>
      </c>
      <c r="X56" s="98" t="s">
        <v>8189</v>
      </c>
      <c r="Y56" s="98" t="s">
        <v>8151</v>
      </c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 t="s">
        <v>8189</v>
      </c>
      <c r="AK56" s="98"/>
      <c r="AL56" s="98"/>
      <c r="AM56" s="98"/>
      <c r="AN56" s="98"/>
      <c r="AO56" s="98"/>
      <c r="AP56" s="98" t="s">
        <v>8189</v>
      </c>
      <c r="AQ56" s="98" t="s">
        <v>8153</v>
      </c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 t="s">
        <v>8189</v>
      </c>
      <c r="BG56" s="98" t="s">
        <v>8154</v>
      </c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 t="s">
        <v>8189</v>
      </c>
      <c r="BW56" s="98" t="s">
        <v>8155</v>
      </c>
      <c r="BX56" s="97"/>
      <c r="BY56" s="97"/>
      <c r="BZ56" s="97"/>
      <c r="CA56" s="97"/>
      <c r="CB56" s="97"/>
      <c r="CC56" s="97"/>
      <c r="CD56" s="97"/>
      <c r="CE56" s="97"/>
      <c r="CF56" s="97"/>
      <c r="CG56" s="97"/>
      <c r="CH56" s="97"/>
      <c r="CI56" s="97"/>
      <c r="CJ56" s="97"/>
      <c r="CK56" s="97"/>
      <c r="CL56" s="97" t="s">
        <v>8190</v>
      </c>
      <c r="CM56" s="97"/>
      <c r="CN56" s="97" t="s">
        <v>8131</v>
      </c>
      <c r="CO56" s="97" t="s">
        <v>8132</v>
      </c>
      <c r="CP56" s="97" t="s">
        <v>8133</v>
      </c>
      <c r="CQ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  <c r="DK56" s="97"/>
      <c r="DL56" s="97"/>
      <c r="DM56" s="97"/>
      <c r="DN56" s="97"/>
      <c r="DO56" s="97"/>
    </row>
    <row r="57" spans="1:119" ht="30" customHeight="1" x14ac:dyDescent="0.2">
      <c r="A57" s="97" t="s">
        <v>8173</v>
      </c>
      <c r="B57" s="97" t="s">
        <v>8174</v>
      </c>
      <c r="C57" s="97" t="s">
        <v>8225</v>
      </c>
      <c r="D57" s="97" t="s">
        <v>8175</v>
      </c>
      <c r="E57" s="97" t="s">
        <v>8176</v>
      </c>
      <c r="F57" s="98" t="s">
        <v>8226</v>
      </c>
      <c r="G57" s="97" t="s">
        <v>8124</v>
      </c>
      <c r="H57" s="97" t="s">
        <v>8125</v>
      </c>
      <c r="I57" s="97" t="s">
        <v>8227</v>
      </c>
      <c r="J57" s="97" t="s">
        <v>8177</v>
      </c>
      <c r="K57" s="97" t="s">
        <v>8178</v>
      </c>
      <c r="L57" s="97" t="s">
        <v>8228</v>
      </c>
      <c r="M57" s="98" t="s">
        <v>8229</v>
      </c>
      <c r="N57" s="97" t="s">
        <v>8131</v>
      </c>
      <c r="O57" s="97" t="s">
        <v>8167</v>
      </c>
      <c r="P57" s="98" t="s">
        <v>8133</v>
      </c>
      <c r="Q57" s="98"/>
      <c r="R57" s="97" t="s">
        <v>8191</v>
      </c>
      <c r="S57" s="97" t="s">
        <v>8169</v>
      </c>
      <c r="T57" s="97" t="s">
        <v>8170</v>
      </c>
      <c r="U57" s="97" t="s">
        <v>8171</v>
      </c>
      <c r="V57" s="97" t="s">
        <v>8172</v>
      </c>
      <c r="W57" s="97">
        <f t="shared" si="0"/>
        <v>45</v>
      </c>
      <c r="X57" s="97" t="s">
        <v>8114</v>
      </c>
      <c r="Y57" s="97" t="s">
        <v>8115</v>
      </c>
      <c r="Z57" s="97" t="s">
        <v>8116</v>
      </c>
      <c r="AA57" s="97" t="s">
        <v>8117</v>
      </c>
      <c r="AB57" s="97" t="s">
        <v>8118</v>
      </c>
      <c r="AC57" s="97" t="s">
        <v>8119</v>
      </c>
      <c r="AD57" s="97" t="s">
        <v>8120</v>
      </c>
      <c r="AE57" s="97" t="s">
        <v>8121</v>
      </c>
      <c r="AF57" s="97" t="s">
        <v>8122</v>
      </c>
      <c r="AG57" s="97" t="s">
        <v>8123</v>
      </c>
      <c r="AH57" s="97" t="s">
        <v>8173</v>
      </c>
      <c r="AI57" s="97" t="s">
        <v>8173</v>
      </c>
      <c r="AJ57" s="97" t="s">
        <v>8173</v>
      </c>
      <c r="AK57" s="97" t="s">
        <v>8174</v>
      </c>
      <c r="AL57" s="97" t="s">
        <v>8174</v>
      </c>
      <c r="AM57" s="97"/>
      <c r="AN57" s="97"/>
      <c r="AO57" s="97" t="s">
        <v>8174</v>
      </c>
      <c r="AP57" s="97" t="s">
        <v>8114</v>
      </c>
      <c r="AQ57" s="97" t="s">
        <v>8115</v>
      </c>
      <c r="AR57" s="97" t="s">
        <v>8116</v>
      </c>
      <c r="AS57" s="97" t="s">
        <v>8117</v>
      </c>
      <c r="AT57" s="97" t="s">
        <v>8118</v>
      </c>
      <c r="AU57" s="97" t="s">
        <v>8119</v>
      </c>
      <c r="AV57" s="97" t="s">
        <v>8120</v>
      </c>
      <c r="AW57" s="97" t="s">
        <v>8121</v>
      </c>
      <c r="AX57" s="97" t="s">
        <v>8122</v>
      </c>
      <c r="AY57" s="97" t="s">
        <v>8123</v>
      </c>
      <c r="AZ57" s="97" t="s">
        <v>8175</v>
      </c>
      <c r="BA57" s="97"/>
      <c r="BB57" s="97" t="s">
        <v>8175</v>
      </c>
      <c r="BC57" s="97" t="s">
        <v>8176</v>
      </c>
      <c r="BD57" s="97"/>
      <c r="BE57" s="97" t="s">
        <v>8176</v>
      </c>
      <c r="BF57" s="97" t="s">
        <v>8114</v>
      </c>
      <c r="BG57" s="97" t="s">
        <v>8115</v>
      </c>
      <c r="BH57" s="97" t="s">
        <v>8116</v>
      </c>
      <c r="BI57" s="97" t="s">
        <v>8117</v>
      </c>
      <c r="BJ57" s="97" t="s">
        <v>8118</v>
      </c>
      <c r="BK57" s="97" t="s">
        <v>8119</v>
      </c>
      <c r="BL57" s="97" t="s">
        <v>8120</v>
      </c>
      <c r="BM57" s="97" t="s">
        <v>8121</v>
      </c>
      <c r="BN57" s="97" t="s">
        <v>8122</v>
      </c>
      <c r="BO57" s="97" t="s">
        <v>8123</v>
      </c>
      <c r="BP57" s="97" t="s">
        <v>8124</v>
      </c>
      <c r="BQ57" s="97" t="s">
        <v>8124</v>
      </c>
      <c r="BR57" s="97" t="s">
        <v>8124</v>
      </c>
      <c r="BS57" s="97" t="s">
        <v>8125</v>
      </c>
      <c r="BT57" s="97" t="s">
        <v>8125</v>
      </c>
      <c r="BU57" s="97" t="s">
        <v>8125</v>
      </c>
      <c r="BV57" s="97" t="s">
        <v>8114</v>
      </c>
      <c r="BW57" s="97" t="s">
        <v>8115</v>
      </c>
      <c r="BX57" s="97" t="s">
        <v>8116</v>
      </c>
      <c r="BY57" s="97" t="s">
        <v>8117</v>
      </c>
      <c r="BZ57" s="97" t="s">
        <v>8118</v>
      </c>
      <c r="CA57" s="97" t="s">
        <v>8119</v>
      </c>
      <c r="CB57" s="97" t="s">
        <v>8120</v>
      </c>
      <c r="CC57" s="97" t="s">
        <v>8121</v>
      </c>
      <c r="CD57" s="97" t="s">
        <v>8122</v>
      </c>
      <c r="CE57" s="97" t="s">
        <v>8123</v>
      </c>
      <c r="CF57" s="97" t="s">
        <v>8177</v>
      </c>
      <c r="CG57" s="97"/>
      <c r="CH57" s="97" t="s">
        <v>8177</v>
      </c>
      <c r="CI57" s="97" t="s">
        <v>8178</v>
      </c>
      <c r="CJ57" s="97" t="s">
        <v>8178</v>
      </c>
      <c r="CK57" s="97" t="s">
        <v>8178</v>
      </c>
      <c r="CL57" s="97" t="s">
        <v>8192</v>
      </c>
      <c r="CM57" s="97"/>
      <c r="CN57" s="97" t="s">
        <v>8143</v>
      </c>
      <c r="CO57" s="97" t="s">
        <v>8144</v>
      </c>
      <c r="CP57" s="97" t="s">
        <v>8145</v>
      </c>
      <c r="CQ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  <c r="DK57" s="97"/>
      <c r="DL57" s="97"/>
      <c r="DM57" s="97"/>
      <c r="DN57" s="97"/>
      <c r="DO57" s="97"/>
    </row>
    <row r="58" spans="1:119" ht="30" customHeight="1" x14ac:dyDescent="0.2">
      <c r="A58" s="97">
        <f t="shared" ref="A58:A87" si="87">AJ58</f>
        <v>0</v>
      </c>
      <c r="B58" s="97">
        <f t="shared" ref="B58:B87" si="88">AO58</f>
        <v>0</v>
      </c>
      <c r="C58" s="97">
        <f t="shared" ref="C58:C87" si="89">IF(AND(A58=0),B58,A58)</f>
        <v>0</v>
      </c>
      <c r="D58" s="97">
        <f t="shared" ref="D58:D87" si="90">BB58</f>
        <v>0.48057272535796969</v>
      </c>
      <c r="E58" s="97">
        <f t="shared" ref="E58:E87" si="91">BE58</f>
        <v>0</v>
      </c>
      <c r="F58" s="98">
        <f t="shared" ref="F58:F87" si="92">IF(AND(D58=0),E58,D58)</f>
        <v>0.48057272535796969</v>
      </c>
      <c r="G58" s="97">
        <f t="shared" ref="G58:G87" si="93">BR58</f>
        <v>0</v>
      </c>
      <c r="H58" s="97">
        <f t="shared" ref="H58:H87" si="94">BU58</f>
        <v>0</v>
      </c>
      <c r="I58" s="98">
        <f t="shared" ref="I58:I87" si="95">IF(AND(G58=0),H58,G58)</f>
        <v>0</v>
      </c>
      <c r="J58" s="97">
        <f t="shared" ref="J58:J87" si="96">CH58</f>
        <v>0</v>
      </c>
      <c r="K58" s="97">
        <f t="shared" ref="K58:K87" si="97">CK58</f>
        <v>0</v>
      </c>
      <c r="L58" s="98">
        <f t="shared" ref="L58:L87" si="98">IF(AND(J58=0),K58,J58)</f>
        <v>0</v>
      </c>
      <c r="M58" s="98">
        <f t="shared" ref="M58:M87" si="99">CM58</f>
        <v>1</v>
      </c>
      <c r="N58" s="98" t="s">
        <v>8180</v>
      </c>
      <c r="O58" s="98" t="s">
        <v>8181</v>
      </c>
      <c r="P58" s="98" t="s">
        <v>8145</v>
      </c>
      <c r="Q58" s="98">
        <v>1</v>
      </c>
      <c r="R58" s="97">
        <f t="shared" ref="R58:R87" si="100">AC$9</f>
        <v>105.87231873866266</v>
      </c>
      <c r="S58" s="97">
        <f t="shared" ref="S58:S87" si="101">DC58</f>
        <v>110.19112332530337</v>
      </c>
      <c r="T58" s="97">
        <f t="shared" ref="T58:T87" si="102">R58-S58</f>
        <v>-4.3188045866407094</v>
      </c>
      <c r="U58" s="97" t="str">
        <f t="shared" ref="U58:U87" si="103">IF(T58&lt;0,"QNOS","QSOS")</f>
        <v>QNOS</v>
      </c>
      <c r="V58" s="97">
        <f t="shared" ref="V58:V87" si="104">DD58</f>
        <v>249.80887667469665</v>
      </c>
      <c r="W58" s="97">
        <f t="shared" si="0"/>
        <v>46</v>
      </c>
      <c r="X58" s="97">
        <f>SIN((90-$Y$9)*$AE$8)*TAN($AE$9*$AE$8)/TAN((90-'C'!$F41)*$AE$8)</f>
        <v>-0.89096715949397109</v>
      </c>
      <c r="Y58" s="97">
        <f t="shared" ref="Y58:Y61" si="105">POWER((COS((90-$Y$9)*$AE$8)*TAN($AE$9*$AE$8)),2)</f>
        <v>3.9313065427916092</v>
      </c>
      <c r="Z58" s="97">
        <f t="shared" ref="Z58:Z61" si="106">SQRT(1+$Y58)</f>
        <v>2.2206545302661578</v>
      </c>
      <c r="AA58" s="97">
        <f t="shared" ref="AA58:AA61" si="107">IF(OR(ABS(X58/Z58)&gt;1),180,ASIN($X58/$Z58)*$AG$8)</f>
        <v>-23.654360270303464</v>
      </c>
      <c r="AB58" s="97">
        <f t="shared" ref="AB58:AB61" si="108">ATAN(COS((90-$Y$9)*$AE$8)*TAN($AE$9*$AE$8))*$AG$8</f>
        <v>63.235932093769605</v>
      </c>
      <c r="AC58" s="97">
        <f t="shared" ref="AC58:AC61" si="109">IF(OR($AA58=180),180,$AA58-$AB58)</f>
        <v>-86.890292364073076</v>
      </c>
      <c r="AD58" s="97">
        <f t="shared" ref="AD58:AD61" si="110">IF(OR($AA58=180),180,180-$AA58-$AB58)</f>
        <v>140.41842817653387</v>
      </c>
      <c r="AE58" s="97">
        <f>(COS( 90.833*$AE$8)-SIN($Y$9*$AE$8)*SIN('C'!$F41*$AE$8))/COS($Y$9*$AE$8)/COS('C'!$F41*$AE$8)</f>
        <v>0.1909518937809235</v>
      </c>
      <c r="AF58" s="97">
        <f t="shared" ref="AF58:AF61" si="111">IF($AE58&gt;1,0,IF($AE58&lt;-1,180,IF(AND($AE58&lt;1,$AE58&gt;-1),ACOS($AE58)*$AG$8)))</f>
        <v>78.991659164009661</v>
      </c>
      <c r="AG58" s="97">
        <f>('C'!$E41+$AG$9+$AA$9/15)</f>
        <v>12.41277777777778</v>
      </c>
      <c r="AH58" s="97">
        <f t="shared" ref="AH58:AH61" si="112">IF(OR($AC58&lt;0,$AC58&gt;$AF58),0,$AG58-$AC58/15)</f>
        <v>0</v>
      </c>
      <c r="AI58" s="97">
        <f t="shared" ref="AI58:AI61" si="113">IF(OR(AH58&lt;0),AH58+24,AH58)</f>
        <v>0</v>
      </c>
      <c r="AJ58" s="97">
        <f t="shared" ref="AJ58:AJ61" si="114">(IF(OR(ABS($BG$7-$CL58)&lt;90.833),AI58,0)/24)</f>
        <v>0</v>
      </c>
      <c r="AK58" s="97">
        <f t="shared" ref="AK58:AK61" si="115">IF(OR($AD58&lt;0,$AD58&gt;$AF58),0,$AG58-$AD58/15)</f>
        <v>0</v>
      </c>
      <c r="AL58" s="97">
        <f t="shared" ref="AL58:AL61" si="116">IF(OR(AK58&lt;0),AK58+24,AK58)</f>
        <v>0</v>
      </c>
      <c r="AM58" s="97"/>
      <c r="AN58" s="97"/>
      <c r="AO58" s="97">
        <f t="shared" ref="AO58:AO61" si="117">(IF(OR(ABS($BG$7-$CL58)&lt;90.833),AL58,0)/24)</f>
        <v>0</v>
      </c>
      <c r="AP58" s="97">
        <f>SIN((90-$Y$9)*$AE$8)*TAN($AC$10*$AE$8)/TAN((90-'C'!$F41)*$AE$8)</f>
        <v>7.2031598542540945E-2</v>
      </c>
      <c r="AQ58" s="97">
        <f t="shared" ref="AQ58:AQ61" si="118">POWER((COS((90-$Y$9)*$AE$8)*TAN($AC$10*$AE$8)),2)</f>
        <v>2.5695650812758871E-2</v>
      </c>
      <c r="AR58" s="97">
        <f t="shared" ref="AR58:AR61" si="119">SQRT(1+$AQ58)</f>
        <v>1.0127663357422376</v>
      </c>
      <c r="AS58" s="97">
        <f t="shared" ref="AS58:AS61" si="120">IF(OR(ABS(AP58/AR58)&gt;1),180,ASIN($AP58/$AR58)*$AG$8)</f>
        <v>4.0785262389221009</v>
      </c>
      <c r="AT58" s="97">
        <f t="shared" ref="AT58:AT61" si="121">ATAN(COS((90-$Y$9)*$AE$8)*TAN($AC$10*$AE$8))*$AG$8</f>
        <v>-9.106959298875525</v>
      </c>
      <c r="AU58" s="97">
        <f t="shared" ref="AU58:AU61" si="122">IF(OR($AS58=180),180,$AS58-$AT58)</f>
        <v>13.185485537797625</v>
      </c>
      <c r="AV58" s="97">
        <f t="shared" ref="AV58:AV61" si="123">IF(OR($AS58=180),180,180-$AS58-$AT58)</f>
        <v>185.02843305995341</v>
      </c>
      <c r="AW58" s="97" t="s">
        <v>8053</v>
      </c>
      <c r="AX58" s="97" t="s">
        <v>8053</v>
      </c>
      <c r="AY58" s="97" t="s">
        <v>8053</v>
      </c>
      <c r="AZ58" s="97">
        <f t="shared" ref="AZ58:AZ61" si="124">IF(OR($AU58&lt;0,$AU58&gt;$AF58),0,$AG58-$AU58/15)</f>
        <v>11.533745408591273</v>
      </c>
      <c r="BA58" s="97">
        <f t="shared" ref="BA58:BA61" si="125">IF(OR(AZ58&lt;0),AZ58+24,AZ58)</f>
        <v>11.533745408591273</v>
      </c>
      <c r="BB58" s="97">
        <f t="shared" ref="BB58:BB61" si="126">(IF(OR(ABS($BG$7-$CL58)&lt;90.833),BA58,0)/24)</f>
        <v>0.48057272535796969</v>
      </c>
      <c r="BC58" s="97">
        <f t="shared" ref="BC58:BC61" si="127">IF(OR($AV58&lt;0,$AV58&gt;$AF58),0,$AG58-$AV58/15)</f>
        <v>0</v>
      </c>
      <c r="BD58" s="97">
        <f t="shared" ref="BD58:BD61" si="128">IF(OR(BC58&lt;0),BC58+24,BC58)</f>
        <v>0</v>
      </c>
      <c r="BE58" s="97">
        <f t="shared" ref="BE58:BE61" si="129">(IF(OR(ABS($BG$7-$CL58)&lt;90.833),BD58,0)/24)</f>
        <v>0</v>
      </c>
      <c r="BF58" s="97">
        <f>SIN((90-$Y$9)*$AE$8)*TAN($AC$9*$AE$8)/TAN((90-'C'!$F41)*$AE$8)</f>
        <v>0.89096715949397154</v>
      </c>
      <c r="BG58" s="97">
        <f t="shared" ref="BG58:BG61" si="130">POWER((COS((90-$Y$9)*$AE$8)*TAN($AC$9*$AE$8)),2)</f>
        <v>3.9313065427916136</v>
      </c>
      <c r="BH58" s="97">
        <f t="shared" ref="BH58:BH61" si="131">SQRT(1+$BG58)</f>
        <v>2.2206545302661587</v>
      </c>
      <c r="BI58" s="97">
        <f t="shared" ref="BI58:BI61" si="132">IF(OR(ABS(BF58/BH58)&gt;1),180,ASIN($BF58/$BH58)*$AG$8)</f>
        <v>23.654360270303464</v>
      </c>
      <c r="BJ58" s="97">
        <f t="shared" ref="BJ58:BJ61" si="133">ATAN(COS((90-$Y$9)*$AE$8)*TAN($AC$9*$AE$8))*$AG$8</f>
        <v>-63.235932093769613</v>
      </c>
      <c r="BK58" s="97">
        <f t="shared" ref="BK58:BK61" si="134">IF(OR($BI58=180),180,$BI58-$BJ58)</f>
        <v>86.890292364073076</v>
      </c>
      <c r="BL58" s="97">
        <f t="shared" ref="BL58:BL61" si="135">IF(OR($BI58=180),180,180-$BI58-$BJ58)</f>
        <v>219.58157182346613</v>
      </c>
      <c r="BM58" s="97" t="s">
        <v>8053</v>
      </c>
      <c r="BN58" s="97" t="s">
        <v>8053</v>
      </c>
      <c r="BO58" s="97" t="s">
        <v>8053</v>
      </c>
      <c r="BP58" s="97">
        <f t="shared" ref="BP58:BP61" si="136">IF(OR($BK58&lt;0,$BK58&gt;$AF58),0,$AG58+$BK58/15)</f>
        <v>0</v>
      </c>
      <c r="BQ58" s="97">
        <f t="shared" ref="BQ58:BQ61" si="137">IF(OR(BP58&lt;0),BP58+24,BP58)</f>
        <v>0</v>
      </c>
      <c r="BR58" s="97">
        <f t="shared" ref="BR58:BR61" si="138">(IF(OR(ABS($BG$7-$CL58)&lt;90.833),BQ58,0)/24)</f>
        <v>0</v>
      </c>
      <c r="BS58" s="97">
        <f t="shared" ref="BS58:BS61" si="139">IF(OR($BL58&lt;0,$BL58&gt;$AF58),0,$AG58+$BL58/15)</f>
        <v>0</v>
      </c>
      <c r="BT58" s="97">
        <f t="shared" ref="BT58:BT61" si="140">IF(OR(BS58&lt;0),BS58+24,BS58)</f>
        <v>0</v>
      </c>
      <c r="BU58" s="97">
        <f t="shared" ref="BU58:BU61" si="141">(IF(OR(ABS($BG$7-$CL58)&lt;90.833),BT58,0)/24)</f>
        <v>0</v>
      </c>
      <c r="BV58" s="97">
        <f>SIN((90-$Y$9)*$AE$8)*TAN($AE$10*$AE$8)/TAN((90-'C'!$F41)*$AE$8)</f>
        <v>-7.2031598542540931E-2</v>
      </c>
      <c r="BW58" s="97">
        <f t="shared" ref="BW58:BW61" si="142">POWER((COS((90-$Y$9)*$AE$8)*TAN($AE$10*$AE$8)),2)</f>
        <v>2.5695650812758864E-2</v>
      </c>
      <c r="BX58" s="97">
        <f t="shared" ref="BX58:BX61" si="143">SQRT(1+$BW58)</f>
        <v>1.0127663357422376</v>
      </c>
      <c r="BY58" s="97">
        <f t="shared" ref="BY58:BY61" si="144">IF(OR(ABS(BV58/BX58)&gt;1),180,ASIN($BV58/$BX58)*$AG$8)</f>
        <v>-4.0785262389221009</v>
      </c>
      <c r="BZ58" s="97">
        <f t="shared" ref="BZ58:BZ61" si="145">ATAN(COS((90-$Y$9)*$AE$8)*TAN($AE$10*$AE$8))*$AG$8</f>
        <v>9.1069592988755232</v>
      </c>
      <c r="CA58" s="97">
        <f t="shared" ref="CA58:CA61" si="146">IF(OR($BY58=180),180,$BY58-$BZ58)</f>
        <v>-13.185485537797625</v>
      </c>
      <c r="CB58" s="97">
        <f t="shared" ref="CB58:CB61" si="147">IF(OR($BY58=180),180,180-$BY58-$BZ58)</f>
        <v>174.97156694004659</v>
      </c>
      <c r="CC58" s="97" t="s">
        <v>8053</v>
      </c>
      <c r="CD58" s="97" t="s">
        <v>8053</v>
      </c>
      <c r="CE58" s="97" t="s">
        <v>8053</v>
      </c>
      <c r="CF58" s="97">
        <f t="shared" ref="CF58:CF61" si="148">IF(OR($CA58&lt;0,$CA58&gt;$AF58),0,$AG58+$CA58/15)</f>
        <v>0</v>
      </c>
      <c r="CG58" s="97">
        <f t="shared" ref="CG58:CG61" si="149">IF(OR(CF58&lt;0),CF58+24,CF58)</f>
        <v>0</v>
      </c>
      <c r="CH58" s="97">
        <f t="shared" ref="CH58:CH61" si="150">(IF(OR(ABS($BG$7-$CL58)&lt;90.833),CG58,0)/24)</f>
        <v>0</v>
      </c>
      <c r="CI58" s="97">
        <f t="shared" ref="CI58:CI61" si="151">IF(OR($CB58&lt;0,$CB58&gt;$AF58),0,$AG58+$CB58/15)</f>
        <v>0</v>
      </c>
      <c r="CJ58" s="97">
        <f t="shared" ref="CJ58:CJ61" si="152">IF(OR(CI58&lt;0),CI58+24,CI58)</f>
        <v>0</v>
      </c>
      <c r="CK58" s="97">
        <f t="shared" ref="CK58:CK61" si="153">(IF(OR(ABS($BG$7-$CL58)&lt;90.833),CJ58,0)/24)</f>
        <v>0</v>
      </c>
      <c r="CL58" s="97">
        <f>90-'C'!$F41</f>
        <v>107.05199999999999</v>
      </c>
      <c r="CM58" s="97">
        <v>1</v>
      </c>
      <c r="CN58" s="116" t="s">
        <v>8193</v>
      </c>
      <c r="CO58" s="116"/>
      <c r="CP58" s="116"/>
      <c r="CQ58" s="116"/>
      <c r="CR58" s="97" t="s">
        <v>8189</v>
      </c>
      <c r="CS58" s="97">
        <f t="shared" ref="CS58:CS87" si="154">CM58</f>
        <v>1</v>
      </c>
      <c r="CT58" s="97">
        <f t="shared" ref="CT58:CT87" si="155">Y$9</f>
        <v>34.31666666666667</v>
      </c>
      <c r="CU58" s="97">
        <f>'C'!F41</f>
        <v>-17.052</v>
      </c>
      <c r="CV58" s="97">
        <f t="shared" ref="CV58:CV87" si="156">ATAN(1)*4</f>
        <v>3.1415926535897931</v>
      </c>
      <c r="CW58" s="97">
        <f t="shared" ref="CW58:CW87" si="157">CV58/180</f>
        <v>1.7453292519943295E-2</v>
      </c>
      <c r="CX58" s="97">
        <f t="shared" ref="CX58:CX87" si="158">1/CW58</f>
        <v>57.295779513082323</v>
      </c>
      <c r="CY58" s="97">
        <f t="shared" ref="CY58:CY87" si="159">CT58*CW58</f>
        <v>0.59893882164272083</v>
      </c>
      <c r="CZ58" s="97">
        <f t="shared" ref="CZ58:CZ87" si="160">CU58*CW58</f>
        <v>-0.29761354405007306</v>
      </c>
      <c r="DA58" s="97">
        <f t="shared" ref="DA58:DA87" si="161">AF58*CW58</f>
        <v>1.37866453402512</v>
      </c>
      <c r="DB58" s="97">
        <f t="shared" ref="DB58:DB87" si="162">ATAN(SIN(DA58)/(COS(CY58)*TAN(CZ58)-SIN(CY58)*COS(DA58)))*CX58</f>
        <v>-69.808876674696634</v>
      </c>
      <c r="DC58" s="97">
        <f t="shared" ref="DC58:DC87" si="163">IF(DB58&lt;0,180+DB58,DB58)</f>
        <v>110.19112332530337</v>
      </c>
      <c r="DD58" s="97">
        <f t="shared" ref="DD58:DD87" si="164">360-DC58</f>
        <v>249.80887667469665</v>
      </c>
      <c r="DE58" s="97"/>
      <c r="DF58" s="97"/>
      <c r="DG58" s="97"/>
      <c r="DH58" s="97"/>
      <c r="DI58" s="97"/>
      <c r="DJ58" s="97"/>
      <c r="DK58" s="97"/>
      <c r="DL58" s="97"/>
      <c r="DM58" s="97"/>
      <c r="DN58" s="97"/>
      <c r="DO58" s="97"/>
    </row>
    <row r="59" spans="1:119" ht="30" customHeight="1" x14ac:dyDescent="0.2">
      <c r="A59" s="97">
        <f t="shared" si="87"/>
        <v>0</v>
      </c>
      <c r="B59" s="97">
        <f t="shared" si="88"/>
        <v>0</v>
      </c>
      <c r="C59" s="97">
        <f t="shared" si="89"/>
        <v>0</v>
      </c>
      <c r="D59" s="97">
        <f t="shared" si="90"/>
        <v>0.48085921105752805</v>
      </c>
      <c r="E59" s="97">
        <f t="shared" si="91"/>
        <v>0</v>
      </c>
      <c r="F59" s="98">
        <f t="shared" si="92"/>
        <v>0.48085921105752805</v>
      </c>
      <c r="G59" s="97">
        <f t="shared" si="93"/>
        <v>0</v>
      </c>
      <c r="H59" s="97">
        <f t="shared" si="94"/>
        <v>0</v>
      </c>
      <c r="I59" s="98">
        <f t="shared" si="95"/>
        <v>0</v>
      </c>
      <c r="J59" s="97">
        <f t="shared" si="96"/>
        <v>0</v>
      </c>
      <c r="K59" s="97">
        <f t="shared" si="97"/>
        <v>0</v>
      </c>
      <c r="L59" s="98">
        <f t="shared" si="98"/>
        <v>0</v>
      </c>
      <c r="M59" s="98">
        <f t="shared" si="99"/>
        <v>2</v>
      </c>
      <c r="N59" s="97"/>
      <c r="O59" s="98" t="s">
        <v>8182</v>
      </c>
      <c r="P59" s="98" t="s">
        <v>8183</v>
      </c>
      <c r="Q59" s="98">
        <f t="shared" ref="Q59:Q88" si="165">Q58+1</f>
        <v>2</v>
      </c>
      <c r="R59" s="97">
        <f t="shared" si="100"/>
        <v>105.87231873866266</v>
      </c>
      <c r="S59" s="97">
        <f t="shared" si="101"/>
        <v>109.8360208910178</v>
      </c>
      <c r="T59" s="97">
        <f t="shared" si="102"/>
        <v>-3.9637021523551397</v>
      </c>
      <c r="U59" s="97" t="str">
        <f t="shared" si="103"/>
        <v>QNOS</v>
      </c>
      <c r="V59" s="97">
        <f t="shared" si="104"/>
        <v>250.1639791089822</v>
      </c>
      <c r="W59" s="97">
        <f t="shared" si="0"/>
        <v>47</v>
      </c>
      <c r="X59" s="97">
        <f>SIN((90-$Y$9)*$AE$8)*TAN($AE$9*$AE$8)/TAN((90-'C'!$F42)*$AE$8)</f>
        <v>-0.87501688880338169</v>
      </c>
      <c r="Y59" s="97">
        <f t="shared" si="105"/>
        <v>3.9313065427916092</v>
      </c>
      <c r="Z59" s="97">
        <f t="shared" si="106"/>
        <v>2.2206545302661578</v>
      </c>
      <c r="AA59" s="97">
        <f t="shared" si="107"/>
        <v>-23.20583902634797</v>
      </c>
      <c r="AB59" s="97">
        <f t="shared" si="108"/>
        <v>63.235932093769605</v>
      </c>
      <c r="AC59" s="97">
        <f t="shared" si="109"/>
        <v>-86.441771120117579</v>
      </c>
      <c r="AD59" s="97">
        <f t="shared" si="110"/>
        <v>139.96990693257837</v>
      </c>
      <c r="AE59" s="97">
        <f>(COS( 90.833*$AE$8)-SIN($Y$9*$AE$8)*SIN('C'!$F42*$AE$8))/COS($Y$9*$AE$8)/COS('C'!$F42*$AE$8)</f>
        <v>0.18723194146838981</v>
      </c>
      <c r="AF59" s="97">
        <f t="shared" si="111"/>
        <v>79.20871265008617</v>
      </c>
      <c r="AG59" s="97">
        <f>('C'!$E42+$AG$9+$AA$9/15)</f>
        <v>12.414777777777779</v>
      </c>
      <c r="AH59" s="97">
        <f t="shared" si="112"/>
        <v>0</v>
      </c>
      <c r="AI59" s="97">
        <f t="shared" si="113"/>
        <v>0</v>
      </c>
      <c r="AJ59" s="97">
        <f t="shared" si="114"/>
        <v>0</v>
      </c>
      <c r="AK59" s="97">
        <f t="shared" si="115"/>
        <v>0</v>
      </c>
      <c r="AL59" s="97">
        <f t="shared" si="116"/>
        <v>0</v>
      </c>
      <c r="AM59" s="97"/>
      <c r="AN59" s="97"/>
      <c r="AO59" s="97">
        <f t="shared" si="117"/>
        <v>0</v>
      </c>
      <c r="AP59" s="97">
        <f>SIN((90-$Y$9)*$AE$8)*TAN($AC$10*$AE$8)/TAN((90-'C'!$F42)*$AE$8)</f>
        <v>7.0742074587828704E-2</v>
      </c>
      <c r="AQ59" s="97">
        <f t="shared" si="118"/>
        <v>2.5695650812758871E-2</v>
      </c>
      <c r="AR59" s="97">
        <f t="shared" si="119"/>
        <v>1.0127663357422376</v>
      </c>
      <c r="AS59" s="97">
        <f t="shared" si="120"/>
        <v>4.0053913870810742</v>
      </c>
      <c r="AT59" s="97">
        <f t="shared" si="121"/>
        <v>-9.106959298875525</v>
      </c>
      <c r="AU59" s="97">
        <f t="shared" si="122"/>
        <v>13.112350685956599</v>
      </c>
      <c r="AV59" s="97">
        <f t="shared" si="123"/>
        <v>185.10156791179446</v>
      </c>
      <c r="AW59" s="97" t="s">
        <v>8053</v>
      </c>
      <c r="AX59" s="97" t="s">
        <v>8053</v>
      </c>
      <c r="AY59" s="97" t="s">
        <v>8053</v>
      </c>
      <c r="AZ59" s="97">
        <f t="shared" si="124"/>
        <v>11.540621065380673</v>
      </c>
      <c r="BA59" s="97">
        <f t="shared" si="125"/>
        <v>11.540621065380673</v>
      </c>
      <c r="BB59" s="97">
        <f t="shared" si="126"/>
        <v>0.48085921105752805</v>
      </c>
      <c r="BC59" s="97">
        <f t="shared" si="127"/>
        <v>0</v>
      </c>
      <c r="BD59" s="97">
        <f t="shared" si="128"/>
        <v>0</v>
      </c>
      <c r="BE59" s="97">
        <f t="shared" si="129"/>
        <v>0</v>
      </c>
      <c r="BF59" s="97">
        <f>SIN((90-$Y$9)*$AE$8)*TAN($AC$9*$AE$8)/TAN((90-'C'!$F42)*$AE$8)</f>
        <v>0.87501688880338202</v>
      </c>
      <c r="BG59" s="97">
        <f t="shared" si="130"/>
        <v>3.9313065427916136</v>
      </c>
      <c r="BH59" s="97">
        <f t="shared" si="131"/>
        <v>2.2206545302661587</v>
      </c>
      <c r="BI59" s="97">
        <f t="shared" si="132"/>
        <v>23.205839026347967</v>
      </c>
      <c r="BJ59" s="97">
        <f t="shared" si="133"/>
        <v>-63.235932093769613</v>
      </c>
      <c r="BK59" s="97">
        <f t="shared" si="134"/>
        <v>86.441771120117579</v>
      </c>
      <c r="BL59" s="97">
        <f t="shared" si="135"/>
        <v>220.03009306742163</v>
      </c>
      <c r="BM59" s="97" t="s">
        <v>8053</v>
      </c>
      <c r="BN59" s="97" t="s">
        <v>8053</v>
      </c>
      <c r="BO59" s="97" t="s">
        <v>8053</v>
      </c>
      <c r="BP59" s="97">
        <f t="shared" si="136"/>
        <v>0</v>
      </c>
      <c r="BQ59" s="97">
        <f t="shared" si="137"/>
        <v>0</v>
      </c>
      <c r="BR59" s="97">
        <f t="shared" si="138"/>
        <v>0</v>
      </c>
      <c r="BS59" s="97">
        <f t="shared" si="139"/>
        <v>0</v>
      </c>
      <c r="BT59" s="97">
        <f t="shared" si="140"/>
        <v>0</v>
      </c>
      <c r="BU59" s="97">
        <f t="shared" si="141"/>
        <v>0</v>
      </c>
      <c r="BV59" s="97">
        <f>SIN((90-$Y$9)*$AE$8)*TAN($AE$10*$AE$8)/TAN((90-'C'!$F42)*$AE$8)</f>
        <v>-7.0742074587828691E-2</v>
      </c>
      <c r="BW59" s="97">
        <f t="shared" si="142"/>
        <v>2.5695650812758864E-2</v>
      </c>
      <c r="BX59" s="97">
        <f t="shared" si="143"/>
        <v>1.0127663357422376</v>
      </c>
      <c r="BY59" s="97">
        <f t="shared" si="144"/>
        <v>-4.0053913870810742</v>
      </c>
      <c r="BZ59" s="97">
        <f t="shared" si="145"/>
        <v>9.1069592988755232</v>
      </c>
      <c r="CA59" s="97">
        <f t="shared" si="146"/>
        <v>-13.112350685956597</v>
      </c>
      <c r="CB59" s="97">
        <f t="shared" si="147"/>
        <v>174.89843208820554</v>
      </c>
      <c r="CC59" s="97" t="s">
        <v>8053</v>
      </c>
      <c r="CD59" s="97" t="s">
        <v>8053</v>
      </c>
      <c r="CE59" s="97" t="s">
        <v>8053</v>
      </c>
      <c r="CF59" s="97">
        <f t="shared" si="148"/>
        <v>0</v>
      </c>
      <c r="CG59" s="97">
        <f t="shared" si="149"/>
        <v>0</v>
      </c>
      <c r="CH59" s="97">
        <f t="shared" si="150"/>
        <v>0</v>
      </c>
      <c r="CI59" s="97">
        <f t="shared" si="151"/>
        <v>0</v>
      </c>
      <c r="CJ59" s="97">
        <f t="shared" si="152"/>
        <v>0</v>
      </c>
      <c r="CK59" s="97">
        <f t="shared" si="153"/>
        <v>0</v>
      </c>
      <c r="CL59" s="97">
        <f>90-'C'!$F42</f>
        <v>106.764</v>
      </c>
      <c r="CM59" s="97">
        <v>2</v>
      </c>
      <c r="CN59" s="97"/>
      <c r="CO59" s="97"/>
      <c r="CP59" s="97"/>
      <c r="CQ59" s="97"/>
      <c r="CR59" s="97" t="s">
        <v>8189</v>
      </c>
      <c r="CS59" s="97">
        <f t="shared" si="154"/>
        <v>2</v>
      </c>
      <c r="CT59" s="97">
        <f t="shared" si="155"/>
        <v>34.31666666666667</v>
      </c>
      <c r="CU59" s="97">
        <f>'C'!F42</f>
        <v>-16.763999999999999</v>
      </c>
      <c r="CV59" s="97">
        <f t="shared" si="156"/>
        <v>3.1415926535897931</v>
      </c>
      <c r="CW59" s="97">
        <f t="shared" si="157"/>
        <v>1.7453292519943295E-2</v>
      </c>
      <c r="CX59" s="97">
        <f t="shared" si="158"/>
        <v>57.295779513082323</v>
      </c>
      <c r="CY59" s="97">
        <f t="shared" si="159"/>
        <v>0.59893882164272083</v>
      </c>
      <c r="CZ59" s="97">
        <f t="shared" si="160"/>
        <v>-0.2925869958043294</v>
      </c>
      <c r="DA59" s="97">
        <f t="shared" si="161"/>
        <v>1.3824528320100868</v>
      </c>
      <c r="DB59" s="97">
        <f t="shared" si="162"/>
        <v>-70.163979108982204</v>
      </c>
      <c r="DC59" s="97">
        <f t="shared" si="163"/>
        <v>109.8360208910178</v>
      </c>
      <c r="DD59" s="97">
        <f t="shared" si="164"/>
        <v>250.1639791089822</v>
      </c>
      <c r="DE59" s="97"/>
      <c r="DF59" s="97"/>
      <c r="DG59" s="97"/>
      <c r="DH59" s="97"/>
      <c r="DI59" s="97"/>
      <c r="DJ59" s="97"/>
      <c r="DK59" s="97"/>
      <c r="DL59" s="97"/>
      <c r="DM59" s="97"/>
      <c r="DN59" s="97"/>
      <c r="DO59" s="97"/>
    </row>
    <row r="60" spans="1:119" ht="30" customHeight="1" x14ac:dyDescent="0.2">
      <c r="A60" s="97">
        <f t="shared" si="87"/>
        <v>0</v>
      </c>
      <c r="B60" s="97">
        <f t="shared" si="88"/>
        <v>0</v>
      </c>
      <c r="C60" s="97">
        <f t="shared" si="89"/>
        <v>0</v>
      </c>
      <c r="D60" s="97">
        <f t="shared" si="90"/>
        <v>0.48114787278755161</v>
      </c>
      <c r="E60" s="97">
        <f t="shared" si="91"/>
        <v>0</v>
      </c>
      <c r="F60" s="98">
        <f t="shared" si="92"/>
        <v>0.48114787278755161</v>
      </c>
      <c r="G60" s="97">
        <f t="shared" si="93"/>
        <v>0</v>
      </c>
      <c r="H60" s="97">
        <f t="shared" si="94"/>
        <v>0</v>
      </c>
      <c r="I60" s="98">
        <f t="shared" si="95"/>
        <v>0</v>
      </c>
      <c r="J60" s="97">
        <f t="shared" si="96"/>
        <v>0</v>
      </c>
      <c r="K60" s="97">
        <f t="shared" si="97"/>
        <v>0</v>
      </c>
      <c r="L60" s="98">
        <f t="shared" si="98"/>
        <v>0</v>
      </c>
      <c r="M60" s="98">
        <f t="shared" si="99"/>
        <v>3</v>
      </c>
      <c r="N60" s="97"/>
      <c r="O60" s="97"/>
      <c r="P60" s="97"/>
      <c r="Q60" s="98">
        <f t="shared" si="165"/>
        <v>3</v>
      </c>
      <c r="R60" s="97">
        <f t="shared" si="100"/>
        <v>105.87231873866266</v>
      </c>
      <c r="S60" s="97">
        <f t="shared" si="101"/>
        <v>109.47624765645763</v>
      </c>
      <c r="T60" s="97">
        <f t="shared" si="102"/>
        <v>-3.603928917794974</v>
      </c>
      <c r="U60" s="97" t="str">
        <f t="shared" si="103"/>
        <v>QNOS</v>
      </c>
      <c r="V60" s="97">
        <f t="shared" si="104"/>
        <v>250.52375234354236</v>
      </c>
      <c r="W60" s="97">
        <f t="shared" si="0"/>
        <v>48</v>
      </c>
      <c r="X60" s="97">
        <f>SIN((90-$Y$9)*$AE$8)*TAN($AE$9*$AE$8)/TAN((90-'C'!$F43)*$AE$8)</f>
        <v>-0.85889432105645347</v>
      </c>
      <c r="Y60" s="97">
        <f t="shared" si="105"/>
        <v>3.9313065427916092</v>
      </c>
      <c r="Z60" s="97">
        <f t="shared" si="106"/>
        <v>2.2206545302661578</v>
      </c>
      <c r="AA60" s="97">
        <f t="shared" si="107"/>
        <v>-22.753997331115386</v>
      </c>
      <c r="AB60" s="97">
        <f t="shared" si="108"/>
        <v>63.235932093769605</v>
      </c>
      <c r="AC60" s="97">
        <f t="shared" si="109"/>
        <v>-85.989929424884991</v>
      </c>
      <c r="AD60" s="97">
        <f t="shared" si="110"/>
        <v>139.51806523734578</v>
      </c>
      <c r="AE60" s="97">
        <f>(COS( 90.833*$AE$8)-SIN($Y$9*$AE$8)*SIN('C'!$F43*$AE$8))/COS($Y$9*$AE$8)/COS('C'!$F43*$AE$8)</f>
        <v>0.18347133223605233</v>
      </c>
      <c r="AF60" s="97">
        <f t="shared" si="111"/>
        <v>79.427979227237159</v>
      </c>
      <c r="AG60" s="97">
        <f>('C'!$E43+$AG$9+$AA$9/15)</f>
        <v>12.416777777777778</v>
      </c>
      <c r="AH60" s="97">
        <f t="shared" si="112"/>
        <v>0</v>
      </c>
      <c r="AI60" s="97">
        <f t="shared" si="113"/>
        <v>0</v>
      </c>
      <c r="AJ60" s="97">
        <f t="shared" si="114"/>
        <v>0</v>
      </c>
      <c r="AK60" s="97">
        <f t="shared" si="115"/>
        <v>0</v>
      </c>
      <c r="AL60" s="97">
        <f t="shared" si="116"/>
        <v>0</v>
      </c>
      <c r="AM60" s="97"/>
      <c r="AN60" s="97"/>
      <c r="AO60" s="97">
        <f t="shared" si="117"/>
        <v>0</v>
      </c>
      <c r="AP60" s="97">
        <f>SIN((90-$Y$9)*$AE$8)*TAN($AC$10*$AE$8)/TAN((90-'C'!$F43)*$AE$8)</f>
        <v>6.9438621014880811E-2</v>
      </c>
      <c r="AQ60" s="97">
        <f t="shared" si="118"/>
        <v>2.5695650812758871E-2</v>
      </c>
      <c r="AR60" s="97">
        <f t="shared" si="119"/>
        <v>1.0127663357422376</v>
      </c>
      <c r="AS60" s="97">
        <f t="shared" si="120"/>
        <v>3.9314731642725502</v>
      </c>
      <c r="AT60" s="97">
        <f t="shared" si="121"/>
        <v>-9.106959298875525</v>
      </c>
      <c r="AU60" s="97">
        <f t="shared" si="122"/>
        <v>13.038432463148075</v>
      </c>
      <c r="AV60" s="97">
        <f t="shared" si="123"/>
        <v>185.17548613460298</v>
      </c>
      <c r="AW60" s="97" t="s">
        <v>8053</v>
      </c>
      <c r="AX60" s="97" t="s">
        <v>8053</v>
      </c>
      <c r="AY60" s="97" t="s">
        <v>8053</v>
      </c>
      <c r="AZ60" s="97">
        <f t="shared" si="124"/>
        <v>11.547548946901239</v>
      </c>
      <c r="BA60" s="97">
        <f t="shared" si="125"/>
        <v>11.547548946901239</v>
      </c>
      <c r="BB60" s="97">
        <f t="shared" si="126"/>
        <v>0.48114787278755161</v>
      </c>
      <c r="BC60" s="97">
        <f t="shared" si="127"/>
        <v>0</v>
      </c>
      <c r="BD60" s="97">
        <f t="shared" si="128"/>
        <v>0</v>
      </c>
      <c r="BE60" s="97">
        <f t="shared" si="129"/>
        <v>0</v>
      </c>
      <c r="BF60" s="97">
        <f>SIN((90-$Y$9)*$AE$8)*TAN($AC$9*$AE$8)/TAN((90-'C'!$F43)*$AE$8)</f>
        <v>0.85889432105645391</v>
      </c>
      <c r="BG60" s="97">
        <f t="shared" si="130"/>
        <v>3.9313065427916136</v>
      </c>
      <c r="BH60" s="97">
        <f t="shared" si="131"/>
        <v>2.2206545302661587</v>
      </c>
      <c r="BI60" s="97">
        <f t="shared" si="132"/>
        <v>22.753997331115389</v>
      </c>
      <c r="BJ60" s="97">
        <f t="shared" si="133"/>
        <v>-63.235932093769613</v>
      </c>
      <c r="BK60" s="97">
        <f t="shared" si="134"/>
        <v>85.989929424885005</v>
      </c>
      <c r="BL60" s="97">
        <f t="shared" si="135"/>
        <v>220.48193476265422</v>
      </c>
      <c r="BM60" s="97" t="s">
        <v>8053</v>
      </c>
      <c r="BN60" s="97" t="s">
        <v>8053</v>
      </c>
      <c r="BO60" s="97" t="s">
        <v>8053</v>
      </c>
      <c r="BP60" s="97">
        <f t="shared" si="136"/>
        <v>0</v>
      </c>
      <c r="BQ60" s="97">
        <f t="shared" si="137"/>
        <v>0</v>
      </c>
      <c r="BR60" s="97">
        <f t="shared" si="138"/>
        <v>0</v>
      </c>
      <c r="BS60" s="97">
        <f t="shared" si="139"/>
        <v>0</v>
      </c>
      <c r="BT60" s="97">
        <f t="shared" si="140"/>
        <v>0</v>
      </c>
      <c r="BU60" s="97">
        <f t="shared" si="141"/>
        <v>0</v>
      </c>
      <c r="BV60" s="97">
        <f>SIN((90-$Y$9)*$AE$8)*TAN($AE$10*$AE$8)/TAN((90-'C'!$F43)*$AE$8)</f>
        <v>-6.9438621014880797E-2</v>
      </c>
      <c r="BW60" s="97">
        <f t="shared" si="142"/>
        <v>2.5695650812758864E-2</v>
      </c>
      <c r="BX60" s="97">
        <f t="shared" si="143"/>
        <v>1.0127663357422376</v>
      </c>
      <c r="BY60" s="97">
        <f t="shared" si="144"/>
        <v>-3.9314731642725493</v>
      </c>
      <c r="BZ60" s="97">
        <f t="shared" si="145"/>
        <v>9.1069592988755232</v>
      </c>
      <c r="CA60" s="97">
        <f t="shared" si="146"/>
        <v>-13.038432463148073</v>
      </c>
      <c r="CB60" s="97">
        <f t="shared" si="147"/>
        <v>174.82451386539702</v>
      </c>
      <c r="CC60" s="97" t="s">
        <v>8053</v>
      </c>
      <c r="CD60" s="97" t="s">
        <v>8053</v>
      </c>
      <c r="CE60" s="97" t="s">
        <v>8053</v>
      </c>
      <c r="CF60" s="97">
        <f t="shared" si="148"/>
        <v>0</v>
      </c>
      <c r="CG60" s="97">
        <f t="shared" si="149"/>
        <v>0</v>
      </c>
      <c r="CH60" s="97">
        <f t="shared" si="150"/>
        <v>0</v>
      </c>
      <c r="CI60" s="97">
        <f t="shared" si="151"/>
        <v>0</v>
      </c>
      <c r="CJ60" s="97">
        <f t="shared" si="152"/>
        <v>0</v>
      </c>
      <c r="CK60" s="97">
        <f t="shared" si="153"/>
        <v>0</v>
      </c>
      <c r="CL60" s="97">
        <f>90-'C'!$F43</f>
        <v>106.47200000000001</v>
      </c>
      <c r="CM60" s="97">
        <v>3</v>
      </c>
      <c r="CN60" s="97"/>
      <c r="CO60" s="97"/>
      <c r="CP60" s="97"/>
      <c r="CQ60" s="97"/>
      <c r="CR60" s="97" t="s">
        <v>8189</v>
      </c>
      <c r="CS60" s="97">
        <f t="shared" si="154"/>
        <v>3</v>
      </c>
      <c r="CT60" s="97">
        <f t="shared" si="155"/>
        <v>34.31666666666667</v>
      </c>
      <c r="CU60" s="97">
        <f>'C'!F43</f>
        <v>-16.472000000000001</v>
      </c>
      <c r="CV60" s="97">
        <f t="shared" si="156"/>
        <v>3.1415926535897931</v>
      </c>
      <c r="CW60" s="97">
        <f t="shared" si="157"/>
        <v>1.7453292519943295E-2</v>
      </c>
      <c r="CX60" s="97">
        <f t="shared" si="158"/>
        <v>57.295779513082323</v>
      </c>
      <c r="CY60" s="97">
        <f t="shared" si="159"/>
        <v>0.59893882164272083</v>
      </c>
      <c r="CZ60" s="97">
        <f t="shared" si="160"/>
        <v>-0.28749063438850597</v>
      </c>
      <c r="DA60" s="97">
        <f t="shared" si="161"/>
        <v>1.3862797557209499</v>
      </c>
      <c r="DB60" s="97">
        <f t="shared" si="162"/>
        <v>-70.52375234354237</v>
      </c>
      <c r="DC60" s="97">
        <f t="shared" si="163"/>
        <v>109.47624765645763</v>
      </c>
      <c r="DD60" s="97">
        <f t="shared" si="164"/>
        <v>250.52375234354236</v>
      </c>
      <c r="DE60" s="97"/>
      <c r="DF60" s="97"/>
      <c r="DG60" s="97"/>
      <c r="DH60" s="97"/>
      <c r="DI60" s="97"/>
      <c r="DJ60" s="97"/>
      <c r="DK60" s="97"/>
      <c r="DL60" s="97"/>
      <c r="DM60" s="97"/>
      <c r="DN60" s="97"/>
      <c r="DO60" s="97"/>
    </row>
    <row r="61" spans="1:119" ht="30" customHeight="1" x14ac:dyDescent="0.2">
      <c r="A61" s="97">
        <f t="shared" si="87"/>
        <v>0</v>
      </c>
      <c r="B61" s="97">
        <f t="shared" si="88"/>
        <v>0</v>
      </c>
      <c r="C61" s="97">
        <f t="shared" si="89"/>
        <v>0</v>
      </c>
      <c r="D61" s="97">
        <f t="shared" si="90"/>
        <v>0.48139843127262716</v>
      </c>
      <c r="E61" s="97">
        <f t="shared" si="91"/>
        <v>0</v>
      </c>
      <c r="F61" s="98">
        <f t="shared" si="92"/>
        <v>0.48139843127262716</v>
      </c>
      <c r="G61" s="97">
        <f t="shared" si="93"/>
        <v>0</v>
      </c>
      <c r="H61" s="97">
        <f t="shared" si="94"/>
        <v>0</v>
      </c>
      <c r="I61" s="98">
        <f t="shared" si="95"/>
        <v>0</v>
      </c>
      <c r="J61" s="97">
        <f t="shared" si="96"/>
        <v>0</v>
      </c>
      <c r="K61" s="97">
        <f t="shared" si="97"/>
        <v>0</v>
      </c>
      <c r="L61" s="98">
        <f t="shared" si="98"/>
        <v>0</v>
      </c>
      <c r="M61" s="98">
        <f t="shared" si="99"/>
        <v>4</v>
      </c>
      <c r="N61" s="97"/>
      <c r="O61" s="97" t="s">
        <v>8194</v>
      </c>
      <c r="P61" s="97"/>
      <c r="Q61" s="98">
        <f t="shared" si="165"/>
        <v>4</v>
      </c>
      <c r="R61" s="97">
        <f t="shared" si="100"/>
        <v>105.87231873866266</v>
      </c>
      <c r="S61" s="97">
        <f t="shared" si="101"/>
        <v>109.10934615356456</v>
      </c>
      <c r="T61" s="97">
        <f t="shared" si="102"/>
        <v>-3.2370274149019025</v>
      </c>
      <c r="U61" s="97" t="str">
        <f t="shared" si="103"/>
        <v>QNOS</v>
      </c>
      <c r="V61" s="97">
        <f t="shared" si="104"/>
        <v>250.89065384643544</v>
      </c>
      <c r="W61" s="97">
        <f t="shared" si="0"/>
        <v>49</v>
      </c>
      <c r="X61" s="97">
        <f>SIN((90-$Y$9)*$AE$8)*TAN($AE$9*$AE$8)/TAN((90-'C'!$F44)*$AE$8)</f>
        <v>-0.84249048346322497</v>
      </c>
      <c r="Y61" s="97">
        <f t="shared" si="105"/>
        <v>3.9313065427916092</v>
      </c>
      <c r="Z61" s="97">
        <f t="shared" si="106"/>
        <v>2.2206545302661578</v>
      </c>
      <c r="AA61" s="97">
        <f t="shared" si="107"/>
        <v>-22.29580150482348</v>
      </c>
      <c r="AB61" s="97">
        <f t="shared" si="108"/>
        <v>63.235932093769605</v>
      </c>
      <c r="AC61" s="97">
        <f t="shared" si="109"/>
        <v>-85.531733598593092</v>
      </c>
      <c r="AD61" s="97">
        <f t="shared" si="110"/>
        <v>139.05986941105388</v>
      </c>
      <c r="AE61" s="97">
        <f>(COS( 90.833*$AE$8)-SIN($Y$9*$AE$8)*SIN('C'!$F44*$AE$8))/COS($Y$9*$AE$8)/COS('C'!$F44*$AE$8)</f>
        <v>0.17964462567168976</v>
      </c>
      <c r="AF61" s="97">
        <f t="shared" si="111"/>
        <v>79.65093905366362</v>
      </c>
      <c r="AG61" s="97">
        <f>('C'!$E44+$AG$9+$AA$9/15)</f>
        <v>12.417777777777779</v>
      </c>
      <c r="AH61" s="97">
        <f t="shared" si="112"/>
        <v>0</v>
      </c>
      <c r="AI61" s="97">
        <f t="shared" si="113"/>
        <v>0</v>
      </c>
      <c r="AJ61" s="97">
        <f t="shared" si="114"/>
        <v>0</v>
      </c>
      <c r="AK61" s="97">
        <f t="shared" si="115"/>
        <v>0</v>
      </c>
      <c r="AL61" s="97">
        <f t="shared" si="116"/>
        <v>0</v>
      </c>
      <c r="AM61" s="97"/>
      <c r="AN61" s="97"/>
      <c r="AO61" s="97">
        <f t="shared" si="117"/>
        <v>0</v>
      </c>
      <c r="AP61" s="97">
        <f>SIN((90-$Y$9)*$AE$8)*TAN($AC$10*$AE$8)/TAN((90-'C'!$F44)*$AE$8)</f>
        <v>6.8112427752332769E-2</v>
      </c>
      <c r="AQ61" s="97">
        <f t="shared" si="118"/>
        <v>2.5695650812758871E-2</v>
      </c>
      <c r="AR61" s="97">
        <f t="shared" si="119"/>
        <v>1.0127663357422376</v>
      </c>
      <c r="AS61" s="97">
        <f t="shared" si="120"/>
        <v>3.8562721096453796</v>
      </c>
      <c r="AT61" s="97">
        <f t="shared" si="121"/>
        <v>-9.106959298875525</v>
      </c>
      <c r="AU61" s="97">
        <f t="shared" si="122"/>
        <v>12.963231408520905</v>
      </c>
      <c r="AV61" s="97">
        <f t="shared" si="123"/>
        <v>185.25068718923015</v>
      </c>
      <c r="AW61" s="97" t="s">
        <v>8053</v>
      </c>
      <c r="AX61" s="97" t="s">
        <v>8053</v>
      </c>
      <c r="AY61" s="97" t="s">
        <v>8053</v>
      </c>
      <c r="AZ61" s="97">
        <f t="shared" si="124"/>
        <v>11.553562350543052</v>
      </c>
      <c r="BA61" s="97">
        <f t="shared" si="125"/>
        <v>11.553562350543052</v>
      </c>
      <c r="BB61" s="97">
        <f t="shared" si="126"/>
        <v>0.48139843127262716</v>
      </c>
      <c r="BC61" s="97">
        <f t="shared" si="127"/>
        <v>0</v>
      </c>
      <c r="BD61" s="97">
        <f t="shared" si="128"/>
        <v>0</v>
      </c>
      <c r="BE61" s="97">
        <f t="shared" si="129"/>
        <v>0</v>
      </c>
      <c r="BF61" s="97">
        <f>SIN((90-$Y$9)*$AE$8)*TAN($AC$9*$AE$8)/TAN((90-'C'!$F44)*$AE$8)</f>
        <v>0.84249048346322541</v>
      </c>
      <c r="BG61" s="97">
        <f t="shared" si="130"/>
        <v>3.9313065427916136</v>
      </c>
      <c r="BH61" s="97">
        <f t="shared" si="131"/>
        <v>2.2206545302661587</v>
      </c>
      <c r="BI61" s="97">
        <f t="shared" si="132"/>
        <v>22.295801504823483</v>
      </c>
      <c r="BJ61" s="97">
        <f t="shared" si="133"/>
        <v>-63.235932093769613</v>
      </c>
      <c r="BK61" s="97">
        <f t="shared" si="134"/>
        <v>85.531733598593092</v>
      </c>
      <c r="BL61" s="97">
        <f t="shared" si="135"/>
        <v>220.94013058894612</v>
      </c>
      <c r="BM61" s="97" t="s">
        <v>8053</v>
      </c>
      <c r="BN61" s="97" t="s">
        <v>8053</v>
      </c>
      <c r="BO61" s="97" t="s">
        <v>8053</v>
      </c>
      <c r="BP61" s="97">
        <f t="shared" si="136"/>
        <v>0</v>
      </c>
      <c r="BQ61" s="97">
        <f t="shared" si="137"/>
        <v>0</v>
      </c>
      <c r="BR61" s="97">
        <f t="shared" si="138"/>
        <v>0</v>
      </c>
      <c r="BS61" s="97">
        <f t="shared" si="139"/>
        <v>0</v>
      </c>
      <c r="BT61" s="97">
        <f t="shared" si="140"/>
        <v>0</v>
      </c>
      <c r="BU61" s="97">
        <f t="shared" si="141"/>
        <v>0</v>
      </c>
      <c r="BV61" s="97">
        <f>SIN((90-$Y$9)*$AE$8)*TAN($AE$10*$AE$8)/TAN((90-'C'!$F44)*$AE$8)</f>
        <v>-6.8112427752332755E-2</v>
      </c>
      <c r="BW61" s="97">
        <f t="shared" si="142"/>
        <v>2.5695650812758864E-2</v>
      </c>
      <c r="BX61" s="97">
        <f t="shared" si="143"/>
        <v>1.0127663357422376</v>
      </c>
      <c r="BY61" s="97">
        <f t="shared" si="144"/>
        <v>-3.8562721096453787</v>
      </c>
      <c r="BZ61" s="97">
        <f t="shared" si="145"/>
        <v>9.1069592988755232</v>
      </c>
      <c r="CA61" s="97">
        <f t="shared" si="146"/>
        <v>-12.963231408520901</v>
      </c>
      <c r="CB61" s="97">
        <f t="shared" si="147"/>
        <v>174.74931281076985</v>
      </c>
      <c r="CC61" s="97" t="s">
        <v>8053</v>
      </c>
      <c r="CD61" s="97" t="s">
        <v>8053</v>
      </c>
      <c r="CE61" s="97" t="s">
        <v>8053</v>
      </c>
      <c r="CF61" s="97">
        <f t="shared" si="148"/>
        <v>0</v>
      </c>
      <c r="CG61" s="97">
        <f t="shared" si="149"/>
        <v>0</v>
      </c>
      <c r="CH61" s="97">
        <f t="shared" si="150"/>
        <v>0</v>
      </c>
      <c r="CI61" s="97">
        <f t="shared" si="151"/>
        <v>0</v>
      </c>
      <c r="CJ61" s="97">
        <f t="shared" si="152"/>
        <v>0</v>
      </c>
      <c r="CK61" s="97">
        <f t="shared" si="153"/>
        <v>0</v>
      </c>
      <c r="CL61" s="97">
        <f>90-'C'!$F44</f>
        <v>106.17400000000001</v>
      </c>
      <c r="CM61" s="97">
        <v>4</v>
      </c>
      <c r="CN61" s="97"/>
      <c r="CO61" s="97" t="s">
        <v>8194</v>
      </c>
      <c r="CP61" s="97"/>
      <c r="CQ61" s="97"/>
      <c r="CR61" s="97" t="s">
        <v>8189</v>
      </c>
      <c r="CS61" s="97">
        <f t="shared" si="154"/>
        <v>4</v>
      </c>
      <c r="CT61" s="97">
        <f t="shared" si="155"/>
        <v>34.31666666666667</v>
      </c>
      <c r="CU61" s="97">
        <f>'C'!F44</f>
        <v>-16.173999999999999</v>
      </c>
      <c r="CV61" s="97">
        <f t="shared" si="156"/>
        <v>3.1415926535897931</v>
      </c>
      <c r="CW61" s="97">
        <f t="shared" si="157"/>
        <v>1.7453292519943295E-2</v>
      </c>
      <c r="CX61" s="97">
        <f t="shared" si="158"/>
        <v>57.295779513082323</v>
      </c>
      <c r="CY61" s="97">
        <f t="shared" si="159"/>
        <v>0.59893882164272083</v>
      </c>
      <c r="CZ61" s="97">
        <f t="shared" si="160"/>
        <v>-0.28228955321756283</v>
      </c>
      <c r="DA61" s="97">
        <f t="shared" si="161"/>
        <v>1.3901711387917666</v>
      </c>
      <c r="DB61" s="97">
        <f t="shared" si="162"/>
        <v>-70.890653846435441</v>
      </c>
      <c r="DC61" s="97">
        <f t="shared" si="163"/>
        <v>109.10934615356456</v>
      </c>
      <c r="DD61" s="97">
        <f t="shared" si="164"/>
        <v>250.89065384643544</v>
      </c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</row>
    <row r="62" spans="1:119" ht="30" customHeight="1" x14ac:dyDescent="0.2">
      <c r="A62" s="97">
        <f t="shared" si="87"/>
        <v>0</v>
      </c>
      <c r="B62" s="97">
        <f t="shared" si="88"/>
        <v>0</v>
      </c>
      <c r="C62" s="97">
        <f t="shared" si="89"/>
        <v>0</v>
      </c>
      <c r="D62" s="97">
        <f t="shared" si="90"/>
        <v>0</v>
      </c>
      <c r="E62" s="97">
        <f t="shared" si="91"/>
        <v>0</v>
      </c>
      <c r="F62" s="98">
        <f t="shared" si="92"/>
        <v>0</v>
      </c>
      <c r="G62" s="97">
        <f t="shared" si="93"/>
        <v>0</v>
      </c>
      <c r="H62" s="97">
        <f t="shared" si="94"/>
        <v>0</v>
      </c>
      <c r="I62" s="98">
        <f t="shared" si="95"/>
        <v>0</v>
      </c>
      <c r="J62" s="97">
        <f t="shared" si="96"/>
        <v>0</v>
      </c>
      <c r="K62" s="97">
        <f t="shared" si="97"/>
        <v>0</v>
      </c>
      <c r="L62" s="98">
        <f t="shared" si="98"/>
        <v>0</v>
      </c>
      <c r="M62" s="98">
        <f t="shared" si="99"/>
        <v>0</v>
      </c>
      <c r="N62" s="97"/>
      <c r="O62" s="97"/>
      <c r="P62" s="97"/>
      <c r="Q62" s="98">
        <f t="shared" si="165"/>
        <v>5</v>
      </c>
      <c r="R62" s="97">
        <f t="shared" si="100"/>
        <v>105.87231873866266</v>
      </c>
      <c r="S62" s="97">
        <f t="shared" si="101"/>
        <v>0</v>
      </c>
      <c r="T62" s="97">
        <f t="shared" si="102"/>
        <v>105.87231873866266</v>
      </c>
      <c r="U62" s="97" t="str">
        <f t="shared" si="103"/>
        <v>QSOS</v>
      </c>
      <c r="V62" s="97">
        <f t="shared" si="104"/>
        <v>360</v>
      </c>
      <c r="W62" s="97">
        <f t="shared" si="0"/>
        <v>50</v>
      </c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7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 t="s">
        <v>8189</v>
      </c>
      <c r="CS62" s="97">
        <f t="shared" si="154"/>
        <v>0</v>
      </c>
      <c r="CT62" s="97">
        <f t="shared" si="155"/>
        <v>34.31666666666667</v>
      </c>
      <c r="CU62" s="97">
        <f>'C'!F45</f>
        <v>-15.872</v>
      </c>
      <c r="CV62" s="97">
        <f t="shared" si="156"/>
        <v>3.1415926535897931</v>
      </c>
      <c r="CW62" s="97">
        <f t="shared" si="157"/>
        <v>1.7453292519943295E-2</v>
      </c>
      <c r="CX62" s="97">
        <f t="shared" si="158"/>
        <v>57.295779513082323</v>
      </c>
      <c r="CY62" s="97">
        <f t="shared" si="159"/>
        <v>0.59893882164272083</v>
      </c>
      <c r="CZ62" s="97">
        <f t="shared" si="160"/>
        <v>-0.27701865887653998</v>
      </c>
      <c r="DA62" s="97">
        <f t="shared" si="161"/>
        <v>0</v>
      </c>
      <c r="DB62" s="97">
        <f t="shared" si="162"/>
        <v>0</v>
      </c>
      <c r="DC62" s="97">
        <f t="shared" si="163"/>
        <v>0</v>
      </c>
      <c r="DD62" s="97">
        <f t="shared" si="164"/>
        <v>360</v>
      </c>
      <c r="DE62" s="97"/>
      <c r="DF62" s="97"/>
      <c r="DG62" s="97"/>
      <c r="DH62" s="97"/>
      <c r="DI62" s="97"/>
      <c r="DJ62" s="97"/>
      <c r="DK62" s="97"/>
      <c r="DL62" s="97"/>
      <c r="DM62" s="97"/>
      <c r="DN62" s="97"/>
      <c r="DO62" s="97"/>
    </row>
    <row r="63" spans="1:119" ht="30" customHeight="1" x14ac:dyDescent="0.2">
      <c r="A63" s="97">
        <f t="shared" si="87"/>
        <v>0</v>
      </c>
      <c r="B63" s="97">
        <f t="shared" si="88"/>
        <v>0</v>
      </c>
      <c r="C63" s="97">
        <f t="shared" si="89"/>
        <v>0</v>
      </c>
      <c r="D63" s="97">
        <f t="shared" si="90"/>
        <v>0.48169279963221939</v>
      </c>
      <c r="E63" s="97">
        <f t="shared" si="91"/>
        <v>0</v>
      </c>
      <c r="F63" s="98">
        <f t="shared" si="92"/>
        <v>0.48169279963221939</v>
      </c>
      <c r="G63" s="97">
        <f t="shared" si="93"/>
        <v>0</v>
      </c>
      <c r="H63" s="97">
        <f t="shared" si="94"/>
        <v>0</v>
      </c>
      <c r="I63" s="98">
        <f t="shared" si="95"/>
        <v>0</v>
      </c>
      <c r="J63" s="97">
        <f t="shared" si="96"/>
        <v>0</v>
      </c>
      <c r="K63" s="97">
        <f t="shared" si="97"/>
        <v>0</v>
      </c>
      <c r="L63" s="98">
        <f t="shared" si="98"/>
        <v>0</v>
      </c>
      <c r="M63" s="98">
        <f t="shared" si="99"/>
        <v>5</v>
      </c>
      <c r="N63" s="97"/>
      <c r="O63" s="97"/>
      <c r="P63" s="97"/>
      <c r="Q63" s="98">
        <f t="shared" si="165"/>
        <v>6</v>
      </c>
      <c r="R63" s="97">
        <f t="shared" si="100"/>
        <v>105.87231873866266</v>
      </c>
      <c r="S63" s="97">
        <f t="shared" si="101"/>
        <v>108.48894227686272</v>
      </c>
      <c r="T63" s="97">
        <f t="shared" si="102"/>
        <v>-2.6166235382000593</v>
      </c>
      <c r="U63" s="97" t="str">
        <f t="shared" si="103"/>
        <v>QNOS</v>
      </c>
      <c r="V63" s="97">
        <f t="shared" si="104"/>
        <v>251.5110577231373</v>
      </c>
      <c r="W63" s="97">
        <f t="shared" si="0"/>
        <v>51</v>
      </c>
      <c r="X63" s="97">
        <f>SIN((90-$Y$9)*$AE$8)*TAN($AE$9*$AE$8)/TAN((90-'C'!$F45)*$AE$8)</f>
        <v>-0.82591687059151597</v>
      </c>
      <c r="Y63" s="97">
        <f t="shared" ref="Y63:Y87" si="166">POWER((COS((90-$Y$9)*$AE$8)*TAN($AE$9*$AE$8)),2)</f>
        <v>3.9313065427916092</v>
      </c>
      <c r="Z63" s="97">
        <f t="shared" ref="Z63:Z87" si="167">SQRT(1+$Y63)</f>
        <v>2.2206545302661578</v>
      </c>
      <c r="AA63" s="97">
        <f t="shared" ref="AA63:AA87" si="168">IF(OR(ABS(X63/Z63)&gt;1),180,ASIN($X63/$Z63)*$AG$8)</f>
        <v>-21.834384275979605</v>
      </c>
      <c r="AB63" s="97">
        <f t="shared" ref="AB63:AB87" si="169">ATAN(COS((90-$Y$9)*$AE$8)*TAN($AE$9*$AE$8))*$AG$8</f>
        <v>63.235932093769605</v>
      </c>
      <c r="AC63" s="97">
        <f t="shared" ref="AC63:AC87" si="170">IF(OR($AA63=180),180,$AA63-$AB63)</f>
        <v>-85.070316369749207</v>
      </c>
      <c r="AD63" s="97">
        <f t="shared" ref="AD63:AD87" si="171">IF(OR($AA63=180),180,180-$AA63-$AB63)</f>
        <v>138.59845218221</v>
      </c>
      <c r="AE63" s="97">
        <f>(COS( 90.833*$AE$8)-SIN($Y$9*$AE$8)*SIN('C'!$F45*$AE$8))/COS($Y$9*$AE$8)/COS('C'!$F45*$AE$8)</f>
        <v>0.17577780869144313</v>
      </c>
      <c r="AF63" s="97">
        <f t="shared" ref="AF63:AF87" si="172">IF($AE63&gt;1,0,IF($AE63&lt;-1,180,IF(AND($AE63&lt;1,$AE63&gt;-1),ACOS($AE63)*$AG$8)))</f>
        <v>79.876075064938789</v>
      </c>
      <c r="AG63" s="97">
        <f>('C'!$E45+$AG$9+$AA$9/15)</f>
        <v>12.419777777777778</v>
      </c>
      <c r="AH63" s="97">
        <f t="shared" ref="AH63:AH87" si="173">IF(OR($AC63&lt;0,$AC63&gt;$AF63),0,$AG63-$AC63/15)</f>
        <v>0</v>
      </c>
      <c r="AI63" s="97">
        <f t="shared" ref="AI63:AI87" si="174">IF(OR(AH63&lt;0),AH63+24,AH63)</f>
        <v>0</v>
      </c>
      <c r="AJ63" s="97">
        <f t="shared" ref="AJ63:AJ87" si="175">(IF(OR(ABS($BG$7-$CL63)&lt;90.833),AI63,0)/24)</f>
        <v>0</v>
      </c>
      <c r="AK63" s="97">
        <f t="shared" ref="AK63:AK87" si="176">IF(OR($AD63&lt;0,$AD63&gt;$AF63),0,$AG63-$AD63/15)</f>
        <v>0</v>
      </c>
      <c r="AL63" s="97">
        <f t="shared" ref="AL63:AL87" si="177">IF(OR(AK63&lt;0),AK63+24,AK63)</f>
        <v>0</v>
      </c>
      <c r="AM63" s="97"/>
      <c r="AN63" s="97"/>
      <c r="AO63" s="97">
        <f t="shared" ref="AO63:AO87" si="178">(IF(OR(ABS($BG$7-$CL63)&lt;90.833),AL63,0)/24)</f>
        <v>0</v>
      </c>
      <c r="AP63" s="97">
        <f>SIN((90-$Y$9)*$AE$8)*TAN($AC$10*$AE$8)/TAN((90-'C'!$F45)*$AE$8)</f>
        <v>6.6772508748525181E-2</v>
      </c>
      <c r="AQ63" s="97">
        <f t="shared" ref="AQ63:AQ87" si="179">POWER((COS((90-$Y$9)*$AE$8)*TAN($AC$10*$AE$8)),2)</f>
        <v>2.5695650812758871E-2</v>
      </c>
      <c r="AR63" s="97">
        <f t="shared" ref="AR63:AR87" si="180">SQRT(1+$AQ63)</f>
        <v>1.0127663357422376</v>
      </c>
      <c r="AS63" s="97">
        <f t="shared" ref="AS63:AS87" si="181">IF(OR(ABS(AP63/AR63)&gt;1),180,ASIN($AP63/$AR63)*$AG$8)</f>
        <v>3.7802995001921489</v>
      </c>
      <c r="AT63" s="97">
        <f t="shared" ref="AT63:AT87" si="182">ATAN(COS((90-$Y$9)*$AE$8)*TAN($AC$10*$AE$8))*$AG$8</f>
        <v>-9.106959298875525</v>
      </c>
      <c r="AU63" s="97">
        <f t="shared" ref="AU63:AU87" si="183">IF(OR($AS63=180),180,$AS63-$AT63)</f>
        <v>12.887258799067673</v>
      </c>
      <c r="AV63" s="97">
        <f t="shared" ref="AV63:AV87" si="184">IF(OR($AS63=180),180,180-$AS63-$AT63)</f>
        <v>185.32665979868338</v>
      </c>
      <c r="AW63" s="97" t="s">
        <v>8053</v>
      </c>
      <c r="AX63" s="97" t="s">
        <v>8053</v>
      </c>
      <c r="AY63" s="97" t="s">
        <v>8053</v>
      </c>
      <c r="AZ63" s="97">
        <f t="shared" ref="AZ63:AZ87" si="185">IF(OR($AU63&lt;0,$AU63&gt;$AF63),0,$AG63-$AU63/15)</f>
        <v>11.560627191173266</v>
      </c>
      <c r="BA63" s="97">
        <f t="shared" ref="BA63:BA87" si="186">IF(OR(AZ63&lt;0),AZ63+24,AZ63)</f>
        <v>11.560627191173266</v>
      </c>
      <c r="BB63" s="97">
        <f t="shared" ref="BB63:BB87" si="187">(IF(OR(ABS($BG$7-$CL63)&lt;90.833),BA63,0)/24)</f>
        <v>0.48169279963221939</v>
      </c>
      <c r="BC63" s="97">
        <f t="shared" ref="BC63:BC87" si="188">IF(OR($AV63&lt;0,$AV63&gt;$AF63),0,$AG63-$AV63/15)</f>
        <v>0</v>
      </c>
      <c r="BD63" s="97">
        <f t="shared" ref="BD63:BD87" si="189">IF(OR(BC63&lt;0),BC63+24,BC63)</f>
        <v>0</v>
      </c>
      <c r="BE63" s="97">
        <f t="shared" ref="BE63:BE87" si="190">(IF(OR(ABS($BG$7-$CL63)&lt;90.833),BD63,0)/24)</f>
        <v>0</v>
      </c>
      <c r="BF63" s="97">
        <f>SIN((90-$Y$9)*$AE$8)*TAN($AC$9*$AE$8)/TAN((90-'C'!$F45)*$AE$8)</f>
        <v>0.82591687059151631</v>
      </c>
      <c r="BG63" s="97">
        <f t="shared" ref="BG63:BG87" si="191">POWER((COS((90-$Y$9)*$AE$8)*TAN($AC$9*$AE$8)),2)</f>
        <v>3.9313065427916136</v>
      </c>
      <c r="BH63" s="97">
        <f t="shared" ref="BH63:BH87" si="192">SQRT(1+$BG63)</f>
        <v>2.2206545302661587</v>
      </c>
      <c r="BI63" s="97">
        <f t="shared" ref="BI63:BI87" si="193">IF(OR(ABS(BF63/BH63)&gt;1),180,ASIN($BF63/$BH63)*$AG$8)</f>
        <v>21.834384275979602</v>
      </c>
      <c r="BJ63" s="97">
        <f t="shared" ref="BJ63:BJ87" si="194">ATAN(COS((90-$Y$9)*$AE$8)*TAN($AC$9*$AE$8))*$AG$8</f>
        <v>-63.235932093769613</v>
      </c>
      <c r="BK63" s="97">
        <f t="shared" ref="BK63:BK87" si="195">IF(OR($BI63=180),180,$BI63-$BJ63)</f>
        <v>85.070316369749207</v>
      </c>
      <c r="BL63" s="97">
        <f t="shared" ref="BL63:BL87" si="196">IF(OR($BI63=180),180,180-$BI63-$BJ63)</f>
        <v>221.40154781779</v>
      </c>
      <c r="BM63" s="97" t="s">
        <v>8053</v>
      </c>
      <c r="BN63" s="97" t="s">
        <v>8053</v>
      </c>
      <c r="BO63" s="97" t="s">
        <v>8053</v>
      </c>
      <c r="BP63" s="97">
        <f t="shared" ref="BP63:BP87" si="197">IF(OR($BK63&lt;0,$BK63&gt;$AF63),0,$AG63+$BK63/15)</f>
        <v>0</v>
      </c>
      <c r="BQ63" s="97">
        <f t="shared" ref="BQ63:BQ87" si="198">IF(OR(BP63&lt;0),BP63+24,BP63)</f>
        <v>0</v>
      </c>
      <c r="BR63" s="97">
        <f t="shared" ref="BR63:BR87" si="199">(IF(OR(ABS($BG$7-$CL63)&lt;90.833),BQ63,0)/24)</f>
        <v>0</v>
      </c>
      <c r="BS63" s="97">
        <f t="shared" ref="BS63:BS87" si="200">IF(OR($BL63&lt;0,$BL63&gt;$AF63),0,$AG63+$BL63/15)</f>
        <v>0</v>
      </c>
      <c r="BT63" s="97">
        <f t="shared" ref="BT63:BT87" si="201">IF(OR(BS63&lt;0),BS63+24,BS63)</f>
        <v>0</v>
      </c>
      <c r="BU63" s="97">
        <f t="shared" ref="BU63:BU87" si="202">(IF(OR(ABS($BG$7-$CL63)&lt;90.833),BT63,0)/24)</f>
        <v>0</v>
      </c>
      <c r="BV63" s="97">
        <f>SIN((90-$Y$9)*$AE$8)*TAN($AE$10*$AE$8)/TAN((90-'C'!$F45)*$AE$8)</f>
        <v>-6.6772508748525167E-2</v>
      </c>
      <c r="BW63" s="97">
        <f t="shared" ref="BW63:BW87" si="203">POWER((COS((90-$Y$9)*$AE$8)*TAN($AE$10*$AE$8)),2)</f>
        <v>2.5695650812758864E-2</v>
      </c>
      <c r="BX63" s="97">
        <f t="shared" ref="BX63:BX87" si="204">SQRT(1+$BW63)</f>
        <v>1.0127663357422376</v>
      </c>
      <c r="BY63" s="97">
        <f t="shared" ref="BY63:BY87" si="205">IF(OR(ABS(BV63/BX63)&gt;1),180,ASIN($BV63/$BX63)*$AG$8)</f>
        <v>-3.780299500192148</v>
      </c>
      <c r="BZ63" s="97">
        <f t="shared" ref="BZ63:BZ87" si="206">ATAN(COS((90-$Y$9)*$AE$8)*TAN($AE$10*$AE$8))*$AG$8</f>
        <v>9.1069592988755232</v>
      </c>
      <c r="CA63" s="97">
        <f t="shared" ref="CA63:CA87" si="207">IF(OR($BY63=180),180,$BY63-$BZ63)</f>
        <v>-12.887258799067672</v>
      </c>
      <c r="CB63" s="97">
        <f t="shared" ref="CB63:CB87" si="208">IF(OR($BY63=180),180,180-$BY63-$BZ63)</f>
        <v>174.67334020131662</v>
      </c>
      <c r="CC63" s="97" t="s">
        <v>8053</v>
      </c>
      <c r="CD63" s="97" t="s">
        <v>8053</v>
      </c>
      <c r="CE63" s="97" t="s">
        <v>8053</v>
      </c>
      <c r="CF63" s="97">
        <f t="shared" ref="CF63:CF87" si="209">IF(OR($CA63&lt;0,$CA63&gt;$AF63),0,$AG63+$CA63/15)</f>
        <v>0</v>
      </c>
      <c r="CG63" s="97">
        <f t="shared" ref="CG63:CG87" si="210">IF(OR(CF63&lt;0),CF63+24,CF63)</f>
        <v>0</v>
      </c>
      <c r="CH63" s="97">
        <f t="shared" ref="CH63:CH87" si="211">(IF(OR(ABS($BG$7-$CL63)&lt;90.833),CG63,0)/24)</f>
        <v>0</v>
      </c>
      <c r="CI63" s="97">
        <f t="shared" ref="CI63:CI87" si="212">IF(OR($CB63&lt;0,$CB63&gt;$AF63),0,$AG63+$CB63/15)</f>
        <v>0</v>
      </c>
      <c r="CJ63" s="97">
        <f t="shared" ref="CJ63:CJ87" si="213">IF(OR(CI63&lt;0),CI63+24,CI63)</f>
        <v>0</v>
      </c>
      <c r="CK63" s="97">
        <f t="shared" ref="CK63:CK87" si="214">(IF(OR(ABS($BG$7-$CL63)&lt;90.833),CJ63,0)/24)</f>
        <v>0</v>
      </c>
      <c r="CL63" s="97">
        <f>90-'C'!$F45</f>
        <v>105.872</v>
      </c>
      <c r="CM63" s="97">
        <v>5</v>
      </c>
      <c r="CN63" s="97"/>
      <c r="CO63" s="97"/>
      <c r="CP63" s="97"/>
      <c r="CQ63" s="97"/>
      <c r="CR63" s="97" t="s">
        <v>8189</v>
      </c>
      <c r="CS63" s="97">
        <f t="shared" si="154"/>
        <v>5</v>
      </c>
      <c r="CT63" s="97">
        <f t="shared" si="155"/>
        <v>34.31666666666667</v>
      </c>
      <c r="CU63" s="97">
        <f>'C'!F46</f>
        <v>-15.566000000000001</v>
      </c>
      <c r="CV63" s="97">
        <f t="shared" si="156"/>
        <v>3.1415926535897931</v>
      </c>
      <c r="CW63" s="97">
        <f t="shared" si="157"/>
        <v>1.7453292519943295E-2</v>
      </c>
      <c r="CX63" s="97">
        <f t="shared" si="158"/>
        <v>57.295779513082323</v>
      </c>
      <c r="CY63" s="97">
        <f t="shared" si="159"/>
        <v>0.59893882164272083</v>
      </c>
      <c r="CZ63" s="97">
        <f t="shared" si="160"/>
        <v>-0.27167795136543738</v>
      </c>
      <c r="DA63" s="97">
        <f t="shared" si="161"/>
        <v>1.3941005034533254</v>
      </c>
      <c r="DB63" s="97">
        <f t="shared" si="162"/>
        <v>-71.511057723137284</v>
      </c>
      <c r="DC63" s="97">
        <f t="shared" si="163"/>
        <v>108.48894227686272</v>
      </c>
      <c r="DD63" s="97">
        <f t="shared" si="164"/>
        <v>251.5110577231373</v>
      </c>
      <c r="DE63" s="97"/>
      <c r="DF63" s="97"/>
      <c r="DG63" s="97"/>
      <c r="DH63" s="97"/>
      <c r="DI63" s="97"/>
      <c r="DJ63" s="97"/>
      <c r="DK63" s="97"/>
      <c r="DL63" s="97"/>
      <c r="DM63" s="97"/>
      <c r="DN63" s="97"/>
      <c r="DO63" s="97"/>
    </row>
    <row r="64" spans="1:119" ht="30" customHeight="1" x14ac:dyDescent="0.2">
      <c r="A64" s="97">
        <f t="shared" si="87"/>
        <v>0</v>
      </c>
      <c r="B64" s="97">
        <f t="shared" si="88"/>
        <v>0</v>
      </c>
      <c r="C64" s="97">
        <f t="shared" si="89"/>
        <v>0</v>
      </c>
      <c r="D64" s="97">
        <f t="shared" si="90"/>
        <v>0.48194763357974052</v>
      </c>
      <c r="E64" s="97">
        <f t="shared" si="91"/>
        <v>0</v>
      </c>
      <c r="F64" s="98">
        <f t="shared" si="92"/>
        <v>0.48194763357974052</v>
      </c>
      <c r="G64" s="97">
        <f t="shared" si="93"/>
        <v>0</v>
      </c>
      <c r="H64" s="97">
        <f t="shared" si="94"/>
        <v>0</v>
      </c>
      <c r="I64" s="98">
        <f t="shared" si="95"/>
        <v>0</v>
      </c>
      <c r="J64" s="97">
        <f t="shared" si="96"/>
        <v>0</v>
      </c>
      <c r="K64" s="97">
        <f t="shared" si="97"/>
        <v>0</v>
      </c>
      <c r="L64" s="98">
        <f t="shared" si="98"/>
        <v>0</v>
      </c>
      <c r="M64" s="98">
        <f t="shared" si="99"/>
        <v>6</v>
      </c>
      <c r="N64" s="97" t="s">
        <v>8185</v>
      </c>
      <c r="O64" s="97"/>
      <c r="P64" s="97"/>
      <c r="Q64" s="98">
        <f t="shared" si="165"/>
        <v>7</v>
      </c>
      <c r="R64" s="97">
        <f t="shared" si="100"/>
        <v>105.87231873866266</v>
      </c>
      <c r="S64" s="97">
        <f t="shared" si="101"/>
        <v>108.108482216922</v>
      </c>
      <c r="T64" s="97">
        <f t="shared" si="102"/>
        <v>-2.2361634782593427</v>
      </c>
      <c r="U64" s="97" t="str">
        <f t="shared" si="103"/>
        <v>QNOS</v>
      </c>
      <c r="V64" s="97">
        <f t="shared" si="104"/>
        <v>251.891517783078</v>
      </c>
      <c r="W64" s="97">
        <f t="shared" si="0"/>
        <v>52</v>
      </c>
      <c r="X64" s="97">
        <f>SIN((90-$Y$9)*$AE$8)*TAN($AE$9*$AE$8)/TAN((90-'C'!$F46)*$AE$8)</f>
        <v>-0.80917432722553961</v>
      </c>
      <c r="Y64" s="97">
        <f t="shared" si="166"/>
        <v>3.9313065427916092</v>
      </c>
      <c r="Z64" s="97">
        <f t="shared" si="167"/>
        <v>2.2206545302661578</v>
      </c>
      <c r="AA64" s="97">
        <f t="shared" si="168"/>
        <v>-21.369770662205745</v>
      </c>
      <c r="AB64" s="97">
        <f t="shared" si="169"/>
        <v>63.235932093769605</v>
      </c>
      <c r="AC64" s="97">
        <f t="shared" si="170"/>
        <v>-84.605702755975358</v>
      </c>
      <c r="AD64" s="97">
        <f t="shared" si="171"/>
        <v>138.13383856843615</v>
      </c>
      <c r="AE64" s="97">
        <f>(COS( 90.833*$AE$8)-SIN($Y$9*$AE$8)*SIN('C'!$F46*$AE$8))/COS($Y$9*$AE$8)/COS('C'!$F46*$AE$8)</f>
        <v>0.17187106048643364</v>
      </c>
      <c r="AF64" s="97">
        <f t="shared" si="172"/>
        <v>80.103375684300147</v>
      </c>
      <c r="AG64" s="97">
        <f>('C'!$E46+$AG$9+$AA$9/15)</f>
        <v>12.420777777777779</v>
      </c>
      <c r="AH64" s="97">
        <f t="shared" si="173"/>
        <v>0</v>
      </c>
      <c r="AI64" s="97">
        <f t="shared" si="174"/>
        <v>0</v>
      </c>
      <c r="AJ64" s="97">
        <f t="shared" si="175"/>
        <v>0</v>
      </c>
      <c r="AK64" s="97">
        <f t="shared" si="176"/>
        <v>0</v>
      </c>
      <c r="AL64" s="97">
        <f t="shared" si="177"/>
        <v>0</v>
      </c>
      <c r="AM64" s="97"/>
      <c r="AN64" s="97"/>
      <c r="AO64" s="97">
        <f t="shared" si="178"/>
        <v>0</v>
      </c>
      <c r="AP64" s="97">
        <f>SIN((90-$Y$9)*$AE$8)*TAN($AC$10*$AE$8)/TAN((90-'C'!$F46)*$AE$8)</f>
        <v>6.5418932301325894E-2</v>
      </c>
      <c r="AQ64" s="97">
        <f t="shared" si="179"/>
        <v>2.5695650812758871E-2</v>
      </c>
      <c r="AR64" s="97">
        <f t="shared" si="180"/>
        <v>1.0127663357422376</v>
      </c>
      <c r="AS64" s="97">
        <f t="shared" si="181"/>
        <v>3.7035592790845819</v>
      </c>
      <c r="AT64" s="97">
        <f t="shared" si="182"/>
        <v>-9.106959298875525</v>
      </c>
      <c r="AU64" s="97">
        <f t="shared" si="183"/>
        <v>12.810518577960107</v>
      </c>
      <c r="AV64" s="97">
        <f t="shared" si="184"/>
        <v>185.40340001979095</v>
      </c>
      <c r="AW64" s="97" t="s">
        <v>8053</v>
      </c>
      <c r="AX64" s="97" t="s">
        <v>8053</v>
      </c>
      <c r="AY64" s="97" t="s">
        <v>8053</v>
      </c>
      <c r="AZ64" s="97">
        <f t="shared" si="185"/>
        <v>11.566743205913772</v>
      </c>
      <c r="BA64" s="97">
        <f t="shared" si="186"/>
        <v>11.566743205913772</v>
      </c>
      <c r="BB64" s="97">
        <f t="shared" si="187"/>
        <v>0.48194763357974052</v>
      </c>
      <c r="BC64" s="97">
        <f t="shared" si="188"/>
        <v>0</v>
      </c>
      <c r="BD64" s="97">
        <f t="shared" si="189"/>
        <v>0</v>
      </c>
      <c r="BE64" s="97">
        <f t="shared" si="190"/>
        <v>0</v>
      </c>
      <c r="BF64" s="97">
        <f>SIN((90-$Y$9)*$AE$8)*TAN($AC$9*$AE$8)/TAN((90-'C'!$F46)*$AE$8)</f>
        <v>0.80917432722553995</v>
      </c>
      <c r="BG64" s="97">
        <f t="shared" si="191"/>
        <v>3.9313065427916136</v>
      </c>
      <c r="BH64" s="97">
        <f t="shared" si="192"/>
        <v>2.2206545302661587</v>
      </c>
      <c r="BI64" s="97">
        <f t="shared" si="193"/>
        <v>21.369770662205745</v>
      </c>
      <c r="BJ64" s="97">
        <f t="shared" si="194"/>
        <v>-63.235932093769613</v>
      </c>
      <c r="BK64" s="97">
        <f t="shared" si="195"/>
        <v>84.605702755975358</v>
      </c>
      <c r="BL64" s="97">
        <f t="shared" si="196"/>
        <v>221.86616143156385</v>
      </c>
      <c r="BM64" s="97" t="s">
        <v>8053</v>
      </c>
      <c r="BN64" s="97" t="s">
        <v>8053</v>
      </c>
      <c r="BO64" s="97" t="s">
        <v>8053</v>
      </c>
      <c r="BP64" s="97">
        <f t="shared" si="197"/>
        <v>0</v>
      </c>
      <c r="BQ64" s="97">
        <f t="shared" si="198"/>
        <v>0</v>
      </c>
      <c r="BR64" s="97">
        <f t="shared" si="199"/>
        <v>0</v>
      </c>
      <c r="BS64" s="97">
        <f t="shared" si="200"/>
        <v>0</v>
      </c>
      <c r="BT64" s="97">
        <f t="shared" si="201"/>
        <v>0</v>
      </c>
      <c r="BU64" s="97">
        <f t="shared" si="202"/>
        <v>0</v>
      </c>
      <c r="BV64" s="97">
        <f>SIN((90-$Y$9)*$AE$8)*TAN($AE$10*$AE$8)/TAN((90-'C'!$F46)*$AE$8)</f>
        <v>-6.541893230132588E-2</v>
      </c>
      <c r="BW64" s="97">
        <f t="shared" si="203"/>
        <v>2.5695650812758864E-2</v>
      </c>
      <c r="BX64" s="97">
        <f t="shared" si="204"/>
        <v>1.0127663357422376</v>
      </c>
      <c r="BY64" s="97">
        <f t="shared" si="205"/>
        <v>-3.703559279084581</v>
      </c>
      <c r="BZ64" s="97">
        <f t="shared" si="206"/>
        <v>9.1069592988755232</v>
      </c>
      <c r="CA64" s="97">
        <f t="shared" si="207"/>
        <v>-12.810518577960105</v>
      </c>
      <c r="CB64" s="97">
        <f t="shared" si="208"/>
        <v>174.59659998020905</v>
      </c>
      <c r="CC64" s="97" t="s">
        <v>8053</v>
      </c>
      <c r="CD64" s="97" t="s">
        <v>8053</v>
      </c>
      <c r="CE64" s="97" t="s">
        <v>8053</v>
      </c>
      <c r="CF64" s="97">
        <f t="shared" si="209"/>
        <v>0</v>
      </c>
      <c r="CG64" s="97">
        <f t="shared" si="210"/>
        <v>0</v>
      </c>
      <c r="CH64" s="97">
        <f t="shared" si="211"/>
        <v>0</v>
      </c>
      <c r="CI64" s="97">
        <f t="shared" si="212"/>
        <v>0</v>
      </c>
      <c r="CJ64" s="97">
        <f t="shared" si="213"/>
        <v>0</v>
      </c>
      <c r="CK64" s="97">
        <f t="shared" si="214"/>
        <v>0</v>
      </c>
      <c r="CL64" s="97">
        <f>90-'C'!$F46</f>
        <v>105.566</v>
      </c>
      <c r="CM64" s="97">
        <v>6</v>
      </c>
      <c r="CN64" s="97" t="s">
        <v>8185</v>
      </c>
      <c r="CO64" s="97"/>
      <c r="CP64" s="97"/>
      <c r="CQ64" s="97"/>
      <c r="CR64" s="97" t="s">
        <v>8189</v>
      </c>
      <c r="CS64" s="97">
        <f t="shared" si="154"/>
        <v>6</v>
      </c>
      <c r="CT64" s="97">
        <f t="shared" si="155"/>
        <v>34.31666666666667</v>
      </c>
      <c r="CU64" s="97">
        <f>'C'!F47</f>
        <v>-15.255000000000001</v>
      </c>
      <c r="CV64" s="97">
        <f t="shared" si="156"/>
        <v>3.1415926535897931</v>
      </c>
      <c r="CW64" s="97">
        <f t="shared" si="157"/>
        <v>1.7453292519943295E-2</v>
      </c>
      <c r="CX64" s="97">
        <f t="shared" si="158"/>
        <v>57.295779513082323</v>
      </c>
      <c r="CY64" s="97">
        <f t="shared" si="159"/>
        <v>0.59893882164272083</v>
      </c>
      <c r="CZ64" s="97">
        <f t="shared" si="160"/>
        <v>-0.266249977391735</v>
      </c>
      <c r="DA64" s="97">
        <f t="shared" si="161"/>
        <v>1.3980676476530034</v>
      </c>
      <c r="DB64" s="97">
        <f t="shared" si="162"/>
        <v>-71.891517783078001</v>
      </c>
      <c r="DC64" s="97">
        <f t="shared" si="163"/>
        <v>108.108482216922</v>
      </c>
      <c r="DD64" s="97">
        <f t="shared" si="164"/>
        <v>251.891517783078</v>
      </c>
      <c r="DE64" s="97"/>
      <c r="DF64" s="97"/>
      <c r="DG64" s="97"/>
      <c r="DH64" s="97"/>
      <c r="DI64" s="97"/>
      <c r="DJ64" s="97"/>
      <c r="DK64" s="97"/>
      <c r="DL64" s="97"/>
      <c r="DM64" s="97"/>
      <c r="DN64" s="97"/>
      <c r="DO64" s="97"/>
    </row>
    <row r="65" spans="1:119" ht="30" customHeight="1" x14ac:dyDescent="0.2">
      <c r="A65" s="97">
        <f t="shared" si="87"/>
        <v>0</v>
      </c>
      <c r="B65" s="97">
        <f t="shared" si="88"/>
        <v>0</v>
      </c>
      <c r="C65" s="97">
        <f t="shared" si="89"/>
        <v>0</v>
      </c>
      <c r="D65" s="97">
        <f t="shared" si="90"/>
        <v>0.4822052829435009</v>
      </c>
      <c r="E65" s="97">
        <f t="shared" si="91"/>
        <v>0</v>
      </c>
      <c r="F65" s="98">
        <f t="shared" si="92"/>
        <v>0.4822052829435009</v>
      </c>
      <c r="G65" s="97">
        <f t="shared" si="93"/>
        <v>0</v>
      </c>
      <c r="H65" s="97">
        <f t="shared" si="94"/>
        <v>0</v>
      </c>
      <c r="I65" s="98">
        <f t="shared" si="95"/>
        <v>0</v>
      </c>
      <c r="J65" s="97">
        <f t="shared" si="96"/>
        <v>0</v>
      </c>
      <c r="K65" s="97">
        <f t="shared" si="97"/>
        <v>0</v>
      </c>
      <c r="L65" s="98">
        <f t="shared" si="98"/>
        <v>0</v>
      </c>
      <c r="M65" s="98">
        <f t="shared" si="99"/>
        <v>7</v>
      </c>
      <c r="N65" s="97"/>
      <c r="O65" s="97"/>
      <c r="P65" s="97">
        <f>$A58</f>
        <v>0</v>
      </c>
      <c r="Q65" s="98">
        <f t="shared" si="165"/>
        <v>8</v>
      </c>
      <c r="R65" s="97">
        <f t="shared" si="100"/>
        <v>105.87231873866266</v>
      </c>
      <c r="S65" s="97">
        <f t="shared" si="101"/>
        <v>107.7229514873887</v>
      </c>
      <c r="T65" s="97">
        <f t="shared" si="102"/>
        <v>-1.8506327487260421</v>
      </c>
      <c r="U65" s="97" t="str">
        <f t="shared" si="103"/>
        <v>QNOS</v>
      </c>
      <c r="V65" s="97">
        <f t="shared" si="104"/>
        <v>252.27704851261132</v>
      </c>
      <c r="W65" s="97">
        <f t="shared" si="0"/>
        <v>53</v>
      </c>
      <c r="X65" s="97">
        <f>SIN((90-$Y$9)*$AE$8)*TAN($AE$9*$AE$8)/TAN((90-'C'!$F47)*$AE$8)</f>
        <v>-0.79220917564566884</v>
      </c>
      <c r="Y65" s="97">
        <f t="shared" si="166"/>
        <v>3.9313065427916092</v>
      </c>
      <c r="Z65" s="97">
        <f t="shared" si="167"/>
        <v>2.2206545302661578</v>
      </c>
      <c r="AA65" s="97">
        <f t="shared" si="168"/>
        <v>-20.900478389709949</v>
      </c>
      <c r="AB65" s="97">
        <f t="shared" si="169"/>
        <v>63.235932093769605</v>
      </c>
      <c r="AC65" s="97">
        <f t="shared" si="170"/>
        <v>-84.136410483479551</v>
      </c>
      <c r="AD65" s="97">
        <f t="shared" si="171"/>
        <v>137.66454629594034</v>
      </c>
      <c r="AE65" s="97">
        <f>(COS( 90.833*$AE$8)-SIN($Y$9*$AE$8)*SIN('C'!$F47*$AE$8))/COS($Y$9*$AE$8)/COS('C'!$F47*$AE$8)</f>
        <v>0.16791183508348739</v>
      </c>
      <c r="AF65" s="97">
        <f t="shared" si="172"/>
        <v>80.333569128331632</v>
      </c>
      <c r="AG65" s="97">
        <f>('C'!$E47+$AG$9+$AA$9/15)</f>
        <v>12.42177777777778</v>
      </c>
      <c r="AH65" s="97">
        <f t="shared" si="173"/>
        <v>0</v>
      </c>
      <c r="AI65" s="97">
        <f t="shared" si="174"/>
        <v>0</v>
      </c>
      <c r="AJ65" s="97">
        <f t="shared" si="175"/>
        <v>0</v>
      </c>
      <c r="AK65" s="97">
        <f t="shared" si="176"/>
        <v>0</v>
      </c>
      <c r="AL65" s="97">
        <f t="shared" si="177"/>
        <v>0</v>
      </c>
      <c r="AM65" s="97"/>
      <c r="AN65" s="97"/>
      <c r="AO65" s="97">
        <f t="shared" si="178"/>
        <v>0</v>
      </c>
      <c r="AP65" s="97">
        <f>SIN((90-$Y$9)*$AE$8)*TAN($AC$10*$AE$8)/TAN((90-'C'!$F47)*$AE$8)</f>
        <v>6.4047358753644673E-2</v>
      </c>
      <c r="AQ65" s="97">
        <f t="shared" si="179"/>
        <v>2.5695650812758871E-2</v>
      </c>
      <c r="AR65" s="97">
        <f t="shared" si="180"/>
        <v>1.0127663357422376</v>
      </c>
      <c r="AS65" s="97">
        <f t="shared" si="181"/>
        <v>3.6258055081308456</v>
      </c>
      <c r="AT65" s="97">
        <f t="shared" si="182"/>
        <v>-9.106959298875525</v>
      </c>
      <c r="AU65" s="97">
        <f t="shared" si="183"/>
        <v>12.732764807006371</v>
      </c>
      <c r="AV65" s="97">
        <f t="shared" si="184"/>
        <v>185.48115379074468</v>
      </c>
      <c r="AW65" s="97" t="s">
        <v>8053</v>
      </c>
      <c r="AX65" s="97" t="s">
        <v>8053</v>
      </c>
      <c r="AY65" s="97" t="s">
        <v>8053</v>
      </c>
      <c r="AZ65" s="97">
        <f t="shared" si="185"/>
        <v>11.572926790644022</v>
      </c>
      <c r="BA65" s="97">
        <f t="shared" si="186"/>
        <v>11.572926790644022</v>
      </c>
      <c r="BB65" s="97">
        <f t="shared" si="187"/>
        <v>0.4822052829435009</v>
      </c>
      <c r="BC65" s="97">
        <f t="shared" si="188"/>
        <v>0</v>
      </c>
      <c r="BD65" s="97">
        <f t="shared" si="189"/>
        <v>0</v>
      </c>
      <c r="BE65" s="97">
        <f t="shared" si="190"/>
        <v>0</v>
      </c>
      <c r="BF65" s="97">
        <f>SIN((90-$Y$9)*$AE$8)*TAN($AC$9*$AE$8)/TAN((90-'C'!$F47)*$AE$8)</f>
        <v>0.79220917564566917</v>
      </c>
      <c r="BG65" s="97">
        <f t="shared" si="191"/>
        <v>3.9313065427916136</v>
      </c>
      <c r="BH65" s="97">
        <f t="shared" si="192"/>
        <v>2.2206545302661587</v>
      </c>
      <c r="BI65" s="97">
        <f t="shared" si="193"/>
        <v>20.900478389709949</v>
      </c>
      <c r="BJ65" s="97">
        <f t="shared" si="194"/>
        <v>-63.235932093769613</v>
      </c>
      <c r="BK65" s="97">
        <f t="shared" si="195"/>
        <v>84.136410483479565</v>
      </c>
      <c r="BL65" s="97">
        <f t="shared" si="196"/>
        <v>222.33545370405966</v>
      </c>
      <c r="BM65" s="97" t="s">
        <v>8053</v>
      </c>
      <c r="BN65" s="97" t="s">
        <v>8053</v>
      </c>
      <c r="BO65" s="97" t="s">
        <v>8053</v>
      </c>
      <c r="BP65" s="97">
        <f t="shared" si="197"/>
        <v>0</v>
      </c>
      <c r="BQ65" s="97">
        <f t="shared" si="198"/>
        <v>0</v>
      </c>
      <c r="BR65" s="97">
        <f t="shared" si="199"/>
        <v>0</v>
      </c>
      <c r="BS65" s="97">
        <f t="shared" si="200"/>
        <v>0</v>
      </c>
      <c r="BT65" s="97">
        <f t="shared" si="201"/>
        <v>0</v>
      </c>
      <c r="BU65" s="97">
        <f t="shared" si="202"/>
        <v>0</v>
      </c>
      <c r="BV65" s="97">
        <f>SIN((90-$Y$9)*$AE$8)*TAN($AE$10*$AE$8)/TAN((90-'C'!$F47)*$AE$8)</f>
        <v>-6.4047358753644659E-2</v>
      </c>
      <c r="BW65" s="97">
        <f t="shared" si="203"/>
        <v>2.5695650812758864E-2</v>
      </c>
      <c r="BX65" s="97">
        <f t="shared" si="204"/>
        <v>1.0127663357422376</v>
      </c>
      <c r="BY65" s="97">
        <f t="shared" si="205"/>
        <v>-3.6258055081308447</v>
      </c>
      <c r="BZ65" s="97">
        <f t="shared" si="206"/>
        <v>9.1069592988755232</v>
      </c>
      <c r="CA65" s="97">
        <f t="shared" si="207"/>
        <v>-12.732764807006369</v>
      </c>
      <c r="CB65" s="97">
        <f t="shared" si="208"/>
        <v>174.51884620925532</v>
      </c>
      <c r="CC65" s="97" t="s">
        <v>8053</v>
      </c>
      <c r="CD65" s="97" t="s">
        <v>8053</v>
      </c>
      <c r="CE65" s="97" t="s">
        <v>8053</v>
      </c>
      <c r="CF65" s="97">
        <f t="shared" si="209"/>
        <v>0</v>
      </c>
      <c r="CG65" s="97">
        <f t="shared" si="210"/>
        <v>0</v>
      </c>
      <c r="CH65" s="97">
        <f t="shared" si="211"/>
        <v>0</v>
      </c>
      <c r="CI65" s="97">
        <f t="shared" si="212"/>
        <v>0</v>
      </c>
      <c r="CJ65" s="97">
        <f t="shared" si="213"/>
        <v>0</v>
      </c>
      <c r="CK65" s="97">
        <f t="shared" si="214"/>
        <v>0</v>
      </c>
      <c r="CL65" s="97">
        <f>90-'C'!$F47</f>
        <v>105.255</v>
      </c>
      <c r="CM65" s="97">
        <v>7</v>
      </c>
      <c r="CN65" s="97"/>
      <c r="CO65" s="97"/>
      <c r="CP65" s="97">
        <f>$A58</f>
        <v>0</v>
      </c>
      <c r="CQ65" s="97"/>
      <c r="CR65" s="97" t="s">
        <v>8189</v>
      </c>
      <c r="CS65" s="97">
        <f t="shared" si="154"/>
        <v>7</v>
      </c>
      <c r="CT65" s="97">
        <f t="shared" si="155"/>
        <v>34.31666666666667</v>
      </c>
      <c r="CU65" s="97">
        <f>'C'!F48</f>
        <v>-14.94</v>
      </c>
      <c r="CV65" s="97">
        <f t="shared" si="156"/>
        <v>3.1415926535897931</v>
      </c>
      <c r="CW65" s="97">
        <f t="shared" si="157"/>
        <v>1.7453292519943295E-2</v>
      </c>
      <c r="CX65" s="97">
        <f t="shared" si="158"/>
        <v>57.295779513082323</v>
      </c>
      <c r="CY65" s="97">
        <f t="shared" si="159"/>
        <v>0.59893882164272083</v>
      </c>
      <c r="CZ65" s="97">
        <f t="shared" si="160"/>
        <v>-0.26075219024795282</v>
      </c>
      <c r="DA65" s="97">
        <f t="shared" si="161"/>
        <v>1.4020852811678581</v>
      </c>
      <c r="DB65" s="97">
        <f t="shared" si="162"/>
        <v>-72.277048512611302</v>
      </c>
      <c r="DC65" s="97">
        <f t="shared" si="163"/>
        <v>107.7229514873887</v>
      </c>
      <c r="DD65" s="97">
        <f t="shared" si="164"/>
        <v>252.27704851261132</v>
      </c>
      <c r="DE65" s="97"/>
      <c r="DF65" s="97"/>
      <c r="DG65" s="97"/>
      <c r="DH65" s="97"/>
      <c r="DI65" s="97"/>
      <c r="DJ65" s="97"/>
      <c r="DK65" s="97"/>
      <c r="DL65" s="97"/>
      <c r="DM65" s="97"/>
      <c r="DN65" s="97"/>
      <c r="DO65" s="97"/>
    </row>
    <row r="66" spans="1:119" ht="30" customHeight="1" x14ac:dyDescent="0.2">
      <c r="A66" s="97">
        <f t="shared" si="87"/>
        <v>0</v>
      </c>
      <c r="B66" s="97">
        <f t="shared" si="88"/>
        <v>0</v>
      </c>
      <c r="C66" s="97">
        <f t="shared" si="89"/>
        <v>0</v>
      </c>
      <c r="D66" s="97">
        <f t="shared" si="90"/>
        <v>0.48246504055215694</v>
      </c>
      <c r="E66" s="97">
        <f t="shared" si="91"/>
        <v>0</v>
      </c>
      <c r="F66" s="98">
        <f t="shared" si="92"/>
        <v>0.48246504055215694</v>
      </c>
      <c r="G66" s="97">
        <f t="shared" si="93"/>
        <v>0</v>
      </c>
      <c r="H66" s="97">
        <f t="shared" si="94"/>
        <v>0</v>
      </c>
      <c r="I66" s="98">
        <f t="shared" si="95"/>
        <v>0</v>
      </c>
      <c r="J66" s="97">
        <f t="shared" si="96"/>
        <v>0</v>
      </c>
      <c r="K66" s="97">
        <f t="shared" si="97"/>
        <v>0</v>
      </c>
      <c r="L66" s="98">
        <f t="shared" si="98"/>
        <v>0</v>
      </c>
      <c r="M66" s="98">
        <f t="shared" si="99"/>
        <v>8</v>
      </c>
      <c r="N66" s="97"/>
      <c r="O66" s="97" t="s">
        <v>8186</v>
      </c>
      <c r="P66" s="97">
        <f>$B58</f>
        <v>0</v>
      </c>
      <c r="Q66" s="98">
        <f t="shared" si="165"/>
        <v>9</v>
      </c>
      <c r="R66" s="97">
        <f t="shared" si="100"/>
        <v>105.87231873866266</v>
      </c>
      <c r="S66" s="97">
        <f t="shared" si="101"/>
        <v>107.33195547755192</v>
      </c>
      <c r="T66" s="97">
        <f t="shared" si="102"/>
        <v>-1.4596367388892588</v>
      </c>
      <c r="U66" s="97" t="str">
        <f t="shared" si="103"/>
        <v>QNOS</v>
      </c>
      <c r="V66" s="97">
        <f t="shared" si="104"/>
        <v>252.6680445224481</v>
      </c>
      <c r="W66" s="97">
        <f t="shared" si="0"/>
        <v>54</v>
      </c>
      <c r="X66" s="97">
        <f>SIN((90-$Y$9)*$AE$8)*TAN($AE$9*$AE$8)/TAN((90-'C'!$F48)*$AE$8)</f>
        <v>-0.77507694398502869</v>
      </c>
      <c r="Y66" s="97">
        <f t="shared" si="166"/>
        <v>3.9313065427916092</v>
      </c>
      <c r="Z66" s="97">
        <f t="shared" si="167"/>
        <v>2.2206545302661578</v>
      </c>
      <c r="AA66" s="97">
        <f t="shared" si="168"/>
        <v>-20.428049188484312</v>
      </c>
      <c r="AB66" s="97">
        <f t="shared" si="169"/>
        <v>63.235932093769605</v>
      </c>
      <c r="AC66" s="97">
        <f t="shared" si="170"/>
        <v>-83.663981282253914</v>
      </c>
      <c r="AD66" s="97">
        <f t="shared" si="171"/>
        <v>137.19211709471472</v>
      </c>
      <c r="AE66" s="97">
        <f>(COS( 90.833*$AE$8)-SIN($Y$9*$AE$8)*SIN('C'!$F48*$AE$8))/COS($Y$9*$AE$8)/COS('C'!$F48*$AE$8)</f>
        <v>0.16391307038477576</v>
      </c>
      <c r="AF66" s="97">
        <f t="shared" si="172"/>
        <v>80.565901655050197</v>
      </c>
      <c r="AG66" s="97">
        <f>('C'!$E48+$AG$9+$AA$9/15)</f>
        <v>12.422777777777778</v>
      </c>
      <c r="AH66" s="97">
        <f t="shared" si="173"/>
        <v>0</v>
      </c>
      <c r="AI66" s="97">
        <f t="shared" si="174"/>
        <v>0</v>
      </c>
      <c r="AJ66" s="97">
        <f t="shared" si="175"/>
        <v>0</v>
      </c>
      <c r="AK66" s="97">
        <f t="shared" si="176"/>
        <v>0</v>
      </c>
      <c r="AL66" s="97">
        <f t="shared" si="177"/>
        <v>0</v>
      </c>
      <c r="AM66" s="97"/>
      <c r="AN66" s="97"/>
      <c r="AO66" s="97">
        <f t="shared" si="178"/>
        <v>0</v>
      </c>
      <c r="AP66" s="97">
        <f>SIN((90-$Y$9)*$AE$8)*TAN($AC$10*$AE$8)/TAN((90-'C'!$F48)*$AE$8)</f>
        <v>6.2662277362072472E-2</v>
      </c>
      <c r="AQ66" s="97">
        <f t="shared" si="179"/>
        <v>2.5695650812758871E-2</v>
      </c>
      <c r="AR66" s="97">
        <f t="shared" si="180"/>
        <v>1.0127663357422376</v>
      </c>
      <c r="AS66" s="97">
        <f t="shared" si="181"/>
        <v>3.5472927690146507</v>
      </c>
      <c r="AT66" s="97">
        <f t="shared" si="182"/>
        <v>-9.106959298875525</v>
      </c>
      <c r="AU66" s="97">
        <f t="shared" si="183"/>
        <v>12.654252067890177</v>
      </c>
      <c r="AV66" s="97">
        <f t="shared" si="184"/>
        <v>185.55966652986086</v>
      </c>
      <c r="AW66" s="97" t="s">
        <v>8053</v>
      </c>
      <c r="AX66" s="97" t="s">
        <v>8053</v>
      </c>
      <c r="AY66" s="97" t="s">
        <v>8053</v>
      </c>
      <c r="AZ66" s="97">
        <f t="shared" si="185"/>
        <v>11.579160973251767</v>
      </c>
      <c r="BA66" s="97">
        <f t="shared" si="186"/>
        <v>11.579160973251767</v>
      </c>
      <c r="BB66" s="97">
        <f t="shared" si="187"/>
        <v>0.48246504055215694</v>
      </c>
      <c r="BC66" s="97">
        <f t="shared" si="188"/>
        <v>0</v>
      </c>
      <c r="BD66" s="97">
        <f t="shared" si="189"/>
        <v>0</v>
      </c>
      <c r="BE66" s="97">
        <f t="shared" si="190"/>
        <v>0</v>
      </c>
      <c r="BF66" s="97">
        <f>SIN((90-$Y$9)*$AE$8)*TAN($AC$9*$AE$8)/TAN((90-'C'!$F48)*$AE$8)</f>
        <v>0.77507694398502902</v>
      </c>
      <c r="BG66" s="97">
        <f t="shared" si="191"/>
        <v>3.9313065427916136</v>
      </c>
      <c r="BH66" s="97">
        <f t="shared" si="192"/>
        <v>2.2206545302661587</v>
      </c>
      <c r="BI66" s="97">
        <f t="shared" si="193"/>
        <v>20.428049188484316</v>
      </c>
      <c r="BJ66" s="97">
        <f t="shared" si="194"/>
        <v>-63.235932093769613</v>
      </c>
      <c r="BK66" s="97">
        <f t="shared" si="195"/>
        <v>83.663981282253928</v>
      </c>
      <c r="BL66" s="97">
        <f t="shared" si="196"/>
        <v>222.80788290528528</v>
      </c>
      <c r="BM66" s="97" t="s">
        <v>8053</v>
      </c>
      <c r="BN66" s="97" t="s">
        <v>8053</v>
      </c>
      <c r="BO66" s="97" t="s">
        <v>8053</v>
      </c>
      <c r="BP66" s="97">
        <f t="shared" si="197"/>
        <v>0</v>
      </c>
      <c r="BQ66" s="97">
        <f t="shared" si="198"/>
        <v>0</v>
      </c>
      <c r="BR66" s="97">
        <f t="shared" si="199"/>
        <v>0</v>
      </c>
      <c r="BS66" s="97">
        <f t="shared" si="200"/>
        <v>0</v>
      </c>
      <c r="BT66" s="97">
        <f t="shared" si="201"/>
        <v>0</v>
      </c>
      <c r="BU66" s="97">
        <f t="shared" si="202"/>
        <v>0</v>
      </c>
      <c r="BV66" s="97">
        <f>SIN((90-$Y$9)*$AE$8)*TAN($AE$10*$AE$8)/TAN((90-'C'!$F48)*$AE$8)</f>
        <v>-6.2662277362072458E-2</v>
      </c>
      <c r="BW66" s="97">
        <f t="shared" si="203"/>
        <v>2.5695650812758864E-2</v>
      </c>
      <c r="BX66" s="97">
        <f t="shared" si="204"/>
        <v>1.0127663357422376</v>
      </c>
      <c r="BY66" s="97">
        <f t="shared" si="205"/>
        <v>-3.5472927690146498</v>
      </c>
      <c r="BZ66" s="97">
        <f t="shared" si="206"/>
        <v>9.1069592988755232</v>
      </c>
      <c r="CA66" s="97">
        <f t="shared" si="207"/>
        <v>-12.654252067890173</v>
      </c>
      <c r="CB66" s="97">
        <f t="shared" si="208"/>
        <v>174.44033347013914</v>
      </c>
      <c r="CC66" s="97" t="s">
        <v>8053</v>
      </c>
      <c r="CD66" s="97" t="s">
        <v>8053</v>
      </c>
      <c r="CE66" s="97" t="s">
        <v>8053</v>
      </c>
      <c r="CF66" s="97">
        <f t="shared" si="209"/>
        <v>0</v>
      </c>
      <c r="CG66" s="97">
        <f t="shared" si="210"/>
        <v>0</v>
      </c>
      <c r="CH66" s="97">
        <f t="shared" si="211"/>
        <v>0</v>
      </c>
      <c r="CI66" s="97">
        <f t="shared" si="212"/>
        <v>0</v>
      </c>
      <c r="CJ66" s="97">
        <f t="shared" si="213"/>
        <v>0</v>
      </c>
      <c r="CK66" s="97">
        <f t="shared" si="214"/>
        <v>0</v>
      </c>
      <c r="CL66" s="97">
        <f>90-'C'!$F48</f>
        <v>104.94</v>
      </c>
      <c r="CM66" s="97">
        <v>8</v>
      </c>
      <c r="CN66" s="97"/>
      <c r="CO66" s="97" t="s">
        <v>8186</v>
      </c>
      <c r="CP66" s="97">
        <f>$B58</f>
        <v>0</v>
      </c>
      <c r="CQ66" s="97"/>
      <c r="CR66" s="97" t="s">
        <v>8189</v>
      </c>
      <c r="CS66" s="97">
        <f t="shared" si="154"/>
        <v>8</v>
      </c>
      <c r="CT66" s="97">
        <f t="shared" si="155"/>
        <v>34.31666666666667</v>
      </c>
      <c r="CU66" s="97">
        <f>'C'!F49</f>
        <v>-14.62</v>
      </c>
      <c r="CV66" s="97">
        <f t="shared" si="156"/>
        <v>3.1415926535897931</v>
      </c>
      <c r="CW66" s="97">
        <f t="shared" si="157"/>
        <v>1.7453292519943295E-2</v>
      </c>
      <c r="CX66" s="97">
        <f t="shared" si="158"/>
        <v>57.295779513082323</v>
      </c>
      <c r="CY66" s="97">
        <f t="shared" si="159"/>
        <v>0.59893882164272083</v>
      </c>
      <c r="CZ66" s="97">
        <f t="shared" si="160"/>
        <v>-0.25516713664157098</v>
      </c>
      <c r="DA66" s="97">
        <f t="shared" si="161"/>
        <v>1.4061402487185748</v>
      </c>
      <c r="DB66" s="97">
        <f t="shared" si="162"/>
        <v>-72.668044522448085</v>
      </c>
      <c r="DC66" s="97">
        <f t="shared" si="163"/>
        <v>107.33195547755192</v>
      </c>
      <c r="DD66" s="97">
        <f t="shared" si="164"/>
        <v>252.6680445224481</v>
      </c>
      <c r="DE66" s="97"/>
      <c r="DF66" s="97"/>
      <c r="DG66" s="97"/>
      <c r="DH66" s="97"/>
      <c r="DI66" s="97"/>
      <c r="DJ66" s="97"/>
      <c r="DK66" s="97"/>
      <c r="DL66" s="97"/>
      <c r="DM66" s="97"/>
      <c r="DN66" s="97"/>
      <c r="DO66" s="97"/>
    </row>
    <row r="67" spans="1:119" ht="30" customHeight="1" x14ac:dyDescent="0.2">
      <c r="A67" s="97">
        <f t="shared" si="87"/>
        <v>0</v>
      </c>
      <c r="B67" s="97">
        <f t="shared" si="88"/>
        <v>0</v>
      </c>
      <c r="C67" s="97">
        <f t="shared" si="89"/>
        <v>0</v>
      </c>
      <c r="D67" s="97">
        <f t="shared" si="90"/>
        <v>0.48268592023634427</v>
      </c>
      <c r="E67" s="97">
        <f t="shared" si="91"/>
        <v>0</v>
      </c>
      <c r="F67" s="98">
        <f t="shared" si="92"/>
        <v>0.48268592023634427</v>
      </c>
      <c r="G67" s="97">
        <f t="shared" si="93"/>
        <v>0</v>
      </c>
      <c r="H67" s="97">
        <f t="shared" si="94"/>
        <v>0</v>
      </c>
      <c r="I67" s="98">
        <f t="shared" si="95"/>
        <v>0</v>
      </c>
      <c r="J67" s="97">
        <f t="shared" si="96"/>
        <v>0</v>
      </c>
      <c r="K67" s="97">
        <f t="shared" si="97"/>
        <v>0</v>
      </c>
      <c r="L67" s="98">
        <f t="shared" si="98"/>
        <v>0</v>
      </c>
      <c r="M67" s="98">
        <f t="shared" si="99"/>
        <v>9</v>
      </c>
      <c r="N67" s="97"/>
      <c r="O67" s="97"/>
      <c r="P67" s="97">
        <f>$G58</f>
        <v>0</v>
      </c>
      <c r="Q67" s="98">
        <f t="shared" si="165"/>
        <v>10</v>
      </c>
      <c r="R67" s="97">
        <f t="shared" si="100"/>
        <v>105.87231873866266</v>
      </c>
      <c r="S67" s="97">
        <f t="shared" si="101"/>
        <v>106.93671434964646</v>
      </c>
      <c r="T67" s="97">
        <f t="shared" si="102"/>
        <v>-1.0643956109838086</v>
      </c>
      <c r="U67" s="97" t="str">
        <f t="shared" si="103"/>
        <v>QNOS</v>
      </c>
      <c r="V67" s="97">
        <f t="shared" si="104"/>
        <v>253.06328565035352</v>
      </c>
      <c r="W67" s="97">
        <f t="shared" si="0"/>
        <v>55</v>
      </c>
      <c r="X67" s="97">
        <f>SIN((90-$Y$9)*$AE$8)*TAN($AE$9*$AE$8)/TAN((90-'C'!$F49)*$AE$8)</f>
        <v>-0.75772415814589555</v>
      </c>
      <c r="Y67" s="97">
        <f t="shared" si="166"/>
        <v>3.9313065427916092</v>
      </c>
      <c r="Z67" s="97">
        <f t="shared" si="167"/>
        <v>2.2206545302661578</v>
      </c>
      <c r="AA67" s="97">
        <f t="shared" si="168"/>
        <v>-19.951012417517383</v>
      </c>
      <c r="AB67" s="97">
        <f t="shared" si="169"/>
        <v>63.235932093769605</v>
      </c>
      <c r="AC67" s="97">
        <f t="shared" si="170"/>
        <v>-83.186944511286981</v>
      </c>
      <c r="AD67" s="97">
        <f t="shared" si="171"/>
        <v>136.71508032374777</v>
      </c>
      <c r="AE67" s="97">
        <f>(COS( 90.833*$AE$8)-SIN($Y$9*$AE$8)*SIN('C'!$F49*$AE$8))/COS($Y$9*$AE$8)/COS('C'!$F49*$AE$8)</f>
        <v>0.15986226403623194</v>
      </c>
      <c r="AF67" s="97">
        <f t="shared" si="172"/>
        <v>80.80109837309621</v>
      </c>
      <c r="AG67" s="97">
        <f>('C'!$E49+$AG$9+$AA$9/15)</f>
        <v>12.422777777777778</v>
      </c>
      <c r="AH67" s="97">
        <f t="shared" si="173"/>
        <v>0</v>
      </c>
      <c r="AI67" s="97">
        <f t="shared" si="174"/>
        <v>0</v>
      </c>
      <c r="AJ67" s="97">
        <f t="shared" si="175"/>
        <v>0</v>
      </c>
      <c r="AK67" s="97">
        <f t="shared" si="176"/>
        <v>0</v>
      </c>
      <c r="AL67" s="97">
        <f t="shared" si="177"/>
        <v>0</v>
      </c>
      <c r="AM67" s="97"/>
      <c r="AN67" s="97"/>
      <c r="AO67" s="97">
        <f t="shared" si="178"/>
        <v>0</v>
      </c>
      <c r="AP67" s="97">
        <f>SIN((90-$Y$9)*$AE$8)*TAN($AC$10*$AE$8)/TAN((90-'C'!$F49)*$AE$8)</f>
        <v>6.1259364931642329E-2</v>
      </c>
      <c r="AQ67" s="97">
        <f t="shared" si="179"/>
        <v>2.5695650812758871E-2</v>
      </c>
      <c r="AR67" s="97">
        <f t="shared" si="180"/>
        <v>1.0127663357422376</v>
      </c>
      <c r="AS67" s="97">
        <f t="shared" si="181"/>
        <v>3.4677760827071995</v>
      </c>
      <c r="AT67" s="97">
        <f t="shared" si="182"/>
        <v>-9.106959298875525</v>
      </c>
      <c r="AU67" s="97">
        <f t="shared" si="183"/>
        <v>12.574735381582725</v>
      </c>
      <c r="AV67" s="97">
        <f t="shared" si="184"/>
        <v>185.63918321616833</v>
      </c>
      <c r="AW67" s="97" t="s">
        <v>8053</v>
      </c>
      <c r="AX67" s="97" t="s">
        <v>8053</v>
      </c>
      <c r="AY67" s="97" t="s">
        <v>8053</v>
      </c>
      <c r="AZ67" s="97">
        <f t="shared" si="185"/>
        <v>11.584462085672262</v>
      </c>
      <c r="BA67" s="97">
        <f t="shared" si="186"/>
        <v>11.584462085672262</v>
      </c>
      <c r="BB67" s="97">
        <f t="shared" si="187"/>
        <v>0.48268592023634427</v>
      </c>
      <c r="BC67" s="97">
        <f t="shared" si="188"/>
        <v>0</v>
      </c>
      <c r="BD67" s="97">
        <f t="shared" si="189"/>
        <v>0</v>
      </c>
      <c r="BE67" s="97">
        <f t="shared" si="190"/>
        <v>0</v>
      </c>
      <c r="BF67" s="97">
        <f>SIN((90-$Y$9)*$AE$8)*TAN($AC$9*$AE$8)/TAN((90-'C'!$F49)*$AE$8)</f>
        <v>0.75772415814589589</v>
      </c>
      <c r="BG67" s="97">
        <f t="shared" si="191"/>
        <v>3.9313065427916136</v>
      </c>
      <c r="BH67" s="97">
        <f t="shared" si="192"/>
        <v>2.2206545302661587</v>
      </c>
      <c r="BI67" s="97">
        <f t="shared" si="193"/>
        <v>19.951012417517386</v>
      </c>
      <c r="BJ67" s="97">
        <f t="shared" si="194"/>
        <v>-63.235932093769613</v>
      </c>
      <c r="BK67" s="97">
        <f t="shared" si="195"/>
        <v>83.186944511286995</v>
      </c>
      <c r="BL67" s="97">
        <f t="shared" si="196"/>
        <v>223.28491967625223</v>
      </c>
      <c r="BM67" s="97" t="s">
        <v>8053</v>
      </c>
      <c r="BN67" s="97" t="s">
        <v>8053</v>
      </c>
      <c r="BO67" s="97" t="s">
        <v>8053</v>
      </c>
      <c r="BP67" s="97">
        <f t="shared" si="197"/>
        <v>0</v>
      </c>
      <c r="BQ67" s="97">
        <f t="shared" si="198"/>
        <v>0</v>
      </c>
      <c r="BR67" s="97">
        <f t="shared" si="199"/>
        <v>0</v>
      </c>
      <c r="BS67" s="97">
        <f t="shared" si="200"/>
        <v>0</v>
      </c>
      <c r="BT67" s="97">
        <f t="shared" si="201"/>
        <v>0</v>
      </c>
      <c r="BU67" s="97">
        <f t="shared" si="202"/>
        <v>0</v>
      </c>
      <c r="BV67" s="97">
        <f>SIN((90-$Y$9)*$AE$8)*TAN($AE$10*$AE$8)/TAN((90-'C'!$F49)*$AE$8)</f>
        <v>-6.1259364931642316E-2</v>
      </c>
      <c r="BW67" s="97">
        <f t="shared" si="203"/>
        <v>2.5695650812758864E-2</v>
      </c>
      <c r="BX67" s="97">
        <f t="shared" si="204"/>
        <v>1.0127663357422376</v>
      </c>
      <c r="BY67" s="97">
        <f t="shared" si="205"/>
        <v>-3.4677760827071982</v>
      </c>
      <c r="BZ67" s="97">
        <f t="shared" si="206"/>
        <v>9.1069592988755232</v>
      </c>
      <c r="CA67" s="97">
        <f t="shared" si="207"/>
        <v>-12.574735381582721</v>
      </c>
      <c r="CB67" s="97">
        <f t="shared" si="208"/>
        <v>174.36081678383167</v>
      </c>
      <c r="CC67" s="97" t="s">
        <v>8053</v>
      </c>
      <c r="CD67" s="97" t="s">
        <v>8053</v>
      </c>
      <c r="CE67" s="97" t="s">
        <v>8053</v>
      </c>
      <c r="CF67" s="97">
        <f t="shared" si="209"/>
        <v>0</v>
      </c>
      <c r="CG67" s="97">
        <f t="shared" si="210"/>
        <v>0</v>
      </c>
      <c r="CH67" s="97">
        <f t="shared" si="211"/>
        <v>0</v>
      </c>
      <c r="CI67" s="97">
        <f t="shared" si="212"/>
        <v>0</v>
      </c>
      <c r="CJ67" s="97">
        <f t="shared" si="213"/>
        <v>0</v>
      </c>
      <c r="CK67" s="97">
        <f t="shared" si="214"/>
        <v>0</v>
      </c>
      <c r="CL67" s="97">
        <f>90-'C'!$F49</f>
        <v>104.62</v>
      </c>
      <c r="CM67" s="97">
        <v>9</v>
      </c>
      <c r="CN67" s="97"/>
      <c r="CO67" s="97"/>
      <c r="CP67" s="97">
        <f>$G58</f>
        <v>0</v>
      </c>
      <c r="CQ67" s="97"/>
      <c r="CR67" s="97" t="s">
        <v>8189</v>
      </c>
      <c r="CS67" s="97">
        <f t="shared" si="154"/>
        <v>9</v>
      </c>
      <c r="CT67" s="97">
        <f t="shared" si="155"/>
        <v>34.31666666666667</v>
      </c>
      <c r="CU67" s="97">
        <f>'C'!F50</f>
        <v>-14.297000000000001</v>
      </c>
      <c r="CV67" s="97">
        <f t="shared" si="156"/>
        <v>3.1415926535897931</v>
      </c>
      <c r="CW67" s="97">
        <f t="shared" si="157"/>
        <v>1.7453292519943295E-2</v>
      </c>
      <c r="CX67" s="97">
        <f t="shared" si="158"/>
        <v>57.295779513082323</v>
      </c>
      <c r="CY67" s="97">
        <f t="shared" si="159"/>
        <v>0.59893882164272083</v>
      </c>
      <c r="CZ67" s="97">
        <f t="shared" si="160"/>
        <v>-0.24952972315762931</v>
      </c>
      <c r="DA67" s="97">
        <f t="shared" si="161"/>
        <v>1.4102452058383625</v>
      </c>
      <c r="DB67" s="97">
        <f t="shared" si="162"/>
        <v>-73.063285650353535</v>
      </c>
      <c r="DC67" s="97">
        <f t="shared" si="163"/>
        <v>106.93671434964646</v>
      </c>
      <c r="DD67" s="97">
        <f t="shared" si="164"/>
        <v>253.06328565035352</v>
      </c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</row>
    <row r="68" spans="1:119" ht="30" customHeight="1" x14ac:dyDescent="0.2">
      <c r="A68" s="97">
        <f t="shared" si="87"/>
        <v>0</v>
      </c>
      <c r="B68" s="97">
        <f t="shared" si="88"/>
        <v>0</v>
      </c>
      <c r="C68" s="97">
        <f t="shared" si="89"/>
        <v>0</v>
      </c>
      <c r="D68" s="97">
        <f t="shared" si="90"/>
        <v>0.482949866907533</v>
      </c>
      <c r="E68" s="97">
        <f t="shared" si="91"/>
        <v>0</v>
      </c>
      <c r="F68" s="98">
        <f t="shared" si="92"/>
        <v>0.482949866907533</v>
      </c>
      <c r="G68" s="97">
        <f t="shared" si="93"/>
        <v>0</v>
      </c>
      <c r="H68" s="97">
        <f t="shared" si="94"/>
        <v>0</v>
      </c>
      <c r="I68" s="98">
        <f t="shared" si="95"/>
        <v>0</v>
      </c>
      <c r="J68" s="97">
        <f t="shared" si="96"/>
        <v>0</v>
      </c>
      <c r="K68" s="97">
        <f t="shared" si="97"/>
        <v>0</v>
      </c>
      <c r="L68" s="98">
        <f t="shared" si="98"/>
        <v>0</v>
      </c>
      <c r="M68" s="98">
        <f t="shared" si="99"/>
        <v>10</v>
      </c>
      <c r="N68" s="97"/>
      <c r="O68" s="97"/>
      <c r="P68" s="97">
        <f>$H58</f>
        <v>0</v>
      </c>
      <c r="Q68" s="98">
        <f t="shared" si="165"/>
        <v>11</v>
      </c>
      <c r="R68" s="97">
        <f t="shared" si="100"/>
        <v>105.87231873866266</v>
      </c>
      <c r="S68" s="97">
        <f t="shared" si="101"/>
        <v>106.53642480610155</v>
      </c>
      <c r="T68" s="97">
        <f t="shared" si="102"/>
        <v>-0.66410606743889389</v>
      </c>
      <c r="U68" s="97" t="str">
        <f t="shared" si="103"/>
        <v>QNOS</v>
      </c>
      <c r="V68" s="97">
        <f t="shared" si="104"/>
        <v>253.46357519389846</v>
      </c>
      <c r="W68" s="97">
        <f t="shared" si="0"/>
        <v>56</v>
      </c>
      <c r="X68" s="97">
        <f>SIN((90-$Y$9)*$AE$8)*TAN($AE$9*$AE$8)/TAN((90-'C'!$F50)*$AE$8)</f>
        <v>-0.74025988684832733</v>
      </c>
      <c r="Y68" s="97">
        <f t="shared" si="166"/>
        <v>3.9313065427916092</v>
      </c>
      <c r="Z68" s="97">
        <f t="shared" si="167"/>
        <v>2.2206545302661578</v>
      </c>
      <c r="AA68" s="97">
        <f t="shared" si="168"/>
        <v>-19.472362094184309</v>
      </c>
      <c r="AB68" s="97">
        <f t="shared" si="169"/>
        <v>63.235932093769605</v>
      </c>
      <c r="AC68" s="97">
        <f t="shared" si="170"/>
        <v>-82.708294187953911</v>
      </c>
      <c r="AD68" s="97">
        <f t="shared" si="171"/>
        <v>136.23643000041471</v>
      </c>
      <c r="AE68" s="97">
        <f>(COS( 90.833*$AE$8)-SIN($Y$9*$AE$8)*SIN('C'!$F50*$AE$8))/COS($Y$9*$AE$8)/COS('C'!$F50*$AE$8)</f>
        <v>0.15578485810681153</v>
      </c>
      <c r="AF68" s="97">
        <f t="shared" si="172"/>
        <v>81.037681724477082</v>
      </c>
      <c r="AG68" s="97">
        <f>('C'!$E50+$AG$9+$AA$9/15)</f>
        <v>12.423777777777779</v>
      </c>
      <c r="AH68" s="97">
        <f t="shared" si="173"/>
        <v>0</v>
      </c>
      <c r="AI68" s="97">
        <f t="shared" si="174"/>
        <v>0</v>
      </c>
      <c r="AJ68" s="97">
        <f t="shared" si="175"/>
        <v>0</v>
      </c>
      <c r="AK68" s="97">
        <f t="shared" si="176"/>
        <v>0</v>
      </c>
      <c r="AL68" s="97">
        <f t="shared" si="177"/>
        <v>0</v>
      </c>
      <c r="AM68" s="97"/>
      <c r="AN68" s="97"/>
      <c r="AO68" s="97">
        <f t="shared" si="178"/>
        <v>0</v>
      </c>
      <c r="AP68" s="97">
        <f>SIN((90-$Y$9)*$AE$8)*TAN($AC$10*$AE$8)/TAN((90-'C'!$F50)*$AE$8)</f>
        <v>5.9847439289333663E-2</v>
      </c>
      <c r="AQ68" s="97">
        <f t="shared" si="179"/>
        <v>2.5695650812758871E-2</v>
      </c>
      <c r="AR68" s="97">
        <f t="shared" si="180"/>
        <v>1.0127663357422376</v>
      </c>
      <c r="AS68" s="97">
        <f t="shared" si="181"/>
        <v>3.3877552810792824</v>
      </c>
      <c r="AT68" s="97">
        <f t="shared" si="182"/>
        <v>-9.106959298875525</v>
      </c>
      <c r="AU68" s="97">
        <f t="shared" si="183"/>
        <v>12.494714579954808</v>
      </c>
      <c r="AV68" s="97">
        <f t="shared" si="184"/>
        <v>185.71920401779624</v>
      </c>
      <c r="AW68" s="97" t="s">
        <v>8053</v>
      </c>
      <c r="AX68" s="97" t="s">
        <v>8053</v>
      </c>
      <c r="AY68" s="97" t="s">
        <v>8053</v>
      </c>
      <c r="AZ68" s="97">
        <f t="shared" si="185"/>
        <v>11.590796805780792</v>
      </c>
      <c r="BA68" s="97">
        <f t="shared" si="186"/>
        <v>11.590796805780792</v>
      </c>
      <c r="BB68" s="97">
        <f t="shared" si="187"/>
        <v>0.482949866907533</v>
      </c>
      <c r="BC68" s="97">
        <f t="shared" si="188"/>
        <v>0</v>
      </c>
      <c r="BD68" s="97">
        <f t="shared" si="189"/>
        <v>0</v>
      </c>
      <c r="BE68" s="97">
        <f t="shared" si="190"/>
        <v>0</v>
      </c>
      <c r="BF68" s="97">
        <f>SIN((90-$Y$9)*$AE$8)*TAN($AC$9*$AE$8)/TAN((90-'C'!$F50)*$AE$8)</f>
        <v>0.74025988684832766</v>
      </c>
      <c r="BG68" s="97">
        <f t="shared" si="191"/>
        <v>3.9313065427916136</v>
      </c>
      <c r="BH68" s="97">
        <f t="shared" si="192"/>
        <v>2.2206545302661587</v>
      </c>
      <c r="BI68" s="97">
        <f t="shared" si="193"/>
        <v>19.472362094184309</v>
      </c>
      <c r="BJ68" s="97">
        <f t="shared" si="194"/>
        <v>-63.235932093769613</v>
      </c>
      <c r="BK68" s="97">
        <f t="shared" si="195"/>
        <v>82.708294187953925</v>
      </c>
      <c r="BL68" s="97">
        <f t="shared" si="196"/>
        <v>223.76356999958529</v>
      </c>
      <c r="BM68" s="97" t="s">
        <v>8053</v>
      </c>
      <c r="BN68" s="97" t="s">
        <v>8053</v>
      </c>
      <c r="BO68" s="97" t="s">
        <v>8053</v>
      </c>
      <c r="BP68" s="97">
        <f t="shared" si="197"/>
        <v>0</v>
      </c>
      <c r="BQ68" s="97">
        <f t="shared" si="198"/>
        <v>0</v>
      </c>
      <c r="BR68" s="97">
        <f t="shared" si="199"/>
        <v>0</v>
      </c>
      <c r="BS68" s="97">
        <f t="shared" si="200"/>
        <v>0</v>
      </c>
      <c r="BT68" s="97">
        <f t="shared" si="201"/>
        <v>0</v>
      </c>
      <c r="BU68" s="97">
        <f t="shared" si="202"/>
        <v>0</v>
      </c>
      <c r="BV68" s="97">
        <f>SIN((90-$Y$9)*$AE$8)*TAN($AE$10*$AE$8)/TAN((90-'C'!$F50)*$AE$8)</f>
        <v>-5.984743928933365E-2</v>
      </c>
      <c r="BW68" s="97">
        <f t="shared" si="203"/>
        <v>2.5695650812758864E-2</v>
      </c>
      <c r="BX68" s="97">
        <f t="shared" si="204"/>
        <v>1.0127663357422376</v>
      </c>
      <c r="BY68" s="97">
        <f t="shared" si="205"/>
        <v>-3.3877552810792815</v>
      </c>
      <c r="BZ68" s="97">
        <f t="shared" si="206"/>
        <v>9.1069592988755232</v>
      </c>
      <c r="CA68" s="97">
        <f t="shared" si="207"/>
        <v>-12.494714579954804</v>
      </c>
      <c r="CB68" s="97">
        <f t="shared" si="208"/>
        <v>174.28079598220376</v>
      </c>
      <c r="CC68" s="97" t="s">
        <v>8053</v>
      </c>
      <c r="CD68" s="97" t="s">
        <v>8053</v>
      </c>
      <c r="CE68" s="97" t="s">
        <v>8053</v>
      </c>
      <c r="CF68" s="97">
        <f t="shared" si="209"/>
        <v>0</v>
      </c>
      <c r="CG68" s="97">
        <f t="shared" si="210"/>
        <v>0</v>
      </c>
      <c r="CH68" s="97">
        <f t="shared" si="211"/>
        <v>0</v>
      </c>
      <c r="CI68" s="97">
        <f t="shared" si="212"/>
        <v>0</v>
      </c>
      <c r="CJ68" s="97">
        <f t="shared" si="213"/>
        <v>0</v>
      </c>
      <c r="CK68" s="97">
        <f t="shared" si="214"/>
        <v>0</v>
      </c>
      <c r="CL68" s="97">
        <f>90-'C'!$F50</f>
        <v>104.297</v>
      </c>
      <c r="CM68" s="97">
        <v>10</v>
      </c>
      <c r="CN68" s="97"/>
      <c r="CO68" s="97"/>
      <c r="CP68" s="97">
        <f>$H58</f>
        <v>0</v>
      </c>
      <c r="CQ68" s="97"/>
      <c r="CR68" s="97" t="s">
        <v>8189</v>
      </c>
      <c r="CS68" s="97">
        <f t="shared" si="154"/>
        <v>10</v>
      </c>
      <c r="CT68" s="97">
        <f t="shared" si="155"/>
        <v>34.31666666666667</v>
      </c>
      <c r="CU68" s="97">
        <f>'C'!F51</f>
        <v>-13.968999999999999</v>
      </c>
      <c r="CV68" s="97">
        <f t="shared" si="156"/>
        <v>3.1415926535897931</v>
      </c>
      <c r="CW68" s="97">
        <f t="shared" si="157"/>
        <v>1.7453292519943295E-2</v>
      </c>
      <c r="CX68" s="97">
        <f t="shared" si="158"/>
        <v>57.295779513082323</v>
      </c>
      <c r="CY68" s="97">
        <f t="shared" si="159"/>
        <v>0.59893882164272083</v>
      </c>
      <c r="CZ68" s="97">
        <f t="shared" si="160"/>
        <v>-0.2438050432110879</v>
      </c>
      <c r="DA68" s="97">
        <f t="shared" si="161"/>
        <v>1.4143743642753615</v>
      </c>
      <c r="DB68" s="97">
        <f t="shared" si="162"/>
        <v>-73.46357519389845</v>
      </c>
      <c r="DC68" s="97">
        <f t="shared" si="163"/>
        <v>106.53642480610155</v>
      </c>
      <c r="DD68" s="97">
        <f t="shared" si="164"/>
        <v>253.46357519389846</v>
      </c>
      <c r="DE68" s="97"/>
      <c r="DF68" s="97"/>
      <c r="DG68" s="97"/>
      <c r="DH68" s="97"/>
      <c r="DI68" s="97"/>
      <c r="DJ68" s="97"/>
      <c r="DK68" s="97"/>
      <c r="DL68" s="97"/>
      <c r="DM68" s="97"/>
      <c r="DN68" s="97"/>
      <c r="DO68" s="97"/>
    </row>
    <row r="69" spans="1:119" ht="30" customHeight="1" x14ac:dyDescent="0.2">
      <c r="A69" s="97">
        <f t="shared" si="87"/>
        <v>0</v>
      </c>
      <c r="B69" s="97">
        <f t="shared" si="88"/>
        <v>0</v>
      </c>
      <c r="C69" s="97">
        <f t="shared" si="89"/>
        <v>0</v>
      </c>
      <c r="D69" s="97">
        <f t="shared" si="90"/>
        <v>0.48317491649652328</v>
      </c>
      <c r="E69" s="97">
        <f t="shared" si="91"/>
        <v>0</v>
      </c>
      <c r="F69" s="98">
        <f t="shared" si="92"/>
        <v>0.48317491649652328</v>
      </c>
      <c r="G69" s="97">
        <f t="shared" si="93"/>
        <v>0</v>
      </c>
      <c r="H69" s="97">
        <f t="shared" si="94"/>
        <v>0</v>
      </c>
      <c r="I69" s="98">
        <f t="shared" si="95"/>
        <v>0</v>
      </c>
      <c r="J69" s="97">
        <f t="shared" si="96"/>
        <v>0</v>
      </c>
      <c r="K69" s="97">
        <f t="shared" si="97"/>
        <v>0</v>
      </c>
      <c r="L69" s="98">
        <f t="shared" si="98"/>
        <v>0</v>
      </c>
      <c r="M69" s="98">
        <f t="shared" si="99"/>
        <v>11</v>
      </c>
      <c r="N69" s="97" t="s">
        <v>8187</v>
      </c>
      <c r="O69" s="97"/>
      <c r="P69" s="97"/>
      <c r="Q69" s="98">
        <f t="shared" si="165"/>
        <v>12</v>
      </c>
      <c r="R69" s="97">
        <f t="shared" si="100"/>
        <v>105.87231873866266</v>
      </c>
      <c r="S69" s="97">
        <f t="shared" si="101"/>
        <v>106.13189817918368</v>
      </c>
      <c r="T69" s="97">
        <f t="shared" si="102"/>
        <v>-0.25957944052102278</v>
      </c>
      <c r="U69" s="97" t="str">
        <f t="shared" si="103"/>
        <v>QNOS</v>
      </c>
      <c r="V69" s="97">
        <f t="shared" si="104"/>
        <v>253.86810182081632</v>
      </c>
      <c r="W69" s="97">
        <f t="shared" si="0"/>
        <v>57</v>
      </c>
      <c r="X69" s="97">
        <f>SIN((90-$Y$9)*$AE$8)*TAN($AE$9*$AE$8)/TAN((90-'C'!$F51)*$AE$8)</f>
        <v>-0.72257654176674013</v>
      </c>
      <c r="Y69" s="97">
        <f t="shared" si="166"/>
        <v>3.9313065427916092</v>
      </c>
      <c r="Z69" s="97">
        <f t="shared" si="167"/>
        <v>2.2206545302661578</v>
      </c>
      <c r="AA69" s="97">
        <f t="shared" si="168"/>
        <v>-18.989143681081043</v>
      </c>
      <c r="AB69" s="97">
        <f t="shared" si="169"/>
        <v>63.235932093769605</v>
      </c>
      <c r="AC69" s="97">
        <f t="shared" si="170"/>
        <v>-82.225075774850652</v>
      </c>
      <c r="AD69" s="97">
        <f t="shared" si="171"/>
        <v>135.75321158731143</v>
      </c>
      <c r="AE69" s="97">
        <f>(COS( 90.833*$AE$8)-SIN($Y$9*$AE$8)*SIN('C'!$F51*$AE$8))/COS($Y$9*$AE$8)/COS('C'!$F51*$AE$8)</f>
        <v>0.151655714840191</v>
      </c>
      <c r="AF69" s="97">
        <f t="shared" si="172"/>
        <v>81.277110140951081</v>
      </c>
      <c r="AG69" s="97">
        <f>('C'!$E51+$AG$9+$AA$9/15)</f>
        <v>12.423777777777779</v>
      </c>
      <c r="AH69" s="97">
        <f t="shared" si="173"/>
        <v>0</v>
      </c>
      <c r="AI69" s="97">
        <f t="shared" si="174"/>
        <v>0</v>
      </c>
      <c r="AJ69" s="97">
        <f t="shared" si="175"/>
        <v>0</v>
      </c>
      <c r="AK69" s="97">
        <f t="shared" si="176"/>
        <v>0</v>
      </c>
      <c r="AL69" s="97">
        <f t="shared" si="177"/>
        <v>0</v>
      </c>
      <c r="AM69" s="97"/>
      <c r="AN69" s="97"/>
      <c r="AO69" s="97">
        <f t="shared" si="178"/>
        <v>0</v>
      </c>
      <c r="AP69" s="97">
        <f>SIN((90-$Y$9)*$AE$8)*TAN($AC$10*$AE$8)/TAN((90-'C'!$F51)*$AE$8)</f>
        <v>5.8417802292915585E-2</v>
      </c>
      <c r="AQ69" s="97">
        <f t="shared" si="179"/>
        <v>2.5695650812758871E-2</v>
      </c>
      <c r="AR69" s="97">
        <f t="shared" si="180"/>
        <v>1.0127663357422376</v>
      </c>
      <c r="AS69" s="97">
        <f t="shared" si="181"/>
        <v>3.3067374290428</v>
      </c>
      <c r="AT69" s="97">
        <f t="shared" si="182"/>
        <v>-9.106959298875525</v>
      </c>
      <c r="AU69" s="97">
        <f t="shared" si="183"/>
        <v>12.413696727918325</v>
      </c>
      <c r="AV69" s="97">
        <f t="shared" si="184"/>
        <v>185.80022186983271</v>
      </c>
      <c r="AW69" s="97" t="s">
        <v>8053</v>
      </c>
      <c r="AX69" s="97" t="s">
        <v>8053</v>
      </c>
      <c r="AY69" s="97" t="s">
        <v>8053</v>
      </c>
      <c r="AZ69" s="97">
        <f t="shared" si="185"/>
        <v>11.596197995916558</v>
      </c>
      <c r="BA69" s="97">
        <f t="shared" si="186"/>
        <v>11.596197995916558</v>
      </c>
      <c r="BB69" s="97">
        <f t="shared" si="187"/>
        <v>0.48317491649652328</v>
      </c>
      <c r="BC69" s="97">
        <f t="shared" si="188"/>
        <v>0</v>
      </c>
      <c r="BD69" s="97">
        <f t="shared" si="189"/>
        <v>0</v>
      </c>
      <c r="BE69" s="97">
        <f t="shared" si="190"/>
        <v>0</v>
      </c>
      <c r="BF69" s="97">
        <f>SIN((90-$Y$9)*$AE$8)*TAN($AC$9*$AE$8)/TAN((90-'C'!$F51)*$AE$8)</f>
        <v>0.72257654176674047</v>
      </c>
      <c r="BG69" s="97">
        <f t="shared" si="191"/>
        <v>3.9313065427916136</v>
      </c>
      <c r="BH69" s="97">
        <f t="shared" si="192"/>
        <v>2.2206545302661587</v>
      </c>
      <c r="BI69" s="97">
        <f t="shared" si="193"/>
        <v>18.989143681081043</v>
      </c>
      <c r="BJ69" s="97">
        <f t="shared" si="194"/>
        <v>-63.235932093769613</v>
      </c>
      <c r="BK69" s="97">
        <f t="shared" si="195"/>
        <v>82.225075774850652</v>
      </c>
      <c r="BL69" s="97">
        <f t="shared" si="196"/>
        <v>224.24678841268857</v>
      </c>
      <c r="BM69" s="97" t="s">
        <v>8053</v>
      </c>
      <c r="BN69" s="97" t="s">
        <v>8053</v>
      </c>
      <c r="BO69" s="97" t="s">
        <v>8053</v>
      </c>
      <c r="BP69" s="97">
        <f t="shared" si="197"/>
        <v>0</v>
      </c>
      <c r="BQ69" s="97">
        <f t="shared" si="198"/>
        <v>0</v>
      </c>
      <c r="BR69" s="97">
        <f t="shared" si="199"/>
        <v>0</v>
      </c>
      <c r="BS69" s="97">
        <f t="shared" si="200"/>
        <v>0</v>
      </c>
      <c r="BT69" s="97">
        <f t="shared" si="201"/>
        <v>0</v>
      </c>
      <c r="BU69" s="97">
        <f t="shared" si="202"/>
        <v>0</v>
      </c>
      <c r="BV69" s="97">
        <f>SIN((90-$Y$9)*$AE$8)*TAN($AE$10*$AE$8)/TAN((90-'C'!$F51)*$AE$8)</f>
        <v>-5.8417802292915572E-2</v>
      </c>
      <c r="BW69" s="97">
        <f t="shared" si="203"/>
        <v>2.5695650812758864E-2</v>
      </c>
      <c r="BX69" s="97">
        <f t="shared" si="204"/>
        <v>1.0127663357422376</v>
      </c>
      <c r="BY69" s="97">
        <f t="shared" si="205"/>
        <v>-3.3067374290427995</v>
      </c>
      <c r="BZ69" s="97">
        <f t="shared" si="206"/>
        <v>9.1069592988755232</v>
      </c>
      <c r="CA69" s="97">
        <f t="shared" si="207"/>
        <v>-12.413696727918323</v>
      </c>
      <c r="CB69" s="97">
        <f t="shared" si="208"/>
        <v>174.19977813016729</v>
      </c>
      <c r="CC69" s="97" t="s">
        <v>8053</v>
      </c>
      <c r="CD69" s="97" t="s">
        <v>8053</v>
      </c>
      <c r="CE69" s="97" t="s">
        <v>8053</v>
      </c>
      <c r="CF69" s="97">
        <f t="shared" si="209"/>
        <v>0</v>
      </c>
      <c r="CG69" s="97">
        <f t="shared" si="210"/>
        <v>0</v>
      </c>
      <c r="CH69" s="97">
        <f t="shared" si="211"/>
        <v>0</v>
      </c>
      <c r="CI69" s="97">
        <f t="shared" si="212"/>
        <v>0</v>
      </c>
      <c r="CJ69" s="97">
        <f t="shared" si="213"/>
        <v>0</v>
      </c>
      <c r="CK69" s="97">
        <f t="shared" si="214"/>
        <v>0</v>
      </c>
      <c r="CL69" s="97">
        <f>90-'C'!$F51</f>
        <v>103.96899999999999</v>
      </c>
      <c r="CM69" s="97">
        <v>11</v>
      </c>
      <c r="CN69" s="97" t="s">
        <v>8187</v>
      </c>
      <c r="CO69" s="97"/>
      <c r="CP69" s="97"/>
      <c r="CQ69" s="97"/>
      <c r="CR69" s="97" t="s">
        <v>8189</v>
      </c>
      <c r="CS69" s="97">
        <f t="shared" si="154"/>
        <v>11</v>
      </c>
      <c r="CT69" s="97">
        <f t="shared" si="155"/>
        <v>34.31666666666667</v>
      </c>
      <c r="CU69" s="97">
        <f>'C'!F52</f>
        <v>-13.638</v>
      </c>
      <c r="CV69" s="97">
        <f t="shared" si="156"/>
        <v>3.1415926535897931</v>
      </c>
      <c r="CW69" s="97">
        <f t="shared" si="157"/>
        <v>1.7453292519943295E-2</v>
      </c>
      <c r="CX69" s="97">
        <f t="shared" si="158"/>
        <v>57.295779513082323</v>
      </c>
      <c r="CY69" s="97">
        <f t="shared" si="159"/>
        <v>0.59893882164272083</v>
      </c>
      <c r="CZ69" s="97">
        <f t="shared" si="160"/>
        <v>-0.23802800338698665</v>
      </c>
      <c r="DA69" s="97">
        <f t="shared" si="161"/>
        <v>1.4185531784656689</v>
      </c>
      <c r="DB69" s="97">
        <f t="shared" si="162"/>
        <v>-73.868101820816321</v>
      </c>
      <c r="DC69" s="97">
        <f t="shared" si="163"/>
        <v>106.13189817918368</v>
      </c>
      <c r="DD69" s="97">
        <f t="shared" si="164"/>
        <v>253.86810182081632</v>
      </c>
      <c r="DE69" s="97"/>
      <c r="DF69" s="97"/>
      <c r="DG69" s="97"/>
      <c r="DH69" s="97"/>
      <c r="DI69" s="97"/>
      <c r="DJ69" s="97"/>
      <c r="DK69" s="97"/>
      <c r="DL69" s="97"/>
      <c r="DM69" s="97"/>
      <c r="DN69" s="97"/>
      <c r="DO69" s="97"/>
    </row>
    <row r="70" spans="1:119" ht="30" customHeight="1" x14ac:dyDescent="0.2">
      <c r="A70" s="97">
        <f t="shared" si="87"/>
        <v>0</v>
      </c>
      <c r="B70" s="97">
        <f t="shared" si="88"/>
        <v>0</v>
      </c>
      <c r="C70" s="97">
        <f t="shared" si="89"/>
        <v>0</v>
      </c>
      <c r="D70" s="97">
        <f t="shared" si="90"/>
        <v>0.48340135710287702</v>
      </c>
      <c r="E70" s="97">
        <f t="shared" si="91"/>
        <v>0</v>
      </c>
      <c r="F70" s="98">
        <f t="shared" si="92"/>
        <v>0.48340135710287702</v>
      </c>
      <c r="G70" s="97">
        <f t="shared" si="93"/>
        <v>0</v>
      </c>
      <c r="H70" s="97">
        <f t="shared" si="94"/>
        <v>0</v>
      </c>
      <c r="I70" s="98">
        <f t="shared" si="95"/>
        <v>0</v>
      </c>
      <c r="J70" s="97">
        <f t="shared" si="96"/>
        <v>0</v>
      </c>
      <c r="K70" s="97">
        <f t="shared" si="97"/>
        <v>0</v>
      </c>
      <c r="L70" s="98">
        <f t="shared" si="98"/>
        <v>0</v>
      </c>
      <c r="M70" s="98">
        <f t="shared" si="99"/>
        <v>12</v>
      </c>
      <c r="N70" s="97"/>
      <c r="O70" s="97" t="s">
        <v>8188</v>
      </c>
      <c r="P70" s="97"/>
      <c r="Q70" s="98">
        <f t="shared" si="165"/>
        <v>13</v>
      </c>
      <c r="R70" s="97">
        <f t="shared" si="100"/>
        <v>105.87231873866266</v>
      </c>
      <c r="S70" s="97">
        <f t="shared" si="101"/>
        <v>105.72313989639022</v>
      </c>
      <c r="T70" s="97">
        <f t="shared" si="102"/>
        <v>0.14917884227243405</v>
      </c>
      <c r="U70" s="97" t="str">
        <f t="shared" si="103"/>
        <v>QSOS</v>
      </c>
      <c r="V70" s="97">
        <f t="shared" si="104"/>
        <v>254.27686010360978</v>
      </c>
      <c r="W70" s="97">
        <f t="shared" si="0"/>
        <v>58</v>
      </c>
      <c r="X70" s="97">
        <f>SIN((90-$Y$9)*$AE$8)*TAN($AE$9*$AE$8)/TAN((90-'C'!$F52)*$AE$8)</f>
        <v>-0.70478243891739756</v>
      </c>
      <c r="Y70" s="97">
        <f t="shared" si="166"/>
        <v>3.9313065427916092</v>
      </c>
      <c r="Z70" s="97">
        <f t="shared" si="167"/>
        <v>2.2206545302661578</v>
      </c>
      <c r="AA70" s="97">
        <f t="shared" si="168"/>
        <v>-18.504310127301835</v>
      </c>
      <c r="AB70" s="97">
        <f t="shared" si="169"/>
        <v>63.235932093769605</v>
      </c>
      <c r="AC70" s="97">
        <f t="shared" si="170"/>
        <v>-81.740242221071441</v>
      </c>
      <c r="AD70" s="97">
        <f t="shared" si="171"/>
        <v>135.26837803353223</v>
      </c>
      <c r="AE70" s="97">
        <f>(COS( 90.833*$AE$8)-SIN($Y$9*$AE$8)*SIN('C'!$F52*$AE$8))/COS($Y$9*$AE$8)/COS('C'!$F52*$AE$8)</f>
        <v>0.14750010736540647</v>
      </c>
      <c r="AF70" s="97">
        <f t="shared" si="172"/>
        <v>81.517918202417363</v>
      </c>
      <c r="AG70" s="97">
        <f>('C'!$E52+$AG$9+$AA$9/15)</f>
        <v>12.423777777777779</v>
      </c>
      <c r="AH70" s="97">
        <f t="shared" si="173"/>
        <v>0</v>
      </c>
      <c r="AI70" s="97">
        <f t="shared" si="174"/>
        <v>0</v>
      </c>
      <c r="AJ70" s="97">
        <f t="shared" si="175"/>
        <v>0</v>
      </c>
      <c r="AK70" s="97">
        <f t="shared" si="176"/>
        <v>0</v>
      </c>
      <c r="AL70" s="97">
        <f t="shared" si="177"/>
        <v>0</v>
      </c>
      <c r="AM70" s="97"/>
      <c r="AN70" s="97"/>
      <c r="AO70" s="97">
        <f t="shared" si="178"/>
        <v>0</v>
      </c>
      <c r="AP70" s="97">
        <f>SIN((90-$Y$9)*$AE$8)*TAN($AC$10*$AE$8)/TAN((90-'C'!$F52)*$AE$8)</f>
        <v>5.6979210915881567E-2</v>
      </c>
      <c r="AQ70" s="97">
        <f t="shared" si="179"/>
        <v>2.5695650812758871E-2</v>
      </c>
      <c r="AR70" s="97">
        <f t="shared" si="180"/>
        <v>1.0127663357422376</v>
      </c>
      <c r="AS70" s="97">
        <f t="shared" si="181"/>
        <v>3.2252188107554476</v>
      </c>
      <c r="AT70" s="97">
        <f t="shared" si="182"/>
        <v>-9.106959298875525</v>
      </c>
      <c r="AU70" s="97">
        <f t="shared" si="183"/>
        <v>12.332178109630973</v>
      </c>
      <c r="AV70" s="97">
        <f t="shared" si="184"/>
        <v>185.88174048812007</v>
      </c>
      <c r="AW70" s="97" t="s">
        <v>8053</v>
      </c>
      <c r="AX70" s="97" t="s">
        <v>8053</v>
      </c>
      <c r="AY70" s="97" t="s">
        <v>8053</v>
      </c>
      <c r="AZ70" s="97">
        <f t="shared" si="185"/>
        <v>11.601632570469048</v>
      </c>
      <c r="BA70" s="97">
        <f t="shared" si="186"/>
        <v>11.601632570469048</v>
      </c>
      <c r="BB70" s="97">
        <f t="shared" si="187"/>
        <v>0.48340135710287702</v>
      </c>
      <c r="BC70" s="97">
        <f t="shared" si="188"/>
        <v>0</v>
      </c>
      <c r="BD70" s="97">
        <f t="shared" si="189"/>
        <v>0</v>
      </c>
      <c r="BE70" s="97">
        <f t="shared" si="190"/>
        <v>0</v>
      </c>
      <c r="BF70" s="97">
        <f>SIN((90-$Y$9)*$AE$8)*TAN($AC$9*$AE$8)/TAN((90-'C'!$F52)*$AE$8)</f>
        <v>0.70478243891739789</v>
      </c>
      <c r="BG70" s="97">
        <f t="shared" si="191"/>
        <v>3.9313065427916136</v>
      </c>
      <c r="BH70" s="97">
        <f t="shared" si="192"/>
        <v>2.2206545302661587</v>
      </c>
      <c r="BI70" s="97">
        <f t="shared" si="193"/>
        <v>18.504310127301842</v>
      </c>
      <c r="BJ70" s="97">
        <f t="shared" si="194"/>
        <v>-63.235932093769613</v>
      </c>
      <c r="BK70" s="97">
        <f t="shared" si="195"/>
        <v>81.740242221071455</v>
      </c>
      <c r="BL70" s="97">
        <f t="shared" si="196"/>
        <v>224.73162196646777</v>
      </c>
      <c r="BM70" s="97" t="s">
        <v>8053</v>
      </c>
      <c r="BN70" s="97" t="s">
        <v>8053</v>
      </c>
      <c r="BO70" s="97" t="s">
        <v>8053</v>
      </c>
      <c r="BP70" s="97">
        <f t="shared" si="197"/>
        <v>0</v>
      </c>
      <c r="BQ70" s="97">
        <f t="shared" si="198"/>
        <v>0</v>
      </c>
      <c r="BR70" s="97">
        <f t="shared" si="199"/>
        <v>0</v>
      </c>
      <c r="BS70" s="97">
        <f t="shared" si="200"/>
        <v>0</v>
      </c>
      <c r="BT70" s="97">
        <f t="shared" si="201"/>
        <v>0</v>
      </c>
      <c r="BU70" s="97">
        <f t="shared" si="202"/>
        <v>0</v>
      </c>
      <c r="BV70" s="97">
        <f>SIN((90-$Y$9)*$AE$8)*TAN($AE$10*$AE$8)/TAN((90-'C'!$F52)*$AE$8)</f>
        <v>-5.6979210915881554E-2</v>
      </c>
      <c r="BW70" s="97">
        <f t="shared" si="203"/>
        <v>2.5695650812758864E-2</v>
      </c>
      <c r="BX70" s="97">
        <f t="shared" si="204"/>
        <v>1.0127663357422376</v>
      </c>
      <c r="BY70" s="97">
        <f t="shared" si="205"/>
        <v>-3.2252188107554471</v>
      </c>
      <c r="BZ70" s="97">
        <f t="shared" si="206"/>
        <v>9.1069592988755232</v>
      </c>
      <c r="CA70" s="97">
        <f t="shared" si="207"/>
        <v>-12.33217810963097</v>
      </c>
      <c r="CB70" s="97">
        <f t="shared" si="208"/>
        <v>174.11825951187993</v>
      </c>
      <c r="CC70" s="97" t="s">
        <v>8053</v>
      </c>
      <c r="CD70" s="97" t="s">
        <v>8053</v>
      </c>
      <c r="CE70" s="97" t="s">
        <v>8053</v>
      </c>
      <c r="CF70" s="97">
        <f t="shared" si="209"/>
        <v>0</v>
      </c>
      <c r="CG70" s="97">
        <f t="shared" si="210"/>
        <v>0</v>
      </c>
      <c r="CH70" s="97">
        <f t="shared" si="211"/>
        <v>0</v>
      </c>
      <c r="CI70" s="97">
        <f t="shared" si="212"/>
        <v>0</v>
      </c>
      <c r="CJ70" s="97">
        <f t="shared" si="213"/>
        <v>0</v>
      </c>
      <c r="CK70" s="97">
        <f t="shared" si="214"/>
        <v>0</v>
      </c>
      <c r="CL70" s="97">
        <f>90-'C'!$F52</f>
        <v>103.63800000000001</v>
      </c>
      <c r="CM70" s="97">
        <v>12</v>
      </c>
      <c r="CN70" s="97"/>
      <c r="CO70" s="97" t="s">
        <v>8188</v>
      </c>
      <c r="CP70" s="97"/>
      <c r="CQ70" s="97"/>
      <c r="CR70" s="97" t="s">
        <v>8189</v>
      </c>
      <c r="CS70" s="97">
        <f t="shared" si="154"/>
        <v>12</v>
      </c>
      <c r="CT70" s="97">
        <f t="shared" si="155"/>
        <v>34.31666666666667</v>
      </c>
      <c r="CU70" s="97">
        <f>'C'!F53</f>
        <v>-13.303000000000001</v>
      </c>
      <c r="CV70" s="97">
        <f t="shared" si="156"/>
        <v>3.1415926535897931</v>
      </c>
      <c r="CW70" s="97">
        <f t="shared" si="157"/>
        <v>1.7453292519943295E-2</v>
      </c>
      <c r="CX70" s="97">
        <f t="shared" si="158"/>
        <v>57.295779513082323</v>
      </c>
      <c r="CY70" s="97">
        <f t="shared" si="159"/>
        <v>0.59893882164272083</v>
      </c>
      <c r="CZ70" s="97">
        <f t="shared" si="160"/>
        <v>-0.23218115039280568</v>
      </c>
      <c r="DA70" s="97">
        <f t="shared" si="161"/>
        <v>1.4227560720036003</v>
      </c>
      <c r="DB70" s="97">
        <f t="shared" si="162"/>
        <v>-74.276860103609778</v>
      </c>
      <c r="DC70" s="97">
        <f t="shared" si="163"/>
        <v>105.72313989639022</v>
      </c>
      <c r="DD70" s="97">
        <f t="shared" si="164"/>
        <v>254.27686010360978</v>
      </c>
      <c r="DE70" s="97"/>
      <c r="DF70" s="97"/>
      <c r="DG70" s="97"/>
      <c r="DH70" s="97"/>
      <c r="DI70" s="97"/>
      <c r="DJ70" s="97"/>
      <c r="DK70" s="97"/>
      <c r="DL70" s="97"/>
      <c r="DM70" s="97"/>
      <c r="DN70" s="97"/>
      <c r="DO70" s="97"/>
    </row>
    <row r="71" spans="1:119" ht="30" customHeight="1" x14ac:dyDescent="0.2">
      <c r="A71" s="97">
        <f t="shared" si="87"/>
        <v>0</v>
      </c>
      <c r="B71" s="97">
        <f t="shared" si="88"/>
        <v>0</v>
      </c>
      <c r="C71" s="97">
        <f t="shared" si="89"/>
        <v>0</v>
      </c>
      <c r="D71" s="97">
        <f t="shared" si="90"/>
        <v>0.48358820370842076</v>
      </c>
      <c r="E71" s="97">
        <f t="shared" si="91"/>
        <v>0</v>
      </c>
      <c r="F71" s="98">
        <f t="shared" si="92"/>
        <v>0.48358820370842076</v>
      </c>
      <c r="G71" s="97">
        <f t="shared" si="93"/>
        <v>0.74331662845859059</v>
      </c>
      <c r="H71" s="97">
        <f t="shared" si="94"/>
        <v>0</v>
      </c>
      <c r="I71" s="98">
        <f t="shared" si="95"/>
        <v>0.74331662845859059</v>
      </c>
      <c r="J71" s="97">
        <f t="shared" si="96"/>
        <v>0</v>
      </c>
      <c r="K71" s="97">
        <f t="shared" si="97"/>
        <v>0</v>
      </c>
      <c r="L71" s="98">
        <f t="shared" si="98"/>
        <v>0</v>
      </c>
      <c r="M71" s="98">
        <f t="shared" si="99"/>
        <v>13</v>
      </c>
      <c r="N71" s="97"/>
      <c r="O71" s="97"/>
      <c r="P71" s="97">
        <f>$D58</f>
        <v>0.48057272535796969</v>
      </c>
      <c r="Q71" s="98">
        <f t="shared" si="165"/>
        <v>14</v>
      </c>
      <c r="R71" s="97">
        <f t="shared" si="100"/>
        <v>105.87231873866266</v>
      </c>
      <c r="S71" s="97">
        <f t="shared" si="101"/>
        <v>105.30974090844575</v>
      </c>
      <c r="T71" s="97">
        <f t="shared" si="102"/>
        <v>0.56257783021690955</v>
      </c>
      <c r="U71" s="97" t="str">
        <f t="shared" si="103"/>
        <v>QSOS</v>
      </c>
      <c r="V71" s="97">
        <f t="shared" si="104"/>
        <v>254.69025909155425</v>
      </c>
      <c r="W71" s="97">
        <f t="shared" si="0"/>
        <v>59</v>
      </c>
      <c r="X71" s="97">
        <f>SIN((90-$Y$9)*$AE$8)*TAN($AE$9*$AE$8)/TAN((90-'C'!$F53)*$AE$8)</f>
        <v>-0.68682401611796295</v>
      </c>
      <c r="Y71" s="97">
        <f t="shared" si="166"/>
        <v>3.9313065427916092</v>
      </c>
      <c r="Z71" s="97">
        <f t="shared" si="167"/>
        <v>2.2206545302661578</v>
      </c>
      <c r="AA71" s="97">
        <f t="shared" si="168"/>
        <v>-18.01638748465632</v>
      </c>
      <c r="AB71" s="97">
        <f t="shared" si="169"/>
        <v>63.235932093769605</v>
      </c>
      <c r="AC71" s="97">
        <f t="shared" si="170"/>
        <v>-81.252319578425926</v>
      </c>
      <c r="AD71" s="97">
        <f t="shared" si="171"/>
        <v>134.78045539088671</v>
      </c>
      <c r="AE71" s="97">
        <f>(COS( 90.833*$AE$8)-SIN($Y$9*$AE$8)*SIN('C'!$F53*$AE$8))/COS($Y$9*$AE$8)/COS('C'!$F53*$AE$8)</f>
        <v>0.14330551022734656</v>
      </c>
      <c r="AF71" s="97">
        <f t="shared" si="172"/>
        <v>81.760832670603818</v>
      </c>
      <c r="AG71" s="97">
        <f>('C'!$E53+$AG$9+$AA$9/15)</f>
        <v>12.422777777777778</v>
      </c>
      <c r="AH71" s="97">
        <f t="shared" si="173"/>
        <v>0</v>
      </c>
      <c r="AI71" s="97">
        <f t="shared" si="174"/>
        <v>0</v>
      </c>
      <c r="AJ71" s="97">
        <f t="shared" si="175"/>
        <v>0</v>
      </c>
      <c r="AK71" s="97">
        <f t="shared" si="176"/>
        <v>0</v>
      </c>
      <c r="AL71" s="97">
        <f t="shared" si="177"/>
        <v>0</v>
      </c>
      <c r="AM71" s="97"/>
      <c r="AN71" s="97"/>
      <c r="AO71" s="97">
        <f t="shared" si="178"/>
        <v>0</v>
      </c>
      <c r="AP71" s="97">
        <f>SIN((90-$Y$9)*$AE$8)*TAN($AC$10*$AE$8)/TAN((90-'C'!$F53)*$AE$8)</f>
        <v>5.5527334841929767E-2</v>
      </c>
      <c r="AQ71" s="97">
        <f t="shared" si="179"/>
        <v>2.5695650812758871E-2</v>
      </c>
      <c r="AR71" s="97">
        <f t="shared" si="180"/>
        <v>1.0127663357422376</v>
      </c>
      <c r="AS71" s="97">
        <f t="shared" si="181"/>
        <v>3.1429540327596683</v>
      </c>
      <c r="AT71" s="97">
        <f t="shared" si="182"/>
        <v>-9.106959298875525</v>
      </c>
      <c r="AU71" s="97">
        <f t="shared" si="183"/>
        <v>12.249913331635193</v>
      </c>
      <c r="AV71" s="97">
        <f t="shared" si="184"/>
        <v>185.96400526611586</v>
      </c>
      <c r="AW71" s="97" t="s">
        <v>8053</v>
      </c>
      <c r="AX71" s="97" t="s">
        <v>8053</v>
      </c>
      <c r="AY71" s="97" t="s">
        <v>8053</v>
      </c>
      <c r="AZ71" s="97">
        <f t="shared" si="185"/>
        <v>11.606116889002099</v>
      </c>
      <c r="BA71" s="97">
        <f t="shared" si="186"/>
        <v>11.606116889002099</v>
      </c>
      <c r="BB71" s="97">
        <f t="shared" si="187"/>
        <v>0.48358820370842076</v>
      </c>
      <c r="BC71" s="97">
        <f t="shared" si="188"/>
        <v>0</v>
      </c>
      <c r="BD71" s="97">
        <f t="shared" si="189"/>
        <v>0</v>
      </c>
      <c r="BE71" s="97">
        <f t="shared" si="190"/>
        <v>0</v>
      </c>
      <c r="BF71" s="97">
        <f>SIN((90-$Y$9)*$AE$8)*TAN($AC$9*$AE$8)/TAN((90-'C'!$F53)*$AE$8)</f>
        <v>0.68682401611796329</v>
      </c>
      <c r="BG71" s="97">
        <f t="shared" si="191"/>
        <v>3.9313065427916136</v>
      </c>
      <c r="BH71" s="97">
        <f t="shared" si="192"/>
        <v>2.2206545302661587</v>
      </c>
      <c r="BI71" s="97">
        <f t="shared" si="193"/>
        <v>18.01638748465632</v>
      </c>
      <c r="BJ71" s="97">
        <f t="shared" si="194"/>
        <v>-63.235932093769613</v>
      </c>
      <c r="BK71" s="97">
        <f t="shared" si="195"/>
        <v>81.252319578425926</v>
      </c>
      <c r="BL71" s="97">
        <f t="shared" si="196"/>
        <v>225.21954460911329</v>
      </c>
      <c r="BM71" s="97" t="s">
        <v>8053</v>
      </c>
      <c r="BN71" s="97" t="s">
        <v>8053</v>
      </c>
      <c r="BO71" s="97" t="s">
        <v>8053</v>
      </c>
      <c r="BP71" s="97">
        <f t="shared" si="197"/>
        <v>17.839599083006174</v>
      </c>
      <c r="BQ71" s="97">
        <f t="shared" si="198"/>
        <v>17.839599083006174</v>
      </c>
      <c r="BR71" s="97">
        <f t="shared" si="199"/>
        <v>0.74331662845859059</v>
      </c>
      <c r="BS71" s="97">
        <f t="shared" si="200"/>
        <v>0</v>
      </c>
      <c r="BT71" s="97">
        <f t="shared" si="201"/>
        <v>0</v>
      </c>
      <c r="BU71" s="97">
        <f t="shared" si="202"/>
        <v>0</v>
      </c>
      <c r="BV71" s="97">
        <f>SIN((90-$Y$9)*$AE$8)*TAN($AE$10*$AE$8)/TAN((90-'C'!$F53)*$AE$8)</f>
        <v>-5.5527334841929753E-2</v>
      </c>
      <c r="BW71" s="97">
        <f t="shared" si="203"/>
        <v>2.5695650812758864E-2</v>
      </c>
      <c r="BX71" s="97">
        <f t="shared" si="204"/>
        <v>1.0127663357422376</v>
      </c>
      <c r="BY71" s="97">
        <f t="shared" si="205"/>
        <v>-3.1429540327596683</v>
      </c>
      <c r="BZ71" s="97">
        <f t="shared" si="206"/>
        <v>9.1069592988755232</v>
      </c>
      <c r="CA71" s="97">
        <f t="shared" si="207"/>
        <v>-12.249913331635192</v>
      </c>
      <c r="CB71" s="97">
        <f t="shared" si="208"/>
        <v>174.03599473388414</v>
      </c>
      <c r="CC71" s="97" t="s">
        <v>8053</v>
      </c>
      <c r="CD71" s="97" t="s">
        <v>8053</v>
      </c>
      <c r="CE71" s="97" t="s">
        <v>8053</v>
      </c>
      <c r="CF71" s="97">
        <f t="shared" si="209"/>
        <v>0</v>
      </c>
      <c r="CG71" s="97">
        <f t="shared" si="210"/>
        <v>0</v>
      </c>
      <c r="CH71" s="97">
        <f t="shared" si="211"/>
        <v>0</v>
      </c>
      <c r="CI71" s="97">
        <f t="shared" si="212"/>
        <v>0</v>
      </c>
      <c r="CJ71" s="97">
        <f t="shared" si="213"/>
        <v>0</v>
      </c>
      <c r="CK71" s="97">
        <f t="shared" si="214"/>
        <v>0</v>
      </c>
      <c r="CL71" s="97">
        <f>90-'C'!$F53</f>
        <v>103.303</v>
      </c>
      <c r="CM71" s="97">
        <v>13</v>
      </c>
      <c r="CN71" s="97"/>
      <c r="CO71" s="97"/>
      <c r="CP71" s="97">
        <f>$D58</f>
        <v>0.48057272535796969</v>
      </c>
      <c r="CQ71" s="97"/>
      <c r="CR71" s="97" t="s">
        <v>8189</v>
      </c>
      <c r="CS71" s="97">
        <f t="shared" si="154"/>
        <v>13</v>
      </c>
      <c r="CT71" s="97">
        <f t="shared" si="155"/>
        <v>34.31666666666667</v>
      </c>
      <c r="CU71" s="97">
        <f>'C'!F54</f>
        <v>-12.964</v>
      </c>
      <c r="CV71" s="97">
        <f t="shared" si="156"/>
        <v>3.1415926535897931</v>
      </c>
      <c r="CW71" s="97">
        <f t="shared" si="157"/>
        <v>1.7453292519943295E-2</v>
      </c>
      <c r="CX71" s="97">
        <f t="shared" si="158"/>
        <v>57.295779513082323</v>
      </c>
      <c r="CY71" s="97">
        <f t="shared" si="159"/>
        <v>0.59893882164272083</v>
      </c>
      <c r="CZ71" s="97">
        <f t="shared" si="160"/>
        <v>-0.22626448422854489</v>
      </c>
      <c r="DA71" s="97">
        <f t="shared" si="161"/>
        <v>1.4269957292741851</v>
      </c>
      <c r="DB71" s="97">
        <f t="shared" si="162"/>
        <v>-74.690259091554253</v>
      </c>
      <c r="DC71" s="97">
        <f t="shared" si="163"/>
        <v>105.30974090844575</v>
      </c>
      <c r="DD71" s="97">
        <f t="shared" si="164"/>
        <v>254.69025909155425</v>
      </c>
      <c r="DE71" s="97"/>
      <c r="DF71" s="97"/>
      <c r="DG71" s="97"/>
      <c r="DH71" s="97"/>
      <c r="DI71" s="97"/>
      <c r="DJ71" s="97"/>
      <c r="DK71" s="97"/>
      <c r="DL71" s="97"/>
      <c r="DM71" s="97"/>
      <c r="DN71" s="97"/>
      <c r="DO71" s="97"/>
    </row>
    <row r="72" spans="1:119" ht="30" customHeight="1" x14ac:dyDescent="0.2">
      <c r="A72" s="97">
        <f t="shared" si="87"/>
        <v>0</v>
      </c>
      <c r="B72" s="97">
        <f t="shared" si="88"/>
        <v>0</v>
      </c>
      <c r="C72" s="97">
        <f t="shared" si="89"/>
        <v>0</v>
      </c>
      <c r="D72" s="97">
        <f t="shared" si="90"/>
        <v>0.4838187850086843</v>
      </c>
      <c r="E72" s="97">
        <f t="shared" si="91"/>
        <v>0</v>
      </c>
      <c r="F72" s="98">
        <f t="shared" si="92"/>
        <v>0.4838187850086843</v>
      </c>
      <c r="G72" s="97">
        <f t="shared" si="93"/>
        <v>0.74195270837097782</v>
      </c>
      <c r="H72" s="97">
        <f t="shared" si="94"/>
        <v>0</v>
      </c>
      <c r="I72" s="98">
        <f t="shared" si="95"/>
        <v>0.74195270837097782</v>
      </c>
      <c r="J72" s="97">
        <f t="shared" si="96"/>
        <v>0</v>
      </c>
      <c r="K72" s="97">
        <f t="shared" si="97"/>
        <v>0</v>
      </c>
      <c r="L72" s="98">
        <f t="shared" si="98"/>
        <v>0</v>
      </c>
      <c r="M72" s="98">
        <f t="shared" si="99"/>
        <v>14</v>
      </c>
      <c r="N72" s="97"/>
      <c r="O72" s="97"/>
      <c r="P72" s="97">
        <f>$E58</f>
        <v>0</v>
      </c>
      <c r="Q72" s="98">
        <f t="shared" si="165"/>
        <v>15</v>
      </c>
      <c r="R72" s="97">
        <f t="shared" si="100"/>
        <v>105.87231873866266</v>
      </c>
      <c r="S72" s="97">
        <f t="shared" si="101"/>
        <v>104.8925201067604</v>
      </c>
      <c r="T72" s="97">
        <f t="shared" si="102"/>
        <v>0.97979863190225558</v>
      </c>
      <c r="U72" s="97" t="str">
        <f t="shared" si="103"/>
        <v>QSOS</v>
      </c>
      <c r="V72" s="97">
        <f t="shared" si="104"/>
        <v>255.1074798932396</v>
      </c>
      <c r="W72" s="97">
        <f t="shared" si="0"/>
        <v>60</v>
      </c>
      <c r="X72" s="97">
        <f>SIN((90-$Y$9)*$AE$8)*TAN($AE$9*$AE$8)/TAN((90-'C'!$F54)*$AE$8)</f>
        <v>-0.66870163588265152</v>
      </c>
      <c r="Y72" s="97">
        <f t="shared" si="166"/>
        <v>3.9313065427916092</v>
      </c>
      <c r="Z72" s="97">
        <f t="shared" si="167"/>
        <v>2.2206545302661578</v>
      </c>
      <c r="AA72" s="97">
        <f t="shared" si="168"/>
        <v>-17.52537625311572</v>
      </c>
      <c r="AB72" s="97">
        <f t="shared" si="169"/>
        <v>63.235932093769605</v>
      </c>
      <c r="AC72" s="97">
        <f t="shared" si="170"/>
        <v>-80.761308346885329</v>
      </c>
      <c r="AD72" s="97">
        <f t="shared" si="171"/>
        <v>134.28944415934612</v>
      </c>
      <c r="AE72" s="97">
        <f>(COS( 90.833*$AE$8)-SIN($Y$9*$AE$8)*SIN('C'!$F54*$AE$8))/COS($Y$9*$AE$8)/COS('C'!$F54*$AE$8)</f>
        <v>0.13907198853384239</v>
      </c>
      <c r="AF72" s="97">
        <f t="shared" si="172"/>
        <v>82.005850207539936</v>
      </c>
      <c r="AG72" s="97">
        <f>('C'!$E54+$AG$9+$AA$9/15)</f>
        <v>12.422777777777778</v>
      </c>
      <c r="AH72" s="97">
        <f t="shared" si="173"/>
        <v>0</v>
      </c>
      <c r="AI72" s="97">
        <f t="shared" si="174"/>
        <v>0</v>
      </c>
      <c r="AJ72" s="97">
        <f t="shared" si="175"/>
        <v>0</v>
      </c>
      <c r="AK72" s="97">
        <f t="shared" si="176"/>
        <v>0</v>
      </c>
      <c r="AL72" s="97">
        <f t="shared" si="177"/>
        <v>0</v>
      </c>
      <c r="AM72" s="97"/>
      <c r="AN72" s="97"/>
      <c r="AO72" s="97">
        <f t="shared" si="178"/>
        <v>0</v>
      </c>
      <c r="AP72" s="97">
        <f>SIN((90-$Y$9)*$AE$8)*TAN($AC$10*$AE$8)/TAN((90-'C'!$F54)*$AE$8)</f>
        <v>5.4062203379074698E-2</v>
      </c>
      <c r="AQ72" s="97">
        <f t="shared" si="179"/>
        <v>2.5695650812758871E-2</v>
      </c>
      <c r="AR72" s="97">
        <f t="shared" si="180"/>
        <v>1.0127663357422376</v>
      </c>
      <c r="AS72" s="97">
        <f t="shared" si="181"/>
        <v>3.0599447646648161</v>
      </c>
      <c r="AT72" s="97">
        <f t="shared" si="182"/>
        <v>-9.106959298875525</v>
      </c>
      <c r="AU72" s="97">
        <f t="shared" si="183"/>
        <v>12.166904063540342</v>
      </c>
      <c r="AV72" s="97">
        <f t="shared" si="184"/>
        <v>186.04701453421072</v>
      </c>
      <c r="AW72" s="97" t="s">
        <v>8053</v>
      </c>
      <c r="AX72" s="97" t="s">
        <v>8053</v>
      </c>
      <c r="AY72" s="97" t="s">
        <v>8053</v>
      </c>
      <c r="AZ72" s="97">
        <f t="shared" si="185"/>
        <v>11.611650840208423</v>
      </c>
      <c r="BA72" s="97">
        <f t="shared" si="186"/>
        <v>11.611650840208423</v>
      </c>
      <c r="BB72" s="97">
        <f t="shared" si="187"/>
        <v>0.4838187850086843</v>
      </c>
      <c r="BC72" s="97">
        <f t="shared" si="188"/>
        <v>0</v>
      </c>
      <c r="BD72" s="97">
        <f t="shared" si="189"/>
        <v>0</v>
      </c>
      <c r="BE72" s="97">
        <f t="shared" si="190"/>
        <v>0</v>
      </c>
      <c r="BF72" s="97">
        <f>SIN((90-$Y$9)*$AE$8)*TAN($AC$9*$AE$8)/TAN((90-'C'!$F54)*$AE$8)</f>
        <v>0.66870163588265186</v>
      </c>
      <c r="BG72" s="97">
        <f t="shared" si="191"/>
        <v>3.9313065427916136</v>
      </c>
      <c r="BH72" s="97">
        <f t="shared" si="192"/>
        <v>2.2206545302661587</v>
      </c>
      <c r="BI72" s="97">
        <f t="shared" si="193"/>
        <v>17.52537625311572</v>
      </c>
      <c r="BJ72" s="97">
        <f t="shared" si="194"/>
        <v>-63.235932093769613</v>
      </c>
      <c r="BK72" s="97">
        <f t="shared" si="195"/>
        <v>80.761308346885329</v>
      </c>
      <c r="BL72" s="97">
        <f t="shared" si="196"/>
        <v>225.71055584065388</v>
      </c>
      <c r="BM72" s="97" t="s">
        <v>8053</v>
      </c>
      <c r="BN72" s="97" t="s">
        <v>8053</v>
      </c>
      <c r="BO72" s="97" t="s">
        <v>8053</v>
      </c>
      <c r="BP72" s="97">
        <f t="shared" si="197"/>
        <v>17.806865000903468</v>
      </c>
      <c r="BQ72" s="97">
        <f t="shared" si="198"/>
        <v>17.806865000903468</v>
      </c>
      <c r="BR72" s="97">
        <f t="shared" si="199"/>
        <v>0.74195270837097782</v>
      </c>
      <c r="BS72" s="97">
        <f t="shared" si="200"/>
        <v>0</v>
      </c>
      <c r="BT72" s="97">
        <f t="shared" si="201"/>
        <v>0</v>
      </c>
      <c r="BU72" s="97">
        <f t="shared" si="202"/>
        <v>0</v>
      </c>
      <c r="BV72" s="97">
        <f>SIN((90-$Y$9)*$AE$8)*TAN($AE$10*$AE$8)/TAN((90-'C'!$F54)*$AE$8)</f>
        <v>-5.4062203379074684E-2</v>
      </c>
      <c r="BW72" s="97">
        <f t="shared" si="203"/>
        <v>2.5695650812758864E-2</v>
      </c>
      <c r="BX72" s="97">
        <f t="shared" si="204"/>
        <v>1.0127663357422376</v>
      </c>
      <c r="BY72" s="97">
        <f t="shared" si="205"/>
        <v>-3.0599447646648152</v>
      </c>
      <c r="BZ72" s="97">
        <f t="shared" si="206"/>
        <v>9.1069592988755232</v>
      </c>
      <c r="CA72" s="97">
        <f t="shared" si="207"/>
        <v>-12.166904063540338</v>
      </c>
      <c r="CB72" s="97">
        <f t="shared" si="208"/>
        <v>173.95298546578928</v>
      </c>
      <c r="CC72" s="97" t="s">
        <v>8053</v>
      </c>
      <c r="CD72" s="97" t="s">
        <v>8053</v>
      </c>
      <c r="CE72" s="97" t="s">
        <v>8053</v>
      </c>
      <c r="CF72" s="97">
        <f t="shared" si="209"/>
        <v>0</v>
      </c>
      <c r="CG72" s="97">
        <f t="shared" si="210"/>
        <v>0</v>
      </c>
      <c r="CH72" s="97">
        <f t="shared" si="211"/>
        <v>0</v>
      </c>
      <c r="CI72" s="97">
        <f t="shared" si="212"/>
        <v>0</v>
      </c>
      <c r="CJ72" s="97">
        <f t="shared" si="213"/>
        <v>0</v>
      </c>
      <c r="CK72" s="97">
        <f t="shared" si="214"/>
        <v>0</v>
      </c>
      <c r="CL72" s="97">
        <f>90-'C'!$F54</f>
        <v>102.964</v>
      </c>
      <c r="CM72" s="97">
        <v>14</v>
      </c>
      <c r="CN72" s="97"/>
      <c r="CO72" s="97"/>
      <c r="CP72" s="97">
        <f>$E58</f>
        <v>0</v>
      </c>
      <c r="CQ72" s="97"/>
      <c r="CR72" s="97" t="s">
        <v>8189</v>
      </c>
      <c r="CS72" s="97">
        <f t="shared" si="154"/>
        <v>14</v>
      </c>
      <c r="CT72" s="97">
        <f t="shared" si="155"/>
        <v>34.31666666666667</v>
      </c>
      <c r="CU72" s="97">
        <f>'C'!F55</f>
        <v>-12.622</v>
      </c>
      <c r="CV72" s="97">
        <f t="shared" si="156"/>
        <v>3.1415926535897931</v>
      </c>
      <c r="CW72" s="97">
        <f t="shared" si="157"/>
        <v>1.7453292519943295E-2</v>
      </c>
      <c r="CX72" s="97">
        <f t="shared" si="158"/>
        <v>57.295779513082323</v>
      </c>
      <c r="CY72" s="97">
        <f t="shared" si="159"/>
        <v>0.59893882164272083</v>
      </c>
      <c r="CZ72" s="97">
        <f t="shared" si="160"/>
        <v>-0.22029545818672427</v>
      </c>
      <c r="DA72" s="97">
        <f t="shared" si="161"/>
        <v>1.4312720920188471</v>
      </c>
      <c r="DB72" s="97">
        <f t="shared" si="162"/>
        <v>-75.107479893239599</v>
      </c>
      <c r="DC72" s="97">
        <f t="shared" si="163"/>
        <v>104.8925201067604</v>
      </c>
      <c r="DD72" s="97">
        <f t="shared" si="164"/>
        <v>255.1074798932396</v>
      </c>
      <c r="DE72" s="97"/>
      <c r="DF72" s="97"/>
      <c r="DG72" s="97"/>
      <c r="DH72" s="97"/>
      <c r="DI72" s="97"/>
      <c r="DJ72" s="97"/>
      <c r="DK72" s="97"/>
      <c r="DL72" s="97"/>
      <c r="DM72" s="97"/>
      <c r="DN72" s="97"/>
      <c r="DO72" s="97"/>
    </row>
    <row r="73" spans="1:119" ht="30" customHeight="1" x14ac:dyDescent="0.2">
      <c r="A73" s="97">
        <f t="shared" si="87"/>
        <v>0</v>
      </c>
      <c r="B73" s="97">
        <f t="shared" si="88"/>
        <v>0</v>
      </c>
      <c r="C73" s="97">
        <f t="shared" si="89"/>
        <v>0</v>
      </c>
      <c r="D73" s="97">
        <f t="shared" si="90"/>
        <v>0.48400908658831859</v>
      </c>
      <c r="E73" s="97">
        <f t="shared" si="91"/>
        <v>0</v>
      </c>
      <c r="F73" s="98">
        <f t="shared" si="92"/>
        <v>0.48400908658831859</v>
      </c>
      <c r="G73" s="97">
        <f t="shared" si="93"/>
        <v>0.74054252572072377</v>
      </c>
      <c r="H73" s="97">
        <f t="shared" si="94"/>
        <v>0</v>
      </c>
      <c r="I73" s="98">
        <f t="shared" si="95"/>
        <v>0.74054252572072377</v>
      </c>
      <c r="J73" s="97">
        <f t="shared" si="96"/>
        <v>0</v>
      </c>
      <c r="K73" s="97">
        <f t="shared" si="97"/>
        <v>0</v>
      </c>
      <c r="L73" s="98">
        <f t="shared" si="98"/>
        <v>0</v>
      </c>
      <c r="M73" s="98">
        <f t="shared" si="99"/>
        <v>15</v>
      </c>
      <c r="N73" s="97"/>
      <c r="O73" s="97"/>
      <c r="P73" s="97">
        <f>$J58</f>
        <v>0</v>
      </c>
      <c r="Q73" s="98">
        <f t="shared" si="165"/>
        <v>16</v>
      </c>
      <c r="R73" s="97">
        <f t="shared" si="100"/>
        <v>105.87231873866266</v>
      </c>
      <c r="S73" s="97">
        <f t="shared" si="101"/>
        <v>104.47106485701754</v>
      </c>
      <c r="T73" s="97">
        <f t="shared" si="102"/>
        <v>1.4012538816451183</v>
      </c>
      <c r="U73" s="97" t="str">
        <f t="shared" si="103"/>
        <v>QSOS</v>
      </c>
      <c r="V73" s="97">
        <f t="shared" si="104"/>
        <v>255.52893514298245</v>
      </c>
      <c r="W73" s="97">
        <f t="shared" si="0"/>
        <v>61</v>
      </c>
      <c r="X73" s="97">
        <f>SIN((90-$Y$9)*$AE$8)*TAN($AE$9*$AE$8)/TAN((90-'C'!$F55)*$AE$8)</f>
        <v>-0.65046883336608707</v>
      </c>
      <c r="Y73" s="97">
        <f t="shared" si="166"/>
        <v>3.9313065427916092</v>
      </c>
      <c r="Z73" s="97">
        <f t="shared" si="167"/>
        <v>2.2206545302661578</v>
      </c>
      <c r="AA73" s="97">
        <f t="shared" si="168"/>
        <v>-17.032710499024205</v>
      </c>
      <c r="AB73" s="97">
        <f t="shared" si="169"/>
        <v>63.235932093769605</v>
      </c>
      <c r="AC73" s="97">
        <f t="shared" si="170"/>
        <v>-80.26864259279381</v>
      </c>
      <c r="AD73" s="97">
        <f t="shared" si="171"/>
        <v>133.7967784052546</v>
      </c>
      <c r="AE73" s="97">
        <f>(COS( 90.833*$AE$8)-SIN($Y$9*$AE$8)*SIN('C'!$F55*$AE$8))/COS($Y$9*$AE$8)/COS('C'!$F55*$AE$8)</f>
        <v>0.13481203152424309</v>
      </c>
      <c r="AF73" s="97">
        <f t="shared" si="172"/>
        <v>82.25224927331368</v>
      </c>
      <c r="AG73" s="97">
        <f>('C'!$E55+$AG$9+$AA$9/15)</f>
        <v>12.42177777777778</v>
      </c>
      <c r="AH73" s="97">
        <f t="shared" si="173"/>
        <v>0</v>
      </c>
      <c r="AI73" s="97">
        <f t="shared" si="174"/>
        <v>0</v>
      </c>
      <c r="AJ73" s="97">
        <f t="shared" si="175"/>
        <v>0</v>
      </c>
      <c r="AK73" s="97">
        <f t="shared" si="176"/>
        <v>0</v>
      </c>
      <c r="AL73" s="97">
        <f t="shared" si="177"/>
        <v>0</v>
      </c>
      <c r="AM73" s="97"/>
      <c r="AN73" s="97"/>
      <c r="AO73" s="97">
        <f t="shared" si="178"/>
        <v>0</v>
      </c>
      <c r="AP73" s="97">
        <f>SIN((90-$Y$9)*$AE$8)*TAN($AC$10*$AE$8)/TAN((90-'C'!$F55)*$AE$8)</f>
        <v>5.2588144658521498E-2</v>
      </c>
      <c r="AQ73" s="97">
        <f t="shared" si="179"/>
        <v>2.5695650812758871E-2</v>
      </c>
      <c r="AR73" s="97">
        <f t="shared" si="180"/>
        <v>1.0127663357422376</v>
      </c>
      <c r="AS73" s="97">
        <f t="shared" si="181"/>
        <v>2.9764361959964831</v>
      </c>
      <c r="AT73" s="97">
        <f t="shared" si="182"/>
        <v>-9.106959298875525</v>
      </c>
      <c r="AU73" s="97">
        <f t="shared" si="183"/>
        <v>12.083395494872008</v>
      </c>
      <c r="AV73" s="97">
        <f t="shared" si="184"/>
        <v>186.13052310287904</v>
      </c>
      <c r="AW73" s="97" t="s">
        <v>8053</v>
      </c>
      <c r="AX73" s="97" t="s">
        <v>8053</v>
      </c>
      <c r="AY73" s="97" t="s">
        <v>8053</v>
      </c>
      <c r="AZ73" s="97">
        <f t="shared" si="185"/>
        <v>11.616218078119646</v>
      </c>
      <c r="BA73" s="97">
        <f t="shared" si="186"/>
        <v>11.616218078119646</v>
      </c>
      <c r="BB73" s="97">
        <f t="shared" si="187"/>
        <v>0.48400908658831859</v>
      </c>
      <c r="BC73" s="97">
        <f t="shared" si="188"/>
        <v>0</v>
      </c>
      <c r="BD73" s="97">
        <f t="shared" si="189"/>
        <v>0</v>
      </c>
      <c r="BE73" s="97">
        <f t="shared" si="190"/>
        <v>0</v>
      </c>
      <c r="BF73" s="97">
        <f>SIN((90-$Y$9)*$AE$8)*TAN($AC$9*$AE$8)/TAN((90-'C'!$F55)*$AE$8)</f>
        <v>0.65046883336608741</v>
      </c>
      <c r="BG73" s="97">
        <f t="shared" si="191"/>
        <v>3.9313065427916136</v>
      </c>
      <c r="BH73" s="97">
        <f t="shared" si="192"/>
        <v>2.2206545302661587</v>
      </c>
      <c r="BI73" s="97">
        <f t="shared" si="193"/>
        <v>17.032710499024208</v>
      </c>
      <c r="BJ73" s="97">
        <f t="shared" si="194"/>
        <v>-63.235932093769613</v>
      </c>
      <c r="BK73" s="97">
        <f t="shared" si="195"/>
        <v>80.268642592793825</v>
      </c>
      <c r="BL73" s="97">
        <f t="shared" si="196"/>
        <v>226.2032215947454</v>
      </c>
      <c r="BM73" s="97" t="s">
        <v>8053</v>
      </c>
      <c r="BN73" s="97" t="s">
        <v>8053</v>
      </c>
      <c r="BO73" s="97" t="s">
        <v>8053</v>
      </c>
      <c r="BP73" s="97">
        <f t="shared" si="197"/>
        <v>17.773020617297369</v>
      </c>
      <c r="BQ73" s="97">
        <f t="shared" si="198"/>
        <v>17.773020617297369</v>
      </c>
      <c r="BR73" s="97">
        <f t="shared" si="199"/>
        <v>0.74054252572072377</v>
      </c>
      <c r="BS73" s="97">
        <f t="shared" si="200"/>
        <v>0</v>
      </c>
      <c r="BT73" s="97">
        <f t="shared" si="201"/>
        <v>0</v>
      </c>
      <c r="BU73" s="97">
        <f t="shared" si="202"/>
        <v>0</v>
      </c>
      <c r="BV73" s="97">
        <f>SIN((90-$Y$9)*$AE$8)*TAN($AE$10*$AE$8)/TAN((90-'C'!$F55)*$AE$8)</f>
        <v>-5.2588144658521491E-2</v>
      </c>
      <c r="BW73" s="97">
        <f t="shared" si="203"/>
        <v>2.5695650812758864E-2</v>
      </c>
      <c r="BX73" s="97">
        <f t="shared" si="204"/>
        <v>1.0127663357422376</v>
      </c>
      <c r="BY73" s="97">
        <f t="shared" si="205"/>
        <v>-2.9764361959964831</v>
      </c>
      <c r="BZ73" s="97">
        <f t="shared" si="206"/>
        <v>9.1069592988755232</v>
      </c>
      <c r="CA73" s="97">
        <f t="shared" si="207"/>
        <v>-12.083395494872006</v>
      </c>
      <c r="CB73" s="97">
        <f t="shared" si="208"/>
        <v>173.86947689712096</v>
      </c>
      <c r="CC73" s="97" t="s">
        <v>8053</v>
      </c>
      <c r="CD73" s="97" t="s">
        <v>8053</v>
      </c>
      <c r="CE73" s="97" t="s">
        <v>8053</v>
      </c>
      <c r="CF73" s="97">
        <f t="shared" si="209"/>
        <v>0</v>
      </c>
      <c r="CG73" s="97">
        <f t="shared" si="210"/>
        <v>0</v>
      </c>
      <c r="CH73" s="97">
        <f t="shared" si="211"/>
        <v>0</v>
      </c>
      <c r="CI73" s="97">
        <f t="shared" si="212"/>
        <v>0</v>
      </c>
      <c r="CJ73" s="97">
        <f t="shared" si="213"/>
        <v>0</v>
      </c>
      <c r="CK73" s="97">
        <f t="shared" si="214"/>
        <v>0</v>
      </c>
      <c r="CL73" s="97">
        <f>90-'C'!$F55</f>
        <v>102.622</v>
      </c>
      <c r="CM73" s="97">
        <v>15</v>
      </c>
      <c r="CN73" s="97"/>
      <c r="CO73" s="97"/>
      <c r="CP73" s="97">
        <f>$J58</f>
        <v>0</v>
      </c>
      <c r="CQ73" s="97"/>
      <c r="CR73" s="97" t="s">
        <v>8189</v>
      </c>
      <c r="CS73" s="97">
        <f t="shared" si="154"/>
        <v>15</v>
      </c>
      <c r="CT73" s="97">
        <f t="shared" si="155"/>
        <v>34.31666666666667</v>
      </c>
      <c r="CU73" s="97">
        <f>'C'!F56</f>
        <v>-12.276</v>
      </c>
      <c r="CV73" s="97">
        <f t="shared" si="156"/>
        <v>3.1415926535897931</v>
      </c>
      <c r="CW73" s="97">
        <f t="shared" si="157"/>
        <v>1.7453292519943295E-2</v>
      </c>
      <c r="CX73" s="97">
        <f t="shared" si="158"/>
        <v>57.295779513082323</v>
      </c>
      <c r="CY73" s="97">
        <f t="shared" si="159"/>
        <v>0.59893882164272083</v>
      </c>
      <c r="CZ73" s="97">
        <f t="shared" si="160"/>
        <v>-0.2142566189748239</v>
      </c>
      <c r="DA73" s="97">
        <f t="shared" si="161"/>
        <v>1.4355725669904371</v>
      </c>
      <c r="DB73" s="97">
        <f t="shared" si="162"/>
        <v>-75.528935142982462</v>
      </c>
      <c r="DC73" s="97">
        <f t="shared" si="163"/>
        <v>104.47106485701754</v>
      </c>
      <c r="DD73" s="97">
        <f t="shared" si="164"/>
        <v>255.52893514298245</v>
      </c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</row>
    <row r="74" spans="1:119" ht="30" customHeight="1" x14ac:dyDescent="0.2">
      <c r="A74" s="97">
        <f t="shared" si="87"/>
        <v>0</v>
      </c>
      <c r="B74" s="97">
        <f t="shared" si="88"/>
        <v>0</v>
      </c>
      <c r="C74" s="97">
        <f t="shared" si="89"/>
        <v>0</v>
      </c>
      <c r="D74" s="97">
        <f t="shared" si="90"/>
        <v>0.48420145330423719</v>
      </c>
      <c r="E74" s="97">
        <f t="shared" si="91"/>
        <v>0</v>
      </c>
      <c r="F74" s="98">
        <f t="shared" si="92"/>
        <v>0.48420145330423719</v>
      </c>
      <c r="G74" s="97">
        <f t="shared" si="93"/>
        <v>0.73912369836397074</v>
      </c>
      <c r="H74" s="97">
        <f t="shared" si="94"/>
        <v>0</v>
      </c>
      <c r="I74" s="98">
        <f t="shared" si="95"/>
        <v>0.73912369836397074</v>
      </c>
      <c r="J74" s="97">
        <f t="shared" si="96"/>
        <v>0</v>
      </c>
      <c r="K74" s="97">
        <f t="shared" si="97"/>
        <v>0</v>
      </c>
      <c r="L74" s="98">
        <f t="shared" si="98"/>
        <v>0</v>
      </c>
      <c r="M74" s="98">
        <f t="shared" si="99"/>
        <v>16</v>
      </c>
      <c r="N74" s="97"/>
      <c r="O74" s="97"/>
      <c r="P74" s="97">
        <f>$K58</f>
        <v>0</v>
      </c>
      <c r="Q74" s="98">
        <f t="shared" si="165"/>
        <v>17</v>
      </c>
      <c r="R74" s="97">
        <f t="shared" si="100"/>
        <v>105.87231873866266</v>
      </c>
      <c r="S74" s="97">
        <f t="shared" si="101"/>
        <v>104.0457879359724</v>
      </c>
      <c r="T74" s="97">
        <f t="shared" si="102"/>
        <v>1.8265308026902574</v>
      </c>
      <c r="U74" s="97" t="str">
        <f t="shared" si="103"/>
        <v>QSOS</v>
      </c>
      <c r="V74" s="97">
        <f t="shared" si="104"/>
        <v>255.95421206402762</v>
      </c>
      <c r="W74" s="97">
        <f t="shared" si="0"/>
        <v>62</v>
      </c>
      <c r="X74" s="97">
        <f>SIN((90-$Y$9)*$AE$8)*TAN($AE$9*$AE$8)/TAN((90-'C'!$F56)*$AE$8)</f>
        <v>-0.63207231007740561</v>
      </c>
      <c r="Y74" s="97">
        <f t="shared" si="166"/>
        <v>3.9313065427916092</v>
      </c>
      <c r="Z74" s="97">
        <f t="shared" si="167"/>
        <v>2.2206545302661578</v>
      </c>
      <c r="AA74" s="97">
        <f t="shared" si="168"/>
        <v>-16.536932650593133</v>
      </c>
      <c r="AB74" s="97">
        <f t="shared" si="169"/>
        <v>63.235932093769605</v>
      </c>
      <c r="AC74" s="97">
        <f t="shared" si="170"/>
        <v>-79.772864744362735</v>
      </c>
      <c r="AD74" s="97">
        <f t="shared" si="171"/>
        <v>133.30100055682354</v>
      </c>
      <c r="AE74" s="97">
        <f>(COS( 90.833*$AE$8)-SIN($Y$9*$AE$8)*SIN('C'!$F56*$AE$8))/COS($Y$9*$AE$8)/COS('C'!$F56*$AE$8)</f>
        <v>0.13051316926600603</v>
      </c>
      <c r="AF74" s="97">
        <f t="shared" si="172"/>
        <v>82.500752598240737</v>
      </c>
      <c r="AG74" s="97">
        <f>('C'!$E56+$AG$9+$AA$9/15)</f>
        <v>12.420777777777779</v>
      </c>
      <c r="AH74" s="97">
        <f t="shared" si="173"/>
        <v>0</v>
      </c>
      <c r="AI74" s="97">
        <f t="shared" si="174"/>
        <v>0</v>
      </c>
      <c r="AJ74" s="97">
        <f t="shared" si="175"/>
        <v>0</v>
      </c>
      <c r="AK74" s="97">
        <f t="shared" si="176"/>
        <v>0</v>
      </c>
      <c r="AL74" s="97">
        <f t="shared" si="177"/>
        <v>0</v>
      </c>
      <c r="AM74" s="97"/>
      <c r="AN74" s="97"/>
      <c r="AO74" s="97">
        <f t="shared" si="178"/>
        <v>0</v>
      </c>
      <c r="AP74" s="97">
        <f>SIN((90-$Y$9)*$AE$8)*TAN($AC$10*$AE$8)/TAN((90-'C'!$F56)*$AE$8)</f>
        <v>5.1100849682507533E-2</v>
      </c>
      <c r="AQ74" s="97">
        <f t="shared" si="179"/>
        <v>2.5695650812758871E-2</v>
      </c>
      <c r="AR74" s="97">
        <f t="shared" si="180"/>
        <v>1.0127663357422376</v>
      </c>
      <c r="AS74" s="97">
        <f t="shared" si="181"/>
        <v>2.8921841782657709</v>
      </c>
      <c r="AT74" s="97">
        <f t="shared" si="182"/>
        <v>-9.106959298875525</v>
      </c>
      <c r="AU74" s="97">
        <f t="shared" si="183"/>
        <v>11.999143477141295</v>
      </c>
      <c r="AV74" s="97">
        <f t="shared" si="184"/>
        <v>186.21477512060974</v>
      </c>
      <c r="AW74" s="97" t="s">
        <v>8053</v>
      </c>
      <c r="AX74" s="97" t="s">
        <v>8053</v>
      </c>
      <c r="AY74" s="97" t="s">
        <v>8053</v>
      </c>
      <c r="AZ74" s="97">
        <f t="shared" si="185"/>
        <v>11.620834879301693</v>
      </c>
      <c r="BA74" s="97">
        <f t="shared" si="186"/>
        <v>11.620834879301693</v>
      </c>
      <c r="BB74" s="97">
        <f t="shared" si="187"/>
        <v>0.48420145330423719</v>
      </c>
      <c r="BC74" s="97">
        <f t="shared" si="188"/>
        <v>0</v>
      </c>
      <c r="BD74" s="97">
        <f t="shared" si="189"/>
        <v>0</v>
      </c>
      <c r="BE74" s="97">
        <f t="shared" si="190"/>
        <v>0</v>
      </c>
      <c r="BF74" s="97">
        <f>SIN((90-$Y$9)*$AE$8)*TAN($AC$9*$AE$8)/TAN((90-'C'!$F56)*$AE$8)</f>
        <v>0.63207231007740583</v>
      </c>
      <c r="BG74" s="97">
        <f t="shared" si="191"/>
        <v>3.9313065427916136</v>
      </c>
      <c r="BH74" s="97">
        <f t="shared" si="192"/>
        <v>2.2206545302661587</v>
      </c>
      <c r="BI74" s="97">
        <f t="shared" si="193"/>
        <v>16.536932650593133</v>
      </c>
      <c r="BJ74" s="97">
        <f t="shared" si="194"/>
        <v>-63.235932093769613</v>
      </c>
      <c r="BK74" s="97">
        <f t="shared" si="195"/>
        <v>79.772864744362749</v>
      </c>
      <c r="BL74" s="97">
        <f t="shared" si="196"/>
        <v>226.69899944317646</v>
      </c>
      <c r="BM74" s="97" t="s">
        <v>8053</v>
      </c>
      <c r="BN74" s="97" t="s">
        <v>8053</v>
      </c>
      <c r="BO74" s="97" t="s">
        <v>8053</v>
      </c>
      <c r="BP74" s="97">
        <f t="shared" si="197"/>
        <v>17.738968760735297</v>
      </c>
      <c r="BQ74" s="97">
        <f t="shared" si="198"/>
        <v>17.738968760735297</v>
      </c>
      <c r="BR74" s="97">
        <f t="shared" si="199"/>
        <v>0.73912369836397074</v>
      </c>
      <c r="BS74" s="97">
        <f t="shared" si="200"/>
        <v>0</v>
      </c>
      <c r="BT74" s="97">
        <f t="shared" si="201"/>
        <v>0</v>
      </c>
      <c r="BU74" s="97">
        <f t="shared" si="202"/>
        <v>0</v>
      </c>
      <c r="BV74" s="97">
        <f>SIN((90-$Y$9)*$AE$8)*TAN($AE$10*$AE$8)/TAN((90-'C'!$F56)*$AE$8)</f>
        <v>-5.1100849682507526E-2</v>
      </c>
      <c r="BW74" s="97">
        <f t="shared" si="203"/>
        <v>2.5695650812758864E-2</v>
      </c>
      <c r="BX74" s="97">
        <f t="shared" si="204"/>
        <v>1.0127663357422376</v>
      </c>
      <c r="BY74" s="97">
        <f t="shared" si="205"/>
        <v>-2.8921841782657705</v>
      </c>
      <c r="BZ74" s="97">
        <f t="shared" si="206"/>
        <v>9.1069592988755232</v>
      </c>
      <c r="CA74" s="97">
        <f t="shared" si="207"/>
        <v>-11.999143477141294</v>
      </c>
      <c r="CB74" s="97">
        <f t="shared" si="208"/>
        <v>173.78522487939026</v>
      </c>
      <c r="CC74" s="97" t="s">
        <v>8053</v>
      </c>
      <c r="CD74" s="97" t="s">
        <v>8053</v>
      </c>
      <c r="CE74" s="97" t="s">
        <v>8053</v>
      </c>
      <c r="CF74" s="97">
        <f t="shared" si="209"/>
        <v>0</v>
      </c>
      <c r="CG74" s="97">
        <f t="shared" si="210"/>
        <v>0</v>
      </c>
      <c r="CH74" s="97">
        <f t="shared" si="211"/>
        <v>0</v>
      </c>
      <c r="CI74" s="97">
        <f t="shared" si="212"/>
        <v>0</v>
      </c>
      <c r="CJ74" s="97">
        <f t="shared" si="213"/>
        <v>0</v>
      </c>
      <c r="CK74" s="97">
        <f t="shared" si="214"/>
        <v>0</v>
      </c>
      <c r="CL74" s="97">
        <f>90-'C'!$F56</f>
        <v>102.276</v>
      </c>
      <c r="CM74" s="97">
        <v>16</v>
      </c>
      <c r="CN74" s="97"/>
      <c r="CO74" s="97"/>
      <c r="CP74" s="97">
        <f>$K58</f>
        <v>0</v>
      </c>
      <c r="CQ74" s="97"/>
      <c r="CR74" s="97" t="s">
        <v>8189</v>
      </c>
      <c r="CS74" s="97">
        <f t="shared" si="154"/>
        <v>16</v>
      </c>
      <c r="CT74" s="97">
        <f t="shared" si="155"/>
        <v>34.31666666666667</v>
      </c>
      <c r="CU74" s="97">
        <f>'C'!F57</f>
        <v>-11.927</v>
      </c>
      <c r="CV74" s="97">
        <f t="shared" si="156"/>
        <v>3.1415926535897931</v>
      </c>
      <c r="CW74" s="97">
        <f t="shared" si="157"/>
        <v>1.7453292519943295E-2</v>
      </c>
      <c r="CX74" s="97">
        <f t="shared" si="158"/>
        <v>57.295779513082323</v>
      </c>
      <c r="CY74" s="97">
        <f t="shared" si="159"/>
        <v>0.59893882164272083</v>
      </c>
      <c r="CZ74" s="97">
        <f t="shared" si="160"/>
        <v>-0.20816541988536369</v>
      </c>
      <c r="DA74" s="97">
        <f t="shared" si="161"/>
        <v>1.4399097682125674</v>
      </c>
      <c r="DB74" s="97">
        <f t="shared" si="162"/>
        <v>-75.954212064027601</v>
      </c>
      <c r="DC74" s="97">
        <f t="shared" si="163"/>
        <v>104.0457879359724</v>
      </c>
      <c r="DD74" s="97">
        <f t="shared" si="164"/>
        <v>255.95421206402762</v>
      </c>
      <c r="DE74" s="97"/>
      <c r="DF74" s="97"/>
      <c r="DG74" s="97"/>
      <c r="DH74" s="97"/>
      <c r="DI74" s="97"/>
      <c r="DJ74" s="97"/>
      <c r="DK74" s="97"/>
      <c r="DL74" s="97"/>
      <c r="DM74" s="97"/>
      <c r="DN74" s="97"/>
      <c r="DO74" s="97"/>
    </row>
    <row r="75" spans="1:119" ht="30" customHeight="1" x14ac:dyDescent="0.2">
      <c r="A75" s="97">
        <f t="shared" si="87"/>
        <v>0</v>
      </c>
      <c r="B75" s="97">
        <f t="shared" si="88"/>
        <v>0</v>
      </c>
      <c r="C75" s="97">
        <f t="shared" si="89"/>
        <v>0</v>
      </c>
      <c r="D75" s="97">
        <f t="shared" si="90"/>
        <v>0.48439520946089559</v>
      </c>
      <c r="E75" s="97">
        <f t="shared" si="91"/>
        <v>0</v>
      </c>
      <c r="F75" s="98">
        <f t="shared" si="92"/>
        <v>0.48439520946089559</v>
      </c>
      <c r="G75" s="97">
        <f t="shared" si="93"/>
        <v>0.73770015254603993</v>
      </c>
      <c r="H75" s="97">
        <f t="shared" si="94"/>
        <v>0</v>
      </c>
      <c r="I75" s="98">
        <f t="shared" si="95"/>
        <v>0.73770015254603993</v>
      </c>
      <c r="J75" s="97">
        <f t="shared" si="96"/>
        <v>0</v>
      </c>
      <c r="K75" s="97">
        <f t="shared" si="97"/>
        <v>0</v>
      </c>
      <c r="L75" s="98">
        <f t="shared" si="98"/>
        <v>0</v>
      </c>
      <c r="M75" s="98">
        <f t="shared" si="99"/>
        <v>17</v>
      </c>
      <c r="N75" s="97"/>
      <c r="O75" s="97"/>
      <c r="P75" s="97"/>
      <c r="Q75" s="98">
        <f t="shared" si="165"/>
        <v>18</v>
      </c>
      <c r="R75" s="97">
        <f t="shared" si="100"/>
        <v>105.87231873866266</v>
      </c>
      <c r="S75" s="97">
        <f t="shared" si="101"/>
        <v>103.61709205337961</v>
      </c>
      <c r="T75" s="97">
        <f t="shared" si="102"/>
        <v>2.2552266852830485</v>
      </c>
      <c r="U75" s="97" t="str">
        <f t="shared" si="103"/>
        <v>QSOS</v>
      </c>
      <c r="V75" s="97">
        <f t="shared" si="104"/>
        <v>256.38290794662038</v>
      </c>
      <c r="W75" s="97">
        <f t="shared" si="0"/>
        <v>63</v>
      </c>
      <c r="X75" s="97">
        <f>SIN((90-$Y$9)*$AE$8)*TAN($AE$9*$AE$8)/TAN((90-'C'!$F57)*$AE$8)</f>
        <v>-0.61356518900087176</v>
      </c>
      <c r="Y75" s="97">
        <f t="shared" si="166"/>
        <v>3.9313065427916092</v>
      </c>
      <c r="Z75" s="97">
        <f t="shared" si="167"/>
        <v>2.2206545302661578</v>
      </c>
      <c r="AA75" s="97">
        <f t="shared" si="168"/>
        <v>-16.039456156138055</v>
      </c>
      <c r="AB75" s="97">
        <f t="shared" si="169"/>
        <v>63.235932093769605</v>
      </c>
      <c r="AC75" s="97">
        <f t="shared" si="170"/>
        <v>-79.275388249907664</v>
      </c>
      <c r="AD75" s="97">
        <f t="shared" si="171"/>
        <v>132.80352406236844</v>
      </c>
      <c r="AE75" s="97">
        <f>(COS( 90.833*$AE$8)-SIN($Y$9*$AE$8)*SIN('C'!$F57*$AE$8))/COS($Y$9*$AE$8)/COS('C'!$F57*$AE$8)</f>
        <v>0.12618779812078798</v>
      </c>
      <c r="AF75" s="97">
        <f t="shared" si="172"/>
        <v>82.750645210043075</v>
      </c>
      <c r="AG75" s="97">
        <f>('C'!$E57+$AG$9+$AA$9/15)</f>
        <v>12.419777777777778</v>
      </c>
      <c r="AH75" s="97">
        <f t="shared" si="173"/>
        <v>0</v>
      </c>
      <c r="AI75" s="97">
        <f t="shared" si="174"/>
        <v>0</v>
      </c>
      <c r="AJ75" s="97">
        <f t="shared" si="175"/>
        <v>0</v>
      </c>
      <c r="AK75" s="97">
        <f t="shared" si="176"/>
        <v>0</v>
      </c>
      <c r="AL75" s="97">
        <f t="shared" si="177"/>
        <v>0</v>
      </c>
      <c r="AM75" s="97"/>
      <c r="AN75" s="97"/>
      <c r="AO75" s="97">
        <f t="shared" si="178"/>
        <v>0</v>
      </c>
      <c r="AP75" s="97">
        <f>SIN((90-$Y$9)*$AE$8)*TAN($AC$10*$AE$8)/TAN((90-'C'!$F57)*$AE$8)</f>
        <v>4.9604613259696825E-2</v>
      </c>
      <c r="AQ75" s="97">
        <f t="shared" si="179"/>
        <v>2.5695650812758871E-2</v>
      </c>
      <c r="AR75" s="97">
        <f t="shared" si="180"/>
        <v>1.0127663357422376</v>
      </c>
      <c r="AS75" s="97">
        <f t="shared" si="181"/>
        <v>2.8074319618687436</v>
      </c>
      <c r="AT75" s="97">
        <f t="shared" si="182"/>
        <v>-9.106959298875525</v>
      </c>
      <c r="AU75" s="97">
        <f t="shared" si="183"/>
        <v>11.914391260744269</v>
      </c>
      <c r="AV75" s="97">
        <f t="shared" si="184"/>
        <v>186.29952733700679</v>
      </c>
      <c r="AW75" s="97" t="s">
        <v>8053</v>
      </c>
      <c r="AX75" s="97" t="s">
        <v>8053</v>
      </c>
      <c r="AY75" s="97" t="s">
        <v>8053</v>
      </c>
      <c r="AZ75" s="97">
        <f t="shared" si="185"/>
        <v>11.625485027061494</v>
      </c>
      <c r="BA75" s="97">
        <f t="shared" si="186"/>
        <v>11.625485027061494</v>
      </c>
      <c r="BB75" s="97">
        <f t="shared" si="187"/>
        <v>0.48439520946089559</v>
      </c>
      <c r="BC75" s="97">
        <f t="shared" si="188"/>
        <v>0</v>
      </c>
      <c r="BD75" s="97">
        <f t="shared" si="189"/>
        <v>0</v>
      </c>
      <c r="BE75" s="97">
        <f t="shared" si="190"/>
        <v>0</v>
      </c>
      <c r="BF75" s="97">
        <f>SIN((90-$Y$9)*$AE$8)*TAN($AC$9*$AE$8)/TAN((90-'C'!$F57)*$AE$8)</f>
        <v>0.61356518900087209</v>
      </c>
      <c r="BG75" s="97">
        <f t="shared" si="191"/>
        <v>3.9313065427916136</v>
      </c>
      <c r="BH75" s="97">
        <f t="shared" si="192"/>
        <v>2.2206545302661587</v>
      </c>
      <c r="BI75" s="97">
        <f t="shared" si="193"/>
        <v>16.039456156138058</v>
      </c>
      <c r="BJ75" s="97">
        <f t="shared" si="194"/>
        <v>-63.235932093769613</v>
      </c>
      <c r="BK75" s="97">
        <f t="shared" si="195"/>
        <v>79.275388249907678</v>
      </c>
      <c r="BL75" s="97">
        <f t="shared" si="196"/>
        <v>227.19647593763156</v>
      </c>
      <c r="BM75" s="97" t="s">
        <v>8053</v>
      </c>
      <c r="BN75" s="97" t="s">
        <v>8053</v>
      </c>
      <c r="BO75" s="97" t="s">
        <v>8053</v>
      </c>
      <c r="BP75" s="97">
        <f t="shared" si="197"/>
        <v>17.704803661104958</v>
      </c>
      <c r="BQ75" s="97">
        <f t="shared" si="198"/>
        <v>17.704803661104958</v>
      </c>
      <c r="BR75" s="97">
        <f t="shared" si="199"/>
        <v>0.73770015254603993</v>
      </c>
      <c r="BS75" s="97">
        <f t="shared" si="200"/>
        <v>0</v>
      </c>
      <c r="BT75" s="97">
        <f t="shared" si="201"/>
        <v>0</v>
      </c>
      <c r="BU75" s="97">
        <f t="shared" si="202"/>
        <v>0</v>
      </c>
      <c r="BV75" s="97">
        <f>SIN((90-$Y$9)*$AE$8)*TAN($AE$10*$AE$8)/TAN((90-'C'!$F57)*$AE$8)</f>
        <v>-4.9604613259696818E-2</v>
      </c>
      <c r="BW75" s="97">
        <f t="shared" si="203"/>
        <v>2.5695650812758864E-2</v>
      </c>
      <c r="BX75" s="97">
        <f t="shared" si="204"/>
        <v>1.0127663357422376</v>
      </c>
      <c r="BY75" s="97">
        <f t="shared" si="205"/>
        <v>-2.8074319618687431</v>
      </c>
      <c r="BZ75" s="97">
        <f t="shared" si="206"/>
        <v>9.1069592988755232</v>
      </c>
      <c r="CA75" s="97">
        <f t="shared" si="207"/>
        <v>-11.914391260744267</v>
      </c>
      <c r="CB75" s="97">
        <f t="shared" si="208"/>
        <v>173.70047266299321</v>
      </c>
      <c r="CC75" s="97" t="s">
        <v>8053</v>
      </c>
      <c r="CD75" s="97" t="s">
        <v>8053</v>
      </c>
      <c r="CE75" s="97" t="s">
        <v>8053</v>
      </c>
      <c r="CF75" s="97">
        <f t="shared" si="209"/>
        <v>0</v>
      </c>
      <c r="CG75" s="97">
        <f t="shared" si="210"/>
        <v>0</v>
      </c>
      <c r="CH75" s="97">
        <f t="shared" si="211"/>
        <v>0</v>
      </c>
      <c r="CI75" s="97">
        <f t="shared" si="212"/>
        <v>0</v>
      </c>
      <c r="CJ75" s="97">
        <f t="shared" si="213"/>
        <v>0</v>
      </c>
      <c r="CK75" s="97">
        <f t="shared" si="214"/>
        <v>0</v>
      </c>
      <c r="CL75" s="97">
        <f>90-'C'!$F57</f>
        <v>101.92699999999999</v>
      </c>
      <c r="CM75" s="97">
        <v>17</v>
      </c>
      <c r="CN75" s="97"/>
      <c r="CO75" s="97"/>
      <c r="CP75" s="97"/>
      <c r="CQ75" s="97"/>
      <c r="CR75" s="97" t="s">
        <v>8189</v>
      </c>
      <c r="CS75" s="97">
        <f t="shared" si="154"/>
        <v>17</v>
      </c>
      <c r="CT75" s="97">
        <f t="shared" si="155"/>
        <v>34.31666666666667</v>
      </c>
      <c r="CU75" s="97">
        <f>'C'!F58</f>
        <v>-11.574999999999999</v>
      </c>
      <c r="CV75" s="97">
        <f t="shared" si="156"/>
        <v>3.1415926535897931</v>
      </c>
      <c r="CW75" s="97">
        <f t="shared" si="157"/>
        <v>1.7453292519943295E-2</v>
      </c>
      <c r="CX75" s="97">
        <f t="shared" si="158"/>
        <v>57.295779513082323</v>
      </c>
      <c r="CY75" s="97">
        <f t="shared" si="159"/>
        <v>0.59893882164272083</v>
      </c>
      <c r="CZ75" s="97">
        <f t="shared" si="160"/>
        <v>-0.20202186091834362</v>
      </c>
      <c r="DA75" s="97">
        <f t="shared" si="161"/>
        <v>1.4442712170649263</v>
      </c>
      <c r="DB75" s="97">
        <f t="shared" si="162"/>
        <v>-76.382907946620392</v>
      </c>
      <c r="DC75" s="97">
        <f t="shared" si="163"/>
        <v>103.61709205337961</v>
      </c>
      <c r="DD75" s="97">
        <f t="shared" si="164"/>
        <v>256.38290794662038</v>
      </c>
      <c r="DE75" s="97"/>
      <c r="DF75" s="97"/>
      <c r="DG75" s="97"/>
      <c r="DH75" s="97"/>
      <c r="DI75" s="97"/>
      <c r="DJ75" s="97"/>
      <c r="DK75" s="97"/>
      <c r="DL75" s="97"/>
      <c r="DM75" s="97"/>
      <c r="DN75" s="97"/>
      <c r="DO75" s="97"/>
    </row>
    <row r="76" spans="1:119" ht="30" customHeight="1" x14ac:dyDescent="0.2">
      <c r="A76" s="97">
        <f t="shared" si="87"/>
        <v>0</v>
      </c>
      <c r="B76" s="97">
        <f t="shared" si="88"/>
        <v>0</v>
      </c>
      <c r="C76" s="97">
        <f t="shared" si="89"/>
        <v>0</v>
      </c>
      <c r="D76" s="97">
        <f t="shared" si="90"/>
        <v>0.48459035928844663</v>
      </c>
      <c r="E76" s="97">
        <f t="shared" si="91"/>
        <v>0</v>
      </c>
      <c r="F76" s="98">
        <f t="shared" si="92"/>
        <v>0.48459035928844663</v>
      </c>
      <c r="G76" s="97">
        <f t="shared" si="93"/>
        <v>0.73627179673197629</v>
      </c>
      <c r="H76" s="97">
        <f t="shared" si="94"/>
        <v>0</v>
      </c>
      <c r="I76" s="98">
        <f t="shared" si="95"/>
        <v>0.73627179673197629</v>
      </c>
      <c r="J76" s="97">
        <f t="shared" si="96"/>
        <v>0</v>
      </c>
      <c r="K76" s="97">
        <f t="shared" si="97"/>
        <v>0</v>
      </c>
      <c r="L76" s="98">
        <f t="shared" si="98"/>
        <v>0</v>
      </c>
      <c r="M76" s="98">
        <f t="shared" si="99"/>
        <v>18</v>
      </c>
      <c r="N76" s="97"/>
      <c r="O76" s="97"/>
      <c r="P76" s="97"/>
      <c r="Q76" s="98">
        <f t="shared" si="165"/>
        <v>19</v>
      </c>
      <c r="R76" s="97">
        <f t="shared" si="100"/>
        <v>105.87231873866266</v>
      </c>
      <c r="S76" s="97">
        <f t="shared" si="101"/>
        <v>103.184974514262</v>
      </c>
      <c r="T76" s="97">
        <f t="shared" si="102"/>
        <v>2.6873442244006611</v>
      </c>
      <c r="U76" s="97" t="str">
        <f t="shared" si="103"/>
        <v>QSOS</v>
      </c>
      <c r="V76" s="97">
        <f t="shared" si="104"/>
        <v>256.81502548573803</v>
      </c>
      <c r="W76" s="97">
        <f t="shared" si="0"/>
        <v>64</v>
      </c>
      <c r="X76" s="97">
        <f>SIN((90-$Y$9)*$AE$8)*TAN($AE$9*$AE$8)/TAN((90-'C'!$F58)*$AE$8)</f>
        <v>-0.59494715392656106</v>
      </c>
      <c r="Y76" s="97">
        <f t="shared" si="166"/>
        <v>3.9313065427916092</v>
      </c>
      <c r="Z76" s="97">
        <f t="shared" si="167"/>
        <v>2.2206545302661578</v>
      </c>
      <c r="AA76" s="97">
        <f t="shared" si="168"/>
        <v>-15.540248063075159</v>
      </c>
      <c r="AB76" s="97">
        <f t="shared" si="169"/>
        <v>63.235932093769605</v>
      </c>
      <c r="AC76" s="97">
        <f t="shared" si="170"/>
        <v>-78.776180156844759</v>
      </c>
      <c r="AD76" s="97">
        <f t="shared" si="171"/>
        <v>132.30431596930555</v>
      </c>
      <c r="AE76" s="97">
        <f>(COS( 90.833*$AE$8)-SIN($Y$9*$AE$8)*SIN('C'!$F58*$AE$8))/COS($Y$9*$AE$8)/COS('C'!$F58*$AE$8)</f>
        <v>0.12183582957763057</v>
      </c>
      <c r="AF76" s="97">
        <f t="shared" si="172"/>
        <v>83.001934617235463</v>
      </c>
      <c r="AG76" s="97">
        <f>('C'!$E58+$AG$9+$AA$9/15)</f>
        <v>12.41877777777778</v>
      </c>
      <c r="AH76" s="97">
        <f t="shared" si="173"/>
        <v>0</v>
      </c>
      <c r="AI76" s="97">
        <f t="shared" si="174"/>
        <v>0</v>
      </c>
      <c r="AJ76" s="97">
        <f t="shared" si="175"/>
        <v>0</v>
      </c>
      <c r="AK76" s="97">
        <f t="shared" si="176"/>
        <v>0</v>
      </c>
      <c r="AL76" s="97">
        <f t="shared" si="177"/>
        <v>0</v>
      </c>
      <c r="AM76" s="97"/>
      <c r="AN76" s="97"/>
      <c r="AO76" s="97">
        <f t="shared" si="178"/>
        <v>0</v>
      </c>
      <c r="AP76" s="97">
        <f>SIN((90-$Y$9)*$AE$8)*TAN($AC$10*$AE$8)/TAN((90-'C'!$F58)*$AE$8)</f>
        <v>4.8099409825615856E-2</v>
      </c>
      <c r="AQ76" s="97">
        <f t="shared" si="179"/>
        <v>2.5695650812758871E-2</v>
      </c>
      <c r="AR76" s="97">
        <f t="shared" si="180"/>
        <v>1.0127663357422376</v>
      </c>
      <c r="AS76" s="97">
        <f t="shared" si="181"/>
        <v>2.7221780239504025</v>
      </c>
      <c r="AT76" s="97">
        <f t="shared" si="182"/>
        <v>-9.106959298875525</v>
      </c>
      <c r="AU76" s="97">
        <f t="shared" si="183"/>
        <v>11.829137322825927</v>
      </c>
      <c r="AV76" s="97">
        <f t="shared" si="184"/>
        <v>186.38478127492513</v>
      </c>
      <c r="AW76" s="97" t="s">
        <v>8053</v>
      </c>
      <c r="AX76" s="97" t="s">
        <v>8053</v>
      </c>
      <c r="AY76" s="97" t="s">
        <v>8053</v>
      </c>
      <c r="AZ76" s="97">
        <f t="shared" si="185"/>
        <v>11.630168622922719</v>
      </c>
      <c r="BA76" s="97">
        <f t="shared" si="186"/>
        <v>11.630168622922719</v>
      </c>
      <c r="BB76" s="97">
        <f t="shared" si="187"/>
        <v>0.48459035928844663</v>
      </c>
      <c r="BC76" s="97">
        <f t="shared" si="188"/>
        <v>0</v>
      </c>
      <c r="BD76" s="97">
        <f t="shared" si="189"/>
        <v>0</v>
      </c>
      <c r="BE76" s="97">
        <f t="shared" si="190"/>
        <v>0</v>
      </c>
      <c r="BF76" s="97">
        <f>SIN((90-$Y$9)*$AE$8)*TAN($AC$9*$AE$8)/TAN((90-'C'!$F58)*$AE$8)</f>
        <v>0.59494715392656139</v>
      </c>
      <c r="BG76" s="97">
        <f t="shared" si="191"/>
        <v>3.9313065427916136</v>
      </c>
      <c r="BH76" s="97">
        <f t="shared" si="192"/>
        <v>2.2206545302661587</v>
      </c>
      <c r="BI76" s="97">
        <f t="shared" si="193"/>
        <v>15.540248063075161</v>
      </c>
      <c r="BJ76" s="97">
        <f t="shared" si="194"/>
        <v>-63.235932093769613</v>
      </c>
      <c r="BK76" s="97">
        <f t="shared" si="195"/>
        <v>78.776180156844774</v>
      </c>
      <c r="BL76" s="97">
        <f t="shared" si="196"/>
        <v>227.69568403069445</v>
      </c>
      <c r="BM76" s="97" t="s">
        <v>8053</v>
      </c>
      <c r="BN76" s="97" t="s">
        <v>8053</v>
      </c>
      <c r="BO76" s="97" t="s">
        <v>8053</v>
      </c>
      <c r="BP76" s="97">
        <f t="shared" si="197"/>
        <v>17.670523121567431</v>
      </c>
      <c r="BQ76" s="97">
        <f t="shared" si="198"/>
        <v>17.670523121567431</v>
      </c>
      <c r="BR76" s="97">
        <f t="shared" si="199"/>
        <v>0.73627179673197629</v>
      </c>
      <c r="BS76" s="97">
        <f t="shared" si="200"/>
        <v>0</v>
      </c>
      <c r="BT76" s="97">
        <f t="shared" si="201"/>
        <v>0</v>
      </c>
      <c r="BU76" s="97">
        <f t="shared" si="202"/>
        <v>0</v>
      </c>
      <c r="BV76" s="97">
        <f>SIN((90-$Y$9)*$AE$8)*TAN($AE$10*$AE$8)/TAN((90-'C'!$F58)*$AE$8)</f>
        <v>-4.8099409825615842E-2</v>
      </c>
      <c r="BW76" s="97">
        <f t="shared" si="203"/>
        <v>2.5695650812758864E-2</v>
      </c>
      <c r="BX76" s="97">
        <f t="shared" si="204"/>
        <v>1.0127663357422376</v>
      </c>
      <c r="BY76" s="97">
        <f t="shared" si="205"/>
        <v>-2.7221780239504016</v>
      </c>
      <c r="BZ76" s="97">
        <f t="shared" si="206"/>
        <v>9.1069592988755232</v>
      </c>
      <c r="CA76" s="97">
        <f t="shared" si="207"/>
        <v>-11.829137322825925</v>
      </c>
      <c r="CB76" s="97">
        <f t="shared" si="208"/>
        <v>173.61521872507487</v>
      </c>
      <c r="CC76" s="97" t="s">
        <v>8053</v>
      </c>
      <c r="CD76" s="97" t="s">
        <v>8053</v>
      </c>
      <c r="CE76" s="97" t="s">
        <v>8053</v>
      </c>
      <c r="CF76" s="97">
        <f t="shared" si="209"/>
        <v>0</v>
      </c>
      <c r="CG76" s="97">
        <f t="shared" si="210"/>
        <v>0</v>
      </c>
      <c r="CH76" s="97">
        <f t="shared" si="211"/>
        <v>0</v>
      </c>
      <c r="CI76" s="97">
        <f t="shared" si="212"/>
        <v>0</v>
      </c>
      <c r="CJ76" s="97">
        <f t="shared" si="213"/>
        <v>0</v>
      </c>
      <c r="CK76" s="97">
        <f t="shared" si="214"/>
        <v>0</v>
      </c>
      <c r="CL76" s="97">
        <f>90-'C'!$F58</f>
        <v>101.575</v>
      </c>
      <c r="CM76" s="97">
        <v>18</v>
      </c>
      <c r="CN76" s="97"/>
      <c r="CO76" s="97"/>
      <c r="CP76" s="97"/>
      <c r="CQ76" s="97"/>
      <c r="CR76" s="97" t="s">
        <v>8189</v>
      </c>
      <c r="CS76" s="97">
        <f t="shared" si="154"/>
        <v>18</v>
      </c>
      <c r="CT76" s="97">
        <f t="shared" si="155"/>
        <v>34.31666666666667</v>
      </c>
      <c r="CU76" s="97">
        <f>'C'!F59</f>
        <v>-11.22</v>
      </c>
      <c r="CV76" s="97">
        <f t="shared" si="156"/>
        <v>3.1415926535897931</v>
      </c>
      <c r="CW76" s="97">
        <f t="shared" si="157"/>
        <v>1.7453292519943295E-2</v>
      </c>
      <c r="CX76" s="97">
        <f t="shared" si="158"/>
        <v>57.295779513082323</v>
      </c>
      <c r="CY76" s="97">
        <f t="shared" si="159"/>
        <v>0.59893882164272083</v>
      </c>
      <c r="CZ76" s="97">
        <f t="shared" si="160"/>
        <v>-0.19582594207376378</v>
      </c>
      <c r="DA76" s="97">
        <f t="shared" si="161"/>
        <v>1.4486570445958182</v>
      </c>
      <c r="DB76" s="97">
        <f t="shared" si="162"/>
        <v>-76.815025485738005</v>
      </c>
      <c r="DC76" s="97">
        <f t="shared" si="163"/>
        <v>103.184974514262</v>
      </c>
      <c r="DD76" s="97">
        <f t="shared" si="164"/>
        <v>256.81502548573803</v>
      </c>
      <c r="DE76" s="97"/>
      <c r="DF76" s="97"/>
      <c r="DG76" s="97"/>
      <c r="DH76" s="97"/>
      <c r="DI76" s="97"/>
      <c r="DJ76" s="97"/>
      <c r="DK76" s="97"/>
      <c r="DL76" s="97"/>
      <c r="DM76" s="97"/>
      <c r="DN76" s="97"/>
      <c r="DO76" s="97"/>
    </row>
    <row r="77" spans="1:119" ht="30" customHeight="1" x14ac:dyDescent="0.2">
      <c r="A77" s="97">
        <f t="shared" si="87"/>
        <v>0</v>
      </c>
      <c r="B77" s="97">
        <f t="shared" si="88"/>
        <v>0</v>
      </c>
      <c r="C77" s="97">
        <f t="shared" si="89"/>
        <v>0</v>
      </c>
      <c r="D77" s="97">
        <f t="shared" si="90"/>
        <v>0.48474524106576716</v>
      </c>
      <c r="E77" s="97">
        <f t="shared" si="91"/>
        <v>0</v>
      </c>
      <c r="F77" s="98">
        <f t="shared" si="92"/>
        <v>0.48474524106576716</v>
      </c>
      <c r="G77" s="97">
        <f t="shared" si="93"/>
        <v>0.73479686723818316</v>
      </c>
      <c r="H77" s="97">
        <f t="shared" si="94"/>
        <v>0</v>
      </c>
      <c r="I77" s="98">
        <f t="shared" si="95"/>
        <v>0.73479686723818316</v>
      </c>
      <c r="J77" s="97">
        <f t="shared" si="96"/>
        <v>0</v>
      </c>
      <c r="K77" s="97">
        <f t="shared" si="97"/>
        <v>0</v>
      </c>
      <c r="L77" s="98">
        <f t="shared" si="98"/>
        <v>0</v>
      </c>
      <c r="M77" s="98">
        <f t="shared" si="99"/>
        <v>19</v>
      </c>
      <c r="N77" s="97"/>
      <c r="O77" s="97"/>
      <c r="P77" s="97"/>
      <c r="Q77" s="98">
        <f t="shared" si="165"/>
        <v>20</v>
      </c>
      <c r="R77" s="97">
        <f t="shared" si="100"/>
        <v>105.87231873866266</v>
      </c>
      <c r="S77" s="97">
        <f t="shared" si="101"/>
        <v>102.74943233396888</v>
      </c>
      <c r="T77" s="97">
        <f t="shared" si="102"/>
        <v>3.122886404693773</v>
      </c>
      <c r="U77" s="97" t="str">
        <f t="shared" si="103"/>
        <v>QSOS</v>
      </c>
      <c r="V77" s="97">
        <f t="shared" si="104"/>
        <v>257.25056766603109</v>
      </c>
      <c r="W77" s="97">
        <f t="shared" si="0"/>
        <v>65</v>
      </c>
      <c r="X77" s="97">
        <f>SIN((90-$Y$9)*$AE$8)*TAN($AE$9*$AE$8)/TAN((90-'C'!$F59)*$AE$8)</f>
        <v>-0.57621783360801027</v>
      </c>
      <c r="Y77" s="97">
        <f t="shared" si="166"/>
        <v>3.9313065427916092</v>
      </c>
      <c r="Z77" s="97">
        <f t="shared" si="167"/>
        <v>2.2206545302661578</v>
      </c>
      <c r="AA77" s="97">
        <f t="shared" si="168"/>
        <v>-15.039273445309604</v>
      </c>
      <c r="AB77" s="97">
        <f t="shared" si="169"/>
        <v>63.235932093769605</v>
      </c>
      <c r="AC77" s="97">
        <f t="shared" si="170"/>
        <v>-78.275205539079209</v>
      </c>
      <c r="AD77" s="97">
        <f t="shared" si="171"/>
        <v>131.80334135154001</v>
      </c>
      <c r="AE77" s="97">
        <f>(COS( 90.833*$AE$8)-SIN($Y$9*$AE$8)*SIN('C'!$F59*$AE$8))/COS($Y$9*$AE$8)/COS('C'!$F59*$AE$8)</f>
        <v>0.11745716210832824</v>
      </c>
      <c r="AF77" s="97">
        <f t="shared" si="172"/>
        <v>83.254629212504895</v>
      </c>
      <c r="AG77" s="97">
        <f>('C'!$E59+$AG$9+$AA$9/15)</f>
        <v>12.416777777777778</v>
      </c>
      <c r="AH77" s="97">
        <f t="shared" si="173"/>
        <v>0</v>
      </c>
      <c r="AI77" s="97">
        <f t="shared" si="174"/>
        <v>0</v>
      </c>
      <c r="AJ77" s="97">
        <f t="shared" si="175"/>
        <v>0</v>
      </c>
      <c r="AK77" s="97">
        <f t="shared" si="176"/>
        <v>0</v>
      </c>
      <c r="AL77" s="97">
        <f t="shared" si="177"/>
        <v>0</v>
      </c>
      <c r="AM77" s="97"/>
      <c r="AN77" s="97"/>
      <c r="AO77" s="97">
        <f t="shared" si="178"/>
        <v>0</v>
      </c>
      <c r="AP77" s="97">
        <f>SIN((90-$Y$9)*$AE$8)*TAN($AC$10*$AE$8)/TAN((90-'C'!$F59)*$AE$8)</f>
        <v>4.6585209366278232E-2</v>
      </c>
      <c r="AQ77" s="97">
        <f t="shared" si="179"/>
        <v>2.5695650812758871E-2</v>
      </c>
      <c r="AR77" s="97">
        <f t="shared" si="180"/>
        <v>1.0127663357422376</v>
      </c>
      <c r="AS77" s="97">
        <f t="shared" si="181"/>
        <v>2.6364205841149486</v>
      </c>
      <c r="AT77" s="97">
        <f t="shared" si="182"/>
        <v>-9.106959298875525</v>
      </c>
      <c r="AU77" s="97">
        <f t="shared" si="183"/>
        <v>11.743379882990475</v>
      </c>
      <c r="AV77" s="97">
        <f t="shared" si="184"/>
        <v>186.47053871476058</v>
      </c>
      <c r="AW77" s="97" t="s">
        <v>8053</v>
      </c>
      <c r="AX77" s="97" t="s">
        <v>8053</v>
      </c>
      <c r="AY77" s="97" t="s">
        <v>8053</v>
      </c>
      <c r="AZ77" s="97">
        <f t="shared" si="185"/>
        <v>11.633885785578412</v>
      </c>
      <c r="BA77" s="97">
        <f t="shared" si="186"/>
        <v>11.633885785578412</v>
      </c>
      <c r="BB77" s="97">
        <f t="shared" si="187"/>
        <v>0.48474524106576716</v>
      </c>
      <c r="BC77" s="97">
        <f t="shared" si="188"/>
        <v>0</v>
      </c>
      <c r="BD77" s="97">
        <f t="shared" si="189"/>
        <v>0</v>
      </c>
      <c r="BE77" s="97">
        <f t="shared" si="190"/>
        <v>0</v>
      </c>
      <c r="BF77" s="97">
        <f>SIN((90-$Y$9)*$AE$8)*TAN($AC$9*$AE$8)/TAN((90-'C'!$F59)*$AE$8)</f>
        <v>0.57621783360801049</v>
      </c>
      <c r="BG77" s="97">
        <f t="shared" si="191"/>
        <v>3.9313065427916136</v>
      </c>
      <c r="BH77" s="97">
        <f t="shared" si="192"/>
        <v>2.2206545302661587</v>
      </c>
      <c r="BI77" s="97">
        <f t="shared" si="193"/>
        <v>15.039273445309604</v>
      </c>
      <c r="BJ77" s="97">
        <f t="shared" si="194"/>
        <v>-63.235932093769613</v>
      </c>
      <c r="BK77" s="97">
        <f t="shared" si="195"/>
        <v>78.275205539079224</v>
      </c>
      <c r="BL77" s="97">
        <f t="shared" si="196"/>
        <v>228.19665864845999</v>
      </c>
      <c r="BM77" s="97" t="s">
        <v>8053</v>
      </c>
      <c r="BN77" s="97" t="s">
        <v>8053</v>
      </c>
      <c r="BO77" s="97" t="s">
        <v>8053</v>
      </c>
      <c r="BP77" s="97">
        <f t="shared" si="197"/>
        <v>17.635124813716395</v>
      </c>
      <c r="BQ77" s="97">
        <f t="shared" si="198"/>
        <v>17.635124813716395</v>
      </c>
      <c r="BR77" s="97">
        <f t="shared" si="199"/>
        <v>0.73479686723818316</v>
      </c>
      <c r="BS77" s="97">
        <f t="shared" si="200"/>
        <v>0</v>
      </c>
      <c r="BT77" s="97">
        <f t="shared" si="201"/>
        <v>0</v>
      </c>
      <c r="BU77" s="97">
        <f t="shared" si="202"/>
        <v>0</v>
      </c>
      <c r="BV77" s="97">
        <f>SIN((90-$Y$9)*$AE$8)*TAN($AE$10*$AE$8)/TAN((90-'C'!$F59)*$AE$8)</f>
        <v>-4.6585209366278219E-2</v>
      </c>
      <c r="BW77" s="97">
        <f t="shared" si="203"/>
        <v>2.5695650812758864E-2</v>
      </c>
      <c r="BX77" s="97">
        <f t="shared" si="204"/>
        <v>1.0127663357422376</v>
      </c>
      <c r="BY77" s="97">
        <f t="shared" si="205"/>
        <v>-2.6364205841149477</v>
      </c>
      <c r="BZ77" s="97">
        <f t="shared" si="206"/>
        <v>9.1069592988755232</v>
      </c>
      <c r="CA77" s="97">
        <f t="shared" si="207"/>
        <v>-11.743379882990471</v>
      </c>
      <c r="CB77" s="97">
        <f t="shared" si="208"/>
        <v>173.52946128523942</v>
      </c>
      <c r="CC77" s="97" t="s">
        <v>8053</v>
      </c>
      <c r="CD77" s="97" t="s">
        <v>8053</v>
      </c>
      <c r="CE77" s="97" t="s">
        <v>8053</v>
      </c>
      <c r="CF77" s="97">
        <f t="shared" si="209"/>
        <v>0</v>
      </c>
      <c r="CG77" s="97">
        <f t="shared" si="210"/>
        <v>0</v>
      </c>
      <c r="CH77" s="97">
        <f t="shared" si="211"/>
        <v>0</v>
      </c>
      <c r="CI77" s="97">
        <f t="shared" si="212"/>
        <v>0</v>
      </c>
      <c r="CJ77" s="97">
        <f t="shared" si="213"/>
        <v>0</v>
      </c>
      <c r="CK77" s="97">
        <f t="shared" si="214"/>
        <v>0</v>
      </c>
      <c r="CL77" s="97">
        <f>90-'C'!$F59</f>
        <v>101.22</v>
      </c>
      <c r="CM77" s="97">
        <v>19</v>
      </c>
      <c r="CN77" s="97"/>
      <c r="CO77" s="97"/>
      <c r="CP77" s="97"/>
      <c r="CQ77" s="97"/>
      <c r="CR77" s="97" t="s">
        <v>8189</v>
      </c>
      <c r="CS77" s="97">
        <f t="shared" si="154"/>
        <v>19</v>
      </c>
      <c r="CT77" s="97">
        <f t="shared" si="155"/>
        <v>34.31666666666667</v>
      </c>
      <c r="CU77" s="97">
        <f>'C'!F60</f>
        <v>-10.862</v>
      </c>
      <c r="CV77" s="97">
        <f t="shared" si="156"/>
        <v>3.1415926535897931</v>
      </c>
      <c r="CW77" s="97">
        <f t="shared" si="157"/>
        <v>1.7453292519943295E-2</v>
      </c>
      <c r="CX77" s="97">
        <f t="shared" si="158"/>
        <v>57.295779513082323</v>
      </c>
      <c r="CY77" s="97">
        <f t="shared" si="159"/>
        <v>0.59893882164272083</v>
      </c>
      <c r="CZ77" s="97">
        <f t="shared" si="160"/>
        <v>-0.18957766335162407</v>
      </c>
      <c r="DA77" s="97">
        <f t="shared" si="161"/>
        <v>1.4530673972852644</v>
      </c>
      <c r="DB77" s="97">
        <f t="shared" si="162"/>
        <v>-77.250567666031117</v>
      </c>
      <c r="DC77" s="97">
        <f t="shared" si="163"/>
        <v>102.74943233396888</v>
      </c>
      <c r="DD77" s="97">
        <f t="shared" si="164"/>
        <v>257.25056766603109</v>
      </c>
      <c r="DE77" s="97"/>
      <c r="DF77" s="97"/>
      <c r="DG77" s="97"/>
      <c r="DH77" s="97"/>
      <c r="DI77" s="97"/>
      <c r="DJ77" s="97"/>
      <c r="DK77" s="97"/>
      <c r="DL77" s="97"/>
      <c r="DM77" s="97"/>
      <c r="DN77" s="97"/>
      <c r="DO77" s="97"/>
    </row>
    <row r="78" spans="1:119" ht="30" customHeight="1" x14ac:dyDescent="0.2">
      <c r="A78" s="97">
        <f t="shared" si="87"/>
        <v>0</v>
      </c>
      <c r="B78" s="97">
        <f t="shared" si="88"/>
        <v>0</v>
      </c>
      <c r="C78" s="97">
        <f t="shared" si="89"/>
        <v>0</v>
      </c>
      <c r="D78" s="97">
        <f t="shared" si="90"/>
        <v>0.48494319379987805</v>
      </c>
      <c r="E78" s="97">
        <f t="shared" si="91"/>
        <v>0</v>
      </c>
      <c r="F78" s="98">
        <f t="shared" si="92"/>
        <v>0.48494319379987805</v>
      </c>
      <c r="G78" s="97">
        <f t="shared" si="93"/>
        <v>0.73335859480732424</v>
      </c>
      <c r="H78" s="97">
        <f t="shared" si="94"/>
        <v>0</v>
      </c>
      <c r="I78" s="98">
        <f t="shared" si="95"/>
        <v>0.73335859480732424</v>
      </c>
      <c r="J78" s="97">
        <f t="shared" si="96"/>
        <v>0</v>
      </c>
      <c r="K78" s="97">
        <f t="shared" si="97"/>
        <v>0</v>
      </c>
      <c r="L78" s="98">
        <f t="shared" si="98"/>
        <v>0</v>
      </c>
      <c r="M78" s="98">
        <f t="shared" si="99"/>
        <v>20</v>
      </c>
      <c r="N78" s="97"/>
      <c r="O78" s="97"/>
      <c r="P78" s="97"/>
      <c r="Q78" s="98">
        <f t="shared" si="165"/>
        <v>21</v>
      </c>
      <c r="R78" s="97">
        <f t="shared" si="100"/>
        <v>105.87231873866266</v>
      </c>
      <c r="S78" s="97">
        <f t="shared" si="101"/>
        <v>102.31046223330553</v>
      </c>
      <c r="T78" s="97">
        <f t="shared" si="102"/>
        <v>3.5618565053571274</v>
      </c>
      <c r="U78" s="97" t="str">
        <f t="shared" si="103"/>
        <v>QSOS</v>
      </c>
      <c r="V78" s="97">
        <f t="shared" si="104"/>
        <v>257.68953776669446</v>
      </c>
      <c r="W78" s="97">
        <f t="shared" si="0"/>
        <v>66</v>
      </c>
      <c r="X78" s="97">
        <f>SIN((90-$Y$9)*$AE$8)*TAN($AE$9*$AE$8)/TAN((90-'C'!$F60)*$AE$8)</f>
        <v>-0.55737680076785134</v>
      </c>
      <c r="Y78" s="97">
        <f t="shared" si="166"/>
        <v>3.9313065427916092</v>
      </c>
      <c r="Z78" s="97">
        <f t="shared" si="167"/>
        <v>2.2206545302661578</v>
      </c>
      <c r="AA78" s="97">
        <f t="shared" si="168"/>
        <v>-14.536495370200438</v>
      </c>
      <c r="AB78" s="97">
        <f t="shared" si="169"/>
        <v>63.235932093769605</v>
      </c>
      <c r="AC78" s="97">
        <f t="shared" si="170"/>
        <v>-77.772427463970047</v>
      </c>
      <c r="AD78" s="97">
        <f t="shared" si="171"/>
        <v>131.30056327643084</v>
      </c>
      <c r="AE78" s="97">
        <f>(COS( 90.833*$AE$8)-SIN($Y$9*$AE$8)*SIN('C'!$F60*$AE$8))/COS($Y$9*$AE$8)/COS('C'!$F60*$AE$8)</f>
        <v>0.1130516809273364</v>
      </c>
      <c r="AF78" s="97">
        <f t="shared" si="172"/>
        <v>83.508738287798508</v>
      </c>
      <c r="AG78" s="97">
        <f>('C'!$E60+$AG$9+$AA$9/15)</f>
        <v>12.41577777777778</v>
      </c>
      <c r="AH78" s="97">
        <f t="shared" si="173"/>
        <v>0</v>
      </c>
      <c r="AI78" s="97">
        <f t="shared" si="174"/>
        <v>0</v>
      </c>
      <c r="AJ78" s="97">
        <f t="shared" si="175"/>
        <v>0</v>
      </c>
      <c r="AK78" s="97">
        <f t="shared" si="176"/>
        <v>0</v>
      </c>
      <c r="AL78" s="97">
        <f t="shared" si="177"/>
        <v>0</v>
      </c>
      <c r="AM78" s="97"/>
      <c r="AN78" s="97"/>
      <c r="AO78" s="97">
        <f t="shared" si="178"/>
        <v>0</v>
      </c>
      <c r="AP78" s="97">
        <f>SIN((90-$Y$9)*$AE$8)*TAN($AC$10*$AE$8)/TAN((90-'C'!$F60)*$AE$8)</f>
        <v>4.5061977337793636E-2</v>
      </c>
      <c r="AQ78" s="97">
        <f t="shared" si="179"/>
        <v>2.5695650812758871E-2</v>
      </c>
      <c r="AR78" s="97">
        <f t="shared" si="180"/>
        <v>1.0127663357422376</v>
      </c>
      <c r="AS78" s="97">
        <f t="shared" si="181"/>
        <v>2.5501575998350865</v>
      </c>
      <c r="AT78" s="97">
        <f t="shared" si="182"/>
        <v>-9.106959298875525</v>
      </c>
      <c r="AU78" s="97">
        <f t="shared" si="183"/>
        <v>11.657116898710612</v>
      </c>
      <c r="AV78" s="97">
        <f t="shared" si="184"/>
        <v>186.55680169904045</v>
      </c>
      <c r="AW78" s="97" t="s">
        <v>8053</v>
      </c>
      <c r="AX78" s="97" t="s">
        <v>8053</v>
      </c>
      <c r="AY78" s="97" t="s">
        <v>8053</v>
      </c>
      <c r="AZ78" s="97">
        <f t="shared" si="185"/>
        <v>11.638636651197073</v>
      </c>
      <c r="BA78" s="97">
        <f t="shared" si="186"/>
        <v>11.638636651197073</v>
      </c>
      <c r="BB78" s="97">
        <f t="shared" si="187"/>
        <v>0.48494319379987805</v>
      </c>
      <c r="BC78" s="97">
        <f t="shared" si="188"/>
        <v>0</v>
      </c>
      <c r="BD78" s="97">
        <f t="shared" si="189"/>
        <v>0</v>
      </c>
      <c r="BE78" s="97">
        <f t="shared" si="190"/>
        <v>0</v>
      </c>
      <c r="BF78" s="97">
        <f>SIN((90-$Y$9)*$AE$8)*TAN($AC$9*$AE$8)/TAN((90-'C'!$F60)*$AE$8)</f>
        <v>0.55737680076785157</v>
      </c>
      <c r="BG78" s="97">
        <f t="shared" si="191"/>
        <v>3.9313065427916136</v>
      </c>
      <c r="BH78" s="97">
        <f t="shared" si="192"/>
        <v>2.2206545302661587</v>
      </c>
      <c r="BI78" s="97">
        <f t="shared" si="193"/>
        <v>14.536495370200438</v>
      </c>
      <c r="BJ78" s="97">
        <f t="shared" si="194"/>
        <v>-63.235932093769613</v>
      </c>
      <c r="BK78" s="97">
        <f t="shared" si="195"/>
        <v>77.772427463970047</v>
      </c>
      <c r="BL78" s="97">
        <f t="shared" si="196"/>
        <v>228.69943672356916</v>
      </c>
      <c r="BM78" s="97" t="s">
        <v>8053</v>
      </c>
      <c r="BN78" s="97" t="s">
        <v>8053</v>
      </c>
      <c r="BO78" s="97" t="s">
        <v>8053</v>
      </c>
      <c r="BP78" s="97">
        <f t="shared" si="197"/>
        <v>17.600606275375782</v>
      </c>
      <c r="BQ78" s="97">
        <f t="shared" si="198"/>
        <v>17.600606275375782</v>
      </c>
      <c r="BR78" s="97">
        <f t="shared" si="199"/>
        <v>0.73335859480732424</v>
      </c>
      <c r="BS78" s="97">
        <f t="shared" si="200"/>
        <v>0</v>
      </c>
      <c r="BT78" s="97">
        <f t="shared" si="201"/>
        <v>0</v>
      </c>
      <c r="BU78" s="97">
        <f t="shared" si="202"/>
        <v>0</v>
      </c>
      <c r="BV78" s="97">
        <f>SIN((90-$Y$9)*$AE$8)*TAN($AE$10*$AE$8)/TAN((90-'C'!$F60)*$AE$8)</f>
        <v>-4.5061977337793629E-2</v>
      </c>
      <c r="BW78" s="97">
        <f t="shared" si="203"/>
        <v>2.5695650812758864E-2</v>
      </c>
      <c r="BX78" s="97">
        <f t="shared" si="204"/>
        <v>1.0127663357422376</v>
      </c>
      <c r="BY78" s="97">
        <f t="shared" si="205"/>
        <v>-2.5501575998350861</v>
      </c>
      <c r="BZ78" s="97">
        <f t="shared" si="206"/>
        <v>9.1069592988755232</v>
      </c>
      <c r="CA78" s="97">
        <f t="shared" si="207"/>
        <v>-11.657116898710608</v>
      </c>
      <c r="CB78" s="97">
        <f t="shared" si="208"/>
        <v>173.44319830095955</v>
      </c>
      <c r="CC78" s="97" t="s">
        <v>8053</v>
      </c>
      <c r="CD78" s="97" t="s">
        <v>8053</v>
      </c>
      <c r="CE78" s="97" t="s">
        <v>8053</v>
      </c>
      <c r="CF78" s="97">
        <f t="shared" si="209"/>
        <v>0</v>
      </c>
      <c r="CG78" s="97">
        <f t="shared" si="210"/>
        <v>0</v>
      </c>
      <c r="CH78" s="97">
        <f t="shared" si="211"/>
        <v>0</v>
      </c>
      <c r="CI78" s="97">
        <f t="shared" si="212"/>
        <v>0</v>
      </c>
      <c r="CJ78" s="97">
        <f t="shared" si="213"/>
        <v>0</v>
      </c>
      <c r="CK78" s="97">
        <f t="shared" si="214"/>
        <v>0</v>
      </c>
      <c r="CL78" s="97">
        <f>90-'C'!$F60</f>
        <v>100.86199999999999</v>
      </c>
      <c r="CM78" s="97">
        <v>20</v>
      </c>
      <c r="CN78" s="97"/>
      <c r="CO78" s="97"/>
      <c r="CP78" s="97"/>
      <c r="CQ78" s="97"/>
      <c r="CR78" s="97" t="s">
        <v>8189</v>
      </c>
      <c r="CS78" s="97">
        <f t="shared" si="154"/>
        <v>20</v>
      </c>
      <c r="CT78" s="97">
        <f t="shared" si="155"/>
        <v>34.31666666666667</v>
      </c>
      <c r="CU78" s="97">
        <f>'C'!F61</f>
        <v>-10.500999999999999</v>
      </c>
      <c r="CV78" s="97">
        <f t="shared" si="156"/>
        <v>3.1415926535897931</v>
      </c>
      <c r="CW78" s="97">
        <f t="shared" si="157"/>
        <v>1.7453292519943295E-2</v>
      </c>
      <c r="CX78" s="97">
        <f t="shared" si="158"/>
        <v>57.295779513082323</v>
      </c>
      <c r="CY78" s="97">
        <f t="shared" si="159"/>
        <v>0.59893882164272083</v>
      </c>
      <c r="CZ78" s="97">
        <f t="shared" si="160"/>
        <v>-0.18327702475192453</v>
      </c>
      <c r="DA78" s="97">
        <f t="shared" si="161"/>
        <v>1.4575024373083361</v>
      </c>
      <c r="DB78" s="97">
        <f t="shared" si="162"/>
        <v>-77.689537766694471</v>
      </c>
      <c r="DC78" s="97">
        <f t="shared" si="163"/>
        <v>102.31046223330553</v>
      </c>
      <c r="DD78" s="97">
        <f t="shared" si="164"/>
        <v>257.68953776669446</v>
      </c>
      <c r="DE78" s="97"/>
      <c r="DF78" s="97"/>
      <c r="DG78" s="97"/>
      <c r="DH78" s="97"/>
      <c r="DI78" s="97"/>
      <c r="DJ78" s="97"/>
      <c r="DK78" s="97"/>
      <c r="DL78" s="97"/>
      <c r="DM78" s="97"/>
      <c r="DN78" s="97"/>
      <c r="DO78" s="97"/>
    </row>
    <row r="79" spans="1:119" ht="30" customHeight="1" x14ac:dyDescent="0.2">
      <c r="A79" s="97">
        <f t="shared" si="87"/>
        <v>0</v>
      </c>
      <c r="B79" s="97">
        <f t="shared" si="88"/>
        <v>0</v>
      </c>
      <c r="C79" s="97">
        <f t="shared" si="89"/>
        <v>0</v>
      </c>
      <c r="D79" s="97">
        <f t="shared" si="90"/>
        <v>0.48510089057239886</v>
      </c>
      <c r="E79" s="97">
        <f t="shared" si="91"/>
        <v>0</v>
      </c>
      <c r="F79" s="98">
        <f t="shared" si="92"/>
        <v>0.48510089057239886</v>
      </c>
      <c r="G79" s="97">
        <f t="shared" si="93"/>
        <v>0.73187353784200004</v>
      </c>
      <c r="H79" s="97">
        <f t="shared" si="94"/>
        <v>0</v>
      </c>
      <c r="I79" s="98">
        <f t="shared" si="95"/>
        <v>0.73187353784200004</v>
      </c>
      <c r="J79" s="97">
        <f t="shared" si="96"/>
        <v>0</v>
      </c>
      <c r="K79" s="97">
        <f t="shared" si="97"/>
        <v>0</v>
      </c>
      <c r="L79" s="98">
        <f t="shared" si="98"/>
        <v>0</v>
      </c>
      <c r="M79" s="98">
        <f t="shared" si="99"/>
        <v>21</v>
      </c>
      <c r="N79" s="97"/>
      <c r="O79" s="97"/>
      <c r="P79" s="97"/>
      <c r="Q79" s="98">
        <f t="shared" si="165"/>
        <v>22</v>
      </c>
      <c r="R79" s="97">
        <f t="shared" si="100"/>
        <v>105.87231873866266</v>
      </c>
      <c r="S79" s="97">
        <f t="shared" si="101"/>
        <v>101.86888177894046</v>
      </c>
      <c r="T79" s="97">
        <f t="shared" si="102"/>
        <v>4.0034369597221939</v>
      </c>
      <c r="U79" s="97" t="str">
        <f t="shared" si="103"/>
        <v>QSOS</v>
      </c>
      <c r="V79" s="97">
        <f t="shared" si="104"/>
        <v>258.13111822105952</v>
      </c>
      <c r="W79" s="97">
        <f t="shared" si="0"/>
        <v>67</v>
      </c>
      <c r="X79" s="97">
        <f>SIN((90-$Y$9)*$AE$8)*TAN($AE$9*$AE$8)/TAN((90-'C'!$F61)*$AE$8)</f>
        <v>-0.53842357107579764</v>
      </c>
      <c r="Y79" s="97">
        <f t="shared" si="166"/>
        <v>3.9313065427916092</v>
      </c>
      <c r="Z79" s="97">
        <f t="shared" si="167"/>
        <v>2.2206545302661578</v>
      </c>
      <c r="AA79" s="97">
        <f t="shared" si="168"/>
        <v>-14.031874862683724</v>
      </c>
      <c r="AB79" s="97">
        <f t="shared" si="169"/>
        <v>63.235932093769605</v>
      </c>
      <c r="AC79" s="97">
        <f t="shared" si="170"/>
        <v>-77.267806956453327</v>
      </c>
      <c r="AD79" s="97">
        <f t="shared" si="171"/>
        <v>130.79594276891413</v>
      </c>
      <c r="AE79" s="97">
        <f>(COS( 90.833*$AE$8)-SIN($Y$9*$AE$8)*SIN('C'!$F61*$AE$8))/COS($Y$9*$AE$8)/COS('C'!$F61*$AE$8)</f>
        <v>0.10861925774489979</v>
      </c>
      <c r="AF79" s="97">
        <f t="shared" si="172"/>
        <v>83.764272050039523</v>
      </c>
      <c r="AG79" s="97">
        <f>('C'!$E61+$AG$9+$AA$9/15)</f>
        <v>12.413777777777778</v>
      </c>
      <c r="AH79" s="97">
        <f t="shared" si="173"/>
        <v>0</v>
      </c>
      <c r="AI79" s="97">
        <f t="shared" si="174"/>
        <v>0</v>
      </c>
      <c r="AJ79" s="97">
        <f t="shared" si="175"/>
        <v>0</v>
      </c>
      <c r="AK79" s="97">
        <f t="shared" si="176"/>
        <v>0</v>
      </c>
      <c r="AL79" s="97">
        <f t="shared" si="177"/>
        <v>0</v>
      </c>
      <c r="AM79" s="97"/>
      <c r="AN79" s="97"/>
      <c r="AO79" s="97">
        <f t="shared" si="178"/>
        <v>0</v>
      </c>
      <c r="AP79" s="97">
        <f>SIN((90-$Y$9)*$AE$8)*TAN($AC$10*$AE$8)/TAN((90-'C'!$F61)*$AE$8)</f>
        <v>4.3529674583741546E-2</v>
      </c>
      <c r="AQ79" s="97">
        <f t="shared" si="179"/>
        <v>2.5695650812758871E-2</v>
      </c>
      <c r="AR79" s="97">
        <f t="shared" si="180"/>
        <v>1.0127663357422376</v>
      </c>
      <c r="AS79" s="97">
        <f t="shared" si="181"/>
        <v>2.4633867617275547</v>
      </c>
      <c r="AT79" s="97">
        <f t="shared" si="182"/>
        <v>-9.106959298875525</v>
      </c>
      <c r="AU79" s="97">
        <f t="shared" si="183"/>
        <v>11.570346060603079</v>
      </c>
      <c r="AV79" s="97">
        <f t="shared" si="184"/>
        <v>186.64357253714797</v>
      </c>
      <c r="AW79" s="97" t="s">
        <v>8053</v>
      </c>
      <c r="AX79" s="97" t="s">
        <v>8053</v>
      </c>
      <c r="AY79" s="97" t="s">
        <v>8053</v>
      </c>
      <c r="AZ79" s="97">
        <f t="shared" si="185"/>
        <v>11.642421373737573</v>
      </c>
      <c r="BA79" s="97">
        <f t="shared" si="186"/>
        <v>11.642421373737573</v>
      </c>
      <c r="BB79" s="97">
        <f t="shared" si="187"/>
        <v>0.48510089057239886</v>
      </c>
      <c r="BC79" s="97">
        <f t="shared" si="188"/>
        <v>0</v>
      </c>
      <c r="BD79" s="97">
        <f t="shared" si="189"/>
        <v>0</v>
      </c>
      <c r="BE79" s="97">
        <f t="shared" si="190"/>
        <v>0</v>
      </c>
      <c r="BF79" s="97">
        <f>SIN((90-$Y$9)*$AE$8)*TAN($AC$9*$AE$8)/TAN((90-'C'!$F61)*$AE$8)</f>
        <v>0.53842357107579786</v>
      </c>
      <c r="BG79" s="97">
        <f t="shared" si="191"/>
        <v>3.9313065427916136</v>
      </c>
      <c r="BH79" s="97">
        <f t="shared" si="192"/>
        <v>2.2206545302661587</v>
      </c>
      <c r="BI79" s="97">
        <f t="shared" si="193"/>
        <v>14.031874862683724</v>
      </c>
      <c r="BJ79" s="97">
        <f t="shared" si="194"/>
        <v>-63.235932093769613</v>
      </c>
      <c r="BK79" s="97">
        <f t="shared" si="195"/>
        <v>77.267806956453342</v>
      </c>
      <c r="BL79" s="97">
        <f t="shared" si="196"/>
        <v>229.20405723108587</v>
      </c>
      <c r="BM79" s="97" t="s">
        <v>8053</v>
      </c>
      <c r="BN79" s="97" t="s">
        <v>8053</v>
      </c>
      <c r="BO79" s="97" t="s">
        <v>8053</v>
      </c>
      <c r="BP79" s="97">
        <f t="shared" si="197"/>
        <v>17.564964908208001</v>
      </c>
      <c r="BQ79" s="97">
        <f t="shared" si="198"/>
        <v>17.564964908208001</v>
      </c>
      <c r="BR79" s="97">
        <f t="shared" si="199"/>
        <v>0.73187353784200004</v>
      </c>
      <c r="BS79" s="97">
        <f t="shared" si="200"/>
        <v>0</v>
      </c>
      <c r="BT79" s="97">
        <f t="shared" si="201"/>
        <v>0</v>
      </c>
      <c r="BU79" s="97">
        <f t="shared" si="202"/>
        <v>0</v>
      </c>
      <c r="BV79" s="97">
        <f>SIN((90-$Y$9)*$AE$8)*TAN($AE$10*$AE$8)/TAN((90-'C'!$F61)*$AE$8)</f>
        <v>-4.3529674583741539E-2</v>
      </c>
      <c r="BW79" s="97">
        <f t="shared" si="203"/>
        <v>2.5695650812758864E-2</v>
      </c>
      <c r="BX79" s="97">
        <f t="shared" si="204"/>
        <v>1.0127663357422376</v>
      </c>
      <c r="BY79" s="97">
        <f t="shared" si="205"/>
        <v>-2.4633867617275538</v>
      </c>
      <c r="BZ79" s="97">
        <f t="shared" si="206"/>
        <v>9.1069592988755232</v>
      </c>
      <c r="CA79" s="97">
        <f t="shared" si="207"/>
        <v>-11.570346060603077</v>
      </c>
      <c r="CB79" s="97">
        <f t="shared" si="208"/>
        <v>173.35642746285203</v>
      </c>
      <c r="CC79" s="97" t="s">
        <v>8053</v>
      </c>
      <c r="CD79" s="97" t="s">
        <v>8053</v>
      </c>
      <c r="CE79" s="97" t="s">
        <v>8053</v>
      </c>
      <c r="CF79" s="97">
        <f t="shared" si="209"/>
        <v>0</v>
      </c>
      <c r="CG79" s="97">
        <f t="shared" si="210"/>
        <v>0</v>
      </c>
      <c r="CH79" s="97">
        <f t="shared" si="211"/>
        <v>0</v>
      </c>
      <c r="CI79" s="97">
        <f t="shared" si="212"/>
        <v>0</v>
      </c>
      <c r="CJ79" s="97">
        <f t="shared" si="213"/>
        <v>0</v>
      </c>
      <c r="CK79" s="97">
        <f t="shared" si="214"/>
        <v>0</v>
      </c>
      <c r="CL79" s="97">
        <f>90-'C'!$F61</f>
        <v>100.501</v>
      </c>
      <c r="CM79" s="97">
        <v>21</v>
      </c>
      <c r="CN79" s="97"/>
      <c r="CO79" s="97"/>
      <c r="CP79" s="97"/>
      <c r="CQ79" s="97"/>
      <c r="CR79" s="97" t="s">
        <v>8189</v>
      </c>
      <c r="CS79" s="97">
        <f t="shared" si="154"/>
        <v>21</v>
      </c>
      <c r="CT79" s="97">
        <f t="shared" si="155"/>
        <v>34.31666666666667</v>
      </c>
      <c r="CU79" s="97">
        <f>'C'!F62</f>
        <v>-10.138</v>
      </c>
      <c r="CV79" s="97">
        <f t="shared" si="156"/>
        <v>3.1415926535897931</v>
      </c>
      <c r="CW79" s="97">
        <f t="shared" si="157"/>
        <v>1.7453292519943295E-2</v>
      </c>
      <c r="CX79" s="97">
        <f t="shared" si="158"/>
        <v>57.295779513082323</v>
      </c>
      <c r="CY79" s="97">
        <f t="shared" si="159"/>
        <v>0.59893882164272083</v>
      </c>
      <c r="CZ79" s="97">
        <f t="shared" si="160"/>
        <v>-0.17694147956718512</v>
      </c>
      <c r="DA79" s="97">
        <f t="shared" si="161"/>
        <v>1.4619623428094501</v>
      </c>
      <c r="DB79" s="97">
        <f t="shared" si="162"/>
        <v>-78.131118221059538</v>
      </c>
      <c r="DC79" s="97">
        <f t="shared" si="163"/>
        <v>101.86888177894046</v>
      </c>
      <c r="DD79" s="97">
        <f t="shared" si="164"/>
        <v>258.13111822105952</v>
      </c>
      <c r="DE79" s="97"/>
      <c r="DF79" s="97"/>
      <c r="DG79" s="97"/>
      <c r="DH79" s="97"/>
      <c r="DI79" s="97"/>
      <c r="DJ79" s="97"/>
      <c r="DK79" s="97"/>
      <c r="DL79" s="97"/>
      <c r="DM79" s="97"/>
      <c r="DN79" s="97"/>
      <c r="DO79" s="97"/>
    </row>
    <row r="80" spans="1:119" ht="30" customHeight="1" x14ac:dyDescent="0.2">
      <c r="A80" s="97">
        <f t="shared" si="87"/>
        <v>0</v>
      </c>
      <c r="B80" s="97">
        <f t="shared" si="88"/>
        <v>0</v>
      </c>
      <c r="C80" s="97">
        <f t="shared" si="89"/>
        <v>0</v>
      </c>
      <c r="D80" s="97">
        <f t="shared" si="90"/>
        <v>0.48525933993853587</v>
      </c>
      <c r="E80" s="97">
        <f t="shared" si="91"/>
        <v>0</v>
      </c>
      <c r="F80" s="98">
        <f t="shared" si="92"/>
        <v>0.48525933993853587</v>
      </c>
      <c r="G80" s="97">
        <f t="shared" si="93"/>
        <v>0.73038710565159215</v>
      </c>
      <c r="H80" s="97">
        <f t="shared" si="94"/>
        <v>0</v>
      </c>
      <c r="I80" s="98">
        <f t="shared" si="95"/>
        <v>0.73038710565159215</v>
      </c>
      <c r="J80" s="97">
        <f t="shared" si="96"/>
        <v>0</v>
      </c>
      <c r="K80" s="97">
        <f t="shared" si="97"/>
        <v>0</v>
      </c>
      <c r="L80" s="98">
        <f t="shared" si="98"/>
        <v>0</v>
      </c>
      <c r="M80" s="98">
        <f t="shared" si="99"/>
        <v>22</v>
      </c>
      <c r="N80" s="102"/>
      <c r="O80" s="97"/>
      <c r="P80" s="97"/>
      <c r="Q80" s="98">
        <f t="shared" si="165"/>
        <v>23</v>
      </c>
      <c r="R80" s="97">
        <f t="shared" si="100"/>
        <v>105.87231873866266</v>
      </c>
      <c r="S80" s="97">
        <f t="shared" si="101"/>
        <v>101.42426294988071</v>
      </c>
      <c r="T80" s="97">
        <f t="shared" si="102"/>
        <v>4.448055788781943</v>
      </c>
      <c r="U80" s="97" t="str">
        <f t="shared" si="103"/>
        <v>QSOS</v>
      </c>
      <c r="V80" s="97">
        <f t="shared" si="104"/>
        <v>258.5757370501193</v>
      </c>
      <c r="W80" s="97">
        <f t="shared" si="0"/>
        <v>68</v>
      </c>
      <c r="X80" s="97">
        <f>SIN((90-$Y$9)*$AE$8)*TAN($AE$9*$AE$8)/TAN((90-'C'!$F62)*$AE$8)</f>
        <v>-0.51940992109526118</v>
      </c>
      <c r="Y80" s="97">
        <f t="shared" si="166"/>
        <v>3.9313065427916092</v>
      </c>
      <c r="Z80" s="97">
        <f t="shared" si="167"/>
        <v>2.2206545302661578</v>
      </c>
      <c r="AA80" s="97">
        <f t="shared" si="168"/>
        <v>-13.526759274136843</v>
      </c>
      <c r="AB80" s="97">
        <f t="shared" si="169"/>
        <v>63.235932093769605</v>
      </c>
      <c r="AC80" s="97">
        <f t="shared" si="170"/>
        <v>-76.762691367906456</v>
      </c>
      <c r="AD80" s="97">
        <f t="shared" si="171"/>
        <v>130.29082718036724</v>
      </c>
      <c r="AE80" s="97">
        <f>(COS( 90.833*$AE$8)-SIN($Y$9*$AE$8)*SIN('C'!$F62*$AE$8))/COS($Y$9*$AE$8)/COS('C'!$F62*$AE$8)</f>
        <v>0.10417198885236373</v>
      </c>
      <c r="AF80" s="97">
        <f t="shared" si="172"/>
        <v>84.02053659684934</v>
      </c>
      <c r="AG80" s="97">
        <f>('C'!$E62+$AG$9+$AA$9/15)</f>
        <v>12.411777777777779</v>
      </c>
      <c r="AH80" s="97">
        <f t="shared" si="173"/>
        <v>0</v>
      </c>
      <c r="AI80" s="97">
        <f t="shared" si="174"/>
        <v>0</v>
      </c>
      <c r="AJ80" s="97">
        <f t="shared" si="175"/>
        <v>0</v>
      </c>
      <c r="AK80" s="97">
        <f t="shared" si="176"/>
        <v>0</v>
      </c>
      <c r="AL80" s="97">
        <f t="shared" si="177"/>
        <v>0</v>
      </c>
      <c r="AM80" s="97"/>
      <c r="AN80" s="97"/>
      <c r="AO80" s="97">
        <f t="shared" si="178"/>
        <v>0</v>
      </c>
      <c r="AP80" s="97">
        <f>SIN((90-$Y$9)*$AE$8)*TAN($AC$10*$AE$8)/TAN((90-'C'!$F62)*$AE$8)</f>
        <v>4.1992487059339126E-2</v>
      </c>
      <c r="AQ80" s="97">
        <f t="shared" si="179"/>
        <v>2.5695650812758871E-2</v>
      </c>
      <c r="AR80" s="97">
        <f t="shared" si="180"/>
        <v>1.0127663357422376</v>
      </c>
      <c r="AS80" s="97">
        <f t="shared" si="181"/>
        <v>2.3763449899182389</v>
      </c>
      <c r="AT80" s="97">
        <f t="shared" si="182"/>
        <v>-9.106959298875525</v>
      </c>
      <c r="AU80" s="97">
        <f t="shared" si="183"/>
        <v>11.483304288793764</v>
      </c>
      <c r="AV80" s="97">
        <f t="shared" si="184"/>
        <v>186.73061430895729</v>
      </c>
      <c r="AW80" s="97" t="s">
        <v>8053</v>
      </c>
      <c r="AX80" s="97" t="s">
        <v>8053</v>
      </c>
      <c r="AY80" s="97" t="s">
        <v>8053</v>
      </c>
      <c r="AZ80" s="97">
        <f t="shared" si="185"/>
        <v>11.646224158524861</v>
      </c>
      <c r="BA80" s="97">
        <f t="shared" si="186"/>
        <v>11.646224158524861</v>
      </c>
      <c r="BB80" s="97">
        <f t="shared" si="187"/>
        <v>0.48525933993853587</v>
      </c>
      <c r="BC80" s="97">
        <f t="shared" si="188"/>
        <v>0</v>
      </c>
      <c r="BD80" s="97">
        <f t="shared" si="189"/>
        <v>0</v>
      </c>
      <c r="BE80" s="97">
        <f t="shared" si="190"/>
        <v>0</v>
      </c>
      <c r="BF80" s="97">
        <f>SIN((90-$Y$9)*$AE$8)*TAN($AC$9*$AE$8)/TAN((90-'C'!$F62)*$AE$8)</f>
        <v>0.51940992109526141</v>
      </c>
      <c r="BG80" s="97">
        <f t="shared" si="191"/>
        <v>3.9313065427916136</v>
      </c>
      <c r="BH80" s="97">
        <f t="shared" si="192"/>
        <v>2.2206545302661587</v>
      </c>
      <c r="BI80" s="97">
        <f t="shared" si="193"/>
        <v>13.526759274136843</v>
      </c>
      <c r="BJ80" s="97">
        <f t="shared" si="194"/>
        <v>-63.235932093769613</v>
      </c>
      <c r="BK80" s="97">
        <f t="shared" si="195"/>
        <v>76.762691367906456</v>
      </c>
      <c r="BL80" s="97">
        <f t="shared" si="196"/>
        <v>229.70917281963276</v>
      </c>
      <c r="BM80" s="97" t="s">
        <v>8053</v>
      </c>
      <c r="BN80" s="97" t="s">
        <v>8053</v>
      </c>
      <c r="BO80" s="97" t="s">
        <v>8053</v>
      </c>
      <c r="BP80" s="97">
        <f t="shared" si="197"/>
        <v>17.529290535638211</v>
      </c>
      <c r="BQ80" s="97">
        <f t="shared" si="198"/>
        <v>17.529290535638211</v>
      </c>
      <c r="BR80" s="97">
        <f t="shared" si="199"/>
        <v>0.73038710565159215</v>
      </c>
      <c r="BS80" s="97">
        <f t="shared" si="200"/>
        <v>0</v>
      </c>
      <c r="BT80" s="97">
        <f t="shared" si="201"/>
        <v>0</v>
      </c>
      <c r="BU80" s="97">
        <f t="shared" si="202"/>
        <v>0</v>
      </c>
      <c r="BV80" s="97">
        <f>SIN((90-$Y$9)*$AE$8)*TAN($AE$10*$AE$8)/TAN((90-'C'!$F62)*$AE$8)</f>
        <v>-4.1992487059339112E-2</v>
      </c>
      <c r="BW80" s="97">
        <f t="shared" si="203"/>
        <v>2.5695650812758864E-2</v>
      </c>
      <c r="BX80" s="97">
        <f t="shared" si="204"/>
        <v>1.0127663357422376</v>
      </c>
      <c r="BY80" s="97">
        <f t="shared" si="205"/>
        <v>-2.3763449899182385</v>
      </c>
      <c r="BZ80" s="97">
        <f t="shared" si="206"/>
        <v>9.1069592988755232</v>
      </c>
      <c r="CA80" s="97">
        <f t="shared" si="207"/>
        <v>-11.483304288793761</v>
      </c>
      <c r="CB80" s="97">
        <f t="shared" si="208"/>
        <v>173.26938569104271</v>
      </c>
      <c r="CC80" s="97" t="s">
        <v>8053</v>
      </c>
      <c r="CD80" s="97" t="s">
        <v>8053</v>
      </c>
      <c r="CE80" s="97" t="s">
        <v>8053</v>
      </c>
      <c r="CF80" s="97">
        <f t="shared" si="209"/>
        <v>0</v>
      </c>
      <c r="CG80" s="97">
        <f t="shared" si="210"/>
        <v>0</v>
      </c>
      <c r="CH80" s="97">
        <f t="shared" si="211"/>
        <v>0</v>
      </c>
      <c r="CI80" s="97">
        <f t="shared" si="212"/>
        <v>0</v>
      </c>
      <c r="CJ80" s="97">
        <f t="shared" si="213"/>
        <v>0</v>
      </c>
      <c r="CK80" s="97">
        <f t="shared" si="214"/>
        <v>0</v>
      </c>
      <c r="CL80" s="97">
        <f>90-'C'!$F62</f>
        <v>100.13800000000001</v>
      </c>
      <c r="CM80" s="97">
        <v>22</v>
      </c>
      <c r="CN80" s="102"/>
      <c r="CO80" s="97"/>
      <c r="CP80" s="97"/>
      <c r="CQ80" s="97"/>
      <c r="CR80" s="97" t="s">
        <v>8189</v>
      </c>
      <c r="CS80" s="97">
        <f t="shared" si="154"/>
        <v>22</v>
      </c>
      <c r="CT80" s="97">
        <f t="shared" si="155"/>
        <v>34.31666666666667</v>
      </c>
      <c r="CU80" s="97">
        <f>'C'!F63</f>
        <v>-9.7720000000000002</v>
      </c>
      <c r="CV80" s="97">
        <f t="shared" si="156"/>
        <v>3.1415926535897931</v>
      </c>
      <c r="CW80" s="97">
        <f t="shared" si="157"/>
        <v>1.7453292519943295E-2</v>
      </c>
      <c r="CX80" s="97">
        <f t="shared" si="158"/>
        <v>57.295779513082323</v>
      </c>
      <c r="CY80" s="97">
        <f t="shared" si="159"/>
        <v>0.59893882164272083</v>
      </c>
      <c r="CZ80" s="97">
        <f t="shared" si="160"/>
        <v>-0.1705535745048859</v>
      </c>
      <c r="DA80" s="97">
        <f t="shared" si="161"/>
        <v>1.4664350029074125</v>
      </c>
      <c r="DB80" s="97">
        <f t="shared" si="162"/>
        <v>-78.575737050119287</v>
      </c>
      <c r="DC80" s="97">
        <f t="shared" si="163"/>
        <v>101.42426294988071</v>
      </c>
      <c r="DD80" s="97">
        <f t="shared" si="164"/>
        <v>258.5757370501193</v>
      </c>
      <c r="DE80" s="97"/>
      <c r="DF80" s="97"/>
      <c r="DG80" s="97"/>
      <c r="DH80" s="97"/>
      <c r="DI80" s="97"/>
      <c r="DJ80" s="97"/>
      <c r="DK80" s="97"/>
      <c r="DL80" s="97"/>
      <c r="DM80" s="97"/>
      <c r="DN80" s="97"/>
      <c r="DO80" s="97"/>
    </row>
    <row r="81" spans="1:119" ht="30" customHeight="1" x14ac:dyDescent="0.2">
      <c r="A81" s="97">
        <f t="shared" si="87"/>
        <v>0</v>
      </c>
      <c r="B81" s="97">
        <f t="shared" si="88"/>
        <v>0</v>
      </c>
      <c r="C81" s="97">
        <f t="shared" si="89"/>
        <v>0</v>
      </c>
      <c r="D81" s="97">
        <f t="shared" si="90"/>
        <v>0.48541921818483269</v>
      </c>
      <c r="E81" s="97">
        <f t="shared" si="91"/>
        <v>0</v>
      </c>
      <c r="F81" s="98">
        <f t="shared" si="92"/>
        <v>0.48541921818483269</v>
      </c>
      <c r="G81" s="97">
        <f t="shared" si="93"/>
        <v>0.72889528823525296</v>
      </c>
      <c r="H81" s="97">
        <f t="shared" si="94"/>
        <v>0</v>
      </c>
      <c r="I81" s="98">
        <f t="shared" si="95"/>
        <v>0.72889528823525296</v>
      </c>
      <c r="J81" s="97">
        <f t="shared" si="96"/>
        <v>0</v>
      </c>
      <c r="K81" s="97">
        <f t="shared" si="97"/>
        <v>0</v>
      </c>
      <c r="L81" s="98">
        <f t="shared" si="98"/>
        <v>0</v>
      </c>
      <c r="M81" s="98">
        <f t="shared" si="99"/>
        <v>23</v>
      </c>
      <c r="N81" s="97"/>
      <c r="O81" s="97"/>
      <c r="P81" s="97"/>
      <c r="Q81" s="98">
        <f t="shared" si="165"/>
        <v>24</v>
      </c>
      <c r="R81" s="97">
        <f t="shared" si="100"/>
        <v>105.87231873866266</v>
      </c>
      <c r="S81" s="97">
        <f t="shared" si="101"/>
        <v>100.97620337645145</v>
      </c>
      <c r="T81" s="97">
        <f t="shared" si="102"/>
        <v>4.896115362211205</v>
      </c>
      <c r="U81" s="97" t="str">
        <f t="shared" si="103"/>
        <v>QSOS</v>
      </c>
      <c r="V81" s="97">
        <f t="shared" si="104"/>
        <v>259.02379662354855</v>
      </c>
      <c r="W81" s="97">
        <f t="shared" si="0"/>
        <v>69</v>
      </c>
      <c r="X81" s="97">
        <f>SIN((90-$Y$9)*$AE$8)*TAN($AE$9*$AE$8)/TAN((90-'C'!$F63)*$AE$8)</f>
        <v>-0.50028269552806781</v>
      </c>
      <c r="Y81" s="97">
        <f t="shared" si="166"/>
        <v>3.9313065427916092</v>
      </c>
      <c r="Z81" s="97">
        <f t="shared" si="167"/>
        <v>2.2206545302661578</v>
      </c>
      <c r="AA81" s="97">
        <f t="shared" si="168"/>
        <v>-13.019705004254723</v>
      </c>
      <c r="AB81" s="97">
        <f t="shared" si="169"/>
        <v>63.235932093769605</v>
      </c>
      <c r="AC81" s="97">
        <f t="shared" si="170"/>
        <v>-76.255637098024323</v>
      </c>
      <c r="AD81" s="97">
        <f t="shared" si="171"/>
        <v>129.78377291048511</v>
      </c>
      <c r="AE81" s="97">
        <f>(COS( 90.833*$AE$8)-SIN($Y$9*$AE$8)*SIN('C'!$F63*$AE$8))/COS($Y$9*$AE$8)/COS('C'!$F63*$AE$8)</f>
        <v>9.969742893271967E-2</v>
      </c>
      <c r="AF81" s="97">
        <f t="shared" si="172"/>
        <v>84.278252637707538</v>
      </c>
      <c r="AG81" s="97">
        <f>('C'!$E63+$AG$9+$AA$9/15)</f>
        <v>12.40977777777778</v>
      </c>
      <c r="AH81" s="97">
        <f t="shared" si="173"/>
        <v>0</v>
      </c>
      <c r="AI81" s="97">
        <f t="shared" si="174"/>
        <v>0</v>
      </c>
      <c r="AJ81" s="97">
        <f t="shared" si="175"/>
        <v>0</v>
      </c>
      <c r="AK81" s="97">
        <f t="shared" si="176"/>
        <v>0</v>
      </c>
      <c r="AL81" s="97">
        <f t="shared" si="177"/>
        <v>0</v>
      </c>
      <c r="AM81" s="97"/>
      <c r="AN81" s="97"/>
      <c r="AO81" s="97">
        <f t="shared" si="178"/>
        <v>0</v>
      </c>
      <c r="AP81" s="97">
        <f>SIN((90-$Y$9)*$AE$8)*TAN($AC$10*$AE$8)/TAN((90-'C'!$F63)*$AE$8)</f>
        <v>4.0446117343455094E-2</v>
      </c>
      <c r="AQ81" s="97">
        <f t="shared" si="179"/>
        <v>2.5695650812758871E-2</v>
      </c>
      <c r="AR81" s="97">
        <f t="shared" si="180"/>
        <v>1.0127663357422376</v>
      </c>
      <c r="AS81" s="97">
        <f t="shared" si="181"/>
        <v>2.288788821251416</v>
      </c>
      <c r="AT81" s="97">
        <f t="shared" si="182"/>
        <v>-9.106959298875525</v>
      </c>
      <c r="AU81" s="97">
        <f t="shared" si="183"/>
        <v>11.395748120126941</v>
      </c>
      <c r="AV81" s="97">
        <f t="shared" si="184"/>
        <v>186.81817047762411</v>
      </c>
      <c r="AW81" s="97" t="s">
        <v>8053</v>
      </c>
      <c r="AX81" s="97" t="s">
        <v>8053</v>
      </c>
      <c r="AY81" s="97" t="s">
        <v>8053</v>
      </c>
      <c r="AZ81" s="97">
        <f t="shared" si="185"/>
        <v>11.650061236435985</v>
      </c>
      <c r="BA81" s="97">
        <f t="shared" si="186"/>
        <v>11.650061236435985</v>
      </c>
      <c r="BB81" s="97">
        <f t="shared" si="187"/>
        <v>0.48541921818483269</v>
      </c>
      <c r="BC81" s="97">
        <f t="shared" si="188"/>
        <v>0</v>
      </c>
      <c r="BD81" s="97">
        <f t="shared" si="189"/>
        <v>0</v>
      </c>
      <c r="BE81" s="97">
        <f t="shared" si="190"/>
        <v>0</v>
      </c>
      <c r="BF81" s="97">
        <f>SIN((90-$Y$9)*$AE$8)*TAN($AC$9*$AE$8)/TAN((90-'C'!$F63)*$AE$8)</f>
        <v>0.50028269552806803</v>
      </c>
      <c r="BG81" s="97">
        <f t="shared" si="191"/>
        <v>3.9313065427916136</v>
      </c>
      <c r="BH81" s="97">
        <f t="shared" si="192"/>
        <v>2.2206545302661587</v>
      </c>
      <c r="BI81" s="97">
        <f t="shared" si="193"/>
        <v>13.019705004254723</v>
      </c>
      <c r="BJ81" s="97">
        <f t="shared" si="194"/>
        <v>-63.235932093769613</v>
      </c>
      <c r="BK81" s="97">
        <f t="shared" si="195"/>
        <v>76.255637098024337</v>
      </c>
      <c r="BL81" s="97">
        <f t="shared" si="196"/>
        <v>230.21622708951489</v>
      </c>
      <c r="BM81" s="97" t="s">
        <v>8053</v>
      </c>
      <c r="BN81" s="97" t="s">
        <v>8053</v>
      </c>
      <c r="BO81" s="97" t="s">
        <v>8053</v>
      </c>
      <c r="BP81" s="97">
        <f t="shared" si="197"/>
        <v>17.49348691764607</v>
      </c>
      <c r="BQ81" s="97">
        <f t="shared" si="198"/>
        <v>17.49348691764607</v>
      </c>
      <c r="BR81" s="97">
        <f t="shared" si="199"/>
        <v>0.72889528823525296</v>
      </c>
      <c r="BS81" s="97">
        <f t="shared" si="200"/>
        <v>0</v>
      </c>
      <c r="BT81" s="97">
        <f t="shared" si="201"/>
        <v>0</v>
      </c>
      <c r="BU81" s="97">
        <f t="shared" si="202"/>
        <v>0</v>
      </c>
      <c r="BV81" s="97">
        <f>SIN((90-$Y$9)*$AE$8)*TAN($AE$10*$AE$8)/TAN((90-'C'!$F63)*$AE$8)</f>
        <v>-4.0446117343455081E-2</v>
      </c>
      <c r="BW81" s="97">
        <f t="shared" si="203"/>
        <v>2.5695650812758864E-2</v>
      </c>
      <c r="BX81" s="97">
        <f t="shared" si="204"/>
        <v>1.0127663357422376</v>
      </c>
      <c r="BY81" s="97">
        <f t="shared" si="205"/>
        <v>-2.2887888212514156</v>
      </c>
      <c r="BZ81" s="97">
        <f t="shared" si="206"/>
        <v>9.1069592988755232</v>
      </c>
      <c r="CA81" s="97">
        <f t="shared" si="207"/>
        <v>-11.395748120126939</v>
      </c>
      <c r="CB81" s="97">
        <f t="shared" si="208"/>
        <v>173.18182952237589</v>
      </c>
      <c r="CC81" s="97" t="s">
        <v>8053</v>
      </c>
      <c r="CD81" s="97" t="s">
        <v>8053</v>
      </c>
      <c r="CE81" s="97" t="s">
        <v>8053</v>
      </c>
      <c r="CF81" s="97">
        <f t="shared" si="209"/>
        <v>0</v>
      </c>
      <c r="CG81" s="97">
        <f t="shared" si="210"/>
        <v>0</v>
      </c>
      <c r="CH81" s="97">
        <f t="shared" si="211"/>
        <v>0</v>
      </c>
      <c r="CI81" s="97">
        <f t="shared" si="212"/>
        <v>0</v>
      </c>
      <c r="CJ81" s="97">
        <f t="shared" si="213"/>
        <v>0</v>
      </c>
      <c r="CK81" s="97">
        <f t="shared" si="214"/>
        <v>0</v>
      </c>
      <c r="CL81" s="97">
        <f>90-'C'!$F63</f>
        <v>99.772000000000006</v>
      </c>
      <c r="CM81" s="97">
        <v>23</v>
      </c>
      <c r="CN81" s="97"/>
      <c r="CO81" s="97"/>
      <c r="CP81" s="97"/>
      <c r="CQ81" s="97"/>
      <c r="CR81" s="97" t="s">
        <v>8189</v>
      </c>
      <c r="CS81" s="97">
        <f t="shared" si="154"/>
        <v>23</v>
      </c>
      <c r="CT81" s="97">
        <f t="shared" si="155"/>
        <v>34.31666666666667</v>
      </c>
      <c r="CU81" s="97">
        <f>'C'!F64</f>
        <v>-9.4030000000000005</v>
      </c>
      <c r="CV81" s="97">
        <f t="shared" si="156"/>
        <v>3.1415926535897931</v>
      </c>
      <c r="CW81" s="97">
        <f t="shared" si="157"/>
        <v>1.7453292519943295E-2</v>
      </c>
      <c r="CX81" s="97">
        <f t="shared" si="158"/>
        <v>57.295779513082323</v>
      </c>
      <c r="CY81" s="97">
        <f t="shared" si="159"/>
        <v>0.59893882164272083</v>
      </c>
      <c r="CZ81" s="97">
        <f t="shared" si="160"/>
        <v>-0.16411330956502682</v>
      </c>
      <c r="DA81" s="97">
        <f t="shared" si="161"/>
        <v>1.4709329963555924</v>
      </c>
      <c r="DB81" s="97">
        <f t="shared" si="162"/>
        <v>-79.023796623548549</v>
      </c>
      <c r="DC81" s="97">
        <f t="shared" si="163"/>
        <v>100.97620337645145</v>
      </c>
      <c r="DD81" s="97">
        <f t="shared" si="164"/>
        <v>259.02379662354855</v>
      </c>
      <c r="DE81" s="97"/>
      <c r="DF81" s="97"/>
      <c r="DG81" s="97"/>
      <c r="DH81" s="97"/>
      <c r="DI81" s="97"/>
      <c r="DJ81" s="97"/>
      <c r="DK81" s="97"/>
      <c r="DL81" s="97"/>
      <c r="DM81" s="97"/>
      <c r="DN81" s="97"/>
      <c r="DO81" s="97"/>
    </row>
    <row r="82" spans="1:119" ht="30" customHeight="1" x14ac:dyDescent="0.2">
      <c r="A82" s="97">
        <f t="shared" si="87"/>
        <v>0</v>
      </c>
      <c r="B82" s="97">
        <f t="shared" si="88"/>
        <v>0</v>
      </c>
      <c r="C82" s="97">
        <f t="shared" si="89"/>
        <v>0</v>
      </c>
      <c r="D82" s="97">
        <f t="shared" si="90"/>
        <v>0.48553886721870593</v>
      </c>
      <c r="E82" s="97">
        <f t="shared" si="91"/>
        <v>0</v>
      </c>
      <c r="F82" s="98">
        <f t="shared" si="92"/>
        <v>0.48553886721870593</v>
      </c>
      <c r="G82" s="97">
        <f t="shared" si="93"/>
        <v>0.7273562948051201</v>
      </c>
      <c r="H82" s="97">
        <f t="shared" si="94"/>
        <v>0</v>
      </c>
      <c r="I82" s="98">
        <f t="shared" si="95"/>
        <v>0.7273562948051201</v>
      </c>
      <c r="J82" s="97">
        <f t="shared" si="96"/>
        <v>0</v>
      </c>
      <c r="K82" s="97">
        <f t="shared" si="97"/>
        <v>0</v>
      </c>
      <c r="L82" s="98">
        <f t="shared" si="98"/>
        <v>0</v>
      </c>
      <c r="M82" s="98">
        <f t="shared" si="99"/>
        <v>24</v>
      </c>
      <c r="N82" s="97"/>
      <c r="O82" s="97"/>
      <c r="P82" s="97"/>
      <c r="Q82" s="98">
        <f t="shared" si="165"/>
        <v>25</v>
      </c>
      <c r="R82" s="97">
        <f t="shared" si="100"/>
        <v>105.87231873866266</v>
      </c>
      <c r="S82" s="97">
        <f t="shared" si="101"/>
        <v>100.52552089358088</v>
      </c>
      <c r="T82" s="97">
        <f t="shared" si="102"/>
        <v>5.346797845081781</v>
      </c>
      <c r="U82" s="97" t="str">
        <f t="shared" si="103"/>
        <v>QSOS</v>
      </c>
      <c r="V82" s="97">
        <f t="shared" si="104"/>
        <v>259.47447910641915</v>
      </c>
      <c r="W82" s="97">
        <f t="shared" si="0"/>
        <v>70</v>
      </c>
      <c r="X82" s="97">
        <f>SIN((90-$Y$9)*$AE$8)*TAN($AE$9*$AE$8)/TAN((90-'C'!$F64)*$AE$8)</f>
        <v>-0.48104124369325568</v>
      </c>
      <c r="Y82" s="97">
        <f t="shared" si="166"/>
        <v>3.9313065427916092</v>
      </c>
      <c r="Z82" s="97">
        <f t="shared" si="167"/>
        <v>2.2206545302661578</v>
      </c>
      <c r="AA82" s="97">
        <f t="shared" si="168"/>
        <v>-12.510667369406928</v>
      </c>
      <c r="AB82" s="97">
        <f t="shared" si="169"/>
        <v>63.235932093769605</v>
      </c>
      <c r="AC82" s="97">
        <f t="shared" si="170"/>
        <v>-75.746599463176537</v>
      </c>
      <c r="AD82" s="97">
        <f t="shared" si="171"/>
        <v>129.27473527563731</v>
      </c>
      <c r="AE82" s="97">
        <f>(COS( 90.833*$AE$8)-SIN($Y$9*$AE$8)*SIN('C'!$F64*$AE$8))/COS($Y$9*$AE$8)/COS('C'!$F64*$AE$8)</f>
        <v>9.5195410287618076E-2</v>
      </c>
      <c r="AF82" s="97">
        <f t="shared" si="172"/>
        <v>84.537433030056093</v>
      </c>
      <c r="AG82" s="97">
        <f>('C'!$E64+$AG$9+$AA$9/15)</f>
        <v>12.40677777777778</v>
      </c>
      <c r="AH82" s="97">
        <f t="shared" si="173"/>
        <v>0</v>
      </c>
      <c r="AI82" s="97">
        <f t="shared" si="174"/>
        <v>0</v>
      </c>
      <c r="AJ82" s="97">
        <f t="shared" si="175"/>
        <v>0</v>
      </c>
      <c r="AK82" s="97">
        <f t="shared" si="176"/>
        <v>0</v>
      </c>
      <c r="AL82" s="97">
        <f t="shared" si="177"/>
        <v>0</v>
      </c>
      <c r="AM82" s="97"/>
      <c r="AN82" s="97"/>
      <c r="AO82" s="97">
        <f t="shared" si="178"/>
        <v>0</v>
      </c>
      <c r="AP82" s="97">
        <f>SIN((90-$Y$9)*$AE$8)*TAN($AC$10*$AE$8)/TAN((90-'C'!$F64)*$AE$8)</f>
        <v>3.8890512830794935E-2</v>
      </c>
      <c r="AQ82" s="97">
        <f t="shared" si="179"/>
        <v>2.5695650812758871E-2</v>
      </c>
      <c r="AR82" s="97">
        <f t="shared" si="180"/>
        <v>1.0127663357422376</v>
      </c>
      <c r="AS82" s="97">
        <f t="shared" si="181"/>
        <v>2.2007151690570592</v>
      </c>
      <c r="AT82" s="97">
        <f t="shared" si="182"/>
        <v>-9.106959298875525</v>
      </c>
      <c r="AU82" s="97">
        <f t="shared" si="183"/>
        <v>11.307674467932584</v>
      </c>
      <c r="AV82" s="97">
        <f t="shared" si="184"/>
        <v>186.90624412981848</v>
      </c>
      <c r="AW82" s="97" t="s">
        <v>8053</v>
      </c>
      <c r="AX82" s="97" t="s">
        <v>8053</v>
      </c>
      <c r="AY82" s="97" t="s">
        <v>8053</v>
      </c>
      <c r="AZ82" s="97">
        <f t="shared" si="185"/>
        <v>11.652932813248942</v>
      </c>
      <c r="BA82" s="97">
        <f t="shared" si="186"/>
        <v>11.652932813248942</v>
      </c>
      <c r="BB82" s="97">
        <f t="shared" si="187"/>
        <v>0.48553886721870593</v>
      </c>
      <c r="BC82" s="97">
        <f t="shared" si="188"/>
        <v>0</v>
      </c>
      <c r="BD82" s="97">
        <f t="shared" si="189"/>
        <v>0</v>
      </c>
      <c r="BE82" s="97">
        <f t="shared" si="190"/>
        <v>0</v>
      </c>
      <c r="BF82" s="97">
        <f>SIN((90-$Y$9)*$AE$8)*TAN($AC$9*$AE$8)/TAN((90-'C'!$F64)*$AE$8)</f>
        <v>0.4810412436932559</v>
      </c>
      <c r="BG82" s="97">
        <f t="shared" si="191"/>
        <v>3.9313065427916136</v>
      </c>
      <c r="BH82" s="97">
        <f t="shared" si="192"/>
        <v>2.2206545302661587</v>
      </c>
      <c r="BI82" s="97">
        <f t="shared" si="193"/>
        <v>12.510667369406928</v>
      </c>
      <c r="BJ82" s="97">
        <f t="shared" si="194"/>
        <v>-63.235932093769613</v>
      </c>
      <c r="BK82" s="97">
        <f t="shared" si="195"/>
        <v>75.746599463176537</v>
      </c>
      <c r="BL82" s="97">
        <f t="shared" si="196"/>
        <v>230.72526472436269</v>
      </c>
      <c r="BM82" s="97" t="s">
        <v>8053</v>
      </c>
      <c r="BN82" s="97" t="s">
        <v>8053</v>
      </c>
      <c r="BO82" s="97" t="s">
        <v>8053</v>
      </c>
      <c r="BP82" s="97">
        <f t="shared" si="197"/>
        <v>17.456551075322881</v>
      </c>
      <c r="BQ82" s="97">
        <f t="shared" si="198"/>
        <v>17.456551075322881</v>
      </c>
      <c r="BR82" s="97">
        <f t="shared" si="199"/>
        <v>0.7273562948051201</v>
      </c>
      <c r="BS82" s="97">
        <f t="shared" si="200"/>
        <v>0</v>
      </c>
      <c r="BT82" s="97">
        <f t="shared" si="201"/>
        <v>0</v>
      </c>
      <c r="BU82" s="97">
        <f t="shared" si="202"/>
        <v>0</v>
      </c>
      <c r="BV82" s="97">
        <f>SIN((90-$Y$9)*$AE$8)*TAN($AE$10*$AE$8)/TAN((90-'C'!$F64)*$AE$8)</f>
        <v>-3.8890512830794921E-2</v>
      </c>
      <c r="BW82" s="97">
        <f t="shared" si="203"/>
        <v>2.5695650812758864E-2</v>
      </c>
      <c r="BX82" s="97">
        <f t="shared" si="204"/>
        <v>1.0127663357422376</v>
      </c>
      <c r="BY82" s="97">
        <f t="shared" si="205"/>
        <v>-2.2007151690570588</v>
      </c>
      <c r="BZ82" s="97">
        <f t="shared" si="206"/>
        <v>9.1069592988755232</v>
      </c>
      <c r="CA82" s="97">
        <f t="shared" si="207"/>
        <v>-11.307674467932582</v>
      </c>
      <c r="CB82" s="97">
        <f t="shared" si="208"/>
        <v>173.09375587018152</v>
      </c>
      <c r="CC82" s="97" t="s">
        <v>8053</v>
      </c>
      <c r="CD82" s="97" t="s">
        <v>8053</v>
      </c>
      <c r="CE82" s="97" t="s">
        <v>8053</v>
      </c>
      <c r="CF82" s="97">
        <f t="shared" si="209"/>
        <v>0</v>
      </c>
      <c r="CG82" s="97">
        <f t="shared" si="210"/>
        <v>0</v>
      </c>
      <c r="CH82" s="97">
        <f t="shared" si="211"/>
        <v>0</v>
      </c>
      <c r="CI82" s="97">
        <f t="shared" si="212"/>
        <v>0</v>
      </c>
      <c r="CJ82" s="97">
        <f t="shared" si="213"/>
        <v>0</v>
      </c>
      <c r="CK82" s="97">
        <f t="shared" si="214"/>
        <v>0</v>
      </c>
      <c r="CL82" s="97">
        <f>90-'C'!$F64</f>
        <v>99.403000000000006</v>
      </c>
      <c r="CM82" s="97">
        <v>24</v>
      </c>
      <c r="CN82" s="97"/>
      <c r="CO82" s="97"/>
      <c r="CP82" s="97"/>
      <c r="CQ82" s="97"/>
      <c r="CR82" s="97" t="s">
        <v>8189</v>
      </c>
      <c r="CS82" s="97">
        <f t="shared" si="154"/>
        <v>24</v>
      </c>
      <c r="CT82" s="97">
        <f t="shared" si="155"/>
        <v>34.31666666666667</v>
      </c>
      <c r="CU82" s="97">
        <f>'C'!F65</f>
        <v>-9.032</v>
      </c>
      <c r="CV82" s="97">
        <f t="shared" si="156"/>
        <v>3.1415926535897931</v>
      </c>
      <c r="CW82" s="97">
        <f t="shared" si="157"/>
        <v>1.7453292519943295E-2</v>
      </c>
      <c r="CX82" s="97">
        <f t="shared" si="158"/>
        <v>57.295779513082323</v>
      </c>
      <c r="CY82" s="97">
        <f t="shared" si="159"/>
        <v>0.59893882164272083</v>
      </c>
      <c r="CZ82" s="97">
        <f t="shared" si="160"/>
        <v>-0.15763813804012786</v>
      </c>
      <c r="DA82" s="97">
        <f t="shared" si="161"/>
        <v>1.4754565475586854</v>
      </c>
      <c r="DB82" s="97">
        <f t="shared" si="162"/>
        <v>-79.474479106419125</v>
      </c>
      <c r="DC82" s="97">
        <f t="shared" si="163"/>
        <v>100.52552089358088</v>
      </c>
      <c r="DD82" s="97">
        <f t="shared" si="164"/>
        <v>259.47447910641915</v>
      </c>
      <c r="DE82" s="97"/>
      <c r="DF82" s="97"/>
      <c r="DG82" s="97"/>
      <c r="DH82" s="97"/>
      <c r="DI82" s="97"/>
      <c r="DJ82" s="97"/>
      <c r="DK82" s="97"/>
      <c r="DL82" s="97"/>
      <c r="DM82" s="97"/>
      <c r="DN82" s="97"/>
      <c r="DO82" s="97"/>
    </row>
    <row r="83" spans="1:119" ht="30" customHeight="1" x14ac:dyDescent="0.2">
      <c r="A83" s="97">
        <f t="shared" si="87"/>
        <v>0</v>
      </c>
      <c r="B83" s="97">
        <f t="shared" si="88"/>
        <v>0</v>
      </c>
      <c r="C83" s="97">
        <f t="shared" si="89"/>
        <v>0</v>
      </c>
      <c r="D83" s="97">
        <f t="shared" si="90"/>
        <v>0.48570096890291442</v>
      </c>
      <c r="E83" s="97">
        <f t="shared" si="91"/>
        <v>0</v>
      </c>
      <c r="F83" s="98">
        <f t="shared" si="92"/>
        <v>0.48570096890291442</v>
      </c>
      <c r="G83" s="97">
        <f t="shared" si="93"/>
        <v>0.72585713700445853</v>
      </c>
      <c r="H83" s="97">
        <f t="shared" si="94"/>
        <v>0</v>
      </c>
      <c r="I83" s="98">
        <f t="shared" si="95"/>
        <v>0.72585713700445853</v>
      </c>
      <c r="J83" s="97">
        <f t="shared" si="96"/>
        <v>0</v>
      </c>
      <c r="K83" s="97">
        <f t="shared" si="97"/>
        <v>0</v>
      </c>
      <c r="L83" s="98">
        <f t="shared" si="98"/>
        <v>0</v>
      </c>
      <c r="M83" s="98">
        <f t="shared" si="99"/>
        <v>25</v>
      </c>
      <c r="N83" s="102"/>
      <c r="O83" s="97"/>
      <c r="P83" s="97"/>
      <c r="Q83" s="98">
        <f t="shared" si="165"/>
        <v>26</v>
      </c>
      <c r="R83" s="97">
        <f t="shared" si="100"/>
        <v>105.87231873866266</v>
      </c>
      <c r="S83" s="97">
        <f t="shared" si="101"/>
        <v>100.07260525145153</v>
      </c>
      <c r="T83" s="97">
        <f t="shared" si="102"/>
        <v>5.7997134872111218</v>
      </c>
      <c r="U83" s="97" t="str">
        <f t="shared" si="103"/>
        <v>QSOS</v>
      </c>
      <c r="V83" s="97">
        <f t="shared" si="104"/>
        <v>259.92739474854847</v>
      </c>
      <c r="W83" s="97">
        <f t="shared" si="0"/>
        <v>71</v>
      </c>
      <c r="X83" s="97">
        <f>SIN((90-$Y$9)*$AE$8)*TAN($AE$9*$AE$8)/TAN((90-'C'!$F65)*$AE$8)</f>
        <v>-0.46173683277799354</v>
      </c>
      <c r="Y83" s="97">
        <f t="shared" si="166"/>
        <v>3.9313065427916092</v>
      </c>
      <c r="Z83" s="97">
        <f t="shared" si="167"/>
        <v>2.2206545302661578</v>
      </c>
      <c r="AA83" s="97">
        <f t="shared" si="168"/>
        <v>-12.00097056116878</v>
      </c>
      <c r="AB83" s="97">
        <f t="shared" si="169"/>
        <v>63.235932093769605</v>
      </c>
      <c r="AC83" s="97">
        <f t="shared" si="170"/>
        <v>-75.23690265493839</v>
      </c>
      <c r="AD83" s="97">
        <f t="shared" si="171"/>
        <v>128.76503846739917</v>
      </c>
      <c r="AE83" s="97">
        <f>(COS( 90.833*$AE$8)-SIN($Y$9*$AE$8)*SIN('C'!$F65*$AE$8))/COS($Y$9*$AE$8)/COS('C'!$F65*$AE$8)</f>
        <v>9.0677915529871353E-2</v>
      </c>
      <c r="AF83" s="97">
        <f t="shared" si="172"/>
        <v>84.797391736855388</v>
      </c>
      <c r="AG83" s="97">
        <f>('C'!$E65+$AG$9+$AA$9/15)</f>
        <v>12.404777777777777</v>
      </c>
      <c r="AH83" s="97">
        <f t="shared" si="173"/>
        <v>0</v>
      </c>
      <c r="AI83" s="97">
        <f t="shared" si="174"/>
        <v>0</v>
      </c>
      <c r="AJ83" s="97">
        <f t="shared" si="175"/>
        <v>0</v>
      </c>
      <c r="AK83" s="97">
        <f t="shared" si="176"/>
        <v>0</v>
      </c>
      <c r="AL83" s="97">
        <f t="shared" si="177"/>
        <v>0</v>
      </c>
      <c r="AM83" s="97"/>
      <c r="AN83" s="97"/>
      <c r="AO83" s="97">
        <f t="shared" si="178"/>
        <v>0</v>
      </c>
      <c r="AP83" s="97">
        <f>SIN((90-$Y$9)*$AE$8)*TAN($AC$10*$AE$8)/TAN((90-'C'!$F65)*$AE$8)</f>
        <v>3.7329818295276741E-2</v>
      </c>
      <c r="AQ83" s="97">
        <f t="shared" si="179"/>
        <v>2.5695650812758871E-2</v>
      </c>
      <c r="AR83" s="97">
        <f t="shared" si="180"/>
        <v>1.0127663357422376</v>
      </c>
      <c r="AS83" s="97">
        <f t="shared" si="181"/>
        <v>2.1123585627419379</v>
      </c>
      <c r="AT83" s="97">
        <f t="shared" si="182"/>
        <v>-9.106959298875525</v>
      </c>
      <c r="AU83" s="97">
        <f t="shared" si="183"/>
        <v>11.219317861617462</v>
      </c>
      <c r="AV83" s="97">
        <f t="shared" si="184"/>
        <v>186.99460073613358</v>
      </c>
      <c r="AW83" s="97" t="s">
        <v>8053</v>
      </c>
      <c r="AX83" s="97" t="s">
        <v>8053</v>
      </c>
      <c r="AY83" s="97" t="s">
        <v>8053</v>
      </c>
      <c r="AZ83" s="97">
        <f t="shared" si="185"/>
        <v>11.656823253669947</v>
      </c>
      <c r="BA83" s="97">
        <f t="shared" si="186"/>
        <v>11.656823253669947</v>
      </c>
      <c r="BB83" s="97">
        <f t="shared" si="187"/>
        <v>0.48570096890291442</v>
      </c>
      <c r="BC83" s="97">
        <f t="shared" si="188"/>
        <v>0</v>
      </c>
      <c r="BD83" s="97">
        <f t="shared" si="189"/>
        <v>0</v>
      </c>
      <c r="BE83" s="97">
        <f t="shared" si="190"/>
        <v>0</v>
      </c>
      <c r="BF83" s="97">
        <f>SIN((90-$Y$9)*$AE$8)*TAN($AC$9*$AE$8)/TAN((90-'C'!$F65)*$AE$8)</f>
        <v>0.46173683277799377</v>
      </c>
      <c r="BG83" s="97">
        <f t="shared" si="191"/>
        <v>3.9313065427916136</v>
      </c>
      <c r="BH83" s="97">
        <f t="shared" si="192"/>
        <v>2.2206545302661587</v>
      </c>
      <c r="BI83" s="97">
        <f t="shared" si="193"/>
        <v>12.000970561168778</v>
      </c>
      <c r="BJ83" s="97">
        <f t="shared" si="194"/>
        <v>-63.235932093769613</v>
      </c>
      <c r="BK83" s="97">
        <f t="shared" si="195"/>
        <v>75.23690265493839</v>
      </c>
      <c r="BL83" s="97">
        <f t="shared" si="196"/>
        <v>231.23496153260083</v>
      </c>
      <c r="BM83" s="97" t="s">
        <v>8053</v>
      </c>
      <c r="BN83" s="97" t="s">
        <v>8053</v>
      </c>
      <c r="BO83" s="97" t="s">
        <v>8053</v>
      </c>
      <c r="BP83" s="97">
        <f t="shared" si="197"/>
        <v>17.420571288107006</v>
      </c>
      <c r="BQ83" s="97">
        <f t="shared" si="198"/>
        <v>17.420571288107006</v>
      </c>
      <c r="BR83" s="97">
        <f t="shared" si="199"/>
        <v>0.72585713700445853</v>
      </c>
      <c r="BS83" s="97">
        <f t="shared" si="200"/>
        <v>0</v>
      </c>
      <c r="BT83" s="97">
        <f t="shared" si="201"/>
        <v>0</v>
      </c>
      <c r="BU83" s="97">
        <f t="shared" si="202"/>
        <v>0</v>
      </c>
      <c r="BV83" s="97">
        <f>SIN((90-$Y$9)*$AE$8)*TAN($AE$10*$AE$8)/TAN((90-'C'!$F65)*$AE$8)</f>
        <v>-3.7329818295276727E-2</v>
      </c>
      <c r="BW83" s="97">
        <f t="shared" si="203"/>
        <v>2.5695650812758864E-2</v>
      </c>
      <c r="BX83" s="97">
        <f t="shared" si="204"/>
        <v>1.0127663357422376</v>
      </c>
      <c r="BY83" s="97">
        <f t="shared" si="205"/>
        <v>-2.112358562741937</v>
      </c>
      <c r="BZ83" s="97">
        <f t="shared" si="206"/>
        <v>9.1069592988755232</v>
      </c>
      <c r="CA83" s="97">
        <f t="shared" si="207"/>
        <v>-11.21931786161746</v>
      </c>
      <c r="CB83" s="97">
        <f t="shared" si="208"/>
        <v>173.00539926386642</v>
      </c>
      <c r="CC83" s="97" t="s">
        <v>8053</v>
      </c>
      <c r="CD83" s="97" t="s">
        <v>8053</v>
      </c>
      <c r="CE83" s="97" t="s">
        <v>8053</v>
      </c>
      <c r="CF83" s="97">
        <f t="shared" si="209"/>
        <v>0</v>
      </c>
      <c r="CG83" s="97">
        <f t="shared" si="210"/>
        <v>0</v>
      </c>
      <c r="CH83" s="97">
        <f t="shared" si="211"/>
        <v>0</v>
      </c>
      <c r="CI83" s="97">
        <f t="shared" si="212"/>
        <v>0</v>
      </c>
      <c r="CJ83" s="97">
        <f t="shared" si="213"/>
        <v>0</v>
      </c>
      <c r="CK83" s="97">
        <f t="shared" si="214"/>
        <v>0</v>
      </c>
      <c r="CL83" s="97">
        <f>90-'C'!$F65</f>
        <v>99.031999999999996</v>
      </c>
      <c r="CM83" s="97">
        <v>25</v>
      </c>
      <c r="CN83" s="102"/>
      <c r="CO83" s="97"/>
      <c r="CP83" s="97"/>
      <c r="CQ83" s="97"/>
      <c r="CR83" s="97" t="s">
        <v>8189</v>
      </c>
      <c r="CS83" s="97">
        <f t="shared" si="154"/>
        <v>25</v>
      </c>
      <c r="CT83" s="97">
        <f t="shared" si="155"/>
        <v>34.31666666666667</v>
      </c>
      <c r="CU83" s="97">
        <f>'C'!F66</f>
        <v>-8.6590000000000007</v>
      </c>
      <c r="CV83" s="97">
        <f t="shared" si="156"/>
        <v>3.1415926535897931</v>
      </c>
      <c r="CW83" s="97">
        <f t="shared" si="157"/>
        <v>1.7453292519943295E-2</v>
      </c>
      <c r="CX83" s="97">
        <f t="shared" si="158"/>
        <v>57.295779513082323</v>
      </c>
      <c r="CY83" s="97">
        <f t="shared" si="159"/>
        <v>0.59893882164272083</v>
      </c>
      <c r="CZ83" s="97">
        <f t="shared" si="160"/>
        <v>-0.15112805993018902</v>
      </c>
      <c r="DA83" s="97">
        <f t="shared" si="161"/>
        <v>1.4799936829115596</v>
      </c>
      <c r="DB83" s="97">
        <f t="shared" si="162"/>
        <v>-79.927394748548465</v>
      </c>
      <c r="DC83" s="97">
        <f t="shared" si="163"/>
        <v>100.07260525145153</v>
      </c>
      <c r="DD83" s="97">
        <f t="shared" si="164"/>
        <v>259.92739474854847</v>
      </c>
      <c r="DE83" s="97"/>
      <c r="DF83" s="97"/>
      <c r="DG83" s="97"/>
      <c r="DH83" s="97"/>
      <c r="DI83" s="97"/>
      <c r="DJ83" s="97"/>
      <c r="DK83" s="97"/>
      <c r="DL83" s="97"/>
      <c r="DM83" s="97"/>
      <c r="DN83" s="97"/>
      <c r="DO83" s="97"/>
    </row>
    <row r="84" spans="1:119" ht="30" customHeight="1" x14ac:dyDescent="0.2">
      <c r="A84" s="97">
        <f t="shared" si="87"/>
        <v>0</v>
      </c>
      <c r="B84" s="97">
        <f t="shared" si="88"/>
        <v>0</v>
      </c>
      <c r="C84" s="97">
        <f t="shared" si="89"/>
        <v>0</v>
      </c>
      <c r="D84" s="97">
        <f t="shared" si="90"/>
        <v>0.48582220421590461</v>
      </c>
      <c r="E84" s="97">
        <f t="shared" si="91"/>
        <v>0</v>
      </c>
      <c r="F84" s="98">
        <f t="shared" si="92"/>
        <v>0.48582220421590461</v>
      </c>
      <c r="G84" s="97">
        <f t="shared" si="93"/>
        <v>0.72431430059142377</v>
      </c>
      <c r="H84" s="97">
        <f t="shared" si="94"/>
        <v>0</v>
      </c>
      <c r="I84" s="98">
        <f t="shared" si="95"/>
        <v>0.72431430059142377</v>
      </c>
      <c r="J84" s="97">
        <f t="shared" si="96"/>
        <v>0</v>
      </c>
      <c r="K84" s="97">
        <f t="shared" si="97"/>
        <v>0</v>
      </c>
      <c r="L84" s="98">
        <f t="shared" si="98"/>
        <v>0</v>
      </c>
      <c r="M84" s="98">
        <f t="shared" si="99"/>
        <v>26</v>
      </c>
      <c r="N84" s="97"/>
      <c r="O84" s="97"/>
      <c r="P84" s="97"/>
      <c r="Q84" s="98">
        <f t="shared" si="165"/>
        <v>27</v>
      </c>
      <c r="R84" s="97">
        <f t="shared" si="100"/>
        <v>105.87231873866266</v>
      </c>
      <c r="S84" s="97">
        <f t="shared" si="101"/>
        <v>99.616626825007145</v>
      </c>
      <c r="T84" s="97">
        <f t="shared" si="102"/>
        <v>6.2556919136555109</v>
      </c>
      <c r="U84" s="97" t="str">
        <f t="shared" si="103"/>
        <v>QSOS</v>
      </c>
      <c r="V84" s="97">
        <f t="shared" si="104"/>
        <v>260.38337317499287</v>
      </c>
      <c r="W84" s="97">
        <f t="shared" si="0"/>
        <v>72</v>
      </c>
      <c r="X84" s="97">
        <f>SIN((90-$Y$9)*$AE$8)*TAN($AE$9*$AE$8)/TAN((90-'C'!$F66)*$AE$8)</f>
        <v>-0.44236837214920932</v>
      </c>
      <c r="Y84" s="97">
        <f t="shared" si="166"/>
        <v>3.9313065427916092</v>
      </c>
      <c r="Z84" s="97">
        <f t="shared" si="167"/>
        <v>2.2206545302661578</v>
      </c>
      <c r="AA84" s="97">
        <f t="shared" si="168"/>
        <v>-11.490549452476259</v>
      </c>
      <c r="AB84" s="97">
        <f t="shared" si="169"/>
        <v>63.235932093769605</v>
      </c>
      <c r="AC84" s="97">
        <f t="shared" si="170"/>
        <v>-74.726481546245864</v>
      </c>
      <c r="AD84" s="97">
        <f t="shared" si="171"/>
        <v>128.25461735870667</v>
      </c>
      <c r="AE84" s="97">
        <f>(COS( 90.833*$AE$8)-SIN($Y$9*$AE$8)*SIN('C'!$F66*$AE$8))/COS($Y$9*$AE$8)/COS('C'!$F66*$AE$8)</f>
        <v>8.6144679701023699E-2</v>
      </c>
      <c r="AF84" s="97">
        <f t="shared" si="172"/>
        <v>85.058148355699018</v>
      </c>
      <c r="AG84" s="97">
        <f>('C'!$E66+$AG$9+$AA$9/15)</f>
        <v>12.401777777777777</v>
      </c>
      <c r="AH84" s="97">
        <f t="shared" si="173"/>
        <v>0</v>
      </c>
      <c r="AI84" s="97">
        <f t="shared" si="174"/>
        <v>0</v>
      </c>
      <c r="AJ84" s="97">
        <f t="shared" si="175"/>
        <v>0</v>
      </c>
      <c r="AK84" s="97">
        <f t="shared" si="176"/>
        <v>0</v>
      </c>
      <c r="AL84" s="97">
        <f t="shared" si="177"/>
        <v>0</v>
      </c>
      <c r="AM84" s="97"/>
      <c r="AN84" s="97"/>
      <c r="AO84" s="97">
        <f t="shared" si="178"/>
        <v>0</v>
      </c>
      <c r="AP84" s="97">
        <f>SIN((90-$Y$9)*$AE$8)*TAN($AC$10*$AE$8)/TAN((90-'C'!$F66)*$AE$8)</f>
        <v>3.576394556300682E-2</v>
      </c>
      <c r="AQ84" s="97">
        <f t="shared" si="179"/>
        <v>2.5695650812758871E-2</v>
      </c>
      <c r="AR84" s="97">
        <f t="shared" si="180"/>
        <v>1.0127663357422376</v>
      </c>
      <c r="AS84" s="97">
        <f t="shared" si="181"/>
        <v>2.0237138500654832</v>
      </c>
      <c r="AT84" s="97">
        <f t="shared" si="182"/>
        <v>-9.106959298875525</v>
      </c>
      <c r="AU84" s="97">
        <f t="shared" si="183"/>
        <v>11.130673148941009</v>
      </c>
      <c r="AV84" s="97">
        <f t="shared" si="184"/>
        <v>187.08324544881003</v>
      </c>
      <c r="AW84" s="97" t="s">
        <v>8053</v>
      </c>
      <c r="AX84" s="97" t="s">
        <v>8053</v>
      </c>
      <c r="AY84" s="97" t="s">
        <v>8053</v>
      </c>
      <c r="AZ84" s="97">
        <f t="shared" si="185"/>
        <v>11.659732901181711</v>
      </c>
      <c r="BA84" s="97">
        <f t="shared" si="186"/>
        <v>11.659732901181711</v>
      </c>
      <c r="BB84" s="97">
        <f t="shared" si="187"/>
        <v>0.48582220421590461</v>
      </c>
      <c r="BC84" s="97">
        <f t="shared" si="188"/>
        <v>0</v>
      </c>
      <c r="BD84" s="97">
        <f t="shared" si="189"/>
        <v>0</v>
      </c>
      <c r="BE84" s="97">
        <f t="shared" si="190"/>
        <v>0</v>
      </c>
      <c r="BF84" s="97">
        <f>SIN((90-$Y$9)*$AE$8)*TAN($AC$9*$AE$8)/TAN((90-'C'!$F66)*$AE$8)</f>
        <v>0.44236837214920949</v>
      </c>
      <c r="BG84" s="97">
        <f t="shared" si="191"/>
        <v>3.9313065427916136</v>
      </c>
      <c r="BH84" s="97">
        <f t="shared" si="192"/>
        <v>2.2206545302661587</v>
      </c>
      <c r="BI84" s="97">
        <f t="shared" si="193"/>
        <v>11.490549452476257</v>
      </c>
      <c r="BJ84" s="97">
        <f t="shared" si="194"/>
        <v>-63.235932093769613</v>
      </c>
      <c r="BK84" s="97">
        <f t="shared" si="195"/>
        <v>74.726481546245864</v>
      </c>
      <c r="BL84" s="97">
        <f t="shared" si="196"/>
        <v>231.74538264129336</v>
      </c>
      <c r="BM84" s="97" t="s">
        <v>8053</v>
      </c>
      <c r="BN84" s="97" t="s">
        <v>8053</v>
      </c>
      <c r="BO84" s="97" t="s">
        <v>8053</v>
      </c>
      <c r="BP84" s="97">
        <f t="shared" si="197"/>
        <v>17.383543214194169</v>
      </c>
      <c r="BQ84" s="97">
        <f t="shared" si="198"/>
        <v>17.383543214194169</v>
      </c>
      <c r="BR84" s="97">
        <f t="shared" si="199"/>
        <v>0.72431430059142377</v>
      </c>
      <c r="BS84" s="97">
        <f t="shared" si="200"/>
        <v>0</v>
      </c>
      <c r="BT84" s="97">
        <f t="shared" si="201"/>
        <v>0</v>
      </c>
      <c r="BU84" s="97">
        <f t="shared" si="202"/>
        <v>0</v>
      </c>
      <c r="BV84" s="97">
        <f>SIN((90-$Y$9)*$AE$8)*TAN($AE$10*$AE$8)/TAN((90-'C'!$F66)*$AE$8)</f>
        <v>-3.5763945563006806E-2</v>
      </c>
      <c r="BW84" s="97">
        <f t="shared" si="203"/>
        <v>2.5695650812758864E-2</v>
      </c>
      <c r="BX84" s="97">
        <f t="shared" si="204"/>
        <v>1.0127663357422376</v>
      </c>
      <c r="BY84" s="97">
        <f t="shared" si="205"/>
        <v>-2.0237138500654823</v>
      </c>
      <c r="BZ84" s="97">
        <f t="shared" si="206"/>
        <v>9.1069592988755232</v>
      </c>
      <c r="CA84" s="97">
        <f t="shared" si="207"/>
        <v>-11.130673148941005</v>
      </c>
      <c r="CB84" s="97">
        <f t="shared" si="208"/>
        <v>172.91675455118997</v>
      </c>
      <c r="CC84" s="97" t="s">
        <v>8053</v>
      </c>
      <c r="CD84" s="97" t="s">
        <v>8053</v>
      </c>
      <c r="CE84" s="97" t="s">
        <v>8053</v>
      </c>
      <c r="CF84" s="97">
        <f t="shared" si="209"/>
        <v>0</v>
      </c>
      <c r="CG84" s="97">
        <f t="shared" si="210"/>
        <v>0</v>
      </c>
      <c r="CH84" s="97">
        <f t="shared" si="211"/>
        <v>0</v>
      </c>
      <c r="CI84" s="97">
        <f t="shared" si="212"/>
        <v>0</v>
      </c>
      <c r="CJ84" s="97">
        <f t="shared" si="213"/>
        <v>0</v>
      </c>
      <c r="CK84" s="97">
        <f t="shared" si="214"/>
        <v>0</v>
      </c>
      <c r="CL84" s="97">
        <f>90-'C'!$F66</f>
        <v>98.659000000000006</v>
      </c>
      <c r="CM84" s="97">
        <v>26</v>
      </c>
      <c r="CN84" s="97"/>
      <c r="CO84" s="97"/>
      <c r="CP84" s="97"/>
      <c r="CQ84" s="97"/>
      <c r="CR84" s="97" t="s">
        <v>8189</v>
      </c>
      <c r="CS84" s="97">
        <f t="shared" si="154"/>
        <v>26</v>
      </c>
      <c r="CT84" s="97">
        <f t="shared" si="155"/>
        <v>34.31666666666667</v>
      </c>
      <c r="CU84" s="97">
        <f>'C'!F67</f>
        <v>-8.2829999999999995</v>
      </c>
      <c r="CV84" s="97">
        <f t="shared" si="156"/>
        <v>3.1415926535897931</v>
      </c>
      <c r="CW84" s="97">
        <f t="shared" si="157"/>
        <v>1.7453292519943295E-2</v>
      </c>
      <c r="CX84" s="97">
        <f t="shared" si="158"/>
        <v>57.295779513082323</v>
      </c>
      <c r="CY84" s="97">
        <f t="shared" si="159"/>
        <v>0.59893882164272083</v>
      </c>
      <c r="CZ84" s="97">
        <f t="shared" si="160"/>
        <v>-0.14456562194269032</v>
      </c>
      <c r="DA84" s="97">
        <f t="shared" si="161"/>
        <v>1.4845447444567488</v>
      </c>
      <c r="DB84" s="97">
        <f t="shared" si="162"/>
        <v>-80.383373174992855</v>
      </c>
      <c r="DC84" s="97">
        <f t="shared" si="163"/>
        <v>99.616626825007145</v>
      </c>
      <c r="DD84" s="97">
        <f t="shared" si="164"/>
        <v>260.38337317499287</v>
      </c>
      <c r="DE84" s="97"/>
      <c r="DF84" s="97"/>
      <c r="DG84" s="97"/>
      <c r="DH84" s="97"/>
      <c r="DI84" s="97"/>
      <c r="DJ84" s="97"/>
      <c r="DK84" s="97"/>
      <c r="DL84" s="97"/>
      <c r="DM84" s="97"/>
      <c r="DN84" s="97"/>
      <c r="DO84" s="97"/>
    </row>
    <row r="85" spans="1:119" ht="30" customHeight="1" x14ac:dyDescent="0.2">
      <c r="A85" s="97">
        <f t="shared" si="87"/>
        <v>0</v>
      </c>
      <c r="B85" s="97">
        <f t="shared" si="88"/>
        <v>0</v>
      </c>
      <c r="C85" s="97">
        <f t="shared" si="89"/>
        <v>0</v>
      </c>
      <c r="D85" s="97">
        <f t="shared" si="90"/>
        <v>0.48594491278624519</v>
      </c>
      <c r="E85" s="97">
        <f t="shared" si="91"/>
        <v>0</v>
      </c>
      <c r="F85" s="98">
        <f t="shared" si="92"/>
        <v>0.48594491278624519</v>
      </c>
      <c r="G85" s="97">
        <f t="shared" si="93"/>
        <v>0.7227654889352445</v>
      </c>
      <c r="H85" s="97">
        <f t="shared" si="94"/>
        <v>0</v>
      </c>
      <c r="I85" s="98">
        <f t="shared" si="95"/>
        <v>0.7227654889352445</v>
      </c>
      <c r="J85" s="97">
        <f t="shared" si="96"/>
        <v>0</v>
      </c>
      <c r="K85" s="97">
        <f t="shared" si="97"/>
        <v>0</v>
      </c>
      <c r="L85" s="98">
        <f t="shared" si="98"/>
        <v>0</v>
      </c>
      <c r="M85" s="98">
        <f t="shared" si="99"/>
        <v>27</v>
      </c>
      <c r="N85" s="97"/>
      <c r="O85" s="97"/>
      <c r="P85" s="97"/>
      <c r="Q85" s="98">
        <f t="shared" si="165"/>
        <v>28</v>
      </c>
      <c r="R85" s="97">
        <f t="shared" si="100"/>
        <v>105.87231873866266</v>
      </c>
      <c r="S85" s="97">
        <f t="shared" si="101"/>
        <v>99.158832526694027</v>
      </c>
      <c r="T85" s="97">
        <f t="shared" si="102"/>
        <v>6.7134862119686289</v>
      </c>
      <c r="U85" s="97" t="str">
        <f t="shared" si="103"/>
        <v>QSOS</v>
      </c>
      <c r="V85" s="97">
        <f t="shared" si="104"/>
        <v>260.84116747330597</v>
      </c>
      <c r="W85" s="97">
        <f t="shared" si="0"/>
        <v>73</v>
      </c>
      <c r="X85" s="97">
        <f>SIN((90-$Y$9)*$AE$8)*TAN($AE$9*$AE$8)/TAN((90-'C'!$F67)*$AE$8)</f>
        <v>-0.42288295924190078</v>
      </c>
      <c r="Y85" s="97">
        <f t="shared" si="166"/>
        <v>3.9313065427916092</v>
      </c>
      <c r="Z85" s="97">
        <f t="shared" si="167"/>
        <v>2.2206545302661578</v>
      </c>
      <c r="AA85" s="97">
        <f t="shared" si="168"/>
        <v>-10.977977256251755</v>
      </c>
      <c r="AB85" s="97">
        <f t="shared" si="169"/>
        <v>63.235932093769605</v>
      </c>
      <c r="AC85" s="97">
        <f t="shared" si="170"/>
        <v>-74.213909350021368</v>
      </c>
      <c r="AD85" s="97">
        <f t="shared" si="171"/>
        <v>127.74204516248216</v>
      </c>
      <c r="AE85" s="97">
        <f>(COS( 90.833*$AE$8)-SIN($Y$9*$AE$8)*SIN('C'!$F67*$AE$8))/COS($Y$9*$AE$8)/COS('C'!$F67*$AE$8)</f>
        <v>8.1583307932058369E-2</v>
      </c>
      <c r="AF85" s="97">
        <f t="shared" si="172"/>
        <v>85.320419867265755</v>
      </c>
      <c r="AG85" s="97">
        <f>('C'!$E67+$AG$9+$AA$9/15)</f>
        <v>12.398777777777777</v>
      </c>
      <c r="AH85" s="97">
        <f t="shared" si="173"/>
        <v>0</v>
      </c>
      <c r="AI85" s="97">
        <f t="shared" si="174"/>
        <v>0</v>
      </c>
      <c r="AJ85" s="97">
        <f t="shared" si="175"/>
        <v>0</v>
      </c>
      <c r="AK85" s="97">
        <f t="shared" si="176"/>
        <v>0</v>
      </c>
      <c r="AL85" s="97">
        <f t="shared" si="177"/>
        <v>0</v>
      </c>
      <c r="AM85" s="97"/>
      <c r="AN85" s="97"/>
      <c r="AO85" s="97">
        <f t="shared" si="178"/>
        <v>0</v>
      </c>
      <c r="AP85" s="97">
        <f>SIN((90-$Y$9)*$AE$8)*TAN($AC$10*$AE$8)/TAN((90-'C'!$F67)*$AE$8)</f>
        <v>3.4188617645452536E-2</v>
      </c>
      <c r="AQ85" s="97">
        <f t="shared" si="179"/>
        <v>2.5695650812758871E-2</v>
      </c>
      <c r="AR85" s="97">
        <f t="shared" si="180"/>
        <v>1.0127663357422376</v>
      </c>
      <c r="AS85" s="97">
        <f t="shared" si="181"/>
        <v>1.9345387647428771</v>
      </c>
      <c r="AT85" s="97">
        <f t="shared" si="182"/>
        <v>-9.106959298875525</v>
      </c>
      <c r="AU85" s="97">
        <f t="shared" si="183"/>
        <v>11.041498063618402</v>
      </c>
      <c r="AV85" s="97">
        <f t="shared" si="184"/>
        <v>187.17242053413264</v>
      </c>
      <c r="AW85" s="97" t="s">
        <v>8053</v>
      </c>
      <c r="AX85" s="97" t="s">
        <v>8053</v>
      </c>
      <c r="AY85" s="97" t="s">
        <v>8053</v>
      </c>
      <c r="AZ85" s="97">
        <f t="shared" si="185"/>
        <v>11.662677906869884</v>
      </c>
      <c r="BA85" s="97">
        <f t="shared" si="186"/>
        <v>11.662677906869884</v>
      </c>
      <c r="BB85" s="97">
        <f t="shared" si="187"/>
        <v>0.48594491278624519</v>
      </c>
      <c r="BC85" s="97">
        <f t="shared" si="188"/>
        <v>0</v>
      </c>
      <c r="BD85" s="97">
        <f t="shared" si="189"/>
        <v>0</v>
      </c>
      <c r="BE85" s="97">
        <f t="shared" si="190"/>
        <v>0</v>
      </c>
      <c r="BF85" s="97">
        <f>SIN((90-$Y$9)*$AE$8)*TAN($AC$9*$AE$8)/TAN((90-'C'!$F67)*$AE$8)</f>
        <v>0.422882959241901</v>
      </c>
      <c r="BG85" s="97">
        <f t="shared" si="191"/>
        <v>3.9313065427916136</v>
      </c>
      <c r="BH85" s="97">
        <f t="shared" si="192"/>
        <v>2.2206545302661587</v>
      </c>
      <c r="BI85" s="97">
        <f t="shared" si="193"/>
        <v>10.977977256251755</v>
      </c>
      <c r="BJ85" s="97">
        <f t="shared" si="194"/>
        <v>-63.235932093769613</v>
      </c>
      <c r="BK85" s="97">
        <f t="shared" si="195"/>
        <v>74.213909350021368</v>
      </c>
      <c r="BL85" s="97">
        <f t="shared" si="196"/>
        <v>232.25795483751784</v>
      </c>
      <c r="BM85" s="97" t="s">
        <v>8053</v>
      </c>
      <c r="BN85" s="97" t="s">
        <v>8053</v>
      </c>
      <c r="BO85" s="97" t="s">
        <v>8053</v>
      </c>
      <c r="BP85" s="97">
        <f t="shared" si="197"/>
        <v>17.346371734445867</v>
      </c>
      <c r="BQ85" s="97">
        <f t="shared" si="198"/>
        <v>17.346371734445867</v>
      </c>
      <c r="BR85" s="97">
        <f t="shared" si="199"/>
        <v>0.7227654889352445</v>
      </c>
      <c r="BS85" s="97">
        <f t="shared" si="200"/>
        <v>0</v>
      </c>
      <c r="BT85" s="97">
        <f t="shared" si="201"/>
        <v>0</v>
      </c>
      <c r="BU85" s="97">
        <f t="shared" si="202"/>
        <v>0</v>
      </c>
      <c r="BV85" s="97">
        <f>SIN((90-$Y$9)*$AE$8)*TAN($AE$10*$AE$8)/TAN((90-'C'!$F67)*$AE$8)</f>
        <v>-3.4188617645452529E-2</v>
      </c>
      <c r="BW85" s="97">
        <f t="shared" si="203"/>
        <v>2.5695650812758864E-2</v>
      </c>
      <c r="BX85" s="97">
        <f t="shared" si="204"/>
        <v>1.0127663357422376</v>
      </c>
      <c r="BY85" s="97">
        <f t="shared" si="205"/>
        <v>-1.9345387647428767</v>
      </c>
      <c r="BZ85" s="97">
        <f t="shared" si="206"/>
        <v>9.1069592988755232</v>
      </c>
      <c r="CA85" s="97">
        <f t="shared" si="207"/>
        <v>-11.0414980636184</v>
      </c>
      <c r="CB85" s="97">
        <f t="shared" si="208"/>
        <v>172.82757946586736</v>
      </c>
      <c r="CC85" s="97" t="s">
        <v>8053</v>
      </c>
      <c r="CD85" s="97" t="s">
        <v>8053</v>
      </c>
      <c r="CE85" s="97" t="s">
        <v>8053</v>
      </c>
      <c r="CF85" s="97">
        <f t="shared" si="209"/>
        <v>0</v>
      </c>
      <c r="CG85" s="97">
        <f t="shared" si="210"/>
        <v>0</v>
      </c>
      <c r="CH85" s="97">
        <f t="shared" si="211"/>
        <v>0</v>
      </c>
      <c r="CI85" s="97">
        <f t="shared" si="212"/>
        <v>0</v>
      </c>
      <c r="CJ85" s="97">
        <f t="shared" si="213"/>
        <v>0</v>
      </c>
      <c r="CK85" s="97">
        <f t="shared" si="214"/>
        <v>0</v>
      </c>
      <c r="CL85" s="97">
        <f>90-'C'!$F67</f>
        <v>98.283000000000001</v>
      </c>
      <c r="CM85" s="97">
        <v>27</v>
      </c>
      <c r="CN85" s="97"/>
      <c r="CO85" s="97"/>
      <c r="CP85" s="97"/>
      <c r="CQ85" s="97"/>
      <c r="CR85" s="97" t="s">
        <v>8189</v>
      </c>
      <c r="CS85" s="97">
        <f t="shared" si="154"/>
        <v>27</v>
      </c>
      <c r="CT85" s="97">
        <f t="shared" si="155"/>
        <v>34.31666666666667</v>
      </c>
      <c r="CU85" s="97">
        <f>'C'!F68</f>
        <v>-7.9059999999999997</v>
      </c>
      <c r="CV85" s="97">
        <f t="shared" si="156"/>
        <v>3.1415926535897931</v>
      </c>
      <c r="CW85" s="97">
        <f t="shared" si="157"/>
        <v>1.7453292519943295E-2</v>
      </c>
      <c r="CX85" s="97">
        <f t="shared" si="158"/>
        <v>57.295779513082323</v>
      </c>
      <c r="CY85" s="97">
        <f t="shared" si="159"/>
        <v>0.59893882164272083</v>
      </c>
      <c r="CZ85" s="97">
        <f t="shared" si="160"/>
        <v>-0.1379857306626717</v>
      </c>
      <c r="DA85" s="97">
        <f t="shared" si="161"/>
        <v>1.4891222458677706</v>
      </c>
      <c r="DB85" s="97">
        <f t="shared" si="162"/>
        <v>-80.841167473305973</v>
      </c>
      <c r="DC85" s="97">
        <f t="shared" si="163"/>
        <v>99.158832526694027</v>
      </c>
      <c r="DD85" s="97">
        <f t="shared" si="164"/>
        <v>260.84116747330597</v>
      </c>
      <c r="DE85" s="97"/>
      <c r="DF85" s="97"/>
      <c r="DG85" s="97"/>
      <c r="DH85" s="97"/>
      <c r="DI85" s="97"/>
      <c r="DJ85" s="97"/>
      <c r="DK85" s="97"/>
      <c r="DL85" s="97"/>
      <c r="DM85" s="97"/>
      <c r="DN85" s="97"/>
      <c r="DO85" s="97"/>
    </row>
    <row r="86" spans="1:119" ht="30" customHeight="1" x14ac:dyDescent="0.2">
      <c r="A86" s="97">
        <f t="shared" si="87"/>
        <v>0</v>
      </c>
      <c r="B86" s="97">
        <f t="shared" si="88"/>
        <v>0</v>
      </c>
      <c r="C86" s="97">
        <f t="shared" si="89"/>
        <v>0</v>
      </c>
      <c r="D86" s="97">
        <f t="shared" si="90"/>
        <v>0.48606779239164416</v>
      </c>
      <c r="E86" s="97">
        <f t="shared" si="91"/>
        <v>0</v>
      </c>
      <c r="F86" s="98">
        <f t="shared" si="92"/>
        <v>0.48606779239164416</v>
      </c>
      <c r="G86" s="97">
        <f t="shared" si="93"/>
        <v>0.72121808861956149</v>
      </c>
      <c r="H86" s="97">
        <f t="shared" si="94"/>
        <v>0</v>
      </c>
      <c r="I86" s="98">
        <f t="shared" si="95"/>
        <v>0.72121808861956149</v>
      </c>
      <c r="J86" s="97">
        <f t="shared" si="96"/>
        <v>0</v>
      </c>
      <c r="K86" s="97">
        <f t="shared" si="97"/>
        <v>0</v>
      </c>
      <c r="L86" s="98">
        <f t="shared" si="98"/>
        <v>0</v>
      </c>
      <c r="M86" s="98">
        <f t="shared" si="99"/>
        <v>28</v>
      </c>
      <c r="N86" s="97"/>
      <c r="O86" s="97"/>
      <c r="P86" s="97"/>
      <c r="Q86" s="98">
        <f t="shared" si="165"/>
        <v>29</v>
      </c>
      <c r="R86" s="97">
        <f t="shared" si="100"/>
        <v>105.87231873866266</v>
      </c>
      <c r="S86" s="97">
        <f t="shared" si="101"/>
        <v>99.01132683727441</v>
      </c>
      <c r="T86" s="97">
        <f t="shared" si="102"/>
        <v>6.8609919013882461</v>
      </c>
      <c r="U86" s="97" t="str">
        <f t="shared" si="103"/>
        <v>QSOS</v>
      </c>
      <c r="V86" s="97">
        <f t="shared" si="104"/>
        <v>260.9886731627256</v>
      </c>
      <c r="W86" s="97">
        <f t="shared" si="0"/>
        <v>74</v>
      </c>
      <c r="X86" s="97">
        <f>SIN((90-$Y$9)*$AE$8)*TAN($AE$9*$AE$8)/TAN((90-'C'!$F68)*$AE$8)</f>
        <v>-0.40338306683118352</v>
      </c>
      <c r="Y86" s="97">
        <f t="shared" si="166"/>
        <v>3.9313065427916092</v>
      </c>
      <c r="Z86" s="97">
        <f t="shared" si="167"/>
        <v>2.2206545302661578</v>
      </c>
      <c r="AA86" s="97">
        <f t="shared" si="168"/>
        <v>-10.465913142605858</v>
      </c>
      <c r="AB86" s="97">
        <f t="shared" si="169"/>
        <v>63.235932093769605</v>
      </c>
      <c r="AC86" s="97">
        <f t="shared" si="170"/>
        <v>-73.701845236375462</v>
      </c>
      <c r="AD86" s="97">
        <f t="shared" si="171"/>
        <v>127.22998104883627</v>
      </c>
      <c r="AE86" s="97">
        <f>(COS( 90.833*$AE$8)-SIN($Y$9*$AE$8)*SIN('C'!$F68*$AE$8))/COS($Y$9*$AE$8)/COS('C'!$F68*$AE$8)</f>
        <v>7.7017778265721162E-2</v>
      </c>
      <c r="AF86" s="97">
        <f t="shared" si="172"/>
        <v>85.582832082221728</v>
      </c>
      <c r="AG86" s="97">
        <f>('C'!$E68+$AG$9+$AA$9/15)</f>
        <v>12.395777777777777</v>
      </c>
      <c r="AH86" s="97">
        <f t="shared" si="173"/>
        <v>0</v>
      </c>
      <c r="AI86" s="97">
        <f t="shared" si="174"/>
        <v>0</v>
      </c>
      <c r="AJ86" s="97">
        <f t="shared" si="175"/>
        <v>0</v>
      </c>
      <c r="AK86" s="97">
        <f t="shared" si="176"/>
        <v>0</v>
      </c>
      <c r="AL86" s="97">
        <f t="shared" si="177"/>
        <v>0</v>
      </c>
      <c r="AM86" s="97"/>
      <c r="AN86" s="97"/>
      <c r="AO86" s="97">
        <f t="shared" si="178"/>
        <v>0</v>
      </c>
      <c r="AP86" s="97">
        <f>SIN((90-$Y$9)*$AE$8)*TAN($AC$10*$AE$8)/TAN((90-'C'!$F68)*$AE$8)</f>
        <v>3.2612119110367044E-2</v>
      </c>
      <c r="AQ86" s="97">
        <f t="shared" si="179"/>
        <v>2.5695650812758871E-2</v>
      </c>
      <c r="AR86" s="97">
        <f t="shared" si="180"/>
        <v>1.0127663357422376</v>
      </c>
      <c r="AS86" s="97">
        <f t="shared" si="181"/>
        <v>1.8453021067992144</v>
      </c>
      <c r="AT86" s="97">
        <f t="shared" si="182"/>
        <v>-9.106959298875525</v>
      </c>
      <c r="AU86" s="97">
        <f t="shared" si="183"/>
        <v>10.95226140567474</v>
      </c>
      <c r="AV86" s="97">
        <f t="shared" si="184"/>
        <v>187.26165719207631</v>
      </c>
      <c r="AW86" s="97" t="s">
        <v>8053</v>
      </c>
      <c r="AX86" s="97" t="s">
        <v>8053</v>
      </c>
      <c r="AY86" s="97" t="s">
        <v>8053</v>
      </c>
      <c r="AZ86" s="97">
        <f t="shared" si="185"/>
        <v>11.66562701739946</v>
      </c>
      <c r="BA86" s="97">
        <f t="shared" si="186"/>
        <v>11.66562701739946</v>
      </c>
      <c r="BB86" s="97">
        <f t="shared" si="187"/>
        <v>0.48606779239164416</v>
      </c>
      <c r="BC86" s="97">
        <f t="shared" si="188"/>
        <v>0</v>
      </c>
      <c r="BD86" s="97">
        <f t="shared" si="189"/>
        <v>0</v>
      </c>
      <c r="BE86" s="97">
        <f t="shared" si="190"/>
        <v>0</v>
      </c>
      <c r="BF86" s="97">
        <f>SIN((90-$Y$9)*$AE$8)*TAN($AC$9*$AE$8)/TAN((90-'C'!$F68)*$AE$8)</f>
        <v>0.40338306683118369</v>
      </c>
      <c r="BG86" s="97">
        <f t="shared" si="191"/>
        <v>3.9313065427916136</v>
      </c>
      <c r="BH86" s="97">
        <f t="shared" si="192"/>
        <v>2.2206545302661587</v>
      </c>
      <c r="BI86" s="97">
        <f t="shared" si="193"/>
        <v>10.46591314260586</v>
      </c>
      <c r="BJ86" s="97">
        <f t="shared" si="194"/>
        <v>-63.235932093769613</v>
      </c>
      <c r="BK86" s="97">
        <f t="shared" si="195"/>
        <v>73.701845236375476</v>
      </c>
      <c r="BL86" s="97">
        <f t="shared" si="196"/>
        <v>232.77001895116373</v>
      </c>
      <c r="BM86" s="97" t="s">
        <v>8053</v>
      </c>
      <c r="BN86" s="97" t="s">
        <v>8053</v>
      </c>
      <c r="BO86" s="97" t="s">
        <v>8053</v>
      </c>
      <c r="BP86" s="97">
        <f t="shared" si="197"/>
        <v>17.309234126869477</v>
      </c>
      <c r="BQ86" s="97">
        <f t="shared" si="198"/>
        <v>17.309234126869477</v>
      </c>
      <c r="BR86" s="97">
        <f t="shared" si="199"/>
        <v>0.72121808861956149</v>
      </c>
      <c r="BS86" s="97">
        <f t="shared" si="200"/>
        <v>0</v>
      </c>
      <c r="BT86" s="97">
        <f t="shared" si="201"/>
        <v>0</v>
      </c>
      <c r="BU86" s="97">
        <f t="shared" si="202"/>
        <v>0</v>
      </c>
      <c r="BV86" s="97">
        <f>SIN((90-$Y$9)*$AE$8)*TAN($AE$10*$AE$8)/TAN((90-'C'!$F68)*$AE$8)</f>
        <v>-3.261211911036703E-2</v>
      </c>
      <c r="BW86" s="97">
        <f t="shared" si="203"/>
        <v>2.5695650812758864E-2</v>
      </c>
      <c r="BX86" s="97">
        <f t="shared" si="204"/>
        <v>1.0127663357422376</v>
      </c>
      <c r="BY86" s="97">
        <f t="shared" si="205"/>
        <v>-1.8453021067992135</v>
      </c>
      <c r="BZ86" s="97">
        <f t="shared" si="206"/>
        <v>9.1069592988755232</v>
      </c>
      <c r="CA86" s="97">
        <f t="shared" si="207"/>
        <v>-10.952261405674736</v>
      </c>
      <c r="CB86" s="97">
        <f t="shared" si="208"/>
        <v>172.73834280792369</v>
      </c>
      <c r="CC86" s="97" t="s">
        <v>8053</v>
      </c>
      <c r="CD86" s="97" t="s">
        <v>8053</v>
      </c>
      <c r="CE86" s="97" t="s">
        <v>8053</v>
      </c>
      <c r="CF86" s="97">
        <f t="shared" si="209"/>
        <v>0</v>
      </c>
      <c r="CG86" s="97">
        <f t="shared" si="210"/>
        <v>0</v>
      </c>
      <c r="CH86" s="97">
        <f t="shared" si="211"/>
        <v>0</v>
      </c>
      <c r="CI86" s="97">
        <f t="shared" si="212"/>
        <v>0</v>
      </c>
      <c r="CJ86" s="97">
        <f t="shared" si="213"/>
        <v>0</v>
      </c>
      <c r="CK86" s="97">
        <f t="shared" si="214"/>
        <v>0</v>
      </c>
      <c r="CL86" s="97">
        <f>90-'C'!$F68</f>
        <v>97.906000000000006</v>
      </c>
      <c r="CM86" s="97">
        <v>28</v>
      </c>
      <c r="CN86" s="97"/>
      <c r="CO86" s="97"/>
      <c r="CP86" s="97"/>
      <c r="CQ86" s="97"/>
      <c r="CR86" s="97" t="s">
        <v>8189</v>
      </c>
      <c r="CS86" s="97">
        <f t="shared" si="154"/>
        <v>28</v>
      </c>
      <c r="CT86" s="97">
        <f t="shared" si="155"/>
        <v>34.31666666666667</v>
      </c>
      <c r="CU86" s="97">
        <f>'C'!F69</f>
        <v>-7.9059999999999997</v>
      </c>
      <c r="CV86" s="97">
        <f t="shared" si="156"/>
        <v>3.1415926535897931</v>
      </c>
      <c r="CW86" s="97">
        <f t="shared" si="157"/>
        <v>1.7453292519943295E-2</v>
      </c>
      <c r="CX86" s="97">
        <f t="shared" si="158"/>
        <v>57.295779513082323</v>
      </c>
      <c r="CY86" s="97">
        <f t="shared" si="159"/>
        <v>0.59893882164272083</v>
      </c>
      <c r="CZ86" s="97">
        <f t="shared" si="160"/>
        <v>-0.1379857306626717</v>
      </c>
      <c r="DA86" s="97">
        <f t="shared" si="161"/>
        <v>1.4937022030162035</v>
      </c>
      <c r="DB86" s="97">
        <f t="shared" si="162"/>
        <v>-80.98867316272559</v>
      </c>
      <c r="DC86" s="97">
        <f t="shared" si="163"/>
        <v>99.01132683727441</v>
      </c>
      <c r="DD86" s="97">
        <f t="shared" si="164"/>
        <v>260.9886731627256</v>
      </c>
      <c r="DE86" s="97"/>
      <c r="DF86" s="97"/>
      <c r="DG86" s="97"/>
      <c r="DH86" s="97"/>
      <c r="DI86" s="97"/>
      <c r="DJ86" s="97"/>
      <c r="DK86" s="97"/>
      <c r="DL86" s="97"/>
      <c r="DM86" s="97"/>
      <c r="DN86" s="97"/>
      <c r="DO86" s="97"/>
    </row>
    <row r="87" spans="1:119" ht="30" customHeight="1" x14ac:dyDescent="0.2">
      <c r="A87" s="97">
        <f t="shared" si="87"/>
        <v>0</v>
      </c>
      <c r="B87" s="97">
        <f t="shared" si="88"/>
        <v>0</v>
      </c>
      <c r="C87" s="97">
        <f t="shared" si="89"/>
        <v>0</v>
      </c>
      <c r="D87" s="97">
        <f t="shared" si="90"/>
        <v>0.48606779239164416</v>
      </c>
      <c r="E87" s="97">
        <f t="shared" si="91"/>
        <v>0</v>
      </c>
      <c r="F87" s="98">
        <f t="shared" si="92"/>
        <v>0.48606779239164416</v>
      </c>
      <c r="G87" s="97">
        <f t="shared" si="93"/>
        <v>0.72121808861956149</v>
      </c>
      <c r="H87" s="97">
        <f t="shared" si="94"/>
        <v>0</v>
      </c>
      <c r="I87" s="98">
        <f t="shared" si="95"/>
        <v>0.72121808861956149</v>
      </c>
      <c r="J87" s="97">
        <f t="shared" si="96"/>
        <v>0</v>
      </c>
      <c r="K87" s="97">
        <f t="shared" si="97"/>
        <v>0</v>
      </c>
      <c r="L87" s="98">
        <f t="shared" si="98"/>
        <v>0</v>
      </c>
      <c r="M87" s="98">
        <f t="shared" si="99"/>
        <v>29</v>
      </c>
      <c r="N87" s="97"/>
      <c r="O87" s="97"/>
      <c r="P87" s="97"/>
      <c r="Q87" s="98">
        <f t="shared" si="165"/>
        <v>30</v>
      </c>
      <c r="R87" s="97">
        <f t="shared" si="100"/>
        <v>105.87231873866266</v>
      </c>
      <c r="S87" s="97">
        <f t="shared" si="101"/>
        <v>99.01132683727441</v>
      </c>
      <c r="T87" s="97">
        <f t="shared" si="102"/>
        <v>6.8609919013882461</v>
      </c>
      <c r="U87" s="97" t="str">
        <f t="shared" si="103"/>
        <v>QSOS</v>
      </c>
      <c r="V87" s="97">
        <f t="shared" si="104"/>
        <v>260.9886731627256</v>
      </c>
      <c r="W87" s="97">
        <f t="shared" si="0"/>
        <v>75</v>
      </c>
      <c r="X87" s="97">
        <f>SIN((90-$Y$9)*$AE$8)*TAN($AE$9*$AE$8)/TAN((90-'C'!$F69)*$AE$8)</f>
        <v>-0.40338306683118352</v>
      </c>
      <c r="Y87" s="97">
        <f t="shared" si="166"/>
        <v>3.9313065427916092</v>
      </c>
      <c r="Z87" s="97">
        <f t="shared" si="167"/>
        <v>2.2206545302661578</v>
      </c>
      <c r="AA87" s="97">
        <f t="shared" si="168"/>
        <v>-10.465913142605858</v>
      </c>
      <c r="AB87" s="97">
        <f t="shared" si="169"/>
        <v>63.235932093769605</v>
      </c>
      <c r="AC87" s="97">
        <f t="shared" si="170"/>
        <v>-73.701845236375462</v>
      </c>
      <c r="AD87" s="97">
        <f t="shared" si="171"/>
        <v>127.22998104883627</v>
      </c>
      <c r="AE87" s="97">
        <f>(COS( 90.833*$AE$8)-SIN($Y$9*$AE$8)*SIN('C'!$F69*$AE$8))/COS($Y$9*$AE$8)/COS('C'!$F69*$AE$8)</f>
        <v>7.7017778265721162E-2</v>
      </c>
      <c r="AF87" s="97">
        <f t="shared" si="172"/>
        <v>85.582832082221728</v>
      </c>
      <c r="AG87" s="97">
        <f>('C'!$E69+$AG$9+$AA$9/15)</f>
        <v>12.395777777777777</v>
      </c>
      <c r="AH87" s="97">
        <f t="shared" si="173"/>
        <v>0</v>
      </c>
      <c r="AI87" s="97">
        <f t="shared" si="174"/>
        <v>0</v>
      </c>
      <c r="AJ87" s="97">
        <f t="shared" si="175"/>
        <v>0</v>
      </c>
      <c r="AK87" s="97">
        <f t="shared" si="176"/>
        <v>0</v>
      </c>
      <c r="AL87" s="97">
        <f t="shared" si="177"/>
        <v>0</v>
      </c>
      <c r="AM87" s="97"/>
      <c r="AN87" s="97"/>
      <c r="AO87" s="97">
        <f t="shared" si="178"/>
        <v>0</v>
      </c>
      <c r="AP87" s="97">
        <f>SIN((90-$Y$9)*$AE$8)*TAN($AC$10*$AE$8)/TAN((90-'C'!$F69)*$AE$8)</f>
        <v>3.2612119110367044E-2</v>
      </c>
      <c r="AQ87" s="97">
        <f t="shared" si="179"/>
        <v>2.5695650812758871E-2</v>
      </c>
      <c r="AR87" s="97">
        <f t="shared" si="180"/>
        <v>1.0127663357422376</v>
      </c>
      <c r="AS87" s="97">
        <f t="shared" si="181"/>
        <v>1.8453021067992144</v>
      </c>
      <c r="AT87" s="97">
        <f t="shared" si="182"/>
        <v>-9.106959298875525</v>
      </c>
      <c r="AU87" s="97">
        <f t="shared" si="183"/>
        <v>10.95226140567474</v>
      </c>
      <c r="AV87" s="97">
        <f t="shared" si="184"/>
        <v>187.26165719207631</v>
      </c>
      <c r="AW87" s="97" t="s">
        <v>8053</v>
      </c>
      <c r="AX87" s="97" t="s">
        <v>8053</v>
      </c>
      <c r="AY87" s="97" t="s">
        <v>8053</v>
      </c>
      <c r="AZ87" s="97">
        <f t="shared" si="185"/>
        <v>11.66562701739946</v>
      </c>
      <c r="BA87" s="97">
        <f t="shared" si="186"/>
        <v>11.66562701739946</v>
      </c>
      <c r="BB87" s="97">
        <f t="shared" si="187"/>
        <v>0.48606779239164416</v>
      </c>
      <c r="BC87" s="97">
        <f t="shared" si="188"/>
        <v>0</v>
      </c>
      <c r="BD87" s="97">
        <f t="shared" si="189"/>
        <v>0</v>
      </c>
      <c r="BE87" s="97">
        <f t="shared" si="190"/>
        <v>0</v>
      </c>
      <c r="BF87" s="97">
        <f>SIN((90-$Y$9)*$AE$8)*TAN($AC$9*$AE$8)/TAN((90-'C'!$F69)*$AE$8)</f>
        <v>0.40338306683118369</v>
      </c>
      <c r="BG87" s="97">
        <f t="shared" si="191"/>
        <v>3.9313065427916136</v>
      </c>
      <c r="BH87" s="97">
        <f t="shared" si="192"/>
        <v>2.2206545302661587</v>
      </c>
      <c r="BI87" s="97">
        <f t="shared" si="193"/>
        <v>10.46591314260586</v>
      </c>
      <c r="BJ87" s="97">
        <f t="shared" si="194"/>
        <v>-63.235932093769613</v>
      </c>
      <c r="BK87" s="97">
        <f t="shared" si="195"/>
        <v>73.701845236375476</v>
      </c>
      <c r="BL87" s="97">
        <f t="shared" si="196"/>
        <v>232.77001895116373</v>
      </c>
      <c r="BM87" s="97" t="s">
        <v>8053</v>
      </c>
      <c r="BN87" s="97" t="s">
        <v>8053</v>
      </c>
      <c r="BO87" s="97" t="s">
        <v>8053</v>
      </c>
      <c r="BP87" s="97">
        <f t="shared" si="197"/>
        <v>17.309234126869477</v>
      </c>
      <c r="BQ87" s="97">
        <f t="shared" si="198"/>
        <v>17.309234126869477</v>
      </c>
      <c r="BR87" s="97">
        <f t="shared" si="199"/>
        <v>0.72121808861956149</v>
      </c>
      <c r="BS87" s="97">
        <f t="shared" si="200"/>
        <v>0</v>
      </c>
      <c r="BT87" s="97">
        <f t="shared" si="201"/>
        <v>0</v>
      </c>
      <c r="BU87" s="97">
        <f t="shared" si="202"/>
        <v>0</v>
      </c>
      <c r="BV87" s="97">
        <f>SIN((90-$Y$9)*$AE$8)*TAN($AE$10*$AE$8)/TAN((90-'C'!$F69)*$AE$8)</f>
        <v>-3.261211911036703E-2</v>
      </c>
      <c r="BW87" s="97">
        <f t="shared" si="203"/>
        <v>2.5695650812758864E-2</v>
      </c>
      <c r="BX87" s="97">
        <f t="shared" si="204"/>
        <v>1.0127663357422376</v>
      </c>
      <c r="BY87" s="97">
        <f t="shared" si="205"/>
        <v>-1.8453021067992135</v>
      </c>
      <c r="BZ87" s="97">
        <f t="shared" si="206"/>
        <v>9.1069592988755232</v>
      </c>
      <c r="CA87" s="97">
        <f t="shared" si="207"/>
        <v>-10.952261405674736</v>
      </c>
      <c r="CB87" s="97">
        <f t="shared" si="208"/>
        <v>172.73834280792369</v>
      </c>
      <c r="CC87" s="97" t="s">
        <v>8053</v>
      </c>
      <c r="CD87" s="97" t="s">
        <v>8053</v>
      </c>
      <c r="CE87" s="97" t="s">
        <v>8053</v>
      </c>
      <c r="CF87" s="97">
        <f t="shared" si="209"/>
        <v>0</v>
      </c>
      <c r="CG87" s="97">
        <f t="shared" si="210"/>
        <v>0</v>
      </c>
      <c r="CH87" s="97">
        <f t="shared" si="211"/>
        <v>0</v>
      </c>
      <c r="CI87" s="97">
        <f t="shared" si="212"/>
        <v>0</v>
      </c>
      <c r="CJ87" s="97">
        <f t="shared" si="213"/>
        <v>0</v>
      </c>
      <c r="CK87" s="97">
        <f t="shared" si="214"/>
        <v>0</v>
      </c>
      <c r="CL87" s="97">
        <f>90-'C'!$F69</f>
        <v>97.906000000000006</v>
      </c>
      <c r="CM87" s="97">
        <v>29</v>
      </c>
      <c r="CN87" s="97"/>
      <c r="CO87" s="97"/>
      <c r="CP87" s="97"/>
      <c r="CQ87" s="97"/>
      <c r="CR87" s="97" t="s">
        <v>8189</v>
      </c>
      <c r="CS87" s="97">
        <f t="shared" si="154"/>
        <v>29</v>
      </c>
      <c r="CT87" s="97">
        <f t="shared" si="155"/>
        <v>34.31666666666667</v>
      </c>
      <c r="CU87" s="97">
        <f>'C'!F70</f>
        <v>-7.9059999999999997</v>
      </c>
      <c r="CV87" s="97">
        <f t="shared" si="156"/>
        <v>3.1415926535897931</v>
      </c>
      <c r="CW87" s="97">
        <f t="shared" si="157"/>
        <v>1.7453292519943295E-2</v>
      </c>
      <c r="CX87" s="97">
        <f t="shared" si="158"/>
        <v>57.295779513082323</v>
      </c>
      <c r="CY87" s="97">
        <f t="shared" si="159"/>
        <v>0.59893882164272083</v>
      </c>
      <c r="CZ87" s="97">
        <f t="shared" si="160"/>
        <v>-0.1379857306626717</v>
      </c>
      <c r="DA87" s="97">
        <f t="shared" si="161"/>
        <v>1.4937022030162035</v>
      </c>
      <c r="DB87" s="97">
        <f t="shared" si="162"/>
        <v>-80.98867316272559</v>
      </c>
      <c r="DC87" s="97">
        <f t="shared" si="163"/>
        <v>99.01132683727441</v>
      </c>
      <c r="DD87" s="97">
        <f t="shared" si="164"/>
        <v>260.9886731627256</v>
      </c>
      <c r="DE87" s="97"/>
      <c r="DF87" s="97"/>
      <c r="DG87" s="97"/>
      <c r="DH87" s="97"/>
      <c r="DI87" s="97"/>
      <c r="DJ87" s="97"/>
      <c r="DK87" s="97"/>
      <c r="DL87" s="97"/>
      <c r="DM87" s="97"/>
      <c r="DN87" s="97"/>
      <c r="DO87" s="97"/>
    </row>
    <row r="88" spans="1:119" ht="30" customHeight="1" x14ac:dyDescent="0.2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>
        <f t="shared" si="165"/>
        <v>31</v>
      </c>
      <c r="R88" s="97" t="s">
        <v>8168</v>
      </c>
      <c r="S88" s="97" t="s">
        <v>8169</v>
      </c>
      <c r="T88" s="97" t="s">
        <v>8170</v>
      </c>
      <c r="U88" s="97" t="s">
        <v>8171</v>
      </c>
      <c r="V88" s="97" t="s">
        <v>8172</v>
      </c>
      <c r="W88" s="97">
        <f t="shared" si="0"/>
        <v>76</v>
      </c>
      <c r="X88" s="98"/>
      <c r="Y88" s="98"/>
      <c r="Z88" s="98"/>
      <c r="AA88" s="98"/>
      <c r="AB88" s="98"/>
      <c r="AC88" s="98"/>
      <c r="AD88" s="98"/>
      <c r="AE88" s="98"/>
      <c r="AF88" s="98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8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8"/>
      <c r="BJ88" s="97"/>
      <c r="BK88" s="97"/>
      <c r="BL88" s="97"/>
      <c r="BM88" s="97"/>
      <c r="BN88" s="97"/>
      <c r="BO88" s="97"/>
      <c r="BP88" s="97"/>
      <c r="BQ88" s="97"/>
      <c r="BR88" s="97"/>
      <c r="BS88" s="97"/>
      <c r="BT88" s="97"/>
      <c r="BU88" s="97"/>
      <c r="BV88" s="97"/>
      <c r="BW88" s="98"/>
      <c r="BX88" s="97"/>
      <c r="BY88" s="97"/>
      <c r="BZ88" s="97"/>
      <c r="CA88" s="97"/>
      <c r="CB88" s="97"/>
      <c r="CC88" s="97"/>
      <c r="CD88" s="97"/>
      <c r="CE88" s="97"/>
      <c r="CF88" s="97"/>
      <c r="CG88" s="97"/>
      <c r="CH88" s="97"/>
      <c r="CI88" s="97"/>
      <c r="CJ88" s="97"/>
      <c r="CK88" s="98"/>
      <c r="CL88" s="98"/>
      <c r="CM88" s="97"/>
      <c r="CN88" s="97"/>
      <c r="CO88" s="97"/>
      <c r="CP88" s="97"/>
      <c r="CQ88" s="97"/>
      <c r="CR88" s="97"/>
      <c r="CS88" s="97"/>
      <c r="CT88" s="97"/>
      <c r="CU88" s="97"/>
      <c r="CV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  <c r="DL88" s="97"/>
      <c r="DM88" s="97"/>
      <c r="DN88" s="97"/>
      <c r="DO88" s="97"/>
    </row>
    <row r="89" spans="1:119" ht="30" customHeight="1" x14ac:dyDescent="0.2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7"/>
      <c r="S89" s="97"/>
      <c r="T89" s="97"/>
      <c r="U89" s="97"/>
      <c r="V89" s="97"/>
      <c r="W89" s="97">
        <f t="shared" si="0"/>
        <v>77</v>
      </c>
      <c r="X89" s="98"/>
      <c r="Y89" s="98"/>
      <c r="Z89" s="98"/>
      <c r="AA89" s="98"/>
      <c r="AB89" s="98"/>
      <c r="AC89" s="98"/>
      <c r="AD89" s="98"/>
      <c r="AE89" s="98"/>
      <c r="AF89" s="98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8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97"/>
      <c r="BH89" s="97"/>
      <c r="BI89" s="98"/>
      <c r="BJ89" s="97"/>
      <c r="BK89" s="97"/>
      <c r="BL89" s="97"/>
      <c r="BM89" s="97"/>
      <c r="BN89" s="97"/>
      <c r="BO89" s="97"/>
      <c r="BP89" s="97"/>
      <c r="BQ89" s="97"/>
      <c r="BR89" s="97"/>
      <c r="BS89" s="97"/>
      <c r="BT89" s="97"/>
      <c r="BU89" s="97"/>
      <c r="BV89" s="97"/>
      <c r="BW89" s="98"/>
      <c r="BX89" s="97"/>
      <c r="BY89" s="97"/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8"/>
      <c r="CL89" s="98"/>
      <c r="CM89" s="97"/>
      <c r="CN89" s="97"/>
      <c r="CO89" s="97"/>
      <c r="CP89" s="97"/>
      <c r="CQ89" s="97"/>
      <c r="CR89" s="97"/>
      <c r="CS89" s="97"/>
      <c r="CT89" s="97"/>
      <c r="CU89" s="97"/>
      <c r="CV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  <c r="DL89" s="97"/>
      <c r="DM89" s="97"/>
      <c r="DN89" s="97"/>
      <c r="DO89" s="97"/>
    </row>
    <row r="90" spans="1:119" ht="30" customHeight="1" x14ac:dyDescent="0.2">
      <c r="A90" s="98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98"/>
      <c r="O90" s="98"/>
      <c r="P90" s="98"/>
      <c r="Q90" s="98"/>
      <c r="R90" s="97"/>
      <c r="S90" s="97"/>
      <c r="T90" s="97"/>
      <c r="U90" s="97"/>
      <c r="V90" s="97"/>
      <c r="W90" s="97">
        <f t="shared" si="0"/>
        <v>78</v>
      </c>
      <c r="X90" s="98"/>
      <c r="Y90" s="98"/>
      <c r="Z90" s="98"/>
      <c r="AA90" s="98"/>
      <c r="AB90" s="98"/>
      <c r="AC90" s="98"/>
      <c r="AD90" s="98"/>
      <c r="AE90" s="98"/>
      <c r="AF90" s="98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8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8"/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8"/>
      <c r="BX90" s="97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8"/>
      <c r="CL90" s="98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  <c r="DL90" s="97"/>
      <c r="DM90" s="97"/>
      <c r="DN90" s="97"/>
      <c r="DO90" s="97"/>
    </row>
    <row r="91" spans="1:119" ht="30" customHeight="1" x14ac:dyDescent="0.2">
      <c r="A91" s="97"/>
      <c r="B91" s="97"/>
      <c r="C91" s="97"/>
      <c r="D91" s="97"/>
      <c r="E91" s="97"/>
      <c r="F91" s="98"/>
      <c r="G91" s="97"/>
      <c r="H91" s="97"/>
      <c r="I91" s="97"/>
      <c r="J91" s="97"/>
      <c r="K91" s="97"/>
      <c r="L91" s="97"/>
      <c r="M91" s="97"/>
      <c r="N91" s="97" t="s">
        <v>8131</v>
      </c>
      <c r="O91" s="97" t="s">
        <v>8132</v>
      </c>
      <c r="P91" s="97" t="s">
        <v>8133</v>
      </c>
      <c r="Q91" s="97"/>
      <c r="R91" s="97"/>
      <c r="S91" s="97"/>
      <c r="T91" s="97"/>
      <c r="U91" s="97"/>
      <c r="V91" s="97"/>
      <c r="W91" s="97">
        <f t="shared" si="0"/>
        <v>79</v>
      </c>
      <c r="X91" s="97" t="s">
        <v>8137</v>
      </c>
      <c r="Y91" s="97"/>
      <c r="Z91" s="97"/>
      <c r="AA91" s="97">
        <f>IF(AND(AA89&lt;AA90,Y90&lt;90),1,0)</f>
        <v>0</v>
      </c>
      <c r="AB91" s="97" t="s">
        <v>8138</v>
      </c>
      <c r="AC91" s="97"/>
      <c r="AD91" s="97"/>
      <c r="AE91" s="97">
        <f>IF(AND(AA89&gt;AA90,Y90&gt;90),1,0)</f>
        <v>0</v>
      </c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 t="s">
        <v>8139</v>
      </c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 t="s">
        <v>8140</v>
      </c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/>
      <c r="BT91" s="97"/>
      <c r="BU91" s="97"/>
      <c r="BV91" s="97"/>
      <c r="BW91" s="97" t="s">
        <v>8141</v>
      </c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N91" s="97" t="s">
        <v>8131</v>
      </c>
      <c r="CO91" s="97" t="s">
        <v>8132</v>
      </c>
      <c r="CP91" s="97" t="s">
        <v>8133</v>
      </c>
      <c r="CQ91" s="97"/>
      <c r="CR91" s="97"/>
      <c r="CS91" s="97"/>
      <c r="CT91" s="97"/>
      <c r="CU91" s="97"/>
      <c r="CV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  <c r="DL91" s="97"/>
      <c r="DM91" s="97"/>
      <c r="DN91" s="97"/>
      <c r="DO91" s="97"/>
    </row>
    <row r="92" spans="1:119" ht="30" customHeight="1" x14ac:dyDescent="0.2">
      <c r="A92" s="97"/>
      <c r="B92" s="97" t="s">
        <v>8054</v>
      </c>
      <c r="C92" s="97"/>
      <c r="D92" s="97"/>
      <c r="E92" s="97"/>
      <c r="F92" s="98"/>
      <c r="G92" s="98" t="str">
        <f>اندراج!$F$2</f>
        <v>مردان</v>
      </c>
      <c r="H92" s="97"/>
      <c r="I92" s="97" t="s">
        <v>8148</v>
      </c>
      <c r="J92" s="97">
        <f>اندراج!$E$2</f>
        <v>34</v>
      </c>
      <c r="K92" s="97">
        <f>اندراج!$E$3</f>
        <v>19</v>
      </c>
      <c r="L92" s="97"/>
      <c r="M92" s="97"/>
      <c r="N92" s="97" t="s">
        <v>8143</v>
      </c>
      <c r="O92" s="97" t="s">
        <v>8144</v>
      </c>
      <c r="P92" s="97" t="s">
        <v>8145</v>
      </c>
      <c r="Q92" s="97"/>
      <c r="R92" s="97"/>
      <c r="S92" s="97"/>
      <c r="T92" s="97"/>
      <c r="U92" s="97"/>
      <c r="V92" s="97"/>
      <c r="W92" s="97">
        <f t="shared" si="0"/>
        <v>80</v>
      </c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 t="s">
        <v>8123</v>
      </c>
      <c r="BP92" s="97"/>
      <c r="BQ92" s="97"/>
      <c r="BR92" s="97"/>
      <c r="BS92" s="97"/>
      <c r="BT92" s="97"/>
      <c r="BU92" s="97"/>
      <c r="BV92" s="97"/>
      <c r="BW92" s="97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  <c r="CL92" s="97"/>
      <c r="CM92" s="97"/>
      <c r="CN92" s="97" t="s">
        <v>8143</v>
      </c>
      <c r="CO92" s="97" t="s">
        <v>8144</v>
      </c>
      <c r="CP92" s="97" t="s">
        <v>8145</v>
      </c>
      <c r="CQ92" s="97"/>
      <c r="CR92" s="97"/>
      <c r="CS92" s="97"/>
      <c r="CT92" s="97"/>
      <c r="CU92" s="97"/>
      <c r="CV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  <c r="DL92" s="97"/>
      <c r="DM92" s="97"/>
      <c r="DN92" s="97"/>
      <c r="DO92" s="97"/>
    </row>
    <row r="93" spans="1:119" ht="30" customHeight="1" x14ac:dyDescent="0.2">
      <c r="A93" s="97" t="s">
        <v>8058</v>
      </c>
      <c r="B93" s="97"/>
      <c r="C93" s="97"/>
      <c r="D93" s="97"/>
      <c r="E93" s="97" t="s">
        <v>8059</v>
      </c>
      <c r="F93" s="98"/>
      <c r="G93" s="97"/>
      <c r="H93" s="97"/>
      <c r="I93" s="108" t="s">
        <v>8224</v>
      </c>
      <c r="J93" s="105">
        <f>اندراج!$D$2</f>
        <v>-72</v>
      </c>
      <c r="K93" s="105">
        <f>اندراج!$D$3</f>
        <v>11</v>
      </c>
      <c r="L93" s="97"/>
      <c r="M93" s="97"/>
      <c r="N93" s="97"/>
      <c r="O93" s="97"/>
      <c r="P93" s="97"/>
      <c r="Q93" s="97"/>
      <c r="R93" s="157" t="s">
        <v>8055</v>
      </c>
      <c r="S93" s="158"/>
      <c r="T93" s="158"/>
      <c r="U93" s="158"/>
      <c r="V93" s="158"/>
      <c r="W93" s="97">
        <f t="shared" si="0"/>
        <v>81</v>
      </c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  <c r="CB93" s="97"/>
      <c r="CC93" s="97"/>
      <c r="CD93" s="97"/>
      <c r="CE93" s="97"/>
      <c r="CF93" s="97"/>
      <c r="CG93" s="97"/>
      <c r="CH93" s="97"/>
      <c r="CI93" s="97"/>
      <c r="CJ93" s="97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7"/>
      <c r="CZ93" s="97"/>
      <c r="DA93" s="97"/>
      <c r="DB93" s="97"/>
      <c r="DC93" s="97"/>
      <c r="DD93" s="97"/>
      <c r="DE93" s="97"/>
      <c r="DF93" s="97"/>
      <c r="DG93" s="97"/>
      <c r="DH93" s="97"/>
      <c r="DI93" s="97"/>
      <c r="DJ93" s="97"/>
      <c r="DK93" s="97"/>
      <c r="DL93" s="97"/>
      <c r="DM93" s="97"/>
      <c r="DN93" s="97"/>
      <c r="DO93" s="97"/>
    </row>
    <row r="94" spans="1:119" ht="30" customHeight="1" x14ac:dyDescent="0.2">
      <c r="A94" s="97" t="s">
        <v>8069</v>
      </c>
      <c r="B94" s="97"/>
      <c r="C94" s="97"/>
      <c r="D94" s="97"/>
      <c r="E94" s="97" t="s">
        <v>8070</v>
      </c>
      <c r="F94" s="98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>
        <v>1</v>
      </c>
      <c r="S94" s="97">
        <v>2</v>
      </c>
      <c r="T94" s="97">
        <v>3</v>
      </c>
      <c r="U94" s="97">
        <v>4</v>
      </c>
      <c r="V94" s="97">
        <v>5</v>
      </c>
      <c r="W94" s="97">
        <f t="shared" si="0"/>
        <v>82</v>
      </c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/>
      <c r="BQ94" s="97"/>
      <c r="BR94" s="97"/>
      <c r="BS94" s="97"/>
      <c r="BT94" s="97"/>
      <c r="BU94" s="97"/>
      <c r="BV94" s="97"/>
      <c r="BW94" s="97"/>
      <c r="BX94" s="97"/>
      <c r="BY94" s="97"/>
      <c r="BZ94" s="97"/>
      <c r="CA94" s="97"/>
      <c r="CB94" s="97"/>
      <c r="CC94" s="97"/>
      <c r="CD94" s="97"/>
      <c r="CE94" s="97"/>
      <c r="CF94" s="97"/>
      <c r="CG94" s="97"/>
      <c r="CH94" s="97"/>
      <c r="CI94" s="97"/>
      <c r="CJ94" s="97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7"/>
      <c r="CZ94" s="97"/>
      <c r="DA94" s="97"/>
      <c r="DB94" s="97"/>
      <c r="DC94" s="97"/>
      <c r="DD94" s="97"/>
      <c r="DE94" s="97"/>
      <c r="DF94" s="97"/>
      <c r="DG94" s="97"/>
      <c r="DH94" s="97"/>
      <c r="DI94" s="97"/>
      <c r="DJ94" s="97"/>
      <c r="DK94" s="97"/>
      <c r="DL94" s="97"/>
      <c r="DM94" s="97"/>
      <c r="DN94" s="97"/>
      <c r="DO94" s="97"/>
    </row>
    <row r="95" spans="1:119" ht="30" customHeight="1" x14ac:dyDescent="0.2">
      <c r="A95" s="97" t="s">
        <v>8078</v>
      </c>
      <c r="B95" s="97"/>
      <c r="C95" s="97"/>
      <c r="D95" s="97"/>
      <c r="E95" s="97" t="s">
        <v>8079</v>
      </c>
      <c r="F95" s="98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 t="s">
        <v>8072</v>
      </c>
      <c r="S95" s="97" t="s">
        <v>8106</v>
      </c>
      <c r="T95" s="97" t="s">
        <v>8072</v>
      </c>
      <c r="U95" s="97" t="s">
        <v>8107</v>
      </c>
      <c r="V95" s="97" t="s">
        <v>8108</v>
      </c>
      <c r="W95" s="97">
        <f t="shared" si="0"/>
        <v>83</v>
      </c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97"/>
      <c r="BH95" s="97"/>
      <c r="BI95" s="97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  <c r="BW95" s="97"/>
      <c r="BX95" s="97"/>
      <c r="BY95" s="97"/>
      <c r="BZ95" s="97"/>
      <c r="CA95" s="97"/>
      <c r="CB95" s="97"/>
      <c r="CC95" s="97"/>
      <c r="CD95" s="97"/>
      <c r="CE95" s="97"/>
      <c r="CF95" s="97"/>
      <c r="CG95" s="97"/>
      <c r="CH95" s="97"/>
      <c r="CI95" s="97"/>
      <c r="CJ95" s="97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7"/>
      <c r="CZ95" s="97"/>
      <c r="DA95" s="97"/>
      <c r="DB95" s="97"/>
      <c r="DC95" s="97"/>
      <c r="DD95" s="97"/>
      <c r="DE95" s="97"/>
      <c r="DF95" s="97"/>
      <c r="DG95" s="97"/>
      <c r="DH95" s="97"/>
      <c r="DI95" s="97"/>
      <c r="DJ95" s="97"/>
      <c r="DK95" s="97"/>
      <c r="DL95" s="97"/>
      <c r="DM95" s="97"/>
      <c r="DN95" s="97"/>
      <c r="DO95" s="97"/>
    </row>
    <row r="96" spans="1:119" ht="30" customHeight="1" x14ac:dyDescent="0.2">
      <c r="A96" s="97" t="s">
        <v>8127</v>
      </c>
      <c r="B96" s="97"/>
      <c r="C96" s="97"/>
      <c r="D96" s="97" t="s">
        <v>8128</v>
      </c>
      <c r="E96" s="97"/>
      <c r="F96" s="98"/>
      <c r="G96" s="97" t="s">
        <v>8129</v>
      </c>
      <c r="H96" s="97"/>
      <c r="I96" s="97"/>
      <c r="J96" s="97" t="s">
        <v>8130</v>
      </c>
      <c r="K96" s="97"/>
      <c r="L96" s="97"/>
      <c r="M96" s="97"/>
      <c r="N96" s="97"/>
      <c r="O96" s="97"/>
      <c r="P96" s="97"/>
      <c r="Q96" s="97"/>
      <c r="R96" s="97" t="s">
        <v>8134</v>
      </c>
      <c r="S96" s="97" t="s">
        <v>8134</v>
      </c>
      <c r="T96" s="97" t="s">
        <v>8134</v>
      </c>
      <c r="U96" s="97" t="s">
        <v>8135</v>
      </c>
      <c r="V96" s="97" t="s">
        <v>8136</v>
      </c>
      <c r="W96" s="97">
        <f t="shared" si="0"/>
        <v>84</v>
      </c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/>
      <c r="BY96" s="97"/>
      <c r="BZ96" s="97"/>
      <c r="CA96" s="97"/>
      <c r="CB96" s="97"/>
      <c r="CC96" s="97"/>
      <c r="CD96" s="97"/>
      <c r="CE96" s="97"/>
      <c r="CF96" s="97"/>
      <c r="CG96" s="97"/>
      <c r="CH96" s="97"/>
      <c r="CI96" s="97"/>
      <c r="CJ96" s="97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7"/>
      <c r="CZ96" s="97"/>
      <c r="DA96" s="97"/>
      <c r="DB96" s="97"/>
      <c r="DC96" s="97"/>
      <c r="DD96" s="97"/>
      <c r="DE96" s="97"/>
      <c r="DF96" s="97"/>
      <c r="DG96" s="97"/>
      <c r="DH96" s="97"/>
      <c r="DI96" s="97"/>
      <c r="DJ96" s="97"/>
      <c r="DK96" s="97"/>
      <c r="DL96" s="97"/>
      <c r="DM96" s="97"/>
      <c r="DN96" s="97"/>
      <c r="DO96" s="97"/>
    </row>
    <row r="97" spans="1:119" ht="30" customHeight="1" x14ac:dyDescent="0.2">
      <c r="A97" s="97"/>
      <c r="B97" s="97" t="s">
        <v>8070</v>
      </c>
      <c r="C97" s="97"/>
      <c r="D97" s="97"/>
      <c r="E97" s="97" t="s">
        <v>8079</v>
      </c>
      <c r="F97" s="98"/>
      <c r="G97" s="97"/>
      <c r="H97" s="97" t="s">
        <v>8070</v>
      </c>
      <c r="I97" s="97"/>
      <c r="J97" s="97"/>
      <c r="K97" s="97" t="s">
        <v>8079</v>
      </c>
      <c r="L97" s="97"/>
      <c r="M97" s="97"/>
      <c r="N97" s="97"/>
      <c r="O97" s="97"/>
      <c r="P97" s="97"/>
      <c r="Q97" s="97"/>
      <c r="R97" s="97" t="s">
        <v>8146</v>
      </c>
      <c r="S97" s="97" t="s">
        <v>8146</v>
      </c>
      <c r="T97" s="97" t="s">
        <v>8106</v>
      </c>
      <c r="U97" s="97" t="s">
        <v>8147</v>
      </c>
      <c r="V97" s="97" t="s">
        <v>8106</v>
      </c>
      <c r="W97" s="97">
        <f t="shared" si="0"/>
        <v>85</v>
      </c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97"/>
      <c r="BH97" s="97"/>
      <c r="BI97" s="97"/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  <c r="CB97" s="97"/>
      <c r="CC97" s="97"/>
      <c r="CD97" s="97"/>
      <c r="CE97" s="97"/>
      <c r="CF97" s="97"/>
      <c r="CG97" s="97"/>
      <c r="CH97" s="97"/>
      <c r="CI97" s="97"/>
      <c r="CJ97" s="97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7"/>
      <c r="CZ97" s="97"/>
      <c r="DA97" s="97"/>
      <c r="DB97" s="97"/>
      <c r="DC97" s="97"/>
      <c r="DD97" s="97"/>
      <c r="DE97" s="97"/>
      <c r="DF97" s="97"/>
      <c r="DG97" s="97"/>
      <c r="DH97" s="97"/>
      <c r="DI97" s="97"/>
      <c r="DJ97" s="97"/>
      <c r="DK97" s="97"/>
      <c r="DL97" s="97"/>
      <c r="DM97" s="97"/>
      <c r="DN97" s="97"/>
      <c r="DO97" s="97"/>
    </row>
    <row r="98" spans="1:119" ht="30" customHeight="1" x14ac:dyDescent="0.2">
      <c r="A98" s="97"/>
      <c r="B98" s="97"/>
      <c r="C98" s="97"/>
      <c r="D98" s="97" t="s">
        <v>8195</v>
      </c>
      <c r="E98" s="97"/>
      <c r="F98" s="98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8" t="s">
        <v>8195</v>
      </c>
      <c r="S98" s="98" t="s">
        <v>8195</v>
      </c>
      <c r="T98" s="98" t="s">
        <v>8195</v>
      </c>
      <c r="U98" s="98" t="s">
        <v>8195</v>
      </c>
      <c r="V98" s="98" t="s">
        <v>8195</v>
      </c>
      <c r="W98" s="97">
        <f t="shared" si="0"/>
        <v>86</v>
      </c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97"/>
      <c r="BZ98" s="97"/>
      <c r="CA98" s="97"/>
      <c r="CB98" s="97"/>
      <c r="CC98" s="97"/>
      <c r="CD98" s="97"/>
      <c r="CE98" s="97"/>
      <c r="CF98" s="97"/>
      <c r="CG98" s="97"/>
      <c r="CH98" s="97"/>
      <c r="CI98" s="97"/>
      <c r="CJ98" s="97"/>
      <c r="CK98" s="97"/>
      <c r="CL98" s="97" t="s">
        <v>8190</v>
      </c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7"/>
      <c r="CZ98" s="97"/>
      <c r="DA98" s="97"/>
      <c r="DB98" s="97"/>
      <c r="DC98" s="97"/>
      <c r="DD98" s="97"/>
      <c r="DE98" s="97"/>
      <c r="DF98" s="97"/>
      <c r="DG98" s="97"/>
      <c r="DH98" s="97"/>
      <c r="DI98" s="97"/>
      <c r="DJ98" s="97"/>
      <c r="DK98" s="97"/>
      <c r="DL98" s="97"/>
      <c r="DM98" s="97"/>
      <c r="DN98" s="97"/>
      <c r="DO98" s="97"/>
    </row>
    <row r="99" spans="1:119" ht="30" customHeight="1" x14ac:dyDescent="0.2">
      <c r="A99" s="97" t="s">
        <v>8078</v>
      </c>
      <c r="B99" s="97"/>
      <c r="C99" s="97"/>
      <c r="D99" s="97"/>
      <c r="E99" s="97"/>
      <c r="F99" s="98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 t="s">
        <v>8191</v>
      </c>
      <c r="S99" s="97" t="s">
        <v>8169</v>
      </c>
      <c r="T99" s="97"/>
      <c r="U99" s="97"/>
      <c r="V99" s="97"/>
      <c r="W99" s="97">
        <f t="shared" si="0"/>
        <v>87</v>
      </c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97"/>
      <c r="BH99" s="97"/>
      <c r="BI99" s="97"/>
      <c r="BJ99" s="97"/>
      <c r="BK99" s="97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/>
      <c r="BY99" s="97"/>
      <c r="BZ99" s="97"/>
      <c r="CA99" s="97"/>
      <c r="CB99" s="97"/>
      <c r="CC99" s="97"/>
      <c r="CD99" s="97"/>
      <c r="CE99" s="97"/>
      <c r="CF99" s="97"/>
      <c r="CG99" s="97"/>
      <c r="CH99" s="97"/>
      <c r="CI99" s="97"/>
      <c r="CJ99" s="97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7"/>
      <c r="CZ99" s="97"/>
      <c r="DA99" s="97"/>
      <c r="DB99" s="97"/>
      <c r="DC99" s="97"/>
      <c r="DD99" s="97"/>
      <c r="DE99" s="97"/>
      <c r="DF99" s="97"/>
      <c r="DG99" s="97"/>
      <c r="DH99" s="97"/>
      <c r="DI99" s="97"/>
      <c r="DJ99" s="97"/>
      <c r="DK99" s="97"/>
      <c r="DL99" s="97"/>
      <c r="DM99" s="97"/>
      <c r="DN99" s="97"/>
      <c r="DO99" s="97"/>
    </row>
    <row r="100" spans="1:119" ht="30" customHeight="1" x14ac:dyDescent="0.2">
      <c r="A100" s="98"/>
      <c r="B100" s="97"/>
      <c r="C100" s="97"/>
      <c r="D100" s="97"/>
      <c r="E100" s="98"/>
      <c r="F100" s="98"/>
      <c r="G100" s="98"/>
      <c r="H100" s="98"/>
      <c r="I100" s="98"/>
      <c r="J100" s="97"/>
      <c r="K100" s="97"/>
      <c r="L100" s="98"/>
      <c r="M100" s="98"/>
      <c r="N100" s="98" t="str">
        <f>اندراج!$F$2</f>
        <v>مردان</v>
      </c>
      <c r="O100" s="97"/>
      <c r="P100" s="97"/>
      <c r="Q100" s="97"/>
      <c r="R100" s="97"/>
      <c r="S100" s="97"/>
      <c r="T100" s="97"/>
      <c r="U100" s="97"/>
      <c r="V100" s="98" t="s">
        <v>8195</v>
      </c>
      <c r="W100" s="97">
        <f t="shared" si="0"/>
        <v>88</v>
      </c>
      <c r="X100" s="98" t="s">
        <v>8195</v>
      </c>
      <c r="Y100" s="98" t="s">
        <v>8151</v>
      </c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 t="s">
        <v>8195</v>
      </c>
      <c r="AK100" s="98"/>
      <c r="AL100" s="98"/>
      <c r="AM100" s="98"/>
      <c r="AN100" s="98"/>
      <c r="AO100" s="98"/>
      <c r="AP100" s="98" t="s">
        <v>8195</v>
      </c>
      <c r="AQ100" s="98" t="s">
        <v>8153</v>
      </c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 t="s">
        <v>8195</v>
      </c>
      <c r="BG100" s="98" t="s">
        <v>8154</v>
      </c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 t="s">
        <v>8195</v>
      </c>
      <c r="BW100" s="98" t="s">
        <v>8155</v>
      </c>
      <c r="BX100" s="97"/>
      <c r="BY100" s="97"/>
      <c r="BZ100" s="97"/>
      <c r="CA100" s="97"/>
      <c r="CB100" s="97"/>
      <c r="CC100" s="97"/>
      <c r="CD100" s="97"/>
      <c r="CE100" s="97"/>
      <c r="CF100" s="97"/>
      <c r="CG100" s="97"/>
      <c r="CH100" s="97"/>
      <c r="CI100" s="97"/>
      <c r="CJ100" s="97"/>
      <c r="CK100" s="97"/>
      <c r="CL100" s="97" t="s">
        <v>8195</v>
      </c>
      <c r="CM100" s="97"/>
      <c r="CN100" s="97" t="s">
        <v>8143</v>
      </c>
      <c r="CO100" s="97" t="s">
        <v>8144</v>
      </c>
      <c r="CP100" s="97" t="s">
        <v>8145</v>
      </c>
      <c r="CQ100" s="97"/>
      <c r="CR100" s="97"/>
      <c r="CS100" s="97"/>
      <c r="CT100" s="97"/>
      <c r="CU100" s="97"/>
      <c r="CV100" s="97"/>
      <c r="CW100" s="97"/>
      <c r="CX100" s="97"/>
      <c r="CY100" s="97"/>
      <c r="CZ100" s="97"/>
      <c r="DA100" s="97"/>
      <c r="DB100" s="97"/>
      <c r="DC100" s="97"/>
      <c r="DD100" s="97"/>
      <c r="DE100" s="97"/>
      <c r="DF100" s="97"/>
      <c r="DG100" s="97"/>
      <c r="DH100" s="97"/>
      <c r="DI100" s="97"/>
      <c r="DJ100" s="97"/>
      <c r="DK100" s="97"/>
      <c r="DL100" s="97"/>
      <c r="DM100" s="97"/>
      <c r="DN100" s="97"/>
      <c r="DO100" s="97"/>
    </row>
    <row r="101" spans="1:119" ht="30" customHeight="1" x14ac:dyDescent="0.2">
      <c r="A101" s="98" t="s">
        <v>8173</v>
      </c>
      <c r="B101" s="98" t="s">
        <v>8174</v>
      </c>
      <c r="C101" s="98" t="s">
        <v>8225</v>
      </c>
      <c r="D101" s="98" t="s">
        <v>8175</v>
      </c>
      <c r="E101" s="98" t="s">
        <v>8176</v>
      </c>
      <c r="F101" s="98" t="s">
        <v>8226</v>
      </c>
      <c r="G101" s="98" t="s">
        <v>8124</v>
      </c>
      <c r="H101" s="98" t="s">
        <v>8125</v>
      </c>
      <c r="I101" s="98" t="s">
        <v>8227</v>
      </c>
      <c r="J101" s="98" t="s">
        <v>8177</v>
      </c>
      <c r="K101" s="98" t="s">
        <v>8178</v>
      </c>
      <c r="L101" s="98" t="s">
        <v>8228</v>
      </c>
      <c r="M101" s="98" t="s">
        <v>8229</v>
      </c>
      <c r="N101" s="97" t="s">
        <v>8131</v>
      </c>
      <c r="O101" s="97" t="s">
        <v>8167</v>
      </c>
      <c r="P101" s="98" t="s">
        <v>8133</v>
      </c>
      <c r="Q101" s="98"/>
      <c r="R101" s="97"/>
      <c r="S101" s="97"/>
      <c r="T101" s="97" t="s">
        <v>8170</v>
      </c>
      <c r="U101" s="97" t="s">
        <v>8171</v>
      </c>
      <c r="V101" s="97" t="s">
        <v>8172</v>
      </c>
      <c r="W101" s="97">
        <f t="shared" si="0"/>
        <v>89</v>
      </c>
      <c r="X101" s="97" t="s">
        <v>8114</v>
      </c>
      <c r="Y101" s="97" t="s">
        <v>8115</v>
      </c>
      <c r="Z101" s="97" t="s">
        <v>8116</v>
      </c>
      <c r="AA101" s="97" t="s">
        <v>8117</v>
      </c>
      <c r="AB101" s="97" t="s">
        <v>8118</v>
      </c>
      <c r="AC101" s="97" t="s">
        <v>8119</v>
      </c>
      <c r="AD101" s="97" t="s">
        <v>8120</v>
      </c>
      <c r="AE101" s="97" t="s">
        <v>8121</v>
      </c>
      <c r="AF101" s="97" t="s">
        <v>8122</v>
      </c>
      <c r="AG101" s="97" t="s">
        <v>8123</v>
      </c>
      <c r="AH101" s="97" t="s">
        <v>8173</v>
      </c>
      <c r="AI101" s="97" t="s">
        <v>8173</v>
      </c>
      <c r="AJ101" s="97" t="s">
        <v>8173</v>
      </c>
      <c r="AK101" s="97" t="s">
        <v>8174</v>
      </c>
      <c r="AL101" s="97" t="s">
        <v>8174</v>
      </c>
      <c r="AM101" s="97"/>
      <c r="AN101" s="97"/>
      <c r="AO101" s="97" t="s">
        <v>8174</v>
      </c>
      <c r="AP101" s="97" t="s">
        <v>8114</v>
      </c>
      <c r="AQ101" s="97" t="s">
        <v>8115</v>
      </c>
      <c r="AR101" s="97" t="s">
        <v>8116</v>
      </c>
      <c r="AS101" s="97" t="s">
        <v>8117</v>
      </c>
      <c r="AT101" s="97" t="s">
        <v>8118</v>
      </c>
      <c r="AU101" s="97" t="s">
        <v>8119</v>
      </c>
      <c r="AV101" s="97" t="s">
        <v>8120</v>
      </c>
      <c r="AW101" s="97" t="s">
        <v>8121</v>
      </c>
      <c r="AX101" s="97" t="s">
        <v>8122</v>
      </c>
      <c r="AY101" s="97" t="s">
        <v>8123</v>
      </c>
      <c r="AZ101" s="97" t="s">
        <v>8175</v>
      </c>
      <c r="BA101" s="97"/>
      <c r="BB101" s="97" t="s">
        <v>8175</v>
      </c>
      <c r="BC101" s="97" t="s">
        <v>8176</v>
      </c>
      <c r="BD101" s="97"/>
      <c r="BE101" s="97" t="s">
        <v>8176</v>
      </c>
      <c r="BF101" s="97" t="s">
        <v>8114</v>
      </c>
      <c r="BG101" s="97" t="s">
        <v>8115</v>
      </c>
      <c r="BH101" s="97" t="s">
        <v>8116</v>
      </c>
      <c r="BI101" s="97" t="s">
        <v>8117</v>
      </c>
      <c r="BJ101" s="97" t="s">
        <v>8118</v>
      </c>
      <c r="BK101" s="97" t="s">
        <v>8119</v>
      </c>
      <c r="BL101" s="97" t="s">
        <v>8120</v>
      </c>
      <c r="BM101" s="97" t="s">
        <v>8121</v>
      </c>
      <c r="BN101" s="97" t="s">
        <v>8122</v>
      </c>
      <c r="BO101" s="97" t="s">
        <v>8123</v>
      </c>
      <c r="BP101" s="97" t="s">
        <v>8124</v>
      </c>
      <c r="BQ101" s="97"/>
      <c r="BR101" s="97" t="s">
        <v>8124</v>
      </c>
      <c r="BS101" s="97" t="s">
        <v>8125</v>
      </c>
      <c r="BT101" s="97"/>
      <c r="BU101" s="97" t="s">
        <v>8125</v>
      </c>
      <c r="BV101" s="97" t="s">
        <v>8114</v>
      </c>
      <c r="BW101" s="97" t="s">
        <v>8115</v>
      </c>
      <c r="BX101" s="97" t="s">
        <v>8116</v>
      </c>
      <c r="BY101" s="97" t="s">
        <v>8117</v>
      </c>
      <c r="BZ101" s="97" t="s">
        <v>8118</v>
      </c>
      <c r="CA101" s="97" t="s">
        <v>8119</v>
      </c>
      <c r="CB101" s="97" t="s">
        <v>8120</v>
      </c>
      <c r="CC101" s="97" t="s">
        <v>8121</v>
      </c>
      <c r="CD101" s="97" t="s">
        <v>8122</v>
      </c>
      <c r="CE101" s="97" t="s">
        <v>8123</v>
      </c>
      <c r="CF101" s="97" t="s">
        <v>8177</v>
      </c>
      <c r="CG101" s="97"/>
      <c r="CH101" s="97" t="s">
        <v>8177</v>
      </c>
      <c r="CI101" s="97" t="s">
        <v>8178</v>
      </c>
      <c r="CJ101" s="97"/>
      <c r="CK101" s="97" t="s">
        <v>8178</v>
      </c>
      <c r="CL101" s="97" t="s">
        <v>8192</v>
      </c>
      <c r="CM101" s="97"/>
      <c r="CN101" s="97" t="str">
        <f>اندراج!$F$2</f>
        <v>مردان</v>
      </c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7"/>
      <c r="CZ101" s="97"/>
      <c r="DA101" s="97"/>
      <c r="DB101" s="97"/>
      <c r="DC101" s="97"/>
      <c r="DD101" s="97"/>
      <c r="DE101" s="97"/>
      <c r="DF101" s="97"/>
      <c r="DG101" s="97"/>
      <c r="DH101" s="97"/>
      <c r="DI101" s="97"/>
      <c r="DJ101" s="97"/>
      <c r="DK101" s="97"/>
      <c r="DL101" s="97"/>
      <c r="DM101" s="97"/>
      <c r="DN101" s="97"/>
      <c r="DO101" s="97"/>
    </row>
    <row r="102" spans="1:119" ht="30" customHeight="1" x14ac:dyDescent="0.2">
      <c r="A102" s="97">
        <f t="shared" ref="A102:A132" si="215">AJ102</f>
        <v>0</v>
      </c>
      <c r="B102" s="97">
        <f t="shared" ref="B102:B132" si="216">AO102</f>
        <v>0</v>
      </c>
      <c r="C102" s="97">
        <f t="shared" ref="C102:C132" si="217">IF(AND(A102=0),B102,A102)</f>
        <v>0</v>
      </c>
      <c r="D102" s="97">
        <f t="shared" ref="D102:D132" si="218">BB102</f>
        <v>0.48621081560700863</v>
      </c>
      <c r="E102" s="97">
        <f t="shared" ref="E102:E132" si="219">BE102</f>
        <v>0</v>
      </c>
      <c r="F102" s="98">
        <f t="shared" ref="F102:F132" si="220">IF(AND(D102=0),E102,D102)</f>
        <v>0.48621081560700863</v>
      </c>
      <c r="G102" s="97">
        <f t="shared" ref="G102:G132" si="221">BR102</f>
        <v>0.71927751766618309</v>
      </c>
      <c r="H102" s="97">
        <f t="shared" ref="H102:H132" si="222">BU102</f>
        <v>0</v>
      </c>
      <c r="I102" s="98">
        <f t="shared" ref="I102:I132" si="223">IF(AND(G102=0),H102,G102)</f>
        <v>0.71927751766618309</v>
      </c>
      <c r="J102" s="97">
        <f t="shared" ref="J102:J132" si="224">CH102</f>
        <v>0</v>
      </c>
      <c r="K102" s="97">
        <f t="shared" ref="K102:K132" si="225">CK102</f>
        <v>0</v>
      </c>
      <c r="L102" s="98">
        <f t="shared" ref="L102:L132" si="226">IF(AND(J102=0),K102,J102)</f>
        <v>0</v>
      </c>
      <c r="M102" s="98">
        <f t="shared" ref="M102:M132" si="227">CM102</f>
        <v>1</v>
      </c>
      <c r="N102" s="98" t="s">
        <v>8180</v>
      </c>
      <c r="O102" s="98" t="s">
        <v>8181</v>
      </c>
      <c r="P102" s="98" t="s">
        <v>8145</v>
      </c>
      <c r="Q102" s="98">
        <v>1</v>
      </c>
      <c r="R102" s="97">
        <f t="shared" ref="R102:R132" si="228">AC$9</f>
        <v>105.87231873866266</v>
      </c>
      <c r="S102" s="97">
        <f t="shared" ref="S102:S132" si="229">DC102</f>
        <v>98.438273883628881</v>
      </c>
      <c r="T102" s="97">
        <f t="shared" ref="T102:T132" si="230">R102-S102</f>
        <v>7.4340448550337754</v>
      </c>
      <c r="U102" s="97" t="str">
        <f t="shared" ref="U102:U112" si="231">IF(T87&lt;0,"QNOS","QSOS")</f>
        <v>QSOS</v>
      </c>
      <c r="V102" s="97">
        <f t="shared" ref="V102:V132" si="232">DD102</f>
        <v>261.56172611637112</v>
      </c>
      <c r="W102" s="97">
        <f t="shared" si="0"/>
        <v>90</v>
      </c>
      <c r="X102" s="97">
        <f>SIN((90-$Y$9)*$AE$8)*TAN($AE$9*$AE$8)/TAN((90-'C'!$F72)*$AE$8)</f>
        <v>-0.37901938909926725</v>
      </c>
      <c r="Y102" s="97">
        <f t="shared" ref="Y102:Y132" si="233">POWER((COS((90-$Y$9)*$AE$8)*TAN($AE$9*$AE$8)),2)</f>
        <v>3.9313065427916092</v>
      </c>
      <c r="Z102" s="97">
        <f t="shared" ref="Z102:Z132" si="234">SQRT(1+$Y102)</f>
        <v>2.2206545302661578</v>
      </c>
      <c r="AA102" s="97">
        <f t="shared" ref="AA102:AA132" si="235">IF(OR(ABS(X102/Z102)&gt;1),180,ASIN($X102/$Z102)*$AG$8)</f>
        <v>-9.8273075993896093</v>
      </c>
      <c r="AB102" s="97">
        <f t="shared" ref="AB102:AB132" si="236">ATAN(COS((90-$Y$9)*$AE$8)*TAN($AE$9*$AE$8))*$AG$8</f>
        <v>63.235932093769605</v>
      </c>
      <c r="AC102" s="97">
        <f t="shared" ref="AC102:AC132" si="237">IF(OR($AA102=180),180,$AA102-$AB102)</f>
        <v>-73.063239693159218</v>
      </c>
      <c r="AD102" s="97">
        <f t="shared" ref="AD102:AD132" si="238">IF(OR($AA102=180),180,180-$AA102-$AB102)</f>
        <v>126.59137550561999</v>
      </c>
      <c r="AE102" s="97">
        <f>(COS( 90.833*$AE$8)-SIN($Y$9*$AE$8)*SIN('C'!$F72*$AE$8))/COS($Y$9*$AE$8)/COS('C'!$F72*$AE$8)</f>
        <v>7.1312402164126348E-2</v>
      </c>
      <c r="AF102" s="97">
        <f t="shared" ref="AF102:AF132" si="239">IF($AE102&gt;1,0,IF($AE102&lt;-1,180,IF(AND($AE102&lt;1,$AE102&gt;-1),ACOS($AE102)*$AG$8)))</f>
        <v>85.910629267461175</v>
      </c>
      <c r="AG102" s="97">
        <f>('C'!$E72+$AG$9+$AA$9/15)</f>
        <v>12.391777777777779</v>
      </c>
      <c r="AH102" s="97">
        <f t="shared" ref="AH102:AH132" si="240">IF(OR($AC102&lt;0,$AC102&gt;$AF102),0,$AG102-$AC102/15)</f>
        <v>0</v>
      </c>
      <c r="AI102" s="97">
        <f t="shared" ref="AI102:AI132" si="241">IF(OR(AH102&lt;0),AH102+24,AH102)</f>
        <v>0</v>
      </c>
      <c r="AJ102" s="97">
        <f t="shared" ref="AJ102:AJ132" si="242">(IF(OR(ABS($BG$7-$CL102)&lt;90.833),AI102,0)/24)</f>
        <v>0</v>
      </c>
      <c r="AK102" s="97">
        <f t="shared" ref="AK102:AK132" si="243">IF(OR($AD102&lt;0,$AD102&gt;$AF102),0,$AG102-$AD102/15)</f>
        <v>0</v>
      </c>
      <c r="AL102" s="97">
        <f t="shared" ref="AL102:AL132" si="244">IF(OR(AK102&lt;0),AK102+24,AK102)</f>
        <v>0</v>
      </c>
      <c r="AM102" s="97"/>
      <c r="AN102" s="97"/>
      <c r="AO102" s="97">
        <f t="shared" ref="AO102:AO132" si="245">(IF(OR(ABS($BG$7-$CL102)&lt;90.833),AL102,0)/24)</f>
        <v>0</v>
      </c>
      <c r="AP102" s="97">
        <f>SIN((90-$Y$9)*$AE$8)*TAN($AC$10*$AE$8)/TAN((90-'C'!$F72)*$AE$8)</f>
        <v>3.0642400434762913E-2</v>
      </c>
      <c r="AQ102" s="97">
        <f t="shared" ref="AQ102:AQ132" si="246">POWER((COS((90-$Y$9)*$AE$8)*TAN($AC$10*$AE$8)),2)</f>
        <v>2.5695650812758871E-2</v>
      </c>
      <c r="AR102" s="97">
        <f t="shared" ref="AR102:AR132" si="247">SQRT(1+$AQ102)</f>
        <v>1.0127663357422376</v>
      </c>
      <c r="AS102" s="97">
        <f t="shared" ref="AS102:AS132" si="248">IF(OR(ABS(AP102/AR102)&gt;1),180,ASIN($AP102/$AR102)*$AG$8)</f>
        <v>1.7338137492680588</v>
      </c>
      <c r="AT102" s="97">
        <f t="shared" ref="AT102:AT132" si="249">ATAN(COS((90-$Y$9)*$AE$8)*TAN($AC$10*$AE$8))*$AG$8</f>
        <v>-9.106959298875525</v>
      </c>
      <c r="AU102" s="97">
        <f t="shared" ref="AU102:AU132" si="250">IF(OR($AS102=180),180,$AS102-$AT102)</f>
        <v>10.840773048143584</v>
      </c>
      <c r="AV102" s="97">
        <f t="shared" ref="AV102:AV132" si="251">IF(OR($AS102=180),180,180-$AS102-$AT102)</f>
        <v>187.37314554960747</v>
      </c>
      <c r="AW102" s="97" t="s">
        <v>8053</v>
      </c>
      <c r="AX102" s="97" t="s">
        <v>8053</v>
      </c>
      <c r="AY102" s="97" t="s">
        <v>8053</v>
      </c>
      <c r="AZ102" s="97">
        <f t="shared" ref="AZ102:AZ132" si="252">IF(OR($AU102&lt;0,$AU102&gt;$AF102),0,$AG102-$AU102/15)</f>
        <v>11.669059574568207</v>
      </c>
      <c r="BA102" s="97">
        <f t="shared" ref="BA102:BA132" si="253">IF(OR(AZ102&lt;0),AZ102+24,AZ102)</f>
        <v>11.669059574568207</v>
      </c>
      <c r="BB102" s="97">
        <f t="shared" ref="BB102:BB132" si="254">(IF(OR(ABS($BG$7-$CL102)&lt;90.833),BA102,0)/24)</f>
        <v>0.48621081560700863</v>
      </c>
      <c r="BC102" s="97">
        <f t="shared" ref="BC102:BC132" si="255">IF(OR($AV102&lt;0,$AV102&gt;$AF102),0,$AG102-$AV102/15)</f>
        <v>0</v>
      </c>
      <c r="BD102" s="97">
        <f t="shared" ref="BD102:BD132" si="256">IF(OR(BC102&lt;0),BC102+24,BC102)</f>
        <v>0</v>
      </c>
      <c r="BE102" s="97">
        <f t="shared" ref="BE102:BE132" si="257">(IF(OR(ABS($BG$7-$CL102)&lt;90.833),BD102,0)/24)</f>
        <v>0</v>
      </c>
      <c r="BF102" s="97">
        <f>SIN((90-$Y$9)*$AE$8)*TAN($AC$9*$AE$8)/TAN((90-'C'!$F72)*$AE$8)</f>
        <v>0.37901938909926741</v>
      </c>
      <c r="BG102" s="97">
        <f t="shared" ref="BG102:BG132" si="258">POWER((COS((90-$Y$9)*$AE$8)*TAN($AC$9*$AE$8)),2)</f>
        <v>3.9313065427916136</v>
      </c>
      <c r="BH102" s="97">
        <f t="shared" ref="BH102:BH132" si="259">SQRT(1+$BG102)</f>
        <v>2.2206545302661587</v>
      </c>
      <c r="BI102" s="97">
        <f t="shared" ref="BI102:BI132" si="260">IF(OR(ABS(BF102/BH102)&gt;1),180,ASIN($BF102/$BH102)*$AG$8)</f>
        <v>9.8273075993896093</v>
      </c>
      <c r="BJ102" s="97">
        <f t="shared" ref="BJ102:BJ132" si="261">ATAN(COS((90-$Y$9)*$AE$8)*TAN($AC$9*$AE$8))*$AG$8</f>
        <v>-63.235932093769613</v>
      </c>
      <c r="BK102" s="97">
        <f t="shared" ref="BK102:BK132" si="262">IF(OR($BI102=180),180,$BI102-$BJ102)</f>
        <v>73.063239693159218</v>
      </c>
      <c r="BL102" s="97">
        <f t="shared" ref="BL102:BL132" si="263">IF(OR($BI102=180),180,180-$BI102-$BJ102)</f>
        <v>233.40862449438001</v>
      </c>
      <c r="BM102" s="97" t="s">
        <v>8053</v>
      </c>
      <c r="BN102" s="97" t="s">
        <v>8053</v>
      </c>
      <c r="BO102" s="97" t="s">
        <v>8053</v>
      </c>
      <c r="BP102" s="97">
        <f t="shared" ref="BP102:BP132" si="264">IF(OR($BK102&lt;0,$BK102&gt;$AF102),0,$AG102+$BK102/15)</f>
        <v>17.262660423988393</v>
      </c>
      <c r="BQ102" s="97">
        <f t="shared" ref="BQ102:BQ132" si="265">IF(OR(BP102&lt;0),BP102+24,BP102)</f>
        <v>17.262660423988393</v>
      </c>
      <c r="BR102" s="97">
        <f t="shared" ref="BR102:BR132" si="266">(IF(OR(ABS($BG$7-$CL102)&lt;90.833),BQ102,0)/24)</f>
        <v>0.71927751766618309</v>
      </c>
      <c r="BS102" s="97">
        <f t="shared" ref="BS102:BS132" si="267">IF(OR($BL102&lt;0,$BL102&gt;$AF102),0,$AG102+$BL102/15)</f>
        <v>0</v>
      </c>
      <c r="BT102" s="97">
        <f t="shared" ref="BT102:BT132" si="268">IF(OR(BS102&lt;0),BS102+24,BS102)</f>
        <v>0</v>
      </c>
      <c r="BU102" s="97">
        <f t="shared" ref="BU102:BU132" si="269">(IF(OR(ABS($BG$7-$CL102)&lt;90.833),BT102,0)/24)</f>
        <v>0</v>
      </c>
      <c r="BV102" s="97">
        <f>SIN((90-$Y$9)*$AE$8)*TAN($AE$10*$AE$8)/TAN((90-'C'!$F72)*$AE$8)</f>
        <v>-3.0642400434762906E-2</v>
      </c>
      <c r="BW102" s="97">
        <f t="shared" ref="BW102:BW132" si="270">POWER((COS((90-$Y$9)*$AE$8)*TAN($AE$10*$AE$8)),2)</f>
        <v>2.5695650812758864E-2</v>
      </c>
      <c r="BX102" s="97">
        <f t="shared" ref="BX102:BX132" si="271">SQRT(1+$BW102)</f>
        <v>1.0127663357422376</v>
      </c>
      <c r="BY102" s="97">
        <f t="shared" ref="BY102:BY132" si="272">IF(OR(ABS(BV102/BX102)&gt;1),180,ASIN($BV102/$BX102)*$AG$8)</f>
        <v>-1.7338137492680583</v>
      </c>
      <c r="BZ102" s="97">
        <f t="shared" ref="BZ102:BZ132" si="273">ATAN(COS((90-$Y$9)*$AE$8)*TAN($AE$10*$AE$8))*$AG$8</f>
        <v>9.1069592988755232</v>
      </c>
      <c r="CA102" s="97">
        <f t="shared" ref="CA102:CA132" si="274">IF(OR($BY102=180),180,$BY102-$BZ102)</f>
        <v>-10.840773048143582</v>
      </c>
      <c r="CB102" s="97">
        <f t="shared" ref="CB102:CB132" si="275">IF(OR($BY102=180),180,180-$BY102-$BZ102)</f>
        <v>172.62685445039253</v>
      </c>
      <c r="CC102" s="97" t="s">
        <v>8053</v>
      </c>
      <c r="CD102" s="97" t="s">
        <v>8053</v>
      </c>
      <c r="CE102" s="97" t="s">
        <v>8053</v>
      </c>
      <c r="CF102" s="97">
        <f t="shared" ref="CF102:CF132" si="276">IF(OR($CA102&lt;0,$CA102&gt;$AF102),0,$AG102+$CA102/15)</f>
        <v>0</v>
      </c>
      <c r="CG102" s="97">
        <f t="shared" ref="CG102:CG132" si="277">IF(OR(CF102&lt;0),CF102+24,CF102)</f>
        <v>0</v>
      </c>
      <c r="CH102" s="97">
        <f t="shared" ref="CH102:CH132" si="278">(IF(OR(ABS($BG$7-$CL102)&lt;90.833),CG102,0)/24)</f>
        <v>0</v>
      </c>
      <c r="CI102" s="97">
        <f t="shared" ref="CI102:CI132" si="279">IF(OR($CB102&lt;0,$CB102&gt;$AF102),0,$AG102+$CB102/15)</f>
        <v>0</v>
      </c>
      <c r="CJ102" s="97">
        <f t="shared" ref="CJ102:CJ132" si="280">IF(OR(CI102&lt;0),CI102+24,CI102)</f>
        <v>0</v>
      </c>
      <c r="CK102" s="97">
        <f t="shared" ref="CK102:CK132" si="281">(IF(OR(ABS($BG$7-$CL102)&lt;90.833),CJ102,0)/24)</f>
        <v>0</v>
      </c>
      <c r="CL102" s="97">
        <f>90-'C'!$F72</f>
        <v>97.433999999999997</v>
      </c>
      <c r="CM102" s="97">
        <v>1</v>
      </c>
      <c r="CN102" s="116" t="s">
        <v>8193</v>
      </c>
      <c r="CO102" s="116"/>
      <c r="CP102" s="116"/>
      <c r="CQ102" s="116"/>
      <c r="CR102" s="97" t="s">
        <v>8195</v>
      </c>
      <c r="CS102" s="97">
        <f t="shared" ref="CS102:CS132" si="282">CM102</f>
        <v>1</v>
      </c>
      <c r="CT102" s="97">
        <f t="shared" ref="CT102:CT132" si="283">Y$9</f>
        <v>34.31666666666667</v>
      </c>
      <c r="CU102" s="97">
        <f>'C'!F72</f>
        <v>-7.4340000000000002</v>
      </c>
      <c r="CV102" s="97">
        <f t="shared" ref="CV102:CV132" si="284">ATAN(1)*4</f>
        <v>3.1415926535897931</v>
      </c>
      <c r="CW102" s="97">
        <f t="shared" ref="CW102:CW132" si="285">CV102/180</f>
        <v>1.7453292519943295E-2</v>
      </c>
      <c r="CX102" s="97">
        <f t="shared" ref="CX102:CX132" si="286">1/CW102</f>
        <v>57.295779513082323</v>
      </c>
      <c r="CY102" s="97">
        <f t="shared" ref="CY102:CY132" si="287">CT102*CW102</f>
        <v>0.59893882164272083</v>
      </c>
      <c r="CZ102" s="97">
        <f t="shared" ref="CZ102:CZ132" si="288">CU102*CW102</f>
        <v>-0.12974777659325845</v>
      </c>
      <c r="DA102" s="97">
        <f t="shared" ref="DA102:DA132" si="289">AF102*CW102</f>
        <v>1.4994233431774018</v>
      </c>
      <c r="DB102" s="97">
        <f t="shared" ref="DB102:DB132" si="290">ATAN(SIN(DA102)/(COS(CY102)*TAN(CZ102)-SIN(CY102)*COS(DA102)))*CX102</f>
        <v>-81.561726116371119</v>
      </c>
      <c r="DC102" s="97">
        <f t="shared" ref="DC102:DC132" si="291">IF(DB102&lt;0,180+DB102,DB102)</f>
        <v>98.438273883628881</v>
      </c>
      <c r="DD102" s="97">
        <f t="shared" ref="DD102:DD132" si="292">360-DC102</f>
        <v>261.56172611637112</v>
      </c>
      <c r="DE102" s="97"/>
      <c r="DF102" s="97"/>
      <c r="DG102" s="97"/>
      <c r="DH102" s="97"/>
      <c r="DI102" s="97"/>
      <c r="DJ102" s="97"/>
      <c r="DK102" s="97"/>
      <c r="DL102" s="97"/>
      <c r="DM102" s="97"/>
      <c r="DN102" s="97"/>
      <c r="DO102" s="97"/>
    </row>
    <row r="103" spans="1:119" ht="30" customHeight="1" x14ac:dyDescent="0.2">
      <c r="A103" s="97">
        <f t="shared" si="215"/>
        <v>0</v>
      </c>
      <c r="B103" s="97">
        <f t="shared" si="216"/>
        <v>0</v>
      </c>
      <c r="C103" s="97">
        <f t="shared" si="217"/>
        <v>0</v>
      </c>
      <c r="D103" s="97">
        <f t="shared" si="218"/>
        <v>0.48633595209228653</v>
      </c>
      <c r="E103" s="97">
        <f t="shared" si="219"/>
        <v>0</v>
      </c>
      <c r="F103" s="98">
        <f t="shared" si="220"/>
        <v>0.48633595209228653</v>
      </c>
      <c r="G103" s="97">
        <f t="shared" si="221"/>
        <v>0.71772216571245284</v>
      </c>
      <c r="H103" s="97">
        <f t="shared" si="222"/>
        <v>0</v>
      </c>
      <c r="I103" s="98">
        <f t="shared" si="223"/>
        <v>0.71772216571245284</v>
      </c>
      <c r="J103" s="97">
        <f t="shared" si="224"/>
        <v>0</v>
      </c>
      <c r="K103" s="97">
        <f t="shared" si="225"/>
        <v>0</v>
      </c>
      <c r="L103" s="98">
        <f t="shared" si="226"/>
        <v>0</v>
      </c>
      <c r="M103" s="98">
        <f t="shared" si="227"/>
        <v>2</v>
      </c>
      <c r="N103" s="97"/>
      <c r="O103" s="98" t="s">
        <v>8182</v>
      </c>
      <c r="P103" s="98" t="s">
        <v>8183</v>
      </c>
      <c r="Q103" s="98">
        <f t="shared" ref="Q103:Q132" si="293">Q102+1</f>
        <v>2</v>
      </c>
      <c r="R103" s="97">
        <f t="shared" si="228"/>
        <v>105.87231873866266</v>
      </c>
      <c r="S103" s="97">
        <f t="shared" si="229"/>
        <v>97.974661791153721</v>
      </c>
      <c r="T103" s="97">
        <f t="shared" si="230"/>
        <v>7.8976569475089349</v>
      </c>
      <c r="U103" s="97" t="str">
        <f t="shared" si="231"/>
        <v>QSOS</v>
      </c>
      <c r="V103" s="97">
        <f t="shared" si="232"/>
        <v>262.02533820884628</v>
      </c>
      <c r="W103" s="97">
        <f t="shared" si="0"/>
        <v>91</v>
      </c>
      <c r="X103" s="97">
        <f>SIN((90-$Y$9)*$AE$8)*TAN($AE$9*$AE$8)/TAN((90-'C'!$F73)*$AE$8)</f>
        <v>-0.3593397971676458</v>
      </c>
      <c r="Y103" s="97">
        <f t="shared" si="233"/>
        <v>3.9313065427916092</v>
      </c>
      <c r="Z103" s="97">
        <f t="shared" si="234"/>
        <v>2.2206545302661578</v>
      </c>
      <c r="AA103" s="97">
        <f t="shared" si="235"/>
        <v>-9.3123808960467276</v>
      </c>
      <c r="AB103" s="97">
        <f t="shared" si="236"/>
        <v>63.235932093769605</v>
      </c>
      <c r="AC103" s="97">
        <f t="shared" si="237"/>
        <v>-72.548312989816338</v>
      </c>
      <c r="AD103" s="97">
        <f t="shared" si="238"/>
        <v>126.07644880227713</v>
      </c>
      <c r="AE103" s="97">
        <f>(COS( 90.833*$AE$8)-SIN($Y$9*$AE$8)*SIN('C'!$F73*$AE$8))/COS($Y$9*$AE$8)/COS('C'!$F73*$AE$8)</f>
        <v>6.6703042876273877E-2</v>
      </c>
      <c r="AF103" s="97">
        <f t="shared" si="239"/>
        <v>86.175357417837091</v>
      </c>
      <c r="AG103" s="97">
        <f>('C'!$E73+$AG$9+$AA$9/15)</f>
        <v>12.388777777777779</v>
      </c>
      <c r="AH103" s="97">
        <f t="shared" si="240"/>
        <v>0</v>
      </c>
      <c r="AI103" s="97">
        <f t="shared" si="241"/>
        <v>0</v>
      </c>
      <c r="AJ103" s="97">
        <f t="shared" si="242"/>
        <v>0</v>
      </c>
      <c r="AK103" s="97">
        <f t="shared" si="243"/>
        <v>0</v>
      </c>
      <c r="AL103" s="97">
        <f t="shared" si="244"/>
        <v>0</v>
      </c>
      <c r="AM103" s="97"/>
      <c r="AN103" s="97"/>
      <c r="AO103" s="97">
        <f t="shared" si="245"/>
        <v>0</v>
      </c>
      <c r="AP103" s="97">
        <f>SIN((90-$Y$9)*$AE$8)*TAN($AC$10*$AE$8)/TAN((90-'C'!$F73)*$AE$8)</f>
        <v>2.905137381790681E-2</v>
      </c>
      <c r="AQ103" s="97">
        <f t="shared" si="246"/>
        <v>2.5695650812758871E-2</v>
      </c>
      <c r="AR103" s="97">
        <f t="shared" si="247"/>
        <v>1.0127663357422376</v>
      </c>
      <c r="AS103" s="97">
        <f t="shared" si="248"/>
        <v>1.6437646145680251</v>
      </c>
      <c r="AT103" s="97">
        <f t="shared" si="249"/>
        <v>-9.106959298875525</v>
      </c>
      <c r="AU103" s="97">
        <f t="shared" si="250"/>
        <v>10.750723913443551</v>
      </c>
      <c r="AV103" s="97">
        <f t="shared" si="251"/>
        <v>187.4631946843075</v>
      </c>
      <c r="AW103" s="97" t="s">
        <v>8053</v>
      </c>
      <c r="AX103" s="97" t="s">
        <v>8053</v>
      </c>
      <c r="AY103" s="97" t="s">
        <v>8053</v>
      </c>
      <c r="AZ103" s="97">
        <f t="shared" si="252"/>
        <v>11.672062850214877</v>
      </c>
      <c r="BA103" s="97">
        <f t="shared" si="253"/>
        <v>11.672062850214877</v>
      </c>
      <c r="BB103" s="97">
        <f t="shared" si="254"/>
        <v>0.48633595209228653</v>
      </c>
      <c r="BC103" s="97">
        <f t="shared" si="255"/>
        <v>0</v>
      </c>
      <c r="BD103" s="97">
        <f t="shared" si="256"/>
        <v>0</v>
      </c>
      <c r="BE103" s="97">
        <f t="shared" si="257"/>
        <v>0</v>
      </c>
      <c r="BF103" s="97">
        <f>SIN((90-$Y$9)*$AE$8)*TAN($AC$9*$AE$8)/TAN((90-'C'!$F73)*$AE$8)</f>
        <v>0.35933979716764597</v>
      </c>
      <c r="BG103" s="97">
        <f t="shared" si="258"/>
        <v>3.9313065427916136</v>
      </c>
      <c r="BH103" s="97">
        <f t="shared" si="259"/>
        <v>2.2206545302661587</v>
      </c>
      <c r="BI103" s="97">
        <f t="shared" si="260"/>
        <v>9.3123808960467276</v>
      </c>
      <c r="BJ103" s="97">
        <f t="shared" si="261"/>
        <v>-63.235932093769613</v>
      </c>
      <c r="BK103" s="97">
        <f t="shared" si="262"/>
        <v>72.548312989816338</v>
      </c>
      <c r="BL103" s="97">
        <f t="shared" si="263"/>
        <v>233.92355119772287</v>
      </c>
      <c r="BM103" s="97" t="s">
        <v>8053</v>
      </c>
      <c r="BN103" s="97" t="s">
        <v>8053</v>
      </c>
      <c r="BO103" s="97" t="s">
        <v>8053</v>
      </c>
      <c r="BP103" s="97">
        <f t="shared" si="264"/>
        <v>17.225331977098868</v>
      </c>
      <c r="BQ103" s="97">
        <f t="shared" si="265"/>
        <v>17.225331977098868</v>
      </c>
      <c r="BR103" s="97">
        <f t="shared" si="266"/>
        <v>0.71772216571245284</v>
      </c>
      <c r="BS103" s="97">
        <f t="shared" si="267"/>
        <v>0</v>
      </c>
      <c r="BT103" s="97">
        <f t="shared" si="268"/>
        <v>0</v>
      </c>
      <c r="BU103" s="97">
        <f t="shared" si="269"/>
        <v>0</v>
      </c>
      <c r="BV103" s="97">
        <f>SIN((90-$Y$9)*$AE$8)*TAN($AE$10*$AE$8)/TAN((90-'C'!$F73)*$AE$8)</f>
        <v>-2.9051373817906803E-2</v>
      </c>
      <c r="BW103" s="97">
        <f t="shared" si="270"/>
        <v>2.5695650812758864E-2</v>
      </c>
      <c r="BX103" s="97">
        <f t="shared" si="271"/>
        <v>1.0127663357422376</v>
      </c>
      <c r="BY103" s="97">
        <f t="shared" si="272"/>
        <v>-1.6437646145680247</v>
      </c>
      <c r="BZ103" s="97">
        <f t="shared" si="273"/>
        <v>9.1069592988755232</v>
      </c>
      <c r="CA103" s="97">
        <f t="shared" si="274"/>
        <v>-10.750723913443547</v>
      </c>
      <c r="CB103" s="97">
        <f t="shared" si="275"/>
        <v>172.5368053156925</v>
      </c>
      <c r="CC103" s="97" t="s">
        <v>8053</v>
      </c>
      <c r="CD103" s="97" t="s">
        <v>8053</v>
      </c>
      <c r="CE103" s="97" t="s">
        <v>8053</v>
      </c>
      <c r="CF103" s="97">
        <f t="shared" si="276"/>
        <v>0</v>
      </c>
      <c r="CG103" s="97">
        <f t="shared" si="277"/>
        <v>0</v>
      </c>
      <c r="CH103" s="97">
        <f t="shared" si="278"/>
        <v>0</v>
      </c>
      <c r="CI103" s="97">
        <f t="shared" si="279"/>
        <v>0</v>
      </c>
      <c r="CJ103" s="97">
        <f t="shared" si="280"/>
        <v>0</v>
      </c>
      <c r="CK103" s="97">
        <f t="shared" si="281"/>
        <v>0</v>
      </c>
      <c r="CL103" s="97">
        <f>90-'C'!$F73</f>
        <v>97.051999999999992</v>
      </c>
      <c r="CM103" s="97">
        <v>2</v>
      </c>
      <c r="CN103" s="97"/>
      <c r="CO103" s="97"/>
      <c r="CP103" s="97"/>
      <c r="CQ103" s="97"/>
      <c r="CR103" s="97" t="s">
        <v>8195</v>
      </c>
      <c r="CS103" s="97">
        <f t="shared" si="282"/>
        <v>2</v>
      </c>
      <c r="CT103" s="97">
        <f t="shared" si="283"/>
        <v>34.31666666666667</v>
      </c>
      <c r="CU103" s="97">
        <f>'C'!F73</f>
        <v>-7.0519999999999996</v>
      </c>
      <c r="CV103" s="97">
        <f t="shared" si="284"/>
        <v>3.1415926535897931</v>
      </c>
      <c r="CW103" s="97">
        <f t="shared" si="285"/>
        <v>1.7453292519943295E-2</v>
      </c>
      <c r="CX103" s="97">
        <f t="shared" si="286"/>
        <v>57.295779513082323</v>
      </c>
      <c r="CY103" s="97">
        <f t="shared" si="287"/>
        <v>0.59893882164272083</v>
      </c>
      <c r="CZ103" s="97">
        <f t="shared" si="288"/>
        <v>-0.12308061885064012</v>
      </c>
      <c r="DA103" s="97">
        <f t="shared" si="289"/>
        <v>1.5040437210241762</v>
      </c>
      <c r="DB103" s="97">
        <f t="shared" si="290"/>
        <v>-82.025338208846279</v>
      </c>
      <c r="DC103" s="97">
        <f t="shared" si="291"/>
        <v>97.974661791153721</v>
      </c>
      <c r="DD103" s="97">
        <f t="shared" si="292"/>
        <v>262.02533820884628</v>
      </c>
      <c r="DE103" s="97"/>
      <c r="DF103" s="97"/>
      <c r="DG103" s="97"/>
      <c r="DH103" s="97"/>
      <c r="DI103" s="97"/>
      <c r="DJ103" s="97"/>
      <c r="DK103" s="97"/>
      <c r="DL103" s="97"/>
      <c r="DM103" s="97"/>
      <c r="DN103" s="97"/>
      <c r="DO103" s="97"/>
    </row>
    <row r="104" spans="1:119" ht="30" customHeight="1" x14ac:dyDescent="0.2">
      <c r="A104" s="97">
        <f t="shared" si="215"/>
        <v>0</v>
      </c>
      <c r="B104" s="97">
        <f t="shared" si="216"/>
        <v>0</v>
      </c>
      <c r="C104" s="97">
        <f t="shared" si="217"/>
        <v>0</v>
      </c>
      <c r="D104" s="97">
        <f t="shared" si="218"/>
        <v>0.48641965154664285</v>
      </c>
      <c r="E104" s="97">
        <f t="shared" si="219"/>
        <v>0</v>
      </c>
      <c r="F104" s="98">
        <f t="shared" si="220"/>
        <v>0.48641965154664285</v>
      </c>
      <c r="G104" s="97">
        <f t="shared" si="221"/>
        <v>0.71612587725025112</v>
      </c>
      <c r="H104" s="97">
        <f t="shared" si="222"/>
        <v>0</v>
      </c>
      <c r="I104" s="98">
        <f t="shared" si="223"/>
        <v>0.71612587725025112</v>
      </c>
      <c r="J104" s="97">
        <f t="shared" si="224"/>
        <v>0</v>
      </c>
      <c r="K104" s="97">
        <f t="shared" si="225"/>
        <v>0</v>
      </c>
      <c r="L104" s="98">
        <f t="shared" si="226"/>
        <v>0</v>
      </c>
      <c r="M104" s="98">
        <f t="shared" si="227"/>
        <v>3</v>
      </c>
      <c r="N104" s="97"/>
      <c r="O104" s="97"/>
      <c r="P104" s="97"/>
      <c r="Q104" s="98">
        <f t="shared" si="293"/>
        <v>3</v>
      </c>
      <c r="R104" s="97">
        <f t="shared" si="228"/>
        <v>105.87231873866266</v>
      </c>
      <c r="S104" s="97">
        <f t="shared" si="229"/>
        <v>97.509979662711942</v>
      </c>
      <c r="T104" s="97">
        <f t="shared" si="230"/>
        <v>8.3623390759507146</v>
      </c>
      <c r="U104" s="97" t="str">
        <f t="shared" si="231"/>
        <v>QSOS</v>
      </c>
      <c r="V104" s="97">
        <f t="shared" si="232"/>
        <v>262.49002033728806</v>
      </c>
      <c r="W104" s="97">
        <f t="shared" si="0"/>
        <v>92</v>
      </c>
      <c r="X104" s="97">
        <f>SIN((90-$Y$9)*$AE$8)*TAN($AE$9*$AE$8)/TAN((90-'C'!$F74)*$AE$8)</f>
        <v>-0.33964124973697613</v>
      </c>
      <c r="Y104" s="97">
        <f t="shared" si="233"/>
        <v>3.9313065427916092</v>
      </c>
      <c r="Z104" s="97">
        <f t="shared" si="234"/>
        <v>2.2206545302661578</v>
      </c>
      <c r="AA104" s="97">
        <f t="shared" si="235"/>
        <v>-8.7977170496541213</v>
      </c>
      <c r="AB104" s="97">
        <f t="shared" si="236"/>
        <v>63.235932093769605</v>
      </c>
      <c r="AC104" s="97">
        <f t="shared" si="237"/>
        <v>-72.03364914342373</v>
      </c>
      <c r="AD104" s="97">
        <f t="shared" si="238"/>
        <v>125.56178495588452</v>
      </c>
      <c r="AE104" s="97">
        <f>(COS( 90.833*$AE$8)-SIN($Y$9*$AE$8)*SIN('C'!$F74*$AE$8))/COS($Y$9*$AE$8)/COS('C'!$F74*$AE$8)</f>
        <v>6.2088452977562734E-2</v>
      </c>
      <c r="AF104" s="97">
        <f t="shared" si="239"/>
        <v>86.440304094491893</v>
      </c>
      <c r="AG104" s="97">
        <f>('C'!$E74+$AG$9+$AA$9/15)</f>
        <v>12.384777777777778</v>
      </c>
      <c r="AH104" s="97">
        <f t="shared" si="240"/>
        <v>0</v>
      </c>
      <c r="AI104" s="97">
        <f t="shared" si="241"/>
        <v>0</v>
      </c>
      <c r="AJ104" s="97">
        <f t="shared" si="242"/>
        <v>0</v>
      </c>
      <c r="AK104" s="97">
        <f t="shared" si="243"/>
        <v>0</v>
      </c>
      <c r="AL104" s="97">
        <f t="shared" si="244"/>
        <v>0</v>
      </c>
      <c r="AM104" s="97"/>
      <c r="AN104" s="97"/>
      <c r="AO104" s="97">
        <f t="shared" si="245"/>
        <v>0</v>
      </c>
      <c r="AP104" s="97">
        <f>SIN((90-$Y$9)*$AE$8)*TAN($AC$10*$AE$8)/TAN((90-'C'!$F74)*$AE$8)</f>
        <v>2.7458814714827098E-2</v>
      </c>
      <c r="AQ104" s="97">
        <f t="shared" si="246"/>
        <v>2.5695650812758871E-2</v>
      </c>
      <c r="AR104" s="97">
        <f t="shared" si="247"/>
        <v>1.0127663357422376</v>
      </c>
      <c r="AS104" s="97">
        <f t="shared" si="248"/>
        <v>1.5536328109996975</v>
      </c>
      <c r="AT104" s="97">
        <f t="shared" si="249"/>
        <v>-9.106959298875525</v>
      </c>
      <c r="AU104" s="97">
        <f t="shared" si="250"/>
        <v>10.660592109875223</v>
      </c>
      <c r="AV104" s="97">
        <f t="shared" si="251"/>
        <v>187.55332648787584</v>
      </c>
      <c r="AW104" s="97" t="s">
        <v>8053</v>
      </c>
      <c r="AX104" s="97" t="s">
        <v>8053</v>
      </c>
      <c r="AY104" s="97" t="s">
        <v>8053</v>
      </c>
      <c r="AZ104" s="97">
        <f t="shared" si="252"/>
        <v>11.674071637119429</v>
      </c>
      <c r="BA104" s="97">
        <f t="shared" si="253"/>
        <v>11.674071637119429</v>
      </c>
      <c r="BB104" s="97">
        <f t="shared" si="254"/>
        <v>0.48641965154664285</v>
      </c>
      <c r="BC104" s="97">
        <f t="shared" si="255"/>
        <v>0</v>
      </c>
      <c r="BD104" s="97">
        <f t="shared" si="256"/>
        <v>0</v>
      </c>
      <c r="BE104" s="97">
        <f t="shared" si="257"/>
        <v>0</v>
      </c>
      <c r="BF104" s="97">
        <f>SIN((90-$Y$9)*$AE$8)*TAN($AC$9*$AE$8)/TAN((90-'C'!$F74)*$AE$8)</f>
        <v>0.33964124973697629</v>
      </c>
      <c r="BG104" s="97">
        <f t="shared" si="258"/>
        <v>3.9313065427916136</v>
      </c>
      <c r="BH104" s="97">
        <f t="shared" si="259"/>
        <v>2.2206545302661587</v>
      </c>
      <c r="BI104" s="97">
        <f t="shared" si="260"/>
        <v>8.7977170496541213</v>
      </c>
      <c r="BJ104" s="97">
        <f t="shared" si="261"/>
        <v>-63.235932093769613</v>
      </c>
      <c r="BK104" s="97">
        <f t="shared" si="262"/>
        <v>72.03364914342373</v>
      </c>
      <c r="BL104" s="97">
        <f t="shared" si="263"/>
        <v>234.43821504411548</v>
      </c>
      <c r="BM104" s="97" t="s">
        <v>8053</v>
      </c>
      <c r="BN104" s="97" t="s">
        <v>8053</v>
      </c>
      <c r="BO104" s="97" t="s">
        <v>8053</v>
      </c>
      <c r="BP104" s="97">
        <f t="shared" si="264"/>
        <v>17.187021054006028</v>
      </c>
      <c r="BQ104" s="97">
        <f t="shared" si="265"/>
        <v>17.187021054006028</v>
      </c>
      <c r="BR104" s="97">
        <f t="shared" si="266"/>
        <v>0.71612587725025112</v>
      </c>
      <c r="BS104" s="97">
        <f t="shared" si="267"/>
        <v>0</v>
      </c>
      <c r="BT104" s="97">
        <f t="shared" si="268"/>
        <v>0</v>
      </c>
      <c r="BU104" s="97">
        <f t="shared" si="269"/>
        <v>0</v>
      </c>
      <c r="BV104" s="97">
        <f>SIN((90-$Y$9)*$AE$8)*TAN($AE$10*$AE$8)/TAN((90-'C'!$F74)*$AE$8)</f>
        <v>-2.7458814714827091E-2</v>
      </c>
      <c r="BW104" s="97">
        <f t="shared" si="270"/>
        <v>2.5695650812758864E-2</v>
      </c>
      <c r="BX104" s="97">
        <f t="shared" si="271"/>
        <v>1.0127663357422376</v>
      </c>
      <c r="BY104" s="97">
        <f t="shared" si="272"/>
        <v>-1.5536328109996971</v>
      </c>
      <c r="BZ104" s="97">
        <f t="shared" si="273"/>
        <v>9.1069592988755232</v>
      </c>
      <c r="CA104" s="97">
        <f t="shared" si="274"/>
        <v>-10.660592109875221</v>
      </c>
      <c r="CB104" s="97">
        <f t="shared" si="275"/>
        <v>172.44667351212416</v>
      </c>
      <c r="CC104" s="97" t="s">
        <v>8053</v>
      </c>
      <c r="CD104" s="97" t="s">
        <v>8053</v>
      </c>
      <c r="CE104" s="97" t="s">
        <v>8053</v>
      </c>
      <c r="CF104" s="97">
        <f t="shared" si="276"/>
        <v>0</v>
      </c>
      <c r="CG104" s="97">
        <f t="shared" si="277"/>
        <v>0</v>
      </c>
      <c r="CH104" s="97">
        <f t="shared" si="278"/>
        <v>0</v>
      </c>
      <c r="CI104" s="97">
        <f t="shared" si="279"/>
        <v>0</v>
      </c>
      <c r="CJ104" s="97">
        <f t="shared" si="280"/>
        <v>0</v>
      </c>
      <c r="CK104" s="97">
        <f t="shared" si="281"/>
        <v>0</v>
      </c>
      <c r="CL104" s="97">
        <f>90-'C'!$F74</f>
        <v>96.668999999999997</v>
      </c>
      <c r="CM104" s="97">
        <v>3</v>
      </c>
      <c r="CN104" s="97"/>
      <c r="CO104" s="97"/>
      <c r="CP104" s="97"/>
      <c r="CQ104" s="97"/>
      <c r="CR104" s="97" t="s">
        <v>8195</v>
      </c>
      <c r="CS104" s="97">
        <f t="shared" si="282"/>
        <v>3</v>
      </c>
      <c r="CT104" s="97">
        <f t="shared" si="283"/>
        <v>34.31666666666667</v>
      </c>
      <c r="CU104" s="97">
        <f>'C'!F74</f>
        <v>-6.6689999999999996</v>
      </c>
      <c r="CV104" s="97">
        <f t="shared" si="284"/>
        <v>3.1415926535897931</v>
      </c>
      <c r="CW104" s="97">
        <f t="shared" si="285"/>
        <v>1.7453292519943295E-2</v>
      </c>
      <c r="CX104" s="97">
        <f t="shared" si="286"/>
        <v>57.295779513082323</v>
      </c>
      <c r="CY104" s="97">
        <f t="shared" si="287"/>
        <v>0.59893882164272083</v>
      </c>
      <c r="CZ104" s="97">
        <f t="shared" si="288"/>
        <v>-0.11639600781550183</v>
      </c>
      <c r="DA104" s="97">
        <f t="shared" si="289"/>
        <v>1.5086679128740192</v>
      </c>
      <c r="DB104" s="97">
        <f t="shared" si="290"/>
        <v>-82.490020337288058</v>
      </c>
      <c r="DC104" s="97">
        <f t="shared" si="291"/>
        <v>97.509979662711942</v>
      </c>
      <c r="DD104" s="97">
        <f t="shared" si="292"/>
        <v>262.49002033728806</v>
      </c>
      <c r="DE104" s="97"/>
      <c r="DF104" s="97"/>
      <c r="DG104" s="97"/>
      <c r="DH104" s="97"/>
      <c r="DI104" s="97"/>
      <c r="DJ104" s="97"/>
      <c r="DK104" s="97"/>
      <c r="DL104" s="97"/>
      <c r="DM104" s="97"/>
      <c r="DN104" s="97"/>
      <c r="DO104" s="97"/>
    </row>
    <row r="105" spans="1:119" ht="30" customHeight="1" x14ac:dyDescent="0.2">
      <c r="A105" s="97">
        <f t="shared" si="215"/>
        <v>0</v>
      </c>
      <c r="B105" s="97">
        <f t="shared" si="216"/>
        <v>0</v>
      </c>
      <c r="C105" s="97">
        <f t="shared" si="217"/>
        <v>0</v>
      </c>
      <c r="D105" s="97">
        <f t="shared" si="218"/>
        <v>0.48654592022525806</v>
      </c>
      <c r="E105" s="97">
        <f t="shared" si="219"/>
        <v>0</v>
      </c>
      <c r="F105" s="98">
        <f t="shared" si="220"/>
        <v>0.48654592022525806</v>
      </c>
      <c r="G105" s="97">
        <f t="shared" si="221"/>
        <v>0.71456803592102414</v>
      </c>
      <c r="H105" s="97">
        <f t="shared" si="222"/>
        <v>0</v>
      </c>
      <c r="I105" s="98">
        <f t="shared" si="223"/>
        <v>0.71456803592102414</v>
      </c>
      <c r="J105" s="97">
        <f t="shared" si="224"/>
        <v>0</v>
      </c>
      <c r="K105" s="97">
        <f t="shared" si="225"/>
        <v>0</v>
      </c>
      <c r="L105" s="98">
        <f t="shared" si="226"/>
        <v>0</v>
      </c>
      <c r="M105" s="98">
        <f t="shared" si="227"/>
        <v>4</v>
      </c>
      <c r="N105" s="97"/>
      <c r="O105" s="97" t="s">
        <v>8196</v>
      </c>
      <c r="P105" s="97"/>
      <c r="Q105" s="98">
        <f t="shared" si="293"/>
        <v>4</v>
      </c>
      <c r="R105" s="97">
        <f t="shared" si="228"/>
        <v>105.87231873866266</v>
      </c>
      <c r="S105" s="97">
        <f t="shared" si="229"/>
        <v>97.043005570297581</v>
      </c>
      <c r="T105" s="97">
        <f t="shared" si="230"/>
        <v>8.8293131683650756</v>
      </c>
      <c r="U105" s="97" t="str">
        <f t="shared" si="231"/>
        <v>QSOS</v>
      </c>
      <c r="V105" s="97">
        <f t="shared" si="232"/>
        <v>262.95699442970243</v>
      </c>
      <c r="W105" s="97">
        <f t="shared" si="0"/>
        <v>93</v>
      </c>
      <c r="X105" s="97">
        <f>SIN((90-$Y$9)*$AE$8)*TAN($AE$9*$AE$8)/TAN((90-'C'!$F75)*$AE$8)</f>
        <v>-0.31987084502973168</v>
      </c>
      <c r="Y105" s="97">
        <f t="shared" si="233"/>
        <v>3.9313065427916092</v>
      </c>
      <c r="Z105" s="97">
        <f t="shared" si="234"/>
        <v>2.2206545302661578</v>
      </c>
      <c r="AA105" s="97">
        <f t="shared" si="235"/>
        <v>-8.2818941711323433</v>
      </c>
      <c r="AB105" s="97">
        <f t="shared" si="236"/>
        <v>63.235932093769605</v>
      </c>
      <c r="AC105" s="97">
        <f t="shared" si="237"/>
        <v>-71.517826264901942</v>
      </c>
      <c r="AD105" s="97">
        <f t="shared" si="238"/>
        <v>125.04596207736273</v>
      </c>
      <c r="AE105" s="97">
        <f>(COS( 90.833*$AE$8)-SIN($Y$9*$AE$8)*SIN('C'!$F75*$AE$8))/COS($Y$9*$AE$8)/COS('C'!$F75*$AE$8)</f>
        <v>5.745623227588658E-2</v>
      </c>
      <c r="AF105" s="97">
        <f t="shared" si="239"/>
        <v>86.706186419433294</v>
      </c>
      <c r="AG105" s="97">
        <f>('C'!$E75+$AG$9+$AA$9/15)</f>
        <v>12.381777777777781</v>
      </c>
      <c r="AH105" s="97">
        <f t="shared" si="240"/>
        <v>0</v>
      </c>
      <c r="AI105" s="97">
        <f t="shared" si="241"/>
        <v>0</v>
      </c>
      <c r="AJ105" s="97">
        <f t="shared" si="242"/>
        <v>0</v>
      </c>
      <c r="AK105" s="97">
        <f t="shared" si="243"/>
        <v>0</v>
      </c>
      <c r="AL105" s="97">
        <f t="shared" si="244"/>
        <v>0</v>
      </c>
      <c r="AM105" s="97"/>
      <c r="AN105" s="97"/>
      <c r="AO105" s="97">
        <f t="shared" si="245"/>
        <v>0</v>
      </c>
      <c r="AP105" s="97">
        <f>SIN((90-$Y$9)*$AE$8)*TAN($AC$10*$AE$8)/TAN((90-'C'!$F75)*$AE$8)</f>
        <v>2.5860446200655807E-2</v>
      </c>
      <c r="AQ105" s="97">
        <f t="shared" si="246"/>
        <v>2.5695650812758871E-2</v>
      </c>
      <c r="AR105" s="97">
        <f t="shared" si="247"/>
        <v>1.0127663357422376</v>
      </c>
      <c r="AS105" s="97">
        <f t="shared" si="248"/>
        <v>1.463176086698287</v>
      </c>
      <c r="AT105" s="97">
        <f t="shared" si="249"/>
        <v>-9.106959298875525</v>
      </c>
      <c r="AU105" s="97">
        <f t="shared" si="250"/>
        <v>10.570135385573812</v>
      </c>
      <c r="AV105" s="97">
        <f t="shared" si="251"/>
        <v>187.64378321217723</v>
      </c>
      <c r="AW105" s="97" t="s">
        <v>8053</v>
      </c>
      <c r="AX105" s="97" t="s">
        <v>8053</v>
      </c>
      <c r="AY105" s="97" t="s">
        <v>8053</v>
      </c>
      <c r="AZ105" s="97">
        <f t="shared" si="252"/>
        <v>11.677102085406194</v>
      </c>
      <c r="BA105" s="97">
        <f t="shared" si="253"/>
        <v>11.677102085406194</v>
      </c>
      <c r="BB105" s="97">
        <f t="shared" si="254"/>
        <v>0.48654592022525806</v>
      </c>
      <c r="BC105" s="97">
        <f t="shared" si="255"/>
        <v>0</v>
      </c>
      <c r="BD105" s="97">
        <f t="shared" si="256"/>
        <v>0</v>
      </c>
      <c r="BE105" s="97">
        <f t="shared" si="257"/>
        <v>0</v>
      </c>
      <c r="BF105" s="97">
        <f>SIN((90-$Y$9)*$AE$8)*TAN($AC$9*$AE$8)/TAN((90-'C'!$F75)*$AE$8)</f>
        <v>0.31987084502973184</v>
      </c>
      <c r="BG105" s="97">
        <f t="shared" si="258"/>
        <v>3.9313065427916136</v>
      </c>
      <c r="BH105" s="97">
        <f t="shared" si="259"/>
        <v>2.2206545302661587</v>
      </c>
      <c r="BI105" s="97">
        <f t="shared" si="260"/>
        <v>8.2818941711323433</v>
      </c>
      <c r="BJ105" s="97">
        <f t="shared" si="261"/>
        <v>-63.235932093769613</v>
      </c>
      <c r="BK105" s="97">
        <f t="shared" si="262"/>
        <v>71.517826264901956</v>
      </c>
      <c r="BL105" s="97">
        <f t="shared" si="263"/>
        <v>234.95403792263727</v>
      </c>
      <c r="BM105" s="97" t="s">
        <v>8053</v>
      </c>
      <c r="BN105" s="97" t="s">
        <v>8053</v>
      </c>
      <c r="BO105" s="97" t="s">
        <v>8053</v>
      </c>
      <c r="BP105" s="97">
        <f t="shared" si="264"/>
        <v>17.149632862104578</v>
      </c>
      <c r="BQ105" s="97">
        <f t="shared" si="265"/>
        <v>17.149632862104578</v>
      </c>
      <c r="BR105" s="97">
        <f t="shared" si="266"/>
        <v>0.71456803592102414</v>
      </c>
      <c r="BS105" s="97">
        <f t="shared" si="267"/>
        <v>0</v>
      </c>
      <c r="BT105" s="97">
        <f t="shared" si="268"/>
        <v>0</v>
      </c>
      <c r="BU105" s="97">
        <f t="shared" si="269"/>
        <v>0</v>
      </c>
      <c r="BV105" s="97">
        <f>SIN((90-$Y$9)*$AE$8)*TAN($AE$10*$AE$8)/TAN((90-'C'!$F75)*$AE$8)</f>
        <v>-2.5860446200655803E-2</v>
      </c>
      <c r="BW105" s="97">
        <f t="shared" si="270"/>
        <v>2.5695650812758864E-2</v>
      </c>
      <c r="BX105" s="97">
        <f t="shared" si="271"/>
        <v>1.0127663357422376</v>
      </c>
      <c r="BY105" s="97">
        <f t="shared" si="272"/>
        <v>-1.4631760866982866</v>
      </c>
      <c r="BZ105" s="97">
        <f t="shared" si="273"/>
        <v>9.1069592988755232</v>
      </c>
      <c r="CA105" s="97">
        <f t="shared" si="274"/>
        <v>-10.57013538557381</v>
      </c>
      <c r="CB105" s="97">
        <f t="shared" si="275"/>
        <v>172.35621678782277</v>
      </c>
      <c r="CC105" s="97" t="s">
        <v>8053</v>
      </c>
      <c r="CD105" s="97" t="s">
        <v>8053</v>
      </c>
      <c r="CE105" s="97" t="s">
        <v>8053</v>
      </c>
      <c r="CF105" s="97">
        <f t="shared" si="276"/>
        <v>0</v>
      </c>
      <c r="CG105" s="97">
        <f t="shared" si="277"/>
        <v>0</v>
      </c>
      <c r="CH105" s="97">
        <f t="shared" si="278"/>
        <v>0</v>
      </c>
      <c r="CI105" s="97">
        <f t="shared" si="279"/>
        <v>0</v>
      </c>
      <c r="CJ105" s="97">
        <f t="shared" si="280"/>
        <v>0</v>
      </c>
      <c r="CK105" s="97">
        <f t="shared" si="281"/>
        <v>0</v>
      </c>
      <c r="CL105" s="97">
        <f>90-'C'!$F75</f>
        <v>96.284000000000006</v>
      </c>
      <c r="CM105" s="97">
        <v>4</v>
      </c>
      <c r="CN105" s="97"/>
      <c r="CO105" s="97" t="s">
        <v>8196</v>
      </c>
      <c r="CP105" s="97"/>
      <c r="CQ105" s="97"/>
      <c r="CR105" s="97" t="s">
        <v>8195</v>
      </c>
      <c r="CS105" s="97">
        <f t="shared" si="282"/>
        <v>4</v>
      </c>
      <c r="CT105" s="97">
        <f t="shared" si="283"/>
        <v>34.31666666666667</v>
      </c>
      <c r="CU105" s="97">
        <f>'C'!F75</f>
        <v>-6.2839999999999998</v>
      </c>
      <c r="CV105" s="97">
        <f t="shared" si="284"/>
        <v>3.1415926535897931</v>
      </c>
      <c r="CW105" s="97">
        <f t="shared" si="285"/>
        <v>1.7453292519943295E-2</v>
      </c>
      <c r="CX105" s="97">
        <f t="shared" si="286"/>
        <v>57.295779513082323</v>
      </c>
      <c r="CY105" s="97">
        <f t="shared" si="287"/>
        <v>0.59893882164272083</v>
      </c>
      <c r="CZ105" s="97">
        <f t="shared" si="288"/>
        <v>-0.10967649019532366</v>
      </c>
      <c r="DA105" s="97">
        <f t="shared" si="289"/>
        <v>1.513308434867104</v>
      </c>
      <c r="DB105" s="97">
        <f t="shared" si="290"/>
        <v>-82.956994429702419</v>
      </c>
      <c r="DC105" s="97">
        <f t="shared" si="291"/>
        <v>97.043005570297581</v>
      </c>
      <c r="DD105" s="97">
        <f t="shared" si="292"/>
        <v>262.95699442970243</v>
      </c>
      <c r="DE105" s="97"/>
      <c r="DF105" s="97"/>
      <c r="DG105" s="97"/>
      <c r="DH105" s="97"/>
      <c r="DI105" s="97"/>
      <c r="DJ105" s="97"/>
      <c r="DK105" s="97"/>
      <c r="DL105" s="97"/>
      <c r="DM105" s="97"/>
      <c r="DN105" s="97"/>
      <c r="DO105" s="97"/>
    </row>
    <row r="106" spans="1:119" ht="30" customHeight="1" x14ac:dyDescent="0.2">
      <c r="A106" s="97">
        <f t="shared" si="215"/>
        <v>0</v>
      </c>
      <c r="B106" s="97">
        <f t="shared" si="216"/>
        <v>0</v>
      </c>
      <c r="C106" s="97">
        <f t="shared" si="217"/>
        <v>0</v>
      </c>
      <c r="D106" s="97">
        <f t="shared" si="218"/>
        <v>0.48663079172622892</v>
      </c>
      <c r="E106" s="97">
        <f t="shared" si="219"/>
        <v>0</v>
      </c>
      <c r="F106" s="98">
        <f t="shared" si="220"/>
        <v>0.48663079172622892</v>
      </c>
      <c r="G106" s="97">
        <f t="shared" si="221"/>
        <v>0.71296881168759396</v>
      </c>
      <c r="H106" s="97">
        <f t="shared" si="222"/>
        <v>0</v>
      </c>
      <c r="I106" s="98">
        <f t="shared" si="223"/>
        <v>0.71296881168759396</v>
      </c>
      <c r="J106" s="97">
        <f t="shared" si="224"/>
        <v>0</v>
      </c>
      <c r="K106" s="97">
        <f t="shared" si="225"/>
        <v>0</v>
      </c>
      <c r="L106" s="98">
        <f t="shared" si="226"/>
        <v>0</v>
      </c>
      <c r="M106" s="98">
        <f t="shared" si="227"/>
        <v>5</v>
      </c>
      <c r="N106" s="97"/>
      <c r="O106" s="97"/>
      <c r="P106" s="97"/>
      <c r="Q106" s="98">
        <f t="shared" si="293"/>
        <v>5</v>
      </c>
      <c r="R106" s="97">
        <f t="shared" si="228"/>
        <v>105.87231873866266</v>
      </c>
      <c r="S106" s="97">
        <f t="shared" si="229"/>
        <v>96.574943637726847</v>
      </c>
      <c r="T106" s="97">
        <f t="shared" si="230"/>
        <v>9.2973751009358097</v>
      </c>
      <c r="U106" s="97" t="str">
        <f t="shared" si="231"/>
        <v>QSOS</v>
      </c>
      <c r="V106" s="97">
        <f t="shared" si="232"/>
        <v>263.42505636227315</v>
      </c>
      <c r="W106" s="97">
        <f t="shared" si="0"/>
        <v>94</v>
      </c>
      <c r="X106" s="97">
        <f>SIN((90-$Y$9)*$AE$8)*TAN($AE$9*$AE$8)/TAN((90-'C'!$F76)*$AE$8)</f>
        <v>-0.30007843775296411</v>
      </c>
      <c r="Y106" s="97">
        <f t="shared" si="233"/>
        <v>3.9313065427916092</v>
      </c>
      <c r="Z106" s="97">
        <f t="shared" si="234"/>
        <v>2.2206545302661578</v>
      </c>
      <c r="AA106" s="97">
        <f t="shared" si="235"/>
        <v>-7.7661734470975761</v>
      </c>
      <c r="AB106" s="97">
        <f t="shared" si="236"/>
        <v>63.235932093769605</v>
      </c>
      <c r="AC106" s="97">
        <f t="shared" si="237"/>
        <v>-71.002105540867177</v>
      </c>
      <c r="AD106" s="97">
        <f t="shared" si="238"/>
        <v>124.53024135332797</v>
      </c>
      <c r="AE106" s="97">
        <f>(COS( 90.833*$AE$8)-SIN($Y$9*$AE$8)*SIN('C'!$F76*$AE$8))/COS($Y$9*$AE$8)/COS('C'!$F76*$AE$8)</f>
        <v>5.2818054250270023E-2</v>
      </c>
      <c r="AF106" s="97">
        <f t="shared" si="239"/>
        <v>86.972339560690415</v>
      </c>
      <c r="AG106" s="97">
        <f>('C'!$E76+$AG$9+$AA$9/15)</f>
        <v>12.377777777777776</v>
      </c>
      <c r="AH106" s="97">
        <f t="shared" si="240"/>
        <v>0</v>
      </c>
      <c r="AI106" s="97">
        <f t="shared" si="241"/>
        <v>0</v>
      </c>
      <c r="AJ106" s="97">
        <f t="shared" si="242"/>
        <v>0</v>
      </c>
      <c r="AK106" s="97">
        <f t="shared" si="243"/>
        <v>0</v>
      </c>
      <c r="AL106" s="97">
        <f t="shared" si="244"/>
        <v>0</v>
      </c>
      <c r="AM106" s="97"/>
      <c r="AN106" s="97"/>
      <c r="AO106" s="97">
        <f t="shared" si="245"/>
        <v>0</v>
      </c>
      <c r="AP106" s="97">
        <f>SIN((90-$Y$9)*$AE$8)*TAN($AC$10*$AE$8)/TAN((90-'C'!$F76)*$AE$8)</f>
        <v>2.4260298855202235E-2</v>
      </c>
      <c r="AQ106" s="97">
        <f t="shared" si="246"/>
        <v>2.5695650812758871E-2</v>
      </c>
      <c r="AR106" s="97">
        <f t="shared" si="247"/>
        <v>1.0127663357422376</v>
      </c>
      <c r="AS106" s="97">
        <f t="shared" si="248"/>
        <v>1.3726223463487222</v>
      </c>
      <c r="AT106" s="97">
        <f t="shared" si="249"/>
        <v>-9.106959298875525</v>
      </c>
      <c r="AU106" s="97">
        <f t="shared" si="250"/>
        <v>10.479581645224247</v>
      </c>
      <c r="AV106" s="97">
        <f t="shared" si="251"/>
        <v>187.7343369525268</v>
      </c>
      <c r="AW106" s="97" t="s">
        <v>8053</v>
      </c>
      <c r="AX106" s="97" t="s">
        <v>8053</v>
      </c>
      <c r="AY106" s="97" t="s">
        <v>8053</v>
      </c>
      <c r="AZ106" s="97">
        <f t="shared" si="252"/>
        <v>11.679139001429494</v>
      </c>
      <c r="BA106" s="97">
        <f t="shared" si="253"/>
        <v>11.679139001429494</v>
      </c>
      <c r="BB106" s="97">
        <f t="shared" si="254"/>
        <v>0.48663079172622892</v>
      </c>
      <c r="BC106" s="97">
        <f t="shared" si="255"/>
        <v>0</v>
      </c>
      <c r="BD106" s="97">
        <f t="shared" si="256"/>
        <v>0</v>
      </c>
      <c r="BE106" s="97">
        <f t="shared" si="257"/>
        <v>0</v>
      </c>
      <c r="BF106" s="97">
        <f>SIN((90-$Y$9)*$AE$8)*TAN($AC$9*$AE$8)/TAN((90-'C'!$F76)*$AE$8)</f>
        <v>0.30007843775296428</v>
      </c>
      <c r="BG106" s="97">
        <f t="shared" si="258"/>
        <v>3.9313065427916136</v>
      </c>
      <c r="BH106" s="97">
        <f t="shared" si="259"/>
        <v>2.2206545302661587</v>
      </c>
      <c r="BI106" s="97">
        <f t="shared" si="260"/>
        <v>7.7661734470975761</v>
      </c>
      <c r="BJ106" s="97">
        <f t="shared" si="261"/>
        <v>-63.235932093769613</v>
      </c>
      <c r="BK106" s="97">
        <f t="shared" si="262"/>
        <v>71.002105540867191</v>
      </c>
      <c r="BL106" s="97">
        <f t="shared" si="263"/>
        <v>235.46975864667203</v>
      </c>
      <c r="BM106" s="97" t="s">
        <v>8053</v>
      </c>
      <c r="BN106" s="97" t="s">
        <v>8053</v>
      </c>
      <c r="BO106" s="97" t="s">
        <v>8053</v>
      </c>
      <c r="BP106" s="97">
        <f t="shared" si="264"/>
        <v>17.111251480502254</v>
      </c>
      <c r="BQ106" s="97">
        <f t="shared" si="265"/>
        <v>17.111251480502254</v>
      </c>
      <c r="BR106" s="97">
        <f t="shared" si="266"/>
        <v>0.71296881168759396</v>
      </c>
      <c r="BS106" s="97">
        <f t="shared" si="267"/>
        <v>0</v>
      </c>
      <c r="BT106" s="97">
        <f t="shared" si="268"/>
        <v>0</v>
      </c>
      <c r="BU106" s="97">
        <f t="shared" si="269"/>
        <v>0</v>
      </c>
      <c r="BV106" s="97">
        <f>SIN((90-$Y$9)*$AE$8)*TAN($AE$10*$AE$8)/TAN((90-'C'!$F76)*$AE$8)</f>
        <v>-2.4260298855202232E-2</v>
      </c>
      <c r="BW106" s="97">
        <f t="shared" si="270"/>
        <v>2.5695650812758864E-2</v>
      </c>
      <c r="BX106" s="97">
        <f t="shared" si="271"/>
        <v>1.0127663357422376</v>
      </c>
      <c r="BY106" s="97">
        <f t="shared" si="272"/>
        <v>-1.3726223463487219</v>
      </c>
      <c r="BZ106" s="97">
        <f t="shared" si="273"/>
        <v>9.1069592988755232</v>
      </c>
      <c r="CA106" s="97">
        <f t="shared" si="274"/>
        <v>-10.479581645224245</v>
      </c>
      <c r="CB106" s="97">
        <f t="shared" si="275"/>
        <v>172.2656630474732</v>
      </c>
      <c r="CC106" s="97" t="s">
        <v>8053</v>
      </c>
      <c r="CD106" s="97" t="s">
        <v>8053</v>
      </c>
      <c r="CE106" s="97" t="s">
        <v>8053</v>
      </c>
      <c r="CF106" s="97">
        <f t="shared" si="276"/>
        <v>0</v>
      </c>
      <c r="CG106" s="97">
        <f t="shared" si="277"/>
        <v>0</v>
      </c>
      <c r="CH106" s="97">
        <f t="shared" si="278"/>
        <v>0</v>
      </c>
      <c r="CI106" s="97">
        <f t="shared" si="279"/>
        <v>0</v>
      </c>
      <c r="CJ106" s="97">
        <f t="shared" si="280"/>
        <v>0</v>
      </c>
      <c r="CK106" s="97">
        <f t="shared" si="281"/>
        <v>0</v>
      </c>
      <c r="CL106" s="97">
        <f>90-'C'!$F76</f>
        <v>95.897999999999996</v>
      </c>
      <c r="CM106" s="97">
        <v>5</v>
      </c>
      <c r="CN106" s="97"/>
      <c r="CO106" s="97"/>
      <c r="CP106" s="97"/>
      <c r="CQ106" s="97"/>
      <c r="CR106" s="97" t="s">
        <v>8195</v>
      </c>
      <c r="CS106" s="97">
        <f t="shared" si="282"/>
        <v>5</v>
      </c>
      <c r="CT106" s="97">
        <f t="shared" si="283"/>
        <v>34.31666666666667</v>
      </c>
      <c r="CU106" s="97">
        <f>'C'!F76</f>
        <v>-5.8979999999999997</v>
      </c>
      <c r="CV106" s="97">
        <f t="shared" si="284"/>
        <v>3.1415926535897931</v>
      </c>
      <c r="CW106" s="97">
        <f t="shared" si="285"/>
        <v>1.7453292519943295E-2</v>
      </c>
      <c r="CX106" s="97">
        <f t="shared" si="286"/>
        <v>57.295779513082323</v>
      </c>
      <c r="CY106" s="97">
        <f t="shared" si="287"/>
        <v>0.59893882164272083</v>
      </c>
      <c r="CZ106" s="97">
        <f t="shared" si="288"/>
        <v>-0.10293951928262556</v>
      </c>
      <c r="DA106" s="97">
        <f t="shared" si="289"/>
        <v>1.5179536834965663</v>
      </c>
      <c r="DB106" s="97">
        <f t="shared" si="290"/>
        <v>-83.425056362273153</v>
      </c>
      <c r="DC106" s="97">
        <f t="shared" si="291"/>
        <v>96.574943637726847</v>
      </c>
      <c r="DD106" s="97">
        <f t="shared" si="292"/>
        <v>263.42505636227315</v>
      </c>
      <c r="DE106" s="97"/>
      <c r="DF106" s="97"/>
      <c r="DG106" s="97"/>
      <c r="DH106" s="97"/>
      <c r="DI106" s="97"/>
      <c r="DJ106" s="97"/>
      <c r="DK106" s="97"/>
      <c r="DL106" s="97"/>
      <c r="DM106" s="97"/>
      <c r="DN106" s="97"/>
      <c r="DO106" s="97"/>
    </row>
    <row r="107" spans="1:119" ht="30" customHeight="1" x14ac:dyDescent="0.2">
      <c r="A107" s="97">
        <f t="shared" si="215"/>
        <v>0</v>
      </c>
      <c r="B107" s="97">
        <f t="shared" si="216"/>
        <v>0</v>
      </c>
      <c r="C107" s="97">
        <f t="shared" si="217"/>
        <v>0</v>
      </c>
      <c r="D107" s="97">
        <f t="shared" si="218"/>
        <v>0.48671660438896008</v>
      </c>
      <c r="E107" s="97">
        <f t="shared" si="219"/>
        <v>0</v>
      </c>
      <c r="F107" s="98">
        <f t="shared" si="220"/>
        <v>0.48671660438896008</v>
      </c>
      <c r="G107" s="97">
        <f t="shared" si="221"/>
        <v>0.7113659390977829</v>
      </c>
      <c r="H107" s="97">
        <f t="shared" si="222"/>
        <v>0</v>
      </c>
      <c r="I107" s="98">
        <f t="shared" si="223"/>
        <v>0.7113659390977829</v>
      </c>
      <c r="J107" s="97">
        <f t="shared" si="224"/>
        <v>0</v>
      </c>
      <c r="K107" s="97">
        <f t="shared" si="225"/>
        <v>0</v>
      </c>
      <c r="L107" s="98">
        <f t="shared" si="226"/>
        <v>0</v>
      </c>
      <c r="M107" s="98">
        <f t="shared" si="227"/>
        <v>6</v>
      </c>
      <c r="N107" s="97" t="s">
        <v>8185</v>
      </c>
      <c r="O107" s="97"/>
      <c r="P107" s="97"/>
      <c r="Q107" s="98">
        <f t="shared" si="293"/>
        <v>6</v>
      </c>
      <c r="R107" s="97">
        <f t="shared" si="228"/>
        <v>105.87231873866266</v>
      </c>
      <c r="S107" s="97">
        <f t="shared" si="229"/>
        <v>96.104572296375679</v>
      </c>
      <c r="T107" s="97">
        <f t="shared" si="230"/>
        <v>9.7677464422869775</v>
      </c>
      <c r="U107" s="97" t="str">
        <f t="shared" si="231"/>
        <v>QSOS</v>
      </c>
      <c r="V107" s="97">
        <f t="shared" si="232"/>
        <v>263.89542770362431</v>
      </c>
      <c r="W107" s="97">
        <f t="shared" si="0"/>
        <v>95</v>
      </c>
      <c r="X107" s="97">
        <f>SIN((90-$Y$9)*$AE$8)*TAN($AE$9*$AE$8)/TAN((90-'C'!$F77)*$AE$8)</f>
        <v>-0.28021122098673557</v>
      </c>
      <c r="Y107" s="97">
        <f t="shared" si="233"/>
        <v>3.9313065427916092</v>
      </c>
      <c r="Z107" s="97">
        <f t="shared" si="234"/>
        <v>2.2206545302661578</v>
      </c>
      <c r="AA107" s="97">
        <f t="shared" si="235"/>
        <v>-7.2491393147655447</v>
      </c>
      <c r="AB107" s="97">
        <f t="shared" si="236"/>
        <v>63.235932093769605</v>
      </c>
      <c r="AC107" s="97">
        <f t="shared" si="237"/>
        <v>-70.485071408535148</v>
      </c>
      <c r="AD107" s="97">
        <f t="shared" si="238"/>
        <v>124.01320722099595</v>
      </c>
      <c r="AE107" s="97">
        <f>(COS( 90.833*$AE$8)-SIN($Y$9*$AE$8)*SIN('C'!$F77*$AE$8))/COS($Y$9*$AE$8)/COS('C'!$F77*$AE$8)</f>
        <v>4.8161536422051551E-2</v>
      </c>
      <c r="AF107" s="97">
        <f t="shared" si="239"/>
        <v>87.239479339223706</v>
      </c>
      <c r="AG107" s="97">
        <f>('C'!$E77+$AG$9+$AA$9/15)</f>
        <v>12.373777777777779</v>
      </c>
      <c r="AH107" s="97">
        <f t="shared" si="240"/>
        <v>0</v>
      </c>
      <c r="AI107" s="97">
        <f t="shared" si="241"/>
        <v>0</v>
      </c>
      <c r="AJ107" s="97">
        <f t="shared" si="242"/>
        <v>0</v>
      </c>
      <c r="AK107" s="97">
        <f t="shared" si="243"/>
        <v>0</v>
      </c>
      <c r="AL107" s="97">
        <f t="shared" si="244"/>
        <v>0</v>
      </c>
      <c r="AM107" s="97"/>
      <c r="AN107" s="97"/>
      <c r="AO107" s="97">
        <f t="shared" si="245"/>
        <v>0</v>
      </c>
      <c r="AP107" s="97">
        <f>SIN((90-$Y$9)*$AE$8)*TAN($AC$10*$AE$8)/TAN((90-'C'!$F77)*$AE$8)</f>
        <v>2.2654103422504811E-2</v>
      </c>
      <c r="AQ107" s="97">
        <f t="shared" si="246"/>
        <v>2.5695650812758871E-2</v>
      </c>
      <c r="AR107" s="97">
        <f t="shared" si="247"/>
        <v>1.0127663357422376</v>
      </c>
      <c r="AS107" s="97">
        <f t="shared" si="248"/>
        <v>1.2817297877655274</v>
      </c>
      <c r="AT107" s="97">
        <f t="shared" si="249"/>
        <v>-9.106959298875525</v>
      </c>
      <c r="AU107" s="97">
        <f t="shared" si="250"/>
        <v>10.388689086641053</v>
      </c>
      <c r="AV107" s="97">
        <f t="shared" si="251"/>
        <v>187.82522951111</v>
      </c>
      <c r="AW107" s="97" t="s">
        <v>8053</v>
      </c>
      <c r="AX107" s="97" t="s">
        <v>8053</v>
      </c>
      <c r="AY107" s="97" t="s">
        <v>8053</v>
      </c>
      <c r="AZ107" s="97">
        <f t="shared" si="252"/>
        <v>11.681198505335042</v>
      </c>
      <c r="BA107" s="97">
        <f t="shared" si="253"/>
        <v>11.681198505335042</v>
      </c>
      <c r="BB107" s="97">
        <f t="shared" si="254"/>
        <v>0.48671660438896008</v>
      </c>
      <c r="BC107" s="97">
        <f t="shared" si="255"/>
        <v>0</v>
      </c>
      <c r="BD107" s="97">
        <f t="shared" si="256"/>
        <v>0</v>
      </c>
      <c r="BE107" s="97">
        <f t="shared" si="257"/>
        <v>0</v>
      </c>
      <c r="BF107" s="97">
        <f>SIN((90-$Y$9)*$AE$8)*TAN($AC$9*$AE$8)/TAN((90-'C'!$F77)*$AE$8)</f>
        <v>0.28021122098673568</v>
      </c>
      <c r="BG107" s="97">
        <f t="shared" si="258"/>
        <v>3.9313065427916136</v>
      </c>
      <c r="BH107" s="97">
        <f t="shared" si="259"/>
        <v>2.2206545302661587</v>
      </c>
      <c r="BI107" s="97">
        <f t="shared" si="260"/>
        <v>7.2491393147655447</v>
      </c>
      <c r="BJ107" s="97">
        <f t="shared" si="261"/>
        <v>-63.235932093769613</v>
      </c>
      <c r="BK107" s="97">
        <f t="shared" si="262"/>
        <v>70.485071408535163</v>
      </c>
      <c r="BL107" s="97">
        <f t="shared" si="263"/>
        <v>235.98679277900405</v>
      </c>
      <c r="BM107" s="97" t="s">
        <v>8053</v>
      </c>
      <c r="BN107" s="97" t="s">
        <v>8053</v>
      </c>
      <c r="BO107" s="97" t="s">
        <v>8053</v>
      </c>
      <c r="BP107" s="97">
        <f t="shared" si="264"/>
        <v>17.072782538346789</v>
      </c>
      <c r="BQ107" s="97">
        <f t="shared" si="265"/>
        <v>17.072782538346789</v>
      </c>
      <c r="BR107" s="97">
        <f t="shared" si="266"/>
        <v>0.7113659390977829</v>
      </c>
      <c r="BS107" s="97">
        <f t="shared" si="267"/>
        <v>0</v>
      </c>
      <c r="BT107" s="97">
        <f t="shared" si="268"/>
        <v>0</v>
      </c>
      <c r="BU107" s="97">
        <f t="shared" si="269"/>
        <v>0</v>
      </c>
      <c r="BV107" s="97">
        <f>SIN((90-$Y$9)*$AE$8)*TAN($AE$10*$AE$8)/TAN((90-'C'!$F77)*$AE$8)</f>
        <v>-2.2654103422504804E-2</v>
      </c>
      <c r="BW107" s="97">
        <f t="shared" si="270"/>
        <v>2.5695650812758864E-2</v>
      </c>
      <c r="BX107" s="97">
        <f t="shared" si="271"/>
        <v>1.0127663357422376</v>
      </c>
      <c r="BY107" s="97">
        <f t="shared" si="272"/>
        <v>-1.2817297877655269</v>
      </c>
      <c r="BZ107" s="97">
        <f t="shared" si="273"/>
        <v>9.1069592988755232</v>
      </c>
      <c r="CA107" s="97">
        <f t="shared" si="274"/>
        <v>-10.388689086641051</v>
      </c>
      <c r="CB107" s="97">
        <f t="shared" si="275"/>
        <v>172.17477048889</v>
      </c>
      <c r="CC107" s="97" t="s">
        <v>8053</v>
      </c>
      <c r="CD107" s="97" t="s">
        <v>8053</v>
      </c>
      <c r="CE107" s="97" t="s">
        <v>8053</v>
      </c>
      <c r="CF107" s="97">
        <f t="shared" si="276"/>
        <v>0</v>
      </c>
      <c r="CG107" s="97">
        <f t="shared" si="277"/>
        <v>0</v>
      </c>
      <c r="CH107" s="97">
        <f t="shared" si="278"/>
        <v>0</v>
      </c>
      <c r="CI107" s="97">
        <f t="shared" si="279"/>
        <v>0</v>
      </c>
      <c r="CJ107" s="97">
        <f t="shared" si="280"/>
        <v>0</v>
      </c>
      <c r="CK107" s="97">
        <f t="shared" si="281"/>
        <v>0</v>
      </c>
      <c r="CL107" s="97">
        <f>90-'C'!$F77</f>
        <v>95.51</v>
      </c>
      <c r="CM107" s="97">
        <v>6</v>
      </c>
      <c r="CN107" s="97" t="s">
        <v>8185</v>
      </c>
      <c r="CO107" s="97"/>
      <c r="CP107" s="97"/>
      <c r="CQ107" s="97"/>
      <c r="CR107" s="97" t="s">
        <v>8195</v>
      </c>
      <c r="CS107" s="97">
        <f t="shared" si="282"/>
        <v>6</v>
      </c>
      <c r="CT107" s="97">
        <f t="shared" si="283"/>
        <v>34.31666666666667</v>
      </c>
      <c r="CU107" s="97">
        <f>'C'!F77</f>
        <v>-5.51</v>
      </c>
      <c r="CV107" s="97">
        <f t="shared" si="284"/>
        <v>3.1415926535897931</v>
      </c>
      <c r="CW107" s="97">
        <f t="shared" si="285"/>
        <v>1.7453292519943295E-2</v>
      </c>
      <c r="CX107" s="97">
        <f t="shared" si="286"/>
        <v>57.295779513082323</v>
      </c>
      <c r="CY107" s="97">
        <f t="shared" si="287"/>
        <v>0.59893882164272083</v>
      </c>
      <c r="CZ107" s="97">
        <f t="shared" si="288"/>
        <v>-9.6167641784887556E-2</v>
      </c>
      <c r="DA107" s="97">
        <f t="shared" si="289"/>
        <v>1.5226161521950208</v>
      </c>
      <c r="DB107" s="97">
        <f t="shared" si="290"/>
        <v>-83.895427703624321</v>
      </c>
      <c r="DC107" s="97">
        <f t="shared" si="291"/>
        <v>96.104572296375679</v>
      </c>
      <c r="DD107" s="97">
        <f t="shared" si="292"/>
        <v>263.89542770362431</v>
      </c>
      <c r="DE107" s="97"/>
      <c r="DF107" s="97"/>
      <c r="DG107" s="97"/>
      <c r="DH107" s="97"/>
      <c r="DI107" s="97"/>
      <c r="DJ107" s="97"/>
      <c r="DK107" s="97"/>
      <c r="DL107" s="97"/>
      <c r="DM107" s="97"/>
      <c r="DN107" s="97"/>
      <c r="DO107" s="97"/>
    </row>
    <row r="108" spans="1:119" ht="30" customHeight="1" x14ac:dyDescent="0.2">
      <c r="A108" s="97">
        <f t="shared" si="215"/>
        <v>0</v>
      </c>
      <c r="B108" s="97">
        <f t="shared" si="216"/>
        <v>0</v>
      </c>
      <c r="C108" s="97">
        <f t="shared" si="217"/>
        <v>0</v>
      </c>
      <c r="D108" s="97">
        <f t="shared" si="218"/>
        <v>0.48680272788446882</v>
      </c>
      <c r="E108" s="97">
        <f t="shared" si="219"/>
        <v>0</v>
      </c>
      <c r="F108" s="98">
        <f t="shared" si="220"/>
        <v>0.48680272788446882</v>
      </c>
      <c r="G108" s="97">
        <f t="shared" si="221"/>
        <v>0.70976289709281792</v>
      </c>
      <c r="H108" s="97">
        <f t="shared" si="222"/>
        <v>0</v>
      </c>
      <c r="I108" s="98">
        <f t="shared" si="223"/>
        <v>0.70976289709281792</v>
      </c>
      <c r="J108" s="97">
        <f t="shared" si="224"/>
        <v>0</v>
      </c>
      <c r="K108" s="97">
        <f t="shared" si="225"/>
        <v>0</v>
      </c>
      <c r="L108" s="98">
        <f t="shared" si="226"/>
        <v>0</v>
      </c>
      <c r="M108" s="98">
        <f t="shared" si="227"/>
        <v>7</v>
      </c>
      <c r="N108" s="97"/>
      <c r="O108" s="97"/>
      <c r="P108" s="97">
        <f>$A102</f>
        <v>0</v>
      </c>
      <c r="Q108" s="98">
        <f t="shared" si="293"/>
        <v>7</v>
      </c>
      <c r="R108" s="97">
        <f t="shared" si="228"/>
        <v>105.87231873866266</v>
      </c>
      <c r="S108" s="97">
        <f t="shared" si="229"/>
        <v>95.633094722477423</v>
      </c>
      <c r="T108" s="97">
        <f t="shared" si="230"/>
        <v>10.239224016185233</v>
      </c>
      <c r="U108" s="97" t="str">
        <f t="shared" si="231"/>
        <v>QSOS</v>
      </c>
      <c r="V108" s="97">
        <f t="shared" si="232"/>
        <v>264.36690527752256</v>
      </c>
      <c r="W108" s="97">
        <f t="shared" si="0"/>
        <v>96</v>
      </c>
      <c r="X108" s="97">
        <f>SIN((90-$Y$9)*$AE$8)*TAN($AE$9*$AE$8)/TAN((90-'C'!$F78)*$AE$8)</f>
        <v>-0.26031883880203732</v>
      </c>
      <c r="Y108" s="97">
        <f t="shared" si="233"/>
        <v>3.9313065427916092</v>
      </c>
      <c r="Z108" s="97">
        <f t="shared" si="234"/>
        <v>2.2206545302661578</v>
      </c>
      <c r="AA108" s="97">
        <f t="shared" si="235"/>
        <v>-6.7320441929781287</v>
      </c>
      <c r="AB108" s="97">
        <f t="shared" si="236"/>
        <v>63.235932093769605</v>
      </c>
      <c r="AC108" s="97">
        <f t="shared" si="237"/>
        <v>-69.967976286747728</v>
      </c>
      <c r="AD108" s="97">
        <f t="shared" si="238"/>
        <v>123.49611209920852</v>
      </c>
      <c r="AE108" s="97">
        <f>(COS( 90.833*$AE$8)-SIN($Y$9*$AE$8)*SIN('C'!$F78*$AE$8))/COS($Y$9*$AE$8)/COS('C'!$F78*$AE$8)</f>
        <v>4.3498306707995968E-2</v>
      </c>
      <c r="AF108" s="97">
        <f t="shared" si="239"/>
        <v>87.506944001459289</v>
      </c>
      <c r="AG108" s="97">
        <f>('C'!$E78+$AG$9+$AA$9/15)</f>
        <v>12.369777777777781</v>
      </c>
      <c r="AH108" s="97">
        <f t="shared" si="240"/>
        <v>0</v>
      </c>
      <c r="AI108" s="97">
        <f t="shared" si="241"/>
        <v>0</v>
      </c>
      <c r="AJ108" s="97">
        <f t="shared" si="242"/>
        <v>0</v>
      </c>
      <c r="AK108" s="97">
        <f t="shared" si="243"/>
        <v>0</v>
      </c>
      <c r="AL108" s="97">
        <f t="shared" si="244"/>
        <v>0</v>
      </c>
      <c r="AM108" s="97"/>
      <c r="AN108" s="97"/>
      <c r="AO108" s="97">
        <f t="shared" si="245"/>
        <v>0</v>
      </c>
      <c r="AP108" s="97">
        <f>SIN((90-$Y$9)*$AE$8)*TAN($AC$10*$AE$8)/TAN((90-'C'!$F78)*$AE$8)</f>
        <v>2.1045873453179355E-2</v>
      </c>
      <c r="AQ108" s="97">
        <f t="shared" si="246"/>
        <v>2.5695650812758871E-2</v>
      </c>
      <c r="AR108" s="97">
        <f t="shared" si="247"/>
        <v>1.0127663357422376</v>
      </c>
      <c r="AS108" s="97">
        <f t="shared" si="248"/>
        <v>1.1907253293824069</v>
      </c>
      <c r="AT108" s="97">
        <f t="shared" si="249"/>
        <v>-9.106959298875525</v>
      </c>
      <c r="AU108" s="97">
        <f t="shared" si="250"/>
        <v>10.297684628257931</v>
      </c>
      <c r="AV108" s="97">
        <f t="shared" si="251"/>
        <v>187.91623396949311</v>
      </c>
      <c r="AW108" s="97" t="s">
        <v>8053</v>
      </c>
      <c r="AX108" s="97" t="s">
        <v>8053</v>
      </c>
      <c r="AY108" s="97" t="s">
        <v>8053</v>
      </c>
      <c r="AZ108" s="97">
        <f t="shared" si="252"/>
        <v>11.683265469227251</v>
      </c>
      <c r="BA108" s="97">
        <f t="shared" si="253"/>
        <v>11.683265469227251</v>
      </c>
      <c r="BB108" s="97">
        <f t="shared" si="254"/>
        <v>0.48680272788446882</v>
      </c>
      <c r="BC108" s="97">
        <f t="shared" si="255"/>
        <v>0</v>
      </c>
      <c r="BD108" s="97">
        <f t="shared" si="256"/>
        <v>0</v>
      </c>
      <c r="BE108" s="97">
        <f t="shared" si="257"/>
        <v>0</v>
      </c>
      <c r="BF108" s="97">
        <f>SIN((90-$Y$9)*$AE$8)*TAN($AC$9*$AE$8)/TAN((90-'C'!$F78)*$AE$8)</f>
        <v>0.26031883880203743</v>
      </c>
      <c r="BG108" s="97">
        <f t="shared" si="258"/>
        <v>3.9313065427916136</v>
      </c>
      <c r="BH108" s="97">
        <f t="shared" si="259"/>
        <v>2.2206545302661587</v>
      </c>
      <c r="BI108" s="97">
        <f t="shared" si="260"/>
        <v>6.7320441929781287</v>
      </c>
      <c r="BJ108" s="97">
        <f t="shared" si="261"/>
        <v>-63.235932093769613</v>
      </c>
      <c r="BK108" s="97">
        <f t="shared" si="262"/>
        <v>69.967976286747742</v>
      </c>
      <c r="BL108" s="97">
        <f t="shared" si="263"/>
        <v>236.50388790079148</v>
      </c>
      <c r="BM108" s="97" t="s">
        <v>8053</v>
      </c>
      <c r="BN108" s="97" t="s">
        <v>8053</v>
      </c>
      <c r="BO108" s="97" t="s">
        <v>8053</v>
      </c>
      <c r="BP108" s="97">
        <f t="shared" si="264"/>
        <v>17.034309530227631</v>
      </c>
      <c r="BQ108" s="97">
        <f t="shared" si="265"/>
        <v>17.034309530227631</v>
      </c>
      <c r="BR108" s="97">
        <f t="shared" si="266"/>
        <v>0.70976289709281792</v>
      </c>
      <c r="BS108" s="97">
        <f t="shared" si="267"/>
        <v>0</v>
      </c>
      <c r="BT108" s="97">
        <f t="shared" si="268"/>
        <v>0</v>
      </c>
      <c r="BU108" s="97">
        <f t="shared" si="269"/>
        <v>0</v>
      </c>
      <c r="BV108" s="97">
        <f>SIN((90-$Y$9)*$AE$8)*TAN($AE$10*$AE$8)/TAN((90-'C'!$F78)*$AE$8)</f>
        <v>-2.1045873453179351E-2</v>
      </c>
      <c r="BW108" s="97">
        <f t="shared" si="270"/>
        <v>2.5695650812758864E-2</v>
      </c>
      <c r="BX108" s="97">
        <f t="shared" si="271"/>
        <v>1.0127663357422376</v>
      </c>
      <c r="BY108" s="97">
        <f t="shared" si="272"/>
        <v>-1.1907253293824067</v>
      </c>
      <c r="BZ108" s="97">
        <f t="shared" si="273"/>
        <v>9.1069592988755232</v>
      </c>
      <c r="CA108" s="97">
        <f t="shared" si="274"/>
        <v>-10.29768462825793</v>
      </c>
      <c r="CB108" s="97">
        <f t="shared" si="275"/>
        <v>172.08376603050689</v>
      </c>
      <c r="CC108" s="97" t="s">
        <v>8053</v>
      </c>
      <c r="CD108" s="97" t="s">
        <v>8053</v>
      </c>
      <c r="CE108" s="97" t="s">
        <v>8053</v>
      </c>
      <c r="CF108" s="97">
        <f t="shared" si="276"/>
        <v>0</v>
      </c>
      <c r="CG108" s="97">
        <f t="shared" si="277"/>
        <v>0</v>
      </c>
      <c r="CH108" s="97">
        <f t="shared" si="278"/>
        <v>0</v>
      </c>
      <c r="CI108" s="97">
        <f t="shared" si="279"/>
        <v>0</v>
      </c>
      <c r="CJ108" s="97">
        <f t="shared" si="280"/>
        <v>0</v>
      </c>
      <c r="CK108" s="97">
        <f t="shared" si="281"/>
        <v>0</v>
      </c>
      <c r="CL108" s="97">
        <f>90-'C'!$F78</f>
        <v>95.120999999999995</v>
      </c>
      <c r="CM108" s="97">
        <v>7</v>
      </c>
      <c r="CN108" s="97"/>
      <c r="CO108" s="97"/>
      <c r="CP108" s="97">
        <f>$A102</f>
        <v>0</v>
      </c>
      <c r="CQ108" s="97"/>
      <c r="CR108" s="97" t="s">
        <v>8195</v>
      </c>
      <c r="CS108" s="97">
        <f t="shared" si="282"/>
        <v>7</v>
      </c>
      <c r="CT108" s="97">
        <f t="shared" si="283"/>
        <v>34.31666666666667</v>
      </c>
      <c r="CU108" s="97">
        <f>'C'!F78</f>
        <v>-5.1210000000000004</v>
      </c>
      <c r="CV108" s="97">
        <f t="shared" si="284"/>
        <v>3.1415926535897931</v>
      </c>
      <c r="CW108" s="97">
        <f t="shared" si="285"/>
        <v>1.7453292519943295E-2</v>
      </c>
      <c r="CX108" s="97">
        <f t="shared" si="286"/>
        <v>57.295779513082323</v>
      </c>
      <c r="CY108" s="97">
        <f t="shared" si="287"/>
        <v>0.59893882164272083</v>
      </c>
      <c r="CZ108" s="97">
        <f t="shared" si="288"/>
        <v>-8.9378310994629617E-2</v>
      </c>
      <c r="DA108" s="97">
        <f t="shared" si="289"/>
        <v>1.5272842911837663</v>
      </c>
      <c r="DB108" s="97">
        <f t="shared" si="290"/>
        <v>-84.366905277522577</v>
      </c>
      <c r="DC108" s="97">
        <f t="shared" si="291"/>
        <v>95.633094722477423</v>
      </c>
      <c r="DD108" s="97">
        <f t="shared" si="292"/>
        <v>264.36690527752256</v>
      </c>
      <c r="DE108" s="97"/>
      <c r="DF108" s="97"/>
      <c r="DG108" s="97"/>
      <c r="DH108" s="97"/>
      <c r="DI108" s="97"/>
      <c r="DJ108" s="97"/>
      <c r="DK108" s="97"/>
      <c r="DL108" s="97"/>
      <c r="DM108" s="97"/>
      <c r="DN108" s="97"/>
      <c r="DO108" s="97"/>
    </row>
    <row r="109" spans="1:119" ht="30" customHeight="1" x14ac:dyDescent="0.2">
      <c r="A109" s="97">
        <f t="shared" si="215"/>
        <v>0</v>
      </c>
      <c r="B109" s="97">
        <f t="shared" si="216"/>
        <v>0</v>
      </c>
      <c r="C109" s="97">
        <f t="shared" si="217"/>
        <v>0</v>
      </c>
      <c r="D109" s="97">
        <f t="shared" si="218"/>
        <v>0.48688918426537958</v>
      </c>
      <c r="E109" s="97">
        <f t="shared" si="219"/>
        <v>0</v>
      </c>
      <c r="F109" s="98">
        <f t="shared" si="220"/>
        <v>0.48688918426537958</v>
      </c>
      <c r="G109" s="97">
        <f t="shared" si="221"/>
        <v>0.7081594477469656</v>
      </c>
      <c r="H109" s="97">
        <f t="shared" si="222"/>
        <v>0</v>
      </c>
      <c r="I109" s="98">
        <f t="shared" si="223"/>
        <v>0.7081594477469656</v>
      </c>
      <c r="J109" s="97">
        <f t="shared" si="224"/>
        <v>0</v>
      </c>
      <c r="K109" s="97">
        <f t="shared" si="225"/>
        <v>0</v>
      </c>
      <c r="L109" s="98">
        <f t="shared" si="226"/>
        <v>0</v>
      </c>
      <c r="M109" s="98">
        <f t="shared" si="227"/>
        <v>8</v>
      </c>
      <c r="N109" s="97"/>
      <c r="O109" s="97" t="s">
        <v>8186</v>
      </c>
      <c r="P109" s="97">
        <f>$B102</f>
        <v>0</v>
      </c>
      <c r="Q109" s="98">
        <f t="shared" si="293"/>
        <v>8</v>
      </c>
      <c r="R109" s="97">
        <f t="shared" si="228"/>
        <v>105.87231873866266</v>
      </c>
      <c r="S109" s="97">
        <f t="shared" si="229"/>
        <v>95.160501245149348</v>
      </c>
      <c r="T109" s="97">
        <f t="shared" si="230"/>
        <v>10.711817493513308</v>
      </c>
      <c r="U109" s="97" t="str">
        <f t="shared" si="231"/>
        <v>QSOS</v>
      </c>
      <c r="V109" s="97">
        <f t="shared" si="232"/>
        <v>264.83949875485064</v>
      </c>
      <c r="W109" s="97">
        <f t="shared" si="0"/>
        <v>97</v>
      </c>
      <c r="X109" s="97">
        <f>SIN((90-$Y$9)*$AE$8)*TAN($AE$9*$AE$8)/TAN((90-'C'!$F79)*$AE$8)</f>
        <v>-0.24039960343417671</v>
      </c>
      <c r="Y109" s="97">
        <f t="shared" si="233"/>
        <v>3.9313065427916092</v>
      </c>
      <c r="Z109" s="97">
        <f t="shared" si="234"/>
        <v>2.2206545302661578</v>
      </c>
      <c r="AA109" s="97">
        <f t="shared" si="235"/>
        <v>-6.214802428471323</v>
      </c>
      <c r="AB109" s="97">
        <f t="shared" si="236"/>
        <v>63.235932093769605</v>
      </c>
      <c r="AC109" s="97">
        <f t="shared" si="237"/>
        <v>-69.450734522240936</v>
      </c>
      <c r="AD109" s="97">
        <f t="shared" si="238"/>
        <v>122.97887033470172</v>
      </c>
      <c r="AE109" s="97">
        <f>(COS( 90.833*$AE$8)-SIN($Y$9*$AE$8)*SIN('C'!$F79*$AE$8))/COS($Y$9*$AE$8)/COS('C'!$F79*$AE$8)</f>
        <v>3.8827964716895987E-2</v>
      </c>
      <c r="AF109" s="97">
        <f t="shared" si="239"/>
        <v>87.774762123491314</v>
      </c>
      <c r="AG109" s="97">
        <f>('C'!$E79+$AG$9+$AA$9/15)</f>
        <v>12.36577777777778</v>
      </c>
      <c r="AH109" s="97">
        <f t="shared" si="240"/>
        <v>0</v>
      </c>
      <c r="AI109" s="97">
        <f t="shared" si="241"/>
        <v>0</v>
      </c>
      <c r="AJ109" s="97">
        <f t="shared" si="242"/>
        <v>0</v>
      </c>
      <c r="AK109" s="97">
        <f t="shared" si="243"/>
        <v>0</v>
      </c>
      <c r="AL109" s="97">
        <f t="shared" si="244"/>
        <v>0</v>
      </c>
      <c r="AM109" s="97"/>
      <c r="AN109" s="97"/>
      <c r="AO109" s="97">
        <f t="shared" si="245"/>
        <v>0</v>
      </c>
      <c r="AP109" s="97">
        <f>SIN((90-$Y$9)*$AE$8)*TAN($AC$10*$AE$8)/TAN((90-'C'!$F79)*$AE$8)</f>
        <v>1.9435472497315809E-2</v>
      </c>
      <c r="AQ109" s="97">
        <f t="shared" si="246"/>
        <v>2.5695650812758871E-2</v>
      </c>
      <c r="AR109" s="97">
        <f t="shared" si="247"/>
        <v>1.0127663357422376</v>
      </c>
      <c r="AS109" s="97">
        <f t="shared" si="248"/>
        <v>1.0996010322545058</v>
      </c>
      <c r="AT109" s="97">
        <f t="shared" si="249"/>
        <v>-9.106959298875525</v>
      </c>
      <c r="AU109" s="97">
        <f t="shared" si="250"/>
        <v>10.206560331130031</v>
      </c>
      <c r="AV109" s="97">
        <f t="shared" si="251"/>
        <v>188.00735826662103</v>
      </c>
      <c r="AW109" s="97" t="s">
        <v>8053</v>
      </c>
      <c r="AX109" s="97" t="s">
        <v>8053</v>
      </c>
      <c r="AY109" s="97" t="s">
        <v>8053</v>
      </c>
      <c r="AZ109" s="97">
        <f t="shared" si="252"/>
        <v>11.68534042236911</v>
      </c>
      <c r="BA109" s="97">
        <f t="shared" si="253"/>
        <v>11.68534042236911</v>
      </c>
      <c r="BB109" s="97">
        <f t="shared" si="254"/>
        <v>0.48688918426537958</v>
      </c>
      <c r="BC109" s="97">
        <f t="shared" si="255"/>
        <v>0</v>
      </c>
      <c r="BD109" s="97">
        <f t="shared" si="256"/>
        <v>0</v>
      </c>
      <c r="BE109" s="97">
        <f t="shared" si="257"/>
        <v>0</v>
      </c>
      <c r="BF109" s="97">
        <f>SIN((90-$Y$9)*$AE$8)*TAN($AC$9*$AE$8)/TAN((90-'C'!$F79)*$AE$8)</f>
        <v>0.24039960343417682</v>
      </c>
      <c r="BG109" s="97">
        <f t="shared" si="258"/>
        <v>3.9313065427916136</v>
      </c>
      <c r="BH109" s="97">
        <f t="shared" si="259"/>
        <v>2.2206545302661587</v>
      </c>
      <c r="BI109" s="97">
        <f t="shared" si="260"/>
        <v>6.2148024284713239</v>
      </c>
      <c r="BJ109" s="97">
        <f t="shared" si="261"/>
        <v>-63.235932093769613</v>
      </c>
      <c r="BK109" s="97">
        <f t="shared" si="262"/>
        <v>69.450734522240936</v>
      </c>
      <c r="BL109" s="97">
        <f t="shared" si="263"/>
        <v>237.02112966529828</v>
      </c>
      <c r="BM109" s="97" t="s">
        <v>8053</v>
      </c>
      <c r="BN109" s="97" t="s">
        <v>8053</v>
      </c>
      <c r="BO109" s="97" t="s">
        <v>8053</v>
      </c>
      <c r="BP109" s="97">
        <f t="shared" si="264"/>
        <v>16.995826745927175</v>
      </c>
      <c r="BQ109" s="97">
        <f t="shared" si="265"/>
        <v>16.995826745927175</v>
      </c>
      <c r="BR109" s="97">
        <f t="shared" si="266"/>
        <v>0.7081594477469656</v>
      </c>
      <c r="BS109" s="97">
        <f t="shared" si="267"/>
        <v>0</v>
      </c>
      <c r="BT109" s="97">
        <f t="shared" si="268"/>
        <v>0</v>
      </c>
      <c r="BU109" s="97">
        <f t="shared" si="269"/>
        <v>0</v>
      </c>
      <c r="BV109" s="97">
        <f>SIN((90-$Y$9)*$AE$8)*TAN($AE$10*$AE$8)/TAN((90-'C'!$F79)*$AE$8)</f>
        <v>-1.9435472497315805E-2</v>
      </c>
      <c r="BW109" s="97">
        <f t="shared" si="270"/>
        <v>2.5695650812758864E-2</v>
      </c>
      <c r="BX109" s="97">
        <f t="shared" si="271"/>
        <v>1.0127663357422376</v>
      </c>
      <c r="BY109" s="97">
        <f t="shared" si="272"/>
        <v>-1.0996010322545058</v>
      </c>
      <c r="BZ109" s="97">
        <f t="shared" si="273"/>
        <v>9.1069592988755232</v>
      </c>
      <c r="CA109" s="97">
        <f t="shared" si="274"/>
        <v>-10.20656033113003</v>
      </c>
      <c r="CB109" s="97">
        <f t="shared" si="275"/>
        <v>171.99264173337897</v>
      </c>
      <c r="CC109" s="97" t="s">
        <v>8053</v>
      </c>
      <c r="CD109" s="97" t="s">
        <v>8053</v>
      </c>
      <c r="CE109" s="97" t="s">
        <v>8053</v>
      </c>
      <c r="CF109" s="97">
        <f t="shared" si="276"/>
        <v>0</v>
      </c>
      <c r="CG109" s="97">
        <f t="shared" si="277"/>
        <v>0</v>
      </c>
      <c r="CH109" s="97">
        <f t="shared" si="278"/>
        <v>0</v>
      </c>
      <c r="CI109" s="97">
        <f t="shared" si="279"/>
        <v>0</v>
      </c>
      <c r="CJ109" s="97">
        <f t="shared" si="280"/>
        <v>0</v>
      </c>
      <c r="CK109" s="97">
        <f t="shared" si="281"/>
        <v>0</v>
      </c>
      <c r="CL109" s="97">
        <f>90-'C'!$F79</f>
        <v>94.730999999999995</v>
      </c>
      <c r="CM109" s="97">
        <v>8</v>
      </c>
      <c r="CN109" s="97"/>
      <c r="CO109" s="97" t="s">
        <v>8186</v>
      </c>
      <c r="CP109" s="97">
        <f>$B102</f>
        <v>0</v>
      </c>
      <c r="CQ109" s="97"/>
      <c r="CR109" s="97" t="s">
        <v>8195</v>
      </c>
      <c r="CS109" s="97">
        <f t="shared" si="282"/>
        <v>8</v>
      </c>
      <c r="CT109" s="97">
        <f t="shared" si="283"/>
        <v>34.31666666666667</v>
      </c>
      <c r="CU109" s="97">
        <f>'C'!F79</f>
        <v>-4.7309999999999999</v>
      </c>
      <c r="CV109" s="97">
        <f t="shared" si="284"/>
        <v>3.1415926535897931</v>
      </c>
      <c r="CW109" s="97">
        <f t="shared" si="285"/>
        <v>1.7453292519943295E-2</v>
      </c>
      <c r="CX109" s="97">
        <f t="shared" si="286"/>
        <v>57.295779513082323</v>
      </c>
      <c r="CY109" s="97">
        <f t="shared" si="287"/>
        <v>0.59893882164272083</v>
      </c>
      <c r="CZ109" s="97">
        <f t="shared" si="288"/>
        <v>-8.2571526911851725E-2</v>
      </c>
      <c r="DA109" s="97">
        <f t="shared" si="289"/>
        <v>1.5319585992097331</v>
      </c>
      <c r="DB109" s="97">
        <f t="shared" si="290"/>
        <v>-84.839498754850652</v>
      </c>
      <c r="DC109" s="97">
        <f t="shared" si="291"/>
        <v>95.160501245149348</v>
      </c>
      <c r="DD109" s="97">
        <f t="shared" si="292"/>
        <v>264.83949875485064</v>
      </c>
      <c r="DE109" s="97"/>
      <c r="DF109" s="97"/>
      <c r="DG109" s="97"/>
      <c r="DH109" s="97"/>
      <c r="DI109" s="97"/>
      <c r="DJ109" s="97"/>
      <c r="DK109" s="97"/>
      <c r="DL109" s="97"/>
      <c r="DM109" s="97"/>
      <c r="DN109" s="97"/>
      <c r="DO109" s="97"/>
    </row>
    <row r="110" spans="1:119" ht="30" customHeight="1" x14ac:dyDescent="0.2">
      <c r="A110" s="97">
        <f t="shared" si="215"/>
        <v>0</v>
      </c>
      <c r="B110" s="97">
        <f t="shared" si="216"/>
        <v>0</v>
      </c>
      <c r="C110" s="97">
        <f t="shared" si="217"/>
        <v>0</v>
      </c>
      <c r="D110" s="97">
        <f t="shared" si="218"/>
        <v>0.48697534790621932</v>
      </c>
      <c r="E110" s="97">
        <f t="shared" si="219"/>
        <v>0</v>
      </c>
      <c r="F110" s="98">
        <f t="shared" si="220"/>
        <v>0.48697534790621932</v>
      </c>
      <c r="G110" s="97">
        <f t="shared" si="221"/>
        <v>0.70655902505195212</v>
      </c>
      <c r="H110" s="97">
        <f t="shared" si="222"/>
        <v>0</v>
      </c>
      <c r="I110" s="98">
        <f t="shared" si="223"/>
        <v>0.70655902505195212</v>
      </c>
      <c r="J110" s="97">
        <f t="shared" si="224"/>
        <v>0</v>
      </c>
      <c r="K110" s="97">
        <f t="shared" si="225"/>
        <v>0</v>
      </c>
      <c r="L110" s="98">
        <f t="shared" si="226"/>
        <v>0</v>
      </c>
      <c r="M110" s="98">
        <f t="shared" si="227"/>
        <v>9</v>
      </c>
      <c r="N110" s="97"/>
      <c r="O110" s="97"/>
      <c r="P110" s="97">
        <f>$G102</f>
        <v>0.71927751766618309</v>
      </c>
      <c r="Q110" s="98">
        <f t="shared" si="293"/>
        <v>9</v>
      </c>
      <c r="R110" s="97">
        <f t="shared" si="228"/>
        <v>105.87231873866266</v>
      </c>
      <c r="S110" s="97">
        <f t="shared" si="229"/>
        <v>94.687993551547848</v>
      </c>
      <c r="T110" s="97">
        <f t="shared" si="230"/>
        <v>11.184325187114808</v>
      </c>
      <c r="U110" s="97" t="str">
        <f t="shared" si="231"/>
        <v>QSOS</v>
      </c>
      <c r="V110" s="97">
        <f t="shared" si="232"/>
        <v>265.31200644845217</v>
      </c>
      <c r="W110" s="97">
        <f t="shared" si="0"/>
        <v>98</v>
      </c>
      <c r="X110" s="97">
        <f>SIN((90-$Y$9)*$AE$8)*TAN($AE$9*$AE$8)/TAN((90-'C'!$F80)*$AE$8)</f>
        <v>-0.22050279787967622</v>
      </c>
      <c r="Y110" s="97">
        <f t="shared" si="233"/>
        <v>3.9313065427916092</v>
      </c>
      <c r="Z110" s="97">
        <f t="shared" si="234"/>
        <v>2.2206545302661578</v>
      </c>
      <c r="AA110" s="97">
        <f t="shared" si="235"/>
        <v>-5.698650258266488</v>
      </c>
      <c r="AB110" s="97">
        <f t="shared" si="236"/>
        <v>63.235932093769605</v>
      </c>
      <c r="AC110" s="97">
        <f t="shared" si="237"/>
        <v>-68.934582352036088</v>
      </c>
      <c r="AD110" s="97">
        <f t="shared" si="238"/>
        <v>122.46271816449689</v>
      </c>
      <c r="AE110" s="97">
        <f>(COS( 90.833*$AE$8)-SIN($Y$9*$AE$8)*SIN('C'!$F80*$AE$8))/COS($Y$9*$AE$8)/COS('C'!$F80*$AE$8)</f>
        <v>3.4162063824134309E-2</v>
      </c>
      <c r="AF110" s="97">
        <f t="shared" si="239"/>
        <v>88.042277005101923</v>
      </c>
      <c r="AG110" s="97">
        <f>('C'!$E80+$AG$9+$AA$9/15)</f>
        <v>12.361777777777778</v>
      </c>
      <c r="AH110" s="97">
        <f t="shared" si="240"/>
        <v>0</v>
      </c>
      <c r="AI110" s="97">
        <f t="shared" si="241"/>
        <v>0</v>
      </c>
      <c r="AJ110" s="97">
        <f t="shared" si="242"/>
        <v>0</v>
      </c>
      <c r="AK110" s="97">
        <f t="shared" si="243"/>
        <v>0</v>
      </c>
      <c r="AL110" s="97">
        <f t="shared" si="244"/>
        <v>0</v>
      </c>
      <c r="AM110" s="97"/>
      <c r="AN110" s="97"/>
      <c r="AO110" s="97">
        <f t="shared" si="245"/>
        <v>0</v>
      </c>
      <c r="AP110" s="97">
        <f>SIN((90-$Y$9)*$AE$8)*TAN($AC$10*$AE$8)/TAN((90-'C'!$F80)*$AE$8)</f>
        <v>1.7826884913914005E-2</v>
      </c>
      <c r="AQ110" s="97">
        <f t="shared" si="246"/>
        <v>2.5695650812758871E-2</v>
      </c>
      <c r="AR110" s="97">
        <f t="shared" si="247"/>
        <v>1.0127663357422376</v>
      </c>
      <c r="AS110" s="97">
        <f t="shared" si="248"/>
        <v>1.0085821215522033</v>
      </c>
      <c r="AT110" s="97">
        <f t="shared" si="249"/>
        <v>-9.106959298875525</v>
      </c>
      <c r="AU110" s="97">
        <f t="shared" si="250"/>
        <v>10.115541420427729</v>
      </c>
      <c r="AV110" s="97">
        <f t="shared" si="251"/>
        <v>188.09837717732333</v>
      </c>
      <c r="AW110" s="97" t="s">
        <v>8053</v>
      </c>
      <c r="AX110" s="97" t="s">
        <v>8053</v>
      </c>
      <c r="AY110" s="97" t="s">
        <v>8053</v>
      </c>
      <c r="AZ110" s="97">
        <f t="shared" si="252"/>
        <v>11.687408349749264</v>
      </c>
      <c r="BA110" s="97">
        <f t="shared" si="253"/>
        <v>11.687408349749264</v>
      </c>
      <c r="BB110" s="97">
        <f t="shared" si="254"/>
        <v>0.48697534790621932</v>
      </c>
      <c r="BC110" s="97">
        <f t="shared" si="255"/>
        <v>0</v>
      </c>
      <c r="BD110" s="97">
        <f t="shared" si="256"/>
        <v>0</v>
      </c>
      <c r="BE110" s="97">
        <f t="shared" si="257"/>
        <v>0</v>
      </c>
      <c r="BF110" s="97">
        <f>SIN((90-$Y$9)*$AE$8)*TAN($AC$9*$AE$8)/TAN((90-'C'!$F80)*$AE$8)</f>
        <v>0.22050279787967633</v>
      </c>
      <c r="BG110" s="97">
        <f t="shared" si="258"/>
        <v>3.9313065427916136</v>
      </c>
      <c r="BH110" s="97">
        <f t="shared" si="259"/>
        <v>2.2206545302661587</v>
      </c>
      <c r="BI110" s="97">
        <f t="shared" si="260"/>
        <v>5.6986502582664889</v>
      </c>
      <c r="BJ110" s="97">
        <f t="shared" si="261"/>
        <v>-63.235932093769613</v>
      </c>
      <c r="BK110" s="97">
        <f t="shared" si="262"/>
        <v>68.934582352036102</v>
      </c>
      <c r="BL110" s="97">
        <f t="shared" si="263"/>
        <v>237.53728183550311</v>
      </c>
      <c r="BM110" s="97" t="s">
        <v>8053</v>
      </c>
      <c r="BN110" s="97" t="s">
        <v>8053</v>
      </c>
      <c r="BO110" s="97" t="s">
        <v>8053</v>
      </c>
      <c r="BP110" s="97">
        <f t="shared" si="264"/>
        <v>16.957416601246852</v>
      </c>
      <c r="BQ110" s="97">
        <f t="shared" si="265"/>
        <v>16.957416601246852</v>
      </c>
      <c r="BR110" s="97">
        <f t="shared" si="266"/>
        <v>0.70655902505195212</v>
      </c>
      <c r="BS110" s="97">
        <f t="shared" si="267"/>
        <v>0</v>
      </c>
      <c r="BT110" s="97">
        <f t="shared" si="268"/>
        <v>0</v>
      </c>
      <c r="BU110" s="97">
        <f t="shared" si="269"/>
        <v>0</v>
      </c>
      <c r="BV110" s="97">
        <f>SIN((90-$Y$9)*$AE$8)*TAN($AE$10*$AE$8)/TAN((90-'C'!$F80)*$AE$8)</f>
        <v>-1.7826884913914001E-2</v>
      </c>
      <c r="BW110" s="97">
        <f t="shared" si="270"/>
        <v>2.5695650812758864E-2</v>
      </c>
      <c r="BX110" s="97">
        <f t="shared" si="271"/>
        <v>1.0127663357422376</v>
      </c>
      <c r="BY110" s="97">
        <f t="shared" si="272"/>
        <v>-1.0085821215522031</v>
      </c>
      <c r="BZ110" s="97">
        <f t="shared" si="273"/>
        <v>9.1069592988755232</v>
      </c>
      <c r="CA110" s="97">
        <f t="shared" si="274"/>
        <v>-10.115541420427727</v>
      </c>
      <c r="CB110" s="97">
        <f t="shared" si="275"/>
        <v>171.90162282267667</v>
      </c>
      <c r="CC110" s="97" t="s">
        <v>8053</v>
      </c>
      <c r="CD110" s="97" t="s">
        <v>8053</v>
      </c>
      <c r="CE110" s="97" t="s">
        <v>8053</v>
      </c>
      <c r="CF110" s="97">
        <f t="shared" si="276"/>
        <v>0</v>
      </c>
      <c r="CG110" s="97">
        <f t="shared" si="277"/>
        <v>0</v>
      </c>
      <c r="CH110" s="97">
        <f t="shared" si="278"/>
        <v>0</v>
      </c>
      <c r="CI110" s="97">
        <f t="shared" si="279"/>
        <v>0</v>
      </c>
      <c r="CJ110" s="97">
        <f t="shared" si="280"/>
        <v>0</v>
      </c>
      <c r="CK110" s="97">
        <f t="shared" si="281"/>
        <v>0</v>
      </c>
      <c r="CL110" s="97">
        <f>90-'C'!$F80</f>
        <v>94.340999999999994</v>
      </c>
      <c r="CM110" s="97">
        <v>9</v>
      </c>
      <c r="CN110" s="97"/>
      <c r="CO110" s="97"/>
      <c r="CP110" s="97">
        <f>$G102</f>
        <v>0.71927751766618309</v>
      </c>
      <c r="CQ110" s="97"/>
      <c r="CR110" s="97" t="s">
        <v>8195</v>
      </c>
      <c r="CS110" s="97">
        <f t="shared" si="282"/>
        <v>9</v>
      </c>
      <c r="CT110" s="97">
        <f t="shared" si="283"/>
        <v>34.31666666666667</v>
      </c>
      <c r="CU110" s="97">
        <f>'C'!F80</f>
        <v>-4.3410000000000002</v>
      </c>
      <c r="CV110" s="97">
        <f t="shared" si="284"/>
        <v>3.1415926535897931</v>
      </c>
      <c r="CW110" s="97">
        <f t="shared" si="285"/>
        <v>1.7453292519943295E-2</v>
      </c>
      <c r="CX110" s="97">
        <f t="shared" si="286"/>
        <v>57.295779513082323</v>
      </c>
      <c r="CY110" s="97">
        <f t="shared" si="287"/>
        <v>0.59893882164272083</v>
      </c>
      <c r="CZ110" s="97">
        <f t="shared" si="288"/>
        <v>-7.5764742829073847E-2</v>
      </c>
      <c r="DA110" s="97">
        <f t="shared" si="289"/>
        <v>1.5366276146919209</v>
      </c>
      <c r="DB110" s="97">
        <f t="shared" si="290"/>
        <v>-85.312006448452152</v>
      </c>
      <c r="DC110" s="97">
        <f t="shared" si="291"/>
        <v>94.687993551547848</v>
      </c>
      <c r="DD110" s="97">
        <f t="shared" si="292"/>
        <v>265.31200644845217</v>
      </c>
      <c r="DE110" s="97"/>
      <c r="DF110" s="97"/>
      <c r="DG110" s="97"/>
      <c r="DH110" s="97"/>
      <c r="DI110" s="97"/>
      <c r="DJ110" s="97"/>
      <c r="DK110" s="97"/>
      <c r="DL110" s="97"/>
      <c r="DM110" s="97"/>
      <c r="DN110" s="97"/>
      <c r="DO110" s="97"/>
    </row>
    <row r="111" spans="1:119" ht="30" customHeight="1" x14ac:dyDescent="0.2">
      <c r="A111" s="97">
        <f t="shared" si="215"/>
        <v>0</v>
      </c>
      <c r="B111" s="97">
        <f t="shared" si="216"/>
        <v>0</v>
      </c>
      <c r="C111" s="97">
        <f t="shared" si="217"/>
        <v>0</v>
      </c>
      <c r="D111" s="97">
        <f t="shared" si="218"/>
        <v>0.48706253788268183</v>
      </c>
      <c r="E111" s="97">
        <f t="shared" si="219"/>
        <v>0</v>
      </c>
      <c r="F111" s="98">
        <f t="shared" si="220"/>
        <v>0.48706253788268183</v>
      </c>
      <c r="G111" s="97">
        <f t="shared" si="221"/>
        <v>0.70495403736813333</v>
      </c>
      <c r="H111" s="97">
        <f t="shared" si="222"/>
        <v>0</v>
      </c>
      <c r="I111" s="98">
        <f t="shared" si="223"/>
        <v>0.70495403736813333</v>
      </c>
      <c r="J111" s="97">
        <f t="shared" si="224"/>
        <v>0</v>
      </c>
      <c r="K111" s="97">
        <f t="shared" si="225"/>
        <v>0</v>
      </c>
      <c r="L111" s="98">
        <f t="shared" si="226"/>
        <v>0</v>
      </c>
      <c r="M111" s="98">
        <f t="shared" si="227"/>
        <v>10</v>
      </c>
      <c r="N111" s="97"/>
      <c r="O111" s="97"/>
      <c r="P111" s="97">
        <f>$H102</f>
        <v>0</v>
      </c>
      <c r="Q111" s="98">
        <f t="shared" si="293"/>
        <v>10</v>
      </c>
      <c r="R111" s="97">
        <f t="shared" si="228"/>
        <v>105.87231873866266</v>
      </c>
      <c r="S111" s="97">
        <f t="shared" si="229"/>
        <v>94.213138672890892</v>
      </c>
      <c r="T111" s="97">
        <f t="shared" si="230"/>
        <v>11.659180065771764</v>
      </c>
      <c r="U111" s="97" t="str">
        <f t="shared" si="231"/>
        <v>QSOS</v>
      </c>
      <c r="V111" s="97">
        <f t="shared" si="232"/>
        <v>265.78686132710914</v>
      </c>
      <c r="W111" s="97">
        <f t="shared" si="0"/>
        <v>99</v>
      </c>
      <c r="X111" s="97">
        <f>SIN((90-$Y$9)*$AE$8)*TAN($AE$9*$AE$8)/TAN((90-'C'!$F81)*$AE$8)</f>
        <v>-0.2005246637439928</v>
      </c>
      <c r="Y111" s="97">
        <f t="shared" si="233"/>
        <v>3.9313065427916092</v>
      </c>
      <c r="Z111" s="97">
        <f t="shared" si="234"/>
        <v>2.2206545302661578</v>
      </c>
      <c r="AA111" s="97">
        <f t="shared" si="235"/>
        <v>-5.1808546920916614</v>
      </c>
      <c r="AB111" s="97">
        <f t="shared" si="236"/>
        <v>63.235932093769605</v>
      </c>
      <c r="AC111" s="97">
        <f t="shared" si="237"/>
        <v>-68.416786785861262</v>
      </c>
      <c r="AD111" s="97">
        <f t="shared" si="238"/>
        <v>121.94492259832205</v>
      </c>
      <c r="AE111" s="97">
        <f>(COS( 90.833*$AE$8)-SIN($Y$9*$AE$8)*SIN('C'!$F81*$AE$8))/COS($Y$9*$AE$8)/COS('C'!$F81*$AE$8)</f>
        <v>2.9476267193194985E-2</v>
      </c>
      <c r="AF111" s="97">
        <f t="shared" si="239"/>
        <v>88.31088963644072</v>
      </c>
      <c r="AG111" s="97">
        <f>('C'!$E81+$AG$9+$AA$9/15)</f>
        <v>12.35777777777778</v>
      </c>
      <c r="AH111" s="97">
        <f t="shared" si="240"/>
        <v>0</v>
      </c>
      <c r="AI111" s="97">
        <f t="shared" si="241"/>
        <v>0</v>
      </c>
      <c r="AJ111" s="97">
        <f t="shared" si="242"/>
        <v>0</v>
      </c>
      <c r="AK111" s="97">
        <f t="shared" si="243"/>
        <v>0</v>
      </c>
      <c r="AL111" s="97">
        <f t="shared" si="244"/>
        <v>0</v>
      </c>
      <c r="AM111" s="97"/>
      <c r="AN111" s="97"/>
      <c r="AO111" s="97">
        <f t="shared" si="245"/>
        <v>0</v>
      </c>
      <c r="AP111" s="97">
        <f>SIN((90-$Y$9)*$AE$8)*TAN($AC$10*$AE$8)/TAN((90-'C'!$F81)*$AE$8)</f>
        <v>1.6211722197357874E-2</v>
      </c>
      <c r="AQ111" s="97">
        <f t="shared" si="246"/>
        <v>2.5695650812758871E-2</v>
      </c>
      <c r="AR111" s="97">
        <f t="shared" si="247"/>
        <v>1.0127663357422376</v>
      </c>
      <c r="AS111" s="97">
        <f t="shared" si="248"/>
        <v>0.91719373002571514</v>
      </c>
      <c r="AT111" s="97">
        <f t="shared" si="249"/>
        <v>-9.106959298875525</v>
      </c>
      <c r="AU111" s="97">
        <f t="shared" si="250"/>
        <v>10.024153028901241</v>
      </c>
      <c r="AV111" s="97">
        <f t="shared" si="251"/>
        <v>188.18976556884982</v>
      </c>
      <c r="AW111" s="97" t="s">
        <v>8053</v>
      </c>
      <c r="AX111" s="97" t="s">
        <v>8053</v>
      </c>
      <c r="AY111" s="97" t="s">
        <v>8053</v>
      </c>
      <c r="AZ111" s="97">
        <f t="shared" si="252"/>
        <v>11.689500909184364</v>
      </c>
      <c r="BA111" s="97">
        <f t="shared" si="253"/>
        <v>11.689500909184364</v>
      </c>
      <c r="BB111" s="97">
        <f t="shared" si="254"/>
        <v>0.48706253788268183</v>
      </c>
      <c r="BC111" s="97">
        <f t="shared" si="255"/>
        <v>0</v>
      </c>
      <c r="BD111" s="97">
        <f t="shared" si="256"/>
        <v>0</v>
      </c>
      <c r="BE111" s="97">
        <f t="shared" si="257"/>
        <v>0</v>
      </c>
      <c r="BF111" s="97">
        <f>SIN((90-$Y$9)*$AE$8)*TAN($AC$9*$AE$8)/TAN((90-'C'!$F81)*$AE$8)</f>
        <v>0.20052466374399289</v>
      </c>
      <c r="BG111" s="97">
        <f t="shared" si="258"/>
        <v>3.9313065427916136</v>
      </c>
      <c r="BH111" s="97">
        <f t="shared" si="259"/>
        <v>2.2206545302661587</v>
      </c>
      <c r="BI111" s="97">
        <f t="shared" si="260"/>
        <v>5.1808546920916614</v>
      </c>
      <c r="BJ111" s="97">
        <f t="shared" si="261"/>
        <v>-63.235932093769613</v>
      </c>
      <c r="BK111" s="97">
        <f t="shared" si="262"/>
        <v>68.416786785861277</v>
      </c>
      <c r="BL111" s="97">
        <f t="shared" si="263"/>
        <v>238.05507740167795</v>
      </c>
      <c r="BM111" s="97" t="s">
        <v>8053</v>
      </c>
      <c r="BN111" s="97" t="s">
        <v>8053</v>
      </c>
      <c r="BO111" s="97" t="s">
        <v>8053</v>
      </c>
      <c r="BP111" s="97">
        <f t="shared" si="264"/>
        <v>16.9188968968352</v>
      </c>
      <c r="BQ111" s="97">
        <f t="shared" si="265"/>
        <v>16.9188968968352</v>
      </c>
      <c r="BR111" s="97">
        <f t="shared" si="266"/>
        <v>0.70495403736813333</v>
      </c>
      <c r="BS111" s="97">
        <f t="shared" si="267"/>
        <v>0</v>
      </c>
      <c r="BT111" s="97">
        <f t="shared" si="268"/>
        <v>0</v>
      </c>
      <c r="BU111" s="97">
        <f t="shared" si="269"/>
        <v>0</v>
      </c>
      <c r="BV111" s="97">
        <f>SIN((90-$Y$9)*$AE$8)*TAN($AE$10*$AE$8)/TAN((90-'C'!$F81)*$AE$8)</f>
        <v>-1.6211722197357871E-2</v>
      </c>
      <c r="BW111" s="97">
        <f t="shared" si="270"/>
        <v>2.5695650812758864E-2</v>
      </c>
      <c r="BX111" s="97">
        <f t="shared" si="271"/>
        <v>1.0127663357422376</v>
      </c>
      <c r="BY111" s="97">
        <f t="shared" si="272"/>
        <v>-0.91719373002571492</v>
      </c>
      <c r="BZ111" s="97">
        <f t="shared" si="273"/>
        <v>9.1069592988755232</v>
      </c>
      <c r="CA111" s="97">
        <f t="shared" si="274"/>
        <v>-10.024153028901239</v>
      </c>
      <c r="CB111" s="97">
        <f t="shared" si="275"/>
        <v>171.81023443115018</v>
      </c>
      <c r="CC111" s="97" t="s">
        <v>8053</v>
      </c>
      <c r="CD111" s="97" t="s">
        <v>8053</v>
      </c>
      <c r="CE111" s="97" t="s">
        <v>8053</v>
      </c>
      <c r="CF111" s="97">
        <f t="shared" si="276"/>
        <v>0</v>
      </c>
      <c r="CG111" s="97">
        <f t="shared" si="277"/>
        <v>0</v>
      </c>
      <c r="CH111" s="97">
        <f t="shared" si="278"/>
        <v>0</v>
      </c>
      <c r="CI111" s="97">
        <f t="shared" si="279"/>
        <v>0</v>
      </c>
      <c r="CJ111" s="97">
        <f t="shared" si="280"/>
        <v>0</v>
      </c>
      <c r="CK111" s="97">
        <f t="shared" si="281"/>
        <v>0</v>
      </c>
      <c r="CL111" s="97">
        <f>90-'C'!$F81</f>
        <v>93.948999999999998</v>
      </c>
      <c r="CM111" s="97">
        <v>10</v>
      </c>
      <c r="CN111" s="97"/>
      <c r="CO111" s="97"/>
      <c r="CP111" s="97">
        <f>$H102</f>
        <v>0</v>
      </c>
      <c r="CQ111" s="97"/>
      <c r="CR111" s="97" t="s">
        <v>8195</v>
      </c>
      <c r="CS111" s="97">
        <f t="shared" si="282"/>
        <v>10</v>
      </c>
      <c r="CT111" s="97">
        <f t="shared" si="283"/>
        <v>34.31666666666667</v>
      </c>
      <c r="CU111" s="97">
        <f>'C'!F81</f>
        <v>-3.9489999999999998</v>
      </c>
      <c r="CV111" s="97">
        <f t="shared" si="284"/>
        <v>3.1415926535897931</v>
      </c>
      <c r="CW111" s="97">
        <f t="shared" si="285"/>
        <v>1.7453292519943295E-2</v>
      </c>
      <c r="CX111" s="97">
        <f t="shared" si="286"/>
        <v>57.295779513082323</v>
      </c>
      <c r="CY111" s="97">
        <f t="shared" si="287"/>
        <v>0.59893882164272083</v>
      </c>
      <c r="CZ111" s="97">
        <f t="shared" si="288"/>
        <v>-6.8923052161256076E-2</v>
      </c>
      <c r="DA111" s="97">
        <f t="shared" si="289"/>
        <v>1.5413157895212286</v>
      </c>
      <c r="DB111" s="97">
        <f t="shared" si="290"/>
        <v>-85.786861327109108</v>
      </c>
      <c r="DC111" s="97">
        <f t="shared" si="291"/>
        <v>94.213138672890892</v>
      </c>
      <c r="DD111" s="97">
        <f t="shared" si="292"/>
        <v>265.78686132710914</v>
      </c>
      <c r="DE111" s="97"/>
      <c r="DF111" s="97"/>
      <c r="DG111" s="97"/>
      <c r="DH111" s="97"/>
      <c r="DI111" s="97"/>
      <c r="DJ111" s="97"/>
      <c r="DK111" s="97"/>
      <c r="DL111" s="97"/>
      <c r="DM111" s="97"/>
      <c r="DN111" s="97"/>
      <c r="DO111" s="97"/>
    </row>
    <row r="112" spans="1:119" ht="30" customHeight="1" x14ac:dyDescent="0.2">
      <c r="A112" s="97">
        <f t="shared" si="215"/>
        <v>0</v>
      </c>
      <c r="B112" s="97">
        <f t="shared" si="216"/>
        <v>0</v>
      </c>
      <c r="C112" s="97">
        <f t="shared" si="217"/>
        <v>0</v>
      </c>
      <c r="D112" s="97">
        <f t="shared" si="218"/>
        <v>0.48715012837512989</v>
      </c>
      <c r="E112" s="97">
        <f t="shared" si="219"/>
        <v>0</v>
      </c>
      <c r="F112" s="98">
        <f t="shared" si="220"/>
        <v>0.48715012837512989</v>
      </c>
      <c r="G112" s="97">
        <f t="shared" si="221"/>
        <v>0.70334792401263024</v>
      </c>
      <c r="H112" s="97">
        <f t="shared" si="222"/>
        <v>0</v>
      </c>
      <c r="I112" s="98">
        <f t="shared" si="223"/>
        <v>0.70334792401263024</v>
      </c>
      <c r="J112" s="97">
        <f t="shared" si="224"/>
        <v>0</v>
      </c>
      <c r="K112" s="97">
        <f t="shared" si="225"/>
        <v>0</v>
      </c>
      <c r="L112" s="98">
        <f t="shared" si="226"/>
        <v>0</v>
      </c>
      <c r="M112" s="98">
        <f t="shared" si="227"/>
        <v>11</v>
      </c>
      <c r="N112" s="97" t="s">
        <v>8187</v>
      </c>
      <c r="O112" s="97"/>
      <c r="P112" s="97"/>
      <c r="Q112" s="98">
        <f t="shared" si="293"/>
        <v>11</v>
      </c>
      <c r="R112" s="97">
        <f t="shared" si="228"/>
        <v>105.87231873866266</v>
      </c>
      <c r="S112" s="97">
        <f t="shared" si="229"/>
        <v>93.737138288569412</v>
      </c>
      <c r="T112" s="97">
        <f t="shared" si="230"/>
        <v>12.135180450093245</v>
      </c>
      <c r="U112" s="97" t="str">
        <f t="shared" si="231"/>
        <v>QSOS</v>
      </c>
      <c r="V112" s="97">
        <f t="shared" si="232"/>
        <v>266.26286171143056</v>
      </c>
      <c r="W112" s="97">
        <f t="shared" si="0"/>
        <v>100</v>
      </c>
      <c r="X112" s="97">
        <f>SIN((90-$Y$9)*$AE$8)*TAN($AE$9*$AE$8)/TAN((90-'C'!$F82)*$AE$8)</f>
        <v>-0.18051449826663021</v>
      </c>
      <c r="Y112" s="97">
        <f t="shared" si="233"/>
        <v>3.9313065427916092</v>
      </c>
      <c r="Z112" s="97">
        <f t="shared" si="234"/>
        <v>2.2206545302661578</v>
      </c>
      <c r="AA112" s="97">
        <f t="shared" si="235"/>
        <v>-4.6626538841105756</v>
      </c>
      <c r="AB112" s="97">
        <f t="shared" si="236"/>
        <v>63.235932093769605</v>
      </c>
      <c r="AC112" s="97">
        <f t="shared" si="237"/>
        <v>-67.898585977880174</v>
      </c>
      <c r="AD112" s="97">
        <f t="shared" si="238"/>
        <v>121.42672179034096</v>
      </c>
      <c r="AE112" s="97">
        <f>(COS( 90.833*$AE$8)-SIN($Y$9*$AE$8)*SIN('C'!$F82*$AE$8))/COS($Y$9*$AE$8)/COS('C'!$F82*$AE$8)</f>
        <v>2.478212905679034E-2</v>
      </c>
      <c r="AF112" s="97">
        <f t="shared" si="239"/>
        <v>88.579943216822556</v>
      </c>
      <c r="AG112" s="97">
        <f>('C'!$E82+$AG$9+$AA$9/15)</f>
        <v>12.353777777777779</v>
      </c>
      <c r="AH112" s="97">
        <f t="shared" si="240"/>
        <v>0</v>
      </c>
      <c r="AI112" s="97">
        <f t="shared" si="241"/>
        <v>0</v>
      </c>
      <c r="AJ112" s="97">
        <f t="shared" si="242"/>
        <v>0</v>
      </c>
      <c r="AK112" s="97">
        <f t="shared" si="243"/>
        <v>0</v>
      </c>
      <c r="AL112" s="97">
        <f t="shared" si="244"/>
        <v>0</v>
      </c>
      <c r="AM112" s="97"/>
      <c r="AN112" s="97"/>
      <c r="AO112" s="97">
        <f t="shared" si="245"/>
        <v>0</v>
      </c>
      <c r="AP112" s="97">
        <f>SIN((90-$Y$9)*$AE$8)*TAN($AC$10*$AE$8)/TAN((90-'C'!$F82)*$AE$8)</f>
        <v>1.4593969858142786E-2</v>
      </c>
      <c r="AQ112" s="97">
        <f t="shared" si="246"/>
        <v>2.5695650812758871E-2</v>
      </c>
      <c r="AR112" s="97">
        <f t="shared" si="247"/>
        <v>1.0127663357422376</v>
      </c>
      <c r="AS112" s="97">
        <f t="shared" si="248"/>
        <v>0.82566115274438334</v>
      </c>
      <c r="AT112" s="97">
        <f t="shared" si="249"/>
        <v>-9.106959298875525</v>
      </c>
      <c r="AU112" s="97">
        <f t="shared" si="250"/>
        <v>9.9326204516199077</v>
      </c>
      <c r="AV112" s="97">
        <f t="shared" si="251"/>
        <v>188.28129814613115</v>
      </c>
      <c r="AW112" s="97" t="s">
        <v>8053</v>
      </c>
      <c r="AX112" s="97" t="s">
        <v>8053</v>
      </c>
      <c r="AY112" s="97" t="s">
        <v>8053</v>
      </c>
      <c r="AZ112" s="97">
        <f t="shared" si="252"/>
        <v>11.691603081003118</v>
      </c>
      <c r="BA112" s="97">
        <f t="shared" si="253"/>
        <v>11.691603081003118</v>
      </c>
      <c r="BB112" s="97">
        <f t="shared" si="254"/>
        <v>0.48715012837512989</v>
      </c>
      <c r="BC112" s="97">
        <f t="shared" si="255"/>
        <v>0</v>
      </c>
      <c r="BD112" s="97">
        <f t="shared" si="256"/>
        <v>0</v>
      </c>
      <c r="BE112" s="97">
        <f t="shared" si="257"/>
        <v>0</v>
      </c>
      <c r="BF112" s="97">
        <f>SIN((90-$Y$9)*$AE$8)*TAN($AC$9*$AE$8)/TAN((90-'C'!$F82)*$AE$8)</f>
        <v>0.1805144982666303</v>
      </c>
      <c r="BG112" s="97">
        <f t="shared" si="258"/>
        <v>3.9313065427916136</v>
      </c>
      <c r="BH112" s="97">
        <f t="shared" si="259"/>
        <v>2.2206545302661587</v>
      </c>
      <c r="BI112" s="97">
        <f t="shared" si="260"/>
        <v>4.6626538841105756</v>
      </c>
      <c r="BJ112" s="97">
        <f t="shared" si="261"/>
        <v>-63.235932093769613</v>
      </c>
      <c r="BK112" s="97">
        <f t="shared" si="262"/>
        <v>67.898585977880188</v>
      </c>
      <c r="BL112" s="97">
        <f t="shared" si="263"/>
        <v>238.57327820965904</v>
      </c>
      <c r="BM112" s="97" t="s">
        <v>8053</v>
      </c>
      <c r="BN112" s="97" t="s">
        <v>8053</v>
      </c>
      <c r="BO112" s="97" t="s">
        <v>8053</v>
      </c>
      <c r="BP112" s="97">
        <f t="shared" si="264"/>
        <v>16.880350176303125</v>
      </c>
      <c r="BQ112" s="97">
        <f t="shared" si="265"/>
        <v>16.880350176303125</v>
      </c>
      <c r="BR112" s="97">
        <f t="shared" si="266"/>
        <v>0.70334792401263024</v>
      </c>
      <c r="BS112" s="97">
        <f t="shared" si="267"/>
        <v>0</v>
      </c>
      <c r="BT112" s="97">
        <f t="shared" si="268"/>
        <v>0</v>
      </c>
      <c r="BU112" s="97">
        <f t="shared" si="269"/>
        <v>0</v>
      </c>
      <c r="BV112" s="97">
        <f>SIN((90-$Y$9)*$AE$8)*TAN($AE$10*$AE$8)/TAN((90-'C'!$F82)*$AE$8)</f>
        <v>-1.4593969858142783E-2</v>
      </c>
      <c r="BW112" s="97">
        <f t="shared" si="270"/>
        <v>2.5695650812758864E-2</v>
      </c>
      <c r="BX112" s="97">
        <f t="shared" si="271"/>
        <v>1.0127663357422376</v>
      </c>
      <c r="BY112" s="97">
        <f t="shared" si="272"/>
        <v>-0.82566115274438312</v>
      </c>
      <c r="BZ112" s="97">
        <f t="shared" si="273"/>
        <v>9.1069592988755232</v>
      </c>
      <c r="CA112" s="97">
        <f t="shared" si="274"/>
        <v>-9.9326204516199059</v>
      </c>
      <c r="CB112" s="97">
        <f t="shared" si="275"/>
        <v>171.71870185386885</v>
      </c>
      <c r="CC112" s="97" t="s">
        <v>8053</v>
      </c>
      <c r="CD112" s="97" t="s">
        <v>8053</v>
      </c>
      <c r="CE112" s="97" t="s">
        <v>8053</v>
      </c>
      <c r="CF112" s="97">
        <f t="shared" si="276"/>
        <v>0</v>
      </c>
      <c r="CG112" s="97">
        <f t="shared" si="277"/>
        <v>0</v>
      </c>
      <c r="CH112" s="97">
        <f t="shared" si="278"/>
        <v>0</v>
      </c>
      <c r="CI112" s="97">
        <f t="shared" si="279"/>
        <v>0</v>
      </c>
      <c r="CJ112" s="97">
        <f t="shared" si="280"/>
        <v>0</v>
      </c>
      <c r="CK112" s="97">
        <f t="shared" si="281"/>
        <v>0</v>
      </c>
      <c r="CL112" s="97">
        <f>90-'C'!$F82</f>
        <v>93.555999999999997</v>
      </c>
      <c r="CM112" s="97">
        <v>11</v>
      </c>
      <c r="CN112" s="97" t="s">
        <v>8187</v>
      </c>
      <c r="CO112" s="97"/>
      <c r="CP112" s="97"/>
      <c r="CQ112" s="97"/>
      <c r="CR112" s="97" t="s">
        <v>8195</v>
      </c>
      <c r="CS112" s="97">
        <f t="shared" si="282"/>
        <v>11</v>
      </c>
      <c r="CT112" s="97">
        <f t="shared" si="283"/>
        <v>34.31666666666667</v>
      </c>
      <c r="CU112" s="97">
        <f>'C'!F82</f>
        <v>-3.556</v>
      </c>
      <c r="CV112" s="97">
        <f t="shared" si="284"/>
        <v>3.1415926535897931</v>
      </c>
      <c r="CW112" s="97">
        <f t="shared" si="285"/>
        <v>1.7453292519943295E-2</v>
      </c>
      <c r="CX112" s="97">
        <f t="shared" si="286"/>
        <v>57.295779513082323</v>
      </c>
      <c r="CY112" s="97">
        <f t="shared" si="287"/>
        <v>0.59893882164272083</v>
      </c>
      <c r="CZ112" s="97">
        <f t="shared" si="288"/>
        <v>-6.2063908200918359E-2</v>
      </c>
      <c r="DA112" s="97">
        <f t="shared" si="289"/>
        <v>1.5460116603631711</v>
      </c>
      <c r="DB112" s="97">
        <f t="shared" si="290"/>
        <v>-86.262861711430588</v>
      </c>
      <c r="DC112" s="97">
        <f t="shared" si="291"/>
        <v>93.737138288569412</v>
      </c>
      <c r="DD112" s="97">
        <f t="shared" si="292"/>
        <v>266.26286171143056</v>
      </c>
      <c r="DE112" s="97"/>
      <c r="DF112" s="97"/>
      <c r="DG112" s="97"/>
      <c r="DH112" s="97"/>
      <c r="DI112" s="97"/>
      <c r="DJ112" s="97"/>
      <c r="DK112" s="97"/>
      <c r="DL112" s="97"/>
      <c r="DM112" s="97"/>
      <c r="DN112" s="97"/>
      <c r="DO112" s="97"/>
    </row>
    <row r="113" spans="1:119" ht="30" customHeight="1" x14ac:dyDescent="0.2">
      <c r="A113" s="97">
        <f t="shared" si="215"/>
        <v>0</v>
      </c>
      <c r="B113" s="97">
        <f t="shared" si="216"/>
        <v>0</v>
      </c>
      <c r="C113" s="97">
        <f t="shared" si="217"/>
        <v>0</v>
      </c>
      <c r="D113" s="97">
        <f t="shared" si="218"/>
        <v>0.48719582968791314</v>
      </c>
      <c r="E113" s="97">
        <f t="shared" si="219"/>
        <v>0</v>
      </c>
      <c r="F113" s="98">
        <f t="shared" si="220"/>
        <v>0.48719582968791314</v>
      </c>
      <c r="G113" s="97">
        <f t="shared" si="221"/>
        <v>0.7017024303524938</v>
      </c>
      <c r="H113" s="97">
        <f t="shared" si="222"/>
        <v>0</v>
      </c>
      <c r="I113" s="98">
        <f t="shared" si="223"/>
        <v>0.7017024303524938</v>
      </c>
      <c r="J113" s="97">
        <f t="shared" si="224"/>
        <v>0</v>
      </c>
      <c r="K113" s="97">
        <f t="shared" si="225"/>
        <v>0</v>
      </c>
      <c r="L113" s="98">
        <f t="shared" si="226"/>
        <v>0</v>
      </c>
      <c r="M113" s="98">
        <f t="shared" si="227"/>
        <v>12</v>
      </c>
      <c r="N113" s="97"/>
      <c r="O113" s="97" t="s">
        <v>8188</v>
      </c>
      <c r="P113" s="97"/>
      <c r="Q113" s="98">
        <f t="shared" si="293"/>
        <v>12</v>
      </c>
      <c r="R113" s="97">
        <f t="shared" si="228"/>
        <v>105.87231873866266</v>
      </c>
      <c r="S113" s="97">
        <f t="shared" si="229"/>
        <v>93.26119329186497</v>
      </c>
      <c r="T113" s="97">
        <f t="shared" si="230"/>
        <v>12.611125446797686</v>
      </c>
      <c r="U113" s="97" t="e">
        <f>IF(#REF!&lt;0,"QNOS","QSOS")</f>
        <v>#REF!</v>
      </c>
      <c r="V113" s="97">
        <f t="shared" si="232"/>
        <v>266.73880670813503</v>
      </c>
      <c r="W113" s="97">
        <f t="shared" si="0"/>
        <v>101</v>
      </c>
      <c r="X113" s="97">
        <f>SIN((90-$Y$9)*$AE$8)*TAN($AE$9*$AE$8)/TAN((90-'C'!$F83)*$AE$8)</f>
        <v>-0.16052138456324597</v>
      </c>
      <c r="Y113" s="97">
        <f t="shared" si="233"/>
        <v>3.9313065427916092</v>
      </c>
      <c r="Z113" s="97">
        <f t="shared" si="234"/>
        <v>2.2206545302661578</v>
      </c>
      <c r="AA113" s="97">
        <f t="shared" si="235"/>
        <v>-4.1452761664614988</v>
      </c>
      <c r="AB113" s="97">
        <f t="shared" si="236"/>
        <v>63.235932093769605</v>
      </c>
      <c r="AC113" s="97">
        <f t="shared" si="237"/>
        <v>-67.381208260231105</v>
      </c>
      <c r="AD113" s="97">
        <f t="shared" si="238"/>
        <v>120.90934407269188</v>
      </c>
      <c r="AE113" s="97">
        <f>(COS( 90.833*$AE$8)-SIN($Y$9*$AE$8)*SIN('C'!$F83*$AE$8))/COS($Y$9*$AE$8)/COS('C'!$F83*$AE$8)</f>
        <v>2.0091161660630821E-2</v>
      </c>
      <c r="AF113" s="97">
        <f t="shared" si="239"/>
        <v>88.848783773483035</v>
      </c>
      <c r="AG113" s="97">
        <f>('C'!$E83+$AG$9+$AA$9/15)</f>
        <v>12.34877777777778</v>
      </c>
      <c r="AH113" s="97">
        <f t="shared" si="240"/>
        <v>0</v>
      </c>
      <c r="AI113" s="97">
        <f t="shared" si="241"/>
        <v>0</v>
      </c>
      <c r="AJ113" s="97">
        <f t="shared" si="242"/>
        <v>0</v>
      </c>
      <c r="AK113" s="97">
        <f t="shared" si="243"/>
        <v>0</v>
      </c>
      <c r="AL113" s="97">
        <f t="shared" si="244"/>
        <v>0</v>
      </c>
      <c r="AM113" s="97"/>
      <c r="AN113" s="97"/>
      <c r="AO113" s="97">
        <f t="shared" si="245"/>
        <v>0</v>
      </c>
      <c r="AP113" s="97">
        <f>SIN((90-$Y$9)*$AE$8)*TAN($AC$10*$AE$8)/TAN((90-'C'!$F83)*$AE$8)</f>
        <v>1.2977596095595265E-2</v>
      </c>
      <c r="AQ113" s="97">
        <f t="shared" si="246"/>
        <v>2.5695650812758871E-2</v>
      </c>
      <c r="AR113" s="97">
        <f t="shared" si="247"/>
        <v>1.0127663357422376</v>
      </c>
      <c r="AS113" s="97">
        <f t="shared" si="248"/>
        <v>0.73420868014243057</v>
      </c>
      <c r="AT113" s="97">
        <f t="shared" si="249"/>
        <v>-9.106959298875525</v>
      </c>
      <c r="AU113" s="97">
        <f t="shared" si="250"/>
        <v>9.8411679790179551</v>
      </c>
      <c r="AV113" s="97">
        <f t="shared" si="251"/>
        <v>188.37275061873308</v>
      </c>
      <c r="AW113" s="97" t="s">
        <v>8053</v>
      </c>
      <c r="AX113" s="97" t="s">
        <v>8053</v>
      </c>
      <c r="AY113" s="97" t="s">
        <v>8053</v>
      </c>
      <c r="AZ113" s="97">
        <f t="shared" si="252"/>
        <v>11.692699912509916</v>
      </c>
      <c r="BA113" s="97">
        <f t="shared" si="253"/>
        <v>11.692699912509916</v>
      </c>
      <c r="BB113" s="97">
        <f t="shared" si="254"/>
        <v>0.48719582968791314</v>
      </c>
      <c r="BC113" s="97">
        <f t="shared" si="255"/>
        <v>0</v>
      </c>
      <c r="BD113" s="97">
        <f t="shared" si="256"/>
        <v>0</v>
      </c>
      <c r="BE113" s="97">
        <f t="shared" si="257"/>
        <v>0</v>
      </c>
      <c r="BF113" s="97">
        <f>SIN((90-$Y$9)*$AE$8)*TAN($AC$9*$AE$8)/TAN((90-'C'!$F83)*$AE$8)</f>
        <v>0.16052138456324605</v>
      </c>
      <c r="BG113" s="97">
        <f t="shared" si="258"/>
        <v>3.9313065427916136</v>
      </c>
      <c r="BH113" s="97">
        <f t="shared" si="259"/>
        <v>2.2206545302661587</v>
      </c>
      <c r="BI113" s="97">
        <f t="shared" si="260"/>
        <v>4.1452761664614988</v>
      </c>
      <c r="BJ113" s="97">
        <f t="shared" si="261"/>
        <v>-63.235932093769613</v>
      </c>
      <c r="BK113" s="97">
        <f t="shared" si="262"/>
        <v>67.381208260231105</v>
      </c>
      <c r="BL113" s="97">
        <f t="shared" si="263"/>
        <v>239.09065592730812</v>
      </c>
      <c r="BM113" s="97" t="s">
        <v>8053</v>
      </c>
      <c r="BN113" s="97" t="s">
        <v>8053</v>
      </c>
      <c r="BO113" s="97" t="s">
        <v>8053</v>
      </c>
      <c r="BP113" s="97">
        <f t="shared" si="264"/>
        <v>16.840858328459852</v>
      </c>
      <c r="BQ113" s="97">
        <f t="shared" si="265"/>
        <v>16.840858328459852</v>
      </c>
      <c r="BR113" s="97">
        <f t="shared" si="266"/>
        <v>0.7017024303524938</v>
      </c>
      <c r="BS113" s="97">
        <f t="shared" si="267"/>
        <v>0</v>
      </c>
      <c r="BT113" s="97">
        <f t="shared" si="268"/>
        <v>0</v>
      </c>
      <c r="BU113" s="97">
        <f t="shared" si="269"/>
        <v>0</v>
      </c>
      <c r="BV113" s="97">
        <f>SIN((90-$Y$9)*$AE$8)*TAN($AE$10*$AE$8)/TAN((90-'C'!$F83)*$AE$8)</f>
        <v>-1.2977596095595262E-2</v>
      </c>
      <c r="BW113" s="97">
        <f t="shared" si="270"/>
        <v>2.5695650812758864E-2</v>
      </c>
      <c r="BX113" s="97">
        <f t="shared" si="271"/>
        <v>1.0127663357422376</v>
      </c>
      <c r="BY113" s="97">
        <f t="shared" si="272"/>
        <v>-0.73420868014243035</v>
      </c>
      <c r="BZ113" s="97">
        <f t="shared" si="273"/>
        <v>9.1069592988755232</v>
      </c>
      <c r="CA113" s="97">
        <f t="shared" si="274"/>
        <v>-9.8411679790179534</v>
      </c>
      <c r="CB113" s="97">
        <f t="shared" si="275"/>
        <v>171.62724938126692</v>
      </c>
      <c r="CC113" s="97" t="s">
        <v>8053</v>
      </c>
      <c r="CD113" s="97" t="s">
        <v>8053</v>
      </c>
      <c r="CE113" s="97" t="s">
        <v>8053</v>
      </c>
      <c r="CF113" s="97">
        <f t="shared" si="276"/>
        <v>0</v>
      </c>
      <c r="CG113" s="97">
        <f t="shared" si="277"/>
        <v>0</v>
      </c>
      <c r="CH113" s="97">
        <f t="shared" si="278"/>
        <v>0</v>
      </c>
      <c r="CI113" s="97">
        <f t="shared" si="279"/>
        <v>0</v>
      </c>
      <c r="CJ113" s="97">
        <f t="shared" si="280"/>
        <v>0</v>
      </c>
      <c r="CK113" s="97">
        <f t="shared" si="281"/>
        <v>0</v>
      </c>
      <c r="CL113" s="97">
        <f>90-'C'!$F83</f>
        <v>93.162999999999997</v>
      </c>
      <c r="CM113" s="97">
        <v>12</v>
      </c>
      <c r="CN113" s="97"/>
      <c r="CO113" s="97" t="s">
        <v>8188</v>
      </c>
      <c r="CP113" s="97"/>
      <c r="CQ113" s="97"/>
      <c r="CR113" s="97" t="s">
        <v>8195</v>
      </c>
      <c r="CS113" s="97">
        <f t="shared" si="282"/>
        <v>12</v>
      </c>
      <c r="CT113" s="97">
        <f t="shared" si="283"/>
        <v>34.31666666666667</v>
      </c>
      <c r="CU113" s="97">
        <f>'C'!F83</f>
        <v>-3.1629999999999998</v>
      </c>
      <c r="CV113" s="97">
        <f t="shared" si="284"/>
        <v>3.1415926535897931</v>
      </c>
      <c r="CW113" s="97">
        <f t="shared" si="285"/>
        <v>1.7453292519943295E-2</v>
      </c>
      <c r="CX113" s="97">
        <f t="shared" si="286"/>
        <v>57.295779513082323</v>
      </c>
      <c r="CY113" s="97">
        <f t="shared" si="287"/>
        <v>0.59893882164272083</v>
      </c>
      <c r="CZ113" s="97">
        <f t="shared" si="288"/>
        <v>-5.5204764240580642E-2</v>
      </c>
      <c r="DA113" s="97">
        <f t="shared" si="289"/>
        <v>1.5507038132397908</v>
      </c>
      <c r="DB113" s="97">
        <f t="shared" si="290"/>
        <v>-86.73880670813503</v>
      </c>
      <c r="DC113" s="97">
        <f t="shared" si="291"/>
        <v>93.26119329186497</v>
      </c>
      <c r="DD113" s="97">
        <f t="shared" si="292"/>
        <v>266.73880670813503</v>
      </c>
      <c r="DE113" s="97"/>
      <c r="DF113" s="97"/>
      <c r="DG113" s="97"/>
      <c r="DH113" s="97"/>
      <c r="DI113" s="97"/>
      <c r="DJ113" s="97"/>
      <c r="DK113" s="97"/>
      <c r="DL113" s="97"/>
      <c r="DM113" s="97"/>
      <c r="DN113" s="97"/>
      <c r="DO113" s="97"/>
    </row>
    <row r="114" spans="1:119" ht="30" customHeight="1" x14ac:dyDescent="0.2">
      <c r="A114" s="97">
        <f t="shared" si="215"/>
        <v>0</v>
      </c>
      <c r="B114" s="97">
        <f t="shared" si="216"/>
        <v>0</v>
      </c>
      <c r="C114" s="97">
        <f t="shared" si="217"/>
        <v>0</v>
      </c>
      <c r="D114" s="97">
        <f t="shared" si="218"/>
        <v>0.48728364563151016</v>
      </c>
      <c r="E114" s="97">
        <f t="shared" si="219"/>
        <v>0</v>
      </c>
      <c r="F114" s="98">
        <f t="shared" si="220"/>
        <v>0.48728364563151016</v>
      </c>
      <c r="G114" s="97">
        <f t="shared" si="221"/>
        <v>0.70009698200932624</v>
      </c>
      <c r="H114" s="97">
        <f t="shared" si="222"/>
        <v>0</v>
      </c>
      <c r="I114" s="98">
        <f t="shared" si="223"/>
        <v>0.70009698200932624</v>
      </c>
      <c r="J114" s="97">
        <f t="shared" si="224"/>
        <v>0</v>
      </c>
      <c r="K114" s="97">
        <f t="shared" si="225"/>
        <v>0</v>
      </c>
      <c r="L114" s="98">
        <f t="shared" si="226"/>
        <v>0</v>
      </c>
      <c r="M114" s="98">
        <f t="shared" si="227"/>
        <v>13</v>
      </c>
      <c r="N114" s="97"/>
      <c r="O114" s="97"/>
      <c r="P114" s="97">
        <f>$D102</f>
        <v>0.48621081560700863</v>
      </c>
      <c r="Q114" s="98">
        <f t="shared" si="293"/>
        <v>13</v>
      </c>
      <c r="R114" s="97">
        <f t="shared" si="228"/>
        <v>105.87231873866266</v>
      </c>
      <c r="S114" s="97">
        <f t="shared" si="229"/>
        <v>92.784082262705837</v>
      </c>
      <c r="T114" s="97">
        <f t="shared" si="230"/>
        <v>13.088236475956819</v>
      </c>
      <c r="U114" s="97" t="str">
        <f t="shared" ref="U114:U115" si="294">IF(T99&lt;0,"QNOS","QSOS")</f>
        <v>QSOS</v>
      </c>
      <c r="V114" s="97">
        <f t="shared" si="232"/>
        <v>267.21591773729415</v>
      </c>
      <c r="W114" s="97">
        <f t="shared" si="0"/>
        <v>102</v>
      </c>
      <c r="X114" s="97">
        <f>SIN((90-$Y$9)*$AE$8)*TAN($AE$9*$AE$8)/TAN((90-'C'!$F84)*$AE$8)</f>
        <v>-0.14049260503616998</v>
      </c>
      <c r="Y114" s="97">
        <f t="shared" si="233"/>
        <v>3.9313065427916092</v>
      </c>
      <c r="Z114" s="97">
        <f t="shared" si="234"/>
        <v>2.2206545302661578</v>
      </c>
      <c r="AA114" s="97">
        <f t="shared" si="235"/>
        <v>-3.6273147629211464</v>
      </c>
      <c r="AB114" s="97">
        <f t="shared" si="236"/>
        <v>63.235932093769605</v>
      </c>
      <c r="AC114" s="97">
        <f t="shared" si="237"/>
        <v>-66.863246856690751</v>
      </c>
      <c r="AD114" s="97">
        <f t="shared" si="238"/>
        <v>120.39138266915154</v>
      </c>
      <c r="AE114" s="97">
        <f>(COS( 90.833*$AE$8)-SIN($Y$9*$AE$8)*SIN('C'!$F84*$AE$8))/COS($Y$9*$AE$8)/COS('C'!$F84*$AE$8)</f>
        <v>1.5390993754934329E-2</v>
      </c>
      <c r="AF114" s="97">
        <f t="shared" si="239"/>
        <v>89.118126196220018</v>
      </c>
      <c r="AG114" s="97">
        <f>('C'!$E84+$AG$9+$AA$9/15)</f>
        <v>12.344777777777779</v>
      </c>
      <c r="AH114" s="97">
        <f t="shared" si="240"/>
        <v>0</v>
      </c>
      <c r="AI114" s="97">
        <f t="shared" si="241"/>
        <v>0</v>
      </c>
      <c r="AJ114" s="97">
        <f t="shared" si="242"/>
        <v>0</v>
      </c>
      <c r="AK114" s="97">
        <f t="shared" si="243"/>
        <v>0</v>
      </c>
      <c r="AL114" s="97">
        <f t="shared" si="244"/>
        <v>0</v>
      </c>
      <c r="AM114" s="97"/>
      <c r="AN114" s="97"/>
      <c r="AO114" s="97">
        <f t="shared" si="245"/>
        <v>0</v>
      </c>
      <c r="AP114" s="97">
        <f>SIN((90-$Y$9)*$AE$8)*TAN($AC$10*$AE$8)/TAN((90-'C'!$F84)*$AE$8)</f>
        <v>1.1358338875148675E-2</v>
      </c>
      <c r="AQ114" s="97">
        <f t="shared" si="246"/>
        <v>2.5695650812758871E-2</v>
      </c>
      <c r="AR114" s="97">
        <f t="shared" si="247"/>
        <v>1.0127663357422376</v>
      </c>
      <c r="AS114" s="97">
        <f t="shared" si="248"/>
        <v>0.64259494044749754</v>
      </c>
      <c r="AT114" s="97">
        <f t="shared" si="249"/>
        <v>-9.106959298875525</v>
      </c>
      <c r="AU114" s="97">
        <f t="shared" si="250"/>
        <v>9.7495542393230217</v>
      </c>
      <c r="AV114" s="97">
        <f t="shared" si="251"/>
        <v>188.46436435842801</v>
      </c>
      <c r="AW114" s="97" t="s">
        <v>8053</v>
      </c>
      <c r="AX114" s="97" t="s">
        <v>8053</v>
      </c>
      <c r="AY114" s="97" t="s">
        <v>8053</v>
      </c>
      <c r="AZ114" s="97">
        <f t="shared" si="252"/>
        <v>11.694807495156244</v>
      </c>
      <c r="BA114" s="97">
        <f t="shared" si="253"/>
        <v>11.694807495156244</v>
      </c>
      <c r="BB114" s="97">
        <f t="shared" si="254"/>
        <v>0.48728364563151016</v>
      </c>
      <c r="BC114" s="97">
        <f t="shared" si="255"/>
        <v>0</v>
      </c>
      <c r="BD114" s="97">
        <f t="shared" si="256"/>
        <v>0</v>
      </c>
      <c r="BE114" s="97">
        <f t="shared" si="257"/>
        <v>0</v>
      </c>
      <c r="BF114" s="97">
        <f>SIN((90-$Y$9)*$AE$8)*TAN($AC$9*$AE$8)/TAN((90-'C'!$F84)*$AE$8)</f>
        <v>0.14049260503617006</v>
      </c>
      <c r="BG114" s="97">
        <f t="shared" si="258"/>
        <v>3.9313065427916136</v>
      </c>
      <c r="BH114" s="97">
        <f t="shared" si="259"/>
        <v>2.2206545302661587</v>
      </c>
      <c r="BI114" s="97">
        <f t="shared" si="260"/>
        <v>3.6273147629211464</v>
      </c>
      <c r="BJ114" s="97">
        <f t="shared" si="261"/>
        <v>-63.235932093769613</v>
      </c>
      <c r="BK114" s="97">
        <f t="shared" si="262"/>
        <v>66.863246856690765</v>
      </c>
      <c r="BL114" s="97">
        <f t="shared" si="263"/>
        <v>239.60861733084846</v>
      </c>
      <c r="BM114" s="97" t="s">
        <v>8053</v>
      </c>
      <c r="BN114" s="97" t="s">
        <v>8053</v>
      </c>
      <c r="BO114" s="97" t="s">
        <v>8053</v>
      </c>
      <c r="BP114" s="97">
        <f t="shared" si="264"/>
        <v>16.802327568223831</v>
      </c>
      <c r="BQ114" s="97">
        <f t="shared" si="265"/>
        <v>16.802327568223831</v>
      </c>
      <c r="BR114" s="97">
        <f t="shared" si="266"/>
        <v>0.70009698200932624</v>
      </c>
      <c r="BS114" s="97">
        <f t="shared" si="267"/>
        <v>0</v>
      </c>
      <c r="BT114" s="97">
        <f t="shared" si="268"/>
        <v>0</v>
      </c>
      <c r="BU114" s="97">
        <f t="shared" si="269"/>
        <v>0</v>
      </c>
      <c r="BV114" s="97">
        <f>SIN((90-$Y$9)*$AE$8)*TAN($AE$10*$AE$8)/TAN((90-'C'!$F84)*$AE$8)</f>
        <v>-1.1358338875148673E-2</v>
      </c>
      <c r="BW114" s="97">
        <f t="shared" si="270"/>
        <v>2.5695650812758864E-2</v>
      </c>
      <c r="BX114" s="97">
        <f t="shared" si="271"/>
        <v>1.0127663357422376</v>
      </c>
      <c r="BY114" s="97">
        <f t="shared" si="272"/>
        <v>-0.64259494044749743</v>
      </c>
      <c r="BZ114" s="97">
        <f t="shared" si="273"/>
        <v>9.1069592988755232</v>
      </c>
      <c r="CA114" s="97">
        <f t="shared" si="274"/>
        <v>-9.7495542393230199</v>
      </c>
      <c r="CB114" s="97">
        <f t="shared" si="275"/>
        <v>171.53563564157199</v>
      </c>
      <c r="CC114" s="97" t="s">
        <v>8053</v>
      </c>
      <c r="CD114" s="97" t="s">
        <v>8053</v>
      </c>
      <c r="CE114" s="97" t="s">
        <v>8053</v>
      </c>
      <c r="CF114" s="97">
        <f t="shared" si="276"/>
        <v>0</v>
      </c>
      <c r="CG114" s="97">
        <f t="shared" si="277"/>
        <v>0</v>
      </c>
      <c r="CH114" s="97">
        <f t="shared" si="278"/>
        <v>0</v>
      </c>
      <c r="CI114" s="97">
        <f t="shared" si="279"/>
        <v>0</v>
      </c>
      <c r="CJ114" s="97">
        <f t="shared" si="280"/>
        <v>0</v>
      </c>
      <c r="CK114" s="97">
        <f t="shared" si="281"/>
        <v>0</v>
      </c>
      <c r="CL114" s="97">
        <f>90-'C'!$F84</f>
        <v>92.769000000000005</v>
      </c>
      <c r="CM114" s="97">
        <v>13</v>
      </c>
      <c r="CN114" s="97"/>
      <c r="CO114" s="97"/>
      <c r="CP114" s="97">
        <f>$D102</f>
        <v>0.48621081560700863</v>
      </c>
      <c r="CQ114" s="97"/>
      <c r="CR114" s="97" t="s">
        <v>8195</v>
      </c>
      <c r="CS114" s="97">
        <f t="shared" si="282"/>
        <v>13</v>
      </c>
      <c r="CT114" s="97">
        <f t="shared" si="283"/>
        <v>34.31666666666667</v>
      </c>
      <c r="CU114" s="97">
        <f>'C'!F84</f>
        <v>-2.7690000000000001</v>
      </c>
      <c r="CV114" s="97">
        <f t="shared" si="284"/>
        <v>3.1415926535897931</v>
      </c>
      <c r="CW114" s="97">
        <f t="shared" si="285"/>
        <v>1.7453292519943295E-2</v>
      </c>
      <c r="CX114" s="97">
        <f t="shared" si="286"/>
        <v>57.295779513082323</v>
      </c>
      <c r="CY114" s="97">
        <f t="shared" si="287"/>
        <v>0.59893882164272083</v>
      </c>
      <c r="CZ114" s="97">
        <f t="shared" si="288"/>
        <v>-4.8328166987722986E-2</v>
      </c>
      <c r="DA114" s="97">
        <f t="shared" si="289"/>
        <v>1.5554047253318495</v>
      </c>
      <c r="DB114" s="97">
        <f t="shared" si="290"/>
        <v>-87.215917737294163</v>
      </c>
      <c r="DC114" s="97">
        <f t="shared" si="291"/>
        <v>92.784082262705837</v>
      </c>
      <c r="DD114" s="97">
        <f t="shared" si="292"/>
        <v>267.21591773729415</v>
      </c>
      <c r="DE114" s="97"/>
      <c r="DF114" s="97"/>
      <c r="DG114" s="97"/>
      <c r="DH114" s="97"/>
      <c r="DI114" s="97"/>
      <c r="DJ114" s="97"/>
      <c r="DK114" s="97"/>
      <c r="DL114" s="97"/>
      <c r="DM114" s="97"/>
      <c r="DN114" s="97"/>
      <c r="DO114" s="97"/>
    </row>
    <row r="115" spans="1:119" ht="30" customHeight="1" x14ac:dyDescent="0.2">
      <c r="A115" s="97">
        <f t="shared" si="215"/>
        <v>0</v>
      </c>
      <c r="B115" s="97">
        <f t="shared" si="216"/>
        <v>0</v>
      </c>
      <c r="C115" s="97">
        <f t="shared" si="217"/>
        <v>0</v>
      </c>
      <c r="D115" s="97">
        <f t="shared" si="218"/>
        <v>0.48733026637869248</v>
      </c>
      <c r="E115" s="97">
        <f t="shared" si="219"/>
        <v>0</v>
      </c>
      <c r="F115" s="98">
        <f t="shared" si="220"/>
        <v>0.48733026637869248</v>
      </c>
      <c r="G115" s="97">
        <f t="shared" si="221"/>
        <v>0.69844800188892397</v>
      </c>
      <c r="H115" s="97">
        <f t="shared" si="222"/>
        <v>0</v>
      </c>
      <c r="I115" s="98">
        <f t="shared" si="223"/>
        <v>0.69844800188892397</v>
      </c>
      <c r="J115" s="97">
        <f t="shared" si="224"/>
        <v>0</v>
      </c>
      <c r="K115" s="97">
        <f t="shared" si="225"/>
        <v>0</v>
      </c>
      <c r="L115" s="98">
        <f t="shared" si="226"/>
        <v>0</v>
      </c>
      <c r="M115" s="98">
        <f t="shared" si="227"/>
        <v>14</v>
      </c>
      <c r="N115" s="97"/>
      <c r="O115" s="97"/>
      <c r="P115" s="97">
        <f>$E102</f>
        <v>0</v>
      </c>
      <c r="Q115" s="98">
        <f t="shared" si="293"/>
        <v>14</v>
      </c>
      <c r="R115" s="97">
        <f t="shared" si="228"/>
        <v>105.87231873866266</v>
      </c>
      <c r="S115" s="97">
        <f t="shared" si="229"/>
        <v>92.305794928696329</v>
      </c>
      <c r="T115" s="97">
        <f t="shared" si="230"/>
        <v>13.566523809966327</v>
      </c>
      <c r="U115" s="97" t="str">
        <f t="shared" si="294"/>
        <v>QSOS</v>
      </c>
      <c r="V115" s="97">
        <f t="shared" si="232"/>
        <v>267.69420507130366</v>
      </c>
      <c r="W115" s="97">
        <f t="shared" si="0"/>
        <v>103</v>
      </c>
      <c r="X115" s="97">
        <f>SIN((90-$Y$9)*$AE$8)*TAN($AE$9*$AE$8)/TAN((90-'C'!$F85)*$AE$8)</f>
        <v>-0.12042635878981499</v>
      </c>
      <c r="Y115" s="97">
        <f t="shared" si="233"/>
        <v>3.9313065427916092</v>
      </c>
      <c r="Z115" s="97">
        <f t="shared" si="234"/>
        <v>2.2206545302661578</v>
      </c>
      <c r="AA115" s="97">
        <f t="shared" si="235"/>
        <v>-3.1086819195762887</v>
      </c>
      <c r="AB115" s="97">
        <f t="shared" si="236"/>
        <v>63.235932093769605</v>
      </c>
      <c r="AC115" s="97">
        <f t="shared" si="237"/>
        <v>-66.34461401334589</v>
      </c>
      <c r="AD115" s="97">
        <f t="shared" si="238"/>
        <v>119.87274982580669</v>
      </c>
      <c r="AE115" s="97">
        <f>(COS( 90.833*$AE$8)-SIN($Y$9*$AE$8)*SIN('C'!$F85*$AE$8))/COS($Y$9*$AE$8)/COS('C'!$F85*$AE$8)</f>
        <v>1.0681197266428886E-2</v>
      </c>
      <c r="AF115" s="97">
        <f t="shared" si="239"/>
        <v>89.388000839153264</v>
      </c>
      <c r="AG115" s="97">
        <f>('C'!$E85+$AG$9+$AA$9/15)</f>
        <v>12.33977777777778</v>
      </c>
      <c r="AH115" s="97">
        <f t="shared" si="240"/>
        <v>0</v>
      </c>
      <c r="AI115" s="97">
        <f t="shared" si="241"/>
        <v>0</v>
      </c>
      <c r="AJ115" s="97">
        <f t="shared" si="242"/>
        <v>0</v>
      </c>
      <c r="AK115" s="97">
        <f t="shared" si="243"/>
        <v>0</v>
      </c>
      <c r="AL115" s="97">
        <f t="shared" si="244"/>
        <v>0</v>
      </c>
      <c r="AM115" s="97"/>
      <c r="AN115" s="97"/>
      <c r="AO115" s="97">
        <f t="shared" si="245"/>
        <v>0</v>
      </c>
      <c r="AP115" s="97">
        <f>SIN((90-$Y$9)*$AE$8)*TAN($AC$10*$AE$8)/TAN((90-'C'!$F85)*$AE$8)</f>
        <v>9.7360526006532878E-3</v>
      </c>
      <c r="AQ115" s="97">
        <f t="shared" si="246"/>
        <v>2.5695650812758871E-2</v>
      </c>
      <c r="AR115" s="97">
        <f t="shared" si="247"/>
        <v>1.0127663357422376</v>
      </c>
      <c r="AS115" s="97">
        <f t="shared" si="248"/>
        <v>0.55081147146189058</v>
      </c>
      <c r="AT115" s="97">
        <f t="shared" si="249"/>
        <v>-9.106959298875525</v>
      </c>
      <c r="AU115" s="97">
        <f t="shared" si="250"/>
        <v>9.6577707703374163</v>
      </c>
      <c r="AV115" s="97">
        <f t="shared" si="251"/>
        <v>188.55614782741364</v>
      </c>
      <c r="AW115" s="97" t="s">
        <v>8053</v>
      </c>
      <c r="AX115" s="97" t="s">
        <v>8053</v>
      </c>
      <c r="AY115" s="97" t="s">
        <v>8053</v>
      </c>
      <c r="AZ115" s="97">
        <f t="shared" si="252"/>
        <v>11.695926393088619</v>
      </c>
      <c r="BA115" s="97">
        <f t="shared" si="253"/>
        <v>11.695926393088619</v>
      </c>
      <c r="BB115" s="97">
        <f t="shared" si="254"/>
        <v>0.48733026637869248</v>
      </c>
      <c r="BC115" s="97">
        <f t="shared" si="255"/>
        <v>0</v>
      </c>
      <c r="BD115" s="97">
        <f t="shared" si="256"/>
        <v>0</v>
      </c>
      <c r="BE115" s="97">
        <f t="shared" si="257"/>
        <v>0</v>
      </c>
      <c r="BF115" s="97">
        <f>SIN((90-$Y$9)*$AE$8)*TAN($AC$9*$AE$8)/TAN((90-'C'!$F85)*$AE$8)</f>
        <v>0.12042635878981504</v>
      </c>
      <c r="BG115" s="97">
        <f t="shared" si="258"/>
        <v>3.9313065427916136</v>
      </c>
      <c r="BH115" s="97">
        <f t="shared" si="259"/>
        <v>2.2206545302661587</v>
      </c>
      <c r="BI115" s="97">
        <f t="shared" si="260"/>
        <v>3.1086819195762887</v>
      </c>
      <c r="BJ115" s="97">
        <f t="shared" si="261"/>
        <v>-63.235932093769613</v>
      </c>
      <c r="BK115" s="97">
        <f t="shared" si="262"/>
        <v>66.344614013345904</v>
      </c>
      <c r="BL115" s="97">
        <f t="shared" si="263"/>
        <v>240.12725017419331</v>
      </c>
      <c r="BM115" s="97" t="s">
        <v>8053</v>
      </c>
      <c r="BN115" s="97" t="s">
        <v>8053</v>
      </c>
      <c r="BO115" s="97" t="s">
        <v>8053</v>
      </c>
      <c r="BP115" s="97">
        <f t="shared" si="264"/>
        <v>16.762752045334175</v>
      </c>
      <c r="BQ115" s="97">
        <f t="shared" si="265"/>
        <v>16.762752045334175</v>
      </c>
      <c r="BR115" s="97">
        <f t="shared" si="266"/>
        <v>0.69844800188892397</v>
      </c>
      <c r="BS115" s="97">
        <f t="shared" si="267"/>
        <v>0</v>
      </c>
      <c r="BT115" s="97">
        <f t="shared" si="268"/>
        <v>0</v>
      </c>
      <c r="BU115" s="97">
        <f t="shared" si="269"/>
        <v>0</v>
      </c>
      <c r="BV115" s="97">
        <f>SIN((90-$Y$9)*$AE$8)*TAN($AE$10*$AE$8)/TAN((90-'C'!$F85)*$AE$8)</f>
        <v>-9.736052600653286E-3</v>
      </c>
      <c r="BW115" s="97">
        <f t="shared" si="270"/>
        <v>2.5695650812758864E-2</v>
      </c>
      <c r="BX115" s="97">
        <f t="shared" si="271"/>
        <v>1.0127663357422376</v>
      </c>
      <c r="BY115" s="97">
        <f t="shared" si="272"/>
        <v>-0.55081147146189047</v>
      </c>
      <c r="BZ115" s="97">
        <f t="shared" si="273"/>
        <v>9.1069592988755232</v>
      </c>
      <c r="CA115" s="97">
        <f t="shared" si="274"/>
        <v>-9.6577707703374145</v>
      </c>
      <c r="CB115" s="97">
        <f t="shared" si="275"/>
        <v>171.44385217258636</v>
      </c>
      <c r="CC115" s="97" t="s">
        <v>8053</v>
      </c>
      <c r="CD115" s="97" t="s">
        <v>8053</v>
      </c>
      <c r="CE115" s="97" t="s">
        <v>8053</v>
      </c>
      <c r="CF115" s="97">
        <f t="shared" si="276"/>
        <v>0</v>
      </c>
      <c r="CG115" s="97">
        <f t="shared" si="277"/>
        <v>0</v>
      </c>
      <c r="CH115" s="97">
        <f t="shared" si="278"/>
        <v>0</v>
      </c>
      <c r="CI115" s="97">
        <f t="shared" si="279"/>
        <v>0</v>
      </c>
      <c r="CJ115" s="97">
        <f t="shared" si="280"/>
        <v>0</v>
      </c>
      <c r="CK115" s="97">
        <f t="shared" si="281"/>
        <v>0</v>
      </c>
      <c r="CL115" s="97">
        <f>90-'C'!$F85</f>
        <v>92.373999999999995</v>
      </c>
      <c r="CM115" s="97">
        <v>14</v>
      </c>
      <c r="CN115" s="97"/>
      <c r="CO115" s="97"/>
      <c r="CP115" s="97">
        <f>$E102</f>
        <v>0</v>
      </c>
      <c r="CQ115" s="97"/>
      <c r="CR115" s="97" t="s">
        <v>8195</v>
      </c>
      <c r="CS115" s="97">
        <f t="shared" si="282"/>
        <v>14</v>
      </c>
      <c r="CT115" s="97">
        <f t="shared" si="283"/>
        <v>34.31666666666667</v>
      </c>
      <c r="CU115" s="97">
        <f>'C'!F85</f>
        <v>-2.3740000000000001</v>
      </c>
      <c r="CV115" s="97">
        <f t="shared" si="284"/>
        <v>3.1415926535897931</v>
      </c>
      <c r="CW115" s="97">
        <f t="shared" si="285"/>
        <v>1.7453292519943295E-2</v>
      </c>
      <c r="CX115" s="97">
        <f t="shared" si="286"/>
        <v>57.295779513082323</v>
      </c>
      <c r="CY115" s="97">
        <f t="shared" si="287"/>
        <v>0.59893882164272083</v>
      </c>
      <c r="CZ115" s="97">
        <f t="shared" si="288"/>
        <v>-4.1434116442345383E-2</v>
      </c>
      <c r="DA115" s="97">
        <f t="shared" si="289"/>
        <v>1.5601149264186787</v>
      </c>
      <c r="DB115" s="97">
        <f t="shared" si="290"/>
        <v>-87.694205071303671</v>
      </c>
      <c r="DC115" s="97">
        <f t="shared" si="291"/>
        <v>92.305794928696329</v>
      </c>
      <c r="DD115" s="97">
        <f t="shared" si="292"/>
        <v>267.69420507130366</v>
      </c>
      <c r="DE115" s="97"/>
      <c r="DF115" s="97"/>
      <c r="DG115" s="97"/>
      <c r="DH115" s="97"/>
      <c r="DI115" s="97"/>
      <c r="DJ115" s="97"/>
      <c r="DK115" s="97"/>
      <c r="DL115" s="97"/>
      <c r="DM115" s="97"/>
      <c r="DN115" s="97"/>
      <c r="DO115" s="97"/>
    </row>
    <row r="116" spans="1:119" ht="30" customHeight="1" x14ac:dyDescent="0.2">
      <c r="A116" s="97">
        <f t="shared" si="215"/>
        <v>0</v>
      </c>
      <c r="B116" s="97">
        <f t="shared" si="216"/>
        <v>0</v>
      </c>
      <c r="C116" s="97">
        <f t="shared" si="217"/>
        <v>0</v>
      </c>
      <c r="D116" s="97">
        <f t="shared" si="218"/>
        <v>0.48737673750396698</v>
      </c>
      <c r="E116" s="97">
        <f t="shared" si="219"/>
        <v>0</v>
      </c>
      <c r="F116" s="98">
        <f t="shared" si="220"/>
        <v>0.48737673750396698</v>
      </c>
      <c r="G116" s="97">
        <f t="shared" si="221"/>
        <v>0.69680055237916017</v>
      </c>
      <c r="H116" s="97">
        <f t="shared" si="222"/>
        <v>0</v>
      </c>
      <c r="I116" s="98">
        <f t="shared" si="223"/>
        <v>0.69680055237916017</v>
      </c>
      <c r="J116" s="97">
        <f t="shared" si="224"/>
        <v>0</v>
      </c>
      <c r="K116" s="97">
        <f t="shared" si="225"/>
        <v>0</v>
      </c>
      <c r="L116" s="98">
        <f t="shared" si="226"/>
        <v>0</v>
      </c>
      <c r="M116" s="98">
        <f t="shared" si="227"/>
        <v>15</v>
      </c>
      <c r="N116" s="97"/>
      <c r="O116" s="97"/>
      <c r="P116" s="97">
        <f>$J102</f>
        <v>0</v>
      </c>
      <c r="Q116" s="98">
        <f t="shared" si="293"/>
        <v>15</v>
      </c>
      <c r="R116" s="97">
        <f t="shared" si="228"/>
        <v>105.87231873866266</v>
      </c>
      <c r="S116" s="97">
        <f t="shared" si="229"/>
        <v>91.827531654103737</v>
      </c>
      <c r="T116" s="97">
        <f t="shared" si="230"/>
        <v>14.044787084558919</v>
      </c>
      <c r="U116" s="97" t="str">
        <f>IF(T98&lt;0,"QNOS","QSOS")</f>
        <v>QSOS</v>
      </c>
      <c r="V116" s="97">
        <f t="shared" si="232"/>
        <v>268.17246834589628</v>
      </c>
      <c r="W116" s="97">
        <f t="shared" si="0"/>
        <v>104</v>
      </c>
      <c r="X116" s="97">
        <f>SIN((90-$Y$9)*$AE$8)*TAN($AE$9*$AE$8)/TAN((90-'C'!$F86)*$AE$8)</f>
        <v>-0.10037157981450731</v>
      </c>
      <c r="Y116" s="97">
        <f t="shared" si="233"/>
        <v>3.9313065427916092</v>
      </c>
      <c r="Z116" s="97">
        <f t="shared" si="234"/>
        <v>2.2206545302661578</v>
      </c>
      <c r="AA116" s="97">
        <f t="shared" si="235"/>
        <v>-2.5906000960613413</v>
      </c>
      <c r="AB116" s="97">
        <f t="shared" si="236"/>
        <v>63.235932093769605</v>
      </c>
      <c r="AC116" s="97">
        <f t="shared" si="237"/>
        <v>-65.826532189830942</v>
      </c>
      <c r="AD116" s="97">
        <f t="shared" si="238"/>
        <v>119.35466800229173</v>
      </c>
      <c r="AE116" s="97">
        <f>(COS( 90.833*$AE$8)-SIN($Y$9*$AE$8)*SIN('C'!$F86*$AE$8))/COS($Y$9*$AE$8)/COS('C'!$F86*$AE$8)</f>
        <v>5.9732552067097728E-3</v>
      </c>
      <c r="AF116" s="97">
        <f t="shared" si="239"/>
        <v>89.657755651480031</v>
      </c>
      <c r="AG116" s="97">
        <f>('C'!$E86+$AG$9+$AA$9/15)</f>
        <v>12.334777777777777</v>
      </c>
      <c r="AH116" s="97">
        <f t="shared" si="240"/>
        <v>0</v>
      </c>
      <c r="AI116" s="97">
        <f t="shared" si="241"/>
        <v>0</v>
      </c>
      <c r="AJ116" s="97">
        <f t="shared" si="242"/>
        <v>0</v>
      </c>
      <c r="AK116" s="97">
        <f t="shared" si="243"/>
        <v>0</v>
      </c>
      <c r="AL116" s="97">
        <f t="shared" si="244"/>
        <v>0</v>
      </c>
      <c r="AM116" s="97"/>
      <c r="AN116" s="97"/>
      <c r="AO116" s="97">
        <f t="shared" si="245"/>
        <v>0</v>
      </c>
      <c r="AP116" s="97">
        <f>SIN((90-$Y$9)*$AE$8)*TAN($AC$10*$AE$8)/TAN((90-'C'!$F86)*$AE$8)</f>
        <v>8.1146934151708431E-3</v>
      </c>
      <c r="AQ116" s="97">
        <f t="shared" si="246"/>
        <v>2.5695650812758871E-2</v>
      </c>
      <c r="AR116" s="97">
        <f t="shared" si="247"/>
        <v>1.0127663357422376</v>
      </c>
      <c r="AS116" s="97">
        <f t="shared" si="248"/>
        <v>0.45908186636303394</v>
      </c>
      <c r="AT116" s="97">
        <f t="shared" si="249"/>
        <v>-9.106959298875525</v>
      </c>
      <c r="AU116" s="97">
        <f t="shared" si="250"/>
        <v>9.5660411652385591</v>
      </c>
      <c r="AV116" s="97">
        <f t="shared" si="251"/>
        <v>188.6478774325125</v>
      </c>
      <c r="AW116" s="97" t="s">
        <v>8053</v>
      </c>
      <c r="AX116" s="97" t="s">
        <v>8053</v>
      </c>
      <c r="AY116" s="97" t="s">
        <v>8053</v>
      </c>
      <c r="AZ116" s="97">
        <f t="shared" si="252"/>
        <v>11.697041700095207</v>
      </c>
      <c r="BA116" s="97">
        <f t="shared" si="253"/>
        <v>11.697041700095207</v>
      </c>
      <c r="BB116" s="97">
        <f t="shared" si="254"/>
        <v>0.48737673750396698</v>
      </c>
      <c r="BC116" s="97">
        <f t="shared" si="255"/>
        <v>0</v>
      </c>
      <c r="BD116" s="97">
        <f t="shared" si="256"/>
        <v>0</v>
      </c>
      <c r="BE116" s="97">
        <f t="shared" si="257"/>
        <v>0</v>
      </c>
      <c r="BF116" s="97">
        <f>SIN((90-$Y$9)*$AE$8)*TAN($AC$9*$AE$8)/TAN((90-'C'!$F86)*$AE$8)</f>
        <v>0.10037157981450737</v>
      </c>
      <c r="BG116" s="97">
        <f t="shared" si="258"/>
        <v>3.9313065427916136</v>
      </c>
      <c r="BH116" s="97">
        <f t="shared" si="259"/>
        <v>2.2206545302661587</v>
      </c>
      <c r="BI116" s="97">
        <f t="shared" si="260"/>
        <v>2.5906000960613418</v>
      </c>
      <c r="BJ116" s="97">
        <f t="shared" si="261"/>
        <v>-63.235932093769613</v>
      </c>
      <c r="BK116" s="97">
        <f t="shared" si="262"/>
        <v>65.826532189830957</v>
      </c>
      <c r="BL116" s="97">
        <f t="shared" si="263"/>
        <v>240.64533199770827</v>
      </c>
      <c r="BM116" s="97" t="s">
        <v>8053</v>
      </c>
      <c r="BN116" s="97" t="s">
        <v>8053</v>
      </c>
      <c r="BO116" s="97" t="s">
        <v>8053</v>
      </c>
      <c r="BP116" s="97">
        <f t="shared" si="264"/>
        <v>16.723213257099843</v>
      </c>
      <c r="BQ116" s="97">
        <f t="shared" si="265"/>
        <v>16.723213257099843</v>
      </c>
      <c r="BR116" s="97">
        <f t="shared" si="266"/>
        <v>0.69680055237916017</v>
      </c>
      <c r="BS116" s="97">
        <f t="shared" si="267"/>
        <v>0</v>
      </c>
      <c r="BT116" s="97">
        <f t="shared" si="268"/>
        <v>0</v>
      </c>
      <c r="BU116" s="97">
        <f t="shared" si="269"/>
        <v>0</v>
      </c>
      <c r="BV116" s="97">
        <f>SIN((90-$Y$9)*$AE$8)*TAN($AE$10*$AE$8)/TAN((90-'C'!$F86)*$AE$8)</f>
        <v>-8.1146934151708414E-3</v>
      </c>
      <c r="BW116" s="97">
        <f t="shared" si="270"/>
        <v>2.5695650812758864E-2</v>
      </c>
      <c r="BX116" s="97">
        <f t="shared" si="271"/>
        <v>1.0127663357422376</v>
      </c>
      <c r="BY116" s="97">
        <f t="shared" si="272"/>
        <v>-0.45908186636303383</v>
      </c>
      <c r="BZ116" s="97">
        <f t="shared" si="273"/>
        <v>9.1069592988755232</v>
      </c>
      <c r="CA116" s="97">
        <f t="shared" si="274"/>
        <v>-9.5660411652385573</v>
      </c>
      <c r="CB116" s="97">
        <f t="shared" si="275"/>
        <v>171.3521225674875</v>
      </c>
      <c r="CC116" s="97" t="s">
        <v>8053</v>
      </c>
      <c r="CD116" s="97" t="s">
        <v>8053</v>
      </c>
      <c r="CE116" s="97" t="s">
        <v>8053</v>
      </c>
      <c r="CF116" s="97">
        <f t="shared" si="276"/>
        <v>0</v>
      </c>
      <c r="CG116" s="97">
        <f t="shared" si="277"/>
        <v>0</v>
      </c>
      <c r="CH116" s="97">
        <f t="shared" si="278"/>
        <v>0</v>
      </c>
      <c r="CI116" s="97">
        <f t="shared" si="279"/>
        <v>0</v>
      </c>
      <c r="CJ116" s="97">
        <f t="shared" si="280"/>
        <v>0</v>
      </c>
      <c r="CK116" s="97">
        <f t="shared" si="281"/>
        <v>0</v>
      </c>
      <c r="CL116" s="97">
        <f>90-'C'!$F86</f>
        <v>91.978999999999999</v>
      </c>
      <c r="CM116" s="97">
        <v>15</v>
      </c>
      <c r="CN116" s="97"/>
      <c r="CO116" s="97"/>
      <c r="CP116" s="97">
        <f>$J102</f>
        <v>0</v>
      </c>
      <c r="CQ116" s="97"/>
      <c r="CR116" s="97" t="s">
        <v>8195</v>
      </c>
      <c r="CS116" s="97">
        <f t="shared" si="282"/>
        <v>15</v>
      </c>
      <c r="CT116" s="97">
        <f t="shared" si="283"/>
        <v>34.31666666666667</v>
      </c>
      <c r="CU116" s="97">
        <f>'C'!F86</f>
        <v>-1.9790000000000001</v>
      </c>
      <c r="CV116" s="97">
        <f t="shared" si="284"/>
        <v>3.1415926535897931</v>
      </c>
      <c r="CW116" s="97">
        <f t="shared" si="285"/>
        <v>1.7453292519943295E-2</v>
      </c>
      <c r="CX116" s="97">
        <f t="shared" si="286"/>
        <v>57.295779513082323</v>
      </c>
      <c r="CY116" s="97">
        <f t="shared" si="287"/>
        <v>0.59893882164272083</v>
      </c>
      <c r="CZ116" s="97">
        <f t="shared" si="288"/>
        <v>-3.4540065896967787E-2</v>
      </c>
      <c r="DA116" s="97">
        <f t="shared" si="289"/>
        <v>1.5648230360668802</v>
      </c>
      <c r="DB116" s="97">
        <f t="shared" si="290"/>
        <v>-88.172468345896263</v>
      </c>
      <c r="DC116" s="97">
        <f t="shared" si="291"/>
        <v>91.827531654103737</v>
      </c>
      <c r="DD116" s="97">
        <f t="shared" si="292"/>
        <v>268.17246834589628</v>
      </c>
      <c r="DE116" s="97"/>
      <c r="DF116" s="97"/>
      <c r="DG116" s="97"/>
      <c r="DH116" s="97"/>
      <c r="DI116" s="97"/>
      <c r="DJ116" s="97"/>
      <c r="DK116" s="97"/>
      <c r="DL116" s="97"/>
      <c r="DM116" s="97"/>
      <c r="DN116" s="97"/>
      <c r="DO116" s="97"/>
    </row>
    <row r="117" spans="1:119" ht="30" customHeight="1" x14ac:dyDescent="0.2">
      <c r="A117" s="97">
        <f t="shared" si="215"/>
        <v>0</v>
      </c>
      <c r="B117" s="97">
        <f t="shared" si="216"/>
        <v>0</v>
      </c>
      <c r="C117" s="97">
        <f t="shared" si="217"/>
        <v>0</v>
      </c>
      <c r="D117" s="97">
        <f t="shared" si="218"/>
        <v>0.48746475065965561</v>
      </c>
      <c r="E117" s="97">
        <f t="shared" si="219"/>
        <v>0</v>
      </c>
      <c r="F117" s="98">
        <f t="shared" si="220"/>
        <v>0.48746475065965561</v>
      </c>
      <c r="G117" s="97">
        <f t="shared" si="221"/>
        <v>0.69519604317102734</v>
      </c>
      <c r="H117" s="97">
        <f t="shared" si="222"/>
        <v>0</v>
      </c>
      <c r="I117" s="98">
        <f t="shared" si="223"/>
        <v>0.69519604317102734</v>
      </c>
      <c r="J117" s="97">
        <f t="shared" si="224"/>
        <v>0</v>
      </c>
      <c r="K117" s="97">
        <f t="shared" si="225"/>
        <v>0</v>
      </c>
      <c r="L117" s="98">
        <f t="shared" si="226"/>
        <v>0</v>
      </c>
      <c r="M117" s="98">
        <f t="shared" si="227"/>
        <v>16</v>
      </c>
      <c r="N117" s="97"/>
      <c r="O117" s="97"/>
      <c r="P117" s="97">
        <f>$K102</f>
        <v>0</v>
      </c>
      <c r="Q117" s="98">
        <f t="shared" si="293"/>
        <v>16</v>
      </c>
      <c r="R117" s="97">
        <f t="shared" si="228"/>
        <v>105.87231873866266</v>
      </c>
      <c r="S117" s="97">
        <f t="shared" si="229"/>
        <v>91.349281828247584</v>
      </c>
      <c r="T117" s="97">
        <f t="shared" si="230"/>
        <v>14.523036910415072</v>
      </c>
      <c r="U117" s="97" t="str">
        <f t="shared" ref="U117:U132" si="295">IF(T102&lt;0,"QNOS","QSOS")</f>
        <v>QSOS</v>
      </c>
      <c r="V117" s="97">
        <f t="shared" si="232"/>
        <v>268.65071817175243</v>
      </c>
      <c r="W117" s="97">
        <f t="shared" si="0"/>
        <v>105</v>
      </c>
      <c r="X117" s="97">
        <f>SIN((90-$Y$9)*$AE$8)*TAN($AE$9*$AE$8)/TAN((90-'C'!$F87)*$AE$8)</f>
        <v>-8.0326353441357787E-2</v>
      </c>
      <c r="Y117" s="97">
        <f t="shared" si="233"/>
        <v>3.9313065427916092</v>
      </c>
      <c r="Z117" s="97">
        <f t="shared" si="234"/>
        <v>2.2206545302661578</v>
      </c>
      <c r="AA117" s="97">
        <f t="shared" si="235"/>
        <v>-2.072976781133546</v>
      </c>
      <c r="AB117" s="97">
        <f t="shared" si="236"/>
        <v>63.235932093769605</v>
      </c>
      <c r="AC117" s="97">
        <f t="shared" si="237"/>
        <v>-65.308908874903153</v>
      </c>
      <c r="AD117" s="97">
        <f t="shared" si="238"/>
        <v>118.83704468736394</v>
      </c>
      <c r="AE117" s="97">
        <f>(COS( 90.833*$AE$8)-SIN($Y$9*$AE$8)*SIN('C'!$F87*$AE$8))/COS($Y$9*$AE$8)/COS('C'!$F87*$AE$8)</f>
        <v>1.2667187574754361E-3</v>
      </c>
      <c r="AF117" s="97">
        <f t="shared" si="239"/>
        <v>89.927422341957197</v>
      </c>
      <c r="AG117" s="97">
        <f>('C'!$E87+$AG$9+$AA$9/15)</f>
        <v>12.330777777777779</v>
      </c>
      <c r="AH117" s="97">
        <f t="shared" si="240"/>
        <v>0</v>
      </c>
      <c r="AI117" s="97">
        <f t="shared" si="241"/>
        <v>0</v>
      </c>
      <c r="AJ117" s="97">
        <f t="shared" si="242"/>
        <v>0</v>
      </c>
      <c r="AK117" s="97">
        <f t="shared" si="243"/>
        <v>0</v>
      </c>
      <c r="AL117" s="97">
        <f t="shared" si="244"/>
        <v>0</v>
      </c>
      <c r="AM117" s="97"/>
      <c r="AN117" s="97"/>
      <c r="AO117" s="97">
        <f t="shared" si="245"/>
        <v>0</v>
      </c>
      <c r="AP117" s="97">
        <f>SIN((90-$Y$9)*$AE$8)*TAN($AC$10*$AE$8)/TAN((90-'C'!$F87)*$AE$8)</f>
        <v>6.4941065243755364E-3</v>
      </c>
      <c r="AQ117" s="97">
        <f t="shared" si="246"/>
        <v>2.5695650812758871E-2</v>
      </c>
      <c r="AR117" s="97">
        <f t="shared" si="247"/>
        <v>1.0127663357422376</v>
      </c>
      <c r="AS117" s="97">
        <f t="shared" si="248"/>
        <v>0.36739713031514565</v>
      </c>
      <c r="AT117" s="97">
        <f t="shared" si="249"/>
        <v>-9.106959298875525</v>
      </c>
      <c r="AU117" s="97">
        <f t="shared" si="250"/>
        <v>9.4743564291906708</v>
      </c>
      <c r="AV117" s="97">
        <f t="shared" si="251"/>
        <v>188.73956216856038</v>
      </c>
      <c r="AW117" s="97" t="s">
        <v>8053</v>
      </c>
      <c r="AX117" s="97" t="s">
        <v>8053</v>
      </c>
      <c r="AY117" s="97" t="s">
        <v>8053</v>
      </c>
      <c r="AZ117" s="97">
        <f t="shared" si="252"/>
        <v>11.699154015831734</v>
      </c>
      <c r="BA117" s="97">
        <f t="shared" si="253"/>
        <v>11.699154015831734</v>
      </c>
      <c r="BB117" s="97">
        <f t="shared" si="254"/>
        <v>0.48746475065965561</v>
      </c>
      <c r="BC117" s="97">
        <f t="shared" si="255"/>
        <v>0</v>
      </c>
      <c r="BD117" s="97">
        <f t="shared" si="256"/>
        <v>0</v>
      </c>
      <c r="BE117" s="97">
        <f t="shared" si="257"/>
        <v>0</v>
      </c>
      <c r="BF117" s="97">
        <f>SIN((90-$Y$9)*$AE$8)*TAN($AC$9*$AE$8)/TAN((90-'C'!$F87)*$AE$8)</f>
        <v>8.0326353441357828E-2</v>
      </c>
      <c r="BG117" s="97">
        <f t="shared" si="258"/>
        <v>3.9313065427916136</v>
      </c>
      <c r="BH117" s="97">
        <f t="shared" si="259"/>
        <v>2.2206545302661587</v>
      </c>
      <c r="BI117" s="97">
        <f t="shared" si="260"/>
        <v>2.0729767811335469</v>
      </c>
      <c r="BJ117" s="97">
        <f t="shared" si="261"/>
        <v>-63.235932093769613</v>
      </c>
      <c r="BK117" s="97">
        <f t="shared" si="262"/>
        <v>65.308908874903153</v>
      </c>
      <c r="BL117" s="97">
        <f t="shared" si="263"/>
        <v>241.16295531263606</v>
      </c>
      <c r="BM117" s="97" t="s">
        <v>8053</v>
      </c>
      <c r="BN117" s="97" t="s">
        <v>8053</v>
      </c>
      <c r="BO117" s="97" t="s">
        <v>8053</v>
      </c>
      <c r="BP117" s="97">
        <f t="shared" si="264"/>
        <v>16.684705036104656</v>
      </c>
      <c r="BQ117" s="97">
        <f t="shared" si="265"/>
        <v>16.684705036104656</v>
      </c>
      <c r="BR117" s="97">
        <f t="shared" si="266"/>
        <v>0.69519604317102734</v>
      </c>
      <c r="BS117" s="97">
        <f t="shared" si="267"/>
        <v>0</v>
      </c>
      <c r="BT117" s="97">
        <f t="shared" si="268"/>
        <v>0</v>
      </c>
      <c r="BU117" s="97">
        <f t="shared" si="269"/>
        <v>0</v>
      </c>
      <c r="BV117" s="97">
        <f>SIN((90-$Y$9)*$AE$8)*TAN($AE$10*$AE$8)/TAN((90-'C'!$F87)*$AE$8)</f>
        <v>-6.4941065243755347E-3</v>
      </c>
      <c r="BW117" s="97">
        <f t="shared" si="270"/>
        <v>2.5695650812758864E-2</v>
      </c>
      <c r="BX117" s="97">
        <f t="shared" si="271"/>
        <v>1.0127663357422376</v>
      </c>
      <c r="BY117" s="97">
        <f t="shared" si="272"/>
        <v>-0.36739713031514554</v>
      </c>
      <c r="BZ117" s="97">
        <f t="shared" si="273"/>
        <v>9.1069592988755232</v>
      </c>
      <c r="CA117" s="97">
        <f t="shared" si="274"/>
        <v>-9.474356429190669</v>
      </c>
      <c r="CB117" s="97">
        <f t="shared" si="275"/>
        <v>171.26043783143962</v>
      </c>
      <c r="CC117" s="97" t="s">
        <v>8053</v>
      </c>
      <c r="CD117" s="97" t="s">
        <v>8053</v>
      </c>
      <c r="CE117" s="97" t="s">
        <v>8053</v>
      </c>
      <c r="CF117" s="97">
        <f t="shared" si="276"/>
        <v>0</v>
      </c>
      <c r="CG117" s="97">
        <f t="shared" si="277"/>
        <v>0</v>
      </c>
      <c r="CH117" s="97">
        <f t="shared" si="278"/>
        <v>0</v>
      </c>
      <c r="CI117" s="97">
        <f t="shared" si="279"/>
        <v>0</v>
      </c>
      <c r="CJ117" s="97">
        <f t="shared" si="280"/>
        <v>0</v>
      </c>
      <c r="CK117" s="97">
        <f t="shared" si="281"/>
        <v>0</v>
      </c>
      <c r="CL117" s="97">
        <f>90-'C'!$F87</f>
        <v>91.584000000000003</v>
      </c>
      <c r="CM117" s="97">
        <v>16</v>
      </c>
      <c r="CN117" s="97"/>
      <c r="CO117" s="97"/>
      <c r="CP117" s="97">
        <f>$K102</f>
        <v>0</v>
      </c>
      <c r="CQ117" s="97"/>
      <c r="CR117" s="97" t="s">
        <v>8195</v>
      </c>
      <c r="CS117" s="97">
        <f t="shared" si="282"/>
        <v>16</v>
      </c>
      <c r="CT117" s="97">
        <f t="shared" si="283"/>
        <v>34.31666666666667</v>
      </c>
      <c r="CU117" s="97">
        <f>'C'!F87</f>
        <v>-1.5840000000000001</v>
      </c>
      <c r="CV117" s="97">
        <f t="shared" si="284"/>
        <v>3.1415926535897931</v>
      </c>
      <c r="CW117" s="97">
        <f t="shared" si="285"/>
        <v>1.7453292519943295E-2</v>
      </c>
      <c r="CX117" s="97">
        <f t="shared" si="286"/>
        <v>57.295779513082323</v>
      </c>
      <c r="CY117" s="97">
        <f t="shared" si="287"/>
        <v>0.59893882164272083</v>
      </c>
      <c r="CZ117" s="97">
        <f t="shared" si="288"/>
        <v>-2.764601535159018E-2</v>
      </c>
      <c r="DA117" s="97">
        <f t="shared" si="289"/>
        <v>1.5695296076986631</v>
      </c>
      <c r="DB117" s="97">
        <f t="shared" si="290"/>
        <v>-88.650718171752416</v>
      </c>
      <c r="DC117" s="97">
        <f t="shared" si="291"/>
        <v>91.349281828247584</v>
      </c>
      <c r="DD117" s="97">
        <f t="shared" si="292"/>
        <v>268.65071817175243</v>
      </c>
      <c r="DE117" s="97"/>
      <c r="DF117" s="97"/>
      <c r="DG117" s="97"/>
      <c r="DH117" s="97"/>
      <c r="DI117" s="97"/>
      <c r="DJ117" s="97"/>
      <c r="DK117" s="97"/>
      <c r="DL117" s="97"/>
      <c r="DM117" s="97"/>
      <c r="DN117" s="97"/>
      <c r="DO117" s="97"/>
    </row>
    <row r="118" spans="1:119" ht="30" customHeight="1" x14ac:dyDescent="0.2">
      <c r="A118" s="97">
        <f t="shared" si="215"/>
        <v>0</v>
      </c>
      <c r="B118" s="97">
        <f t="shared" si="216"/>
        <v>0</v>
      </c>
      <c r="C118" s="97">
        <f t="shared" si="217"/>
        <v>0</v>
      </c>
      <c r="D118" s="97">
        <f t="shared" si="218"/>
        <v>0.48751099744865406</v>
      </c>
      <c r="E118" s="97">
        <f t="shared" si="219"/>
        <v>0</v>
      </c>
      <c r="F118" s="98">
        <f t="shared" si="220"/>
        <v>0.48751099744865406</v>
      </c>
      <c r="G118" s="97">
        <f t="shared" si="221"/>
        <v>0.6935508852138289</v>
      </c>
      <c r="H118" s="97">
        <f t="shared" si="222"/>
        <v>0</v>
      </c>
      <c r="I118" s="98">
        <f t="shared" si="223"/>
        <v>0.6935508852138289</v>
      </c>
      <c r="J118" s="97">
        <f t="shared" si="224"/>
        <v>0</v>
      </c>
      <c r="K118" s="97">
        <f t="shared" si="225"/>
        <v>0</v>
      </c>
      <c r="L118" s="98">
        <f t="shared" si="226"/>
        <v>0</v>
      </c>
      <c r="M118" s="98">
        <f t="shared" si="227"/>
        <v>17</v>
      </c>
      <c r="N118" s="97"/>
      <c r="O118" s="97"/>
      <c r="P118" s="97"/>
      <c r="Q118" s="98">
        <f t="shared" si="293"/>
        <v>17</v>
      </c>
      <c r="R118" s="97">
        <f t="shared" si="228"/>
        <v>105.87231873866266</v>
      </c>
      <c r="S118" s="97">
        <f t="shared" si="229"/>
        <v>90.871034853907986</v>
      </c>
      <c r="T118" s="97">
        <f t="shared" si="230"/>
        <v>15.00128388475467</v>
      </c>
      <c r="U118" s="97" t="str">
        <f t="shared" si="295"/>
        <v>QSOS</v>
      </c>
      <c r="V118" s="97">
        <f t="shared" si="232"/>
        <v>269.12896514609201</v>
      </c>
      <c r="W118" s="97">
        <f t="shared" si="0"/>
        <v>106</v>
      </c>
      <c r="X118" s="97">
        <f>SIN((90-$Y$9)*$AE$8)*TAN($AE$9*$AE$8)/TAN((90-'C'!$F88)*$AE$8)</f>
        <v>-6.0288768640483319E-2</v>
      </c>
      <c r="Y118" s="97">
        <f t="shared" si="233"/>
        <v>3.9313065427916092</v>
      </c>
      <c r="Z118" s="97">
        <f t="shared" si="234"/>
        <v>2.2206545302661578</v>
      </c>
      <c r="AA118" s="97">
        <f t="shared" si="235"/>
        <v>-1.5557199165421089</v>
      </c>
      <c r="AB118" s="97">
        <f t="shared" si="236"/>
        <v>63.235932093769605</v>
      </c>
      <c r="AC118" s="97">
        <f t="shared" si="237"/>
        <v>-64.791652010311708</v>
      </c>
      <c r="AD118" s="97">
        <f t="shared" si="238"/>
        <v>118.3197878227725</v>
      </c>
      <c r="AE118" s="97">
        <f>(COS( 90.833*$AE$8)-SIN($Y$9*$AE$8)*SIN('C'!$F88*$AE$8))/COS($Y$9*$AE$8)/COS('C'!$F88*$AE$8)</f>
        <v>-3.4388602447424509E-3</v>
      </c>
      <c r="AF118" s="97">
        <f t="shared" si="239"/>
        <v>90.197032566703669</v>
      </c>
      <c r="AG118" s="97">
        <f>('C'!$E88+$AG$9+$AA$9/15)</f>
        <v>12.325777777777777</v>
      </c>
      <c r="AH118" s="97">
        <f t="shared" si="240"/>
        <v>0</v>
      </c>
      <c r="AI118" s="97">
        <f t="shared" si="241"/>
        <v>0</v>
      </c>
      <c r="AJ118" s="97">
        <f t="shared" si="242"/>
        <v>0</v>
      </c>
      <c r="AK118" s="97">
        <f t="shared" si="243"/>
        <v>0</v>
      </c>
      <c r="AL118" s="97">
        <f t="shared" si="244"/>
        <v>0</v>
      </c>
      <c r="AM118" s="97"/>
      <c r="AN118" s="97"/>
      <c r="AO118" s="97">
        <f t="shared" si="245"/>
        <v>0</v>
      </c>
      <c r="AP118" s="97">
        <f>SIN((90-$Y$9)*$AE$8)*TAN($AC$10*$AE$8)/TAN((90-'C'!$F88)*$AE$8)</f>
        <v>4.8741374281425602E-3</v>
      </c>
      <c r="AQ118" s="97">
        <f t="shared" si="246"/>
        <v>2.5695650812758871E-2</v>
      </c>
      <c r="AR118" s="97">
        <f t="shared" si="247"/>
        <v>1.0127663357422376</v>
      </c>
      <c r="AS118" s="97">
        <f t="shared" si="248"/>
        <v>0.27574828627567066</v>
      </c>
      <c r="AT118" s="97">
        <f t="shared" si="249"/>
        <v>-9.106959298875525</v>
      </c>
      <c r="AU118" s="97">
        <f t="shared" si="250"/>
        <v>9.382707585151195</v>
      </c>
      <c r="AV118" s="97">
        <f t="shared" si="251"/>
        <v>188.83121101259985</v>
      </c>
      <c r="AW118" s="97" t="s">
        <v>8053</v>
      </c>
      <c r="AX118" s="97" t="s">
        <v>8053</v>
      </c>
      <c r="AY118" s="97" t="s">
        <v>8053</v>
      </c>
      <c r="AZ118" s="97">
        <f t="shared" si="252"/>
        <v>11.700263938767698</v>
      </c>
      <c r="BA118" s="97">
        <f t="shared" si="253"/>
        <v>11.700263938767698</v>
      </c>
      <c r="BB118" s="97">
        <f t="shared" si="254"/>
        <v>0.48751099744865406</v>
      </c>
      <c r="BC118" s="97">
        <f t="shared" si="255"/>
        <v>0</v>
      </c>
      <c r="BD118" s="97">
        <f t="shared" si="256"/>
        <v>0</v>
      </c>
      <c r="BE118" s="97">
        <f t="shared" si="257"/>
        <v>0</v>
      </c>
      <c r="BF118" s="97">
        <f>SIN((90-$Y$9)*$AE$8)*TAN($AC$9*$AE$8)/TAN((90-'C'!$F88)*$AE$8)</f>
        <v>6.0288768640483346E-2</v>
      </c>
      <c r="BG118" s="97">
        <f t="shared" si="258"/>
        <v>3.9313065427916136</v>
      </c>
      <c r="BH118" s="97">
        <f t="shared" si="259"/>
        <v>2.2206545302661587</v>
      </c>
      <c r="BI118" s="97">
        <f t="shared" si="260"/>
        <v>1.5557199165421087</v>
      </c>
      <c r="BJ118" s="97">
        <f t="shared" si="261"/>
        <v>-63.235932093769613</v>
      </c>
      <c r="BK118" s="97">
        <f t="shared" si="262"/>
        <v>64.791652010311722</v>
      </c>
      <c r="BL118" s="97">
        <f t="shared" si="263"/>
        <v>241.6802121772275</v>
      </c>
      <c r="BM118" s="97" t="s">
        <v>8053</v>
      </c>
      <c r="BN118" s="97" t="s">
        <v>8053</v>
      </c>
      <c r="BO118" s="97" t="s">
        <v>8053</v>
      </c>
      <c r="BP118" s="97">
        <f t="shared" si="264"/>
        <v>16.645221245131893</v>
      </c>
      <c r="BQ118" s="97">
        <f t="shared" si="265"/>
        <v>16.645221245131893</v>
      </c>
      <c r="BR118" s="97">
        <f t="shared" si="266"/>
        <v>0.6935508852138289</v>
      </c>
      <c r="BS118" s="97">
        <f t="shared" si="267"/>
        <v>0</v>
      </c>
      <c r="BT118" s="97">
        <f t="shared" si="268"/>
        <v>0</v>
      </c>
      <c r="BU118" s="97">
        <f t="shared" si="269"/>
        <v>0</v>
      </c>
      <c r="BV118" s="97">
        <f>SIN((90-$Y$9)*$AE$8)*TAN($AE$10*$AE$8)/TAN((90-'C'!$F88)*$AE$8)</f>
        <v>-4.8741374281425585E-3</v>
      </c>
      <c r="BW118" s="97">
        <f t="shared" si="270"/>
        <v>2.5695650812758864E-2</v>
      </c>
      <c r="BX118" s="97">
        <f t="shared" si="271"/>
        <v>1.0127663357422376</v>
      </c>
      <c r="BY118" s="97">
        <f t="shared" si="272"/>
        <v>-0.27574828627567055</v>
      </c>
      <c r="BZ118" s="97">
        <f t="shared" si="273"/>
        <v>9.1069592988755232</v>
      </c>
      <c r="CA118" s="97">
        <f t="shared" si="274"/>
        <v>-9.3827075851511932</v>
      </c>
      <c r="CB118" s="97">
        <f t="shared" si="275"/>
        <v>171.16878898740015</v>
      </c>
      <c r="CC118" s="97" t="s">
        <v>8053</v>
      </c>
      <c r="CD118" s="97" t="s">
        <v>8053</v>
      </c>
      <c r="CE118" s="97" t="s">
        <v>8053</v>
      </c>
      <c r="CF118" s="97">
        <f t="shared" si="276"/>
        <v>0</v>
      </c>
      <c r="CG118" s="97">
        <f t="shared" si="277"/>
        <v>0</v>
      </c>
      <c r="CH118" s="97">
        <f t="shared" si="278"/>
        <v>0</v>
      </c>
      <c r="CI118" s="97">
        <f t="shared" si="279"/>
        <v>0</v>
      </c>
      <c r="CJ118" s="97">
        <f t="shared" si="280"/>
        <v>0</v>
      </c>
      <c r="CK118" s="97">
        <f t="shared" si="281"/>
        <v>0</v>
      </c>
      <c r="CL118" s="97">
        <f>90-'C'!$F88</f>
        <v>91.188999999999993</v>
      </c>
      <c r="CM118" s="97">
        <v>17</v>
      </c>
      <c r="CN118" s="97"/>
      <c r="CO118" s="97"/>
      <c r="CP118" s="97"/>
      <c r="CQ118" s="97"/>
      <c r="CR118" s="97" t="s">
        <v>8195</v>
      </c>
      <c r="CS118" s="97">
        <f t="shared" si="282"/>
        <v>17</v>
      </c>
      <c r="CT118" s="97">
        <f t="shared" si="283"/>
        <v>34.31666666666667</v>
      </c>
      <c r="CU118" s="97">
        <f>'C'!F88</f>
        <v>-1.1890000000000001</v>
      </c>
      <c r="CV118" s="97">
        <f t="shared" si="284"/>
        <v>3.1415926535897931</v>
      </c>
      <c r="CW118" s="97">
        <f t="shared" si="285"/>
        <v>1.7453292519943295E-2</v>
      </c>
      <c r="CX118" s="97">
        <f t="shared" si="286"/>
        <v>57.295779513082323</v>
      </c>
      <c r="CY118" s="97">
        <f t="shared" si="287"/>
        <v>0.59893882164272083</v>
      </c>
      <c r="CZ118" s="97">
        <f t="shared" si="288"/>
        <v>-2.0751964806212581E-2</v>
      </c>
      <c r="DA118" s="97">
        <f t="shared" si="289"/>
        <v>1.574235193817531</v>
      </c>
      <c r="DB118" s="97">
        <f t="shared" si="290"/>
        <v>-89.128965146092014</v>
      </c>
      <c r="DC118" s="97">
        <f t="shared" si="291"/>
        <v>90.871034853907986</v>
      </c>
      <c r="DD118" s="97">
        <f t="shared" si="292"/>
        <v>269.12896514609201</v>
      </c>
      <c r="DE118" s="97"/>
      <c r="DF118" s="97"/>
      <c r="DG118" s="97"/>
      <c r="DH118" s="97"/>
      <c r="DI118" s="97"/>
      <c r="DJ118" s="97"/>
      <c r="DK118" s="97"/>
      <c r="DL118" s="97"/>
      <c r="DM118" s="97"/>
      <c r="DN118" s="97"/>
      <c r="DO118" s="97"/>
    </row>
    <row r="119" spans="1:119" ht="30" customHeight="1" x14ac:dyDescent="0.2">
      <c r="A119" s="97">
        <f t="shared" si="215"/>
        <v>0</v>
      </c>
      <c r="B119" s="97">
        <f t="shared" si="216"/>
        <v>0</v>
      </c>
      <c r="C119" s="97">
        <f t="shared" si="217"/>
        <v>0</v>
      </c>
      <c r="D119" s="97">
        <f t="shared" si="218"/>
        <v>0.48755781367775436</v>
      </c>
      <c r="E119" s="97">
        <f t="shared" si="219"/>
        <v>0</v>
      </c>
      <c r="F119" s="98">
        <f t="shared" si="220"/>
        <v>0.48755781367775436</v>
      </c>
      <c r="G119" s="97">
        <f t="shared" si="221"/>
        <v>0.69190285561472198</v>
      </c>
      <c r="H119" s="97">
        <f t="shared" si="222"/>
        <v>0</v>
      </c>
      <c r="I119" s="98">
        <f t="shared" si="223"/>
        <v>0.69190285561472198</v>
      </c>
      <c r="J119" s="97">
        <f t="shared" si="224"/>
        <v>0</v>
      </c>
      <c r="K119" s="97">
        <f t="shared" si="225"/>
        <v>0</v>
      </c>
      <c r="L119" s="98">
        <f t="shared" si="226"/>
        <v>0</v>
      </c>
      <c r="M119" s="98">
        <f t="shared" si="227"/>
        <v>18</v>
      </c>
      <c r="N119" s="97"/>
      <c r="O119" s="97"/>
      <c r="P119" s="97"/>
      <c r="Q119" s="98">
        <f t="shared" si="293"/>
        <v>18</v>
      </c>
      <c r="R119" s="97">
        <f t="shared" si="228"/>
        <v>105.87231873866266</v>
      </c>
      <c r="S119" s="97">
        <f t="shared" si="229"/>
        <v>90.391569350957113</v>
      </c>
      <c r="T119" s="97">
        <f t="shared" si="230"/>
        <v>15.480749387705544</v>
      </c>
      <c r="U119" s="97" t="str">
        <f t="shared" si="295"/>
        <v>QSOS</v>
      </c>
      <c r="V119" s="97">
        <f t="shared" si="232"/>
        <v>269.60843064904287</v>
      </c>
      <c r="W119" s="97">
        <f t="shared" si="0"/>
        <v>107</v>
      </c>
      <c r="X119" s="97">
        <f>SIN((90-$Y$9)*$AE$8)*TAN($AE$9*$AE$8)/TAN((90-'C'!$F89)*$AE$8)</f>
        <v>-4.0206209404458848E-2</v>
      </c>
      <c r="Y119" s="97">
        <f t="shared" si="233"/>
        <v>3.9313065427916092</v>
      </c>
      <c r="Z119" s="97">
        <f t="shared" si="234"/>
        <v>2.2206545302661578</v>
      </c>
      <c r="AA119" s="97">
        <f t="shared" si="235"/>
        <v>-1.0374292608636333</v>
      </c>
      <c r="AB119" s="97">
        <f t="shared" si="236"/>
        <v>63.235932093769605</v>
      </c>
      <c r="AC119" s="97">
        <f t="shared" si="237"/>
        <v>-64.273361354633238</v>
      </c>
      <c r="AD119" s="97">
        <f t="shared" si="238"/>
        <v>117.80149716709403</v>
      </c>
      <c r="AE119" s="97">
        <f>(COS( 90.833*$AE$8)-SIN($Y$9*$AE$8)*SIN('C'!$F89*$AE$8))/COS($Y$9*$AE$8)/COS('C'!$F89*$AE$8)</f>
        <v>-8.1558407793422497E-3</v>
      </c>
      <c r="AF119" s="97">
        <f t="shared" si="239"/>
        <v>90.467300435762695</v>
      </c>
      <c r="AG119" s="97">
        <f>('C'!$E89+$AG$9+$AA$9/15)</f>
        <v>12.320777777777778</v>
      </c>
      <c r="AH119" s="97">
        <f t="shared" si="240"/>
        <v>0</v>
      </c>
      <c r="AI119" s="97">
        <f t="shared" si="241"/>
        <v>0</v>
      </c>
      <c r="AJ119" s="97">
        <f t="shared" si="242"/>
        <v>0</v>
      </c>
      <c r="AK119" s="97">
        <f t="shared" si="243"/>
        <v>0</v>
      </c>
      <c r="AL119" s="97">
        <f t="shared" si="244"/>
        <v>0</v>
      </c>
      <c r="AM119" s="97"/>
      <c r="AN119" s="97"/>
      <c r="AO119" s="97">
        <f t="shared" si="245"/>
        <v>0</v>
      </c>
      <c r="AP119" s="97">
        <f>SIN((90-$Y$9)*$AE$8)*TAN($AC$10*$AE$8)/TAN((90-'C'!$F89)*$AE$8)</f>
        <v>3.2505323051235436E-3</v>
      </c>
      <c r="AQ119" s="97">
        <f t="shared" si="246"/>
        <v>2.5695650812758871E-2</v>
      </c>
      <c r="AR119" s="97">
        <f t="shared" si="247"/>
        <v>1.0127663357422376</v>
      </c>
      <c r="AS119" s="97">
        <f t="shared" si="248"/>
        <v>0.18389444379956635</v>
      </c>
      <c r="AT119" s="97">
        <f t="shared" si="249"/>
        <v>-9.106959298875525</v>
      </c>
      <c r="AU119" s="97">
        <f t="shared" si="250"/>
        <v>9.2908537426750915</v>
      </c>
      <c r="AV119" s="97">
        <f t="shared" si="251"/>
        <v>188.92306485507595</v>
      </c>
      <c r="AW119" s="97" t="s">
        <v>8053</v>
      </c>
      <c r="AX119" s="97" t="s">
        <v>8053</v>
      </c>
      <c r="AY119" s="97" t="s">
        <v>8053</v>
      </c>
      <c r="AZ119" s="97">
        <f t="shared" si="252"/>
        <v>11.701387528266105</v>
      </c>
      <c r="BA119" s="97">
        <f t="shared" si="253"/>
        <v>11.701387528266105</v>
      </c>
      <c r="BB119" s="97">
        <f t="shared" si="254"/>
        <v>0.48755781367775436</v>
      </c>
      <c r="BC119" s="97">
        <f t="shared" si="255"/>
        <v>0</v>
      </c>
      <c r="BD119" s="97">
        <f t="shared" si="256"/>
        <v>0</v>
      </c>
      <c r="BE119" s="97">
        <f t="shared" si="257"/>
        <v>0</v>
      </c>
      <c r="BF119" s="97">
        <f>SIN((90-$Y$9)*$AE$8)*TAN($AC$9*$AE$8)/TAN((90-'C'!$F89)*$AE$8)</f>
        <v>4.0206209404458862E-2</v>
      </c>
      <c r="BG119" s="97">
        <f t="shared" si="258"/>
        <v>3.9313065427916136</v>
      </c>
      <c r="BH119" s="97">
        <f t="shared" si="259"/>
        <v>2.2206545302661587</v>
      </c>
      <c r="BI119" s="97">
        <f t="shared" si="260"/>
        <v>1.0374292608636333</v>
      </c>
      <c r="BJ119" s="97">
        <f t="shared" si="261"/>
        <v>-63.235932093769613</v>
      </c>
      <c r="BK119" s="97">
        <f t="shared" si="262"/>
        <v>64.273361354633252</v>
      </c>
      <c r="BL119" s="97">
        <f t="shared" si="263"/>
        <v>242.19850283290597</v>
      </c>
      <c r="BM119" s="97" t="s">
        <v>8053</v>
      </c>
      <c r="BN119" s="97" t="s">
        <v>8053</v>
      </c>
      <c r="BO119" s="97" t="s">
        <v>8053</v>
      </c>
      <c r="BP119" s="97">
        <f t="shared" si="264"/>
        <v>16.605668534753327</v>
      </c>
      <c r="BQ119" s="97">
        <f t="shared" si="265"/>
        <v>16.605668534753327</v>
      </c>
      <c r="BR119" s="97">
        <f t="shared" si="266"/>
        <v>0.69190285561472198</v>
      </c>
      <c r="BS119" s="97">
        <f t="shared" si="267"/>
        <v>0</v>
      </c>
      <c r="BT119" s="97">
        <f t="shared" si="268"/>
        <v>0</v>
      </c>
      <c r="BU119" s="97">
        <f t="shared" si="269"/>
        <v>0</v>
      </c>
      <c r="BV119" s="97">
        <f>SIN((90-$Y$9)*$AE$8)*TAN($AE$10*$AE$8)/TAN((90-'C'!$F89)*$AE$8)</f>
        <v>-3.2505323051235427E-3</v>
      </c>
      <c r="BW119" s="97">
        <f t="shared" si="270"/>
        <v>2.5695650812758864E-2</v>
      </c>
      <c r="BX119" s="97">
        <f t="shared" si="271"/>
        <v>1.0127663357422376</v>
      </c>
      <c r="BY119" s="97">
        <f t="shared" si="272"/>
        <v>-0.18389444379956629</v>
      </c>
      <c r="BZ119" s="97">
        <f t="shared" si="273"/>
        <v>9.1069592988755232</v>
      </c>
      <c r="CA119" s="97">
        <f t="shared" si="274"/>
        <v>-9.2908537426750897</v>
      </c>
      <c r="CB119" s="97">
        <f t="shared" si="275"/>
        <v>171.07693514492405</v>
      </c>
      <c r="CC119" s="97" t="s">
        <v>8053</v>
      </c>
      <c r="CD119" s="97" t="s">
        <v>8053</v>
      </c>
      <c r="CE119" s="97" t="s">
        <v>8053</v>
      </c>
      <c r="CF119" s="97">
        <f t="shared" si="276"/>
        <v>0</v>
      </c>
      <c r="CG119" s="97">
        <f t="shared" si="277"/>
        <v>0</v>
      </c>
      <c r="CH119" s="97">
        <f t="shared" si="278"/>
        <v>0</v>
      </c>
      <c r="CI119" s="97">
        <f t="shared" si="279"/>
        <v>0</v>
      </c>
      <c r="CJ119" s="97">
        <f t="shared" si="280"/>
        <v>0</v>
      </c>
      <c r="CK119" s="97">
        <f t="shared" si="281"/>
        <v>0</v>
      </c>
      <c r="CL119" s="97">
        <f>90-'C'!$F89</f>
        <v>90.793000000000006</v>
      </c>
      <c r="CM119" s="97">
        <v>18</v>
      </c>
      <c r="CN119" s="97"/>
      <c r="CO119" s="97"/>
      <c r="CP119" s="97"/>
      <c r="CQ119" s="97"/>
      <c r="CR119" s="97" t="s">
        <v>8195</v>
      </c>
      <c r="CS119" s="97">
        <f t="shared" si="282"/>
        <v>18</v>
      </c>
      <c r="CT119" s="97">
        <f t="shared" si="283"/>
        <v>34.31666666666667</v>
      </c>
      <c r="CU119" s="97">
        <f>'C'!F89</f>
        <v>-0.79300000000000004</v>
      </c>
      <c r="CV119" s="97">
        <f t="shared" si="284"/>
        <v>3.1415926535897931</v>
      </c>
      <c r="CW119" s="97">
        <f t="shared" si="285"/>
        <v>1.7453292519943295E-2</v>
      </c>
      <c r="CX119" s="97">
        <f t="shared" si="286"/>
        <v>57.295779513082323</v>
      </c>
      <c r="CY119" s="97">
        <f t="shared" si="287"/>
        <v>0.59893882164272083</v>
      </c>
      <c r="CZ119" s="97">
        <f t="shared" si="288"/>
        <v>-1.3840460968315035E-2</v>
      </c>
      <c r="DA119" s="97">
        <f t="shared" si="289"/>
        <v>1.57895225799496</v>
      </c>
      <c r="DB119" s="97">
        <f t="shared" si="290"/>
        <v>-89.608430649042887</v>
      </c>
      <c r="DC119" s="97">
        <f t="shared" si="291"/>
        <v>90.391569350957113</v>
      </c>
      <c r="DD119" s="97">
        <f t="shared" si="292"/>
        <v>269.60843064904287</v>
      </c>
      <c r="DE119" s="97"/>
      <c r="DF119" s="97"/>
      <c r="DG119" s="97"/>
      <c r="DH119" s="97"/>
      <c r="DI119" s="97"/>
      <c r="DJ119" s="97"/>
      <c r="DK119" s="97"/>
      <c r="DL119" s="97"/>
      <c r="DM119" s="97"/>
      <c r="DN119" s="97"/>
      <c r="DO119" s="97"/>
    </row>
    <row r="120" spans="1:119" ht="30" customHeight="1" x14ac:dyDescent="0.2">
      <c r="A120" s="97">
        <f t="shared" si="215"/>
        <v>0</v>
      </c>
      <c r="B120" s="97">
        <f t="shared" si="216"/>
        <v>0</v>
      </c>
      <c r="C120" s="97">
        <f t="shared" si="217"/>
        <v>0</v>
      </c>
      <c r="D120" s="97">
        <f t="shared" si="218"/>
        <v>0.48760393563235466</v>
      </c>
      <c r="E120" s="97">
        <f t="shared" si="219"/>
        <v>0</v>
      </c>
      <c r="F120" s="98">
        <f t="shared" si="220"/>
        <v>0.48760393563235466</v>
      </c>
      <c r="G120" s="97">
        <f t="shared" si="221"/>
        <v>0.69025897106801271</v>
      </c>
      <c r="H120" s="97">
        <f t="shared" si="222"/>
        <v>0</v>
      </c>
      <c r="I120" s="98">
        <f t="shared" si="223"/>
        <v>0.69025897106801271</v>
      </c>
      <c r="J120" s="97">
        <f t="shared" si="224"/>
        <v>0</v>
      </c>
      <c r="K120" s="97">
        <f t="shared" si="225"/>
        <v>0</v>
      </c>
      <c r="L120" s="98">
        <f t="shared" si="226"/>
        <v>0</v>
      </c>
      <c r="M120" s="98">
        <f t="shared" si="227"/>
        <v>19</v>
      </c>
      <c r="N120" s="97"/>
      <c r="O120" s="97"/>
      <c r="P120" s="97"/>
      <c r="Q120" s="98">
        <f t="shared" si="293"/>
        <v>19</v>
      </c>
      <c r="R120" s="97">
        <f t="shared" si="228"/>
        <v>105.87231873866266</v>
      </c>
      <c r="S120" s="97">
        <f t="shared" si="229"/>
        <v>89.91329625123501</v>
      </c>
      <c r="T120" s="97">
        <f t="shared" si="230"/>
        <v>15.959022487427646</v>
      </c>
      <c r="U120" s="97" t="str">
        <f t="shared" si="295"/>
        <v>QSOS</v>
      </c>
      <c r="V120" s="97">
        <f t="shared" si="232"/>
        <v>270.08670374876499</v>
      </c>
      <c r="W120" s="97">
        <f t="shared" si="0"/>
        <v>108</v>
      </c>
      <c r="X120" s="97">
        <f>SIN((90-$Y$9)*$AE$8)*TAN($AE$9*$AE$8)/TAN((90-'C'!$F90)*$AE$8)</f>
        <v>-2.0178192840128627E-2</v>
      </c>
      <c r="Y120" s="97">
        <f t="shared" si="233"/>
        <v>3.9313065427916092</v>
      </c>
      <c r="Z120" s="97">
        <f t="shared" si="234"/>
        <v>2.2206545302661578</v>
      </c>
      <c r="AA120" s="97">
        <f t="shared" si="235"/>
        <v>-0.52063082404826733</v>
      </c>
      <c r="AB120" s="97">
        <f t="shared" si="236"/>
        <v>63.235932093769605</v>
      </c>
      <c r="AC120" s="97">
        <f t="shared" si="237"/>
        <v>-63.756562917817874</v>
      </c>
      <c r="AD120" s="97">
        <f t="shared" si="238"/>
        <v>117.28469873027865</v>
      </c>
      <c r="AE120" s="97">
        <f>(COS( 90.833*$AE$8)-SIN($Y$9*$AE$8)*SIN('C'!$F90*$AE$8))/COS($Y$9*$AE$8)/COS('C'!$F90*$AE$8)</f>
        <v>-1.2860848022673904E-2</v>
      </c>
      <c r="AF120" s="97">
        <f t="shared" si="239"/>
        <v>90.73689262745728</v>
      </c>
      <c r="AG120" s="97">
        <f>('C'!$E90+$AG$9+$AA$9/15)</f>
        <v>12.315777777777779</v>
      </c>
      <c r="AH120" s="97">
        <f t="shared" si="240"/>
        <v>0</v>
      </c>
      <c r="AI120" s="97">
        <f t="shared" si="241"/>
        <v>0</v>
      </c>
      <c r="AJ120" s="97">
        <f t="shared" si="242"/>
        <v>0</v>
      </c>
      <c r="AK120" s="97">
        <f t="shared" si="243"/>
        <v>0</v>
      </c>
      <c r="AL120" s="97">
        <f t="shared" si="244"/>
        <v>0</v>
      </c>
      <c r="AM120" s="97"/>
      <c r="AN120" s="97"/>
      <c r="AO120" s="97">
        <f t="shared" si="245"/>
        <v>0</v>
      </c>
      <c r="AP120" s="97">
        <f>SIN((90-$Y$9)*$AE$8)*TAN($AC$10*$AE$8)/TAN((90-'C'!$F90)*$AE$8)</f>
        <v>1.6313367675634901E-3</v>
      </c>
      <c r="AQ120" s="97">
        <f t="shared" si="246"/>
        <v>2.5695650812758871E-2</v>
      </c>
      <c r="AR120" s="97">
        <f t="shared" si="247"/>
        <v>1.0127663357422376</v>
      </c>
      <c r="AS120" s="97">
        <f t="shared" si="248"/>
        <v>9.2290540143475625E-2</v>
      </c>
      <c r="AT120" s="97">
        <f t="shared" si="249"/>
        <v>-9.106959298875525</v>
      </c>
      <c r="AU120" s="97">
        <f t="shared" si="250"/>
        <v>9.1992498390190001</v>
      </c>
      <c r="AV120" s="97">
        <f t="shared" si="251"/>
        <v>189.01466875873206</v>
      </c>
      <c r="AW120" s="97" t="s">
        <v>8053</v>
      </c>
      <c r="AX120" s="97" t="s">
        <v>8053</v>
      </c>
      <c r="AY120" s="97" t="s">
        <v>8053</v>
      </c>
      <c r="AZ120" s="97">
        <f t="shared" si="252"/>
        <v>11.702494455176511</v>
      </c>
      <c r="BA120" s="97">
        <f t="shared" si="253"/>
        <v>11.702494455176511</v>
      </c>
      <c r="BB120" s="97">
        <f t="shared" si="254"/>
        <v>0.48760393563235466</v>
      </c>
      <c r="BC120" s="97">
        <f t="shared" si="255"/>
        <v>0</v>
      </c>
      <c r="BD120" s="97">
        <f t="shared" si="256"/>
        <v>0</v>
      </c>
      <c r="BE120" s="97">
        <f t="shared" si="257"/>
        <v>0</v>
      </c>
      <c r="BF120" s="97">
        <f>SIN((90-$Y$9)*$AE$8)*TAN($AC$9*$AE$8)/TAN((90-'C'!$F90)*$AE$8)</f>
        <v>2.0178192840128638E-2</v>
      </c>
      <c r="BG120" s="97">
        <f t="shared" si="258"/>
        <v>3.9313065427916136</v>
      </c>
      <c r="BH120" s="97">
        <f t="shared" si="259"/>
        <v>2.2206545302661587</v>
      </c>
      <c r="BI120" s="97">
        <f t="shared" si="260"/>
        <v>0.52063082404826744</v>
      </c>
      <c r="BJ120" s="97">
        <f t="shared" si="261"/>
        <v>-63.235932093769613</v>
      </c>
      <c r="BK120" s="97">
        <f t="shared" si="262"/>
        <v>63.756562917817881</v>
      </c>
      <c r="BL120" s="97">
        <f t="shared" si="263"/>
        <v>242.71530126972135</v>
      </c>
      <c r="BM120" s="97" t="s">
        <v>8053</v>
      </c>
      <c r="BN120" s="97" t="s">
        <v>8053</v>
      </c>
      <c r="BO120" s="97" t="s">
        <v>8053</v>
      </c>
      <c r="BP120" s="97">
        <f t="shared" si="264"/>
        <v>16.566215305632305</v>
      </c>
      <c r="BQ120" s="97">
        <f t="shared" si="265"/>
        <v>16.566215305632305</v>
      </c>
      <c r="BR120" s="97">
        <f t="shared" si="266"/>
        <v>0.69025897106801271</v>
      </c>
      <c r="BS120" s="97">
        <f t="shared" si="267"/>
        <v>0</v>
      </c>
      <c r="BT120" s="97">
        <f t="shared" si="268"/>
        <v>0</v>
      </c>
      <c r="BU120" s="97">
        <f t="shared" si="269"/>
        <v>0</v>
      </c>
      <c r="BV120" s="97">
        <f>SIN((90-$Y$9)*$AE$8)*TAN($AE$10*$AE$8)/TAN((90-'C'!$F90)*$AE$8)</f>
        <v>-1.6313367675634897E-3</v>
      </c>
      <c r="BW120" s="97">
        <f t="shared" si="270"/>
        <v>2.5695650812758864E-2</v>
      </c>
      <c r="BX120" s="97">
        <f t="shared" si="271"/>
        <v>1.0127663357422376</v>
      </c>
      <c r="BY120" s="97">
        <f t="shared" si="272"/>
        <v>-9.2290540143475611E-2</v>
      </c>
      <c r="BZ120" s="97">
        <f t="shared" si="273"/>
        <v>9.1069592988755232</v>
      </c>
      <c r="CA120" s="97">
        <f t="shared" si="274"/>
        <v>-9.1992498390189983</v>
      </c>
      <c r="CB120" s="97">
        <f t="shared" si="275"/>
        <v>170.98533124126794</v>
      </c>
      <c r="CC120" s="97" t="s">
        <v>8053</v>
      </c>
      <c r="CD120" s="97" t="s">
        <v>8053</v>
      </c>
      <c r="CE120" s="97" t="s">
        <v>8053</v>
      </c>
      <c r="CF120" s="97">
        <f t="shared" si="276"/>
        <v>0</v>
      </c>
      <c r="CG120" s="97">
        <f t="shared" si="277"/>
        <v>0</v>
      </c>
      <c r="CH120" s="97">
        <f t="shared" si="278"/>
        <v>0</v>
      </c>
      <c r="CI120" s="97">
        <f t="shared" si="279"/>
        <v>0</v>
      </c>
      <c r="CJ120" s="97">
        <f t="shared" si="280"/>
        <v>0</v>
      </c>
      <c r="CK120" s="97">
        <f t="shared" si="281"/>
        <v>0</v>
      </c>
      <c r="CL120" s="97">
        <f>90-'C'!$F90</f>
        <v>90.397999999999996</v>
      </c>
      <c r="CM120" s="97">
        <v>19</v>
      </c>
      <c r="CN120" s="97"/>
      <c r="CO120" s="97"/>
      <c r="CP120" s="97"/>
      <c r="CQ120" s="97"/>
      <c r="CR120" s="97" t="s">
        <v>8195</v>
      </c>
      <c r="CS120" s="97">
        <f t="shared" si="282"/>
        <v>19</v>
      </c>
      <c r="CT120" s="97">
        <f t="shared" si="283"/>
        <v>34.31666666666667</v>
      </c>
      <c r="CU120" s="97">
        <f>'C'!F90</f>
        <v>-0.39800000000000002</v>
      </c>
      <c r="CV120" s="97">
        <f t="shared" si="284"/>
        <v>3.1415926535897931</v>
      </c>
      <c r="CW120" s="97">
        <f t="shared" si="285"/>
        <v>1.7453292519943295E-2</v>
      </c>
      <c r="CX120" s="97">
        <f t="shared" si="286"/>
        <v>57.295779513082323</v>
      </c>
      <c r="CY120" s="97">
        <f t="shared" si="287"/>
        <v>0.59893882164272083</v>
      </c>
      <c r="CZ120" s="97">
        <f t="shared" si="288"/>
        <v>-6.9464104229374317E-3</v>
      </c>
      <c r="DA120" s="97">
        <f t="shared" si="289"/>
        <v>1.583657529377698</v>
      </c>
      <c r="DB120" s="97">
        <f t="shared" si="290"/>
        <v>89.91329625123501</v>
      </c>
      <c r="DC120" s="97">
        <f t="shared" si="291"/>
        <v>89.91329625123501</v>
      </c>
      <c r="DD120" s="97">
        <f t="shared" si="292"/>
        <v>270.08670374876499</v>
      </c>
      <c r="DE120" s="97"/>
      <c r="DF120" s="97"/>
      <c r="DG120" s="97"/>
      <c r="DH120" s="97"/>
      <c r="DI120" s="97"/>
      <c r="DJ120" s="97"/>
      <c r="DK120" s="97"/>
      <c r="DL120" s="97"/>
      <c r="DM120" s="97"/>
      <c r="DN120" s="97"/>
      <c r="DO120" s="97"/>
    </row>
    <row r="121" spans="1:119" ht="30" customHeight="1" x14ac:dyDescent="0.2">
      <c r="A121" s="97">
        <f t="shared" si="215"/>
        <v>0</v>
      </c>
      <c r="B121" s="97">
        <f t="shared" si="216"/>
        <v>0</v>
      </c>
      <c r="C121" s="97">
        <f t="shared" si="217"/>
        <v>0</v>
      </c>
      <c r="D121" s="97">
        <f t="shared" si="218"/>
        <v>0.4876500325609518</v>
      </c>
      <c r="E121" s="97">
        <f t="shared" si="219"/>
        <v>0</v>
      </c>
      <c r="F121" s="98">
        <f t="shared" si="220"/>
        <v>0.4876500325609518</v>
      </c>
      <c r="G121" s="97">
        <f t="shared" si="221"/>
        <v>0.68861534165628913</v>
      </c>
      <c r="H121" s="97">
        <f t="shared" si="222"/>
        <v>0</v>
      </c>
      <c r="I121" s="98">
        <f t="shared" si="223"/>
        <v>0.68861534165628913</v>
      </c>
      <c r="J121" s="97">
        <f t="shared" si="224"/>
        <v>0</v>
      </c>
      <c r="K121" s="97">
        <f t="shared" si="225"/>
        <v>0</v>
      </c>
      <c r="L121" s="98">
        <f t="shared" si="226"/>
        <v>0</v>
      </c>
      <c r="M121" s="98">
        <f t="shared" si="227"/>
        <v>20</v>
      </c>
      <c r="N121" s="97"/>
      <c r="O121" s="97"/>
      <c r="P121" s="97"/>
      <c r="Q121" s="98">
        <f t="shared" si="293"/>
        <v>20</v>
      </c>
      <c r="R121" s="97">
        <f t="shared" si="228"/>
        <v>105.87231873866266</v>
      </c>
      <c r="S121" s="97">
        <f t="shared" si="229"/>
        <v>89.434994203811655</v>
      </c>
      <c r="T121" s="97">
        <f t="shared" si="230"/>
        <v>16.437324534851001</v>
      </c>
      <c r="U121" s="97" t="str">
        <f t="shared" si="295"/>
        <v>QSOS</v>
      </c>
      <c r="V121" s="97">
        <f t="shared" si="232"/>
        <v>270.56500579618836</v>
      </c>
      <c r="W121" s="97">
        <f t="shared" si="0"/>
        <v>109</v>
      </c>
      <c r="X121" s="97">
        <f>SIN((90-$Y$9)*$AE$8)*TAN($AE$9*$AE$8)/TAN((90-'C'!$F91)*$AE$8)</f>
        <v>-1.520944847285829E-4</v>
      </c>
      <c r="Y121" s="97">
        <f t="shared" si="233"/>
        <v>3.9313065427916092</v>
      </c>
      <c r="Z121" s="97">
        <f t="shared" si="234"/>
        <v>2.2206545302661578</v>
      </c>
      <c r="AA121" s="97">
        <f t="shared" si="235"/>
        <v>-3.9242358278635371E-3</v>
      </c>
      <c r="AB121" s="97">
        <f t="shared" si="236"/>
        <v>63.235932093769605</v>
      </c>
      <c r="AC121" s="97">
        <f t="shared" si="237"/>
        <v>-63.239856329597472</v>
      </c>
      <c r="AD121" s="97">
        <f t="shared" si="238"/>
        <v>116.76799214205826</v>
      </c>
      <c r="AE121" s="97">
        <f>(COS( 90.833*$AE$8)-SIN($Y$9*$AE$8)*SIN('C'!$F91*$AE$8))/COS($Y$9*$AE$8)/COS('C'!$F91*$AE$8)</f>
        <v>-1.7566241220373133E-2</v>
      </c>
      <c r="AF121" s="97">
        <f t="shared" si="239"/>
        <v>91.006523252650723</v>
      </c>
      <c r="AG121" s="97">
        <f>('C'!$E91+$AG$9+$AA$9/15)</f>
        <v>12.310777777777776</v>
      </c>
      <c r="AH121" s="97">
        <f t="shared" si="240"/>
        <v>0</v>
      </c>
      <c r="AI121" s="97">
        <f t="shared" si="241"/>
        <v>0</v>
      </c>
      <c r="AJ121" s="97">
        <f t="shared" si="242"/>
        <v>0</v>
      </c>
      <c r="AK121" s="97">
        <f t="shared" si="243"/>
        <v>0</v>
      </c>
      <c r="AL121" s="97">
        <f t="shared" si="244"/>
        <v>0</v>
      </c>
      <c r="AM121" s="97"/>
      <c r="AN121" s="97"/>
      <c r="AO121" s="97">
        <f t="shared" si="245"/>
        <v>0</v>
      </c>
      <c r="AP121" s="97">
        <f>SIN((90-$Y$9)*$AE$8)*TAN($AC$10*$AE$8)/TAN((90-'C'!$F91)*$AE$8)</f>
        <v>1.22963105292525E-5</v>
      </c>
      <c r="AQ121" s="97">
        <f t="shared" si="246"/>
        <v>2.5695650812758871E-2</v>
      </c>
      <c r="AR121" s="97">
        <f t="shared" si="247"/>
        <v>1.0127663357422376</v>
      </c>
      <c r="AS121" s="97">
        <f t="shared" si="248"/>
        <v>6.9564584846653558E-4</v>
      </c>
      <c r="AT121" s="97">
        <f t="shared" si="249"/>
        <v>-9.106959298875525</v>
      </c>
      <c r="AU121" s="97">
        <f t="shared" si="250"/>
        <v>9.1076549447239916</v>
      </c>
      <c r="AV121" s="97">
        <f t="shared" si="251"/>
        <v>189.10626365302707</v>
      </c>
      <c r="AW121" s="97" t="s">
        <v>8053</v>
      </c>
      <c r="AX121" s="97" t="s">
        <v>8053</v>
      </c>
      <c r="AY121" s="97" t="s">
        <v>8053</v>
      </c>
      <c r="AZ121" s="97">
        <f t="shared" si="252"/>
        <v>11.703600781462843</v>
      </c>
      <c r="BA121" s="97">
        <f t="shared" si="253"/>
        <v>11.703600781462843</v>
      </c>
      <c r="BB121" s="97">
        <f t="shared" si="254"/>
        <v>0.4876500325609518</v>
      </c>
      <c r="BC121" s="97">
        <f t="shared" si="255"/>
        <v>0</v>
      </c>
      <c r="BD121" s="97">
        <f t="shared" si="256"/>
        <v>0</v>
      </c>
      <c r="BE121" s="97">
        <f t="shared" si="257"/>
        <v>0</v>
      </c>
      <c r="BF121" s="97">
        <f>SIN((90-$Y$9)*$AE$8)*TAN($AC$9*$AE$8)/TAN((90-'C'!$F91)*$AE$8)</f>
        <v>1.5209448472858295E-4</v>
      </c>
      <c r="BG121" s="97">
        <f t="shared" si="258"/>
        <v>3.9313065427916136</v>
      </c>
      <c r="BH121" s="97">
        <f t="shared" si="259"/>
        <v>2.2206545302661587</v>
      </c>
      <c r="BI121" s="97">
        <f t="shared" si="260"/>
        <v>3.9242358278635371E-3</v>
      </c>
      <c r="BJ121" s="97">
        <f t="shared" si="261"/>
        <v>-63.235932093769613</v>
      </c>
      <c r="BK121" s="97">
        <f t="shared" si="262"/>
        <v>63.23985632959748</v>
      </c>
      <c r="BL121" s="97">
        <f t="shared" si="263"/>
        <v>243.23200785794174</v>
      </c>
      <c r="BM121" s="97" t="s">
        <v>8053</v>
      </c>
      <c r="BN121" s="97" t="s">
        <v>8053</v>
      </c>
      <c r="BO121" s="97" t="s">
        <v>8053</v>
      </c>
      <c r="BP121" s="97">
        <f t="shared" si="264"/>
        <v>16.52676819975094</v>
      </c>
      <c r="BQ121" s="97">
        <f t="shared" si="265"/>
        <v>16.52676819975094</v>
      </c>
      <c r="BR121" s="97">
        <f t="shared" si="266"/>
        <v>0.68861534165628913</v>
      </c>
      <c r="BS121" s="97">
        <f t="shared" si="267"/>
        <v>0</v>
      </c>
      <c r="BT121" s="97">
        <f t="shared" si="268"/>
        <v>0</v>
      </c>
      <c r="BU121" s="97">
        <f t="shared" si="269"/>
        <v>0</v>
      </c>
      <c r="BV121" s="97">
        <f>SIN((90-$Y$9)*$AE$8)*TAN($AE$10*$AE$8)/TAN((90-'C'!$F91)*$AE$8)</f>
        <v>-1.2296310529252496E-5</v>
      </c>
      <c r="BW121" s="97">
        <f t="shared" si="270"/>
        <v>2.5695650812758864E-2</v>
      </c>
      <c r="BX121" s="97">
        <f t="shared" si="271"/>
        <v>1.0127663357422376</v>
      </c>
      <c r="BY121" s="97">
        <f t="shared" si="272"/>
        <v>-6.9564584846653526E-4</v>
      </c>
      <c r="BZ121" s="97">
        <f t="shared" si="273"/>
        <v>9.1069592988755232</v>
      </c>
      <c r="CA121" s="97">
        <f t="shared" si="274"/>
        <v>-9.1076549447239898</v>
      </c>
      <c r="CB121" s="97">
        <f t="shared" si="275"/>
        <v>170.89373634697293</v>
      </c>
      <c r="CC121" s="97" t="s">
        <v>8053</v>
      </c>
      <c r="CD121" s="97" t="s">
        <v>8053</v>
      </c>
      <c r="CE121" s="97" t="s">
        <v>8053</v>
      </c>
      <c r="CF121" s="97">
        <f t="shared" si="276"/>
        <v>0</v>
      </c>
      <c r="CG121" s="97">
        <f t="shared" si="277"/>
        <v>0</v>
      </c>
      <c r="CH121" s="97">
        <f t="shared" si="278"/>
        <v>0</v>
      </c>
      <c r="CI121" s="97">
        <f t="shared" si="279"/>
        <v>0</v>
      </c>
      <c r="CJ121" s="97">
        <f t="shared" si="280"/>
        <v>0</v>
      </c>
      <c r="CK121" s="97">
        <f t="shared" si="281"/>
        <v>0</v>
      </c>
      <c r="CL121" s="97">
        <f>90-'C'!$F91</f>
        <v>90.003</v>
      </c>
      <c r="CM121" s="97">
        <v>20</v>
      </c>
      <c r="CN121" s="97"/>
      <c r="CO121" s="97"/>
      <c r="CP121" s="97"/>
      <c r="CQ121" s="97"/>
      <c r="CR121" s="97" t="s">
        <v>8195</v>
      </c>
      <c r="CS121" s="97">
        <f t="shared" si="282"/>
        <v>20</v>
      </c>
      <c r="CT121" s="97">
        <f t="shared" si="283"/>
        <v>34.31666666666667</v>
      </c>
      <c r="CU121" s="97">
        <f>'C'!F91</f>
        <v>-3.0000000000000001E-3</v>
      </c>
      <c r="CV121" s="97">
        <f t="shared" si="284"/>
        <v>3.1415926535897931</v>
      </c>
      <c r="CW121" s="97">
        <f t="shared" si="285"/>
        <v>1.7453292519943295E-2</v>
      </c>
      <c r="CX121" s="97">
        <f t="shared" si="286"/>
        <v>57.295779513082323</v>
      </c>
      <c r="CY121" s="97">
        <f t="shared" si="287"/>
        <v>0.59893882164272083</v>
      </c>
      <c r="CZ121" s="97">
        <f t="shared" si="288"/>
        <v>-5.2359877559829889E-5</v>
      </c>
      <c r="DA121" s="97">
        <f t="shared" si="289"/>
        <v>1.5883634715515345</v>
      </c>
      <c r="DB121" s="97">
        <f t="shared" si="290"/>
        <v>89.434994203811655</v>
      </c>
      <c r="DC121" s="97">
        <f t="shared" si="291"/>
        <v>89.434994203811655</v>
      </c>
      <c r="DD121" s="97">
        <f t="shared" si="292"/>
        <v>270.56500579618836</v>
      </c>
      <c r="DE121" s="97"/>
      <c r="DF121" s="97"/>
      <c r="DG121" s="97"/>
      <c r="DH121" s="97"/>
      <c r="DI121" s="97"/>
      <c r="DJ121" s="97"/>
      <c r="DK121" s="97"/>
      <c r="DL121" s="97"/>
      <c r="DM121" s="97"/>
      <c r="DN121" s="97"/>
      <c r="DO121" s="97"/>
    </row>
    <row r="122" spans="1:119" ht="30" customHeight="1" x14ac:dyDescent="0.2">
      <c r="A122" s="97">
        <f t="shared" si="215"/>
        <v>0</v>
      </c>
      <c r="B122" s="97">
        <f t="shared" si="216"/>
        <v>0</v>
      </c>
      <c r="C122" s="97">
        <f t="shared" si="217"/>
        <v>0</v>
      </c>
      <c r="D122" s="97">
        <f t="shared" si="218"/>
        <v>0.48773844011515693</v>
      </c>
      <c r="E122" s="97">
        <f t="shared" si="219"/>
        <v>0</v>
      </c>
      <c r="F122" s="98">
        <f t="shared" si="220"/>
        <v>0.48773844011515693</v>
      </c>
      <c r="G122" s="97">
        <f t="shared" si="221"/>
        <v>0.68700974696593098</v>
      </c>
      <c r="H122" s="97">
        <f t="shared" si="222"/>
        <v>0</v>
      </c>
      <c r="I122" s="98">
        <f t="shared" si="223"/>
        <v>0.68700974696593098</v>
      </c>
      <c r="J122" s="97">
        <f t="shared" si="224"/>
        <v>0</v>
      </c>
      <c r="K122" s="97">
        <f t="shared" si="225"/>
        <v>0</v>
      </c>
      <c r="L122" s="98">
        <f t="shared" si="226"/>
        <v>0</v>
      </c>
      <c r="M122" s="98">
        <f t="shared" si="227"/>
        <v>21</v>
      </c>
      <c r="N122" s="97"/>
      <c r="O122" s="97"/>
      <c r="P122" s="97"/>
      <c r="Q122" s="98">
        <f t="shared" si="293"/>
        <v>21</v>
      </c>
      <c r="R122" s="97">
        <f t="shared" si="228"/>
        <v>105.87231873866266</v>
      </c>
      <c r="S122" s="97">
        <f t="shared" si="229"/>
        <v>88.955441553233655</v>
      </c>
      <c r="T122" s="97">
        <f t="shared" si="230"/>
        <v>16.916877185429001</v>
      </c>
      <c r="U122" s="97" t="str">
        <f t="shared" si="295"/>
        <v>QSOS</v>
      </c>
      <c r="V122" s="97">
        <f t="shared" si="232"/>
        <v>271.04455844676636</v>
      </c>
      <c r="W122" s="97">
        <f t="shared" si="0"/>
        <v>110</v>
      </c>
      <c r="X122" s="97">
        <f>SIN((90-$Y$9)*$AE$8)*TAN($AE$9*$AE$8)/TAN((90-'C'!$F92)*$AE$8)</f>
        <v>1.9924689953520806E-2</v>
      </c>
      <c r="Y122" s="97">
        <f t="shared" si="233"/>
        <v>3.9313065427916092</v>
      </c>
      <c r="Z122" s="97">
        <f t="shared" si="234"/>
        <v>2.2206545302661578</v>
      </c>
      <c r="AA122" s="97">
        <f t="shared" si="235"/>
        <v>0.51408985270115448</v>
      </c>
      <c r="AB122" s="97">
        <f t="shared" si="236"/>
        <v>63.235932093769605</v>
      </c>
      <c r="AC122" s="97">
        <f t="shared" si="237"/>
        <v>-62.721842241068451</v>
      </c>
      <c r="AD122" s="97">
        <f t="shared" si="238"/>
        <v>116.24997805352925</v>
      </c>
      <c r="AE122" s="97">
        <f>(COS( 90.833*$AE$8)-SIN($Y$9*$AE$8)*SIN('C'!$F92*$AE$8))/COS($Y$9*$AE$8)/COS('C'!$F92*$AE$8)</f>
        <v>-2.2284383556578923E-2</v>
      </c>
      <c r="AF122" s="97">
        <f t="shared" si="239"/>
        <v>91.276906825707997</v>
      </c>
      <c r="AG122" s="97">
        <f>('C'!$E92+$AG$9+$AA$9/15)</f>
        <v>12.306777777777778</v>
      </c>
      <c r="AH122" s="97">
        <f t="shared" si="240"/>
        <v>0</v>
      </c>
      <c r="AI122" s="97">
        <f t="shared" si="241"/>
        <v>0</v>
      </c>
      <c r="AJ122" s="97">
        <f t="shared" si="242"/>
        <v>0</v>
      </c>
      <c r="AK122" s="97">
        <f t="shared" si="243"/>
        <v>0</v>
      </c>
      <c r="AL122" s="97">
        <f t="shared" si="244"/>
        <v>0</v>
      </c>
      <c r="AM122" s="97"/>
      <c r="AN122" s="97"/>
      <c r="AO122" s="97">
        <f t="shared" si="245"/>
        <v>0</v>
      </c>
      <c r="AP122" s="97">
        <f>SIN((90-$Y$9)*$AE$8)*TAN($AC$10*$AE$8)/TAN((90-'C'!$F92)*$AE$8)</f>
        <v>-1.610841940158313E-3</v>
      </c>
      <c r="AQ122" s="97">
        <f t="shared" si="246"/>
        <v>2.5695650812758871E-2</v>
      </c>
      <c r="AR122" s="97">
        <f t="shared" si="247"/>
        <v>1.0127663357422376</v>
      </c>
      <c r="AS122" s="97">
        <f t="shared" si="248"/>
        <v>-9.1131073665336293E-2</v>
      </c>
      <c r="AT122" s="97">
        <f t="shared" si="249"/>
        <v>-9.106959298875525</v>
      </c>
      <c r="AU122" s="97">
        <f t="shared" si="250"/>
        <v>9.0158282252101891</v>
      </c>
      <c r="AV122" s="97">
        <f t="shared" si="251"/>
        <v>189.19809037254086</v>
      </c>
      <c r="AW122" s="97" t="s">
        <v>8053</v>
      </c>
      <c r="AX122" s="97" t="s">
        <v>8053</v>
      </c>
      <c r="AY122" s="97" t="s">
        <v>8053</v>
      </c>
      <c r="AZ122" s="97">
        <f t="shared" si="252"/>
        <v>11.705722562763766</v>
      </c>
      <c r="BA122" s="97">
        <f t="shared" si="253"/>
        <v>11.705722562763766</v>
      </c>
      <c r="BB122" s="97">
        <f t="shared" si="254"/>
        <v>0.48773844011515693</v>
      </c>
      <c r="BC122" s="97">
        <f t="shared" si="255"/>
        <v>0</v>
      </c>
      <c r="BD122" s="97">
        <f t="shared" si="256"/>
        <v>0</v>
      </c>
      <c r="BE122" s="97">
        <f t="shared" si="257"/>
        <v>0</v>
      </c>
      <c r="BF122" s="97">
        <f>SIN((90-$Y$9)*$AE$8)*TAN($AC$9*$AE$8)/TAN((90-'C'!$F92)*$AE$8)</f>
        <v>-1.9924689953520813E-2</v>
      </c>
      <c r="BG122" s="97">
        <f t="shared" si="258"/>
        <v>3.9313065427916136</v>
      </c>
      <c r="BH122" s="97">
        <f t="shared" si="259"/>
        <v>2.2206545302661587</v>
      </c>
      <c r="BI122" s="97">
        <f t="shared" si="260"/>
        <v>-0.51408985270115448</v>
      </c>
      <c r="BJ122" s="97">
        <f t="shared" si="261"/>
        <v>-63.235932093769613</v>
      </c>
      <c r="BK122" s="97">
        <f t="shared" si="262"/>
        <v>62.721842241068458</v>
      </c>
      <c r="BL122" s="97">
        <f t="shared" si="263"/>
        <v>243.75002194647075</v>
      </c>
      <c r="BM122" s="97" t="s">
        <v>8053</v>
      </c>
      <c r="BN122" s="97" t="s">
        <v>8053</v>
      </c>
      <c r="BO122" s="97" t="s">
        <v>8053</v>
      </c>
      <c r="BP122" s="97">
        <f t="shared" si="264"/>
        <v>16.488233927182343</v>
      </c>
      <c r="BQ122" s="97">
        <f t="shared" si="265"/>
        <v>16.488233927182343</v>
      </c>
      <c r="BR122" s="97">
        <f t="shared" si="266"/>
        <v>0.68700974696593098</v>
      </c>
      <c r="BS122" s="97">
        <f t="shared" si="267"/>
        <v>0</v>
      </c>
      <c r="BT122" s="97">
        <f t="shared" si="268"/>
        <v>0</v>
      </c>
      <c r="BU122" s="97">
        <f t="shared" si="269"/>
        <v>0</v>
      </c>
      <c r="BV122" s="97">
        <f>SIN((90-$Y$9)*$AE$8)*TAN($AE$10*$AE$8)/TAN((90-'C'!$F92)*$AE$8)</f>
        <v>1.6108419401583125E-3</v>
      </c>
      <c r="BW122" s="97">
        <f t="shared" si="270"/>
        <v>2.5695650812758864E-2</v>
      </c>
      <c r="BX122" s="97">
        <f t="shared" si="271"/>
        <v>1.0127663357422376</v>
      </c>
      <c r="BY122" s="97">
        <f t="shared" si="272"/>
        <v>9.1131073665336265E-2</v>
      </c>
      <c r="BZ122" s="97">
        <f t="shared" si="273"/>
        <v>9.1069592988755232</v>
      </c>
      <c r="CA122" s="97">
        <f t="shared" si="274"/>
        <v>-9.0158282252101873</v>
      </c>
      <c r="CB122" s="97">
        <f t="shared" si="275"/>
        <v>170.80190962745914</v>
      </c>
      <c r="CC122" s="97" t="s">
        <v>8053</v>
      </c>
      <c r="CD122" s="97" t="s">
        <v>8053</v>
      </c>
      <c r="CE122" s="97" t="s">
        <v>8053</v>
      </c>
      <c r="CF122" s="97">
        <f t="shared" si="276"/>
        <v>0</v>
      </c>
      <c r="CG122" s="97">
        <f t="shared" si="277"/>
        <v>0</v>
      </c>
      <c r="CH122" s="97">
        <f t="shared" si="278"/>
        <v>0</v>
      </c>
      <c r="CI122" s="97">
        <f t="shared" si="279"/>
        <v>0</v>
      </c>
      <c r="CJ122" s="97">
        <f t="shared" si="280"/>
        <v>0</v>
      </c>
      <c r="CK122" s="97">
        <f t="shared" si="281"/>
        <v>0</v>
      </c>
      <c r="CL122" s="97">
        <f>90-'C'!$F92</f>
        <v>89.606999999999999</v>
      </c>
      <c r="CM122" s="97">
        <v>21</v>
      </c>
      <c r="CN122" s="97"/>
      <c r="CO122" s="97"/>
      <c r="CP122" s="97"/>
      <c r="CQ122" s="97"/>
      <c r="CR122" s="97" t="s">
        <v>8195</v>
      </c>
      <c r="CS122" s="97">
        <f t="shared" si="282"/>
        <v>21</v>
      </c>
      <c r="CT122" s="97">
        <f t="shared" si="283"/>
        <v>34.31666666666667</v>
      </c>
      <c r="CU122" s="97">
        <f>'C'!F92</f>
        <v>0.39300000000000002</v>
      </c>
      <c r="CV122" s="97">
        <f t="shared" si="284"/>
        <v>3.1415926535897931</v>
      </c>
      <c r="CW122" s="97">
        <f t="shared" si="285"/>
        <v>1.7453292519943295E-2</v>
      </c>
      <c r="CX122" s="97">
        <f t="shared" si="286"/>
        <v>57.295779513082323</v>
      </c>
      <c r="CY122" s="97">
        <f t="shared" si="287"/>
        <v>0.59893882164272083</v>
      </c>
      <c r="CZ122" s="97">
        <f t="shared" si="288"/>
        <v>6.8591439603377154E-3</v>
      </c>
      <c r="DA122" s="97">
        <f t="shared" si="289"/>
        <v>1.5930825551446905</v>
      </c>
      <c r="DB122" s="97">
        <f t="shared" si="290"/>
        <v>88.955441553233655</v>
      </c>
      <c r="DC122" s="97">
        <f t="shared" si="291"/>
        <v>88.955441553233655</v>
      </c>
      <c r="DD122" s="97">
        <f t="shared" si="292"/>
        <v>271.04455844676636</v>
      </c>
      <c r="DE122" s="97"/>
      <c r="DF122" s="97"/>
      <c r="DG122" s="97"/>
      <c r="DH122" s="97"/>
      <c r="DI122" s="97"/>
      <c r="DJ122" s="97"/>
      <c r="DK122" s="97"/>
      <c r="DL122" s="97"/>
      <c r="DM122" s="97"/>
      <c r="DN122" s="97"/>
      <c r="DO122" s="97"/>
    </row>
    <row r="123" spans="1:119" ht="30" customHeight="1" x14ac:dyDescent="0.2">
      <c r="A123" s="97">
        <f t="shared" si="215"/>
        <v>0</v>
      </c>
      <c r="B123" s="97">
        <f t="shared" si="216"/>
        <v>0</v>
      </c>
      <c r="C123" s="97">
        <f t="shared" si="217"/>
        <v>0</v>
      </c>
      <c r="D123" s="97">
        <f t="shared" si="218"/>
        <v>0.48778391735623911</v>
      </c>
      <c r="E123" s="97">
        <f t="shared" si="219"/>
        <v>0</v>
      </c>
      <c r="F123" s="98">
        <f t="shared" si="220"/>
        <v>0.48778391735623911</v>
      </c>
      <c r="G123" s="97">
        <f t="shared" si="221"/>
        <v>0.68536950205764524</v>
      </c>
      <c r="H123" s="97">
        <f t="shared" si="222"/>
        <v>0</v>
      </c>
      <c r="I123" s="98">
        <f t="shared" si="223"/>
        <v>0.68536950205764524</v>
      </c>
      <c r="J123" s="97">
        <f t="shared" si="224"/>
        <v>0</v>
      </c>
      <c r="K123" s="97">
        <f t="shared" si="225"/>
        <v>0</v>
      </c>
      <c r="L123" s="98">
        <f t="shared" si="226"/>
        <v>0</v>
      </c>
      <c r="M123" s="98">
        <f t="shared" si="227"/>
        <v>22</v>
      </c>
      <c r="N123" s="102"/>
      <c r="O123" s="97"/>
      <c r="P123" s="97"/>
      <c r="Q123" s="98">
        <f t="shared" si="293"/>
        <v>22</v>
      </c>
      <c r="R123" s="97">
        <f t="shared" si="228"/>
        <v>105.87231873866266</v>
      </c>
      <c r="S123" s="97">
        <f t="shared" si="229"/>
        <v>88.478260829079318</v>
      </c>
      <c r="T123" s="97">
        <f t="shared" si="230"/>
        <v>17.394057909583339</v>
      </c>
      <c r="U123" s="97" t="str">
        <f t="shared" si="295"/>
        <v>QSOS</v>
      </c>
      <c r="V123" s="97">
        <f t="shared" si="232"/>
        <v>271.52173917092068</v>
      </c>
      <c r="W123" s="97">
        <f t="shared" si="0"/>
        <v>111</v>
      </c>
      <c r="X123" s="97">
        <f>SIN((90-$Y$9)*$AE$8)*TAN($AE$9*$AE$8)/TAN((90-'C'!$F93)*$AE$8)</f>
        <v>3.9901962597780206E-2</v>
      </c>
      <c r="Y123" s="97">
        <f t="shared" si="233"/>
        <v>3.9313065427916092</v>
      </c>
      <c r="Z123" s="97">
        <f t="shared" si="234"/>
        <v>2.2206545302661578</v>
      </c>
      <c r="AA123" s="97">
        <f t="shared" si="235"/>
        <v>1.0295780196840345</v>
      </c>
      <c r="AB123" s="97">
        <f t="shared" si="236"/>
        <v>63.235932093769605</v>
      </c>
      <c r="AC123" s="97">
        <f t="shared" si="237"/>
        <v>-62.206354074085574</v>
      </c>
      <c r="AD123" s="97">
        <f t="shared" si="238"/>
        <v>115.73448988654636</v>
      </c>
      <c r="AE123" s="97">
        <f>(COS( 90.833*$AE$8)-SIN($Y$9*$AE$8)*SIN('C'!$F93*$AE$8))/COS($Y$9*$AE$8)/COS('C'!$F93*$AE$8)</f>
        <v>-2.697997467877554E-2</v>
      </c>
      <c r="AF123" s="97">
        <f t="shared" si="239"/>
        <v>91.5460262828216</v>
      </c>
      <c r="AG123" s="97">
        <f>('C'!$E93+$AG$9+$AA$9/15)</f>
        <v>12.301777777777779</v>
      </c>
      <c r="AH123" s="97">
        <f t="shared" si="240"/>
        <v>0</v>
      </c>
      <c r="AI123" s="97">
        <f t="shared" si="241"/>
        <v>0</v>
      </c>
      <c r="AJ123" s="97">
        <f t="shared" si="242"/>
        <v>0</v>
      </c>
      <c r="AK123" s="97">
        <f t="shared" si="243"/>
        <v>0</v>
      </c>
      <c r="AL123" s="97">
        <f t="shared" si="244"/>
        <v>0</v>
      </c>
      <c r="AM123" s="97"/>
      <c r="AN123" s="97"/>
      <c r="AO123" s="97">
        <f t="shared" si="245"/>
        <v>0</v>
      </c>
      <c r="AP123" s="97">
        <f>SIN((90-$Y$9)*$AE$8)*TAN($AC$10*$AE$8)/TAN((90-'C'!$F93)*$AE$8)</f>
        <v>-3.2259350081266791E-3</v>
      </c>
      <c r="AQ123" s="97">
        <f t="shared" si="246"/>
        <v>2.5695650812758871E-2</v>
      </c>
      <c r="AR123" s="97">
        <f t="shared" si="247"/>
        <v>1.0127663357422376</v>
      </c>
      <c r="AS123" s="97">
        <f t="shared" si="248"/>
        <v>-0.18250288045492152</v>
      </c>
      <c r="AT123" s="97">
        <f t="shared" si="249"/>
        <v>-9.106959298875525</v>
      </c>
      <c r="AU123" s="97">
        <f t="shared" si="250"/>
        <v>8.9244564184206041</v>
      </c>
      <c r="AV123" s="97">
        <f t="shared" si="251"/>
        <v>189.28946217933046</v>
      </c>
      <c r="AW123" s="97" t="s">
        <v>8053</v>
      </c>
      <c r="AX123" s="97" t="s">
        <v>8053</v>
      </c>
      <c r="AY123" s="97" t="s">
        <v>8053</v>
      </c>
      <c r="AZ123" s="97">
        <f t="shared" si="252"/>
        <v>11.706814016549739</v>
      </c>
      <c r="BA123" s="97">
        <f t="shared" si="253"/>
        <v>11.706814016549739</v>
      </c>
      <c r="BB123" s="97">
        <f t="shared" si="254"/>
        <v>0.48778391735623911</v>
      </c>
      <c r="BC123" s="97">
        <f t="shared" si="255"/>
        <v>0</v>
      </c>
      <c r="BD123" s="97">
        <f t="shared" si="256"/>
        <v>0</v>
      </c>
      <c r="BE123" s="97">
        <f t="shared" si="257"/>
        <v>0</v>
      </c>
      <c r="BF123" s="97">
        <f>SIN((90-$Y$9)*$AE$8)*TAN($AC$9*$AE$8)/TAN((90-'C'!$F93)*$AE$8)</f>
        <v>-3.9901962597780227E-2</v>
      </c>
      <c r="BG123" s="97">
        <f t="shared" si="258"/>
        <v>3.9313065427916136</v>
      </c>
      <c r="BH123" s="97">
        <f t="shared" si="259"/>
        <v>2.2206545302661587</v>
      </c>
      <c r="BI123" s="97">
        <f t="shared" si="260"/>
        <v>-1.0295780196840347</v>
      </c>
      <c r="BJ123" s="97">
        <f t="shared" si="261"/>
        <v>-63.235932093769613</v>
      </c>
      <c r="BK123" s="97">
        <f t="shared" si="262"/>
        <v>62.206354074085581</v>
      </c>
      <c r="BL123" s="97">
        <f t="shared" si="263"/>
        <v>244.26551011345364</v>
      </c>
      <c r="BM123" s="97" t="s">
        <v>8053</v>
      </c>
      <c r="BN123" s="97" t="s">
        <v>8053</v>
      </c>
      <c r="BO123" s="97" t="s">
        <v>8053</v>
      </c>
      <c r="BP123" s="97">
        <f t="shared" si="264"/>
        <v>16.448868049383485</v>
      </c>
      <c r="BQ123" s="97">
        <f t="shared" si="265"/>
        <v>16.448868049383485</v>
      </c>
      <c r="BR123" s="97">
        <f t="shared" si="266"/>
        <v>0.68536950205764524</v>
      </c>
      <c r="BS123" s="97">
        <f t="shared" si="267"/>
        <v>0</v>
      </c>
      <c r="BT123" s="97">
        <f t="shared" si="268"/>
        <v>0</v>
      </c>
      <c r="BU123" s="97">
        <f t="shared" si="269"/>
        <v>0</v>
      </c>
      <c r="BV123" s="97">
        <f>SIN((90-$Y$9)*$AE$8)*TAN($AE$10*$AE$8)/TAN((90-'C'!$F93)*$AE$8)</f>
        <v>3.2259350081266787E-3</v>
      </c>
      <c r="BW123" s="97">
        <f t="shared" si="270"/>
        <v>2.5695650812758864E-2</v>
      </c>
      <c r="BX123" s="97">
        <f t="shared" si="271"/>
        <v>1.0127663357422376</v>
      </c>
      <c r="BY123" s="97">
        <f t="shared" si="272"/>
        <v>0.1825028804549215</v>
      </c>
      <c r="BZ123" s="97">
        <f t="shared" si="273"/>
        <v>9.1069592988755232</v>
      </c>
      <c r="CA123" s="97">
        <f t="shared" si="274"/>
        <v>-8.9244564184206023</v>
      </c>
      <c r="CB123" s="97">
        <f t="shared" si="275"/>
        <v>170.71053782066954</v>
      </c>
      <c r="CC123" s="97" t="s">
        <v>8053</v>
      </c>
      <c r="CD123" s="97" t="s">
        <v>8053</v>
      </c>
      <c r="CE123" s="97" t="s">
        <v>8053</v>
      </c>
      <c r="CF123" s="97">
        <f t="shared" si="276"/>
        <v>0</v>
      </c>
      <c r="CG123" s="97">
        <f t="shared" si="277"/>
        <v>0</v>
      </c>
      <c r="CH123" s="97">
        <f t="shared" si="278"/>
        <v>0</v>
      </c>
      <c r="CI123" s="97">
        <f t="shared" si="279"/>
        <v>0</v>
      </c>
      <c r="CJ123" s="97">
        <f t="shared" si="280"/>
        <v>0</v>
      </c>
      <c r="CK123" s="97">
        <f t="shared" si="281"/>
        <v>0</v>
      </c>
      <c r="CL123" s="97">
        <f>90-'C'!$F93</f>
        <v>89.212999999999994</v>
      </c>
      <c r="CM123" s="97">
        <v>22</v>
      </c>
      <c r="CN123" s="102"/>
      <c r="CO123" s="97"/>
      <c r="CP123" s="97"/>
      <c r="CQ123" s="97"/>
      <c r="CR123" s="97" t="s">
        <v>8195</v>
      </c>
      <c r="CS123" s="97">
        <f t="shared" si="282"/>
        <v>22</v>
      </c>
      <c r="CT123" s="97">
        <f t="shared" si="283"/>
        <v>34.31666666666667</v>
      </c>
      <c r="CU123" s="97">
        <f>'C'!F93</f>
        <v>0.78700000000000003</v>
      </c>
      <c r="CV123" s="97">
        <f t="shared" si="284"/>
        <v>3.1415926535897931</v>
      </c>
      <c r="CW123" s="97">
        <f t="shared" si="285"/>
        <v>1.7453292519943295E-2</v>
      </c>
      <c r="CX123" s="97">
        <f t="shared" si="286"/>
        <v>57.295779513082323</v>
      </c>
      <c r="CY123" s="97">
        <f t="shared" si="287"/>
        <v>0.59893882164272083</v>
      </c>
      <c r="CZ123" s="97">
        <f t="shared" si="288"/>
        <v>1.3735741213195374E-2</v>
      </c>
      <c r="DA123" s="97">
        <f t="shared" si="289"/>
        <v>1.5977795757525026</v>
      </c>
      <c r="DB123" s="97">
        <f t="shared" si="290"/>
        <v>88.478260829079318</v>
      </c>
      <c r="DC123" s="97">
        <f t="shared" si="291"/>
        <v>88.478260829079318</v>
      </c>
      <c r="DD123" s="97">
        <f t="shared" si="292"/>
        <v>271.52173917092068</v>
      </c>
      <c r="DE123" s="97"/>
      <c r="DF123" s="97"/>
      <c r="DG123" s="97"/>
      <c r="DH123" s="97"/>
      <c r="DI123" s="97"/>
      <c r="DJ123" s="97"/>
      <c r="DK123" s="97"/>
      <c r="DL123" s="97"/>
      <c r="DM123" s="97"/>
      <c r="DN123" s="97"/>
      <c r="DO123" s="97"/>
    </row>
    <row r="124" spans="1:119" ht="30" customHeight="1" x14ac:dyDescent="0.2">
      <c r="A124" s="97">
        <f t="shared" si="215"/>
        <v>0</v>
      </c>
      <c r="B124" s="97">
        <f t="shared" si="216"/>
        <v>0</v>
      </c>
      <c r="C124" s="97">
        <f t="shared" si="217"/>
        <v>0</v>
      </c>
      <c r="D124" s="97">
        <f t="shared" si="218"/>
        <v>0.48783008824062463</v>
      </c>
      <c r="E124" s="97">
        <f t="shared" si="219"/>
        <v>0</v>
      </c>
      <c r="F124" s="98">
        <f t="shared" si="220"/>
        <v>0.48783008824062463</v>
      </c>
      <c r="G124" s="97">
        <f t="shared" si="221"/>
        <v>0.68372511853689277</v>
      </c>
      <c r="H124" s="97">
        <f t="shared" si="222"/>
        <v>0</v>
      </c>
      <c r="I124" s="98">
        <f t="shared" si="223"/>
        <v>0.68372511853689277</v>
      </c>
      <c r="J124" s="97">
        <f t="shared" si="224"/>
        <v>0</v>
      </c>
      <c r="K124" s="97">
        <f t="shared" si="225"/>
        <v>0</v>
      </c>
      <c r="L124" s="98">
        <f t="shared" si="226"/>
        <v>0</v>
      </c>
      <c r="M124" s="98">
        <f t="shared" si="227"/>
        <v>23</v>
      </c>
      <c r="N124" s="97"/>
      <c r="O124" s="97"/>
      <c r="P124" s="97"/>
      <c r="Q124" s="98">
        <f t="shared" si="293"/>
        <v>23</v>
      </c>
      <c r="R124" s="97">
        <f t="shared" si="228"/>
        <v>105.87231873866266</v>
      </c>
      <c r="S124" s="97">
        <f t="shared" si="229"/>
        <v>87.99980823399143</v>
      </c>
      <c r="T124" s="97">
        <f t="shared" si="230"/>
        <v>17.872510504671226</v>
      </c>
      <c r="U124" s="97" t="str">
        <f t="shared" si="295"/>
        <v>QSOS</v>
      </c>
      <c r="V124" s="97">
        <f t="shared" si="232"/>
        <v>272.00019176600858</v>
      </c>
      <c r="W124" s="97">
        <f t="shared" si="0"/>
        <v>112</v>
      </c>
      <c r="X124" s="97">
        <f>SIN((90-$Y$9)*$AE$8)*TAN($AE$9*$AE$8)/TAN((90-'C'!$F94)*$AE$8)</f>
        <v>5.993372953436292E-2</v>
      </c>
      <c r="Y124" s="97">
        <f t="shared" si="233"/>
        <v>3.9313065427916092</v>
      </c>
      <c r="Z124" s="97">
        <f t="shared" si="234"/>
        <v>2.2206545302661578</v>
      </c>
      <c r="AA124" s="97">
        <f t="shared" si="235"/>
        <v>1.5465560871549018</v>
      </c>
      <c r="AB124" s="97">
        <f t="shared" si="236"/>
        <v>63.235932093769605</v>
      </c>
      <c r="AC124" s="97">
        <f t="shared" si="237"/>
        <v>-61.689376006614701</v>
      </c>
      <c r="AD124" s="97">
        <f t="shared" si="238"/>
        <v>115.2175118190755</v>
      </c>
      <c r="AE124" s="97">
        <f>(COS( 90.833*$AE$8)-SIN($Y$9*$AE$8)*SIN('C'!$F94*$AE$8))/COS($Y$9*$AE$8)/COS('C'!$F94*$AE$8)</f>
        <v>-3.1689210203441724E-2</v>
      </c>
      <c r="AF124" s="97">
        <f t="shared" si="239"/>
        <v>91.815962020620688</v>
      </c>
      <c r="AG124" s="97">
        <f>('C'!$E94+$AG$9+$AA$9/15)</f>
        <v>12.29677777777778</v>
      </c>
      <c r="AH124" s="97">
        <f t="shared" si="240"/>
        <v>0</v>
      </c>
      <c r="AI124" s="97">
        <f t="shared" si="241"/>
        <v>0</v>
      </c>
      <c r="AJ124" s="97">
        <f t="shared" si="242"/>
        <v>0</v>
      </c>
      <c r="AK124" s="97">
        <f t="shared" si="243"/>
        <v>0</v>
      </c>
      <c r="AL124" s="97">
        <f t="shared" si="244"/>
        <v>0</v>
      </c>
      <c r="AM124" s="97"/>
      <c r="AN124" s="97"/>
      <c r="AO124" s="97">
        <f t="shared" si="245"/>
        <v>0</v>
      </c>
      <c r="AP124" s="97">
        <f>SIN((90-$Y$9)*$AE$8)*TAN($AC$10*$AE$8)/TAN((90-'C'!$F94)*$AE$8)</f>
        <v>-4.8454337502499964E-3</v>
      </c>
      <c r="AQ124" s="97">
        <f t="shared" si="246"/>
        <v>2.5695650812758871E-2</v>
      </c>
      <c r="AR124" s="97">
        <f t="shared" si="247"/>
        <v>1.0127663357422376</v>
      </c>
      <c r="AS124" s="97">
        <f t="shared" si="248"/>
        <v>-0.27412439883368056</v>
      </c>
      <c r="AT124" s="97">
        <f t="shared" si="249"/>
        <v>-9.106959298875525</v>
      </c>
      <c r="AU124" s="97">
        <f t="shared" si="250"/>
        <v>8.8328349000418438</v>
      </c>
      <c r="AV124" s="97">
        <f t="shared" si="251"/>
        <v>189.38108369770922</v>
      </c>
      <c r="AW124" s="97" t="s">
        <v>8053</v>
      </c>
      <c r="AX124" s="97" t="s">
        <v>8053</v>
      </c>
      <c r="AY124" s="97" t="s">
        <v>8053</v>
      </c>
      <c r="AZ124" s="97">
        <f t="shared" si="252"/>
        <v>11.707922117774991</v>
      </c>
      <c r="BA124" s="97">
        <f t="shared" si="253"/>
        <v>11.707922117774991</v>
      </c>
      <c r="BB124" s="97">
        <f t="shared" si="254"/>
        <v>0.48783008824062463</v>
      </c>
      <c r="BC124" s="97">
        <f t="shared" si="255"/>
        <v>0</v>
      </c>
      <c r="BD124" s="97">
        <f t="shared" si="256"/>
        <v>0</v>
      </c>
      <c r="BE124" s="97">
        <f t="shared" si="257"/>
        <v>0</v>
      </c>
      <c r="BF124" s="97">
        <f>SIN((90-$Y$9)*$AE$8)*TAN($AC$9*$AE$8)/TAN((90-'C'!$F94)*$AE$8)</f>
        <v>-5.9933729534362948E-2</v>
      </c>
      <c r="BG124" s="97">
        <f t="shared" si="258"/>
        <v>3.9313065427916136</v>
      </c>
      <c r="BH124" s="97">
        <f t="shared" si="259"/>
        <v>2.2206545302661587</v>
      </c>
      <c r="BI124" s="97">
        <f t="shared" si="260"/>
        <v>-1.5465560871549018</v>
      </c>
      <c r="BJ124" s="97">
        <f t="shared" si="261"/>
        <v>-63.235932093769613</v>
      </c>
      <c r="BK124" s="97">
        <f t="shared" si="262"/>
        <v>61.689376006614708</v>
      </c>
      <c r="BL124" s="97">
        <f t="shared" si="263"/>
        <v>244.7824881809245</v>
      </c>
      <c r="BM124" s="97" t="s">
        <v>8053</v>
      </c>
      <c r="BN124" s="97" t="s">
        <v>8053</v>
      </c>
      <c r="BO124" s="97" t="s">
        <v>8053</v>
      </c>
      <c r="BP124" s="97">
        <f t="shared" si="264"/>
        <v>16.409402844885427</v>
      </c>
      <c r="BQ124" s="97">
        <f t="shared" si="265"/>
        <v>16.409402844885427</v>
      </c>
      <c r="BR124" s="97">
        <f t="shared" si="266"/>
        <v>0.68372511853689277</v>
      </c>
      <c r="BS124" s="97">
        <f t="shared" si="267"/>
        <v>0</v>
      </c>
      <c r="BT124" s="97">
        <f t="shared" si="268"/>
        <v>0</v>
      </c>
      <c r="BU124" s="97">
        <f t="shared" si="269"/>
        <v>0</v>
      </c>
      <c r="BV124" s="97">
        <f>SIN((90-$Y$9)*$AE$8)*TAN($AE$10*$AE$8)/TAN((90-'C'!$F94)*$AE$8)</f>
        <v>4.8454337502499955E-3</v>
      </c>
      <c r="BW124" s="97">
        <f t="shared" si="270"/>
        <v>2.5695650812758864E-2</v>
      </c>
      <c r="BX124" s="97">
        <f t="shared" si="271"/>
        <v>1.0127663357422376</v>
      </c>
      <c r="BY124" s="97">
        <f t="shared" si="272"/>
        <v>0.2741243988336805</v>
      </c>
      <c r="BZ124" s="97">
        <f t="shared" si="273"/>
        <v>9.1069592988755232</v>
      </c>
      <c r="CA124" s="97">
        <f t="shared" si="274"/>
        <v>-8.832834900041842</v>
      </c>
      <c r="CB124" s="97">
        <f t="shared" si="275"/>
        <v>170.61891630229078</v>
      </c>
      <c r="CC124" s="97" t="s">
        <v>8053</v>
      </c>
      <c r="CD124" s="97" t="s">
        <v>8053</v>
      </c>
      <c r="CE124" s="97" t="s">
        <v>8053</v>
      </c>
      <c r="CF124" s="97">
        <f t="shared" si="276"/>
        <v>0</v>
      </c>
      <c r="CG124" s="97">
        <f t="shared" si="277"/>
        <v>0</v>
      </c>
      <c r="CH124" s="97">
        <f t="shared" si="278"/>
        <v>0</v>
      </c>
      <c r="CI124" s="97">
        <f t="shared" si="279"/>
        <v>0</v>
      </c>
      <c r="CJ124" s="97">
        <f t="shared" si="280"/>
        <v>0</v>
      </c>
      <c r="CK124" s="97">
        <f t="shared" si="281"/>
        <v>0</v>
      </c>
      <c r="CL124" s="97">
        <f>90-'C'!$F94</f>
        <v>88.817999999999998</v>
      </c>
      <c r="CM124" s="97">
        <v>23</v>
      </c>
      <c r="CN124" s="97"/>
      <c r="CO124" s="97"/>
      <c r="CP124" s="97"/>
      <c r="CQ124" s="97"/>
      <c r="CR124" s="97" t="s">
        <v>8195</v>
      </c>
      <c r="CS124" s="97">
        <f t="shared" si="282"/>
        <v>23</v>
      </c>
      <c r="CT124" s="97">
        <f t="shared" si="283"/>
        <v>34.31666666666667</v>
      </c>
      <c r="CU124" s="97">
        <f>'C'!F94</f>
        <v>1.1819999999999999</v>
      </c>
      <c r="CV124" s="97">
        <f t="shared" si="284"/>
        <v>3.1415926535897931</v>
      </c>
      <c r="CW124" s="97">
        <f t="shared" si="285"/>
        <v>1.7453292519943295E-2</v>
      </c>
      <c r="CX124" s="97">
        <f t="shared" si="286"/>
        <v>57.295779513082323</v>
      </c>
      <c r="CY124" s="97">
        <f t="shared" si="287"/>
        <v>0.59893882164272083</v>
      </c>
      <c r="CZ124" s="97">
        <f t="shared" si="288"/>
        <v>2.0629791758572973E-2</v>
      </c>
      <c r="DA124" s="97">
        <f t="shared" si="289"/>
        <v>1.6024908431458968</v>
      </c>
      <c r="DB124" s="97">
        <f t="shared" si="290"/>
        <v>87.99980823399143</v>
      </c>
      <c r="DC124" s="97">
        <f t="shared" si="291"/>
        <v>87.99980823399143</v>
      </c>
      <c r="DD124" s="97">
        <f t="shared" si="292"/>
        <v>272.00019176600858</v>
      </c>
      <c r="DE124" s="97"/>
      <c r="DF124" s="97"/>
      <c r="DG124" s="97"/>
      <c r="DH124" s="97"/>
      <c r="DI124" s="97"/>
      <c r="DJ124" s="97"/>
      <c r="DK124" s="97"/>
      <c r="DL124" s="97"/>
      <c r="DM124" s="97"/>
      <c r="DN124" s="97"/>
      <c r="DO124" s="97"/>
    </row>
    <row r="125" spans="1:119" ht="30" customHeight="1" x14ac:dyDescent="0.2">
      <c r="A125" s="97">
        <f t="shared" si="215"/>
        <v>0</v>
      </c>
      <c r="B125" s="97">
        <f t="shared" si="216"/>
        <v>0</v>
      </c>
      <c r="C125" s="97">
        <f t="shared" si="217"/>
        <v>0</v>
      </c>
      <c r="D125" s="97">
        <f t="shared" si="218"/>
        <v>0.4878750442529422</v>
      </c>
      <c r="E125" s="97">
        <f t="shared" si="219"/>
        <v>0</v>
      </c>
      <c r="F125" s="98">
        <f t="shared" si="220"/>
        <v>0.4878750442529422</v>
      </c>
      <c r="G125" s="97">
        <f t="shared" si="221"/>
        <v>0.68208725363815148</v>
      </c>
      <c r="H125" s="97">
        <f t="shared" si="222"/>
        <v>0</v>
      </c>
      <c r="I125" s="98">
        <f t="shared" si="223"/>
        <v>0.68208725363815148</v>
      </c>
      <c r="J125" s="97">
        <f t="shared" si="224"/>
        <v>0</v>
      </c>
      <c r="K125" s="97">
        <f t="shared" si="225"/>
        <v>0</v>
      </c>
      <c r="L125" s="98">
        <f t="shared" si="226"/>
        <v>0</v>
      </c>
      <c r="M125" s="98">
        <f t="shared" si="227"/>
        <v>24</v>
      </c>
      <c r="N125" s="97"/>
      <c r="O125" s="97"/>
      <c r="P125" s="97"/>
      <c r="Q125" s="98">
        <f t="shared" si="293"/>
        <v>24</v>
      </c>
      <c r="R125" s="97">
        <f t="shared" si="228"/>
        <v>105.87231873866266</v>
      </c>
      <c r="S125" s="97">
        <f t="shared" si="229"/>
        <v>87.523707248061939</v>
      </c>
      <c r="T125" s="97">
        <f t="shared" si="230"/>
        <v>18.348611490600717</v>
      </c>
      <c r="U125" s="97" t="str">
        <f t="shared" si="295"/>
        <v>QSOS</v>
      </c>
      <c r="V125" s="97">
        <f t="shared" si="232"/>
        <v>272.47629275193805</v>
      </c>
      <c r="W125" s="97">
        <f t="shared" si="0"/>
        <v>113</v>
      </c>
      <c r="X125" s="97">
        <f>SIN((90-$Y$9)*$AE$8)*TAN($AE$9*$AE$8)/TAN((90-'C'!$F95)*$AE$8)</f>
        <v>7.9869723051111341E-2</v>
      </c>
      <c r="Y125" s="97">
        <f t="shared" si="233"/>
        <v>3.9313065427916092</v>
      </c>
      <c r="Z125" s="97">
        <f t="shared" si="234"/>
        <v>2.2206545302661578</v>
      </c>
      <c r="AA125" s="97">
        <f t="shared" si="235"/>
        <v>2.0611874507017625</v>
      </c>
      <c r="AB125" s="97">
        <f t="shared" si="236"/>
        <v>63.235932093769605</v>
      </c>
      <c r="AC125" s="97">
        <f t="shared" si="237"/>
        <v>-61.174744643067839</v>
      </c>
      <c r="AD125" s="97">
        <f t="shared" si="238"/>
        <v>114.70288045552863</v>
      </c>
      <c r="AE125" s="97">
        <f>(COS( 90.833*$AE$8)-SIN($Y$9*$AE$8)*SIN('C'!$F95*$AE$8))/COS($Y$9*$AE$8)/COS('C'!$F95*$AE$8)</f>
        <v>-3.6376761063754391E-2</v>
      </c>
      <c r="AF125" s="97">
        <f t="shared" si="239"/>
        <v>92.084694822389281</v>
      </c>
      <c r="AG125" s="97">
        <f>('C'!$E95+$AG$9+$AA$9/15)</f>
        <v>12.291777777777778</v>
      </c>
      <c r="AH125" s="97">
        <f t="shared" si="240"/>
        <v>0</v>
      </c>
      <c r="AI125" s="97">
        <f t="shared" si="241"/>
        <v>0</v>
      </c>
      <c r="AJ125" s="97">
        <f t="shared" si="242"/>
        <v>0</v>
      </c>
      <c r="AK125" s="97">
        <f t="shared" si="243"/>
        <v>0</v>
      </c>
      <c r="AL125" s="97">
        <f t="shared" si="244"/>
        <v>0</v>
      </c>
      <c r="AM125" s="97"/>
      <c r="AN125" s="97"/>
      <c r="AO125" s="97">
        <f t="shared" si="245"/>
        <v>0</v>
      </c>
      <c r="AP125" s="97">
        <f>SIN((90-$Y$9)*$AE$8)*TAN($AC$10*$AE$8)/TAN((90-'C'!$F95)*$AE$8)</f>
        <v>-6.4571895442129476E-3</v>
      </c>
      <c r="AQ125" s="97">
        <f t="shared" si="246"/>
        <v>2.5695650812758871E-2</v>
      </c>
      <c r="AR125" s="97">
        <f t="shared" si="247"/>
        <v>1.0127663357422376</v>
      </c>
      <c r="AS125" s="97">
        <f t="shared" si="248"/>
        <v>-0.36530856326804556</v>
      </c>
      <c r="AT125" s="97">
        <f t="shared" si="249"/>
        <v>-9.106959298875525</v>
      </c>
      <c r="AU125" s="97">
        <f t="shared" si="250"/>
        <v>8.7416507356074789</v>
      </c>
      <c r="AV125" s="97">
        <f t="shared" si="251"/>
        <v>189.47226786214358</v>
      </c>
      <c r="AW125" s="97" t="s">
        <v>8053</v>
      </c>
      <c r="AX125" s="97" t="s">
        <v>8053</v>
      </c>
      <c r="AY125" s="97" t="s">
        <v>8053</v>
      </c>
      <c r="AZ125" s="97">
        <f t="shared" si="252"/>
        <v>11.709001062070612</v>
      </c>
      <c r="BA125" s="97">
        <f t="shared" si="253"/>
        <v>11.709001062070612</v>
      </c>
      <c r="BB125" s="97">
        <f t="shared" si="254"/>
        <v>0.4878750442529422</v>
      </c>
      <c r="BC125" s="97">
        <f t="shared" si="255"/>
        <v>0</v>
      </c>
      <c r="BD125" s="97">
        <f t="shared" si="256"/>
        <v>0</v>
      </c>
      <c r="BE125" s="97">
        <f t="shared" si="257"/>
        <v>0</v>
      </c>
      <c r="BF125" s="97">
        <f>SIN((90-$Y$9)*$AE$8)*TAN($AC$9*$AE$8)/TAN((90-'C'!$F95)*$AE$8)</f>
        <v>-7.9869723051111369E-2</v>
      </c>
      <c r="BG125" s="97">
        <f t="shared" si="258"/>
        <v>3.9313065427916136</v>
      </c>
      <c r="BH125" s="97">
        <f t="shared" si="259"/>
        <v>2.2206545302661587</v>
      </c>
      <c r="BI125" s="97">
        <f t="shared" si="260"/>
        <v>-2.061187450701762</v>
      </c>
      <c r="BJ125" s="97">
        <f t="shared" si="261"/>
        <v>-63.235932093769613</v>
      </c>
      <c r="BK125" s="97">
        <f t="shared" si="262"/>
        <v>61.174744643067854</v>
      </c>
      <c r="BL125" s="97">
        <f t="shared" si="263"/>
        <v>245.29711954447137</v>
      </c>
      <c r="BM125" s="97" t="s">
        <v>8053</v>
      </c>
      <c r="BN125" s="97" t="s">
        <v>8053</v>
      </c>
      <c r="BO125" s="97" t="s">
        <v>8053</v>
      </c>
      <c r="BP125" s="97">
        <f t="shared" si="264"/>
        <v>16.370094087315636</v>
      </c>
      <c r="BQ125" s="97">
        <f t="shared" si="265"/>
        <v>16.370094087315636</v>
      </c>
      <c r="BR125" s="97">
        <f t="shared" si="266"/>
        <v>0.68208725363815148</v>
      </c>
      <c r="BS125" s="97">
        <f t="shared" si="267"/>
        <v>0</v>
      </c>
      <c r="BT125" s="97">
        <f t="shared" si="268"/>
        <v>0</v>
      </c>
      <c r="BU125" s="97">
        <f t="shared" si="269"/>
        <v>0</v>
      </c>
      <c r="BV125" s="97">
        <f>SIN((90-$Y$9)*$AE$8)*TAN($AE$10*$AE$8)/TAN((90-'C'!$F95)*$AE$8)</f>
        <v>6.4571895442129467E-3</v>
      </c>
      <c r="BW125" s="97">
        <f t="shared" si="270"/>
        <v>2.5695650812758864E-2</v>
      </c>
      <c r="BX125" s="97">
        <f t="shared" si="271"/>
        <v>1.0127663357422376</v>
      </c>
      <c r="BY125" s="97">
        <f t="shared" si="272"/>
        <v>0.36530856326804551</v>
      </c>
      <c r="BZ125" s="97">
        <f t="shared" si="273"/>
        <v>9.1069592988755232</v>
      </c>
      <c r="CA125" s="97">
        <f t="shared" si="274"/>
        <v>-8.7416507356074771</v>
      </c>
      <c r="CB125" s="97">
        <f t="shared" si="275"/>
        <v>170.52773213785642</v>
      </c>
      <c r="CC125" s="97" t="s">
        <v>8053</v>
      </c>
      <c r="CD125" s="97" t="s">
        <v>8053</v>
      </c>
      <c r="CE125" s="97" t="s">
        <v>8053</v>
      </c>
      <c r="CF125" s="97">
        <f t="shared" si="276"/>
        <v>0</v>
      </c>
      <c r="CG125" s="97">
        <f t="shared" si="277"/>
        <v>0</v>
      </c>
      <c r="CH125" s="97">
        <f t="shared" si="278"/>
        <v>0</v>
      </c>
      <c r="CI125" s="97">
        <f t="shared" si="279"/>
        <v>0</v>
      </c>
      <c r="CJ125" s="97">
        <f t="shared" si="280"/>
        <v>0</v>
      </c>
      <c r="CK125" s="97">
        <f t="shared" si="281"/>
        <v>0</v>
      </c>
      <c r="CL125" s="97">
        <f>90-'C'!$F95</f>
        <v>88.424999999999997</v>
      </c>
      <c r="CM125" s="97">
        <v>24</v>
      </c>
      <c r="CN125" s="97"/>
      <c r="CO125" s="97"/>
      <c r="CP125" s="97"/>
      <c r="CQ125" s="97"/>
      <c r="CR125" s="97" t="s">
        <v>8195</v>
      </c>
      <c r="CS125" s="97">
        <f t="shared" si="282"/>
        <v>24</v>
      </c>
      <c r="CT125" s="97">
        <f t="shared" si="283"/>
        <v>34.31666666666667</v>
      </c>
      <c r="CU125" s="97">
        <f>'C'!F95</f>
        <v>1.575</v>
      </c>
      <c r="CV125" s="97">
        <f t="shared" si="284"/>
        <v>3.1415926535897931</v>
      </c>
      <c r="CW125" s="97">
        <f t="shared" si="285"/>
        <v>1.7453292519943295E-2</v>
      </c>
      <c r="CX125" s="97">
        <f t="shared" si="286"/>
        <v>57.295779513082323</v>
      </c>
      <c r="CY125" s="97">
        <f t="shared" si="287"/>
        <v>0.59893882164272083</v>
      </c>
      <c r="CZ125" s="97">
        <f t="shared" si="288"/>
        <v>2.748893571891069E-2</v>
      </c>
      <c r="DA125" s="97">
        <f t="shared" si="289"/>
        <v>1.6071811153448678</v>
      </c>
      <c r="DB125" s="97">
        <f t="shared" si="290"/>
        <v>87.523707248061939</v>
      </c>
      <c r="DC125" s="97">
        <f t="shared" si="291"/>
        <v>87.523707248061939</v>
      </c>
      <c r="DD125" s="97">
        <f t="shared" si="292"/>
        <v>272.47629275193805</v>
      </c>
      <c r="DE125" s="97"/>
      <c r="DF125" s="97"/>
      <c r="DG125" s="97"/>
      <c r="DH125" s="97"/>
      <c r="DI125" s="97"/>
      <c r="DJ125" s="97"/>
      <c r="DK125" s="97"/>
      <c r="DL125" s="97"/>
      <c r="DM125" s="97"/>
      <c r="DN125" s="97"/>
      <c r="DO125" s="97"/>
    </row>
    <row r="126" spans="1:119" ht="30" customHeight="1" x14ac:dyDescent="0.2">
      <c r="A126" s="97">
        <f t="shared" si="215"/>
        <v>0</v>
      </c>
      <c r="B126" s="97">
        <f t="shared" si="216"/>
        <v>0</v>
      </c>
      <c r="C126" s="97">
        <f t="shared" si="217"/>
        <v>0</v>
      </c>
      <c r="D126" s="97">
        <f t="shared" si="218"/>
        <v>0.48792074329416585</v>
      </c>
      <c r="E126" s="97">
        <f t="shared" si="219"/>
        <v>0</v>
      </c>
      <c r="F126" s="98">
        <f t="shared" si="220"/>
        <v>0.48792074329416585</v>
      </c>
      <c r="G126" s="97">
        <f t="shared" si="221"/>
        <v>0.68044474533338606</v>
      </c>
      <c r="H126" s="97">
        <f t="shared" si="222"/>
        <v>0</v>
      </c>
      <c r="I126" s="98">
        <f t="shared" si="223"/>
        <v>0.68044474533338606</v>
      </c>
      <c r="J126" s="97">
        <f t="shared" si="224"/>
        <v>0</v>
      </c>
      <c r="K126" s="97">
        <f t="shared" si="225"/>
        <v>0</v>
      </c>
      <c r="L126" s="98">
        <f t="shared" si="226"/>
        <v>0</v>
      </c>
      <c r="M126" s="98">
        <f t="shared" si="227"/>
        <v>25</v>
      </c>
      <c r="N126" s="102"/>
      <c r="O126" s="97"/>
      <c r="P126" s="97"/>
      <c r="Q126" s="98">
        <f t="shared" si="293"/>
        <v>25</v>
      </c>
      <c r="R126" s="97">
        <f t="shared" si="228"/>
        <v>105.87231873866266</v>
      </c>
      <c r="S126" s="97">
        <f t="shared" si="229"/>
        <v>87.046313166934326</v>
      </c>
      <c r="T126" s="97">
        <f t="shared" si="230"/>
        <v>18.826005571728331</v>
      </c>
      <c r="U126" s="97" t="str">
        <f t="shared" si="295"/>
        <v>QSOS</v>
      </c>
      <c r="V126" s="97">
        <f t="shared" si="232"/>
        <v>272.95368683306566</v>
      </c>
      <c r="W126" s="97">
        <f t="shared" si="0"/>
        <v>114</v>
      </c>
      <c r="X126" s="97">
        <f>SIN((90-$Y$9)*$AE$8)*TAN($AE$9*$AE$8)/TAN((90-'C'!$F96)*$AE$8)</f>
        <v>9.9863995936544908E-2</v>
      </c>
      <c r="Y126" s="97">
        <f t="shared" si="233"/>
        <v>3.9313065427916092</v>
      </c>
      <c r="Z126" s="97">
        <f t="shared" si="234"/>
        <v>2.2206545302661578</v>
      </c>
      <c r="AA126" s="97">
        <f t="shared" si="235"/>
        <v>2.5774904404173404</v>
      </c>
      <c r="AB126" s="97">
        <f t="shared" si="236"/>
        <v>63.235932093769605</v>
      </c>
      <c r="AC126" s="97">
        <f t="shared" si="237"/>
        <v>-60.658441653352263</v>
      </c>
      <c r="AD126" s="97">
        <f t="shared" si="238"/>
        <v>114.18657746581306</v>
      </c>
      <c r="AE126" s="97">
        <f>(COS( 90.833*$AE$8)-SIN($Y$9*$AE$8)*SIN('C'!$F96*$AE$8))/COS($Y$9*$AE$8)/COS('C'!$F96*$AE$8)</f>
        <v>-4.1078846940888404E-2</v>
      </c>
      <c r="AF126" s="97">
        <f t="shared" si="239"/>
        <v>92.354307011560152</v>
      </c>
      <c r="AG126" s="97">
        <f>('C'!$E96+$AG$9+$AA$9/15)</f>
        <v>12.286777777777779</v>
      </c>
      <c r="AH126" s="97">
        <f t="shared" si="240"/>
        <v>0</v>
      </c>
      <c r="AI126" s="97">
        <f t="shared" si="241"/>
        <v>0</v>
      </c>
      <c r="AJ126" s="97">
        <f t="shared" si="242"/>
        <v>0</v>
      </c>
      <c r="AK126" s="97">
        <f t="shared" si="243"/>
        <v>0</v>
      </c>
      <c r="AL126" s="97">
        <f t="shared" si="244"/>
        <v>0</v>
      </c>
      <c r="AM126" s="97"/>
      <c r="AN126" s="97"/>
      <c r="AO126" s="97">
        <f t="shared" si="245"/>
        <v>0</v>
      </c>
      <c r="AP126" s="97">
        <f>SIN((90-$Y$9)*$AE$8)*TAN($AC$10*$AE$8)/TAN((90-'C'!$F96)*$AE$8)</f>
        <v>-8.0736570226007508E-3</v>
      </c>
      <c r="AQ126" s="97">
        <f t="shared" si="246"/>
        <v>2.5695650812758871E-2</v>
      </c>
      <c r="AR126" s="97">
        <f t="shared" si="247"/>
        <v>1.0127663357422376</v>
      </c>
      <c r="AS126" s="97">
        <f t="shared" si="248"/>
        <v>-0.45676021810855316</v>
      </c>
      <c r="AT126" s="97">
        <f t="shared" si="249"/>
        <v>-9.106959298875525</v>
      </c>
      <c r="AU126" s="97">
        <f t="shared" si="250"/>
        <v>8.6501990807669724</v>
      </c>
      <c r="AV126" s="97">
        <f t="shared" si="251"/>
        <v>189.56371951698407</v>
      </c>
      <c r="AW126" s="97" t="s">
        <v>8053</v>
      </c>
      <c r="AX126" s="97" t="s">
        <v>8053</v>
      </c>
      <c r="AY126" s="97" t="s">
        <v>8053</v>
      </c>
      <c r="AZ126" s="97">
        <f t="shared" si="252"/>
        <v>11.71009783905998</v>
      </c>
      <c r="BA126" s="97">
        <f t="shared" si="253"/>
        <v>11.71009783905998</v>
      </c>
      <c r="BB126" s="97">
        <f t="shared" si="254"/>
        <v>0.48792074329416585</v>
      </c>
      <c r="BC126" s="97">
        <f t="shared" si="255"/>
        <v>0</v>
      </c>
      <c r="BD126" s="97">
        <f t="shared" si="256"/>
        <v>0</v>
      </c>
      <c r="BE126" s="97">
        <f t="shared" si="257"/>
        <v>0</v>
      </c>
      <c r="BF126" s="97">
        <f>SIN((90-$Y$9)*$AE$8)*TAN($AC$9*$AE$8)/TAN((90-'C'!$F96)*$AE$8)</f>
        <v>-9.986399593654495E-2</v>
      </c>
      <c r="BG126" s="97">
        <f t="shared" si="258"/>
        <v>3.9313065427916136</v>
      </c>
      <c r="BH126" s="97">
        <f t="shared" si="259"/>
        <v>2.2206545302661587</v>
      </c>
      <c r="BI126" s="97">
        <f t="shared" si="260"/>
        <v>-2.5774904404173404</v>
      </c>
      <c r="BJ126" s="97">
        <f t="shared" si="261"/>
        <v>-63.235932093769613</v>
      </c>
      <c r="BK126" s="97">
        <f t="shared" si="262"/>
        <v>60.65844165335227</v>
      </c>
      <c r="BL126" s="97">
        <f t="shared" si="263"/>
        <v>245.81342253418694</v>
      </c>
      <c r="BM126" s="97" t="s">
        <v>8053</v>
      </c>
      <c r="BN126" s="97" t="s">
        <v>8053</v>
      </c>
      <c r="BO126" s="97" t="s">
        <v>8053</v>
      </c>
      <c r="BP126" s="97">
        <f t="shared" si="264"/>
        <v>16.330673888001265</v>
      </c>
      <c r="BQ126" s="97">
        <f t="shared" si="265"/>
        <v>16.330673888001265</v>
      </c>
      <c r="BR126" s="97">
        <f t="shared" si="266"/>
        <v>0.68044474533338606</v>
      </c>
      <c r="BS126" s="97">
        <f t="shared" si="267"/>
        <v>0</v>
      </c>
      <c r="BT126" s="97">
        <f t="shared" si="268"/>
        <v>0</v>
      </c>
      <c r="BU126" s="97">
        <f t="shared" si="269"/>
        <v>0</v>
      </c>
      <c r="BV126" s="97">
        <f>SIN((90-$Y$9)*$AE$8)*TAN($AE$10*$AE$8)/TAN((90-'C'!$F96)*$AE$8)</f>
        <v>8.0736570226007491E-3</v>
      </c>
      <c r="BW126" s="97">
        <f t="shared" si="270"/>
        <v>2.5695650812758864E-2</v>
      </c>
      <c r="BX126" s="97">
        <f t="shared" si="271"/>
        <v>1.0127663357422376</v>
      </c>
      <c r="BY126" s="97">
        <f t="shared" si="272"/>
        <v>0.45676021810855305</v>
      </c>
      <c r="BZ126" s="97">
        <f t="shared" si="273"/>
        <v>9.1069592988755232</v>
      </c>
      <c r="CA126" s="97">
        <f t="shared" si="274"/>
        <v>-8.6501990807669706</v>
      </c>
      <c r="CB126" s="97">
        <f t="shared" si="275"/>
        <v>170.43628048301593</v>
      </c>
      <c r="CC126" s="97" t="s">
        <v>8053</v>
      </c>
      <c r="CD126" s="97" t="s">
        <v>8053</v>
      </c>
      <c r="CE126" s="97" t="s">
        <v>8053</v>
      </c>
      <c r="CF126" s="97">
        <f t="shared" si="276"/>
        <v>0</v>
      </c>
      <c r="CG126" s="97">
        <f t="shared" si="277"/>
        <v>0</v>
      </c>
      <c r="CH126" s="97">
        <f t="shared" si="278"/>
        <v>0</v>
      </c>
      <c r="CI126" s="97">
        <f t="shared" si="279"/>
        <v>0</v>
      </c>
      <c r="CJ126" s="97">
        <f t="shared" si="280"/>
        <v>0</v>
      </c>
      <c r="CK126" s="97">
        <f t="shared" si="281"/>
        <v>0</v>
      </c>
      <c r="CL126" s="97">
        <f>90-'C'!$F96</f>
        <v>88.031000000000006</v>
      </c>
      <c r="CM126" s="97">
        <v>25</v>
      </c>
      <c r="CN126" s="102"/>
      <c r="CO126" s="97"/>
      <c r="CP126" s="97"/>
      <c r="CQ126" s="97"/>
      <c r="CR126" s="97" t="s">
        <v>8195</v>
      </c>
      <c r="CS126" s="97">
        <f t="shared" si="282"/>
        <v>25</v>
      </c>
      <c r="CT126" s="97">
        <f t="shared" si="283"/>
        <v>34.31666666666667</v>
      </c>
      <c r="CU126" s="97">
        <f>'C'!F96</f>
        <v>1.9690000000000001</v>
      </c>
      <c r="CV126" s="97">
        <f t="shared" si="284"/>
        <v>3.1415926535897931</v>
      </c>
      <c r="CW126" s="97">
        <f t="shared" si="285"/>
        <v>1.7453292519943295E-2</v>
      </c>
      <c r="CX126" s="97">
        <f t="shared" si="286"/>
        <v>57.295779513082323</v>
      </c>
      <c r="CY126" s="97">
        <f t="shared" si="287"/>
        <v>0.59893882164272083</v>
      </c>
      <c r="CZ126" s="97">
        <f t="shared" si="288"/>
        <v>3.4365532971768351E-2</v>
      </c>
      <c r="DA126" s="97">
        <f t="shared" si="289"/>
        <v>1.6118867357494095</v>
      </c>
      <c r="DB126" s="97">
        <f t="shared" si="290"/>
        <v>87.046313166934326</v>
      </c>
      <c r="DC126" s="97">
        <f t="shared" si="291"/>
        <v>87.046313166934326</v>
      </c>
      <c r="DD126" s="97">
        <f t="shared" si="292"/>
        <v>272.95368683306566</v>
      </c>
      <c r="DE126" s="97"/>
      <c r="DF126" s="97"/>
      <c r="DG126" s="97"/>
      <c r="DH126" s="97"/>
      <c r="DI126" s="97"/>
      <c r="DJ126" s="97"/>
      <c r="DK126" s="97"/>
      <c r="DL126" s="97"/>
      <c r="DM126" s="97"/>
      <c r="DN126" s="97"/>
      <c r="DO126" s="97"/>
    </row>
    <row r="127" spans="1:119" ht="30" customHeight="1" x14ac:dyDescent="0.2">
      <c r="A127" s="97">
        <f t="shared" si="215"/>
        <v>0</v>
      </c>
      <c r="B127" s="97">
        <f t="shared" si="216"/>
        <v>0</v>
      </c>
      <c r="C127" s="97">
        <f t="shared" si="217"/>
        <v>0</v>
      </c>
      <c r="D127" s="97">
        <f t="shared" si="218"/>
        <v>0.48796527522879812</v>
      </c>
      <c r="E127" s="97">
        <f t="shared" si="219"/>
        <v>0</v>
      </c>
      <c r="F127" s="98">
        <f t="shared" si="220"/>
        <v>0.48796527522879812</v>
      </c>
      <c r="G127" s="97">
        <f t="shared" si="221"/>
        <v>0.67880826637716829</v>
      </c>
      <c r="H127" s="97">
        <f t="shared" si="222"/>
        <v>0</v>
      </c>
      <c r="I127" s="98">
        <f t="shared" si="223"/>
        <v>0.67880826637716829</v>
      </c>
      <c r="J127" s="97">
        <f t="shared" si="224"/>
        <v>0</v>
      </c>
      <c r="K127" s="97">
        <f t="shared" si="225"/>
        <v>0</v>
      </c>
      <c r="L127" s="98">
        <f t="shared" si="226"/>
        <v>0</v>
      </c>
      <c r="M127" s="98">
        <f t="shared" si="227"/>
        <v>26</v>
      </c>
      <c r="N127" s="97"/>
      <c r="O127" s="97"/>
      <c r="P127" s="97"/>
      <c r="Q127" s="98">
        <f t="shared" si="293"/>
        <v>26</v>
      </c>
      <c r="R127" s="97">
        <f t="shared" si="228"/>
        <v>105.87231873866266</v>
      </c>
      <c r="S127" s="97">
        <f t="shared" si="229"/>
        <v>86.571250717738693</v>
      </c>
      <c r="T127" s="97">
        <f t="shared" si="230"/>
        <v>19.301068020923964</v>
      </c>
      <c r="U127" s="97" t="str">
        <f t="shared" si="295"/>
        <v>QSOS</v>
      </c>
      <c r="V127" s="97">
        <f t="shared" si="232"/>
        <v>273.42874928226132</v>
      </c>
      <c r="W127" s="97">
        <f t="shared" si="0"/>
        <v>115</v>
      </c>
      <c r="X127" s="97">
        <f>SIN((90-$Y$9)*$AE$8)*TAN($AE$9*$AE$8)/TAN((90-'C'!$F97)*$AE$8)</f>
        <v>0.1197661560998801</v>
      </c>
      <c r="Y127" s="97">
        <f t="shared" si="233"/>
        <v>3.9313065427916092</v>
      </c>
      <c r="Z127" s="97">
        <f t="shared" si="234"/>
        <v>2.2206545302661578</v>
      </c>
      <c r="AA127" s="97">
        <f t="shared" si="235"/>
        <v>3.0916228646557258</v>
      </c>
      <c r="AB127" s="97">
        <f t="shared" si="236"/>
        <v>63.235932093769605</v>
      </c>
      <c r="AC127" s="97">
        <f t="shared" si="237"/>
        <v>-60.14430922911388</v>
      </c>
      <c r="AD127" s="97">
        <f t="shared" si="238"/>
        <v>113.67244504157466</v>
      </c>
      <c r="AE127" s="97">
        <f>(COS( 90.833*$AE$8)-SIN($Y$9*$AE$8)*SIN('C'!$F97*$AE$8))/COS($Y$9*$AE$8)/COS('C'!$F97*$AE$8)</f>
        <v>-4.5760097245265696E-2</v>
      </c>
      <c r="AF127" s="97">
        <f t="shared" si="239"/>
        <v>92.622776328954274</v>
      </c>
      <c r="AG127" s="97">
        <f>('C'!$E97+$AG$9+$AA$9/15)</f>
        <v>12.28177777777778</v>
      </c>
      <c r="AH127" s="97">
        <f t="shared" si="240"/>
        <v>0</v>
      </c>
      <c r="AI127" s="97">
        <f t="shared" si="241"/>
        <v>0</v>
      </c>
      <c r="AJ127" s="97">
        <f t="shared" si="242"/>
        <v>0</v>
      </c>
      <c r="AK127" s="97">
        <f t="shared" si="243"/>
        <v>0</v>
      </c>
      <c r="AL127" s="97">
        <f t="shared" si="244"/>
        <v>0</v>
      </c>
      <c r="AM127" s="97"/>
      <c r="AN127" s="97"/>
      <c r="AO127" s="97">
        <f t="shared" si="245"/>
        <v>0</v>
      </c>
      <c r="AP127" s="97">
        <f>SIN((90-$Y$9)*$AE$8)*TAN($AC$10*$AE$8)/TAN((90-'C'!$F97)*$AE$8)</f>
        <v>-9.6826775075184255E-3</v>
      </c>
      <c r="AQ127" s="97">
        <f t="shared" si="246"/>
        <v>2.5695650812758871E-2</v>
      </c>
      <c r="AR127" s="97">
        <f t="shared" si="247"/>
        <v>1.0127663357422376</v>
      </c>
      <c r="AS127" s="97">
        <f t="shared" si="248"/>
        <v>-0.54779171457615239</v>
      </c>
      <c r="AT127" s="97">
        <f t="shared" si="249"/>
        <v>-9.106959298875525</v>
      </c>
      <c r="AU127" s="97">
        <f t="shared" si="250"/>
        <v>8.559167584299372</v>
      </c>
      <c r="AV127" s="97">
        <f t="shared" si="251"/>
        <v>189.65475101345169</v>
      </c>
      <c r="AW127" s="97" t="s">
        <v>8053</v>
      </c>
      <c r="AX127" s="97" t="s">
        <v>8053</v>
      </c>
      <c r="AY127" s="97" t="s">
        <v>8053</v>
      </c>
      <c r="AZ127" s="97">
        <f t="shared" si="252"/>
        <v>11.711166605491155</v>
      </c>
      <c r="BA127" s="97">
        <f t="shared" si="253"/>
        <v>11.711166605491155</v>
      </c>
      <c r="BB127" s="97">
        <f t="shared" si="254"/>
        <v>0.48796527522879812</v>
      </c>
      <c r="BC127" s="97">
        <f t="shared" si="255"/>
        <v>0</v>
      </c>
      <c r="BD127" s="97">
        <f t="shared" si="256"/>
        <v>0</v>
      </c>
      <c r="BE127" s="97">
        <f t="shared" si="257"/>
        <v>0</v>
      </c>
      <c r="BF127" s="97">
        <f>SIN((90-$Y$9)*$AE$8)*TAN($AC$9*$AE$8)/TAN((90-'C'!$F97)*$AE$8)</f>
        <v>-0.11976615609988016</v>
      </c>
      <c r="BG127" s="97">
        <f t="shared" si="258"/>
        <v>3.9313065427916136</v>
      </c>
      <c r="BH127" s="97">
        <f t="shared" si="259"/>
        <v>2.2206545302661587</v>
      </c>
      <c r="BI127" s="97">
        <f t="shared" si="260"/>
        <v>-3.0916228646557258</v>
      </c>
      <c r="BJ127" s="97">
        <f t="shared" si="261"/>
        <v>-63.235932093769613</v>
      </c>
      <c r="BK127" s="97">
        <f t="shared" si="262"/>
        <v>60.144309229113887</v>
      </c>
      <c r="BL127" s="97">
        <f t="shared" si="263"/>
        <v>246.32755495842534</v>
      </c>
      <c r="BM127" s="97" t="s">
        <v>8053</v>
      </c>
      <c r="BN127" s="97" t="s">
        <v>8053</v>
      </c>
      <c r="BO127" s="97" t="s">
        <v>8053</v>
      </c>
      <c r="BP127" s="97">
        <f t="shared" si="264"/>
        <v>16.291398393052038</v>
      </c>
      <c r="BQ127" s="97">
        <f t="shared" si="265"/>
        <v>16.291398393052038</v>
      </c>
      <c r="BR127" s="97">
        <f t="shared" si="266"/>
        <v>0.67880826637716829</v>
      </c>
      <c r="BS127" s="97">
        <f t="shared" si="267"/>
        <v>0</v>
      </c>
      <c r="BT127" s="97">
        <f t="shared" si="268"/>
        <v>0</v>
      </c>
      <c r="BU127" s="97">
        <f t="shared" si="269"/>
        <v>0</v>
      </c>
      <c r="BV127" s="97">
        <f>SIN((90-$Y$9)*$AE$8)*TAN($AE$10*$AE$8)/TAN((90-'C'!$F97)*$AE$8)</f>
        <v>9.682677507518422E-3</v>
      </c>
      <c r="BW127" s="97">
        <f t="shared" si="270"/>
        <v>2.5695650812758864E-2</v>
      </c>
      <c r="BX127" s="97">
        <f t="shared" si="271"/>
        <v>1.0127663357422376</v>
      </c>
      <c r="BY127" s="97">
        <f t="shared" si="272"/>
        <v>0.54779171457615217</v>
      </c>
      <c r="BZ127" s="97">
        <f t="shared" si="273"/>
        <v>9.1069592988755232</v>
      </c>
      <c r="CA127" s="97">
        <f t="shared" si="274"/>
        <v>-8.5591675842993702</v>
      </c>
      <c r="CB127" s="97">
        <f t="shared" si="275"/>
        <v>170.34524898654831</v>
      </c>
      <c r="CC127" s="97" t="s">
        <v>8053</v>
      </c>
      <c r="CD127" s="97" t="s">
        <v>8053</v>
      </c>
      <c r="CE127" s="97" t="s">
        <v>8053</v>
      </c>
      <c r="CF127" s="97">
        <f t="shared" si="276"/>
        <v>0</v>
      </c>
      <c r="CG127" s="97">
        <f t="shared" si="277"/>
        <v>0</v>
      </c>
      <c r="CH127" s="97">
        <f t="shared" si="278"/>
        <v>0</v>
      </c>
      <c r="CI127" s="97">
        <f t="shared" si="279"/>
        <v>0</v>
      </c>
      <c r="CJ127" s="97">
        <f t="shared" si="280"/>
        <v>0</v>
      </c>
      <c r="CK127" s="97">
        <f t="shared" si="281"/>
        <v>0</v>
      </c>
      <c r="CL127" s="97">
        <f>90-'C'!$F97</f>
        <v>87.638999999999996</v>
      </c>
      <c r="CM127" s="97">
        <v>26</v>
      </c>
      <c r="CN127" s="97"/>
      <c r="CO127" s="97"/>
      <c r="CP127" s="97"/>
      <c r="CQ127" s="97"/>
      <c r="CR127" s="97" t="s">
        <v>8195</v>
      </c>
      <c r="CS127" s="97">
        <f t="shared" si="282"/>
        <v>26</v>
      </c>
      <c r="CT127" s="97">
        <f t="shared" si="283"/>
        <v>34.31666666666667</v>
      </c>
      <c r="CU127" s="97">
        <f>'C'!F97</f>
        <v>2.3610000000000002</v>
      </c>
      <c r="CV127" s="97">
        <f t="shared" si="284"/>
        <v>3.1415926535897931</v>
      </c>
      <c r="CW127" s="97">
        <f t="shared" si="285"/>
        <v>1.7453292519943295E-2</v>
      </c>
      <c r="CX127" s="97">
        <f t="shared" si="286"/>
        <v>57.295779513082323</v>
      </c>
      <c r="CY127" s="97">
        <f t="shared" si="287"/>
        <v>0.59893882164272083</v>
      </c>
      <c r="CZ127" s="97">
        <f t="shared" si="288"/>
        <v>4.1207223639586121E-2</v>
      </c>
      <c r="DA127" s="97">
        <f t="shared" si="289"/>
        <v>1.6165724092785185</v>
      </c>
      <c r="DB127" s="97">
        <f t="shared" si="290"/>
        <v>86.571250717738693</v>
      </c>
      <c r="DC127" s="97">
        <f t="shared" si="291"/>
        <v>86.571250717738693</v>
      </c>
      <c r="DD127" s="97">
        <f t="shared" si="292"/>
        <v>273.42874928226132</v>
      </c>
      <c r="DE127" s="97"/>
      <c r="DF127" s="97"/>
      <c r="DG127" s="97"/>
      <c r="DH127" s="97"/>
      <c r="DI127" s="97"/>
      <c r="DJ127" s="97"/>
      <c r="DK127" s="97"/>
      <c r="DL127" s="97"/>
      <c r="DM127" s="97"/>
      <c r="DN127" s="97"/>
      <c r="DO127" s="97"/>
    </row>
    <row r="128" spans="1:119" ht="30" customHeight="1" x14ac:dyDescent="0.2">
      <c r="A128" s="97">
        <f t="shared" si="215"/>
        <v>0</v>
      </c>
      <c r="B128" s="97">
        <f t="shared" si="216"/>
        <v>0</v>
      </c>
      <c r="C128" s="97">
        <f t="shared" si="217"/>
        <v>0</v>
      </c>
      <c r="D128" s="97">
        <f t="shared" si="218"/>
        <v>0.48800995371041117</v>
      </c>
      <c r="E128" s="97">
        <f t="shared" si="219"/>
        <v>0</v>
      </c>
      <c r="F128" s="98">
        <f t="shared" si="220"/>
        <v>0.48800995371041117</v>
      </c>
      <c r="G128" s="97">
        <f t="shared" si="221"/>
        <v>0.67717028832549342</v>
      </c>
      <c r="H128" s="97">
        <f t="shared" si="222"/>
        <v>0</v>
      </c>
      <c r="I128" s="98">
        <f t="shared" si="223"/>
        <v>0.67717028832549342</v>
      </c>
      <c r="J128" s="97">
        <f t="shared" si="224"/>
        <v>0</v>
      </c>
      <c r="K128" s="97">
        <f t="shared" si="225"/>
        <v>0</v>
      </c>
      <c r="L128" s="98">
        <f t="shared" si="226"/>
        <v>0</v>
      </c>
      <c r="M128" s="98">
        <f t="shared" si="227"/>
        <v>27</v>
      </c>
      <c r="N128" s="97"/>
      <c r="O128" s="97"/>
      <c r="P128" s="97"/>
      <c r="Q128" s="98">
        <f t="shared" si="293"/>
        <v>27</v>
      </c>
      <c r="R128" s="97">
        <f t="shared" si="228"/>
        <v>105.87231873866266</v>
      </c>
      <c r="S128" s="97">
        <f t="shared" si="229"/>
        <v>86.096086238583126</v>
      </c>
      <c r="T128" s="97">
        <f t="shared" si="230"/>
        <v>19.77623250007953</v>
      </c>
      <c r="U128" s="97" t="str">
        <f t="shared" si="295"/>
        <v>QSOS</v>
      </c>
      <c r="V128" s="97">
        <f t="shared" si="232"/>
        <v>273.9039137614169</v>
      </c>
      <c r="W128" s="97">
        <f t="shared" si="0"/>
        <v>116</v>
      </c>
      <c r="X128" s="97">
        <f>SIN((90-$Y$9)*$AE$8)*TAN($AE$9*$AE$8)/TAN((90-'C'!$F98)*$AE$8)</f>
        <v>0.13967954787850292</v>
      </c>
      <c r="Y128" s="97">
        <f t="shared" si="233"/>
        <v>3.9313065427916092</v>
      </c>
      <c r="Z128" s="97">
        <f t="shared" si="234"/>
        <v>2.2206545302661578</v>
      </c>
      <c r="AA128" s="97">
        <f t="shared" si="235"/>
        <v>3.6062949632586685</v>
      </c>
      <c r="AB128" s="97">
        <f t="shared" si="236"/>
        <v>63.235932093769605</v>
      </c>
      <c r="AC128" s="97">
        <f t="shared" si="237"/>
        <v>-59.629637130510936</v>
      </c>
      <c r="AD128" s="97">
        <f t="shared" si="238"/>
        <v>113.15777294297172</v>
      </c>
      <c r="AE128" s="97">
        <f>(COS( 90.833*$AE$8)-SIN($Y$9*$AE$8)*SIN('C'!$F98*$AE$8))/COS($Y$9*$AE$8)/COS('C'!$F98*$AE$8)</f>
        <v>-5.0444814248742517E-2</v>
      </c>
      <c r="AF128" s="97">
        <f t="shared" si="239"/>
        <v>92.891502164379744</v>
      </c>
      <c r="AG128" s="97">
        <f>('C'!$E98+$AG$9+$AA$9/15)</f>
        <v>12.276777777777777</v>
      </c>
      <c r="AH128" s="97">
        <f t="shared" si="240"/>
        <v>0</v>
      </c>
      <c r="AI128" s="97">
        <f t="shared" si="241"/>
        <v>0</v>
      </c>
      <c r="AJ128" s="97">
        <f t="shared" si="242"/>
        <v>0</v>
      </c>
      <c r="AK128" s="97">
        <f t="shared" si="243"/>
        <v>0</v>
      </c>
      <c r="AL128" s="97">
        <f t="shared" si="244"/>
        <v>0</v>
      </c>
      <c r="AM128" s="97"/>
      <c r="AN128" s="97"/>
      <c r="AO128" s="97">
        <f t="shared" si="245"/>
        <v>0</v>
      </c>
      <c r="AP128" s="97">
        <f>SIN((90-$Y$9)*$AE$8)*TAN($AC$10*$AE$8)/TAN((90-'C'!$F98)*$AE$8)</f>
        <v>-1.1292606029499825E-2</v>
      </c>
      <c r="AQ128" s="97">
        <f t="shared" si="246"/>
        <v>2.5695650812758871E-2</v>
      </c>
      <c r="AR128" s="97">
        <f t="shared" si="247"/>
        <v>1.0127663357422376</v>
      </c>
      <c r="AS128" s="97">
        <f t="shared" si="248"/>
        <v>-0.63887596795688084</v>
      </c>
      <c r="AT128" s="97">
        <f t="shared" si="249"/>
        <v>-9.106959298875525</v>
      </c>
      <c r="AU128" s="97">
        <f t="shared" si="250"/>
        <v>8.4680833309186436</v>
      </c>
      <c r="AV128" s="97">
        <f t="shared" si="251"/>
        <v>189.74583526683242</v>
      </c>
      <c r="AW128" s="97" t="s">
        <v>8053</v>
      </c>
      <c r="AX128" s="97" t="s">
        <v>8053</v>
      </c>
      <c r="AY128" s="97" t="s">
        <v>8053</v>
      </c>
      <c r="AZ128" s="97">
        <f t="shared" si="252"/>
        <v>11.712238889049868</v>
      </c>
      <c r="BA128" s="97">
        <f t="shared" si="253"/>
        <v>11.712238889049868</v>
      </c>
      <c r="BB128" s="97">
        <f t="shared" si="254"/>
        <v>0.48800995371041117</v>
      </c>
      <c r="BC128" s="97">
        <f t="shared" si="255"/>
        <v>0</v>
      </c>
      <c r="BD128" s="97">
        <f t="shared" si="256"/>
        <v>0</v>
      </c>
      <c r="BE128" s="97">
        <f t="shared" si="257"/>
        <v>0</v>
      </c>
      <c r="BF128" s="97">
        <f>SIN((90-$Y$9)*$AE$8)*TAN($AC$9*$AE$8)/TAN((90-'C'!$F98)*$AE$8)</f>
        <v>-0.13967954787850301</v>
      </c>
      <c r="BG128" s="97">
        <f t="shared" si="258"/>
        <v>3.9313065427916136</v>
      </c>
      <c r="BH128" s="97">
        <f t="shared" si="259"/>
        <v>2.2206545302661587</v>
      </c>
      <c r="BI128" s="97">
        <f t="shared" si="260"/>
        <v>-3.6062949632586694</v>
      </c>
      <c r="BJ128" s="97">
        <f t="shared" si="261"/>
        <v>-63.235932093769613</v>
      </c>
      <c r="BK128" s="97">
        <f t="shared" si="262"/>
        <v>59.629637130510943</v>
      </c>
      <c r="BL128" s="97">
        <f t="shared" si="263"/>
        <v>246.84222705702828</v>
      </c>
      <c r="BM128" s="97" t="s">
        <v>8053</v>
      </c>
      <c r="BN128" s="97" t="s">
        <v>8053</v>
      </c>
      <c r="BO128" s="97" t="s">
        <v>8053</v>
      </c>
      <c r="BP128" s="97">
        <f t="shared" si="264"/>
        <v>16.252086919811841</v>
      </c>
      <c r="BQ128" s="97">
        <f t="shared" si="265"/>
        <v>16.252086919811841</v>
      </c>
      <c r="BR128" s="97">
        <f t="shared" si="266"/>
        <v>0.67717028832549342</v>
      </c>
      <c r="BS128" s="97">
        <f t="shared" si="267"/>
        <v>0</v>
      </c>
      <c r="BT128" s="97">
        <f t="shared" si="268"/>
        <v>0</v>
      </c>
      <c r="BU128" s="97">
        <f t="shared" si="269"/>
        <v>0</v>
      </c>
      <c r="BV128" s="97">
        <f>SIN((90-$Y$9)*$AE$8)*TAN($AE$10*$AE$8)/TAN((90-'C'!$F98)*$AE$8)</f>
        <v>1.1292606029499823E-2</v>
      </c>
      <c r="BW128" s="97">
        <f t="shared" si="270"/>
        <v>2.5695650812758864E-2</v>
      </c>
      <c r="BX128" s="97">
        <f t="shared" si="271"/>
        <v>1.0127663357422376</v>
      </c>
      <c r="BY128" s="97">
        <f t="shared" si="272"/>
        <v>0.63887596795688073</v>
      </c>
      <c r="BZ128" s="97">
        <f t="shared" si="273"/>
        <v>9.1069592988755232</v>
      </c>
      <c r="CA128" s="97">
        <f t="shared" si="274"/>
        <v>-8.4680833309186418</v>
      </c>
      <c r="CB128" s="97">
        <f t="shared" si="275"/>
        <v>170.25416473316758</v>
      </c>
      <c r="CC128" s="97" t="s">
        <v>8053</v>
      </c>
      <c r="CD128" s="97" t="s">
        <v>8053</v>
      </c>
      <c r="CE128" s="97" t="s">
        <v>8053</v>
      </c>
      <c r="CF128" s="97">
        <f t="shared" si="276"/>
        <v>0</v>
      </c>
      <c r="CG128" s="97">
        <f t="shared" si="277"/>
        <v>0</v>
      </c>
      <c r="CH128" s="97">
        <f t="shared" si="278"/>
        <v>0</v>
      </c>
      <c r="CI128" s="97">
        <f t="shared" si="279"/>
        <v>0</v>
      </c>
      <c r="CJ128" s="97">
        <f t="shared" si="280"/>
        <v>0</v>
      </c>
      <c r="CK128" s="97">
        <f t="shared" si="281"/>
        <v>0</v>
      </c>
      <c r="CL128" s="97">
        <f>90-'C'!$F98</f>
        <v>87.247</v>
      </c>
      <c r="CM128" s="97">
        <v>27</v>
      </c>
      <c r="CN128" s="97"/>
      <c r="CO128" s="97"/>
      <c r="CP128" s="97"/>
      <c r="CQ128" s="97"/>
      <c r="CR128" s="97" t="s">
        <v>8195</v>
      </c>
      <c r="CS128" s="97">
        <f t="shared" si="282"/>
        <v>27</v>
      </c>
      <c r="CT128" s="97">
        <f t="shared" si="283"/>
        <v>34.31666666666667</v>
      </c>
      <c r="CU128" s="97">
        <f>'C'!F98</f>
        <v>2.7530000000000001</v>
      </c>
      <c r="CV128" s="97">
        <f t="shared" si="284"/>
        <v>3.1415926535897931</v>
      </c>
      <c r="CW128" s="97">
        <f t="shared" si="285"/>
        <v>1.7453292519943295E-2</v>
      </c>
      <c r="CX128" s="97">
        <f t="shared" si="286"/>
        <v>57.295779513082323</v>
      </c>
      <c r="CY128" s="97">
        <f t="shared" si="287"/>
        <v>0.59893882164272083</v>
      </c>
      <c r="CZ128" s="97">
        <f t="shared" si="288"/>
        <v>4.8048914307403892E-2</v>
      </c>
      <c r="DA128" s="97">
        <f t="shared" si="289"/>
        <v>1.6212625598918655</v>
      </c>
      <c r="DB128" s="97">
        <f t="shared" si="290"/>
        <v>86.096086238583126</v>
      </c>
      <c r="DC128" s="97">
        <f t="shared" si="291"/>
        <v>86.096086238583126</v>
      </c>
      <c r="DD128" s="97">
        <f t="shared" si="292"/>
        <v>273.9039137614169</v>
      </c>
      <c r="DE128" s="97"/>
      <c r="DF128" s="97"/>
      <c r="DG128" s="97"/>
      <c r="DH128" s="97"/>
      <c r="DI128" s="97"/>
      <c r="DJ128" s="97"/>
      <c r="DK128" s="97"/>
      <c r="DL128" s="97"/>
      <c r="DM128" s="97"/>
      <c r="DN128" s="97"/>
      <c r="DO128" s="97"/>
    </row>
    <row r="129" spans="1:119" ht="30" customHeight="1" x14ac:dyDescent="0.2">
      <c r="A129" s="97">
        <f t="shared" si="215"/>
        <v>0</v>
      </c>
      <c r="B129" s="97">
        <f t="shared" si="216"/>
        <v>0</v>
      </c>
      <c r="C129" s="97">
        <f t="shared" si="217"/>
        <v>0</v>
      </c>
      <c r="D129" s="97">
        <f t="shared" si="218"/>
        <v>0.48805415710245076</v>
      </c>
      <c r="E129" s="97">
        <f t="shared" si="219"/>
        <v>0</v>
      </c>
      <c r="F129" s="98">
        <f t="shared" si="220"/>
        <v>0.48805415710245076</v>
      </c>
      <c r="G129" s="97">
        <f t="shared" si="221"/>
        <v>0.67553421255533896</v>
      </c>
      <c r="H129" s="97">
        <f t="shared" si="222"/>
        <v>0</v>
      </c>
      <c r="I129" s="98">
        <f t="shared" si="223"/>
        <v>0.67553421255533896</v>
      </c>
      <c r="J129" s="97">
        <f t="shared" si="224"/>
        <v>0</v>
      </c>
      <c r="K129" s="97">
        <f t="shared" si="225"/>
        <v>0</v>
      </c>
      <c r="L129" s="98">
        <f t="shared" si="226"/>
        <v>0</v>
      </c>
      <c r="M129" s="98">
        <f t="shared" si="227"/>
        <v>28</v>
      </c>
      <c r="N129" s="97"/>
      <c r="O129" s="97"/>
      <c r="P129" s="97"/>
      <c r="Q129" s="98">
        <f t="shared" si="293"/>
        <v>28</v>
      </c>
      <c r="R129" s="97">
        <f t="shared" si="228"/>
        <v>105.87231873866266</v>
      </c>
      <c r="S129" s="97">
        <f t="shared" si="229"/>
        <v>85.622021713127509</v>
      </c>
      <c r="T129" s="97">
        <f t="shared" si="230"/>
        <v>20.250297025535147</v>
      </c>
      <c r="U129" s="97" t="str">
        <f t="shared" si="295"/>
        <v>QSOS</v>
      </c>
      <c r="V129" s="97">
        <f t="shared" si="232"/>
        <v>274.37797828687246</v>
      </c>
      <c r="W129" s="97">
        <f t="shared" si="0"/>
        <v>117</v>
      </c>
      <c r="X129" s="97">
        <f>SIN((90-$Y$9)*$AE$8)*TAN($AE$9*$AE$8)/TAN((90-'C'!$F99)*$AE$8)</f>
        <v>0.15955519557587863</v>
      </c>
      <c r="Y129" s="97">
        <f t="shared" si="233"/>
        <v>3.9313065427916092</v>
      </c>
      <c r="Z129" s="97">
        <f t="shared" si="234"/>
        <v>2.2206545302661578</v>
      </c>
      <c r="AA129" s="97">
        <f t="shared" si="235"/>
        <v>4.1202822405142498</v>
      </c>
      <c r="AB129" s="97">
        <f t="shared" si="236"/>
        <v>63.235932093769605</v>
      </c>
      <c r="AC129" s="97">
        <f t="shared" si="237"/>
        <v>-59.115649853255356</v>
      </c>
      <c r="AD129" s="97">
        <f t="shared" si="238"/>
        <v>112.64378566571614</v>
      </c>
      <c r="AE129" s="97">
        <f>(COS( 90.833*$AE$8)-SIN($Y$9*$AE$8)*SIN('C'!$F99*$AE$8))/COS($Y$9*$AE$8)/COS('C'!$F99*$AE$8)</f>
        <v>-5.512147379388329E-2</v>
      </c>
      <c r="AF129" s="97">
        <f t="shared" si="239"/>
        <v>93.159829313976545</v>
      </c>
      <c r="AG129" s="97">
        <f>('C'!$E99+$AG$9+$AA$9/15)</f>
        <v>12.271777777777778</v>
      </c>
      <c r="AH129" s="97">
        <f t="shared" si="240"/>
        <v>0</v>
      </c>
      <c r="AI129" s="97">
        <f t="shared" si="241"/>
        <v>0</v>
      </c>
      <c r="AJ129" s="97">
        <f t="shared" si="242"/>
        <v>0</v>
      </c>
      <c r="AK129" s="97">
        <f t="shared" si="243"/>
        <v>0</v>
      </c>
      <c r="AL129" s="97">
        <f t="shared" si="244"/>
        <v>0</v>
      </c>
      <c r="AM129" s="97"/>
      <c r="AN129" s="97"/>
      <c r="AO129" s="97">
        <f t="shared" si="245"/>
        <v>0</v>
      </c>
      <c r="AP129" s="97">
        <f>SIN((90-$Y$9)*$AE$8)*TAN($AC$10*$AE$8)/TAN((90-'C'!$F99)*$AE$8)</f>
        <v>-1.2899483073681196E-2</v>
      </c>
      <c r="AQ129" s="97">
        <f t="shared" si="246"/>
        <v>2.5695650812758871E-2</v>
      </c>
      <c r="AR129" s="97">
        <f t="shared" si="247"/>
        <v>1.0127663357422376</v>
      </c>
      <c r="AS129" s="97">
        <f t="shared" si="248"/>
        <v>-0.72978918909111223</v>
      </c>
      <c r="AT129" s="97">
        <f t="shared" si="249"/>
        <v>-9.106959298875525</v>
      </c>
      <c r="AU129" s="97">
        <f t="shared" si="250"/>
        <v>8.3771701097844122</v>
      </c>
      <c r="AV129" s="97">
        <f t="shared" si="251"/>
        <v>189.83674848796664</v>
      </c>
      <c r="AW129" s="97" t="s">
        <v>8053</v>
      </c>
      <c r="AX129" s="97" t="s">
        <v>8053</v>
      </c>
      <c r="AY129" s="97" t="s">
        <v>8053</v>
      </c>
      <c r="AZ129" s="97">
        <f t="shared" si="252"/>
        <v>11.713299770458818</v>
      </c>
      <c r="BA129" s="97">
        <f t="shared" si="253"/>
        <v>11.713299770458818</v>
      </c>
      <c r="BB129" s="97">
        <f t="shared" si="254"/>
        <v>0.48805415710245076</v>
      </c>
      <c r="BC129" s="97">
        <f t="shared" si="255"/>
        <v>0</v>
      </c>
      <c r="BD129" s="97">
        <f t="shared" si="256"/>
        <v>0</v>
      </c>
      <c r="BE129" s="97">
        <f t="shared" si="257"/>
        <v>0</v>
      </c>
      <c r="BF129" s="97">
        <f>SIN((90-$Y$9)*$AE$8)*TAN($AC$9*$AE$8)/TAN((90-'C'!$F99)*$AE$8)</f>
        <v>-0.15955519557587872</v>
      </c>
      <c r="BG129" s="97">
        <f t="shared" si="258"/>
        <v>3.9313065427916136</v>
      </c>
      <c r="BH129" s="97">
        <f t="shared" si="259"/>
        <v>2.2206545302661587</v>
      </c>
      <c r="BI129" s="97">
        <f t="shared" si="260"/>
        <v>-4.1202822405142507</v>
      </c>
      <c r="BJ129" s="97">
        <f t="shared" si="261"/>
        <v>-63.235932093769613</v>
      </c>
      <c r="BK129" s="97">
        <f t="shared" si="262"/>
        <v>59.115649853255363</v>
      </c>
      <c r="BL129" s="97">
        <f t="shared" si="263"/>
        <v>247.35621433428386</v>
      </c>
      <c r="BM129" s="97" t="s">
        <v>8053</v>
      </c>
      <c r="BN129" s="97" t="s">
        <v>8053</v>
      </c>
      <c r="BO129" s="97" t="s">
        <v>8053</v>
      </c>
      <c r="BP129" s="97">
        <f t="shared" si="264"/>
        <v>16.212821101328135</v>
      </c>
      <c r="BQ129" s="97">
        <f t="shared" si="265"/>
        <v>16.212821101328135</v>
      </c>
      <c r="BR129" s="97">
        <f t="shared" si="266"/>
        <v>0.67553421255533896</v>
      </c>
      <c r="BS129" s="97">
        <f t="shared" si="267"/>
        <v>0</v>
      </c>
      <c r="BT129" s="97">
        <f t="shared" si="268"/>
        <v>0</v>
      </c>
      <c r="BU129" s="97">
        <f t="shared" si="269"/>
        <v>0</v>
      </c>
      <c r="BV129" s="97">
        <f>SIN((90-$Y$9)*$AE$8)*TAN($AE$10*$AE$8)/TAN((90-'C'!$F99)*$AE$8)</f>
        <v>1.2899483073681193E-2</v>
      </c>
      <c r="BW129" s="97">
        <f t="shared" si="270"/>
        <v>2.5695650812758864E-2</v>
      </c>
      <c r="BX129" s="97">
        <f t="shared" si="271"/>
        <v>1.0127663357422376</v>
      </c>
      <c r="BY129" s="97">
        <f t="shared" si="272"/>
        <v>0.72978918909111201</v>
      </c>
      <c r="BZ129" s="97">
        <f t="shared" si="273"/>
        <v>9.1069592988755232</v>
      </c>
      <c r="CA129" s="97">
        <f t="shared" si="274"/>
        <v>-8.3771701097844105</v>
      </c>
      <c r="CB129" s="97">
        <f t="shared" si="275"/>
        <v>170.16325151203336</v>
      </c>
      <c r="CC129" s="97" t="s">
        <v>8053</v>
      </c>
      <c r="CD129" s="97" t="s">
        <v>8053</v>
      </c>
      <c r="CE129" s="97" t="s">
        <v>8053</v>
      </c>
      <c r="CF129" s="97">
        <f t="shared" si="276"/>
        <v>0</v>
      </c>
      <c r="CG129" s="97">
        <f t="shared" si="277"/>
        <v>0</v>
      </c>
      <c r="CH129" s="97">
        <f t="shared" si="278"/>
        <v>0</v>
      </c>
      <c r="CI129" s="97">
        <f t="shared" si="279"/>
        <v>0</v>
      </c>
      <c r="CJ129" s="97">
        <f t="shared" si="280"/>
        <v>0</v>
      </c>
      <c r="CK129" s="97">
        <f t="shared" si="281"/>
        <v>0</v>
      </c>
      <c r="CL129" s="97">
        <f>90-'C'!$F99</f>
        <v>86.855999999999995</v>
      </c>
      <c r="CM129" s="97">
        <v>28</v>
      </c>
      <c r="CN129" s="97"/>
      <c r="CO129" s="97"/>
      <c r="CP129" s="97"/>
      <c r="CQ129" s="97"/>
      <c r="CR129" s="97" t="s">
        <v>8195</v>
      </c>
      <c r="CS129" s="97">
        <f t="shared" si="282"/>
        <v>28</v>
      </c>
      <c r="CT129" s="97">
        <f t="shared" si="283"/>
        <v>34.31666666666667</v>
      </c>
      <c r="CU129" s="97">
        <f>'C'!F99</f>
        <v>3.1440000000000001</v>
      </c>
      <c r="CV129" s="97">
        <f t="shared" si="284"/>
        <v>3.1415926535897931</v>
      </c>
      <c r="CW129" s="97">
        <f t="shared" si="285"/>
        <v>1.7453292519943295E-2</v>
      </c>
      <c r="CX129" s="97">
        <f t="shared" si="286"/>
        <v>57.295779513082323</v>
      </c>
      <c r="CY129" s="97">
        <f t="shared" si="287"/>
        <v>0.59893882164272083</v>
      </c>
      <c r="CZ129" s="97">
        <f t="shared" si="288"/>
        <v>5.4873151682701723E-2</v>
      </c>
      <c r="DA129" s="97">
        <f t="shared" si="289"/>
        <v>1.6259457521248211</v>
      </c>
      <c r="DB129" s="97">
        <f t="shared" si="290"/>
        <v>85.622021713127509</v>
      </c>
      <c r="DC129" s="97">
        <f t="shared" si="291"/>
        <v>85.622021713127509</v>
      </c>
      <c r="DD129" s="97">
        <f t="shared" si="292"/>
        <v>274.37797828687246</v>
      </c>
      <c r="DE129" s="97"/>
      <c r="DF129" s="97"/>
      <c r="DG129" s="97"/>
      <c r="DH129" s="97"/>
      <c r="DI129" s="97"/>
      <c r="DJ129" s="97"/>
      <c r="DK129" s="97"/>
      <c r="DL129" s="97"/>
      <c r="DM129" s="97"/>
      <c r="DN129" s="97"/>
      <c r="DO129" s="97"/>
    </row>
    <row r="130" spans="1:119" ht="30" customHeight="1" x14ac:dyDescent="0.2">
      <c r="A130" s="97">
        <f t="shared" si="215"/>
        <v>0</v>
      </c>
      <c r="B130" s="97">
        <f t="shared" si="216"/>
        <v>0</v>
      </c>
      <c r="C130" s="97">
        <f t="shared" si="217"/>
        <v>0</v>
      </c>
      <c r="D130" s="97">
        <f t="shared" si="218"/>
        <v>0.48809726172313811</v>
      </c>
      <c r="E130" s="97">
        <f t="shared" si="219"/>
        <v>0</v>
      </c>
      <c r="F130" s="98">
        <f t="shared" si="220"/>
        <v>0.48809726172313811</v>
      </c>
      <c r="G130" s="97">
        <f t="shared" si="221"/>
        <v>0.67390346040954452</v>
      </c>
      <c r="H130" s="97">
        <f t="shared" si="222"/>
        <v>0</v>
      </c>
      <c r="I130" s="98">
        <f t="shared" si="223"/>
        <v>0.67390346040954452</v>
      </c>
      <c r="J130" s="97">
        <f t="shared" si="224"/>
        <v>0</v>
      </c>
      <c r="K130" s="97">
        <f t="shared" si="225"/>
        <v>0</v>
      </c>
      <c r="L130" s="98">
        <f t="shared" si="226"/>
        <v>0</v>
      </c>
      <c r="M130" s="98">
        <f t="shared" si="227"/>
        <v>29</v>
      </c>
      <c r="N130" s="97"/>
      <c r="O130" s="97"/>
      <c r="P130" s="97"/>
      <c r="Q130" s="98">
        <f t="shared" si="293"/>
        <v>29</v>
      </c>
      <c r="R130" s="97">
        <f t="shared" si="228"/>
        <v>105.87231873866266</v>
      </c>
      <c r="S130" s="97">
        <f t="shared" si="229"/>
        <v>85.150260373131687</v>
      </c>
      <c r="T130" s="97">
        <f t="shared" si="230"/>
        <v>20.72205836553097</v>
      </c>
      <c r="U130" s="97" t="str">
        <f t="shared" si="295"/>
        <v>QSOS</v>
      </c>
      <c r="V130" s="97">
        <f t="shared" si="232"/>
        <v>274.84973962686831</v>
      </c>
      <c r="W130" s="97">
        <f t="shared" si="0"/>
        <v>118</v>
      </c>
      <c r="X130" s="97">
        <f>SIN((90-$Y$9)*$AE$8)*TAN($AE$9*$AE$8)/TAN((90-'C'!$F100)*$AE$8)</f>
        <v>0.17934396655820831</v>
      </c>
      <c r="Y130" s="97">
        <f t="shared" si="233"/>
        <v>3.9313065427916092</v>
      </c>
      <c r="Z130" s="97">
        <f t="shared" si="234"/>
        <v>2.2206545302661578</v>
      </c>
      <c r="AA130" s="97">
        <f t="shared" si="235"/>
        <v>4.6323530130002748</v>
      </c>
      <c r="AB130" s="97">
        <f t="shared" si="236"/>
        <v>63.235932093769605</v>
      </c>
      <c r="AC130" s="97">
        <f t="shared" si="237"/>
        <v>-58.603579080769329</v>
      </c>
      <c r="AD130" s="97">
        <f t="shared" si="238"/>
        <v>112.13171489323011</v>
      </c>
      <c r="AE130" s="97">
        <f>(COS( 90.833*$AE$8)-SIN($Y$9*$AE$8)*SIN('C'!$F100*$AE$8))/COS($Y$9*$AE$8)/COS('C'!$F100*$AE$8)</f>
        <v>-5.9778506594336082E-2</v>
      </c>
      <c r="AF130" s="97">
        <f t="shared" si="239"/>
        <v>93.427099309850107</v>
      </c>
      <c r="AG130" s="97">
        <f>('C'!$E100+$AG$9+$AA$9/15)</f>
        <v>12.266777777777779</v>
      </c>
      <c r="AH130" s="97">
        <f t="shared" si="240"/>
        <v>0</v>
      </c>
      <c r="AI130" s="97">
        <f t="shared" si="241"/>
        <v>0</v>
      </c>
      <c r="AJ130" s="97">
        <f t="shared" si="242"/>
        <v>0</v>
      </c>
      <c r="AK130" s="97">
        <f t="shared" si="243"/>
        <v>0</v>
      </c>
      <c r="AL130" s="97">
        <f t="shared" si="244"/>
        <v>0</v>
      </c>
      <c r="AM130" s="97"/>
      <c r="AN130" s="97"/>
      <c r="AO130" s="97">
        <f t="shared" si="245"/>
        <v>0</v>
      </c>
      <c r="AP130" s="97">
        <f>SIN((90-$Y$9)*$AE$8)*TAN($AC$10*$AE$8)/TAN((90-'C'!$F100)*$AE$8)</f>
        <v>-1.4499336437366369E-2</v>
      </c>
      <c r="AQ130" s="97">
        <f t="shared" si="246"/>
        <v>2.5695650812758871E-2</v>
      </c>
      <c r="AR130" s="97">
        <f t="shared" si="247"/>
        <v>1.0127663357422376</v>
      </c>
      <c r="AS130" s="97">
        <f t="shared" si="248"/>
        <v>-0.82030685253856006</v>
      </c>
      <c r="AT130" s="97">
        <f t="shared" si="249"/>
        <v>-9.106959298875525</v>
      </c>
      <c r="AU130" s="97">
        <f t="shared" si="250"/>
        <v>8.2866524463369657</v>
      </c>
      <c r="AV130" s="97">
        <f t="shared" si="251"/>
        <v>189.92726615141407</v>
      </c>
      <c r="AW130" s="97" t="s">
        <v>8053</v>
      </c>
      <c r="AX130" s="97" t="s">
        <v>8053</v>
      </c>
      <c r="AY130" s="97" t="s">
        <v>8053</v>
      </c>
      <c r="AZ130" s="97">
        <f t="shared" si="252"/>
        <v>11.714334281355315</v>
      </c>
      <c r="BA130" s="97">
        <f t="shared" si="253"/>
        <v>11.714334281355315</v>
      </c>
      <c r="BB130" s="97">
        <f t="shared" si="254"/>
        <v>0.48809726172313811</v>
      </c>
      <c r="BC130" s="97">
        <f t="shared" si="255"/>
        <v>0</v>
      </c>
      <c r="BD130" s="97">
        <f t="shared" si="256"/>
        <v>0</v>
      </c>
      <c r="BE130" s="97">
        <f t="shared" si="257"/>
        <v>0</v>
      </c>
      <c r="BF130" s="97">
        <f>SIN((90-$Y$9)*$AE$8)*TAN($AC$9*$AE$8)/TAN((90-'C'!$F100)*$AE$8)</f>
        <v>-0.17934396655820839</v>
      </c>
      <c r="BG130" s="97">
        <f t="shared" si="258"/>
        <v>3.9313065427916136</v>
      </c>
      <c r="BH130" s="97">
        <f t="shared" si="259"/>
        <v>2.2206545302661587</v>
      </c>
      <c r="BI130" s="97">
        <f t="shared" si="260"/>
        <v>-4.6323530130002748</v>
      </c>
      <c r="BJ130" s="97">
        <f t="shared" si="261"/>
        <v>-63.235932093769613</v>
      </c>
      <c r="BK130" s="97">
        <f t="shared" si="262"/>
        <v>58.603579080769336</v>
      </c>
      <c r="BL130" s="97">
        <f t="shared" si="263"/>
        <v>247.86828510676989</v>
      </c>
      <c r="BM130" s="97" t="s">
        <v>8053</v>
      </c>
      <c r="BN130" s="97" t="s">
        <v>8053</v>
      </c>
      <c r="BO130" s="97" t="s">
        <v>8053</v>
      </c>
      <c r="BP130" s="97">
        <f t="shared" si="264"/>
        <v>16.173683049829069</v>
      </c>
      <c r="BQ130" s="97">
        <f t="shared" si="265"/>
        <v>16.173683049829069</v>
      </c>
      <c r="BR130" s="97">
        <f t="shared" si="266"/>
        <v>0.67390346040954452</v>
      </c>
      <c r="BS130" s="97">
        <f t="shared" si="267"/>
        <v>0</v>
      </c>
      <c r="BT130" s="97">
        <f t="shared" si="268"/>
        <v>0</v>
      </c>
      <c r="BU130" s="97">
        <f t="shared" si="269"/>
        <v>0</v>
      </c>
      <c r="BV130" s="97">
        <f>SIN((90-$Y$9)*$AE$8)*TAN($AE$10*$AE$8)/TAN((90-'C'!$F100)*$AE$8)</f>
        <v>1.4499336437366365E-2</v>
      </c>
      <c r="BW130" s="97">
        <f t="shared" si="270"/>
        <v>2.5695650812758864E-2</v>
      </c>
      <c r="BX130" s="97">
        <f t="shared" si="271"/>
        <v>1.0127663357422376</v>
      </c>
      <c r="BY130" s="97">
        <f t="shared" si="272"/>
        <v>0.82030685253855995</v>
      </c>
      <c r="BZ130" s="97">
        <f t="shared" si="273"/>
        <v>9.1069592988755232</v>
      </c>
      <c r="CA130" s="97">
        <f t="shared" si="274"/>
        <v>-8.286652446336964</v>
      </c>
      <c r="CB130" s="97">
        <f t="shared" si="275"/>
        <v>170.07273384858593</v>
      </c>
      <c r="CC130" s="97" t="s">
        <v>8053</v>
      </c>
      <c r="CD130" s="97" t="s">
        <v>8053</v>
      </c>
      <c r="CE130" s="97" t="s">
        <v>8053</v>
      </c>
      <c r="CF130" s="97">
        <f t="shared" si="276"/>
        <v>0</v>
      </c>
      <c r="CG130" s="97">
        <f t="shared" si="277"/>
        <v>0</v>
      </c>
      <c r="CH130" s="97">
        <f t="shared" si="278"/>
        <v>0</v>
      </c>
      <c r="CI130" s="97">
        <f t="shared" si="279"/>
        <v>0</v>
      </c>
      <c r="CJ130" s="97">
        <f t="shared" si="280"/>
        <v>0</v>
      </c>
      <c r="CK130" s="97">
        <f t="shared" si="281"/>
        <v>0</v>
      </c>
      <c r="CL130" s="97">
        <f>90-'C'!$F100</f>
        <v>86.466999999999999</v>
      </c>
      <c r="CM130" s="97">
        <v>29</v>
      </c>
      <c r="CN130" s="97"/>
      <c r="CO130" s="97"/>
      <c r="CP130" s="97"/>
      <c r="CQ130" s="97"/>
      <c r="CR130" s="97" t="s">
        <v>8195</v>
      </c>
      <c r="CS130" s="97">
        <f t="shared" si="282"/>
        <v>29</v>
      </c>
      <c r="CT130" s="97">
        <f t="shared" si="283"/>
        <v>34.31666666666667</v>
      </c>
      <c r="CU130" s="97">
        <f>'C'!F100</f>
        <v>3.5329999999999999</v>
      </c>
      <c r="CV130" s="97">
        <f t="shared" si="284"/>
        <v>3.1415926535897931</v>
      </c>
      <c r="CW130" s="97">
        <f t="shared" si="285"/>
        <v>1.7453292519943295E-2</v>
      </c>
      <c r="CX130" s="97">
        <f t="shared" si="286"/>
        <v>57.295779513082323</v>
      </c>
      <c r="CY130" s="97">
        <f t="shared" si="287"/>
        <v>0.59893882164272083</v>
      </c>
      <c r="CZ130" s="97">
        <f t="shared" si="288"/>
        <v>6.1662482472959662E-2</v>
      </c>
      <c r="DA130" s="97">
        <f t="shared" si="289"/>
        <v>1.6306104935446062</v>
      </c>
      <c r="DB130" s="97">
        <f t="shared" si="290"/>
        <v>85.150260373131687</v>
      </c>
      <c r="DC130" s="97">
        <f t="shared" si="291"/>
        <v>85.150260373131687</v>
      </c>
      <c r="DD130" s="97">
        <f t="shared" si="292"/>
        <v>274.84973962686831</v>
      </c>
      <c r="DE130" s="97"/>
      <c r="DF130" s="97"/>
      <c r="DG130" s="97"/>
      <c r="DH130" s="97"/>
      <c r="DI130" s="97"/>
      <c r="DJ130" s="97"/>
      <c r="DK130" s="97"/>
      <c r="DL130" s="97"/>
      <c r="DM130" s="97"/>
      <c r="DN130" s="97"/>
      <c r="DO130" s="97"/>
    </row>
    <row r="131" spans="1:119" ht="30" customHeight="1" x14ac:dyDescent="0.2">
      <c r="A131" s="97">
        <f t="shared" si="215"/>
        <v>0</v>
      </c>
      <c r="B131" s="97">
        <f t="shared" si="216"/>
        <v>0</v>
      </c>
      <c r="C131" s="97">
        <f t="shared" si="217"/>
        <v>0</v>
      </c>
      <c r="D131" s="97">
        <f t="shared" si="218"/>
        <v>0.48814058292519752</v>
      </c>
      <c r="E131" s="97">
        <f t="shared" si="219"/>
        <v>0</v>
      </c>
      <c r="F131" s="98">
        <f t="shared" si="220"/>
        <v>0.48814058292519752</v>
      </c>
      <c r="G131" s="97">
        <f t="shared" si="221"/>
        <v>0.67227048308220816</v>
      </c>
      <c r="H131" s="97">
        <f t="shared" si="222"/>
        <v>0</v>
      </c>
      <c r="I131" s="98">
        <f t="shared" si="223"/>
        <v>0.67227048308220816</v>
      </c>
      <c r="J131" s="97">
        <f t="shared" si="224"/>
        <v>0</v>
      </c>
      <c r="K131" s="97">
        <f t="shared" si="225"/>
        <v>0</v>
      </c>
      <c r="L131" s="98">
        <f t="shared" si="226"/>
        <v>0</v>
      </c>
      <c r="M131" s="98">
        <f t="shared" si="227"/>
        <v>30</v>
      </c>
      <c r="N131" s="97"/>
      <c r="O131" s="97"/>
      <c r="P131" s="97"/>
      <c r="Q131" s="98">
        <f t="shared" si="293"/>
        <v>30</v>
      </c>
      <c r="R131" s="97">
        <f t="shared" si="228"/>
        <v>105.87231873866266</v>
      </c>
      <c r="S131" s="97">
        <f t="shared" si="229"/>
        <v>84.678367139777833</v>
      </c>
      <c r="T131" s="97">
        <f t="shared" si="230"/>
        <v>21.193951598884823</v>
      </c>
      <c r="U131" s="97" t="str">
        <f t="shared" si="295"/>
        <v>QSOS</v>
      </c>
      <c r="V131" s="97">
        <f t="shared" si="232"/>
        <v>275.32163286022217</v>
      </c>
      <c r="W131" s="97">
        <f t="shared" si="0"/>
        <v>119</v>
      </c>
      <c r="X131" s="97">
        <f>SIN((90-$Y$9)*$AE$8)*TAN($AE$9*$AE$8)/TAN((90-'C'!$F101)*$AE$8)</f>
        <v>0.19914933480352193</v>
      </c>
      <c r="Y131" s="97">
        <f t="shared" si="233"/>
        <v>3.9313065427916092</v>
      </c>
      <c r="Z131" s="97">
        <f t="shared" si="234"/>
        <v>2.2206545302661578</v>
      </c>
      <c r="AA131" s="97">
        <f t="shared" si="235"/>
        <v>5.1452248508413234</v>
      </c>
      <c r="AB131" s="97">
        <f t="shared" si="236"/>
        <v>63.235932093769605</v>
      </c>
      <c r="AC131" s="97">
        <f t="shared" si="237"/>
        <v>-58.090707242928282</v>
      </c>
      <c r="AD131" s="97">
        <f t="shared" si="238"/>
        <v>111.61884305538908</v>
      </c>
      <c r="AE131" s="97">
        <f>(COS( 90.833*$AE$8)-SIN($Y$9*$AE$8)*SIN('C'!$F101*$AE$8))/COS($Y$9*$AE$8)/COS('C'!$F101*$AE$8)</f>
        <v>-6.4440258612232751E-2</v>
      </c>
      <c r="AF131" s="97">
        <f t="shared" si="239"/>
        <v>93.694714943728371</v>
      </c>
      <c r="AG131" s="97">
        <f>('C'!$E101+$AG$9+$AA$9/15)</f>
        <v>12.261777777777777</v>
      </c>
      <c r="AH131" s="97">
        <f t="shared" si="240"/>
        <v>0</v>
      </c>
      <c r="AI131" s="97">
        <f t="shared" si="241"/>
        <v>0</v>
      </c>
      <c r="AJ131" s="97">
        <f t="shared" si="242"/>
        <v>0</v>
      </c>
      <c r="AK131" s="97">
        <f t="shared" si="243"/>
        <v>0</v>
      </c>
      <c r="AL131" s="97">
        <f t="shared" si="244"/>
        <v>0</v>
      </c>
      <c r="AM131" s="97"/>
      <c r="AN131" s="97"/>
      <c r="AO131" s="97">
        <f t="shared" si="245"/>
        <v>0</v>
      </c>
      <c r="AP131" s="97">
        <f>SIN((90-$Y$9)*$AE$8)*TAN($AC$10*$AE$8)/TAN((90-'C'!$F101)*$AE$8)</f>
        <v>-1.6100531632084737E-2</v>
      </c>
      <c r="AQ131" s="97">
        <f t="shared" si="246"/>
        <v>2.5695650812758871E-2</v>
      </c>
      <c r="AR131" s="97">
        <f t="shared" si="247"/>
        <v>1.0127663357422376</v>
      </c>
      <c r="AS131" s="97">
        <f t="shared" si="248"/>
        <v>-0.91090248527998341</v>
      </c>
      <c r="AT131" s="97">
        <f t="shared" si="249"/>
        <v>-9.106959298875525</v>
      </c>
      <c r="AU131" s="97">
        <f t="shared" si="250"/>
        <v>8.1960568135955416</v>
      </c>
      <c r="AV131" s="97">
        <f t="shared" si="251"/>
        <v>190.01786178415551</v>
      </c>
      <c r="AW131" s="97" t="s">
        <v>8053</v>
      </c>
      <c r="AX131" s="97" t="s">
        <v>8053</v>
      </c>
      <c r="AY131" s="97" t="s">
        <v>8053</v>
      </c>
      <c r="AZ131" s="97">
        <f t="shared" si="252"/>
        <v>11.715373990204741</v>
      </c>
      <c r="BA131" s="97">
        <f t="shared" si="253"/>
        <v>11.715373990204741</v>
      </c>
      <c r="BB131" s="97">
        <f t="shared" si="254"/>
        <v>0.48814058292519752</v>
      </c>
      <c r="BC131" s="97">
        <f t="shared" si="255"/>
        <v>0</v>
      </c>
      <c r="BD131" s="97">
        <f t="shared" si="256"/>
        <v>0</v>
      </c>
      <c r="BE131" s="97">
        <f t="shared" si="257"/>
        <v>0</v>
      </c>
      <c r="BF131" s="97">
        <f>SIN((90-$Y$9)*$AE$8)*TAN($AC$9*$AE$8)/TAN((90-'C'!$F101)*$AE$8)</f>
        <v>-0.19914933480352201</v>
      </c>
      <c r="BG131" s="97">
        <f t="shared" si="258"/>
        <v>3.9313065427916136</v>
      </c>
      <c r="BH131" s="97">
        <f t="shared" si="259"/>
        <v>2.2206545302661587</v>
      </c>
      <c r="BI131" s="97">
        <f t="shared" si="260"/>
        <v>-5.1452248508413234</v>
      </c>
      <c r="BJ131" s="97">
        <f t="shared" si="261"/>
        <v>-63.235932093769613</v>
      </c>
      <c r="BK131" s="97">
        <f t="shared" si="262"/>
        <v>58.090707242928289</v>
      </c>
      <c r="BL131" s="97">
        <f t="shared" si="263"/>
        <v>248.38115694461092</v>
      </c>
      <c r="BM131" s="97" t="s">
        <v>8053</v>
      </c>
      <c r="BN131" s="97" t="s">
        <v>8053</v>
      </c>
      <c r="BO131" s="97" t="s">
        <v>8053</v>
      </c>
      <c r="BP131" s="97">
        <f t="shared" si="264"/>
        <v>16.134491593972996</v>
      </c>
      <c r="BQ131" s="97">
        <f t="shared" si="265"/>
        <v>16.134491593972996</v>
      </c>
      <c r="BR131" s="97">
        <f t="shared" si="266"/>
        <v>0.67227048308220816</v>
      </c>
      <c r="BS131" s="97">
        <f t="shared" si="267"/>
        <v>0</v>
      </c>
      <c r="BT131" s="97">
        <f t="shared" si="268"/>
        <v>0</v>
      </c>
      <c r="BU131" s="97">
        <f t="shared" si="269"/>
        <v>0</v>
      </c>
      <c r="BV131" s="97">
        <f>SIN((90-$Y$9)*$AE$8)*TAN($AE$10*$AE$8)/TAN((90-'C'!$F101)*$AE$8)</f>
        <v>1.6100531632084733E-2</v>
      </c>
      <c r="BW131" s="97">
        <f t="shared" si="270"/>
        <v>2.5695650812758864E-2</v>
      </c>
      <c r="BX131" s="97">
        <f t="shared" si="271"/>
        <v>1.0127663357422376</v>
      </c>
      <c r="BY131" s="97">
        <f t="shared" si="272"/>
        <v>0.91090248527998319</v>
      </c>
      <c r="BZ131" s="97">
        <f t="shared" si="273"/>
        <v>9.1069592988755232</v>
      </c>
      <c r="CA131" s="97">
        <f t="shared" si="274"/>
        <v>-8.1960568135955398</v>
      </c>
      <c r="CB131" s="97">
        <f t="shared" si="275"/>
        <v>169.98213821584449</v>
      </c>
      <c r="CC131" s="97" t="s">
        <v>8053</v>
      </c>
      <c r="CD131" s="97" t="s">
        <v>8053</v>
      </c>
      <c r="CE131" s="97" t="s">
        <v>8053</v>
      </c>
      <c r="CF131" s="97">
        <f t="shared" si="276"/>
        <v>0</v>
      </c>
      <c r="CG131" s="97">
        <f t="shared" si="277"/>
        <v>0</v>
      </c>
      <c r="CH131" s="97">
        <f t="shared" si="278"/>
        <v>0</v>
      </c>
      <c r="CI131" s="97">
        <f t="shared" si="279"/>
        <v>0</v>
      </c>
      <c r="CJ131" s="97">
        <f t="shared" si="280"/>
        <v>0</v>
      </c>
      <c r="CK131" s="97">
        <f t="shared" si="281"/>
        <v>0</v>
      </c>
      <c r="CL131" s="97">
        <f>90-'C'!$F101</f>
        <v>86.078000000000003</v>
      </c>
      <c r="CM131" s="97">
        <v>30</v>
      </c>
      <c r="CN131" s="97"/>
      <c r="CO131" s="97"/>
      <c r="CP131" s="97"/>
      <c r="CQ131" s="97"/>
      <c r="CR131" s="97" t="s">
        <v>8195</v>
      </c>
      <c r="CS131" s="97">
        <f t="shared" si="282"/>
        <v>30</v>
      </c>
      <c r="CT131" s="97">
        <f t="shared" si="283"/>
        <v>34.31666666666667</v>
      </c>
      <c r="CU131" s="97">
        <f>'C'!F101</f>
        <v>3.9220000000000002</v>
      </c>
      <c r="CV131" s="97">
        <f t="shared" si="284"/>
        <v>3.1415926535897931</v>
      </c>
      <c r="CW131" s="97">
        <f t="shared" si="285"/>
        <v>1.7453292519943295E-2</v>
      </c>
      <c r="CX131" s="97">
        <f t="shared" si="286"/>
        <v>57.295779513082323</v>
      </c>
      <c r="CY131" s="97">
        <f t="shared" si="287"/>
        <v>0.59893882164272083</v>
      </c>
      <c r="CZ131" s="97">
        <f t="shared" si="288"/>
        <v>6.8451813263217601E-2</v>
      </c>
      <c r="DA131" s="97">
        <f t="shared" si="289"/>
        <v>1.6352812674855937</v>
      </c>
      <c r="DB131" s="97">
        <f t="shared" si="290"/>
        <v>84.678367139777833</v>
      </c>
      <c r="DC131" s="97">
        <f t="shared" si="291"/>
        <v>84.678367139777833</v>
      </c>
      <c r="DD131" s="97">
        <f t="shared" si="292"/>
        <v>275.32163286022217</v>
      </c>
      <c r="DE131" s="97"/>
      <c r="DF131" s="97"/>
      <c r="DG131" s="97"/>
      <c r="DH131" s="97"/>
      <c r="DI131" s="97"/>
      <c r="DJ131" s="97"/>
      <c r="DK131" s="97"/>
      <c r="DL131" s="97"/>
      <c r="DM131" s="97"/>
      <c r="DN131" s="97"/>
      <c r="DO131" s="97"/>
    </row>
    <row r="132" spans="1:119" ht="30" customHeight="1" x14ac:dyDescent="0.2">
      <c r="A132" s="97">
        <f t="shared" si="215"/>
        <v>0</v>
      </c>
      <c r="B132" s="97">
        <f t="shared" si="216"/>
        <v>0</v>
      </c>
      <c r="C132" s="97">
        <f t="shared" si="217"/>
        <v>0</v>
      </c>
      <c r="D132" s="97">
        <f t="shared" si="218"/>
        <v>0.48818284910260118</v>
      </c>
      <c r="E132" s="97">
        <f t="shared" si="219"/>
        <v>0</v>
      </c>
      <c r="F132" s="98">
        <f t="shared" si="220"/>
        <v>0.48818284910260118</v>
      </c>
      <c r="G132" s="97">
        <f t="shared" si="221"/>
        <v>0.67064237214000011</v>
      </c>
      <c r="H132" s="97">
        <f t="shared" si="222"/>
        <v>0</v>
      </c>
      <c r="I132" s="98">
        <f t="shared" si="223"/>
        <v>0.67064237214000011</v>
      </c>
      <c r="J132" s="97">
        <f t="shared" si="224"/>
        <v>0</v>
      </c>
      <c r="K132" s="97">
        <f t="shared" si="225"/>
        <v>0</v>
      </c>
      <c r="L132" s="98">
        <f t="shared" si="226"/>
        <v>0</v>
      </c>
      <c r="M132" s="98">
        <f t="shared" si="227"/>
        <v>31</v>
      </c>
      <c r="N132" s="97"/>
      <c r="O132" s="97"/>
      <c r="P132" s="97"/>
      <c r="Q132" s="98">
        <f t="shared" si="293"/>
        <v>31</v>
      </c>
      <c r="R132" s="97">
        <f t="shared" si="228"/>
        <v>105.87231873866266</v>
      </c>
      <c r="S132" s="97">
        <f t="shared" si="229"/>
        <v>84.208758753730535</v>
      </c>
      <c r="T132" s="97">
        <f t="shared" si="230"/>
        <v>21.663559984932121</v>
      </c>
      <c r="U132" s="97" t="str">
        <f t="shared" si="295"/>
        <v>QSOS</v>
      </c>
      <c r="V132" s="97">
        <f t="shared" si="232"/>
        <v>275.79124124626946</v>
      </c>
      <c r="W132" s="97">
        <f t="shared" si="0"/>
        <v>120</v>
      </c>
      <c r="X132" s="97">
        <f>SIN((90-$Y$9)*$AE$8)*TAN($AE$9*$AE$8)/TAN((90-'C'!$F102)*$AE$8)</f>
        <v>0.21887117724181332</v>
      </c>
      <c r="Y132" s="97">
        <f t="shared" si="233"/>
        <v>3.9313065427916092</v>
      </c>
      <c r="Z132" s="97">
        <f t="shared" si="234"/>
        <v>2.2206545302661578</v>
      </c>
      <c r="AA132" s="97">
        <f t="shared" si="235"/>
        <v>5.6563447900363109</v>
      </c>
      <c r="AB132" s="97">
        <f t="shared" si="236"/>
        <v>63.235932093769605</v>
      </c>
      <c r="AC132" s="97">
        <f t="shared" si="237"/>
        <v>-57.579587303733291</v>
      </c>
      <c r="AD132" s="97">
        <f t="shared" si="238"/>
        <v>111.10772311619408</v>
      </c>
      <c r="AE132" s="97">
        <f>(COS( 90.833*$AE$8)-SIN($Y$9*$AE$8)*SIN('C'!$F102*$AE$8))/COS($Y$9*$AE$8)/COS('C'!$F102*$AE$8)</f>
        <v>-6.9083157871783055E-2</v>
      </c>
      <c r="AF132" s="97">
        <f t="shared" si="239"/>
        <v>93.961328547952377</v>
      </c>
      <c r="AG132" s="97">
        <f>('C'!$E102+$AG$9+$AA$9/15)</f>
        <v>12.256777777777781</v>
      </c>
      <c r="AH132" s="97">
        <f t="shared" si="240"/>
        <v>0</v>
      </c>
      <c r="AI132" s="97">
        <f t="shared" si="241"/>
        <v>0</v>
      </c>
      <c r="AJ132" s="97">
        <f t="shared" si="242"/>
        <v>0</v>
      </c>
      <c r="AK132" s="97">
        <f t="shared" si="243"/>
        <v>0</v>
      </c>
      <c r="AL132" s="97">
        <f t="shared" si="244"/>
        <v>0</v>
      </c>
      <c r="AM132" s="97"/>
      <c r="AN132" s="97"/>
      <c r="AO132" s="97">
        <f t="shared" si="245"/>
        <v>0</v>
      </c>
      <c r="AP132" s="97">
        <f>SIN((90-$Y$9)*$AE$8)*TAN($AC$10*$AE$8)/TAN((90-'C'!$F102)*$AE$8)</f>
        <v>-1.7694974055575505E-2</v>
      </c>
      <c r="AQ132" s="97">
        <f t="shared" si="246"/>
        <v>2.5695650812758871E-2</v>
      </c>
      <c r="AR132" s="97">
        <f t="shared" si="247"/>
        <v>1.0127663357422376</v>
      </c>
      <c r="AS132" s="97">
        <f t="shared" si="248"/>
        <v>-1.0011183091452114</v>
      </c>
      <c r="AT132" s="97">
        <f t="shared" si="249"/>
        <v>-9.106959298875525</v>
      </c>
      <c r="AU132" s="97">
        <f t="shared" si="250"/>
        <v>8.1058409897303143</v>
      </c>
      <c r="AV132" s="97">
        <f t="shared" si="251"/>
        <v>190.10807760802072</v>
      </c>
      <c r="AW132" s="97" t="s">
        <v>8053</v>
      </c>
      <c r="AX132" s="97" t="s">
        <v>8053</v>
      </c>
      <c r="AY132" s="97" t="s">
        <v>8053</v>
      </c>
      <c r="AZ132" s="97">
        <f t="shared" si="252"/>
        <v>11.716388378462428</v>
      </c>
      <c r="BA132" s="97">
        <f t="shared" si="253"/>
        <v>11.716388378462428</v>
      </c>
      <c r="BB132" s="97">
        <f t="shared" si="254"/>
        <v>0.48818284910260118</v>
      </c>
      <c r="BC132" s="97">
        <f t="shared" si="255"/>
        <v>0</v>
      </c>
      <c r="BD132" s="97">
        <f t="shared" si="256"/>
        <v>0</v>
      </c>
      <c r="BE132" s="97">
        <f t="shared" si="257"/>
        <v>0</v>
      </c>
      <c r="BF132" s="97">
        <f>SIN((90-$Y$9)*$AE$8)*TAN($AC$9*$AE$8)/TAN((90-'C'!$F102)*$AE$8)</f>
        <v>-0.2188711772418134</v>
      </c>
      <c r="BG132" s="97">
        <f t="shared" si="258"/>
        <v>3.9313065427916136</v>
      </c>
      <c r="BH132" s="97">
        <f t="shared" si="259"/>
        <v>2.2206545302661587</v>
      </c>
      <c r="BI132" s="97">
        <f t="shared" si="260"/>
        <v>-5.6563447900363109</v>
      </c>
      <c r="BJ132" s="97">
        <f t="shared" si="261"/>
        <v>-63.235932093769613</v>
      </c>
      <c r="BK132" s="97">
        <f t="shared" si="262"/>
        <v>57.579587303733305</v>
      </c>
      <c r="BL132" s="97">
        <f t="shared" si="263"/>
        <v>248.89227688380592</v>
      </c>
      <c r="BM132" s="97" t="s">
        <v>8053</v>
      </c>
      <c r="BN132" s="97" t="s">
        <v>8053</v>
      </c>
      <c r="BO132" s="97" t="s">
        <v>8053</v>
      </c>
      <c r="BP132" s="97">
        <f t="shared" si="264"/>
        <v>16.095416931360003</v>
      </c>
      <c r="BQ132" s="97">
        <f t="shared" si="265"/>
        <v>16.095416931360003</v>
      </c>
      <c r="BR132" s="97">
        <f t="shared" si="266"/>
        <v>0.67064237214000011</v>
      </c>
      <c r="BS132" s="97">
        <f t="shared" si="267"/>
        <v>0</v>
      </c>
      <c r="BT132" s="97">
        <f t="shared" si="268"/>
        <v>0</v>
      </c>
      <c r="BU132" s="97">
        <f t="shared" si="269"/>
        <v>0</v>
      </c>
      <c r="BV132" s="97">
        <f>SIN((90-$Y$9)*$AE$8)*TAN($AE$10*$AE$8)/TAN((90-'C'!$F102)*$AE$8)</f>
        <v>1.7694974055575501E-2</v>
      </c>
      <c r="BW132" s="97">
        <f t="shared" si="270"/>
        <v>2.5695650812758864E-2</v>
      </c>
      <c r="BX132" s="97">
        <f t="shared" si="271"/>
        <v>1.0127663357422376</v>
      </c>
      <c r="BY132" s="97">
        <f t="shared" si="272"/>
        <v>1.0011183091452112</v>
      </c>
      <c r="BZ132" s="97">
        <f t="shared" si="273"/>
        <v>9.1069592988755232</v>
      </c>
      <c r="CA132" s="97">
        <f t="shared" si="274"/>
        <v>-8.1058409897303125</v>
      </c>
      <c r="CB132" s="97">
        <f t="shared" si="275"/>
        <v>169.89192239197928</v>
      </c>
      <c r="CC132" s="97" t="s">
        <v>8053</v>
      </c>
      <c r="CD132" s="97" t="s">
        <v>8053</v>
      </c>
      <c r="CE132" s="97" t="s">
        <v>8053</v>
      </c>
      <c r="CF132" s="97">
        <f t="shared" si="276"/>
        <v>0</v>
      </c>
      <c r="CG132" s="97">
        <f t="shared" si="277"/>
        <v>0</v>
      </c>
      <c r="CH132" s="97">
        <f t="shared" si="278"/>
        <v>0</v>
      </c>
      <c r="CI132" s="97">
        <f t="shared" si="279"/>
        <v>0</v>
      </c>
      <c r="CJ132" s="97">
        <f t="shared" si="280"/>
        <v>0</v>
      </c>
      <c r="CK132" s="97">
        <f t="shared" si="281"/>
        <v>0</v>
      </c>
      <c r="CL132" s="97">
        <f>90-'C'!$F102</f>
        <v>85.691000000000003</v>
      </c>
      <c r="CM132" s="97">
        <v>31</v>
      </c>
      <c r="CN132" s="97"/>
      <c r="CO132" s="97"/>
      <c r="CP132" s="97"/>
      <c r="CQ132" s="97"/>
      <c r="CR132" s="97" t="s">
        <v>8195</v>
      </c>
      <c r="CS132" s="97">
        <f t="shared" si="282"/>
        <v>31</v>
      </c>
      <c r="CT132" s="97">
        <f t="shared" si="283"/>
        <v>34.31666666666667</v>
      </c>
      <c r="CU132" s="97">
        <f>'C'!F102</f>
        <v>4.3090000000000002</v>
      </c>
      <c r="CV132" s="97">
        <f t="shared" si="284"/>
        <v>3.1415926535897931</v>
      </c>
      <c r="CW132" s="97">
        <f t="shared" si="285"/>
        <v>1.7453292519943295E-2</v>
      </c>
      <c r="CX132" s="97">
        <f t="shared" si="286"/>
        <v>57.295779513082323</v>
      </c>
      <c r="CY132" s="97">
        <f t="shared" si="287"/>
        <v>0.59893882164272083</v>
      </c>
      <c r="CZ132" s="97">
        <f t="shared" si="288"/>
        <v>7.520623746843566E-2</v>
      </c>
      <c r="DA132" s="97">
        <f t="shared" si="289"/>
        <v>1.6399345527099116</v>
      </c>
      <c r="DB132" s="97">
        <f t="shared" si="290"/>
        <v>84.208758753730535</v>
      </c>
      <c r="DC132" s="97">
        <f t="shared" si="291"/>
        <v>84.208758753730535</v>
      </c>
      <c r="DD132" s="97">
        <f t="shared" si="292"/>
        <v>275.79124124626946</v>
      </c>
      <c r="DE132" s="97"/>
      <c r="DF132" s="97"/>
      <c r="DG132" s="97"/>
      <c r="DH132" s="97"/>
      <c r="DI132" s="97"/>
      <c r="DJ132" s="97"/>
      <c r="DK132" s="97"/>
      <c r="DL132" s="97"/>
      <c r="DM132" s="97"/>
      <c r="DN132" s="97"/>
      <c r="DO132" s="97"/>
    </row>
    <row r="133" spans="1:119" ht="30" customHeight="1" x14ac:dyDescent="0.2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7" t="s">
        <v>8168</v>
      </c>
      <c r="S133" s="97" t="s">
        <v>8169</v>
      </c>
      <c r="T133" s="97" t="s">
        <v>8170</v>
      </c>
      <c r="U133" s="97" t="s">
        <v>8171</v>
      </c>
      <c r="V133" s="97" t="s">
        <v>8172</v>
      </c>
      <c r="W133" s="97">
        <f t="shared" si="0"/>
        <v>121</v>
      </c>
      <c r="X133" s="98"/>
      <c r="Y133" s="98"/>
      <c r="Z133" s="98"/>
      <c r="AA133" s="98"/>
      <c r="AB133" s="98"/>
      <c r="AC133" s="98"/>
      <c r="AD133" s="98"/>
      <c r="AE133" s="98"/>
      <c r="AF133" s="98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8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8"/>
      <c r="BJ133" s="97"/>
      <c r="BK133" s="97"/>
      <c r="BL133" s="97"/>
      <c r="BM133" s="97"/>
      <c r="BN133" s="97"/>
      <c r="BO133" s="97"/>
      <c r="BP133" s="97"/>
      <c r="BQ133" s="97"/>
      <c r="BR133" s="97"/>
      <c r="BS133" s="97"/>
      <c r="BT133" s="97"/>
      <c r="BU133" s="97"/>
      <c r="BV133" s="97"/>
      <c r="BW133" s="98"/>
      <c r="BX133" s="97"/>
      <c r="BY133" s="97"/>
      <c r="BZ133" s="97"/>
      <c r="CA133" s="97"/>
      <c r="CB133" s="97"/>
      <c r="CC133" s="97"/>
      <c r="CD133" s="97"/>
      <c r="CE133" s="97"/>
      <c r="CF133" s="97"/>
      <c r="CG133" s="97"/>
      <c r="CH133" s="97"/>
      <c r="CI133" s="97"/>
      <c r="CJ133" s="97"/>
      <c r="CK133" s="98"/>
      <c r="CL133" s="98"/>
      <c r="CM133" s="97"/>
      <c r="CN133" s="97"/>
      <c r="CO133" s="97"/>
      <c r="CP133" s="97"/>
      <c r="CQ133" s="97"/>
      <c r="CR133" s="97"/>
      <c r="CS133" s="97"/>
      <c r="CT133" s="97"/>
      <c r="CU133" s="97"/>
      <c r="CV133" s="97"/>
      <c r="CW133" s="97"/>
      <c r="CX133" s="97"/>
      <c r="CY133" s="97"/>
      <c r="CZ133" s="97"/>
      <c r="DA133" s="97"/>
      <c r="DB133" s="97"/>
      <c r="DC133" s="97"/>
      <c r="DD133" s="97"/>
      <c r="DE133" s="97"/>
      <c r="DF133" s="97"/>
      <c r="DG133" s="97"/>
      <c r="DH133" s="97"/>
      <c r="DI133" s="97"/>
      <c r="DJ133" s="97"/>
      <c r="DK133" s="97"/>
      <c r="DL133" s="97"/>
      <c r="DM133" s="97"/>
      <c r="DN133" s="97"/>
      <c r="DO133" s="97"/>
    </row>
    <row r="134" spans="1:119" ht="30" customHeight="1" x14ac:dyDescent="0.2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7"/>
      <c r="S134" s="97"/>
      <c r="T134" s="97"/>
      <c r="U134" s="97"/>
      <c r="V134" s="97"/>
      <c r="W134" s="97">
        <f t="shared" si="0"/>
        <v>122</v>
      </c>
      <c r="X134" s="98"/>
      <c r="Y134" s="98"/>
      <c r="Z134" s="98"/>
      <c r="AA134" s="98"/>
      <c r="AB134" s="98"/>
      <c r="AC134" s="98"/>
      <c r="AD134" s="98"/>
      <c r="AE134" s="98"/>
      <c r="AF134" s="98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8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8"/>
      <c r="BJ134" s="97"/>
      <c r="BK134" s="97"/>
      <c r="BL134" s="97"/>
      <c r="BM134" s="97"/>
      <c r="BN134" s="97"/>
      <c r="BO134" s="97"/>
      <c r="BP134" s="97"/>
      <c r="BQ134" s="97"/>
      <c r="BR134" s="97"/>
      <c r="BS134" s="97"/>
      <c r="BT134" s="97"/>
      <c r="BU134" s="97"/>
      <c r="BV134" s="97"/>
      <c r="BW134" s="98"/>
      <c r="BX134" s="97"/>
      <c r="BY134" s="97"/>
      <c r="BZ134" s="97"/>
      <c r="CA134" s="97"/>
      <c r="CB134" s="97"/>
      <c r="CC134" s="97"/>
      <c r="CD134" s="97"/>
      <c r="CE134" s="97"/>
      <c r="CF134" s="97"/>
      <c r="CG134" s="97"/>
      <c r="CH134" s="97"/>
      <c r="CI134" s="97"/>
      <c r="CJ134" s="97"/>
      <c r="CK134" s="98"/>
      <c r="CL134" s="98"/>
      <c r="CM134" s="97"/>
      <c r="CN134" s="97"/>
      <c r="CO134" s="97"/>
      <c r="CP134" s="97"/>
      <c r="CQ134" s="97"/>
      <c r="CR134" s="97"/>
      <c r="CS134" s="97"/>
      <c r="CT134" s="97"/>
      <c r="CU134" s="97"/>
      <c r="CV134" s="97"/>
      <c r="CW134" s="97"/>
      <c r="CX134" s="97"/>
      <c r="CY134" s="97"/>
      <c r="CZ134" s="97"/>
      <c r="DA134" s="97"/>
      <c r="DB134" s="97"/>
      <c r="DC134" s="97"/>
      <c r="DD134" s="97"/>
      <c r="DE134" s="97"/>
      <c r="DF134" s="97"/>
      <c r="DG134" s="97"/>
      <c r="DH134" s="97"/>
      <c r="DI134" s="97"/>
      <c r="DJ134" s="97"/>
      <c r="DK134" s="97"/>
      <c r="DL134" s="97"/>
      <c r="DM134" s="97"/>
      <c r="DN134" s="97"/>
      <c r="DO134" s="97"/>
    </row>
    <row r="135" spans="1:119" ht="30" customHeight="1" x14ac:dyDescent="0.2">
      <c r="A135" s="98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98"/>
      <c r="O135" s="98"/>
      <c r="P135" s="98"/>
      <c r="Q135" s="98"/>
      <c r="R135" s="97"/>
      <c r="S135" s="97"/>
      <c r="T135" s="97"/>
      <c r="U135" s="97"/>
      <c r="V135" s="97"/>
      <c r="W135" s="97">
        <f t="shared" si="0"/>
        <v>123</v>
      </c>
      <c r="X135" s="98"/>
      <c r="Y135" s="98"/>
      <c r="Z135" s="98"/>
      <c r="AA135" s="98"/>
      <c r="AB135" s="98"/>
      <c r="AC135" s="98"/>
      <c r="AD135" s="98"/>
      <c r="AE135" s="98"/>
      <c r="AF135" s="98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8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8"/>
      <c r="BJ135" s="97"/>
      <c r="BK135" s="97"/>
      <c r="BL135" s="97"/>
      <c r="BM135" s="97"/>
      <c r="BN135" s="97"/>
      <c r="BO135" s="97"/>
      <c r="BP135" s="97"/>
      <c r="BQ135" s="97"/>
      <c r="BR135" s="97"/>
      <c r="BS135" s="97"/>
      <c r="BT135" s="97"/>
      <c r="BU135" s="97"/>
      <c r="BV135" s="97"/>
      <c r="BW135" s="98"/>
      <c r="BX135" s="97"/>
      <c r="BY135" s="97"/>
      <c r="BZ135" s="97"/>
      <c r="CA135" s="97"/>
      <c r="CB135" s="97"/>
      <c r="CC135" s="97"/>
      <c r="CD135" s="97"/>
      <c r="CE135" s="97"/>
      <c r="CF135" s="97"/>
      <c r="CG135" s="97"/>
      <c r="CH135" s="97"/>
      <c r="CI135" s="97"/>
      <c r="CJ135" s="97"/>
      <c r="CK135" s="98"/>
      <c r="CL135" s="98"/>
      <c r="CM135" s="97"/>
      <c r="CN135" s="97"/>
      <c r="CO135" s="97"/>
      <c r="CP135" s="97"/>
      <c r="CQ135" s="97"/>
      <c r="CR135" s="97"/>
      <c r="CS135" s="97"/>
      <c r="CT135" s="97"/>
      <c r="CU135" s="97"/>
      <c r="CV135" s="97"/>
      <c r="CW135" s="97"/>
      <c r="CX135" s="97"/>
      <c r="CY135" s="97"/>
      <c r="CZ135" s="97"/>
      <c r="DA135" s="97"/>
      <c r="DB135" s="97"/>
      <c r="DC135" s="97"/>
      <c r="DD135" s="97"/>
      <c r="DE135" s="97"/>
      <c r="DF135" s="97"/>
      <c r="DG135" s="97"/>
      <c r="DH135" s="97"/>
      <c r="DI135" s="97"/>
      <c r="DJ135" s="97"/>
      <c r="DK135" s="97"/>
      <c r="DL135" s="97"/>
      <c r="DM135" s="97"/>
      <c r="DN135" s="97"/>
      <c r="DO135" s="97"/>
    </row>
    <row r="136" spans="1:119" ht="30" customHeight="1" x14ac:dyDescent="0.2">
      <c r="A136" s="97"/>
      <c r="B136" s="97"/>
      <c r="C136" s="97"/>
      <c r="D136" s="97"/>
      <c r="E136" s="97"/>
      <c r="F136" s="98"/>
      <c r="G136" s="97"/>
      <c r="H136" s="97"/>
      <c r="I136" s="97"/>
      <c r="J136" s="97"/>
      <c r="K136" s="97"/>
      <c r="L136" s="97"/>
      <c r="M136" s="97"/>
      <c r="N136" s="97" t="s">
        <v>8131</v>
      </c>
      <c r="O136" s="97" t="s">
        <v>8132</v>
      </c>
      <c r="P136" s="97" t="s">
        <v>8133</v>
      </c>
      <c r="Q136" s="97"/>
      <c r="R136" s="97"/>
      <c r="S136" s="97"/>
      <c r="T136" s="97"/>
      <c r="U136" s="97"/>
      <c r="V136" s="97"/>
      <c r="W136" s="97">
        <f t="shared" si="0"/>
        <v>124</v>
      </c>
      <c r="X136" s="97" t="s">
        <v>8137</v>
      </c>
      <c r="Y136" s="97"/>
      <c r="Z136" s="97"/>
      <c r="AA136" s="97">
        <f>IF(AND(AA134&lt;AA135,Y135&lt;90),1,0)</f>
        <v>0</v>
      </c>
      <c r="AB136" s="97" t="s">
        <v>8138</v>
      </c>
      <c r="AC136" s="97"/>
      <c r="AD136" s="97"/>
      <c r="AE136" s="97">
        <f>IF(AND(AA134&gt;AA135,Y135&gt;90),1,0)</f>
        <v>0</v>
      </c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 t="s">
        <v>8139</v>
      </c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 t="s">
        <v>8140</v>
      </c>
      <c r="BG136" s="97"/>
      <c r="BH136" s="97"/>
      <c r="BI136" s="97"/>
      <c r="BJ136" s="97"/>
      <c r="BK136" s="97"/>
      <c r="BL136" s="97"/>
      <c r="BM136" s="97"/>
      <c r="BN136" s="97"/>
      <c r="BO136" s="97"/>
      <c r="BP136" s="97"/>
      <c r="BQ136" s="97"/>
      <c r="BR136" s="97"/>
      <c r="BS136" s="97"/>
      <c r="BT136" s="97"/>
      <c r="BU136" s="97"/>
      <c r="BV136" s="97"/>
      <c r="BW136" s="97" t="s">
        <v>8141</v>
      </c>
      <c r="BX136" s="97"/>
      <c r="BY136" s="97"/>
      <c r="BZ136" s="97"/>
      <c r="CA136" s="97"/>
      <c r="CB136" s="97"/>
      <c r="CC136" s="97"/>
      <c r="CD136" s="97"/>
      <c r="CE136" s="97"/>
      <c r="CF136" s="97"/>
      <c r="CG136" s="97"/>
      <c r="CH136" s="97"/>
      <c r="CI136" s="97"/>
      <c r="CJ136" s="97"/>
      <c r="CK136" s="97"/>
      <c r="CL136" s="97"/>
      <c r="CM136" s="97"/>
      <c r="CN136" s="97" t="s">
        <v>8131</v>
      </c>
      <c r="CO136" s="97" t="s">
        <v>8132</v>
      </c>
      <c r="CP136" s="97" t="s">
        <v>8133</v>
      </c>
      <c r="CQ136" s="97"/>
      <c r="CR136" s="97"/>
      <c r="CS136" s="97"/>
      <c r="CT136" s="97"/>
      <c r="CU136" s="97"/>
      <c r="CV136" s="97"/>
      <c r="CW136" s="97"/>
      <c r="CX136" s="97"/>
      <c r="CY136" s="97"/>
      <c r="CZ136" s="97"/>
      <c r="DA136" s="97"/>
      <c r="DB136" s="97"/>
      <c r="DC136" s="97"/>
      <c r="DD136" s="97"/>
      <c r="DE136" s="97"/>
      <c r="DF136" s="97"/>
      <c r="DG136" s="97"/>
      <c r="DH136" s="97"/>
      <c r="DI136" s="97"/>
      <c r="DJ136" s="97"/>
      <c r="DK136" s="97"/>
      <c r="DL136" s="97"/>
      <c r="DM136" s="97"/>
      <c r="DN136" s="97"/>
      <c r="DO136" s="97"/>
    </row>
    <row r="137" spans="1:119" ht="30" customHeight="1" x14ac:dyDescent="0.2">
      <c r="A137" s="97"/>
      <c r="B137" s="97" t="s">
        <v>8054</v>
      </c>
      <c r="C137" s="97"/>
      <c r="D137" s="97"/>
      <c r="E137" s="97"/>
      <c r="F137" s="98"/>
      <c r="G137" s="98" t="str">
        <f>اندراج!$F$2</f>
        <v>مردان</v>
      </c>
      <c r="H137" s="97"/>
      <c r="I137" s="104" t="s">
        <v>8148</v>
      </c>
      <c r="J137" s="105">
        <f>اندراج!$E$2</f>
        <v>34</v>
      </c>
      <c r="K137" s="105">
        <f>اندراج!$E$3</f>
        <v>19</v>
      </c>
      <c r="L137" s="97"/>
      <c r="M137" s="97"/>
      <c r="N137" s="97" t="s">
        <v>8143</v>
      </c>
      <c r="O137" s="97" t="s">
        <v>8144</v>
      </c>
      <c r="P137" s="97" t="s">
        <v>8145</v>
      </c>
      <c r="Q137" s="97"/>
      <c r="R137" s="97"/>
      <c r="S137" s="97"/>
      <c r="T137" s="97"/>
      <c r="U137" s="97"/>
      <c r="V137" s="97"/>
      <c r="W137" s="97">
        <f t="shared" si="0"/>
        <v>125</v>
      </c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7"/>
      <c r="BK137" s="97"/>
      <c r="BL137" s="97"/>
      <c r="BM137" s="97"/>
      <c r="BN137" s="97"/>
      <c r="BO137" s="97" t="s">
        <v>8123</v>
      </c>
      <c r="BP137" s="97"/>
      <c r="BQ137" s="97"/>
      <c r="BR137" s="97"/>
      <c r="BS137" s="97"/>
      <c r="BT137" s="97"/>
      <c r="BU137" s="97"/>
      <c r="BV137" s="97"/>
      <c r="BW137" s="97"/>
      <c r="BX137" s="97"/>
      <c r="BY137" s="97"/>
      <c r="BZ137" s="97"/>
      <c r="CA137" s="97"/>
      <c r="CB137" s="97"/>
      <c r="CC137" s="97"/>
      <c r="CD137" s="97"/>
      <c r="CE137" s="97"/>
      <c r="CF137" s="97"/>
      <c r="CG137" s="97"/>
      <c r="CH137" s="97"/>
      <c r="CI137" s="97"/>
      <c r="CJ137" s="97"/>
      <c r="CK137" s="97"/>
      <c r="CL137" s="97"/>
      <c r="CM137" s="97"/>
      <c r="CN137" s="97" t="s">
        <v>8143</v>
      </c>
      <c r="CO137" s="97" t="s">
        <v>8144</v>
      </c>
      <c r="CP137" s="97" t="s">
        <v>8145</v>
      </c>
      <c r="CQ137" s="97"/>
      <c r="CR137" s="97"/>
      <c r="CS137" s="97"/>
      <c r="CT137" s="97"/>
      <c r="CU137" s="97"/>
      <c r="CV137" s="97"/>
      <c r="CW137" s="97"/>
      <c r="CX137" s="97"/>
      <c r="CY137" s="97"/>
      <c r="CZ137" s="97"/>
      <c r="DA137" s="97"/>
      <c r="DB137" s="97"/>
      <c r="DC137" s="97"/>
      <c r="DD137" s="97"/>
      <c r="DE137" s="97"/>
      <c r="DF137" s="97"/>
      <c r="DG137" s="97"/>
      <c r="DH137" s="97"/>
      <c r="DI137" s="97"/>
      <c r="DJ137" s="97"/>
      <c r="DK137" s="97"/>
      <c r="DL137" s="97"/>
      <c r="DM137" s="97"/>
      <c r="DN137" s="97"/>
      <c r="DO137" s="97"/>
    </row>
    <row r="138" spans="1:119" ht="30" customHeight="1" x14ac:dyDescent="0.2">
      <c r="A138" s="97" t="s">
        <v>8058</v>
      </c>
      <c r="B138" s="97"/>
      <c r="C138" s="97"/>
      <c r="D138" s="97"/>
      <c r="E138" s="97" t="s">
        <v>8059</v>
      </c>
      <c r="F138" s="98"/>
      <c r="G138" s="97"/>
      <c r="H138" s="97"/>
      <c r="I138" s="106" t="s">
        <v>8224</v>
      </c>
      <c r="J138" s="107">
        <f>اندراج!$D$2</f>
        <v>-72</v>
      </c>
      <c r="K138" s="107">
        <f>اندراج!$D$3</f>
        <v>11</v>
      </c>
      <c r="L138" s="97"/>
      <c r="M138" s="97"/>
      <c r="N138" s="97"/>
      <c r="O138" s="97"/>
      <c r="P138" s="97"/>
      <c r="Q138" s="97"/>
      <c r="R138" s="157" t="s">
        <v>8055</v>
      </c>
      <c r="S138" s="158"/>
      <c r="T138" s="158"/>
      <c r="U138" s="158"/>
      <c r="V138" s="158"/>
      <c r="W138" s="97">
        <f t="shared" si="0"/>
        <v>126</v>
      </c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7"/>
      <c r="BK138" s="97"/>
      <c r="BL138" s="97"/>
      <c r="BM138" s="97"/>
      <c r="BN138" s="97"/>
      <c r="BO138" s="97"/>
      <c r="BP138" s="97"/>
      <c r="BQ138" s="97"/>
      <c r="BR138" s="97"/>
      <c r="BS138" s="97"/>
      <c r="BT138" s="97"/>
      <c r="BU138" s="97"/>
      <c r="BV138" s="97"/>
      <c r="BW138" s="97"/>
      <c r="BX138" s="97"/>
      <c r="BY138" s="97"/>
      <c r="BZ138" s="97"/>
      <c r="CA138" s="97"/>
      <c r="CB138" s="97"/>
      <c r="CC138" s="97"/>
      <c r="CD138" s="97"/>
      <c r="CE138" s="97"/>
      <c r="CF138" s="97"/>
      <c r="CG138" s="97"/>
      <c r="CH138" s="97"/>
      <c r="CI138" s="97"/>
      <c r="CJ138" s="97"/>
      <c r="CK138" s="97"/>
      <c r="CL138" s="97"/>
      <c r="CM138" s="97"/>
      <c r="CN138" s="97"/>
      <c r="CO138" s="97"/>
      <c r="CP138" s="97"/>
      <c r="CQ138" s="97"/>
      <c r="CR138" s="97"/>
      <c r="CS138" s="97"/>
      <c r="CT138" s="97"/>
      <c r="CU138" s="97"/>
      <c r="CV138" s="97"/>
      <c r="CW138" s="97"/>
      <c r="CX138" s="97"/>
      <c r="CY138" s="97"/>
      <c r="CZ138" s="97"/>
      <c r="DA138" s="97"/>
      <c r="DB138" s="97"/>
      <c r="DC138" s="97"/>
      <c r="DD138" s="97"/>
      <c r="DE138" s="97"/>
      <c r="DF138" s="97"/>
      <c r="DG138" s="97"/>
      <c r="DH138" s="97"/>
      <c r="DI138" s="97"/>
      <c r="DJ138" s="97"/>
      <c r="DK138" s="97"/>
      <c r="DL138" s="97"/>
      <c r="DM138" s="97"/>
      <c r="DN138" s="97"/>
      <c r="DO138" s="97"/>
    </row>
    <row r="139" spans="1:119" ht="30" customHeight="1" x14ac:dyDescent="0.2">
      <c r="A139" s="97" t="s">
        <v>8069</v>
      </c>
      <c r="B139" s="97"/>
      <c r="C139" s="97"/>
      <c r="D139" s="97"/>
      <c r="E139" s="97" t="s">
        <v>8070</v>
      </c>
      <c r="F139" s="98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>
        <v>1</v>
      </c>
      <c r="S139" s="97">
        <v>2</v>
      </c>
      <c r="T139" s="97">
        <v>3</v>
      </c>
      <c r="U139" s="97">
        <v>4</v>
      </c>
      <c r="V139" s="97">
        <v>5</v>
      </c>
      <c r="W139" s="97">
        <f t="shared" si="0"/>
        <v>127</v>
      </c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7"/>
      <c r="BK139" s="97"/>
      <c r="BL139" s="97"/>
      <c r="BM139" s="97"/>
      <c r="BN139" s="97"/>
      <c r="BO139" s="97"/>
      <c r="BP139" s="97"/>
      <c r="BQ139" s="97"/>
      <c r="BR139" s="97"/>
      <c r="BS139" s="97"/>
      <c r="BT139" s="97"/>
      <c r="BU139" s="97"/>
      <c r="BV139" s="97"/>
      <c r="BW139" s="97"/>
      <c r="BX139" s="97"/>
      <c r="BY139" s="97"/>
      <c r="BZ139" s="97"/>
      <c r="CA139" s="97"/>
      <c r="CB139" s="97"/>
      <c r="CC139" s="97"/>
      <c r="CD139" s="97"/>
      <c r="CE139" s="97"/>
      <c r="CF139" s="97"/>
      <c r="CG139" s="97"/>
      <c r="CH139" s="97"/>
      <c r="CI139" s="97"/>
      <c r="CJ139" s="97"/>
      <c r="CK139" s="97"/>
      <c r="CL139" s="97"/>
      <c r="CM139" s="97"/>
      <c r="CN139" s="97"/>
      <c r="CO139" s="97"/>
      <c r="CP139" s="97"/>
      <c r="CQ139" s="97"/>
      <c r="CR139" s="97"/>
      <c r="CS139" s="97"/>
      <c r="CT139" s="97"/>
      <c r="CU139" s="97"/>
      <c r="CV139" s="97"/>
      <c r="CW139" s="97"/>
      <c r="CX139" s="97"/>
      <c r="CY139" s="97"/>
      <c r="CZ139" s="97"/>
      <c r="DA139" s="97"/>
      <c r="DB139" s="97"/>
      <c r="DC139" s="97"/>
      <c r="DD139" s="97"/>
      <c r="DE139" s="97"/>
      <c r="DF139" s="97"/>
      <c r="DG139" s="97"/>
      <c r="DH139" s="97"/>
      <c r="DI139" s="97"/>
      <c r="DJ139" s="97"/>
      <c r="DK139" s="97"/>
      <c r="DL139" s="97"/>
      <c r="DM139" s="97"/>
      <c r="DN139" s="97"/>
      <c r="DO139" s="97"/>
    </row>
    <row r="140" spans="1:119" ht="30" customHeight="1" x14ac:dyDescent="0.2">
      <c r="A140" s="97" t="s">
        <v>8078</v>
      </c>
      <c r="B140" s="97"/>
      <c r="C140" s="97"/>
      <c r="D140" s="97"/>
      <c r="E140" s="97" t="s">
        <v>8079</v>
      </c>
      <c r="F140" s="98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 t="s">
        <v>8072</v>
      </c>
      <c r="S140" s="97" t="s">
        <v>8106</v>
      </c>
      <c r="T140" s="97" t="s">
        <v>8072</v>
      </c>
      <c r="U140" s="97" t="s">
        <v>8107</v>
      </c>
      <c r="V140" s="97" t="s">
        <v>8108</v>
      </c>
      <c r="W140" s="97">
        <f t="shared" si="0"/>
        <v>128</v>
      </c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7"/>
      <c r="BK140" s="97"/>
      <c r="BL140" s="97"/>
      <c r="BM140" s="97"/>
      <c r="BN140" s="97"/>
      <c r="BO140" s="97"/>
      <c r="BP140" s="97"/>
      <c r="BQ140" s="97"/>
      <c r="BR140" s="97"/>
      <c r="BS140" s="97"/>
      <c r="BT140" s="97"/>
      <c r="BU140" s="97"/>
      <c r="BV140" s="97"/>
      <c r="BW140" s="97"/>
      <c r="BX140" s="97"/>
      <c r="BY140" s="97"/>
      <c r="BZ140" s="97"/>
      <c r="CA140" s="97"/>
      <c r="CB140" s="97"/>
      <c r="CC140" s="97"/>
      <c r="CD140" s="97"/>
      <c r="CE140" s="97"/>
      <c r="CF140" s="97"/>
      <c r="CG140" s="97"/>
      <c r="CH140" s="97"/>
      <c r="CI140" s="97"/>
      <c r="CJ140" s="97"/>
      <c r="CK140" s="97"/>
      <c r="CL140" s="97"/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C140" s="97"/>
      <c r="DD140" s="97"/>
      <c r="DE140" s="97"/>
      <c r="DF140" s="97"/>
      <c r="DG140" s="97"/>
      <c r="DH140" s="97"/>
      <c r="DI140" s="97"/>
      <c r="DJ140" s="97"/>
      <c r="DK140" s="97"/>
      <c r="DL140" s="97"/>
      <c r="DM140" s="97"/>
      <c r="DN140" s="97"/>
      <c r="DO140" s="97"/>
    </row>
    <row r="141" spans="1:119" ht="30" customHeight="1" x14ac:dyDescent="0.2">
      <c r="A141" s="97" t="s">
        <v>8127</v>
      </c>
      <c r="B141" s="97"/>
      <c r="C141" s="97"/>
      <c r="D141" s="97" t="s">
        <v>8128</v>
      </c>
      <c r="E141" s="97"/>
      <c r="F141" s="98"/>
      <c r="G141" s="97" t="s">
        <v>8129</v>
      </c>
      <c r="H141" s="97"/>
      <c r="I141" s="97"/>
      <c r="J141" s="97" t="s">
        <v>8130</v>
      </c>
      <c r="K141" s="97"/>
      <c r="L141" s="97"/>
      <c r="M141" s="97"/>
      <c r="N141" s="97"/>
      <c r="O141" s="97"/>
      <c r="P141" s="97"/>
      <c r="Q141" s="97"/>
      <c r="R141" s="97" t="s">
        <v>8134</v>
      </c>
      <c r="S141" s="97" t="s">
        <v>8134</v>
      </c>
      <c r="T141" s="97" t="s">
        <v>8134</v>
      </c>
      <c r="U141" s="97" t="s">
        <v>8135</v>
      </c>
      <c r="V141" s="97" t="s">
        <v>8136</v>
      </c>
      <c r="W141" s="97">
        <f t="shared" si="0"/>
        <v>129</v>
      </c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7"/>
      <c r="BK141" s="97"/>
      <c r="BL141" s="97"/>
      <c r="BM141" s="97"/>
      <c r="BN141" s="97"/>
      <c r="BO141" s="97"/>
      <c r="BP141" s="97"/>
      <c r="BQ141" s="97"/>
      <c r="BR141" s="97"/>
      <c r="BS141" s="97"/>
      <c r="BT141" s="97"/>
      <c r="BU141" s="97"/>
      <c r="BV141" s="97"/>
      <c r="BW141" s="97"/>
      <c r="BX141" s="97"/>
      <c r="BY141" s="97"/>
      <c r="BZ141" s="97"/>
      <c r="CA141" s="97"/>
      <c r="CB141" s="97"/>
      <c r="CC141" s="97"/>
      <c r="CD141" s="97"/>
      <c r="CE141" s="97"/>
      <c r="CF141" s="97"/>
      <c r="CG141" s="97"/>
      <c r="CH141" s="97"/>
      <c r="CI141" s="97"/>
      <c r="CJ141" s="97"/>
      <c r="CK141" s="97"/>
      <c r="CL141" s="97"/>
      <c r="CM141" s="97"/>
      <c r="CN141" s="97"/>
      <c r="CO141" s="97"/>
      <c r="CP141" s="97"/>
      <c r="CQ141" s="97"/>
      <c r="CR141" s="97"/>
      <c r="CS141" s="97"/>
      <c r="CT141" s="97"/>
      <c r="CU141" s="97"/>
      <c r="CV141" s="97"/>
      <c r="CW141" s="97"/>
      <c r="CX141" s="97"/>
      <c r="CY141" s="97"/>
      <c r="CZ141" s="97"/>
      <c r="DA141" s="97"/>
      <c r="DB141" s="97"/>
      <c r="DC141" s="97"/>
      <c r="DD141" s="97"/>
      <c r="DE141" s="97"/>
      <c r="DF141" s="97"/>
      <c r="DG141" s="97"/>
      <c r="DH141" s="97"/>
      <c r="DI141" s="97"/>
      <c r="DJ141" s="97"/>
      <c r="DK141" s="97"/>
      <c r="DL141" s="97"/>
      <c r="DM141" s="97"/>
      <c r="DN141" s="97"/>
      <c r="DO141" s="97"/>
    </row>
    <row r="142" spans="1:119" ht="30" customHeight="1" x14ac:dyDescent="0.2">
      <c r="A142" s="97"/>
      <c r="B142" s="97" t="s">
        <v>8070</v>
      </c>
      <c r="C142" s="97"/>
      <c r="D142" s="97"/>
      <c r="E142" s="97" t="s">
        <v>8079</v>
      </c>
      <c r="F142" s="98"/>
      <c r="G142" s="97"/>
      <c r="H142" s="97" t="s">
        <v>8070</v>
      </c>
      <c r="I142" s="97"/>
      <c r="J142" s="97"/>
      <c r="K142" s="97" t="s">
        <v>8079</v>
      </c>
      <c r="L142" s="97"/>
      <c r="M142" s="97"/>
      <c r="N142" s="97"/>
      <c r="O142" s="97"/>
      <c r="P142" s="97"/>
      <c r="Q142" s="97"/>
      <c r="R142" s="97" t="s">
        <v>8146</v>
      </c>
      <c r="S142" s="97" t="s">
        <v>8146</v>
      </c>
      <c r="T142" s="97" t="s">
        <v>8106</v>
      </c>
      <c r="U142" s="97" t="s">
        <v>8147</v>
      </c>
      <c r="V142" s="97" t="s">
        <v>8106</v>
      </c>
      <c r="W142" s="97">
        <f t="shared" si="0"/>
        <v>130</v>
      </c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7"/>
      <c r="BK142" s="97"/>
      <c r="BL142" s="97"/>
      <c r="BM142" s="97"/>
      <c r="BN142" s="97"/>
      <c r="BO142" s="97"/>
      <c r="BP142" s="97"/>
      <c r="BQ142" s="97"/>
      <c r="BR142" s="97"/>
      <c r="BS142" s="97"/>
      <c r="BT142" s="97"/>
      <c r="BU142" s="97"/>
      <c r="BV142" s="97"/>
      <c r="BW142" s="97"/>
      <c r="BX142" s="97"/>
      <c r="BY142" s="97"/>
      <c r="BZ142" s="97"/>
      <c r="CA142" s="97"/>
      <c r="CB142" s="97"/>
      <c r="CC142" s="97"/>
      <c r="CD142" s="97"/>
      <c r="CE142" s="97"/>
      <c r="CF142" s="97"/>
      <c r="CG142" s="97"/>
      <c r="CH142" s="97"/>
      <c r="CI142" s="97"/>
      <c r="CJ142" s="97"/>
      <c r="CK142" s="97"/>
      <c r="CL142" s="97" t="s">
        <v>8190</v>
      </c>
      <c r="CM142" s="97"/>
      <c r="CN142" s="97"/>
      <c r="CO142" s="97"/>
      <c r="CP142" s="97"/>
      <c r="CQ142" s="97"/>
      <c r="CR142" s="97"/>
      <c r="CS142" s="97"/>
      <c r="CT142" s="97"/>
      <c r="CU142" s="97"/>
      <c r="CV142" s="97"/>
      <c r="CW142" s="97"/>
      <c r="CX142" s="97"/>
      <c r="CY142" s="97"/>
      <c r="CZ142" s="97"/>
      <c r="DA142" s="97"/>
      <c r="DB142" s="97"/>
      <c r="DC142" s="97"/>
      <c r="DD142" s="97"/>
      <c r="DE142" s="97"/>
      <c r="DF142" s="97"/>
      <c r="DG142" s="97"/>
      <c r="DH142" s="97"/>
      <c r="DI142" s="97"/>
      <c r="DJ142" s="97"/>
      <c r="DK142" s="97"/>
      <c r="DL142" s="97"/>
      <c r="DM142" s="97"/>
      <c r="DN142" s="97"/>
      <c r="DO142" s="97"/>
    </row>
    <row r="143" spans="1:119" ht="30" customHeight="1" x14ac:dyDescent="0.2">
      <c r="A143" s="98"/>
      <c r="B143" s="97"/>
      <c r="C143" s="97"/>
      <c r="D143" s="97" t="s">
        <v>8197</v>
      </c>
      <c r="E143" s="98"/>
      <c r="F143" s="98"/>
      <c r="G143" s="98"/>
      <c r="H143" s="98"/>
      <c r="I143" s="98"/>
      <c r="J143" s="97"/>
      <c r="K143" s="97"/>
      <c r="L143" s="98"/>
      <c r="M143" s="98"/>
      <c r="N143" s="98" t="str">
        <f>اندراج!$F$2</f>
        <v>مردان</v>
      </c>
      <c r="O143" s="97"/>
      <c r="P143" s="97"/>
      <c r="Q143" s="97"/>
      <c r="R143" s="98" t="s">
        <v>8197</v>
      </c>
      <c r="S143" s="98" t="s">
        <v>8197</v>
      </c>
      <c r="T143" s="98" t="s">
        <v>8197</v>
      </c>
      <c r="U143" s="98" t="s">
        <v>8197</v>
      </c>
      <c r="V143" s="98" t="s">
        <v>8197</v>
      </c>
      <c r="W143" s="97">
        <f t="shared" si="0"/>
        <v>131</v>
      </c>
      <c r="X143" s="98" t="s">
        <v>8197</v>
      </c>
      <c r="Y143" s="98" t="s">
        <v>8151</v>
      </c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 t="s">
        <v>8197</v>
      </c>
      <c r="AK143" s="98"/>
      <c r="AL143" s="98"/>
      <c r="AM143" s="98"/>
      <c r="AN143" s="98"/>
      <c r="AO143" s="98"/>
      <c r="AP143" s="98" t="s">
        <v>8197</v>
      </c>
      <c r="AQ143" s="98" t="s">
        <v>8153</v>
      </c>
      <c r="AR143" s="98"/>
      <c r="AS143" s="98"/>
      <c r="AT143" s="98"/>
      <c r="AU143" s="98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 t="s">
        <v>8197</v>
      </c>
      <c r="BG143" s="98" t="s">
        <v>8154</v>
      </c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 t="s">
        <v>8197</v>
      </c>
      <c r="BW143" s="98" t="s">
        <v>8155</v>
      </c>
      <c r="BX143" s="97"/>
      <c r="BY143" s="97"/>
      <c r="BZ143" s="97"/>
      <c r="CA143" s="97"/>
      <c r="CB143" s="97"/>
      <c r="CC143" s="97"/>
      <c r="CD143" s="97"/>
      <c r="CE143" s="97"/>
      <c r="CF143" s="97"/>
      <c r="CG143" s="97"/>
      <c r="CH143" s="97"/>
      <c r="CI143" s="97"/>
      <c r="CJ143" s="97"/>
      <c r="CK143" s="97"/>
      <c r="CL143" s="97" t="s">
        <v>8197</v>
      </c>
      <c r="CM143" s="97"/>
      <c r="CN143" s="97" t="s">
        <v>8143</v>
      </c>
      <c r="CO143" s="97" t="s">
        <v>8144</v>
      </c>
      <c r="CP143" s="97" t="s">
        <v>8145</v>
      </c>
      <c r="CQ143" s="97"/>
      <c r="CR143" s="97"/>
      <c r="CS143" s="97"/>
      <c r="CT143" s="97"/>
      <c r="CU143" s="97"/>
      <c r="CV143" s="97"/>
      <c r="CW143" s="97"/>
      <c r="CX143" s="97"/>
      <c r="CY143" s="97"/>
      <c r="CZ143" s="97"/>
      <c r="DA143" s="97"/>
      <c r="DB143" s="97"/>
      <c r="DC143" s="97"/>
      <c r="DD143" s="97"/>
      <c r="DE143" s="97"/>
      <c r="DF143" s="97"/>
      <c r="DG143" s="97"/>
      <c r="DH143" s="97"/>
      <c r="DI143" s="97"/>
      <c r="DJ143" s="97"/>
      <c r="DK143" s="97"/>
      <c r="DL143" s="97"/>
      <c r="DM143" s="97"/>
      <c r="DN143" s="97"/>
      <c r="DO143" s="97"/>
    </row>
    <row r="144" spans="1:119" ht="30" customHeight="1" x14ac:dyDescent="0.2">
      <c r="A144" s="98" t="s">
        <v>8173</v>
      </c>
      <c r="B144" s="98" t="s">
        <v>8174</v>
      </c>
      <c r="C144" s="98" t="s">
        <v>8225</v>
      </c>
      <c r="D144" s="98" t="s">
        <v>8175</v>
      </c>
      <c r="E144" s="98" t="s">
        <v>8176</v>
      </c>
      <c r="F144" s="98" t="s">
        <v>8226</v>
      </c>
      <c r="G144" s="98" t="s">
        <v>8124</v>
      </c>
      <c r="H144" s="98" t="s">
        <v>8125</v>
      </c>
      <c r="I144" s="98" t="s">
        <v>8227</v>
      </c>
      <c r="J144" s="98" t="s">
        <v>8177</v>
      </c>
      <c r="K144" s="98" t="s">
        <v>8178</v>
      </c>
      <c r="L144" s="98" t="s">
        <v>8228</v>
      </c>
      <c r="M144" s="98" t="s">
        <v>8229</v>
      </c>
      <c r="N144" s="97" t="s">
        <v>8131</v>
      </c>
      <c r="O144" s="97" t="s">
        <v>8167</v>
      </c>
      <c r="P144" s="98" t="s">
        <v>8133</v>
      </c>
      <c r="Q144" s="98"/>
      <c r="R144" s="97" t="s">
        <v>8191</v>
      </c>
      <c r="S144" s="97" t="s">
        <v>8169</v>
      </c>
      <c r="T144" s="97" t="s">
        <v>8170</v>
      </c>
      <c r="U144" s="97" t="s">
        <v>8171</v>
      </c>
      <c r="V144" s="97" t="s">
        <v>8172</v>
      </c>
      <c r="W144" s="97">
        <f t="shared" si="0"/>
        <v>132</v>
      </c>
      <c r="X144" s="97" t="s">
        <v>8114</v>
      </c>
      <c r="Y144" s="97" t="s">
        <v>8115</v>
      </c>
      <c r="Z144" s="97"/>
      <c r="AA144" s="97" t="s">
        <v>8117</v>
      </c>
      <c r="AB144" s="97" t="s">
        <v>8118</v>
      </c>
      <c r="AC144" s="97" t="s">
        <v>8119</v>
      </c>
      <c r="AD144" s="97" t="s">
        <v>8120</v>
      </c>
      <c r="AE144" s="97" t="s">
        <v>8121</v>
      </c>
      <c r="AF144" s="97" t="s">
        <v>8122</v>
      </c>
      <c r="AG144" s="97" t="s">
        <v>8123</v>
      </c>
      <c r="AH144" s="97" t="s">
        <v>8173</v>
      </c>
      <c r="AI144" s="97" t="s">
        <v>8173</v>
      </c>
      <c r="AJ144" s="97" t="s">
        <v>8173</v>
      </c>
      <c r="AK144" s="97" t="s">
        <v>8174</v>
      </c>
      <c r="AL144" s="97" t="s">
        <v>8174</v>
      </c>
      <c r="AM144" s="97"/>
      <c r="AN144" s="97"/>
      <c r="AO144" s="97" t="s">
        <v>8174</v>
      </c>
      <c r="AP144" s="97" t="s">
        <v>8114</v>
      </c>
      <c r="AQ144" s="97" t="s">
        <v>8115</v>
      </c>
      <c r="AR144" s="97" t="s">
        <v>8116</v>
      </c>
      <c r="AS144" s="97" t="s">
        <v>8117</v>
      </c>
      <c r="AT144" s="97" t="s">
        <v>8118</v>
      </c>
      <c r="AU144" s="97" t="s">
        <v>8119</v>
      </c>
      <c r="AV144" s="97" t="s">
        <v>8120</v>
      </c>
      <c r="AW144" s="97" t="s">
        <v>8121</v>
      </c>
      <c r="AX144" s="97" t="s">
        <v>8122</v>
      </c>
      <c r="AY144" s="97" t="s">
        <v>8123</v>
      </c>
      <c r="AZ144" s="97" t="s">
        <v>8175</v>
      </c>
      <c r="BA144" s="97" t="s">
        <v>8175</v>
      </c>
      <c r="BB144" s="97" t="s">
        <v>8175</v>
      </c>
      <c r="BC144" s="97" t="s">
        <v>8176</v>
      </c>
      <c r="BD144" s="97" t="s">
        <v>8176</v>
      </c>
      <c r="BE144" s="97" t="s">
        <v>8176</v>
      </c>
      <c r="BF144" s="97" t="s">
        <v>8114</v>
      </c>
      <c r="BG144" s="97" t="s">
        <v>8115</v>
      </c>
      <c r="BH144" s="97" t="s">
        <v>8116</v>
      </c>
      <c r="BI144" s="97" t="s">
        <v>8117</v>
      </c>
      <c r="BJ144" s="97" t="s">
        <v>8118</v>
      </c>
      <c r="BK144" s="97" t="s">
        <v>8119</v>
      </c>
      <c r="BL144" s="97" t="s">
        <v>8120</v>
      </c>
      <c r="BM144" s="97" t="s">
        <v>8121</v>
      </c>
      <c r="BN144" s="97" t="s">
        <v>8122</v>
      </c>
      <c r="BO144" s="97" t="s">
        <v>8123</v>
      </c>
      <c r="BP144" s="97" t="s">
        <v>8124</v>
      </c>
      <c r="BQ144" s="97" t="s">
        <v>8124</v>
      </c>
      <c r="BR144" s="97" t="s">
        <v>8124</v>
      </c>
      <c r="BS144" s="97" t="s">
        <v>8125</v>
      </c>
      <c r="BT144" s="97" t="s">
        <v>8125</v>
      </c>
      <c r="BU144" s="97" t="s">
        <v>8125</v>
      </c>
      <c r="BV144" s="97" t="s">
        <v>8114</v>
      </c>
      <c r="BW144" s="97" t="s">
        <v>8115</v>
      </c>
      <c r="BX144" s="97" t="s">
        <v>8116</v>
      </c>
      <c r="BY144" s="97" t="s">
        <v>8117</v>
      </c>
      <c r="BZ144" s="97" t="s">
        <v>8118</v>
      </c>
      <c r="CA144" s="97" t="s">
        <v>8119</v>
      </c>
      <c r="CB144" s="97" t="s">
        <v>8120</v>
      </c>
      <c r="CC144" s="97" t="s">
        <v>8121</v>
      </c>
      <c r="CD144" s="97" t="s">
        <v>8122</v>
      </c>
      <c r="CE144" s="97" t="s">
        <v>8123</v>
      </c>
      <c r="CF144" s="97" t="s">
        <v>8177</v>
      </c>
      <c r="CG144" s="97" t="s">
        <v>8177</v>
      </c>
      <c r="CH144" s="97" t="s">
        <v>8177</v>
      </c>
      <c r="CI144" s="97" t="s">
        <v>8178</v>
      </c>
      <c r="CJ144" s="97" t="s">
        <v>8178</v>
      </c>
      <c r="CK144" s="97" t="s">
        <v>8178</v>
      </c>
      <c r="CL144" s="97" t="s">
        <v>8192</v>
      </c>
      <c r="CM144" s="97"/>
      <c r="CN144" s="97" t="str">
        <f>اندراج!$F$2</f>
        <v>مردان</v>
      </c>
      <c r="CO144" s="97"/>
      <c r="CP144" s="97"/>
      <c r="CQ144" s="97"/>
      <c r="CR144" s="97"/>
      <c r="CS144" s="97"/>
      <c r="CT144" s="97"/>
      <c r="CU144" s="97"/>
      <c r="CV144" s="97"/>
      <c r="CW144" s="97"/>
      <c r="CX144" s="97"/>
      <c r="CY144" s="97"/>
      <c r="CZ144" s="97"/>
      <c r="DA144" s="97"/>
      <c r="DB144" s="97"/>
      <c r="DC144" s="97"/>
      <c r="DD144" s="97"/>
      <c r="DE144" s="97"/>
      <c r="DF144" s="97"/>
      <c r="DG144" s="97"/>
      <c r="DH144" s="97"/>
      <c r="DI144" s="97"/>
      <c r="DJ144" s="97"/>
      <c r="DK144" s="97"/>
      <c r="DL144" s="97"/>
      <c r="DM144" s="97"/>
      <c r="DN144" s="97"/>
      <c r="DO144" s="97"/>
    </row>
    <row r="145" spans="1:119" ht="30" customHeight="1" x14ac:dyDescent="0.2">
      <c r="A145" s="97">
        <f t="shared" ref="A145:A174" si="296">AJ145</f>
        <v>0</v>
      </c>
      <c r="B145" s="97">
        <f t="shared" ref="B145:B174" si="297">AO145</f>
        <v>0</v>
      </c>
      <c r="C145" s="97">
        <f t="shared" ref="C145:C174" si="298">IF(AND(A145=0),B145,A145)</f>
        <v>0</v>
      </c>
      <c r="D145" s="97">
        <f t="shared" ref="D145:D174" si="299">BB145</f>
        <v>0.48822472881791995</v>
      </c>
      <c r="E145" s="97">
        <f t="shared" ref="E145:E174" si="300">BE145</f>
        <v>0</v>
      </c>
      <c r="F145" s="98">
        <f t="shared" ref="F145:F174" si="301">IF(AND(D145=0),E145,D145)</f>
        <v>0.48822472881791995</v>
      </c>
      <c r="G145" s="97">
        <f t="shared" ref="G145:G174" si="302">BR145</f>
        <v>0.6690152371103073</v>
      </c>
      <c r="H145" s="97">
        <f t="shared" ref="H145:H174" si="303">BU145</f>
        <v>0</v>
      </c>
      <c r="I145" s="98">
        <f t="shared" ref="I145:I174" si="304">IF(AND(G145=0),H145,G145)</f>
        <v>0.6690152371103073</v>
      </c>
      <c r="J145" s="97">
        <f t="shared" ref="J145:J174" si="305">CH145</f>
        <v>0</v>
      </c>
      <c r="K145" s="97">
        <f t="shared" ref="K145:K174" si="306">CK145</f>
        <v>0</v>
      </c>
      <c r="L145" s="98">
        <f t="shared" ref="L145:L174" si="307">IF(AND(J145=0),K145,J145)</f>
        <v>0</v>
      </c>
      <c r="M145" s="98">
        <f t="shared" ref="M145:M174" si="308">CM145</f>
        <v>1</v>
      </c>
      <c r="N145" s="98" t="s">
        <v>8180</v>
      </c>
      <c r="O145" s="98" t="s">
        <v>8181</v>
      </c>
      <c r="P145" s="98" t="s">
        <v>8145</v>
      </c>
      <c r="Q145" s="98">
        <v>1</v>
      </c>
      <c r="R145" s="97">
        <f t="shared" ref="R145:R174" si="309">AC$9</f>
        <v>105.87231873866266</v>
      </c>
      <c r="S145" s="97">
        <f t="shared" ref="S145:S174" si="310">DC145</f>
        <v>83.740212955830756</v>
      </c>
      <c r="T145" s="97">
        <f t="shared" ref="T145:T174" si="311">R145-S145</f>
        <v>22.1321057828319</v>
      </c>
      <c r="U145" s="97" t="str">
        <f t="shared" ref="U145:U174" si="312">IF(T130&lt;0,"QNOS","QSOS")</f>
        <v>QSOS</v>
      </c>
      <c r="V145" s="97">
        <f t="shared" ref="V145:V174" si="313">DD145</f>
        <v>276.25978704416923</v>
      </c>
      <c r="W145" s="97">
        <f t="shared" si="0"/>
        <v>133</v>
      </c>
      <c r="X145" s="97">
        <f>SIN((90-$Y$9)*$AE$8)*TAN($AE$9*$AE$8)/TAN((90-'C'!$F103)*$AE$8)</f>
        <v>0.23856206428053076</v>
      </c>
      <c r="Y145" s="97">
        <f t="shared" ref="Y145:Y174" si="314">POWER((COS((90-$Y$9)*$AE$8)*TAN($AE$9*$AE$8)),2)</f>
        <v>3.9313065427916092</v>
      </c>
      <c r="Z145" s="97">
        <f t="shared" ref="Z145:Z174" si="315">SQRT(1+$Y145)</f>
        <v>2.2206545302661578</v>
      </c>
      <c r="AA145" s="97">
        <f t="shared" ref="AA145:AA174" si="316">IF(OR(ABS(X145/Z145)&gt;1),180,ASIN($X145/$Z145)*$AG$8)</f>
        <v>6.1671134007256851</v>
      </c>
      <c r="AB145" s="97">
        <f t="shared" ref="AB145:AB174" si="317">ATAN(COS((90-$Y$9)*$AE$8)*TAN($AE$9*$AE$8))*$AG$8</f>
        <v>63.235932093769605</v>
      </c>
      <c r="AC145" s="97">
        <f t="shared" ref="AC145:AC174" si="318">IF(OR($AA145=180),180,$AA145-$AB145)</f>
        <v>-57.068818693043923</v>
      </c>
      <c r="AD145" s="97">
        <f t="shared" ref="AD145:AD174" si="319">IF(OR($AA145=180),180,180-$AA145-$AB145)</f>
        <v>110.5969545055047</v>
      </c>
      <c r="AE145" s="97">
        <f>(COS( 90.833*$AE$8)-SIN($Y$9*$AE$8)*SIN('C'!$F103*$AE$8))/COS($Y$9*$AE$8)/COS('C'!$F103*$AE$8)</f>
        <v>-7.3719572259855329E-2</v>
      </c>
      <c r="AF145" s="97">
        <f t="shared" ref="AF145:AF174" si="320">IF($AE145&gt;1,0,IF($AE145&lt;-1,180,IF(AND($AE145&lt;1,$AE145&gt;-1),ACOS($AE145)*$AG$8)))</f>
        <v>94.227655522866243</v>
      </c>
      <c r="AG145" s="97">
        <f>('C'!$E103+$AG$9+$AA$9/15)</f>
        <v>12.251777777777779</v>
      </c>
      <c r="AH145" s="97">
        <f>IF(OR($AC145&lt;0,$AC145&gt;$AF145),0,$AG145-$AC145/15)</f>
        <v>0</v>
      </c>
      <c r="AI145" s="97">
        <f t="shared" ref="AI145:AI174" si="321">IF(OR(AH145&lt;0),AH145+24,AH145)</f>
        <v>0</v>
      </c>
      <c r="AJ145" s="97">
        <f t="shared" ref="AJ145:AJ174" si="322">(IF(OR(ABS($BG$7-$CL145)&lt;90.833),AI145,0)/24)</f>
        <v>0</v>
      </c>
      <c r="AK145" s="97">
        <f t="shared" ref="AK145:AK174" si="323">IF(OR($AD145&lt;0,$AD145&gt;$AF145),0,$AG145-$AD145/15)</f>
        <v>0</v>
      </c>
      <c r="AL145" s="97">
        <f t="shared" ref="AL145:AL174" si="324">IF(OR(AK145&lt;0),AK145+24,AK145)</f>
        <v>0</v>
      </c>
      <c r="AM145" s="97"/>
      <c r="AN145" s="97"/>
      <c r="AO145" s="97">
        <f t="shared" ref="AO145:AO174" si="325">(IF(OR(ABS($BG$7-$CL145)&lt;90.833),AL145,0)/24)</f>
        <v>0</v>
      </c>
      <c r="AP145" s="97">
        <f>SIN((90-$Y$9)*$AE$8)*TAN($AC$10*$AE$8)/TAN((90-'C'!$F103)*$AE$8)</f>
        <v>-1.9286913842587388E-2</v>
      </c>
      <c r="AQ145" s="97">
        <f t="shared" ref="AQ145:AQ174" si="326">POWER((COS((90-$Y$9)*$AE$8)*TAN($AC$10*$AE$8)),2)</f>
        <v>2.5695650812758871E-2</v>
      </c>
      <c r="AR145" s="97">
        <f t="shared" ref="AR145:AR174" si="327">SQRT(1+$AQ145)</f>
        <v>1.0127663357422376</v>
      </c>
      <c r="AS145" s="97">
        <f t="shared" ref="AS145:AS174" si="328">IF(OR(ABS(AP145/AR145)&gt;1),180,ASIN($AP145/$AR145)*$AG$8)</f>
        <v>-1.0911950066600153</v>
      </c>
      <c r="AT145" s="97">
        <f t="shared" ref="AT145:AT174" si="329">ATAN(COS((90-$Y$9)*$AE$8)*TAN($AC$10*$AE$8))*$AG$8</f>
        <v>-9.106959298875525</v>
      </c>
      <c r="AU145" s="97">
        <f t="shared" ref="AU145:AU174" si="330">IF(OR($AS145=180),180,$AS145-$AT145)</f>
        <v>8.0157642922155095</v>
      </c>
      <c r="AV145" s="97">
        <f t="shared" ref="AV145:AV174" si="331">IF(OR($AS145=180),180,180-$AS145-$AT145)</f>
        <v>190.19815430553552</v>
      </c>
      <c r="AW145" s="97" t="s">
        <v>8053</v>
      </c>
      <c r="AX145" s="97" t="s">
        <v>8053</v>
      </c>
      <c r="AY145" s="97" t="s">
        <v>8053</v>
      </c>
      <c r="AZ145" s="97">
        <f t="shared" ref="AZ145:AZ174" si="332">IF(OR($AU145&lt;0,$AU145&gt;$AF145),0,$AG145-$AU145/15)</f>
        <v>11.717393491630078</v>
      </c>
      <c r="BA145" s="97">
        <f t="shared" ref="BA145:BA174" si="333">IF(OR(AZ145&lt;0),AZ145+24,AZ145)</f>
        <v>11.717393491630078</v>
      </c>
      <c r="BB145" s="97">
        <f t="shared" ref="BB145:BB174" si="334">(IF(OR(ABS($BG$7-$CL145)&lt;90.833),BA145,0)/24)</f>
        <v>0.48822472881791995</v>
      </c>
      <c r="BC145" s="97">
        <f t="shared" ref="BC145:BC174" si="335">IF(OR($AV145&lt;0,$AV145&gt;$AF145),0,$AG145-$AV145/15)</f>
        <v>0</v>
      </c>
      <c r="BD145" s="97">
        <f t="shared" ref="BD145:BD174" si="336">IF(OR(BC145&lt;0),BC145+24,BC145)</f>
        <v>0</v>
      </c>
      <c r="BE145" s="97">
        <f t="shared" ref="BE145:BE174" si="337">(IF(OR(ABS($BG$7-$CL145)&lt;90.833),BD145,0)/24)</f>
        <v>0</v>
      </c>
      <c r="BF145" s="97">
        <f>SIN((90-$Y$9)*$AE$8)*TAN($AC$9*$AE$8)/TAN((90-'C'!$F103)*$AE$8)</f>
        <v>-0.23856206428053087</v>
      </c>
      <c r="BG145" s="97">
        <f t="shared" ref="BG145:BG174" si="338">POWER((COS((90-$Y$9)*$AE$8)*TAN($AC$9*$AE$8)),2)</f>
        <v>3.9313065427916136</v>
      </c>
      <c r="BH145" s="97">
        <f t="shared" ref="BH145:BH174" si="339">SQRT(1+$BG145)</f>
        <v>2.2206545302661587</v>
      </c>
      <c r="BI145" s="97">
        <f t="shared" ref="BI145:BI174" si="340">IF(OR(ABS(BF145/BH145)&gt;1),180,ASIN($BF145/$BH145)*$AG$8)</f>
        <v>-6.1671134007256851</v>
      </c>
      <c r="BJ145" s="97">
        <f t="shared" ref="BJ145:BJ174" si="341">ATAN(COS((90-$Y$9)*$AE$8)*TAN($AC$9*$AE$8))*$AG$8</f>
        <v>-63.235932093769613</v>
      </c>
      <c r="BK145" s="97">
        <f t="shared" ref="BK145:BK174" si="342">IF(OR($BI145=180),180,$BI145-$BJ145)</f>
        <v>57.06881869304393</v>
      </c>
      <c r="BL145" s="97">
        <f t="shared" ref="BL145:BL174" si="343">IF(OR($BI145=180),180,180-$BI145-$BJ145)</f>
        <v>249.4030454944953</v>
      </c>
      <c r="BM145" s="97" t="s">
        <v>8053</v>
      </c>
      <c r="BN145" s="97" t="s">
        <v>8053</v>
      </c>
      <c r="BO145" s="97" t="s">
        <v>8053</v>
      </c>
      <c r="BP145" s="97">
        <f t="shared" ref="BP145:BP174" si="344">IF(OR($BK145&lt;0,$BK145&gt;$AF145),0,$AG145+$BK145/15)</f>
        <v>16.056365690647375</v>
      </c>
      <c r="BQ145" s="97">
        <f t="shared" ref="BQ145:BQ174" si="345">IF(OR(BP145&lt;0),BP145+24,BP145)</f>
        <v>16.056365690647375</v>
      </c>
      <c r="BR145" s="97">
        <f t="shared" ref="BR145:BR174" si="346">(IF(OR(ABS($BG$7-$CL145)&lt;90.833),BQ145,0)/24)</f>
        <v>0.6690152371103073</v>
      </c>
      <c r="BS145" s="97">
        <f t="shared" ref="BS145:BS174" si="347">IF(OR($BL145&lt;0,$BL145&gt;$AF145),0,$AG145+$BL145/15)</f>
        <v>0</v>
      </c>
      <c r="BT145" s="97">
        <f t="shared" ref="BT145:BT174" si="348">IF(OR(BS145&lt;0),BS145+24,BS145)</f>
        <v>0</v>
      </c>
      <c r="BU145" s="97">
        <f t="shared" ref="BU145:BU174" si="349">(IF(OR(ABS($BG$7-$CL145)&lt;90.833),BT145,0)/24)</f>
        <v>0</v>
      </c>
      <c r="BV145" s="97">
        <f>SIN((90-$Y$9)*$AE$8)*TAN($AE$10*$AE$8)/TAN((90-'C'!$F103)*$AE$8)</f>
        <v>1.9286913842587385E-2</v>
      </c>
      <c r="BW145" s="97">
        <f t="shared" ref="BW145:BW174" si="350">POWER((COS((90-$Y$9)*$AE$8)*TAN($AE$10*$AE$8)),2)</f>
        <v>2.5695650812758864E-2</v>
      </c>
      <c r="BX145" s="97">
        <f t="shared" ref="BX145:BX174" si="351">SQRT(1+$BW145)</f>
        <v>1.0127663357422376</v>
      </c>
      <c r="BY145" s="97">
        <f t="shared" ref="BY145:BY174" si="352">IF(OR(ABS(BV145/BX145)&gt;1),180,ASIN($BV145/$BX145)*$AG$8)</f>
        <v>1.0911950066600153</v>
      </c>
      <c r="BZ145" s="97">
        <f t="shared" ref="BZ145:BZ174" si="353">ATAN(COS((90-$Y$9)*$AE$8)*TAN($AE$10*$AE$8))*$AG$8</f>
        <v>9.1069592988755232</v>
      </c>
      <c r="CA145" s="97">
        <f t="shared" ref="CA145:CA174" si="354">IF(OR($BY145=180),180,$BY145-$BZ145)</f>
        <v>-8.0157642922155077</v>
      </c>
      <c r="CB145" s="97">
        <f t="shared" ref="CB145:CB174" si="355">IF(OR($BY145=180),180,180-$BY145-$BZ145)</f>
        <v>169.80184569446448</v>
      </c>
      <c r="CC145" s="97" t="s">
        <v>8053</v>
      </c>
      <c r="CD145" s="97" t="s">
        <v>8053</v>
      </c>
      <c r="CE145" s="97" t="s">
        <v>8053</v>
      </c>
      <c r="CF145" s="97">
        <f t="shared" ref="CF145:CF174" si="356">IF(OR($CA145&lt;0,$CA145&gt;$AF145),0,$AG145+$CA145/15)</f>
        <v>0</v>
      </c>
      <c r="CG145" s="97">
        <f t="shared" ref="CG145:CG174" si="357">IF(OR(CF145&lt;0),CF145+24,CF145)</f>
        <v>0</v>
      </c>
      <c r="CH145" s="97">
        <f t="shared" ref="CH145:CH174" si="358">(IF(OR(ABS($BG$7-$CL145)&lt;90.833),CG145,0)/24)</f>
        <v>0</v>
      </c>
      <c r="CI145" s="97">
        <f t="shared" ref="CI145:CI174" si="359">IF(OR($CB145&lt;0,$CB145&gt;$AF145),0,$AG145+$CB145/15)</f>
        <v>0</v>
      </c>
      <c r="CJ145" s="97">
        <f t="shared" ref="CJ145:CJ174" si="360">IF(OR(CI145&lt;0),CI145+24,CI145)</f>
        <v>0</v>
      </c>
      <c r="CK145" s="97">
        <f t="shared" ref="CK145:CK174" si="361">(IF(OR(ABS($BG$7-$CL145)&lt;90.833),CJ145,0)/24)</f>
        <v>0</v>
      </c>
      <c r="CL145" s="97">
        <f>90-'C'!$F103</f>
        <v>85.305000000000007</v>
      </c>
      <c r="CM145" s="97">
        <v>1</v>
      </c>
      <c r="CN145" s="116" t="s">
        <v>8193</v>
      </c>
      <c r="CO145" s="116"/>
      <c r="CP145" s="116"/>
      <c r="CQ145" s="116"/>
      <c r="CR145" s="97" t="s">
        <v>8197</v>
      </c>
      <c r="CS145" s="97">
        <f t="shared" ref="CS145:CS174" si="362">CM145</f>
        <v>1</v>
      </c>
      <c r="CT145" s="97">
        <f t="shared" ref="CT145:CT174" si="363">Y$9</f>
        <v>34.31666666666667</v>
      </c>
      <c r="CU145" s="97">
        <f>'C'!F103</f>
        <v>4.6950000000000003</v>
      </c>
      <c r="CV145" s="97">
        <f t="shared" ref="CV145:CV174" si="364">ATAN(1)*4</f>
        <v>3.1415926535897931</v>
      </c>
      <c r="CW145" s="97">
        <f t="shared" ref="CW145:CW174" si="365">CV145/180</f>
        <v>1.7453292519943295E-2</v>
      </c>
      <c r="CX145" s="97">
        <f t="shared" ref="CX145:CX174" si="366">1/CW145</f>
        <v>57.295779513082323</v>
      </c>
      <c r="CY145" s="97">
        <f t="shared" ref="CY145:CY174" si="367">CT145*CW145</f>
        <v>0.59893882164272083</v>
      </c>
      <c r="CZ145" s="97">
        <f t="shared" ref="CZ145:CZ174" si="368">CU145*CW145</f>
        <v>8.1943208381133781E-2</v>
      </c>
      <c r="DA145" s="97">
        <f t="shared" ref="DA145:DA174" si="369">AF145*CW145</f>
        <v>1.644582835309035</v>
      </c>
      <c r="DB145" s="97">
        <f t="shared" ref="DB145:DB174" si="370">ATAN(SIN(DA145)/(COS(CY145)*TAN(CZ145)-SIN(CY145)*COS(DA145)))*CX145</f>
        <v>83.740212955830756</v>
      </c>
      <c r="DC145" s="97">
        <f t="shared" ref="DC145:DC174" si="371">IF(DB145&lt;0,180+DB145,DB145)</f>
        <v>83.740212955830756</v>
      </c>
      <c r="DD145" s="97">
        <f t="shared" ref="DD145:DD174" si="372">360-DC145</f>
        <v>276.25978704416923</v>
      </c>
      <c r="DE145" s="97"/>
      <c r="DF145" s="97"/>
      <c r="DG145" s="97"/>
      <c r="DH145" s="97"/>
      <c r="DI145" s="97"/>
      <c r="DJ145" s="97"/>
      <c r="DK145" s="97"/>
      <c r="DL145" s="97"/>
      <c r="DM145" s="97"/>
      <c r="DN145" s="97"/>
      <c r="DO145" s="97"/>
    </row>
    <row r="146" spans="1:119" ht="30" customHeight="1" x14ac:dyDescent="0.2">
      <c r="A146" s="97">
        <f t="shared" si="296"/>
        <v>0</v>
      </c>
      <c r="B146" s="97">
        <f t="shared" si="297"/>
        <v>0</v>
      </c>
      <c r="C146" s="97">
        <f t="shared" si="298"/>
        <v>0</v>
      </c>
      <c r="D146" s="97">
        <f t="shared" si="299"/>
        <v>0.48826624373030519</v>
      </c>
      <c r="E146" s="97">
        <f t="shared" si="300"/>
        <v>0</v>
      </c>
      <c r="F146" s="98">
        <f t="shared" si="301"/>
        <v>0.48826624373030519</v>
      </c>
      <c r="G146" s="97">
        <f t="shared" si="302"/>
        <v>0.66738884811428711</v>
      </c>
      <c r="H146" s="97">
        <f t="shared" si="303"/>
        <v>0</v>
      </c>
      <c r="I146" s="98">
        <f t="shared" si="304"/>
        <v>0.66738884811428711</v>
      </c>
      <c r="J146" s="97">
        <f t="shared" si="305"/>
        <v>0</v>
      </c>
      <c r="K146" s="97">
        <f t="shared" si="306"/>
        <v>0</v>
      </c>
      <c r="L146" s="98">
        <f t="shared" si="307"/>
        <v>0</v>
      </c>
      <c r="M146" s="98">
        <f t="shared" si="308"/>
        <v>2</v>
      </c>
      <c r="N146" s="97"/>
      <c r="O146" s="98" t="s">
        <v>8182</v>
      </c>
      <c r="P146" s="98" t="s">
        <v>8183</v>
      </c>
      <c r="Q146" s="98">
        <f t="shared" ref="Q146:Q175" si="373">Q145+1</f>
        <v>2</v>
      </c>
      <c r="R146" s="97">
        <f t="shared" si="309"/>
        <v>105.87231873866266</v>
      </c>
      <c r="S146" s="97">
        <f t="shared" si="310"/>
        <v>83.272720485607564</v>
      </c>
      <c r="T146" s="97">
        <f t="shared" si="311"/>
        <v>22.599598253055092</v>
      </c>
      <c r="U146" s="97" t="str">
        <f t="shared" si="312"/>
        <v>QSOS</v>
      </c>
      <c r="V146" s="97">
        <f t="shared" si="313"/>
        <v>276.72727951439242</v>
      </c>
      <c r="W146" s="97">
        <f t="shared" si="0"/>
        <v>134</v>
      </c>
      <c r="X146" s="97">
        <f>SIN((90-$Y$9)*$AE$8)*TAN($AE$9*$AE$8)/TAN((90-'C'!$F104)*$AE$8)</f>
        <v>0.25822365429184518</v>
      </c>
      <c r="Y146" s="97">
        <f t="shared" si="314"/>
        <v>3.9313065427916092</v>
      </c>
      <c r="Z146" s="97">
        <f t="shared" si="315"/>
        <v>2.2206545302661578</v>
      </c>
      <c r="AA146" s="97">
        <f t="shared" si="316"/>
        <v>6.6776134392929087</v>
      </c>
      <c r="AB146" s="97">
        <f t="shared" si="317"/>
        <v>63.235932093769605</v>
      </c>
      <c r="AC146" s="97">
        <f t="shared" si="318"/>
        <v>-56.558318654476693</v>
      </c>
      <c r="AD146" s="97">
        <f t="shared" si="319"/>
        <v>110.08645446693748</v>
      </c>
      <c r="AE146" s="97">
        <f>(COS( 90.833*$AE$8)-SIN($Y$9*$AE$8)*SIN('C'!$F104*$AE$8))/COS($Y$9*$AE$8)/COS('C'!$F104*$AE$8)</f>
        <v>-7.8349887303174451E-2</v>
      </c>
      <c r="AF146" s="97">
        <f t="shared" si="320"/>
        <v>94.493723496774635</v>
      </c>
      <c r="AG146" s="97">
        <f>('C'!$E104+$AG$9+$AA$9/15)</f>
        <v>12.246777777777776</v>
      </c>
      <c r="AH146" s="97">
        <f t="shared" ref="AH146:AH174" si="374">IF(OR($AC146&lt;0,$AC146&gt;$AF$15),0,$AG146-$AC146/15)</f>
        <v>0</v>
      </c>
      <c r="AI146" s="97">
        <f t="shared" si="321"/>
        <v>0</v>
      </c>
      <c r="AJ146" s="97">
        <f t="shared" si="322"/>
        <v>0</v>
      </c>
      <c r="AK146" s="97">
        <f t="shared" si="323"/>
        <v>0</v>
      </c>
      <c r="AL146" s="97">
        <f t="shared" si="324"/>
        <v>0</v>
      </c>
      <c r="AM146" s="97"/>
      <c r="AN146" s="97"/>
      <c r="AO146" s="97">
        <f t="shared" si="325"/>
        <v>0</v>
      </c>
      <c r="AP146" s="97">
        <f>SIN((90-$Y$9)*$AE$8)*TAN($AC$10*$AE$8)/TAN((90-'C'!$F104)*$AE$8)</f>
        <v>-2.0876485066747219E-2</v>
      </c>
      <c r="AQ146" s="97">
        <f t="shared" si="326"/>
        <v>2.5695650812758871E-2</v>
      </c>
      <c r="AR146" s="97">
        <f t="shared" si="327"/>
        <v>1.0127663357422376</v>
      </c>
      <c r="AS146" s="97">
        <f t="shared" si="328"/>
        <v>-1.181140375118747</v>
      </c>
      <c r="AT146" s="97">
        <f t="shared" si="329"/>
        <v>-9.106959298875525</v>
      </c>
      <c r="AU146" s="97">
        <f t="shared" si="330"/>
        <v>7.9258189237567782</v>
      </c>
      <c r="AV146" s="97">
        <f t="shared" si="331"/>
        <v>190.28809967399428</v>
      </c>
      <c r="AW146" s="97" t="s">
        <v>8053</v>
      </c>
      <c r="AX146" s="97" t="s">
        <v>8053</v>
      </c>
      <c r="AY146" s="97" t="s">
        <v>8053</v>
      </c>
      <c r="AZ146" s="97">
        <f t="shared" si="332"/>
        <v>11.718389849527325</v>
      </c>
      <c r="BA146" s="97">
        <f t="shared" si="333"/>
        <v>11.718389849527325</v>
      </c>
      <c r="BB146" s="97">
        <f t="shared" si="334"/>
        <v>0.48826624373030519</v>
      </c>
      <c r="BC146" s="97">
        <f t="shared" si="335"/>
        <v>0</v>
      </c>
      <c r="BD146" s="97">
        <f t="shared" si="336"/>
        <v>0</v>
      </c>
      <c r="BE146" s="97">
        <f t="shared" si="337"/>
        <v>0</v>
      </c>
      <c r="BF146" s="97">
        <f>SIN((90-$Y$9)*$AE$8)*TAN($AC$9*$AE$8)/TAN((90-'C'!$F104)*$AE$8)</f>
        <v>-0.25822365429184535</v>
      </c>
      <c r="BG146" s="97">
        <f t="shared" si="338"/>
        <v>3.9313065427916136</v>
      </c>
      <c r="BH146" s="97">
        <f t="shared" si="339"/>
        <v>2.2206545302661587</v>
      </c>
      <c r="BI146" s="97">
        <f t="shared" si="340"/>
        <v>-6.6776134392929105</v>
      </c>
      <c r="BJ146" s="97">
        <f t="shared" si="341"/>
        <v>-63.235932093769613</v>
      </c>
      <c r="BK146" s="97">
        <f t="shared" si="342"/>
        <v>56.5583186544767</v>
      </c>
      <c r="BL146" s="97">
        <f t="shared" si="343"/>
        <v>249.91354553306252</v>
      </c>
      <c r="BM146" s="97" t="s">
        <v>8053</v>
      </c>
      <c r="BN146" s="97" t="s">
        <v>8053</v>
      </c>
      <c r="BO146" s="97" t="s">
        <v>8053</v>
      </c>
      <c r="BP146" s="97">
        <f t="shared" si="344"/>
        <v>16.017332354742891</v>
      </c>
      <c r="BQ146" s="97">
        <f t="shared" si="345"/>
        <v>16.017332354742891</v>
      </c>
      <c r="BR146" s="97">
        <f t="shared" si="346"/>
        <v>0.66738884811428711</v>
      </c>
      <c r="BS146" s="97">
        <f t="shared" si="347"/>
        <v>0</v>
      </c>
      <c r="BT146" s="97">
        <f t="shared" si="348"/>
        <v>0</v>
      </c>
      <c r="BU146" s="97">
        <f t="shared" si="349"/>
        <v>0</v>
      </c>
      <c r="BV146" s="97">
        <f>SIN((90-$Y$9)*$AE$8)*TAN($AE$10*$AE$8)/TAN((90-'C'!$F104)*$AE$8)</f>
        <v>2.0876485066747212E-2</v>
      </c>
      <c r="BW146" s="97">
        <f t="shared" si="350"/>
        <v>2.5695650812758864E-2</v>
      </c>
      <c r="BX146" s="97">
        <f t="shared" si="351"/>
        <v>1.0127663357422376</v>
      </c>
      <c r="BY146" s="97">
        <f t="shared" si="352"/>
        <v>1.1811403751187466</v>
      </c>
      <c r="BZ146" s="97">
        <f t="shared" si="353"/>
        <v>9.1069592988755232</v>
      </c>
      <c r="CA146" s="97">
        <f t="shared" si="354"/>
        <v>-7.9258189237567764</v>
      </c>
      <c r="CB146" s="97">
        <f t="shared" si="355"/>
        <v>169.71190032600572</v>
      </c>
      <c r="CC146" s="97" t="s">
        <v>8053</v>
      </c>
      <c r="CD146" s="97" t="s">
        <v>8053</v>
      </c>
      <c r="CE146" s="97" t="s">
        <v>8053</v>
      </c>
      <c r="CF146" s="97">
        <f t="shared" si="356"/>
        <v>0</v>
      </c>
      <c r="CG146" s="97">
        <f t="shared" si="357"/>
        <v>0</v>
      </c>
      <c r="CH146" s="97">
        <f t="shared" si="358"/>
        <v>0</v>
      </c>
      <c r="CI146" s="97">
        <f t="shared" si="359"/>
        <v>0</v>
      </c>
      <c r="CJ146" s="97">
        <f t="shared" si="360"/>
        <v>0</v>
      </c>
      <c r="CK146" s="97">
        <f t="shared" si="361"/>
        <v>0</v>
      </c>
      <c r="CL146" s="97">
        <f>90-'C'!$F104</f>
        <v>84.92</v>
      </c>
      <c r="CM146" s="97">
        <v>2</v>
      </c>
      <c r="CN146" s="97"/>
      <c r="CO146" s="97"/>
      <c r="CP146" s="97"/>
      <c r="CQ146" s="97"/>
      <c r="CR146" s="97" t="s">
        <v>8197</v>
      </c>
      <c r="CS146" s="97">
        <f t="shared" si="362"/>
        <v>2</v>
      </c>
      <c r="CT146" s="97">
        <f t="shared" si="363"/>
        <v>34.31666666666667</v>
      </c>
      <c r="CU146" s="97">
        <f>'C'!F104</f>
        <v>5.08</v>
      </c>
      <c r="CV146" s="97">
        <f t="shared" si="364"/>
        <v>3.1415926535897931</v>
      </c>
      <c r="CW146" s="97">
        <f t="shared" si="365"/>
        <v>1.7453292519943295E-2</v>
      </c>
      <c r="CX146" s="97">
        <f t="shared" si="366"/>
        <v>57.295779513082323</v>
      </c>
      <c r="CY146" s="97">
        <f t="shared" si="367"/>
        <v>0.59893882164272083</v>
      </c>
      <c r="CZ146" s="97">
        <f t="shared" si="368"/>
        <v>8.8662726001311948E-2</v>
      </c>
      <c r="DA146" s="97">
        <f t="shared" si="369"/>
        <v>1.6492265974878468</v>
      </c>
      <c r="DB146" s="97">
        <f t="shared" si="370"/>
        <v>83.272720485607564</v>
      </c>
      <c r="DC146" s="97">
        <f t="shared" si="371"/>
        <v>83.272720485607564</v>
      </c>
      <c r="DD146" s="97">
        <f t="shared" si="372"/>
        <v>276.72727951439242</v>
      </c>
      <c r="DE146" s="97"/>
      <c r="DF146" s="97"/>
      <c r="DG146" s="97"/>
      <c r="DH146" s="97"/>
      <c r="DI146" s="97"/>
      <c r="DJ146" s="97"/>
      <c r="DK146" s="97"/>
      <c r="DL146" s="97"/>
      <c r="DM146" s="97"/>
      <c r="DN146" s="97"/>
      <c r="DO146" s="97"/>
    </row>
    <row r="147" spans="1:119" ht="30" customHeight="1" x14ac:dyDescent="0.2">
      <c r="A147" s="97">
        <f t="shared" si="296"/>
        <v>0</v>
      </c>
      <c r="B147" s="97">
        <f t="shared" si="297"/>
        <v>0</v>
      </c>
      <c r="C147" s="97">
        <f t="shared" si="298"/>
        <v>0</v>
      </c>
      <c r="D147" s="97">
        <f t="shared" si="299"/>
        <v>0.48830676507432641</v>
      </c>
      <c r="E147" s="97">
        <f t="shared" si="300"/>
        <v>0</v>
      </c>
      <c r="F147" s="98">
        <f t="shared" si="301"/>
        <v>0.48830676507432641</v>
      </c>
      <c r="G147" s="97">
        <f t="shared" si="302"/>
        <v>0.66576667211894758</v>
      </c>
      <c r="H147" s="97">
        <f t="shared" si="303"/>
        <v>0</v>
      </c>
      <c r="I147" s="98">
        <f t="shared" si="304"/>
        <v>0.66576667211894758</v>
      </c>
      <c r="J147" s="97">
        <f t="shared" si="305"/>
        <v>0</v>
      </c>
      <c r="K147" s="97">
        <f t="shared" si="306"/>
        <v>0</v>
      </c>
      <c r="L147" s="98">
        <f t="shared" si="307"/>
        <v>0</v>
      </c>
      <c r="M147" s="98">
        <f t="shared" si="308"/>
        <v>3</v>
      </c>
      <c r="N147" s="97"/>
      <c r="O147" s="97"/>
      <c r="P147" s="97"/>
      <c r="Q147" s="98">
        <f t="shared" si="373"/>
        <v>3</v>
      </c>
      <c r="R147" s="97">
        <f t="shared" si="309"/>
        <v>105.87231873866266</v>
      </c>
      <c r="S147" s="97">
        <f t="shared" si="310"/>
        <v>82.807487095509558</v>
      </c>
      <c r="T147" s="97">
        <f t="shared" si="311"/>
        <v>23.064831643153099</v>
      </c>
      <c r="U147" s="97" t="str">
        <f t="shared" si="312"/>
        <v>QSOS</v>
      </c>
      <c r="V147" s="97">
        <f t="shared" si="313"/>
        <v>277.19251290449046</v>
      </c>
      <c r="W147" s="97">
        <f t="shared" si="0"/>
        <v>135</v>
      </c>
      <c r="X147" s="97">
        <f>SIN((90-$Y$9)*$AE$8)*TAN($AE$9*$AE$8)/TAN((90-'C'!$F105)*$AE$8)</f>
        <v>0.27780642379323878</v>
      </c>
      <c r="Y147" s="97">
        <f t="shared" si="314"/>
        <v>3.9313065427916092</v>
      </c>
      <c r="Z147" s="97">
        <f t="shared" si="315"/>
        <v>2.2206545302661578</v>
      </c>
      <c r="AA147" s="97">
        <f t="shared" si="316"/>
        <v>7.1865967976151701</v>
      </c>
      <c r="AB147" s="97">
        <f t="shared" si="317"/>
        <v>63.235932093769605</v>
      </c>
      <c r="AC147" s="97">
        <f t="shared" si="318"/>
        <v>-56.049335296154439</v>
      </c>
      <c r="AD147" s="97">
        <f t="shared" si="319"/>
        <v>109.57747110861521</v>
      </c>
      <c r="AE147" s="97">
        <f>(COS( 90.833*$AE$8)-SIN($Y$9*$AE$8)*SIN('C'!$F105*$AE$8))/COS($Y$9*$AE$8)/COS('C'!$F105*$AE$8)</f>
        <v>-8.2962432250115126E-2</v>
      </c>
      <c r="AF147" s="97">
        <f t="shared" si="320"/>
        <v>94.758866936902365</v>
      </c>
      <c r="AG147" s="97">
        <f>('C'!$E105+$AG$9+$AA$9/15)</f>
        <v>12.241777777777781</v>
      </c>
      <c r="AH147" s="97">
        <f t="shared" si="374"/>
        <v>0</v>
      </c>
      <c r="AI147" s="97">
        <f t="shared" si="321"/>
        <v>0</v>
      </c>
      <c r="AJ147" s="97">
        <f t="shared" si="322"/>
        <v>0</v>
      </c>
      <c r="AK147" s="97">
        <f t="shared" si="323"/>
        <v>0</v>
      </c>
      <c r="AL147" s="97">
        <f t="shared" si="324"/>
        <v>0</v>
      </c>
      <c r="AM147" s="97"/>
      <c r="AN147" s="97"/>
      <c r="AO147" s="97">
        <f t="shared" si="325"/>
        <v>0</v>
      </c>
      <c r="AP147" s="97">
        <f>SIN((90-$Y$9)*$AE$8)*TAN($AC$10*$AE$8)/TAN((90-'C'!$F105)*$AE$8)</f>
        <v>-2.2459683926598171E-2</v>
      </c>
      <c r="AQ147" s="97">
        <f t="shared" si="326"/>
        <v>2.5695650812758871E-2</v>
      </c>
      <c r="AR147" s="97">
        <f t="shared" si="327"/>
        <v>1.0127663357422376</v>
      </c>
      <c r="AS147" s="97">
        <f t="shared" si="328"/>
        <v>-1.2707280589663044</v>
      </c>
      <c r="AT147" s="97">
        <f t="shared" si="329"/>
        <v>-9.106959298875525</v>
      </c>
      <c r="AU147" s="97">
        <f t="shared" si="330"/>
        <v>7.8362312399092211</v>
      </c>
      <c r="AV147" s="97">
        <f t="shared" si="331"/>
        <v>190.37768735784184</v>
      </c>
      <c r="AW147" s="97" t="s">
        <v>8053</v>
      </c>
      <c r="AX147" s="97" t="s">
        <v>8053</v>
      </c>
      <c r="AY147" s="97" t="s">
        <v>8053</v>
      </c>
      <c r="AZ147" s="97">
        <f t="shared" si="332"/>
        <v>11.719362361783833</v>
      </c>
      <c r="BA147" s="97">
        <f t="shared" si="333"/>
        <v>11.719362361783833</v>
      </c>
      <c r="BB147" s="97">
        <f t="shared" si="334"/>
        <v>0.48830676507432641</v>
      </c>
      <c r="BC147" s="97">
        <f t="shared" si="335"/>
        <v>0</v>
      </c>
      <c r="BD147" s="97">
        <f t="shared" si="336"/>
        <v>0</v>
      </c>
      <c r="BE147" s="97">
        <f t="shared" si="337"/>
        <v>0</v>
      </c>
      <c r="BF147" s="97">
        <f>SIN((90-$Y$9)*$AE$8)*TAN($AC$9*$AE$8)/TAN((90-'C'!$F105)*$AE$8)</f>
        <v>-0.27780642379323889</v>
      </c>
      <c r="BG147" s="97">
        <f t="shared" si="338"/>
        <v>3.9313065427916136</v>
      </c>
      <c r="BH147" s="97">
        <f t="shared" si="339"/>
        <v>2.2206545302661587</v>
      </c>
      <c r="BI147" s="97">
        <f t="shared" si="340"/>
        <v>-7.1865967976151701</v>
      </c>
      <c r="BJ147" s="97">
        <f t="shared" si="341"/>
        <v>-63.235932093769613</v>
      </c>
      <c r="BK147" s="97">
        <f t="shared" si="342"/>
        <v>56.049335296154439</v>
      </c>
      <c r="BL147" s="97">
        <f t="shared" si="343"/>
        <v>250.42252889138479</v>
      </c>
      <c r="BM147" s="97" t="s">
        <v>8053</v>
      </c>
      <c r="BN147" s="97" t="s">
        <v>8053</v>
      </c>
      <c r="BO147" s="97" t="s">
        <v>8053</v>
      </c>
      <c r="BP147" s="97">
        <f t="shared" si="344"/>
        <v>15.978400130854743</v>
      </c>
      <c r="BQ147" s="97">
        <f t="shared" si="345"/>
        <v>15.978400130854743</v>
      </c>
      <c r="BR147" s="97">
        <f t="shared" si="346"/>
        <v>0.66576667211894758</v>
      </c>
      <c r="BS147" s="97">
        <f t="shared" si="347"/>
        <v>0</v>
      </c>
      <c r="BT147" s="97">
        <f t="shared" si="348"/>
        <v>0</v>
      </c>
      <c r="BU147" s="97">
        <f t="shared" si="349"/>
        <v>0</v>
      </c>
      <c r="BV147" s="97">
        <f>SIN((90-$Y$9)*$AE$8)*TAN($AE$10*$AE$8)/TAN((90-'C'!$F105)*$AE$8)</f>
        <v>2.2459683926598164E-2</v>
      </c>
      <c r="BW147" s="97">
        <f t="shared" si="350"/>
        <v>2.5695650812758864E-2</v>
      </c>
      <c r="BX147" s="97">
        <f t="shared" si="351"/>
        <v>1.0127663357422376</v>
      </c>
      <c r="BY147" s="97">
        <f t="shared" si="352"/>
        <v>1.2707280589663041</v>
      </c>
      <c r="BZ147" s="97">
        <f t="shared" si="353"/>
        <v>9.1069592988755232</v>
      </c>
      <c r="CA147" s="97">
        <f t="shared" si="354"/>
        <v>-7.8362312399092193</v>
      </c>
      <c r="CB147" s="97">
        <f t="shared" si="355"/>
        <v>169.62231264215816</v>
      </c>
      <c r="CC147" s="97" t="s">
        <v>8053</v>
      </c>
      <c r="CD147" s="97" t="s">
        <v>8053</v>
      </c>
      <c r="CE147" s="97" t="s">
        <v>8053</v>
      </c>
      <c r="CF147" s="97">
        <f t="shared" si="356"/>
        <v>0</v>
      </c>
      <c r="CG147" s="97">
        <f t="shared" si="357"/>
        <v>0</v>
      </c>
      <c r="CH147" s="97">
        <f t="shared" si="358"/>
        <v>0</v>
      </c>
      <c r="CI147" s="97">
        <f t="shared" si="359"/>
        <v>0</v>
      </c>
      <c r="CJ147" s="97">
        <f t="shared" si="360"/>
        <v>0</v>
      </c>
      <c r="CK147" s="97">
        <f t="shared" si="361"/>
        <v>0</v>
      </c>
      <c r="CL147" s="97">
        <f>90-'C'!$F105</f>
        <v>84.537000000000006</v>
      </c>
      <c r="CM147" s="97">
        <v>3</v>
      </c>
      <c r="CN147" s="97"/>
      <c r="CO147" s="97"/>
      <c r="CP147" s="97"/>
      <c r="CQ147" s="97"/>
      <c r="CR147" s="97" t="s">
        <v>8197</v>
      </c>
      <c r="CS147" s="97">
        <f t="shared" si="362"/>
        <v>3</v>
      </c>
      <c r="CT147" s="97">
        <f t="shared" si="363"/>
        <v>34.31666666666667</v>
      </c>
      <c r="CU147" s="97">
        <f>'C'!F105</f>
        <v>5.4630000000000001</v>
      </c>
      <c r="CV147" s="97">
        <f t="shared" si="364"/>
        <v>3.1415926535897931</v>
      </c>
      <c r="CW147" s="97">
        <f t="shared" si="365"/>
        <v>1.7453292519943295E-2</v>
      </c>
      <c r="CX147" s="97">
        <f t="shared" si="366"/>
        <v>57.295779513082323</v>
      </c>
      <c r="CY147" s="97">
        <f t="shared" si="367"/>
        <v>0.59893882164272083</v>
      </c>
      <c r="CZ147" s="97">
        <f t="shared" si="368"/>
        <v>9.5347337036450222E-2</v>
      </c>
      <c r="DA147" s="97">
        <f t="shared" si="369"/>
        <v>1.6538542235081402</v>
      </c>
      <c r="DB147" s="97">
        <f t="shared" si="370"/>
        <v>82.807487095509558</v>
      </c>
      <c r="DC147" s="97">
        <f t="shared" si="371"/>
        <v>82.807487095509558</v>
      </c>
      <c r="DD147" s="97">
        <f t="shared" si="372"/>
        <v>277.19251290449046</v>
      </c>
      <c r="DE147" s="97"/>
      <c r="DF147" s="97"/>
      <c r="DG147" s="97"/>
      <c r="DH147" s="97"/>
      <c r="DI147" s="97"/>
      <c r="DJ147" s="97"/>
      <c r="DK147" s="97"/>
      <c r="DL147" s="97"/>
      <c r="DM147" s="97"/>
      <c r="DN147" s="97"/>
      <c r="DO147" s="97"/>
    </row>
    <row r="148" spans="1:119" ht="30" customHeight="1" x14ac:dyDescent="0.2">
      <c r="A148" s="97">
        <f t="shared" si="296"/>
        <v>0</v>
      </c>
      <c r="B148" s="97">
        <f t="shared" si="297"/>
        <v>0</v>
      </c>
      <c r="C148" s="97">
        <f t="shared" si="298"/>
        <v>0</v>
      </c>
      <c r="D148" s="97">
        <f t="shared" si="299"/>
        <v>0.48834696240852754</v>
      </c>
      <c r="E148" s="97">
        <f t="shared" si="300"/>
        <v>0</v>
      </c>
      <c r="F148" s="98">
        <f t="shared" si="301"/>
        <v>0.48834696240852754</v>
      </c>
      <c r="G148" s="97">
        <f t="shared" si="302"/>
        <v>0.66414480360816108</v>
      </c>
      <c r="H148" s="97">
        <f t="shared" si="303"/>
        <v>0</v>
      </c>
      <c r="I148" s="98">
        <f t="shared" si="304"/>
        <v>0.66414480360816108</v>
      </c>
      <c r="J148" s="97">
        <f t="shared" si="305"/>
        <v>0</v>
      </c>
      <c r="K148" s="97">
        <f t="shared" si="306"/>
        <v>0</v>
      </c>
      <c r="L148" s="98">
        <f t="shared" si="307"/>
        <v>0</v>
      </c>
      <c r="M148" s="98">
        <f t="shared" si="308"/>
        <v>4</v>
      </c>
      <c r="N148" s="97"/>
      <c r="O148" s="97" t="s">
        <v>8198</v>
      </c>
      <c r="P148" s="97"/>
      <c r="Q148" s="98">
        <f t="shared" si="373"/>
        <v>4</v>
      </c>
      <c r="R148" s="97">
        <f t="shared" si="309"/>
        <v>105.87231873866266</v>
      </c>
      <c r="S148" s="97">
        <f t="shared" si="310"/>
        <v>82.343289692273359</v>
      </c>
      <c r="T148" s="97">
        <f t="shared" si="311"/>
        <v>23.529029046389297</v>
      </c>
      <c r="U148" s="97" t="str">
        <f t="shared" si="312"/>
        <v>QSOS</v>
      </c>
      <c r="V148" s="97">
        <f t="shared" si="313"/>
        <v>277.65671030772666</v>
      </c>
      <c r="W148" s="97">
        <f t="shared" si="0"/>
        <v>136</v>
      </c>
      <c r="X148" s="97">
        <f>SIN((90-$Y$9)*$AE$8)*TAN($AE$9*$AE$8)/TAN((90-'C'!$F106)*$AE$8)</f>
        <v>0.29736301860079528</v>
      </c>
      <c r="Y148" s="97">
        <f t="shared" si="314"/>
        <v>3.9313065427916092</v>
      </c>
      <c r="Z148" s="97">
        <f t="shared" si="315"/>
        <v>2.2206545302661578</v>
      </c>
      <c r="AA148" s="97">
        <f t="shared" si="316"/>
        <v>7.6954694614983126</v>
      </c>
      <c r="AB148" s="97">
        <f t="shared" si="317"/>
        <v>63.235932093769605</v>
      </c>
      <c r="AC148" s="97">
        <f t="shared" si="318"/>
        <v>-55.540462632271293</v>
      </c>
      <c r="AD148" s="97">
        <f t="shared" si="319"/>
        <v>109.06859844473209</v>
      </c>
      <c r="AE148" s="97">
        <f>(COS( 90.833*$AE$8)-SIN($Y$9*$AE$8)*SIN('C'!$F106*$AE$8))/COS($Y$9*$AE$8)/COS('C'!$F106*$AE$8)</f>
        <v>-8.7569599524860944E-2</v>
      </c>
      <c r="AF148" s="97">
        <f t="shared" si="320"/>
        <v>95.023803256856795</v>
      </c>
      <c r="AG148" s="97">
        <f>('C'!$E106+$AG$9+$AA$9/15)</f>
        <v>12.236777777777778</v>
      </c>
      <c r="AH148" s="97">
        <f t="shared" si="374"/>
        <v>0</v>
      </c>
      <c r="AI148" s="97">
        <f t="shared" si="321"/>
        <v>0</v>
      </c>
      <c r="AJ148" s="97">
        <f t="shared" si="322"/>
        <v>0</v>
      </c>
      <c r="AK148" s="97">
        <f t="shared" si="323"/>
        <v>0</v>
      </c>
      <c r="AL148" s="97">
        <f t="shared" si="324"/>
        <v>0</v>
      </c>
      <c r="AM148" s="97"/>
      <c r="AN148" s="97"/>
      <c r="AO148" s="97">
        <f t="shared" si="325"/>
        <v>0</v>
      </c>
      <c r="AP148" s="97">
        <f>SIN((90-$Y$9)*$AE$8)*TAN($AC$10*$AE$8)/TAN((90-'C'!$F106)*$AE$8)</f>
        <v>-2.4040766653415084E-2</v>
      </c>
      <c r="AQ148" s="97">
        <f t="shared" si="326"/>
        <v>2.5695650812758871E-2</v>
      </c>
      <c r="AR148" s="97">
        <f t="shared" si="327"/>
        <v>1.0127663357422376</v>
      </c>
      <c r="AS148" s="97">
        <f t="shared" si="328"/>
        <v>-1.3601990992787711</v>
      </c>
      <c r="AT148" s="97">
        <f t="shared" si="329"/>
        <v>-9.106959298875525</v>
      </c>
      <c r="AU148" s="97">
        <f t="shared" si="330"/>
        <v>7.7467601995967534</v>
      </c>
      <c r="AV148" s="97">
        <f t="shared" si="331"/>
        <v>190.46715839815428</v>
      </c>
      <c r="AW148" s="97" t="s">
        <v>8053</v>
      </c>
      <c r="AX148" s="97" t="s">
        <v>8053</v>
      </c>
      <c r="AY148" s="97" t="s">
        <v>8053</v>
      </c>
      <c r="AZ148" s="97">
        <f t="shared" si="332"/>
        <v>11.720327097804661</v>
      </c>
      <c r="BA148" s="97">
        <f t="shared" si="333"/>
        <v>11.720327097804661</v>
      </c>
      <c r="BB148" s="97">
        <f t="shared" si="334"/>
        <v>0.48834696240852754</v>
      </c>
      <c r="BC148" s="97">
        <f t="shared" si="335"/>
        <v>0</v>
      </c>
      <c r="BD148" s="97">
        <f t="shared" si="336"/>
        <v>0</v>
      </c>
      <c r="BE148" s="97">
        <f t="shared" si="337"/>
        <v>0</v>
      </c>
      <c r="BF148" s="97">
        <f>SIN((90-$Y$9)*$AE$8)*TAN($AC$9*$AE$8)/TAN((90-'C'!$F106)*$AE$8)</f>
        <v>-0.29736301860079539</v>
      </c>
      <c r="BG148" s="97">
        <f t="shared" si="338"/>
        <v>3.9313065427916136</v>
      </c>
      <c r="BH148" s="97">
        <f t="shared" si="339"/>
        <v>2.2206545302661587</v>
      </c>
      <c r="BI148" s="97">
        <f t="shared" si="340"/>
        <v>-7.6954694614983126</v>
      </c>
      <c r="BJ148" s="97">
        <f t="shared" si="341"/>
        <v>-63.235932093769613</v>
      </c>
      <c r="BK148" s="97">
        <f t="shared" si="342"/>
        <v>55.5404626322713</v>
      </c>
      <c r="BL148" s="97">
        <f t="shared" si="343"/>
        <v>250.93140155526791</v>
      </c>
      <c r="BM148" s="97" t="s">
        <v>8053</v>
      </c>
      <c r="BN148" s="97" t="s">
        <v>8053</v>
      </c>
      <c r="BO148" s="97" t="s">
        <v>8053</v>
      </c>
      <c r="BP148" s="97">
        <f t="shared" si="344"/>
        <v>15.939475286595865</v>
      </c>
      <c r="BQ148" s="97">
        <f t="shared" si="345"/>
        <v>15.939475286595865</v>
      </c>
      <c r="BR148" s="97">
        <f t="shared" si="346"/>
        <v>0.66414480360816108</v>
      </c>
      <c r="BS148" s="97">
        <f t="shared" si="347"/>
        <v>0</v>
      </c>
      <c r="BT148" s="97">
        <f t="shared" si="348"/>
        <v>0</v>
      </c>
      <c r="BU148" s="97">
        <f t="shared" si="349"/>
        <v>0</v>
      </c>
      <c r="BV148" s="97">
        <f>SIN((90-$Y$9)*$AE$8)*TAN($AE$10*$AE$8)/TAN((90-'C'!$F106)*$AE$8)</f>
        <v>2.4040766653415081E-2</v>
      </c>
      <c r="BW148" s="97">
        <f t="shared" si="350"/>
        <v>2.5695650812758864E-2</v>
      </c>
      <c r="BX148" s="97">
        <f t="shared" si="351"/>
        <v>1.0127663357422376</v>
      </c>
      <c r="BY148" s="97">
        <f t="shared" si="352"/>
        <v>1.3601990992787711</v>
      </c>
      <c r="BZ148" s="97">
        <f t="shared" si="353"/>
        <v>9.1069592988755232</v>
      </c>
      <c r="CA148" s="97">
        <f t="shared" si="354"/>
        <v>-7.7467601995967517</v>
      </c>
      <c r="CB148" s="97">
        <f t="shared" si="355"/>
        <v>169.53284160184572</v>
      </c>
      <c r="CC148" s="97" t="s">
        <v>8053</v>
      </c>
      <c r="CD148" s="97" t="s">
        <v>8053</v>
      </c>
      <c r="CE148" s="97" t="s">
        <v>8053</v>
      </c>
      <c r="CF148" s="97">
        <f t="shared" si="356"/>
        <v>0</v>
      </c>
      <c r="CG148" s="97">
        <f t="shared" si="357"/>
        <v>0</v>
      </c>
      <c r="CH148" s="97">
        <f t="shared" si="358"/>
        <v>0</v>
      </c>
      <c r="CI148" s="97">
        <f t="shared" si="359"/>
        <v>0</v>
      </c>
      <c r="CJ148" s="97">
        <f t="shared" si="360"/>
        <v>0</v>
      </c>
      <c r="CK148" s="97">
        <f t="shared" si="361"/>
        <v>0</v>
      </c>
      <c r="CL148" s="97">
        <f>90-'C'!$F106</f>
        <v>84.155000000000001</v>
      </c>
      <c r="CM148" s="97">
        <v>4</v>
      </c>
      <c r="CN148" s="97"/>
      <c r="CO148" s="97" t="s">
        <v>8198</v>
      </c>
      <c r="CP148" s="97"/>
      <c r="CQ148" s="97"/>
      <c r="CR148" s="97" t="s">
        <v>8197</v>
      </c>
      <c r="CS148" s="97">
        <f t="shared" si="362"/>
        <v>4</v>
      </c>
      <c r="CT148" s="97">
        <f t="shared" si="363"/>
        <v>34.31666666666667</v>
      </c>
      <c r="CU148" s="97">
        <f>'C'!F106</f>
        <v>5.8449999999999998</v>
      </c>
      <c r="CV148" s="97">
        <f t="shared" si="364"/>
        <v>3.1415926535897931</v>
      </c>
      <c r="CW148" s="97">
        <f t="shared" si="365"/>
        <v>1.7453292519943295E-2</v>
      </c>
      <c r="CX148" s="97">
        <f t="shared" si="366"/>
        <v>57.295779513082323</v>
      </c>
      <c r="CY148" s="97">
        <f t="shared" si="367"/>
        <v>0.59893882164272083</v>
      </c>
      <c r="CZ148" s="97">
        <f t="shared" si="368"/>
        <v>0.10201449477906856</v>
      </c>
      <c r="DA148" s="97">
        <f t="shared" si="369"/>
        <v>1.658478234599462</v>
      </c>
      <c r="DB148" s="97">
        <f t="shared" si="370"/>
        <v>82.343289692273359</v>
      </c>
      <c r="DC148" s="97">
        <f t="shared" si="371"/>
        <v>82.343289692273359</v>
      </c>
      <c r="DD148" s="97">
        <f t="shared" si="372"/>
        <v>277.65671030772666</v>
      </c>
      <c r="DE148" s="97"/>
      <c r="DF148" s="97"/>
      <c r="DG148" s="97"/>
      <c r="DH148" s="97"/>
      <c r="DI148" s="97"/>
      <c r="DJ148" s="97"/>
      <c r="DK148" s="97"/>
      <c r="DL148" s="97"/>
      <c r="DM148" s="97"/>
      <c r="DN148" s="97"/>
      <c r="DO148" s="97"/>
    </row>
    <row r="149" spans="1:119" ht="30" customHeight="1" x14ac:dyDescent="0.2">
      <c r="A149" s="97">
        <f t="shared" si="296"/>
        <v>0</v>
      </c>
      <c r="B149" s="97">
        <f t="shared" si="297"/>
        <v>0</v>
      </c>
      <c r="C149" s="97">
        <f t="shared" si="298"/>
        <v>0</v>
      </c>
      <c r="D149" s="97">
        <f t="shared" si="299"/>
        <v>0.48838620448419484</v>
      </c>
      <c r="E149" s="97">
        <f t="shared" si="300"/>
        <v>0</v>
      </c>
      <c r="F149" s="98">
        <f t="shared" si="301"/>
        <v>0.48838620448419484</v>
      </c>
      <c r="G149" s="97">
        <f t="shared" si="302"/>
        <v>0.66252673183079713</v>
      </c>
      <c r="H149" s="97">
        <f t="shared" si="303"/>
        <v>0</v>
      </c>
      <c r="I149" s="98">
        <f t="shared" si="304"/>
        <v>0.66252673183079713</v>
      </c>
      <c r="J149" s="97">
        <f t="shared" si="305"/>
        <v>0</v>
      </c>
      <c r="K149" s="97">
        <f t="shared" si="306"/>
        <v>0</v>
      </c>
      <c r="L149" s="98">
        <f t="shared" si="307"/>
        <v>0</v>
      </c>
      <c r="M149" s="98">
        <f t="shared" si="308"/>
        <v>5</v>
      </c>
      <c r="N149" s="97"/>
      <c r="O149" s="97"/>
      <c r="P149" s="97"/>
      <c r="Q149" s="98">
        <f t="shared" si="373"/>
        <v>5</v>
      </c>
      <c r="R149" s="97">
        <f t="shared" si="309"/>
        <v>105.87231873866266</v>
      </c>
      <c r="S149" s="97">
        <f t="shared" si="310"/>
        <v>81.881335226207028</v>
      </c>
      <c r="T149" s="97">
        <f t="shared" si="311"/>
        <v>23.990983512455628</v>
      </c>
      <c r="U149" s="97" t="str">
        <f t="shared" si="312"/>
        <v>QSOS</v>
      </c>
      <c r="V149" s="97">
        <f t="shared" si="313"/>
        <v>278.11866477379294</v>
      </c>
      <c r="W149" s="97">
        <f t="shared" si="0"/>
        <v>137</v>
      </c>
      <c r="X149" s="97">
        <f>SIN((90-$Y$9)*$AE$8)*TAN($AE$9*$AE$8)/TAN((90-'C'!$F107)*$AE$8)</f>
        <v>0.3168437243251766</v>
      </c>
      <c r="Y149" s="97">
        <f t="shared" si="314"/>
        <v>3.9313065427916092</v>
      </c>
      <c r="Z149" s="97">
        <f t="shared" si="315"/>
        <v>2.2206545302661578</v>
      </c>
      <c r="AA149" s="97">
        <f t="shared" si="316"/>
        <v>8.2029753013493298</v>
      </c>
      <c r="AB149" s="97">
        <f t="shared" si="317"/>
        <v>63.235932093769605</v>
      </c>
      <c r="AC149" s="97">
        <f t="shared" si="318"/>
        <v>-55.032956792420279</v>
      </c>
      <c r="AD149" s="97">
        <f t="shared" si="319"/>
        <v>108.56109260488105</v>
      </c>
      <c r="AE149" s="97">
        <f>(COS( 90.833*$AE$8)-SIN($Y$9*$AE$8)*SIN('C'!$F107*$AE$8))/COS($Y$9*$AE$8)/COS('C'!$F107*$AE$8)</f>
        <v>-9.2159669646718345E-2</v>
      </c>
      <c r="AF149" s="97">
        <f t="shared" si="320"/>
        <v>95.287863531821429</v>
      </c>
      <c r="AG149" s="97">
        <f>('C'!$E107+$AG$9+$AA$9/15)</f>
        <v>12.231777777777779</v>
      </c>
      <c r="AH149" s="97">
        <f t="shared" si="374"/>
        <v>0</v>
      </c>
      <c r="AI149" s="97">
        <f t="shared" si="321"/>
        <v>0</v>
      </c>
      <c r="AJ149" s="97">
        <f t="shared" si="322"/>
        <v>0</v>
      </c>
      <c r="AK149" s="97">
        <f t="shared" si="323"/>
        <v>0</v>
      </c>
      <c r="AL149" s="97">
        <f t="shared" si="324"/>
        <v>0</v>
      </c>
      <c r="AM149" s="97"/>
      <c r="AN149" s="97"/>
      <c r="AO149" s="97">
        <f t="shared" si="325"/>
        <v>0</v>
      </c>
      <c r="AP149" s="97">
        <f>SIN((90-$Y$9)*$AE$8)*TAN($AC$10*$AE$8)/TAN((90-'C'!$F107)*$AE$8)</f>
        <v>-2.561571401158818E-2</v>
      </c>
      <c r="AQ149" s="97">
        <f t="shared" si="326"/>
        <v>2.5695650812758871E-2</v>
      </c>
      <c r="AR149" s="97">
        <f t="shared" si="327"/>
        <v>1.0127663357422376</v>
      </c>
      <c r="AS149" s="97">
        <f t="shared" si="328"/>
        <v>-1.4493262465189611</v>
      </c>
      <c r="AT149" s="97">
        <f t="shared" si="329"/>
        <v>-9.106959298875525</v>
      </c>
      <c r="AU149" s="97">
        <f t="shared" si="330"/>
        <v>7.6576330523565641</v>
      </c>
      <c r="AV149" s="97">
        <f t="shared" si="331"/>
        <v>190.55628554539447</v>
      </c>
      <c r="AW149" s="97" t="s">
        <v>8053</v>
      </c>
      <c r="AX149" s="97" t="s">
        <v>8053</v>
      </c>
      <c r="AY149" s="97" t="s">
        <v>8053</v>
      </c>
      <c r="AZ149" s="97">
        <f t="shared" si="332"/>
        <v>11.721268907620676</v>
      </c>
      <c r="BA149" s="97">
        <f t="shared" si="333"/>
        <v>11.721268907620676</v>
      </c>
      <c r="BB149" s="97">
        <f t="shared" si="334"/>
        <v>0.48838620448419484</v>
      </c>
      <c r="BC149" s="97">
        <f t="shared" si="335"/>
        <v>0</v>
      </c>
      <c r="BD149" s="97">
        <f t="shared" si="336"/>
        <v>0</v>
      </c>
      <c r="BE149" s="97">
        <f t="shared" si="337"/>
        <v>0</v>
      </c>
      <c r="BF149" s="97">
        <f>SIN((90-$Y$9)*$AE$8)*TAN($AC$9*$AE$8)/TAN((90-'C'!$F107)*$AE$8)</f>
        <v>-0.31684372432517677</v>
      </c>
      <c r="BG149" s="97">
        <f t="shared" si="338"/>
        <v>3.9313065427916136</v>
      </c>
      <c r="BH149" s="97">
        <f t="shared" si="339"/>
        <v>2.2206545302661587</v>
      </c>
      <c r="BI149" s="97">
        <f t="shared" si="340"/>
        <v>-8.2029753013493316</v>
      </c>
      <c r="BJ149" s="97">
        <f t="shared" si="341"/>
        <v>-63.235932093769613</v>
      </c>
      <c r="BK149" s="97">
        <f t="shared" si="342"/>
        <v>55.032956792420279</v>
      </c>
      <c r="BL149" s="97">
        <f t="shared" si="343"/>
        <v>251.43890739511895</v>
      </c>
      <c r="BM149" s="97" t="s">
        <v>8053</v>
      </c>
      <c r="BN149" s="97" t="s">
        <v>8053</v>
      </c>
      <c r="BO149" s="97" t="s">
        <v>8053</v>
      </c>
      <c r="BP149" s="97">
        <f t="shared" si="344"/>
        <v>15.900641563939132</v>
      </c>
      <c r="BQ149" s="97">
        <f t="shared" si="345"/>
        <v>15.900641563939132</v>
      </c>
      <c r="BR149" s="97">
        <f t="shared" si="346"/>
        <v>0.66252673183079713</v>
      </c>
      <c r="BS149" s="97">
        <f t="shared" si="347"/>
        <v>0</v>
      </c>
      <c r="BT149" s="97">
        <f t="shared" si="348"/>
        <v>0</v>
      </c>
      <c r="BU149" s="97">
        <f t="shared" si="349"/>
        <v>0</v>
      </c>
      <c r="BV149" s="97">
        <f>SIN((90-$Y$9)*$AE$8)*TAN($AE$10*$AE$8)/TAN((90-'C'!$F107)*$AE$8)</f>
        <v>2.5615714011588173E-2</v>
      </c>
      <c r="BW149" s="97">
        <f t="shared" si="350"/>
        <v>2.5695650812758864E-2</v>
      </c>
      <c r="BX149" s="97">
        <f t="shared" si="351"/>
        <v>1.0127663357422376</v>
      </c>
      <c r="BY149" s="97">
        <f t="shared" si="352"/>
        <v>1.4493262465189607</v>
      </c>
      <c r="BZ149" s="97">
        <f t="shared" si="353"/>
        <v>9.1069592988755232</v>
      </c>
      <c r="CA149" s="97">
        <f t="shared" si="354"/>
        <v>-7.6576330523565623</v>
      </c>
      <c r="CB149" s="97">
        <f t="shared" si="355"/>
        <v>169.44371445460553</v>
      </c>
      <c r="CC149" s="97" t="s">
        <v>8053</v>
      </c>
      <c r="CD149" s="97" t="s">
        <v>8053</v>
      </c>
      <c r="CE149" s="97" t="s">
        <v>8053</v>
      </c>
      <c r="CF149" s="97">
        <f t="shared" si="356"/>
        <v>0</v>
      </c>
      <c r="CG149" s="97">
        <f t="shared" si="357"/>
        <v>0</v>
      </c>
      <c r="CH149" s="97">
        <f t="shared" si="358"/>
        <v>0</v>
      </c>
      <c r="CI149" s="97">
        <f t="shared" si="359"/>
        <v>0</v>
      </c>
      <c r="CJ149" s="97">
        <f t="shared" si="360"/>
        <v>0</v>
      </c>
      <c r="CK149" s="97">
        <f t="shared" si="361"/>
        <v>0</v>
      </c>
      <c r="CL149" s="97">
        <f>90-'C'!$F107</f>
        <v>83.775000000000006</v>
      </c>
      <c r="CM149" s="97">
        <v>5</v>
      </c>
      <c r="CN149" s="97"/>
      <c r="CO149" s="97"/>
      <c r="CP149" s="97"/>
      <c r="CQ149" s="97"/>
      <c r="CR149" s="97" t="s">
        <v>8197</v>
      </c>
      <c r="CS149" s="97">
        <f t="shared" si="362"/>
        <v>5</v>
      </c>
      <c r="CT149" s="97">
        <f t="shared" si="363"/>
        <v>34.31666666666667</v>
      </c>
      <c r="CU149" s="97">
        <f>'C'!F107</f>
        <v>6.2249999999999996</v>
      </c>
      <c r="CV149" s="97">
        <f t="shared" si="364"/>
        <v>3.1415926535897931</v>
      </c>
      <c r="CW149" s="97">
        <f t="shared" si="365"/>
        <v>1.7453292519943295E-2</v>
      </c>
      <c r="CX149" s="97">
        <f t="shared" si="366"/>
        <v>57.295779513082323</v>
      </c>
      <c r="CY149" s="97">
        <f t="shared" si="367"/>
        <v>0.59893882164272083</v>
      </c>
      <c r="CZ149" s="97">
        <f t="shared" si="368"/>
        <v>0.10864674593664701</v>
      </c>
      <c r="DA149" s="97">
        <f t="shared" si="369"/>
        <v>1.6630869558213164</v>
      </c>
      <c r="DB149" s="97">
        <f t="shared" si="370"/>
        <v>81.881335226207028</v>
      </c>
      <c r="DC149" s="97">
        <f t="shared" si="371"/>
        <v>81.881335226207028</v>
      </c>
      <c r="DD149" s="97">
        <f t="shared" si="372"/>
        <v>278.11866477379294</v>
      </c>
      <c r="DE149" s="97"/>
      <c r="DF149" s="97"/>
      <c r="DG149" s="97"/>
      <c r="DH149" s="97"/>
      <c r="DI149" s="97"/>
      <c r="DJ149" s="97"/>
      <c r="DK149" s="97"/>
      <c r="DL149" s="97"/>
      <c r="DM149" s="97"/>
      <c r="DN149" s="97"/>
      <c r="DO149" s="97"/>
    </row>
    <row r="150" spans="1:119" ht="30" customHeight="1" x14ac:dyDescent="0.2">
      <c r="A150" s="97">
        <f t="shared" si="296"/>
        <v>0</v>
      </c>
      <c r="B150" s="97">
        <f t="shared" si="297"/>
        <v>0</v>
      </c>
      <c r="C150" s="97">
        <f t="shared" si="298"/>
        <v>0</v>
      </c>
      <c r="D150" s="97">
        <f t="shared" si="299"/>
        <v>0.48846617548847965</v>
      </c>
      <c r="E150" s="97">
        <f t="shared" si="300"/>
        <v>0</v>
      </c>
      <c r="F150" s="98">
        <f t="shared" si="301"/>
        <v>0.48846617548847965</v>
      </c>
      <c r="G150" s="97">
        <f t="shared" si="302"/>
        <v>0.66095392959015309</v>
      </c>
      <c r="H150" s="97">
        <f t="shared" si="303"/>
        <v>0</v>
      </c>
      <c r="I150" s="98">
        <f t="shared" si="304"/>
        <v>0.66095392959015309</v>
      </c>
      <c r="J150" s="97">
        <f t="shared" si="305"/>
        <v>0</v>
      </c>
      <c r="K150" s="97">
        <f t="shared" si="306"/>
        <v>0</v>
      </c>
      <c r="L150" s="98">
        <f t="shared" si="307"/>
        <v>0</v>
      </c>
      <c r="M150" s="98">
        <f t="shared" si="308"/>
        <v>6</v>
      </c>
      <c r="N150" s="97" t="s">
        <v>8185</v>
      </c>
      <c r="O150" s="97"/>
      <c r="P150" s="97"/>
      <c r="Q150" s="98">
        <f t="shared" si="373"/>
        <v>6</v>
      </c>
      <c r="R150" s="97">
        <f t="shared" si="309"/>
        <v>105.87231873866266</v>
      </c>
      <c r="S150" s="97">
        <f t="shared" si="310"/>
        <v>81.421616376259365</v>
      </c>
      <c r="T150" s="97">
        <f t="shared" si="311"/>
        <v>24.450702362403291</v>
      </c>
      <c r="U150" s="97" t="str">
        <f t="shared" si="312"/>
        <v>QSOS</v>
      </c>
      <c r="V150" s="97">
        <f t="shared" si="313"/>
        <v>278.57838362374065</v>
      </c>
      <c r="W150" s="97">
        <f t="shared" si="0"/>
        <v>138</v>
      </c>
      <c r="X150" s="97">
        <f>SIN((90-$Y$9)*$AE$8)*TAN($AE$9*$AE$8)/TAN((90-'C'!$F108)*$AE$8)</f>
        <v>0.33624988096203229</v>
      </c>
      <c r="Y150" s="97">
        <f t="shared" si="314"/>
        <v>3.9313065427916092</v>
      </c>
      <c r="Z150" s="97">
        <f t="shared" si="315"/>
        <v>2.2206545302661578</v>
      </c>
      <c r="AA150" s="97">
        <f t="shared" si="316"/>
        <v>8.7091841079811836</v>
      </c>
      <c r="AB150" s="97">
        <f t="shared" si="317"/>
        <v>63.235932093769605</v>
      </c>
      <c r="AC150" s="97">
        <f t="shared" si="318"/>
        <v>-54.526747985788418</v>
      </c>
      <c r="AD150" s="97">
        <f t="shared" si="319"/>
        <v>108.05488379824922</v>
      </c>
      <c r="AE150" s="97">
        <f>(COS( 90.833*$AE$8)-SIN($Y$9*$AE$8)*SIN('C'!$F108*$AE$8))/COS($Y$9*$AE$8)/COS('C'!$F108*$AE$8)</f>
        <v>-9.6732947690969448E-2</v>
      </c>
      <c r="AF150" s="97">
        <f t="shared" si="320"/>
        <v>95.551069842513698</v>
      </c>
      <c r="AG150" s="97">
        <f>('C'!$E108+$AG$9+$AA$9/15)</f>
        <v>12.227777777777778</v>
      </c>
      <c r="AH150" s="97">
        <f t="shared" si="374"/>
        <v>0</v>
      </c>
      <c r="AI150" s="97">
        <f t="shared" si="321"/>
        <v>0</v>
      </c>
      <c r="AJ150" s="97">
        <f t="shared" si="322"/>
        <v>0</v>
      </c>
      <c r="AK150" s="97">
        <f t="shared" si="323"/>
        <v>0</v>
      </c>
      <c r="AL150" s="97">
        <f t="shared" si="324"/>
        <v>0</v>
      </c>
      <c r="AM150" s="97"/>
      <c r="AN150" s="97"/>
      <c r="AO150" s="97">
        <f t="shared" si="325"/>
        <v>0</v>
      </c>
      <c r="AP150" s="97">
        <f>SIN((90-$Y$9)*$AE$8)*TAN($AC$10*$AE$8)/TAN((90-'C'!$F108)*$AE$8)</f>
        <v>-2.7184634335108943E-2</v>
      </c>
      <c r="AQ150" s="97">
        <f t="shared" si="326"/>
        <v>2.5695650812758871E-2</v>
      </c>
      <c r="AR150" s="97">
        <f t="shared" si="327"/>
        <v>1.0127663357422376</v>
      </c>
      <c r="AS150" s="97">
        <f t="shared" si="328"/>
        <v>-1.5381158080615327</v>
      </c>
      <c r="AT150" s="97">
        <f t="shared" si="329"/>
        <v>-9.106959298875525</v>
      </c>
      <c r="AU150" s="97">
        <f t="shared" si="330"/>
        <v>7.5688434908139923</v>
      </c>
      <c r="AV150" s="97">
        <f t="shared" si="331"/>
        <v>190.64507510693704</v>
      </c>
      <c r="AW150" s="97" t="s">
        <v>8053</v>
      </c>
      <c r="AX150" s="97" t="s">
        <v>8053</v>
      </c>
      <c r="AY150" s="97" t="s">
        <v>8053</v>
      </c>
      <c r="AZ150" s="97">
        <f t="shared" si="332"/>
        <v>11.723188211723512</v>
      </c>
      <c r="BA150" s="97">
        <f t="shared" si="333"/>
        <v>11.723188211723512</v>
      </c>
      <c r="BB150" s="97">
        <f t="shared" si="334"/>
        <v>0.48846617548847965</v>
      </c>
      <c r="BC150" s="97">
        <f t="shared" si="335"/>
        <v>0</v>
      </c>
      <c r="BD150" s="97">
        <f t="shared" si="336"/>
        <v>0</v>
      </c>
      <c r="BE150" s="97">
        <f t="shared" si="337"/>
        <v>0</v>
      </c>
      <c r="BF150" s="97">
        <f>SIN((90-$Y$9)*$AE$8)*TAN($AC$9*$AE$8)/TAN((90-'C'!$F108)*$AE$8)</f>
        <v>-0.33624988096203245</v>
      </c>
      <c r="BG150" s="97">
        <f t="shared" si="338"/>
        <v>3.9313065427916136</v>
      </c>
      <c r="BH150" s="97">
        <f t="shared" si="339"/>
        <v>2.2206545302661587</v>
      </c>
      <c r="BI150" s="97">
        <f t="shared" si="340"/>
        <v>-8.7091841079811854</v>
      </c>
      <c r="BJ150" s="97">
        <f t="shared" si="341"/>
        <v>-63.235932093769613</v>
      </c>
      <c r="BK150" s="97">
        <f t="shared" si="342"/>
        <v>54.526747985788425</v>
      </c>
      <c r="BL150" s="97">
        <f t="shared" si="343"/>
        <v>251.94511620175078</v>
      </c>
      <c r="BM150" s="97" t="s">
        <v>8053</v>
      </c>
      <c r="BN150" s="97" t="s">
        <v>8053</v>
      </c>
      <c r="BO150" s="97" t="s">
        <v>8053</v>
      </c>
      <c r="BP150" s="97">
        <f t="shared" si="344"/>
        <v>15.862894310163673</v>
      </c>
      <c r="BQ150" s="97">
        <f t="shared" si="345"/>
        <v>15.862894310163673</v>
      </c>
      <c r="BR150" s="97">
        <f t="shared" si="346"/>
        <v>0.66095392959015309</v>
      </c>
      <c r="BS150" s="97">
        <f t="shared" si="347"/>
        <v>0</v>
      </c>
      <c r="BT150" s="97">
        <f t="shared" si="348"/>
        <v>0</v>
      </c>
      <c r="BU150" s="97">
        <f t="shared" si="349"/>
        <v>0</v>
      </c>
      <c r="BV150" s="97">
        <f>SIN((90-$Y$9)*$AE$8)*TAN($AE$10*$AE$8)/TAN((90-'C'!$F108)*$AE$8)</f>
        <v>2.7184634335108936E-2</v>
      </c>
      <c r="BW150" s="97">
        <f t="shared" si="350"/>
        <v>2.5695650812758864E-2</v>
      </c>
      <c r="BX150" s="97">
        <f t="shared" si="351"/>
        <v>1.0127663357422376</v>
      </c>
      <c r="BY150" s="97">
        <f t="shared" si="352"/>
        <v>1.5381158080615323</v>
      </c>
      <c r="BZ150" s="97">
        <f t="shared" si="353"/>
        <v>9.1069592988755232</v>
      </c>
      <c r="CA150" s="97">
        <f t="shared" si="354"/>
        <v>-7.5688434908139914</v>
      </c>
      <c r="CB150" s="97">
        <f t="shared" si="355"/>
        <v>169.35492489306296</v>
      </c>
      <c r="CC150" s="97" t="s">
        <v>8053</v>
      </c>
      <c r="CD150" s="97" t="s">
        <v>8053</v>
      </c>
      <c r="CE150" s="97" t="s">
        <v>8053</v>
      </c>
      <c r="CF150" s="97">
        <f t="shared" si="356"/>
        <v>0</v>
      </c>
      <c r="CG150" s="97">
        <f t="shared" si="357"/>
        <v>0</v>
      </c>
      <c r="CH150" s="97">
        <f t="shared" si="358"/>
        <v>0</v>
      </c>
      <c r="CI150" s="97">
        <f t="shared" si="359"/>
        <v>0</v>
      </c>
      <c r="CJ150" s="97">
        <f t="shared" si="360"/>
        <v>0</v>
      </c>
      <c r="CK150" s="97">
        <f t="shared" si="361"/>
        <v>0</v>
      </c>
      <c r="CL150" s="97">
        <f>90-'C'!$F108</f>
        <v>83.397000000000006</v>
      </c>
      <c r="CM150" s="97">
        <v>6</v>
      </c>
      <c r="CN150" s="97" t="s">
        <v>8185</v>
      </c>
      <c r="CO150" s="97"/>
      <c r="CP150" s="97"/>
      <c r="CQ150" s="97"/>
      <c r="CR150" s="97" t="s">
        <v>8197</v>
      </c>
      <c r="CS150" s="97">
        <f t="shared" si="362"/>
        <v>6</v>
      </c>
      <c r="CT150" s="97">
        <f t="shared" si="363"/>
        <v>34.31666666666667</v>
      </c>
      <c r="CU150" s="97">
        <f>'C'!F108</f>
        <v>6.6029999999999998</v>
      </c>
      <c r="CV150" s="97">
        <f t="shared" si="364"/>
        <v>3.1415926535897931</v>
      </c>
      <c r="CW150" s="97">
        <f t="shared" si="365"/>
        <v>1.7453292519943295E-2</v>
      </c>
      <c r="CX150" s="97">
        <f t="shared" si="366"/>
        <v>57.295779513082323</v>
      </c>
      <c r="CY150" s="97">
        <f t="shared" si="367"/>
        <v>0.59893882164272083</v>
      </c>
      <c r="CZ150" s="97">
        <f t="shared" si="368"/>
        <v>0.11524409050918558</v>
      </c>
      <c r="DA150" s="97">
        <f t="shared" si="369"/>
        <v>1.6676807725549236</v>
      </c>
      <c r="DB150" s="97">
        <f t="shared" si="370"/>
        <v>81.421616376259365</v>
      </c>
      <c r="DC150" s="97">
        <f t="shared" si="371"/>
        <v>81.421616376259365</v>
      </c>
      <c r="DD150" s="97">
        <f t="shared" si="372"/>
        <v>278.57838362374065</v>
      </c>
      <c r="DE150" s="97"/>
      <c r="DF150" s="97"/>
      <c r="DG150" s="97"/>
      <c r="DH150" s="97"/>
      <c r="DI150" s="97"/>
      <c r="DJ150" s="97"/>
      <c r="DK150" s="97"/>
      <c r="DL150" s="97"/>
      <c r="DM150" s="97"/>
      <c r="DN150" s="97"/>
      <c r="DO150" s="97"/>
    </row>
    <row r="151" spans="1:119" ht="30" customHeight="1" x14ac:dyDescent="0.2">
      <c r="A151" s="97">
        <f t="shared" si="296"/>
        <v>0</v>
      </c>
      <c r="B151" s="97">
        <f t="shared" si="297"/>
        <v>0</v>
      </c>
      <c r="C151" s="97">
        <f t="shared" si="298"/>
        <v>0</v>
      </c>
      <c r="D151" s="97">
        <f t="shared" si="299"/>
        <v>0.4885035590457199</v>
      </c>
      <c r="E151" s="97">
        <f t="shared" si="300"/>
        <v>0</v>
      </c>
      <c r="F151" s="98">
        <f t="shared" si="301"/>
        <v>0.4885035590457199</v>
      </c>
      <c r="G151" s="97">
        <f t="shared" si="302"/>
        <v>0.65934287365566757</v>
      </c>
      <c r="H151" s="97">
        <f t="shared" si="303"/>
        <v>0</v>
      </c>
      <c r="I151" s="98">
        <f t="shared" si="304"/>
        <v>0.65934287365566757</v>
      </c>
      <c r="J151" s="97">
        <f t="shared" si="305"/>
        <v>0</v>
      </c>
      <c r="K151" s="97">
        <f t="shared" si="306"/>
        <v>0</v>
      </c>
      <c r="L151" s="98">
        <f t="shared" si="307"/>
        <v>0</v>
      </c>
      <c r="M151" s="98">
        <f t="shared" si="308"/>
        <v>7</v>
      </c>
      <c r="N151" s="97"/>
      <c r="O151" s="97"/>
      <c r="P151" s="97">
        <f>$A145</f>
        <v>0</v>
      </c>
      <c r="Q151" s="98">
        <f t="shared" si="373"/>
        <v>7</v>
      </c>
      <c r="R151" s="97">
        <f t="shared" si="309"/>
        <v>105.87231873866266</v>
      </c>
      <c r="S151" s="97">
        <f t="shared" si="310"/>
        <v>80.964126027705689</v>
      </c>
      <c r="T151" s="97">
        <f t="shared" si="311"/>
        <v>24.908192710956968</v>
      </c>
      <c r="U151" s="97" t="str">
        <f t="shared" si="312"/>
        <v>QSOS</v>
      </c>
      <c r="V151" s="97">
        <f t="shared" si="313"/>
        <v>279.03587397229433</v>
      </c>
      <c r="W151" s="97">
        <f t="shared" si="0"/>
        <v>139</v>
      </c>
      <c r="X151" s="97">
        <f>SIN((90-$Y$9)*$AE$8)*TAN($AE$9*$AE$8)/TAN((90-'C'!$F109)*$AE$8)</f>
        <v>0.3555827850455105</v>
      </c>
      <c r="Y151" s="97">
        <f t="shared" si="314"/>
        <v>3.9313065427916092</v>
      </c>
      <c r="Z151" s="97">
        <f t="shared" si="315"/>
        <v>2.2206545302661578</v>
      </c>
      <c r="AA151" s="97">
        <f t="shared" si="316"/>
        <v>9.2141642443959579</v>
      </c>
      <c r="AB151" s="97">
        <f t="shared" si="317"/>
        <v>63.235932093769605</v>
      </c>
      <c r="AC151" s="97">
        <f t="shared" si="318"/>
        <v>-54.021767849373646</v>
      </c>
      <c r="AD151" s="97">
        <f t="shared" si="319"/>
        <v>107.54990366183443</v>
      </c>
      <c r="AE151" s="97">
        <f>(COS( 90.833*$AE$8)-SIN($Y$9*$AE$8)*SIN('C'!$F109*$AE$8))/COS($Y$9*$AE$8)/COS('C'!$F109*$AE$8)</f>
        <v>-0.1012897286775728</v>
      </c>
      <c r="AF151" s="97">
        <f t="shared" si="320"/>
        <v>95.813443620762797</v>
      </c>
      <c r="AG151" s="97">
        <f>('C'!$E109+$AG$9+$AA$9/15)</f>
        <v>12.222777777777779</v>
      </c>
      <c r="AH151" s="97">
        <f t="shared" si="374"/>
        <v>0</v>
      </c>
      <c r="AI151" s="97">
        <f t="shared" si="321"/>
        <v>0</v>
      </c>
      <c r="AJ151" s="97">
        <f t="shared" si="322"/>
        <v>0</v>
      </c>
      <c r="AK151" s="97">
        <f t="shared" si="323"/>
        <v>0</v>
      </c>
      <c r="AL151" s="97">
        <f t="shared" si="324"/>
        <v>0</v>
      </c>
      <c r="AM151" s="97"/>
      <c r="AN151" s="97"/>
      <c r="AO151" s="97">
        <f t="shared" si="325"/>
        <v>0</v>
      </c>
      <c r="AP151" s="97">
        <f>SIN((90-$Y$9)*$AE$8)*TAN($AC$10*$AE$8)/TAN((90-'C'!$F109)*$AE$8)</f>
        <v>-2.8747632444257515E-2</v>
      </c>
      <c r="AQ151" s="97">
        <f t="shared" si="326"/>
        <v>2.5695650812758871E-2</v>
      </c>
      <c r="AR151" s="97">
        <f t="shared" si="327"/>
        <v>1.0127663357422376</v>
      </c>
      <c r="AS151" s="97">
        <f t="shared" si="328"/>
        <v>-1.6265738886680245</v>
      </c>
      <c r="AT151" s="97">
        <f t="shared" si="329"/>
        <v>-9.106959298875525</v>
      </c>
      <c r="AU151" s="97">
        <f t="shared" si="330"/>
        <v>7.4803854102075</v>
      </c>
      <c r="AV151" s="97">
        <f t="shared" si="331"/>
        <v>190.73353318754354</v>
      </c>
      <c r="AW151" s="97" t="s">
        <v>8053</v>
      </c>
      <c r="AX151" s="97" t="s">
        <v>8053</v>
      </c>
      <c r="AY151" s="97" t="s">
        <v>8053</v>
      </c>
      <c r="AZ151" s="97">
        <f t="shared" si="332"/>
        <v>11.724085417097278</v>
      </c>
      <c r="BA151" s="97">
        <f t="shared" si="333"/>
        <v>11.724085417097278</v>
      </c>
      <c r="BB151" s="97">
        <f t="shared" si="334"/>
        <v>0.4885035590457199</v>
      </c>
      <c r="BC151" s="97">
        <f t="shared" si="335"/>
        <v>0</v>
      </c>
      <c r="BD151" s="97">
        <f t="shared" si="336"/>
        <v>0</v>
      </c>
      <c r="BE151" s="97">
        <f t="shared" si="337"/>
        <v>0</v>
      </c>
      <c r="BF151" s="97">
        <f>SIN((90-$Y$9)*$AE$8)*TAN($AC$9*$AE$8)/TAN((90-'C'!$F109)*$AE$8)</f>
        <v>-0.35558278504551066</v>
      </c>
      <c r="BG151" s="97">
        <f t="shared" si="338"/>
        <v>3.9313065427916136</v>
      </c>
      <c r="BH151" s="97">
        <f t="shared" si="339"/>
        <v>2.2206545302661587</v>
      </c>
      <c r="BI151" s="97">
        <f t="shared" si="340"/>
        <v>-9.2141642443959597</v>
      </c>
      <c r="BJ151" s="97">
        <f t="shared" si="341"/>
        <v>-63.235932093769613</v>
      </c>
      <c r="BK151" s="97">
        <f t="shared" si="342"/>
        <v>54.021767849373653</v>
      </c>
      <c r="BL151" s="97">
        <f t="shared" si="343"/>
        <v>252.45009633816557</v>
      </c>
      <c r="BM151" s="97" t="s">
        <v>8053</v>
      </c>
      <c r="BN151" s="97" t="s">
        <v>8053</v>
      </c>
      <c r="BO151" s="97" t="s">
        <v>8053</v>
      </c>
      <c r="BP151" s="97">
        <f t="shared" si="344"/>
        <v>15.824228967736023</v>
      </c>
      <c r="BQ151" s="97">
        <f t="shared" si="345"/>
        <v>15.824228967736023</v>
      </c>
      <c r="BR151" s="97">
        <f t="shared" si="346"/>
        <v>0.65934287365566757</v>
      </c>
      <c r="BS151" s="97">
        <f t="shared" si="347"/>
        <v>0</v>
      </c>
      <c r="BT151" s="97">
        <f t="shared" si="348"/>
        <v>0</v>
      </c>
      <c r="BU151" s="97">
        <f t="shared" si="349"/>
        <v>0</v>
      </c>
      <c r="BV151" s="97">
        <f>SIN((90-$Y$9)*$AE$8)*TAN($AE$10*$AE$8)/TAN((90-'C'!$F109)*$AE$8)</f>
        <v>2.8747632444257508E-2</v>
      </c>
      <c r="BW151" s="97">
        <f t="shared" si="350"/>
        <v>2.5695650812758864E-2</v>
      </c>
      <c r="BX151" s="97">
        <f t="shared" si="351"/>
        <v>1.0127663357422376</v>
      </c>
      <c r="BY151" s="97">
        <f t="shared" si="352"/>
        <v>1.6265738886680241</v>
      </c>
      <c r="BZ151" s="97">
        <f t="shared" si="353"/>
        <v>9.1069592988755232</v>
      </c>
      <c r="CA151" s="97">
        <f t="shared" si="354"/>
        <v>-7.4803854102074991</v>
      </c>
      <c r="CB151" s="97">
        <f t="shared" si="355"/>
        <v>169.26646681245646</v>
      </c>
      <c r="CC151" s="97" t="s">
        <v>8053</v>
      </c>
      <c r="CD151" s="97" t="s">
        <v>8053</v>
      </c>
      <c r="CE151" s="97" t="s">
        <v>8053</v>
      </c>
      <c r="CF151" s="97">
        <f t="shared" si="356"/>
        <v>0</v>
      </c>
      <c r="CG151" s="97">
        <f t="shared" si="357"/>
        <v>0</v>
      </c>
      <c r="CH151" s="97">
        <f t="shared" si="358"/>
        <v>0</v>
      </c>
      <c r="CI151" s="97">
        <f t="shared" si="359"/>
        <v>0</v>
      </c>
      <c r="CJ151" s="97">
        <f t="shared" si="360"/>
        <v>0</v>
      </c>
      <c r="CK151" s="97">
        <f t="shared" si="361"/>
        <v>0</v>
      </c>
      <c r="CL151" s="97">
        <f>90-'C'!$F109</f>
        <v>83.021000000000001</v>
      </c>
      <c r="CM151" s="97">
        <v>7</v>
      </c>
      <c r="CN151" s="97"/>
      <c r="CO151" s="97"/>
      <c r="CP151" s="97">
        <f>$A145</f>
        <v>0</v>
      </c>
      <c r="CQ151" s="97"/>
      <c r="CR151" s="97" t="s">
        <v>8197</v>
      </c>
      <c r="CS151" s="97">
        <f t="shared" si="362"/>
        <v>7</v>
      </c>
      <c r="CT151" s="97">
        <f t="shared" si="363"/>
        <v>34.31666666666667</v>
      </c>
      <c r="CU151" s="97">
        <f>'C'!F109</f>
        <v>6.9790000000000001</v>
      </c>
      <c r="CV151" s="97">
        <f t="shared" si="364"/>
        <v>3.1415926535897931</v>
      </c>
      <c r="CW151" s="97">
        <f t="shared" si="365"/>
        <v>1.7453292519943295E-2</v>
      </c>
      <c r="CX151" s="97">
        <f t="shared" si="366"/>
        <v>57.295779513082323</v>
      </c>
      <c r="CY151" s="97">
        <f t="shared" si="367"/>
        <v>0.59893882164272083</v>
      </c>
      <c r="CZ151" s="97">
        <f t="shared" si="368"/>
        <v>0.12180652849668426</v>
      </c>
      <c r="DA151" s="97">
        <f t="shared" si="369"/>
        <v>1.6722600588562679</v>
      </c>
      <c r="DB151" s="97">
        <f t="shared" si="370"/>
        <v>80.964126027705689</v>
      </c>
      <c r="DC151" s="97">
        <f t="shared" si="371"/>
        <v>80.964126027705689</v>
      </c>
      <c r="DD151" s="97">
        <f t="shared" si="372"/>
        <v>279.03587397229433</v>
      </c>
      <c r="DE151" s="97"/>
      <c r="DF151" s="97"/>
      <c r="DG151" s="97"/>
      <c r="DH151" s="97"/>
      <c r="DI151" s="97"/>
      <c r="DJ151" s="97"/>
      <c r="DK151" s="97"/>
      <c r="DL151" s="97"/>
      <c r="DM151" s="97"/>
      <c r="DN151" s="97"/>
      <c r="DO151" s="97"/>
    </row>
    <row r="152" spans="1:119" ht="30" customHeight="1" x14ac:dyDescent="0.2">
      <c r="A152" s="97">
        <f t="shared" si="296"/>
        <v>0</v>
      </c>
      <c r="B152" s="97">
        <f t="shared" si="297"/>
        <v>0</v>
      </c>
      <c r="C152" s="97">
        <f t="shared" si="298"/>
        <v>0</v>
      </c>
      <c r="D152" s="97">
        <f t="shared" si="299"/>
        <v>0.48854003822852005</v>
      </c>
      <c r="E152" s="97">
        <f t="shared" si="300"/>
        <v>0</v>
      </c>
      <c r="F152" s="98">
        <f t="shared" si="301"/>
        <v>0.48854003822852005</v>
      </c>
      <c r="G152" s="97">
        <f t="shared" si="302"/>
        <v>0.65773504458008503</v>
      </c>
      <c r="H152" s="97">
        <f t="shared" si="303"/>
        <v>0</v>
      </c>
      <c r="I152" s="98">
        <f t="shared" si="304"/>
        <v>0.65773504458008503</v>
      </c>
      <c r="J152" s="97">
        <f t="shared" si="305"/>
        <v>0</v>
      </c>
      <c r="K152" s="97">
        <f t="shared" si="306"/>
        <v>0</v>
      </c>
      <c r="L152" s="98">
        <f t="shared" si="307"/>
        <v>0</v>
      </c>
      <c r="M152" s="98">
        <f t="shared" si="308"/>
        <v>8</v>
      </c>
      <c r="N152" s="97"/>
      <c r="O152" s="97" t="s">
        <v>8186</v>
      </c>
      <c r="P152" s="97">
        <f>$B145</f>
        <v>0</v>
      </c>
      <c r="Q152" s="98">
        <f t="shared" si="373"/>
        <v>8</v>
      </c>
      <c r="R152" s="97">
        <f t="shared" si="309"/>
        <v>105.87231873866266</v>
      </c>
      <c r="S152" s="97">
        <f t="shared" si="310"/>
        <v>80.508857267237502</v>
      </c>
      <c r="T152" s="97">
        <f t="shared" si="311"/>
        <v>25.363461471425154</v>
      </c>
      <c r="U152" s="97" t="str">
        <f t="shared" si="312"/>
        <v>QSOS</v>
      </c>
      <c r="V152" s="97">
        <f t="shared" si="313"/>
        <v>279.49114273276251</v>
      </c>
      <c r="W152" s="97">
        <f t="shared" si="0"/>
        <v>140</v>
      </c>
      <c r="X152" s="97">
        <f>SIN((90-$Y$9)*$AE$8)*TAN($AE$9*$AE$8)/TAN((90-'C'!$F110)*$AE$8)</f>
        <v>0.37484369048909838</v>
      </c>
      <c r="Y152" s="97">
        <f t="shared" si="314"/>
        <v>3.9313065427916092</v>
      </c>
      <c r="Z152" s="97">
        <f t="shared" si="315"/>
        <v>2.2206545302661578</v>
      </c>
      <c r="AA152" s="97">
        <f t="shared" si="316"/>
        <v>9.7179827116056874</v>
      </c>
      <c r="AB152" s="97">
        <f t="shared" si="317"/>
        <v>63.235932093769605</v>
      </c>
      <c r="AC152" s="97">
        <f t="shared" si="318"/>
        <v>-53.51794938216392</v>
      </c>
      <c r="AD152" s="97">
        <f t="shared" si="319"/>
        <v>107.04608519462471</v>
      </c>
      <c r="AE152" s="97">
        <f>(COS( 90.833*$AE$8)-SIN($Y$9*$AE$8)*SIN('C'!$F110*$AE$8))/COS($Y$9*$AE$8)/COS('C'!$F110*$AE$8)</f>
        <v>-0.10583029776202897</v>
      </c>
      <c r="AF152" s="97">
        <f t="shared" si="320"/>
        <v>96.075005664137535</v>
      </c>
      <c r="AG152" s="97">
        <f>('C'!$E110+$AG$9+$AA$9/15)</f>
        <v>12.21777777777778</v>
      </c>
      <c r="AH152" s="97">
        <f t="shared" si="374"/>
        <v>0</v>
      </c>
      <c r="AI152" s="97">
        <f t="shared" si="321"/>
        <v>0</v>
      </c>
      <c r="AJ152" s="97">
        <f t="shared" si="322"/>
        <v>0</v>
      </c>
      <c r="AK152" s="97">
        <f t="shared" si="323"/>
        <v>0</v>
      </c>
      <c r="AL152" s="97">
        <f t="shared" si="324"/>
        <v>0</v>
      </c>
      <c r="AM152" s="97"/>
      <c r="AN152" s="97"/>
      <c r="AO152" s="97">
        <f t="shared" si="325"/>
        <v>0</v>
      </c>
      <c r="AP152" s="97">
        <f>SIN((90-$Y$9)*$AE$8)*TAN($AC$10*$AE$8)/TAN((90-'C'!$F110)*$AE$8)</f>
        <v>-3.030480971358172E-2</v>
      </c>
      <c r="AQ152" s="97">
        <f t="shared" si="326"/>
        <v>2.5695650812758871E-2</v>
      </c>
      <c r="AR152" s="97">
        <f t="shared" si="327"/>
        <v>1.0127663357422376</v>
      </c>
      <c r="AS152" s="97">
        <f t="shared" si="328"/>
        <v>-1.714706394476039</v>
      </c>
      <c r="AT152" s="97">
        <f t="shared" si="329"/>
        <v>-9.106959298875525</v>
      </c>
      <c r="AU152" s="97">
        <f t="shared" si="330"/>
        <v>7.392252904399486</v>
      </c>
      <c r="AV152" s="97">
        <f t="shared" si="331"/>
        <v>190.82166569335155</v>
      </c>
      <c r="AW152" s="97" t="s">
        <v>8053</v>
      </c>
      <c r="AX152" s="97" t="s">
        <v>8053</v>
      </c>
      <c r="AY152" s="97" t="s">
        <v>8053</v>
      </c>
      <c r="AZ152" s="97">
        <f t="shared" si="332"/>
        <v>11.724960917484481</v>
      </c>
      <c r="BA152" s="97">
        <f t="shared" si="333"/>
        <v>11.724960917484481</v>
      </c>
      <c r="BB152" s="97">
        <f t="shared" si="334"/>
        <v>0.48854003822852005</v>
      </c>
      <c r="BC152" s="97">
        <f t="shared" si="335"/>
        <v>0</v>
      </c>
      <c r="BD152" s="97">
        <f t="shared" si="336"/>
        <v>0</v>
      </c>
      <c r="BE152" s="97">
        <f t="shared" si="337"/>
        <v>0</v>
      </c>
      <c r="BF152" s="97">
        <f>SIN((90-$Y$9)*$AE$8)*TAN($AC$9*$AE$8)/TAN((90-'C'!$F110)*$AE$8)</f>
        <v>-0.37484369048909855</v>
      </c>
      <c r="BG152" s="97">
        <f t="shared" si="338"/>
        <v>3.9313065427916136</v>
      </c>
      <c r="BH152" s="97">
        <f t="shared" si="339"/>
        <v>2.2206545302661587</v>
      </c>
      <c r="BI152" s="97">
        <f t="shared" si="340"/>
        <v>-9.7179827116056874</v>
      </c>
      <c r="BJ152" s="97">
        <f t="shared" si="341"/>
        <v>-63.235932093769613</v>
      </c>
      <c r="BK152" s="97">
        <f t="shared" si="342"/>
        <v>53.517949382163927</v>
      </c>
      <c r="BL152" s="97">
        <f t="shared" si="343"/>
        <v>252.95391480537529</v>
      </c>
      <c r="BM152" s="97" t="s">
        <v>8053</v>
      </c>
      <c r="BN152" s="97" t="s">
        <v>8053</v>
      </c>
      <c r="BO152" s="97" t="s">
        <v>8053</v>
      </c>
      <c r="BP152" s="97">
        <f t="shared" si="344"/>
        <v>15.785641069922042</v>
      </c>
      <c r="BQ152" s="97">
        <f t="shared" si="345"/>
        <v>15.785641069922042</v>
      </c>
      <c r="BR152" s="97">
        <f t="shared" si="346"/>
        <v>0.65773504458008503</v>
      </c>
      <c r="BS152" s="97">
        <f t="shared" si="347"/>
        <v>0</v>
      </c>
      <c r="BT152" s="97">
        <f t="shared" si="348"/>
        <v>0</v>
      </c>
      <c r="BU152" s="97">
        <f t="shared" si="349"/>
        <v>0</v>
      </c>
      <c r="BV152" s="97">
        <f>SIN((90-$Y$9)*$AE$8)*TAN($AE$10*$AE$8)/TAN((90-'C'!$F110)*$AE$8)</f>
        <v>3.0304809713581713E-2</v>
      </c>
      <c r="BW152" s="97">
        <f t="shared" si="350"/>
        <v>2.5695650812758864E-2</v>
      </c>
      <c r="BX152" s="97">
        <f t="shared" si="351"/>
        <v>1.0127663357422376</v>
      </c>
      <c r="BY152" s="97">
        <f t="shared" si="352"/>
        <v>1.7147063944760388</v>
      </c>
      <c r="BZ152" s="97">
        <f t="shared" si="353"/>
        <v>9.1069592988755232</v>
      </c>
      <c r="CA152" s="97">
        <f t="shared" si="354"/>
        <v>-7.3922529043994842</v>
      </c>
      <c r="CB152" s="97">
        <f t="shared" si="355"/>
        <v>169.17833430664845</v>
      </c>
      <c r="CC152" s="97" t="s">
        <v>8053</v>
      </c>
      <c r="CD152" s="97" t="s">
        <v>8053</v>
      </c>
      <c r="CE152" s="97" t="s">
        <v>8053</v>
      </c>
      <c r="CF152" s="97">
        <f t="shared" si="356"/>
        <v>0</v>
      </c>
      <c r="CG152" s="97">
        <f t="shared" si="357"/>
        <v>0</v>
      </c>
      <c r="CH152" s="97">
        <f t="shared" si="358"/>
        <v>0</v>
      </c>
      <c r="CI152" s="97">
        <f t="shared" si="359"/>
        <v>0</v>
      </c>
      <c r="CJ152" s="97">
        <f t="shared" si="360"/>
        <v>0</v>
      </c>
      <c r="CK152" s="97">
        <f t="shared" si="361"/>
        <v>0</v>
      </c>
      <c r="CL152" s="97">
        <f>90-'C'!$F110</f>
        <v>82.647000000000006</v>
      </c>
      <c r="CM152" s="97">
        <v>8</v>
      </c>
      <c r="CN152" s="97"/>
      <c r="CO152" s="97" t="s">
        <v>8186</v>
      </c>
      <c r="CP152" s="97">
        <f>$B145</f>
        <v>0</v>
      </c>
      <c r="CQ152" s="97"/>
      <c r="CR152" s="97" t="s">
        <v>8197</v>
      </c>
      <c r="CS152" s="97">
        <f t="shared" si="362"/>
        <v>8</v>
      </c>
      <c r="CT152" s="97">
        <f t="shared" si="363"/>
        <v>34.31666666666667</v>
      </c>
      <c r="CU152" s="97">
        <f>'C'!F110</f>
        <v>7.3529999999999998</v>
      </c>
      <c r="CV152" s="97">
        <f t="shared" si="364"/>
        <v>3.1415926535897931</v>
      </c>
      <c r="CW152" s="97">
        <f t="shared" si="365"/>
        <v>1.7453292519943295E-2</v>
      </c>
      <c r="CX152" s="97">
        <f t="shared" si="366"/>
        <v>57.295779513082323</v>
      </c>
      <c r="CY152" s="97">
        <f t="shared" si="367"/>
        <v>0.59893882164272083</v>
      </c>
      <c r="CZ152" s="97">
        <f t="shared" si="368"/>
        <v>0.12833405989914304</v>
      </c>
      <c r="DA152" s="97">
        <f t="shared" si="369"/>
        <v>1.6768251777114014</v>
      </c>
      <c r="DB152" s="97">
        <f t="shared" si="370"/>
        <v>80.508857267237502</v>
      </c>
      <c r="DC152" s="97">
        <f t="shared" si="371"/>
        <v>80.508857267237502</v>
      </c>
      <c r="DD152" s="97">
        <f t="shared" si="372"/>
        <v>279.49114273276251</v>
      </c>
      <c r="DE152" s="97"/>
      <c r="DF152" s="97"/>
      <c r="DG152" s="97"/>
      <c r="DH152" s="97"/>
      <c r="DI152" s="97"/>
      <c r="DJ152" s="97"/>
      <c r="DK152" s="97"/>
      <c r="DL152" s="97"/>
      <c r="DM152" s="97"/>
      <c r="DN152" s="97"/>
      <c r="DO152" s="97"/>
    </row>
    <row r="153" spans="1:119" ht="30" customHeight="1" x14ac:dyDescent="0.2">
      <c r="A153" s="97">
        <f t="shared" si="296"/>
        <v>0</v>
      </c>
      <c r="B153" s="97">
        <f t="shared" si="297"/>
        <v>0</v>
      </c>
      <c r="C153" s="97">
        <f t="shared" si="298"/>
        <v>0</v>
      </c>
      <c r="D153" s="97">
        <f t="shared" si="299"/>
        <v>0.48861729556837835</v>
      </c>
      <c r="E153" s="97">
        <f t="shared" si="300"/>
        <v>0</v>
      </c>
      <c r="F153" s="98">
        <f t="shared" si="301"/>
        <v>0.48861729556837835</v>
      </c>
      <c r="G153" s="97">
        <f t="shared" si="302"/>
        <v>0.65617192652378276</v>
      </c>
      <c r="H153" s="97">
        <f t="shared" si="303"/>
        <v>0</v>
      </c>
      <c r="I153" s="98">
        <f t="shared" si="304"/>
        <v>0.65617192652378276</v>
      </c>
      <c r="J153" s="97">
        <f t="shared" si="305"/>
        <v>0</v>
      </c>
      <c r="K153" s="97">
        <f t="shared" si="306"/>
        <v>0</v>
      </c>
      <c r="L153" s="98">
        <f t="shared" si="307"/>
        <v>0</v>
      </c>
      <c r="M153" s="98">
        <f t="shared" si="308"/>
        <v>9</v>
      </c>
      <c r="N153" s="97"/>
      <c r="O153" s="97"/>
      <c r="P153" s="97">
        <f>$G145</f>
        <v>0.6690152371103073</v>
      </c>
      <c r="Q153" s="98">
        <f t="shared" si="373"/>
        <v>9</v>
      </c>
      <c r="R153" s="97">
        <f t="shared" si="309"/>
        <v>105.87231873866266</v>
      </c>
      <c r="S153" s="97">
        <f t="shared" si="310"/>
        <v>80.05580337828799</v>
      </c>
      <c r="T153" s="97">
        <f t="shared" si="311"/>
        <v>25.816515360374666</v>
      </c>
      <c r="U153" s="97" t="str">
        <f t="shared" si="312"/>
        <v>QSOS</v>
      </c>
      <c r="V153" s="97">
        <f t="shared" si="313"/>
        <v>279.94419662171202</v>
      </c>
      <c r="W153" s="97">
        <f t="shared" si="0"/>
        <v>141</v>
      </c>
      <c r="X153" s="97">
        <f>SIN((90-$Y$9)*$AE$8)*TAN($AE$9*$AE$8)/TAN((90-'C'!$F111)*$AE$8)</f>
        <v>0.39403380939270255</v>
      </c>
      <c r="Y153" s="97">
        <f t="shared" si="314"/>
        <v>3.9313065427916092</v>
      </c>
      <c r="Z153" s="97">
        <f t="shared" si="315"/>
        <v>2.2206545302661578</v>
      </c>
      <c r="AA153" s="97">
        <f t="shared" si="316"/>
        <v>10.220705211874519</v>
      </c>
      <c r="AB153" s="97">
        <f t="shared" si="317"/>
        <v>63.235932093769605</v>
      </c>
      <c r="AC153" s="97">
        <f t="shared" si="318"/>
        <v>-53.015226881895089</v>
      </c>
      <c r="AD153" s="97">
        <f t="shared" si="319"/>
        <v>106.54336269435586</v>
      </c>
      <c r="AE153" s="97">
        <f>(COS( 90.833*$AE$8)-SIN($Y$9*$AE$8)*SIN('C'!$F111*$AE$8))/COS($Y$9*$AE$8)/COS('C'!$F111*$AE$8)</f>
        <v>-0.11035493041850293</v>
      </c>
      <c r="AF153" s="97">
        <f t="shared" si="320"/>
        <v>96.335776149900937</v>
      </c>
      <c r="AG153" s="97">
        <f>('C'!$E111+$AG$9+$AA$9/15)</f>
        <v>12.213777777777779</v>
      </c>
      <c r="AH153" s="97">
        <f t="shared" si="374"/>
        <v>0</v>
      </c>
      <c r="AI153" s="97">
        <f t="shared" si="321"/>
        <v>0</v>
      </c>
      <c r="AJ153" s="97">
        <f t="shared" si="322"/>
        <v>0</v>
      </c>
      <c r="AK153" s="97">
        <f t="shared" si="323"/>
        <v>0</v>
      </c>
      <c r="AL153" s="97">
        <f t="shared" si="324"/>
        <v>0</v>
      </c>
      <c r="AM153" s="97"/>
      <c r="AN153" s="97"/>
      <c r="AO153" s="97">
        <f t="shared" si="325"/>
        <v>0</v>
      </c>
      <c r="AP153" s="97">
        <f>SIN((90-$Y$9)*$AE$8)*TAN($AC$10*$AE$8)/TAN((90-'C'!$F111)*$AE$8)</f>
        <v>-3.1856264137146692E-2</v>
      </c>
      <c r="AQ153" s="97">
        <f t="shared" si="326"/>
        <v>2.5695650812758871E-2</v>
      </c>
      <c r="AR153" s="97">
        <f t="shared" si="327"/>
        <v>1.0127663357422376</v>
      </c>
      <c r="AS153" s="97">
        <f t="shared" si="328"/>
        <v>-1.8025190368250505</v>
      </c>
      <c r="AT153" s="97">
        <f t="shared" si="329"/>
        <v>-9.106959298875525</v>
      </c>
      <c r="AU153" s="97">
        <f t="shared" si="330"/>
        <v>7.3044402620504743</v>
      </c>
      <c r="AV153" s="97">
        <f t="shared" si="331"/>
        <v>190.90947833570058</v>
      </c>
      <c r="AW153" s="97" t="s">
        <v>8053</v>
      </c>
      <c r="AX153" s="97" t="s">
        <v>8053</v>
      </c>
      <c r="AY153" s="97" t="s">
        <v>8053</v>
      </c>
      <c r="AZ153" s="97">
        <f t="shared" si="332"/>
        <v>11.726815093641081</v>
      </c>
      <c r="BA153" s="97">
        <f t="shared" si="333"/>
        <v>11.726815093641081</v>
      </c>
      <c r="BB153" s="97">
        <f t="shared" si="334"/>
        <v>0.48861729556837835</v>
      </c>
      <c r="BC153" s="97">
        <f t="shared" si="335"/>
        <v>0</v>
      </c>
      <c r="BD153" s="97">
        <f t="shared" si="336"/>
        <v>0</v>
      </c>
      <c r="BE153" s="97">
        <f t="shared" si="337"/>
        <v>0</v>
      </c>
      <c r="BF153" s="97">
        <f>SIN((90-$Y$9)*$AE$8)*TAN($AC$9*$AE$8)/TAN((90-'C'!$F111)*$AE$8)</f>
        <v>-0.39403380939270272</v>
      </c>
      <c r="BG153" s="97">
        <f t="shared" si="338"/>
        <v>3.9313065427916136</v>
      </c>
      <c r="BH153" s="97">
        <f t="shared" si="339"/>
        <v>2.2206545302661587</v>
      </c>
      <c r="BI153" s="97">
        <f t="shared" si="340"/>
        <v>-10.220705211874519</v>
      </c>
      <c r="BJ153" s="97">
        <f t="shared" si="341"/>
        <v>-63.235932093769613</v>
      </c>
      <c r="BK153" s="97">
        <f t="shared" si="342"/>
        <v>53.015226881895096</v>
      </c>
      <c r="BL153" s="97">
        <f t="shared" si="343"/>
        <v>253.45663730564414</v>
      </c>
      <c r="BM153" s="97" t="s">
        <v>8053</v>
      </c>
      <c r="BN153" s="97" t="s">
        <v>8053</v>
      </c>
      <c r="BO153" s="97" t="s">
        <v>8053</v>
      </c>
      <c r="BP153" s="97">
        <f t="shared" si="344"/>
        <v>15.748126236570785</v>
      </c>
      <c r="BQ153" s="97">
        <f t="shared" si="345"/>
        <v>15.748126236570785</v>
      </c>
      <c r="BR153" s="97">
        <f t="shared" si="346"/>
        <v>0.65617192652378276</v>
      </c>
      <c r="BS153" s="97">
        <f t="shared" si="347"/>
        <v>0</v>
      </c>
      <c r="BT153" s="97">
        <f t="shared" si="348"/>
        <v>0</v>
      </c>
      <c r="BU153" s="97">
        <f t="shared" si="349"/>
        <v>0</v>
      </c>
      <c r="BV153" s="97">
        <f>SIN((90-$Y$9)*$AE$8)*TAN($AE$10*$AE$8)/TAN((90-'C'!$F111)*$AE$8)</f>
        <v>3.1856264137146685E-2</v>
      </c>
      <c r="BW153" s="97">
        <f t="shared" si="350"/>
        <v>2.5695650812758864E-2</v>
      </c>
      <c r="BX153" s="97">
        <f t="shared" si="351"/>
        <v>1.0127663357422376</v>
      </c>
      <c r="BY153" s="97">
        <f t="shared" si="352"/>
        <v>1.8025190368250501</v>
      </c>
      <c r="BZ153" s="97">
        <f t="shared" si="353"/>
        <v>9.1069592988755232</v>
      </c>
      <c r="CA153" s="97">
        <f t="shared" si="354"/>
        <v>-7.3044402620504734</v>
      </c>
      <c r="CB153" s="97">
        <f t="shared" si="355"/>
        <v>169.09052166429942</v>
      </c>
      <c r="CC153" s="97" t="s">
        <v>8053</v>
      </c>
      <c r="CD153" s="97" t="s">
        <v>8053</v>
      </c>
      <c r="CE153" s="97" t="s">
        <v>8053</v>
      </c>
      <c r="CF153" s="97">
        <f t="shared" si="356"/>
        <v>0</v>
      </c>
      <c r="CG153" s="97">
        <f t="shared" si="357"/>
        <v>0</v>
      </c>
      <c r="CH153" s="97">
        <f t="shared" si="358"/>
        <v>0</v>
      </c>
      <c r="CI153" s="97">
        <f t="shared" si="359"/>
        <v>0</v>
      </c>
      <c r="CJ153" s="97">
        <f t="shared" si="360"/>
        <v>0</v>
      </c>
      <c r="CK153" s="97">
        <f t="shared" si="361"/>
        <v>0</v>
      </c>
      <c r="CL153" s="97">
        <f>90-'C'!$F111</f>
        <v>82.275000000000006</v>
      </c>
      <c r="CM153" s="97">
        <v>9</v>
      </c>
      <c r="CN153" s="97"/>
      <c r="CO153" s="97"/>
      <c r="CP153" s="97">
        <f>$G145</f>
        <v>0.6690152371103073</v>
      </c>
      <c r="CQ153" s="97"/>
      <c r="CR153" s="97" t="s">
        <v>8197</v>
      </c>
      <c r="CS153" s="97">
        <f t="shared" si="362"/>
        <v>9</v>
      </c>
      <c r="CT153" s="97">
        <f t="shared" si="363"/>
        <v>34.31666666666667</v>
      </c>
      <c r="CU153" s="97">
        <f>'C'!F111</f>
        <v>7.7249999999999996</v>
      </c>
      <c r="CV153" s="97">
        <f t="shared" si="364"/>
        <v>3.1415926535897931</v>
      </c>
      <c r="CW153" s="97">
        <f t="shared" si="365"/>
        <v>1.7453292519943295E-2</v>
      </c>
      <c r="CX153" s="97">
        <f t="shared" si="366"/>
        <v>57.295779513082323</v>
      </c>
      <c r="CY153" s="97">
        <f t="shared" si="367"/>
        <v>0.59893882164272083</v>
      </c>
      <c r="CZ153" s="97">
        <f t="shared" si="368"/>
        <v>0.13482668471656195</v>
      </c>
      <c r="DA153" s="97">
        <f t="shared" si="369"/>
        <v>1.6813764812799978</v>
      </c>
      <c r="DB153" s="97">
        <f t="shared" si="370"/>
        <v>80.05580337828799</v>
      </c>
      <c r="DC153" s="97">
        <f t="shared" si="371"/>
        <v>80.05580337828799</v>
      </c>
      <c r="DD153" s="97">
        <f t="shared" si="372"/>
        <v>279.94419662171202</v>
      </c>
      <c r="DE153" s="97"/>
      <c r="DF153" s="97"/>
      <c r="DG153" s="97"/>
      <c r="DH153" s="97"/>
      <c r="DI153" s="97"/>
      <c r="DJ153" s="97"/>
      <c r="DK153" s="97"/>
      <c r="DL153" s="97"/>
      <c r="DM153" s="97"/>
      <c r="DN153" s="97"/>
      <c r="DO153" s="97"/>
    </row>
    <row r="154" spans="1:119" ht="30" customHeight="1" x14ac:dyDescent="0.2">
      <c r="A154" s="97">
        <f t="shared" si="296"/>
        <v>0</v>
      </c>
      <c r="B154" s="97">
        <f t="shared" si="297"/>
        <v>0</v>
      </c>
      <c r="C154" s="97">
        <f t="shared" si="298"/>
        <v>0</v>
      </c>
      <c r="D154" s="97">
        <f t="shared" si="299"/>
        <v>0.48865201306587885</v>
      </c>
      <c r="E154" s="97">
        <f t="shared" si="300"/>
        <v>0</v>
      </c>
      <c r="F154" s="98">
        <f t="shared" si="301"/>
        <v>0.48865201306587885</v>
      </c>
      <c r="G154" s="97">
        <f t="shared" si="302"/>
        <v>0.65457000708578883</v>
      </c>
      <c r="H154" s="97">
        <f t="shared" si="303"/>
        <v>0</v>
      </c>
      <c r="I154" s="98">
        <f t="shared" si="304"/>
        <v>0.65457000708578883</v>
      </c>
      <c r="J154" s="97">
        <f t="shared" si="305"/>
        <v>0</v>
      </c>
      <c r="K154" s="97">
        <f t="shared" si="306"/>
        <v>0</v>
      </c>
      <c r="L154" s="98">
        <f t="shared" si="307"/>
        <v>0</v>
      </c>
      <c r="M154" s="98">
        <f t="shared" si="308"/>
        <v>10</v>
      </c>
      <c r="N154" s="97"/>
      <c r="O154" s="97"/>
      <c r="P154" s="97">
        <f>$H145</f>
        <v>0</v>
      </c>
      <c r="Q154" s="98">
        <f t="shared" si="373"/>
        <v>10</v>
      </c>
      <c r="R154" s="97">
        <f t="shared" si="309"/>
        <v>105.87231873866266</v>
      </c>
      <c r="S154" s="97">
        <f t="shared" si="310"/>
        <v>79.60495783658412</v>
      </c>
      <c r="T154" s="97">
        <f t="shared" si="311"/>
        <v>26.267360902078536</v>
      </c>
      <c r="U154" s="97" t="str">
        <f t="shared" si="312"/>
        <v>QSOS</v>
      </c>
      <c r="V154" s="97">
        <f t="shared" si="313"/>
        <v>280.39504216341589</v>
      </c>
      <c r="W154" s="97">
        <f t="shared" si="0"/>
        <v>142</v>
      </c>
      <c r="X154" s="97">
        <f>SIN((90-$Y$9)*$AE$8)*TAN($AE$9*$AE$8)/TAN((90-'C'!$F112)*$AE$8)</f>
        <v>0.41315431281727666</v>
      </c>
      <c r="Y154" s="97">
        <f t="shared" si="314"/>
        <v>3.9313065427916092</v>
      </c>
      <c r="Z154" s="97">
        <f t="shared" si="315"/>
        <v>2.2206545302661578</v>
      </c>
      <c r="AA154" s="97">
        <f t="shared" si="316"/>
        <v>10.722396209552336</v>
      </c>
      <c r="AB154" s="97">
        <f t="shared" si="317"/>
        <v>63.235932093769605</v>
      </c>
      <c r="AC154" s="97">
        <f t="shared" si="318"/>
        <v>-52.513535884217269</v>
      </c>
      <c r="AD154" s="97">
        <f t="shared" si="319"/>
        <v>106.04167169667807</v>
      </c>
      <c r="AE154" s="97">
        <f>(COS( 90.833*$AE$8)-SIN($Y$9*$AE$8)*SIN('C'!$F112*$AE$8))/COS($Y$9*$AE$8)/COS('C'!$F112*$AE$8)</f>
        <v>-0.11486389261550901</v>
      </c>
      <c r="AF154" s="97">
        <f t="shared" si="320"/>
        <v>96.595774648318951</v>
      </c>
      <c r="AG154" s="97">
        <f>('C'!$E112+$AG$9+$AA$9/15)</f>
        <v>12.20877777777778</v>
      </c>
      <c r="AH154" s="97">
        <f t="shared" si="374"/>
        <v>0</v>
      </c>
      <c r="AI154" s="97">
        <f t="shared" si="321"/>
        <v>0</v>
      </c>
      <c r="AJ154" s="97">
        <f t="shared" si="322"/>
        <v>0</v>
      </c>
      <c r="AK154" s="97">
        <f t="shared" si="323"/>
        <v>0</v>
      </c>
      <c r="AL154" s="97">
        <f t="shared" si="324"/>
        <v>0</v>
      </c>
      <c r="AM154" s="97"/>
      <c r="AN154" s="97"/>
      <c r="AO154" s="97">
        <f t="shared" si="325"/>
        <v>0</v>
      </c>
      <c r="AP154" s="97">
        <f>SIN((90-$Y$9)*$AE$8)*TAN($AC$10*$AE$8)/TAN((90-'C'!$F112)*$AE$8)</f>
        <v>-3.3402090391160856E-2</v>
      </c>
      <c r="AQ154" s="97">
        <f t="shared" si="326"/>
        <v>2.5695650812758871E-2</v>
      </c>
      <c r="AR154" s="97">
        <f t="shared" si="327"/>
        <v>1.0127663357422376</v>
      </c>
      <c r="AS154" s="97">
        <f t="shared" si="328"/>
        <v>-1.8900173359252033</v>
      </c>
      <c r="AT154" s="97">
        <f t="shared" si="329"/>
        <v>-9.106959298875525</v>
      </c>
      <c r="AU154" s="97">
        <f t="shared" si="330"/>
        <v>7.2169419629503215</v>
      </c>
      <c r="AV154" s="97">
        <f t="shared" si="331"/>
        <v>190.99697663480072</v>
      </c>
      <c r="AW154" s="97" t="s">
        <v>8053</v>
      </c>
      <c r="AX154" s="97" t="s">
        <v>8053</v>
      </c>
      <c r="AY154" s="97" t="s">
        <v>8053</v>
      </c>
      <c r="AZ154" s="97">
        <f t="shared" si="332"/>
        <v>11.727648313581092</v>
      </c>
      <c r="BA154" s="97">
        <f t="shared" si="333"/>
        <v>11.727648313581092</v>
      </c>
      <c r="BB154" s="97">
        <f t="shared" si="334"/>
        <v>0.48865201306587885</v>
      </c>
      <c r="BC154" s="97">
        <f t="shared" si="335"/>
        <v>0</v>
      </c>
      <c r="BD154" s="97">
        <f t="shared" si="336"/>
        <v>0</v>
      </c>
      <c r="BE154" s="97">
        <f t="shared" si="337"/>
        <v>0</v>
      </c>
      <c r="BF154" s="97">
        <f>SIN((90-$Y$9)*$AE$8)*TAN($AC$9*$AE$8)/TAN((90-'C'!$F112)*$AE$8)</f>
        <v>-0.41315431281727683</v>
      </c>
      <c r="BG154" s="97">
        <f t="shared" si="338"/>
        <v>3.9313065427916136</v>
      </c>
      <c r="BH154" s="97">
        <f t="shared" si="339"/>
        <v>2.2206545302661587</v>
      </c>
      <c r="BI154" s="97">
        <f t="shared" si="340"/>
        <v>-10.722396209552336</v>
      </c>
      <c r="BJ154" s="97">
        <f t="shared" si="341"/>
        <v>-63.235932093769613</v>
      </c>
      <c r="BK154" s="97">
        <f t="shared" si="342"/>
        <v>52.513535884217276</v>
      </c>
      <c r="BL154" s="97">
        <f t="shared" si="343"/>
        <v>253.95832830332193</v>
      </c>
      <c r="BM154" s="97" t="s">
        <v>8053</v>
      </c>
      <c r="BN154" s="97" t="s">
        <v>8053</v>
      </c>
      <c r="BO154" s="97" t="s">
        <v>8053</v>
      </c>
      <c r="BP154" s="97">
        <f t="shared" si="344"/>
        <v>15.709680170058931</v>
      </c>
      <c r="BQ154" s="97">
        <f t="shared" si="345"/>
        <v>15.709680170058931</v>
      </c>
      <c r="BR154" s="97">
        <f t="shared" si="346"/>
        <v>0.65457000708578883</v>
      </c>
      <c r="BS154" s="97">
        <f t="shared" si="347"/>
        <v>0</v>
      </c>
      <c r="BT154" s="97">
        <f t="shared" si="348"/>
        <v>0</v>
      </c>
      <c r="BU154" s="97">
        <f t="shared" si="349"/>
        <v>0</v>
      </c>
      <c r="BV154" s="97">
        <f>SIN((90-$Y$9)*$AE$8)*TAN($AE$10*$AE$8)/TAN((90-'C'!$F112)*$AE$8)</f>
        <v>3.3402090391160842E-2</v>
      </c>
      <c r="BW154" s="97">
        <f t="shared" si="350"/>
        <v>2.5695650812758864E-2</v>
      </c>
      <c r="BX154" s="97">
        <f t="shared" si="351"/>
        <v>1.0127663357422376</v>
      </c>
      <c r="BY154" s="97">
        <f t="shared" si="352"/>
        <v>1.8900173359252024</v>
      </c>
      <c r="BZ154" s="97">
        <f t="shared" si="353"/>
        <v>9.1069592988755232</v>
      </c>
      <c r="CA154" s="97">
        <f t="shared" si="354"/>
        <v>-7.2169419629503206</v>
      </c>
      <c r="CB154" s="97">
        <f t="shared" si="355"/>
        <v>169.00302336519928</v>
      </c>
      <c r="CC154" s="97" t="s">
        <v>8053</v>
      </c>
      <c r="CD154" s="97" t="s">
        <v>8053</v>
      </c>
      <c r="CE154" s="97" t="s">
        <v>8053</v>
      </c>
      <c r="CF154" s="97">
        <f t="shared" si="356"/>
        <v>0</v>
      </c>
      <c r="CG154" s="97">
        <f t="shared" si="357"/>
        <v>0</v>
      </c>
      <c r="CH154" s="97">
        <f t="shared" si="358"/>
        <v>0</v>
      </c>
      <c r="CI154" s="97">
        <f t="shared" si="359"/>
        <v>0</v>
      </c>
      <c r="CJ154" s="97">
        <f t="shared" si="360"/>
        <v>0</v>
      </c>
      <c r="CK154" s="97">
        <f t="shared" si="361"/>
        <v>0</v>
      </c>
      <c r="CL154" s="97">
        <f>90-'C'!$F112</f>
        <v>81.905000000000001</v>
      </c>
      <c r="CM154" s="97">
        <v>10</v>
      </c>
      <c r="CN154" s="97"/>
      <c r="CO154" s="97"/>
      <c r="CP154" s="97">
        <f>$H145</f>
        <v>0</v>
      </c>
      <c r="CQ154" s="97"/>
      <c r="CR154" s="97" t="s">
        <v>8197</v>
      </c>
      <c r="CS154" s="97">
        <f t="shared" si="362"/>
        <v>10</v>
      </c>
      <c r="CT154" s="97">
        <f t="shared" si="363"/>
        <v>34.31666666666667</v>
      </c>
      <c r="CU154" s="97">
        <f>'C'!F112</f>
        <v>8.0950000000000006</v>
      </c>
      <c r="CV154" s="97">
        <f t="shared" si="364"/>
        <v>3.1415926535897931</v>
      </c>
      <c r="CW154" s="97">
        <f t="shared" si="365"/>
        <v>1.7453292519943295E-2</v>
      </c>
      <c r="CX154" s="97">
        <f t="shared" si="366"/>
        <v>57.295779513082323</v>
      </c>
      <c r="CY154" s="97">
        <f t="shared" si="367"/>
        <v>0.59893882164272083</v>
      </c>
      <c r="CZ154" s="97">
        <f t="shared" si="368"/>
        <v>0.14128440294894098</v>
      </c>
      <c r="DA154" s="97">
        <f t="shared" si="369"/>
        <v>1.6859143111276333</v>
      </c>
      <c r="DB154" s="97">
        <f t="shared" si="370"/>
        <v>79.60495783658412</v>
      </c>
      <c r="DC154" s="97">
        <f t="shared" si="371"/>
        <v>79.60495783658412</v>
      </c>
      <c r="DD154" s="97">
        <f t="shared" si="372"/>
        <v>280.39504216341589</v>
      </c>
      <c r="DE154" s="97"/>
      <c r="DF154" s="97"/>
      <c r="DG154" s="97"/>
      <c r="DH154" s="97"/>
      <c r="DI154" s="97"/>
      <c r="DJ154" s="97"/>
      <c r="DK154" s="97"/>
      <c r="DL154" s="97"/>
      <c r="DM154" s="97"/>
      <c r="DN154" s="97"/>
      <c r="DO154" s="97"/>
    </row>
    <row r="155" spans="1:119" ht="30" customHeight="1" x14ac:dyDescent="0.2">
      <c r="A155" s="97">
        <f t="shared" si="296"/>
        <v>0</v>
      </c>
      <c r="B155" s="97">
        <f t="shared" si="297"/>
        <v>0</v>
      </c>
      <c r="C155" s="97">
        <f t="shared" si="298"/>
        <v>0</v>
      </c>
      <c r="D155" s="97">
        <f t="shared" si="299"/>
        <v>0.48872753886712922</v>
      </c>
      <c r="E155" s="97">
        <f t="shared" si="300"/>
        <v>0</v>
      </c>
      <c r="F155" s="98">
        <f t="shared" si="301"/>
        <v>0.48872753886712922</v>
      </c>
      <c r="G155" s="97">
        <f t="shared" si="302"/>
        <v>0.65301244380770795</v>
      </c>
      <c r="H155" s="97">
        <f t="shared" si="303"/>
        <v>0</v>
      </c>
      <c r="I155" s="98">
        <f t="shared" si="304"/>
        <v>0.65301244380770795</v>
      </c>
      <c r="J155" s="97">
        <f t="shared" si="305"/>
        <v>0</v>
      </c>
      <c r="K155" s="97">
        <f t="shared" si="306"/>
        <v>0</v>
      </c>
      <c r="L155" s="98">
        <f t="shared" si="307"/>
        <v>0</v>
      </c>
      <c r="M155" s="98">
        <f t="shared" si="308"/>
        <v>11</v>
      </c>
      <c r="N155" s="97" t="s">
        <v>8187</v>
      </c>
      <c r="O155" s="97"/>
      <c r="P155" s="97"/>
      <c r="Q155" s="98">
        <f t="shared" si="373"/>
        <v>11</v>
      </c>
      <c r="R155" s="97">
        <f t="shared" si="309"/>
        <v>105.87231873866266</v>
      </c>
      <c r="S155" s="97">
        <f t="shared" si="310"/>
        <v>79.156314305915544</v>
      </c>
      <c r="T155" s="97">
        <f t="shared" si="311"/>
        <v>26.716004432747113</v>
      </c>
      <c r="U155" s="97" t="str">
        <f t="shared" si="312"/>
        <v>QSOS</v>
      </c>
      <c r="V155" s="97">
        <f t="shared" si="313"/>
        <v>280.84368569408446</v>
      </c>
      <c r="W155" s="97">
        <f t="shared" si="0"/>
        <v>143</v>
      </c>
      <c r="X155" s="97">
        <f>SIN((90-$Y$9)*$AE$8)*TAN($AE$9*$AE$8)/TAN((90-'C'!$F113)*$AE$8)</f>
        <v>0.43220633152828836</v>
      </c>
      <c r="Y155" s="97">
        <f t="shared" si="314"/>
        <v>3.9313065427916092</v>
      </c>
      <c r="Z155" s="97">
        <f t="shared" si="315"/>
        <v>2.2206545302661578</v>
      </c>
      <c r="AA155" s="97">
        <f t="shared" si="316"/>
        <v>11.223118989661442</v>
      </c>
      <c r="AB155" s="97">
        <f t="shared" si="317"/>
        <v>63.235932093769605</v>
      </c>
      <c r="AC155" s="97">
        <f t="shared" si="318"/>
        <v>-52.012813104108162</v>
      </c>
      <c r="AD155" s="97">
        <f t="shared" si="319"/>
        <v>105.54094891656896</v>
      </c>
      <c r="AE155" s="97">
        <f>(COS( 90.833*$AE$8)-SIN($Y$9*$AE$8)*SIN('C'!$F113*$AE$8))/COS($Y$9*$AE$8)/COS('C'!$F113*$AE$8)</f>
        <v>-0.11935744098445014</v>
      </c>
      <c r="AF155" s="97">
        <f t="shared" si="320"/>
        <v>96.855020135349335</v>
      </c>
      <c r="AG155" s="97">
        <f>('C'!$E113+$AG$9+$AA$9/15)</f>
        <v>12.204777777777778</v>
      </c>
      <c r="AH155" s="97">
        <f t="shared" si="374"/>
        <v>0</v>
      </c>
      <c r="AI155" s="97">
        <f t="shared" si="321"/>
        <v>0</v>
      </c>
      <c r="AJ155" s="97">
        <f t="shared" si="322"/>
        <v>0</v>
      </c>
      <c r="AK155" s="97">
        <f t="shared" si="323"/>
        <v>0</v>
      </c>
      <c r="AL155" s="97">
        <f t="shared" si="324"/>
        <v>0</v>
      </c>
      <c r="AM155" s="97"/>
      <c r="AN155" s="97"/>
      <c r="AO155" s="97">
        <f t="shared" si="325"/>
        <v>0</v>
      </c>
      <c r="AP155" s="97">
        <f>SIN((90-$Y$9)*$AE$8)*TAN($AC$10*$AE$8)/TAN((90-'C'!$F113)*$AE$8)</f>
        <v>-3.4942379894082602E-2</v>
      </c>
      <c r="AQ155" s="97">
        <f t="shared" si="326"/>
        <v>2.5695650812758871E-2</v>
      </c>
      <c r="AR155" s="97">
        <f t="shared" si="327"/>
        <v>1.0127663357422376</v>
      </c>
      <c r="AS155" s="97">
        <f t="shared" si="328"/>
        <v>-1.9772066243753648</v>
      </c>
      <c r="AT155" s="97">
        <f t="shared" si="329"/>
        <v>-9.106959298875525</v>
      </c>
      <c r="AU155" s="97">
        <f t="shared" si="330"/>
        <v>7.1297526745001605</v>
      </c>
      <c r="AV155" s="97">
        <f t="shared" si="331"/>
        <v>191.08416592325088</v>
      </c>
      <c r="AW155" s="97" t="s">
        <v>8053</v>
      </c>
      <c r="AX155" s="97" t="s">
        <v>8053</v>
      </c>
      <c r="AY155" s="97" t="s">
        <v>8053</v>
      </c>
      <c r="AZ155" s="97">
        <f t="shared" si="332"/>
        <v>11.729460932811101</v>
      </c>
      <c r="BA155" s="97">
        <f t="shared" si="333"/>
        <v>11.729460932811101</v>
      </c>
      <c r="BB155" s="97">
        <f t="shared" si="334"/>
        <v>0.48872753886712922</v>
      </c>
      <c r="BC155" s="97">
        <f t="shared" si="335"/>
        <v>0</v>
      </c>
      <c r="BD155" s="97">
        <f t="shared" si="336"/>
        <v>0</v>
      </c>
      <c r="BE155" s="97">
        <f t="shared" si="337"/>
        <v>0</v>
      </c>
      <c r="BF155" s="97">
        <f>SIN((90-$Y$9)*$AE$8)*TAN($AC$9*$AE$8)/TAN((90-'C'!$F113)*$AE$8)</f>
        <v>-0.43220633152828852</v>
      </c>
      <c r="BG155" s="97">
        <f t="shared" si="338"/>
        <v>3.9313065427916136</v>
      </c>
      <c r="BH155" s="97">
        <f t="shared" si="339"/>
        <v>2.2206545302661587</v>
      </c>
      <c r="BI155" s="97">
        <f t="shared" si="340"/>
        <v>-11.223118989661439</v>
      </c>
      <c r="BJ155" s="97">
        <f t="shared" si="341"/>
        <v>-63.235932093769613</v>
      </c>
      <c r="BK155" s="97">
        <f t="shared" si="342"/>
        <v>52.012813104108176</v>
      </c>
      <c r="BL155" s="97">
        <f t="shared" si="343"/>
        <v>254.45905108343104</v>
      </c>
      <c r="BM155" s="97" t="s">
        <v>8053</v>
      </c>
      <c r="BN155" s="97" t="s">
        <v>8053</v>
      </c>
      <c r="BO155" s="97" t="s">
        <v>8053</v>
      </c>
      <c r="BP155" s="97">
        <f t="shared" si="344"/>
        <v>15.67229865138499</v>
      </c>
      <c r="BQ155" s="97">
        <f t="shared" si="345"/>
        <v>15.67229865138499</v>
      </c>
      <c r="BR155" s="97">
        <f t="shared" si="346"/>
        <v>0.65301244380770795</v>
      </c>
      <c r="BS155" s="97">
        <f t="shared" si="347"/>
        <v>0</v>
      </c>
      <c r="BT155" s="97">
        <f t="shared" si="348"/>
        <v>0</v>
      </c>
      <c r="BU155" s="97">
        <f t="shared" si="349"/>
        <v>0</v>
      </c>
      <c r="BV155" s="97">
        <f>SIN((90-$Y$9)*$AE$8)*TAN($AE$10*$AE$8)/TAN((90-'C'!$F113)*$AE$8)</f>
        <v>3.4942379894082595E-2</v>
      </c>
      <c r="BW155" s="97">
        <f t="shared" si="350"/>
        <v>2.5695650812758864E-2</v>
      </c>
      <c r="BX155" s="97">
        <f t="shared" si="351"/>
        <v>1.0127663357422376</v>
      </c>
      <c r="BY155" s="97">
        <f t="shared" si="352"/>
        <v>1.9772066243753645</v>
      </c>
      <c r="BZ155" s="97">
        <f t="shared" si="353"/>
        <v>9.1069592988755232</v>
      </c>
      <c r="CA155" s="97">
        <f t="shared" si="354"/>
        <v>-7.1297526745001587</v>
      </c>
      <c r="CB155" s="97">
        <f t="shared" si="355"/>
        <v>168.91583407674912</v>
      </c>
      <c r="CC155" s="97" t="s">
        <v>8053</v>
      </c>
      <c r="CD155" s="97" t="s">
        <v>8053</v>
      </c>
      <c r="CE155" s="97" t="s">
        <v>8053</v>
      </c>
      <c r="CF155" s="97">
        <f t="shared" si="356"/>
        <v>0</v>
      </c>
      <c r="CG155" s="97">
        <f t="shared" si="357"/>
        <v>0</v>
      </c>
      <c r="CH155" s="97">
        <f t="shared" si="358"/>
        <v>0</v>
      </c>
      <c r="CI155" s="97">
        <f t="shared" si="359"/>
        <v>0</v>
      </c>
      <c r="CJ155" s="97">
        <f t="shared" si="360"/>
        <v>0</v>
      </c>
      <c r="CK155" s="97">
        <f t="shared" si="361"/>
        <v>0</v>
      </c>
      <c r="CL155" s="97">
        <f>90-'C'!$F113</f>
        <v>81.537000000000006</v>
      </c>
      <c r="CM155" s="97">
        <v>11</v>
      </c>
      <c r="CN155" s="97" t="s">
        <v>8187</v>
      </c>
      <c r="CO155" s="97"/>
      <c r="CP155" s="97"/>
      <c r="CQ155" s="97"/>
      <c r="CR155" s="97" t="s">
        <v>8197</v>
      </c>
      <c r="CS155" s="97">
        <f t="shared" si="362"/>
        <v>11</v>
      </c>
      <c r="CT155" s="97">
        <f t="shared" si="363"/>
        <v>34.31666666666667</v>
      </c>
      <c r="CU155" s="97">
        <f>'C'!F113</f>
        <v>8.4629999999999992</v>
      </c>
      <c r="CV155" s="97">
        <f t="shared" si="364"/>
        <v>3.1415926535897931</v>
      </c>
      <c r="CW155" s="97">
        <f t="shared" si="365"/>
        <v>1.7453292519943295E-2</v>
      </c>
      <c r="CX155" s="97">
        <f t="shared" si="366"/>
        <v>57.295779513082323</v>
      </c>
      <c r="CY155" s="97">
        <f t="shared" si="367"/>
        <v>0.59893882164272083</v>
      </c>
      <c r="CZ155" s="97">
        <f t="shared" si="368"/>
        <v>0.14770721459628008</v>
      </c>
      <c r="DA155" s="97">
        <f t="shared" si="369"/>
        <v>1.6904389984472499</v>
      </c>
      <c r="DB155" s="97">
        <f t="shared" si="370"/>
        <v>79.156314305915544</v>
      </c>
      <c r="DC155" s="97">
        <f t="shared" si="371"/>
        <v>79.156314305915544</v>
      </c>
      <c r="DD155" s="97">
        <f t="shared" si="372"/>
        <v>280.84368569408446</v>
      </c>
      <c r="DE155" s="97"/>
      <c r="DF155" s="97"/>
      <c r="DG155" s="97"/>
      <c r="DH155" s="97"/>
      <c r="DI155" s="97"/>
      <c r="DJ155" s="97"/>
      <c r="DK155" s="97"/>
      <c r="DL155" s="97"/>
      <c r="DM155" s="97"/>
      <c r="DN155" s="97"/>
      <c r="DO155" s="97"/>
    </row>
    <row r="156" spans="1:119" ht="30" customHeight="1" x14ac:dyDescent="0.2">
      <c r="A156" s="97">
        <f t="shared" si="296"/>
        <v>0</v>
      </c>
      <c r="B156" s="97">
        <f t="shared" si="297"/>
        <v>0</v>
      </c>
      <c r="C156" s="97">
        <f t="shared" si="298"/>
        <v>0</v>
      </c>
      <c r="D156" s="97">
        <f t="shared" si="299"/>
        <v>0.48880156052332885</v>
      </c>
      <c r="E156" s="97">
        <f t="shared" si="300"/>
        <v>0</v>
      </c>
      <c r="F156" s="98">
        <f t="shared" si="301"/>
        <v>0.48880156052332885</v>
      </c>
      <c r="G156" s="97">
        <f t="shared" si="302"/>
        <v>0.65146119781860323</v>
      </c>
      <c r="H156" s="97">
        <f t="shared" si="303"/>
        <v>0</v>
      </c>
      <c r="I156" s="98">
        <f t="shared" si="304"/>
        <v>0.65146119781860323</v>
      </c>
      <c r="J156" s="97">
        <f t="shared" si="305"/>
        <v>0</v>
      </c>
      <c r="K156" s="97">
        <f t="shared" si="306"/>
        <v>0</v>
      </c>
      <c r="L156" s="98">
        <f t="shared" si="307"/>
        <v>0</v>
      </c>
      <c r="M156" s="98">
        <f t="shared" si="308"/>
        <v>12</v>
      </c>
      <c r="N156" s="97"/>
      <c r="O156" s="97" t="s">
        <v>8188</v>
      </c>
      <c r="P156" s="97"/>
      <c r="Q156" s="98">
        <f t="shared" si="373"/>
        <v>12</v>
      </c>
      <c r="R156" s="97">
        <f t="shared" si="309"/>
        <v>105.87231873866266</v>
      </c>
      <c r="S156" s="97">
        <f t="shared" si="310"/>
        <v>78.711086774947148</v>
      </c>
      <c r="T156" s="97">
        <f t="shared" si="311"/>
        <v>27.161231963715508</v>
      </c>
      <c r="U156" s="97" t="str">
        <f t="shared" si="312"/>
        <v>QSOS</v>
      </c>
      <c r="V156" s="97">
        <f t="shared" si="313"/>
        <v>281.28891322505285</v>
      </c>
      <c r="W156" s="97">
        <f t="shared" si="0"/>
        <v>144</v>
      </c>
      <c r="X156" s="97">
        <f>SIN((90-$Y$9)*$AE$8)*TAN($AE$9*$AE$8)/TAN((90-'C'!$F114)*$AE$8)</f>
        <v>0.45113903552839035</v>
      </c>
      <c r="Y156" s="97">
        <f t="shared" si="314"/>
        <v>3.9313065427916092</v>
      </c>
      <c r="Z156" s="97">
        <f t="shared" si="315"/>
        <v>2.2206545302661578</v>
      </c>
      <c r="AA156" s="97">
        <f t="shared" si="316"/>
        <v>11.721567545739093</v>
      </c>
      <c r="AB156" s="97">
        <f t="shared" si="317"/>
        <v>63.235932093769605</v>
      </c>
      <c r="AC156" s="97">
        <f t="shared" si="318"/>
        <v>-51.514364548030514</v>
      </c>
      <c r="AD156" s="97">
        <f t="shared" si="319"/>
        <v>105.04250036049129</v>
      </c>
      <c r="AE156" s="97">
        <f>(COS( 90.833*$AE$8)-SIN($Y$9*$AE$8)*SIN('C'!$F114*$AE$8))/COS($Y$9*$AE$8)/COS('C'!$F114*$AE$8)</f>
        <v>-0.12382357403355754</v>
      </c>
      <c r="AF156" s="97">
        <f t="shared" si="320"/>
        <v>97.112823748317282</v>
      </c>
      <c r="AG156" s="97">
        <f>('C'!$E114+$AG$9+$AA$9/15)</f>
        <v>12.200777777777777</v>
      </c>
      <c r="AH156" s="97">
        <f t="shared" si="374"/>
        <v>0</v>
      </c>
      <c r="AI156" s="97">
        <f t="shared" si="321"/>
        <v>0</v>
      </c>
      <c r="AJ156" s="97">
        <f t="shared" si="322"/>
        <v>0</v>
      </c>
      <c r="AK156" s="97">
        <f t="shared" si="323"/>
        <v>0</v>
      </c>
      <c r="AL156" s="97">
        <f t="shared" si="324"/>
        <v>0</v>
      </c>
      <c r="AM156" s="97"/>
      <c r="AN156" s="97"/>
      <c r="AO156" s="97">
        <f t="shared" si="325"/>
        <v>0</v>
      </c>
      <c r="AP156" s="97">
        <f>SIN((90-$Y$9)*$AE$8)*TAN($AC$10*$AE$8)/TAN((90-'C'!$F114)*$AE$8)</f>
        <v>-3.647302321727159E-2</v>
      </c>
      <c r="AQ156" s="97">
        <f t="shared" si="326"/>
        <v>2.5695650812758871E-2</v>
      </c>
      <c r="AR156" s="97">
        <f t="shared" si="327"/>
        <v>1.0127663357422376</v>
      </c>
      <c r="AS156" s="97">
        <f t="shared" si="328"/>
        <v>-2.0638544206072615</v>
      </c>
      <c r="AT156" s="97">
        <f t="shared" si="329"/>
        <v>-9.106959298875525</v>
      </c>
      <c r="AU156" s="97">
        <f t="shared" si="330"/>
        <v>7.043104878268263</v>
      </c>
      <c r="AV156" s="97">
        <f t="shared" si="331"/>
        <v>191.17081371948279</v>
      </c>
      <c r="AW156" s="97" t="s">
        <v>8053</v>
      </c>
      <c r="AX156" s="97" t="s">
        <v>8053</v>
      </c>
      <c r="AY156" s="97" t="s">
        <v>8053</v>
      </c>
      <c r="AZ156" s="97">
        <f t="shared" si="332"/>
        <v>11.731237452559892</v>
      </c>
      <c r="BA156" s="97">
        <f t="shared" si="333"/>
        <v>11.731237452559892</v>
      </c>
      <c r="BB156" s="97">
        <f t="shared" si="334"/>
        <v>0.48880156052332885</v>
      </c>
      <c r="BC156" s="97">
        <f t="shared" si="335"/>
        <v>0</v>
      </c>
      <c r="BD156" s="97">
        <f t="shared" si="336"/>
        <v>0</v>
      </c>
      <c r="BE156" s="97">
        <f t="shared" si="337"/>
        <v>0</v>
      </c>
      <c r="BF156" s="97">
        <f>SIN((90-$Y$9)*$AE$8)*TAN($AC$9*$AE$8)/TAN((90-'C'!$F114)*$AE$8)</f>
        <v>-0.45113903552839058</v>
      </c>
      <c r="BG156" s="97">
        <f t="shared" si="338"/>
        <v>3.9313065427916136</v>
      </c>
      <c r="BH156" s="97">
        <f t="shared" si="339"/>
        <v>2.2206545302661587</v>
      </c>
      <c r="BI156" s="97">
        <f t="shared" si="340"/>
        <v>-11.721567545739095</v>
      </c>
      <c r="BJ156" s="97">
        <f t="shared" si="341"/>
        <v>-63.235932093769613</v>
      </c>
      <c r="BK156" s="97">
        <f t="shared" si="342"/>
        <v>51.514364548030514</v>
      </c>
      <c r="BL156" s="97">
        <f t="shared" si="343"/>
        <v>254.95749963950871</v>
      </c>
      <c r="BM156" s="97" t="s">
        <v>8053</v>
      </c>
      <c r="BN156" s="97" t="s">
        <v>8053</v>
      </c>
      <c r="BO156" s="97" t="s">
        <v>8053</v>
      </c>
      <c r="BP156" s="97">
        <f t="shared" si="344"/>
        <v>15.635068747646478</v>
      </c>
      <c r="BQ156" s="97">
        <f t="shared" si="345"/>
        <v>15.635068747646478</v>
      </c>
      <c r="BR156" s="97">
        <f t="shared" si="346"/>
        <v>0.65146119781860323</v>
      </c>
      <c r="BS156" s="97">
        <f t="shared" si="347"/>
        <v>0</v>
      </c>
      <c r="BT156" s="97">
        <f t="shared" si="348"/>
        <v>0</v>
      </c>
      <c r="BU156" s="97">
        <f t="shared" si="349"/>
        <v>0</v>
      </c>
      <c r="BV156" s="97">
        <f>SIN((90-$Y$9)*$AE$8)*TAN($AE$10*$AE$8)/TAN((90-'C'!$F114)*$AE$8)</f>
        <v>3.6473023217271583E-2</v>
      </c>
      <c r="BW156" s="97">
        <f t="shared" si="350"/>
        <v>2.5695650812758864E-2</v>
      </c>
      <c r="BX156" s="97">
        <f t="shared" si="351"/>
        <v>1.0127663357422376</v>
      </c>
      <c r="BY156" s="97">
        <f t="shared" si="352"/>
        <v>2.0638544206072611</v>
      </c>
      <c r="BZ156" s="97">
        <f t="shared" si="353"/>
        <v>9.1069592988755232</v>
      </c>
      <c r="CA156" s="97">
        <f t="shared" si="354"/>
        <v>-7.0431048782682621</v>
      </c>
      <c r="CB156" s="97">
        <f t="shared" si="355"/>
        <v>168.82918628051721</v>
      </c>
      <c r="CC156" s="97" t="s">
        <v>8053</v>
      </c>
      <c r="CD156" s="97" t="s">
        <v>8053</v>
      </c>
      <c r="CE156" s="97" t="s">
        <v>8053</v>
      </c>
      <c r="CF156" s="97">
        <f t="shared" si="356"/>
        <v>0</v>
      </c>
      <c r="CG156" s="97">
        <f t="shared" si="357"/>
        <v>0</v>
      </c>
      <c r="CH156" s="97">
        <f t="shared" si="358"/>
        <v>0</v>
      </c>
      <c r="CI156" s="97">
        <f t="shared" si="359"/>
        <v>0</v>
      </c>
      <c r="CJ156" s="97">
        <f t="shared" si="360"/>
        <v>0</v>
      </c>
      <c r="CK156" s="97">
        <f t="shared" si="361"/>
        <v>0</v>
      </c>
      <c r="CL156" s="97">
        <f>90-'C'!$F114</f>
        <v>81.171999999999997</v>
      </c>
      <c r="CM156" s="97">
        <v>12</v>
      </c>
      <c r="CN156" s="97"/>
      <c r="CO156" s="97" t="s">
        <v>8188</v>
      </c>
      <c r="CP156" s="97"/>
      <c r="CQ156" s="97"/>
      <c r="CR156" s="97" t="s">
        <v>8197</v>
      </c>
      <c r="CS156" s="97">
        <f t="shared" si="362"/>
        <v>12</v>
      </c>
      <c r="CT156" s="97">
        <f t="shared" si="363"/>
        <v>34.31666666666667</v>
      </c>
      <c r="CU156" s="97">
        <f>'C'!F114</f>
        <v>8.8279999999999994</v>
      </c>
      <c r="CV156" s="97">
        <f t="shared" si="364"/>
        <v>3.1415926535897931</v>
      </c>
      <c r="CW156" s="97">
        <f t="shared" si="365"/>
        <v>1.7453292519943295E-2</v>
      </c>
      <c r="CX156" s="97">
        <f t="shared" si="366"/>
        <v>57.295779513082323</v>
      </c>
      <c r="CY156" s="97">
        <f t="shared" si="367"/>
        <v>0.59893882164272083</v>
      </c>
      <c r="CZ156" s="97">
        <f t="shared" si="368"/>
        <v>0.15407766636605941</v>
      </c>
      <c r="DA156" s="97">
        <f t="shared" si="369"/>
        <v>1.6949385203170777</v>
      </c>
      <c r="DB156" s="97">
        <f t="shared" si="370"/>
        <v>78.711086774947148</v>
      </c>
      <c r="DC156" s="97">
        <f t="shared" si="371"/>
        <v>78.711086774947148</v>
      </c>
      <c r="DD156" s="97">
        <f t="shared" si="372"/>
        <v>281.28891322505285</v>
      </c>
      <c r="DE156" s="97"/>
      <c r="DF156" s="97"/>
      <c r="DG156" s="97"/>
      <c r="DH156" s="97"/>
      <c r="DI156" s="97"/>
      <c r="DJ156" s="97"/>
      <c r="DK156" s="97"/>
      <c r="DL156" s="97"/>
      <c r="DM156" s="97"/>
      <c r="DN156" s="97"/>
      <c r="DO156" s="97"/>
    </row>
    <row r="157" spans="1:119" ht="30" customHeight="1" x14ac:dyDescent="0.2">
      <c r="A157" s="97">
        <f t="shared" si="296"/>
        <v>0</v>
      </c>
      <c r="B157" s="97">
        <f t="shared" si="297"/>
        <v>0</v>
      </c>
      <c r="C157" s="97">
        <f t="shared" si="298"/>
        <v>0</v>
      </c>
      <c r="D157" s="97">
        <f t="shared" si="299"/>
        <v>0.4888330825168547</v>
      </c>
      <c r="E157" s="97">
        <f t="shared" si="300"/>
        <v>0</v>
      </c>
      <c r="F157" s="98">
        <f t="shared" si="301"/>
        <v>0.4888330825168547</v>
      </c>
      <c r="G157" s="97">
        <f t="shared" si="302"/>
        <v>0.64987066164395035</v>
      </c>
      <c r="H157" s="97">
        <f t="shared" si="303"/>
        <v>0</v>
      </c>
      <c r="I157" s="98">
        <f t="shared" si="304"/>
        <v>0.64987066164395035</v>
      </c>
      <c r="J157" s="97">
        <f t="shared" si="305"/>
        <v>0</v>
      </c>
      <c r="K157" s="97">
        <f t="shared" si="306"/>
        <v>0</v>
      </c>
      <c r="L157" s="98">
        <f t="shared" si="307"/>
        <v>0</v>
      </c>
      <c r="M157" s="98">
        <f t="shared" si="308"/>
        <v>13</v>
      </c>
      <c r="N157" s="97"/>
      <c r="O157" s="97"/>
      <c r="P157" s="97">
        <f>$D145</f>
        <v>0.48822472881791995</v>
      </c>
      <c r="Q157" s="98">
        <f t="shared" si="373"/>
        <v>13</v>
      </c>
      <c r="R157" s="97">
        <f t="shared" si="309"/>
        <v>105.87231873866266</v>
      </c>
      <c r="S157" s="97">
        <f t="shared" si="310"/>
        <v>78.26805052458262</v>
      </c>
      <c r="T157" s="97">
        <f t="shared" si="311"/>
        <v>27.604268214080037</v>
      </c>
      <c r="U157" s="97" t="str">
        <f t="shared" si="312"/>
        <v>QSOS</v>
      </c>
      <c r="V157" s="97">
        <f t="shared" si="313"/>
        <v>281.73194947541737</v>
      </c>
      <c r="W157" s="97">
        <f t="shared" si="0"/>
        <v>145</v>
      </c>
      <c r="X157" s="97">
        <f>SIN((90-$Y$9)*$AE$8)*TAN($AE$9*$AE$8)/TAN((90-'C'!$F115)*$AE$8)</f>
        <v>0.47000518914338713</v>
      </c>
      <c r="Y157" s="97">
        <f t="shared" si="314"/>
        <v>3.9313065427916092</v>
      </c>
      <c r="Z157" s="97">
        <f t="shared" si="315"/>
        <v>2.2206545302661578</v>
      </c>
      <c r="AA157" s="97">
        <f t="shared" si="316"/>
        <v>12.219160568614152</v>
      </c>
      <c r="AB157" s="97">
        <f t="shared" si="317"/>
        <v>63.235932093769605</v>
      </c>
      <c r="AC157" s="97">
        <f t="shared" si="318"/>
        <v>-51.016771525155455</v>
      </c>
      <c r="AD157" s="97">
        <f t="shared" si="319"/>
        <v>104.54490733761625</v>
      </c>
      <c r="AE157" s="97">
        <f>(COS( 90.833*$AE$8)-SIN($Y$9*$AE$8)*SIN('C'!$F115*$AE$8))/COS($Y$9*$AE$8)/COS('C'!$F115*$AE$8)</f>
        <v>-0.12827472585595837</v>
      </c>
      <c r="AF157" s="97">
        <f t="shared" si="320"/>
        <v>97.369906680094459</v>
      </c>
      <c r="AG157" s="97">
        <f>('C'!$E115+$AG$9+$AA$9/15)</f>
        <v>12.195777777777778</v>
      </c>
      <c r="AH157" s="97">
        <f t="shared" si="374"/>
        <v>0</v>
      </c>
      <c r="AI157" s="97">
        <f t="shared" si="321"/>
        <v>0</v>
      </c>
      <c r="AJ157" s="97">
        <f t="shared" si="322"/>
        <v>0</v>
      </c>
      <c r="AK157" s="97">
        <f t="shared" si="323"/>
        <v>0</v>
      </c>
      <c r="AL157" s="97">
        <f t="shared" si="324"/>
        <v>0</v>
      </c>
      <c r="AM157" s="97"/>
      <c r="AN157" s="97"/>
      <c r="AO157" s="97">
        <f t="shared" si="325"/>
        <v>0</v>
      </c>
      <c r="AP157" s="97">
        <f>SIN((90-$Y$9)*$AE$8)*TAN($AC$10*$AE$8)/TAN((90-'C'!$F115)*$AE$8)</f>
        <v>-3.7998286173101727E-2</v>
      </c>
      <c r="AQ157" s="97">
        <f t="shared" si="326"/>
        <v>2.5695650812758871E-2</v>
      </c>
      <c r="AR157" s="97">
        <f t="shared" si="327"/>
        <v>1.0127663357422376</v>
      </c>
      <c r="AS157" s="97">
        <f t="shared" si="328"/>
        <v>-2.1502023382765461</v>
      </c>
      <c r="AT157" s="97">
        <f t="shared" si="329"/>
        <v>-9.106959298875525</v>
      </c>
      <c r="AU157" s="97">
        <f t="shared" si="330"/>
        <v>6.9567569605989785</v>
      </c>
      <c r="AV157" s="97">
        <f t="shared" si="331"/>
        <v>191.25716163715208</v>
      </c>
      <c r="AW157" s="97" t="s">
        <v>8053</v>
      </c>
      <c r="AX157" s="97" t="s">
        <v>8053</v>
      </c>
      <c r="AY157" s="97" t="s">
        <v>8053</v>
      </c>
      <c r="AZ157" s="97">
        <f t="shared" si="332"/>
        <v>11.731993980404512</v>
      </c>
      <c r="BA157" s="97">
        <f t="shared" si="333"/>
        <v>11.731993980404512</v>
      </c>
      <c r="BB157" s="97">
        <f t="shared" si="334"/>
        <v>0.4888330825168547</v>
      </c>
      <c r="BC157" s="97">
        <f t="shared" si="335"/>
        <v>0</v>
      </c>
      <c r="BD157" s="97">
        <f t="shared" si="336"/>
        <v>0</v>
      </c>
      <c r="BE157" s="97">
        <f t="shared" si="337"/>
        <v>0</v>
      </c>
      <c r="BF157" s="97">
        <f>SIN((90-$Y$9)*$AE$8)*TAN($AC$9*$AE$8)/TAN((90-'C'!$F115)*$AE$8)</f>
        <v>-0.47000518914338735</v>
      </c>
      <c r="BG157" s="97">
        <f t="shared" si="338"/>
        <v>3.9313065427916136</v>
      </c>
      <c r="BH157" s="97">
        <f t="shared" si="339"/>
        <v>2.2206545302661587</v>
      </c>
      <c r="BI157" s="97">
        <f t="shared" si="340"/>
        <v>-12.219160568614154</v>
      </c>
      <c r="BJ157" s="97">
        <f t="shared" si="341"/>
        <v>-63.235932093769613</v>
      </c>
      <c r="BK157" s="97">
        <f t="shared" si="342"/>
        <v>51.016771525155463</v>
      </c>
      <c r="BL157" s="97">
        <f t="shared" si="343"/>
        <v>255.45509266238375</v>
      </c>
      <c r="BM157" s="97" t="s">
        <v>8053</v>
      </c>
      <c r="BN157" s="97" t="s">
        <v>8053</v>
      </c>
      <c r="BO157" s="97" t="s">
        <v>8053</v>
      </c>
      <c r="BP157" s="97">
        <f t="shared" si="344"/>
        <v>15.596895879454809</v>
      </c>
      <c r="BQ157" s="97">
        <f t="shared" si="345"/>
        <v>15.596895879454809</v>
      </c>
      <c r="BR157" s="97">
        <f t="shared" si="346"/>
        <v>0.64987066164395035</v>
      </c>
      <c r="BS157" s="97">
        <f t="shared" si="347"/>
        <v>0</v>
      </c>
      <c r="BT157" s="97">
        <f t="shared" si="348"/>
        <v>0</v>
      </c>
      <c r="BU157" s="97">
        <f t="shared" si="349"/>
        <v>0</v>
      </c>
      <c r="BV157" s="97">
        <f>SIN((90-$Y$9)*$AE$8)*TAN($AE$10*$AE$8)/TAN((90-'C'!$F115)*$AE$8)</f>
        <v>3.799828617310172E-2</v>
      </c>
      <c r="BW157" s="97">
        <f t="shared" si="350"/>
        <v>2.5695650812758864E-2</v>
      </c>
      <c r="BX157" s="97">
        <f t="shared" si="351"/>
        <v>1.0127663357422376</v>
      </c>
      <c r="BY157" s="97">
        <f t="shared" si="352"/>
        <v>2.1502023382765456</v>
      </c>
      <c r="BZ157" s="97">
        <f t="shared" si="353"/>
        <v>9.1069592988755232</v>
      </c>
      <c r="CA157" s="97">
        <f t="shared" si="354"/>
        <v>-6.9567569605989776</v>
      </c>
      <c r="CB157" s="97">
        <f t="shared" si="355"/>
        <v>168.74283836284792</v>
      </c>
      <c r="CC157" s="97" t="s">
        <v>8053</v>
      </c>
      <c r="CD157" s="97" t="s">
        <v>8053</v>
      </c>
      <c r="CE157" s="97" t="s">
        <v>8053</v>
      </c>
      <c r="CF157" s="97">
        <f t="shared" si="356"/>
        <v>0</v>
      </c>
      <c r="CG157" s="97">
        <f t="shared" si="357"/>
        <v>0</v>
      </c>
      <c r="CH157" s="97">
        <f t="shared" si="358"/>
        <v>0</v>
      </c>
      <c r="CI157" s="97">
        <f t="shared" si="359"/>
        <v>0</v>
      </c>
      <c r="CJ157" s="97">
        <f t="shared" si="360"/>
        <v>0</v>
      </c>
      <c r="CK157" s="97">
        <f t="shared" si="361"/>
        <v>0</v>
      </c>
      <c r="CL157" s="97">
        <f>90-'C'!$F115</f>
        <v>80.808999999999997</v>
      </c>
      <c r="CM157" s="97">
        <v>13</v>
      </c>
      <c r="CN157" s="97"/>
      <c r="CO157" s="97"/>
      <c r="CP157" s="97">
        <f>$D145</f>
        <v>0.48822472881791995</v>
      </c>
      <c r="CQ157" s="97"/>
      <c r="CR157" s="97" t="s">
        <v>8197</v>
      </c>
      <c r="CS157" s="97">
        <f t="shared" si="362"/>
        <v>13</v>
      </c>
      <c r="CT157" s="97">
        <f t="shared" si="363"/>
        <v>34.31666666666667</v>
      </c>
      <c r="CU157" s="97">
        <f>'C'!F115</f>
        <v>9.1910000000000007</v>
      </c>
      <c r="CV157" s="97">
        <f t="shared" si="364"/>
        <v>3.1415926535897931</v>
      </c>
      <c r="CW157" s="97">
        <f t="shared" si="365"/>
        <v>1.7453292519943295E-2</v>
      </c>
      <c r="CX157" s="97">
        <f t="shared" si="366"/>
        <v>57.295779513082323</v>
      </c>
      <c r="CY157" s="97">
        <f t="shared" si="367"/>
        <v>0.59893882164272083</v>
      </c>
      <c r="CZ157" s="97">
        <f t="shared" si="368"/>
        <v>0.16041321155079885</v>
      </c>
      <c r="DA157" s="97">
        <f t="shared" si="369"/>
        <v>1.6994254639272695</v>
      </c>
      <c r="DB157" s="97">
        <f t="shared" si="370"/>
        <v>78.26805052458262</v>
      </c>
      <c r="DC157" s="97">
        <f t="shared" si="371"/>
        <v>78.26805052458262</v>
      </c>
      <c r="DD157" s="97">
        <f t="shared" si="372"/>
        <v>281.73194947541737</v>
      </c>
      <c r="DE157" s="97"/>
      <c r="DF157" s="97"/>
      <c r="DG157" s="97"/>
      <c r="DH157" s="97"/>
      <c r="DI157" s="97"/>
      <c r="DJ157" s="97"/>
      <c r="DK157" s="97"/>
      <c r="DL157" s="97"/>
      <c r="DM157" s="97"/>
      <c r="DN157" s="97"/>
      <c r="DO157" s="97"/>
    </row>
    <row r="158" spans="1:119" ht="30" customHeight="1" x14ac:dyDescent="0.2">
      <c r="A158" s="97">
        <f t="shared" si="296"/>
        <v>0</v>
      </c>
      <c r="B158" s="97">
        <f t="shared" si="297"/>
        <v>0</v>
      </c>
      <c r="C158" s="97">
        <f t="shared" si="298"/>
        <v>0</v>
      </c>
      <c r="D158" s="97">
        <f t="shared" si="299"/>
        <v>0.48890545133155677</v>
      </c>
      <c r="E158" s="97">
        <f t="shared" si="300"/>
        <v>0</v>
      </c>
      <c r="F158" s="98">
        <f t="shared" si="301"/>
        <v>0.48890545133155677</v>
      </c>
      <c r="G158" s="97">
        <f t="shared" si="302"/>
        <v>0.6483240035912553</v>
      </c>
      <c r="H158" s="97">
        <f t="shared" si="303"/>
        <v>0</v>
      </c>
      <c r="I158" s="98">
        <f t="shared" si="304"/>
        <v>0.6483240035912553</v>
      </c>
      <c r="J158" s="97">
        <f t="shared" si="305"/>
        <v>0</v>
      </c>
      <c r="K158" s="97">
        <f t="shared" si="306"/>
        <v>0</v>
      </c>
      <c r="L158" s="98">
        <f t="shared" si="307"/>
        <v>0</v>
      </c>
      <c r="M158" s="98">
        <f t="shared" si="308"/>
        <v>14</v>
      </c>
      <c r="N158" s="97"/>
      <c r="O158" s="97"/>
      <c r="P158" s="97">
        <f>$E145</f>
        <v>0</v>
      </c>
      <c r="Q158" s="98">
        <f t="shared" si="373"/>
        <v>14</v>
      </c>
      <c r="R158" s="97">
        <f t="shared" si="309"/>
        <v>105.87231873866266</v>
      </c>
      <c r="S158" s="97">
        <f t="shared" si="310"/>
        <v>77.827199829862806</v>
      </c>
      <c r="T158" s="97">
        <f t="shared" si="311"/>
        <v>28.04511890879985</v>
      </c>
      <c r="U158" s="97" t="str">
        <f t="shared" si="312"/>
        <v>QSOS</v>
      </c>
      <c r="V158" s="97">
        <f t="shared" si="313"/>
        <v>282.17280017013718</v>
      </c>
      <c r="W158" s="97">
        <f t="shared" si="0"/>
        <v>146</v>
      </c>
      <c r="X158" s="97">
        <f>SIN((90-$Y$9)*$AE$8)*TAN($AE$9*$AE$8)/TAN((90-'C'!$F116)*$AE$8)</f>
        <v>0.48880579470579655</v>
      </c>
      <c r="Y158" s="97">
        <f t="shared" si="314"/>
        <v>3.9313065427916092</v>
      </c>
      <c r="Z158" s="97">
        <f t="shared" si="315"/>
        <v>2.2206545302661578</v>
      </c>
      <c r="AA158" s="97">
        <f t="shared" si="316"/>
        <v>12.715957467584365</v>
      </c>
      <c r="AB158" s="97">
        <f t="shared" si="317"/>
        <v>63.235932093769605</v>
      </c>
      <c r="AC158" s="97">
        <f t="shared" si="318"/>
        <v>-50.519974626185238</v>
      </c>
      <c r="AD158" s="97">
        <f t="shared" si="319"/>
        <v>104.04811043864603</v>
      </c>
      <c r="AE158" s="97">
        <f>(COS( 90.833*$AE$8)-SIN($Y$9*$AE$8)*SIN('C'!$F116*$AE$8))/COS($Y$9*$AE$8)/COS('C'!$F116*$AE$8)</f>
        <v>-0.13271112326622675</v>
      </c>
      <c r="AF158" s="97">
        <f t="shared" si="320"/>
        <v>97.62628598881858</v>
      </c>
      <c r="AG158" s="97">
        <f>('C'!$E116+$AG$9+$AA$9/15)</f>
        <v>12.191777777777776</v>
      </c>
      <c r="AH158" s="97">
        <f t="shared" si="374"/>
        <v>0</v>
      </c>
      <c r="AI158" s="97">
        <f t="shared" si="321"/>
        <v>0</v>
      </c>
      <c r="AJ158" s="97">
        <f t="shared" si="322"/>
        <v>0</v>
      </c>
      <c r="AK158" s="97">
        <f t="shared" si="323"/>
        <v>0</v>
      </c>
      <c r="AL158" s="97">
        <f t="shared" si="324"/>
        <v>0</v>
      </c>
      <c r="AM158" s="97"/>
      <c r="AN158" s="97"/>
      <c r="AO158" s="97">
        <f t="shared" si="325"/>
        <v>0</v>
      </c>
      <c r="AP158" s="97">
        <f>SIN((90-$Y$9)*$AE$8)*TAN($AC$10*$AE$8)/TAN((90-'C'!$F116)*$AE$8)</f>
        <v>-3.951824979667376E-2</v>
      </c>
      <c r="AQ158" s="97">
        <f t="shared" si="326"/>
        <v>2.5695650812758871E-2</v>
      </c>
      <c r="AR158" s="97">
        <f t="shared" si="327"/>
        <v>1.0127663357422376</v>
      </c>
      <c r="AS158" s="97">
        <f t="shared" si="328"/>
        <v>-2.2362551115693274</v>
      </c>
      <c r="AT158" s="97">
        <f t="shared" si="329"/>
        <v>-9.106959298875525</v>
      </c>
      <c r="AU158" s="97">
        <f t="shared" si="330"/>
        <v>6.8707041873061971</v>
      </c>
      <c r="AV158" s="97">
        <f t="shared" si="331"/>
        <v>191.34321441044486</v>
      </c>
      <c r="AW158" s="97" t="s">
        <v>8053</v>
      </c>
      <c r="AX158" s="97" t="s">
        <v>8053</v>
      </c>
      <c r="AY158" s="97" t="s">
        <v>8053</v>
      </c>
      <c r="AZ158" s="97">
        <f t="shared" si="332"/>
        <v>11.733730831957363</v>
      </c>
      <c r="BA158" s="97">
        <f t="shared" si="333"/>
        <v>11.733730831957363</v>
      </c>
      <c r="BB158" s="97">
        <f t="shared" si="334"/>
        <v>0.48890545133155677</v>
      </c>
      <c r="BC158" s="97">
        <f t="shared" si="335"/>
        <v>0</v>
      </c>
      <c r="BD158" s="97">
        <f t="shared" si="336"/>
        <v>0</v>
      </c>
      <c r="BE158" s="97">
        <f t="shared" si="337"/>
        <v>0</v>
      </c>
      <c r="BF158" s="97">
        <f>SIN((90-$Y$9)*$AE$8)*TAN($AC$9*$AE$8)/TAN((90-'C'!$F116)*$AE$8)</f>
        <v>-0.48880579470579677</v>
      </c>
      <c r="BG158" s="97">
        <f t="shared" si="338"/>
        <v>3.9313065427916136</v>
      </c>
      <c r="BH158" s="97">
        <f t="shared" si="339"/>
        <v>2.2206545302661587</v>
      </c>
      <c r="BI158" s="97">
        <f t="shared" si="340"/>
        <v>-12.715957467584365</v>
      </c>
      <c r="BJ158" s="97">
        <f t="shared" si="341"/>
        <v>-63.235932093769613</v>
      </c>
      <c r="BK158" s="97">
        <f t="shared" si="342"/>
        <v>50.519974626185245</v>
      </c>
      <c r="BL158" s="97">
        <f t="shared" si="343"/>
        <v>255.95188956135397</v>
      </c>
      <c r="BM158" s="97" t="s">
        <v>8053</v>
      </c>
      <c r="BN158" s="97" t="s">
        <v>8053</v>
      </c>
      <c r="BO158" s="97" t="s">
        <v>8053</v>
      </c>
      <c r="BP158" s="97">
        <f t="shared" si="344"/>
        <v>15.559776086190126</v>
      </c>
      <c r="BQ158" s="97">
        <f t="shared" si="345"/>
        <v>15.559776086190126</v>
      </c>
      <c r="BR158" s="97">
        <f t="shared" si="346"/>
        <v>0.6483240035912553</v>
      </c>
      <c r="BS158" s="97">
        <f t="shared" si="347"/>
        <v>0</v>
      </c>
      <c r="BT158" s="97">
        <f t="shared" si="348"/>
        <v>0</v>
      </c>
      <c r="BU158" s="97">
        <f t="shared" si="349"/>
        <v>0</v>
      </c>
      <c r="BV158" s="97">
        <f>SIN((90-$Y$9)*$AE$8)*TAN($AE$10*$AE$8)/TAN((90-'C'!$F116)*$AE$8)</f>
        <v>3.9518249796673753E-2</v>
      </c>
      <c r="BW158" s="97">
        <f t="shared" si="350"/>
        <v>2.5695650812758864E-2</v>
      </c>
      <c r="BX158" s="97">
        <f t="shared" si="351"/>
        <v>1.0127663357422376</v>
      </c>
      <c r="BY158" s="97">
        <f t="shared" si="352"/>
        <v>2.236255111569327</v>
      </c>
      <c r="BZ158" s="97">
        <f t="shared" si="353"/>
        <v>9.1069592988755232</v>
      </c>
      <c r="CA158" s="97">
        <f t="shared" si="354"/>
        <v>-6.8707041873061963</v>
      </c>
      <c r="CB158" s="97">
        <f t="shared" si="355"/>
        <v>168.65678558955514</v>
      </c>
      <c r="CC158" s="97" t="s">
        <v>8053</v>
      </c>
      <c r="CD158" s="97" t="s">
        <v>8053</v>
      </c>
      <c r="CE158" s="97" t="s">
        <v>8053</v>
      </c>
      <c r="CF158" s="97">
        <f t="shared" si="356"/>
        <v>0</v>
      </c>
      <c r="CG158" s="97">
        <f t="shared" si="357"/>
        <v>0</v>
      </c>
      <c r="CH158" s="97">
        <f t="shared" si="358"/>
        <v>0</v>
      </c>
      <c r="CI158" s="97">
        <f t="shared" si="359"/>
        <v>0</v>
      </c>
      <c r="CJ158" s="97">
        <f t="shared" si="360"/>
        <v>0</v>
      </c>
      <c r="CK158" s="97">
        <f t="shared" si="361"/>
        <v>0</v>
      </c>
      <c r="CL158" s="97">
        <f>90-'C'!$F116</f>
        <v>80.448000000000008</v>
      </c>
      <c r="CM158" s="97">
        <v>14</v>
      </c>
      <c r="CN158" s="97"/>
      <c r="CO158" s="97"/>
      <c r="CP158" s="97">
        <f>$E145</f>
        <v>0</v>
      </c>
      <c r="CQ158" s="97"/>
      <c r="CR158" s="97" t="s">
        <v>8197</v>
      </c>
      <c r="CS158" s="97">
        <f t="shared" si="362"/>
        <v>14</v>
      </c>
      <c r="CT158" s="97">
        <f t="shared" si="363"/>
        <v>34.31666666666667</v>
      </c>
      <c r="CU158" s="97">
        <f>'C'!F116</f>
        <v>9.5519999999999996</v>
      </c>
      <c r="CV158" s="97">
        <f t="shared" si="364"/>
        <v>3.1415926535897931</v>
      </c>
      <c r="CW158" s="97">
        <f t="shared" si="365"/>
        <v>1.7453292519943295E-2</v>
      </c>
      <c r="CX158" s="97">
        <f t="shared" si="366"/>
        <v>57.295779513082323</v>
      </c>
      <c r="CY158" s="97">
        <f t="shared" si="367"/>
        <v>0.59893882164272083</v>
      </c>
      <c r="CZ158" s="97">
        <f t="shared" si="368"/>
        <v>0.16671385015049836</v>
      </c>
      <c r="DA158" s="97">
        <f t="shared" si="369"/>
        <v>1.7039001269984924</v>
      </c>
      <c r="DB158" s="97">
        <f t="shared" si="370"/>
        <v>77.827199829862806</v>
      </c>
      <c r="DC158" s="97">
        <f t="shared" si="371"/>
        <v>77.827199829862806</v>
      </c>
      <c r="DD158" s="97">
        <f t="shared" si="372"/>
        <v>282.17280017013718</v>
      </c>
      <c r="DE158" s="97"/>
      <c r="DF158" s="97"/>
      <c r="DG158" s="97"/>
      <c r="DH158" s="97"/>
      <c r="DI158" s="97"/>
      <c r="DJ158" s="97"/>
      <c r="DK158" s="97"/>
      <c r="DL158" s="97"/>
      <c r="DM158" s="97"/>
      <c r="DN158" s="97"/>
      <c r="DO158" s="97"/>
    </row>
    <row r="159" spans="1:119" ht="30" customHeight="1" x14ac:dyDescent="0.2">
      <c r="A159" s="97">
        <f t="shared" si="296"/>
        <v>0</v>
      </c>
      <c r="B159" s="97">
        <f t="shared" si="297"/>
        <v>0</v>
      </c>
      <c r="C159" s="97">
        <f t="shared" si="298"/>
        <v>0</v>
      </c>
      <c r="D159" s="97">
        <f t="shared" si="299"/>
        <v>0.48897568432303107</v>
      </c>
      <c r="E159" s="97">
        <f t="shared" si="300"/>
        <v>0</v>
      </c>
      <c r="F159" s="98">
        <f t="shared" si="301"/>
        <v>0.48897568432303107</v>
      </c>
      <c r="G159" s="97">
        <f t="shared" si="302"/>
        <v>0.64678708714533706</v>
      </c>
      <c r="H159" s="97">
        <f t="shared" si="303"/>
        <v>0</v>
      </c>
      <c r="I159" s="98">
        <f t="shared" si="304"/>
        <v>0.64678708714533706</v>
      </c>
      <c r="J159" s="97">
        <f t="shared" si="305"/>
        <v>0</v>
      </c>
      <c r="K159" s="97">
        <f t="shared" si="306"/>
        <v>0</v>
      </c>
      <c r="L159" s="98">
        <f t="shared" si="307"/>
        <v>0</v>
      </c>
      <c r="M159" s="98">
        <f t="shared" si="308"/>
        <v>15</v>
      </c>
      <c r="N159" s="97"/>
      <c r="O159" s="97"/>
      <c r="P159" s="97">
        <f>$J145</f>
        <v>0</v>
      </c>
      <c r="Q159" s="98">
        <f t="shared" si="373"/>
        <v>15</v>
      </c>
      <c r="R159" s="97">
        <f t="shared" si="309"/>
        <v>105.87231873866266</v>
      </c>
      <c r="S159" s="97">
        <f t="shared" si="310"/>
        <v>77.390973729376483</v>
      </c>
      <c r="T159" s="97">
        <f t="shared" si="311"/>
        <v>28.481345009286173</v>
      </c>
      <c r="U159" s="97" t="str">
        <f t="shared" si="312"/>
        <v>QSOS</v>
      </c>
      <c r="V159" s="97">
        <f t="shared" si="313"/>
        <v>282.60902627062353</v>
      </c>
      <c r="W159" s="97">
        <f t="shared" si="0"/>
        <v>147</v>
      </c>
      <c r="X159" s="97">
        <f>SIN((90-$Y$9)*$AE$8)*TAN($AE$9*$AE$8)/TAN((90-'C'!$F117)*$AE$8)</f>
        <v>0.50743732586847823</v>
      </c>
      <c r="Y159" s="97">
        <f t="shared" si="314"/>
        <v>3.9313065427916092</v>
      </c>
      <c r="Z159" s="97">
        <f t="shared" si="315"/>
        <v>2.2206545302661578</v>
      </c>
      <c r="AA159" s="97">
        <f t="shared" si="316"/>
        <v>13.209247388114951</v>
      </c>
      <c r="AB159" s="97">
        <f t="shared" si="317"/>
        <v>63.235932093769605</v>
      </c>
      <c r="AC159" s="97">
        <f t="shared" si="318"/>
        <v>-50.026684705654652</v>
      </c>
      <c r="AD159" s="97">
        <f t="shared" si="319"/>
        <v>103.55482051811543</v>
      </c>
      <c r="AE159" s="97">
        <f>(COS( 90.833*$AE$8)-SIN($Y$9*$AE$8)*SIN('C'!$F117*$AE$8))/COS($Y$9*$AE$8)/COS('C'!$F117*$AE$8)</f>
        <v>-0.13710832162157813</v>
      </c>
      <c r="AF159" s="97">
        <f t="shared" si="320"/>
        <v>97.880551637924427</v>
      </c>
      <c r="AG159" s="97">
        <f>('C'!$E117+$AG$9+$AA$9/15)</f>
        <v>12.187777777777779</v>
      </c>
      <c r="AH159" s="97">
        <f t="shared" si="374"/>
        <v>0</v>
      </c>
      <c r="AI159" s="97">
        <f t="shared" si="321"/>
        <v>0</v>
      </c>
      <c r="AJ159" s="97">
        <f t="shared" si="322"/>
        <v>0</v>
      </c>
      <c r="AK159" s="97">
        <f t="shared" si="323"/>
        <v>0</v>
      </c>
      <c r="AL159" s="97">
        <f t="shared" si="324"/>
        <v>0</v>
      </c>
      <c r="AM159" s="97"/>
      <c r="AN159" s="97"/>
      <c r="AO159" s="97">
        <f t="shared" si="325"/>
        <v>0</v>
      </c>
      <c r="AP159" s="97">
        <f>SIN((90-$Y$9)*$AE$8)*TAN($AC$10*$AE$8)/TAN((90-'C'!$F117)*$AE$8)</f>
        <v>-4.1024544342597717E-2</v>
      </c>
      <c r="AQ159" s="97">
        <f t="shared" si="326"/>
        <v>2.5695650812758871E-2</v>
      </c>
      <c r="AR159" s="97">
        <f t="shared" si="327"/>
        <v>1.0127663357422376</v>
      </c>
      <c r="AS159" s="97">
        <f t="shared" si="328"/>
        <v>-2.3215389885000333</v>
      </c>
      <c r="AT159" s="97">
        <f t="shared" si="329"/>
        <v>-9.106959298875525</v>
      </c>
      <c r="AU159" s="97">
        <f t="shared" si="330"/>
        <v>6.7854203103754918</v>
      </c>
      <c r="AV159" s="97">
        <f t="shared" si="331"/>
        <v>191.42849828737556</v>
      </c>
      <c r="AW159" s="97" t="s">
        <v>8053</v>
      </c>
      <c r="AX159" s="97" t="s">
        <v>8053</v>
      </c>
      <c r="AY159" s="97" t="s">
        <v>8053</v>
      </c>
      <c r="AZ159" s="97">
        <f t="shared" si="332"/>
        <v>11.735416423752746</v>
      </c>
      <c r="BA159" s="97">
        <f t="shared" si="333"/>
        <v>11.735416423752746</v>
      </c>
      <c r="BB159" s="97">
        <f t="shared" si="334"/>
        <v>0.48897568432303107</v>
      </c>
      <c r="BC159" s="97">
        <f t="shared" si="335"/>
        <v>0</v>
      </c>
      <c r="BD159" s="97">
        <f t="shared" si="336"/>
        <v>0</v>
      </c>
      <c r="BE159" s="97">
        <f t="shared" si="337"/>
        <v>0</v>
      </c>
      <c r="BF159" s="97">
        <f>SIN((90-$Y$9)*$AE$8)*TAN($AC$9*$AE$8)/TAN((90-'C'!$F117)*$AE$8)</f>
        <v>-0.50743732586847845</v>
      </c>
      <c r="BG159" s="97">
        <f t="shared" si="338"/>
        <v>3.9313065427916136</v>
      </c>
      <c r="BH159" s="97">
        <f t="shared" si="339"/>
        <v>2.2206545302661587</v>
      </c>
      <c r="BI159" s="97">
        <f t="shared" si="340"/>
        <v>-13.209247388114951</v>
      </c>
      <c r="BJ159" s="97">
        <f t="shared" si="341"/>
        <v>-63.235932093769613</v>
      </c>
      <c r="BK159" s="97">
        <f t="shared" si="342"/>
        <v>50.02668470565466</v>
      </c>
      <c r="BL159" s="97">
        <f t="shared" si="343"/>
        <v>256.44517948188457</v>
      </c>
      <c r="BM159" s="97" t="s">
        <v>8053</v>
      </c>
      <c r="BN159" s="97" t="s">
        <v>8053</v>
      </c>
      <c r="BO159" s="97" t="s">
        <v>8053</v>
      </c>
      <c r="BP159" s="97">
        <f t="shared" si="344"/>
        <v>15.52289009148809</v>
      </c>
      <c r="BQ159" s="97">
        <f t="shared" si="345"/>
        <v>15.52289009148809</v>
      </c>
      <c r="BR159" s="97">
        <f t="shared" si="346"/>
        <v>0.64678708714533706</v>
      </c>
      <c r="BS159" s="97">
        <f t="shared" si="347"/>
        <v>0</v>
      </c>
      <c r="BT159" s="97">
        <f t="shared" si="348"/>
        <v>0</v>
      </c>
      <c r="BU159" s="97">
        <f t="shared" si="349"/>
        <v>0</v>
      </c>
      <c r="BV159" s="97">
        <f>SIN((90-$Y$9)*$AE$8)*TAN($AE$10*$AE$8)/TAN((90-'C'!$F117)*$AE$8)</f>
        <v>4.102454434259771E-2</v>
      </c>
      <c r="BW159" s="97">
        <f t="shared" si="350"/>
        <v>2.5695650812758864E-2</v>
      </c>
      <c r="BX159" s="97">
        <f t="shared" si="351"/>
        <v>1.0127663357422376</v>
      </c>
      <c r="BY159" s="97">
        <f t="shared" si="352"/>
        <v>2.3215389885000328</v>
      </c>
      <c r="BZ159" s="97">
        <f t="shared" si="353"/>
        <v>9.1069592988755232</v>
      </c>
      <c r="CA159" s="97">
        <f t="shared" si="354"/>
        <v>-6.7854203103754909</v>
      </c>
      <c r="CB159" s="97">
        <f t="shared" si="355"/>
        <v>168.57150171262444</v>
      </c>
      <c r="CC159" s="97" t="s">
        <v>8053</v>
      </c>
      <c r="CD159" s="97" t="s">
        <v>8053</v>
      </c>
      <c r="CE159" s="97" t="s">
        <v>8053</v>
      </c>
      <c r="CF159" s="97">
        <f t="shared" si="356"/>
        <v>0</v>
      </c>
      <c r="CG159" s="97">
        <f t="shared" si="357"/>
        <v>0</v>
      </c>
      <c r="CH159" s="97">
        <f t="shared" si="358"/>
        <v>0</v>
      </c>
      <c r="CI159" s="97">
        <f t="shared" si="359"/>
        <v>0</v>
      </c>
      <c r="CJ159" s="97">
        <f t="shared" si="360"/>
        <v>0</v>
      </c>
      <c r="CK159" s="97">
        <f t="shared" si="361"/>
        <v>0</v>
      </c>
      <c r="CL159" s="97">
        <f>90-'C'!$F117</f>
        <v>80.090999999999994</v>
      </c>
      <c r="CM159" s="97">
        <v>15</v>
      </c>
      <c r="CN159" s="97"/>
      <c r="CO159" s="97"/>
      <c r="CP159" s="97">
        <f>$J145</f>
        <v>0</v>
      </c>
      <c r="CQ159" s="97"/>
      <c r="CR159" s="97" t="s">
        <v>8197</v>
      </c>
      <c r="CS159" s="97">
        <f t="shared" si="362"/>
        <v>15</v>
      </c>
      <c r="CT159" s="97">
        <f t="shared" si="363"/>
        <v>34.31666666666667</v>
      </c>
      <c r="CU159" s="97">
        <f>'C'!F117</f>
        <v>9.9090000000000007</v>
      </c>
      <c r="CV159" s="97">
        <f t="shared" si="364"/>
        <v>3.1415926535897931</v>
      </c>
      <c r="CW159" s="97">
        <f t="shared" si="365"/>
        <v>1.7453292519943295E-2</v>
      </c>
      <c r="CX159" s="97">
        <f t="shared" si="366"/>
        <v>57.295779513082323</v>
      </c>
      <c r="CY159" s="97">
        <f t="shared" si="367"/>
        <v>0.59893882164272083</v>
      </c>
      <c r="CZ159" s="97">
        <f t="shared" si="368"/>
        <v>0.17294467558011814</v>
      </c>
      <c r="DA159" s="97">
        <f t="shared" si="369"/>
        <v>1.70833789975011</v>
      </c>
      <c r="DB159" s="97">
        <f t="shared" si="370"/>
        <v>77.390973729376483</v>
      </c>
      <c r="DC159" s="97">
        <f t="shared" si="371"/>
        <v>77.390973729376483</v>
      </c>
      <c r="DD159" s="97">
        <f t="shared" si="372"/>
        <v>282.60902627062353</v>
      </c>
      <c r="DE159" s="97"/>
      <c r="DF159" s="97"/>
      <c r="DG159" s="97"/>
      <c r="DH159" s="97"/>
      <c r="DI159" s="97"/>
      <c r="DJ159" s="97"/>
      <c r="DK159" s="97"/>
      <c r="DL159" s="97"/>
      <c r="DM159" s="97"/>
      <c r="DN159" s="97"/>
      <c r="DO159" s="97"/>
    </row>
    <row r="160" spans="1:119" ht="30" customHeight="1" x14ac:dyDescent="0.2">
      <c r="A160" s="97">
        <f t="shared" si="296"/>
        <v>0</v>
      </c>
      <c r="B160" s="97">
        <f t="shared" si="297"/>
        <v>0</v>
      </c>
      <c r="C160" s="97">
        <f t="shared" si="298"/>
        <v>0</v>
      </c>
      <c r="D160" s="97">
        <f t="shared" si="299"/>
        <v>0.48904511628097608</v>
      </c>
      <c r="E160" s="97">
        <f t="shared" si="300"/>
        <v>0</v>
      </c>
      <c r="F160" s="98">
        <f t="shared" si="301"/>
        <v>0.48904511628097608</v>
      </c>
      <c r="G160" s="97">
        <f t="shared" si="302"/>
        <v>0.64525212593842796</v>
      </c>
      <c r="H160" s="97">
        <f t="shared" si="303"/>
        <v>0</v>
      </c>
      <c r="I160" s="98">
        <f t="shared" si="304"/>
        <v>0.64525212593842796</v>
      </c>
      <c r="J160" s="97">
        <f t="shared" si="305"/>
        <v>0</v>
      </c>
      <c r="K160" s="97">
        <f t="shared" si="306"/>
        <v>0</v>
      </c>
      <c r="L160" s="98">
        <f t="shared" si="307"/>
        <v>0</v>
      </c>
      <c r="M160" s="98">
        <f t="shared" si="308"/>
        <v>16</v>
      </c>
      <c r="N160" s="97"/>
      <c r="O160" s="97"/>
      <c r="P160" s="97">
        <f>$K145</f>
        <v>0</v>
      </c>
      <c r="Q160" s="98">
        <f t="shared" si="373"/>
        <v>16</v>
      </c>
      <c r="R160" s="97">
        <f t="shared" si="309"/>
        <v>105.87231873866266</v>
      </c>
      <c r="S160" s="97">
        <f t="shared" si="310"/>
        <v>76.956925303778277</v>
      </c>
      <c r="T160" s="97">
        <f t="shared" si="311"/>
        <v>28.915393434884379</v>
      </c>
      <c r="U160" s="97" t="str">
        <f t="shared" si="312"/>
        <v>QSOS</v>
      </c>
      <c r="V160" s="97">
        <f t="shared" si="313"/>
        <v>283.04307469622171</v>
      </c>
      <c r="W160" s="97">
        <f t="shared" si="0"/>
        <v>148</v>
      </c>
      <c r="X160" s="97">
        <f>SIN((90-$Y$9)*$AE$8)*TAN($AE$9*$AE$8)/TAN((90-'C'!$F118)*$AE$8)</f>
        <v>0.52600473933532932</v>
      </c>
      <c r="Y160" s="97">
        <f t="shared" si="314"/>
        <v>3.9313065427916092</v>
      </c>
      <c r="Z160" s="97">
        <f t="shared" si="315"/>
        <v>2.2206545302661578</v>
      </c>
      <c r="AA160" s="97">
        <f t="shared" si="316"/>
        <v>13.701833422602233</v>
      </c>
      <c r="AB160" s="97">
        <f t="shared" si="317"/>
        <v>63.235932093769605</v>
      </c>
      <c r="AC160" s="97">
        <f t="shared" si="318"/>
        <v>-49.534098671167371</v>
      </c>
      <c r="AD160" s="97">
        <f t="shared" si="319"/>
        <v>103.06223448362817</v>
      </c>
      <c r="AE160" s="97">
        <f>(COS( 90.833*$AE$8)-SIN($Y$9*$AE$8)*SIN('C'!$F118*$AE$8))/COS($Y$9*$AE$8)/COS('C'!$F118*$AE$8)</f>
        <v>-0.14149107631175528</v>
      </c>
      <c r="AF160" s="97">
        <f t="shared" si="320"/>
        <v>98.134137596496714</v>
      </c>
      <c r="AG160" s="97">
        <f>('C'!$E118+$AG$9+$AA$9/15)</f>
        <v>12.183777777777781</v>
      </c>
      <c r="AH160" s="97">
        <f t="shared" si="374"/>
        <v>0</v>
      </c>
      <c r="AI160" s="97">
        <f t="shared" si="321"/>
        <v>0</v>
      </c>
      <c r="AJ160" s="97">
        <f t="shared" si="322"/>
        <v>0</v>
      </c>
      <c r="AK160" s="97">
        <f t="shared" si="323"/>
        <v>0</v>
      </c>
      <c r="AL160" s="97">
        <f t="shared" si="324"/>
        <v>0</v>
      </c>
      <c r="AM160" s="97"/>
      <c r="AN160" s="97"/>
      <c r="AO160" s="97">
        <f t="shared" si="325"/>
        <v>0</v>
      </c>
      <c r="AP160" s="97">
        <f>SIN((90-$Y$9)*$AE$8)*TAN($AC$10*$AE$8)/TAN((90-'C'!$F118)*$AE$8)</f>
        <v>-4.2525655195636558E-2</v>
      </c>
      <c r="AQ160" s="97">
        <f t="shared" si="326"/>
        <v>2.5695650812758871E-2</v>
      </c>
      <c r="AR160" s="97">
        <f t="shared" si="327"/>
        <v>1.0127663357422376</v>
      </c>
      <c r="AS160" s="97">
        <f t="shared" si="328"/>
        <v>-2.4065344933601791</v>
      </c>
      <c r="AT160" s="97">
        <f t="shared" si="329"/>
        <v>-9.106959298875525</v>
      </c>
      <c r="AU160" s="97">
        <f t="shared" si="330"/>
        <v>6.7004248055153459</v>
      </c>
      <c r="AV160" s="97">
        <f t="shared" si="331"/>
        <v>191.51349379223569</v>
      </c>
      <c r="AW160" s="97" t="s">
        <v>8053</v>
      </c>
      <c r="AX160" s="97" t="s">
        <v>8053</v>
      </c>
      <c r="AY160" s="97" t="s">
        <v>8053</v>
      </c>
      <c r="AZ160" s="97">
        <f t="shared" si="332"/>
        <v>11.737082790743425</v>
      </c>
      <c r="BA160" s="97">
        <f t="shared" si="333"/>
        <v>11.737082790743425</v>
      </c>
      <c r="BB160" s="97">
        <f t="shared" si="334"/>
        <v>0.48904511628097608</v>
      </c>
      <c r="BC160" s="97">
        <f t="shared" si="335"/>
        <v>0</v>
      </c>
      <c r="BD160" s="97">
        <f t="shared" si="336"/>
        <v>0</v>
      </c>
      <c r="BE160" s="97">
        <f t="shared" si="337"/>
        <v>0</v>
      </c>
      <c r="BF160" s="97">
        <f>SIN((90-$Y$9)*$AE$8)*TAN($AC$9*$AE$8)/TAN((90-'C'!$F118)*$AE$8)</f>
        <v>-0.52600473933532954</v>
      </c>
      <c r="BG160" s="97">
        <f t="shared" si="338"/>
        <v>3.9313065427916136</v>
      </c>
      <c r="BH160" s="97">
        <f t="shared" si="339"/>
        <v>2.2206545302661587</v>
      </c>
      <c r="BI160" s="97">
        <f t="shared" si="340"/>
        <v>-13.701833422602233</v>
      </c>
      <c r="BJ160" s="97">
        <f t="shared" si="341"/>
        <v>-63.235932093769613</v>
      </c>
      <c r="BK160" s="97">
        <f t="shared" si="342"/>
        <v>49.534098671167378</v>
      </c>
      <c r="BL160" s="97">
        <f t="shared" si="343"/>
        <v>256.93776551637183</v>
      </c>
      <c r="BM160" s="97" t="s">
        <v>8053</v>
      </c>
      <c r="BN160" s="97" t="s">
        <v>8053</v>
      </c>
      <c r="BO160" s="97" t="s">
        <v>8053</v>
      </c>
      <c r="BP160" s="97">
        <f t="shared" si="344"/>
        <v>15.486051022522272</v>
      </c>
      <c r="BQ160" s="97">
        <f t="shared" si="345"/>
        <v>15.486051022522272</v>
      </c>
      <c r="BR160" s="97">
        <f t="shared" si="346"/>
        <v>0.64525212593842796</v>
      </c>
      <c r="BS160" s="97">
        <f t="shared" si="347"/>
        <v>0</v>
      </c>
      <c r="BT160" s="97">
        <f t="shared" si="348"/>
        <v>0</v>
      </c>
      <c r="BU160" s="97">
        <f t="shared" si="349"/>
        <v>0</v>
      </c>
      <c r="BV160" s="97">
        <f>SIN((90-$Y$9)*$AE$8)*TAN($AE$10*$AE$8)/TAN((90-'C'!$F118)*$AE$8)</f>
        <v>4.2525655195636544E-2</v>
      </c>
      <c r="BW160" s="97">
        <f t="shared" si="350"/>
        <v>2.5695650812758864E-2</v>
      </c>
      <c r="BX160" s="97">
        <f t="shared" si="351"/>
        <v>1.0127663357422376</v>
      </c>
      <c r="BY160" s="97">
        <f t="shared" si="352"/>
        <v>2.4065344933601787</v>
      </c>
      <c r="BZ160" s="97">
        <f t="shared" si="353"/>
        <v>9.1069592988755232</v>
      </c>
      <c r="CA160" s="97">
        <f t="shared" si="354"/>
        <v>-6.700424805515345</v>
      </c>
      <c r="CB160" s="97">
        <f t="shared" si="355"/>
        <v>168.48650620776431</v>
      </c>
      <c r="CC160" s="97" t="s">
        <v>8053</v>
      </c>
      <c r="CD160" s="97" t="s">
        <v>8053</v>
      </c>
      <c r="CE160" s="97" t="s">
        <v>8053</v>
      </c>
      <c r="CF160" s="97">
        <f t="shared" si="356"/>
        <v>0</v>
      </c>
      <c r="CG160" s="97">
        <f t="shared" si="357"/>
        <v>0</v>
      </c>
      <c r="CH160" s="97">
        <f t="shared" si="358"/>
        <v>0</v>
      </c>
      <c r="CI160" s="97">
        <f t="shared" si="359"/>
        <v>0</v>
      </c>
      <c r="CJ160" s="97">
        <f t="shared" si="360"/>
        <v>0</v>
      </c>
      <c r="CK160" s="97">
        <f t="shared" si="361"/>
        <v>0</v>
      </c>
      <c r="CL160" s="97">
        <f>90-'C'!$F118</f>
        <v>79.736000000000004</v>
      </c>
      <c r="CM160" s="97">
        <v>16</v>
      </c>
      <c r="CN160" s="97"/>
      <c r="CO160" s="97"/>
      <c r="CP160" s="97">
        <f>$K145</f>
        <v>0</v>
      </c>
      <c r="CQ160" s="97"/>
      <c r="CR160" s="97" t="s">
        <v>8197</v>
      </c>
      <c r="CS160" s="97">
        <f t="shared" si="362"/>
        <v>16</v>
      </c>
      <c r="CT160" s="97">
        <f t="shared" si="363"/>
        <v>34.31666666666667</v>
      </c>
      <c r="CU160" s="97">
        <f>'C'!F118</f>
        <v>10.263999999999999</v>
      </c>
      <c r="CV160" s="97">
        <f t="shared" si="364"/>
        <v>3.1415926535897931</v>
      </c>
      <c r="CW160" s="97">
        <f t="shared" si="365"/>
        <v>1.7453292519943295E-2</v>
      </c>
      <c r="CX160" s="97">
        <f t="shared" si="366"/>
        <v>57.295779513082323</v>
      </c>
      <c r="CY160" s="97">
        <f t="shared" si="367"/>
        <v>0.59893882164272083</v>
      </c>
      <c r="CZ160" s="97">
        <f t="shared" si="368"/>
        <v>0.17914059442469799</v>
      </c>
      <c r="DA160" s="97">
        <f t="shared" si="369"/>
        <v>1.7127638096640223</v>
      </c>
      <c r="DB160" s="97">
        <f t="shared" si="370"/>
        <v>76.956925303778277</v>
      </c>
      <c r="DC160" s="97">
        <f t="shared" si="371"/>
        <v>76.956925303778277</v>
      </c>
      <c r="DD160" s="97">
        <f t="shared" si="372"/>
        <v>283.04307469622171</v>
      </c>
      <c r="DE160" s="97"/>
      <c r="DF160" s="97"/>
      <c r="DG160" s="97"/>
      <c r="DH160" s="97"/>
      <c r="DI160" s="97"/>
      <c r="DJ160" s="97"/>
      <c r="DK160" s="97"/>
      <c r="DL160" s="97"/>
      <c r="DM160" s="97"/>
      <c r="DN160" s="97"/>
      <c r="DO160" s="97"/>
    </row>
    <row r="161" spans="1:119" ht="30" customHeight="1" x14ac:dyDescent="0.2">
      <c r="A161" s="97">
        <f t="shared" si="296"/>
        <v>0</v>
      </c>
      <c r="B161" s="97">
        <f t="shared" si="297"/>
        <v>0</v>
      </c>
      <c r="C161" s="97">
        <f t="shared" si="298"/>
        <v>0</v>
      </c>
      <c r="D161" s="97">
        <f t="shared" si="299"/>
        <v>0.48915475792016655</v>
      </c>
      <c r="E161" s="97">
        <f t="shared" si="300"/>
        <v>0</v>
      </c>
      <c r="F161" s="98">
        <f t="shared" si="301"/>
        <v>0.48915475792016655</v>
      </c>
      <c r="G161" s="97">
        <f t="shared" si="302"/>
        <v>0.64376451266897849</v>
      </c>
      <c r="H161" s="97">
        <f t="shared" si="303"/>
        <v>0</v>
      </c>
      <c r="I161" s="98">
        <f t="shared" si="304"/>
        <v>0.64376451266897849</v>
      </c>
      <c r="J161" s="97">
        <f t="shared" si="305"/>
        <v>0</v>
      </c>
      <c r="K161" s="97">
        <f t="shared" si="306"/>
        <v>0</v>
      </c>
      <c r="L161" s="98">
        <f t="shared" si="307"/>
        <v>0</v>
      </c>
      <c r="M161" s="98">
        <f t="shared" si="308"/>
        <v>17</v>
      </c>
      <c r="N161" s="97"/>
      <c r="O161" s="97"/>
      <c r="P161" s="97"/>
      <c r="Q161" s="98">
        <f t="shared" si="373"/>
        <v>17</v>
      </c>
      <c r="R161" s="97">
        <f t="shared" si="309"/>
        <v>105.87231873866266</v>
      </c>
      <c r="S161" s="97">
        <f t="shared" si="310"/>
        <v>76.526273312437681</v>
      </c>
      <c r="T161" s="97">
        <f t="shared" si="311"/>
        <v>29.346045426224975</v>
      </c>
      <c r="U161" s="97" t="str">
        <f t="shared" si="312"/>
        <v>QSOS</v>
      </c>
      <c r="V161" s="97">
        <f t="shared" si="313"/>
        <v>283.4737266875623</v>
      </c>
      <c r="W161" s="97">
        <f t="shared" si="0"/>
        <v>149</v>
      </c>
      <c r="X161" s="97">
        <f>SIN((90-$Y$9)*$AE$8)*TAN($AE$9*$AE$8)/TAN((90-'C'!$F119)*$AE$8)</f>
        <v>0.54445642489280877</v>
      </c>
      <c r="Y161" s="97">
        <f t="shared" si="314"/>
        <v>3.9313065427916092</v>
      </c>
      <c r="Z161" s="97">
        <f t="shared" si="315"/>
        <v>2.2206545302661578</v>
      </c>
      <c r="AA161" s="97">
        <f t="shared" si="316"/>
        <v>14.192374199604076</v>
      </c>
      <c r="AB161" s="97">
        <f t="shared" si="317"/>
        <v>63.235932093769605</v>
      </c>
      <c r="AC161" s="97">
        <f t="shared" si="318"/>
        <v>-49.043557894165531</v>
      </c>
      <c r="AD161" s="97">
        <f t="shared" si="319"/>
        <v>102.57169370662632</v>
      </c>
      <c r="AE161" s="97">
        <f>(COS( 90.833*$AE$8)-SIN($Y$9*$AE$8)*SIN('C'!$F119*$AE$8))/COS($Y$9*$AE$8)/COS('C'!$F119*$AE$8)</f>
        <v>-0.14584719275245495</v>
      </c>
      <c r="AF161" s="97">
        <f t="shared" si="320"/>
        <v>98.386341315310986</v>
      </c>
      <c r="AG161" s="97">
        <f>('C'!$E119+$AG$9+$AA$9/15)</f>
        <v>12.180777777777781</v>
      </c>
      <c r="AH161" s="97">
        <f t="shared" si="374"/>
        <v>0</v>
      </c>
      <c r="AI161" s="97">
        <f t="shared" si="321"/>
        <v>0</v>
      </c>
      <c r="AJ161" s="97">
        <f t="shared" si="322"/>
        <v>0</v>
      </c>
      <c r="AK161" s="97">
        <f t="shared" si="323"/>
        <v>0</v>
      </c>
      <c r="AL161" s="97">
        <f t="shared" si="324"/>
        <v>0</v>
      </c>
      <c r="AM161" s="97"/>
      <c r="AN161" s="97"/>
      <c r="AO161" s="97">
        <f t="shared" si="325"/>
        <v>0</v>
      </c>
      <c r="AP161" s="97">
        <f>SIN((90-$Y$9)*$AE$8)*TAN($AC$10*$AE$8)/TAN((90-'C'!$F119)*$AE$8)</f>
        <v>-4.4017409849382079E-2</v>
      </c>
      <c r="AQ161" s="97">
        <f t="shared" si="326"/>
        <v>2.5695650812758871E-2</v>
      </c>
      <c r="AR161" s="97">
        <f t="shared" si="327"/>
        <v>1.0127663357422376</v>
      </c>
      <c r="AS161" s="97">
        <f t="shared" si="328"/>
        <v>-2.4910054834687725</v>
      </c>
      <c r="AT161" s="97">
        <f t="shared" si="329"/>
        <v>-9.106959298875525</v>
      </c>
      <c r="AU161" s="97">
        <f t="shared" si="330"/>
        <v>6.615953815406753</v>
      </c>
      <c r="AV161" s="97">
        <f t="shared" si="331"/>
        <v>191.59796478234429</v>
      </c>
      <c r="AW161" s="97" t="s">
        <v>8053</v>
      </c>
      <c r="AX161" s="97" t="s">
        <v>8053</v>
      </c>
      <c r="AY161" s="97" t="s">
        <v>8053</v>
      </c>
      <c r="AZ161" s="97">
        <f t="shared" si="332"/>
        <v>11.739714190083998</v>
      </c>
      <c r="BA161" s="97">
        <f t="shared" si="333"/>
        <v>11.739714190083998</v>
      </c>
      <c r="BB161" s="97">
        <f t="shared" si="334"/>
        <v>0.48915475792016655</v>
      </c>
      <c r="BC161" s="97">
        <f t="shared" si="335"/>
        <v>0</v>
      </c>
      <c r="BD161" s="97">
        <f t="shared" si="336"/>
        <v>0</v>
      </c>
      <c r="BE161" s="97">
        <f t="shared" si="337"/>
        <v>0</v>
      </c>
      <c r="BF161" s="97">
        <f>SIN((90-$Y$9)*$AE$8)*TAN($AC$9*$AE$8)/TAN((90-'C'!$F119)*$AE$8)</f>
        <v>-0.5444564248928091</v>
      </c>
      <c r="BG161" s="97">
        <f t="shared" si="338"/>
        <v>3.9313065427916136</v>
      </c>
      <c r="BH161" s="97">
        <f t="shared" si="339"/>
        <v>2.2206545302661587</v>
      </c>
      <c r="BI161" s="97">
        <f t="shared" si="340"/>
        <v>-14.19237419960408</v>
      </c>
      <c r="BJ161" s="97">
        <f t="shared" si="341"/>
        <v>-63.235932093769613</v>
      </c>
      <c r="BK161" s="97">
        <f t="shared" si="342"/>
        <v>49.043557894165531</v>
      </c>
      <c r="BL161" s="97">
        <f t="shared" si="343"/>
        <v>257.42830629337368</v>
      </c>
      <c r="BM161" s="97" t="s">
        <v>8053</v>
      </c>
      <c r="BN161" s="97" t="s">
        <v>8053</v>
      </c>
      <c r="BO161" s="97" t="s">
        <v>8053</v>
      </c>
      <c r="BP161" s="97">
        <f t="shared" si="344"/>
        <v>15.450348304055483</v>
      </c>
      <c r="BQ161" s="97">
        <f t="shared" si="345"/>
        <v>15.450348304055483</v>
      </c>
      <c r="BR161" s="97">
        <f t="shared" si="346"/>
        <v>0.64376451266897849</v>
      </c>
      <c r="BS161" s="97">
        <f t="shared" si="347"/>
        <v>0</v>
      </c>
      <c r="BT161" s="97">
        <f t="shared" si="348"/>
        <v>0</v>
      </c>
      <c r="BU161" s="97">
        <f t="shared" si="349"/>
        <v>0</v>
      </c>
      <c r="BV161" s="97">
        <f>SIN((90-$Y$9)*$AE$8)*TAN($AE$10*$AE$8)/TAN((90-'C'!$F119)*$AE$8)</f>
        <v>4.4017409849382072E-2</v>
      </c>
      <c r="BW161" s="97">
        <f t="shared" si="350"/>
        <v>2.5695650812758864E-2</v>
      </c>
      <c r="BX161" s="97">
        <f t="shared" si="351"/>
        <v>1.0127663357422376</v>
      </c>
      <c r="BY161" s="97">
        <f t="shared" si="352"/>
        <v>2.4910054834687725</v>
      </c>
      <c r="BZ161" s="97">
        <f t="shared" si="353"/>
        <v>9.1069592988755232</v>
      </c>
      <c r="CA161" s="97">
        <f t="shared" si="354"/>
        <v>-6.6159538154067512</v>
      </c>
      <c r="CB161" s="97">
        <f t="shared" si="355"/>
        <v>168.40203521765571</v>
      </c>
      <c r="CC161" s="97" t="s">
        <v>8053</v>
      </c>
      <c r="CD161" s="97" t="s">
        <v>8053</v>
      </c>
      <c r="CE161" s="97" t="s">
        <v>8053</v>
      </c>
      <c r="CF161" s="97">
        <f t="shared" si="356"/>
        <v>0</v>
      </c>
      <c r="CG161" s="97">
        <f t="shared" si="357"/>
        <v>0</v>
      </c>
      <c r="CH161" s="97">
        <f t="shared" si="358"/>
        <v>0</v>
      </c>
      <c r="CI161" s="97">
        <f t="shared" si="359"/>
        <v>0</v>
      </c>
      <c r="CJ161" s="97">
        <f t="shared" si="360"/>
        <v>0</v>
      </c>
      <c r="CK161" s="97">
        <f t="shared" si="361"/>
        <v>0</v>
      </c>
      <c r="CL161" s="97">
        <f>90-'C'!$F119</f>
        <v>79.384</v>
      </c>
      <c r="CM161" s="97">
        <v>17</v>
      </c>
      <c r="CN161" s="97"/>
      <c r="CO161" s="97"/>
      <c r="CP161" s="97"/>
      <c r="CQ161" s="97"/>
      <c r="CR161" s="97" t="s">
        <v>8197</v>
      </c>
      <c r="CS161" s="97">
        <f t="shared" si="362"/>
        <v>17</v>
      </c>
      <c r="CT161" s="97">
        <f t="shared" si="363"/>
        <v>34.31666666666667</v>
      </c>
      <c r="CU161" s="97">
        <f>'C'!F119</f>
        <v>10.616</v>
      </c>
      <c r="CV161" s="97">
        <f t="shared" si="364"/>
        <v>3.1415926535897931</v>
      </c>
      <c r="CW161" s="97">
        <f t="shared" si="365"/>
        <v>1.7453292519943295E-2</v>
      </c>
      <c r="CX161" s="97">
        <f t="shared" si="366"/>
        <v>57.295779513082323</v>
      </c>
      <c r="CY161" s="97">
        <f t="shared" si="367"/>
        <v>0.59893882164272083</v>
      </c>
      <c r="CZ161" s="97">
        <f t="shared" si="368"/>
        <v>0.18528415339171803</v>
      </c>
      <c r="DA161" s="97">
        <f t="shared" si="369"/>
        <v>1.7171655949431053</v>
      </c>
      <c r="DB161" s="97">
        <f t="shared" si="370"/>
        <v>76.526273312437681</v>
      </c>
      <c r="DC161" s="97">
        <f t="shared" si="371"/>
        <v>76.526273312437681</v>
      </c>
      <c r="DD161" s="97">
        <f t="shared" si="372"/>
        <v>283.4737266875623</v>
      </c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</row>
    <row r="162" spans="1:119" ht="30" customHeight="1" x14ac:dyDescent="0.2">
      <c r="A162" s="97">
        <f t="shared" si="296"/>
        <v>0</v>
      </c>
      <c r="B162" s="97">
        <f t="shared" si="297"/>
        <v>0</v>
      </c>
      <c r="C162" s="97">
        <f t="shared" si="298"/>
        <v>0</v>
      </c>
      <c r="D162" s="97">
        <f t="shared" si="299"/>
        <v>0.48922195105051519</v>
      </c>
      <c r="E162" s="97">
        <f t="shared" si="300"/>
        <v>0</v>
      </c>
      <c r="F162" s="98">
        <f t="shared" si="301"/>
        <v>0.48922195105051519</v>
      </c>
      <c r="G162" s="97">
        <f t="shared" si="302"/>
        <v>0.64223691836559482</v>
      </c>
      <c r="H162" s="97">
        <f t="shared" si="303"/>
        <v>0</v>
      </c>
      <c r="I162" s="98">
        <f t="shared" si="304"/>
        <v>0.64223691836559482</v>
      </c>
      <c r="J162" s="97">
        <f t="shared" si="305"/>
        <v>0</v>
      </c>
      <c r="K162" s="97">
        <f t="shared" si="306"/>
        <v>0</v>
      </c>
      <c r="L162" s="98">
        <f t="shared" si="307"/>
        <v>0</v>
      </c>
      <c r="M162" s="98">
        <f t="shared" si="308"/>
        <v>18</v>
      </c>
      <c r="N162" s="97"/>
      <c r="O162" s="97"/>
      <c r="P162" s="97"/>
      <c r="Q162" s="98">
        <f t="shared" si="373"/>
        <v>18</v>
      </c>
      <c r="R162" s="97">
        <f t="shared" si="309"/>
        <v>105.87231873866266</v>
      </c>
      <c r="S162" s="97">
        <f t="shared" si="310"/>
        <v>76.09779061416728</v>
      </c>
      <c r="T162" s="97">
        <f t="shared" si="311"/>
        <v>29.774528124495376</v>
      </c>
      <c r="U162" s="97" t="str">
        <f t="shared" si="312"/>
        <v>QSOS</v>
      </c>
      <c r="V162" s="97">
        <f t="shared" si="313"/>
        <v>283.90220938583275</v>
      </c>
      <c r="W162" s="97">
        <f t="shared" si="0"/>
        <v>150</v>
      </c>
      <c r="X162" s="97">
        <f>SIN((90-$Y$9)*$AE$8)*TAN($AE$9*$AE$8)/TAN((90-'C'!$F120)*$AE$8)</f>
        <v>0.56284545070619996</v>
      </c>
      <c r="Y162" s="97">
        <f t="shared" si="314"/>
        <v>3.9313065427916092</v>
      </c>
      <c r="Z162" s="97">
        <f t="shared" si="315"/>
        <v>2.2206545302661578</v>
      </c>
      <c r="AA162" s="97">
        <f t="shared" si="316"/>
        <v>14.68230814882218</v>
      </c>
      <c r="AB162" s="97">
        <f t="shared" si="317"/>
        <v>63.235932093769605</v>
      </c>
      <c r="AC162" s="97">
        <f t="shared" si="318"/>
        <v>-48.553623944947425</v>
      </c>
      <c r="AD162" s="97">
        <f t="shared" si="319"/>
        <v>102.08175975740821</v>
      </c>
      <c r="AE162" s="97">
        <f>(COS( 90.833*$AE$8)-SIN($Y$9*$AE$8)*SIN('C'!$F120*$AE$8))/COS($Y$9*$AE$8)/COS('C'!$F120*$AE$8)</f>
        <v>-0.15018918729157543</v>
      </c>
      <c r="AF162" s="97">
        <f t="shared" si="320"/>
        <v>98.637890394311384</v>
      </c>
      <c r="AG162" s="97">
        <f>('C'!$E120+$AG$9+$AA$9/15)</f>
        <v>12.176777777777779</v>
      </c>
      <c r="AH162" s="97">
        <f t="shared" si="374"/>
        <v>0</v>
      </c>
      <c r="AI162" s="97">
        <f t="shared" si="321"/>
        <v>0</v>
      </c>
      <c r="AJ162" s="97">
        <f t="shared" si="322"/>
        <v>0</v>
      </c>
      <c r="AK162" s="97">
        <f t="shared" si="323"/>
        <v>0</v>
      </c>
      <c r="AL162" s="97">
        <f t="shared" si="324"/>
        <v>0</v>
      </c>
      <c r="AM162" s="97"/>
      <c r="AN162" s="97"/>
      <c r="AO162" s="97">
        <f t="shared" si="325"/>
        <v>0</v>
      </c>
      <c r="AP162" s="97">
        <f>SIN((90-$Y$9)*$AE$8)*TAN($AC$10*$AE$8)/TAN((90-'C'!$F120)*$AE$8)</f>
        <v>-4.5504098680574159E-2</v>
      </c>
      <c r="AQ162" s="97">
        <f t="shared" si="326"/>
        <v>2.5695650812758871E-2</v>
      </c>
      <c r="AR162" s="97">
        <f t="shared" si="327"/>
        <v>1.0127663357422376</v>
      </c>
      <c r="AS162" s="97">
        <f t="shared" si="328"/>
        <v>-2.5751950103943164</v>
      </c>
      <c r="AT162" s="97">
        <f t="shared" si="329"/>
        <v>-9.106959298875525</v>
      </c>
      <c r="AU162" s="97">
        <f t="shared" si="330"/>
        <v>6.5317642884812086</v>
      </c>
      <c r="AV162" s="97">
        <f t="shared" si="331"/>
        <v>191.68215430926983</v>
      </c>
      <c r="AW162" s="97" t="s">
        <v>8053</v>
      </c>
      <c r="AX162" s="97" t="s">
        <v>8053</v>
      </c>
      <c r="AY162" s="97" t="s">
        <v>8053</v>
      </c>
      <c r="AZ162" s="97">
        <f t="shared" si="332"/>
        <v>11.741326825212365</v>
      </c>
      <c r="BA162" s="97">
        <f t="shared" si="333"/>
        <v>11.741326825212365</v>
      </c>
      <c r="BB162" s="97">
        <f t="shared" si="334"/>
        <v>0.48922195105051519</v>
      </c>
      <c r="BC162" s="97">
        <f t="shared" si="335"/>
        <v>0</v>
      </c>
      <c r="BD162" s="97">
        <f t="shared" si="336"/>
        <v>0</v>
      </c>
      <c r="BE162" s="97">
        <f t="shared" si="337"/>
        <v>0</v>
      </c>
      <c r="BF162" s="97">
        <f>SIN((90-$Y$9)*$AE$8)*TAN($AC$9*$AE$8)/TAN((90-'C'!$F120)*$AE$8)</f>
        <v>-0.56284545070620018</v>
      </c>
      <c r="BG162" s="97">
        <f t="shared" si="338"/>
        <v>3.9313065427916136</v>
      </c>
      <c r="BH162" s="97">
        <f t="shared" si="339"/>
        <v>2.2206545302661587</v>
      </c>
      <c r="BI162" s="97">
        <f t="shared" si="340"/>
        <v>-14.682308148822184</v>
      </c>
      <c r="BJ162" s="97">
        <f t="shared" si="341"/>
        <v>-63.235932093769613</v>
      </c>
      <c r="BK162" s="97">
        <f t="shared" si="342"/>
        <v>48.553623944947432</v>
      </c>
      <c r="BL162" s="97">
        <f t="shared" si="343"/>
        <v>257.91824024259182</v>
      </c>
      <c r="BM162" s="97" t="s">
        <v>8053</v>
      </c>
      <c r="BN162" s="97" t="s">
        <v>8053</v>
      </c>
      <c r="BO162" s="97" t="s">
        <v>8053</v>
      </c>
      <c r="BP162" s="97">
        <f t="shared" si="344"/>
        <v>15.413686040774275</v>
      </c>
      <c r="BQ162" s="97">
        <f t="shared" si="345"/>
        <v>15.413686040774275</v>
      </c>
      <c r="BR162" s="97">
        <f t="shared" si="346"/>
        <v>0.64223691836559482</v>
      </c>
      <c r="BS162" s="97">
        <f t="shared" si="347"/>
        <v>0</v>
      </c>
      <c r="BT162" s="97">
        <f t="shared" si="348"/>
        <v>0</v>
      </c>
      <c r="BU162" s="97">
        <f t="shared" si="349"/>
        <v>0</v>
      </c>
      <c r="BV162" s="97">
        <f>SIN((90-$Y$9)*$AE$8)*TAN($AE$10*$AE$8)/TAN((90-'C'!$F120)*$AE$8)</f>
        <v>4.5504098680574145E-2</v>
      </c>
      <c r="BW162" s="97">
        <f t="shared" si="350"/>
        <v>2.5695650812758864E-2</v>
      </c>
      <c r="BX162" s="97">
        <f t="shared" si="351"/>
        <v>1.0127663357422376</v>
      </c>
      <c r="BY162" s="97">
        <f t="shared" si="352"/>
        <v>2.5751950103943151</v>
      </c>
      <c r="BZ162" s="97">
        <f t="shared" si="353"/>
        <v>9.1069592988755232</v>
      </c>
      <c r="CA162" s="97">
        <f t="shared" si="354"/>
        <v>-6.5317642884812077</v>
      </c>
      <c r="CB162" s="97">
        <f t="shared" si="355"/>
        <v>168.31784569073017</v>
      </c>
      <c r="CC162" s="97" t="s">
        <v>8053</v>
      </c>
      <c r="CD162" s="97" t="s">
        <v>8053</v>
      </c>
      <c r="CE162" s="97" t="s">
        <v>8053</v>
      </c>
      <c r="CF162" s="97">
        <f t="shared" si="356"/>
        <v>0</v>
      </c>
      <c r="CG162" s="97">
        <f t="shared" si="357"/>
        <v>0</v>
      </c>
      <c r="CH162" s="97">
        <f t="shared" si="358"/>
        <v>0</v>
      </c>
      <c r="CI162" s="97">
        <f t="shared" si="359"/>
        <v>0</v>
      </c>
      <c r="CJ162" s="97">
        <f t="shared" si="360"/>
        <v>0</v>
      </c>
      <c r="CK162" s="97">
        <f t="shared" si="361"/>
        <v>0</v>
      </c>
      <c r="CL162" s="97">
        <f>90-'C'!$F120</f>
        <v>79.034000000000006</v>
      </c>
      <c r="CM162" s="97">
        <v>18</v>
      </c>
      <c r="CN162" s="97"/>
      <c r="CO162" s="97"/>
      <c r="CP162" s="97"/>
      <c r="CQ162" s="97"/>
      <c r="CR162" s="97" t="s">
        <v>8197</v>
      </c>
      <c r="CS162" s="97">
        <f t="shared" si="362"/>
        <v>18</v>
      </c>
      <c r="CT162" s="97">
        <f t="shared" si="363"/>
        <v>34.31666666666667</v>
      </c>
      <c r="CU162" s="97">
        <f>'C'!F120</f>
        <v>10.965999999999999</v>
      </c>
      <c r="CV162" s="97">
        <f t="shared" si="364"/>
        <v>3.1415926535897931</v>
      </c>
      <c r="CW162" s="97">
        <f t="shared" si="365"/>
        <v>1.7453292519943295E-2</v>
      </c>
      <c r="CX162" s="97">
        <f t="shared" si="366"/>
        <v>57.295779513082323</v>
      </c>
      <c r="CY162" s="97">
        <f t="shared" si="367"/>
        <v>0.59893882164272083</v>
      </c>
      <c r="CZ162" s="97">
        <f t="shared" si="368"/>
        <v>0.19139280577369816</v>
      </c>
      <c r="DA162" s="97">
        <f t="shared" si="369"/>
        <v>1.7215559546020216</v>
      </c>
      <c r="DB162" s="97">
        <f t="shared" si="370"/>
        <v>76.09779061416728</v>
      </c>
      <c r="DC162" s="97">
        <f t="shared" si="371"/>
        <v>76.09779061416728</v>
      </c>
      <c r="DD162" s="97">
        <f t="shared" si="372"/>
        <v>283.90220938583275</v>
      </c>
      <c r="DE162" s="97"/>
      <c r="DF162" s="97"/>
      <c r="DG162" s="97"/>
      <c r="DH162" s="97"/>
      <c r="DI162" s="97"/>
      <c r="DJ162" s="97"/>
      <c r="DK162" s="97"/>
      <c r="DL162" s="97"/>
      <c r="DM162" s="97"/>
      <c r="DN162" s="97"/>
      <c r="DO162" s="97"/>
    </row>
    <row r="163" spans="1:119" ht="30" customHeight="1" x14ac:dyDescent="0.2">
      <c r="A163" s="97">
        <f t="shared" si="296"/>
        <v>0</v>
      </c>
      <c r="B163" s="97">
        <f t="shared" si="297"/>
        <v>0</v>
      </c>
      <c r="C163" s="97">
        <f t="shared" si="298"/>
        <v>0</v>
      </c>
      <c r="D163" s="97">
        <f t="shared" si="299"/>
        <v>0.4892870314778201</v>
      </c>
      <c r="E163" s="97">
        <f t="shared" si="300"/>
        <v>0</v>
      </c>
      <c r="F163" s="98">
        <f t="shared" si="301"/>
        <v>0.4892870314778201</v>
      </c>
      <c r="G163" s="97">
        <f t="shared" si="302"/>
        <v>0.64071869334193787</v>
      </c>
      <c r="H163" s="97">
        <f t="shared" si="303"/>
        <v>0</v>
      </c>
      <c r="I163" s="98">
        <f t="shared" si="304"/>
        <v>0.64071869334193787</v>
      </c>
      <c r="J163" s="97">
        <f t="shared" si="305"/>
        <v>0</v>
      </c>
      <c r="K163" s="97">
        <f t="shared" si="306"/>
        <v>0</v>
      </c>
      <c r="L163" s="98">
        <f t="shared" si="307"/>
        <v>0</v>
      </c>
      <c r="M163" s="98">
        <f t="shared" si="308"/>
        <v>19</v>
      </c>
      <c r="N163" s="97"/>
      <c r="O163" s="97"/>
      <c r="P163" s="97"/>
      <c r="Q163" s="98">
        <f t="shared" si="373"/>
        <v>19</v>
      </c>
      <c r="R163" s="97">
        <f t="shared" si="309"/>
        <v>105.87231873866266</v>
      </c>
      <c r="S163" s="97">
        <f t="shared" si="310"/>
        <v>75.67392345289143</v>
      </c>
      <c r="T163" s="97">
        <f t="shared" si="311"/>
        <v>30.198395285771227</v>
      </c>
      <c r="U163" s="97" t="str">
        <f t="shared" si="312"/>
        <v>QSOS</v>
      </c>
      <c r="V163" s="97">
        <f t="shared" si="313"/>
        <v>284.32607654710858</v>
      </c>
      <c r="W163" s="97">
        <f t="shared" si="0"/>
        <v>151</v>
      </c>
      <c r="X163" s="97">
        <f>SIN((90-$Y$9)*$AE$8)*TAN($AE$9*$AE$8)/TAN((90-'C'!$F121)*$AE$8)</f>
        <v>0.58106715029000355</v>
      </c>
      <c r="Y163" s="97">
        <f t="shared" si="314"/>
        <v>3.9313065427916092</v>
      </c>
      <c r="Z163" s="97">
        <f t="shared" si="315"/>
        <v>2.2206545302661578</v>
      </c>
      <c r="AA163" s="97">
        <f t="shared" si="316"/>
        <v>15.168869157338641</v>
      </c>
      <c r="AB163" s="97">
        <f t="shared" si="317"/>
        <v>63.235932093769605</v>
      </c>
      <c r="AC163" s="97">
        <f t="shared" si="318"/>
        <v>-48.067062936430965</v>
      </c>
      <c r="AD163" s="97">
        <f t="shared" si="319"/>
        <v>101.59519874889176</v>
      </c>
      <c r="AE163" s="97">
        <f>(COS( 90.833*$AE$8)-SIN($Y$9*$AE$8)*SIN('C'!$F121*$AE$8))/COS($Y$9*$AE$8)/COS('C'!$F121*$AE$8)</f>
        <v>-0.15449233136415616</v>
      </c>
      <c r="AF163" s="97">
        <f t="shared" si="320"/>
        <v>98.887354332771181</v>
      </c>
      <c r="AG163" s="97">
        <f>('C'!$E121+$AG$9+$AA$9/15)</f>
        <v>12.172777777777778</v>
      </c>
      <c r="AH163" s="97">
        <f t="shared" si="374"/>
        <v>0</v>
      </c>
      <c r="AI163" s="97">
        <f t="shared" si="321"/>
        <v>0</v>
      </c>
      <c r="AJ163" s="97">
        <f t="shared" si="322"/>
        <v>0</v>
      </c>
      <c r="AK163" s="97">
        <f t="shared" si="323"/>
        <v>0</v>
      </c>
      <c r="AL163" s="97">
        <f t="shared" si="324"/>
        <v>0</v>
      </c>
      <c r="AM163" s="97"/>
      <c r="AN163" s="97"/>
      <c r="AO163" s="97">
        <f t="shared" si="325"/>
        <v>0</v>
      </c>
      <c r="AP163" s="97">
        <f>SIN((90-$Y$9)*$AE$8)*TAN($AC$10*$AE$8)/TAN((90-'C'!$F121)*$AE$8)</f>
        <v>-4.6977259767598721E-2</v>
      </c>
      <c r="AQ163" s="97">
        <f t="shared" si="326"/>
        <v>2.5695650812758871E-2</v>
      </c>
      <c r="AR163" s="97">
        <f t="shared" si="327"/>
        <v>1.0127663357422376</v>
      </c>
      <c r="AS163" s="97">
        <f t="shared" si="328"/>
        <v>-2.6586239642240788</v>
      </c>
      <c r="AT163" s="97">
        <f t="shared" si="329"/>
        <v>-9.106959298875525</v>
      </c>
      <c r="AU163" s="97">
        <f t="shared" si="330"/>
        <v>6.4483353346514463</v>
      </c>
      <c r="AV163" s="97">
        <f t="shared" si="331"/>
        <v>191.76558326309961</v>
      </c>
      <c r="AW163" s="97" t="s">
        <v>8053</v>
      </c>
      <c r="AX163" s="97" t="s">
        <v>8053</v>
      </c>
      <c r="AY163" s="97" t="s">
        <v>8053</v>
      </c>
      <c r="AZ163" s="97">
        <f t="shared" si="332"/>
        <v>11.742888755467682</v>
      </c>
      <c r="BA163" s="97">
        <f t="shared" si="333"/>
        <v>11.742888755467682</v>
      </c>
      <c r="BB163" s="97">
        <f t="shared" si="334"/>
        <v>0.4892870314778201</v>
      </c>
      <c r="BC163" s="97">
        <f t="shared" si="335"/>
        <v>0</v>
      </c>
      <c r="BD163" s="97">
        <f t="shared" si="336"/>
        <v>0</v>
      </c>
      <c r="BE163" s="97">
        <f t="shared" si="337"/>
        <v>0</v>
      </c>
      <c r="BF163" s="97">
        <f>SIN((90-$Y$9)*$AE$8)*TAN($AC$9*$AE$8)/TAN((90-'C'!$F121)*$AE$8)</f>
        <v>-0.58106715029000378</v>
      </c>
      <c r="BG163" s="97">
        <f t="shared" si="338"/>
        <v>3.9313065427916136</v>
      </c>
      <c r="BH163" s="97">
        <f t="shared" si="339"/>
        <v>2.2206545302661587</v>
      </c>
      <c r="BI163" s="97">
        <f t="shared" si="340"/>
        <v>-15.168869157338641</v>
      </c>
      <c r="BJ163" s="97">
        <f t="shared" si="341"/>
        <v>-63.235932093769613</v>
      </c>
      <c r="BK163" s="97">
        <f t="shared" si="342"/>
        <v>48.067062936430972</v>
      </c>
      <c r="BL163" s="97">
        <f t="shared" si="343"/>
        <v>258.40480125110827</v>
      </c>
      <c r="BM163" s="97" t="s">
        <v>8053</v>
      </c>
      <c r="BN163" s="97" t="s">
        <v>8053</v>
      </c>
      <c r="BO163" s="97" t="s">
        <v>8053</v>
      </c>
      <c r="BP163" s="97">
        <f t="shared" si="344"/>
        <v>15.37724864020651</v>
      </c>
      <c r="BQ163" s="97">
        <f t="shared" si="345"/>
        <v>15.37724864020651</v>
      </c>
      <c r="BR163" s="97">
        <f t="shared" si="346"/>
        <v>0.64071869334193787</v>
      </c>
      <c r="BS163" s="97">
        <f t="shared" si="347"/>
        <v>0</v>
      </c>
      <c r="BT163" s="97">
        <f t="shared" si="348"/>
        <v>0</v>
      </c>
      <c r="BU163" s="97">
        <f t="shared" si="349"/>
        <v>0</v>
      </c>
      <c r="BV163" s="97">
        <f>SIN((90-$Y$9)*$AE$8)*TAN($AE$10*$AE$8)/TAN((90-'C'!$F121)*$AE$8)</f>
        <v>4.6977259767598707E-2</v>
      </c>
      <c r="BW163" s="97">
        <f t="shared" si="350"/>
        <v>2.5695650812758864E-2</v>
      </c>
      <c r="BX163" s="97">
        <f t="shared" si="351"/>
        <v>1.0127663357422376</v>
      </c>
      <c r="BY163" s="97">
        <f t="shared" si="352"/>
        <v>2.6586239642240779</v>
      </c>
      <c r="BZ163" s="97">
        <f t="shared" si="353"/>
        <v>9.1069592988755232</v>
      </c>
      <c r="CA163" s="97">
        <f t="shared" si="354"/>
        <v>-6.4483353346514454</v>
      </c>
      <c r="CB163" s="97">
        <f t="shared" si="355"/>
        <v>168.23441673690039</v>
      </c>
      <c r="CC163" s="97" t="s">
        <v>8053</v>
      </c>
      <c r="CD163" s="97" t="s">
        <v>8053</v>
      </c>
      <c r="CE163" s="97" t="s">
        <v>8053</v>
      </c>
      <c r="CF163" s="97">
        <f t="shared" si="356"/>
        <v>0</v>
      </c>
      <c r="CG163" s="97">
        <f t="shared" si="357"/>
        <v>0</v>
      </c>
      <c r="CH163" s="97">
        <f t="shared" si="358"/>
        <v>0</v>
      </c>
      <c r="CI163" s="97">
        <f t="shared" si="359"/>
        <v>0</v>
      </c>
      <c r="CJ163" s="97">
        <f t="shared" si="360"/>
        <v>0</v>
      </c>
      <c r="CK163" s="97">
        <f t="shared" si="361"/>
        <v>0</v>
      </c>
      <c r="CL163" s="97">
        <f>90-'C'!$F121</f>
        <v>78.688000000000002</v>
      </c>
      <c r="CM163" s="97">
        <v>19</v>
      </c>
      <c r="CN163" s="97"/>
      <c r="CO163" s="97"/>
      <c r="CP163" s="97"/>
      <c r="CQ163" s="97"/>
      <c r="CR163" s="97" t="s">
        <v>8197</v>
      </c>
      <c r="CS163" s="97">
        <f t="shared" si="362"/>
        <v>19</v>
      </c>
      <c r="CT163" s="97">
        <f t="shared" si="363"/>
        <v>34.31666666666667</v>
      </c>
      <c r="CU163" s="97">
        <f>'C'!F121</f>
        <v>11.311999999999999</v>
      </c>
      <c r="CV163" s="97">
        <f t="shared" si="364"/>
        <v>3.1415926535897931</v>
      </c>
      <c r="CW163" s="97">
        <f t="shared" si="365"/>
        <v>1.7453292519943295E-2</v>
      </c>
      <c r="CX163" s="97">
        <f t="shared" si="366"/>
        <v>57.295779513082323</v>
      </c>
      <c r="CY163" s="97">
        <f t="shared" si="367"/>
        <v>0.59893882164272083</v>
      </c>
      <c r="CZ163" s="97">
        <f t="shared" si="368"/>
        <v>0.19743164498559854</v>
      </c>
      <c r="DA163" s="97">
        <f t="shared" si="369"/>
        <v>1.7259099216931375</v>
      </c>
      <c r="DB163" s="97">
        <f t="shared" si="370"/>
        <v>75.67392345289143</v>
      </c>
      <c r="DC163" s="97">
        <f t="shared" si="371"/>
        <v>75.67392345289143</v>
      </c>
      <c r="DD163" s="97">
        <f t="shared" si="372"/>
        <v>284.32607654710858</v>
      </c>
      <c r="DE163" s="97"/>
      <c r="DF163" s="97"/>
      <c r="DG163" s="97"/>
      <c r="DH163" s="97"/>
      <c r="DI163" s="97"/>
      <c r="DJ163" s="97"/>
      <c r="DK163" s="97"/>
      <c r="DL163" s="97"/>
      <c r="DM163" s="97"/>
      <c r="DN163" s="97"/>
      <c r="DO163" s="97"/>
    </row>
    <row r="164" spans="1:119" ht="30" customHeight="1" x14ac:dyDescent="0.2">
      <c r="A164" s="97">
        <f t="shared" si="296"/>
        <v>0</v>
      </c>
      <c r="B164" s="97">
        <f t="shared" si="297"/>
        <v>0</v>
      </c>
      <c r="C164" s="97">
        <f t="shared" si="298"/>
        <v>0</v>
      </c>
      <c r="D164" s="97">
        <f t="shared" si="299"/>
        <v>0.48939233798454745</v>
      </c>
      <c r="E164" s="97">
        <f t="shared" si="300"/>
        <v>0</v>
      </c>
      <c r="F164" s="98">
        <f t="shared" si="301"/>
        <v>0.48939233798454745</v>
      </c>
      <c r="G164" s="97">
        <f t="shared" si="302"/>
        <v>0.63924753768543063</v>
      </c>
      <c r="H164" s="97">
        <f t="shared" si="303"/>
        <v>0</v>
      </c>
      <c r="I164" s="98">
        <f t="shared" si="304"/>
        <v>0.63924753768543063</v>
      </c>
      <c r="J164" s="97">
        <f t="shared" si="305"/>
        <v>0</v>
      </c>
      <c r="K164" s="97">
        <f t="shared" si="306"/>
        <v>0</v>
      </c>
      <c r="L164" s="98">
        <f t="shared" si="307"/>
        <v>0</v>
      </c>
      <c r="M164" s="98">
        <f t="shared" si="308"/>
        <v>20</v>
      </c>
      <c r="N164" s="97"/>
      <c r="O164" s="97"/>
      <c r="P164" s="97"/>
      <c r="Q164" s="98">
        <f t="shared" si="373"/>
        <v>20</v>
      </c>
      <c r="R164" s="97">
        <f t="shared" si="309"/>
        <v>105.87231873866266</v>
      </c>
      <c r="S164" s="97">
        <f t="shared" si="310"/>
        <v>75.25344606241849</v>
      </c>
      <c r="T164" s="97">
        <f t="shared" si="311"/>
        <v>30.618872676244166</v>
      </c>
      <c r="U164" s="97" t="str">
        <f t="shared" si="312"/>
        <v>QSOS</v>
      </c>
      <c r="V164" s="97">
        <f t="shared" si="313"/>
        <v>284.7465539375815</v>
      </c>
      <c r="W164" s="97">
        <f t="shared" si="0"/>
        <v>152</v>
      </c>
      <c r="X164" s="97">
        <f>SIN((90-$Y$9)*$AE$8)*TAN($AE$9*$AE$8)/TAN((90-'C'!$F122)*$AE$8)</f>
        <v>0.59917435960165111</v>
      </c>
      <c r="Y164" s="97">
        <f t="shared" si="314"/>
        <v>3.9313065427916092</v>
      </c>
      <c r="Z164" s="97">
        <f t="shared" si="315"/>
        <v>2.2206545302661578</v>
      </c>
      <c r="AA164" s="97">
        <f t="shared" si="316"/>
        <v>15.65348519368122</v>
      </c>
      <c r="AB164" s="97">
        <f t="shared" si="317"/>
        <v>63.235932093769605</v>
      </c>
      <c r="AC164" s="97">
        <f t="shared" si="318"/>
        <v>-47.582446900088385</v>
      </c>
      <c r="AD164" s="97">
        <f t="shared" si="319"/>
        <v>101.11058271254919</v>
      </c>
      <c r="AE164" s="97">
        <f>(COS( 90.833*$AE$8)-SIN($Y$9*$AE$8)*SIN('C'!$F122*$AE$8))/COS($Y$9*$AE$8)/COS('C'!$F122*$AE$8)</f>
        <v>-0.15876908490893055</v>
      </c>
      <c r="AF164" s="97">
        <f t="shared" si="320"/>
        <v>99.135456735514282</v>
      </c>
      <c r="AG164" s="97">
        <f>('C'!$E122+$AG$9+$AA$9/15)</f>
        <v>12.169777777777778</v>
      </c>
      <c r="AH164" s="97">
        <f t="shared" si="374"/>
        <v>0</v>
      </c>
      <c r="AI164" s="97">
        <f t="shared" si="321"/>
        <v>0</v>
      </c>
      <c r="AJ164" s="97">
        <f t="shared" si="322"/>
        <v>0</v>
      </c>
      <c r="AK164" s="97">
        <f t="shared" si="323"/>
        <v>0</v>
      </c>
      <c r="AL164" s="97">
        <f t="shared" si="324"/>
        <v>0</v>
      </c>
      <c r="AM164" s="97"/>
      <c r="AN164" s="97"/>
      <c r="AO164" s="97">
        <f t="shared" si="325"/>
        <v>0</v>
      </c>
      <c r="AP164" s="97">
        <f>SIN((90-$Y$9)*$AE$8)*TAN($AC$10*$AE$8)/TAN((90-'C'!$F122)*$AE$8)</f>
        <v>-4.8441164713997793E-2</v>
      </c>
      <c r="AQ164" s="97">
        <f t="shared" si="326"/>
        <v>2.5695650812758871E-2</v>
      </c>
      <c r="AR164" s="97">
        <f t="shared" si="327"/>
        <v>1.0127663357422376</v>
      </c>
      <c r="AS164" s="97">
        <f t="shared" si="328"/>
        <v>-2.7415343066459417</v>
      </c>
      <c r="AT164" s="97">
        <f t="shared" si="329"/>
        <v>-9.106959298875525</v>
      </c>
      <c r="AU164" s="97">
        <f t="shared" si="330"/>
        <v>6.3654249922295829</v>
      </c>
      <c r="AV164" s="97">
        <f t="shared" si="331"/>
        <v>191.84849360552147</v>
      </c>
      <c r="AW164" s="97" t="s">
        <v>8053</v>
      </c>
      <c r="AX164" s="97" t="s">
        <v>8053</v>
      </c>
      <c r="AY164" s="97" t="s">
        <v>8053</v>
      </c>
      <c r="AZ164" s="97">
        <f t="shared" si="332"/>
        <v>11.745416111629138</v>
      </c>
      <c r="BA164" s="97">
        <f t="shared" si="333"/>
        <v>11.745416111629138</v>
      </c>
      <c r="BB164" s="97">
        <f t="shared" si="334"/>
        <v>0.48939233798454745</v>
      </c>
      <c r="BC164" s="97">
        <f t="shared" si="335"/>
        <v>0</v>
      </c>
      <c r="BD164" s="97">
        <f t="shared" si="336"/>
        <v>0</v>
      </c>
      <c r="BE164" s="97">
        <f t="shared" si="337"/>
        <v>0</v>
      </c>
      <c r="BF164" s="97">
        <f>SIN((90-$Y$9)*$AE$8)*TAN($AC$9*$AE$8)/TAN((90-'C'!$F122)*$AE$8)</f>
        <v>-0.59917435960165144</v>
      </c>
      <c r="BG164" s="97">
        <f t="shared" si="338"/>
        <v>3.9313065427916136</v>
      </c>
      <c r="BH164" s="97">
        <f t="shared" si="339"/>
        <v>2.2206545302661587</v>
      </c>
      <c r="BI164" s="97">
        <f t="shared" si="340"/>
        <v>-15.653485193681224</v>
      </c>
      <c r="BJ164" s="97">
        <f t="shared" si="341"/>
        <v>-63.235932093769613</v>
      </c>
      <c r="BK164" s="97">
        <f t="shared" si="342"/>
        <v>47.582446900088385</v>
      </c>
      <c r="BL164" s="97">
        <f t="shared" si="343"/>
        <v>258.88941728745084</v>
      </c>
      <c r="BM164" s="97" t="s">
        <v>8053</v>
      </c>
      <c r="BN164" s="97" t="s">
        <v>8053</v>
      </c>
      <c r="BO164" s="97" t="s">
        <v>8053</v>
      </c>
      <c r="BP164" s="97">
        <f t="shared" si="344"/>
        <v>15.341940904450336</v>
      </c>
      <c r="BQ164" s="97">
        <f t="shared" si="345"/>
        <v>15.341940904450336</v>
      </c>
      <c r="BR164" s="97">
        <f t="shared" si="346"/>
        <v>0.63924753768543063</v>
      </c>
      <c r="BS164" s="97">
        <f t="shared" si="347"/>
        <v>0</v>
      </c>
      <c r="BT164" s="97">
        <f t="shared" si="348"/>
        <v>0</v>
      </c>
      <c r="BU164" s="97">
        <f t="shared" si="349"/>
        <v>0</v>
      </c>
      <c r="BV164" s="97">
        <f>SIN((90-$Y$9)*$AE$8)*TAN($AE$10*$AE$8)/TAN((90-'C'!$F122)*$AE$8)</f>
        <v>4.8441164713997779E-2</v>
      </c>
      <c r="BW164" s="97">
        <f t="shared" si="350"/>
        <v>2.5695650812758864E-2</v>
      </c>
      <c r="BX164" s="97">
        <f t="shared" si="351"/>
        <v>1.0127663357422376</v>
      </c>
      <c r="BY164" s="97">
        <f t="shared" si="352"/>
        <v>2.7415343066459408</v>
      </c>
      <c r="BZ164" s="97">
        <f t="shared" si="353"/>
        <v>9.1069592988755232</v>
      </c>
      <c r="CA164" s="97">
        <f t="shared" si="354"/>
        <v>-6.3654249922295829</v>
      </c>
      <c r="CB164" s="97">
        <f t="shared" si="355"/>
        <v>168.15150639447853</v>
      </c>
      <c r="CC164" s="97" t="s">
        <v>8053</v>
      </c>
      <c r="CD164" s="97" t="s">
        <v>8053</v>
      </c>
      <c r="CE164" s="97" t="s">
        <v>8053</v>
      </c>
      <c r="CF164" s="97">
        <f t="shared" si="356"/>
        <v>0</v>
      </c>
      <c r="CG164" s="97">
        <f t="shared" si="357"/>
        <v>0</v>
      </c>
      <c r="CH164" s="97">
        <f t="shared" si="358"/>
        <v>0</v>
      </c>
      <c r="CI164" s="97">
        <f t="shared" si="359"/>
        <v>0</v>
      </c>
      <c r="CJ164" s="97">
        <f t="shared" si="360"/>
        <v>0</v>
      </c>
      <c r="CK164" s="97">
        <f t="shared" si="361"/>
        <v>0</v>
      </c>
      <c r="CL164" s="97">
        <f>90-'C'!$F122</f>
        <v>78.344999999999999</v>
      </c>
      <c r="CM164" s="97">
        <v>20</v>
      </c>
      <c r="CN164" s="97"/>
      <c r="CO164" s="97"/>
      <c r="CP164" s="97"/>
      <c r="CQ164" s="97"/>
      <c r="CR164" s="97" t="s">
        <v>8197</v>
      </c>
      <c r="CS164" s="97">
        <f t="shared" si="362"/>
        <v>20</v>
      </c>
      <c r="CT164" s="97">
        <f t="shared" si="363"/>
        <v>34.31666666666667</v>
      </c>
      <c r="CU164" s="97">
        <f>'C'!F122</f>
        <v>11.654999999999999</v>
      </c>
      <c r="CV164" s="97">
        <f t="shared" si="364"/>
        <v>3.1415926535897931</v>
      </c>
      <c r="CW164" s="97">
        <f t="shared" si="365"/>
        <v>1.7453292519943295E-2</v>
      </c>
      <c r="CX164" s="97">
        <f t="shared" si="366"/>
        <v>57.295779513082323</v>
      </c>
      <c r="CY164" s="97">
        <f t="shared" si="367"/>
        <v>0.59893882164272083</v>
      </c>
      <c r="CZ164" s="97">
        <f t="shared" si="368"/>
        <v>0.20341812431993911</v>
      </c>
      <c r="DA164" s="97">
        <f t="shared" si="369"/>
        <v>1.7302401255031137</v>
      </c>
      <c r="DB164" s="97">
        <f t="shared" si="370"/>
        <v>75.25344606241849</v>
      </c>
      <c r="DC164" s="97">
        <f t="shared" si="371"/>
        <v>75.25344606241849</v>
      </c>
      <c r="DD164" s="97">
        <f t="shared" si="372"/>
        <v>284.7465539375815</v>
      </c>
      <c r="DE164" s="97"/>
      <c r="DF164" s="97"/>
      <c r="DG164" s="97"/>
      <c r="DH164" s="97"/>
      <c r="DI164" s="97"/>
      <c r="DJ164" s="97"/>
      <c r="DK164" s="97"/>
      <c r="DL164" s="97"/>
      <c r="DM164" s="97"/>
      <c r="DN164" s="97"/>
      <c r="DO164" s="97"/>
    </row>
    <row r="165" spans="1:119" ht="30" customHeight="1" x14ac:dyDescent="0.2">
      <c r="A165" s="97">
        <f t="shared" si="296"/>
        <v>0</v>
      </c>
      <c r="B165" s="97">
        <f t="shared" si="297"/>
        <v>0</v>
      </c>
      <c r="C165" s="97">
        <f t="shared" si="298"/>
        <v>0</v>
      </c>
      <c r="D165" s="97">
        <f t="shared" si="299"/>
        <v>0.4894545412789344</v>
      </c>
      <c r="E165" s="97">
        <f t="shared" si="300"/>
        <v>0</v>
      </c>
      <c r="F165" s="98">
        <f t="shared" si="301"/>
        <v>0.4894545412789344</v>
      </c>
      <c r="G165" s="97">
        <f t="shared" si="302"/>
        <v>0.63774003672996371</v>
      </c>
      <c r="H165" s="97">
        <f t="shared" si="303"/>
        <v>0</v>
      </c>
      <c r="I165" s="98">
        <f t="shared" si="304"/>
        <v>0.63774003672996371</v>
      </c>
      <c r="J165" s="97">
        <f t="shared" si="305"/>
        <v>0</v>
      </c>
      <c r="K165" s="97">
        <f t="shared" si="306"/>
        <v>0</v>
      </c>
      <c r="L165" s="98">
        <f t="shared" si="307"/>
        <v>0</v>
      </c>
      <c r="M165" s="98">
        <f t="shared" si="308"/>
        <v>21</v>
      </c>
      <c r="N165" s="97"/>
      <c r="O165" s="97"/>
      <c r="P165" s="97"/>
      <c r="Q165" s="98">
        <f t="shared" si="373"/>
        <v>21</v>
      </c>
      <c r="R165" s="97">
        <f t="shared" si="309"/>
        <v>105.87231873866266</v>
      </c>
      <c r="S165" s="97">
        <f t="shared" si="310"/>
        <v>74.836356793988543</v>
      </c>
      <c r="T165" s="97">
        <f t="shared" si="311"/>
        <v>31.035961944674114</v>
      </c>
      <c r="U165" s="97" t="str">
        <f t="shared" si="312"/>
        <v>QSOS</v>
      </c>
      <c r="V165" s="97">
        <f t="shared" si="313"/>
        <v>285.16364320601144</v>
      </c>
      <c r="W165" s="97">
        <f t="shared" si="0"/>
        <v>153</v>
      </c>
      <c r="X165" s="97">
        <f>SIN((90-$Y$9)*$AE$8)*TAN($AE$9*$AE$8)/TAN((90-'C'!$F123)*$AE$8)</f>
        <v>0.61716738163517404</v>
      </c>
      <c r="Y165" s="97">
        <f t="shared" si="314"/>
        <v>3.9313065427916092</v>
      </c>
      <c r="Z165" s="97">
        <f t="shared" si="315"/>
        <v>2.2206545302661578</v>
      </c>
      <c r="AA165" s="97">
        <f t="shared" si="316"/>
        <v>16.136185537649389</v>
      </c>
      <c r="AB165" s="97">
        <f t="shared" si="317"/>
        <v>63.235932093769605</v>
      </c>
      <c r="AC165" s="97">
        <f t="shared" si="318"/>
        <v>-47.099746556120216</v>
      </c>
      <c r="AD165" s="97">
        <f t="shared" si="319"/>
        <v>100.627882368581</v>
      </c>
      <c r="AE165" s="97">
        <f>(COS( 90.833*$AE$8)-SIN($Y$9*$AE$8)*SIN('C'!$F123*$AE$8))/COS($Y$9*$AE$8)/COS('C'!$F123*$AE$8)</f>
        <v>-0.16301950494780068</v>
      </c>
      <c r="AF165" s="97">
        <f t="shared" si="320"/>
        <v>99.382202763209222</v>
      </c>
      <c r="AG165" s="97">
        <f>('C'!$E123+$AG$9+$AA$9/15)</f>
        <v>12.16577777777778</v>
      </c>
      <c r="AH165" s="97">
        <f t="shared" si="374"/>
        <v>0</v>
      </c>
      <c r="AI165" s="97">
        <f t="shared" si="321"/>
        <v>0</v>
      </c>
      <c r="AJ165" s="97">
        <f t="shared" si="322"/>
        <v>0</v>
      </c>
      <c r="AK165" s="97">
        <f t="shared" si="323"/>
        <v>0</v>
      </c>
      <c r="AL165" s="97">
        <f t="shared" si="324"/>
        <v>0</v>
      </c>
      <c r="AM165" s="97"/>
      <c r="AN165" s="97"/>
      <c r="AO165" s="97">
        <f t="shared" si="325"/>
        <v>0</v>
      </c>
      <c r="AP165" s="97">
        <f>SIN((90-$Y$9)*$AE$8)*TAN($AC$10*$AE$8)/TAN((90-'C'!$F123)*$AE$8)</f>
        <v>-4.989583801578585E-2</v>
      </c>
      <c r="AQ165" s="97">
        <f t="shared" si="326"/>
        <v>2.5695650812758871E-2</v>
      </c>
      <c r="AR165" s="97">
        <f t="shared" si="327"/>
        <v>1.0127663357422376</v>
      </c>
      <c r="AS165" s="97">
        <f t="shared" si="328"/>
        <v>-2.8239274926252111</v>
      </c>
      <c r="AT165" s="97">
        <f t="shared" si="329"/>
        <v>-9.106959298875525</v>
      </c>
      <c r="AU165" s="97">
        <f t="shared" si="330"/>
        <v>6.2830318062503139</v>
      </c>
      <c r="AV165" s="97">
        <f t="shared" si="331"/>
        <v>191.93088679150074</v>
      </c>
      <c r="AW165" s="97" t="s">
        <v>8053</v>
      </c>
      <c r="AX165" s="97" t="s">
        <v>8053</v>
      </c>
      <c r="AY165" s="97" t="s">
        <v>8053</v>
      </c>
      <c r="AZ165" s="97">
        <f t="shared" si="332"/>
        <v>11.746908990694426</v>
      </c>
      <c r="BA165" s="97">
        <f t="shared" si="333"/>
        <v>11.746908990694426</v>
      </c>
      <c r="BB165" s="97">
        <f t="shared" si="334"/>
        <v>0.4894545412789344</v>
      </c>
      <c r="BC165" s="97">
        <f t="shared" si="335"/>
        <v>0</v>
      </c>
      <c r="BD165" s="97">
        <f t="shared" si="336"/>
        <v>0</v>
      </c>
      <c r="BE165" s="97">
        <f t="shared" si="337"/>
        <v>0</v>
      </c>
      <c r="BF165" s="97">
        <f>SIN((90-$Y$9)*$AE$8)*TAN($AC$9*$AE$8)/TAN((90-'C'!$F123)*$AE$8)</f>
        <v>-0.61716738163517437</v>
      </c>
      <c r="BG165" s="97">
        <f t="shared" si="338"/>
        <v>3.9313065427916136</v>
      </c>
      <c r="BH165" s="97">
        <f t="shared" si="339"/>
        <v>2.2206545302661587</v>
      </c>
      <c r="BI165" s="97">
        <f t="shared" si="340"/>
        <v>-16.136185537649393</v>
      </c>
      <c r="BJ165" s="97">
        <f t="shared" si="341"/>
        <v>-63.235932093769613</v>
      </c>
      <c r="BK165" s="97">
        <f t="shared" si="342"/>
        <v>47.099746556120223</v>
      </c>
      <c r="BL165" s="97">
        <f t="shared" si="343"/>
        <v>259.37211763141903</v>
      </c>
      <c r="BM165" s="97" t="s">
        <v>8053</v>
      </c>
      <c r="BN165" s="97" t="s">
        <v>8053</v>
      </c>
      <c r="BO165" s="97" t="s">
        <v>8053</v>
      </c>
      <c r="BP165" s="97">
        <f t="shared" si="344"/>
        <v>15.305760881519129</v>
      </c>
      <c r="BQ165" s="97">
        <f t="shared" si="345"/>
        <v>15.305760881519129</v>
      </c>
      <c r="BR165" s="97">
        <f t="shared" si="346"/>
        <v>0.63774003672996371</v>
      </c>
      <c r="BS165" s="97">
        <f t="shared" si="347"/>
        <v>0</v>
      </c>
      <c r="BT165" s="97">
        <f t="shared" si="348"/>
        <v>0</v>
      </c>
      <c r="BU165" s="97">
        <f t="shared" si="349"/>
        <v>0</v>
      </c>
      <c r="BV165" s="97">
        <f>SIN((90-$Y$9)*$AE$8)*TAN($AE$10*$AE$8)/TAN((90-'C'!$F123)*$AE$8)</f>
        <v>4.9895838015785836E-2</v>
      </c>
      <c r="BW165" s="97">
        <f t="shared" si="350"/>
        <v>2.5695650812758864E-2</v>
      </c>
      <c r="BX165" s="97">
        <f t="shared" si="351"/>
        <v>1.0127663357422376</v>
      </c>
      <c r="BY165" s="97">
        <f t="shared" si="352"/>
        <v>2.8239274926252103</v>
      </c>
      <c r="BZ165" s="97">
        <f t="shared" si="353"/>
        <v>9.1069592988755232</v>
      </c>
      <c r="CA165" s="97">
        <f t="shared" si="354"/>
        <v>-6.283031806250313</v>
      </c>
      <c r="CB165" s="97">
        <f t="shared" si="355"/>
        <v>168.06911320849926</v>
      </c>
      <c r="CC165" s="97" t="s">
        <v>8053</v>
      </c>
      <c r="CD165" s="97" t="s">
        <v>8053</v>
      </c>
      <c r="CE165" s="97" t="s">
        <v>8053</v>
      </c>
      <c r="CF165" s="97">
        <f t="shared" si="356"/>
        <v>0</v>
      </c>
      <c r="CG165" s="97">
        <f t="shared" si="357"/>
        <v>0</v>
      </c>
      <c r="CH165" s="97">
        <f t="shared" si="358"/>
        <v>0</v>
      </c>
      <c r="CI165" s="97">
        <f t="shared" si="359"/>
        <v>0</v>
      </c>
      <c r="CJ165" s="97">
        <f t="shared" si="360"/>
        <v>0</v>
      </c>
      <c r="CK165" s="97">
        <f t="shared" si="361"/>
        <v>0</v>
      </c>
      <c r="CL165" s="97">
        <f>90-'C'!$F123</f>
        <v>78.004999999999995</v>
      </c>
      <c r="CM165" s="97">
        <v>21</v>
      </c>
      <c r="CN165" s="97"/>
      <c r="CO165" s="97"/>
      <c r="CP165" s="97"/>
      <c r="CQ165" s="97"/>
      <c r="CR165" s="97" t="s">
        <v>8197</v>
      </c>
      <c r="CS165" s="97">
        <f t="shared" si="362"/>
        <v>21</v>
      </c>
      <c r="CT165" s="97">
        <f t="shared" si="363"/>
        <v>34.31666666666667</v>
      </c>
      <c r="CU165" s="97">
        <f>'C'!F123</f>
        <v>11.994999999999999</v>
      </c>
      <c r="CV165" s="97">
        <f t="shared" si="364"/>
        <v>3.1415926535897931</v>
      </c>
      <c r="CW165" s="97">
        <f t="shared" si="365"/>
        <v>1.7453292519943295E-2</v>
      </c>
      <c r="CX165" s="97">
        <f t="shared" si="366"/>
        <v>57.295779513082323</v>
      </c>
      <c r="CY165" s="97">
        <f t="shared" si="367"/>
        <v>0.59893882164272083</v>
      </c>
      <c r="CZ165" s="97">
        <f t="shared" si="368"/>
        <v>0.20935224377671982</v>
      </c>
      <c r="DA165" s="97">
        <f t="shared" si="369"/>
        <v>1.7345466561026075</v>
      </c>
      <c r="DB165" s="97">
        <f t="shared" si="370"/>
        <v>74.836356793988543</v>
      </c>
      <c r="DC165" s="97">
        <f t="shared" si="371"/>
        <v>74.836356793988543</v>
      </c>
      <c r="DD165" s="97">
        <f t="shared" si="372"/>
        <v>285.16364320601144</v>
      </c>
      <c r="DE165" s="97"/>
      <c r="DF165" s="97"/>
      <c r="DG165" s="97"/>
      <c r="DH165" s="97"/>
      <c r="DI165" s="97"/>
      <c r="DJ165" s="97"/>
      <c r="DK165" s="97"/>
      <c r="DL165" s="97"/>
      <c r="DM165" s="97"/>
      <c r="DN165" s="97"/>
      <c r="DO165" s="97"/>
    </row>
    <row r="166" spans="1:119" ht="30" customHeight="1" x14ac:dyDescent="0.2">
      <c r="A166" s="97">
        <f t="shared" si="296"/>
        <v>0</v>
      </c>
      <c r="B166" s="97">
        <f t="shared" si="297"/>
        <v>0</v>
      </c>
      <c r="C166" s="97">
        <f t="shared" si="298"/>
        <v>0</v>
      </c>
      <c r="D166" s="97">
        <f t="shared" si="299"/>
        <v>0.48955630228434771</v>
      </c>
      <c r="E166" s="97">
        <f t="shared" si="300"/>
        <v>0</v>
      </c>
      <c r="F166" s="98">
        <f t="shared" si="301"/>
        <v>0.48955630228434771</v>
      </c>
      <c r="G166" s="97">
        <f t="shared" si="302"/>
        <v>0.63628342110996228</v>
      </c>
      <c r="H166" s="97">
        <f t="shared" si="303"/>
        <v>0</v>
      </c>
      <c r="I166" s="98">
        <f t="shared" si="304"/>
        <v>0.63628342110996228</v>
      </c>
      <c r="J166" s="97">
        <f t="shared" si="305"/>
        <v>0</v>
      </c>
      <c r="K166" s="97">
        <f t="shared" si="306"/>
        <v>0</v>
      </c>
      <c r="L166" s="98">
        <f t="shared" si="307"/>
        <v>0</v>
      </c>
      <c r="M166" s="98">
        <f t="shared" si="308"/>
        <v>22</v>
      </c>
      <c r="N166" s="102"/>
      <c r="O166" s="97"/>
      <c r="P166" s="97"/>
      <c r="Q166" s="98">
        <f t="shared" si="373"/>
        <v>22</v>
      </c>
      <c r="R166" s="97">
        <f t="shared" si="309"/>
        <v>105.87231873866266</v>
      </c>
      <c r="S166" s="97">
        <f t="shared" si="310"/>
        <v>74.423882319834888</v>
      </c>
      <c r="T166" s="97">
        <f t="shared" si="311"/>
        <v>31.448436418827768</v>
      </c>
      <c r="U166" s="97" t="str">
        <f t="shared" si="312"/>
        <v>QSOS</v>
      </c>
      <c r="V166" s="97">
        <f t="shared" si="313"/>
        <v>285.57611768016511</v>
      </c>
      <c r="W166" s="97">
        <f t="shared" si="0"/>
        <v>154</v>
      </c>
      <c r="X166" s="97">
        <f>SIN((90-$Y$9)*$AE$8)*TAN($AE$9*$AE$8)/TAN((90-'C'!$F124)*$AE$8)</f>
        <v>0.6349933457784982</v>
      </c>
      <c r="Y166" s="97">
        <f t="shared" si="314"/>
        <v>3.9313065427916092</v>
      </c>
      <c r="Z166" s="97">
        <f t="shared" si="315"/>
        <v>2.2206545302661578</v>
      </c>
      <c r="AA166" s="97">
        <f t="shared" si="316"/>
        <v>16.615567160849906</v>
      </c>
      <c r="AB166" s="97">
        <f t="shared" si="317"/>
        <v>63.235932093769605</v>
      </c>
      <c r="AC166" s="97">
        <f t="shared" si="318"/>
        <v>-46.620364932919699</v>
      </c>
      <c r="AD166" s="97">
        <f t="shared" si="319"/>
        <v>100.14850074538049</v>
      </c>
      <c r="AE166" s="97">
        <f>(COS( 90.833*$AE$8)-SIN($Y$9*$AE$8)*SIN('C'!$F124*$AE$8))/COS($Y$9*$AE$8)/COS('C'!$F124*$AE$8)</f>
        <v>-0.16723108488053909</v>
      </c>
      <c r="AF166" s="97">
        <f t="shared" si="320"/>
        <v>99.626867326075242</v>
      </c>
      <c r="AG166" s="97">
        <f>('C'!$E124+$AG$9+$AA$9/15)</f>
        <v>12.16277777777778</v>
      </c>
      <c r="AH166" s="97">
        <f t="shared" si="374"/>
        <v>0</v>
      </c>
      <c r="AI166" s="97">
        <f t="shared" si="321"/>
        <v>0</v>
      </c>
      <c r="AJ166" s="97">
        <f t="shared" si="322"/>
        <v>0</v>
      </c>
      <c r="AK166" s="97">
        <f t="shared" si="323"/>
        <v>0</v>
      </c>
      <c r="AL166" s="97">
        <f t="shared" si="324"/>
        <v>0</v>
      </c>
      <c r="AM166" s="97"/>
      <c r="AN166" s="97"/>
      <c r="AO166" s="97">
        <f t="shared" si="325"/>
        <v>0</v>
      </c>
      <c r="AP166" s="97">
        <f>SIN((90-$Y$9)*$AE$8)*TAN($AC$10*$AE$8)/TAN((90-'C'!$F124)*$AE$8)</f>
        <v>-5.1337005267713433E-2</v>
      </c>
      <c r="AQ166" s="97">
        <f t="shared" si="326"/>
        <v>2.5695650812758871E-2</v>
      </c>
      <c r="AR166" s="97">
        <f t="shared" si="327"/>
        <v>1.0127663357422376</v>
      </c>
      <c r="AS166" s="97">
        <f t="shared" si="328"/>
        <v>-2.9055614545740118</v>
      </c>
      <c r="AT166" s="97">
        <f t="shared" si="329"/>
        <v>-9.106959298875525</v>
      </c>
      <c r="AU166" s="97">
        <f t="shared" si="330"/>
        <v>6.2013978443015132</v>
      </c>
      <c r="AV166" s="97">
        <f t="shared" si="331"/>
        <v>192.01252075344954</v>
      </c>
      <c r="AW166" s="97" t="s">
        <v>8053</v>
      </c>
      <c r="AX166" s="97" t="s">
        <v>8053</v>
      </c>
      <c r="AY166" s="97" t="s">
        <v>8053</v>
      </c>
      <c r="AZ166" s="97">
        <f t="shared" si="332"/>
        <v>11.749351254824346</v>
      </c>
      <c r="BA166" s="97">
        <f t="shared" si="333"/>
        <v>11.749351254824346</v>
      </c>
      <c r="BB166" s="97">
        <f t="shared" si="334"/>
        <v>0.48955630228434771</v>
      </c>
      <c r="BC166" s="97">
        <f t="shared" si="335"/>
        <v>0</v>
      </c>
      <c r="BD166" s="97">
        <f t="shared" si="336"/>
        <v>0</v>
      </c>
      <c r="BE166" s="97">
        <f t="shared" si="337"/>
        <v>0</v>
      </c>
      <c r="BF166" s="97">
        <f>SIN((90-$Y$9)*$AE$8)*TAN($AC$9*$AE$8)/TAN((90-'C'!$F124)*$AE$8)</f>
        <v>-0.63499334577849853</v>
      </c>
      <c r="BG166" s="97">
        <f t="shared" si="338"/>
        <v>3.9313065427916136</v>
      </c>
      <c r="BH166" s="97">
        <f t="shared" si="339"/>
        <v>2.2206545302661587</v>
      </c>
      <c r="BI166" s="97">
        <f t="shared" si="340"/>
        <v>-16.615567160849906</v>
      </c>
      <c r="BJ166" s="97">
        <f t="shared" si="341"/>
        <v>-63.235932093769613</v>
      </c>
      <c r="BK166" s="97">
        <f t="shared" si="342"/>
        <v>46.620364932919706</v>
      </c>
      <c r="BL166" s="97">
        <f t="shared" si="343"/>
        <v>259.85149925461951</v>
      </c>
      <c r="BM166" s="97" t="s">
        <v>8053</v>
      </c>
      <c r="BN166" s="97" t="s">
        <v>8053</v>
      </c>
      <c r="BO166" s="97" t="s">
        <v>8053</v>
      </c>
      <c r="BP166" s="97">
        <f t="shared" si="344"/>
        <v>15.270802106639094</v>
      </c>
      <c r="BQ166" s="97">
        <f t="shared" si="345"/>
        <v>15.270802106639094</v>
      </c>
      <c r="BR166" s="97">
        <f t="shared" si="346"/>
        <v>0.63628342110996228</v>
      </c>
      <c r="BS166" s="97">
        <f t="shared" si="347"/>
        <v>0</v>
      </c>
      <c r="BT166" s="97">
        <f t="shared" si="348"/>
        <v>0</v>
      </c>
      <c r="BU166" s="97">
        <f t="shared" si="349"/>
        <v>0</v>
      </c>
      <c r="BV166" s="97">
        <f>SIN((90-$Y$9)*$AE$8)*TAN($AE$10*$AE$8)/TAN((90-'C'!$F124)*$AE$8)</f>
        <v>5.1337005267713419E-2</v>
      </c>
      <c r="BW166" s="97">
        <f t="shared" si="350"/>
        <v>2.5695650812758864E-2</v>
      </c>
      <c r="BX166" s="97">
        <f t="shared" si="351"/>
        <v>1.0127663357422376</v>
      </c>
      <c r="BY166" s="97">
        <f t="shared" si="352"/>
        <v>2.9055614545740114</v>
      </c>
      <c r="BZ166" s="97">
        <f t="shared" si="353"/>
        <v>9.1069592988755232</v>
      </c>
      <c r="CA166" s="97">
        <f t="shared" si="354"/>
        <v>-6.2013978443015123</v>
      </c>
      <c r="CB166" s="97">
        <f t="shared" si="355"/>
        <v>167.98747924655046</v>
      </c>
      <c r="CC166" s="97" t="s">
        <v>8053</v>
      </c>
      <c r="CD166" s="97" t="s">
        <v>8053</v>
      </c>
      <c r="CE166" s="97" t="s">
        <v>8053</v>
      </c>
      <c r="CF166" s="97">
        <f t="shared" si="356"/>
        <v>0</v>
      </c>
      <c r="CG166" s="97">
        <f t="shared" si="357"/>
        <v>0</v>
      </c>
      <c r="CH166" s="97">
        <f t="shared" si="358"/>
        <v>0</v>
      </c>
      <c r="CI166" s="97">
        <f t="shared" si="359"/>
        <v>0</v>
      </c>
      <c r="CJ166" s="97">
        <f t="shared" si="360"/>
        <v>0</v>
      </c>
      <c r="CK166" s="97">
        <f t="shared" si="361"/>
        <v>0</v>
      </c>
      <c r="CL166" s="97">
        <f>90-'C'!$F124</f>
        <v>77.668999999999997</v>
      </c>
      <c r="CM166" s="97">
        <v>22</v>
      </c>
      <c r="CN166" s="102"/>
      <c r="CO166" s="97"/>
      <c r="CP166" s="97"/>
      <c r="CQ166" s="97"/>
      <c r="CR166" s="97" t="s">
        <v>8197</v>
      </c>
      <c r="CS166" s="97">
        <f t="shared" si="362"/>
        <v>22</v>
      </c>
      <c r="CT166" s="97">
        <f t="shared" si="363"/>
        <v>34.31666666666667</v>
      </c>
      <c r="CU166" s="97">
        <f>'C'!F124</f>
        <v>12.331</v>
      </c>
      <c r="CV166" s="97">
        <f t="shared" si="364"/>
        <v>3.1415926535897931</v>
      </c>
      <c r="CW166" s="97">
        <f t="shared" si="365"/>
        <v>1.7453292519943295E-2</v>
      </c>
      <c r="CX166" s="97">
        <f t="shared" si="366"/>
        <v>57.295779513082323</v>
      </c>
      <c r="CY166" s="97">
        <f t="shared" si="367"/>
        <v>0.59893882164272083</v>
      </c>
      <c r="CZ166" s="97">
        <f t="shared" si="368"/>
        <v>0.21521655006342078</v>
      </c>
      <c r="DA166" s="97">
        <f t="shared" si="369"/>
        <v>1.738816858287572</v>
      </c>
      <c r="DB166" s="97">
        <f t="shared" si="370"/>
        <v>74.423882319834888</v>
      </c>
      <c r="DC166" s="97">
        <f t="shared" si="371"/>
        <v>74.423882319834888</v>
      </c>
      <c r="DD166" s="97">
        <f t="shared" si="372"/>
        <v>285.57611768016511</v>
      </c>
      <c r="DE166" s="97"/>
      <c r="DF166" s="97"/>
      <c r="DG166" s="97"/>
      <c r="DH166" s="97"/>
      <c r="DI166" s="97"/>
      <c r="DJ166" s="97"/>
      <c r="DK166" s="97"/>
      <c r="DL166" s="97"/>
      <c r="DM166" s="97"/>
      <c r="DN166" s="97"/>
      <c r="DO166" s="97"/>
    </row>
    <row r="167" spans="1:119" ht="30" customHeight="1" x14ac:dyDescent="0.2">
      <c r="A167" s="97">
        <f t="shared" si="296"/>
        <v>0</v>
      </c>
      <c r="B167" s="97">
        <f t="shared" si="297"/>
        <v>0.2297975207270114</v>
      </c>
      <c r="C167" s="97">
        <f t="shared" si="298"/>
        <v>0.2297975207270114</v>
      </c>
      <c r="D167" s="97">
        <f t="shared" si="299"/>
        <v>0.48965730675975644</v>
      </c>
      <c r="E167" s="97">
        <f t="shared" si="300"/>
        <v>0</v>
      </c>
      <c r="F167" s="98">
        <f t="shared" si="301"/>
        <v>0.48965730675975644</v>
      </c>
      <c r="G167" s="97">
        <f t="shared" si="302"/>
        <v>0.63482802794207915</v>
      </c>
      <c r="H167" s="97">
        <f t="shared" si="303"/>
        <v>0</v>
      </c>
      <c r="I167" s="98">
        <f t="shared" si="304"/>
        <v>0.63482802794207915</v>
      </c>
      <c r="J167" s="97">
        <f t="shared" si="305"/>
        <v>0</v>
      </c>
      <c r="K167" s="97">
        <f t="shared" si="306"/>
        <v>0</v>
      </c>
      <c r="L167" s="98">
        <f t="shared" si="307"/>
        <v>0</v>
      </c>
      <c r="M167" s="98">
        <f t="shared" si="308"/>
        <v>23</v>
      </c>
      <c r="N167" s="97"/>
      <c r="O167" s="97"/>
      <c r="P167" s="97"/>
      <c r="Q167" s="98">
        <f t="shared" si="373"/>
        <v>23</v>
      </c>
      <c r="R167" s="97">
        <f t="shared" si="309"/>
        <v>105.87231873866266</v>
      </c>
      <c r="S167" s="97">
        <f t="shared" si="310"/>
        <v>74.013566348555358</v>
      </c>
      <c r="T167" s="97">
        <f t="shared" si="311"/>
        <v>31.858752390107298</v>
      </c>
      <c r="U167" s="97" t="str">
        <f t="shared" si="312"/>
        <v>QSOS</v>
      </c>
      <c r="V167" s="97">
        <f t="shared" si="313"/>
        <v>285.98643365144466</v>
      </c>
      <c r="W167" s="97">
        <f t="shared" si="0"/>
        <v>155</v>
      </c>
      <c r="X167" s="97">
        <f>SIN((90-$Y$9)*$AE$8)*TAN($AE$9*$AE$8)/TAN((90-'C'!$F125)*$AE$8)</f>
        <v>0.65275855560505791</v>
      </c>
      <c r="Y167" s="97">
        <f t="shared" si="314"/>
        <v>3.9313065427916092</v>
      </c>
      <c r="Z167" s="97">
        <f t="shared" si="315"/>
        <v>2.2206545302661578</v>
      </c>
      <c r="AA167" s="97">
        <f t="shared" si="316"/>
        <v>17.094508701287808</v>
      </c>
      <c r="AB167" s="97">
        <f t="shared" si="317"/>
        <v>63.235932093769605</v>
      </c>
      <c r="AC167" s="97">
        <f t="shared" si="318"/>
        <v>-46.141423392481798</v>
      </c>
      <c r="AD167" s="97">
        <f t="shared" si="319"/>
        <v>99.669559204942601</v>
      </c>
      <c r="AE167" s="97">
        <f>(COS( 90.833*$AE$8)-SIN($Y$9*$AE$8)*SIN('C'!$F125*$AE$8))/COS($Y$9*$AE$8)/COS('C'!$F125*$AE$8)</f>
        <v>-0.1714289258375381</v>
      </c>
      <c r="AF167" s="97">
        <f t="shared" si="320"/>
        <v>99.870910217395874</v>
      </c>
      <c r="AG167" s="97">
        <f>('C'!$E125+$AG$9+$AA$9/15)</f>
        <v>12.15977777777778</v>
      </c>
      <c r="AH167" s="97">
        <f t="shared" si="374"/>
        <v>0</v>
      </c>
      <c r="AI167" s="97">
        <f t="shared" si="321"/>
        <v>0</v>
      </c>
      <c r="AJ167" s="97">
        <f t="shared" si="322"/>
        <v>0</v>
      </c>
      <c r="AK167" s="97">
        <f t="shared" si="323"/>
        <v>5.5151404974482734</v>
      </c>
      <c r="AL167" s="97">
        <f t="shared" si="324"/>
        <v>5.5151404974482734</v>
      </c>
      <c r="AM167" s="97"/>
      <c r="AN167" s="97"/>
      <c r="AO167" s="97">
        <f t="shared" si="325"/>
        <v>0.2297975207270114</v>
      </c>
      <c r="AP167" s="97">
        <f>SIN((90-$Y$9)*$AE$8)*TAN($AC$10*$AE$8)/TAN((90-'C'!$F125)*$AE$8)</f>
        <v>-5.2773260744264937E-2</v>
      </c>
      <c r="AQ167" s="97">
        <f t="shared" si="326"/>
        <v>2.5695650812758871E-2</v>
      </c>
      <c r="AR167" s="97">
        <f t="shared" si="327"/>
        <v>1.0127663357422376</v>
      </c>
      <c r="AS167" s="97">
        <f t="shared" si="328"/>
        <v>-2.9869230657211308</v>
      </c>
      <c r="AT167" s="97">
        <f t="shared" si="329"/>
        <v>-9.106959298875525</v>
      </c>
      <c r="AU167" s="97">
        <f t="shared" si="330"/>
        <v>6.1200362331543943</v>
      </c>
      <c r="AV167" s="97">
        <f t="shared" si="331"/>
        <v>192.09388236459665</v>
      </c>
      <c r="AW167" s="97" t="s">
        <v>8053</v>
      </c>
      <c r="AX167" s="97" t="s">
        <v>8053</v>
      </c>
      <c r="AY167" s="97" t="s">
        <v>8053</v>
      </c>
      <c r="AZ167" s="97">
        <f t="shared" si="332"/>
        <v>11.751775362234154</v>
      </c>
      <c r="BA167" s="97">
        <f t="shared" si="333"/>
        <v>11.751775362234154</v>
      </c>
      <c r="BB167" s="97">
        <f t="shared" si="334"/>
        <v>0.48965730675975644</v>
      </c>
      <c r="BC167" s="97">
        <f t="shared" si="335"/>
        <v>0</v>
      </c>
      <c r="BD167" s="97">
        <f t="shared" si="336"/>
        <v>0</v>
      </c>
      <c r="BE167" s="97">
        <f t="shared" si="337"/>
        <v>0</v>
      </c>
      <c r="BF167" s="97">
        <f>SIN((90-$Y$9)*$AE$8)*TAN($AC$9*$AE$8)/TAN((90-'C'!$F125)*$AE$8)</f>
        <v>-0.65275855560505824</v>
      </c>
      <c r="BG167" s="97">
        <f t="shared" si="338"/>
        <v>3.9313065427916136</v>
      </c>
      <c r="BH167" s="97">
        <f t="shared" si="339"/>
        <v>2.2206545302661587</v>
      </c>
      <c r="BI167" s="97">
        <f t="shared" si="340"/>
        <v>-17.094508701287808</v>
      </c>
      <c r="BJ167" s="97">
        <f t="shared" si="341"/>
        <v>-63.235932093769613</v>
      </c>
      <c r="BK167" s="97">
        <f t="shared" si="342"/>
        <v>46.141423392481805</v>
      </c>
      <c r="BL167" s="97">
        <f t="shared" si="343"/>
        <v>260.33044079505743</v>
      </c>
      <c r="BM167" s="97" t="s">
        <v>8053</v>
      </c>
      <c r="BN167" s="97" t="s">
        <v>8053</v>
      </c>
      <c r="BO167" s="97" t="s">
        <v>8053</v>
      </c>
      <c r="BP167" s="97">
        <f t="shared" si="344"/>
        <v>15.235872670609901</v>
      </c>
      <c r="BQ167" s="97">
        <f t="shared" si="345"/>
        <v>15.235872670609901</v>
      </c>
      <c r="BR167" s="97">
        <f t="shared" si="346"/>
        <v>0.63482802794207915</v>
      </c>
      <c r="BS167" s="97">
        <f t="shared" si="347"/>
        <v>0</v>
      </c>
      <c r="BT167" s="97">
        <f t="shared" si="348"/>
        <v>0</v>
      </c>
      <c r="BU167" s="97">
        <f t="shared" si="349"/>
        <v>0</v>
      </c>
      <c r="BV167" s="97">
        <f>SIN((90-$Y$9)*$AE$8)*TAN($AE$10*$AE$8)/TAN((90-'C'!$F125)*$AE$8)</f>
        <v>5.2773260744264923E-2</v>
      </c>
      <c r="BW167" s="97">
        <f t="shared" si="350"/>
        <v>2.5695650812758864E-2</v>
      </c>
      <c r="BX167" s="97">
        <f t="shared" si="351"/>
        <v>1.0127663357422376</v>
      </c>
      <c r="BY167" s="97">
        <f t="shared" si="352"/>
        <v>2.9869230657211299</v>
      </c>
      <c r="BZ167" s="97">
        <f t="shared" si="353"/>
        <v>9.1069592988755232</v>
      </c>
      <c r="CA167" s="97">
        <f t="shared" si="354"/>
        <v>-6.1200362331543934</v>
      </c>
      <c r="CB167" s="97">
        <f t="shared" si="355"/>
        <v>167.90611763540335</v>
      </c>
      <c r="CC167" s="97" t="s">
        <v>8053</v>
      </c>
      <c r="CD167" s="97" t="s">
        <v>8053</v>
      </c>
      <c r="CE167" s="97" t="s">
        <v>8053</v>
      </c>
      <c r="CF167" s="97">
        <f t="shared" si="356"/>
        <v>0</v>
      </c>
      <c r="CG167" s="97">
        <f t="shared" si="357"/>
        <v>0</v>
      </c>
      <c r="CH167" s="97">
        <f t="shared" si="358"/>
        <v>0</v>
      </c>
      <c r="CI167" s="97">
        <f t="shared" si="359"/>
        <v>0</v>
      </c>
      <c r="CJ167" s="97">
        <f t="shared" si="360"/>
        <v>0</v>
      </c>
      <c r="CK167" s="97">
        <f t="shared" si="361"/>
        <v>0</v>
      </c>
      <c r="CL167" s="97">
        <f>90-'C'!$F125</f>
        <v>77.335000000000008</v>
      </c>
      <c r="CM167" s="97">
        <v>23</v>
      </c>
      <c r="CN167" s="97"/>
      <c r="CO167" s="97"/>
      <c r="CP167" s="97"/>
      <c r="CQ167" s="97"/>
      <c r="CR167" s="97" t="s">
        <v>8197</v>
      </c>
      <c r="CS167" s="97">
        <f t="shared" si="362"/>
        <v>23</v>
      </c>
      <c r="CT167" s="97">
        <f t="shared" si="363"/>
        <v>34.31666666666667</v>
      </c>
      <c r="CU167" s="97">
        <f>'C'!F125</f>
        <v>12.664999999999999</v>
      </c>
      <c r="CV167" s="97">
        <f t="shared" si="364"/>
        <v>3.1415926535897931</v>
      </c>
      <c r="CW167" s="97">
        <f t="shared" si="365"/>
        <v>1.7453292519943295E-2</v>
      </c>
      <c r="CX167" s="97">
        <f t="shared" si="366"/>
        <v>57.295779513082323</v>
      </c>
      <c r="CY167" s="97">
        <f t="shared" si="367"/>
        <v>0.59893882164272083</v>
      </c>
      <c r="CZ167" s="97">
        <f t="shared" si="368"/>
        <v>0.22104594976508182</v>
      </c>
      <c r="DA167" s="97">
        <f t="shared" si="369"/>
        <v>1.7430762102572039</v>
      </c>
      <c r="DB167" s="97">
        <f t="shared" si="370"/>
        <v>74.013566348555358</v>
      </c>
      <c r="DC167" s="97">
        <f t="shared" si="371"/>
        <v>74.013566348555358</v>
      </c>
      <c r="DD167" s="97">
        <f t="shared" si="372"/>
        <v>285.98643365144466</v>
      </c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</row>
    <row r="168" spans="1:119" ht="30" customHeight="1" x14ac:dyDescent="0.2">
      <c r="A168" s="97">
        <f t="shared" si="296"/>
        <v>0</v>
      </c>
      <c r="B168" s="97">
        <f t="shared" si="297"/>
        <v>0.23098977446398072</v>
      </c>
      <c r="C168" s="97">
        <f t="shared" si="298"/>
        <v>0.23098977446398072</v>
      </c>
      <c r="D168" s="97">
        <f t="shared" si="299"/>
        <v>0.48975552393761279</v>
      </c>
      <c r="E168" s="97">
        <f t="shared" si="300"/>
        <v>0</v>
      </c>
      <c r="F168" s="98">
        <f t="shared" si="301"/>
        <v>0.48975552393761279</v>
      </c>
      <c r="G168" s="97">
        <f t="shared" si="302"/>
        <v>0.63338577420510989</v>
      </c>
      <c r="H168" s="97">
        <f t="shared" si="303"/>
        <v>0</v>
      </c>
      <c r="I168" s="98">
        <f t="shared" si="304"/>
        <v>0.63338577420510989</v>
      </c>
      <c r="J168" s="97">
        <f t="shared" si="305"/>
        <v>0</v>
      </c>
      <c r="K168" s="97">
        <f t="shared" si="306"/>
        <v>0</v>
      </c>
      <c r="L168" s="98">
        <f t="shared" si="307"/>
        <v>0</v>
      </c>
      <c r="M168" s="98">
        <f t="shared" si="308"/>
        <v>24</v>
      </c>
      <c r="N168" s="97"/>
      <c r="O168" s="97"/>
      <c r="P168" s="97"/>
      <c r="Q168" s="98">
        <f t="shared" si="373"/>
        <v>24</v>
      </c>
      <c r="R168" s="97">
        <f t="shared" si="309"/>
        <v>105.87231873866266</v>
      </c>
      <c r="S168" s="97">
        <f t="shared" si="310"/>
        <v>73.609094927374159</v>
      </c>
      <c r="T168" s="97">
        <f t="shared" si="311"/>
        <v>32.263223811288498</v>
      </c>
      <c r="U168" s="97" t="str">
        <f t="shared" si="312"/>
        <v>QSOS</v>
      </c>
      <c r="V168" s="97">
        <f t="shared" si="313"/>
        <v>286.39090507262586</v>
      </c>
      <c r="W168" s="97">
        <f t="shared" si="0"/>
        <v>156</v>
      </c>
      <c r="X168" s="97">
        <f>SIN((90-$Y$9)*$AE$8)*TAN($AE$9*$AE$8)/TAN((90-'C'!$F126)*$AE$8)</f>
        <v>0.67030337644913029</v>
      </c>
      <c r="Y168" s="97">
        <f t="shared" si="314"/>
        <v>3.9313065427916092</v>
      </c>
      <c r="Z168" s="97">
        <f t="shared" si="315"/>
        <v>2.2206545302661578</v>
      </c>
      <c r="AA168" s="97">
        <f t="shared" si="316"/>
        <v>17.568720046596763</v>
      </c>
      <c r="AB168" s="97">
        <f t="shared" si="317"/>
        <v>63.235932093769605</v>
      </c>
      <c r="AC168" s="97">
        <f t="shared" si="318"/>
        <v>-45.667212047172839</v>
      </c>
      <c r="AD168" s="97">
        <f t="shared" si="319"/>
        <v>99.195347859633642</v>
      </c>
      <c r="AE168" s="97">
        <f>(COS( 90.833*$AE$8)-SIN($Y$9*$AE$8)*SIN('C'!$F126*$AE$8))/COS($Y$9*$AE$8)/COS('C'!$F126*$AE$8)</f>
        <v>-0.17557528999757924</v>
      </c>
      <c r="AF168" s="97">
        <f t="shared" si="320"/>
        <v>100.11213815999545</v>
      </c>
      <c r="AG168" s="97">
        <f>('C'!$E126+$AG$9+$AA$9/15)</f>
        <v>12.15677777777778</v>
      </c>
      <c r="AH168" s="97">
        <f t="shared" si="374"/>
        <v>0</v>
      </c>
      <c r="AI168" s="97">
        <f t="shared" si="321"/>
        <v>0</v>
      </c>
      <c r="AJ168" s="97">
        <f t="shared" si="322"/>
        <v>0</v>
      </c>
      <c r="AK168" s="97">
        <f t="shared" si="323"/>
        <v>5.5437545871355374</v>
      </c>
      <c r="AL168" s="97">
        <f t="shared" si="324"/>
        <v>5.5437545871355374</v>
      </c>
      <c r="AM168" s="97"/>
      <c r="AN168" s="97"/>
      <c r="AO168" s="97">
        <f t="shared" si="325"/>
        <v>0.23098977446398072</v>
      </c>
      <c r="AP168" s="97">
        <f>SIN((90-$Y$9)*$AE$8)*TAN($AC$10*$AE$8)/TAN((90-'C'!$F126)*$AE$8)</f>
        <v>-5.4191698537481466E-2</v>
      </c>
      <c r="AQ168" s="97">
        <f t="shared" si="326"/>
        <v>2.5695650812758871E-2</v>
      </c>
      <c r="AR168" s="97">
        <f t="shared" si="327"/>
        <v>1.0127663357422376</v>
      </c>
      <c r="AS168" s="97">
        <f t="shared" si="328"/>
        <v>-3.0672812497494295</v>
      </c>
      <c r="AT168" s="97">
        <f t="shared" si="329"/>
        <v>-9.106959298875525</v>
      </c>
      <c r="AU168" s="97">
        <f t="shared" si="330"/>
        <v>6.0396780491260955</v>
      </c>
      <c r="AV168" s="97">
        <f t="shared" si="331"/>
        <v>192.17424054862497</v>
      </c>
      <c r="AW168" s="97" t="s">
        <v>8053</v>
      </c>
      <c r="AX168" s="97" t="s">
        <v>8053</v>
      </c>
      <c r="AY168" s="97" t="s">
        <v>8053</v>
      </c>
      <c r="AZ168" s="97">
        <f t="shared" si="332"/>
        <v>11.754132574502707</v>
      </c>
      <c r="BA168" s="97">
        <f t="shared" si="333"/>
        <v>11.754132574502707</v>
      </c>
      <c r="BB168" s="97">
        <f t="shared" si="334"/>
        <v>0.48975552393761279</v>
      </c>
      <c r="BC168" s="97">
        <f t="shared" si="335"/>
        <v>0</v>
      </c>
      <c r="BD168" s="97">
        <f t="shared" si="336"/>
        <v>0</v>
      </c>
      <c r="BE168" s="97">
        <f t="shared" si="337"/>
        <v>0</v>
      </c>
      <c r="BF168" s="97">
        <f>SIN((90-$Y$9)*$AE$8)*TAN($AC$9*$AE$8)/TAN((90-'C'!$F126)*$AE$8)</f>
        <v>-0.67030337644913063</v>
      </c>
      <c r="BG168" s="97">
        <f t="shared" si="338"/>
        <v>3.9313065427916136</v>
      </c>
      <c r="BH168" s="97">
        <f t="shared" si="339"/>
        <v>2.2206545302661587</v>
      </c>
      <c r="BI168" s="97">
        <f t="shared" si="340"/>
        <v>-17.568720046596766</v>
      </c>
      <c r="BJ168" s="97">
        <f t="shared" si="341"/>
        <v>-63.235932093769613</v>
      </c>
      <c r="BK168" s="97">
        <f t="shared" si="342"/>
        <v>45.667212047172846</v>
      </c>
      <c r="BL168" s="97">
        <f t="shared" si="343"/>
        <v>260.80465214036639</v>
      </c>
      <c r="BM168" s="97" t="s">
        <v>8053</v>
      </c>
      <c r="BN168" s="97" t="s">
        <v>8053</v>
      </c>
      <c r="BO168" s="97" t="s">
        <v>8053</v>
      </c>
      <c r="BP168" s="97">
        <f t="shared" si="344"/>
        <v>15.201258580922637</v>
      </c>
      <c r="BQ168" s="97">
        <f t="shared" si="345"/>
        <v>15.201258580922637</v>
      </c>
      <c r="BR168" s="97">
        <f t="shared" si="346"/>
        <v>0.63338577420510989</v>
      </c>
      <c r="BS168" s="97">
        <f t="shared" si="347"/>
        <v>0</v>
      </c>
      <c r="BT168" s="97">
        <f t="shared" si="348"/>
        <v>0</v>
      </c>
      <c r="BU168" s="97">
        <f t="shared" si="349"/>
        <v>0</v>
      </c>
      <c r="BV168" s="97">
        <f>SIN((90-$Y$9)*$AE$8)*TAN($AE$10*$AE$8)/TAN((90-'C'!$F126)*$AE$8)</f>
        <v>5.4191698537481459E-2</v>
      </c>
      <c r="BW168" s="97">
        <f t="shared" si="350"/>
        <v>2.5695650812758864E-2</v>
      </c>
      <c r="BX168" s="97">
        <f t="shared" si="351"/>
        <v>1.0127663357422376</v>
      </c>
      <c r="BY168" s="97">
        <f t="shared" si="352"/>
        <v>3.0672812497494291</v>
      </c>
      <c r="BZ168" s="97">
        <f t="shared" si="353"/>
        <v>9.1069592988755232</v>
      </c>
      <c r="CA168" s="97">
        <f t="shared" si="354"/>
        <v>-6.0396780491260937</v>
      </c>
      <c r="CB168" s="97">
        <f t="shared" si="355"/>
        <v>167.82575945137503</v>
      </c>
      <c r="CC168" s="97" t="s">
        <v>8053</v>
      </c>
      <c r="CD168" s="97" t="s">
        <v>8053</v>
      </c>
      <c r="CE168" s="97" t="s">
        <v>8053</v>
      </c>
      <c r="CF168" s="97">
        <f t="shared" si="356"/>
        <v>0</v>
      </c>
      <c r="CG168" s="97">
        <f t="shared" si="357"/>
        <v>0</v>
      </c>
      <c r="CH168" s="97">
        <f t="shared" si="358"/>
        <v>0</v>
      </c>
      <c r="CI168" s="97">
        <f t="shared" si="359"/>
        <v>0</v>
      </c>
      <c r="CJ168" s="97">
        <f t="shared" si="360"/>
        <v>0</v>
      </c>
      <c r="CK168" s="97">
        <f t="shared" si="361"/>
        <v>0</v>
      </c>
      <c r="CL168" s="97">
        <f>90-'C'!$F126</f>
        <v>77.006</v>
      </c>
      <c r="CM168" s="97">
        <v>24</v>
      </c>
      <c r="CN168" s="97"/>
      <c r="CO168" s="97"/>
      <c r="CP168" s="97"/>
      <c r="CQ168" s="97"/>
      <c r="CR168" s="97" t="s">
        <v>8197</v>
      </c>
      <c r="CS168" s="97">
        <f t="shared" si="362"/>
        <v>24</v>
      </c>
      <c r="CT168" s="97">
        <f t="shared" si="363"/>
        <v>34.31666666666667</v>
      </c>
      <c r="CU168" s="97">
        <f>'C'!F126</f>
        <v>12.994</v>
      </c>
      <c r="CV168" s="97">
        <f t="shared" si="364"/>
        <v>3.1415926535897931</v>
      </c>
      <c r="CW168" s="97">
        <f t="shared" si="365"/>
        <v>1.7453292519943295E-2</v>
      </c>
      <c r="CX168" s="97">
        <f t="shared" si="366"/>
        <v>57.295779513082323</v>
      </c>
      <c r="CY168" s="97">
        <f t="shared" si="367"/>
        <v>0.59893882164272083</v>
      </c>
      <c r="CZ168" s="97">
        <f t="shared" si="368"/>
        <v>0.22678808300414319</v>
      </c>
      <c r="DA168" s="97">
        <f t="shared" si="369"/>
        <v>1.7472864321033783</v>
      </c>
      <c r="DB168" s="97">
        <f t="shared" si="370"/>
        <v>73.609094927374159</v>
      </c>
      <c r="DC168" s="97">
        <f t="shared" si="371"/>
        <v>73.609094927374159</v>
      </c>
      <c r="DD168" s="97">
        <f t="shared" si="372"/>
        <v>286.39090507262586</v>
      </c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</row>
    <row r="169" spans="1:119" ht="30" customHeight="1" x14ac:dyDescent="0.2">
      <c r="A169" s="97">
        <f t="shared" si="296"/>
        <v>0</v>
      </c>
      <c r="B169" s="97">
        <f t="shared" si="297"/>
        <v>0.23217689142051487</v>
      </c>
      <c r="C169" s="97">
        <f t="shared" si="298"/>
        <v>0.23217689142051487</v>
      </c>
      <c r="D169" s="97">
        <f t="shared" si="299"/>
        <v>0.48985230652056067</v>
      </c>
      <c r="E169" s="97">
        <f t="shared" si="300"/>
        <v>0</v>
      </c>
      <c r="F169" s="98">
        <f t="shared" si="301"/>
        <v>0.48985230652056067</v>
      </c>
      <c r="G169" s="97">
        <f t="shared" si="302"/>
        <v>0.63194865724857574</v>
      </c>
      <c r="H169" s="97">
        <f t="shared" si="303"/>
        <v>0</v>
      </c>
      <c r="I169" s="98">
        <f t="shared" si="304"/>
        <v>0.63194865724857574</v>
      </c>
      <c r="J169" s="97">
        <f t="shared" si="305"/>
        <v>0</v>
      </c>
      <c r="K169" s="97">
        <f t="shared" si="306"/>
        <v>0</v>
      </c>
      <c r="L169" s="98">
        <f t="shared" si="307"/>
        <v>0</v>
      </c>
      <c r="M169" s="98">
        <f t="shared" si="308"/>
        <v>25</v>
      </c>
      <c r="N169" s="102"/>
      <c r="O169" s="97"/>
      <c r="P169" s="97"/>
      <c r="Q169" s="98">
        <f t="shared" si="373"/>
        <v>25</v>
      </c>
      <c r="R169" s="97">
        <f t="shared" si="309"/>
        <v>105.87231873866266</v>
      </c>
      <c r="S169" s="97">
        <f t="shared" si="310"/>
        <v>73.208011505375353</v>
      </c>
      <c r="T169" s="97">
        <f t="shared" si="311"/>
        <v>32.664307233287303</v>
      </c>
      <c r="U169" s="97" t="str">
        <f t="shared" si="312"/>
        <v>QSOS</v>
      </c>
      <c r="V169" s="97">
        <f t="shared" si="313"/>
        <v>286.79198849462466</v>
      </c>
      <c r="W169" s="97">
        <f t="shared" si="0"/>
        <v>157</v>
      </c>
      <c r="X169" s="97">
        <f>SIN((90-$Y$9)*$AE$8)*TAN($AE$9*$AE$8)/TAN((90-'C'!$F127)*$AE$8)</f>
        <v>0.68773413268872952</v>
      </c>
      <c r="Y169" s="97">
        <f t="shared" si="314"/>
        <v>3.9313065427916092</v>
      </c>
      <c r="Z169" s="97">
        <f t="shared" si="315"/>
        <v>2.2206545302661578</v>
      </c>
      <c r="AA169" s="97">
        <f t="shared" si="316"/>
        <v>18.041082150949045</v>
      </c>
      <c r="AB169" s="97">
        <f t="shared" si="317"/>
        <v>63.235932093769605</v>
      </c>
      <c r="AC169" s="97">
        <f t="shared" si="318"/>
        <v>-45.194849942820561</v>
      </c>
      <c r="AD169" s="97">
        <f t="shared" si="319"/>
        <v>98.722985755281343</v>
      </c>
      <c r="AE169" s="97">
        <f>(COS( 90.833*$AE$8)-SIN($Y$9*$AE$8)*SIN('C'!$F127*$AE$8))/COS($Y$9*$AE$8)/COS('C'!$F127*$AE$8)</f>
        <v>-0.17969528557567183</v>
      </c>
      <c r="AF169" s="97">
        <f t="shared" si="320"/>
        <v>100.35201156052534</v>
      </c>
      <c r="AG169" s="97">
        <f>('C'!$E127+$AG$9+$AA$9/15)</f>
        <v>12.15377777777778</v>
      </c>
      <c r="AH169" s="97">
        <f t="shared" si="374"/>
        <v>0</v>
      </c>
      <c r="AI169" s="97">
        <f t="shared" si="321"/>
        <v>0</v>
      </c>
      <c r="AJ169" s="97">
        <f t="shared" si="322"/>
        <v>0</v>
      </c>
      <c r="AK169" s="97">
        <f t="shared" si="323"/>
        <v>5.5722453940923566</v>
      </c>
      <c r="AL169" s="97">
        <f t="shared" si="324"/>
        <v>5.5722453940923566</v>
      </c>
      <c r="AM169" s="97"/>
      <c r="AN169" s="97"/>
      <c r="AO169" s="97">
        <f t="shared" si="325"/>
        <v>0.23217689142051487</v>
      </c>
      <c r="AP169" s="97">
        <f>SIN((90-$Y$9)*$AE$8)*TAN($AC$10*$AE$8)/TAN((90-'C'!$F127)*$AE$8)</f>
        <v>-5.5600914603825373E-2</v>
      </c>
      <c r="AQ169" s="97">
        <f t="shared" si="326"/>
        <v>2.5695650812758871E-2</v>
      </c>
      <c r="AR169" s="97">
        <f t="shared" si="327"/>
        <v>1.0127663357422376</v>
      </c>
      <c r="AS169" s="97">
        <f t="shared" si="328"/>
        <v>-3.1471229796106788</v>
      </c>
      <c r="AT169" s="97">
        <f t="shared" si="329"/>
        <v>-9.106959298875525</v>
      </c>
      <c r="AU169" s="97">
        <f t="shared" si="330"/>
        <v>5.9598363192648467</v>
      </c>
      <c r="AV169" s="97">
        <f t="shared" si="331"/>
        <v>192.25408227848621</v>
      </c>
      <c r="AW169" s="97" t="s">
        <v>8053</v>
      </c>
      <c r="AX169" s="97" t="s">
        <v>8053</v>
      </c>
      <c r="AY169" s="97" t="s">
        <v>8053</v>
      </c>
      <c r="AZ169" s="97">
        <f t="shared" si="332"/>
        <v>11.756455356493456</v>
      </c>
      <c r="BA169" s="97">
        <f t="shared" si="333"/>
        <v>11.756455356493456</v>
      </c>
      <c r="BB169" s="97">
        <f t="shared" si="334"/>
        <v>0.48985230652056067</v>
      </c>
      <c r="BC169" s="97">
        <f t="shared" si="335"/>
        <v>0</v>
      </c>
      <c r="BD169" s="97">
        <f t="shared" si="336"/>
        <v>0</v>
      </c>
      <c r="BE169" s="97">
        <f t="shared" si="337"/>
        <v>0</v>
      </c>
      <c r="BF169" s="97">
        <f>SIN((90-$Y$9)*$AE$8)*TAN($AC$9*$AE$8)/TAN((90-'C'!$F127)*$AE$8)</f>
        <v>-0.68773413268872974</v>
      </c>
      <c r="BG169" s="97">
        <f t="shared" si="338"/>
        <v>3.9313065427916136</v>
      </c>
      <c r="BH169" s="97">
        <f t="shared" si="339"/>
        <v>2.2206545302661587</v>
      </c>
      <c r="BI169" s="97">
        <f t="shared" si="340"/>
        <v>-18.041082150949045</v>
      </c>
      <c r="BJ169" s="97">
        <f t="shared" si="341"/>
        <v>-63.235932093769613</v>
      </c>
      <c r="BK169" s="97">
        <f t="shared" si="342"/>
        <v>45.194849942820568</v>
      </c>
      <c r="BL169" s="97">
        <f t="shared" si="343"/>
        <v>261.27701424471866</v>
      </c>
      <c r="BM169" s="97" t="s">
        <v>8053</v>
      </c>
      <c r="BN169" s="97" t="s">
        <v>8053</v>
      </c>
      <c r="BO169" s="97" t="s">
        <v>8053</v>
      </c>
      <c r="BP169" s="97">
        <f t="shared" si="344"/>
        <v>15.166767773965818</v>
      </c>
      <c r="BQ169" s="97">
        <f t="shared" si="345"/>
        <v>15.166767773965818</v>
      </c>
      <c r="BR169" s="97">
        <f t="shared" si="346"/>
        <v>0.63194865724857574</v>
      </c>
      <c r="BS169" s="97">
        <f t="shared" si="347"/>
        <v>0</v>
      </c>
      <c r="BT169" s="97">
        <f t="shared" si="348"/>
        <v>0</v>
      </c>
      <c r="BU169" s="97">
        <f t="shared" si="349"/>
        <v>0</v>
      </c>
      <c r="BV169" s="97">
        <f>SIN((90-$Y$9)*$AE$8)*TAN($AE$10*$AE$8)/TAN((90-'C'!$F127)*$AE$8)</f>
        <v>5.5600914603825359E-2</v>
      </c>
      <c r="BW169" s="97">
        <f t="shared" si="350"/>
        <v>2.5695650812758864E-2</v>
      </c>
      <c r="BX169" s="97">
        <f t="shared" si="351"/>
        <v>1.0127663357422376</v>
      </c>
      <c r="BY169" s="97">
        <f t="shared" si="352"/>
        <v>3.1471229796106783</v>
      </c>
      <c r="BZ169" s="97">
        <f t="shared" si="353"/>
        <v>9.1069592988755232</v>
      </c>
      <c r="CA169" s="97">
        <f t="shared" si="354"/>
        <v>-5.9598363192648449</v>
      </c>
      <c r="CB169" s="97">
        <f t="shared" si="355"/>
        <v>167.74591772151379</v>
      </c>
      <c r="CC169" s="97" t="s">
        <v>8053</v>
      </c>
      <c r="CD169" s="97" t="s">
        <v>8053</v>
      </c>
      <c r="CE169" s="97" t="s">
        <v>8053</v>
      </c>
      <c r="CF169" s="97">
        <f t="shared" si="356"/>
        <v>0</v>
      </c>
      <c r="CG169" s="97">
        <f t="shared" si="357"/>
        <v>0</v>
      </c>
      <c r="CH169" s="97">
        <f t="shared" si="358"/>
        <v>0</v>
      </c>
      <c r="CI169" s="97">
        <f t="shared" si="359"/>
        <v>0</v>
      </c>
      <c r="CJ169" s="97">
        <f t="shared" si="360"/>
        <v>0</v>
      </c>
      <c r="CK169" s="97">
        <f t="shared" si="361"/>
        <v>0</v>
      </c>
      <c r="CL169" s="97">
        <f>90-'C'!$F127</f>
        <v>76.680000000000007</v>
      </c>
      <c r="CM169" s="97">
        <v>25</v>
      </c>
      <c r="CN169" s="102"/>
      <c r="CO169" s="97"/>
      <c r="CP169" s="97"/>
      <c r="CQ169" s="97"/>
      <c r="CR169" s="97" t="s">
        <v>8197</v>
      </c>
      <c r="CS169" s="97">
        <f t="shared" si="362"/>
        <v>25</v>
      </c>
      <c r="CT169" s="97">
        <f t="shared" si="363"/>
        <v>34.31666666666667</v>
      </c>
      <c r="CU169" s="97">
        <f>'C'!F127</f>
        <v>13.32</v>
      </c>
      <c r="CV169" s="97">
        <f t="shared" si="364"/>
        <v>3.1415926535897931</v>
      </c>
      <c r="CW169" s="97">
        <f t="shared" si="365"/>
        <v>1.7453292519943295E-2</v>
      </c>
      <c r="CX169" s="97">
        <f t="shared" si="366"/>
        <v>57.295779513082323</v>
      </c>
      <c r="CY169" s="97">
        <f t="shared" si="367"/>
        <v>0.59893882164272083</v>
      </c>
      <c r="CZ169" s="97">
        <f t="shared" si="368"/>
        <v>0.23247785636564469</v>
      </c>
      <c r="DA169" s="97">
        <f t="shared" si="369"/>
        <v>1.75147301273058</v>
      </c>
      <c r="DB169" s="97">
        <f t="shared" si="370"/>
        <v>73.208011505375353</v>
      </c>
      <c r="DC169" s="97">
        <f t="shared" si="371"/>
        <v>73.208011505375353</v>
      </c>
      <c r="DD169" s="97">
        <f t="shared" si="372"/>
        <v>286.79198849462466</v>
      </c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</row>
    <row r="170" spans="1:119" ht="30" customHeight="1" x14ac:dyDescent="0.2">
      <c r="A170" s="97">
        <f t="shared" si="296"/>
        <v>0</v>
      </c>
      <c r="B170" s="97">
        <f t="shared" si="297"/>
        <v>0.23335892271598857</v>
      </c>
      <c r="C170" s="97">
        <f t="shared" si="298"/>
        <v>0.23335892271598857</v>
      </c>
      <c r="D170" s="97">
        <f t="shared" si="299"/>
        <v>0.48994765504159821</v>
      </c>
      <c r="E170" s="97">
        <f t="shared" si="300"/>
        <v>0</v>
      </c>
      <c r="F170" s="98">
        <f t="shared" si="301"/>
        <v>0.48994765504159821</v>
      </c>
      <c r="G170" s="97">
        <f t="shared" si="302"/>
        <v>0.63051662595310198</v>
      </c>
      <c r="H170" s="97">
        <f t="shared" si="303"/>
        <v>0</v>
      </c>
      <c r="I170" s="98">
        <f t="shared" si="304"/>
        <v>0.63051662595310198</v>
      </c>
      <c r="J170" s="97">
        <f t="shared" si="305"/>
        <v>0</v>
      </c>
      <c r="K170" s="97">
        <f t="shared" si="306"/>
        <v>0</v>
      </c>
      <c r="L170" s="98">
        <f t="shared" si="307"/>
        <v>0</v>
      </c>
      <c r="M170" s="98">
        <f t="shared" si="308"/>
        <v>26</v>
      </c>
      <c r="N170" s="97"/>
      <c r="O170" s="97"/>
      <c r="P170" s="97"/>
      <c r="Q170" s="98">
        <f t="shared" si="373"/>
        <v>26</v>
      </c>
      <c r="R170" s="97">
        <f t="shared" si="309"/>
        <v>105.87231873866266</v>
      </c>
      <c r="S170" s="97">
        <f t="shared" si="310"/>
        <v>72.810315883593717</v>
      </c>
      <c r="T170" s="97">
        <f t="shared" si="311"/>
        <v>33.06200285506894</v>
      </c>
      <c r="U170" s="97" t="str">
        <f t="shared" si="312"/>
        <v>QSOS</v>
      </c>
      <c r="V170" s="97">
        <f t="shared" si="313"/>
        <v>287.18968411640628</v>
      </c>
      <c r="W170" s="97">
        <f t="shared" si="0"/>
        <v>158</v>
      </c>
      <c r="X170" s="97">
        <f>SIN((90-$Y$9)*$AE$8)*TAN($AE$9*$AE$8)/TAN((90-'C'!$F128)*$AE$8)</f>
        <v>0.70505085794647115</v>
      </c>
      <c r="Y170" s="97">
        <f t="shared" si="314"/>
        <v>3.9313065427916092</v>
      </c>
      <c r="Z170" s="97">
        <f t="shared" si="315"/>
        <v>2.2206545302661578</v>
      </c>
      <c r="AA170" s="97">
        <f t="shared" si="316"/>
        <v>18.511613417319587</v>
      </c>
      <c r="AB170" s="97">
        <f t="shared" si="317"/>
        <v>63.235932093769605</v>
      </c>
      <c r="AC170" s="97">
        <f t="shared" si="318"/>
        <v>-44.724318676450018</v>
      </c>
      <c r="AD170" s="97">
        <f t="shared" si="319"/>
        <v>98.252454488910814</v>
      </c>
      <c r="AE170" s="97">
        <f>(COS( 90.833*$AE$8)-SIN($Y$9*$AE$8)*SIN('C'!$F128*$AE$8))/COS($Y$9*$AE$8)/COS('C'!$F128*$AE$8)</f>
        <v>-0.18378890669748038</v>
      </c>
      <c r="AF170" s="97">
        <f t="shared" si="320"/>
        <v>100.59053121156416</v>
      </c>
      <c r="AG170" s="97">
        <f>('C'!$E128+$AG$9+$AA$9/15)</f>
        <v>12.15077777777778</v>
      </c>
      <c r="AH170" s="97">
        <f t="shared" si="374"/>
        <v>0</v>
      </c>
      <c r="AI170" s="97">
        <f t="shared" si="321"/>
        <v>0</v>
      </c>
      <c r="AJ170" s="97">
        <f t="shared" si="322"/>
        <v>0</v>
      </c>
      <c r="AK170" s="97">
        <f t="shared" si="323"/>
        <v>5.6006141451837257</v>
      </c>
      <c r="AL170" s="97">
        <f t="shared" si="324"/>
        <v>5.6006141451837257</v>
      </c>
      <c r="AM170" s="97"/>
      <c r="AN170" s="97"/>
      <c r="AO170" s="97">
        <f t="shared" si="325"/>
        <v>0.23335892271598857</v>
      </c>
      <c r="AP170" s="97">
        <f>SIN((90-$Y$9)*$AE$8)*TAN($AC$10*$AE$8)/TAN((90-'C'!$F128)*$AE$8)</f>
        <v>-5.7000911661568295E-2</v>
      </c>
      <c r="AQ170" s="97">
        <f t="shared" si="326"/>
        <v>2.5695650812758871E-2</v>
      </c>
      <c r="AR170" s="97">
        <f t="shared" si="327"/>
        <v>1.0127663357422376</v>
      </c>
      <c r="AS170" s="97">
        <f t="shared" si="328"/>
        <v>-3.2264484471841786</v>
      </c>
      <c r="AT170" s="97">
        <f t="shared" si="329"/>
        <v>-9.106959298875525</v>
      </c>
      <c r="AU170" s="97">
        <f t="shared" si="330"/>
        <v>5.880510851691346</v>
      </c>
      <c r="AV170" s="97">
        <f t="shared" si="331"/>
        <v>192.33340774605969</v>
      </c>
      <c r="AW170" s="97" t="s">
        <v>8053</v>
      </c>
      <c r="AX170" s="97" t="s">
        <v>8053</v>
      </c>
      <c r="AY170" s="97" t="s">
        <v>8053</v>
      </c>
      <c r="AZ170" s="97">
        <f t="shared" si="332"/>
        <v>11.758743720998357</v>
      </c>
      <c r="BA170" s="97">
        <f t="shared" si="333"/>
        <v>11.758743720998357</v>
      </c>
      <c r="BB170" s="97">
        <f t="shared" si="334"/>
        <v>0.48994765504159821</v>
      </c>
      <c r="BC170" s="97">
        <f t="shared" si="335"/>
        <v>0</v>
      </c>
      <c r="BD170" s="97">
        <f t="shared" si="336"/>
        <v>0</v>
      </c>
      <c r="BE170" s="97">
        <f t="shared" si="337"/>
        <v>0</v>
      </c>
      <c r="BF170" s="97">
        <f>SIN((90-$Y$9)*$AE$8)*TAN($AC$9*$AE$8)/TAN((90-'C'!$F128)*$AE$8)</f>
        <v>-0.70505085794647149</v>
      </c>
      <c r="BG170" s="97">
        <f t="shared" si="338"/>
        <v>3.9313065427916136</v>
      </c>
      <c r="BH170" s="97">
        <f t="shared" si="339"/>
        <v>2.2206545302661587</v>
      </c>
      <c r="BI170" s="97">
        <f t="shared" si="340"/>
        <v>-18.511613417319587</v>
      </c>
      <c r="BJ170" s="97">
        <f t="shared" si="341"/>
        <v>-63.235932093769613</v>
      </c>
      <c r="BK170" s="97">
        <f t="shared" si="342"/>
        <v>44.724318676450025</v>
      </c>
      <c r="BL170" s="97">
        <f t="shared" si="343"/>
        <v>261.74754551108919</v>
      </c>
      <c r="BM170" s="97" t="s">
        <v>8053</v>
      </c>
      <c r="BN170" s="97" t="s">
        <v>8053</v>
      </c>
      <c r="BO170" s="97" t="s">
        <v>8053</v>
      </c>
      <c r="BP170" s="97">
        <f t="shared" si="344"/>
        <v>15.132399022874448</v>
      </c>
      <c r="BQ170" s="97">
        <f t="shared" si="345"/>
        <v>15.132399022874448</v>
      </c>
      <c r="BR170" s="97">
        <f t="shared" si="346"/>
        <v>0.63051662595310198</v>
      </c>
      <c r="BS170" s="97">
        <f t="shared" si="347"/>
        <v>0</v>
      </c>
      <c r="BT170" s="97">
        <f t="shared" si="348"/>
        <v>0</v>
      </c>
      <c r="BU170" s="97">
        <f t="shared" si="349"/>
        <v>0</v>
      </c>
      <c r="BV170" s="97">
        <f>SIN((90-$Y$9)*$AE$8)*TAN($AE$10*$AE$8)/TAN((90-'C'!$F128)*$AE$8)</f>
        <v>5.7000911661568281E-2</v>
      </c>
      <c r="BW170" s="97">
        <f t="shared" si="350"/>
        <v>2.5695650812758864E-2</v>
      </c>
      <c r="BX170" s="97">
        <f t="shared" si="351"/>
        <v>1.0127663357422376</v>
      </c>
      <c r="BY170" s="97">
        <f t="shared" si="352"/>
        <v>3.2264484471841777</v>
      </c>
      <c r="BZ170" s="97">
        <f t="shared" si="353"/>
        <v>9.1069592988755232</v>
      </c>
      <c r="CA170" s="97">
        <f t="shared" si="354"/>
        <v>-5.880510851691346</v>
      </c>
      <c r="CB170" s="97">
        <f t="shared" si="355"/>
        <v>167.66659225394031</v>
      </c>
      <c r="CC170" s="97" t="s">
        <v>8053</v>
      </c>
      <c r="CD170" s="97" t="s">
        <v>8053</v>
      </c>
      <c r="CE170" s="97" t="s">
        <v>8053</v>
      </c>
      <c r="CF170" s="97">
        <f t="shared" si="356"/>
        <v>0</v>
      </c>
      <c r="CG170" s="97">
        <f t="shared" si="357"/>
        <v>0</v>
      </c>
      <c r="CH170" s="97">
        <f t="shared" si="358"/>
        <v>0</v>
      </c>
      <c r="CI170" s="97">
        <f t="shared" si="359"/>
        <v>0</v>
      </c>
      <c r="CJ170" s="97">
        <f t="shared" si="360"/>
        <v>0</v>
      </c>
      <c r="CK170" s="97">
        <f t="shared" si="361"/>
        <v>0</v>
      </c>
      <c r="CL170" s="97">
        <f>90-'C'!$F128</f>
        <v>76.356999999999999</v>
      </c>
      <c r="CM170" s="97">
        <v>26</v>
      </c>
      <c r="CN170" s="97"/>
      <c r="CO170" s="97"/>
      <c r="CP170" s="97"/>
      <c r="CQ170" s="97"/>
      <c r="CR170" s="97" t="s">
        <v>8197</v>
      </c>
      <c r="CS170" s="97">
        <f t="shared" si="362"/>
        <v>26</v>
      </c>
      <c r="CT170" s="97">
        <f t="shared" si="363"/>
        <v>34.31666666666667</v>
      </c>
      <c r="CU170" s="97">
        <f>'C'!F128</f>
        <v>13.643000000000001</v>
      </c>
      <c r="CV170" s="97">
        <f t="shared" si="364"/>
        <v>3.1415926535897931</v>
      </c>
      <c r="CW170" s="97">
        <f t="shared" si="365"/>
        <v>1.7453292519943295E-2</v>
      </c>
      <c r="CX170" s="97">
        <f t="shared" si="366"/>
        <v>57.295779513082323</v>
      </c>
      <c r="CY170" s="97">
        <f t="shared" si="367"/>
        <v>0.59893882164272083</v>
      </c>
      <c r="CZ170" s="97">
        <f t="shared" si="368"/>
        <v>0.23811526984958639</v>
      </c>
      <c r="DA170" s="97">
        <f t="shared" si="369"/>
        <v>1.7556359659719152</v>
      </c>
      <c r="DB170" s="97">
        <f t="shared" si="370"/>
        <v>72.810315883593717</v>
      </c>
      <c r="DC170" s="97">
        <f t="shared" si="371"/>
        <v>72.810315883593717</v>
      </c>
      <c r="DD170" s="97">
        <f t="shared" si="372"/>
        <v>287.18968411640628</v>
      </c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</row>
    <row r="171" spans="1:119" ht="30" customHeight="1" x14ac:dyDescent="0.2">
      <c r="A171" s="97">
        <f t="shared" si="296"/>
        <v>0</v>
      </c>
      <c r="B171" s="97">
        <f t="shared" si="297"/>
        <v>0.23457350096240467</v>
      </c>
      <c r="C171" s="97">
        <f t="shared" si="298"/>
        <v>0.23457350096240467</v>
      </c>
      <c r="D171" s="97">
        <f t="shared" si="299"/>
        <v>0.49008255100964915</v>
      </c>
      <c r="E171" s="97">
        <f t="shared" si="300"/>
        <v>0</v>
      </c>
      <c r="F171" s="98">
        <f t="shared" si="301"/>
        <v>0.49008255100964915</v>
      </c>
      <c r="G171" s="97">
        <f t="shared" si="302"/>
        <v>0.62913538104001898</v>
      </c>
      <c r="H171" s="97">
        <f t="shared" si="303"/>
        <v>0</v>
      </c>
      <c r="I171" s="98">
        <f t="shared" si="304"/>
        <v>0.62913538104001898</v>
      </c>
      <c r="J171" s="97">
        <f t="shared" si="305"/>
        <v>0</v>
      </c>
      <c r="K171" s="97">
        <f t="shared" si="306"/>
        <v>0</v>
      </c>
      <c r="L171" s="98">
        <f t="shared" si="307"/>
        <v>0</v>
      </c>
      <c r="M171" s="98">
        <f t="shared" si="308"/>
        <v>27</v>
      </c>
      <c r="N171" s="97"/>
      <c r="O171" s="97"/>
      <c r="P171" s="97"/>
      <c r="Q171" s="98">
        <f t="shared" si="373"/>
        <v>27</v>
      </c>
      <c r="R171" s="97">
        <f t="shared" si="309"/>
        <v>105.87231873866266</v>
      </c>
      <c r="S171" s="97">
        <f t="shared" si="310"/>
        <v>72.417240813880454</v>
      </c>
      <c r="T171" s="97">
        <f t="shared" si="311"/>
        <v>33.455077924782202</v>
      </c>
      <c r="U171" s="97" t="str">
        <f t="shared" si="312"/>
        <v>QSOS</v>
      </c>
      <c r="V171" s="97">
        <f t="shared" si="313"/>
        <v>287.58275918611957</v>
      </c>
      <c r="W171" s="97">
        <f t="shared" si="0"/>
        <v>159</v>
      </c>
      <c r="X171" s="97">
        <f>SIN((90-$Y$9)*$AE$8)*TAN($AE$9*$AE$8)/TAN((90-'C'!$F129)*$AE$8)</f>
        <v>0.72219970629158392</v>
      </c>
      <c r="Y171" s="97">
        <f t="shared" si="314"/>
        <v>3.9313065427916092</v>
      </c>
      <c r="Z171" s="97">
        <f t="shared" si="315"/>
        <v>2.2206545302661578</v>
      </c>
      <c r="AA171" s="97">
        <f t="shared" si="316"/>
        <v>18.978861586029407</v>
      </c>
      <c r="AB171" s="97">
        <f t="shared" si="317"/>
        <v>63.235932093769605</v>
      </c>
      <c r="AC171" s="97">
        <f t="shared" si="318"/>
        <v>-44.257070507740195</v>
      </c>
      <c r="AD171" s="97">
        <f t="shared" si="319"/>
        <v>97.785206320200984</v>
      </c>
      <c r="AE171" s="97">
        <f>(COS( 90.833*$AE$8)-SIN($Y$9*$AE$8)*SIN('C'!$F129*$AE$8))/COS($Y$9*$AE$8)/COS('C'!$F129*$AE$8)</f>
        <v>-0.18784340799199908</v>
      </c>
      <c r="AF171" s="97">
        <f t="shared" si="320"/>
        <v>100.82695463159379</v>
      </c>
      <c r="AG171" s="97">
        <f>('C'!$E129+$AG$9+$AA$9/15)</f>
        <v>12.148777777777777</v>
      </c>
      <c r="AH171" s="97">
        <f t="shared" si="374"/>
        <v>0</v>
      </c>
      <c r="AI171" s="97">
        <f t="shared" si="321"/>
        <v>0</v>
      </c>
      <c r="AJ171" s="97">
        <f t="shared" si="322"/>
        <v>0</v>
      </c>
      <c r="AK171" s="97">
        <f t="shared" si="323"/>
        <v>5.629764023097712</v>
      </c>
      <c r="AL171" s="97">
        <f t="shared" si="324"/>
        <v>5.629764023097712</v>
      </c>
      <c r="AM171" s="97"/>
      <c r="AN171" s="97"/>
      <c r="AO171" s="97">
        <f t="shared" si="325"/>
        <v>0.23457350096240467</v>
      </c>
      <c r="AP171" s="97">
        <f>SIN((90-$Y$9)*$AE$8)*TAN($AC$10*$AE$8)/TAN((90-'C'!$F129)*$AE$8)</f>
        <v>-5.8387336454333555E-2</v>
      </c>
      <c r="AQ171" s="97">
        <f t="shared" si="326"/>
        <v>2.5695650812758871E-2</v>
      </c>
      <c r="AR171" s="97">
        <f t="shared" si="327"/>
        <v>1.0127663357422376</v>
      </c>
      <c r="AS171" s="97">
        <f t="shared" si="328"/>
        <v>-3.3050109956825504</v>
      </c>
      <c r="AT171" s="97">
        <f t="shared" si="329"/>
        <v>-9.106959298875525</v>
      </c>
      <c r="AU171" s="97">
        <f t="shared" si="330"/>
        <v>5.8019483031929742</v>
      </c>
      <c r="AV171" s="97">
        <f t="shared" si="331"/>
        <v>192.41197029455807</v>
      </c>
      <c r="AW171" s="97" t="s">
        <v>8053</v>
      </c>
      <c r="AX171" s="97" t="s">
        <v>8053</v>
      </c>
      <c r="AY171" s="97" t="s">
        <v>8053</v>
      </c>
      <c r="AZ171" s="97">
        <f t="shared" si="332"/>
        <v>11.76198122423158</v>
      </c>
      <c r="BA171" s="97">
        <f t="shared" si="333"/>
        <v>11.76198122423158</v>
      </c>
      <c r="BB171" s="97">
        <f t="shared" si="334"/>
        <v>0.49008255100964915</v>
      </c>
      <c r="BC171" s="97">
        <f t="shared" si="335"/>
        <v>0</v>
      </c>
      <c r="BD171" s="97">
        <f t="shared" si="336"/>
        <v>0</v>
      </c>
      <c r="BE171" s="97">
        <f t="shared" si="337"/>
        <v>0</v>
      </c>
      <c r="BF171" s="97">
        <f>SIN((90-$Y$9)*$AE$8)*TAN($AC$9*$AE$8)/TAN((90-'C'!$F129)*$AE$8)</f>
        <v>-0.72219970629158425</v>
      </c>
      <c r="BG171" s="97">
        <f t="shared" si="338"/>
        <v>3.9313065427916136</v>
      </c>
      <c r="BH171" s="97">
        <f t="shared" si="339"/>
        <v>2.2206545302661587</v>
      </c>
      <c r="BI171" s="97">
        <f t="shared" si="340"/>
        <v>-18.978861586029414</v>
      </c>
      <c r="BJ171" s="97">
        <f t="shared" si="341"/>
        <v>-63.235932093769613</v>
      </c>
      <c r="BK171" s="97">
        <f t="shared" si="342"/>
        <v>44.257070507740195</v>
      </c>
      <c r="BL171" s="97">
        <f t="shared" si="343"/>
        <v>262.21479367979902</v>
      </c>
      <c r="BM171" s="97" t="s">
        <v>8053</v>
      </c>
      <c r="BN171" s="97" t="s">
        <v>8053</v>
      </c>
      <c r="BO171" s="97" t="s">
        <v>8053</v>
      </c>
      <c r="BP171" s="97">
        <f t="shared" si="344"/>
        <v>15.099249144960456</v>
      </c>
      <c r="BQ171" s="97">
        <f t="shared" si="345"/>
        <v>15.099249144960456</v>
      </c>
      <c r="BR171" s="97">
        <f t="shared" si="346"/>
        <v>0.62913538104001898</v>
      </c>
      <c r="BS171" s="97">
        <f t="shared" si="347"/>
        <v>0</v>
      </c>
      <c r="BT171" s="97">
        <f t="shared" si="348"/>
        <v>0</v>
      </c>
      <c r="BU171" s="97">
        <f t="shared" si="349"/>
        <v>0</v>
      </c>
      <c r="BV171" s="97">
        <f>SIN((90-$Y$9)*$AE$8)*TAN($AE$10*$AE$8)/TAN((90-'C'!$F129)*$AE$8)</f>
        <v>5.8387336454333541E-2</v>
      </c>
      <c r="BW171" s="97">
        <f t="shared" si="350"/>
        <v>2.5695650812758864E-2</v>
      </c>
      <c r="BX171" s="97">
        <f t="shared" si="351"/>
        <v>1.0127663357422376</v>
      </c>
      <c r="BY171" s="97">
        <f t="shared" si="352"/>
        <v>3.3050109956825491</v>
      </c>
      <c r="BZ171" s="97">
        <f t="shared" si="353"/>
        <v>9.1069592988755232</v>
      </c>
      <c r="CA171" s="97">
        <f t="shared" si="354"/>
        <v>-5.8019483031929742</v>
      </c>
      <c r="CB171" s="97">
        <f t="shared" si="355"/>
        <v>167.58802970544193</v>
      </c>
      <c r="CC171" s="97" t="s">
        <v>8053</v>
      </c>
      <c r="CD171" s="97" t="s">
        <v>8053</v>
      </c>
      <c r="CE171" s="97" t="s">
        <v>8053</v>
      </c>
      <c r="CF171" s="97">
        <f t="shared" si="356"/>
        <v>0</v>
      </c>
      <c r="CG171" s="97">
        <f t="shared" si="357"/>
        <v>0</v>
      </c>
      <c r="CH171" s="97">
        <f t="shared" si="358"/>
        <v>0</v>
      </c>
      <c r="CI171" s="97">
        <f t="shared" si="359"/>
        <v>0</v>
      </c>
      <c r="CJ171" s="97">
        <f t="shared" si="360"/>
        <v>0</v>
      </c>
      <c r="CK171" s="97">
        <f t="shared" si="361"/>
        <v>0</v>
      </c>
      <c r="CL171" s="97">
        <f>90-'C'!$F129</f>
        <v>76.037999999999997</v>
      </c>
      <c r="CM171" s="97">
        <v>27</v>
      </c>
      <c r="CN171" s="97"/>
      <c r="CO171" s="97"/>
      <c r="CP171" s="97"/>
      <c r="CQ171" s="97"/>
      <c r="CR171" s="97" t="s">
        <v>8197</v>
      </c>
      <c r="CS171" s="97">
        <f t="shared" si="362"/>
        <v>27</v>
      </c>
      <c r="CT171" s="97">
        <f t="shared" si="363"/>
        <v>34.31666666666667</v>
      </c>
      <c r="CU171" s="97">
        <f>'C'!F129</f>
        <v>13.962</v>
      </c>
      <c r="CV171" s="97">
        <f t="shared" si="364"/>
        <v>3.1415926535897931</v>
      </c>
      <c r="CW171" s="97">
        <f t="shared" si="365"/>
        <v>1.7453292519943295E-2</v>
      </c>
      <c r="CX171" s="97">
        <f t="shared" si="366"/>
        <v>57.295779513082323</v>
      </c>
      <c r="CY171" s="97">
        <f t="shared" si="367"/>
        <v>0.59893882164272083</v>
      </c>
      <c r="CZ171" s="97">
        <f t="shared" si="368"/>
        <v>0.24368287016344828</v>
      </c>
      <c r="DA171" s="97">
        <f t="shared" si="369"/>
        <v>1.7597623330802579</v>
      </c>
      <c r="DB171" s="97">
        <f t="shared" si="370"/>
        <v>72.417240813880454</v>
      </c>
      <c r="DC171" s="97">
        <f t="shared" si="371"/>
        <v>72.417240813880454</v>
      </c>
      <c r="DD171" s="97">
        <f t="shared" si="372"/>
        <v>287.58275918611957</v>
      </c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</row>
    <row r="172" spans="1:119" ht="30" customHeight="1" x14ac:dyDescent="0.2">
      <c r="A172" s="97">
        <f t="shared" si="296"/>
        <v>0</v>
      </c>
      <c r="B172" s="97">
        <f t="shared" si="297"/>
        <v>0.23573726480140089</v>
      </c>
      <c r="C172" s="97">
        <f t="shared" si="298"/>
        <v>0.23573726480140089</v>
      </c>
      <c r="D172" s="97">
        <f t="shared" si="299"/>
        <v>0.49017365452765399</v>
      </c>
      <c r="E172" s="97">
        <f t="shared" si="300"/>
        <v>0</v>
      </c>
      <c r="F172" s="98">
        <f t="shared" si="301"/>
        <v>0.49017365452765399</v>
      </c>
      <c r="G172" s="97">
        <f t="shared" si="302"/>
        <v>0.62772161720102282</v>
      </c>
      <c r="H172" s="97">
        <f t="shared" si="303"/>
        <v>0</v>
      </c>
      <c r="I172" s="98">
        <f t="shared" si="304"/>
        <v>0.62772161720102282</v>
      </c>
      <c r="J172" s="97">
        <f t="shared" si="305"/>
        <v>0</v>
      </c>
      <c r="K172" s="97">
        <f t="shared" si="306"/>
        <v>0</v>
      </c>
      <c r="L172" s="98">
        <f t="shared" si="307"/>
        <v>0</v>
      </c>
      <c r="M172" s="98">
        <f t="shared" si="308"/>
        <v>28</v>
      </c>
      <c r="N172" s="97"/>
      <c r="O172" s="97"/>
      <c r="P172" s="97"/>
      <c r="Q172" s="98">
        <f t="shared" si="373"/>
        <v>28</v>
      </c>
      <c r="R172" s="97">
        <f t="shared" si="309"/>
        <v>105.87231873866266</v>
      </c>
      <c r="S172" s="97">
        <f t="shared" si="310"/>
        <v>72.028789541481586</v>
      </c>
      <c r="T172" s="97">
        <f t="shared" si="311"/>
        <v>33.84352919718107</v>
      </c>
      <c r="U172" s="97" t="str">
        <f t="shared" si="312"/>
        <v>QSOS</v>
      </c>
      <c r="V172" s="97">
        <f t="shared" si="313"/>
        <v>287.97121045851839</v>
      </c>
      <c r="W172" s="97">
        <f t="shared" si="0"/>
        <v>160</v>
      </c>
      <c r="X172" s="97">
        <f>SIN((90-$Y$9)*$AE$8)*TAN($AE$9*$AE$8)/TAN((90-'C'!$F130)*$AE$8)</f>
        <v>0.73918016883712312</v>
      </c>
      <c r="Y172" s="97">
        <f t="shared" si="314"/>
        <v>3.9313065427916092</v>
      </c>
      <c r="Z172" s="97">
        <f t="shared" si="315"/>
        <v>2.2206545302661578</v>
      </c>
      <c r="AA172" s="97">
        <f t="shared" si="316"/>
        <v>19.442816568068064</v>
      </c>
      <c r="AB172" s="97">
        <f t="shared" si="317"/>
        <v>63.235932093769605</v>
      </c>
      <c r="AC172" s="97">
        <f t="shared" si="318"/>
        <v>-43.793115525701538</v>
      </c>
      <c r="AD172" s="97">
        <f t="shared" si="319"/>
        <v>97.321251338162341</v>
      </c>
      <c r="AE172" s="97">
        <f>(COS( 90.833*$AE$8)-SIN($Y$9*$AE$8)*SIN('C'!$F130*$AE$8))/COS($Y$9*$AE$8)/COS('C'!$F130*$AE$8)</f>
        <v>-0.19185865031234337</v>
      </c>
      <c r="AF172" s="97">
        <f t="shared" si="320"/>
        <v>101.06127281488381</v>
      </c>
      <c r="AG172" s="97">
        <f>('C'!$E130+$AG$9+$AA$9/15)</f>
        <v>12.145777777777777</v>
      </c>
      <c r="AH172" s="97">
        <f t="shared" si="374"/>
        <v>0</v>
      </c>
      <c r="AI172" s="97">
        <f t="shared" si="321"/>
        <v>0</v>
      </c>
      <c r="AJ172" s="97">
        <f t="shared" si="322"/>
        <v>0</v>
      </c>
      <c r="AK172" s="97">
        <f t="shared" si="323"/>
        <v>5.6576943552336214</v>
      </c>
      <c r="AL172" s="97">
        <f t="shared" si="324"/>
        <v>5.6576943552336214</v>
      </c>
      <c r="AM172" s="97"/>
      <c r="AN172" s="97"/>
      <c r="AO172" s="97">
        <f t="shared" si="325"/>
        <v>0.23573726480140089</v>
      </c>
      <c r="AP172" s="97">
        <f>SIN((90-$Y$9)*$AE$8)*TAN($AC$10*$AE$8)/TAN((90-'C'!$F130)*$AE$8)</f>
        <v>-5.9760147840380168E-2</v>
      </c>
      <c r="AQ172" s="97">
        <f t="shared" si="326"/>
        <v>2.5695650812758871E-2</v>
      </c>
      <c r="AR172" s="97">
        <f t="shared" si="327"/>
        <v>1.0127663357422376</v>
      </c>
      <c r="AS172" s="97">
        <f t="shared" si="328"/>
        <v>-3.3828082621642954</v>
      </c>
      <c r="AT172" s="97">
        <f t="shared" si="329"/>
        <v>-9.106959298875525</v>
      </c>
      <c r="AU172" s="97">
        <f t="shared" si="330"/>
        <v>5.7241510367112296</v>
      </c>
      <c r="AV172" s="97">
        <f t="shared" si="331"/>
        <v>192.48976756103983</v>
      </c>
      <c r="AW172" s="97" t="s">
        <v>8053</v>
      </c>
      <c r="AX172" s="97" t="s">
        <v>8053</v>
      </c>
      <c r="AY172" s="97" t="s">
        <v>8053</v>
      </c>
      <c r="AZ172" s="97">
        <f t="shared" si="332"/>
        <v>11.764167708663695</v>
      </c>
      <c r="BA172" s="97">
        <f t="shared" si="333"/>
        <v>11.764167708663695</v>
      </c>
      <c r="BB172" s="97">
        <f t="shared" si="334"/>
        <v>0.49017365452765399</v>
      </c>
      <c r="BC172" s="97">
        <f t="shared" si="335"/>
        <v>0</v>
      </c>
      <c r="BD172" s="97">
        <f t="shared" si="336"/>
        <v>0</v>
      </c>
      <c r="BE172" s="97">
        <f t="shared" si="337"/>
        <v>0</v>
      </c>
      <c r="BF172" s="97">
        <f>SIN((90-$Y$9)*$AE$8)*TAN($AC$9*$AE$8)/TAN((90-'C'!$F130)*$AE$8)</f>
        <v>-0.73918016883712345</v>
      </c>
      <c r="BG172" s="97">
        <f t="shared" si="338"/>
        <v>3.9313065427916136</v>
      </c>
      <c r="BH172" s="97">
        <f t="shared" si="339"/>
        <v>2.2206545302661587</v>
      </c>
      <c r="BI172" s="97">
        <f t="shared" si="340"/>
        <v>-19.442816568068064</v>
      </c>
      <c r="BJ172" s="97">
        <f t="shared" si="341"/>
        <v>-63.235932093769613</v>
      </c>
      <c r="BK172" s="97">
        <f t="shared" si="342"/>
        <v>43.793115525701552</v>
      </c>
      <c r="BL172" s="97">
        <f t="shared" si="343"/>
        <v>262.67874866183769</v>
      </c>
      <c r="BM172" s="97" t="s">
        <v>8053</v>
      </c>
      <c r="BN172" s="97" t="s">
        <v>8053</v>
      </c>
      <c r="BO172" s="97" t="s">
        <v>8053</v>
      </c>
      <c r="BP172" s="97">
        <f t="shared" si="344"/>
        <v>15.065318812824547</v>
      </c>
      <c r="BQ172" s="97">
        <f t="shared" si="345"/>
        <v>15.065318812824547</v>
      </c>
      <c r="BR172" s="97">
        <f t="shared" si="346"/>
        <v>0.62772161720102282</v>
      </c>
      <c r="BS172" s="97">
        <f t="shared" si="347"/>
        <v>0</v>
      </c>
      <c r="BT172" s="97">
        <f t="shared" si="348"/>
        <v>0</v>
      </c>
      <c r="BU172" s="97">
        <f t="shared" si="349"/>
        <v>0</v>
      </c>
      <c r="BV172" s="97">
        <f>SIN((90-$Y$9)*$AE$8)*TAN($AE$10*$AE$8)/TAN((90-'C'!$F130)*$AE$8)</f>
        <v>5.9760147840380154E-2</v>
      </c>
      <c r="BW172" s="97">
        <f t="shared" si="350"/>
        <v>2.5695650812758864E-2</v>
      </c>
      <c r="BX172" s="97">
        <f t="shared" si="351"/>
        <v>1.0127663357422376</v>
      </c>
      <c r="BY172" s="97">
        <f t="shared" si="352"/>
        <v>3.382808262164295</v>
      </c>
      <c r="BZ172" s="97">
        <f t="shared" si="353"/>
        <v>9.1069592988755232</v>
      </c>
      <c r="CA172" s="97">
        <f t="shared" si="354"/>
        <v>-5.7241510367112287</v>
      </c>
      <c r="CB172" s="97">
        <f t="shared" si="355"/>
        <v>167.51023243896017</v>
      </c>
      <c r="CC172" s="97" t="s">
        <v>8053</v>
      </c>
      <c r="CD172" s="97" t="s">
        <v>8053</v>
      </c>
      <c r="CE172" s="97" t="s">
        <v>8053</v>
      </c>
      <c r="CF172" s="97">
        <f t="shared" si="356"/>
        <v>0</v>
      </c>
      <c r="CG172" s="97">
        <f t="shared" si="357"/>
        <v>0</v>
      </c>
      <c r="CH172" s="97">
        <f t="shared" si="358"/>
        <v>0</v>
      </c>
      <c r="CI172" s="97">
        <f t="shared" si="359"/>
        <v>0</v>
      </c>
      <c r="CJ172" s="97">
        <f t="shared" si="360"/>
        <v>0</v>
      </c>
      <c r="CK172" s="97">
        <f t="shared" si="361"/>
        <v>0</v>
      </c>
      <c r="CL172" s="97">
        <f>90-'C'!$F130</f>
        <v>75.722999999999999</v>
      </c>
      <c r="CM172" s="97">
        <v>28</v>
      </c>
      <c r="CN172" s="97"/>
      <c r="CO172" s="97"/>
      <c r="CP172" s="97"/>
      <c r="CQ172" s="97"/>
      <c r="CR172" s="97" t="s">
        <v>8197</v>
      </c>
      <c r="CS172" s="97">
        <f t="shared" si="362"/>
        <v>28</v>
      </c>
      <c r="CT172" s="97">
        <f t="shared" si="363"/>
        <v>34.31666666666667</v>
      </c>
      <c r="CU172" s="97">
        <f>'C'!F130</f>
        <v>14.276999999999999</v>
      </c>
      <c r="CV172" s="97">
        <f t="shared" si="364"/>
        <v>3.1415926535897931</v>
      </c>
      <c r="CW172" s="97">
        <f t="shared" si="365"/>
        <v>1.7453292519943295E-2</v>
      </c>
      <c r="CX172" s="97">
        <f t="shared" si="366"/>
        <v>57.295779513082323</v>
      </c>
      <c r="CY172" s="97">
        <f t="shared" si="367"/>
        <v>0.59893882164272083</v>
      </c>
      <c r="CZ172" s="97">
        <f t="shared" si="368"/>
        <v>0.24918065730723041</v>
      </c>
      <c r="DA172" s="97">
        <f t="shared" si="369"/>
        <v>1.7638519568759603</v>
      </c>
      <c r="DB172" s="97">
        <f t="shared" si="370"/>
        <v>72.028789541481586</v>
      </c>
      <c r="DC172" s="97">
        <f t="shared" si="371"/>
        <v>72.028789541481586</v>
      </c>
      <c r="DD172" s="97">
        <f t="shared" si="372"/>
        <v>287.97121045851839</v>
      </c>
      <c r="DE172" s="97"/>
      <c r="DF172" s="97"/>
      <c r="DG172" s="97"/>
      <c r="DH172" s="97"/>
      <c r="DI172" s="97"/>
      <c r="DJ172" s="97"/>
      <c r="DK172" s="97"/>
      <c r="DL172" s="97"/>
      <c r="DM172" s="97"/>
      <c r="DN172" s="97"/>
      <c r="DO172" s="97"/>
    </row>
    <row r="173" spans="1:119" ht="30" customHeight="1" x14ac:dyDescent="0.2">
      <c r="A173" s="97">
        <f t="shared" si="296"/>
        <v>0</v>
      </c>
      <c r="B173" s="97">
        <f t="shared" si="297"/>
        <v>0.23693351140629906</v>
      </c>
      <c r="C173" s="97">
        <f t="shared" si="298"/>
        <v>0.23693351140629906</v>
      </c>
      <c r="D173" s="97">
        <f t="shared" si="299"/>
        <v>0.49030429159615085</v>
      </c>
      <c r="E173" s="97">
        <f t="shared" si="300"/>
        <v>0</v>
      </c>
      <c r="F173" s="98">
        <f t="shared" si="301"/>
        <v>0.49030429159615085</v>
      </c>
      <c r="G173" s="97">
        <f t="shared" si="302"/>
        <v>0.62635870392945803</v>
      </c>
      <c r="H173" s="97">
        <f t="shared" si="303"/>
        <v>0</v>
      </c>
      <c r="I173" s="98">
        <f t="shared" si="304"/>
        <v>0.62635870392945803</v>
      </c>
      <c r="J173" s="97">
        <f t="shared" si="305"/>
        <v>0</v>
      </c>
      <c r="K173" s="97">
        <f t="shared" si="306"/>
        <v>0</v>
      </c>
      <c r="L173" s="98">
        <f t="shared" si="307"/>
        <v>0</v>
      </c>
      <c r="M173" s="98">
        <f t="shared" si="308"/>
        <v>29</v>
      </c>
      <c r="N173" s="97"/>
      <c r="O173" s="97"/>
      <c r="P173" s="97"/>
      <c r="Q173" s="98">
        <f t="shared" si="373"/>
        <v>29</v>
      </c>
      <c r="R173" s="97">
        <f t="shared" si="309"/>
        <v>105.87231873866266</v>
      </c>
      <c r="S173" s="97">
        <f t="shared" si="310"/>
        <v>71.644965650850054</v>
      </c>
      <c r="T173" s="97">
        <f t="shared" si="311"/>
        <v>34.227353087812602</v>
      </c>
      <c r="U173" s="97" t="str">
        <f t="shared" si="312"/>
        <v>QSOS</v>
      </c>
      <c r="V173" s="97">
        <f t="shared" si="313"/>
        <v>288.35503434914995</v>
      </c>
      <c r="W173" s="97">
        <f t="shared" si="0"/>
        <v>161</v>
      </c>
      <c r="X173" s="97">
        <f>SIN((90-$Y$9)*$AE$8)*TAN($AE$9*$AE$8)/TAN((90-'C'!$F131)*$AE$8)</f>
        <v>0.75599167791794486</v>
      </c>
      <c r="Y173" s="97">
        <f t="shared" si="314"/>
        <v>3.9313065427916092</v>
      </c>
      <c r="Z173" s="97">
        <f t="shared" si="315"/>
        <v>2.2206545302661578</v>
      </c>
      <c r="AA173" s="97">
        <f t="shared" si="316"/>
        <v>19.903465345831385</v>
      </c>
      <c r="AB173" s="97">
        <f t="shared" si="317"/>
        <v>63.235932093769605</v>
      </c>
      <c r="AC173" s="97">
        <f t="shared" si="318"/>
        <v>-43.33246674793822</v>
      </c>
      <c r="AD173" s="97">
        <f t="shared" si="319"/>
        <v>96.860602560399002</v>
      </c>
      <c r="AE173" s="97">
        <f>(COS( 90.833*$AE$8)-SIN($Y$9*$AE$8)*SIN('C'!$F131*$AE$8))/COS($Y$9*$AE$8)/COS('C'!$F131*$AE$8)</f>
        <v>-0.19583448080314017</v>
      </c>
      <c r="AF173" s="97">
        <f t="shared" si="320"/>
        <v>101.29347575423758</v>
      </c>
      <c r="AG173" s="97">
        <f>('C'!$E131+$AG$9+$AA$9/15)</f>
        <v>12.143777777777778</v>
      </c>
      <c r="AH173" s="97">
        <f t="shared" si="374"/>
        <v>0</v>
      </c>
      <c r="AI173" s="97">
        <f t="shared" si="321"/>
        <v>0</v>
      </c>
      <c r="AJ173" s="97">
        <f t="shared" si="322"/>
        <v>0</v>
      </c>
      <c r="AK173" s="97">
        <f t="shared" si="323"/>
        <v>5.6864042737511777</v>
      </c>
      <c r="AL173" s="97">
        <f t="shared" si="324"/>
        <v>5.6864042737511777</v>
      </c>
      <c r="AM173" s="97"/>
      <c r="AN173" s="97"/>
      <c r="AO173" s="97">
        <f t="shared" si="325"/>
        <v>0.23693351140629906</v>
      </c>
      <c r="AP173" s="97">
        <f>SIN((90-$Y$9)*$AE$8)*TAN($AC$10*$AE$8)/TAN((90-'C'!$F131)*$AE$8)</f>
        <v>-6.111929992595401E-2</v>
      </c>
      <c r="AQ173" s="97">
        <f t="shared" si="326"/>
        <v>2.5695650812758871E-2</v>
      </c>
      <c r="AR173" s="97">
        <f t="shared" si="327"/>
        <v>1.0127663357422376</v>
      </c>
      <c r="AS173" s="97">
        <f t="shared" si="328"/>
        <v>-3.4598376068231484</v>
      </c>
      <c r="AT173" s="97">
        <f t="shared" si="329"/>
        <v>-9.106959298875525</v>
      </c>
      <c r="AU173" s="97">
        <f t="shared" si="330"/>
        <v>5.6471216920523766</v>
      </c>
      <c r="AV173" s="97">
        <f t="shared" si="331"/>
        <v>192.56679690569868</v>
      </c>
      <c r="AW173" s="97" t="s">
        <v>8053</v>
      </c>
      <c r="AX173" s="97" t="s">
        <v>8053</v>
      </c>
      <c r="AY173" s="97" t="s">
        <v>8053</v>
      </c>
      <c r="AZ173" s="97">
        <f t="shared" si="332"/>
        <v>11.76730299830762</v>
      </c>
      <c r="BA173" s="97">
        <f t="shared" si="333"/>
        <v>11.76730299830762</v>
      </c>
      <c r="BB173" s="97">
        <f t="shared" si="334"/>
        <v>0.49030429159615085</v>
      </c>
      <c r="BC173" s="97">
        <f t="shared" si="335"/>
        <v>0</v>
      </c>
      <c r="BD173" s="97">
        <f t="shared" si="336"/>
        <v>0</v>
      </c>
      <c r="BE173" s="97">
        <f t="shared" si="337"/>
        <v>0</v>
      </c>
      <c r="BF173" s="97">
        <f>SIN((90-$Y$9)*$AE$8)*TAN($AC$9*$AE$8)/TAN((90-'C'!$F131)*$AE$8)</f>
        <v>-0.75599167791794519</v>
      </c>
      <c r="BG173" s="97">
        <f t="shared" si="338"/>
        <v>3.9313065427916136</v>
      </c>
      <c r="BH173" s="97">
        <f t="shared" si="339"/>
        <v>2.2206545302661587</v>
      </c>
      <c r="BI173" s="97">
        <f t="shared" si="340"/>
        <v>-19.903465345831389</v>
      </c>
      <c r="BJ173" s="97">
        <f t="shared" si="341"/>
        <v>-63.235932093769613</v>
      </c>
      <c r="BK173" s="97">
        <f t="shared" si="342"/>
        <v>43.332466747938227</v>
      </c>
      <c r="BL173" s="97">
        <f t="shared" si="343"/>
        <v>263.139397439601</v>
      </c>
      <c r="BM173" s="97" t="s">
        <v>8053</v>
      </c>
      <c r="BN173" s="97" t="s">
        <v>8053</v>
      </c>
      <c r="BO173" s="97" t="s">
        <v>8053</v>
      </c>
      <c r="BP173" s="97">
        <f t="shared" si="344"/>
        <v>15.032608894306993</v>
      </c>
      <c r="BQ173" s="97">
        <f t="shared" si="345"/>
        <v>15.032608894306993</v>
      </c>
      <c r="BR173" s="97">
        <f t="shared" si="346"/>
        <v>0.62635870392945803</v>
      </c>
      <c r="BS173" s="97">
        <f t="shared" si="347"/>
        <v>0</v>
      </c>
      <c r="BT173" s="97">
        <f t="shared" si="348"/>
        <v>0</v>
      </c>
      <c r="BU173" s="97">
        <f t="shared" si="349"/>
        <v>0</v>
      </c>
      <c r="BV173" s="97">
        <f>SIN((90-$Y$9)*$AE$8)*TAN($AE$10*$AE$8)/TAN((90-'C'!$F131)*$AE$8)</f>
        <v>6.1119299925953989E-2</v>
      </c>
      <c r="BW173" s="97">
        <f t="shared" si="350"/>
        <v>2.5695650812758864E-2</v>
      </c>
      <c r="BX173" s="97">
        <f t="shared" si="351"/>
        <v>1.0127663357422376</v>
      </c>
      <c r="BY173" s="97">
        <f t="shared" si="352"/>
        <v>3.4598376068231471</v>
      </c>
      <c r="BZ173" s="97">
        <f t="shared" si="353"/>
        <v>9.1069592988755232</v>
      </c>
      <c r="CA173" s="97">
        <f t="shared" si="354"/>
        <v>-5.6471216920523766</v>
      </c>
      <c r="CB173" s="97">
        <f t="shared" si="355"/>
        <v>167.43320309430132</v>
      </c>
      <c r="CC173" s="97" t="s">
        <v>8053</v>
      </c>
      <c r="CD173" s="97" t="s">
        <v>8053</v>
      </c>
      <c r="CE173" s="97" t="s">
        <v>8053</v>
      </c>
      <c r="CF173" s="97">
        <f t="shared" si="356"/>
        <v>0</v>
      </c>
      <c r="CG173" s="97">
        <f t="shared" si="357"/>
        <v>0</v>
      </c>
      <c r="CH173" s="97">
        <f t="shared" si="358"/>
        <v>0</v>
      </c>
      <c r="CI173" s="97">
        <f t="shared" si="359"/>
        <v>0</v>
      </c>
      <c r="CJ173" s="97">
        <f t="shared" si="360"/>
        <v>0</v>
      </c>
      <c r="CK173" s="97">
        <f t="shared" si="361"/>
        <v>0</v>
      </c>
      <c r="CL173" s="97">
        <f>90-'C'!$F131</f>
        <v>75.412000000000006</v>
      </c>
      <c r="CM173" s="97">
        <v>29</v>
      </c>
      <c r="CN173" s="97"/>
      <c r="CO173" s="97"/>
      <c r="CP173" s="97"/>
      <c r="CQ173" s="97"/>
      <c r="CR173" s="97" t="s">
        <v>8197</v>
      </c>
      <c r="CS173" s="97">
        <f t="shared" si="362"/>
        <v>29</v>
      </c>
      <c r="CT173" s="97">
        <f t="shared" si="363"/>
        <v>34.31666666666667</v>
      </c>
      <c r="CU173" s="97">
        <f>'C'!F131</f>
        <v>14.587999999999999</v>
      </c>
      <c r="CV173" s="97">
        <f t="shared" si="364"/>
        <v>3.1415926535897931</v>
      </c>
      <c r="CW173" s="97">
        <f t="shared" si="365"/>
        <v>1.7453292519943295E-2</v>
      </c>
      <c r="CX173" s="97">
        <f t="shared" si="366"/>
        <v>57.295779513082323</v>
      </c>
      <c r="CY173" s="97">
        <f t="shared" si="367"/>
        <v>0.59893882164272083</v>
      </c>
      <c r="CZ173" s="97">
        <f t="shared" si="368"/>
        <v>0.25460863128093281</v>
      </c>
      <c r="DA173" s="97">
        <f t="shared" si="369"/>
        <v>1.7679046627004922</v>
      </c>
      <c r="DB173" s="97">
        <f t="shared" si="370"/>
        <v>71.644965650850054</v>
      </c>
      <c r="DC173" s="97">
        <f t="shared" si="371"/>
        <v>71.644965650850054</v>
      </c>
      <c r="DD173" s="97">
        <f t="shared" si="372"/>
        <v>288.35503434914995</v>
      </c>
      <c r="DE173" s="97"/>
      <c r="DF173" s="97"/>
      <c r="DG173" s="97"/>
      <c r="DH173" s="97"/>
      <c r="DI173" s="97"/>
      <c r="DJ173" s="97"/>
      <c r="DK173" s="97"/>
      <c r="DL173" s="97"/>
      <c r="DM173" s="97"/>
      <c r="DN173" s="97"/>
      <c r="DO173" s="97"/>
    </row>
    <row r="174" spans="1:119" ht="30" customHeight="1" x14ac:dyDescent="0.2">
      <c r="A174" s="97">
        <f t="shared" si="296"/>
        <v>0</v>
      </c>
      <c r="B174" s="97">
        <f t="shared" si="297"/>
        <v>0.23812052989311219</v>
      </c>
      <c r="C174" s="97">
        <f t="shared" si="298"/>
        <v>0.23812052989311219</v>
      </c>
      <c r="D174" s="97">
        <f t="shared" si="299"/>
        <v>0.4904327874690721</v>
      </c>
      <c r="E174" s="97">
        <f t="shared" si="300"/>
        <v>0</v>
      </c>
      <c r="F174" s="98">
        <f t="shared" si="301"/>
        <v>0.4904327874690721</v>
      </c>
      <c r="G174" s="97">
        <f t="shared" si="302"/>
        <v>0.62500501877597836</v>
      </c>
      <c r="H174" s="97">
        <f t="shared" si="303"/>
        <v>0</v>
      </c>
      <c r="I174" s="98">
        <f t="shared" si="304"/>
        <v>0.62500501877597836</v>
      </c>
      <c r="J174" s="97">
        <f t="shared" si="305"/>
        <v>0</v>
      </c>
      <c r="K174" s="97">
        <f t="shared" si="306"/>
        <v>0</v>
      </c>
      <c r="L174" s="98">
        <f t="shared" si="307"/>
        <v>0</v>
      </c>
      <c r="M174" s="98">
        <f t="shared" si="308"/>
        <v>30</v>
      </c>
      <c r="N174" s="97"/>
      <c r="O174" s="97"/>
      <c r="P174" s="97"/>
      <c r="Q174" s="98">
        <f t="shared" si="373"/>
        <v>30</v>
      </c>
      <c r="R174" s="97">
        <f t="shared" si="309"/>
        <v>105.87231873866266</v>
      </c>
      <c r="S174" s="97">
        <f t="shared" si="310"/>
        <v>71.265773058338709</v>
      </c>
      <c r="T174" s="97">
        <f t="shared" si="311"/>
        <v>34.606545680323947</v>
      </c>
      <c r="U174" s="97" t="str">
        <f t="shared" si="312"/>
        <v>QSOS</v>
      </c>
      <c r="V174" s="97">
        <f t="shared" si="313"/>
        <v>288.73422694166129</v>
      </c>
      <c r="W174" s="97">
        <f t="shared" si="0"/>
        <v>162</v>
      </c>
      <c r="X174" s="97">
        <f>SIN((90-$Y$9)*$AE$8)*TAN($AE$9*$AE$8)/TAN((90-'C'!$F132)*$AE$8)</f>
        <v>0.77263360883969223</v>
      </c>
      <c r="Y174" s="97">
        <f t="shared" si="314"/>
        <v>3.9313065427916092</v>
      </c>
      <c r="Z174" s="97">
        <f t="shared" si="315"/>
        <v>2.2206545302661578</v>
      </c>
      <c r="AA174" s="97">
        <f t="shared" si="316"/>
        <v>20.360792001084089</v>
      </c>
      <c r="AB174" s="97">
        <f t="shared" si="317"/>
        <v>63.235932093769605</v>
      </c>
      <c r="AC174" s="97">
        <f t="shared" si="318"/>
        <v>-42.875140092685513</v>
      </c>
      <c r="AD174" s="97">
        <f t="shared" si="319"/>
        <v>96.403275905146302</v>
      </c>
      <c r="AE174" s="97">
        <f>(COS( 90.833*$AE$8)-SIN($Y$9*$AE$8)*SIN('C'!$F132*$AE$8))/COS($Y$9*$AE$8)/COS('C'!$F132*$AE$8)</f>
        <v>-0.19977073330859285</v>
      </c>
      <c r="AF174" s="97">
        <f t="shared" si="320"/>
        <v>101.52355246491648</v>
      </c>
      <c r="AG174" s="97">
        <f>('C'!$E132+$AG$9+$AA$9/15)</f>
        <v>12.141777777777779</v>
      </c>
      <c r="AH174" s="97">
        <f t="shared" si="374"/>
        <v>0</v>
      </c>
      <c r="AI174" s="97">
        <f t="shared" si="321"/>
        <v>0</v>
      </c>
      <c r="AJ174" s="97">
        <f t="shared" si="322"/>
        <v>0</v>
      </c>
      <c r="AK174" s="97">
        <f t="shared" si="323"/>
        <v>5.7148927174346928</v>
      </c>
      <c r="AL174" s="97">
        <f t="shared" si="324"/>
        <v>5.7148927174346928</v>
      </c>
      <c r="AM174" s="97"/>
      <c r="AN174" s="97"/>
      <c r="AO174" s="97">
        <f t="shared" si="325"/>
        <v>0.23812052989311219</v>
      </c>
      <c r="AP174" s="97">
        <f>SIN((90-$Y$9)*$AE$8)*TAN($AC$10*$AE$8)/TAN((90-'C'!$F132)*$AE$8)</f>
        <v>-6.2464742206687268E-2</v>
      </c>
      <c r="AQ174" s="97">
        <f t="shared" si="326"/>
        <v>2.5695650812758871E-2</v>
      </c>
      <c r="AR174" s="97">
        <f t="shared" si="327"/>
        <v>1.0127663357422376</v>
      </c>
      <c r="AS174" s="97">
        <f t="shared" si="328"/>
        <v>-3.5360961210747872</v>
      </c>
      <c r="AT174" s="97">
        <f t="shared" si="329"/>
        <v>-9.106959298875525</v>
      </c>
      <c r="AU174" s="97">
        <f t="shared" si="330"/>
        <v>5.5708631778007378</v>
      </c>
      <c r="AV174" s="97">
        <f t="shared" si="331"/>
        <v>192.64305541995031</v>
      </c>
      <c r="AW174" s="97" t="s">
        <v>8053</v>
      </c>
      <c r="AX174" s="97" t="s">
        <v>8053</v>
      </c>
      <c r="AY174" s="97" t="s">
        <v>8053</v>
      </c>
      <c r="AZ174" s="97">
        <f t="shared" si="332"/>
        <v>11.77038689925773</v>
      </c>
      <c r="BA174" s="97">
        <f t="shared" si="333"/>
        <v>11.77038689925773</v>
      </c>
      <c r="BB174" s="97">
        <f t="shared" si="334"/>
        <v>0.4904327874690721</v>
      </c>
      <c r="BC174" s="97">
        <f t="shared" si="335"/>
        <v>0</v>
      </c>
      <c r="BD174" s="97">
        <f t="shared" si="336"/>
        <v>0</v>
      </c>
      <c r="BE174" s="97">
        <f t="shared" si="337"/>
        <v>0</v>
      </c>
      <c r="BF174" s="97">
        <f>SIN((90-$Y$9)*$AE$8)*TAN($AC$9*$AE$8)/TAN((90-'C'!$F132)*$AE$8)</f>
        <v>-0.77263360883969256</v>
      </c>
      <c r="BG174" s="97">
        <f t="shared" si="338"/>
        <v>3.9313065427916136</v>
      </c>
      <c r="BH174" s="97">
        <f t="shared" si="339"/>
        <v>2.2206545302661587</v>
      </c>
      <c r="BI174" s="97">
        <f t="shared" si="340"/>
        <v>-20.360792001084089</v>
      </c>
      <c r="BJ174" s="97">
        <f t="shared" si="341"/>
        <v>-63.235932093769613</v>
      </c>
      <c r="BK174" s="97">
        <f t="shared" si="342"/>
        <v>42.875140092685527</v>
      </c>
      <c r="BL174" s="97">
        <f t="shared" si="343"/>
        <v>263.5967240948537</v>
      </c>
      <c r="BM174" s="97" t="s">
        <v>8053</v>
      </c>
      <c r="BN174" s="97" t="s">
        <v>8053</v>
      </c>
      <c r="BO174" s="97" t="s">
        <v>8053</v>
      </c>
      <c r="BP174" s="97">
        <f t="shared" si="344"/>
        <v>15.000120450623481</v>
      </c>
      <c r="BQ174" s="97">
        <f t="shared" si="345"/>
        <v>15.000120450623481</v>
      </c>
      <c r="BR174" s="97">
        <f t="shared" si="346"/>
        <v>0.62500501877597836</v>
      </c>
      <c r="BS174" s="97">
        <f t="shared" si="347"/>
        <v>0</v>
      </c>
      <c r="BT174" s="97">
        <f t="shared" si="348"/>
        <v>0</v>
      </c>
      <c r="BU174" s="97">
        <f t="shared" si="349"/>
        <v>0</v>
      </c>
      <c r="BV174" s="97">
        <f>SIN((90-$Y$9)*$AE$8)*TAN($AE$10*$AE$8)/TAN((90-'C'!$F132)*$AE$8)</f>
        <v>6.2464742206687254E-2</v>
      </c>
      <c r="BW174" s="97">
        <f t="shared" si="350"/>
        <v>2.5695650812758864E-2</v>
      </c>
      <c r="BX174" s="97">
        <f t="shared" si="351"/>
        <v>1.0127663357422376</v>
      </c>
      <c r="BY174" s="97">
        <f t="shared" si="352"/>
        <v>3.5360961210747868</v>
      </c>
      <c r="BZ174" s="97">
        <f t="shared" si="353"/>
        <v>9.1069592988755232</v>
      </c>
      <c r="CA174" s="97">
        <f t="shared" si="354"/>
        <v>-5.5708631778007369</v>
      </c>
      <c r="CB174" s="97">
        <f t="shared" si="355"/>
        <v>167.35694458004969</v>
      </c>
      <c r="CC174" s="97" t="s">
        <v>8053</v>
      </c>
      <c r="CD174" s="97" t="s">
        <v>8053</v>
      </c>
      <c r="CE174" s="97" t="s">
        <v>8053</v>
      </c>
      <c r="CF174" s="97">
        <f t="shared" si="356"/>
        <v>0</v>
      </c>
      <c r="CG174" s="97">
        <f t="shared" si="357"/>
        <v>0</v>
      </c>
      <c r="CH174" s="97">
        <f t="shared" si="358"/>
        <v>0</v>
      </c>
      <c r="CI174" s="97">
        <f t="shared" si="359"/>
        <v>0</v>
      </c>
      <c r="CJ174" s="97">
        <f t="shared" si="360"/>
        <v>0</v>
      </c>
      <c r="CK174" s="97">
        <f t="shared" si="361"/>
        <v>0</v>
      </c>
      <c r="CL174" s="97">
        <f>90-'C'!$F132</f>
        <v>75.105000000000004</v>
      </c>
      <c r="CM174" s="97">
        <v>30</v>
      </c>
      <c r="CN174" s="97"/>
      <c r="CO174" s="97"/>
      <c r="CP174" s="97"/>
      <c r="CQ174" s="97"/>
      <c r="CR174" s="97" t="s">
        <v>8197</v>
      </c>
      <c r="CS174" s="97">
        <f t="shared" si="362"/>
        <v>30</v>
      </c>
      <c r="CT174" s="97">
        <f t="shared" si="363"/>
        <v>34.31666666666667</v>
      </c>
      <c r="CU174" s="97">
        <f>'C'!F132</f>
        <v>14.895</v>
      </c>
      <c r="CV174" s="97">
        <f t="shared" si="364"/>
        <v>3.1415926535897931</v>
      </c>
      <c r="CW174" s="97">
        <f t="shared" si="365"/>
        <v>1.7453292519943295E-2</v>
      </c>
      <c r="CX174" s="97">
        <f t="shared" si="366"/>
        <v>57.295779513082323</v>
      </c>
      <c r="CY174" s="97">
        <f t="shared" si="367"/>
        <v>0.59893882164272083</v>
      </c>
      <c r="CZ174" s="97">
        <f t="shared" si="368"/>
        <v>0.25996679208455536</v>
      </c>
      <c r="DA174" s="97">
        <f t="shared" si="369"/>
        <v>1.7719202588339975</v>
      </c>
      <c r="DB174" s="97">
        <f t="shared" si="370"/>
        <v>71.265773058338709</v>
      </c>
      <c r="DC174" s="97">
        <f t="shared" si="371"/>
        <v>71.265773058338709</v>
      </c>
      <c r="DD174" s="97">
        <f t="shared" si="372"/>
        <v>288.73422694166129</v>
      </c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</row>
    <row r="175" spans="1:119" ht="30" customHeight="1" x14ac:dyDescent="0.2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>
        <f t="shared" si="373"/>
        <v>31</v>
      </c>
      <c r="R175" s="97" t="s">
        <v>8168</v>
      </c>
      <c r="S175" s="97" t="s">
        <v>8169</v>
      </c>
      <c r="T175" s="97" t="s">
        <v>8170</v>
      </c>
      <c r="U175" s="97" t="s">
        <v>8171</v>
      </c>
      <c r="V175" s="97" t="s">
        <v>8172</v>
      </c>
      <c r="W175" s="97">
        <f t="shared" si="0"/>
        <v>163</v>
      </c>
      <c r="X175" s="98"/>
      <c r="Y175" s="98"/>
      <c r="Z175" s="98"/>
      <c r="AA175" s="98"/>
      <c r="AB175" s="98"/>
      <c r="AC175" s="98"/>
      <c r="AD175" s="98"/>
      <c r="AE175" s="98"/>
      <c r="AF175" s="98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8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8"/>
      <c r="BJ175" s="97"/>
      <c r="BK175" s="97"/>
      <c r="BL175" s="97"/>
      <c r="BM175" s="97"/>
      <c r="BN175" s="97"/>
      <c r="BO175" s="97"/>
      <c r="BP175" s="97"/>
      <c r="BQ175" s="97"/>
      <c r="BR175" s="97"/>
      <c r="BS175" s="97"/>
      <c r="BT175" s="97"/>
      <c r="BU175" s="97"/>
      <c r="BV175" s="97"/>
      <c r="BW175" s="98"/>
      <c r="BX175" s="97"/>
      <c r="BY175" s="97"/>
      <c r="BZ175" s="97"/>
      <c r="CA175" s="97"/>
      <c r="CB175" s="97"/>
      <c r="CC175" s="97"/>
      <c r="CD175" s="97"/>
      <c r="CE175" s="97"/>
      <c r="CF175" s="97"/>
      <c r="CG175" s="97"/>
      <c r="CH175" s="97"/>
      <c r="CI175" s="97"/>
      <c r="CJ175" s="97"/>
      <c r="CK175" s="98"/>
      <c r="CL175" s="98"/>
      <c r="CM175" s="97"/>
      <c r="CN175" s="97"/>
      <c r="CO175" s="97"/>
      <c r="CP175" s="97"/>
      <c r="CQ175" s="97"/>
      <c r="CR175" s="97"/>
      <c r="CS175" s="97"/>
      <c r="CT175" s="97"/>
      <c r="CU175" s="97"/>
      <c r="CV175" s="97"/>
      <c r="CW175" s="97"/>
      <c r="CX175" s="97"/>
      <c r="CY175" s="97"/>
      <c r="CZ175" s="97"/>
      <c r="DA175" s="97"/>
      <c r="DB175" s="97"/>
      <c r="DC175" s="97"/>
      <c r="DD175" s="97"/>
      <c r="DE175" s="97"/>
      <c r="DF175" s="97"/>
      <c r="DG175" s="97"/>
      <c r="DH175" s="97"/>
      <c r="DI175" s="97"/>
      <c r="DJ175" s="97"/>
      <c r="DK175" s="97"/>
      <c r="DL175" s="97"/>
      <c r="DM175" s="97"/>
      <c r="DN175" s="97"/>
      <c r="DO175" s="97"/>
    </row>
    <row r="176" spans="1:119" ht="30" customHeight="1" x14ac:dyDescent="0.2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7"/>
      <c r="S176" s="97"/>
      <c r="T176" s="97"/>
      <c r="U176" s="97"/>
      <c r="V176" s="97"/>
      <c r="W176" s="97">
        <f t="shared" si="0"/>
        <v>164</v>
      </c>
      <c r="X176" s="98"/>
      <c r="Y176" s="98"/>
      <c r="Z176" s="98"/>
      <c r="AA176" s="98"/>
      <c r="AB176" s="98"/>
      <c r="AC176" s="98"/>
      <c r="AD176" s="98"/>
      <c r="AE176" s="98"/>
      <c r="AF176" s="98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8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8"/>
      <c r="BJ176" s="97"/>
      <c r="BK176" s="97"/>
      <c r="BL176" s="97"/>
      <c r="BM176" s="97"/>
      <c r="BN176" s="97"/>
      <c r="BO176" s="97"/>
      <c r="BP176" s="97"/>
      <c r="BQ176" s="97"/>
      <c r="BR176" s="97"/>
      <c r="BS176" s="97"/>
      <c r="BT176" s="97"/>
      <c r="BU176" s="97"/>
      <c r="BV176" s="97"/>
      <c r="BW176" s="98"/>
      <c r="BX176" s="97"/>
      <c r="BY176" s="97"/>
      <c r="BZ176" s="97"/>
      <c r="CA176" s="97"/>
      <c r="CB176" s="97"/>
      <c r="CC176" s="97"/>
      <c r="CD176" s="97"/>
      <c r="CE176" s="97"/>
      <c r="CF176" s="97"/>
      <c r="CG176" s="97"/>
      <c r="CH176" s="97"/>
      <c r="CI176" s="97"/>
      <c r="CJ176" s="97"/>
      <c r="CK176" s="98"/>
      <c r="CL176" s="98"/>
      <c r="CM176" s="97"/>
      <c r="CN176" s="97"/>
      <c r="CO176" s="97"/>
      <c r="CP176" s="97"/>
      <c r="CQ176" s="97"/>
      <c r="CR176" s="97"/>
      <c r="CS176" s="97"/>
      <c r="CT176" s="97"/>
      <c r="CU176" s="97"/>
      <c r="CV176" s="97"/>
      <c r="CW176" s="97"/>
      <c r="CX176" s="97"/>
      <c r="CY176" s="97"/>
      <c r="CZ176" s="97"/>
      <c r="DA176" s="97"/>
      <c r="DB176" s="97"/>
      <c r="DC176" s="97"/>
      <c r="DD176" s="97"/>
      <c r="DE176" s="97"/>
      <c r="DF176" s="97"/>
      <c r="DG176" s="97"/>
      <c r="DH176" s="97"/>
      <c r="DI176" s="97"/>
      <c r="DJ176" s="97"/>
      <c r="DK176" s="97"/>
      <c r="DL176" s="97"/>
      <c r="DM176" s="97"/>
      <c r="DN176" s="97"/>
      <c r="DO176" s="97"/>
    </row>
    <row r="177" spans="1:119" ht="30" customHeight="1" x14ac:dyDescent="0.2">
      <c r="A177" s="98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98"/>
      <c r="O177" s="98"/>
      <c r="P177" s="98"/>
      <c r="Q177" s="98"/>
      <c r="R177" s="97"/>
      <c r="S177" s="97"/>
      <c r="T177" s="97"/>
      <c r="U177" s="97"/>
      <c r="V177" s="97"/>
      <c r="W177" s="97">
        <f t="shared" si="0"/>
        <v>165</v>
      </c>
      <c r="X177" s="98"/>
      <c r="Y177" s="98"/>
      <c r="Z177" s="98"/>
      <c r="AA177" s="98"/>
      <c r="AB177" s="98"/>
      <c r="AC177" s="98"/>
      <c r="AD177" s="98"/>
      <c r="AE177" s="98"/>
      <c r="AF177" s="98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8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8"/>
      <c r="BJ177" s="97"/>
      <c r="BK177" s="97"/>
      <c r="BL177" s="97"/>
      <c r="BM177" s="97"/>
      <c r="BN177" s="97"/>
      <c r="BO177" s="97"/>
      <c r="BP177" s="97"/>
      <c r="BQ177" s="97"/>
      <c r="BR177" s="97"/>
      <c r="BS177" s="97"/>
      <c r="BT177" s="97"/>
      <c r="BU177" s="97"/>
      <c r="BV177" s="97"/>
      <c r="BW177" s="98"/>
      <c r="BX177" s="97"/>
      <c r="BY177" s="97"/>
      <c r="BZ177" s="97"/>
      <c r="CA177" s="97"/>
      <c r="CB177" s="97"/>
      <c r="CC177" s="97"/>
      <c r="CD177" s="97"/>
      <c r="CE177" s="97"/>
      <c r="CF177" s="97"/>
      <c r="CG177" s="97"/>
      <c r="CH177" s="97"/>
      <c r="CI177" s="97"/>
      <c r="CJ177" s="97"/>
      <c r="CK177" s="98"/>
      <c r="CL177" s="98"/>
      <c r="CM177" s="97"/>
      <c r="CN177" s="97"/>
      <c r="CO177" s="97"/>
      <c r="CP177" s="97"/>
      <c r="CQ177" s="97"/>
      <c r="CR177" s="97"/>
      <c r="CS177" s="97"/>
      <c r="CT177" s="97"/>
      <c r="CU177" s="97"/>
      <c r="CV177" s="97"/>
      <c r="CW177" s="97"/>
      <c r="CX177" s="97"/>
      <c r="CY177" s="97"/>
      <c r="CZ177" s="97"/>
      <c r="DA177" s="97"/>
      <c r="DB177" s="97"/>
      <c r="DC177" s="97"/>
      <c r="DD177" s="97"/>
      <c r="DE177" s="97"/>
      <c r="DF177" s="97"/>
      <c r="DG177" s="97"/>
      <c r="DH177" s="97"/>
      <c r="DI177" s="97"/>
      <c r="DJ177" s="97"/>
      <c r="DK177" s="97"/>
      <c r="DL177" s="97"/>
      <c r="DM177" s="97"/>
      <c r="DN177" s="97"/>
      <c r="DO177" s="97"/>
    </row>
    <row r="178" spans="1:119" ht="30" customHeight="1" x14ac:dyDescent="0.2">
      <c r="A178" s="97"/>
      <c r="B178" s="97"/>
      <c r="C178" s="97"/>
      <c r="D178" s="97"/>
      <c r="E178" s="97"/>
      <c r="F178" s="98"/>
      <c r="G178" s="97"/>
      <c r="H178" s="97"/>
      <c r="I178" s="97"/>
      <c r="J178" s="97"/>
      <c r="K178" s="97"/>
      <c r="L178" s="97"/>
      <c r="M178" s="97"/>
      <c r="N178" s="97" t="s">
        <v>8131</v>
      </c>
      <c r="O178" s="97" t="s">
        <v>8132</v>
      </c>
      <c r="P178" s="97" t="s">
        <v>8133</v>
      </c>
      <c r="Q178" s="97"/>
      <c r="R178" s="97"/>
      <c r="S178" s="97"/>
      <c r="T178" s="97"/>
      <c r="U178" s="97"/>
      <c r="V178" s="97"/>
      <c r="W178" s="97">
        <f t="shared" si="0"/>
        <v>166</v>
      </c>
      <c r="X178" s="97" t="s">
        <v>8137</v>
      </c>
      <c r="Y178" s="97"/>
      <c r="Z178" s="97"/>
      <c r="AA178" s="97">
        <f>IF(AND(AA176&lt;AA177,Y177&lt;90),1,0)</f>
        <v>0</v>
      </c>
      <c r="AB178" s="97" t="s">
        <v>8138</v>
      </c>
      <c r="AC178" s="97"/>
      <c r="AD178" s="97"/>
      <c r="AE178" s="97">
        <f>IF(AND(AA176&gt;AA177,Y177&gt;90),1,0)</f>
        <v>0</v>
      </c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 t="s">
        <v>8139</v>
      </c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 t="s">
        <v>8140</v>
      </c>
      <c r="BG178" s="97"/>
      <c r="BH178" s="97"/>
      <c r="BI178" s="97"/>
      <c r="BJ178" s="97"/>
      <c r="BK178" s="97"/>
      <c r="BL178" s="97"/>
      <c r="BM178" s="97"/>
      <c r="BN178" s="97"/>
      <c r="BO178" s="97"/>
      <c r="BP178" s="97"/>
      <c r="BQ178" s="97"/>
      <c r="BR178" s="97"/>
      <c r="BS178" s="97"/>
      <c r="BT178" s="97"/>
      <c r="BU178" s="97"/>
      <c r="BV178" s="97"/>
      <c r="BW178" s="97" t="s">
        <v>8141</v>
      </c>
      <c r="BX178" s="97"/>
      <c r="BY178" s="97"/>
      <c r="BZ178" s="97"/>
      <c r="CA178" s="97"/>
      <c r="CB178" s="97"/>
      <c r="CC178" s="97"/>
      <c r="CD178" s="97"/>
      <c r="CE178" s="97"/>
      <c r="CF178" s="97"/>
      <c r="CG178" s="97"/>
      <c r="CH178" s="97"/>
      <c r="CI178" s="97"/>
      <c r="CJ178" s="97"/>
      <c r="CK178" s="97"/>
      <c r="CL178" s="97"/>
      <c r="CM178" s="97"/>
      <c r="CN178" s="97" t="s">
        <v>8131</v>
      </c>
      <c r="CO178" s="97" t="s">
        <v>8132</v>
      </c>
      <c r="CP178" s="97" t="s">
        <v>8133</v>
      </c>
      <c r="CQ178" s="97"/>
      <c r="CR178" s="97"/>
      <c r="CS178" s="97"/>
      <c r="CT178" s="97"/>
      <c r="CU178" s="97"/>
      <c r="CV178" s="97"/>
      <c r="CW178" s="97"/>
      <c r="CX178" s="97"/>
      <c r="CY178" s="97"/>
      <c r="CZ178" s="97"/>
      <c r="DA178" s="97"/>
      <c r="DB178" s="97"/>
      <c r="DC178" s="97"/>
      <c r="DD178" s="97"/>
      <c r="DE178" s="97"/>
      <c r="DF178" s="97"/>
      <c r="DG178" s="97"/>
      <c r="DH178" s="97"/>
      <c r="DI178" s="97"/>
      <c r="DJ178" s="97"/>
      <c r="DK178" s="97"/>
      <c r="DL178" s="97"/>
      <c r="DM178" s="97"/>
      <c r="DN178" s="97"/>
      <c r="DO178" s="97"/>
    </row>
    <row r="179" spans="1:119" ht="30" customHeight="1" x14ac:dyDescent="0.2">
      <c r="A179" s="97"/>
      <c r="B179" s="97" t="s">
        <v>8054</v>
      </c>
      <c r="C179" s="97"/>
      <c r="D179" s="97"/>
      <c r="E179" s="97"/>
      <c r="F179" s="98"/>
      <c r="G179" s="98" t="str">
        <f>اندراج!$F$2</f>
        <v>مردان</v>
      </c>
      <c r="H179" s="97"/>
      <c r="I179" s="104" t="s">
        <v>8148</v>
      </c>
      <c r="J179" s="105">
        <f>اندراج!$E$2</f>
        <v>34</v>
      </c>
      <c r="K179" s="105">
        <f>اندراج!$E$3</f>
        <v>19</v>
      </c>
      <c r="L179" s="97"/>
      <c r="M179" s="97"/>
      <c r="N179" s="97" t="s">
        <v>8143</v>
      </c>
      <c r="O179" s="97" t="s">
        <v>8144</v>
      </c>
      <c r="P179" s="97" t="s">
        <v>8145</v>
      </c>
      <c r="Q179" s="97"/>
      <c r="R179" s="97"/>
      <c r="S179" s="97"/>
      <c r="T179" s="97"/>
      <c r="U179" s="97"/>
      <c r="V179" s="97"/>
      <c r="W179" s="97">
        <f t="shared" si="0"/>
        <v>167</v>
      </c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7"/>
      <c r="BK179" s="97"/>
      <c r="BL179" s="97"/>
      <c r="BM179" s="97"/>
      <c r="BN179" s="97"/>
      <c r="BO179" s="97" t="s">
        <v>8123</v>
      </c>
      <c r="BP179" s="97"/>
      <c r="BQ179" s="97"/>
      <c r="BR179" s="97"/>
      <c r="BS179" s="97"/>
      <c r="BT179" s="97"/>
      <c r="BU179" s="97"/>
      <c r="BV179" s="97"/>
      <c r="BW179" s="97"/>
      <c r="BX179" s="97"/>
      <c r="BY179" s="97"/>
      <c r="BZ179" s="97"/>
      <c r="CA179" s="97"/>
      <c r="CB179" s="97"/>
      <c r="CC179" s="97"/>
      <c r="CD179" s="97"/>
      <c r="CE179" s="97"/>
      <c r="CF179" s="97"/>
      <c r="CG179" s="97"/>
      <c r="CH179" s="97"/>
      <c r="CI179" s="97"/>
      <c r="CJ179" s="97"/>
      <c r="CK179" s="97"/>
      <c r="CL179" s="97"/>
      <c r="CM179" s="97"/>
      <c r="CN179" s="97" t="s">
        <v>8143</v>
      </c>
      <c r="CO179" s="97" t="s">
        <v>8144</v>
      </c>
      <c r="CP179" s="97" t="s">
        <v>8145</v>
      </c>
      <c r="CQ179" s="97"/>
      <c r="CR179" s="97"/>
      <c r="CS179" s="97"/>
      <c r="CT179" s="97"/>
      <c r="CU179" s="97"/>
      <c r="CV179" s="97"/>
      <c r="CW179" s="97"/>
      <c r="CX179" s="97"/>
      <c r="CY179" s="97"/>
      <c r="CZ179" s="97"/>
      <c r="DA179" s="97"/>
      <c r="DB179" s="97"/>
      <c r="DC179" s="97"/>
      <c r="DD179" s="97"/>
      <c r="DE179" s="97"/>
      <c r="DF179" s="97"/>
      <c r="DG179" s="97"/>
      <c r="DH179" s="97"/>
      <c r="DI179" s="97"/>
      <c r="DJ179" s="97"/>
      <c r="DK179" s="97"/>
      <c r="DL179" s="97"/>
      <c r="DM179" s="97"/>
      <c r="DN179" s="97"/>
      <c r="DO179" s="97"/>
    </row>
    <row r="180" spans="1:119" ht="30" customHeight="1" x14ac:dyDescent="0.2">
      <c r="A180" s="97" t="s">
        <v>8058</v>
      </c>
      <c r="B180" s="97"/>
      <c r="C180" s="97"/>
      <c r="D180" s="97"/>
      <c r="E180" s="97" t="s">
        <v>8059</v>
      </c>
      <c r="F180" s="98"/>
      <c r="G180" s="97"/>
      <c r="H180" s="97"/>
      <c r="I180" s="106" t="s">
        <v>8224</v>
      </c>
      <c r="J180" s="107">
        <f>اندراج!$D$2</f>
        <v>-72</v>
      </c>
      <c r="K180" s="107">
        <f>اندراج!$D$3</f>
        <v>11</v>
      </c>
      <c r="L180" s="97"/>
      <c r="M180" s="97"/>
      <c r="N180" s="97"/>
      <c r="O180" s="97"/>
      <c r="P180" s="97"/>
      <c r="Q180" s="97"/>
      <c r="R180" s="157" t="s">
        <v>8055</v>
      </c>
      <c r="S180" s="158"/>
      <c r="T180" s="158"/>
      <c r="U180" s="158"/>
      <c r="V180" s="158"/>
      <c r="W180" s="97">
        <f t="shared" si="0"/>
        <v>168</v>
      </c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7"/>
      <c r="BK180" s="97"/>
      <c r="BL180" s="97"/>
      <c r="BM180" s="97"/>
      <c r="BN180" s="97"/>
      <c r="BO180" s="97"/>
      <c r="BP180" s="97"/>
      <c r="BQ180" s="97"/>
      <c r="BR180" s="97"/>
      <c r="BS180" s="97"/>
      <c r="BT180" s="97"/>
      <c r="BU180" s="97"/>
      <c r="BV180" s="97"/>
      <c r="BW180" s="97"/>
      <c r="BX180" s="97"/>
      <c r="BY180" s="97"/>
      <c r="BZ180" s="97"/>
      <c r="CA180" s="97"/>
      <c r="CB180" s="97"/>
      <c r="CC180" s="97"/>
      <c r="CD180" s="97"/>
      <c r="CE180" s="97"/>
      <c r="CF180" s="97"/>
      <c r="CG180" s="97"/>
      <c r="CH180" s="97"/>
      <c r="CI180" s="97"/>
      <c r="CJ180" s="97"/>
      <c r="CK180" s="97"/>
      <c r="CL180" s="97"/>
      <c r="CM180" s="97"/>
      <c r="CN180" s="97"/>
      <c r="CO180" s="97"/>
      <c r="CP180" s="97"/>
      <c r="CQ180" s="97"/>
      <c r="CR180" s="97"/>
      <c r="CS180" s="97"/>
      <c r="CT180" s="97"/>
      <c r="CU180" s="97"/>
      <c r="CV180" s="97"/>
      <c r="CW180" s="97"/>
      <c r="CX180" s="97"/>
      <c r="CY180" s="97"/>
      <c r="CZ180" s="97"/>
      <c r="DA180" s="97"/>
      <c r="DB180" s="97"/>
      <c r="DC180" s="97"/>
      <c r="DD180" s="97"/>
      <c r="DE180" s="97"/>
      <c r="DF180" s="97"/>
      <c r="DG180" s="97"/>
      <c r="DH180" s="97"/>
      <c r="DI180" s="97"/>
      <c r="DJ180" s="97"/>
      <c r="DK180" s="97"/>
      <c r="DL180" s="97"/>
      <c r="DM180" s="97"/>
      <c r="DN180" s="97"/>
      <c r="DO180" s="97"/>
    </row>
    <row r="181" spans="1:119" ht="30" customHeight="1" x14ac:dyDescent="0.2">
      <c r="A181" s="97" t="s">
        <v>8069</v>
      </c>
      <c r="B181" s="97"/>
      <c r="C181" s="97"/>
      <c r="D181" s="97"/>
      <c r="E181" s="97" t="s">
        <v>8070</v>
      </c>
      <c r="F181" s="98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>
        <v>1</v>
      </c>
      <c r="S181" s="97">
        <v>2</v>
      </c>
      <c r="T181" s="97">
        <v>3</v>
      </c>
      <c r="U181" s="97">
        <v>4</v>
      </c>
      <c r="V181" s="97">
        <v>5</v>
      </c>
      <c r="W181" s="97">
        <f t="shared" si="0"/>
        <v>169</v>
      </c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7"/>
      <c r="BK181" s="97"/>
      <c r="BL181" s="97"/>
      <c r="BM181" s="97"/>
      <c r="BN181" s="97"/>
      <c r="BO181" s="97"/>
      <c r="BP181" s="97"/>
      <c r="BQ181" s="97"/>
      <c r="BR181" s="97"/>
      <c r="BS181" s="97"/>
      <c r="BT181" s="97"/>
      <c r="BU181" s="97"/>
      <c r="BV181" s="97"/>
      <c r="BW181" s="97"/>
      <c r="BX181" s="97"/>
      <c r="BY181" s="97"/>
      <c r="BZ181" s="97"/>
      <c r="CA181" s="97"/>
      <c r="CB181" s="97"/>
      <c r="CC181" s="97"/>
      <c r="CD181" s="97"/>
      <c r="CE181" s="97"/>
      <c r="CF181" s="97"/>
      <c r="CG181" s="97"/>
      <c r="CH181" s="97"/>
      <c r="CI181" s="97"/>
      <c r="CJ181" s="97"/>
      <c r="CK181" s="97"/>
      <c r="CL181" s="97"/>
      <c r="CM181" s="97"/>
      <c r="CN181" s="97"/>
      <c r="CO181" s="97"/>
      <c r="CP181" s="97"/>
      <c r="CQ181" s="97"/>
      <c r="CR181" s="97"/>
      <c r="CS181" s="97"/>
      <c r="CT181" s="97"/>
      <c r="CU181" s="97"/>
      <c r="CV181" s="97"/>
      <c r="CW181" s="97"/>
      <c r="CX181" s="97"/>
      <c r="CY181" s="97"/>
      <c r="CZ181" s="97"/>
      <c r="DA181" s="97"/>
      <c r="DB181" s="97"/>
      <c r="DC181" s="97"/>
      <c r="DD181" s="97"/>
      <c r="DE181" s="97"/>
      <c r="DF181" s="97"/>
      <c r="DG181" s="97"/>
      <c r="DH181" s="97"/>
      <c r="DI181" s="97"/>
      <c r="DJ181" s="97"/>
      <c r="DK181" s="97"/>
      <c r="DL181" s="97"/>
      <c r="DM181" s="97"/>
      <c r="DN181" s="97"/>
      <c r="DO181" s="97"/>
    </row>
    <row r="182" spans="1:119" ht="30" customHeight="1" x14ac:dyDescent="0.2">
      <c r="A182" s="97" t="s">
        <v>8078</v>
      </c>
      <c r="B182" s="97"/>
      <c r="C182" s="97"/>
      <c r="D182" s="97"/>
      <c r="E182" s="97" t="s">
        <v>8079</v>
      </c>
      <c r="F182" s="98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 t="s">
        <v>8072</v>
      </c>
      <c r="S182" s="97" t="s">
        <v>8106</v>
      </c>
      <c r="T182" s="97" t="s">
        <v>8072</v>
      </c>
      <c r="U182" s="97" t="s">
        <v>8107</v>
      </c>
      <c r="V182" s="97" t="s">
        <v>8108</v>
      </c>
      <c r="W182" s="97">
        <f t="shared" si="0"/>
        <v>170</v>
      </c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7"/>
      <c r="BK182" s="97"/>
      <c r="BL182" s="97"/>
      <c r="BM182" s="97"/>
      <c r="BN182" s="97"/>
      <c r="BO182" s="97"/>
      <c r="BP182" s="97"/>
      <c r="BQ182" s="97"/>
      <c r="BR182" s="97"/>
      <c r="BS182" s="97"/>
      <c r="BT182" s="97"/>
      <c r="BU182" s="97"/>
      <c r="BV182" s="97"/>
      <c r="BW182" s="97"/>
      <c r="BX182" s="97"/>
      <c r="BY182" s="97"/>
      <c r="BZ182" s="97"/>
      <c r="CA182" s="97"/>
      <c r="CB182" s="97"/>
      <c r="CC182" s="97"/>
      <c r="CD182" s="97"/>
      <c r="CE182" s="97"/>
      <c r="CF182" s="97"/>
      <c r="CG182" s="97"/>
      <c r="CH182" s="97"/>
      <c r="CI182" s="97"/>
      <c r="CJ182" s="97"/>
      <c r="CK182" s="97"/>
      <c r="CL182" s="97"/>
      <c r="CM182" s="97"/>
      <c r="CN182" s="97"/>
      <c r="CO182" s="97"/>
      <c r="CP182" s="97"/>
      <c r="CQ182" s="97"/>
      <c r="CR182" s="97"/>
      <c r="CS182" s="97"/>
      <c r="CT182" s="97"/>
      <c r="CU182" s="97"/>
      <c r="CV182" s="97"/>
      <c r="CW182" s="97"/>
      <c r="CX182" s="97"/>
      <c r="CY182" s="97"/>
      <c r="CZ182" s="97"/>
      <c r="DA182" s="97"/>
      <c r="DB182" s="97"/>
      <c r="DC182" s="97"/>
      <c r="DD182" s="97"/>
      <c r="DE182" s="97"/>
      <c r="DF182" s="97"/>
      <c r="DG182" s="97"/>
      <c r="DH182" s="97"/>
      <c r="DI182" s="97"/>
      <c r="DJ182" s="97"/>
      <c r="DK182" s="97"/>
      <c r="DL182" s="97"/>
      <c r="DM182" s="97"/>
      <c r="DN182" s="97"/>
      <c r="DO182" s="97"/>
    </row>
    <row r="183" spans="1:119" ht="30" customHeight="1" x14ac:dyDescent="0.2">
      <c r="A183" s="97" t="s">
        <v>8127</v>
      </c>
      <c r="B183" s="97"/>
      <c r="C183" s="97"/>
      <c r="D183" s="97" t="s">
        <v>8128</v>
      </c>
      <c r="E183" s="97"/>
      <c r="F183" s="98"/>
      <c r="G183" s="97" t="s">
        <v>8129</v>
      </c>
      <c r="H183" s="97"/>
      <c r="I183" s="97"/>
      <c r="J183" s="97" t="s">
        <v>8130</v>
      </c>
      <c r="K183" s="97"/>
      <c r="L183" s="97"/>
      <c r="M183" s="97"/>
      <c r="N183" s="97"/>
      <c r="O183" s="97"/>
      <c r="P183" s="97"/>
      <c r="Q183" s="97"/>
      <c r="R183" s="97" t="s">
        <v>8134</v>
      </c>
      <c r="S183" s="97" t="s">
        <v>8134</v>
      </c>
      <c r="T183" s="97" t="s">
        <v>8134</v>
      </c>
      <c r="U183" s="97" t="s">
        <v>8135</v>
      </c>
      <c r="V183" s="97" t="s">
        <v>8136</v>
      </c>
      <c r="W183" s="97">
        <f t="shared" si="0"/>
        <v>171</v>
      </c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7"/>
      <c r="BK183" s="97"/>
      <c r="BL183" s="97"/>
      <c r="BM183" s="97"/>
      <c r="BN183" s="97"/>
      <c r="BO183" s="97"/>
      <c r="BP183" s="97"/>
      <c r="BQ183" s="97"/>
      <c r="BR183" s="97"/>
      <c r="BS183" s="97"/>
      <c r="BT183" s="97"/>
      <c r="BU183" s="97"/>
      <c r="BV183" s="97"/>
      <c r="BW183" s="97"/>
      <c r="BX183" s="97"/>
      <c r="BY183" s="97"/>
      <c r="BZ183" s="97"/>
      <c r="CA183" s="97"/>
      <c r="CB183" s="97"/>
      <c r="CC183" s="97"/>
      <c r="CD183" s="97"/>
      <c r="CE183" s="97"/>
      <c r="CF183" s="97"/>
      <c r="CG183" s="97"/>
      <c r="CH183" s="97"/>
      <c r="CI183" s="97"/>
      <c r="CJ183" s="97"/>
      <c r="CK183" s="97"/>
      <c r="CL183" s="97"/>
      <c r="CM183" s="97"/>
      <c r="CN183" s="97"/>
      <c r="CO183" s="97"/>
      <c r="CP183" s="97"/>
      <c r="CQ183" s="97"/>
      <c r="CR183" s="97"/>
      <c r="CS183" s="97"/>
      <c r="CT183" s="97"/>
      <c r="CU183" s="97"/>
      <c r="CV183" s="97"/>
      <c r="CW183" s="97"/>
      <c r="CX183" s="97"/>
      <c r="CY183" s="97"/>
      <c r="CZ183" s="97"/>
      <c r="DA183" s="97"/>
      <c r="DB183" s="97"/>
      <c r="DC183" s="97"/>
      <c r="DD183" s="97"/>
      <c r="DE183" s="97"/>
      <c r="DF183" s="97"/>
      <c r="DG183" s="97"/>
      <c r="DH183" s="97"/>
      <c r="DI183" s="97"/>
      <c r="DJ183" s="97"/>
      <c r="DK183" s="97"/>
      <c r="DL183" s="97"/>
      <c r="DM183" s="97"/>
      <c r="DN183" s="97"/>
      <c r="DO183" s="97"/>
    </row>
    <row r="184" spans="1:119" ht="30" customHeight="1" x14ac:dyDescent="0.2">
      <c r="A184" s="97"/>
      <c r="B184" s="97" t="s">
        <v>8070</v>
      </c>
      <c r="C184" s="97"/>
      <c r="D184" s="97"/>
      <c r="E184" s="97" t="s">
        <v>8079</v>
      </c>
      <c r="F184" s="98"/>
      <c r="G184" s="97"/>
      <c r="H184" s="97" t="s">
        <v>8070</v>
      </c>
      <c r="I184" s="97"/>
      <c r="J184" s="97"/>
      <c r="K184" s="97" t="s">
        <v>8079</v>
      </c>
      <c r="L184" s="97"/>
      <c r="M184" s="97"/>
      <c r="N184" s="97"/>
      <c r="O184" s="97"/>
      <c r="P184" s="97"/>
      <c r="Q184" s="97"/>
      <c r="R184" s="97" t="s">
        <v>8146</v>
      </c>
      <c r="S184" s="97" t="s">
        <v>8146</v>
      </c>
      <c r="T184" s="97" t="s">
        <v>8106</v>
      </c>
      <c r="U184" s="97" t="s">
        <v>8147</v>
      </c>
      <c r="V184" s="97" t="s">
        <v>8106</v>
      </c>
      <c r="W184" s="97">
        <f t="shared" si="0"/>
        <v>172</v>
      </c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7"/>
      <c r="BK184" s="97"/>
      <c r="BL184" s="97"/>
      <c r="BM184" s="97"/>
      <c r="BN184" s="97"/>
      <c r="BO184" s="97"/>
      <c r="BP184" s="97"/>
      <c r="BQ184" s="97"/>
      <c r="BR184" s="97"/>
      <c r="BS184" s="97"/>
      <c r="BT184" s="97"/>
      <c r="BU184" s="97"/>
      <c r="BV184" s="97"/>
      <c r="BW184" s="97"/>
      <c r="BX184" s="97"/>
      <c r="BY184" s="97"/>
      <c r="BZ184" s="97"/>
      <c r="CA184" s="97"/>
      <c r="CB184" s="97"/>
      <c r="CC184" s="97"/>
      <c r="CD184" s="97"/>
      <c r="CE184" s="97"/>
      <c r="CF184" s="97"/>
      <c r="CG184" s="97"/>
      <c r="CH184" s="97"/>
      <c r="CI184" s="97"/>
      <c r="CJ184" s="97"/>
      <c r="CK184" s="97"/>
      <c r="CL184" s="97" t="s">
        <v>8190</v>
      </c>
      <c r="CM184" s="97"/>
      <c r="CN184" s="97"/>
      <c r="CO184" s="97"/>
      <c r="CP184" s="97"/>
      <c r="CQ184" s="97"/>
      <c r="CR184" s="97"/>
      <c r="CS184" s="97"/>
      <c r="CT184" s="97"/>
      <c r="CU184" s="97"/>
      <c r="CV184" s="97"/>
      <c r="CW184" s="97"/>
      <c r="CX184" s="97"/>
      <c r="CY184" s="97"/>
      <c r="CZ184" s="97"/>
      <c r="DA184" s="97"/>
      <c r="DB184" s="97"/>
      <c r="DC184" s="97"/>
      <c r="DD184" s="97"/>
      <c r="DE184" s="97"/>
      <c r="DF184" s="97"/>
      <c r="DG184" s="97"/>
      <c r="DH184" s="97"/>
      <c r="DI184" s="97"/>
      <c r="DJ184" s="97"/>
      <c r="DK184" s="97"/>
      <c r="DL184" s="97"/>
      <c r="DM184" s="97"/>
      <c r="DN184" s="97"/>
      <c r="DO184" s="97"/>
    </row>
    <row r="185" spans="1:119" ht="30" customHeight="1" x14ac:dyDescent="0.2">
      <c r="A185" s="98"/>
      <c r="B185" s="97"/>
      <c r="C185" s="97"/>
      <c r="D185" s="97" t="s">
        <v>8199</v>
      </c>
      <c r="E185" s="98"/>
      <c r="F185" s="98"/>
      <c r="G185" s="98"/>
      <c r="H185" s="98"/>
      <c r="I185" s="98"/>
      <c r="J185" s="97"/>
      <c r="K185" s="97"/>
      <c r="L185" s="98"/>
      <c r="M185" s="98"/>
      <c r="N185" s="98" t="str">
        <f>اندراج!$F$2</f>
        <v>مردان</v>
      </c>
      <c r="O185" s="97"/>
      <c r="P185" s="97"/>
      <c r="Q185" s="97"/>
      <c r="R185" s="98" t="s">
        <v>8199</v>
      </c>
      <c r="S185" s="98" t="s">
        <v>8199</v>
      </c>
      <c r="T185" s="98" t="s">
        <v>8199</v>
      </c>
      <c r="U185" s="98" t="s">
        <v>8199</v>
      </c>
      <c r="V185" s="98" t="s">
        <v>8199</v>
      </c>
      <c r="W185" s="97">
        <f t="shared" si="0"/>
        <v>173</v>
      </c>
      <c r="X185" s="98" t="s">
        <v>8199</v>
      </c>
      <c r="Y185" s="98" t="s">
        <v>8151</v>
      </c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 t="s">
        <v>8199</v>
      </c>
      <c r="AK185" s="98"/>
      <c r="AL185" s="98"/>
      <c r="AM185" s="98"/>
      <c r="AN185" s="98"/>
      <c r="AO185" s="98"/>
      <c r="AP185" s="98" t="s">
        <v>8199</v>
      </c>
      <c r="AQ185" s="98" t="s">
        <v>8153</v>
      </c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 t="s">
        <v>8199</v>
      </c>
      <c r="BG185" s="98" t="s">
        <v>8154</v>
      </c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 t="s">
        <v>8199</v>
      </c>
      <c r="BW185" s="98" t="s">
        <v>8155</v>
      </c>
      <c r="BX185" s="97"/>
      <c r="BY185" s="97"/>
      <c r="BZ185" s="97"/>
      <c r="CA185" s="97"/>
      <c r="CB185" s="97"/>
      <c r="CC185" s="97"/>
      <c r="CD185" s="97"/>
      <c r="CE185" s="97"/>
      <c r="CF185" s="97"/>
      <c r="CG185" s="97"/>
      <c r="CH185" s="97"/>
      <c r="CI185" s="97"/>
      <c r="CJ185" s="97"/>
      <c r="CK185" s="97"/>
      <c r="CL185" s="97" t="s">
        <v>8199</v>
      </c>
      <c r="CM185" s="97"/>
      <c r="CN185" s="97" t="s">
        <v>8143</v>
      </c>
      <c r="CO185" s="97" t="s">
        <v>8144</v>
      </c>
      <c r="CP185" s="97" t="s">
        <v>8145</v>
      </c>
      <c r="CQ185" s="97"/>
      <c r="CR185" s="97"/>
      <c r="CS185" s="97"/>
      <c r="CT185" s="97"/>
      <c r="CU185" s="97"/>
      <c r="CV185" s="97"/>
      <c r="CW185" s="97"/>
      <c r="CX185" s="97"/>
      <c r="CY185" s="97"/>
      <c r="CZ185" s="97"/>
      <c r="DA185" s="97"/>
      <c r="DB185" s="97"/>
      <c r="DC185" s="97"/>
      <c r="DD185" s="97"/>
      <c r="DE185" s="97"/>
      <c r="DF185" s="97"/>
      <c r="DG185" s="97"/>
      <c r="DH185" s="97"/>
      <c r="DI185" s="97"/>
      <c r="DJ185" s="97"/>
      <c r="DK185" s="97"/>
      <c r="DL185" s="97"/>
      <c r="DM185" s="97"/>
      <c r="DN185" s="97"/>
      <c r="DO185" s="97"/>
    </row>
    <row r="186" spans="1:119" ht="30" customHeight="1" x14ac:dyDescent="0.2">
      <c r="A186" s="98" t="s">
        <v>8173</v>
      </c>
      <c r="B186" s="98" t="s">
        <v>8174</v>
      </c>
      <c r="C186" s="98" t="s">
        <v>8225</v>
      </c>
      <c r="D186" s="98" t="s">
        <v>8175</v>
      </c>
      <c r="E186" s="98" t="s">
        <v>8176</v>
      </c>
      <c r="F186" s="98" t="s">
        <v>8226</v>
      </c>
      <c r="G186" s="98" t="s">
        <v>8124</v>
      </c>
      <c r="H186" s="98" t="s">
        <v>8125</v>
      </c>
      <c r="I186" s="98" t="s">
        <v>8227</v>
      </c>
      <c r="J186" s="98" t="s">
        <v>8177</v>
      </c>
      <c r="K186" s="98" t="s">
        <v>8178</v>
      </c>
      <c r="L186" s="98" t="s">
        <v>8228</v>
      </c>
      <c r="M186" s="98" t="s">
        <v>8229</v>
      </c>
      <c r="N186" s="97" t="s">
        <v>8131</v>
      </c>
      <c r="O186" s="97" t="s">
        <v>8167</v>
      </c>
      <c r="P186" s="98" t="s">
        <v>8133</v>
      </c>
      <c r="Q186" s="98"/>
      <c r="R186" s="97" t="s">
        <v>8191</v>
      </c>
      <c r="S186" s="97" t="s">
        <v>8169</v>
      </c>
      <c r="T186" s="97" t="s">
        <v>8170</v>
      </c>
      <c r="U186" s="97" t="s">
        <v>8171</v>
      </c>
      <c r="V186" s="97" t="s">
        <v>8172</v>
      </c>
      <c r="W186" s="97">
        <f t="shared" si="0"/>
        <v>174</v>
      </c>
      <c r="X186" s="97" t="s">
        <v>8114</v>
      </c>
      <c r="Y186" s="97" t="s">
        <v>8115</v>
      </c>
      <c r="Z186" s="97" t="s">
        <v>8116</v>
      </c>
      <c r="AA186" s="97" t="s">
        <v>8117</v>
      </c>
      <c r="AB186" s="97" t="s">
        <v>8118</v>
      </c>
      <c r="AC186" s="97" t="s">
        <v>8119</v>
      </c>
      <c r="AD186" s="97" t="s">
        <v>8120</v>
      </c>
      <c r="AE186" s="97" t="s">
        <v>8121</v>
      </c>
      <c r="AF186" s="97" t="s">
        <v>8122</v>
      </c>
      <c r="AG186" s="97" t="s">
        <v>8123</v>
      </c>
      <c r="AH186" s="97" t="s">
        <v>8173</v>
      </c>
      <c r="AI186" s="97" t="s">
        <v>8173</v>
      </c>
      <c r="AJ186" s="97" t="s">
        <v>8173</v>
      </c>
      <c r="AK186" s="97" t="s">
        <v>8174</v>
      </c>
      <c r="AL186" s="97" t="s">
        <v>8174</v>
      </c>
      <c r="AM186" s="97"/>
      <c r="AN186" s="97"/>
      <c r="AO186" s="97" t="s">
        <v>8174</v>
      </c>
      <c r="AP186" s="97" t="s">
        <v>8114</v>
      </c>
      <c r="AQ186" s="97" t="s">
        <v>8115</v>
      </c>
      <c r="AR186" s="97" t="s">
        <v>8116</v>
      </c>
      <c r="AS186" s="97" t="s">
        <v>8117</v>
      </c>
      <c r="AT186" s="97" t="s">
        <v>8118</v>
      </c>
      <c r="AU186" s="97" t="s">
        <v>8119</v>
      </c>
      <c r="AV186" s="97" t="s">
        <v>8120</v>
      </c>
      <c r="AW186" s="97" t="s">
        <v>8121</v>
      </c>
      <c r="AX186" s="97" t="s">
        <v>8122</v>
      </c>
      <c r="AY186" s="97" t="s">
        <v>8123</v>
      </c>
      <c r="AZ186" s="97" t="s">
        <v>8175</v>
      </c>
      <c r="BA186" s="97"/>
      <c r="BB186" s="97" t="s">
        <v>8175</v>
      </c>
      <c r="BC186" s="97" t="s">
        <v>8176</v>
      </c>
      <c r="BD186" s="97"/>
      <c r="BE186" s="97" t="s">
        <v>8176</v>
      </c>
      <c r="BF186" s="97" t="s">
        <v>8114</v>
      </c>
      <c r="BG186" s="97" t="s">
        <v>8115</v>
      </c>
      <c r="BH186" s="97" t="s">
        <v>8116</v>
      </c>
      <c r="BI186" s="97" t="s">
        <v>8117</v>
      </c>
      <c r="BJ186" s="97" t="s">
        <v>8118</v>
      </c>
      <c r="BK186" s="97" t="s">
        <v>8119</v>
      </c>
      <c r="BL186" s="97" t="s">
        <v>8120</v>
      </c>
      <c r="BM186" s="97" t="s">
        <v>8121</v>
      </c>
      <c r="BN186" s="97" t="s">
        <v>8122</v>
      </c>
      <c r="BO186" s="97" t="s">
        <v>8123</v>
      </c>
      <c r="BP186" s="97" t="s">
        <v>8124</v>
      </c>
      <c r="BQ186" s="97"/>
      <c r="BR186" s="97" t="s">
        <v>8124</v>
      </c>
      <c r="BS186" s="97" t="s">
        <v>8125</v>
      </c>
      <c r="BT186" s="97"/>
      <c r="BU186" s="97" t="s">
        <v>8125</v>
      </c>
      <c r="BV186" s="97" t="s">
        <v>8114</v>
      </c>
      <c r="BW186" s="97" t="s">
        <v>8115</v>
      </c>
      <c r="BX186" s="97" t="s">
        <v>8116</v>
      </c>
      <c r="BY186" s="97" t="s">
        <v>8117</v>
      </c>
      <c r="BZ186" s="97" t="s">
        <v>8118</v>
      </c>
      <c r="CA186" s="97" t="s">
        <v>8119</v>
      </c>
      <c r="CB186" s="97" t="s">
        <v>8120</v>
      </c>
      <c r="CC186" s="97" t="s">
        <v>8121</v>
      </c>
      <c r="CD186" s="97" t="s">
        <v>8122</v>
      </c>
      <c r="CE186" s="97" t="s">
        <v>8123</v>
      </c>
      <c r="CF186" s="97" t="s">
        <v>8177</v>
      </c>
      <c r="CG186" s="97" t="s">
        <v>8177</v>
      </c>
      <c r="CH186" s="97" t="s">
        <v>8177</v>
      </c>
      <c r="CI186" s="97" t="s">
        <v>8178</v>
      </c>
      <c r="CJ186" s="97" t="s">
        <v>8178</v>
      </c>
      <c r="CK186" s="97" t="s">
        <v>8178</v>
      </c>
      <c r="CL186" s="97" t="s">
        <v>8192</v>
      </c>
      <c r="CM186" s="97"/>
      <c r="CN186" s="97" t="str">
        <f>اندراج!$F$2</f>
        <v>مردان</v>
      </c>
      <c r="CO186" s="97"/>
      <c r="CP186" s="97"/>
      <c r="CQ186" s="97"/>
      <c r="CR186" s="97"/>
      <c r="CS186" s="97"/>
      <c r="CT186" s="97"/>
      <c r="CU186" s="97"/>
      <c r="CV186" s="97"/>
      <c r="CW186" s="97"/>
      <c r="CX186" s="97"/>
      <c r="CY186" s="97"/>
      <c r="CZ186" s="97"/>
      <c r="DA186" s="97"/>
      <c r="DB186" s="97"/>
      <c r="DC186" s="97"/>
      <c r="DD186" s="97"/>
      <c r="DE186" s="97"/>
      <c r="DF186" s="97"/>
      <c r="DG186" s="97"/>
      <c r="DH186" s="97"/>
      <c r="DI186" s="97"/>
      <c r="DJ186" s="97"/>
      <c r="DK186" s="97"/>
      <c r="DL186" s="97"/>
      <c r="DM186" s="97"/>
      <c r="DN186" s="97"/>
      <c r="DO186" s="97"/>
    </row>
    <row r="187" spans="1:119" ht="30" customHeight="1" x14ac:dyDescent="0.2">
      <c r="A187" s="97">
        <f t="shared" ref="A187:A217" si="375">AJ187</f>
        <v>0</v>
      </c>
      <c r="B187" s="97">
        <f t="shared" ref="B187:B217" si="376">AO187</f>
        <v>0.23929409397537613</v>
      </c>
      <c r="C187" s="97">
        <f t="shared" ref="C187:C217" si="377">IF(AND(A187=0),B187,A187)</f>
        <v>0.23929409397537613</v>
      </c>
      <c r="D187" s="97">
        <f t="shared" ref="D187:D217" si="378">BB187</f>
        <v>0.49055844031922868</v>
      </c>
      <c r="E187" s="97">
        <f t="shared" ref="E187:E217" si="379">BE187</f>
        <v>0</v>
      </c>
      <c r="F187" s="98">
        <f t="shared" ref="F187:F217" si="380">IF(AND(D187=0),E187,D187)</f>
        <v>0.49055844031922868</v>
      </c>
      <c r="G187" s="97">
        <f t="shared" ref="G187:G217" si="381">BR187</f>
        <v>0.6236647880270475</v>
      </c>
      <c r="H187" s="97">
        <f t="shared" ref="H187:H217" si="382">BU187</f>
        <v>0</v>
      </c>
      <c r="I187" s="98">
        <f t="shared" ref="I187:I217" si="383">IF(AND(G187=0),H187,G187)</f>
        <v>0.6236647880270475</v>
      </c>
      <c r="J187" s="97">
        <f t="shared" ref="J187:J217" si="384">CH187</f>
        <v>0</v>
      </c>
      <c r="K187" s="97">
        <f t="shared" ref="K187:K217" si="385">CK187</f>
        <v>0</v>
      </c>
      <c r="L187" s="98">
        <f t="shared" ref="L187:L217" si="386">IF(AND(J187=0),K187,J187)</f>
        <v>0</v>
      </c>
      <c r="M187" s="98">
        <f t="shared" ref="M187:M217" si="387">CM187</f>
        <v>1</v>
      </c>
      <c r="N187" s="98" t="s">
        <v>8180</v>
      </c>
      <c r="O187" s="98" t="s">
        <v>8181</v>
      </c>
      <c r="P187" s="98" t="s">
        <v>8145</v>
      </c>
      <c r="Q187" s="98">
        <v>1</v>
      </c>
      <c r="R187" s="97">
        <f t="shared" ref="R187:R217" si="388">AC$9</f>
        <v>105.87231873866266</v>
      </c>
      <c r="S187" s="97">
        <f t="shared" ref="S187:S217" si="389">DC187</f>
        <v>70.892452673614372</v>
      </c>
      <c r="T187" s="97">
        <f t="shared" ref="T187:T217" si="390">R187-S187</f>
        <v>34.979866065048284</v>
      </c>
      <c r="U187" s="97" t="str">
        <f t="shared" ref="U187:U217" si="391">IF(T172&lt;0,"QNOS","QSOS")</f>
        <v>QSOS</v>
      </c>
      <c r="V187" s="97">
        <f t="shared" ref="V187:V217" si="392">DD187</f>
        <v>289.10754732638566</v>
      </c>
      <c r="W187" s="97">
        <f t="shared" si="0"/>
        <v>175</v>
      </c>
      <c r="X187" s="97">
        <f>SIN((90-$Y$9)*$AE$8)*TAN($AE$9*$AE$8)/TAN((90-'C'!$F134)*$AE$8)</f>
        <v>0.78905084232887901</v>
      </c>
      <c r="Y187" s="97">
        <f t="shared" ref="Y187:Y217" si="393">POWER((COS((90-$Y$9)*$AE$8)*TAN($AE$9*$AE$8)),2)</f>
        <v>3.9313065427916092</v>
      </c>
      <c r="Z187" s="97">
        <f t="shared" ref="Z187:Z217" si="394">SQRT(1+$Y187)</f>
        <v>2.2206545302661578</v>
      </c>
      <c r="AA187" s="97">
        <f t="shared" ref="AA187:AA217" si="395">IF(OR(ABS(X187/Z187)&gt;1),180,ASIN($X187/$Z187)*$AG$8)</f>
        <v>20.813275070699152</v>
      </c>
      <c r="AB187" s="97">
        <f t="shared" ref="AB187:AB217" si="396">ATAN(COS((90-$Y$9)*$AE$8)*TAN($AE$9*$AE$8))*$AG$8</f>
        <v>63.235932093769605</v>
      </c>
      <c r="AC187" s="97">
        <f t="shared" ref="AC187:AC217" si="397">IF(OR($AA187=180),180,$AA187-$AB187)</f>
        <v>-42.422657023070457</v>
      </c>
      <c r="AD187" s="97">
        <f t="shared" ref="AD187:AD217" si="398">IF(OR($AA187=180),180,180-$AA187-$AB187)</f>
        <v>95.950792835531246</v>
      </c>
      <c r="AE187" s="97">
        <f>(COS( 90.833*$AE$8)-SIN($Y$9*$AE$8)*SIN('C'!$F134*$AE$8))/COS($Y$9*$AE$8)/COS('C'!$F134*$AE$8)</f>
        <v>-0.2036543499250405</v>
      </c>
      <c r="AF187" s="97">
        <f t="shared" ref="AF187:AF217" si="399">IF($AE187&gt;1,0,IF($AE187&lt;-1,180,IF(AND($AE187&lt;1,$AE187&gt;-1),ACOS($AE187)*$AG$8)))</f>
        <v>101.7507373081088</v>
      </c>
      <c r="AG187" s="97">
        <f>('C'!$E134+$AG$9+$AA$9/15)</f>
        <v>12.139777777777777</v>
      </c>
      <c r="AH187" s="97">
        <f t="shared" ref="AH187:AH217" si="400">IF(OR($AC187&lt;0,$AC187&gt;$AF187),0,$AG187-$AC187/15)</f>
        <v>0</v>
      </c>
      <c r="AI187" s="97">
        <f t="shared" ref="AI187:AI217" si="401">IF(OR(AH187&lt;0),AH187+24,AH187)</f>
        <v>0</v>
      </c>
      <c r="AJ187" s="97">
        <f t="shared" ref="AJ187:AJ217" si="402">(IF(OR(ABS($BG$7-$CL187)&lt;90.833),AI187,0)/24)</f>
        <v>0</v>
      </c>
      <c r="AK187" s="97">
        <f t="shared" ref="AK187:AK217" si="403">IF(OR($AD187&lt;0,$AD187&gt;$AF187),0,$AG187-$AD187/15)</f>
        <v>5.7430582554090268</v>
      </c>
      <c r="AL187" s="97">
        <f t="shared" ref="AL187:AL217" si="404">IF(OR(AK187&lt;0),AK187+24,AK187)</f>
        <v>5.7430582554090268</v>
      </c>
      <c r="AM187" s="97"/>
      <c r="AN187" s="97"/>
      <c r="AO187" s="97">
        <f t="shared" ref="AO187:AO217" si="405">(IF(OR(ABS($BG$7-$CL187)&lt;90.833),AL187,0)/24)</f>
        <v>0.23929409397537613</v>
      </c>
      <c r="AP187" s="97">
        <f>SIN((90-$Y$9)*$AE$8)*TAN($AC$10*$AE$8)/TAN((90-'C'!$F134)*$AE$8)</f>
        <v>-6.3792018480869919E-2</v>
      </c>
      <c r="AQ187" s="97">
        <f t="shared" ref="AQ187:AQ217" si="406">POWER((COS((90-$Y$9)*$AE$8)*TAN($AC$10*$AE$8)),2)</f>
        <v>2.5695650812758871E-2</v>
      </c>
      <c r="AR187" s="97">
        <f t="shared" ref="AR187:AR217" si="407">SQRT(1+$AQ187)</f>
        <v>1.0127663357422376</v>
      </c>
      <c r="AS187" s="97">
        <f t="shared" ref="AS187:AS217" si="408">IF(OR(ABS(AP187/AR187)&gt;1),180,ASIN($AP187/$AR187)*$AG$8)</f>
        <v>-3.6113311471311937</v>
      </c>
      <c r="AT187" s="97">
        <f t="shared" ref="AT187:AT217" si="409">ATAN(COS((90-$Y$9)*$AE$8)*TAN($AC$10*$AE$8))*$AG$8</f>
        <v>-9.106959298875525</v>
      </c>
      <c r="AU187" s="97">
        <f t="shared" ref="AU187:AU217" si="410">IF(OR($AS187=180),180,$AS187-$AT187)</f>
        <v>5.4956281517443308</v>
      </c>
      <c r="AV187" s="97">
        <f t="shared" ref="AV187:AV217" si="411">IF(OR($AS187=180),180,180-$AS187-$AT187)</f>
        <v>192.7182904460067</v>
      </c>
      <c r="AW187" s="97" t="s">
        <v>8053</v>
      </c>
      <c r="AX187" s="97" t="s">
        <v>8053</v>
      </c>
      <c r="AY187" s="97" t="s">
        <v>8053</v>
      </c>
      <c r="AZ187" s="97">
        <f t="shared" ref="AZ187:AZ217" si="412">IF(OR($AU187&lt;0,$AU187&gt;$AF187),0,$AG187-$AU187/15)</f>
        <v>11.773402567661488</v>
      </c>
      <c r="BA187" s="97">
        <f t="shared" ref="BA187:BA217" si="413">IF(OR(AZ187&lt;0),AZ187+24,AZ187)</f>
        <v>11.773402567661488</v>
      </c>
      <c r="BB187" s="97">
        <f t="shared" ref="BB187:BB217" si="414">(IF(OR(ABS($BG$7-$CL187)&lt;90.833),BA187,0)/24)</f>
        <v>0.49055844031922868</v>
      </c>
      <c r="BC187" s="97">
        <f t="shared" ref="BC187:BC217" si="415">IF(OR($AV187&lt;0,$AV187&gt;$AF187),0,$AG187-$AV187/15)</f>
        <v>0</v>
      </c>
      <c r="BD187" s="97">
        <f t="shared" ref="BD187:BD217" si="416">IF(OR(BC187&lt;0),BC187+24,BC187)</f>
        <v>0</v>
      </c>
      <c r="BE187" s="97">
        <f t="shared" ref="BE187:BE217" si="417">(IF(OR(ABS($BG$7-$CL187)&lt;90.833),BD187,0)/24)</f>
        <v>0</v>
      </c>
      <c r="BF187" s="97">
        <f>SIN((90-$Y$9)*$AE$8)*TAN($AC$9*$AE$8)/TAN((90-'C'!$F134)*$AE$8)</f>
        <v>-0.78905084232887934</v>
      </c>
      <c r="BG187" s="97">
        <f t="shared" ref="BG187:BG217" si="418">POWER((COS((90-$Y$9)*$AE$8)*TAN($AC$9*$AE$8)),2)</f>
        <v>3.9313065427916136</v>
      </c>
      <c r="BH187" s="97">
        <f t="shared" ref="BH187:BH217" si="419">SQRT(1+$BG187)</f>
        <v>2.2206545302661587</v>
      </c>
      <c r="BI187" s="97">
        <f t="shared" ref="BI187:BI217" si="420">IF(OR(ABS(BF187/BH187)&gt;1),180,ASIN($BF187/$BH187)*$AG$8)</f>
        <v>-20.813275070699152</v>
      </c>
      <c r="BJ187" s="97">
        <f t="shared" ref="BJ187:BJ217" si="421">ATAN(COS((90-$Y$9)*$AE$8)*TAN($AC$9*$AE$8))*$AG$8</f>
        <v>-63.235932093769613</v>
      </c>
      <c r="BK187" s="97">
        <f t="shared" ref="BK187:BK217" si="422">IF(OR($BI187=180),180,$BI187-$BJ187)</f>
        <v>42.422657023070457</v>
      </c>
      <c r="BL187" s="97">
        <f t="shared" ref="BL187:BL217" si="423">IF(OR($BI187=180),180,180-$BI187-$BJ187)</f>
        <v>264.04920716446878</v>
      </c>
      <c r="BM187" s="97" t="s">
        <v>8053</v>
      </c>
      <c r="BN187" s="97" t="s">
        <v>8053</v>
      </c>
      <c r="BO187" s="97" t="s">
        <v>8053</v>
      </c>
      <c r="BP187" s="97">
        <f t="shared" ref="BP187:BP217" si="424">IF(OR($BK187&lt;0,$BK187&gt;$AF187),0,$AG187+$BK187/15)</f>
        <v>14.967954912649141</v>
      </c>
      <c r="BQ187" s="97">
        <f t="shared" ref="BQ187:BQ217" si="425">IF(OR(BP187&lt;0),BP187+24,BP187)</f>
        <v>14.967954912649141</v>
      </c>
      <c r="BR187" s="97">
        <f t="shared" ref="BR187:BR217" si="426">(IF(OR(ABS($BG$7-$CL187)&lt;90.833),BQ187,0)/24)</f>
        <v>0.6236647880270475</v>
      </c>
      <c r="BS187" s="97">
        <f t="shared" ref="BS187:BS217" si="427">IF(OR($BL187&lt;0,$BL187&gt;$AF187),0,$AG187+$BL187/15)</f>
        <v>0</v>
      </c>
      <c r="BT187" s="97">
        <f t="shared" ref="BT187:BT217" si="428">IF(OR(BS187&lt;0),BS187+24,BS187)</f>
        <v>0</v>
      </c>
      <c r="BU187" s="97">
        <f t="shared" ref="BU187:BU217" si="429">(IF(OR(ABS($BG$7-$CL187)&lt;90.833),BT187,0)/24)</f>
        <v>0</v>
      </c>
      <c r="BV187" s="97">
        <f>SIN((90-$Y$9)*$AE$8)*TAN($AE$10*$AE$8)/TAN((90-'C'!$F134)*$AE$8)</f>
        <v>6.3792018480869905E-2</v>
      </c>
      <c r="BW187" s="97">
        <f t="shared" ref="BW187:BW217" si="430">POWER((COS((90-$Y$9)*$AE$8)*TAN($AE$10*$AE$8)),2)</f>
        <v>2.5695650812758864E-2</v>
      </c>
      <c r="BX187" s="97">
        <f t="shared" ref="BX187:BX217" si="431">SQRT(1+$BW187)</f>
        <v>1.0127663357422376</v>
      </c>
      <c r="BY187" s="97">
        <f t="shared" ref="BY187:BY217" si="432">IF(OR(ABS(BV187/BX187)&gt;1),180,ASIN($BV187/$BX187)*$AG$8)</f>
        <v>3.6113311471311933</v>
      </c>
      <c r="BZ187" s="97">
        <f t="shared" ref="BZ187:BZ217" si="433">ATAN(COS((90-$Y$9)*$AE$8)*TAN($AE$10*$AE$8))*$AG$8</f>
        <v>9.1069592988755232</v>
      </c>
      <c r="CA187" s="97">
        <f t="shared" ref="CA187:CA217" si="434">IF(OR($BY187=180),180,$BY187-$BZ187)</f>
        <v>-5.4956281517443299</v>
      </c>
      <c r="CB187" s="97">
        <f t="shared" ref="CB187:CB217" si="435">IF(OR($BY187=180),180,180-$BY187-$BZ187)</f>
        <v>167.2817095539933</v>
      </c>
      <c r="CC187" s="97" t="s">
        <v>8053</v>
      </c>
      <c r="CD187" s="97" t="s">
        <v>8053</v>
      </c>
      <c r="CE187" s="97" t="s">
        <v>8053</v>
      </c>
      <c r="CF187" s="97">
        <f t="shared" ref="CF187:CF217" si="436">IF(OR($CA187&lt;0,$CA187&gt;$AF187),0,$AG187+$CA187/15)</f>
        <v>0</v>
      </c>
      <c r="CG187" s="97">
        <f t="shared" ref="CG187:CG217" si="437">IF(OR(CF187&lt;0),CF187+24,CF187)</f>
        <v>0</v>
      </c>
      <c r="CH187" s="97">
        <f t="shared" ref="CH187:CH217" si="438">(IF(OR(ABS($BG$7-$CL187)&lt;90.833),CG187,0)/24)</f>
        <v>0</v>
      </c>
      <c r="CI187" s="97">
        <f t="shared" ref="CI187:CI217" si="439">IF(OR($CB187&lt;0,$CB187&gt;$AF187),0,$AG187+$CB187/15)</f>
        <v>0</v>
      </c>
      <c r="CJ187" s="97">
        <f t="shared" ref="CJ187:CJ217" si="440">IF(OR(CI187&lt;0),CI187+24,CI187)</f>
        <v>0</v>
      </c>
      <c r="CK187" s="97">
        <f t="shared" ref="CK187:CK217" si="441">(IF(OR(ABS($BG$7-$CL187)&lt;90.833),CJ187,0)/24)</f>
        <v>0</v>
      </c>
      <c r="CL187" s="97">
        <f>90-'C'!$F134</f>
        <v>74.802999999999997</v>
      </c>
      <c r="CM187" s="97">
        <v>1</v>
      </c>
      <c r="CN187" s="116" t="s">
        <v>8193</v>
      </c>
      <c r="CO187" s="116"/>
      <c r="CP187" s="116"/>
      <c r="CQ187" s="116"/>
      <c r="CR187" s="97" t="s">
        <v>8199</v>
      </c>
      <c r="CS187" s="97">
        <f t="shared" ref="CS187:CS217" si="442">CM187</f>
        <v>1</v>
      </c>
      <c r="CT187" s="97">
        <f t="shared" ref="CT187:CT217" si="443">Y$9</f>
        <v>34.31666666666667</v>
      </c>
      <c r="CU187" s="97">
        <f>'C'!F134</f>
        <v>15.196999999999999</v>
      </c>
      <c r="CV187" s="97">
        <f t="shared" ref="CV187:CV217" si="444">ATAN(1)*4</f>
        <v>3.1415926535897931</v>
      </c>
      <c r="CW187" s="97">
        <f t="shared" ref="CW187:CW217" si="445">CV187/180</f>
        <v>1.7453292519943295E-2</v>
      </c>
      <c r="CX187" s="97">
        <f t="shared" ref="CX187:CX217" si="446">1/CW187</f>
        <v>57.295779513082323</v>
      </c>
      <c r="CY187" s="97">
        <f t="shared" ref="CY187:CY217" si="447">CT187*CW187</f>
        <v>0.59893882164272083</v>
      </c>
      <c r="CZ187" s="97">
        <f t="shared" ref="CZ187:CZ217" si="448">CU187*CW187</f>
        <v>0.26523768642557827</v>
      </c>
      <c r="DA187" s="97">
        <f t="shared" ref="DA187:DA217" si="449">AF187*CW187</f>
        <v>1.7758853823583305</v>
      </c>
      <c r="DB187" s="97">
        <f t="shared" ref="DB187:DB217" si="450">ATAN(SIN(DA187)/(COS(CY187)*TAN(CZ187)-SIN(CY187)*COS(DA187)))*CX187</f>
        <v>70.892452673614372</v>
      </c>
      <c r="DC187" s="97">
        <f t="shared" ref="DC187:DC217" si="451">IF(DB187&lt;0,180+DB187,DB187)</f>
        <v>70.892452673614372</v>
      </c>
      <c r="DD187" s="97">
        <f t="shared" ref="DD187:DD217" si="452">360-DC187</f>
        <v>289.10754732638566</v>
      </c>
      <c r="DE187" s="97"/>
      <c r="DF187" s="97"/>
      <c r="DG187" s="97"/>
      <c r="DH187" s="97"/>
      <c r="DI187" s="97"/>
      <c r="DJ187" s="97"/>
      <c r="DK187" s="97"/>
      <c r="DL187" s="97"/>
      <c r="DM187" s="97"/>
      <c r="DN187" s="97"/>
      <c r="DO187" s="97"/>
    </row>
    <row r="188" spans="1:119" ht="30" customHeight="1" x14ac:dyDescent="0.2">
      <c r="A188" s="97">
        <f t="shared" si="375"/>
        <v>0</v>
      </c>
      <c r="B188" s="97">
        <f t="shared" si="376"/>
        <v>0.24046246705317531</v>
      </c>
      <c r="C188" s="97">
        <f t="shared" si="377"/>
        <v>0.24046246705317531</v>
      </c>
      <c r="D188" s="97">
        <f t="shared" si="378"/>
        <v>0.490682624642159</v>
      </c>
      <c r="E188" s="97">
        <f t="shared" si="379"/>
        <v>0</v>
      </c>
      <c r="F188" s="98">
        <f t="shared" si="380"/>
        <v>0.490682624642159</v>
      </c>
      <c r="G188" s="97">
        <f t="shared" si="381"/>
        <v>0.6223297482825817</v>
      </c>
      <c r="H188" s="97">
        <f t="shared" si="382"/>
        <v>0</v>
      </c>
      <c r="I188" s="98">
        <f t="shared" si="383"/>
        <v>0.6223297482825817</v>
      </c>
      <c r="J188" s="97">
        <f t="shared" si="384"/>
        <v>0</v>
      </c>
      <c r="K188" s="97">
        <f t="shared" si="385"/>
        <v>0</v>
      </c>
      <c r="L188" s="98">
        <f t="shared" si="386"/>
        <v>0</v>
      </c>
      <c r="M188" s="98">
        <f t="shared" si="387"/>
        <v>2</v>
      </c>
      <c r="N188" s="97"/>
      <c r="O188" s="98" t="s">
        <v>8182</v>
      </c>
      <c r="P188" s="98" t="s">
        <v>8183</v>
      </c>
      <c r="Q188" s="98">
        <f t="shared" ref="Q188:Q217" si="453">Q187+1</f>
        <v>2</v>
      </c>
      <c r="R188" s="97">
        <f t="shared" si="388"/>
        <v>105.87231873866266</v>
      </c>
      <c r="S188" s="97">
        <f t="shared" si="389"/>
        <v>70.522536741731045</v>
      </c>
      <c r="T188" s="97">
        <f t="shared" si="390"/>
        <v>35.349781996931611</v>
      </c>
      <c r="U188" s="97" t="str">
        <f t="shared" si="391"/>
        <v>QSOS</v>
      </c>
      <c r="V188" s="97">
        <f t="shared" si="392"/>
        <v>289.47746325826893</v>
      </c>
      <c r="W188" s="97">
        <f t="shared" si="0"/>
        <v>176</v>
      </c>
      <c r="X188" s="97">
        <f>SIN((90-$Y$9)*$AE$8)*TAN($AE$9*$AE$8)/TAN((90-'C'!$F135)*$AE$8)</f>
        <v>0.80535136725442524</v>
      </c>
      <c r="Y188" s="97">
        <f t="shared" si="393"/>
        <v>3.9313065427916092</v>
      </c>
      <c r="Z188" s="97">
        <f t="shared" si="394"/>
        <v>2.2206545302661578</v>
      </c>
      <c r="AA188" s="97">
        <f t="shared" si="395"/>
        <v>21.26388937870685</v>
      </c>
      <c r="AB188" s="97">
        <f t="shared" si="396"/>
        <v>63.235932093769605</v>
      </c>
      <c r="AC188" s="97">
        <f t="shared" si="397"/>
        <v>-41.972042715062756</v>
      </c>
      <c r="AD188" s="97">
        <f t="shared" si="398"/>
        <v>95.500178527523559</v>
      </c>
      <c r="AE188" s="97">
        <f>(COS( 90.833*$AE$8)-SIN($Y$9*$AE$8)*SIN('C'!$F135*$AE$8))/COS($Y$9*$AE$8)/COS('C'!$F135*$AE$8)</f>
        <v>-0.20751085821072532</v>
      </c>
      <c r="AF188" s="97">
        <f t="shared" si="399"/>
        <v>101.97652193065525</v>
      </c>
      <c r="AG188" s="97">
        <f>('C'!$E135+$AG$9+$AA$9/15)</f>
        <v>12.137777777777778</v>
      </c>
      <c r="AH188" s="97">
        <f t="shared" si="400"/>
        <v>0</v>
      </c>
      <c r="AI188" s="97">
        <f t="shared" si="401"/>
        <v>0</v>
      </c>
      <c r="AJ188" s="97">
        <f t="shared" si="402"/>
        <v>0</v>
      </c>
      <c r="AK188" s="97">
        <f t="shared" si="403"/>
        <v>5.7710992092762075</v>
      </c>
      <c r="AL188" s="97">
        <f t="shared" si="404"/>
        <v>5.7710992092762075</v>
      </c>
      <c r="AM188" s="97"/>
      <c r="AN188" s="97"/>
      <c r="AO188" s="97">
        <f t="shared" si="405"/>
        <v>0.24046246705317531</v>
      </c>
      <c r="AP188" s="97">
        <f>SIN((90-$Y$9)*$AE$8)*TAN($AC$10*$AE$8)/TAN((90-'C'!$F135)*$AE$8)</f>
        <v>-6.5109859273269607E-2</v>
      </c>
      <c r="AQ188" s="97">
        <f t="shared" si="406"/>
        <v>2.5695650812758871E-2</v>
      </c>
      <c r="AR188" s="97">
        <f t="shared" si="407"/>
        <v>1.0127663357422376</v>
      </c>
      <c r="AS188" s="97">
        <f t="shared" si="408"/>
        <v>-3.6860375033861081</v>
      </c>
      <c r="AT188" s="97">
        <f t="shared" si="409"/>
        <v>-9.106959298875525</v>
      </c>
      <c r="AU188" s="97">
        <f t="shared" si="410"/>
        <v>5.4209217954894164</v>
      </c>
      <c r="AV188" s="97">
        <f t="shared" si="411"/>
        <v>192.79299680226163</v>
      </c>
      <c r="AW188" s="97" t="s">
        <v>8053</v>
      </c>
      <c r="AX188" s="97" t="s">
        <v>8053</v>
      </c>
      <c r="AY188" s="97" t="s">
        <v>8053</v>
      </c>
      <c r="AZ188" s="97">
        <f t="shared" si="412"/>
        <v>11.776382991411817</v>
      </c>
      <c r="BA188" s="97">
        <f t="shared" si="413"/>
        <v>11.776382991411817</v>
      </c>
      <c r="BB188" s="97">
        <f t="shared" si="414"/>
        <v>0.490682624642159</v>
      </c>
      <c r="BC188" s="97">
        <f t="shared" si="415"/>
        <v>0</v>
      </c>
      <c r="BD188" s="97">
        <f t="shared" si="416"/>
        <v>0</v>
      </c>
      <c r="BE188" s="97">
        <f t="shared" si="417"/>
        <v>0</v>
      </c>
      <c r="BF188" s="97">
        <f>SIN((90-$Y$9)*$AE$8)*TAN($AC$9*$AE$8)/TAN((90-'C'!$F135)*$AE$8)</f>
        <v>-0.80535136725442569</v>
      </c>
      <c r="BG188" s="97">
        <f t="shared" si="418"/>
        <v>3.9313065427916136</v>
      </c>
      <c r="BH188" s="97">
        <f t="shared" si="419"/>
        <v>2.2206545302661587</v>
      </c>
      <c r="BI188" s="97">
        <f t="shared" si="420"/>
        <v>-21.263889378706853</v>
      </c>
      <c r="BJ188" s="97">
        <f t="shared" si="421"/>
        <v>-63.235932093769613</v>
      </c>
      <c r="BK188" s="97">
        <f t="shared" si="422"/>
        <v>41.972042715062756</v>
      </c>
      <c r="BL188" s="97">
        <f t="shared" si="423"/>
        <v>264.49982147247647</v>
      </c>
      <c r="BM188" s="97" t="s">
        <v>8053</v>
      </c>
      <c r="BN188" s="97" t="s">
        <v>8053</v>
      </c>
      <c r="BO188" s="97" t="s">
        <v>8053</v>
      </c>
      <c r="BP188" s="97">
        <f t="shared" si="424"/>
        <v>14.935913958781962</v>
      </c>
      <c r="BQ188" s="97">
        <f t="shared" si="425"/>
        <v>14.935913958781962</v>
      </c>
      <c r="BR188" s="97">
        <f t="shared" si="426"/>
        <v>0.6223297482825817</v>
      </c>
      <c r="BS188" s="97">
        <f t="shared" si="427"/>
        <v>0</v>
      </c>
      <c r="BT188" s="97">
        <f t="shared" si="428"/>
        <v>0</v>
      </c>
      <c r="BU188" s="97">
        <f t="shared" si="429"/>
        <v>0</v>
      </c>
      <c r="BV188" s="97">
        <f>SIN((90-$Y$9)*$AE$8)*TAN($AE$10*$AE$8)/TAN((90-'C'!$F135)*$AE$8)</f>
        <v>6.5109859273269594E-2</v>
      </c>
      <c r="BW188" s="97">
        <f t="shared" si="430"/>
        <v>2.5695650812758864E-2</v>
      </c>
      <c r="BX188" s="97">
        <f t="shared" si="431"/>
        <v>1.0127663357422376</v>
      </c>
      <c r="BY188" s="97">
        <f t="shared" si="432"/>
        <v>3.6860375033861077</v>
      </c>
      <c r="BZ188" s="97">
        <f t="shared" si="433"/>
        <v>9.1069592988755232</v>
      </c>
      <c r="CA188" s="97">
        <f t="shared" si="434"/>
        <v>-5.4209217954894156</v>
      </c>
      <c r="CB188" s="97">
        <f t="shared" si="435"/>
        <v>167.20700319773837</v>
      </c>
      <c r="CC188" s="97" t="s">
        <v>8053</v>
      </c>
      <c r="CD188" s="97" t="s">
        <v>8053</v>
      </c>
      <c r="CE188" s="97" t="s">
        <v>8053</v>
      </c>
      <c r="CF188" s="97">
        <f t="shared" si="436"/>
        <v>0</v>
      </c>
      <c r="CG188" s="97">
        <f t="shared" si="437"/>
        <v>0</v>
      </c>
      <c r="CH188" s="97">
        <f t="shared" si="438"/>
        <v>0</v>
      </c>
      <c r="CI188" s="97">
        <f t="shared" si="439"/>
        <v>0</v>
      </c>
      <c r="CJ188" s="97">
        <f t="shared" si="440"/>
        <v>0</v>
      </c>
      <c r="CK188" s="97">
        <f t="shared" si="441"/>
        <v>0</v>
      </c>
      <c r="CL188" s="97">
        <f>90-'C'!$F135</f>
        <v>74.504000000000005</v>
      </c>
      <c r="CM188" s="97">
        <v>2</v>
      </c>
      <c r="CN188" s="97"/>
      <c r="CO188" s="97"/>
      <c r="CP188" s="97"/>
      <c r="CQ188" s="97"/>
      <c r="CR188" s="97" t="s">
        <v>8199</v>
      </c>
      <c r="CS188" s="97">
        <f t="shared" si="442"/>
        <v>2</v>
      </c>
      <c r="CT188" s="97">
        <f t="shared" si="443"/>
        <v>34.31666666666667</v>
      </c>
      <c r="CU188" s="97">
        <f>'C'!F135</f>
        <v>15.496</v>
      </c>
      <c r="CV188" s="97">
        <f t="shared" si="444"/>
        <v>3.1415926535897931</v>
      </c>
      <c r="CW188" s="97">
        <f t="shared" si="445"/>
        <v>1.7453292519943295E-2</v>
      </c>
      <c r="CX188" s="97">
        <f t="shared" si="446"/>
        <v>57.295779513082323</v>
      </c>
      <c r="CY188" s="97">
        <f t="shared" si="447"/>
        <v>0.59893882164272083</v>
      </c>
      <c r="CZ188" s="97">
        <f t="shared" si="448"/>
        <v>0.27045622088904131</v>
      </c>
      <c r="DA188" s="97">
        <f t="shared" si="449"/>
        <v>1.7798260674221387</v>
      </c>
      <c r="DB188" s="97">
        <f t="shared" si="450"/>
        <v>70.522536741731045</v>
      </c>
      <c r="DC188" s="97">
        <f t="shared" si="451"/>
        <v>70.522536741731045</v>
      </c>
      <c r="DD188" s="97">
        <f t="shared" si="452"/>
        <v>289.47746325826893</v>
      </c>
      <c r="DE188" s="97"/>
      <c r="DF188" s="97"/>
      <c r="DG188" s="97"/>
      <c r="DH188" s="97"/>
      <c r="DI188" s="97"/>
      <c r="DJ188" s="97"/>
      <c r="DK188" s="97"/>
      <c r="DL188" s="97"/>
      <c r="DM188" s="97"/>
      <c r="DN188" s="97"/>
      <c r="DO188" s="97"/>
    </row>
    <row r="189" spans="1:119" ht="30" customHeight="1" x14ac:dyDescent="0.2">
      <c r="A189" s="97">
        <f t="shared" si="375"/>
        <v>0</v>
      </c>
      <c r="B189" s="97">
        <f t="shared" si="376"/>
        <v>0.24162143130932892</v>
      </c>
      <c r="C189" s="97">
        <f t="shared" si="377"/>
        <v>0.24162143130932892</v>
      </c>
      <c r="D189" s="97">
        <f t="shared" si="378"/>
        <v>0.49080463925456591</v>
      </c>
      <c r="E189" s="97">
        <f t="shared" si="379"/>
        <v>0</v>
      </c>
      <c r="F189" s="98">
        <f t="shared" si="380"/>
        <v>0.49080463925456591</v>
      </c>
      <c r="G189" s="97">
        <f t="shared" si="381"/>
        <v>0.62100411735976158</v>
      </c>
      <c r="H189" s="97">
        <f t="shared" si="382"/>
        <v>0</v>
      </c>
      <c r="I189" s="98">
        <f t="shared" si="383"/>
        <v>0.62100411735976158</v>
      </c>
      <c r="J189" s="97">
        <f t="shared" si="384"/>
        <v>0</v>
      </c>
      <c r="K189" s="97">
        <f t="shared" si="385"/>
        <v>0</v>
      </c>
      <c r="L189" s="98">
        <f t="shared" si="386"/>
        <v>0</v>
      </c>
      <c r="M189" s="98">
        <f t="shared" si="387"/>
        <v>3</v>
      </c>
      <c r="N189" s="97"/>
      <c r="O189" s="97"/>
      <c r="P189" s="97"/>
      <c r="Q189" s="98">
        <f t="shared" si="453"/>
        <v>3</v>
      </c>
      <c r="R189" s="97">
        <f t="shared" si="388"/>
        <v>105.87231873866266</v>
      </c>
      <c r="S189" s="97">
        <f t="shared" si="389"/>
        <v>70.157265786277577</v>
      </c>
      <c r="T189" s="97">
        <f t="shared" si="390"/>
        <v>35.715052952385079</v>
      </c>
      <c r="U189" s="97" t="str">
        <f t="shared" si="391"/>
        <v>QSOS</v>
      </c>
      <c r="V189" s="97">
        <f t="shared" si="392"/>
        <v>289.84273421372245</v>
      </c>
      <c r="W189" s="97">
        <f t="shared" si="0"/>
        <v>177</v>
      </c>
      <c r="X189" s="97">
        <f>SIN((90-$Y$9)*$AE$8)*TAN($AE$9*$AE$8)/TAN((90-'C'!$F136)*$AE$8)</f>
        <v>0.82148011361231787</v>
      </c>
      <c r="Y189" s="97">
        <f t="shared" si="393"/>
        <v>3.9313065427916092</v>
      </c>
      <c r="Z189" s="97">
        <f t="shared" si="394"/>
        <v>2.2206545302661578</v>
      </c>
      <c r="AA189" s="97">
        <f t="shared" si="395"/>
        <v>21.711116510922139</v>
      </c>
      <c r="AB189" s="97">
        <f t="shared" si="396"/>
        <v>63.235932093769605</v>
      </c>
      <c r="AC189" s="97">
        <f t="shared" si="397"/>
        <v>-41.524815582847467</v>
      </c>
      <c r="AD189" s="97">
        <f t="shared" si="398"/>
        <v>95.05295139530827</v>
      </c>
      <c r="AE189" s="97">
        <f>(COS( 90.833*$AE$8)-SIN($Y$9*$AE$8)*SIN('C'!$F136*$AE$8))/COS($Y$9*$AE$8)/COS('C'!$F136*$AE$8)</f>
        <v>-0.21132721395552331</v>
      </c>
      <c r="AF189" s="97">
        <f t="shared" si="399"/>
        <v>102.20014171305432</v>
      </c>
      <c r="AG189" s="97">
        <f>('C'!$E136+$AG$9+$AA$9/15)</f>
        <v>12.135777777777779</v>
      </c>
      <c r="AH189" s="97">
        <f t="shared" si="400"/>
        <v>0</v>
      </c>
      <c r="AI189" s="97">
        <f t="shared" si="401"/>
        <v>0</v>
      </c>
      <c r="AJ189" s="97">
        <f t="shared" si="402"/>
        <v>0</v>
      </c>
      <c r="AK189" s="97">
        <f t="shared" si="403"/>
        <v>5.7989143514238943</v>
      </c>
      <c r="AL189" s="97">
        <f t="shared" si="404"/>
        <v>5.7989143514238943</v>
      </c>
      <c r="AM189" s="97"/>
      <c r="AN189" s="97"/>
      <c r="AO189" s="97">
        <f t="shared" si="405"/>
        <v>0.24162143130932892</v>
      </c>
      <c r="AP189" s="97">
        <f>SIN((90-$Y$9)*$AE$8)*TAN($AC$10*$AE$8)/TAN((90-'C'!$F136)*$AE$8)</f>
        <v>-6.6413812365441971E-2</v>
      </c>
      <c r="AQ189" s="97">
        <f t="shared" si="406"/>
        <v>2.5695650812758871E-2</v>
      </c>
      <c r="AR189" s="97">
        <f t="shared" si="407"/>
        <v>1.0127663357422376</v>
      </c>
      <c r="AS189" s="97">
        <f t="shared" si="408"/>
        <v>-3.7599627638525637</v>
      </c>
      <c r="AT189" s="97">
        <f t="shared" si="409"/>
        <v>-9.106959298875525</v>
      </c>
      <c r="AU189" s="97">
        <f t="shared" si="410"/>
        <v>5.3469965350229618</v>
      </c>
      <c r="AV189" s="97">
        <f t="shared" si="411"/>
        <v>192.86692206272809</v>
      </c>
      <c r="AW189" s="97" t="s">
        <v>8053</v>
      </c>
      <c r="AX189" s="97" t="s">
        <v>8053</v>
      </c>
      <c r="AY189" s="97" t="s">
        <v>8053</v>
      </c>
      <c r="AZ189" s="97">
        <f t="shared" si="412"/>
        <v>11.779311342109581</v>
      </c>
      <c r="BA189" s="97">
        <f t="shared" si="413"/>
        <v>11.779311342109581</v>
      </c>
      <c r="BB189" s="97">
        <f t="shared" si="414"/>
        <v>0.49080463925456591</v>
      </c>
      <c r="BC189" s="97">
        <f t="shared" si="415"/>
        <v>0</v>
      </c>
      <c r="BD189" s="97">
        <f t="shared" si="416"/>
        <v>0</v>
      </c>
      <c r="BE189" s="97">
        <f t="shared" si="417"/>
        <v>0</v>
      </c>
      <c r="BF189" s="97">
        <f>SIN((90-$Y$9)*$AE$8)*TAN($AC$9*$AE$8)/TAN((90-'C'!$F136)*$AE$8)</f>
        <v>-0.82148011361231832</v>
      </c>
      <c r="BG189" s="97">
        <f t="shared" si="418"/>
        <v>3.9313065427916136</v>
      </c>
      <c r="BH189" s="97">
        <f t="shared" si="419"/>
        <v>2.2206545302661587</v>
      </c>
      <c r="BI189" s="97">
        <f t="shared" si="420"/>
        <v>-21.711116510922139</v>
      </c>
      <c r="BJ189" s="97">
        <f t="shared" si="421"/>
        <v>-63.235932093769613</v>
      </c>
      <c r="BK189" s="97">
        <f t="shared" si="422"/>
        <v>41.524815582847474</v>
      </c>
      <c r="BL189" s="97">
        <f t="shared" si="423"/>
        <v>264.94704860469176</v>
      </c>
      <c r="BM189" s="97" t="s">
        <v>8053</v>
      </c>
      <c r="BN189" s="97" t="s">
        <v>8053</v>
      </c>
      <c r="BO189" s="97" t="s">
        <v>8053</v>
      </c>
      <c r="BP189" s="97">
        <f t="shared" si="424"/>
        <v>14.904098816634278</v>
      </c>
      <c r="BQ189" s="97">
        <f t="shared" si="425"/>
        <v>14.904098816634278</v>
      </c>
      <c r="BR189" s="97">
        <f t="shared" si="426"/>
        <v>0.62100411735976158</v>
      </c>
      <c r="BS189" s="97">
        <f t="shared" si="427"/>
        <v>0</v>
      </c>
      <c r="BT189" s="97">
        <f t="shared" si="428"/>
        <v>0</v>
      </c>
      <c r="BU189" s="97">
        <f t="shared" si="429"/>
        <v>0</v>
      </c>
      <c r="BV189" s="97">
        <f>SIN((90-$Y$9)*$AE$8)*TAN($AE$10*$AE$8)/TAN((90-'C'!$F136)*$AE$8)</f>
        <v>6.6413812365441957E-2</v>
      </c>
      <c r="BW189" s="97">
        <f t="shared" si="430"/>
        <v>2.5695650812758864E-2</v>
      </c>
      <c r="BX189" s="97">
        <f t="shared" si="431"/>
        <v>1.0127663357422376</v>
      </c>
      <c r="BY189" s="97">
        <f t="shared" si="432"/>
        <v>3.7599627638525637</v>
      </c>
      <c r="BZ189" s="97">
        <f t="shared" si="433"/>
        <v>9.1069592988755232</v>
      </c>
      <c r="CA189" s="97">
        <f t="shared" si="434"/>
        <v>-5.34699653502296</v>
      </c>
      <c r="CB189" s="97">
        <f t="shared" si="435"/>
        <v>167.13307793727191</v>
      </c>
      <c r="CC189" s="97" t="s">
        <v>8053</v>
      </c>
      <c r="CD189" s="97" t="s">
        <v>8053</v>
      </c>
      <c r="CE189" s="97" t="s">
        <v>8053</v>
      </c>
      <c r="CF189" s="97">
        <f t="shared" si="436"/>
        <v>0</v>
      </c>
      <c r="CG189" s="97">
        <f t="shared" si="437"/>
        <v>0</v>
      </c>
      <c r="CH189" s="97">
        <f t="shared" si="438"/>
        <v>0</v>
      </c>
      <c r="CI189" s="97">
        <f t="shared" si="439"/>
        <v>0</v>
      </c>
      <c r="CJ189" s="97">
        <f t="shared" si="440"/>
        <v>0</v>
      </c>
      <c r="CK189" s="97">
        <f t="shared" si="441"/>
        <v>0</v>
      </c>
      <c r="CL189" s="97">
        <f>90-'C'!$F136</f>
        <v>74.209000000000003</v>
      </c>
      <c r="CM189" s="97">
        <v>3</v>
      </c>
      <c r="CN189" s="97"/>
      <c r="CO189" s="97"/>
      <c r="CP189" s="97"/>
      <c r="CQ189" s="97"/>
      <c r="CR189" s="97" t="s">
        <v>8199</v>
      </c>
      <c r="CS189" s="97">
        <f t="shared" si="442"/>
        <v>3</v>
      </c>
      <c r="CT189" s="97">
        <f t="shared" si="443"/>
        <v>34.31666666666667</v>
      </c>
      <c r="CU189" s="97">
        <f>'C'!F136</f>
        <v>15.791</v>
      </c>
      <c r="CV189" s="97">
        <f t="shared" si="444"/>
        <v>3.1415926535897931</v>
      </c>
      <c r="CW189" s="97">
        <f t="shared" si="445"/>
        <v>1.7453292519943295E-2</v>
      </c>
      <c r="CX189" s="97">
        <f t="shared" si="446"/>
        <v>57.295779513082323</v>
      </c>
      <c r="CY189" s="97">
        <f t="shared" si="447"/>
        <v>0.59893882164272083</v>
      </c>
      <c r="CZ189" s="97">
        <f t="shared" si="448"/>
        <v>0.27560494218242459</v>
      </c>
      <c r="DA189" s="97">
        <f t="shared" si="449"/>
        <v>1.7837289688975957</v>
      </c>
      <c r="DB189" s="97">
        <f t="shared" si="450"/>
        <v>70.157265786277577</v>
      </c>
      <c r="DC189" s="97">
        <f t="shared" si="451"/>
        <v>70.157265786277577</v>
      </c>
      <c r="DD189" s="97">
        <f t="shared" si="452"/>
        <v>289.84273421372245</v>
      </c>
      <c r="DE189" s="97"/>
      <c r="DF189" s="97"/>
      <c r="DG189" s="97"/>
      <c r="DH189" s="97"/>
      <c r="DI189" s="97"/>
      <c r="DJ189" s="97"/>
      <c r="DK189" s="97"/>
      <c r="DL189" s="97"/>
      <c r="DM189" s="97"/>
      <c r="DN189" s="97"/>
      <c r="DO189" s="97"/>
    </row>
    <row r="190" spans="1:119" ht="30" customHeight="1" x14ac:dyDescent="0.2">
      <c r="A190" s="97">
        <f t="shared" si="375"/>
        <v>0</v>
      </c>
      <c r="B190" s="97">
        <f t="shared" si="376"/>
        <v>0.2428083284370787</v>
      </c>
      <c r="C190" s="97">
        <f t="shared" si="377"/>
        <v>0.2428083284370787</v>
      </c>
      <c r="D190" s="97">
        <f t="shared" si="378"/>
        <v>0.49096544076903043</v>
      </c>
      <c r="E190" s="97">
        <f t="shared" si="379"/>
        <v>0</v>
      </c>
      <c r="F190" s="98">
        <f t="shared" si="380"/>
        <v>0.49096544076903043</v>
      </c>
      <c r="G190" s="97">
        <f t="shared" si="381"/>
        <v>0.61973388689867848</v>
      </c>
      <c r="H190" s="97">
        <f t="shared" si="382"/>
        <v>0</v>
      </c>
      <c r="I190" s="98">
        <f t="shared" si="383"/>
        <v>0.61973388689867848</v>
      </c>
      <c r="J190" s="97">
        <f t="shared" si="384"/>
        <v>0</v>
      </c>
      <c r="K190" s="97">
        <f t="shared" si="385"/>
        <v>0</v>
      </c>
      <c r="L190" s="98">
        <f t="shared" si="386"/>
        <v>0</v>
      </c>
      <c r="M190" s="98">
        <f t="shared" si="387"/>
        <v>4</v>
      </c>
      <c r="N190" s="97"/>
      <c r="O190" s="97" t="s">
        <v>8200</v>
      </c>
      <c r="P190" s="97"/>
      <c r="Q190" s="98">
        <f t="shared" si="453"/>
        <v>4</v>
      </c>
      <c r="R190" s="97">
        <f t="shared" si="388"/>
        <v>105.87231873866266</v>
      </c>
      <c r="S190" s="97">
        <f t="shared" si="389"/>
        <v>69.797884747155507</v>
      </c>
      <c r="T190" s="97">
        <f t="shared" si="390"/>
        <v>36.074433991507149</v>
      </c>
      <c r="U190" s="97" t="str">
        <f t="shared" si="391"/>
        <v>QSOS</v>
      </c>
      <c r="V190" s="97">
        <f t="shared" si="392"/>
        <v>290.20211525284446</v>
      </c>
      <c r="W190" s="97">
        <f t="shared" si="0"/>
        <v>178</v>
      </c>
      <c r="X190" s="97">
        <f>SIN((90-$Y$9)*$AE$8)*TAN($AE$9*$AE$8)/TAN((90-'C'!$F137)*$AE$8)</f>
        <v>0.83738133440248996</v>
      </c>
      <c r="Y190" s="97">
        <f t="shared" si="393"/>
        <v>3.9313065427916092</v>
      </c>
      <c r="Z190" s="97">
        <f t="shared" si="394"/>
        <v>2.2206545302661578</v>
      </c>
      <c r="AA190" s="97">
        <f t="shared" si="395"/>
        <v>22.15339947691205</v>
      </c>
      <c r="AB190" s="97">
        <f t="shared" si="396"/>
        <v>63.235932093769605</v>
      </c>
      <c r="AC190" s="97">
        <f t="shared" si="397"/>
        <v>-41.082532616857556</v>
      </c>
      <c r="AD190" s="97">
        <f t="shared" si="398"/>
        <v>94.610668429318338</v>
      </c>
      <c r="AE190" s="97">
        <f>(COS( 90.833*$AE$8)-SIN($Y$9*$AE$8)*SIN('C'!$F137*$AE$8))/COS($Y$9*$AE$8)/COS('C'!$F137*$AE$8)</f>
        <v>-0.21509020633956213</v>
      </c>
      <c r="AF190" s="97">
        <f t="shared" si="399"/>
        <v>102.42081956453369</v>
      </c>
      <c r="AG190" s="97">
        <f>('C'!$E137+$AG$9+$AA$9/15)</f>
        <v>12.134777777777778</v>
      </c>
      <c r="AH190" s="97">
        <f t="shared" si="400"/>
        <v>0</v>
      </c>
      <c r="AI190" s="97">
        <f t="shared" si="401"/>
        <v>0</v>
      </c>
      <c r="AJ190" s="97">
        <f t="shared" si="402"/>
        <v>0</v>
      </c>
      <c r="AK190" s="97">
        <f t="shared" si="403"/>
        <v>5.8273998824898889</v>
      </c>
      <c r="AL190" s="97">
        <f t="shared" si="404"/>
        <v>5.8273998824898889</v>
      </c>
      <c r="AM190" s="97"/>
      <c r="AN190" s="97"/>
      <c r="AO190" s="97">
        <f t="shared" si="405"/>
        <v>0.2428083284370787</v>
      </c>
      <c r="AP190" s="97">
        <f>SIN((90-$Y$9)*$AE$8)*TAN($AC$10*$AE$8)/TAN((90-'C'!$F137)*$AE$8)</f>
        <v>-6.7699370806164422E-2</v>
      </c>
      <c r="AQ190" s="97">
        <f t="shared" si="406"/>
        <v>2.5695650812758871E-2</v>
      </c>
      <c r="AR190" s="97">
        <f t="shared" si="407"/>
        <v>1.0127663357422376</v>
      </c>
      <c r="AS190" s="97">
        <f t="shared" si="408"/>
        <v>-3.8328513090598064</v>
      </c>
      <c r="AT190" s="97">
        <f t="shared" si="409"/>
        <v>-9.106959298875525</v>
      </c>
      <c r="AU190" s="97">
        <f t="shared" si="410"/>
        <v>5.2741079898157182</v>
      </c>
      <c r="AV190" s="97">
        <f t="shared" si="411"/>
        <v>192.93981060793533</v>
      </c>
      <c r="AW190" s="97" t="s">
        <v>8053</v>
      </c>
      <c r="AX190" s="97" t="s">
        <v>8053</v>
      </c>
      <c r="AY190" s="97" t="s">
        <v>8053</v>
      </c>
      <c r="AZ190" s="97">
        <f t="shared" si="412"/>
        <v>11.78317057845673</v>
      </c>
      <c r="BA190" s="97">
        <f t="shared" si="413"/>
        <v>11.78317057845673</v>
      </c>
      <c r="BB190" s="97">
        <f t="shared" si="414"/>
        <v>0.49096544076903043</v>
      </c>
      <c r="BC190" s="97">
        <f t="shared" si="415"/>
        <v>0</v>
      </c>
      <c r="BD190" s="97">
        <f t="shared" si="416"/>
        <v>0</v>
      </c>
      <c r="BE190" s="97">
        <f t="shared" si="417"/>
        <v>0</v>
      </c>
      <c r="BF190" s="97">
        <f>SIN((90-$Y$9)*$AE$8)*TAN($AC$9*$AE$8)/TAN((90-'C'!$F137)*$AE$8)</f>
        <v>-0.8373813344024903</v>
      </c>
      <c r="BG190" s="97">
        <f t="shared" si="418"/>
        <v>3.9313065427916136</v>
      </c>
      <c r="BH190" s="97">
        <f t="shared" si="419"/>
        <v>2.2206545302661587</v>
      </c>
      <c r="BI190" s="97">
        <f t="shared" si="420"/>
        <v>-22.15339947691205</v>
      </c>
      <c r="BJ190" s="97">
        <f t="shared" si="421"/>
        <v>-63.235932093769613</v>
      </c>
      <c r="BK190" s="97">
        <f t="shared" si="422"/>
        <v>41.082532616857563</v>
      </c>
      <c r="BL190" s="97">
        <f t="shared" si="423"/>
        <v>265.38933157068169</v>
      </c>
      <c r="BM190" s="97" t="s">
        <v>8053</v>
      </c>
      <c r="BN190" s="97" t="s">
        <v>8053</v>
      </c>
      <c r="BO190" s="97" t="s">
        <v>8053</v>
      </c>
      <c r="BP190" s="97">
        <f t="shared" si="424"/>
        <v>14.873613285568283</v>
      </c>
      <c r="BQ190" s="97">
        <f t="shared" si="425"/>
        <v>14.873613285568283</v>
      </c>
      <c r="BR190" s="97">
        <f t="shared" si="426"/>
        <v>0.61973388689867848</v>
      </c>
      <c r="BS190" s="97">
        <f t="shared" si="427"/>
        <v>0</v>
      </c>
      <c r="BT190" s="97">
        <f t="shared" si="428"/>
        <v>0</v>
      </c>
      <c r="BU190" s="97">
        <f t="shared" si="429"/>
        <v>0</v>
      </c>
      <c r="BV190" s="97">
        <f>SIN((90-$Y$9)*$AE$8)*TAN($AE$10*$AE$8)/TAN((90-'C'!$F137)*$AE$8)</f>
        <v>6.7699370806164408E-2</v>
      </c>
      <c r="BW190" s="97">
        <f t="shared" si="430"/>
        <v>2.5695650812758864E-2</v>
      </c>
      <c r="BX190" s="97">
        <f t="shared" si="431"/>
        <v>1.0127663357422376</v>
      </c>
      <c r="BY190" s="97">
        <f t="shared" si="432"/>
        <v>3.8328513090598055</v>
      </c>
      <c r="BZ190" s="97">
        <f t="shared" si="433"/>
        <v>9.1069592988755232</v>
      </c>
      <c r="CA190" s="97">
        <f t="shared" si="434"/>
        <v>-5.2741079898157182</v>
      </c>
      <c r="CB190" s="97">
        <f t="shared" si="435"/>
        <v>167.06018939206467</v>
      </c>
      <c r="CC190" s="97" t="s">
        <v>8053</v>
      </c>
      <c r="CD190" s="97" t="s">
        <v>8053</v>
      </c>
      <c r="CE190" s="97" t="s">
        <v>8053</v>
      </c>
      <c r="CF190" s="97">
        <f t="shared" si="436"/>
        <v>0</v>
      </c>
      <c r="CG190" s="97">
        <f t="shared" si="437"/>
        <v>0</v>
      </c>
      <c r="CH190" s="97">
        <f t="shared" si="438"/>
        <v>0</v>
      </c>
      <c r="CI190" s="97">
        <f t="shared" si="439"/>
        <v>0</v>
      </c>
      <c r="CJ190" s="97">
        <f t="shared" si="440"/>
        <v>0</v>
      </c>
      <c r="CK190" s="97">
        <f t="shared" si="441"/>
        <v>0</v>
      </c>
      <c r="CL190" s="97">
        <f>90-'C'!$F137</f>
        <v>73.918999999999997</v>
      </c>
      <c r="CM190" s="97">
        <v>4</v>
      </c>
      <c r="CN190" s="97"/>
      <c r="CO190" s="97" t="s">
        <v>8200</v>
      </c>
      <c r="CP190" s="97"/>
      <c r="CQ190" s="97"/>
      <c r="CR190" s="97" t="s">
        <v>8199</v>
      </c>
      <c r="CS190" s="97">
        <f t="shared" si="442"/>
        <v>4</v>
      </c>
      <c r="CT190" s="97">
        <f t="shared" si="443"/>
        <v>34.31666666666667</v>
      </c>
      <c r="CU190" s="97">
        <f>'C'!F137</f>
        <v>16.081</v>
      </c>
      <c r="CV190" s="97">
        <f t="shared" si="444"/>
        <v>3.1415926535897931</v>
      </c>
      <c r="CW190" s="97">
        <f t="shared" si="445"/>
        <v>1.7453292519943295E-2</v>
      </c>
      <c r="CX190" s="97">
        <f t="shared" si="446"/>
        <v>57.295779513082323</v>
      </c>
      <c r="CY190" s="97">
        <f t="shared" si="447"/>
        <v>0.59893882164272083</v>
      </c>
      <c r="CZ190" s="97">
        <f t="shared" si="448"/>
        <v>0.28066639701320811</v>
      </c>
      <c r="DA190" s="97">
        <f t="shared" si="449"/>
        <v>1.7875805239921376</v>
      </c>
      <c r="DB190" s="97">
        <f t="shared" si="450"/>
        <v>69.797884747155507</v>
      </c>
      <c r="DC190" s="97">
        <f t="shared" si="451"/>
        <v>69.797884747155507</v>
      </c>
      <c r="DD190" s="97">
        <f t="shared" si="452"/>
        <v>290.20211525284446</v>
      </c>
      <c r="DE190" s="97"/>
      <c r="DF190" s="97"/>
      <c r="DG190" s="97"/>
      <c r="DH190" s="97"/>
      <c r="DI190" s="97"/>
      <c r="DJ190" s="97"/>
      <c r="DK190" s="97"/>
      <c r="DL190" s="97"/>
      <c r="DM190" s="97"/>
      <c r="DN190" s="97"/>
      <c r="DO190" s="97"/>
    </row>
    <row r="191" spans="1:119" ht="30" customHeight="1" x14ac:dyDescent="0.2">
      <c r="A191" s="97">
        <f t="shared" si="375"/>
        <v>0</v>
      </c>
      <c r="B191" s="97">
        <f t="shared" si="376"/>
        <v>0.24393966419720711</v>
      </c>
      <c r="C191" s="97">
        <f t="shared" si="377"/>
        <v>0.24393966419720711</v>
      </c>
      <c r="D191" s="97">
        <f t="shared" si="378"/>
        <v>0.49108167809286102</v>
      </c>
      <c r="E191" s="97">
        <f t="shared" si="379"/>
        <v>0</v>
      </c>
      <c r="F191" s="98">
        <f t="shared" si="380"/>
        <v>0.49108167809286102</v>
      </c>
      <c r="G191" s="97">
        <f t="shared" si="381"/>
        <v>0.61843588447188347</v>
      </c>
      <c r="H191" s="97">
        <f t="shared" si="382"/>
        <v>0</v>
      </c>
      <c r="I191" s="98">
        <f t="shared" si="383"/>
        <v>0.61843588447188347</v>
      </c>
      <c r="J191" s="97">
        <f t="shared" si="384"/>
        <v>0</v>
      </c>
      <c r="K191" s="97">
        <f t="shared" si="385"/>
        <v>0</v>
      </c>
      <c r="L191" s="98">
        <f t="shared" si="386"/>
        <v>0</v>
      </c>
      <c r="M191" s="98">
        <f t="shared" si="387"/>
        <v>5</v>
      </c>
      <c r="N191" s="97"/>
      <c r="O191" s="97"/>
      <c r="P191" s="97"/>
      <c r="Q191" s="98">
        <f t="shared" si="453"/>
        <v>5</v>
      </c>
      <c r="R191" s="97">
        <f t="shared" si="388"/>
        <v>105.87231873866266</v>
      </c>
      <c r="S191" s="97">
        <f t="shared" si="389"/>
        <v>69.444402243296167</v>
      </c>
      <c r="T191" s="97">
        <f t="shared" si="390"/>
        <v>36.427916495366489</v>
      </c>
      <c r="U191" s="97" t="str">
        <f t="shared" si="391"/>
        <v>QSOS</v>
      </c>
      <c r="V191" s="97">
        <f t="shared" si="392"/>
        <v>290.55559775670383</v>
      </c>
      <c r="W191" s="97">
        <f t="shared" si="0"/>
        <v>179</v>
      </c>
      <c r="X191" s="97">
        <f>SIN((90-$Y$9)*$AE$8)*TAN($AE$9*$AE$8)/TAN((90-'C'!$F138)*$AE$8)</f>
        <v>0.8530536665722015</v>
      </c>
      <c r="Y191" s="97">
        <f t="shared" si="393"/>
        <v>3.9313065427916092</v>
      </c>
      <c r="Z191" s="97">
        <f t="shared" si="394"/>
        <v>2.2206545302661578</v>
      </c>
      <c r="AA191" s="97">
        <f t="shared" si="395"/>
        <v>22.590680350558266</v>
      </c>
      <c r="AB191" s="97">
        <f t="shared" si="396"/>
        <v>63.235932093769605</v>
      </c>
      <c r="AC191" s="97">
        <f t="shared" si="397"/>
        <v>-40.64525174321134</v>
      </c>
      <c r="AD191" s="97">
        <f t="shared" si="398"/>
        <v>94.173387555672122</v>
      </c>
      <c r="AE191" s="97">
        <f>(COS( 90.833*$AE$8)-SIN($Y$9*$AE$8)*SIN('C'!$F138*$AE$8))/COS($Y$9*$AE$8)/COS('C'!$F138*$AE$8)</f>
        <v>-0.21879949057566134</v>
      </c>
      <c r="AF191" s="97">
        <f t="shared" si="399"/>
        <v>102.63853109079666</v>
      </c>
      <c r="AG191" s="97">
        <f>('C'!$E138+$AG$9+$AA$9/15)</f>
        <v>12.132777777777779</v>
      </c>
      <c r="AH191" s="97">
        <f t="shared" si="400"/>
        <v>0</v>
      </c>
      <c r="AI191" s="97">
        <f t="shared" si="401"/>
        <v>0</v>
      </c>
      <c r="AJ191" s="97">
        <f t="shared" si="402"/>
        <v>0</v>
      </c>
      <c r="AK191" s="97">
        <f t="shared" si="403"/>
        <v>5.8545519407329705</v>
      </c>
      <c r="AL191" s="97">
        <f t="shared" si="404"/>
        <v>5.8545519407329705</v>
      </c>
      <c r="AM191" s="97"/>
      <c r="AN191" s="97"/>
      <c r="AO191" s="97">
        <f t="shared" si="405"/>
        <v>0.24393966419720711</v>
      </c>
      <c r="AP191" s="97">
        <f>SIN((90-$Y$9)*$AE$8)*TAN($AC$10*$AE$8)/TAN((90-'C'!$F138)*$AE$8)</f>
        <v>-6.8966424397359838E-2</v>
      </c>
      <c r="AQ191" s="97">
        <f t="shared" si="406"/>
        <v>2.5695650812758871E-2</v>
      </c>
      <c r="AR191" s="97">
        <f t="shared" si="407"/>
        <v>1.0127663357422376</v>
      </c>
      <c r="AS191" s="97">
        <f t="shared" si="408"/>
        <v>-3.9046967456388009</v>
      </c>
      <c r="AT191" s="97">
        <f t="shared" si="409"/>
        <v>-9.106959298875525</v>
      </c>
      <c r="AU191" s="97">
        <f t="shared" si="410"/>
        <v>5.2022625532367242</v>
      </c>
      <c r="AV191" s="97">
        <f t="shared" si="411"/>
        <v>193.01165604451433</v>
      </c>
      <c r="AW191" s="97" t="s">
        <v>8053</v>
      </c>
      <c r="AX191" s="97" t="s">
        <v>8053</v>
      </c>
      <c r="AY191" s="97" t="s">
        <v>8053</v>
      </c>
      <c r="AZ191" s="97">
        <f t="shared" si="412"/>
        <v>11.785960274228664</v>
      </c>
      <c r="BA191" s="97">
        <f t="shared" si="413"/>
        <v>11.785960274228664</v>
      </c>
      <c r="BB191" s="97">
        <f t="shared" si="414"/>
        <v>0.49108167809286102</v>
      </c>
      <c r="BC191" s="97">
        <f t="shared" si="415"/>
        <v>0</v>
      </c>
      <c r="BD191" s="97">
        <f t="shared" si="416"/>
        <v>0</v>
      </c>
      <c r="BE191" s="97">
        <f t="shared" si="417"/>
        <v>0</v>
      </c>
      <c r="BF191" s="97">
        <f>SIN((90-$Y$9)*$AE$8)*TAN($AC$9*$AE$8)/TAN((90-'C'!$F138)*$AE$8)</f>
        <v>-0.85305366657220183</v>
      </c>
      <c r="BG191" s="97">
        <f t="shared" si="418"/>
        <v>3.9313065427916136</v>
      </c>
      <c r="BH191" s="97">
        <f t="shared" si="419"/>
        <v>2.2206545302661587</v>
      </c>
      <c r="BI191" s="97">
        <f t="shared" si="420"/>
        <v>-22.590680350558266</v>
      </c>
      <c r="BJ191" s="97">
        <f t="shared" si="421"/>
        <v>-63.235932093769613</v>
      </c>
      <c r="BK191" s="97">
        <f t="shared" si="422"/>
        <v>40.645251743211347</v>
      </c>
      <c r="BL191" s="97">
        <f t="shared" si="423"/>
        <v>265.82661244432791</v>
      </c>
      <c r="BM191" s="97" t="s">
        <v>8053</v>
      </c>
      <c r="BN191" s="97" t="s">
        <v>8053</v>
      </c>
      <c r="BO191" s="97" t="s">
        <v>8053</v>
      </c>
      <c r="BP191" s="97">
        <f t="shared" si="424"/>
        <v>14.842461227325202</v>
      </c>
      <c r="BQ191" s="97">
        <f t="shared" si="425"/>
        <v>14.842461227325202</v>
      </c>
      <c r="BR191" s="97">
        <f t="shared" si="426"/>
        <v>0.61843588447188347</v>
      </c>
      <c r="BS191" s="97">
        <f t="shared" si="427"/>
        <v>0</v>
      </c>
      <c r="BT191" s="97">
        <f t="shared" si="428"/>
        <v>0</v>
      </c>
      <c r="BU191" s="97">
        <f t="shared" si="429"/>
        <v>0</v>
      </c>
      <c r="BV191" s="97">
        <f>SIN((90-$Y$9)*$AE$8)*TAN($AE$10*$AE$8)/TAN((90-'C'!$F138)*$AE$8)</f>
        <v>6.896642439735981E-2</v>
      </c>
      <c r="BW191" s="97">
        <f t="shared" si="430"/>
        <v>2.5695650812758864E-2</v>
      </c>
      <c r="BX191" s="97">
        <f t="shared" si="431"/>
        <v>1.0127663357422376</v>
      </c>
      <c r="BY191" s="97">
        <f t="shared" si="432"/>
        <v>3.9046967456387991</v>
      </c>
      <c r="BZ191" s="97">
        <f t="shared" si="433"/>
        <v>9.1069592988755232</v>
      </c>
      <c r="CA191" s="97">
        <f t="shared" si="434"/>
        <v>-5.2022625532367242</v>
      </c>
      <c r="CB191" s="97">
        <f t="shared" si="435"/>
        <v>166.98834395548567</v>
      </c>
      <c r="CC191" s="97" t="s">
        <v>8053</v>
      </c>
      <c r="CD191" s="97" t="s">
        <v>8053</v>
      </c>
      <c r="CE191" s="97" t="s">
        <v>8053</v>
      </c>
      <c r="CF191" s="97">
        <f t="shared" si="436"/>
        <v>0</v>
      </c>
      <c r="CG191" s="97">
        <f t="shared" si="437"/>
        <v>0</v>
      </c>
      <c r="CH191" s="97">
        <f t="shared" si="438"/>
        <v>0</v>
      </c>
      <c r="CI191" s="97">
        <f t="shared" si="439"/>
        <v>0</v>
      </c>
      <c r="CJ191" s="97">
        <f t="shared" si="440"/>
        <v>0</v>
      </c>
      <c r="CK191" s="97">
        <f t="shared" si="441"/>
        <v>0</v>
      </c>
      <c r="CL191" s="97">
        <f>90-'C'!$F138</f>
        <v>73.634</v>
      </c>
      <c r="CM191" s="97">
        <v>5</v>
      </c>
      <c r="CN191" s="97"/>
      <c r="CO191" s="97"/>
      <c r="CP191" s="97"/>
      <c r="CQ191" s="97"/>
      <c r="CR191" s="97" t="s">
        <v>8199</v>
      </c>
      <c r="CS191" s="97">
        <f t="shared" si="442"/>
        <v>5</v>
      </c>
      <c r="CT191" s="97">
        <f t="shared" si="443"/>
        <v>34.31666666666667</v>
      </c>
      <c r="CU191" s="97">
        <f>'C'!F138</f>
        <v>16.366</v>
      </c>
      <c r="CV191" s="97">
        <f t="shared" si="444"/>
        <v>3.1415926535897931</v>
      </c>
      <c r="CW191" s="97">
        <f t="shared" si="445"/>
        <v>1.7453292519943295E-2</v>
      </c>
      <c r="CX191" s="97">
        <f t="shared" si="446"/>
        <v>57.295779513082323</v>
      </c>
      <c r="CY191" s="97">
        <f t="shared" si="447"/>
        <v>0.59893882164272083</v>
      </c>
      <c r="CZ191" s="97">
        <f t="shared" si="448"/>
        <v>0.28564058538139198</v>
      </c>
      <c r="DA191" s="97">
        <f t="shared" si="449"/>
        <v>1.7913803069449687</v>
      </c>
      <c r="DB191" s="97">
        <f t="shared" si="450"/>
        <v>69.444402243296167</v>
      </c>
      <c r="DC191" s="97">
        <f t="shared" si="451"/>
        <v>69.444402243296167</v>
      </c>
      <c r="DD191" s="97">
        <f t="shared" si="452"/>
        <v>290.55559775670383</v>
      </c>
      <c r="DE191" s="97"/>
      <c r="DF191" s="97"/>
      <c r="DG191" s="97"/>
      <c r="DH191" s="97"/>
      <c r="DI191" s="97"/>
      <c r="DJ191" s="97"/>
      <c r="DK191" s="97"/>
      <c r="DL191" s="97"/>
      <c r="DM191" s="97"/>
      <c r="DN191" s="97"/>
      <c r="DO191" s="97"/>
    </row>
    <row r="192" spans="1:119" ht="30" customHeight="1" x14ac:dyDescent="0.2">
      <c r="A192" s="97">
        <f t="shared" si="375"/>
        <v>0</v>
      </c>
      <c r="B192" s="97">
        <f t="shared" si="376"/>
        <v>0.245102902268545</v>
      </c>
      <c r="C192" s="97">
        <f t="shared" si="377"/>
        <v>0.245102902268545</v>
      </c>
      <c r="D192" s="97">
        <f t="shared" si="378"/>
        <v>0.49123736950912944</v>
      </c>
      <c r="E192" s="97">
        <f t="shared" si="379"/>
        <v>0</v>
      </c>
      <c r="F192" s="98">
        <f t="shared" si="380"/>
        <v>0.49123736950912944</v>
      </c>
      <c r="G192" s="97">
        <f t="shared" si="381"/>
        <v>0.61718931306721247</v>
      </c>
      <c r="H192" s="97">
        <f t="shared" si="382"/>
        <v>0</v>
      </c>
      <c r="I192" s="98">
        <f t="shared" si="383"/>
        <v>0.61718931306721247</v>
      </c>
      <c r="J192" s="97">
        <f t="shared" si="384"/>
        <v>0</v>
      </c>
      <c r="K192" s="97">
        <f t="shared" si="385"/>
        <v>0</v>
      </c>
      <c r="L192" s="98">
        <f t="shared" si="386"/>
        <v>0</v>
      </c>
      <c r="M192" s="98">
        <f t="shared" si="387"/>
        <v>6</v>
      </c>
      <c r="N192" s="97" t="s">
        <v>8185</v>
      </c>
      <c r="O192" s="97"/>
      <c r="P192" s="97"/>
      <c r="Q192" s="98">
        <f t="shared" si="453"/>
        <v>6</v>
      </c>
      <c r="R192" s="97">
        <f t="shared" si="388"/>
        <v>105.87231873866266</v>
      </c>
      <c r="S192" s="97">
        <f t="shared" si="389"/>
        <v>69.09558535396836</v>
      </c>
      <c r="T192" s="97">
        <f t="shared" si="390"/>
        <v>36.776733384694296</v>
      </c>
      <c r="U192" s="97" t="str">
        <f t="shared" si="391"/>
        <v>QSOS</v>
      </c>
      <c r="V192" s="97">
        <f t="shared" si="392"/>
        <v>290.90441464603163</v>
      </c>
      <c r="W192" s="97">
        <f t="shared" si="0"/>
        <v>180</v>
      </c>
      <c r="X192" s="97">
        <f>SIN((90-$Y$9)*$AE$8)*TAN($AE$9*$AE$8)/TAN((90-'C'!$F139)*$AE$8)</f>
        <v>0.86855092575280091</v>
      </c>
      <c r="Y192" s="97">
        <f t="shared" si="393"/>
        <v>3.9313065427916092</v>
      </c>
      <c r="Z192" s="97">
        <f t="shared" si="394"/>
        <v>2.2206545302661578</v>
      </c>
      <c r="AA192" s="97">
        <f t="shared" si="395"/>
        <v>23.024446056239857</v>
      </c>
      <c r="AB192" s="97">
        <f t="shared" si="396"/>
        <v>63.235932093769605</v>
      </c>
      <c r="AC192" s="97">
        <f t="shared" si="397"/>
        <v>-40.211486037529752</v>
      </c>
      <c r="AD192" s="97">
        <f t="shared" si="398"/>
        <v>93.739621849990527</v>
      </c>
      <c r="AE192" s="97">
        <f>(COS( 90.833*$AE$8)-SIN($Y$9*$AE$8)*SIN('C'!$F139*$AE$8))/COS($Y$9*$AE$8)/COS('C'!$F139*$AE$8)</f>
        <v>-0.22246778406473339</v>
      </c>
      <c r="AF192" s="97">
        <f t="shared" si="399"/>
        <v>102.85401929745539</v>
      </c>
      <c r="AG192" s="97">
        <f>('C'!$E139+$AG$9+$AA$9/15)</f>
        <v>12.131777777777781</v>
      </c>
      <c r="AH192" s="97">
        <f t="shared" si="400"/>
        <v>0</v>
      </c>
      <c r="AI192" s="97">
        <f t="shared" si="401"/>
        <v>0</v>
      </c>
      <c r="AJ192" s="97">
        <f t="shared" si="402"/>
        <v>0</v>
      </c>
      <c r="AK192" s="97">
        <f t="shared" si="403"/>
        <v>5.8824696544450799</v>
      </c>
      <c r="AL192" s="97">
        <f t="shared" si="404"/>
        <v>5.8824696544450799</v>
      </c>
      <c r="AM192" s="97"/>
      <c r="AN192" s="97"/>
      <c r="AO192" s="97">
        <f t="shared" si="405"/>
        <v>0.245102902268545</v>
      </c>
      <c r="AP192" s="97">
        <f>SIN((90-$Y$9)*$AE$8)*TAN($AC$10*$AE$8)/TAN((90-'C'!$F139)*$AE$8)</f>
        <v>-7.0219323945801826E-2</v>
      </c>
      <c r="AQ192" s="97">
        <f t="shared" si="406"/>
        <v>2.5695650812758871E-2</v>
      </c>
      <c r="AR192" s="97">
        <f t="shared" si="407"/>
        <v>1.0127663357422376</v>
      </c>
      <c r="AS192" s="97">
        <f t="shared" si="408"/>
        <v>-3.9757456554954151</v>
      </c>
      <c r="AT192" s="97">
        <f t="shared" si="409"/>
        <v>-9.106959298875525</v>
      </c>
      <c r="AU192" s="97">
        <f t="shared" si="410"/>
        <v>5.1312136433801099</v>
      </c>
      <c r="AV192" s="97">
        <f t="shared" si="411"/>
        <v>193.08270495437094</v>
      </c>
      <c r="AW192" s="97" t="s">
        <v>8053</v>
      </c>
      <c r="AX192" s="97" t="s">
        <v>8053</v>
      </c>
      <c r="AY192" s="97" t="s">
        <v>8053</v>
      </c>
      <c r="AZ192" s="97">
        <f t="shared" si="412"/>
        <v>11.789696868219107</v>
      </c>
      <c r="BA192" s="97">
        <f t="shared" si="413"/>
        <v>11.789696868219107</v>
      </c>
      <c r="BB192" s="97">
        <f t="shared" si="414"/>
        <v>0.49123736950912944</v>
      </c>
      <c r="BC192" s="97">
        <f t="shared" si="415"/>
        <v>0</v>
      </c>
      <c r="BD192" s="97">
        <f t="shared" si="416"/>
        <v>0</v>
      </c>
      <c r="BE192" s="97">
        <f t="shared" si="417"/>
        <v>0</v>
      </c>
      <c r="BF192" s="97">
        <f>SIN((90-$Y$9)*$AE$8)*TAN($AC$9*$AE$8)/TAN((90-'C'!$F139)*$AE$8)</f>
        <v>-0.86855092575280135</v>
      </c>
      <c r="BG192" s="97">
        <f t="shared" si="418"/>
        <v>3.9313065427916136</v>
      </c>
      <c r="BH192" s="97">
        <f t="shared" si="419"/>
        <v>2.2206545302661587</v>
      </c>
      <c r="BI192" s="97">
        <f t="shared" si="420"/>
        <v>-23.024446056239857</v>
      </c>
      <c r="BJ192" s="97">
        <f t="shared" si="421"/>
        <v>-63.235932093769613</v>
      </c>
      <c r="BK192" s="97">
        <f t="shared" si="422"/>
        <v>40.211486037529752</v>
      </c>
      <c r="BL192" s="97">
        <f t="shared" si="423"/>
        <v>266.2603781500095</v>
      </c>
      <c r="BM192" s="97" t="s">
        <v>8053</v>
      </c>
      <c r="BN192" s="97" t="s">
        <v>8053</v>
      </c>
      <c r="BO192" s="97" t="s">
        <v>8053</v>
      </c>
      <c r="BP192" s="97">
        <f t="shared" si="424"/>
        <v>14.812543513613099</v>
      </c>
      <c r="BQ192" s="97">
        <f t="shared" si="425"/>
        <v>14.812543513613099</v>
      </c>
      <c r="BR192" s="97">
        <f t="shared" si="426"/>
        <v>0.61718931306721247</v>
      </c>
      <c r="BS192" s="97">
        <f t="shared" si="427"/>
        <v>0</v>
      </c>
      <c r="BT192" s="97">
        <f t="shared" si="428"/>
        <v>0</v>
      </c>
      <c r="BU192" s="97">
        <f t="shared" si="429"/>
        <v>0</v>
      </c>
      <c r="BV192" s="97">
        <f>SIN((90-$Y$9)*$AE$8)*TAN($AE$10*$AE$8)/TAN((90-'C'!$F139)*$AE$8)</f>
        <v>7.0219323945801812E-2</v>
      </c>
      <c r="BW192" s="97">
        <f t="shared" si="430"/>
        <v>2.5695650812758864E-2</v>
      </c>
      <c r="BX192" s="97">
        <f t="shared" si="431"/>
        <v>1.0127663357422376</v>
      </c>
      <c r="BY192" s="97">
        <f t="shared" si="432"/>
        <v>3.9757456554954151</v>
      </c>
      <c r="BZ192" s="97">
        <f t="shared" si="433"/>
        <v>9.1069592988755232</v>
      </c>
      <c r="CA192" s="97">
        <f t="shared" si="434"/>
        <v>-5.1312136433801081</v>
      </c>
      <c r="CB192" s="97">
        <f t="shared" si="435"/>
        <v>166.91729504562906</v>
      </c>
      <c r="CC192" s="97" t="s">
        <v>8053</v>
      </c>
      <c r="CD192" s="97" t="s">
        <v>8053</v>
      </c>
      <c r="CE192" s="97" t="s">
        <v>8053</v>
      </c>
      <c r="CF192" s="97">
        <f t="shared" si="436"/>
        <v>0</v>
      </c>
      <c r="CG192" s="97">
        <f t="shared" si="437"/>
        <v>0</v>
      </c>
      <c r="CH192" s="97">
        <f t="shared" si="438"/>
        <v>0</v>
      </c>
      <c r="CI192" s="97">
        <f t="shared" si="439"/>
        <v>0</v>
      </c>
      <c r="CJ192" s="97">
        <f t="shared" si="440"/>
        <v>0</v>
      </c>
      <c r="CK192" s="97">
        <f t="shared" si="441"/>
        <v>0</v>
      </c>
      <c r="CL192" s="97">
        <f>90-'C'!$F139</f>
        <v>73.353000000000009</v>
      </c>
      <c r="CM192" s="97">
        <v>6</v>
      </c>
      <c r="CN192" s="97" t="s">
        <v>8185</v>
      </c>
      <c r="CO192" s="97"/>
      <c r="CP192" s="97"/>
      <c r="CQ192" s="97"/>
      <c r="CR192" s="97" t="s">
        <v>8199</v>
      </c>
      <c r="CS192" s="97">
        <f t="shared" si="442"/>
        <v>6</v>
      </c>
      <c r="CT192" s="97">
        <f t="shared" si="443"/>
        <v>34.31666666666667</v>
      </c>
      <c r="CU192" s="97">
        <f>'C'!F139</f>
        <v>16.646999999999998</v>
      </c>
      <c r="CV192" s="97">
        <f t="shared" si="444"/>
        <v>3.1415926535897931</v>
      </c>
      <c r="CW192" s="97">
        <f t="shared" si="445"/>
        <v>1.7453292519943295E-2</v>
      </c>
      <c r="CX192" s="97">
        <f t="shared" si="446"/>
        <v>57.295779513082323</v>
      </c>
      <c r="CY192" s="97">
        <f t="shared" si="447"/>
        <v>0.59893882164272083</v>
      </c>
      <c r="CZ192" s="97">
        <f t="shared" si="448"/>
        <v>0.29054496057949603</v>
      </c>
      <c r="DA192" s="97">
        <f t="shared" si="449"/>
        <v>1.7951412856503817</v>
      </c>
      <c r="DB192" s="97">
        <f t="shared" si="450"/>
        <v>69.09558535396836</v>
      </c>
      <c r="DC192" s="97">
        <f t="shared" si="451"/>
        <v>69.09558535396836</v>
      </c>
      <c r="DD192" s="97">
        <f t="shared" si="452"/>
        <v>290.90441464603163</v>
      </c>
      <c r="DE192" s="97"/>
      <c r="DF192" s="97"/>
      <c r="DG192" s="97"/>
      <c r="DH192" s="97"/>
      <c r="DI192" s="97"/>
      <c r="DJ192" s="97"/>
      <c r="DK192" s="97"/>
      <c r="DL192" s="97"/>
      <c r="DM192" s="97"/>
      <c r="DN192" s="97"/>
      <c r="DO192" s="97"/>
    </row>
    <row r="193" spans="1:119" ht="30" customHeight="1" x14ac:dyDescent="0.2">
      <c r="A193" s="97">
        <f t="shared" si="375"/>
        <v>0</v>
      </c>
      <c r="B193" s="97">
        <f t="shared" si="376"/>
        <v>0.24625627499028932</v>
      </c>
      <c r="C193" s="97">
        <f t="shared" si="377"/>
        <v>0.24625627499028932</v>
      </c>
      <c r="D193" s="97">
        <f t="shared" si="378"/>
        <v>0.49139083558551166</v>
      </c>
      <c r="E193" s="97">
        <f t="shared" si="379"/>
        <v>0</v>
      </c>
      <c r="F193" s="98">
        <f t="shared" si="380"/>
        <v>0.49139083558551166</v>
      </c>
      <c r="G193" s="97">
        <f t="shared" si="381"/>
        <v>0.61595260701213428</v>
      </c>
      <c r="H193" s="97">
        <f t="shared" si="382"/>
        <v>0</v>
      </c>
      <c r="I193" s="98">
        <f t="shared" si="383"/>
        <v>0.61595260701213428</v>
      </c>
      <c r="J193" s="97">
        <f t="shared" si="384"/>
        <v>0</v>
      </c>
      <c r="K193" s="97">
        <f t="shared" si="385"/>
        <v>0</v>
      </c>
      <c r="L193" s="98">
        <f t="shared" si="386"/>
        <v>0</v>
      </c>
      <c r="M193" s="98">
        <f t="shared" si="387"/>
        <v>7</v>
      </c>
      <c r="N193" s="97"/>
      <c r="O193" s="97"/>
      <c r="P193" s="97">
        <f>$A187</f>
        <v>0</v>
      </c>
      <c r="Q193" s="98">
        <f t="shared" si="453"/>
        <v>7</v>
      </c>
      <c r="R193" s="97">
        <f t="shared" si="388"/>
        <v>105.87231873866266</v>
      </c>
      <c r="S193" s="97">
        <f t="shared" si="389"/>
        <v>68.751440161761636</v>
      </c>
      <c r="T193" s="97">
        <f t="shared" si="390"/>
        <v>37.120878576901021</v>
      </c>
      <c r="U193" s="97" t="str">
        <f t="shared" si="391"/>
        <v>QSOS</v>
      </c>
      <c r="V193" s="97">
        <f t="shared" si="392"/>
        <v>291.24855983823835</v>
      </c>
      <c r="W193" s="97">
        <f t="shared" si="0"/>
        <v>181</v>
      </c>
      <c r="X193" s="97">
        <f>SIN((90-$Y$9)*$AE$8)*TAN($AE$9*$AE$8)/TAN((90-'C'!$F140)*$AE$8)</f>
        <v>0.88387213035217971</v>
      </c>
      <c r="Y193" s="97">
        <f t="shared" si="393"/>
        <v>3.9313065427916092</v>
      </c>
      <c r="Z193" s="97">
        <f t="shared" si="394"/>
        <v>2.2206545302661578</v>
      </c>
      <c r="AA193" s="97">
        <f t="shared" si="395"/>
        <v>23.454660236067898</v>
      </c>
      <c r="AB193" s="97">
        <f t="shared" si="396"/>
        <v>63.235932093769605</v>
      </c>
      <c r="AC193" s="97">
        <f t="shared" si="397"/>
        <v>-39.781271857701711</v>
      </c>
      <c r="AD193" s="97">
        <f t="shared" si="398"/>
        <v>93.3094076701625</v>
      </c>
      <c r="AE193" s="97">
        <f>(COS( 90.833*$AE$8)-SIN($Y$9*$AE$8)*SIN('C'!$F140*$AE$8))/COS($Y$9*$AE$8)/COS('C'!$F140*$AE$8)</f>
        <v>-0.22609483752565016</v>
      </c>
      <c r="AF193" s="97">
        <f t="shared" si="399"/>
        <v>103.06726689271215</v>
      </c>
      <c r="AG193" s="97">
        <f>('C'!$E140+$AG$9+$AA$9/15)</f>
        <v>12.130777777777777</v>
      </c>
      <c r="AH193" s="97">
        <f t="shared" si="400"/>
        <v>0</v>
      </c>
      <c r="AI193" s="97">
        <f t="shared" si="401"/>
        <v>0</v>
      </c>
      <c r="AJ193" s="97">
        <f t="shared" si="402"/>
        <v>0</v>
      </c>
      <c r="AK193" s="97">
        <f t="shared" si="403"/>
        <v>5.9101505997669435</v>
      </c>
      <c r="AL193" s="97">
        <f t="shared" si="404"/>
        <v>5.9101505997669435</v>
      </c>
      <c r="AM193" s="97"/>
      <c r="AN193" s="97"/>
      <c r="AO193" s="97">
        <f t="shared" si="405"/>
        <v>0.24625627499028932</v>
      </c>
      <c r="AP193" s="97">
        <f>SIN((90-$Y$9)*$AE$8)*TAN($AC$10*$AE$8)/TAN((90-'C'!$F140)*$AE$8)</f>
        <v>-7.1457990093179685E-2</v>
      </c>
      <c r="AQ193" s="97">
        <f t="shared" si="406"/>
        <v>2.5695650812758871E-2</v>
      </c>
      <c r="AR193" s="97">
        <f t="shared" si="407"/>
        <v>1.0127663357422376</v>
      </c>
      <c r="AS193" s="97">
        <f t="shared" si="408"/>
        <v>-4.0459934429930664</v>
      </c>
      <c r="AT193" s="97">
        <f t="shared" si="409"/>
        <v>-9.106959298875525</v>
      </c>
      <c r="AU193" s="97">
        <f t="shared" si="410"/>
        <v>5.0609658558824586</v>
      </c>
      <c r="AV193" s="97">
        <f t="shared" si="411"/>
        <v>193.1529527418686</v>
      </c>
      <c r="AW193" s="97" t="s">
        <v>8053</v>
      </c>
      <c r="AX193" s="97" t="s">
        <v>8053</v>
      </c>
      <c r="AY193" s="97" t="s">
        <v>8053</v>
      </c>
      <c r="AZ193" s="97">
        <f t="shared" si="412"/>
        <v>11.79338005405228</v>
      </c>
      <c r="BA193" s="97">
        <f t="shared" si="413"/>
        <v>11.79338005405228</v>
      </c>
      <c r="BB193" s="97">
        <f t="shared" si="414"/>
        <v>0.49139083558551166</v>
      </c>
      <c r="BC193" s="97">
        <f t="shared" si="415"/>
        <v>0</v>
      </c>
      <c r="BD193" s="97">
        <f t="shared" si="416"/>
        <v>0</v>
      </c>
      <c r="BE193" s="97">
        <f t="shared" si="417"/>
        <v>0</v>
      </c>
      <c r="BF193" s="97">
        <f>SIN((90-$Y$9)*$AE$8)*TAN($AC$9*$AE$8)/TAN((90-'C'!$F140)*$AE$8)</f>
        <v>-0.88387213035218015</v>
      </c>
      <c r="BG193" s="97">
        <f t="shared" si="418"/>
        <v>3.9313065427916136</v>
      </c>
      <c r="BH193" s="97">
        <f t="shared" si="419"/>
        <v>2.2206545302661587</v>
      </c>
      <c r="BI193" s="97">
        <f t="shared" si="420"/>
        <v>-23.454660236067905</v>
      </c>
      <c r="BJ193" s="97">
        <f t="shared" si="421"/>
        <v>-63.235932093769613</v>
      </c>
      <c r="BK193" s="97">
        <f t="shared" si="422"/>
        <v>39.781271857701711</v>
      </c>
      <c r="BL193" s="97">
        <f t="shared" si="423"/>
        <v>266.6905923298375</v>
      </c>
      <c r="BM193" s="97" t="s">
        <v>8053</v>
      </c>
      <c r="BN193" s="97" t="s">
        <v>8053</v>
      </c>
      <c r="BO193" s="97" t="s">
        <v>8053</v>
      </c>
      <c r="BP193" s="97">
        <f t="shared" si="424"/>
        <v>14.782862568291224</v>
      </c>
      <c r="BQ193" s="97">
        <f t="shared" si="425"/>
        <v>14.782862568291224</v>
      </c>
      <c r="BR193" s="97">
        <f t="shared" si="426"/>
        <v>0.61595260701213428</v>
      </c>
      <c r="BS193" s="97">
        <f t="shared" si="427"/>
        <v>0</v>
      </c>
      <c r="BT193" s="97">
        <f t="shared" si="428"/>
        <v>0</v>
      </c>
      <c r="BU193" s="97">
        <f t="shared" si="429"/>
        <v>0</v>
      </c>
      <c r="BV193" s="97">
        <f>SIN((90-$Y$9)*$AE$8)*TAN($AE$10*$AE$8)/TAN((90-'C'!$F140)*$AE$8)</f>
        <v>7.1457990093179657E-2</v>
      </c>
      <c r="BW193" s="97">
        <f t="shared" si="430"/>
        <v>2.5695650812758864E-2</v>
      </c>
      <c r="BX193" s="97">
        <f t="shared" si="431"/>
        <v>1.0127663357422376</v>
      </c>
      <c r="BY193" s="97">
        <f t="shared" si="432"/>
        <v>4.0459934429930646</v>
      </c>
      <c r="BZ193" s="97">
        <f t="shared" si="433"/>
        <v>9.1069592988755232</v>
      </c>
      <c r="CA193" s="97">
        <f t="shared" si="434"/>
        <v>-5.0609658558824586</v>
      </c>
      <c r="CB193" s="97">
        <f t="shared" si="435"/>
        <v>166.84704725813143</v>
      </c>
      <c r="CC193" s="97" t="s">
        <v>8053</v>
      </c>
      <c r="CD193" s="97" t="s">
        <v>8053</v>
      </c>
      <c r="CE193" s="97" t="s">
        <v>8053</v>
      </c>
      <c r="CF193" s="97">
        <f t="shared" si="436"/>
        <v>0</v>
      </c>
      <c r="CG193" s="97">
        <f t="shared" si="437"/>
        <v>0</v>
      </c>
      <c r="CH193" s="97">
        <f t="shared" si="438"/>
        <v>0</v>
      </c>
      <c r="CI193" s="97">
        <f t="shared" si="439"/>
        <v>0</v>
      </c>
      <c r="CJ193" s="97">
        <f t="shared" si="440"/>
        <v>0</v>
      </c>
      <c r="CK193" s="97">
        <f t="shared" si="441"/>
        <v>0</v>
      </c>
      <c r="CL193" s="97">
        <f>90-'C'!$F140</f>
        <v>73.075999999999993</v>
      </c>
      <c r="CM193" s="97">
        <v>7</v>
      </c>
      <c r="CN193" s="97"/>
      <c r="CO193" s="97"/>
      <c r="CP193" s="97">
        <f>$A187</f>
        <v>0</v>
      </c>
      <c r="CQ193" s="97"/>
      <c r="CR193" s="97" t="s">
        <v>8199</v>
      </c>
      <c r="CS193" s="97">
        <f t="shared" si="442"/>
        <v>7</v>
      </c>
      <c r="CT193" s="97">
        <f t="shared" si="443"/>
        <v>34.31666666666667</v>
      </c>
      <c r="CU193" s="97">
        <f>'C'!F140</f>
        <v>16.923999999999999</v>
      </c>
      <c r="CV193" s="97">
        <f t="shared" si="444"/>
        <v>3.1415926535897931</v>
      </c>
      <c r="CW193" s="97">
        <f t="shared" si="445"/>
        <v>1.7453292519943295E-2</v>
      </c>
      <c r="CX193" s="97">
        <f t="shared" si="446"/>
        <v>57.295779513082323</v>
      </c>
      <c r="CY193" s="97">
        <f t="shared" si="447"/>
        <v>0.59893882164272083</v>
      </c>
      <c r="CZ193" s="97">
        <f t="shared" si="448"/>
        <v>0.29537952260752032</v>
      </c>
      <c r="DA193" s="97">
        <f t="shared" si="449"/>
        <v>1.7988631583095722</v>
      </c>
      <c r="DB193" s="97">
        <f t="shared" si="450"/>
        <v>68.751440161761636</v>
      </c>
      <c r="DC193" s="97">
        <f t="shared" si="451"/>
        <v>68.751440161761636</v>
      </c>
      <c r="DD193" s="97">
        <f t="shared" si="452"/>
        <v>291.24855983823835</v>
      </c>
      <c r="DE193" s="97"/>
      <c r="DF193" s="97"/>
      <c r="DG193" s="97"/>
      <c r="DH193" s="97"/>
      <c r="DI193" s="97"/>
      <c r="DJ193" s="97"/>
      <c r="DK193" s="97"/>
      <c r="DL193" s="97"/>
      <c r="DM193" s="97"/>
      <c r="DN193" s="97"/>
      <c r="DO193" s="97"/>
    </row>
    <row r="194" spans="1:119" ht="30" customHeight="1" x14ac:dyDescent="0.2">
      <c r="A194" s="97">
        <f t="shared" si="375"/>
        <v>0</v>
      </c>
      <c r="B194" s="97">
        <f t="shared" si="376"/>
        <v>0.24739096533262628</v>
      </c>
      <c r="C194" s="97">
        <f t="shared" si="377"/>
        <v>0.24739096533262628</v>
      </c>
      <c r="D194" s="97">
        <f t="shared" si="378"/>
        <v>0.49154064773580269</v>
      </c>
      <c r="E194" s="97">
        <f t="shared" si="379"/>
        <v>0</v>
      </c>
      <c r="F194" s="98">
        <f t="shared" si="380"/>
        <v>0.49154064773580269</v>
      </c>
      <c r="G194" s="97">
        <f t="shared" si="381"/>
        <v>0.61473458333646425</v>
      </c>
      <c r="H194" s="97">
        <f t="shared" si="382"/>
        <v>0</v>
      </c>
      <c r="I194" s="98">
        <f t="shared" si="383"/>
        <v>0.61473458333646425</v>
      </c>
      <c r="J194" s="97">
        <f t="shared" si="384"/>
        <v>0</v>
      </c>
      <c r="K194" s="97">
        <f t="shared" si="385"/>
        <v>0</v>
      </c>
      <c r="L194" s="98">
        <f t="shared" si="386"/>
        <v>0</v>
      </c>
      <c r="M194" s="98">
        <f t="shared" si="387"/>
        <v>8</v>
      </c>
      <c r="N194" s="97"/>
      <c r="O194" s="97" t="s">
        <v>8186</v>
      </c>
      <c r="P194" s="97">
        <f>$B187</f>
        <v>0.23929409397537613</v>
      </c>
      <c r="Q194" s="98">
        <f t="shared" si="453"/>
        <v>8</v>
      </c>
      <c r="R194" s="97">
        <f t="shared" si="388"/>
        <v>105.87231873866266</v>
      </c>
      <c r="S194" s="97">
        <f t="shared" si="389"/>
        <v>68.414461023306927</v>
      </c>
      <c r="T194" s="97">
        <f t="shared" si="390"/>
        <v>37.457857715355729</v>
      </c>
      <c r="U194" s="97" t="str">
        <f t="shared" si="391"/>
        <v>QSOS</v>
      </c>
      <c r="V194" s="97">
        <f t="shared" si="392"/>
        <v>291.5855389766931</v>
      </c>
      <c r="W194" s="97">
        <f t="shared" si="0"/>
        <v>182</v>
      </c>
      <c r="X194" s="97">
        <f>SIN((90-$Y$9)*$AE$8)*TAN($AE$9*$AE$8)/TAN((90-'C'!$F141)*$AE$8)</f>
        <v>0.89890514883372585</v>
      </c>
      <c r="Y194" s="97">
        <f t="shared" si="393"/>
        <v>3.9313065427916092</v>
      </c>
      <c r="Z194" s="97">
        <f t="shared" si="394"/>
        <v>2.2206545302661578</v>
      </c>
      <c r="AA194" s="97">
        <f t="shared" si="395"/>
        <v>23.87814875930918</v>
      </c>
      <c r="AB194" s="97">
        <f t="shared" si="396"/>
        <v>63.235932093769605</v>
      </c>
      <c r="AC194" s="97">
        <f t="shared" si="397"/>
        <v>-39.357783334460422</v>
      </c>
      <c r="AD194" s="97">
        <f t="shared" si="398"/>
        <v>92.885919146921225</v>
      </c>
      <c r="AE194" s="97">
        <f>(COS( 90.833*$AE$8)-SIN($Y$9*$AE$8)*SIN('C'!$F141*$AE$8))/COS($Y$9*$AE$8)/COS('C'!$F141*$AE$8)</f>
        <v>-0.2296540842373202</v>
      </c>
      <c r="AF194" s="97">
        <f t="shared" si="399"/>
        <v>103.27670710260054</v>
      </c>
      <c r="AG194" s="97">
        <f>('C'!$E141+$AG$9+$AA$9/15)</f>
        <v>12.129777777777779</v>
      </c>
      <c r="AH194" s="97">
        <f t="shared" si="400"/>
        <v>0</v>
      </c>
      <c r="AI194" s="97">
        <f t="shared" si="401"/>
        <v>0</v>
      </c>
      <c r="AJ194" s="97">
        <f t="shared" si="402"/>
        <v>0</v>
      </c>
      <c r="AK194" s="97">
        <f t="shared" si="403"/>
        <v>5.9373831679830307</v>
      </c>
      <c r="AL194" s="97">
        <f t="shared" si="404"/>
        <v>5.9373831679830307</v>
      </c>
      <c r="AM194" s="97"/>
      <c r="AN194" s="97"/>
      <c r="AO194" s="97">
        <f t="shared" si="405"/>
        <v>0.24739096533262628</v>
      </c>
      <c r="AP194" s="97">
        <f>SIN((90-$Y$9)*$AE$8)*TAN($AC$10*$AE$8)/TAN((90-'C'!$F141)*$AE$8)</f>
        <v>-7.2673357394439517E-2</v>
      </c>
      <c r="AQ194" s="97">
        <f t="shared" si="406"/>
        <v>2.5695650812758871E-2</v>
      </c>
      <c r="AR194" s="97">
        <f t="shared" si="407"/>
        <v>1.0127663357422376</v>
      </c>
      <c r="AS194" s="97">
        <f t="shared" si="408"/>
        <v>-4.1149258170978138</v>
      </c>
      <c r="AT194" s="97">
        <f t="shared" si="409"/>
        <v>-9.106959298875525</v>
      </c>
      <c r="AU194" s="97">
        <f t="shared" si="410"/>
        <v>4.9920334817777112</v>
      </c>
      <c r="AV194" s="97">
        <f t="shared" si="411"/>
        <v>193.22188511597335</v>
      </c>
      <c r="AW194" s="97" t="s">
        <v>8053</v>
      </c>
      <c r="AX194" s="97" t="s">
        <v>8053</v>
      </c>
      <c r="AY194" s="97" t="s">
        <v>8053</v>
      </c>
      <c r="AZ194" s="97">
        <f t="shared" si="412"/>
        <v>11.796975545659265</v>
      </c>
      <c r="BA194" s="97">
        <f t="shared" si="413"/>
        <v>11.796975545659265</v>
      </c>
      <c r="BB194" s="97">
        <f t="shared" si="414"/>
        <v>0.49154064773580269</v>
      </c>
      <c r="BC194" s="97">
        <f t="shared" si="415"/>
        <v>0</v>
      </c>
      <c r="BD194" s="97">
        <f t="shared" si="416"/>
        <v>0</v>
      </c>
      <c r="BE194" s="97">
        <f t="shared" si="417"/>
        <v>0</v>
      </c>
      <c r="BF194" s="97">
        <f>SIN((90-$Y$9)*$AE$8)*TAN($AC$9*$AE$8)/TAN((90-'C'!$F141)*$AE$8)</f>
        <v>-0.8989051488337263</v>
      </c>
      <c r="BG194" s="97">
        <f t="shared" si="418"/>
        <v>3.9313065427916136</v>
      </c>
      <c r="BH194" s="97">
        <f t="shared" si="419"/>
        <v>2.2206545302661587</v>
      </c>
      <c r="BI194" s="97">
        <f t="shared" si="420"/>
        <v>-23.878148759309184</v>
      </c>
      <c r="BJ194" s="97">
        <f t="shared" si="421"/>
        <v>-63.235932093769613</v>
      </c>
      <c r="BK194" s="97">
        <f t="shared" si="422"/>
        <v>39.357783334460429</v>
      </c>
      <c r="BL194" s="97">
        <f t="shared" si="423"/>
        <v>267.1140808530788</v>
      </c>
      <c r="BM194" s="97" t="s">
        <v>8053</v>
      </c>
      <c r="BN194" s="97" t="s">
        <v>8053</v>
      </c>
      <c r="BO194" s="97" t="s">
        <v>8053</v>
      </c>
      <c r="BP194" s="97">
        <f t="shared" si="424"/>
        <v>14.753630000075141</v>
      </c>
      <c r="BQ194" s="97">
        <f t="shared" si="425"/>
        <v>14.753630000075141</v>
      </c>
      <c r="BR194" s="97">
        <f t="shared" si="426"/>
        <v>0.61473458333646425</v>
      </c>
      <c r="BS194" s="97">
        <f t="shared" si="427"/>
        <v>0</v>
      </c>
      <c r="BT194" s="97">
        <f t="shared" si="428"/>
        <v>0</v>
      </c>
      <c r="BU194" s="97">
        <f t="shared" si="429"/>
        <v>0</v>
      </c>
      <c r="BV194" s="97">
        <f>SIN((90-$Y$9)*$AE$8)*TAN($AE$10*$AE$8)/TAN((90-'C'!$F141)*$AE$8)</f>
        <v>7.2673357394439503E-2</v>
      </c>
      <c r="BW194" s="97">
        <f t="shared" si="430"/>
        <v>2.5695650812758864E-2</v>
      </c>
      <c r="BX194" s="97">
        <f t="shared" si="431"/>
        <v>1.0127663357422376</v>
      </c>
      <c r="BY194" s="97">
        <f t="shared" si="432"/>
        <v>4.1149258170978129</v>
      </c>
      <c r="BZ194" s="97">
        <f t="shared" si="433"/>
        <v>9.1069592988755232</v>
      </c>
      <c r="CA194" s="97">
        <f t="shared" si="434"/>
        <v>-4.9920334817777103</v>
      </c>
      <c r="CB194" s="97">
        <f t="shared" si="435"/>
        <v>166.77811488402668</v>
      </c>
      <c r="CC194" s="97" t="s">
        <v>8053</v>
      </c>
      <c r="CD194" s="97" t="s">
        <v>8053</v>
      </c>
      <c r="CE194" s="97" t="s">
        <v>8053</v>
      </c>
      <c r="CF194" s="97">
        <f t="shared" si="436"/>
        <v>0</v>
      </c>
      <c r="CG194" s="97">
        <f t="shared" si="437"/>
        <v>0</v>
      </c>
      <c r="CH194" s="97">
        <f t="shared" si="438"/>
        <v>0</v>
      </c>
      <c r="CI194" s="97">
        <f t="shared" si="439"/>
        <v>0</v>
      </c>
      <c r="CJ194" s="97">
        <f t="shared" si="440"/>
        <v>0</v>
      </c>
      <c r="CK194" s="97">
        <f t="shared" si="441"/>
        <v>0</v>
      </c>
      <c r="CL194" s="97">
        <f>90-'C'!$F141</f>
        <v>72.805000000000007</v>
      </c>
      <c r="CM194" s="97">
        <v>8</v>
      </c>
      <c r="CN194" s="97"/>
      <c r="CO194" s="97" t="s">
        <v>8186</v>
      </c>
      <c r="CP194" s="97">
        <f>$B187</f>
        <v>0.23929409397537613</v>
      </c>
      <c r="CQ194" s="97"/>
      <c r="CR194" s="97" t="s">
        <v>8199</v>
      </c>
      <c r="CS194" s="97">
        <f t="shared" si="442"/>
        <v>8</v>
      </c>
      <c r="CT194" s="97">
        <f t="shared" si="443"/>
        <v>34.31666666666667</v>
      </c>
      <c r="CU194" s="97">
        <f>'C'!F141</f>
        <v>17.195</v>
      </c>
      <c r="CV194" s="97">
        <f t="shared" si="444"/>
        <v>3.1415926535897931</v>
      </c>
      <c r="CW194" s="97">
        <f t="shared" si="445"/>
        <v>1.7453292519943295E-2</v>
      </c>
      <c r="CX194" s="97">
        <f t="shared" si="446"/>
        <v>57.295779513082323</v>
      </c>
      <c r="CY194" s="97">
        <f t="shared" si="447"/>
        <v>0.59893882164272083</v>
      </c>
      <c r="CZ194" s="97">
        <f t="shared" si="448"/>
        <v>0.30010936488042494</v>
      </c>
      <c r="DA194" s="97">
        <f t="shared" si="449"/>
        <v>1.8025185795581926</v>
      </c>
      <c r="DB194" s="97">
        <f t="shared" si="450"/>
        <v>68.414461023306927</v>
      </c>
      <c r="DC194" s="97">
        <f t="shared" si="451"/>
        <v>68.414461023306927</v>
      </c>
      <c r="DD194" s="97">
        <f t="shared" si="452"/>
        <v>291.5855389766931</v>
      </c>
      <c r="DE194" s="97"/>
      <c r="DF194" s="97"/>
      <c r="DG194" s="97"/>
      <c r="DH194" s="97"/>
      <c r="DI194" s="97"/>
      <c r="DJ194" s="97"/>
      <c r="DK194" s="97"/>
      <c r="DL194" s="97"/>
      <c r="DM194" s="97"/>
      <c r="DN194" s="97"/>
      <c r="DO194" s="97"/>
    </row>
    <row r="195" spans="1:119" ht="30" customHeight="1" x14ac:dyDescent="0.2">
      <c r="A195" s="97">
        <f t="shared" si="375"/>
        <v>0</v>
      </c>
      <c r="B195" s="97">
        <f t="shared" si="376"/>
        <v>0.24851545760343927</v>
      </c>
      <c r="C195" s="97">
        <f t="shared" si="377"/>
        <v>0.24851545760343927</v>
      </c>
      <c r="D195" s="97">
        <f t="shared" si="378"/>
        <v>0.49168819884165793</v>
      </c>
      <c r="E195" s="97">
        <f t="shared" si="379"/>
        <v>0</v>
      </c>
      <c r="F195" s="98">
        <f t="shared" si="380"/>
        <v>0.49168819884165793</v>
      </c>
      <c r="G195" s="97">
        <f t="shared" si="381"/>
        <v>0.61352675773231813</v>
      </c>
      <c r="H195" s="97">
        <f t="shared" si="382"/>
        <v>0</v>
      </c>
      <c r="I195" s="98">
        <f t="shared" si="383"/>
        <v>0.61352675773231813</v>
      </c>
      <c r="J195" s="97">
        <f t="shared" si="384"/>
        <v>0</v>
      </c>
      <c r="K195" s="97">
        <f t="shared" si="385"/>
        <v>0</v>
      </c>
      <c r="L195" s="98">
        <f t="shared" si="386"/>
        <v>0</v>
      </c>
      <c r="M195" s="98">
        <f t="shared" si="387"/>
        <v>9</v>
      </c>
      <c r="N195" s="97"/>
      <c r="O195" s="97"/>
      <c r="P195" s="97">
        <f>$G187</f>
        <v>0.6236647880270475</v>
      </c>
      <c r="Q195" s="98">
        <f t="shared" si="453"/>
        <v>9</v>
      </c>
      <c r="R195" s="97">
        <f t="shared" si="388"/>
        <v>105.87231873866266</v>
      </c>
      <c r="S195" s="97">
        <f t="shared" si="389"/>
        <v>68.082170840128384</v>
      </c>
      <c r="T195" s="97">
        <f t="shared" si="390"/>
        <v>37.790147898534272</v>
      </c>
      <c r="U195" s="97" t="str">
        <f t="shared" si="391"/>
        <v>QSOS</v>
      </c>
      <c r="V195" s="97">
        <f t="shared" si="392"/>
        <v>291.91782915987164</v>
      </c>
      <c r="W195" s="97">
        <f t="shared" si="0"/>
        <v>183</v>
      </c>
      <c r="X195" s="97">
        <f>SIN((90-$Y$9)*$AE$8)*TAN($AE$9*$AE$8)/TAN((90-'C'!$F142)*$AE$8)</f>
        <v>0.91375937444739275</v>
      </c>
      <c r="Y195" s="97">
        <f t="shared" si="393"/>
        <v>3.9313065427916092</v>
      </c>
      <c r="Z195" s="97">
        <f t="shared" si="394"/>
        <v>2.2206545302661578</v>
      </c>
      <c r="AA195" s="97">
        <f t="shared" si="395"/>
        <v>24.297965976801809</v>
      </c>
      <c r="AB195" s="97">
        <f t="shared" si="396"/>
        <v>63.235932093769605</v>
      </c>
      <c r="AC195" s="97">
        <f t="shared" si="397"/>
        <v>-38.9379661169678</v>
      </c>
      <c r="AD195" s="97">
        <f t="shared" si="398"/>
        <v>92.466101929428589</v>
      </c>
      <c r="AE195" s="97">
        <f>(COS( 90.833*$AE$8)-SIN($Y$9*$AE$8)*SIN('C'!$F142*$AE$8))/COS($Y$9*$AE$8)/COS('C'!$F142*$AE$8)</f>
        <v>-0.23317140331101624</v>
      </c>
      <c r="AF195" s="97">
        <f t="shared" si="399"/>
        <v>103.4838577356043</v>
      </c>
      <c r="AG195" s="97">
        <f>('C'!$E142+$AG$9+$AA$9/15)</f>
        <v>12.128777777777781</v>
      </c>
      <c r="AH195" s="97">
        <f t="shared" si="400"/>
        <v>0</v>
      </c>
      <c r="AI195" s="97">
        <f t="shared" si="401"/>
        <v>0</v>
      </c>
      <c r="AJ195" s="97">
        <f t="shared" si="402"/>
        <v>0</v>
      </c>
      <c r="AK195" s="97">
        <f t="shared" si="403"/>
        <v>5.9643709824825422</v>
      </c>
      <c r="AL195" s="97">
        <f t="shared" si="404"/>
        <v>5.9643709824825422</v>
      </c>
      <c r="AM195" s="97"/>
      <c r="AN195" s="97"/>
      <c r="AO195" s="97">
        <f t="shared" si="405"/>
        <v>0.24851545760343927</v>
      </c>
      <c r="AP195" s="97">
        <f>SIN((90-$Y$9)*$AE$8)*TAN($AC$10*$AE$8)/TAN((90-'C'!$F142)*$AE$8)</f>
        <v>-7.3874269913675003E-2</v>
      </c>
      <c r="AQ195" s="97">
        <f t="shared" si="406"/>
        <v>2.5695650812758871E-2</v>
      </c>
      <c r="AR195" s="97">
        <f t="shared" si="407"/>
        <v>1.0127663357422376</v>
      </c>
      <c r="AS195" s="97">
        <f t="shared" si="408"/>
        <v>-4.1830442152056655</v>
      </c>
      <c r="AT195" s="97">
        <f t="shared" si="409"/>
        <v>-9.106959298875525</v>
      </c>
      <c r="AU195" s="97">
        <f t="shared" si="410"/>
        <v>4.9239150836698595</v>
      </c>
      <c r="AV195" s="97">
        <f t="shared" si="411"/>
        <v>193.29000351408118</v>
      </c>
      <c r="AW195" s="97" t="s">
        <v>8053</v>
      </c>
      <c r="AX195" s="97" t="s">
        <v>8053</v>
      </c>
      <c r="AY195" s="97" t="s">
        <v>8053</v>
      </c>
      <c r="AZ195" s="97">
        <f t="shared" si="412"/>
        <v>11.80051677219979</v>
      </c>
      <c r="BA195" s="97">
        <f t="shared" si="413"/>
        <v>11.80051677219979</v>
      </c>
      <c r="BB195" s="97">
        <f t="shared" si="414"/>
        <v>0.49168819884165793</v>
      </c>
      <c r="BC195" s="97">
        <f t="shared" si="415"/>
        <v>0</v>
      </c>
      <c r="BD195" s="97">
        <f t="shared" si="416"/>
        <v>0</v>
      </c>
      <c r="BE195" s="97">
        <f t="shared" si="417"/>
        <v>0</v>
      </c>
      <c r="BF195" s="97">
        <f>SIN((90-$Y$9)*$AE$8)*TAN($AC$9*$AE$8)/TAN((90-'C'!$F142)*$AE$8)</f>
        <v>-0.91375937444739319</v>
      </c>
      <c r="BG195" s="97">
        <f t="shared" si="418"/>
        <v>3.9313065427916136</v>
      </c>
      <c r="BH195" s="97">
        <f t="shared" si="419"/>
        <v>2.2206545302661587</v>
      </c>
      <c r="BI195" s="97">
        <f t="shared" si="420"/>
        <v>-24.297965976801812</v>
      </c>
      <c r="BJ195" s="97">
        <f t="shared" si="421"/>
        <v>-63.235932093769613</v>
      </c>
      <c r="BK195" s="97">
        <f t="shared" si="422"/>
        <v>38.9379661169678</v>
      </c>
      <c r="BL195" s="97">
        <f t="shared" si="423"/>
        <v>267.53389807057141</v>
      </c>
      <c r="BM195" s="97" t="s">
        <v>8053</v>
      </c>
      <c r="BN195" s="97" t="s">
        <v>8053</v>
      </c>
      <c r="BO195" s="97" t="s">
        <v>8053</v>
      </c>
      <c r="BP195" s="97">
        <f t="shared" si="424"/>
        <v>14.724642185575634</v>
      </c>
      <c r="BQ195" s="97">
        <f t="shared" si="425"/>
        <v>14.724642185575634</v>
      </c>
      <c r="BR195" s="97">
        <f t="shared" si="426"/>
        <v>0.61352675773231813</v>
      </c>
      <c r="BS195" s="97">
        <f t="shared" si="427"/>
        <v>0</v>
      </c>
      <c r="BT195" s="97">
        <f t="shared" si="428"/>
        <v>0</v>
      </c>
      <c r="BU195" s="97">
        <f t="shared" si="429"/>
        <v>0</v>
      </c>
      <c r="BV195" s="97">
        <f>SIN((90-$Y$9)*$AE$8)*TAN($AE$10*$AE$8)/TAN((90-'C'!$F142)*$AE$8)</f>
        <v>7.3874269913674989E-2</v>
      </c>
      <c r="BW195" s="97">
        <f t="shared" si="430"/>
        <v>2.5695650812758864E-2</v>
      </c>
      <c r="BX195" s="97">
        <f t="shared" si="431"/>
        <v>1.0127663357422376</v>
      </c>
      <c r="BY195" s="97">
        <f t="shared" si="432"/>
        <v>4.1830442152056646</v>
      </c>
      <c r="BZ195" s="97">
        <f t="shared" si="433"/>
        <v>9.1069592988755232</v>
      </c>
      <c r="CA195" s="97">
        <f t="shared" si="434"/>
        <v>-4.9239150836698586</v>
      </c>
      <c r="CB195" s="97">
        <f t="shared" si="435"/>
        <v>166.70999648591882</v>
      </c>
      <c r="CC195" s="97" t="s">
        <v>8053</v>
      </c>
      <c r="CD195" s="97" t="s">
        <v>8053</v>
      </c>
      <c r="CE195" s="97" t="s">
        <v>8053</v>
      </c>
      <c r="CF195" s="97">
        <f t="shared" si="436"/>
        <v>0</v>
      </c>
      <c r="CG195" s="97">
        <f t="shared" si="437"/>
        <v>0</v>
      </c>
      <c r="CH195" s="97">
        <f t="shared" si="438"/>
        <v>0</v>
      </c>
      <c r="CI195" s="97">
        <f t="shared" si="439"/>
        <v>0</v>
      </c>
      <c r="CJ195" s="97">
        <f t="shared" si="440"/>
        <v>0</v>
      </c>
      <c r="CK195" s="97">
        <f t="shared" si="441"/>
        <v>0</v>
      </c>
      <c r="CL195" s="97">
        <f>90-'C'!$F142</f>
        <v>72.537999999999997</v>
      </c>
      <c r="CM195" s="97">
        <v>9</v>
      </c>
      <c r="CN195" s="97"/>
      <c r="CO195" s="97"/>
      <c r="CP195" s="97">
        <f>$G187</f>
        <v>0.6236647880270475</v>
      </c>
      <c r="CQ195" s="97"/>
      <c r="CR195" s="97" t="s">
        <v>8199</v>
      </c>
      <c r="CS195" s="97">
        <f t="shared" si="442"/>
        <v>9</v>
      </c>
      <c r="CT195" s="97">
        <f t="shared" si="443"/>
        <v>34.31666666666667</v>
      </c>
      <c r="CU195" s="97">
        <f>'C'!F142</f>
        <v>17.462</v>
      </c>
      <c r="CV195" s="97">
        <f t="shared" si="444"/>
        <v>3.1415926535897931</v>
      </c>
      <c r="CW195" s="97">
        <f t="shared" si="445"/>
        <v>1.7453292519943295E-2</v>
      </c>
      <c r="CX195" s="97">
        <f t="shared" si="446"/>
        <v>57.295779513082323</v>
      </c>
      <c r="CY195" s="97">
        <f t="shared" si="447"/>
        <v>0.59893882164272083</v>
      </c>
      <c r="CZ195" s="97">
        <f t="shared" si="448"/>
        <v>0.30476939398324981</v>
      </c>
      <c r="DA195" s="97">
        <f t="shared" si="449"/>
        <v>1.8061340401516988</v>
      </c>
      <c r="DB195" s="97">
        <f t="shared" si="450"/>
        <v>68.082170840128384</v>
      </c>
      <c r="DC195" s="97">
        <f t="shared" si="451"/>
        <v>68.082170840128384</v>
      </c>
      <c r="DD195" s="97">
        <f t="shared" si="452"/>
        <v>291.91782915987164</v>
      </c>
      <c r="DE195" s="97"/>
      <c r="DF195" s="97"/>
      <c r="DG195" s="97"/>
      <c r="DH195" s="97"/>
      <c r="DI195" s="97"/>
      <c r="DJ195" s="97"/>
      <c r="DK195" s="97"/>
      <c r="DL195" s="97"/>
      <c r="DM195" s="97"/>
      <c r="DN195" s="97"/>
      <c r="DO195" s="97"/>
    </row>
    <row r="196" spans="1:119" ht="30" customHeight="1" x14ac:dyDescent="0.2">
      <c r="A196" s="97">
        <f t="shared" si="375"/>
        <v>0</v>
      </c>
      <c r="B196" s="97">
        <f t="shared" si="376"/>
        <v>0.24966688479665491</v>
      </c>
      <c r="C196" s="97">
        <f t="shared" si="377"/>
        <v>0.24966688479665491</v>
      </c>
      <c r="D196" s="97">
        <f t="shared" si="378"/>
        <v>0.49187442926894193</v>
      </c>
      <c r="E196" s="97">
        <f t="shared" si="379"/>
        <v>0</v>
      </c>
      <c r="F196" s="98">
        <f t="shared" si="380"/>
        <v>0.49187442926894193</v>
      </c>
      <c r="G196" s="97">
        <f t="shared" si="381"/>
        <v>0.61237533053910242</v>
      </c>
      <c r="H196" s="97">
        <f t="shared" si="382"/>
        <v>0</v>
      </c>
      <c r="I196" s="98">
        <f t="shared" si="383"/>
        <v>0.61237533053910242</v>
      </c>
      <c r="J196" s="97">
        <f t="shared" si="384"/>
        <v>0</v>
      </c>
      <c r="K196" s="97">
        <f t="shared" si="385"/>
        <v>0</v>
      </c>
      <c r="L196" s="98">
        <f t="shared" si="386"/>
        <v>0</v>
      </c>
      <c r="M196" s="98">
        <f t="shared" si="387"/>
        <v>10</v>
      </c>
      <c r="N196" s="97"/>
      <c r="O196" s="97"/>
      <c r="P196" s="97">
        <f>$H187</f>
        <v>0</v>
      </c>
      <c r="Q196" s="98">
        <f t="shared" si="453"/>
        <v>10</v>
      </c>
      <c r="R196" s="97">
        <f t="shared" si="388"/>
        <v>105.87231873866266</v>
      </c>
      <c r="S196" s="97">
        <f t="shared" si="389"/>
        <v>67.755822654440877</v>
      </c>
      <c r="T196" s="97">
        <f t="shared" si="390"/>
        <v>38.116496084221779</v>
      </c>
      <c r="U196" s="97" t="str">
        <f t="shared" si="391"/>
        <v>QSOS</v>
      </c>
      <c r="V196" s="97">
        <f t="shared" si="392"/>
        <v>292.24417734555914</v>
      </c>
      <c r="W196" s="97">
        <f t="shared" si="0"/>
        <v>184</v>
      </c>
      <c r="X196" s="97">
        <f>SIN((90-$Y$9)*$AE$8)*TAN($AE$9*$AE$8)/TAN((90-'C'!$F143)*$AE$8)</f>
        <v>0.92837782247717726</v>
      </c>
      <c r="Y196" s="97">
        <f t="shared" si="393"/>
        <v>3.9313065427916092</v>
      </c>
      <c r="Z196" s="97">
        <f t="shared" si="394"/>
        <v>2.2206545302661578</v>
      </c>
      <c r="AA196" s="97">
        <f t="shared" si="395"/>
        <v>24.712479766359458</v>
      </c>
      <c r="AB196" s="97">
        <f t="shared" si="396"/>
        <v>63.235932093769605</v>
      </c>
      <c r="AC196" s="97">
        <f t="shared" si="397"/>
        <v>-38.523452327410148</v>
      </c>
      <c r="AD196" s="97">
        <f t="shared" si="398"/>
        <v>92.051588139870944</v>
      </c>
      <c r="AE196" s="97">
        <f>(COS( 90.833*$AE$8)-SIN($Y$9*$AE$8)*SIN('C'!$F143*$AE$8))/COS($Y$9*$AE$8)/COS('C'!$F143*$AE$8)</f>
        <v>-0.23663328290459079</v>
      </c>
      <c r="AF196" s="97">
        <f t="shared" si="399"/>
        <v>103.68791878589741</v>
      </c>
      <c r="AG196" s="97">
        <f>('C'!$E143+$AG$9+$AA$9/15)</f>
        <v>12.128777777777781</v>
      </c>
      <c r="AH196" s="97">
        <f t="shared" si="400"/>
        <v>0</v>
      </c>
      <c r="AI196" s="97">
        <f t="shared" si="401"/>
        <v>0</v>
      </c>
      <c r="AJ196" s="97">
        <f t="shared" si="402"/>
        <v>0</v>
      </c>
      <c r="AK196" s="97">
        <f t="shared" si="403"/>
        <v>5.9920052351197182</v>
      </c>
      <c r="AL196" s="97">
        <f t="shared" si="404"/>
        <v>5.9920052351197182</v>
      </c>
      <c r="AM196" s="97"/>
      <c r="AN196" s="97"/>
      <c r="AO196" s="97">
        <f t="shared" si="405"/>
        <v>0.24966688479665491</v>
      </c>
      <c r="AP196" s="97">
        <f>SIN((90-$Y$9)*$AE$8)*TAN($AC$10*$AE$8)/TAN((90-'C'!$F143)*$AE$8)</f>
        <v>-7.5056120634631407E-2</v>
      </c>
      <c r="AQ196" s="97">
        <f t="shared" si="406"/>
        <v>2.5695650812758871E-2</v>
      </c>
      <c r="AR196" s="97">
        <f t="shared" si="407"/>
        <v>1.0127663357422376</v>
      </c>
      <c r="AS196" s="97">
        <f t="shared" si="408"/>
        <v>-4.250087169027899</v>
      </c>
      <c r="AT196" s="97">
        <f t="shared" si="409"/>
        <v>-9.106959298875525</v>
      </c>
      <c r="AU196" s="97">
        <f t="shared" si="410"/>
        <v>4.8568721298476261</v>
      </c>
      <c r="AV196" s="97">
        <f t="shared" si="411"/>
        <v>193.35704646790342</v>
      </c>
      <c r="AW196" s="97" t="s">
        <v>8053</v>
      </c>
      <c r="AX196" s="97" t="s">
        <v>8053</v>
      </c>
      <c r="AY196" s="97" t="s">
        <v>8053</v>
      </c>
      <c r="AZ196" s="97">
        <f t="shared" si="412"/>
        <v>11.804986302454607</v>
      </c>
      <c r="BA196" s="97">
        <f t="shared" si="413"/>
        <v>11.804986302454607</v>
      </c>
      <c r="BB196" s="97">
        <f t="shared" si="414"/>
        <v>0.49187442926894193</v>
      </c>
      <c r="BC196" s="97">
        <f t="shared" si="415"/>
        <v>0</v>
      </c>
      <c r="BD196" s="97">
        <f t="shared" si="416"/>
        <v>0</v>
      </c>
      <c r="BE196" s="97">
        <f t="shared" si="417"/>
        <v>0</v>
      </c>
      <c r="BF196" s="97">
        <f>SIN((90-$Y$9)*$AE$8)*TAN($AC$9*$AE$8)/TAN((90-'C'!$F143)*$AE$8)</f>
        <v>-0.92837782247717771</v>
      </c>
      <c r="BG196" s="97">
        <f t="shared" si="418"/>
        <v>3.9313065427916136</v>
      </c>
      <c r="BH196" s="97">
        <f t="shared" si="419"/>
        <v>2.2206545302661587</v>
      </c>
      <c r="BI196" s="97">
        <f t="shared" si="420"/>
        <v>-24.712479766359458</v>
      </c>
      <c r="BJ196" s="97">
        <f t="shared" si="421"/>
        <v>-63.235932093769613</v>
      </c>
      <c r="BK196" s="97">
        <f t="shared" si="422"/>
        <v>38.523452327410155</v>
      </c>
      <c r="BL196" s="97">
        <f t="shared" si="423"/>
        <v>267.94841186012906</v>
      </c>
      <c r="BM196" s="97" t="s">
        <v>8053</v>
      </c>
      <c r="BN196" s="97" t="s">
        <v>8053</v>
      </c>
      <c r="BO196" s="97" t="s">
        <v>8053</v>
      </c>
      <c r="BP196" s="97">
        <f t="shared" si="424"/>
        <v>14.697007932938458</v>
      </c>
      <c r="BQ196" s="97">
        <f t="shared" si="425"/>
        <v>14.697007932938458</v>
      </c>
      <c r="BR196" s="97">
        <f t="shared" si="426"/>
        <v>0.61237533053910242</v>
      </c>
      <c r="BS196" s="97">
        <f t="shared" si="427"/>
        <v>0</v>
      </c>
      <c r="BT196" s="97">
        <f t="shared" si="428"/>
        <v>0</v>
      </c>
      <c r="BU196" s="97">
        <f t="shared" si="429"/>
        <v>0</v>
      </c>
      <c r="BV196" s="97">
        <f>SIN((90-$Y$9)*$AE$8)*TAN($AE$10*$AE$8)/TAN((90-'C'!$F143)*$AE$8)</f>
        <v>7.5056120634631393E-2</v>
      </c>
      <c r="BW196" s="97">
        <f t="shared" si="430"/>
        <v>2.5695650812758864E-2</v>
      </c>
      <c r="BX196" s="97">
        <f t="shared" si="431"/>
        <v>1.0127663357422376</v>
      </c>
      <c r="BY196" s="97">
        <f t="shared" si="432"/>
        <v>4.2500871690278981</v>
      </c>
      <c r="BZ196" s="97">
        <f t="shared" si="433"/>
        <v>9.1069592988755232</v>
      </c>
      <c r="CA196" s="97">
        <f t="shared" si="434"/>
        <v>-4.8568721298476252</v>
      </c>
      <c r="CB196" s="97">
        <f t="shared" si="435"/>
        <v>166.64295353209658</v>
      </c>
      <c r="CC196" s="97" t="s">
        <v>8053</v>
      </c>
      <c r="CD196" s="97" t="s">
        <v>8053</v>
      </c>
      <c r="CE196" s="97" t="s">
        <v>8053</v>
      </c>
      <c r="CF196" s="97">
        <f t="shared" si="436"/>
        <v>0</v>
      </c>
      <c r="CG196" s="97">
        <f t="shared" si="437"/>
        <v>0</v>
      </c>
      <c r="CH196" s="97">
        <f t="shared" si="438"/>
        <v>0</v>
      </c>
      <c r="CI196" s="97">
        <f t="shared" si="439"/>
        <v>0</v>
      </c>
      <c r="CJ196" s="97">
        <f t="shared" si="440"/>
        <v>0</v>
      </c>
      <c r="CK196" s="97">
        <f t="shared" si="441"/>
        <v>0</v>
      </c>
      <c r="CL196" s="97">
        <f>90-'C'!$F143</f>
        <v>72.275999999999996</v>
      </c>
      <c r="CM196" s="97">
        <v>10</v>
      </c>
      <c r="CN196" s="97"/>
      <c r="CO196" s="97"/>
      <c r="CP196" s="97">
        <f>$H187</f>
        <v>0</v>
      </c>
      <c r="CQ196" s="97"/>
      <c r="CR196" s="97" t="s">
        <v>8199</v>
      </c>
      <c r="CS196" s="97">
        <f t="shared" si="442"/>
        <v>10</v>
      </c>
      <c r="CT196" s="97">
        <f t="shared" si="443"/>
        <v>34.31666666666667</v>
      </c>
      <c r="CU196" s="97">
        <f>'C'!F143</f>
        <v>17.724</v>
      </c>
      <c r="CV196" s="97">
        <f t="shared" si="444"/>
        <v>3.1415926535897931</v>
      </c>
      <c r="CW196" s="97">
        <f t="shared" si="445"/>
        <v>1.7453292519943295E-2</v>
      </c>
      <c r="CX196" s="97">
        <f t="shared" si="446"/>
        <v>57.295779513082323</v>
      </c>
      <c r="CY196" s="97">
        <f t="shared" si="447"/>
        <v>0.59893882164272083</v>
      </c>
      <c r="CZ196" s="97">
        <f t="shared" si="448"/>
        <v>0.30934215662347497</v>
      </c>
      <c r="DA196" s="97">
        <f t="shared" si="449"/>
        <v>1.8096955773543912</v>
      </c>
      <c r="DB196" s="97">
        <f t="shared" si="450"/>
        <v>67.755822654440877</v>
      </c>
      <c r="DC196" s="97">
        <f t="shared" si="451"/>
        <v>67.755822654440877</v>
      </c>
      <c r="DD196" s="97">
        <f t="shared" si="452"/>
        <v>292.24417734555914</v>
      </c>
      <c r="DE196" s="97"/>
      <c r="DF196" s="97"/>
      <c r="DG196" s="97"/>
      <c r="DH196" s="97"/>
      <c r="DI196" s="97"/>
      <c r="DJ196" s="97"/>
      <c r="DK196" s="97"/>
      <c r="DL196" s="97"/>
      <c r="DM196" s="97"/>
      <c r="DN196" s="97"/>
      <c r="DO196" s="97"/>
    </row>
    <row r="197" spans="1:119" ht="30" customHeight="1" x14ac:dyDescent="0.2">
      <c r="A197" s="97">
        <f t="shared" si="375"/>
        <v>0</v>
      </c>
      <c r="B197" s="97">
        <f t="shared" si="376"/>
        <v>0.25076169858215552</v>
      </c>
      <c r="C197" s="97">
        <f t="shared" si="377"/>
        <v>0.25076169858215552</v>
      </c>
      <c r="D197" s="97">
        <f t="shared" si="378"/>
        <v>0.49201598438561928</v>
      </c>
      <c r="E197" s="97">
        <f t="shared" si="379"/>
        <v>0</v>
      </c>
      <c r="F197" s="98">
        <f t="shared" si="380"/>
        <v>0.49201598438561928</v>
      </c>
      <c r="G197" s="97">
        <f t="shared" si="381"/>
        <v>0.61119718342026808</v>
      </c>
      <c r="H197" s="97">
        <f t="shared" si="382"/>
        <v>0</v>
      </c>
      <c r="I197" s="98">
        <f t="shared" si="383"/>
        <v>0.61119718342026808</v>
      </c>
      <c r="J197" s="97">
        <f t="shared" si="384"/>
        <v>0</v>
      </c>
      <c r="K197" s="97">
        <f t="shared" si="385"/>
        <v>0</v>
      </c>
      <c r="L197" s="98">
        <f t="shared" si="386"/>
        <v>0</v>
      </c>
      <c r="M197" s="98">
        <f t="shared" si="387"/>
        <v>11</v>
      </c>
      <c r="N197" s="97" t="s">
        <v>8187</v>
      </c>
      <c r="O197" s="97"/>
      <c r="P197" s="97"/>
      <c r="Q197" s="98">
        <f t="shared" si="453"/>
        <v>11</v>
      </c>
      <c r="R197" s="97">
        <f t="shared" si="388"/>
        <v>105.87231873866266</v>
      </c>
      <c r="S197" s="97">
        <f t="shared" si="389"/>
        <v>67.43542683528031</v>
      </c>
      <c r="T197" s="97">
        <f t="shared" si="390"/>
        <v>38.436891903382346</v>
      </c>
      <c r="U197" s="97" t="str">
        <f t="shared" si="391"/>
        <v>QSOS</v>
      </c>
      <c r="V197" s="97">
        <f t="shared" si="392"/>
        <v>292.56457316471972</v>
      </c>
      <c r="W197" s="97">
        <f t="shared" si="0"/>
        <v>185</v>
      </c>
      <c r="X197" s="97">
        <f>SIN((90-$Y$9)*$AE$8)*TAN($AE$9*$AE$8)/TAN((90-'C'!$F144)*$AE$8)</f>
        <v>0.94275886193049119</v>
      </c>
      <c r="Y197" s="97">
        <f t="shared" si="393"/>
        <v>3.9313065427916092</v>
      </c>
      <c r="Z197" s="97">
        <f t="shared" si="394"/>
        <v>2.2206545302661578</v>
      </c>
      <c r="AA197" s="97">
        <f t="shared" si="395"/>
        <v>25.121612729139741</v>
      </c>
      <c r="AB197" s="97">
        <f t="shared" si="396"/>
        <v>63.235932093769605</v>
      </c>
      <c r="AC197" s="97">
        <f t="shared" si="397"/>
        <v>-38.114319364629864</v>
      </c>
      <c r="AD197" s="97">
        <f t="shared" si="398"/>
        <v>91.642455177090653</v>
      </c>
      <c r="AE197" s="97">
        <f>(COS( 90.833*$AE$8)-SIN($Y$9*$AE$8)*SIN('C'!$F144*$AE$8))/COS($Y$9*$AE$8)/COS('C'!$F144*$AE$8)</f>
        <v>-0.24003931634659928</v>
      </c>
      <c r="AF197" s="97">
        <f t="shared" si="399"/>
        <v>103.88886085595161</v>
      </c>
      <c r="AG197" s="97">
        <f>('C'!$E144+$AG$9+$AA$9/15)</f>
        <v>12.127777777777776</v>
      </c>
      <c r="AH197" s="97">
        <f t="shared" si="400"/>
        <v>0</v>
      </c>
      <c r="AI197" s="97">
        <f t="shared" si="401"/>
        <v>0</v>
      </c>
      <c r="AJ197" s="97">
        <f t="shared" si="402"/>
        <v>0</v>
      </c>
      <c r="AK197" s="97">
        <f t="shared" si="403"/>
        <v>6.018280765971733</v>
      </c>
      <c r="AL197" s="97">
        <f t="shared" si="404"/>
        <v>6.018280765971733</v>
      </c>
      <c r="AM197" s="97"/>
      <c r="AN197" s="97"/>
      <c r="AO197" s="97">
        <f t="shared" si="405"/>
        <v>0.25076169858215552</v>
      </c>
      <c r="AP197" s="97">
        <f>SIN((90-$Y$9)*$AE$8)*TAN($AC$10*$AE$8)/TAN((90-'C'!$F144)*$AE$8)</f>
        <v>-7.6218777697226056E-2</v>
      </c>
      <c r="AQ197" s="97">
        <f t="shared" si="406"/>
        <v>2.5695650812758871E-2</v>
      </c>
      <c r="AR197" s="97">
        <f t="shared" si="407"/>
        <v>1.0127663357422376</v>
      </c>
      <c r="AS197" s="97">
        <f t="shared" si="408"/>
        <v>-4.316047011031813</v>
      </c>
      <c r="AT197" s="97">
        <f t="shared" si="409"/>
        <v>-9.106959298875525</v>
      </c>
      <c r="AU197" s="97">
        <f t="shared" si="410"/>
        <v>4.790912287843712</v>
      </c>
      <c r="AV197" s="97">
        <f t="shared" si="411"/>
        <v>193.42300630990732</v>
      </c>
      <c r="AW197" s="97" t="s">
        <v>8053</v>
      </c>
      <c r="AX197" s="97" t="s">
        <v>8053</v>
      </c>
      <c r="AY197" s="97" t="s">
        <v>8053</v>
      </c>
      <c r="AZ197" s="97">
        <f t="shared" si="412"/>
        <v>11.808383625254862</v>
      </c>
      <c r="BA197" s="97">
        <f t="shared" si="413"/>
        <v>11.808383625254862</v>
      </c>
      <c r="BB197" s="97">
        <f t="shared" si="414"/>
        <v>0.49201598438561928</v>
      </c>
      <c r="BC197" s="97">
        <f t="shared" si="415"/>
        <v>0</v>
      </c>
      <c r="BD197" s="97">
        <f t="shared" si="416"/>
        <v>0</v>
      </c>
      <c r="BE197" s="97">
        <f t="shared" si="417"/>
        <v>0</v>
      </c>
      <c r="BF197" s="97">
        <f>SIN((90-$Y$9)*$AE$8)*TAN($AC$9*$AE$8)/TAN((90-'C'!$F144)*$AE$8)</f>
        <v>-0.94275886193049163</v>
      </c>
      <c r="BG197" s="97">
        <f t="shared" si="418"/>
        <v>3.9313065427916136</v>
      </c>
      <c r="BH197" s="97">
        <f t="shared" si="419"/>
        <v>2.2206545302661587</v>
      </c>
      <c r="BI197" s="97">
        <f t="shared" si="420"/>
        <v>-25.121612729139741</v>
      </c>
      <c r="BJ197" s="97">
        <f t="shared" si="421"/>
        <v>-63.235932093769613</v>
      </c>
      <c r="BK197" s="97">
        <f t="shared" si="422"/>
        <v>38.114319364629871</v>
      </c>
      <c r="BL197" s="97">
        <f t="shared" si="423"/>
        <v>268.35754482290935</v>
      </c>
      <c r="BM197" s="97" t="s">
        <v>8053</v>
      </c>
      <c r="BN197" s="97" t="s">
        <v>8053</v>
      </c>
      <c r="BO197" s="97" t="s">
        <v>8053</v>
      </c>
      <c r="BP197" s="97">
        <f t="shared" si="424"/>
        <v>14.668732402086434</v>
      </c>
      <c r="BQ197" s="97">
        <f t="shared" si="425"/>
        <v>14.668732402086434</v>
      </c>
      <c r="BR197" s="97">
        <f t="shared" si="426"/>
        <v>0.61119718342026808</v>
      </c>
      <c r="BS197" s="97">
        <f t="shared" si="427"/>
        <v>0</v>
      </c>
      <c r="BT197" s="97">
        <f t="shared" si="428"/>
        <v>0</v>
      </c>
      <c r="BU197" s="97">
        <f t="shared" si="429"/>
        <v>0</v>
      </c>
      <c r="BV197" s="97">
        <f>SIN((90-$Y$9)*$AE$8)*TAN($AE$10*$AE$8)/TAN((90-'C'!$F144)*$AE$8)</f>
        <v>7.6218777697226028E-2</v>
      </c>
      <c r="BW197" s="97">
        <f t="shared" si="430"/>
        <v>2.5695650812758864E-2</v>
      </c>
      <c r="BX197" s="97">
        <f t="shared" si="431"/>
        <v>1.0127663357422376</v>
      </c>
      <c r="BY197" s="97">
        <f t="shared" si="432"/>
        <v>4.3160470110318112</v>
      </c>
      <c r="BZ197" s="97">
        <f t="shared" si="433"/>
        <v>9.1069592988755232</v>
      </c>
      <c r="CA197" s="97">
        <f t="shared" si="434"/>
        <v>-4.790912287843712</v>
      </c>
      <c r="CB197" s="97">
        <f t="shared" si="435"/>
        <v>166.57699369009268</v>
      </c>
      <c r="CC197" s="97" t="s">
        <v>8053</v>
      </c>
      <c r="CD197" s="97" t="s">
        <v>8053</v>
      </c>
      <c r="CE197" s="97" t="s">
        <v>8053</v>
      </c>
      <c r="CF197" s="97">
        <f t="shared" si="436"/>
        <v>0</v>
      </c>
      <c r="CG197" s="97">
        <f t="shared" si="437"/>
        <v>0</v>
      </c>
      <c r="CH197" s="97">
        <f t="shared" si="438"/>
        <v>0</v>
      </c>
      <c r="CI197" s="97">
        <f t="shared" si="439"/>
        <v>0</v>
      </c>
      <c r="CJ197" s="97">
        <f t="shared" si="440"/>
        <v>0</v>
      </c>
      <c r="CK197" s="97">
        <f t="shared" si="441"/>
        <v>0</v>
      </c>
      <c r="CL197" s="97">
        <f>90-'C'!$F144</f>
        <v>72.019000000000005</v>
      </c>
      <c r="CM197" s="97">
        <v>11</v>
      </c>
      <c r="CN197" s="97" t="s">
        <v>8187</v>
      </c>
      <c r="CO197" s="97"/>
      <c r="CP197" s="97"/>
      <c r="CQ197" s="97"/>
      <c r="CR197" s="97" t="s">
        <v>8199</v>
      </c>
      <c r="CS197" s="97">
        <f t="shared" si="442"/>
        <v>11</v>
      </c>
      <c r="CT197" s="97">
        <f t="shared" si="443"/>
        <v>34.31666666666667</v>
      </c>
      <c r="CU197" s="97">
        <f>'C'!F144</f>
        <v>17.981000000000002</v>
      </c>
      <c r="CV197" s="97">
        <f t="shared" si="444"/>
        <v>3.1415926535897931</v>
      </c>
      <c r="CW197" s="97">
        <f t="shared" si="445"/>
        <v>1.7453292519943295E-2</v>
      </c>
      <c r="CX197" s="97">
        <f t="shared" si="446"/>
        <v>57.295779513082323</v>
      </c>
      <c r="CY197" s="97">
        <f t="shared" si="447"/>
        <v>0.59893882164272083</v>
      </c>
      <c r="CZ197" s="97">
        <f t="shared" si="448"/>
        <v>0.31382765280110042</v>
      </c>
      <c r="DA197" s="97">
        <f t="shared" si="449"/>
        <v>1.81320267808261</v>
      </c>
      <c r="DB197" s="97">
        <f t="shared" si="450"/>
        <v>67.43542683528031</v>
      </c>
      <c r="DC197" s="97">
        <f t="shared" si="451"/>
        <v>67.43542683528031</v>
      </c>
      <c r="DD197" s="97">
        <f t="shared" si="452"/>
        <v>292.56457316471972</v>
      </c>
      <c r="DE197" s="97"/>
      <c r="DF197" s="97"/>
      <c r="DG197" s="97"/>
      <c r="DH197" s="97"/>
      <c r="DI197" s="97"/>
      <c r="DJ197" s="97"/>
      <c r="DK197" s="97"/>
      <c r="DL197" s="97"/>
      <c r="DM197" s="97"/>
      <c r="DN197" s="97"/>
      <c r="DO197" s="97"/>
    </row>
    <row r="198" spans="1:119" ht="30" customHeight="1" x14ac:dyDescent="0.2">
      <c r="A198" s="97">
        <f t="shared" si="375"/>
        <v>0</v>
      </c>
      <c r="B198" s="97">
        <f t="shared" si="376"/>
        <v>0.25188300873218561</v>
      </c>
      <c r="C198" s="97">
        <f t="shared" si="377"/>
        <v>0.25188300873218561</v>
      </c>
      <c r="D198" s="97">
        <f t="shared" si="378"/>
        <v>0.49219617575943797</v>
      </c>
      <c r="E198" s="97">
        <f t="shared" si="379"/>
        <v>0</v>
      </c>
      <c r="F198" s="98">
        <f t="shared" si="380"/>
        <v>0.49219617575943797</v>
      </c>
      <c r="G198" s="97">
        <f t="shared" si="381"/>
        <v>0.61007587327023804</v>
      </c>
      <c r="H198" s="97">
        <f t="shared" si="382"/>
        <v>0</v>
      </c>
      <c r="I198" s="98">
        <f t="shared" si="383"/>
        <v>0.61007587327023804</v>
      </c>
      <c r="J198" s="97">
        <f t="shared" si="384"/>
        <v>0</v>
      </c>
      <c r="K198" s="97">
        <f t="shared" si="385"/>
        <v>0</v>
      </c>
      <c r="L198" s="98">
        <f t="shared" si="386"/>
        <v>0</v>
      </c>
      <c r="M198" s="98">
        <f t="shared" si="387"/>
        <v>12</v>
      </c>
      <c r="N198" s="97"/>
      <c r="O198" s="97" t="s">
        <v>8188</v>
      </c>
      <c r="P198" s="97"/>
      <c r="Q198" s="98">
        <f t="shared" si="453"/>
        <v>12</v>
      </c>
      <c r="R198" s="97">
        <f t="shared" si="388"/>
        <v>105.87231873866266</v>
      </c>
      <c r="S198" s="97">
        <f t="shared" si="389"/>
        <v>67.120993996094484</v>
      </c>
      <c r="T198" s="97">
        <f t="shared" si="390"/>
        <v>38.751324742568173</v>
      </c>
      <c r="U198" s="97" t="str">
        <f t="shared" si="391"/>
        <v>QSOS</v>
      </c>
      <c r="V198" s="97">
        <f t="shared" si="392"/>
        <v>292.87900600390549</v>
      </c>
      <c r="W198" s="97">
        <f t="shared" si="0"/>
        <v>186</v>
      </c>
      <c r="X198" s="97">
        <f>SIN((90-$Y$9)*$AE$8)*TAN($AE$9*$AE$8)/TAN((90-'C'!$F145)*$AE$8)</f>
        <v>0.95690082666582044</v>
      </c>
      <c r="Y198" s="97">
        <f t="shared" si="393"/>
        <v>3.9313065427916092</v>
      </c>
      <c r="Z198" s="97">
        <f t="shared" si="394"/>
        <v>2.2206545302661578</v>
      </c>
      <c r="AA198" s="97">
        <f t="shared" si="395"/>
        <v>25.525284383150559</v>
      </c>
      <c r="AB198" s="97">
        <f t="shared" si="396"/>
        <v>63.235932093769605</v>
      </c>
      <c r="AC198" s="97">
        <f t="shared" si="397"/>
        <v>-37.710647710619043</v>
      </c>
      <c r="AD198" s="97">
        <f t="shared" si="398"/>
        <v>91.238783523079832</v>
      </c>
      <c r="AE198" s="97">
        <f>(COS( 90.833*$AE$8)-SIN($Y$9*$AE$8)*SIN('C'!$F145*$AE$8))/COS($Y$9*$AE$8)/COS('C'!$F145*$AE$8)</f>
        <v>-0.24338908892168012</v>
      </c>
      <c r="AF198" s="97">
        <f t="shared" si="399"/>
        <v>104.08665385961885</v>
      </c>
      <c r="AG198" s="97">
        <f>('C'!$E145+$AG$9+$AA$9/15)</f>
        <v>12.127777777777776</v>
      </c>
      <c r="AH198" s="97">
        <f t="shared" si="400"/>
        <v>0</v>
      </c>
      <c r="AI198" s="97">
        <f t="shared" si="401"/>
        <v>0</v>
      </c>
      <c r="AJ198" s="97">
        <f t="shared" si="402"/>
        <v>0</v>
      </c>
      <c r="AK198" s="97">
        <f t="shared" si="403"/>
        <v>6.0451922095724546</v>
      </c>
      <c r="AL198" s="97">
        <f t="shared" si="404"/>
        <v>6.0451922095724546</v>
      </c>
      <c r="AM198" s="97"/>
      <c r="AN198" s="97"/>
      <c r="AO198" s="97">
        <f t="shared" si="405"/>
        <v>0.25188300873218561</v>
      </c>
      <c r="AP198" s="97">
        <f>SIN((90-$Y$9)*$AE$8)*TAN($AC$10*$AE$8)/TAN((90-'C'!$F145)*$AE$8)</f>
        <v>-7.7362106399707697E-2</v>
      </c>
      <c r="AQ198" s="97">
        <f t="shared" si="406"/>
        <v>2.5695650812758871E-2</v>
      </c>
      <c r="AR198" s="97">
        <f t="shared" si="407"/>
        <v>1.0127663357422376</v>
      </c>
      <c r="AS198" s="97">
        <f t="shared" si="408"/>
        <v>-4.3809159056065345</v>
      </c>
      <c r="AT198" s="97">
        <f t="shared" si="409"/>
        <v>-9.106959298875525</v>
      </c>
      <c r="AU198" s="97">
        <f t="shared" si="410"/>
        <v>4.7260433932689905</v>
      </c>
      <c r="AV198" s="97">
        <f t="shared" si="411"/>
        <v>193.48787520448207</v>
      </c>
      <c r="AW198" s="97" t="s">
        <v>8053</v>
      </c>
      <c r="AX198" s="97" t="s">
        <v>8053</v>
      </c>
      <c r="AY198" s="97" t="s">
        <v>8053</v>
      </c>
      <c r="AZ198" s="97">
        <f t="shared" si="412"/>
        <v>11.812708218226511</v>
      </c>
      <c r="BA198" s="97">
        <f t="shared" si="413"/>
        <v>11.812708218226511</v>
      </c>
      <c r="BB198" s="97">
        <f t="shared" si="414"/>
        <v>0.49219617575943797</v>
      </c>
      <c r="BC198" s="97">
        <f t="shared" si="415"/>
        <v>0</v>
      </c>
      <c r="BD198" s="97">
        <f t="shared" si="416"/>
        <v>0</v>
      </c>
      <c r="BE198" s="97">
        <f t="shared" si="417"/>
        <v>0</v>
      </c>
      <c r="BF198" s="97">
        <f>SIN((90-$Y$9)*$AE$8)*TAN($AC$9*$AE$8)/TAN((90-'C'!$F145)*$AE$8)</f>
        <v>-0.95690082666582077</v>
      </c>
      <c r="BG198" s="97">
        <f t="shared" si="418"/>
        <v>3.9313065427916136</v>
      </c>
      <c r="BH198" s="97">
        <f t="shared" si="419"/>
        <v>2.2206545302661587</v>
      </c>
      <c r="BI198" s="97">
        <f t="shared" si="420"/>
        <v>-25.525284383150563</v>
      </c>
      <c r="BJ198" s="97">
        <f t="shared" si="421"/>
        <v>-63.235932093769613</v>
      </c>
      <c r="BK198" s="97">
        <f t="shared" si="422"/>
        <v>37.71064771061905</v>
      </c>
      <c r="BL198" s="97">
        <f t="shared" si="423"/>
        <v>268.7612164769202</v>
      </c>
      <c r="BM198" s="97" t="s">
        <v>8053</v>
      </c>
      <c r="BN198" s="97" t="s">
        <v>8053</v>
      </c>
      <c r="BO198" s="97" t="s">
        <v>8053</v>
      </c>
      <c r="BP198" s="97">
        <f t="shared" si="424"/>
        <v>14.641820958485713</v>
      </c>
      <c r="BQ198" s="97">
        <f t="shared" si="425"/>
        <v>14.641820958485713</v>
      </c>
      <c r="BR198" s="97">
        <f t="shared" si="426"/>
        <v>0.61007587327023804</v>
      </c>
      <c r="BS198" s="97">
        <f t="shared" si="427"/>
        <v>0</v>
      </c>
      <c r="BT198" s="97">
        <f t="shared" si="428"/>
        <v>0</v>
      </c>
      <c r="BU198" s="97">
        <f t="shared" si="429"/>
        <v>0</v>
      </c>
      <c r="BV198" s="97">
        <f>SIN((90-$Y$9)*$AE$8)*TAN($AE$10*$AE$8)/TAN((90-'C'!$F145)*$AE$8)</f>
        <v>7.7362106399707684E-2</v>
      </c>
      <c r="BW198" s="97">
        <f t="shared" si="430"/>
        <v>2.5695650812758864E-2</v>
      </c>
      <c r="BX198" s="97">
        <f t="shared" si="431"/>
        <v>1.0127663357422376</v>
      </c>
      <c r="BY198" s="97">
        <f t="shared" si="432"/>
        <v>4.3809159056065337</v>
      </c>
      <c r="BZ198" s="97">
        <f t="shared" si="433"/>
        <v>9.1069592988755232</v>
      </c>
      <c r="CA198" s="97">
        <f t="shared" si="434"/>
        <v>-4.7260433932689896</v>
      </c>
      <c r="CB198" s="97">
        <f t="shared" si="435"/>
        <v>166.51212479551793</v>
      </c>
      <c r="CC198" s="97" t="s">
        <v>8053</v>
      </c>
      <c r="CD198" s="97" t="s">
        <v>8053</v>
      </c>
      <c r="CE198" s="97" t="s">
        <v>8053</v>
      </c>
      <c r="CF198" s="97">
        <f t="shared" si="436"/>
        <v>0</v>
      </c>
      <c r="CG198" s="97">
        <f t="shared" si="437"/>
        <v>0</v>
      </c>
      <c r="CH198" s="97">
        <f t="shared" si="438"/>
        <v>0</v>
      </c>
      <c r="CI198" s="97">
        <f t="shared" si="439"/>
        <v>0</v>
      </c>
      <c r="CJ198" s="97">
        <f t="shared" si="440"/>
        <v>0</v>
      </c>
      <c r="CK198" s="97">
        <f t="shared" si="441"/>
        <v>0</v>
      </c>
      <c r="CL198" s="97">
        <f>90-'C'!$F145</f>
        <v>71.766999999999996</v>
      </c>
      <c r="CM198" s="97">
        <v>12</v>
      </c>
      <c r="CN198" s="97"/>
      <c r="CO198" s="97" t="s">
        <v>8188</v>
      </c>
      <c r="CP198" s="97"/>
      <c r="CQ198" s="97"/>
      <c r="CR198" s="97" t="s">
        <v>8199</v>
      </c>
      <c r="CS198" s="97">
        <f t="shared" si="442"/>
        <v>12</v>
      </c>
      <c r="CT198" s="97">
        <f t="shared" si="443"/>
        <v>34.31666666666667</v>
      </c>
      <c r="CU198" s="97">
        <f>'C'!F145</f>
        <v>18.233000000000001</v>
      </c>
      <c r="CV198" s="97">
        <f t="shared" si="444"/>
        <v>3.1415926535897931</v>
      </c>
      <c r="CW198" s="97">
        <f t="shared" si="445"/>
        <v>1.7453292519943295E-2</v>
      </c>
      <c r="CX198" s="97">
        <f t="shared" si="446"/>
        <v>57.295779513082323</v>
      </c>
      <c r="CY198" s="97">
        <f t="shared" si="447"/>
        <v>0.59893882164272083</v>
      </c>
      <c r="CZ198" s="97">
        <f t="shared" si="448"/>
        <v>0.3182258825161261</v>
      </c>
      <c r="DA198" s="97">
        <f t="shared" si="449"/>
        <v>1.8166548172340127</v>
      </c>
      <c r="DB198" s="97">
        <f t="shared" si="450"/>
        <v>67.120993996094484</v>
      </c>
      <c r="DC198" s="97">
        <f t="shared" si="451"/>
        <v>67.120993996094484</v>
      </c>
      <c r="DD198" s="97">
        <f t="shared" si="452"/>
        <v>292.87900600390549</v>
      </c>
      <c r="DE198" s="97"/>
      <c r="DF198" s="97"/>
      <c r="DG198" s="97"/>
      <c r="DH198" s="97"/>
      <c r="DI198" s="97"/>
      <c r="DJ198" s="97"/>
      <c r="DK198" s="97"/>
      <c r="DL198" s="97"/>
      <c r="DM198" s="97"/>
      <c r="DN198" s="97"/>
      <c r="DO198" s="97"/>
    </row>
    <row r="199" spans="1:119" ht="30" customHeight="1" x14ac:dyDescent="0.2">
      <c r="A199" s="97">
        <f t="shared" si="375"/>
        <v>0</v>
      </c>
      <c r="B199" s="97">
        <f t="shared" si="376"/>
        <v>0.2529889167095376</v>
      </c>
      <c r="C199" s="97">
        <f t="shared" si="377"/>
        <v>0.2529889167095376</v>
      </c>
      <c r="D199" s="97">
        <f t="shared" si="378"/>
        <v>0.49237331453001593</v>
      </c>
      <c r="E199" s="97">
        <f t="shared" si="379"/>
        <v>0</v>
      </c>
      <c r="F199" s="98">
        <f t="shared" si="380"/>
        <v>0.49237331453001593</v>
      </c>
      <c r="G199" s="97">
        <f t="shared" si="381"/>
        <v>0.60896996529288605</v>
      </c>
      <c r="H199" s="97">
        <f t="shared" si="382"/>
        <v>0</v>
      </c>
      <c r="I199" s="98">
        <f t="shared" si="383"/>
        <v>0.60896996529288605</v>
      </c>
      <c r="J199" s="97">
        <f t="shared" si="384"/>
        <v>0</v>
      </c>
      <c r="K199" s="97">
        <f t="shared" si="385"/>
        <v>0</v>
      </c>
      <c r="L199" s="98">
        <f t="shared" si="386"/>
        <v>0</v>
      </c>
      <c r="M199" s="98">
        <f t="shared" si="387"/>
        <v>13</v>
      </c>
      <c r="N199" s="97"/>
      <c r="O199" s="97"/>
      <c r="P199" s="97">
        <f>$D187</f>
        <v>0.49055844031922868</v>
      </c>
      <c r="Q199" s="98">
        <f t="shared" si="453"/>
        <v>13</v>
      </c>
      <c r="R199" s="97">
        <f t="shared" si="388"/>
        <v>105.87231873866266</v>
      </c>
      <c r="S199" s="97">
        <f t="shared" si="389"/>
        <v>66.812534978574917</v>
      </c>
      <c r="T199" s="97">
        <f t="shared" si="390"/>
        <v>39.05978376008774</v>
      </c>
      <c r="U199" s="97" t="str">
        <f t="shared" si="391"/>
        <v>QSOS</v>
      </c>
      <c r="V199" s="97">
        <f t="shared" si="392"/>
        <v>293.18746502142506</v>
      </c>
      <c r="W199" s="97">
        <f t="shared" si="0"/>
        <v>187</v>
      </c>
      <c r="X199" s="97">
        <f>SIN((90-$Y$9)*$AE$8)*TAN($AE$9*$AE$8)/TAN((90-'C'!$F146)*$AE$8)</f>
        <v>0.97080201837015667</v>
      </c>
      <c r="Y199" s="97">
        <f t="shared" si="393"/>
        <v>3.9313065427916092</v>
      </c>
      <c r="Z199" s="97">
        <f t="shared" si="394"/>
        <v>2.2206545302661578</v>
      </c>
      <c r="AA199" s="97">
        <f t="shared" si="395"/>
        <v>25.923411254997287</v>
      </c>
      <c r="AB199" s="97">
        <f t="shared" si="396"/>
        <v>63.235932093769605</v>
      </c>
      <c r="AC199" s="97">
        <f t="shared" si="397"/>
        <v>-37.312520838772315</v>
      </c>
      <c r="AD199" s="97">
        <f t="shared" si="398"/>
        <v>90.840656651233104</v>
      </c>
      <c r="AE199" s="97">
        <f>(COS( 90.833*$AE$8)-SIN($Y$9*$AE$8)*SIN('C'!$F146*$AE$8))/COS($Y$9*$AE$8)/COS('C'!$F146*$AE$8)</f>
        <v>-0.24668217857634761</v>
      </c>
      <c r="AF199" s="97">
        <f t="shared" si="399"/>
        <v>104.2812670705698</v>
      </c>
      <c r="AG199" s="97">
        <f>('C'!$E146+$AG$9+$AA$9/15)</f>
        <v>12.127777777777776</v>
      </c>
      <c r="AH199" s="97">
        <f t="shared" si="400"/>
        <v>0</v>
      </c>
      <c r="AI199" s="97">
        <f t="shared" si="401"/>
        <v>0</v>
      </c>
      <c r="AJ199" s="97">
        <f t="shared" si="402"/>
        <v>0</v>
      </c>
      <c r="AK199" s="97">
        <f t="shared" si="403"/>
        <v>6.0717340010289025</v>
      </c>
      <c r="AL199" s="97">
        <f t="shared" si="404"/>
        <v>6.0717340010289025</v>
      </c>
      <c r="AM199" s="97"/>
      <c r="AN199" s="97"/>
      <c r="AO199" s="97">
        <f t="shared" si="405"/>
        <v>0.2529889167095376</v>
      </c>
      <c r="AP199" s="97">
        <f>SIN((90-$Y$9)*$AE$8)*TAN($AC$10*$AE$8)/TAN((90-'C'!$F146)*$AE$8)</f>
        <v>-7.8485969439371653E-2</v>
      </c>
      <c r="AQ199" s="97">
        <f t="shared" si="406"/>
        <v>2.5695650812758871E-2</v>
      </c>
      <c r="AR199" s="97">
        <f t="shared" si="407"/>
        <v>1.0127663357422376</v>
      </c>
      <c r="AS199" s="97">
        <f t="shared" si="408"/>
        <v>-4.4446858630145929</v>
      </c>
      <c r="AT199" s="97">
        <f t="shared" si="409"/>
        <v>-9.106959298875525</v>
      </c>
      <c r="AU199" s="97">
        <f t="shared" si="410"/>
        <v>4.6622734358609321</v>
      </c>
      <c r="AV199" s="97">
        <f t="shared" si="411"/>
        <v>193.55164516189012</v>
      </c>
      <c r="AW199" s="97" t="s">
        <v>8053</v>
      </c>
      <c r="AX199" s="97" t="s">
        <v>8053</v>
      </c>
      <c r="AY199" s="97" t="s">
        <v>8053</v>
      </c>
      <c r="AZ199" s="97">
        <f t="shared" si="412"/>
        <v>11.816959548720382</v>
      </c>
      <c r="BA199" s="97">
        <f t="shared" si="413"/>
        <v>11.816959548720382</v>
      </c>
      <c r="BB199" s="97">
        <f t="shared" si="414"/>
        <v>0.49237331453001593</v>
      </c>
      <c r="BC199" s="97">
        <f t="shared" si="415"/>
        <v>0</v>
      </c>
      <c r="BD199" s="97">
        <f t="shared" si="416"/>
        <v>0</v>
      </c>
      <c r="BE199" s="97">
        <f t="shared" si="417"/>
        <v>0</v>
      </c>
      <c r="BF199" s="97">
        <f>SIN((90-$Y$9)*$AE$8)*TAN($AC$9*$AE$8)/TAN((90-'C'!$F146)*$AE$8)</f>
        <v>-0.97080201837015712</v>
      </c>
      <c r="BG199" s="97">
        <f t="shared" si="418"/>
        <v>3.9313065427916136</v>
      </c>
      <c r="BH199" s="97">
        <f t="shared" si="419"/>
        <v>2.2206545302661587</v>
      </c>
      <c r="BI199" s="97">
        <f t="shared" si="420"/>
        <v>-25.923411254997287</v>
      </c>
      <c r="BJ199" s="97">
        <f t="shared" si="421"/>
        <v>-63.235932093769613</v>
      </c>
      <c r="BK199" s="97">
        <f t="shared" si="422"/>
        <v>37.312520838772329</v>
      </c>
      <c r="BL199" s="97">
        <f t="shared" si="423"/>
        <v>269.15934334876692</v>
      </c>
      <c r="BM199" s="97" t="s">
        <v>8053</v>
      </c>
      <c r="BN199" s="97" t="s">
        <v>8053</v>
      </c>
      <c r="BO199" s="97" t="s">
        <v>8053</v>
      </c>
      <c r="BP199" s="97">
        <f t="shared" si="424"/>
        <v>14.615279167029264</v>
      </c>
      <c r="BQ199" s="97">
        <f t="shared" si="425"/>
        <v>14.615279167029264</v>
      </c>
      <c r="BR199" s="97">
        <f t="shared" si="426"/>
        <v>0.60896996529288605</v>
      </c>
      <c r="BS199" s="97">
        <f t="shared" si="427"/>
        <v>0</v>
      </c>
      <c r="BT199" s="97">
        <f t="shared" si="428"/>
        <v>0</v>
      </c>
      <c r="BU199" s="97">
        <f t="shared" si="429"/>
        <v>0</v>
      </c>
      <c r="BV199" s="97">
        <f>SIN((90-$Y$9)*$AE$8)*TAN($AE$10*$AE$8)/TAN((90-'C'!$F146)*$AE$8)</f>
        <v>7.8485969439371639E-2</v>
      </c>
      <c r="BW199" s="97">
        <f t="shared" si="430"/>
        <v>2.5695650812758864E-2</v>
      </c>
      <c r="BX199" s="97">
        <f t="shared" si="431"/>
        <v>1.0127663357422376</v>
      </c>
      <c r="BY199" s="97">
        <f t="shared" si="432"/>
        <v>4.444685863014592</v>
      </c>
      <c r="BZ199" s="97">
        <f t="shared" si="433"/>
        <v>9.1069592988755232</v>
      </c>
      <c r="CA199" s="97">
        <f t="shared" si="434"/>
        <v>-4.6622734358609312</v>
      </c>
      <c r="CB199" s="97">
        <f t="shared" si="435"/>
        <v>166.44835483810988</v>
      </c>
      <c r="CC199" s="97" t="s">
        <v>8053</v>
      </c>
      <c r="CD199" s="97" t="s">
        <v>8053</v>
      </c>
      <c r="CE199" s="97" t="s">
        <v>8053</v>
      </c>
      <c r="CF199" s="97">
        <f t="shared" si="436"/>
        <v>0</v>
      </c>
      <c r="CG199" s="97">
        <f t="shared" si="437"/>
        <v>0</v>
      </c>
      <c r="CH199" s="97">
        <f t="shared" si="438"/>
        <v>0</v>
      </c>
      <c r="CI199" s="97">
        <f t="shared" si="439"/>
        <v>0</v>
      </c>
      <c r="CJ199" s="97">
        <f t="shared" si="440"/>
        <v>0</v>
      </c>
      <c r="CK199" s="97">
        <f t="shared" si="441"/>
        <v>0</v>
      </c>
      <c r="CL199" s="97">
        <f>90-'C'!$F146</f>
        <v>71.52</v>
      </c>
      <c r="CM199" s="97">
        <v>13</v>
      </c>
      <c r="CN199" s="97"/>
      <c r="CO199" s="97"/>
      <c r="CP199" s="97">
        <f>$D187</f>
        <v>0.49055844031922868</v>
      </c>
      <c r="CQ199" s="97"/>
      <c r="CR199" s="97" t="s">
        <v>8199</v>
      </c>
      <c r="CS199" s="97">
        <f t="shared" si="442"/>
        <v>13</v>
      </c>
      <c r="CT199" s="97">
        <f t="shared" si="443"/>
        <v>34.31666666666667</v>
      </c>
      <c r="CU199" s="97">
        <f>'C'!F146</f>
        <v>18.48</v>
      </c>
      <c r="CV199" s="97">
        <f t="shared" si="444"/>
        <v>3.1415926535897931</v>
      </c>
      <c r="CW199" s="97">
        <f t="shared" si="445"/>
        <v>1.7453292519943295E-2</v>
      </c>
      <c r="CX199" s="97">
        <f t="shared" si="446"/>
        <v>57.295779513082323</v>
      </c>
      <c r="CY199" s="97">
        <f t="shared" si="447"/>
        <v>0.59893882164272083</v>
      </c>
      <c r="CZ199" s="97">
        <f t="shared" si="448"/>
        <v>0.32253684576855213</v>
      </c>
      <c r="DA199" s="97">
        <f t="shared" si="449"/>
        <v>1.820051458532985</v>
      </c>
      <c r="DB199" s="97">
        <f t="shared" si="450"/>
        <v>66.812534978574917</v>
      </c>
      <c r="DC199" s="97">
        <f t="shared" si="451"/>
        <v>66.812534978574917</v>
      </c>
      <c r="DD199" s="97">
        <f t="shared" si="452"/>
        <v>293.18746502142506</v>
      </c>
      <c r="DE199" s="97"/>
      <c r="DF199" s="97"/>
      <c r="DG199" s="97"/>
      <c r="DH199" s="97"/>
      <c r="DI199" s="97"/>
      <c r="DJ199" s="97"/>
      <c r="DK199" s="97"/>
      <c r="DL199" s="97"/>
      <c r="DM199" s="97"/>
      <c r="DN199" s="97"/>
      <c r="DO199" s="97"/>
    </row>
    <row r="200" spans="1:119" ht="30" customHeight="1" x14ac:dyDescent="0.2">
      <c r="A200" s="97">
        <f t="shared" si="375"/>
        <v>0</v>
      </c>
      <c r="B200" s="97">
        <f t="shared" si="376"/>
        <v>0.25407918260211415</v>
      </c>
      <c r="C200" s="97">
        <f t="shared" si="377"/>
        <v>0.25407918260211415</v>
      </c>
      <c r="D200" s="97">
        <f t="shared" si="378"/>
        <v>0.49254737811430144</v>
      </c>
      <c r="E200" s="97">
        <f t="shared" si="379"/>
        <v>0</v>
      </c>
      <c r="F200" s="98">
        <f t="shared" si="380"/>
        <v>0.49254737811430144</v>
      </c>
      <c r="G200" s="97">
        <f t="shared" si="381"/>
        <v>0.60787969940030939</v>
      </c>
      <c r="H200" s="97">
        <f t="shared" si="382"/>
        <v>0</v>
      </c>
      <c r="I200" s="98">
        <f t="shared" si="383"/>
        <v>0.60787969940030939</v>
      </c>
      <c r="J200" s="97">
        <f t="shared" si="384"/>
        <v>0</v>
      </c>
      <c r="K200" s="97">
        <f t="shared" si="385"/>
        <v>0</v>
      </c>
      <c r="L200" s="98">
        <f t="shared" si="386"/>
        <v>0</v>
      </c>
      <c r="M200" s="98">
        <f t="shared" si="387"/>
        <v>14</v>
      </c>
      <c r="N200" s="97"/>
      <c r="O200" s="97"/>
      <c r="P200" s="97">
        <f>$E187</f>
        <v>0</v>
      </c>
      <c r="Q200" s="98">
        <f t="shared" si="453"/>
        <v>14</v>
      </c>
      <c r="R200" s="97">
        <f t="shared" si="388"/>
        <v>105.87231873866266</v>
      </c>
      <c r="S200" s="97">
        <f t="shared" si="389"/>
        <v>66.510060836233706</v>
      </c>
      <c r="T200" s="97">
        <f t="shared" si="390"/>
        <v>39.362257902428951</v>
      </c>
      <c r="U200" s="97" t="str">
        <f t="shared" si="391"/>
        <v>QSOS</v>
      </c>
      <c r="V200" s="97">
        <f t="shared" si="392"/>
        <v>293.48993916376628</v>
      </c>
      <c r="W200" s="97">
        <f t="shared" si="0"/>
        <v>188</v>
      </c>
      <c r="X200" s="97">
        <f>SIN((90-$Y$9)*$AE$8)*TAN($AE$9*$AE$8)/TAN((90-'C'!$F147)*$AE$8)</f>
        <v>0.98446070953670317</v>
      </c>
      <c r="Y200" s="97">
        <f t="shared" si="393"/>
        <v>3.9313065427916092</v>
      </c>
      <c r="Z200" s="97">
        <f t="shared" si="394"/>
        <v>2.2206545302661578</v>
      </c>
      <c r="AA200" s="97">
        <f t="shared" si="395"/>
        <v>26.31590697632485</v>
      </c>
      <c r="AB200" s="97">
        <f t="shared" si="396"/>
        <v>63.235932093769605</v>
      </c>
      <c r="AC200" s="97">
        <f t="shared" si="397"/>
        <v>-36.920025117444752</v>
      </c>
      <c r="AD200" s="97">
        <f t="shared" si="398"/>
        <v>90.448160929905555</v>
      </c>
      <c r="AE200" s="97">
        <f>(COS( 90.833*$AE$8)-SIN($Y$9*$AE$8)*SIN('C'!$F147*$AE$8))/COS($Y$9*$AE$8)/COS('C'!$F147*$AE$8)</f>
        <v>-0.24991815662530903</v>
      </c>
      <c r="AF200" s="97">
        <f t="shared" si="399"/>
        <v>104.4726691712646</v>
      </c>
      <c r="AG200" s="97">
        <f>('C'!$E147+$AG$9+$AA$9/15)</f>
        <v>12.127777777777776</v>
      </c>
      <c r="AH200" s="97">
        <f t="shared" si="400"/>
        <v>0</v>
      </c>
      <c r="AI200" s="97">
        <f t="shared" si="401"/>
        <v>0</v>
      </c>
      <c r="AJ200" s="97">
        <f t="shared" si="402"/>
        <v>0</v>
      </c>
      <c r="AK200" s="97">
        <f t="shared" si="403"/>
        <v>6.0979003824507396</v>
      </c>
      <c r="AL200" s="97">
        <f t="shared" si="404"/>
        <v>6.0979003824507396</v>
      </c>
      <c r="AM200" s="97"/>
      <c r="AN200" s="97"/>
      <c r="AO200" s="97">
        <f t="shared" si="405"/>
        <v>0.25407918260211415</v>
      </c>
      <c r="AP200" s="97">
        <f>SIN((90-$Y$9)*$AE$8)*TAN($AC$10*$AE$8)/TAN((90-'C'!$F147)*$AE$8)</f>
        <v>-7.9590227153296847E-2</v>
      </c>
      <c r="AQ200" s="97">
        <f t="shared" si="406"/>
        <v>2.5695650812758871E-2</v>
      </c>
      <c r="AR200" s="97">
        <f t="shared" si="407"/>
        <v>1.0127663357422376</v>
      </c>
      <c r="AS200" s="97">
        <f t="shared" si="408"/>
        <v>-4.507348753357391</v>
      </c>
      <c r="AT200" s="97">
        <f t="shared" si="409"/>
        <v>-9.106959298875525</v>
      </c>
      <c r="AU200" s="97">
        <f t="shared" si="410"/>
        <v>4.599610545518134</v>
      </c>
      <c r="AV200" s="97">
        <f t="shared" si="411"/>
        <v>193.61430805223293</v>
      </c>
      <c r="AW200" s="97" t="s">
        <v>8053</v>
      </c>
      <c r="AX200" s="97" t="s">
        <v>8053</v>
      </c>
      <c r="AY200" s="97" t="s">
        <v>8053</v>
      </c>
      <c r="AZ200" s="97">
        <f t="shared" si="412"/>
        <v>11.821137074743234</v>
      </c>
      <c r="BA200" s="97">
        <f t="shared" si="413"/>
        <v>11.821137074743234</v>
      </c>
      <c r="BB200" s="97">
        <f t="shared" si="414"/>
        <v>0.49254737811430144</v>
      </c>
      <c r="BC200" s="97">
        <f t="shared" si="415"/>
        <v>0</v>
      </c>
      <c r="BD200" s="97">
        <f t="shared" si="416"/>
        <v>0</v>
      </c>
      <c r="BE200" s="97">
        <f t="shared" si="417"/>
        <v>0</v>
      </c>
      <c r="BF200" s="97">
        <f>SIN((90-$Y$9)*$AE$8)*TAN($AC$9*$AE$8)/TAN((90-'C'!$F147)*$AE$8)</f>
        <v>-0.98446070953670373</v>
      </c>
      <c r="BG200" s="97">
        <f t="shared" si="418"/>
        <v>3.9313065427916136</v>
      </c>
      <c r="BH200" s="97">
        <f t="shared" si="419"/>
        <v>2.2206545302661587</v>
      </c>
      <c r="BI200" s="97">
        <f t="shared" si="420"/>
        <v>-26.315906976324854</v>
      </c>
      <c r="BJ200" s="97">
        <f t="shared" si="421"/>
        <v>-63.235932093769613</v>
      </c>
      <c r="BK200" s="97">
        <f t="shared" si="422"/>
        <v>36.920025117444759</v>
      </c>
      <c r="BL200" s="97">
        <f t="shared" si="423"/>
        <v>269.5518390700945</v>
      </c>
      <c r="BM200" s="97" t="s">
        <v>8053</v>
      </c>
      <c r="BN200" s="97" t="s">
        <v>8053</v>
      </c>
      <c r="BO200" s="97" t="s">
        <v>8053</v>
      </c>
      <c r="BP200" s="97">
        <f t="shared" si="424"/>
        <v>14.589112785607426</v>
      </c>
      <c r="BQ200" s="97">
        <f t="shared" si="425"/>
        <v>14.589112785607426</v>
      </c>
      <c r="BR200" s="97">
        <f t="shared" si="426"/>
        <v>0.60787969940030939</v>
      </c>
      <c r="BS200" s="97">
        <f t="shared" si="427"/>
        <v>0</v>
      </c>
      <c r="BT200" s="97">
        <f t="shared" si="428"/>
        <v>0</v>
      </c>
      <c r="BU200" s="97">
        <f t="shared" si="429"/>
        <v>0</v>
      </c>
      <c r="BV200" s="97">
        <f>SIN((90-$Y$9)*$AE$8)*TAN($AE$10*$AE$8)/TAN((90-'C'!$F147)*$AE$8)</f>
        <v>7.9590227153296819E-2</v>
      </c>
      <c r="BW200" s="97">
        <f t="shared" si="430"/>
        <v>2.5695650812758864E-2</v>
      </c>
      <c r="BX200" s="97">
        <f t="shared" si="431"/>
        <v>1.0127663357422376</v>
      </c>
      <c r="BY200" s="97">
        <f t="shared" si="432"/>
        <v>4.5073487533573902</v>
      </c>
      <c r="BZ200" s="97">
        <f t="shared" si="433"/>
        <v>9.1069592988755232</v>
      </c>
      <c r="CA200" s="97">
        <f t="shared" si="434"/>
        <v>-4.5996105455181331</v>
      </c>
      <c r="CB200" s="97">
        <f t="shared" si="435"/>
        <v>166.3856919477671</v>
      </c>
      <c r="CC200" s="97" t="s">
        <v>8053</v>
      </c>
      <c r="CD200" s="97" t="s">
        <v>8053</v>
      </c>
      <c r="CE200" s="97" t="s">
        <v>8053</v>
      </c>
      <c r="CF200" s="97">
        <f t="shared" si="436"/>
        <v>0</v>
      </c>
      <c r="CG200" s="97">
        <f t="shared" si="437"/>
        <v>0</v>
      </c>
      <c r="CH200" s="97">
        <f t="shared" si="438"/>
        <v>0</v>
      </c>
      <c r="CI200" s="97">
        <f t="shared" si="439"/>
        <v>0</v>
      </c>
      <c r="CJ200" s="97">
        <f t="shared" si="440"/>
        <v>0</v>
      </c>
      <c r="CK200" s="97">
        <f t="shared" si="441"/>
        <v>0</v>
      </c>
      <c r="CL200" s="97">
        <f>90-'C'!$F147</f>
        <v>71.277999999999992</v>
      </c>
      <c r="CM200" s="97">
        <v>14</v>
      </c>
      <c r="CN200" s="97"/>
      <c r="CO200" s="97"/>
      <c r="CP200" s="97">
        <f>$E187</f>
        <v>0</v>
      </c>
      <c r="CQ200" s="97"/>
      <c r="CR200" s="97" t="s">
        <v>8199</v>
      </c>
      <c r="CS200" s="97">
        <f t="shared" si="442"/>
        <v>14</v>
      </c>
      <c r="CT200" s="97">
        <f t="shared" si="443"/>
        <v>34.31666666666667</v>
      </c>
      <c r="CU200" s="97">
        <f>'C'!F147</f>
        <v>18.722000000000001</v>
      </c>
      <c r="CV200" s="97">
        <f t="shared" si="444"/>
        <v>3.1415926535897931</v>
      </c>
      <c r="CW200" s="97">
        <f t="shared" si="445"/>
        <v>1.7453292519943295E-2</v>
      </c>
      <c r="CX200" s="97">
        <f t="shared" si="446"/>
        <v>57.295779513082323</v>
      </c>
      <c r="CY200" s="97">
        <f t="shared" si="447"/>
        <v>0.59893882164272083</v>
      </c>
      <c r="CZ200" s="97">
        <f t="shared" si="448"/>
        <v>0.32676054255837839</v>
      </c>
      <c r="DA200" s="97">
        <f t="shared" si="449"/>
        <v>1.8233920553853429</v>
      </c>
      <c r="DB200" s="97">
        <f t="shared" si="450"/>
        <v>66.510060836233706</v>
      </c>
      <c r="DC200" s="97">
        <f t="shared" si="451"/>
        <v>66.510060836233706</v>
      </c>
      <c r="DD200" s="97">
        <f t="shared" si="452"/>
        <v>293.48993916376628</v>
      </c>
      <c r="DE200" s="97"/>
      <c r="DF200" s="97"/>
      <c r="DG200" s="97"/>
      <c r="DH200" s="97"/>
      <c r="DI200" s="97"/>
      <c r="DJ200" s="97"/>
      <c r="DK200" s="97"/>
      <c r="DL200" s="97"/>
      <c r="DM200" s="97"/>
      <c r="DN200" s="97"/>
      <c r="DO200" s="97"/>
    </row>
    <row r="201" spans="1:119" ht="30" customHeight="1" x14ac:dyDescent="0.2">
      <c r="A201" s="97">
        <f t="shared" si="375"/>
        <v>0</v>
      </c>
      <c r="B201" s="97">
        <f t="shared" si="376"/>
        <v>0.25515355873816414</v>
      </c>
      <c r="C201" s="97">
        <f t="shared" si="377"/>
        <v>0.25515355873816414</v>
      </c>
      <c r="D201" s="97">
        <f t="shared" si="378"/>
        <v>0.49271834357873184</v>
      </c>
      <c r="E201" s="97">
        <f t="shared" si="379"/>
        <v>0</v>
      </c>
      <c r="F201" s="98">
        <f t="shared" si="380"/>
        <v>0.49271834357873184</v>
      </c>
      <c r="G201" s="97">
        <f t="shared" si="381"/>
        <v>0.60680532326425951</v>
      </c>
      <c r="H201" s="97">
        <f t="shared" si="382"/>
        <v>0</v>
      </c>
      <c r="I201" s="98">
        <f t="shared" si="383"/>
        <v>0.60680532326425951</v>
      </c>
      <c r="J201" s="97">
        <f t="shared" si="384"/>
        <v>0</v>
      </c>
      <c r="K201" s="97">
        <f t="shared" si="385"/>
        <v>0</v>
      </c>
      <c r="L201" s="98">
        <f t="shared" si="386"/>
        <v>0</v>
      </c>
      <c r="M201" s="98">
        <f t="shared" si="387"/>
        <v>15</v>
      </c>
      <c r="N201" s="97"/>
      <c r="O201" s="97"/>
      <c r="P201" s="97">
        <f>$J187</f>
        <v>0</v>
      </c>
      <c r="Q201" s="98">
        <f t="shared" si="453"/>
        <v>15</v>
      </c>
      <c r="R201" s="97">
        <f t="shared" si="388"/>
        <v>105.87231873866266</v>
      </c>
      <c r="S201" s="97">
        <f t="shared" si="389"/>
        <v>66.213582817723221</v>
      </c>
      <c r="T201" s="97">
        <f t="shared" si="390"/>
        <v>39.658735920939435</v>
      </c>
      <c r="U201" s="97" t="str">
        <f t="shared" si="391"/>
        <v>QSOS</v>
      </c>
      <c r="V201" s="97">
        <f t="shared" si="392"/>
        <v>293.78641718227675</v>
      </c>
      <c r="W201" s="97">
        <f t="shared" si="0"/>
        <v>189</v>
      </c>
      <c r="X201" s="97">
        <f>SIN((90-$Y$9)*$AE$8)*TAN($AE$9*$AE$8)/TAN((90-'C'!$F148)*$AE$8)</f>
        <v>0.997875146442325</v>
      </c>
      <c r="Y201" s="97">
        <f t="shared" si="393"/>
        <v>3.9313065427916092</v>
      </c>
      <c r="Z201" s="97">
        <f t="shared" si="394"/>
        <v>2.2206545302661578</v>
      </c>
      <c r="AA201" s="97">
        <f t="shared" si="395"/>
        <v>26.702682385302833</v>
      </c>
      <c r="AB201" s="97">
        <f t="shared" si="396"/>
        <v>63.235932093769605</v>
      </c>
      <c r="AC201" s="97">
        <f t="shared" si="397"/>
        <v>-36.533249708466769</v>
      </c>
      <c r="AD201" s="97">
        <f t="shared" si="398"/>
        <v>90.061385520927558</v>
      </c>
      <c r="AE201" s="97">
        <f>(COS( 90.833*$AE$8)-SIN($Y$9*$AE$8)*SIN('C'!$F148*$AE$8))/COS($Y$9*$AE$8)/COS('C'!$F148*$AE$8)</f>
        <v>-0.25309658845816468</v>
      </c>
      <c r="AF201" s="97">
        <f t="shared" si="399"/>
        <v>104.6608283024579</v>
      </c>
      <c r="AG201" s="97">
        <f>('C'!$E148+$AG$9+$AA$9/15)</f>
        <v>12.127777777777776</v>
      </c>
      <c r="AH201" s="97">
        <f t="shared" si="400"/>
        <v>0</v>
      </c>
      <c r="AI201" s="97">
        <f t="shared" si="401"/>
        <v>0</v>
      </c>
      <c r="AJ201" s="97">
        <f t="shared" si="402"/>
        <v>0</v>
      </c>
      <c r="AK201" s="97">
        <f t="shared" si="403"/>
        <v>6.1236854097159394</v>
      </c>
      <c r="AL201" s="97">
        <f t="shared" si="404"/>
        <v>6.1236854097159394</v>
      </c>
      <c r="AM201" s="97"/>
      <c r="AN201" s="97"/>
      <c r="AO201" s="97">
        <f t="shared" si="405"/>
        <v>0.25515355873816414</v>
      </c>
      <c r="AP201" s="97">
        <f>SIN((90-$Y$9)*$AE$8)*TAN($AC$10*$AE$8)/TAN((90-'C'!$F148)*$AE$8)</f>
        <v>-8.0674737759062365E-2</v>
      </c>
      <c r="AQ201" s="97">
        <f t="shared" si="406"/>
        <v>2.5695650812758871E-2</v>
      </c>
      <c r="AR201" s="97">
        <f t="shared" si="407"/>
        <v>1.0127663357422376</v>
      </c>
      <c r="AS201" s="97">
        <f t="shared" si="408"/>
        <v>-4.5688963205523478</v>
      </c>
      <c r="AT201" s="97">
        <f t="shared" si="409"/>
        <v>-9.106959298875525</v>
      </c>
      <c r="AU201" s="97">
        <f t="shared" si="410"/>
        <v>4.5380629783231772</v>
      </c>
      <c r="AV201" s="97">
        <f t="shared" si="411"/>
        <v>193.67585561942786</v>
      </c>
      <c r="AW201" s="97" t="s">
        <v>8053</v>
      </c>
      <c r="AX201" s="97" t="s">
        <v>8053</v>
      </c>
      <c r="AY201" s="97" t="s">
        <v>8053</v>
      </c>
      <c r="AZ201" s="97">
        <f t="shared" si="412"/>
        <v>11.825240245889564</v>
      </c>
      <c r="BA201" s="97">
        <f t="shared" si="413"/>
        <v>11.825240245889564</v>
      </c>
      <c r="BB201" s="97">
        <f t="shared" si="414"/>
        <v>0.49271834357873184</v>
      </c>
      <c r="BC201" s="97">
        <f t="shared" si="415"/>
        <v>0</v>
      </c>
      <c r="BD201" s="97">
        <f t="shared" si="416"/>
        <v>0</v>
      </c>
      <c r="BE201" s="97">
        <f t="shared" si="417"/>
        <v>0</v>
      </c>
      <c r="BF201" s="97">
        <f>SIN((90-$Y$9)*$AE$8)*TAN($AC$9*$AE$8)/TAN((90-'C'!$F148)*$AE$8)</f>
        <v>-0.99787514644232544</v>
      </c>
      <c r="BG201" s="97">
        <f t="shared" si="418"/>
        <v>3.9313065427916136</v>
      </c>
      <c r="BH201" s="97">
        <f t="shared" si="419"/>
        <v>2.2206545302661587</v>
      </c>
      <c r="BI201" s="97">
        <f t="shared" si="420"/>
        <v>-26.70268238530284</v>
      </c>
      <c r="BJ201" s="97">
        <f t="shared" si="421"/>
        <v>-63.235932093769613</v>
      </c>
      <c r="BK201" s="97">
        <f t="shared" si="422"/>
        <v>36.533249708466769</v>
      </c>
      <c r="BL201" s="97">
        <f t="shared" si="423"/>
        <v>269.93861447907244</v>
      </c>
      <c r="BM201" s="97" t="s">
        <v>8053</v>
      </c>
      <c r="BN201" s="97" t="s">
        <v>8053</v>
      </c>
      <c r="BO201" s="97" t="s">
        <v>8053</v>
      </c>
      <c r="BP201" s="97">
        <f t="shared" si="424"/>
        <v>14.563327758342227</v>
      </c>
      <c r="BQ201" s="97">
        <f t="shared" si="425"/>
        <v>14.563327758342227</v>
      </c>
      <c r="BR201" s="97">
        <f t="shared" si="426"/>
        <v>0.60680532326425951</v>
      </c>
      <c r="BS201" s="97">
        <f t="shared" si="427"/>
        <v>0</v>
      </c>
      <c r="BT201" s="97">
        <f t="shared" si="428"/>
        <v>0</v>
      </c>
      <c r="BU201" s="97">
        <f t="shared" si="429"/>
        <v>0</v>
      </c>
      <c r="BV201" s="97">
        <f>SIN((90-$Y$9)*$AE$8)*TAN($AE$10*$AE$8)/TAN((90-'C'!$F148)*$AE$8)</f>
        <v>8.0674737759062337E-2</v>
      </c>
      <c r="BW201" s="97">
        <f t="shared" si="430"/>
        <v>2.5695650812758864E-2</v>
      </c>
      <c r="BX201" s="97">
        <f t="shared" si="431"/>
        <v>1.0127663357422376</v>
      </c>
      <c r="BY201" s="97">
        <f t="shared" si="432"/>
        <v>4.5688963205523461</v>
      </c>
      <c r="BZ201" s="97">
        <f t="shared" si="433"/>
        <v>9.1069592988755232</v>
      </c>
      <c r="CA201" s="97">
        <f t="shared" si="434"/>
        <v>-4.5380629783231772</v>
      </c>
      <c r="CB201" s="97">
        <f t="shared" si="435"/>
        <v>166.32414438057214</v>
      </c>
      <c r="CC201" s="97" t="s">
        <v>8053</v>
      </c>
      <c r="CD201" s="97" t="s">
        <v>8053</v>
      </c>
      <c r="CE201" s="97" t="s">
        <v>8053</v>
      </c>
      <c r="CF201" s="97">
        <f t="shared" si="436"/>
        <v>0</v>
      </c>
      <c r="CG201" s="97">
        <f t="shared" si="437"/>
        <v>0</v>
      </c>
      <c r="CH201" s="97">
        <f t="shared" si="438"/>
        <v>0</v>
      </c>
      <c r="CI201" s="97">
        <f t="shared" si="439"/>
        <v>0</v>
      </c>
      <c r="CJ201" s="97">
        <f t="shared" si="440"/>
        <v>0</v>
      </c>
      <c r="CK201" s="97">
        <f t="shared" si="441"/>
        <v>0</v>
      </c>
      <c r="CL201" s="97">
        <f>90-'C'!$F148</f>
        <v>71.040999999999997</v>
      </c>
      <c r="CM201" s="97">
        <v>15</v>
      </c>
      <c r="CN201" s="97"/>
      <c r="CO201" s="97"/>
      <c r="CP201" s="97">
        <f>$J187</f>
        <v>0</v>
      </c>
      <c r="CQ201" s="97"/>
      <c r="CR201" s="97" t="s">
        <v>8199</v>
      </c>
      <c r="CS201" s="97">
        <f t="shared" si="442"/>
        <v>15</v>
      </c>
      <c r="CT201" s="97">
        <f t="shared" si="443"/>
        <v>34.31666666666667</v>
      </c>
      <c r="CU201" s="97">
        <f>'C'!F148</f>
        <v>18.959</v>
      </c>
      <c r="CV201" s="97">
        <f t="shared" si="444"/>
        <v>3.1415926535897931</v>
      </c>
      <c r="CW201" s="97">
        <f t="shared" si="445"/>
        <v>1.7453292519943295E-2</v>
      </c>
      <c r="CX201" s="97">
        <f t="shared" si="446"/>
        <v>57.295779513082323</v>
      </c>
      <c r="CY201" s="97">
        <f t="shared" si="447"/>
        <v>0.59893882164272083</v>
      </c>
      <c r="CZ201" s="97">
        <f t="shared" si="448"/>
        <v>0.33089697288560493</v>
      </c>
      <c r="DA201" s="97">
        <f t="shared" si="449"/>
        <v>1.8266760517423581</v>
      </c>
      <c r="DB201" s="97">
        <f t="shared" si="450"/>
        <v>66.213582817723221</v>
      </c>
      <c r="DC201" s="97">
        <f t="shared" si="451"/>
        <v>66.213582817723221</v>
      </c>
      <c r="DD201" s="97">
        <f t="shared" si="452"/>
        <v>293.78641718227675</v>
      </c>
      <c r="DE201" s="97"/>
      <c r="DF201" s="97"/>
      <c r="DG201" s="97"/>
      <c r="DH201" s="97"/>
      <c r="DI201" s="97"/>
      <c r="DJ201" s="97"/>
      <c r="DK201" s="97"/>
      <c r="DL201" s="97"/>
      <c r="DM201" s="97"/>
      <c r="DN201" s="97"/>
      <c r="DO201" s="97"/>
    </row>
    <row r="202" spans="1:119" ht="30" customHeight="1" x14ac:dyDescent="0.2">
      <c r="A202" s="97">
        <f t="shared" si="375"/>
        <v>0</v>
      </c>
      <c r="B202" s="97">
        <f t="shared" si="376"/>
        <v>0.25620721456764267</v>
      </c>
      <c r="C202" s="97">
        <f t="shared" si="377"/>
        <v>0.25620721456764267</v>
      </c>
      <c r="D202" s="97">
        <f t="shared" si="378"/>
        <v>0.49288546317020593</v>
      </c>
      <c r="E202" s="97">
        <f t="shared" si="379"/>
        <v>0</v>
      </c>
      <c r="F202" s="98">
        <f t="shared" si="380"/>
        <v>0.49288546317020593</v>
      </c>
      <c r="G202" s="97">
        <f t="shared" si="381"/>
        <v>0.60575166743478104</v>
      </c>
      <c r="H202" s="97">
        <f t="shared" si="382"/>
        <v>0</v>
      </c>
      <c r="I202" s="98">
        <f t="shared" si="383"/>
        <v>0.60575166743478104</v>
      </c>
      <c r="J202" s="97">
        <f t="shared" si="384"/>
        <v>0</v>
      </c>
      <c r="K202" s="97">
        <f t="shared" si="385"/>
        <v>0</v>
      </c>
      <c r="L202" s="98">
        <f t="shared" si="386"/>
        <v>0</v>
      </c>
      <c r="M202" s="98">
        <f t="shared" si="387"/>
        <v>16</v>
      </c>
      <c r="N202" s="97"/>
      <c r="O202" s="97"/>
      <c r="P202" s="97">
        <f>$K187</f>
        <v>0</v>
      </c>
      <c r="Q202" s="98">
        <f t="shared" si="453"/>
        <v>16</v>
      </c>
      <c r="R202" s="97">
        <f t="shared" si="388"/>
        <v>105.87231873866266</v>
      </c>
      <c r="S202" s="97">
        <f t="shared" si="389"/>
        <v>65.924364908990896</v>
      </c>
      <c r="T202" s="97">
        <f t="shared" si="390"/>
        <v>39.947953829671761</v>
      </c>
      <c r="U202" s="97" t="str">
        <f t="shared" si="391"/>
        <v>QSOS</v>
      </c>
      <c r="V202" s="97">
        <f t="shared" si="392"/>
        <v>294.07563509100908</v>
      </c>
      <c r="W202" s="97">
        <f t="shared" si="0"/>
        <v>190</v>
      </c>
      <c r="X202" s="97">
        <f>SIN((90-$Y$9)*$AE$8)*TAN($AE$9*$AE$8)/TAN((90-'C'!$F149)*$AE$8)</f>
        <v>1.0109867124146887</v>
      </c>
      <c r="Y202" s="97">
        <f t="shared" si="393"/>
        <v>3.9313065427916092</v>
      </c>
      <c r="Z202" s="97">
        <f t="shared" si="394"/>
        <v>2.2206545302661578</v>
      </c>
      <c r="AA202" s="97">
        <f t="shared" si="395"/>
        <v>27.0819984839151</v>
      </c>
      <c r="AB202" s="97">
        <f t="shared" si="396"/>
        <v>63.235932093769605</v>
      </c>
      <c r="AC202" s="97">
        <f t="shared" si="397"/>
        <v>-36.153933609854505</v>
      </c>
      <c r="AD202" s="97">
        <f t="shared" si="398"/>
        <v>89.682069422315294</v>
      </c>
      <c r="AE202" s="97">
        <f>(COS( 90.833*$AE$8)-SIN($Y$9*$AE$8)*SIN('C'!$F149*$AE$8))/COS($Y$9*$AE$8)/COS('C'!$F149*$AE$8)</f>
        <v>-0.25620356459242927</v>
      </c>
      <c r="AF202" s="97">
        <f t="shared" si="399"/>
        <v>104.84491370903373</v>
      </c>
      <c r="AG202" s="97">
        <f>('C'!$E149+$AG$9+$AA$9/15)</f>
        <v>12.127777777777776</v>
      </c>
      <c r="AH202" s="97">
        <f t="shared" si="400"/>
        <v>0</v>
      </c>
      <c r="AI202" s="97">
        <f t="shared" si="401"/>
        <v>0</v>
      </c>
      <c r="AJ202" s="97">
        <f t="shared" si="402"/>
        <v>0</v>
      </c>
      <c r="AK202" s="97">
        <f t="shared" si="403"/>
        <v>6.1489731496234237</v>
      </c>
      <c r="AL202" s="97">
        <f t="shared" si="404"/>
        <v>6.1489731496234237</v>
      </c>
      <c r="AM202" s="97"/>
      <c r="AN202" s="97"/>
      <c r="AO202" s="97">
        <f t="shared" si="405"/>
        <v>0.25620721456764267</v>
      </c>
      <c r="AP202" s="97">
        <f>SIN((90-$Y$9)*$AE$8)*TAN($AC$10*$AE$8)/TAN((90-'C'!$F149)*$AE$8)</f>
        <v>-8.1734762302415623E-2</v>
      </c>
      <c r="AQ202" s="97">
        <f t="shared" si="406"/>
        <v>2.5695650812758871E-2</v>
      </c>
      <c r="AR202" s="97">
        <f t="shared" si="407"/>
        <v>1.0127663357422376</v>
      </c>
      <c r="AS202" s="97">
        <f t="shared" si="408"/>
        <v>-4.6290593734830123</v>
      </c>
      <c r="AT202" s="97">
        <f t="shared" si="409"/>
        <v>-9.106959298875525</v>
      </c>
      <c r="AU202" s="97">
        <f t="shared" si="410"/>
        <v>4.4778999253925127</v>
      </c>
      <c r="AV202" s="97">
        <f t="shared" si="411"/>
        <v>193.73601867235854</v>
      </c>
      <c r="AW202" s="97" t="s">
        <v>8053</v>
      </c>
      <c r="AX202" s="97" t="s">
        <v>8053</v>
      </c>
      <c r="AY202" s="97" t="s">
        <v>8053</v>
      </c>
      <c r="AZ202" s="97">
        <f t="shared" si="412"/>
        <v>11.829251116084942</v>
      </c>
      <c r="BA202" s="97">
        <f t="shared" si="413"/>
        <v>11.829251116084942</v>
      </c>
      <c r="BB202" s="97">
        <f t="shared" si="414"/>
        <v>0.49288546317020593</v>
      </c>
      <c r="BC202" s="97">
        <f t="shared" si="415"/>
        <v>0</v>
      </c>
      <c r="BD202" s="97">
        <f t="shared" si="416"/>
        <v>0</v>
      </c>
      <c r="BE202" s="97">
        <f t="shared" si="417"/>
        <v>0</v>
      </c>
      <c r="BF202" s="97">
        <f>SIN((90-$Y$9)*$AE$8)*TAN($AC$9*$AE$8)/TAN((90-'C'!$F149)*$AE$8)</f>
        <v>-1.0109867124146892</v>
      </c>
      <c r="BG202" s="97">
        <f t="shared" si="418"/>
        <v>3.9313065427916136</v>
      </c>
      <c r="BH202" s="97">
        <f t="shared" si="419"/>
        <v>2.2206545302661587</v>
      </c>
      <c r="BI202" s="97">
        <f t="shared" si="420"/>
        <v>-27.0819984839151</v>
      </c>
      <c r="BJ202" s="97">
        <f t="shared" si="421"/>
        <v>-63.235932093769613</v>
      </c>
      <c r="BK202" s="97">
        <f t="shared" si="422"/>
        <v>36.153933609854512</v>
      </c>
      <c r="BL202" s="97">
        <f t="shared" si="423"/>
        <v>270.31793057768471</v>
      </c>
      <c r="BM202" s="97" t="s">
        <v>8053</v>
      </c>
      <c r="BN202" s="97" t="s">
        <v>8053</v>
      </c>
      <c r="BO202" s="97" t="s">
        <v>8053</v>
      </c>
      <c r="BP202" s="97">
        <f t="shared" si="424"/>
        <v>14.538040018434744</v>
      </c>
      <c r="BQ202" s="97">
        <f t="shared" si="425"/>
        <v>14.538040018434744</v>
      </c>
      <c r="BR202" s="97">
        <f t="shared" si="426"/>
        <v>0.60575166743478104</v>
      </c>
      <c r="BS202" s="97">
        <f t="shared" si="427"/>
        <v>0</v>
      </c>
      <c r="BT202" s="97">
        <f t="shared" si="428"/>
        <v>0</v>
      </c>
      <c r="BU202" s="97">
        <f t="shared" si="429"/>
        <v>0</v>
      </c>
      <c r="BV202" s="97">
        <f>SIN((90-$Y$9)*$AE$8)*TAN($AE$10*$AE$8)/TAN((90-'C'!$F149)*$AE$8)</f>
        <v>8.1734762302415595E-2</v>
      </c>
      <c r="BW202" s="97">
        <f t="shared" si="430"/>
        <v>2.5695650812758864E-2</v>
      </c>
      <c r="BX202" s="97">
        <f t="shared" si="431"/>
        <v>1.0127663357422376</v>
      </c>
      <c r="BY202" s="97">
        <f t="shared" si="432"/>
        <v>4.6290593734830106</v>
      </c>
      <c r="BZ202" s="97">
        <f t="shared" si="433"/>
        <v>9.1069592988755232</v>
      </c>
      <c r="CA202" s="97">
        <f t="shared" si="434"/>
        <v>-4.4778999253925127</v>
      </c>
      <c r="CB202" s="97">
        <f t="shared" si="435"/>
        <v>166.26398132764146</v>
      </c>
      <c r="CC202" s="97" t="s">
        <v>8053</v>
      </c>
      <c r="CD202" s="97" t="s">
        <v>8053</v>
      </c>
      <c r="CE202" s="97" t="s">
        <v>8053</v>
      </c>
      <c r="CF202" s="97">
        <f t="shared" si="436"/>
        <v>0</v>
      </c>
      <c r="CG202" s="97">
        <f t="shared" si="437"/>
        <v>0</v>
      </c>
      <c r="CH202" s="97">
        <f t="shared" si="438"/>
        <v>0</v>
      </c>
      <c r="CI202" s="97">
        <f t="shared" si="439"/>
        <v>0</v>
      </c>
      <c r="CJ202" s="97">
        <f t="shared" si="440"/>
        <v>0</v>
      </c>
      <c r="CK202" s="97">
        <f t="shared" si="441"/>
        <v>0</v>
      </c>
      <c r="CL202" s="97">
        <f>90-'C'!$F149</f>
        <v>70.81</v>
      </c>
      <c r="CM202" s="97">
        <v>16</v>
      </c>
      <c r="CN202" s="97"/>
      <c r="CO202" s="97"/>
      <c r="CP202" s="97">
        <f>$K187</f>
        <v>0</v>
      </c>
      <c r="CQ202" s="97"/>
      <c r="CR202" s="97" t="s">
        <v>8199</v>
      </c>
      <c r="CS202" s="97">
        <f t="shared" si="442"/>
        <v>16</v>
      </c>
      <c r="CT202" s="97">
        <f t="shared" si="443"/>
        <v>34.31666666666667</v>
      </c>
      <c r="CU202" s="97">
        <f>'C'!F149</f>
        <v>19.190000000000001</v>
      </c>
      <c r="CV202" s="97">
        <f t="shared" si="444"/>
        <v>3.1415926535897931</v>
      </c>
      <c r="CW202" s="97">
        <f t="shared" si="445"/>
        <v>1.7453292519943295E-2</v>
      </c>
      <c r="CX202" s="97">
        <f t="shared" si="446"/>
        <v>57.295779513082323</v>
      </c>
      <c r="CY202" s="97">
        <f t="shared" si="447"/>
        <v>0.59893882164272083</v>
      </c>
      <c r="CZ202" s="97">
        <f t="shared" si="448"/>
        <v>0.33492868345771187</v>
      </c>
      <c r="DA202" s="97">
        <f t="shared" si="449"/>
        <v>1.8298889481919787</v>
      </c>
      <c r="DB202" s="97">
        <f t="shared" si="450"/>
        <v>65.924364908990896</v>
      </c>
      <c r="DC202" s="97">
        <f t="shared" si="451"/>
        <v>65.924364908990896</v>
      </c>
      <c r="DD202" s="97">
        <f t="shared" si="452"/>
        <v>294.07563509100908</v>
      </c>
      <c r="DE202" s="97"/>
      <c r="DF202" s="97"/>
      <c r="DG202" s="97"/>
      <c r="DH202" s="97"/>
      <c r="DI202" s="97"/>
      <c r="DJ202" s="97"/>
      <c r="DK202" s="97"/>
      <c r="DL202" s="97"/>
      <c r="DM202" s="97"/>
      <c r="DN202" s="97"/>
      <c r="DO202" s="97"/>
    </row>
    <row r="203" spans="1:119" ht="30" customHeight="1" x14ac:dyDescent="0.2">
      <c r="A203" s="97">
        <f t="shared" si="375"/>
        <v>0</v>
      </c>
      <c r="B203" s="97">
        <f t="shared" si="376"/>
        <v>0.25728147017614317</v>
      </c>
      <c r="C203" s="97">
        <f t="shared" si="377"/>
        <v>0.25728147017614317</v>
      </c>
      <c r="D203" s="97">
        <f t="shared" si="378"/>
        <v>0.49309037384019661</v>
      </c>
      <c r="E203" s="97">
        <f t="shared" si="379"/>
        <v>0</v>
      </c>
      <c r="F203" s="98">
        <f t="shared" si="380"/>
        <v>0.49309037384019661</v>
      </c>
      <c r="G203" s="97">
        <f t="shared" si="381"/>
        <v>0.6047607451596142</v>
      </c>
      <c r="H203" s="97">
        <f t="shared" si="382"/>
        <v>0</v>
      </c>
      <c r="I203" s="98">
        <f t="shared" si="383"/>
        <v>0.6047607451596142</v>
      </c>
      <c r="J203" s="97">
        <f t="shared" si="384"/>
        <v>0</v>
      </c>
      <c r="K203" s="97">
        <f t="shared" si="385"/>
        <v>0</v>
      </c>
      <c r="L203" s="98">
        <f t="shared" si="386"/>
        <v>0</v>
      </c>
      <c r="M203" s="98">
        <f t="shared" si="387"/>
        <v>17</v>
      </c>
      <c r="N203" s="97"/>
      <c r="O203" s="97"/>
      <c r="P203" s="97"/>
      <c r="Q203" s="98">
        <f t="shared" si="453"/>
        <v>17</v>
      </c>
      <c r="R203" s="97">
        <f t="shared" si="388"/>
        <v>105.87231873866266</v>
      </c>
      <c r="S203" s="97">
        <f t="shared" si="389"/>
        <v>65.642421861728195</v>
      </c>
      <c r="T203" s="97">
        <f t="shared" si="390"/>
        <v>40.229896876934461</v>
      </c>
      <c r="U203" s="97" t="str">
        <f t="shared" si="391"/>
        <v>QSOS</v>
      </c>
      <c r="V203" s="97">
        <f t="shared" si="392"/>
        <v>294.35757813827183</v>
      </c>
      <c r="W203" s="97">
        <f t="shared" si="0"/>
        <v>191</v>
      </c>
      <c r="X203" s="97">
        <f>SIN((90-$Y$9)*$AE$8)*TAN($AE$9*$AE$8)/TAN((90-'C'!$F150)*$AE$8)</f>
        <v>1.0237931383963781</v>
      </c>
      <c r="Y203" s="97">
        <f t="shared" si="393"/>
        <v>3.9313065427916092</v>
      </c>
      <c r="Z203" s="97">
        <f t="shared" si="394"/>
        <v>2.2206545302661578</v>
      </c>
      <c r="AA203" s="97">
        <f t="shared" si="395"/>
        <v>27.453730502975219</v>
      </c>
      <c r="AB203" s="97">
        <f t="shared" si="396"/>
        <v>63.235932093769605</v>
      </c>
      <c r="AC203" s="97">
        <f t="shared" si="397"/>
        <v>-35.782201590794386</v>
      </c>
      <c r="AD203" s="97">
        <f t="shared" si="398"/>
        <v>89.310337403255176</v>
      </c>
      <c r="AE203" s="97">
        <f>(COS( 90.833*$AE$8)-SIN($Y$9*$AE$8)*SIN('C'!$F150*$AE$8))/COS($Y$9*$AE$8)/COS('C'!$F150*$AE$8)</f>
        <v>-0.25923852501863809</v>
      </c>
      <c r="AF203" s="97">
        <f t="shared" si="399"/>
        <v>105.02488372028502</v>
      </c>
      <c r="AG203" s="97">
        <f>('C'!$E150+$AG$9+$AA$9/15)</f>
        <v>12.128777777777781</v>
      </c>
      <c r="AH203" s="97">
        <f t="shared" si="400"/>
        <v>0</v>
      </c>
      <c r="AI203" s="97">
        <f t="shared" si="401"/>
        <v>0</v>
      </c>
      <c r="AJ203" s="97">
        <f t="shared" si="402"/>
        <v>0</v>
      </c>
      <c r="AK203" s="97">
        <f t="shared" si="403"/>
        <v>6.1747552842274365</v>
      </c>
      <c r="AL203" s="97">
        <f t="shared" si="404"/>
        <v>6.1747552842274365</v>
      </c>
      <c r="AM203" s="97"/>
      <c r="AN203" s="97"/>
      <c r="AO203" s="97">
        <f t="shared" si="405"/>
        <v>0.25728147017614317</v>
      </c>
      <c r="AP203" s="97">
        <f>SIN((90-$Y$9)*$AE$8)*TAN($AC$10*$AE$8)/TAN((90-'C'!$F150)*$AE$8)</f>
        <v>-8.2770117337949964E-2</v>
      </c>
      <c r="AQ203" s="97">
        <f t="shared" si="406"/>
        <v>2.5695650812758871E-2</v>
      </c>
      <c r="AR203" s="97">
        <f t="shared" si="407"/>
        <v>1.0127663357422376</v>
      </c>
      <c r="AS203" s="97">
        <f t="shared" si="408"/>
        <v>-4.6878272146795856</v>
      </c>
      <c r="AT203" s="97">
        <f t="shared" si="409"/>
        <v>-9.106959298875525</v>
      </c>
      <c r="AU203" s="97">
        <f t="shared" si="410"/>
        <v>4.4191320841959394</v>
      </c>
      <c r="AV203" s="97">
        <f t="shared" si="411"/>
        <v>193.7947865135551</v>
      </c>
      <c r="AW203" s="97" t="s">
        <v>8053</v>
      </c>
      <c r="AX203" s="97" t="s">
        <v>8053</v>
      </c>
      <c r="AY203" s="97" t="s">
        <v>8053</v>
      </c>
      <c r="AZ203" s="97">
        <f t="shared" si="412"/>
        <v>11.834168972164719</v>
      </c>
      <c r="BA203" s="97">
        <f t="shared" si="413"/>
        <v>11.834168972164719</v>
      </c>
      <c r="BB203" s="97">
        <f t="shared" si="414"/>
        <v>0.49309037384019661</v>
      </c>
      <c r="BC203" s="97">
        <f t="shared" si="415"/>
        <v>0</v>
      </c>
      <c r="BD203" s="97">
        <f t="shared" si="416"/>
        <v>0</v>
      </c>
      <c r="BE203" s="97">
        <f t="shared" si="417"/>
        <v>0</v>
      </c>
      <c r="BF203" s="97">
        <f>SIN((90-$Y$9)*$AE$8)*TAN($AC$9*$AE$8)/TAN((90-'C'!$F150)*$AE$8)</f>
        <v>-1.0237931383963785</v>
      </c>
      <c r="BG203" s="97">
        <f t="shared" si="418"/>
        <v>3.9313065427916136</v>
      </c>
      <c r="BH203" s="97">
        <f t="shared" si="419"/>
        <v>2.2206545302661587</v>
      </c>
      <c r="BI203" s="97">
        <f t="shared" si="420"/>
        <v>-27.453730502975223</v>
      </c>
      <c r="BJ203" s="97">
        <f t="shared" si="421"/>
        <v>-63.235932093769613</v>
      </c>
      <c r="BK203" s="97">
        <f t="shared" si="422"/>
        <v>35.782201590794386</v>
      </c>
      <c r="BL203" s="97">
        <f t="shared" si="423"/>
        <v>270.68966259674482</v>
      </c>
      <c r="BM203" s="97" t="s">
        <v>8053</v>
      </c>
      <c r="BN203" s="97" t="s">
        <v>8053</v>
      </c>
      <c r="BO203" s="97" t="s">
        <v>8053</v>
      </c>
      <c r="BP203" s="97">
        <f t="shared" si="424"/>
        <v>14.514257883830741</v>
      </c>
      <c r="BQ203" s="97">
        <f t="shared" si="425"/>
        <v>14.514257883830741</v>
      </c>
      <c r="BR203" s="97">
        <f t="shared" si="426"/>
        <v>0.6047607451596142</v>
      </c>
      <c r="BS203" s="97">
        <f t="shared" si="427"/>
        <v>0</v>
      </c>
      <c r="BT203" s="97">
        <f t="shared" si="428"/>
        <v>0</v>
      </c>
      <c r="BU203" s="97">
        <f t="shared" si="429"/>
        <v>0</v>
      </c>
      <c r="BV203" s="97">
        <f>SIN((90-$Y$9)*$AE$8)*TAN($AE$10*$AE$8)/TAN((90-'C'!$F150)*$AE$8)</f>
        <v>8.2770117337949936E-2</v>
      </c>
      <c r="BW203" s="97">
        <f t="shared" si="430"/>
        <v>2.5695650812758864E-2</v>
      </c>
      <c r="BX203" s="97">
        <f t="shared" si="431"/>
        <v>1.0127663357422376</v>
      </c>
      <c r="BY203" s="97">
        <f t="shared" si="432"/>
        <v>4.6878272146795839</v>
      </c>
      <c r="BZ203" s="97">
        <f t="shared" si="433"/>
        <v>9.1069592988755232</v>
      </c>
      <c r="CA203" s="97">
        <f t="shared" si="434"/>
        <v>-4.4191320841959394</v>
      </c>
      <c r="CB203" s="97">
        <f t="shared" si="435"/>
        <v>166.2052134864449</v>
      </c>
      <c r="CC203" s="97" t="s">
        <v>8053</v>
      </c>
      <c r="CD203" s="97" t="s">
        <v>8053</v>
      </c>
      <c r="CE203" s="97" t="s">
        <v>8053</v>
      </c>
      <c r="CF203" s="97">
        <f t="shared" si="436"/>
        <v>0</v>
      </c>
      <c r="CG203" s="97">
        <f t="shared" si="437"/>
        <v>0</v>
      </c>
      <c r="CH203" s="97">
        <f t="shared" si="438"/>
        <v>0</v>
      </c>
      <c r="CI203" s="97">
        <f t="shared" si="439"/>
        <v>0</v>
      </c>
      <c r="CJ203" s="97">
        <f t="shared" si="440"/>
        <v>0</v>
      </c>
      <c r="CK203" s="97">
        <f t="shared" si="441"/>
        <v>0</v>
      </c>
      <c r="CL203" s="97">
        <f>90-'C'!$F150</f>
        <v>70.585000000000008</v>
      </c>
      <c r="CM203" s="97">
        <v>17</v>
      </c>
      <c r="CN203" s="97"/>
      <c r="CO203" s="97"/>
      <c r="CP203" s="97"/>
      <c r="CQ203" s="97"/>
      <c r="CR203" s="97" t="s">
        <v>8199</v>
      </c>
      <c r="CS203" s="97">
        <f t="shared" si="442"/>
        <v>17</v>
      </c>
      <c r="CT203" s="97">
        <f t="shared" si="443"/>
        <v>34.31666666666667</v>
      </c>
      <c r="CU203" s="97">
        <f>'C'!F150</f>
        <v>19.414999999999999</v>
      </c>
      <c r="CV203" s="97">
        <f t="shared" si="444"/>
        <v>3.1415926535897931</v>
      </c>
      <c r="CW203" s="97">
        <f t="shared" si="445"/>
        <v>1.7453292519943295E-2</v>
      </c>
      <c r="CX203" s="97">
        <f t="shared" si="446"/>
        <v>57.295779513082323</v>
      </c>
      <c r="CY203" s="97">
        <f t="shared" si="447"/>
        <v>0.59893882164272083</v>
      </c>
      <c r="CZ203" s="97">
        <f t="shared" si="448"/>
        <v>0.33885567427469909</v>
      </c>
      <c r="DA203" s="97">
        <f t="shared" si="449"/>
        <v>1.8330300174431648</v>
      </c>
      <c r="DB203" s="97">
        <f t="shared" si="450"/>
        <v>65.642421861728195</v>
      </c>
      <c r="DC203" s="97">
        <f t="shared" si="451"/>
        <v>65.642421861728195</v>
      </c>
      <c r="DD203" s="97">
        <f t="shared" si="452"/>
        <v>294.35757813827183</v>
      </c>
      <c r="DE203" s="97"/>
      <c r="DF203" s="97"/>
      <c r="DG203" s="97"/>
      <c r="DH203" s="97"/>
      <c r="DI203" s="97"/>
      <c r="DJ203" s="97"/>
      <c r="DK203" s="97"/>
      <c r="DL203" s="97"/>
      <c r="DM203" s="97"/>
      <c r="DN203" s="97"/>
      <c r="DO203" s="97"/>
    </row>
    <row r="204" spans="1:119" ht="30" customHeight="1" x14ac:dyDescent="0.2">
      <c r="A204" s="97">
        <f t="shared" si="375"/>
        <v>0</v>
      </c>
      <c r="B204" s="97">
        <f t="shared" si="376"/>
        <v>0.25834356830806632</v>
      </c>
      <c r="C204" s="97">
        <f t="shared" si="377"/>
        <v>0.25834356830806632</v>
      </c>
      <c r="D204" s="97">
        <f t="shared" si="378"/>
        <v>0.49329283629055792</v>
      </c>
      <c r="E204" s="97">
        <f t="shared" si="379"/>
        <v>0</v>
      </c>
      <c r="F204" s="98">
        <f t="shared" si="380"/>
        <v>0.49329283629055792</v>
      </c>
      <c r="G204" s="97">
        <f t="shared" si="381"/>
        <v>0.60378198036102415</v>
      </c>
      <c r="H204" s="97">
        <f t="shared" si="382"/>
        <v>0</v>
      </c>
      <c r="I204" s="98">
        <f t="shared" si="383"/>
        <v>0.60378198036102415</v>
      </c>
      <c r="J204" s="97">
        <f t="shared" si="384"/>
        <v>0</v>
      </c>
      <c r="K204" s="97">
        <f t="shared" si="385"/>
        <v>0</v>
      </c>
      <c r="L204" s="98">
        <f t="shared" si="386"/>
        <v>0</v>
      </c>
      <c r="M204" s="98">
        <f t="shared" si="387"/>
        <v>18</v>
      </c>
      <c r="N204" s="97"/>
      <c r="O204" s="97"/>
      <c r="P204" s="97"/>
      <c r="Q204" s="98">
        <f t="shared" si="453"/>
        <v>18</v>
      </c>
      <c r="R204" s="97">
        <f t="shared" si="388"/>
        <v>105.87231873866266</v>
      </c>
      <c r="S204" s="97">
        <f t="shared" si="389"/>
        <v>65.365259221577645</v>
      </c>
      <c r="T204" s="97">
        <f t="shared" si="390"/>
        <v>40.507059517085011</v>
      </c>
      <c r="U204" s="97" t="str">
        <f t="shared" si="391"/>
        <v>QSOS</v>
      </c>
      <c r="V204" s="97">
        <f t="shared" si="392"/>
        <v>294.63474077842238</v>
      </c>
      <c r="W204" s="97">
        <f t="shared" si="0"/>
        <v>192</v>
      </c>
      <c r="X204" s="97">
        <f>SIN((90-$Y$9)*$AE$8)*TAN($AE$9*$AE$8)/TAN((90-'C'!$F151)*$AE$8)</f>
        <v>1.0364064496376453</v>
      </c>
      <c r="Y204" s="97">
        <f t="shared" si="393"/>
        <v>3.9313065427916092</v>
      </c>
      <c r="Z204" s="97">
        <f t="shared" si="394"/>
        <v>2.2206545302661578</v>
      </c>
      <c r="AA204" s="97">
        <f t="shared" si="395"/>
        <v>27.821085830467585</v>
      </c>
      <c r="AB204" s="97">
        <f t="shared" si="396"/>
        <v>63.235932093769605</v>
      </c>
      <c r="AC204" s="97">
        <f t="shared" si="397"/>
        <v>-35.414846263302024</v>
      </c>
      <c r="AD204" s="97">
        <f t="shared" si="398"/>
        <v>88.942982075762814</v>
      </c>
      <c r="AE204" s="97">
        <f>(COS( 90.833*$AE$8)-SIN($Y$9*$AE$8)*SIN('C'!$F151*$AE$8))/COS($Y$9*$AE$8)/COS('C'!$F151*$AE$8)</f>
        <v>-0.26222800026679244</v>
      </c>
      <c r="AF204" s="97">
        <f t="shared" si="399"/>
        <v>105.2023049631678</v>
      </c>
      <c r="AG204" s="97">
        <f>('C'!$E151+$AG$9+$AA$9/15)</f>
        <v>12.129777777777779</v>
      </c>
      <c r="AH204" s="97">
        <f t="shared" si="400"/>
        <v>0</v>
      </c>
      <c r="AI204" s="97">
        <f t="shared" si="401"/>
        <v>0</v>
      </c>
      <c r="AJ204" s="97">
        <f t="shared" si="402"/>
        <v>0</v>
      </c>
      <c r="AK204" s="97">
        <f t="shared" si="403"/>
        <v>6.2002456393935912</v>
      </c>
      <c r="AL204" s="97">
        <f t="shared" si="404"/>
        <v>6.2002456393935912</v>
      </c>
      <c r="AM204" s="97"/>
      <c r="AN204" s="97"/>
      <c r="AO204" s="97">
        <f t="shared" si="405"/>
        <v>0.25834356830806632</v>
      </c>
      <c r="AP204" s="97">
        <f>SIN((90-$Y$9)*$AE$8)*TAN($AC$10*$AE$8)/TAN((90-'C'!$F151)*$AE$8)</f>
        <v>-8.3789859717836437E-2</v>
      </c>
      <c r="AQ204" s="97">
        <f t="shared" si="406"/>
        <v>2.5695650812758871E-2</v>
      </c>
      <c r="AR204" s="97">
        <f t="shared" si="407"/>
        <v>1.0127663357422376</v>
      </c>
      <c r="AS204" s="97">
        <f t="shared" si="408"/>
        <v>-4.7457136968096831</v>
      </c>
      <c r="AT204" s="97">
        <f t="shared" si="409"/>
        <v>-9.106959298875525</v>
      </c>
      <c r="AU204" s="97">
        <f t="shared" si="410"/>
        <v>4.3612456020658419</v>
      </c>
      <c r="AV204" s="97">
        <f t="shared" si="411"/>
        <v>193.8526729956852</v>
      </c>
      <c r="AW204" s="97" t="s">
        <v>8053</v>
      </c>
      <c r="AX204" s="97" t="s">
        <v>8053</v>
      </c>
      <c r="AY204" s="97" t="s">
        <v>8053</v>
      </c>
      <c r="AZ204" s="97">
        <f t="shared" si="412"/>
        <v>11.83902807097339</v>
      </c>
      <c r="BA204" s="97">
        <f t="shared" si="413"/>
        <v>11.83902807097339</v>
      </c>
      <c r="BB204" s="97">
        <f t="shared" si="414"/>
        <v>0.49329283629055792</v>
      </c>
      <c r="BC204" s="97">
        <f t="shared" si="415"/>
        <v>0</v>
      </c>
      <c r="BD204" s="97">
        <f t="shared" si="416"/>
        <v>0</v>
      </c>
      <c r="BE204" s="97">
        <f t="shared" si="417"/>
        <v>0</v>
      </c>
      <c r="BF204" s="97">
        <f>SIN((90-$Y$9)*$AE$8)*TAN($AC$9*$AE$8)/TAN((90-'C'!$F151)*$AE$8)</f>
        <v>-1.0364064496376457</v>
      </c>
      <c r="BG204" s="97">
        <f t="shared" si="418"/>
        <v>3.9313065427916136</v>
      </c>
      <c r="BH204" s="97">
        <f t="shared" si="419"/>
        <v>2.2206545302661587</v>
      </c>
      <c r="BI204" s="97">
        <f t="shared" si="420"/>
        <v>-27.821085830467588</v>
      </c>
      <c r="BJ204" s="97">
        <f t="shared" si="421"/>
        <v>-63.235932093769613</v>
      </c>
      <c r="BK204" s="97">
        <f t="shared" si="422"/>
        <v>35.414846263302024</v>
      </c>
      <c r="BL204" s="97">
        <f t="shared" si="423"/>
        <v>271.05701792423719</v>
      </c>
      <c r="BM204" s="97" t="s">
        <v>8053</v>
      </c>
      <c r="BN204" s="97" t="s">
        <v>8053</v>
      </c>
      <c r="BO204" s="97" t="s">
        <v>8053</v>
      </c>
      <c r="BP204" s="97">
        <f t="shared" si="424"/>
        <v>14.490767528664581</v>
      </c>
      <c r="BQ204" s="97">
        <f t="shared" si="425"/>
        <v>14.490767528664581</v>
      </c>
      <c r="BR204" s="97">
        <f t="shared" si="426"/>
        <v>0.60378198036102415</v>
      </c>
      <c r="BS204" s="97">
        <f t="shared" si="427"/>
        <v>0</v>
      </c>
      <c r="BT204" s="97">
        <f t="shared" si="428"/>
        <v>0</v>
      </c>
      <c r="BU204" s="97">
        <f t="shared" si="429"/>
        <v>0</v>
      </c>
      <c r="BV204" s="97">
        <f>SIN((90-$Y$9)*$AE$8)*TAN($AE$10*$AE$8)/TAN((90-'C'!$F151)*$AE$8)</f>
        <v>8.3789859717836424E-2</v>
      </c>
      <c r="BW204" s="97">
        <f t="shared" si="430"/>
        <v>2.5695650812758864E-2</v>
      </c>
      <c r="BX204" s="97">
        <f t="shared" si="431"/>
        <v>1.0127663357422376</v>
      </c>
      <c r="BY204" s="97">
        <f t="shared" si="432"/>
        <v>4.7457136968096822</v>
      </c>
      <c r="BZ204" s="97">
        <f t="shared" si="433"/>
        <v>9.1069592988755232</v>
      </c>
      <c r="CA204" s="97">
        <f t="shared" si="434"/>
        <v>-4.361245602065841</v>
      </c>
      <c r="CB204" s="97">
        <f t="shared" si="435"/>
        <v>166.1473270043148</v>
      </c>
      <c r="CC204" s="97" t="s">
        <v>8053</v>
      </c>
      <c r="CD204" s="97" t="s">
        <v>8053</v>
      </c>
      <c r="CE204" s="97" t="s">
        <v>8053</v>
      </c>
      <c r="CF204" s="97">
        <f t="shared" si="436"/>
        <v>0</v>
      </c>
      <c r="CG204" s="97">
        <f t="shared" si="437"/>
        <v>0</v>
      </c>
      <c r="CH204" s="97">
        <f t="shared" si="438"/>
        <v>0</v>
      </c>
      <c r="CI204" s="97">
        <f t="shared" si="439"/>
        <v>0</v>
      </c>
      <c r="CJ204" s="97">
        <f t="shared" si="440"/>
        <v>0</v>
      </c>
      <c r="CK204" s="97">
        <f t="shared" si="441"/>
        <v>0</v>
      </c>
      <c r="CL204" s="97">
        <f>90-'C'!$F151</f>
        <v>70.364000000000004</v>
      </c>
      <c r="CM204" s="97">
        <v>18</v>
      </c>
      <c r="CN204" s="97"/>
      <c r="CO204" s="97"/>
      <c r="CP204" s="97"/>
      <c r="CQ204" s="97"/>
      <c r="CR204" s="97" t="s">
        <v>8199</v>
      </c>
      <c r="CS204" s="97">
        <f t="shared" si="442"/>
        <v>18</v>
      </c>
      <c r="CT204" s="97">
        <f t="shared" si="443"/>
        <v>34.31666666666667</v>
      </c>
      <c r="CU204" s="97">
        <f>'C'!F151</f>
        <v>19.635999999999999</v>
      </c>
      <c r="CV204" s="97">
        <f t="shared" si="444"/>
        <v>3.1415926535897931</v>
      </c>
      <c r="CW204" s="97">
        <f t="shared" si="445"/>
        <v>1.7453292519943295E-2</v>
      </c>
      <c r="CX204" s="97">
        <f t="shared" si="446"/>
        <v>57.295779513082323</v>
      </c>
      <c r="CY204" s="97">
        <f t="shared" si="447"/>
        <v>0.59893882164272083</v>
      </c>
      <c r="CZ204" s="97">
        <f t="shared" si="448"/>
        <v>0.34271285192160655</v>
      </c>
      <c r="DA204" s="97">
        <f t="shared" si="449"/>
        <v>1.83612660229445</v>
      </c>
      <c r="DB204" s="97">
        <f t="shared" si="450"/>
        <v>65.365259221577645</v>
      </c>
      <c r="DC204" s="97">
        <f t="shared" si="451"/>
        <v>65.365259221577645</v>
      </c>
      <c r="DD204" s="97">
        <f t="shared" si="452"/>
        <v>294.63474077842238</v>
      </c>
      <c r="DE204" s="97"/>
      <c r="DF204" s="97"/>
      <c r="DG204" s="97"/>
      <c r="DH204" s="97"/>
      <c r="DI204" s="97"/>
      <c r="DJ204" s="97"/>
      <c r="DK204" s="97"/>
      <c r="DL204" s="97"/>
      <c r="DM204" s="97"/>
      <c r="DN204" s="97"/>
      <c r="DO204" s="97"/>
    </row>
    <row r="205" spans="1:119" ht="30" customHeight="1" x14ac:dyDescent="0.2">
      <c r="A205" s="97">
        <f t="shared" si="375"/>
        <v>0</v>
      </c>
      <c r="B205" s="97">
        <f t="shared" si="376"/>
        <v>0.25933767248469713</v>
      </c>
      <c r="C205" s="97">
        <f t="shared" si="377"/>
        <v>0.25933767248469713</v>
      </c>
      <c r="D205" s="97">
        <f t="shared" si="378"/>
        <v>0.49344897418819383</v>
      </c>
      <c r="E205" s="97">
        <f t="shared" si="379"/>
        <v>0</v>
      </c>
      <c r="F205" s="98">
        <f t="shared" si="380"/>
        <v>0.49344897418819383</v>
      </c>
      <c r="G205" s="97">
        <f t="shared" si="381"/>
        <v>0.60278787618439333</v>
      </c>
      <c r="H205" s="97">
        <f t="shared" si="382"/>
        <v>0</v>
      </c>
      <c r="I205" s="98">
        <f t="shared" si="383"/>
        <v>0.60278787618439333</v>
      </c>
      <c r="J205" s="97">
        <f t="shared" si="384"/>
        <v>0</v>
      </c>
      <c r="K205" s="97">
        <f t="shared" si="385"/>
        <v>0</v>
      </c>
      <c r="L205" s="98">
        <f t="shared" si="386"/>
        <v>0</v>
      </c>
      <c r="M205" s="98">
        <f t="shared" si="387"/>
        <v>19</v>
      </c>
      <c r="N205" s="97"/>
      <c r="O205" s="97"/>
      <c r="P205" s="97"/>
      <c r="Q205" s="98">
        <f t="shared" si="453"/>
        <v>19</v>
      </c>
      <c r="R205" s="97">
        <f t="shared" si="388"/>
        <v>105.87231873866266</v>
      </c>
      <c r="S205" s="97">
        <f t="shared" si="389"/>
        <v>65.096652764780075</v>
      </c>
      <c r="T205" s="97">
        <f t="shared" si="390"/>
        <v>40.775665973882582</v>
      </c>
      <c r="U205" s="97" t="str">
        <f t="shared" si="391"/>
        <v>QSOS</v>
      </c>
      <c r="V205" s="97">
        <f t="shared" si="392"/>
        <v>294.90334723521994</v>
      </c>
      <c r="W205" s="97">
        <f t="shared" si="0"/>
        <v>193</v>
      </c>
      <c r="X205" s="97">
        <f>SIN((90-$Y$9)*$AE$8)*TAN($AE$9*$AE$8)/TAN((90-'C'!$F152)*$AE$8)</f>
        <v>1.0486533698585365</v>
      </c>
      <c r="Y205" s="97">
        <f t="shared" si="393"/>
        <v>3.9313065427916092</v>
      </c>
      <c r="Z205" s="97">
        <f t="shared" si="394"/>
        <v>2.2206545302661578</v>
      </c>
      <c r="AA205" s="97">
        <f t="shared" si="395"/>
        <v>28.178963334054689</v>
      </c>
      <c r="AB205" s="97">
        <f t="shared" si="396"/>
        <v>63.235932093769605</v>
      </c>
      <c r="AC205" s="97">
        <f t="shared" si="397"/>
        <v>-35.05696875971492</v>
      </c>
      <c r="AD205" s="97">
        <f t="shared" si="398"/>
        <v>88.585104572175709</v>
      </c>
      <c r="AE205" s="97">
        <f>(COS( 90.833*$AE$8)-SIN($Y$9*$AE$8)*SIN('C'!$F152*$AE$8))/COS($Y$9*$AE$8)/COS('C'!$F152*$AE$8)</f>
        <v>-0.2651309026760616</v>
      </c>
      <c r="AF205" s="97">
        <f t="shared" si="399"/>
        <v>105.37473119877195</v>
      </c>
      <c r="AG205" s="97">
        <f>('C'!$E152+$AG$9+$AA$9/15)</f>
        <v>12.129777777777779</v>
      </c>
      <c r="AH205" s="97">
        <f t="shared" si="400"/>
        <v>0</v>
      </c>
      <c r="AI205" s="97">
        <f t="shared" si="401"/>
        <v>0</v>
      </c>
      <c r="AJ205" s="97">
        <f t="shared" si="402"/>
        <v>0</v>
      </c>
      <c r="AK205" s="97">
        <f t="shared" si="403"/>
        <v>6.2241041396327317</v>
      </c>
      <c r="AL205" s="97">
        <f t="shared" si="404"/>
        <v>6.2241041396327317</v>
      </c>
      <c r="AM205" s="97"/>
      <c r="AN205" s="97"/>
      <c r="AO205" s="97">
        <f t="shared" si="405"/>
        <v>0.25933767248469713</v>
      </c>
      <c r="AP205" s="97">
        <f>SIN((90-$Y$9)*$AE$8)*TAN($AC$10*$AE$8)/TAN((90-'C'!$F152)*$AE$8)</f>
        <v>-8.4779980657013143E-2</v>
      </c>
      <c r="AQ205" s="97">
        <f t="shared" si="406"/>
        <v>2.5695650812758871E-2</v>
      </c>
      <c r="AR205" s="97">
        <f t="shared" si="407"/>
        <v>1.0127663357422376</v>
      </c>
      <c r="AS205" s="97">
        <f t="shared" si="408"/>
        <v>-4.8019233399586305</v>
      </c>
      <c r="AT205" s="97">
        <f t="shared" si="409"/>
        <v>-9.106959298875525</v>
      </c>
      <c r="AU205" s="97">
        <f t="shared" si="410"/>
        <v>4.3050359589168945</v>
      </c>
      <c r="AV205" s="97">
        <f t="shared" si="411"/>
        <v>193.90888263883414</v>
      </c>
      <c r="AW205" s="97" t="s">
        <v>8053</v>
      </c>
      <c r="AX205" s="97" t="s">
        <v>8053</v>
      </c>
      <c r="AY205" s="97" t="s">
        <v>8053</v>
      </c>
      <c r="AZ205" s="97">
        <f t="shared" si="412"/>
        <v>11.842775380516652</v>
      </c>
      <c r="BA205" s="97">
        <f t="shared" si="413"/>
        <v>11.842775380516652</v>
      </c>
      <c r="BB205" s="97">
        <f t="shared" si="414"/>
        <v>0.49344897418819383</v>
      </c>
      <c r="BC205" s="97">
        <f t="shared" si="415"/>
        <v>0</v>
      </c>
      <c r="BD205" s="97">
        <f t="shared" si="416"/>
        <v>0</v>
      </c>
      <c r="BE205" s="97">
        <f t="shared" si="417"/>
        <v>0</v>
      </c>
      <c r="BF205" s="97">
        <f>SIN((90-$Y$9)*$AE$8)*TAN($AC$9*$AE$8)/TAN((90-'C'!$F152)*$AE$8)</f>
        <v>-1.048653369858537</v>
      </c>
      <c r="BG205" s="97">
        <f t="shared" si="418"/>
        <v>3.9313065427916136</v>
      </c>
      <c r="BH205" s="97">
        <f t="shared" si="419"/>
        <v>2.2206545302661587</v>
      </c>
      <c r="BI205" s="97">
        <f t="shared" si="420"/>
        <v>-28.178963334054689</v>
      </c>
      <c r="BJ205" s="97">
        <f t="shared" si="421"/>
        <v>-63.235932093769613</v>
      </c>
      <c r="BK205" s="97">
        <f t="shared" si="422"/>
        <v>35.05696875971492</v>
      </c>
      <c r="BL205" s="97">
        <f t="shared" si="423"/>
        <v>271.41489542782432</v>
      </c>
      <c r="BM205" s="97" t="s">
        <v>8053</v>
      </c>
      <c r="BN205" s="97" t="s">
        <v>8053</v>
      </c>
      <c r="BO205" s="97" t="s">
        <v>8053</v>
      </c>
      <c r="BP205" s="97">
        <f t="shared" si="424"/>
        <v>14.466909028425441</v>
      </c>
      <c r="BQ205" s="97">
        <f t="shared" si="425"/>
        <v>14.466909028425441</v>
      </c>
      <c r="BR205" s="97">
        <f t="shared" si="426"/>
        <v>0.60278787618439333</v>
      </c>
      <c r="BS205" s="97">
        <f t="shared" si="427"/>
        <v>0</v>
      </c>
      <c r="BT205" s="97">
        <f t="shared" si="428"/>
        <v>0</v>
      </c>
      <c r="BU205" s="97">
        <f t="shared" si="429"/>
        <v>0</v>
      </c>
      <c r="BV205" s="97">
        <f>SIN((90-$Y$9)*$AE$8)*TAN($AE$10*$AE$8)/TAN((90-'C'!$F152)*$AE$8)</f>
        <v>8.4779980657013129E-2</v>
      </c>
      <c r="BW205" s="97">
        <f t="shared" si="430"/>
        <v>2.5695650812758864E-2</v>
      </c>
      <c r="BX205" s="97">
        <f t="shared" si="431"/>
        <v>1.0127663357422376</v>
      </c>
      <c r="BY205" s="97">
        <f t="shared" si="432"/>
        <v>4.8019233399586296</v>
      </c>
      <c r="BZ205" s="97">
        <f t="shared" si="433"/>
        <v>9.1069592988755232</v>
      </c>
      <c r="CA205" s="97">
        <f t="shared" si="434"/>
        <v>-4.3050359589168936</v>
      </c>
      <c r="CB205" s="97">
        <f t="shared" si="435"/>
        <v>166.09111736116586</v>
      </c>
      <c r="CC205" s="97" t="s">
        <v>8053</v>
      </c>
      <c r="CD205" s="97" t="s">
        <v>8053</v>
      </c>
      <c r="CE205" s="97" t="s">
        <v>8053</v>
      </c>
      <c r="CF205" s="97">
        <f t="shared" si="436"/>
        <v>0</v>
      </c>
      <c r="CG205" s="97">
        <f t="shared" si="437"/>
        <v>0</v>
      </c>
      <c r="CH205" s="97">
        <f t="shared" si="438"/>
        <v>0</v>
      </c>
      <c r="CI205" s="97">
        <f t="shared" si="439"/>
        <v>0</v>
      </c>
      <c r="CJ205" s="97">
        <f t="shared" si="440"/>
        <v>0</v>
      </c>
      <c r="CK205" s="97">
        <f t="shared" si="441"/>
        <v>0</v>
      </c>
      <c r="CL205" s="97">
        <f>90-'C'!$F152</f>
        <v>70.150000000000006</v>
      </c>
      <c r="CM205" s="97">
        <v>19</v>
      </c>
      <c r="CN205" s="97"/>
      <c r="CO205" s="97"/>
      <c r="CP205" s="97"/>
      <c r="CQ205" s="97"/>
      <c r="CR205" s="97" t="s">
        <v>8199</v>
      </c>
      <c r="CS205" s="97">
        <f t="shared" si="442"/>
        <v>19</v>
      </c>
      <c r="CT205" s="97">
        <f t="shared" si="443"/>
        <v>34.31666666666667</v>
      </c>
      <c r="CU205" s="97">
        <f>'C'!F152</f>
        <v>19.850000000000001</v>
      </c>
      <c r="CV205" s="97">
        <f t="shared" si="444"/>
        <v>3.1415926535897931</v>
      </c>
      <c r="CW205" s="97">
        <f t="shared" si="445"/>
        <v>1.7453292519943295E-2</v>
      </c>
      <c r="CX205" s="97">
        <f t="shared" si="446"/>
        <v>57.295779513082323</v>
      </c>
      <c r="CY205" s="97">
        <f t="shared" si="447"/>
        <v>0.59893882164272083</v>
      </c>
      <c r="CZ205" s="97">
        <f t="shared" si="448"/>
        <v>0.34644785652087445</v>
      </c>
      <c r="DA205" s="97">
        <f t="shared" si="449"/>
        <v>1.839136007822562</v>
      </c>
      <c r="DB205" s="97">
        <f t="shared" si="450"/>
        <v>65.096652764780075</v>
      </c>
      <c r="DC205" s="97">
        <f t="shared" si="451"/>
        <v>65.096652764780075</v>
      </c>
      <c r="DD205" s="97">
        <f t="shared" si="452"/>
        <v>294.90334723521994</v>
      </c>
      <c r="DE205" s="97"/>
      <c r="DF205" s="97"/>
      <c r="DG205" s="97"/>
      <c r="DH205" s="97"/>
      <c r="DI205" s="97"/>
      <c r="DJ205" s="97"/>
      <c r="DK205" s="97"/>
      <c r="DL205" s="97"/>
      <c r="DM205" s="97"/>
      <c r="DN205" s="97"/>
      <c r="DO205" s="97"/>
    </row>
    <row r="206" spans="1:119" ht="30" customHeight="1" x14ac:dyDescent="0.2">
      <c r="A206" s="97">
        <f t="shared" si="375"/>
        <v>0</v>
      </c>
      <c r="B206" s="97">
        <f t="shared" si="376"/>
        <v>0.26035604143670399</v>
      </c>
      <c r="C206" s="97">
        <f t="shared" si="377"/>
        <v>0.26035604143670399</v>
      </c>
      <c r="D206" s="97">
        <f t="shared" si="378"/>
        <v>0.49364355006627636</v>
      </c>
      <c r="E206" s="97">
        <f t="shared" si="379"/>
        <v>0</v>
      </c>
      <c r="F206" s="98">
        <f t="shared" si="380"/>
        <v>0.49364355006627636</v>
      </c>
      <c r="G206" s="97">
        <f t="shared" si="381"/>
        <v>0.60185284056571964</v>
      </c>
      <c r="H206" s="97">
        <f t="shared" si="382"/>
        <v>0</v>
      </c>
      <c r="I206" s="98">
        <f t="shared" si="383"/>
        <v>0.60185284056571964</v>
      </c>
      <c r="J206" s="97">
        <f t="shared" si="384"/>
        <v>0</v>
      </c>
      <c r="K206" s="97">
        <f t="shared" si="385"/>
        <v>0</v>
      </c>
      <c r="L206" s="98">
        <f t="shared" si="386"/>
        <v>0</v>
      </c>
      <c r="M206" s="98">
        <f t="shared" si="387"/>
        <v>20</v>
      </c>
      <c r="N206" s="97"/>
      <c r="O206" s="97"/>
      <c r="P206" s="97"/>
      <c r="Q206" s="98">
        <f t="shared" si="453"/>
        <v>20</v>
      </c>
      <c r="R206" s="97">
        <f t="shared" si="388"/>
        <v>105.87231873866266</v>
      </c>
      <c r="S206" s="97">
        <f t="shared" si="389"/>
        <v>64.834107164782338</v>
      </c>
      <c r="T206" s="97">
        <f t="shared" si="390"/>
        <v>41.038211573880318</v>
      </c>
      <c r="U206" s="97" t="str">
        <f t="shared" si="391"/>
        <v>QSOS</v>
      </c>
      <c r="V206" s="97">
        <f t="shared" si="392"/>
        <v>295.16589283521768</v>
      </c>
      <c r="W206" s="97">
        <f t="shared" si="0"/>
        <v>194</v>
      </c>
      <c r="X206" s="97">
        <f>SIN((90-$Y$9)*$AE$8)*TAN($AE$9*$AE$8)/TAN((90-'C'!$F153)*$AE$8)</f>
        <v>1.0606460649216707</v>
      </c>
      <c r="Y206" s="97">
        <f t="shared" si="393"/>
        <v>3.9313065427916092</v>
      </c>
      <c r="Z206" s="97">
        <f t="shared" si="394"/>
        <v>2.2206545302661578</v>
      </c>
      <c r="AA206" s="97">
        <f t="shared" si="395"/>
        <v>28.530576156777176</v>
      </c>
      <c r="AB206" s="97">
        <f t="shared" si="396"/>
        <v>63.235932093769605</v>
      </c>
      <c r="AC206" s="97">
        <f t="shared" si="397"/>
        <v>-34.705355936992433</v>
      </c>
      <c r="AD206" s="97">
        <f t="shared" si="398"/>
        <v>88.233491749453208</v>
      </c>
      <c r="AE206" s="97">
        <f>(COS( 90.833*$AE$8)-SIN($Y$9*$AE$8)*SIN('C'!$F153*$AE$8))/COS($Y$9*$AE$8)/COS('C'!$F153*$AE$8)</f>
        <v>-0.26797379810554006</v>
      </c>
      <c r="AF206" s="97">
        <f t="shared" si="399"/>
        <v>105.54373153866625</v>
      </c>
      <c r="AG206" s="97">
        <f>('C'!$E153+$AG$9+$AA$9/15)</f>
        <v>12.130777777777777</v>
      </c>
      <c r="AH206" s="97">
        <f t="shared" si="400"/>
        <v>0</v>
      </c>
      <c r="AI206" s="97">
        <f t="shared" si="401"/>
        <v>0</v>
      </c>
      <c r="AJ206" s="97">
        <f t="shared" si="402"/>
        <v>0</v>
      </c>
      <c r="AK206" s="97">
        <f t="shared" si="403"/>
        <v>6.2485449944808957</v>
      </c>
      <c r="AL206" s="97">
        <f t="shared" si="404"/>
        <v>6.2485449944808957</v>
      </c>
      <c r="AM206" s="97"/>
      <c r="AN206" s="97"/>
      <c r="AO206" s="97">
        <f t="shared" si="405"/>
        <v>0.26035604143670399</v>
      </c>
      <c r="AP206" s="97">
        <f>SIN((90-$Y$9)*$AE$8)*TAN($AC$10*$AE$8)/TAN((90-'C'!$F153)*$AE$8)</f>
        <v>-8.574954837567228E-2</v>
      </c>
      <c r="AQ206" s="97">
        <f t="shared" si="406"/>
        <v>2.5695650812758871E-2</v>
      </c>
      <c r="AR206" s="97">
        <f t="shared" si="407"/>
        <v>1.0127663357422376</v>
      </c>
      <c r="AS206" s="97">
        <f t="shared" si="408"/>
        <v>-4.8569706560683574</v>
      </c>
      <c r="AT206" s="97">
        <f t="shared" si="409"/>
        <v>-9.106959298875525</v>
      </c>
      <c r="AU206" s="97">
        <f t="shared" si="410"/>
        <v>4.2499886428071676</v>
      </c>
      <c r="AV206" s="97">
        <f t="shared" si="411"/>
        <v>193.96392995494389</v>
      </c>
      <c r="AW206" s="97" t="s">
        <v>8053</v>
      </c>
      <c r="AX206" s="97" t="s">
        <v>8053</v>
      </c>
      <c r="AY206" s="97" t="s">
        <v>8053</v>
      </c>
      <c r="AZ206" s="97">
        <f t="shared" si="412"/>
        <v>11.847445201590633</v>
      </c>
      <c r="BA206" s="97">
        <f t="shared" si="413"/>
        <v>11.847445201590633</v>
      </c>
      <c r="BB206" s="97">
        <f t="shared" si="414"/>
        <v>0.49364355006627636</v>
      </c>
      <c r="BC206" s="97">
        <f t="shared" si="415"/>
        <v>0</v>
      </c>
      <c r="BD206" s="97">
        <f t="shared" si="416"/>
        <v>0</v>
      </c>
      <c r="BE206" s="97">
        <f t="shared" si="417"/>
        <v>0</v>
      </c>
      <c r="BF206" s="97">
        <f>SIN((90-$Y$9)*$AE$8)*TAN($AC$9*$AE$8)/TAN((90-'C'!$F153)*$AE$8)</f>
        <v>-1.0606460649216711</v>
      </c>
      <c r="BG206" s="97">
        <f t="shared" si="418"/>
        <v>3.9313065427916136</v>
      </c>
      <c r="BH206" s="97">
        <f t="shared" si="419"/>
        <v>2.2206545302661587</v>
      </c>
      <c r="BI206" s="97">
        <f t="shared" si="420"/>
        <v>-28.530576156777176</v>
      </c>
      <c r="BJ206" s="97">
        <f t="shared" si="421"/>
        <v>-63.235932093769613</v>
      </c>
      <c r="BK206" s="97">
        <f t="shared" si="422"/>
        <v>34.705355936992433</v>
      </c>
      <c r="BL206" s="97">
        <f t="shared" si="423"/>
        <v>271.76650825054679</v>
      </c>
      <c r="BM206" s="97" t="s">
        <v>8053</v>
      </c>
      <c r="BN206" s="97" t="s">
        <v>8053</v>
      </c>
      <c r="BO206" s="97" t="s">
        <v>8053</v>
      </c>
      <c r="BP206" s="97">
        <f t="shared" si="424"/>
        <v>14.444468173577272</v>
      </c>
      <c r="BQ206" s="97">
        <f t="shared" si="425"/>
        <v>14.444468173577272</v>
      </c>
      <c r="BR206" s="97">
        <f t="shared" si="426"/>
        <v>0.60185284056571964</v>
      </c>
      <c r="BS206" s="97">
        <f t="shared" si="427"/>
        <v>0</v>
      </c>
      <c r="BT206" s="97">
        <f t="shared" si="428"/>
        <v>0</v>
      </c>
      <c r="BU206" s="97">
        <f t="shared" si="429"/>
        <v>0</v>
      </c>
      <c r="BV206" s="97">
        <f>SIN((90-$Y$9)*$AE$8)*TAN($AE$10*$AE$8)/TAN((90-'C'!$F153)*$AE$8)</f>
        <v>8.5749548375672266E-2</v>
      </c>
      <c r="BW206" s="97">
        <f t="shared" si="430"/>
        <v>2.5695650812758864E-2</v>
      </c>
      <c r="BX206" s="97">
        <f t="shared" si="431"/>
        <v>1.0127663357422376</v>
      </c>
      <c r="BY206" s="97">
        <f t="shared" si="432"/>
        <v>4.8569706560683565</v>
      </c>
      <c r="BZ206" s="97">
        <f t="shared" si="433"/>
        <v>9.1069592988755232</v>
      </c>
      <c r="CA206" s="97">
        <f t="shared" si="434"/>
        <v>-4.2499886428071667</v>
      </c>
      <c r="CB206" s="97">
        <f t="shared" si="435"/>
        <v>166.03607004505611</v>
      </c>
      <c r="CC206" s="97" t="s">
        <v>8053</v>
      </c>
      <c r="CD206" s="97" t="s">
        <v>8053</v>
      </c>
      <c r="CE206" s="97" t="s">
        <v>8053</v>
      </c>
      <c r="CF206" s="97">
        <f t="shared" si="436"/>
        <v>0</v>
      </c>
      <c r="CG206" s="97">
        <f t="shared" si="437"/>
        <v>0</v>
      </c>
      <c r="CH206" s="97">
        <f t="shared" si="438"/>
        <v>0</v>
      </c>
      <c r="CI206" s="97">
        <f t="shared" si="439"/>
        <v>0</v>
      </c>
      <c r="CJ206" s="97">
        <f t="shared" si="440"/>
        <v>0</v>
      </c>
      <c r="CK206" s="97">
        <f t="shared" si="441"/>
        <v>0</v>
      </c>
      <c r="CL206" s="97">
        <f>90-'C'!$F153</f>
        <v>69.941000000000003</v>
      </c>
      <c r="CM206" s="97">
        <v>20</v>
      </c>
      <c r="CN206" s="97"/>
      <c r="CO206" s="97"/>
      <c r="CP206" s="97"/>
      <c r="CQ206" s="97"/>
      <c r="CR206" s="97" t="s">
        <v>8199</v>
      </c>
      <c r="CS206" s="97">
        <f t="shared" si="442"/>
        <v>20</v>
      </c>
      <c r="CT206" s="97">
        <f t="shared" si="443"/>
        <v>34.31666666666667</v>
      </c>
      <c r="CU206" s="97">
        <f>'C'!F153</f>
        <v>20.059000000000001</v>
      </c>
      <c r="CV206" s="97">
        <f t="shared" si="444"/>
        <v>3.1415926535897931</v>
      </c>
      <c r="CW206" s="97">
        <f t="shared" si="445"/>
        <v>1.7453292519943295E-2</v>
      </c>
      <c r="CX206" s="97">
        <f t="shared" si="446"/>
        <v>57.295779513082323</v>
      </c>
      <c r="CY206" s="97">
        <f t="shared" si="447"/>
        <v>0.59893882164272083</v>
      </c>
      <c r="CZ206" s="97">
        <f t="shared" si="448"/>
        <v>0.35009559465754259</v>
      </c>
      <c r="DA206" s="97">
        <f t="shared" si="449"/>
        <v>1.842085620190707</v>
      </c>
      <c r="DB206" s="97">
        <f t="shared" si="450"/>
        <v>64.834107164782338</v>
      </c>
      <c r="DC206" s="97">
        <f t="shared" si="451"/>
        <v>64.834107164782338</v>
      </c>
      <c r="DD206" s="97">
        <f t="shared" si="452"/>
        <v>295.16589283521768</v>
      </c>
      <c r="DE206" s="97"/>
      <c r="DF206" s="97"/>
      <c r="DG206" s="97"/>
      <c r="DH206" s="97"/>
      <c r="DI206" s="97"/>
      <c r="DJ206" s="97"/>
      <c r="DK206" s="97"/>
      <c r="DL206" s="97"/>
      <c r="DM206" s="97"/>
      <c r="DN206" s="97"/>
      <c r="DO206" s="97"/>
    </row>
    <row r="207" spans="1:119" ht="30" customHeight="1" x14ac:dyDescent="0.2">
      <c r="A207" s="97">
        <f t="shared" si="375"/>
        <v>0</v>
      </c>
      <c r="B207" s="97">
        <f t="shared" si="376"/>
        <v>0.26135200667024444</v>
      </c>
      <c r="C207" s="97">
        <f t="shared" si="377"/>
        <v>0.26135200667024444</v>
      </c>
      <c r="D207" s="97">
        <f t="shared" si="378"/>
        <v>0.49383413862756392</v>
      </c>
      <c r="E207" s="97">
        <f t="shared" si="379"/>
        <v>0</v>
      </c>
      <c r="F207" s="98">
        <f t="shared" si="380"/>
        <v>0.49383413862756392</v>
      </c>
      <c r="G207" s="97">
        <f t="shared" si="381"/>
        <v>0.60094020866551301</v>
      </c>
      <c r="H207" s="97">
        <f t="shared" si="382"/>
        <v>0</v>
      </c>
      <c r="I207" s="98">
        <f t="shared" si="383"/>
        <v>0.60094020866551301</v>
      </c>
      <c r="J207" s="97">
        <f t="shared" si="384"/>
        <v>0</v>
      </c>
      <c r="K207" s="97">
        <f t="shared" si="385"/>
        <v>0</v>
      </c>
      <c r="L207" s="98">
        <f t="shared" si="386"/>
        <v>0</v>
      </c>
      <c r="M207" s="98">
        <f t="shared" si="387"/>
        <v>21</v>
      </c>
      <c r="N207" s="97"/>
      <c r="O207" s="97"/>
      <c r="P207" s="97"/>
      <c r="Q207" s="98">
        <f t="shared" si="453"/>
        <v>21</v>
      </c>
      <c r="R207" s="97">
        <f t="shared" si="388"/>
        <v>105.87231873866266</v>
      </c>
      <c r="S207" s="97">
        <f t="shared" si="389"/>
        <v>64.578892122620204</v>
      </c>
      <c r="T207" s="97">
        <f t="shared" si="390"/>
        <v>41.293426616042453</v>
      </c>
      <c r="U207" s="97" t="str">
        <f t="shared" si="391"/>
        <v>QSOS</v>
      </c>
      <c r="V207" s="97">
        <f t="shared" si="392"/>
        <v>295.42110787737977</v>
      </c>
      <c r="W207" s="97">
        <f t="shared" si="0"/>
        <v>195</v>
      </c>
      <c r="X207" s="97">
        <f>SIN((90-$Y$9)*$AE$8)*TAN($AE$9*$AE$8)/TAN((90-'C'!$F154)*$AE$8)</f>
        <v>1.0723250930814199</v>
      </c>
      <c r="Y207" s="97">
        <f t="shared" si="393"/>
        <v>3.9313065427916092</v>
      </c>
      <c r="Z207" s="97">
        <f t="shared" si="394"/>
        <v>2.2206545302661578</v>
      </c>
      <c r="AA207" s="97">
        <f t="shared" si="395"/>
        <v>28.874123640851671</v>
      </c>
      <c r="AB207" s="97">
        <f t="shared" si="396"/>
        <v>63.235932093769605</v>
      </c>
      <c r="AC207" s="97">
        <f t="shared" si="397"/>
        <v>-34.361808452917934</v>
      </c>
      <c r="AD207" s="97">
        <f t="shared" si="398"/>
        <v>87.889944265378716</v>
      </c>
      <c r="AE207" s="97">
        <f>(COS( 90.833*$AE$8)-SIN($Y$9*$AE$8)*SIN('C'!$F154*$AE$8))/COS($Y$9*$AE$8)/COS('C'!$F154*$AE$8)</f>
        <v>-0.27074257710054705</v>
      </c>
      <c r="AF207" s="97">
        <f t="shared" si="399"/>
        <v>105.70845928369559</v>
      </c>
      <c r="AG207" s="97">
        <f>('C'!$E154+$AG$9+$AA$9/15)</f>
        <v>12.131777777777781</v>
      </c>
      <c r="AH207" s="97">
        <f t="shared" si="400"/>
        <v>0</v>
      </c>
      <c r="AI207" s="97">
        <f t="shared" si="401"/>
        <v>0</v>
      </c>
      <c r="AJ207" s="97">
        <f t="shared" si="402"/>
        <v>0</v>
      </c>
      <c r="AK207" s="97">
        <f t="shared" si="403"/>
        <v>6.272448160085867</v>
      </c>
      <c r="AL207" s="97">
        <f t="shared" si="404"/>
        <v>6.272448160085867</v>
      </c>
      <c r="AM207" s="97"/>
      <c r="AN207" s="97"/>
      <c r="AO207" s="97">
        <f t="shared" si="405"/>
        <v>0.26135200667024444</v>
      </c>
      <c r="AP207" s="97">
        <f>SIN((90-$Y$9)*$AE$8)*TAN($AC$10*$AE$8)/TAN((90-'C'!$F154)*$AE$8)</f>
        <v>-8.6693757215252729E-2</v>
      </c>
      <c r="AQ207" s="97">
        <f t="shared" si="406"/>
        <v>2.5695650812758871E-2</v>
      </c>
      <c r="AR207" s="97">
        <f t="shared" si="407"/>
        <v>1.0127663357422376</v>
      </c>
      <c r="AS207" s="97">
        <f t="shared" si="408"/>
        <v>-4.9105825381318109</v>
      </c>
      <c r="AT207" s="97">
        <f t="shared" si="409"/>
        <v>-9.106959298875525</v>
      </c>
      <c r="AU207" s="97">
        <f t="shared" si="410"/>
        <v>4.1963767607437141</v>
      </c>
      <c r="AV207" s="97">
        <f t="shared" si="411"/>
        <v>194.01754183700734</v>
      </c>
      <c r="AW207" s="97" t="s">
        <v>8053</v>
      </c>
      <c r="AX207" s="97" t="s">
        <v>8053</v>
      </c>
      <c r="AY207" s="97" t="s">
        <v>8053</v>
      </c>
      <c r="AZ207" s="97">
        <f t="shared" si="412"/>
        <v>11.852019327061534</v>
      </c>
      <c r="BA207" s="97">
        <f t="shared" si="413"/>
        <v>11.852019327061534</v>
      </c>
      <c r="BB207" s="97">
        <f t="shared" si="414"/>
        <v>0.49383413862756392</v>
      </c>
      <c r="BC207" s="97">
        <f t="shared" si="415"/>
        <v>0</v>
      </c>
      <c r="BD207" s="97">
        <f t="shared" si="416"/>
        <v>0</v>
      </c>
      <c r="BE207" s="97">
        <f t="shared" si="417"/>
        <v>0</v>
      </c>
      <c r="BF207" s="97">
        <f>SIN((90-$Y$9)*$AE$8)*TAN($AC$9*$AE$8)/TAN((90-'C'!$F154)*$AE$8)</f>
        <v>-1.0723250930814203</v>
      </c>
      <c r="BG207" s="97">
        <f t="shared" si="418"/>
        <v>3.9313065427916136</v>
      </c>
      <c r="BH207" s="97">
        <f t="shared" si="419"/>
        <v>2.2206545302661587</v>
      </c>
      <c r="BI207" s="97">
        <f t="shared" si="420"/>
        <v>-28.874123640851671</v>
      </c>
      <c r="BJ207" s="97">
        <f t="shared" si="421"/>
        <v>-63.235932093769613</v>
      </c>
      <c r="BK207" s="97">
        <f t="shared" si="422"/>
        <v>34.361808452917941</v>
      </c>
      <c r="BL207" s="97">
        <f t="shared" si="423"/>
        <v>272.11005573462131</v>
      </c>
      <c r="BM207" s="97" t="s">
        <v>8053</v>
      </c>
      <c r="BN207" s="97" t="s">
        <v>8053</v>
      </c>
      <c r="BO207" s="97" t="s">
        <v>8053</v>
      </c>
      <c r="BP207" s="97">
        <f t="shared" si="424"/>
        <v>14.422565007972311</v>
      </c>
      <c r="BQ207" s="97">
        <f t="shared" si="425"/>
        <v>14.422565007972311</v>
      </c>
      <c r="BR207" s="97">
        <f t="shared" si="426"/>
        <v>0.60094020866551301</v>
      </c>
      <c r="BS207" s="97">
        <f t="shared" si="427"/>
        <v>0</v>
      </c>
      <c r="BT207" s="97">
        <f t="shared" si="428"/>
        <v>0</v>
      </c>
      <c r="BU207" s="97">
        <f t="shared" si="429"/>
        <v>0</v>
      </c>
      <c r="BV207" s="97">
        <f>SIN((90-$Y$9)*$AE$8)*TAN($AE$10*$AE$8)/TAN((90-'C'!$F154)*$AE$8)</f>
        <v>8.6693757215252701E-2</v>
      </c>
      <c r="BW207" s="97">
        <f t="shared" si="430"/>
        <v>2.5695650812758864E-2</v>
      </c>
      <c r="BX207" s="97">
        <f t="shared" si="431"/>
        <v>1.0127663357422376</v>
      </c>
      <c r="BY207" s="97">
        <f t="shared" si="432"/>
        <v>4.91058253813181</v>
      </c>
      <c r="BZ207" s="97">
        <f t="shared" si="433"/>
        <v>9.1069592988755232</v>
      </c>
      <c r="CA207" s="97">
        <f t="shared" si="434"/>
        <v>-4.1963767607437132</v>
      </c>
      <c r="CB207" s="97">
        <f t="shared" si="435"/>
        <v>165.98245816299266</v>
      </c>
      <c r="CC207" s="97" t="s">
        <v>8053</v>
      </c>
      <c r="CD207" s="97" t="s">
        <v>8053</v>
      </c>
      <c r="CE207" s="97" t="s">
        <v>8053</v>
      </c>
      <c r="CF207" s="97">
        <f t="shared" si="436"/>
        <v>0</v>
      </c>
      <c r="CG207" s="97">
        <f t="shared" si="437"/>
        <v>0</v>
      </c>
      <c r="CH207" s="97">
        <f t="shared" si="438"/>
        <v>0</v>
      </c>
      <c r="CI207" s="97">
        <f t="shared" si="439"/>
        <v>0</v>
      </c>
      <c r="CJ207" s="97">
        <f t="shared" si="440"/>
        <v>0</v>
      </c>
      <c r="CK207" s="97">
        <f t="shared" si="441"/>
        <v>0</v>
      </c>
      <c r="CL207" s="97">
        <f>90-'C'!$F154</f>
        <v>69.738</v>
      </c>
      <c r="CM207" s="97">
        <v>21</v>
      </c>
      <c r="CN207" s="97"/>
      <c r="CO207" s="97"/>
      <c r="CP207" s="97"/>
      <c r="CQ207" s="97"/>
      <c r="CR207" s="97" t="s">
        <v>8199</v>
      </c>
      <c r="CS207" s="97">
        <f t="shared" si="442"/>
        <v>21</v>
      </c>
      <c r="CT207" s="97">
        <f t="shared" si="443"/>
        <v>34.31666666666667</v>
      </c>
      <c r="CU207" s="97">
        <f>'C'!F154</f>
        <v>20.262</v>
      </c>
      <c r="CV207" s="97">
        <f t="shared" si="444"/>
        <v>3.1415926535897931</v>
      </c>
      <c r="CW207" s="97">
        <f t="shared" si="445"/>
        <v>1.7453292519943295E-2</v>
      </c>
      <c r="CX207" s="97">
        <f t="shared" si="446"/>
        <v>57.295779513082323</v>
      </c>
      <c r="CY207" s="97">
        <f t="shared" si="447"/>
        <v>0.59893882164272083</v>
      </c>
      <c r="CZ207" s="97">
        <f t="shared" si="448"/>
        <v>0.35363861303909105</v>
      </c>
      <c r="DA207" s="97">
        <f t="shared" si="449"/>
        <v>1.8449606617108547</v>
      </c>
      <c r="DB207" s="97">
        <f t="shared" si="450"/>
        <v>64.578892122620204</v>
      </c>
      <c r="DC207" s="97">
        <f t="shared" si="451"/>
        <v>64.578892122620204</v>
      </c>
      <c r="DD207" s="97">
        <f t="shared" si="452"/>
        <v>295.42110787737977</v>
      </c>
      <c r="DE207" s="97"/>
      <c r="DF207" s="97"/>
      <c r="DG207" s="97"/>
      <c r="DH207" s="97"/>
      <c r="DI207" s="97"/>
      <c r="DJ207" s="97"/>
      <c r="DK207" s="97"/>
      <c r="DL207" s="97"/>
      <c r="DM207" s="97"/>
      <c r="DN207" s="97"/>
      <c r="DO207" s="97"/>
    </row>
    <row r="208" spans="1:119" ht="30" customHeight="1" x14ac:dyDescent="0.2">
      <c r="A208" s="97">
        <f t="shared" si="375"/>
        <v>0</v>
      </c>
      <c r="B208" s="97">
        <f t="shared" si="376"/>
        <v>0.26237160261082715</v>
      </c>
      <c r="C208" s="97">
        <f t="shared" si="377"/>
        <v>0.26237160261082715</v>
      </c>
      <c r="D208" s="97">
        <f t="shared" si="378"/>
        <v>0.49406311314275664</v>
      </c>
      <c r="E208" s="97">
        <f t="shared" si="379"/>
        <v>0</v>
      </c>
      <c r="F208" s="98">
        <f t="shared" si="380"/>
        <v>0.49406311314275664</v>
      </c>
      <c r="G208" s="97">
        <f t="shared" si="381"/>
        <v>0.60008727939159645</v>
      </c>
      <c r="H208" s="97">
        <f t="shared" si="382"/>
        <v>0</v>
      </c>
      <c r="I208" s="98">
        <f t="shared" si="383"/>
        <v>0.60008727939159645</v>
      </c>
      <c r="J208" s="97">
        <f t="shared" si="384"/>
        <v>0</v>
      </c>
      <c r="K208" s="97">
        <f t="shared" si="385"/>
        <v>0</v>
      </c>
      <c r="L208" s="98">
        <f t="shared" si="386"/>
        <v>0</v>
      </c>
      <c r="M208" s="98">
        <f t="shared" si="387"/>
        <v>22</v>
      </c>
      <c r="N208" s="102"/>
      <c r="O208" s="97"/>
      <c r="P208" s="97"/>
      <c r="Q208" s="98">
        <f t="shared" si="453"/>
        <v>22</v>
      </c>
      <c r="R208" s="97">
        <f t="shared" si="388"/>
        <v>105.87231873866266</v>
      </c>
      <c r="S208" s="97">
        <f t="shared" si="389"/>
        <v>64.329763954593034</v>
      </c>
      <c r="T208" s="97">
        <f t="shared" si="390"/>
        <v>41.542554784069623</v>
      </c>
      <c r="U208" s="97" t="str">
        <f t="shared" si="391"/>
        <v>QSOS</v>
      </c>
      <c r="V208" s="97">
        <f t="shared" si="392"/>
        <v>295.67023604540697</v>
      </c>
      <c r="W208" s="97">
        <f t="shared" si="0"/>
        <v>196</v>
      </c>
      <c r="X208" s="97">
        <f>SIN((90-$Y$9)*$AE$8)*TAN($AE$9*$AE$8)/TAN((90-'C'!$F155)*$AE$8)</f>
        <v>1.0837459271233263</v>
      </c>
      <c r="Y208" s="97">
        <f t="shared" si="393"/>
        <v>3.9313065427916092</v>
      </c>
      <c r="Z208" s="97">
        <f t="shared" si="394"/>
        <v>2.2206545302661578</v>
      </c>
      <c r="AA208" s="97">
        <f t="shared" si="395"/>
        <v>29.211178179461523</v>
      </c>
      <c r="AB208" s="97">
        <f t="shared" si="396"/>
        <v>63.235932093769605</v>
      </c>
      <c r="AC208" s="97">
        <f t="shared" si="397"/>
        <v>-34.024753914308079</v>
      </c>
      <c r="AD208" s="97">
        <f t="shared" si="398"/>
        <v>87.552889726768882</v>
      </c>
      <c r="AE208" s="97">
        <f>(COS( 90.833*$AE$8)-SIN($Y$9*$AE$8)*SIN('C'!$F155*$AE$8))/COS($Y$9*$AE$8)/COS('C'!$F155*$AE$8)</f>
        <v>-0.27345037250605775</v>
      </c>
      <c r="AF208" s="97">
        <f t="shared" si="399"/>
        <v>105.86968774942217</v>
      </c>
      <c r="AG208" s="97">
        <f>('C'!$E155+$AG$9+$AA$9/15)</f>
        <v>12.133777777777777</v>
      </c>
      <c r="AH208" s="97">
        <f t="shared" si="400"/>
        <v>0</v>
      </c>
      <c r="AI208" s="97">
        <f t="shared" si="401"/>
        <v>0</v>
      </c>
      <c r="AJ208" s="97">
        <f t="shared" si="402"/>
        <v>0</v>
      </c>
      <c r="AK208" s="97">
        <f t="shared" si="403"/>
        <v>6.2969184626598516</v>
      </c>
      <c r="AL208" s="97">
        <f t="shared" si="404"/>
        <v>6.2969184626598516</v>
      </c>
      <c r="AM208" s="97"/>
      <c r="AN208" s="97"/>
      <c r="AO208" s="97">
        <f t="shared" si="405"/>
        <v>0.26237160261082715</v>
      </c>
      <c r="AP208" s="97">
        <f>SIN((90-$Y$9)*$AE$8)*TAN($AC$10*$AE$8)/TAN((90-'C'!$F155)*$AE$8)</f>
        <v>-8.7617091957685675E-2</v>
      </c>
      <c r="AQ208" s="97">
        <f t="shared" si="406"/>
        <v>2.5695650812758871E-2</v>
      </c>
      <c r="AR208" s="97">
        <f t="shared" si="407"/>
        <v>1.0127663357422376</v>
      </c>
      <c r="AS208" s="97">
        <f t="shared" si="408"/>
        <v>-4.9630133636012674</v>
      </c>
      <c r="AT208" s="97">
        <f t="shared" si="409"/>
        <v>-9.106959298875525</v>
      </c>
      <c r="AU208" s="97">
        <f t="shared" si="410"/>
        <v>4.1439459352742576</v>
      </c>
      <c r="AV208" s="97">
        <f t="shared" si="411"/>
        <v>194.0699726624768</v>
      </c>
      <c r="AW208" s="97" t="s">
        <v>8053</v>
      </c>
      <c r="AX208" s="97" t="s">
        <v>8053</v>
      </c>
      <c r="AY208" s="97" t="s">
        <v>8053</v>
      </c>
      <c r="AZ208" s="97">
        <f t="shared" si="412"/>
        <v>11.857514715426159</v>
      </c>
      <c r="BA208" s="97">
        <f t="shared" si="413"/>
        <v>11.857514715426159</v>
      </c>
      <c r="BB208" s="97">
        <f t="shared" si="414"/>
        <v>0.49406311314275664</v>
      </c>
      <c r="BC208" s="97">
        <f t="shared" si="415"/>
        <v>0</v>
      </c>
      <c r="BD208" s="97">
        <f t="shared" si="416"/>
        <v>0</v>
      </c>
      <c r="BE208" s="97">
        <f t="shared" si="417"/>
        <v>0</v>
      </c>
      <c r="BF208" s="97">
        <f>SIN((90-$Y$9)*$AE$8)*TAN($AC$9*$AE$8)/TAN((90-'C'!$F155)*$AE$8)</f>
        <v>-1.0837459271233267</v>
      </c>
      <c r="BG208" s="97">
        <f t="shared" si="418"/>
        <v>3.9313065427916136</v>
      </c>
      <c r="BH208" s="97">
        <f t="shared" si="419"/>
        <v>2.2206545302661587</v>
      </c>
      <c r="BI208" s="97">
        <f t="shared" si="420"/>
        <v>-29.211178179461523</v>
      </c>
      <c r="BJ208" s="97">
        <f t="shared" si="421"/>
        <v>-63.235932093769613</v>
      </c>
      <c r="BK208" s="97">
        <f t="shared" si="422"/>
        <v>34.024753914308093</v>
      </c>
      <c r="BL208" s="97">
        <f t="shared" si="423"/>
        <v>272.44711027323115</v>
      </c>
      <c r="BM208" s="97" t="s">
        <v>8053</v>
      </c>
      <c r="BN208" s="97" t="s">
        <v>8053</v>
      </c>
      <c r="BO208" s="97" t="s">
        <v>8053</v>
      </c>
      <c r="BP208" s="97">
        <f t="shared" si="424"/>
        <v>14.402094705398316</v>
      </c>
      <c r="BQ208" s="97">
        <f t="shared" si="425"/>
        <v>14.402094705398316</v>
      </c>
      <c r="BR208" s="97">
        <f t="shared" si="426"/>
        <v>0.60008727939159645</v>
      </c>
      <c r="BS208" s="97">
        <f t="shared" si="427"/>
        <v>0</v>
      </c>
      <c r="BT208" s="97">
        <f t="shared" si="428"/>
        <v>0</v>
      </c>
      <c r="BU208" s="97">
        <f t="shared" si="429"/>
        <v>0</v>
      </c>
      <c r="BV208" s="97">
        <f>SIN((90-$Y$9)*$AE$8)*TAN($AE$10*$AE$8)/TAN((90-'C'!$F155)*$AE$8)</f>
        <v>8.7617091957685661E-2</v>
      </c>
      <c r="BW208" s="97">
        <f t="shared" si="430"/>
        <v>2.5695650812758864E-2</v>
      </c>
      <c r="BX208" s="97">
        <f t="shared" si="431"/>
        <v>1.0127663357422376</v>
      </c>
      <c r="BY208" s="97">
        <f t="shared" si="432"/>
        <v>4.9630133636012674</v>
      </c>
      <c r="BZ208" s="97">
        <f t="shared" si="433"/>
        <v>9.1069592988755232</v>
      </c>
      <c r="CA208" s="97">
        <f t="shared" si="434"/>
        <v>-4.1439459352742558</v>
      </c>
      <c r="CB208" s="97">
        <f t="shared" si="435"/>
        <v>165.9300273375232</v>
      </c>
      <c r="CC208" s="97" t="s">
        <v>8053</v>
      </c>
      <c r="CD208" s="97" t="s">
        <v>8053</v>
      </c>
      <c r="CE208" s="97" t="s">
        <v>8053</v>
      </c>
      <c r="CF208" s="97">
        <f t="shared" si="436"/>
        <v>0</v>
      </c>
      <c r="CG208" s="97">
        <f t="shared" si="437"/>
        <v>0</v>
      </c>
      <c r="CH208" s="97">
        <f t="shared" si="438"/>
        <v>0</v>
      </c>
      <c r="CI208" s="97">
        <f t="shared" si="439"/>
        <v>0</v>
      </c>
      <c r="CJ208" s="97">
        <f t="shared" si="440"/>
        <v>0</v>
      </c>
      <c r="CK208" s="97">
        <f t="shared" si="441"/>
        <v>0</v>
      </c>
      <c r="CL208" s="97">
        <f>90-'C'!$F155</f>
        <v>69.539999999999992</v>
      </c>
      <c r="CM208" s="97">
        <v>22</v>
      </c>
      <c r="CN208" s="102"/>
      <c r="CO208" s="97"/>
      <c r="CP208" s="97"/>
      <c r="CQ208" s="97"/>
      <c r="CR208" s="97" t="s">
        <v>8199</v>
      </c>
      <c r="CS208" s="97">
        <f t="shared" si="442"/>
        <v>22</v>
      </c>
      <c r="CT208" s="97">
        <f t="shared" si="443"/>
        <v>34.31666666666667</v>
      </c>
      <c r="CU208" s="97">
        <f>'C'!F155</f>
        <v>20.46</v>
      </c>
      <c r="CV208" s="97">
        <f t="shared" si="444"/>
        <v>3.1415926535897931</v>
      </c>
      <c r="CW208" s="97">
        <f t="shared" si="445"/>
        <v>1.7453292519943295E-2</v>
      </c>
      <c r="CX208" s="97">
        <f t="shared" si="446"/>
        <v>57.295779513082323</v>
      </c>
      <c r="CY208" s="97">
        <f t="shared" si="447"/>
        <v>0.59893882164272083</v>
      </c>
      <c r="CZ208" s="97">
        <f t="shared" si="448"/>
        <v>0.35709436495803987</v>
      </c>
      <c r="DA208" s="97">
        <f t="shared" si="449"/>
        <v>1.8477746292857222</v>
      </c>
      <c r="DB208" s="97">
        <f t="shared" si="450"/>
        <v>64.329763954593034</v>
      </c>
      <c r="DC208" s="97">
        <f t="shared" si="451"/>
        <v>64.329763954593034</v>
      </c>
      <c r="DD208" s="97">
        <f t="shared" si="452"/>
        <v>295.67023604540697</v>
      </c>
      <c r="DE208" s="97"/>
      <c r="DF208" s="97"/>
      <c r="DG208" s="97"/>
      <c r="DH208" s="97"/>
      <c r="DI208" s="97"/>
      <c r="DJ208" s="97"/>
      <c r="DK208" s="97"/>
      <c r="DL208" s="97"/>
      <c r="DM208" s="97"/>
      <c r="DN208" s="97"/>
      <c r="DO208" s="97"/>
    </row>
    <row r="209" spans="1:119" ht="30" customHeight="1" x14ac:dyDescent="0.2">
      <c r="A209" s="97">
        <f t="shared" si="375"/>
        <v>0</v>
      </c>
      <c r="B209" s="97">
        <f t="shared" si="376"/>
        <v>0.26332166034659826</v>
      </c>
      <c r="C209" s="97">
        <f t="shared" si="377"/>
        <v>0.26332166034659826</v>
      </c>
      <c r="D209" s="97">
        <f t="shared" si="378"/>
        <v>0.49424563934460825</v>
      </c>
      <c r="E209" s="97">
        <f t="shared" si="379"/>
        <v>0</v>
      </c>
      <c r="F209" s="98">
        <f t="shared" si="380"/>
        <v>0.49424563934460825</v>
      </c>
      <c r="G209" s="97">
        <f t="shared" si="381"/>
        <v>0.59922055498915883</v>
      </c>
      <c r="H209" s="97">
        <f t="shared" si="382"/>
        <v>0</v>
      </c>
      <c r="I209" s="98">
        <f t="shared" si="383"/>
        <v>0.59922055498915883</v>
      </c>
      <c r="J209" s="97">
        <f t="shared" si="384"/>
        <v>0</v>
      </c>
      <c r="K209" s="97">
        <f t="shared" si="385"/>
        <v>0</v>
      </c>
      <c r="L209" s="98">
        <f t="shared" si="386"/>
        <v>0</v>
      </c>
      <c r="M209" s="98">
        <f t="shared" si="387"/>
        <v>23</v>
      </c>
      <c r="N209" s="97"/>
      <c r="O209" s="97"/>
      <c r="P209" s="97"/>
      <c r="Q209" s="98">
        <f t="shared" si="453"/>
        <v>23</v>
      </c>
      <c r="R209" s="97">
        <f t="shared" si="388"/>
        <v>105.87231873866266</v>
      </c>
      <c r="S209" s="97">
        <f t="shared" si="389"/>
        <v>64.08925412578084</v>
      </c>
      <c r="T209" s="97">
        <f t="shared" si="390"/>
        <v>41.783064612881816</v>
      </c>
      <c r="U209" s="97" t="str">
        <f t="shared" si="391"/>
        <v>QSOS</v>
      </c>
      <c r="V209" s="97">
        <f t="shared" si="392"/>
        <v>295.91074587421917</v>
      </c>
      <c r="W209" s="97">
        <f t="shared" si="0"/>
        <v>197</v>
      </c>
      <c r="X209" s="97">
        <f>SIN((90-$Y$9)*$AE$8)*TAN($AE$9*$AE$8)/TAN((90-'C'!$F156)*$AE$8)</f>
        <v>1.0947909326248551</v>
      </c>
      <c r="Y209" s="97">
        <f t="shared" si="393"/>
        <v>3.9313065427916092</v>
      </c>
      <c r="Z209" s="97">
        <f t="shared" si="394"/>
        <v>2.2206545302661578</v>
      </c>
      <c r="AA209" s="97">
        <f t="shared" si="395"/>
        <v>29.538198964339092</v>
      </c>
      <c r="AB209" s="97">
        <f t="shared" si="396"/>
        <v>63.235932093769605</v>
      </c>
      <c r="AC209" s="97">
        <f t="shared" si="397"/>
        <v>-33.697733129430517</v>
      </c>
      <c r="AD209" s="97">
        <f t="shared" si="398"/>
        <v>87.225868941891292</v>
      </c>
      <c r="AE209" s="97">
        <f>(COS( 90.833*$AE$8)-SIN($Y$9*$AE$8)*SIN('C'!$F156*$AE$8))/COS($Y$9*$AE$8)/COS('C'!$F156*$AE$8)</f>
        <v>-0.27606927460849018</v>
      </c>
      <c r="AF209" s="97">
        <f t="shared" si="399"/>
        <v>106.0257460785343</v>
      </c>
      <c r="AG209" s="97">
        <f>('C'!$E156+$AG$9+$AA$9/15)</f>
        <v>12.134777777777778</v>
      </c>
      <c r="AH209" s="97">
        <f t="shared" si="400"/>
        <v>0</v>
      </c>
      <c r="AI209" s="97">
        <f t="shared" si="401"/>
        <v>0</v>
      </c>
      <c r="AJ209" s="97">
        <f t="shared" si="402"/>
        <v>0</v>
      </c>
      <c r="AK209" s="97">
        <f t="shared" si="403"/>
        <v>6.3197198483183588</v>
      </c>
      <c r="AL209" s="97">
        <f t="shared" si="404"/>
        <v>6.3197198483183588</v>
      </c>
      <c r="AM209" s="97"/>
      <c r="AN209" s="97"/>
      <c r="AO209" s="97">
        <f t="shared" si="405"/>
        <v>0.26332166034659826</v>
      </c>
      <c r="AP209" s="97">
        <f>SIN((90-$Y$9)*$AE$8)*TAN($AC$10*$AE$8)/TAN((90-'C'!$F156)*$AE$8)</f>
        <v>-8.8510042268714131E-2</v>
      </c>
      <c r="AQ209" s="97">
        <f t="shared" si="406"/>
        <v>2.5695650812758871E-2</v>
      </c>
      <c r="AR209" s="97">
        <f t="shared" si="407"/>
        <v>1.0127663357422376</v>
      </c>
      <c r="AS209" s="97">
        <f t="shared" si="408"/>
        <v>-5.0137227962678272</v>
      </c>
      <c r="AT209" s="97">
        <f t="shared" si="409"/>
        <v>-9.106959298875525</v>
      </c>
      <c r="AU209" s="97">
        <f t="shared" si="410"/>
        <v>4.0932365026076978</v>
      </c>
      <c r="AV209" s="97">
        <f t="shared" si="411"/>
        <v>194.12068209514334</v>
      </c>
      <c r="AW209" s="97" t="s">
        <v>8053</v>
      </c>
      <c r="AX209" s="97" t="s">
        <v>8053</v>
      </c>
      <c r="AY209" s="97" t="s">
        <v>8053</v>
      </c>
      <c r="AZ209" s="97">
        <f t="shared" si="412"/>
        <v>11.861895344270598</v>
      </c>
      <c r="BA209" s="97">
        <f t="shared" si="413"/>
        <v>11.861895344270598</v>
      </c>
      <c r="BB209" s="97">
        <f t="shared" si="414"/>
        <v>0.49424563934460825</v>
      </c>
      <c r="BC209" s="97">
        <f t="shared" si="415"/>
        <v>0</v>
      </c>
      <c r="BD209" s="97">
        <f t="shared" si="416"/>
        <v>0</v>
      </c>
      <c r="BE209" s="97">
        <f t="shared" si="417"/>
        <v>0</v>
      </c>
      <c r="BF209" s="97">
        <f>SIN((90-$Y$9)*$AE$8)*TAN($AC$9*$AE$8)/TAN((90-'C'!$F156)*$AE$8)</f>
        <v>-1.0947909326248555</v>
      </c>
      <c r="BG209" s="97">
        <f t="shared" si="418"/>
        <v>3.9313065427916136</v>
      </c>
      <c r="BH209" s="97">
        <f t="shared" si="419"/>
        <v>2.2206545302661587</v>
      </c>
      <c r="BI209" s="97">
        <f t="shared" si="420"/>
        <v>-29.538198964339092</v>
      </c>
      <c r="BJ209" s="97">
        <f t="shared" si="421"/>
        <v>-63.235932093769613</v>
      </c>
      <c r="BK209" s="97">
        <f t="shared" si="422"/>
        <v>33.697733129430517</v>
      </c>
      <c r="BL209" s="97">
        <f t="shared" si="423"/>
        <v>272.77413105810871</v>
      </c>
      <c r="BM209" s="97" t="s">
        <v>8053</v>
      </c>
      <c r="BN209" s="97" t="s">
        <v>8053</v>
      </c>
      <c r="BO209" s="97" t="s">
        <v>8053</v>
      </c>
      <c r="BP209" s="97">
        <f t="shared" si="424"/>
        <v>14.381293319739813</v>
      </c>
      <c r="BQ209" s="97">
        <f t="shared" si="425"/>
        <v>14.381293319739813</v>
      </c>
      <c r="BR209" s="97">
        <f t="shared" si="426"/>
        <v>0.59922055498915883</v>
      </c>
      <c r="BS209" s="97">
        <f t="shared" si="427"/>
        <v>0</v>
      </c>
      <c r="BT209" s="97">
        <f t="shared" si="428"/>
        <v>0</v>
      </c>
      <c r="BU209" s="97">
        <f t="shared" si="429"/>
        <v>0</v>
      </c>
      <c r="BV209" s="97">
        <f>SIN((90-$Y$9)*$AE$8)*TAN($AE$10*$AE$8)/TAN((90-'C'!$F156)*$AE$8)</f>
        <v>8.8510042268714118E-2</v>
      </c>
      <c r="BW209" s="97">
        <f t="shared" si="430"/>
        <v>2.5695650812758864E-2</v>
      </c>
      <c r="BX209" s="97">
        <f t="shared" si="431"/>
        <v>1.0127663357422376</v>
      </c>
      <c r="BY209" s="97">
        <f t="shared" si="432"/>
        <v>5.0137227962678264</v>
      </c>
      <c r="BZ209" s="97">
        <f t="shared" si="433"/>
        <v>9.1069592988755232</v>
      </c>
      <c r="CA209" s="97">
        <f t="shared" si="434"/>
        <v>-4.0932365026076969</v>
      </c>
      <c r="CB209" s="97">
        <f t="shared" si="435"/>
        <v>165.87931790485666</v>
      </c>
      <c r="CC209" s="97" t="s">
        <v>8053</v>
      </c>
      <c r="CD209" s="97" t="s">
        <v>8053</v>
      </c>
      <c r="CE209" s="97" t="s">
        <v>8053</v>
      </c>
      <c r="CF209" s="97">
        <f t="shared" si="436"/>
        <v>0</v>
      </c>
      <c r="CG209" s="97">
        <f t="shared" si="437"/>
        <v>0</v>
      </c>
      <c r="CH209" s="97">
        <f t="shared" si="438"/>
        <v>0</v>
      </c>
      <c r="CI209" s="97">
        <f t="shared" si="439"/>
        <v>0</v>
      </c>
      <c r="CJ209" s="97">
        <f t="shared" si="440"/>
        <v>0</v>
      </c>
      <c r="CK209" s="97">
        <f t="shared" si="441"/>
        <v>0</v>
      </c>
      <c r="CL209" s="97">
        <f>90-'C'!$F156</f>
        <v>69.349000000000004</v>
      </c>
      <c r="CM209" s="97">
        <v>23</v>
      </c>
      <c r="CN209" s="97"/>
      <c r="CO209" s="97"/>
      <c r="CP209" s="97"/>
      <c r="CQ209" s="97"/>
      <c r="CR209" s="97" t="s">
        <v>8199</v>
      </c>
      <c r="CS209" s="97">
        <f t="shared" si="442"/>
        <v>23</v>
      </c>
      <c r="CT209" s="97">
        <f t="shared" si="443"/>
        <v>34.31666666666667</v>
      </c>
      <c r="CU209" s="97">
        <f>'C'!F156</f>
        <v>20.651</v>
      </c>
      <c r="CV209" s="97">
        <f t="shared" si="444"/>
        <v>3.1415926535897931</v>
      </c>
      <c r="CW209" s="97">
        <f t="shared" si="445"/>
        <v>1.7453292519943295E-2</v>
      </c>
      <c r="CX209" s="97">
        <f t="shared" si="446"/>
        <v>57.295779513082323</v>
      </c>
      <c r="CY209" s="97">
        <f t="shared" si="447"/>
        <v>0.59893882164272083</v>
      </c>
      <c r="CZ209" s="97">
        <f t="shared" si="448"/>
        <v>0.36042794382934901</v>
      </c>
      <c r="DA209" s="97">
        <f t="shared" si="449"/>
        <v>1.8504983609538899</v>
      </c>
      <c r="DB209" s="97">
        <f t="shared" si="450"/>
        <v>64.08925412578084</v>
      </c>
      <c r="DC209" s="97">
        <f t="shared" si="451"/>
        <v>64.08925412578084</v>
      </c>
      <c r="DD209" s="97">
        <f t="shared" si="452"/>
        <v>295.91074587421917</v>
      </c>
      <c r="DE209" s="97"/>
      <c r="DF209" s="97"/>
      <c r="DG209" s="97"/>
      <c r="DH209" s="97"/>
      <c r="DI209" s="97"/>
      <c r="DJ209" s="97"/>
      <c r="DK209" s="97"/>
      <c r="DL209" s="97"/>
      <c r="DM209" s="97"/>
      <c r="DN209" s="97"/>
      <c r="DO209" s="97"/>
    </row>
    <row r="210" spans="1:119" ht="30" customHeight="1" x14ac:dyDescent="0.2">
      <c r="A210" s="97">
        <f t="shared" si="375"/>
        <v>0</v>
      </c>
      <c r="B210" s="97">
        <f t="shared" si="376"/>
        <v>0.26429464401668051</v>
      </c>
      <c r="C210" s="97">
        <f t="shared" si="377"/>
        <v>0.26429464401668051</v>
      </c>
      <c r="D210" s="97">
        <f t="shared" si="378"/>
        <v>0.49446649590649633</v>
      </c>
      <c r="E210" s="97">
        <f t="shared" si="379"/>
        <v>0</v>
      </c>
      <c r="F210" s="98">
        <f t="shared" si="380"/>
        <v>0.49446649590649633</v>
      </c>
      <c r="G210" s="97">
        <f t="shared" si="381"/>
        <v>0.59841423798574311</v>
      </c>
      <c r="H210" s="97">
        <f t="shared" si="382"/>
        <v>0</v>
      </c>
      <c r="I210" s="98">
        <f t="shared" si="383"/>
        <v>0.59841423798574311</v>
      </c>
      <c r="J210" s="97">
        <f t="shared" si="384"/>
        <v>0</v>
      </c>
      <c r="K210" s="97">
        <f t="shared" si="385"/>
        <v>0</v>
      </c>
      <c r="L210" s="98">
        <f t="shared" si="386"/>
        <v>0</v>
      </c>
      <c r="M210" s="98">
        <f t="shared" si="387"/>
        <v>24</v>
      </c>
      <c r="N210" s="97"/>
      <c r="O210" s="97"/>
      <c r="P210" s="97"/>
      <c r="Q210" s="98">
        <f t="shared" si="453"/>
        <v>24</v>
      </c>
      <c r="R210" s="97">
        <f t="shared" si="388"/>
        <v>105.87231873866266</v>
      </c>
      <c r="S210" s="97">
        <f t="shared" si="389"/>
        <v>63.854859173711766</v>
      </c>
      <c r="T210" s="97">
        <f t="shared" si="390"/>
        <v>42.01745956495089</v>
      </c>
      <c r="U210" s="97" t="str">
        <f t="shared" si="391"/>
        <v>QSOS</v>
      </c>
      <c r="V210" s="97">
        <f t="shared" si="392"/>
        <v>296.14514082628824</v>
      </c>
      <c r="W210" s="97">
        <f t="shared" si="0"/>
        <v>198</v>
      </c>
      <c r="X210" s="97">
        <f>SIN((90-$Y$9)*$AE$8)*TAN($AE$9*$AE$8)/TAN((90-'C'!$F157)*$AE$8)</f>
        <v>1.1055735060999226</v>
      </c>
      <c r="Y210" s="97">
        <f t="shared" si="393"/>
        <v>3.9313065427916092</v>
      </c>
      <c r="Z210" s="97">
        <f t="shared" si="394"/>
        <v>2.2206545302661578</v>
      </c>
      <c r="AA210" s="97">
        <f t="shared" si="395"/>
        <v>29.858473085568747</v>
      </c>
      <c r="AB210" s="97">
        <f t="shared" si="396"/>
        <v>63.235932093769605</v>
      </c>
      <c r="AC210" s="97">
        <f t="shared" si="397"/>
        <v>-33.377459008200859</v>
      </c>
      <c r="AD210" s="97">
        <f t="shared" si="398"/>
        <v>86.905594820661662</v>
      </c>
      <c r="AE210" s="97">
        <f>(COS( 90.833*$AE$8)-SIN($Y$9*$AE$8)*SIN('C'!$F157*$AE$8))/COS($Y$9*$AE$8)/COS('C'!$F157*$AE$8)</f>
        <v>-0.27862615210600633</v>
      </c>
      <c r="AF210" s="97">
        <f t="shared" si="399"/>
        <v>106.17822627947346</v>
      </c>
      <c r="AG210" s="97">
        <f>('C'!$E157+$AG$9+$AA$9/15)</f>
        <v>12.136777777777777</v>
      </c>
      <c r="AH210" s="97">
        <f t="shared" si="400"/>
        <v>0</v>
      </c>
      <c r="AI210" s="97">
        <f t="shared" si="401"/>
        <v>0</v>
      </c>
      <c r="AJ210" s="97">
        <f t="shared" si="402"/>
        <v>0</v>
      </c>
      <c r="AK210" s="97">
        <f t="shared" si="403"/>
        <v>6.3430714564003328</v>
      </c>
      <c r="AL210" s="97">
        <f t="shared" si="404"/>
        <v>6.3430714564003328</v>
      </c>
      <c r="AM210" s="97"/>
      <c r="AN210" s="97"/>
      <c r="AO210" s="97">
        <f t="shared" si="405"/>
        <v>0.26429464401668051</v>
      </c>
      <c r="AP210" s="97">
        <f>SIN((90-$Y$9)*$AE$8)*TAN($AC$10*$AE$8)/TAN((90-'C'!$F157)*$AE$8)</f>
        <v>-8.9381775862410945E-2</v>
      </c>
      <c r="AQ210" s="97">
        <f t="shared" si="406"/>
        <v>2.5695650812758871E-2</v>
      </c>
      <c r="AR210" s="97">
        <f t="shared" si="407"/>
        <v>1.0127663357422376</v>
      </c>
      <c r="AS210" s="97">
        <f t="shared" si="408"/>
        <v>-5.0632311585475467</v>
      </c>
      <c r="AT210" s="97">
        <f t="shared" si="409"/>
        <v>-9.106959298875525</v>
      </c>
      <c r="AU210" s="97">
        <f t="shared" si="410"/>
        <v>4.0437281403279783</v>
      </c>
      <c r="AV210" s="97">
        <f t="shared" si="411"/>
        <v>194.17019045742308</v>
      </c>
      <c r="AW210" s="97" t="s">
        <v>8053</v>
      </c>
      <c r="AX210" s="97" t="s">
        <v>8053</v>
      </c>
      <c r="AY210" s="97" t="s">
        <v>8053</v>
      </c>
      <c r="AZ210" s="97">
        <f t="shared" si="412"/>
        <v>11.867195901755911</v>
      </c>
      <c r="BA210" s="97">
        <f t="shared" si="413"/>
        <v>11.867195901755911</v>
      </c>
      <c r="BB210" s="97">
        <f t="shared" si="414"/>
        <v>0.49446649590649633</v>
      </c>
      <c r="BC210" s="97">
        <f t="shared" si="415"/>
        <v>0</v>
      </c>
      <c r="BD210" s="97">
        <f t="shared" si="416"/>
        <v>0</v>
      </c>
      <c r="BE210" s="97">
        <f t="shared" si="417"/>
        <v>0</v>
      </c>
      <c r="BF210" s="97">
        <f>SIN((90-$Y$9)*$AE$8)*TAN($AC$9*$AE$8)/TAN((90-'C'!$F157)*$AE$8)</f>
        <v>-1.1055735060999232</v>
      </c>
      <c r="BG210" s="97">
        <f t="shared" si="418"/>
        <v>3.9313065427916136</v>
      </c>
      <c r="BH210" s="97">
        <f t="shared" si="419"/>
        <v>2.2206545302661587</v>
      </c>
      <c r="BI210" s="97">
        <f t="shared" si="420"/>
        <v>-29.85847308556875</v>
      </c>
      <c r="BJ210" s="97">
        <f t="shared" si="421"/>
        <v>-63.235932093769613</v>
      </c>
      <c r="BK210" s="97">
        <f t="shared" si="422"/>
        <v>33.377459008200859</v>
      </c>
      <c r="BL210" s="97">
        <f t="shared" si="423"/>
        <v>273.09440517933837</v>
      </c>
      <c r="BM210" s="97" t="s">
        <v>8053</v>
      </c>
      <c r="BN210" s="97" t="s">
        <v>8053</v>
      </c>
      <c r="BO210" s="97" t="s">
        <v>8053</v>
      </c>
      <c r="BP210" s="97">
        <f t="shared" si="424"/>
        <v>14.361941711657835</v>
      </c>
      <c r="BQ210" s="97">
        <f t="shared" si="425"/>
        <v>14.361941711657835</v>
      </c>
      <c r="BR210" s="97">
        <f t="shared" si="426"/>
        <v>0.59841423798574311</v>
      </c>
      <c r="BS210" s="97">
        <f t="shared" si="427"/>
        <v>0</v>
      </c>
      <c r="BT210" s="97">
        <f t="shared" si="428"/>
        <v>0</v>
      </c>
      <c r="BU210" s="97">
        <f t="shared" si="429"/>
        <v>0</v>
      </c>
      <c r="BV210" s="97">
        <f>SIN((90-$Y$9)*$AE$8)*TAN($AE$10*$AE$8)/TAN((90-'C'!$F157)*$AE$8)</f>
        <v>8.9381775862410931E-2</v>
      </c>
      <c r="BW210" s="97">
        <f t="shared" si="430"/>
        <v>2.5695650812758864E-2</v>
      </c>
      <c r="BX210" s="97">
        <f t="shared" si="431"/>
        <v>1.0127663357422376</v>
      </c>
      <c r="BY210" s="97">
        <f t="shared" si="432"/>
        <v>5.0632311585475467</v>
      </c>
      <c r="BZ210" s="97">
        <f t="shared" si="433"/>
        <v>9.1069592988755232</v>
      </c>
      <c r="CA210" s="97">
        <f t="shared" si="434"/>
        <v>-4.0437281403279766</v>
      </c>
      <c r="CB210" s="97">
        <f t="shared" si="435"/>
        <v>165.82980954257692</v>
      </c>
      <c r="CC210" s="97" t="s">
        <v>8053</v>
      </c>
      <c r="CD210" s="97" t="s">
        <v>8053</v>
      </c>
      <c r="CE210" s="97" t="s">
        <v>8053</v>
      </c>
      <c r="CF210" s="97">
        <f t="shared" si="436"/>
        <v>0</v>
      </c>
      <c r="CG210" s="97">
        <f t="shared" si="437"/>
        <v>0</v>
      </c>
      <c r="CH210" s="97">
        <f t="shared" si="438"/>
        <v>0</v>
      </c>
      <c r="CI210" s="97">
        <f t="shared" si="439"/>
        <v>0</v>
      </c>
      <c r="CJ210" s="97">
        <f t="shared" si="440"/>
        <v>0</v>
      </c>
      <c r="CK210" s="97">
        <f t="shared" si="441"/>
        <v>0</v>
      </c>
      <c r="CL210" s="97">
        <f>90-'C'!$F157</f>
        <v>69.162999999999997</v>
      </c>
      <c r="CM210" s="97">
        <v>24</v>
      </c>
      <c r="CN210" s="97"/>
      <c r="CO210" s="97"/>
      <c r="CP210" s="97"/>
      <c r="CQ210" s="97"/>
      <c r="CR210" s="97" t="s">
        <v>8199</v>
      </c>
      <c r="CS210" s="97">
        <f t="shared" si="442"/>
        <v>24</v>
      </c>
      <c r="CT210" s="97">
        <f t="shared" si="443"/>
        <v>34.31666666666667</v>
      </c>
      <c r="CU210" s="97">
        <f>'C'!F157</f>
        <v>20.837</v>
      </c>
      <c r="CV210" s="97">
        <f t="shared" si="444"/>
        <v>3.1415926535897931</v>
      </c>
      <c r="CW210" s="97">
        <f t="shared" si="445"/>
        <v>1.7453292519943295E-2</v>
      </c>
      <c r="CX210" s="97">
        <f t="shared" si="446"/>
        <v>57.295779513082323</v>
      </c>
      <c r="CY210" s="97">
        <f t="shared" si="447"/>
        <v>0.59893882164272083</v>
      </c>
      <c r="CZ210" s="97">
        <f t="shared" si="448"/>
        <v>0.36367425623805844</v>
      </c>
      <c r="DA210" s="97">
        <f t="shared" si="449"/>
        <v>1.8531596425043808</v>
      </c>
      <c r="DB210" s="97">
        <f t="shared" si="450"/>
        <v>63.854859173711766</v>
      </c>
      <c r="DC210" s="97">
        <f t="shared" si="451"/>
        <v>63.854859173711766</v>
      </c>
      <c r="DD210" s="97">
        <f t="shared" si="452"/>
        <v>296.14514082628824</v>
      </c>
      <c r="DE210" s="97"/>
      <c r="DF210" s="97"/>
      <c r="DG210" s="97"/>
      <c r="DH210" s="97"/>
      <c r="DI210" s="97"/>
      <c r="DJ210" s="97"/>
      <c r="DK210" s="97"/>
      <c r="DL210" s="97"/>
      <c r="DM210" s="97"/>
      <c r="DN210" s="97"/>
      <c r="DO210" s="97"/>
    </row>
    <row r="211" spans="1:119" ht="30" customHeight="1" x14ac:dyDescent="0.2">
      <c r="A211" s="97">
        <f t="shared" si="375"/>
        <v>0</v>
      </c>
      <c r="B211" s="97">
        <f t="shared" si="376"/>
        <v>0.26520209447541304</v>
      </c>
      <c r="C211" s="97">
        <f t="shared" si="377"/>
        <v>0.26520209447541304</v>
      </c>
      <c r="D211" s="97">
        <f t="shared" si="378"/>
        <v>0.49464158355701743</v>
      </c>
      <c r="E211" s="97">
        <f t="shared" si="379"/>
        <v>0</v>
      </c>
      <c r="F211" s="98">
        <f t="shared" si="380"/>
        <v>0.49464158355701743</v>
      </c>
      <c r="G211" s="97">
        <f t="shared" si="381"/>
        <v>0.59759012086034402</v>
      </c>
      <c r="H211" s="97">
        <f t="shared" si="382"/>
        <v>0</v>
      </c>
      <c r="I211" s="98">
        <f t="shared" si="383"/>
        <v>0.59759012086034402</v>
      </c>
      <c r="J211" s="97">
        <f t="shared" si="384"/>
        <v>0</v>
      </c>
      <c r="K211" s="97">
        <f t="shared" si="385"/>
        <v>0</v>
      </c>
      <c r="L211" s="98">
        <f t="shared" si="386"/>
        <v>0</v>
      </c>
      <c r="M211" s="98">
        <f t="shared" si="387"/>
        <v>25</v>
      </c>
      <c r="N211" s="102"/>
      <c r="O211" s="97"/>
      <c r="P211" s="97"/>
      <c r="Q211" s="98">
        <f t="shared" si="453"/>
        <v>25</v>
      </c>
      <c r="R211" s="97">
        <f t="shared" si="388"/>
        <v>105.87231873866266</v>
      </c>
      <c r="S211" s="97">
        <f t="shared" si="389"/>
        <v>63.627852712239871</v>
      </c>
      <c r="T211" s="97">
        <f t="shared" si="390"/>
        <v>42.244466026422785</v>
      </c>
      <c r="U211" s="97" t="str">
        <f t="shared" si="391"/>
        <v>QSOS</v>
      </c>
      <c r="V211" s="97">
        <f t="shared" si="392"/>
        <v>296.37214728776013</v>
      </c>
      <c r="W211" s="97">
        <f t="shared" si="0"/>
        <v>199</v>
      </c>
      <c r="X211" s="97">
        <f>SIN((90-$Y$9)*$AE$8)*TAN($AE$9*$AE$8)/TAN((90-'C'!$F158)*$AE$8)</f>
        <v>1.1160336523256804</v>
      </c>
      <c r="Y211" s="97">
        <f t="shared" si="393"/>
        <v>3.9313065427916092</v>
      </c>
      <c r="Z211" s="97">
        <f t="shared" si="394"/>
        <v>2.2206545302661578</v>
      </c>
      <c r="AA211" s="97">
        <f t="shared" si="395"/>
        <v>30.170155250712423</v>
      </c>
      <c r="AB211" s="97">
        <f t="shared" si="396"/>
        <v>63.235932093769605</v>
      </c>
      <c r="AC211" s="97">
        <f t="shared" si="397"/>
        <v>-33.065776843057179</v>
      </c>
      <c r="AD211" s="97">
        <f t="shared" si="398"/>
        <v>86.593912655517983</v>
      </c>
      <c r="AE211" s="97">
        <f>(COS( 90.833*$AE$8)-SIN($Y$9*$AE$8)*SIN('C'!$F158*$AE$8))/COS($Y$9*$AE$8)/COS('C'!$F158*$AE$8)</f>
        <v>-0.28110676146201768</v>
      </c>
      <c r="AF211" s="97">
        <f t="shared" si="399"/>
        <v>106.32627079143209</v>
      </c>
      <c r="AG211" s="97">
        <f>('C'!$E158+$AG$9+$AA$9/15)</f>
        <v>12.137777777777778</v>
      </c>
      <c r="AH211" s="97">
        <f t="shared" si="400"/>
        <v>0</v>
      </c>
      <c r="AI211" s="97">
        <f t="shared" si="401"/>
        <v>0</v>
      </c>
      <c r="AJ211" s="97">
        <f t="shared" si="402"/>
        <v>0</v>
      </c>
      <c r="AK211" s="97">
        <f t="shared" si="403"/>
        <v>6.3648502674099126</v>
      </c>
      <c r="AL211" s="97">
        <f t="shared" si="404"/>
        <v>6.3648502674099126</v>
      </c>
      <c r="AM211" s="97"/>
      <c r="AN211" s="97"/>
      <c r="AO211" s="97">
        <f t="shared" si="405"/>
        <v>0.26520209447541304</v>
      </c>
      <c r="AP211" s="97">
        <f>SIN((90-$Y$9)*$AE$8)*TAN($AC$10*$AE$8)/TAN((90-'C'!$F158)*$AE$8)</f>
        <v>-9.0227442333505117E-2</v>
      </c>
      <c r="AQ211" s="97">
        <f t="shared" si="406"/>
        <v>2.5695650812758871E-2</v>
      </c>
      <c r="AR211" s="97">
        <f t="shared" si="407"/>
        <v>1.0127663357422376</v>
      </c>
      <c r="AS211" s="97">
        <f t="shared" si="408"/>
        <v>-5.111262712735118</v>
      </c>
      <c r="AT211" s="97">
        <f t="shared" si="409"/>
        <v>-9.106959298875525</v>
      </c>
      <c r="AU211" s="97">
        <f t="shared" si="410"/>
        <v>3.995696586140407</v>
      </c>
      <c r="AV211" s="97">
        <f t="shared" si="411"/>
        <v>194.21822201161064</v>
      </c>
      <c r="AW211" s="97" t="s">
        <v>8053</v>
      </c>
      <c r="AX211" s="97" t="s">
        <v>8053</v>
      </c>
      <c r="AY211" s="97" t="s">
        <v>8053</v>
      </c>
      <c r="AZ211" s="97">
        <f t="shared" si="412"/>
        <v>11.871398005368418</v>
      </c>
      <c r="BA211" s="97">
        <f t="shared" si="413"/>
        <v>11.871398005368418</v>
      </c>
      <c r="BB211" s="97">
        <f t="shared" si="414"/>
        <v>0.49464158355701743</v>
      </c>
      <c r="BC211" s="97">
        <f t="shared" si="415"/>
        <v>0</v>
      </c>
      <c r="BD211" s="97">
        <f t="shared" si="416"/>
        <v>0</v>
      </c>
      <c r="BE211" s="97">
        <f t="shared" si="417"/>
        <v>0</v>
      </c>
      <c r="BF211" s="97">
        <f>SIN((90-$Y$9)*$AE$8)*TAN($AC$9*$AE$8)/TAN((90-'C'!$F158)*$AE$8)</f>
        <v>-1.1160336523256811</v>
      </c>
      <c r="BG211" s="97">
        <f t="shared" si="418"/>
        <v>3.9313065427916136</v>
      </c>
      <c r="BH211" s="97">
        <f t="shared" si="419"/>
        <v>2.2206545302661587</v>
      </c>
      <c r="BI211" s="97">
        <f t="shared" si="420"/>
        <v>-30.17015525071243</v>
      </c>
      <c r="BJ211" s="97">
        <f t="shared" si="421"/>
        <v>-63.235932093769613</v>
      </c>
      <c r="BK211" s="97">
        <f t="shared" si="422"/>
        <v>33.065776843057179</v>
      </c>
      <c r="BL211" s="97">
        <f t="shared" si="423"/>
        <v>273.40608734448205</v>
      </c>
      <c r="BM211" s="97" t="s">
        <v>8053</v>
      </c>
      <c r="BN211" s="97" t="s">
        <v>8053</v>
      </c>
      <c r="BO211" s="97" t="s">
        <v>8053</v>
      </c>
      <c r="BP211" s="97">
        <f t="shared" si="424"/>
        <v>14.342162900648256</v>
      </c>
      <c r="BQ211" s="97">
        <f t="shared" si="425"/>
        <v>14.342162900648256</v>
      </c>
      <c r="BR211" s="97">
        <f t="shared" si="426"/>
        <v>0.59759012086034402</v>
      </c>
      <c r="BS211" s="97">
        <f t="shared" si="427"/>
        <v>0</v>
      </c>
      <c r="BT211" s="97">
        <f t="shared" si="428"/>
        <v>0</v>
      </c>
      <c r="BU211" s="97">
        <f t="shared" si="429"/>
        <v>0</v>
      </c>
      <c r="BV211" s="97">
        <f>SIN((90-$Y$9)*$AE$8)*TAN($AE$10*$AE$8)/TAN((90-'C'!$F158)*$AE$8)</f>
        <v>9.0227442333505103E-2</v>
      </c>
      <c r="BW211" s="97">
        <f t="shared" si="430"/>
        <v>2.5695650812758864E-2</v>
      </c>
      <c r="BX211" s="97">
        <f t="shared" si="431"/>
        <v>1.0127663357422376</v>
      </c>
      <c r="BY211" s="97">
        <f t="shared" si="432"/>
        <v>5.1112627127351171</v>
      </c>
      <c r="BZ211" s="97">
        <f t="shared" si="433"/>
        <v>9.1069592988755232</v>
      </c>
      <c r="CA211" s="97">
        <f t="shared" si="434"/>
        <v>-3.9956965861404061</v>
      </c>
      <c r="CB211" s="97">
        <f t="shared" si="435"/>
        <v>165.78177798838936</v>
      </c>
      <c r="CC211" s="97" t="s">
        <v>8053</v>
      </c>
      <c r="CD211" s="97" t="s">
        <v>8053</v>
      </c>
      <c r="CE211" s="97" t="s">
        <v>8053</v>
      </c>
      <c r="CF211" s="97">
        <f t="shared" si="436"/>
        <v>0</v>
      </c>
      <c r="CG211" s="97">
        <f t="shared" si="437"/>
        <v>0</v>
      </c>
      <c r="CH211" s="97">
        <f t="shared" si="438"/>
        <v>0</v>
      </c>
      <c r="CI211" s="97">
        <f t="shared" si="439"/>
        <v>0</v>
      </c>
      <c r="CJ211" s="97">
        <f t="shared" si="440"/>
        <v>0</v>
      </c>
      <c r="CK211" s="97">
        <f t="shared" si="441"/>
        <v>0</v>
      </c>
      <c r="CL211" s="97">
        <f>90-'C'!$F158</f>
        <v>68.983000000000004</v>
      </c>
      <c r="CM211" s="97">
        <v>25</v>
      </c>
      <c r="CN211" s="102"/>
      <c r="CO211" s="97"/>
      <c r="CP211" s="97"/>
      <c r="CQ211" s="97"/>
      <c r="CR211" s="97" t="s">
        <v>8199</v>
      </c>
      <c r="CS211" s="97">
        <f t="shared" si="442"/>
        <v>25</v>
      </c>
      <c r="CT211" s="97">
        <f t="shared" si="443"/>
        <v>34.31666666666667</v>
      </c>
      <c r="CU211" s="97">
        <f>'C'!F158</f>
        <v>21.016999999999999</v>
      </c>
      <c r="CV211" s="97">
        <f t="shared" si="444"/>
        <v>3.1415926535897931</v>
      </c>
      <c r="CW211" s="97">
        <f t="shared" si="445"/>
        <v>1.7453292519943295E-2</v>
      </c>
      <c r="CX211" s="97">
        <f t="shared" si="446"/>
        <v>57.295779513082323</v>
      </c>
      <c r="CY211" s="97">
        <f t="shared" si="447"/>
        <v>0.59893882164272083</v>
      </c>
      <c r="CZ211" s="97">
        <f t="shared" si="448"/>
        <v>0.36681584889164826</v>
      </c>
      <c r="DA211" s="97">
        <f t="shared" si="449"/>
        <v>1.8557435066775672</v>
      </c>
      <c r="DB211" s="97">
        <f t="shared" si="450"/>
        <v>63.627852712239871</v>
      </c>
      <c r="DC211" s="97">
        <f t="shared" si="451"/>
        <v>63.627852712239871</v>
      </c>
      <c r="DD211" s="97">
        <f t="shared" si="452"/>
        <v>296.37214728776013</v>
      </c>
      <c r="DE211" s="97"/>
      <c r="DF211" s="97"/>
      <c r="DG211" s="97"/>
      <c r="DH211" s="97"/>
      <c r="DI211" s="97"/>
      <c r="DJ211" s="97"/>
      <c r="DK211" s="97"/>
      <c r="DL211" s="97"/>
      <c r="DM211" s="97"/>
      <c r="DN211" s="97"/>
      <c r="DO211" s="97"/>
    </row>
    <row r="212" spans="1:119" ht="30" customHeight="1" x14ac:dyDescent="0.2">
      <c r="A212" s="97">
        <f t="shared" si="375"/>
        <v>0</v>
      </c>
      <c r="B212" s="97">
        <f t="shared" si="376"/>
        <v>0.26612211100403305</v>
      </c>
      <c r="C212" s="97">
        <f t="shared" si="377"/>
        <v>0.26612211100403305</v>
      </c>
      <c r="D212" s="97">
        <f t="shared" si="378"/>
        <v>0.49485346260029694</v>
      </c>
      <c r="E212" s="97">
        <f t="shared" si="379"/>
        <v>0</v>
      </c>
      <c r="F212" s="98">
        <f t="shared" si="380"/>
        <v>0.49485346260029694</v>
      </c>
      <c r="G212" s="97">
        <f t="shared" si="381"/>
        <v>0.59683677099839061</v>
      </c>
      <c r="H212" s="97">
        <f t="shared" si="382"/>
        <v>0</v>
      </c>
      <c r="I212" s="98">
        <f t="shared" si="383"/>
        <v>0.59683677099839061</v>
      </c>
      <c r="J212" s="97">
        <f t="shared" si="384"/>
        <v>0</v>
      </c>
      <c r="K212" s="97">
        <f t="shared" si="385"/>
        <v>0</v>
      </c>
      <c r="L212" s="98">
        <f t="shared" si="386"/>
        <v>0</v>
      </c>
      <c r="M212" s="98">
        <f t="shared" si="387"/>
        <v>26</v>
      </c>
      <c r="N212" s="97"/>
      <c r="O212" s="97"/>
      <c r="P212" s="97"/>
      <c r="Q212" s="98">
        <f t="shared" si="453"/>
        <v>26</v>
      </c>
      <c r="R212" s="97">
        <f t="shared" si="388"/>
        <v>105.87231873866266</v>
      </c>
      <c r="S212" s="97">
        <f t="shared" si="389"/>
        <v>63.409512062839276</v>
      </c>
      <c r="T212" s="97">
        <f t="shared" si="390"/>
        <v>42.46280667582338</v>
      </c>
      <c r="U212" s="97" t="str">
        <f t="shared" si="391"/>
        <v>QSOS</v>
      </c>
      <c r="V212" s="97">
        <f t="shared" si="392"/>
        <v>296.59048793716073</v>
      </c>
      <c r="W212" s="97">
        <f t="shared" si="0"/>
        <v>200</v>
      </c>
      <c r="X212" s="97">
        <f>SIN((90-$Y$9)*$AE$8)*TAN($AE$9*$AE$8)/TAN((90-'C'!$F159)*$AE$8)</f>
        <v>1.1261108374735458</v>
      </c>
      <c r="Y212" s="97">
        <f t="shared" si="393"/>
        <v>3.9313065427916092</v>
      </c>
      <c r="Z212" s="97">
        <f t="shared" si="394"/>
        <v>2.2206545302661578</v>
      </c>
      <c r="AA212" s="97">
        <f t="shared" si="395"/>
        <v>30.47136120101565</v>
      </c>
      <c r="AB212" s="97">
        <f t="shared" si="396"/>
        <v>63.235932093769605</v>
      </c>
      <c r="AC212" s="97">
        <f t="shared" si="397"/>
        <v>-32.764570892753952</v>
      </c>
      <c r="AD212" s="97">
        <f t="shared" si="398"/>
        <v>86.292706705214755</v>
      </c>
      <c r="AE212" s="97">
        <f>(COS( 90.833*$AE$8)-SIN($Y$9*$AE$8)*SIN('C'!$F159*$AE$8))/COS($Y$9*$AE$8)/COS('C'!$F159*$AE$8)</f>
        <v>-0.28349672771711648</v>
      </c>
      <c r="AF212" s="97">
        <f t="shared" si="399"/>
        <v>106.46901170798348</v>
      </c>
      <c r="AG212" s="97">
        <f>('C'!$E159+$AG$9+$AA$9/15)</f>
        <v>12.139777777777777</v>
      </c>
      <c r="AH212" s="97">
        <f t="shared" si="400"/>
        <v>0</v>
      </c>
      <c r="AI212" s="97">
        <f t="shared" si="401"/>
        <v>0</v>
      </c>
      <c r="AJ212" s="97">
        <f t="shared" si="402"/>
        <v>0</v>
      </c>
      <c r="AK212" s="97">
        <f t="shared" si="403"/>
        <v>6.3869306640967931</v>
      </c>
      <c r="AL212" s="97">
        <f t="shared" si="404"/>
        <v>6.3869306640967931</v>
      </c>
      <c r="AM212" s="97"/>
      <c r="AN212" s="97"/>
      <c r="AO212" s="97">
        <f t="shared" si="405"/>
        <v>0.26612211100403305</v>
      </c>
      <c r="AP212" s="97">
        <f>SIN((90-$Y$9)*$AE$8)*TAN($AC$10*$AE$8)/TAN((90-'C'!$F159)*$AE$8)</f>
        <v>-9.1042147732323803E-2</v>
      </c>
      <c r="AQ212" s="97">
        <f t="shared" si="406"/>
        <v>2.5695650812758871E-2</v>
      </c>
      <c r="AR212" s="97">
        <f t="shared" si="407"/>
        <v>1.0127663357422376</v>
      </c>
      <c r="AS212" s="97">
        <f t="shared" si="408"/>
        <v>-5.1575391683157736</v>
      </c>
      <c r="AT212" s="97">
        <f t="shared" si="409"/>
        <v>-9.106959298875525</v>
      </c>
      <c r="AU212" s="97">
        <f t="shared" si="410"/>
        <v>3.9494201305597514</v>
      </c>
      <c r="AV212" s="97">
        <f t="shared" si="411"/>
        <v>194.26449846719129</v>
      </c>
      <c r="AW212" s="97" t="s">
        <v>8053</v>
      </c>
      <c r="AX212" s="97" t="s">
        <v>8053</v>
      </c>
      <c r="AY212" s="97" t="s">
        <v>8053</v>
      </c>
      <c r="AZ212" s="97">
        <f t="shared" si="412"/>
        <v>11.876483102407127</v>
      </c>
      <c r="BA212" s="97">
        <f t="shared" si="413"/>
        <v>11.876483102407127</v>
      </c>
      <c r="BB212" s="97">
        <f t="shared" si="414"/>
        <v>0.49485346260029694</v>
      </c>
      <c r="BC212" s="97">
        <f t="shared" si="415"/>
        <v>0</v>
      </c>
      <c r="BD212" s="97">
        <f t="shared" si="416"/>
        <v>0</v>
      </c>
      <c r="BE212" s="97">
        <f t="shared" si="417"/>
        <v>0</v>
      </c>
      <c r="BF212" s="97">
        <f>SIN((90-$Y$9)*$AE$8)*TAN($AC$9*$AE$8)/TAN((90-'C'!$F159)*$AE$8)</f>
        <v>-1.1261108374735462</v>
      </c>
      <c r="BG212" s="97">
        <f t="shared" si="418"/>
        <v>3.9313065427916136</v>
      </c>
      <c r="BH212" s="97">
        <f t="shared" si="419"/>
        <v>2.2206545302661587</v>
      </c>
      <c r="BI212" s="97">
        <f t="shared" si="420"/>
        <v>-30.47136120101565</v>
      </c>
      <c r="BJ212" s="97">
        <f t="shared" si="421"/>
        <v>-63.235932093769613</v>
      </c>
      <c r="BK212" s="97">
        <f t="shared" si="422"/>
        <v>32.764570892753966</v>
      </c>
      <c r="BL212" s="97">
        <f t="shared" si="423"/>
        <v>273.70729329478525</v>
      </c>
      <c r="BM212" s="97" t="s">
        <v>8053</v>
      </c>
      <c r="BN212" s="97" t="s">
        <v>8053</v>
      </c>
      <c r="BO212" s="97" t="s">
        <v>8053</v>
      </c>
      <c r="BP212" s="97">
        <f t="shared" si="424"/>
        <v>14.324082503961375</v>
      </c>
      <c r="BQ212" s="97">
        <f t="shared" si="425"/>
        <v>14.324082503961375</v>
      </c>
      <c r="BR212" s="97">
        <f t="shared" si="426"/>
        <v>0.59683677099839061</v>
      </c>
      <c r="BS212" s="97">
        <f t="shared" si="427"/>
        <v>0</v>
      </c>
      <c r="BT212" s="97">
        <f t="shared" si="428"/>
        <v>0</v>
      </c>
      <c r="BU212" s="97">
        <f t="shared" si="429"/>
        <v>0</v>
      </c>
      <c r="BV212" s="97">
        <f>SIN((90-$Y$9)*$AE$8)*TAN($AE$10*$AE$8)/TAN((90-'C'!$F159)*$AE$8)</f>
        <v>9.1042147732323775E-2</v>
      </c>
      <c r="BW212" s="97">
        <f t="shared" si="430"/>
        <v>2.5695650812758864E-2</v>
      </c>
      <c r="BX212" s="97">
        <f t="shared" si="431"/>
        <v>1.0127663357422376</v>
      </c>
      <c r="BY212" s="97">
        <f t="shared" si="432"/>
        <v>5.1575391683157727</v>
      </c>
      <c r="BZ212" s="97">
        <f t="shared" si="433"/>
        <v>9.1069592988755232</v>
      </c>
      <c r="CA212" s="97">
        <f t="shared" si="434"/>
        <v>-3.9494201305597505</v>
      </c>
      <c r="CB212" s="97">
        <f t="shared" si="435"/>
        <v>165.73550153280871</v>
      </c>
      <c r="CC212" s="97" t="s">
        <v>8053</v>
      </c>
      <c r="CD212" s="97" t="s">
        <v>8053</v>
      </c>
      <c r="CE212" s="97" t="s">
        <v>8053</v>
      </c>
      <c r="CF212" s="97">
        <f t="shared" si="436"/>
        <v>0</v>
      </c>
      <c r="CG212" s="97">
        <f t="shared" si="437"/>
        <v>0</v>
      </c>
      <c r="CH212" s="97">
        <f t="shared" si="438"/>
        <v>0</v>
      </c>
      <c r="CI212" s="97">
        <f t="shared" si="439"/>
        <v>0</v>
      </c>
      <c r="CJ212" s="97">
        <f t="shared" si="440"/>
        <v>0</v>
      </c>
      <c r="CK212" s="97">
        <f t="shared" si="441"/>
        <v>0</v>
      </c>
      <c r="CL212" s="97">
        <f>90-'C'!$F159</f>
        <v>68.81</v>
      </c>
      <c r="CM212" s="97">
        <v>26</v>
      </c>
      <c r="CN212" s="97"/>
      <c r="CO212" s="97"/>
      <c r="CP212" s="97"/>
      <c r="CQ212" s="97"/>
      <c r="CR212" s="97" t="s">
        <v>8199</v>
      </c>
      <c r="CS212" s="97">
        <f t="shared" si="442"/>
        <v>26</v>
      </c>
      <c r="CT212" s="97">
        <f t="shared" si="443"/>
        <v>34.31666666666667</v>
      </c>
      <c r="CU212" s="97">
        <f>'C'!F159</f>
        <v>21.19</v>
      </c>
      <c r="CV212" s="97">
        <f t="shared" si="444"/>
        <v>3.1415926535897931</v>
      </c>
      <c r="CW212" s="97">
        <f t="shared" si="445"/>
        <v>1.7453292519943295E-2</v>
      </c>
      <c r="CX212" s="97">
        <f t="shared" si="446"/>
        <v>57.295779513082323</v>
      </c>
      <c r="CY212" s="97">
        <f t="shared" si="447"/>
        <v>0.59893882164272083</v>
      </c>
      <c r="CZ212" s="97">
        <f t="shared" si="448"/>
        <v>0.36983526849759846</v>
      </c>
      <c r="DA212" s="97">
        <f t="shared" si="449"/>
        <v>1.8582348056487032</v>
      </c>
      <c r="DB212" s="97">
        <f t="shared" si="450"/>
        <v>63.409512062839276</v>
      </c>
      <c r="DC212" s="97">
        <f t="shared" si="451"/>
        <v>63.409512062839276</v>
      </c>
      <c r="DD212" s="97">
        <f t="shared" si="452"/>
        <v>296.59048793716073</v>
      </c>
      <c r="DE212" s="97"/>
      <c r="DF212" s="97"/>
      <c r="DG212" s="97"/>
      <c r="DH212" s="97"/>
      <c r="DI212" s="97"/>
      <c r="DJ212" s="97"/>
      <c r="DK212" s="97"/>
      <c r="DL212" s="97"/>
      <c r="DM212" s="97"/>
      <c r="DN212" s="97"/>
      <c r="DO212" s="97"/>
    </row>
    <row r="213" spans="1:119" ht="30" customHeight="1" x14ac:dyDescent="0.2">
      <c r="A213" s="97">
        <f t="shared" si="375"/>
        <v>0</v>
      </c>
      <c r="B213" s="97">
        <f t="shared" si="376"/>
        <v>0.26702231531127479</v>
      </c>
      <c r="C213" s="97">
        <f t="shared" si="377"/>
        <v>0.26702231531127479</v>
      </c>
      <c r="D213" s="97">
        <f t="shared" si="378"/>
        <v>0.49506192377367481</v>
      </c>
      <c r="E213" s="97">
        <f t="shared" si="379"/>
        <v>0</v>
      </c>
      <c r="F213" s="98">
        <f t="shared" si="380"/>
        <v>0.49506192377367481</v>
      </c>
      <c r="G213" s="97">
        <f t="shared" si="381"/>
        <v>0.59610323335781568</v>
      </c>
      <c r="H213" s="97">
        <f t="shared" si="382"/>
        <v>0</v>
      </c>
      <c r="I213" s="98">
        <f t="shared" si="383"/>
        <v>0.59610323335781568</v>
      </c>
      <c r="J213" s="97">
        <f t="shared" si="384"/>
        <v>0</v>
      </c>
      <c r="K213" s="97">
        <f t="shared" si="385"/>
        <v>0</v>
      </c>
      <c r="L213" s="98">
        <f t="shared" si="386"/>
        <v>0</v>
      </c>
      <c r="M213" s="98">
        <f t="shared" si="387"/>
        <v>27</v>
      </c>
      <c r="N213" s="97"/>
      <c r="O213" s="97"/>
      <c r="P213" s="97"/>
      <c r="Q213" s="98">
        <f t="shared" si="453"/>
        <v>27</v>
      </c>
      <c r="R213" s="97">
        <f t="shared" si="388"/>
        <v>105.87231873866266</v>
      </c>
      <c r="S213" s="97">
        <f t="shared" si="389"/>
        <v>63.197327653989305</v>
      </c>
      <c r="T213" s="97">
        <f t="shared" si="390"/>
        <v>42.674991084673351</v>
      </c>
      <c r="U213" s="97" t="str">
        <f t="shared" si="391"/>
        <v>QSOS</v>
      </c>
      <c r="V213" s="97">
        <f t="shared" si="392"/>
        <v>296.8026723460107</v>
      </c>
      <c r="W213" s="97">
        <f t="shared" si="0"/>
        <v>201</v>
      </c>
      <c r="X213" s="97">
        <f>SIN((90-$Y$9)*$AE$8)*TAN($AE$9*$AE$8)/TAN((90-'C'!$F160)*$AE$8)</f>
        <v>1.1359193773386849</v>
      </c>
      <c r="Y213" s="97">
        <f t="shared" si="393"/>
        <v>3.9313065427916092</v>
      </c>
      <c r="Z213" s="97">
        <f t="shared" si="394"/>
        <v>2.2206545302661578</v>
      </c>
      <c r="AA213" s="97">
        <f t="shared" si="395"/>
        <v>30.765434751622632</v>
      </c>
      <c r="AB213" s="97">
        <f t="shared" si="396"/>
        <v>63.235932093769605</v>
      </c>
      <c r="AC213" s="97">
        <f t="shared" si="397"/>
        <v>-32.47049734214697</v>
      </c>
      <c r="AD213" s="97">
        <f t="shared" si="398"/>
        <v>85.998633154607774</v>
      </c>
      <c r="AE213" s="97">
        <f>(COS( 90.833*$AE$8)-SIN($Y$9*$AE$8)*SIN('C'!$F160*$AE$8))/COS($Y$9*$AE$8)/COS('C'!$F160*$AE$8)</f>
        <v>-0.28582314534097869</v>
      </c>
      <c r="AF213" s="97">
        <f t="shared" si="399"/>
        <v>106.60805821445189</v>
      </c>
      <c r="AG213" s="97">
        <f>('C'!$E160+$AG$9+$AA$9/15)</f>
        <v>12.141777777777779</v>
      </c>
      <c r="AH213" s="97">
        <f t="shared" si="400"/>
        <v>0</v>
      </c>
      <c r="AI213" s="97">
        <f t="shared" si="401"/>
        <v>0</v>
      </c>
      <c r="AJ213" s="97">
        <f t="shared" si="402"/>
        <v>0</v>
      </c>
      <c r="AK213" s="97">
        <f t="shared" si="403"/>
        <v>6.4085355674705946</v>
      </c>
      <c r="AL213" s="97">
        <f t="shared" si="404"/>
        <v>6.4085355674705946</v>
      </c>
      <c r="AM213" s="97"/>
      <c r="AN213" s="97"/>
      <c r="AO213" s="97">
        <f t="shared" si="405"/>
        <v>0.26702231531127479</v>
      </c>
      <c r="AP213" s="97">
        <f>SIN((90-$Y$9)*$AE$8)*TAN($AC$10*$AE$8)/TAN((90-'C'!$F160)*$AE$8)</f>
        <v>-9.1835134093634238E-2</v>
      </c>
      <c r="AQ213" s="97">
        <f t="shared" si="406"/>
        <v>2.5695650812758871E-2</v>
      </c>
      <c r="AR213" s="97">
        <f t="shared" si="407"/>
        <v>1.0127663357422376</v>
      </c>
      <c r="AS213" s="97">
        <f t="shared" si="408"/>
        <v>-5.2025851907317531</v>
      </c>
      <c r="AT213" s="97">
        <f t="shared" si="409"/>
        <v>-9.106959298875525</v>
      </c>
      <c r="AU213" s="97">
        <f t="shared" si="410"/>
        <v>3.9043741081437719</v>
      </c>
      <c r="AV213" s="97">
        <f t="shared" si="411"/>
        <v>194.30954448960728</v>
      </c>
      <c r="AW213" s="97" t="s">
        <v>8053</v>
      </c>
      <c r="AX213" s="97" t="s">
        <v>8053</v>
      </c>
      <c r="AY213" s="97" t="s">
        <v>8053</v>
      </c>
      <c r="AZ213" s="97">
        <f t="shared" si="412"/>
        <v>11.881486170568195</v>
      </c>
      <c r="BA213" s="97">
        <f t="shared" si="413"/>
        <v>11.881486170568195</v>
      </c>
      <c r="BB213" s="97">
        <f t="shared" si="414"/>
        <v>0.49506192377367481</v>
      </c>
      <c r="BC213" s="97">
        <f t="shared" si="415"/>
        <v>0</v>
      </c>
      <c r="BD213" s="97">
        <f t="shared" si="416"/>
        <v>0</v>
      </c>
      <c r="BE213" s="97">
        <f t="shared" si="417"/>
        <v>0</v>
      </c>
      <c r="BF213" s="97">
        <f>SIN((90-$Y$9)*$AE$8)*TAN($AC$9*$AE$8)/TAN((90-'C'!$F160)*$AE$8)</f>
        <v>-1.1359193773386855</v>
      </c>
      <c r="BG213" s="97">
        <f t="shared" si="418"/>
        <v>3.9313065427916136</v>
      </c>
      <c r="BH213" s="97">
        <f t="shared" si="419"/>
        <v>2.2206545302661587</v>
      </c>
      <c r="BI213" s="97">
        <f t="shared" si="420"/>
        <v>-30.765434751622639</v>
      </c>
      <c r="BJ213" s="97">
        <f t="shared" si="421"/>
        <v>-63.235932093769613</v>
      </c>
      <c r="BK213" s="97">
        <f t="shared" si="422"/>
        <v>32.47049734214697</v>
      </c>
      <c r="BL213" s="97">
        <f t="shared" si="423"/>
        <v>274.00136684539228</v>
      </c>
      <c r="BM213" s="97" t="s">
        <v>8053</v>
      </c>
      <c r="BN213" s="97" t="s">
        <v>8053</v>
      </c>
      <c r="BO213" s="97" t="s">
        <v>8053</v>
      </c>
      <c r="BP213" s="97">
        <f t="shared" si="424"/>
        <v>14.306477600587577</v>
      </c>
      <c r="BQ213" s="97">
        <f t="shared" si="425"/>
        <v>14.306477600587577</v>
      </c>
      <c r="BR213" s="97">
        <f t="shared" si="426"/>
        <v>0.59610323335781568</v>
      </c>
      <c r="BS213" s="97">
        <f t="shared" si="427"/>
        <v>0</v>
      </c>
      <c r="BT213" s="97">
        <f t="shared" si="428"/>
        <v>0</v>
      </c>
      <c r="BU213" s="97">
        <f t="shared" si="429"/>
        <v>0</v>
      </c>
      <c r="BV213" s="97">
        <f>SIN((90-$Y$9)*$AE$8)*TAN($AE$10*$AE$8)/TAN((90-'C'!$F160)*$AE$8)</f>
        <v>9.183513409363421E-2</v>
      </c>
      <c r="BW213" s="97">
        <f t="shared" si="430"/>
        <v>2.5695650812758864E-2</v>
      </c>
      <c r="BX213" s="97">
        <f t="shared" si="431"/>
        <v>1.0127663357422376</v>
      </c>
      <c r="BY213" s="97">
        <f t="shared" si="432"/>
        <v>5.2025851907317522</v>
      </c>
      <c r="BZ213" s="97">
        <f t="shared" si="433"/>
        <v>9.1069592988755232</v>
      </c>
      <c r="CA213" s="97">
        <f t="shared" si="434"/>
        <v>-3.9043741081437711</v>
      </c>
      <c r="CB213" s="97">
        <f t="shared" si="435"/>
        <v>165.69045551039272</v>
      </c>
      <c r="CC213" s="97" t="s">
        <v>8053</v>
      </c>
      <c r="CD213" s="97" t="s">
        <v>8053</v>
      </c>
      <c r="CE213" s="97" t="s">
        <v>8053</v>
      </c>
      <c r="CF213" s="97">
        <f t="shared" si="436"/>
        <v>0</v>
      </c>
      <c r="CG213" s="97">
        <f t="shared" si="437"/>
        <v>0</v>
      </c>
      <c r="CH213" s="97">
        <f t="shared" si="438"/>
        <v>0</v>
      </c>
      <c r="CI213" s="97">
        <f t="shared" si="439"/>
        <v>0</v>
      </c>
      <c r="CJ213" s="97">
        <f t="shared" si="440"/>
        <v>0</v>
      </c>
      <c r="CK213" s="97">
        <f t="shared" si="441"/>
        <v>0</v>
      </c>
      <c r="CL213" s="97">
        <f>90-'C'!$F160</f>
        <v>68.641999999999996</v>
      </c>
      <c r="CM213" s="97">
        <v>27</v>
      </c>
      <c r="CN213" s="97"/>
      <c r="CO213" s="97"/>
      <c r="CP213" s="97"/>
      <c r="CQ213" s="97"/>
      <c r="CR213" s="97" t="s">
        <v>8199</v>
      </c>
      <c r="CS213" s="97">
        <f t="shared" si="442"/>
        <v>27</v>
      </c>
      <c r="CT213" s="97">
        <f t="shared" si="443"/>
        <v>34.31666666666667</v>
      </c>
      <c r="CU213" s="97">
        <f>'C'!F160</f>
        <v>21.358000000000001</v>
      </c>
      <c r="CV213" s="97">
        <f t="shared" si="444"/>
        <v>3.1415926535897931</v>
      </c>
      <c r="CW213" s="97">
        <f t="shared" si="445"/>
        <v>1.7453292519943295E-2</v>
      </c>
      <c r="CX213" s="97">
        <f t="shared" si="446"/>
        <v>57.295779513082323</v>
      </c>
      <c r="CY213" s="97">
        <f t="shared" si="447"/>
        <v>0.59893882164272083</v>
      </c>
      <c r="CZ213" s="97">
        <f t="shared" si="448"/>
        <v>0.37276742164094889</v>
      </c>
      <c r="DA213" s="97">
        <f t="shared" si="449"/>
        <v>1.8606616249999726</v>
      </c>
      <c r="DB213" s="97">
        <f t="shared" si="450"/>
        <v>63.197327653989305</v>
      </c>
      <c r="DC213" s="97">
        <f t="shared" si="451"/>
        <v>63.197327653989305</v>
      </c>
      <c r="DD213" s="97">
        <f t="shared" si="452"/>
        <v>296.8026723460107</v>
      </c>
      <c r="DE213" s="97"/>
      <c r="DF213" s="97"/>
      <c r="DG213" s="97"/>
      <c r="DH213" s="97"/>
      <c r="DI213" s="97"/>
      <c r="DJ213" s="97"/>
      <c r="DK213" s="97"/>
      <c r="DL213" s="97"/>
      <c r="DM213" s="97"/>
      <c r="DN213" s="97"/>
      <c r="DO213" s="97"/>
    </row>
    <row r="214" spans="1:119" ht="30" customHeight="1" x14ac:dyDescent="0.2">
      <c r="A214" s="97">
        <f t="shared" si="375"/>
        <v>0</v>
      </c>
      <c r="B214" s="97">
        <f t="shared" si="376"/>
        <v>0.26789259949624916</v>
      </c>
      <c r="C214" s="97">
        <f t="shared" si="377"/>
        <v>0.26789259949624916</v>
      </c>
      <c r="D214" s="97">
        <f t="shared" si="378"/>
        <v>0.49526544925184907</v>
      </c>
      <c r="E214" s="97">
        <f t="shared" si="379"/>
        <v>0</v>
      </c>
      <c r="F214" s="98">
        <f t="shared" si="380"/>
        <v>0.49526544925184907</v>
      </c>
      <c r="G214" s="97">
        <f t="shared" si="381"/>
        <v>0.59539961583950796</v>
      </c>
      <c r="H214" s="97">
        <f t="shared" si="382"/>
        <v>0</v>
      </c>
      <c r="I214" s="98">
        <f t="shared" si="383"/>
        <v>0.59539961583950796</v>
      </c>
      <c r="J214" s="97">
        <f t="shared" si="384"/>
        <v>0</v>
      </c>
      <c r="K214" s="97">
        <f t="shared" si="385"/>
        <v>0</v>
      </c>
      <c r="L214" s="98">
        <f t="shared" si="386"/>
        <v>0</v>
      </c>
      <c r="M214" s="98">
        <f t="shared" si="387"/>
        <v>28</v>
      </c>
      <c r="N214" s="97"/>
      <c r="O214" s="97"/>
      <c r="P214" s="97"/>
      <c r="Q214" s="98">
        <f t="shared" si="453"/>
        <v>28</v>
      </c>
      <c r="R214" s="97">
        <f t="shared" si="388"/>
        <v>105.87231873866266</v>
      </c>
      <c r="S214" s="97">
        <f t="shared" si="389"/>
        <v>62.993839890452939</v>
      </c>
      <c r="T214" s="97">
        <f t="shared" si="390"/>
        <v>42.878478848209717</v>
      </c>
      <c r="U214" s="97" t="str">
        <f t="shared" si="391"/>
        <v>QSOS</v>
      </c>
      <c r="V214" s="97">
        <f t="shared" si="392"/>
        <v>297.00616010954707</v>
      </c>
      <c r="W214" s="97">
        <f t="shared" si="0"/>
        <v>202</v>
      </c>
      <c r="X214" s="97">
        <f>SIN((90-$Y$9)*$AE$8)*TAN($AE$9*$AE$8)/TAN((90-'C'!$F161)*$AE$8)</f>
        <v>1.145340356135031</v>
      </c>
      <c r="Y214" s="97">
        <f t="shared" si="393"/>
        <v>3.9313065427916092</v>
      </c>
      <c r="Z214" s="97">
        <f t="shared" si="394"/>
        <v>2.2206545302661578</v>
      </c>
      <c r="AA214" s="97">
        <f t="shared" si="395"/>
        <v>31.048737058213426</v>
      </c>
      <c r="AB214" s="97">
        <f t="shared" si="396"/>
        <v>63.235932093769605</v>
      </c>
      <c r="AC214" s="97">
        <f t="shared" si="397"/>
        <v>-32.187195035556179</v>
      </c>
      <c r="AD214" s="97">
        <f t="shared" si="398"/>
        <v>85.715330848016976</v>
      </c>
      <c r="AE214" s="97">
        <f>(COS( 90.833*$AE$8)-SIN($Y$9*$AE$8)*SIN('C'!$F161*$AE$8))/COS($Y$9*$AE$8)/COS('C'!$F161*$AE$8)</f>
        <v>-0.28805779276514043</v>
      </c>
      <c r="AF214" s="97">
        <f t="shared" si="399"/>
        <v>106.74171457928843</v>
      </c>
      <c r="AG214" s="97">
        <f>('C'!$E161+$AG$9+$AA$9/15)</f>
        <v>12.143777777777778</v>
      </c>
      <c r="AH214" s="97">
        <f t="shared" si="400"/>
        <v>0</v>
      </c>
      <c r="AI214" s="97">
        <f t="shared" si="401"/>
        <v>0</v>
      </c>
      <c r="AJ214" s="97">
        <f t="shared" si="402"/>
        <v>0</v>
      </c>
      <c r="AK214" s="97">
        <f t="shared" si="403"/>
        <v>6.4294223879099794</v>
      </c>
      <c r="AL214" s="97">
        <f t="shared" si="404"/>
        <v>6.4294223879099794</v>
      </c>
      <c r="AM214" s="97"/>
      <c r="AN214" s="97"/>
      <c r="AO214" s="97">
        <f t="shared" si="405"/>
        <v>0.26789259949624916</v>
      </c>
      <c r="AP214" s="97">
        <f>SIN((90-$Y$9)*$AE$8)*TAN($AC$10*$AE$8)/TAN((90-'C'!$F161)*$AE$8)</f>
        <v>-9.2596787489390819E-2</v>
      </c>
      <c r="AQ214" s="97">
        <f t="shared" si="406"/>
        <v>2.5695650812758871E-2</v>
      </c>
      <c r="AR214" s="97">
        <f t="shared" si="407"/>
        <v>1.0127663357422376</v>
      </c>
      <c r="AS214" s="97">
        <f t="shared" si="408"/>
        <v>-5.245854362874498</v>
      </c>
      <c r="AT214" s="97">
        <f t="shared" si="409"/>
        <v>-9.106959298875525</v>
      </c>
      <c r="AU214" s="97">
        <f t="shared" si="410"/>
        <v>3.861104936001027</v>
      </c>
      <c r="AV214" s="97">
        <f t="shared" si="411"/>
        <v>194.35281366175002</v>
      </c>
      <c r="AW214" s="97" t="s">
        <v>8053</v>
      </c>
      <c r="AX214" s="97" t="s">
        <v>8053</v>
      </c>
      <c r="AY214" s="97" t="s">
        <v>8053</v>
      </c>
      <c r="AZ214" s="97">
        <f t="shared" si="412"/>
        <v>11.886370782044377</v>
      </c>
      <c r="BA214" s="97">
        <f t="shared" si="413"/>
        <v>11.886370782044377</v>
      </c>
      <c r="BB214" s="97">
        <f t="shared" si="414"/>
        <v>0.49526544925184907</v>
      </c>
      <c r="BC214" s="97">
        <f t="shared" si="415"/>
        <v>0</v>
      </c>
      <c r="BD214" s="97">
        <f t="shared" si="416"/>
        <v>0</v>
      </c>
      <c r="BE214" s="97">
        <f t="shared" si="417"/>
        <v>0</v>
      </c>
      <c r="BF214" s="97">
        <f>SIN((90-$Y$9)*$AE$8)*TAN($AC$9*$AE$8)/TAN((90-'C'!$F161)*$AE$8)</f>
        <v>-1.1453403561350315</v>
      </c>
      <c r="BG214" s="97">
        <f t="shared" si="418"/>
        <v>3.9313065427916136</v>
      </c>
      <c r="BH214" s="97">
        <f t="shared" si="419"/>
        <v>2.2206545302661587</v>
      </c>
      <c r="BI214" s="97">
        <f t="shared" si="420"/>
        <v>-31.048737058213426</v>
      </c>
      <c r="BJ214" s="97">
        <f t="shared" si="421"/>
        <v>-63.235932093769613</v>
      </c>
      <c r="BK214" s="97">
        <f t="shared" si="422"/>
        <v>32.187195035556186</v>
      </c>
      <c r="BL214" s="97">
        <f t="shared" si="423"/>
        <v>274.28466915198305</v>
      </c>
      <c r="BM214" s="97" t="s">
        <v>8053</v>
      </c>
      <c r="BN214" s="97" t="s">
        <v>8053</v>
      </c>
      <c r="BO214" s="97" t="s">
        <v>8053</v>
      </c>
      <c r="BP214" s="97">
        <f t="shared" si="424"/>
        <v>14.28959078014819</v>
      </c>
      <c r="BQ214" s="97">
        <f t="shared" si="425"/>
        <v>14.28959078014819</v>
      </c>
      <c r="BR214" s="97">
        <f t="shared" si="426"/>
        <v>0.59539961583950796</v>
      </c>
      <c r="BS214" s="97">
        <f t="shared" si="427"/>
        <v>0</v>
      </c>
      <c r="BT214" s="97">
        <f t="shared" si="428"/>
        <v>0</v>
      </c>
      <c r="BU214" s="97">
        <f t="shared" si="429"/>
        <v>0</v>
      </c>
      <c r="BV214" s="97">
        <f>SIN((90-$Y$9)*$AE$8)*TAN($AE$10*$AE$8)/TAN((90-'C'!$F161)*$AE$8)</f>
        <v>9.2596787489390806E-2</v>
      </c>
      <c r="BW214" s="97">
        <f t="shared" si="430"/>
        <v>2.5695650812758864E-2</v>
      </c>
      <c r="BX214" s="97">
        <f t="shared" si="431"/>
        <v>1.0127663357422376</v>
      </c>
      <c r="BY214" s="97">
        <f t="shared" si="432"/>
        <v>5.2458543628744971</v>
      </c>
      <c r="BZ214" s="97">
        <f t="shared" si="433"/>
        <v>9.1069592988755232</v>
      </c>
      <c r="CA214" s="97">
        <f t="shared" si="434"/>
        <v>-3.8611049360010261</v>
      </c>
      <c r="CB214" s="97">
        <f t="shared" si="435"/>
        <v>165.64718633824998</v>
      </c>
      <c r="CC214" s="97" t="s">
        <v>8053</v>
      </c>
      <c r="CD214" s="97" t="s">
        <v>8053</v>
      </c>
      <c r="CE214" s="97" t="s">
        <v>8053</v>
      </c>
      <c r="CF214" s="97">
        <f t="shared" si="436"/>
        <v>0</v>
      </c>
      <c r="CG214" s="97">
        <f t="shared" si="437"/>
        <v>0</v>
      </c>
      <c r="CH214" s="97">
        <f t="shared" si="438"/>
        <v>0</v>
      </c>
      <c r="CI214" s="97">
        <f t="shared" si="439"/>
        <v>0</v>
      </c>
      <c r="CJ214" s="97">
        <f t="shared" si="440"/>
        <v>0</v>
      </c>
      <c r="CK214" s="97">
        <f t="shared" si="441"/>
        <v>0</v>
      </c>
      <c r="CL214" s="97">
        <f>90-'C'!$F161</f>
        <v>68.480999999999995</v>
      </c>
      <c r="CM214" s="97">
        <v>28</v>
      </c>
      <c r="CN214" s="97"/>
      <c r="CO214" s="97"/>
      <c r="CP214" s="97"/>
      <c r="CQ214" s="97"/>
      <c r="CR214" s="97" t="s">
        <v>8199</v>
      </c>
      <c r="CS214" s="97">
        <f t="shared" si="442"/>
        <v>28</v>
      </c>
      <c r="CT214" s="97">
        <f t="shared" si="443"/>
        <v>34.31666666666667</v>
      </c>
      <c r="CU214" s="97">
        <f>'C'!F161</f>
        <v>21.518999999999998</v>
      </c>
      <c r="CV214" s="97">
        <f t="shared" si="444"/>
        <v>3.1415926535897931</v>
      </c>
      <c r="CW214" s="97">
        <f t="shared" si="445"/>
        <v>1.7453292519943295E-2</v>
      </c>
      <c r="CX214" s="97">
        <f t="shared" si="446"/>
        <v>57.295779513082323</v>
      </c>
      <c r="CY214" s="97">
        <f t="shared" si="447"/>
        <v>0.59893882164272083</v>
      </c>
      <c r="CZ214" s="97">
        <f t="shared" si="448"/>
        <v>0.37557740173665977</v>
      </c>
      <c r="DA214" s="97">
        <f t="shared" si="449"/>
        <v>1.8629943686326169</v>
      </c>
      <c r="DB214" s="97">
        <f t="shared" si="450"/>
        <v>62.993839890452939</v>
      </c>
      <c r="DC214" s="97">
        <f t="shared" si="451"/>
        <v>62.993839890452939</v>
      </c>
      <c r="DD214" s="97">
        <f t="shared" si="452"/>
        <v>297.00616010954707</v>
      </c>
      <c r="DE214" s="97"/>
      <c r="DF214" s="97"/>
      <c r="DG214" s="97"/>
      <c r="DH214" s="97"/>
      <c r="DI214" s="97"/>
      <c r="DJ214" s="97"/>
      <c r="DK214" s="97"/>
      <c r="DL214" s="97"/>
      <c r="DM214" s="97"/>
      <c r="DN214" s="97"/>
      <c r="DO214" s="97"/>
    </row>
    <row r="215" spans="1:119" ht="30" customHeight="1" x14ac:dyDescent="0.2">
      <c r="A215" s="97">
        <f t="shared" si="375"/>
        <v>0</v>
      </c>
      <c r="B215" s="97">
        <f t="shared" si="376"/>
        <v>0.26874235747969116</v>
      </c>
      <c r="C215" s="97">
        <f t="shared" si="377"/>
        <v>0.26874235747969116</v>
      </c>
      <c r="D215" s="97">
        <f t="shared" si="378"/>
        <v>0.49546550434201192</v>
      </c>
      <c r="E215" s="97">
        <f t="shared" si="379"/>
        <v>0</v>
      </c>
      <c r="F215" s="98">
        <f t="shared" si="380"/>
        <v>0.49546550434201192</v>
      </c>
      <c r="G215" s="97">
        <f t="shared" si="381"/>
        <v>0.59471652452273249</v>
      </c>
      <c r="H215" s="97">
        <f t="shared" si="382"/>
        <v>0</v>
      </c>
      <c r="I215" s="98">
        <f t="shared" si="383"/>
        <v>0.59471652452273249</v>
      </c>
      <c r="J215" s="97">
        <f t="shared" si="384"/>
        <v>0</v>
      </c>
      <c r="K215" s="97">
        <f t="shared" si="385"/>
        <v>0</v>
      </c>
      <c r="L215" s="98">
        <f t="shared" si="386"/>
        <v>0</v>
      </c>
      <c r="M215" s="98">
        <f t="shared" si="387"/>
        <v>29</v>
      </c>
      <c r="N215" s="97"/>
      <c r="O215" s="97"/>
      <c r="P215" s="97"/>
      <c r="Q215" s="98">
        <f t="shared" si="453"/>
        <v>29</v>
      </c>
      <c r="R215" s="97">
        <f t="shared" si="388"/>
        <v>105.87231873866266</v>
      </c>
      <c r="S215" s="97">
        <f t="shared" si="389"/>
        <v>62.796535181405709</v>
      </c>
      <c r="T215" s="97">
        <f t="shared" si="390"/>
        <v>43.075783557256948</v>
      </c>
      <c r="U215" s="97" t="str">
        <f t="shared" si="391"/>
        <v>QSOS</v>
      </c>
      <c r="V215" s="97">
        <f t="shared" si="392"/>
        <v>297.20346481859428</v>
      </c>
      <c r="W215" s="97">
        <f t="shared" si="0"/>
        <v>203</v>
      </c>
      <c r="X215" s="97">
        <f>SIN((90-$Y$9)*$AE$8)*TAN($AE$9*$AE$8)/TAN((90-'C'!$F162)*$AE$8)</f>
        <v>1.1544886915904859</v>
      </c>
      <c r="Y215" s="97">
        <f t="shared" si="393"/>
        <v>3.9313065427916092</v>
      </c>
      <c r="Z215" s="97">
        <f t="shared" si="394"/>
        <v>2.2206545302661578</v>
      </c>
      <c r="AA215" s="97">
        <f t="shared" si="395"/>
        <v>31.324649932252544</v>
      </c>
      <c r="AB215" s="97">
        <f t="shared" si="396"/>
        <v>63.235932093769605</v>
      </c>
      <c r="AC215" s="97">
        <f t="shared" si="397"/>
        <v>-31.911282161517061</v>
      </c>
      <c r="AD215" s="97">
        <f t="shared" si="398"/>
        <v>85.439417973977839</v>
      </c>
      <c r="AE215" s="97">
        <f>(COS( 90.833*$AE$8)-SIN($Y$9*$AE$8)*SIN('C'!$F162*$AE$8))/COS($Y$9*$AE$8)/COS('C'!$F162*$AE$8)</f>
        <v>-0.29022791210676502</v>
      </c>
      <c r="AF215" s="97">
        <f t="shared" si="399"/>
        <v>106.87160127804728</v>
      </c>
      <c r="AG215" s="97">
        <f>('C'!$E162+$AG$9+$AA$9/15)</f>
        <v>12.145777777777777</v>
      </c>
      <c r="AH215" s="97">
        <f t="shared" si="400"/>
        <v>0</v>
      </c>
      <c r="AI215" s="97">
        <f t="shared" si="401"/>
        <v>0</v>
      </c>
      <c r="AJ215" s="97">
        <f t="shared" si="402"/>
        <v>0</v>
      </c>
      <c r="AK215" s="97">
        <f t="shared" si="403"/>
        <v>6.4498165795125875</v>
      </c>
      <c r="AL215" s="97">
        <f t="shared" si="404"/>
        <v>6.4498165795125875</v>
      </c>
      <c r="AM215" s="97"/>
      <c r="AN215" s="97"/>
      <c r="AO215" s="97">
        <f t="shared" si="405"/>
        <v>0.26874235747969116</v>
      </c>
      <c r="AP215" s="97">
        <f>SIN((90-$Y$9)*$AE$8)*TAN($AC$10*$AE$8)/TAN((90-'C'!$F162)*$AE$8)</f>
        <v>-9.333639861853063E-2</v>
      </c>
      <c r="AQ215" s="97">
        <f t="shared" si="406"/>
        <v>2.5695650812758871E-2</v>
      </c>
      <c r="AR215" s="97">
        <f t="shared" si="407"/>
        <v>1.0127663357422376</v>
      </c>
      <c r="AS215" s="97">
        <f t="shared" si="408"/>
        <v>-5.2878741953331483</v>
      </c>
      <c r="AT215" s="97">
        <f t="shared" si="409"/>
        <v>-9.106959298875525</v>
      </c>
      <c r="AU215" s="97">
        <f t="shared" si="410"/>
        <v>3.8190851035423767</v>
      </c>
      <c r="AV215" s="97">
        <f t="shared" si="411"/>
        <v>194.39483349420868</v>
      </c>
      <c r="AW215" s="97" t="s">
        <v>8053</v>
      </c>
      <c r="AX215" s="97" t="s">
        <v>8053</v>
      </c>
      <c r="AY215" s="97" t="s">
        <v>8053</v>
      </c>
      <c r="AZ215" s="97">
        <f t="shared" si="412"/>
        <v>11.891172104208286</v>
      </c>
      <c r="BA215" s="97">
        <f t="shared" si="413"/>
        <v>11.891172104208286</v>
      </c>
      <c r="BB215" s="97">
        <f t="shared" si="414"/>
        <v>0.49546550434201192</v>
      </c>
      <c r="BC215" s="97">
        <f t="shared" si="415"/>
        <v>0</v>
      </c>
      <c r="BD215" s="97">
        <f t="shared" si="416"/>
        <v>0</v>
      </c>
      <c r="BE215" s="97">
        <f t="shared" si="417"/>
        <v>0</v>
      </c>
      <c r="BF215" s="97">
        <f>SIN((90-$Y$9)*$AE$8)*TAN($AC$9*$AE$8)/TAN((90-'C'!$F162)*$AE$8)</f>
        <v>-1.1544886915904864</v>
      </c>
      <c r="BG215" s="97">
        <f t="shared" si="418"/>
        <v>3.9313065427916136</v>
      </c>
      <c r="BH215" s="97">
        <f t="shared" si="419"/>
        <v>2.2206545302661587</v>
      </c>
      <c r="BI215" s="97">
        <f t="shared" si="420"/>
        <v>-31.324649932252544</v>
      </c>
      <c r="BJ215" s="97">
        <f t="shared" si="421"/>
        <v>-63.235932093769613</v>
      </c>
      <c r="BK215" s="97">
        <f t="shared" si="422"/>
        <v>31.911282161517068</v>
      </c>
      <c r="BL215" s="97">
        <f t="shared" si="423"/>
        <v>274.56058202602219</v>
      </c>
      <c r="BM215" s="97" t="s">
        <v>8053</v>
      </c>
      <c r="BN215" s="97" t="s">
        <v>8053</v>
      </c>
      <c r="BO215" s="97" t="s">
        <v>8053</v>
      </c>
      <c r="BP215" s="97">
        <f t="shared" si="424"/>
        <v>14.273196588545581</v>
      </c>
      <c r="BQ215" s="97">
        <f t="shared" si="425"/>
        <v>14.273196588545581</v>
      </c>
      <c r="BR215" s="97">
        <f t="shared" si="426"/>
        <v>0.59471652452273249</v>
      </c>
      <c r="BS215" s="97">
        <f t="shared" si="427"/>
        <v>0</v>
      </c>
      <c r="BT215" s="97">
        <f t="shared" si="428"/>
        <v>0</v>
      </c>
      <c r="BU215" s="97">
        <f t="shared" si="429"/>
        <v>0</v>
      </c>
      <c r="BV215" s="97">
        <f>SIN((90-$Y$9)*$AE$8)*TAN($AE$10*$AE$8)/TAN((90-'C'!$F162)*$AE$8)</f>
        <v>9.3336398618530617E-2</v>
      </c>
      <c r="BW215" s="97">
        <f t="shared" si="430"/>
        <v>2.5695650812758864E-2</v>
      </c>
      <c r="BX215" s="97">
        <f t="shared" si="431"/>
        <v>1.0127663357422376</v>
      </c>
      <c r="BY215" s="97">
        <f t="shared" si="432"/>
        <v>5.2878741953331483</v>
      </c>
      <c r="BZ215" s="97">
        <f t="shared" si="433"/>
        <v>9.1069592988755232</v>
      </c>
      <c r="CA215" s="97">
        <f t="shared" si="434"/>
        <v>-3.819085103542375</v>
      </c>
      <c r="CB215" s="97">
        <f t="shared" si="435"/>
        <v>165.60516650579132</v>
      </c>
      <c r="CC215" s="97" t="s">
        <v>8053</v>
      </c>
      <c r="CD215" s="97" t="s">
        <v>8053</v>
      </c>
      <c r="CE215" s="97" t="s">
        <v>8053</v>
      </c>
      <c r="CF215" s="97">
        <f t="shared" si="436"/>
        <v>0</v>
      </c>
      <c r="CG215" s="97">
        <f t="shared" si="437"/>
        <v>0</v>
      </c>
      <c r="CH215" s="97">
        <f t="shared" si="438"/>
        <v>0</v>
      </c>
      <c r="CI215" s="97">
        <f t="shared" si="439"/>
        <v>0</v>
      </c>
      <c r="CJ215" s="97">
        <f t="shared" si="440"/>
        <v>0</v>
      </c>
      <c r="CK215" s="97">
        <f t="shared" si="441"/>
        <v>0</v>
      </c>
      <c r="CL215" s="97">
        <f>90-'C'!$F162</f>
        <v>68.325000000000003</v>
      </c>
      <c r="CM215" s="97">
        <v>29</v>
      </c>
      <c r="CN215" s="97"/>
      <c r="CO215" s="97"/>
      <c r="CP215" s="97"/>
      <c r="CQ215" s="97"/>
      <c r="CR215" s="97" t="s">
        <v>8199</v>
      </c>
      <c r="CS215" s="97">
        <f t="shared" si="442"/>
        <v>29</v>
      </c>
      <c r="CT215" s="97">
        <f t="shared" si="443"/>
        <v>34.31666666666667</v>
      </c>
      <c r="CU215" s="97">
        <f>'C'!F162</f>
        <v>21.675000000000001</v>
      </c>
      <c r="CV215" s="97">
        <f t="shared" si="444"/>
        <v>3.1415926535897931</v>
      </c>
      <c r="CW215" s="97">
        <f t="shared" si="445"/>
        <v>1.7453292519943295E-2</v>
      </c>
      <c r="CX215" s="97">
        <f t="shared" si="446"/>
        <v>57.295779513082323</v>
      </c>
      <c r="CY215" s="97">
        <f t="shared" si="447"/>
        <v>0.59893882164272083</v>
      </c>
      <c r="CZ215" s="97">
        <f t="shared" si="448"/>
        <v>0.37830011536977093</v>
      </c>
      <c r="DA215" s="97">
        <f t="shared" si="449"/>
        <v>1.865261319180505</v>
      </c>
      <c r="DB215" s="97">
        <f t="shared" si="450"/>
        <v>62.796535181405709</v>
      </c>
      <c r="DC215" s="97">
        <f t="shared" si="451"/>
        <v>62.796535181405709</v>
      </c>
      <c r="DD215" s="97">
        <f t="shared" si="452"/>
        <v>297.20346481859428</v>
      </c>
      <c r="DE215" s="97"/>
      <c r="DF215" s="97"/>
      <c r="DG215" s="97"/>
      <c r="DH215" s="97"/>
      <c r="DI215" s="97"/>
      <c r="DJ215" s="97"/>
      <c r="DK215" s="97"/>
      <c r="DL215" s="97"/>
      <c r="DM215" s="97"/>
      <c r="DN215" s="97"/>
      <c r="DO215" s="97"/>
    </row>
    <row r="216" spans="1:119" ht="30" customHeight="1" x14ac:dyDescent="0.2">
      <c r="A216" s="97">
        <f t="shared" si="375"/>
        <v>0</v>
      </c>
      <c r="B216" s="97">
        <f t="shared" si="376"/>
        <v>0.26960305108894739</v>
      </c>
      <c r="C216" s="97">
        <f t="shared" si="377"/>
        <v>0.26960305108894739</v>
      </c>
      <c r="D216" s="97">
        <f t="shared" si="378"/>
        <v>0.49570223209105918</v>
      </c>
      <c r="E216" s="97">
        <f t="shared" si="379"/>
        <v>0</v>
      </c>
      <c r="F216" s="98">
        <f t="shared" si="380"/>
        <v>0.49570223209105918</v>
      </c>
      <c r="G216" s="97">
        <f t="shared" si="381"/>
        <v>0.59410583091347624</v>
      </c>
      <c r="H216" s="97">
        <f t="shared" si="382"/>
        <v>0</v>
      </c>
      <c r="I216" s="98">
        <f t="shared" si="383"/>
        <v>0.59410583091347624</v>
      </c>
      <c r="J216" s="97">
        <f t="shared" si="384"/>
        <v>0</v>
      </c>
      <c r="K216" s="97">
        <f t="shared" si="385"/>
        <v>0</v>
      </c>
      <c r="L216" s="98">
        <f t="shared" si="386"/>
        <v>0</v>
      </c>
      <c r="M216" s="98">
        <f t="shared" si="387"/>
        <v>30</v>
      </c>
      <c r="N216" s="97"/>
      <c r="O216" s="97"/>
      <c r="P216" s="97"/>
      <c r="Q216" s="98">
        <f t="shared" si="453"/>
        <v>30</v>
      </c>
      <c r="R216" s="97">
        <f t="shared" si="388"/>
        <v>105.87231873866266</v>
      </c>
      <c r="S216" s="97">
        <f t="shared" si="389"/>
        <v>62.607957023816617</v>
      </c>
      <c r="T216" s="97">
        <f t="shared" si="390"/>
        <v>43.264361714846039</v>
      </c>
      <c r="U216" s="97" t="str">
        <f t="shared" si="391"/>
        <v>QSOS</v>
      </c>
      <c r="V216" s="97">
        <f t="shared" si="392"/>
        <v>297.3920429761834</v>
      </c>
      <c r="W216" s="97">
        <f t="shared" si="0"/>
        <v>204</v>
      </c>
      <c r="X216" s="97">
        <f>SIN((90-$Y$9)*$AE$8)*TAN($AE$9*$AE$8)/TAN((90-'C'!$F163)*$AE$8)</f>
        <v>1.1632450286333216</v>
      </c>
      <c r="Y216" s="97">
        <f t="shared" si="393"/>
        <v>3.9313065427916092</v>
      </c>
      <c r="Z216" s="97">
        <f t="shared" si="394"/>
        <v>2.2206545302661578</v>
      </c>
      <c r="AA216" s="97">
        <f t="shared" si="395"/>
        <v>31.58949963158479</v>
      </c>
      <c r="AB216" s="97">
        <f t="shared" si="396"/>
        <v>63.235932093769605</v>
      </c>
      <c r="AC216" s="97">
        <f t="shared" si="397"/>
        <v>-31.646432462184816</v>
      </c>
      <c r="AD216" s="97">
        <f t="shared" si="398"/>
        <v>85.174568274645594</v>
      </c>
      <c r="AE216" s="97">
        <f>(COS( 90.833*$AE$8)-SIN($Y$9*$AE$8)*SIN('C'!$F163*$AE$8))/COS($Y$9*$AE$8)/COS('C'!$F163*$AE$8)</f>
        <v>-0.29230517491682562</v>
      </c>
      <c r="AF216" s="97">
        <f t="shared" si="399"/>
        <v>106.99601399393636</v>
      </c>
      <c r="AG216" s="97">
        <f>('C'!$E163+$AG$9+$AA$9/15)</f>
        <v>12.148777777777777</v>
      </c>
      <c r="AH216" s="97">
        <f t="shared" si="400"/>
        <v>0</v>
      </c>
      <c r="AI216" s="97">
        <f t="shared" si="401"/>
        <v>0</v>
      </c>
      <c r="AJ216" s="97">
        <f t="shared" si="402"/>
        <v>0</v>
      </c>
      <c r="AK216" s="97">
        <f t="shared" si="403"/>
        <v>6.4704732261347377</v>
      </c>
      <c r="AL216" s="97">
        <f t="shared" si="404"/>
        <v>6.4704732261347377</v>
      </c>
      <c r="AM216" s="97"/>
      <c r="AN216" s="97"/>
      <c r="AO216" s="97">
        <f t="shared" si="405"/>
        <v>0.26960305108894739</v>
      </c>
      <c r="AP216" s="97">
        <f>SIN((90-$Y$9)*$AE$8)*TAN($AC$10*$AE$8)/TAN((90-'C'!$F163)*$AE$8)</f>
        <v>-9.4044318038288985E-2</v>
      </c>
      <c r="AQ216" s="97">
        <f t="shared" si="406"/>
        <v>2.5695650812758871E-2</v>
      </c>
      <c r="AR216" s="97">
        <f t="shared" si="407"/>
        <v>1.0127663357422376</v>
      </c>
      <c r="AS216" s="97">
        <f t="shared" si="408"/>
        <v>-5.3280961849901756</v>
      </c>
      <c r="AT216" s="97">
        <f t="shared" si="409"/>
        <v>-9.106959298875525</v>
      </c>
      <c r="AU216" s="97">
        <f t="shared" si="410"/>
        <v>3.7788631138853495</v>
      </c>
      <c r="AV216" s="97">
        <f t="shared" si="411"/>
        <v>194.43505548386571</v>
      </c>
      <c r="AW216" s="97" t="s">
        <v>8053</v>
      </c>
      <c r="AX216" s="97" t="s">
        <v>8053</v>
      </c>
      <c r="AY216" s="97" t="s">
        <v>8053</v>
      </c>
      <c r="AZ216" s="97">
        <f t="shared" si="412"/>
        <v>11.896853570185421</v>
      </c>
      <c r="BA216" s="97">
        <f t="shared" si="413"/>
        <v>11.896853570185421</v>
      </c>
      <c r="BB216" s="97">
        <f t="shared" si="414"/>
        <v>0.49570223209105918</v>
      </c>
      <c r="BC216" s="97">
        <f t="shared" si="415"/>
        <v>0</v>
      </c>
      <c r="BD216" s="97">
        <f t="shared" si="416"/>
        <v>0</v>
      </c>
      <c r="BE216" s="97">
        <f t="shared" si="417"/>
        <v>0</v>
      </c>
      <c r="BF216" s="97">
        <f>SIN((90-$Y$9)*$AE$8)*TAN($AC$9*$AE$8)/TAN((90-'C'!$F163)*$AE$8)</f>
        <v>-1.1632450286333222</v>
      </c>
      <c r="BG216" s="97">
        <f t="shared" si="418"/>
        <v>3.9313065427916136</v>
      </c>
      <c r="BH216" s="97">
        <f t="shared" si="419"/>
        <v>2.2206545302661587</v>
      </c>
      <c r="BI216" s="97">
        <f t="shared" si="420"/>
        <v>-31.5894996315848</v>
      </c>
      <c r="BJ216" s="97">
        <f t="shared" si="421"/>
        <v>-63.235932093769613</v>
      </c>
      <c r="BK216" s="97">
        <f t="shared" si="422"/>
        <v>31.646432462184812</v>
      </c>
      <c r="BL216" s="97">
        <f t="shared" si="423"/>
        <v>274.82543172535441</v>
      </c>
      <c r="BM216" s="97" t="s">
        <v>8053</v>
      </c>
      <c r="BN216" s="97" t="s">
        <v>8053</v>
      </c>
      <c r="BO216" s="97" t="s">
        <v>8053</v>
      </c>
      <c r="BP216" s="97">
        <f t="shared" si="424"/>
        <v>14.258539941923431</v>
      </c>
      <c r="BQ216" s="97">
        <f t="shared" si="425"/>
        <v>14.258539941923431</v>
      </c>
      <c r="BR216" s="97">
        <f t="shared" si="426"/>
        <v>0.59410583091347624</v>
      </c>
      <c r="BS216" s="97">
        <f t="shared" si="427"/>
        <v>0</v>
      </c>
      <c r="BT216" s="97">
        <f t="shared" si="428"/>
        <v>0</v>
      </c>
      <c r="BU216" s="97">
        <f t="shared" si="429"/>
        <v>0</v>
      </c>
      <c r="BV216" s="97">
        <f>SIN((90-$Y$9)*$AE$8)*TAN($AE$10*$AE$8)/TAN((90-'C'!$F163)*$AE$8)</f>
        <v>9.4044318038288971E-2</v>
      </c>
      <c r="BW216" s="97">
        <f t="shared" si="430"/>
        <v>2.5695650812758864E-2</v>
      </c>
      <c r="BX216" s="97">
        <f t="shared" si="431"/>
        <v>1.0127663357422376</v>
      </c>
      <c r="BY216" s="97">
        <f t="shared" si="432"/>
        <v>5.3280961849901738</v>
      </c>
      <c r="BZ216" s="97">
        <f t="shared" si="433"/>
        <v>9.1069592988755232</v>
      </c>
      <c r="CA216" s="97">
        <f t="shared" si="434"/>
        <v>-3.7788631138853495</v>
      </c>
      <c r="CB216" s="97">
        <f t="shared" si="435"/>
        <v>165.56494451613429</v>
      </c>
      <c r="CC216" s="97" t="s">
        <v>8053</v>
      </c>
      <c r="CD216" s="97" t="s">
        <v>8053</v>
      </c>
      <c r="CE216" s="97" t="s">
        <v>8053</v>
      </c>
      <c r="CF216" s="97">
        <f t="shared" si="436"/>
        <v>0</v>
      </c>
      <c r="CG216" s="97">
        <f t="shared" si="437"/>
        <v>0</v>
      </c>
      <c r="CH216" s="97">
        <f t="shared" si="438"/>
        <v>0</v>
      </c>
      <c r="CI216" s="97">
        <f t="shared" si="439"/>
        <v>0</v>
      </c>
      <c r="CJ216" s="97">
        <f t="shared" si="440"/>
        <v>0</v>
      </c>
      <c r="CK216" s="97">
        <f t="shared" si="441"/>
        <v>0</v>
      </c>
      <c r="CL216" s="97">
        <f>90-'C'!$F163</f>
        <v>68.176000000000002</v>
      </c>
      <c r="CM216" s="97">
        <v>30</v>
      </c>
      <c r="CN216" s="97"/>
      <c r="CO216" s="97"/>
      <c r="CP216" s="97"/>
      <c r="CQ216" s="97"/>
      <c r="CR216" s="97" t="s">
        <v>8199</v>
      </c>
      <c r="CS216" s="97">
        <f t="shared" si="442"/>
        <v>30</v>
      </c>
      <c r="CT216" s="97">
        <f t="shared" si="443"/>
        <v>34.31666666666667</v>
      </c>
      <c r="CU216" s="97">
        <f>'C'!F163</f>
        <v>21.824000000000002</v>
      </c>
      <c r="CV216" s="97">
        <f t="shared" si="444"/>
        <v>3.1415926535897931</v>
      </c>
      <c r="CW216" s="97">
        <f t="shared" si="445"/>
        <v>1.7453292519943295E-2</v>
      </c>
      <c r="CX216" s="97">
        <f t="shared" si="446"/>
        <v>57.295779513082323</v>
      </c>
      <c r="CY216" s="97">
        <f t="shared" si="447"/>
        <v>0.59893882164272083</v>
      </c>
      <c r="CZ216" s="97">
        <f t="shared" si="448"/>
        <v>0.38090065595524253</v>
      </c>
      <c r="DA216" s="97">
        <f t="shared" si="449"/>
        <v>1.8674327307041176</v>
      </c>
      <c r="DB216" s="97">
        <f t="shared" si="450"/>
        <v>62.607957023816617</v>
      </c>
      <c r="DC216" s="97">
        <f t="shared" si="451"/>
        <v>62.607957023816617</v>
      </c>
      <c r="DD216" s="97">
        <f t="shared" si="452"/>
        <v>297.3920429761834</v>
      </c>
      <c r="DE216" s="97"/>
      <c r="DF216" s="97"/>
      <c r="DG216" s="97"/>
      <c r="DH216" s="97"/>
      <c r="DI216" s="97"/>
      <c r="DJ216" s="97"/>
      <c r="DK216" s="97"/>
      <c r="DL216" s="97"/>
      <c r="DM216" s="97"/>
      <c r="DN216" s="97"/>
      <c r="DO216" s="97"/>
    </row>
    <row r="217" spans="1:119" ht="30" customHeight="1" x14ac:dyDescent="0.2">
      <c r="A217" s="97">
        <f t="shared" si="375"/>
        <v>0</v>
      </c>
      <c r="B217" s="97">
        <f t="shared" si="376"/>
        <v>0.27039089978174513</v>
      </c>
      <c r="C217" s="97">
        <f t="shared" si="377"/>
        <v>0.27039089978174513</v>
      </c>
      <c r="D217" s="97">
        <f t="shared" si="378"/>
        <v>0.49589226780586398</v>
      </c>
      <c r="E217" s="97">
        <f t="shared" si="379"/>
        <v>0</v>
      </c>
      <c r="F217" s="98">
        <f t="shared" si="380"/>
        <v>0.49589226780586398</v>
      </c>
      <c r="G217" s="97">
        <f t="shared" si="381"/>
        <v>0.59348464888734542</v>
      </c>
      <c r="H217" s="97">
        <f t="shared" si="382"/>
        <v>0</v>
      </c>
      <c r="I217" s="98">
        <f t="shared" si="383"/>
        <v>0.59348464888734542</v>
      </c>
      <c r="J217" s="97">
        <f t="shared" si="384"/>
        <v>0</v>
      </c>
      <c r="K217" s="97">
        <f t="shared" si="385"/>
        <v>0</v>
      </c>
      <c r="L217" s="98">
        <f t="shared" si="386"/>
        <v>0</v>
      </c>
      <c r="M217" s="98">
        <f t="shared" si="387"/>
        <v>31</v>
      </c>
      <c r="N217" s="97"/>
      <c r="O217" s="97"/>
      <c r="P217" s="97"/>
      <c r="Q217" s="98">
        <f t="shared" si="453"/>
        <v>31</v>
      </c>
      <c r="R217" s="97">
        <f t="shared" si="388"/>
        <v>105.87231873866266</v>
      </c>
      <c r="S217" s="97">
        <f t="shared" si="389"/>
        <v>62.428121582432446</v>
      </c>
      <c r="T217" s="97">
        <f t="shared" si="390"/>
        <v>43.44419715623021</v>
      </c>
      <c r="U217" s="97" t="str">
        <f t="shared" si="391"/>
        <v>QSOS</v>
      </c>
      <c r="V217" s="97">
        <f t="shared" si="392"/>
        <v>297.57187841756758</v>
      </c>
      <c r="W217" s="97">
        <f t="shared" si="0"/>
        <v>205</v>
      </c>
      <c r="X217" s="97">
        <f>SIN((90-$Y$9)*$AE$8)*TAN($AE$9*$AE$8)/TAN((90-'C'!$F164)*$AE$8)</f>
        <v>1.1716069820189972</v>
      </c>
      <c r="Y217" s="97">
        <f t="shared" si="393"/>
        <v>3.9313065427916092</v>
      </c>
      <c r="Z217" s="97">
        <f t="shared" si="394"/>
        <v>2.2206545302661578</v>
      </c>
      <c r="AA217" s="97">
        <f t="shared" si="395"/>
        <v>31.843125160991956</v>
      </c>
      <c r="AB217" s="97">
        <f t="shared" si="396"/>
        <v>63.235932093769605</v>
      </c>
      <c r="AC217" s="97">
        <f t="shared" si="397"/>
        <v>-31.392806932777649</v>
      </c>
      <c r="AD217" s="97">
        <f t="shared" si="398"/>
        <v>84.920942745238449</v>
      </c>
      <c r="AE217" s="97">
        <f>(COS( 90.833*$AE$8)-SIN($Y$9*$AE$8)*SIN('C'!$F164*$AE$8))/COS($Y$9*$AE$8)/COS('C'!$F164*$AE$8)</f>
        <v>-0.29428899768134048</v>
      </c>
      <c r="AF217" s="97">
        <f t="shared" si="399"/>
        <v>107.11490746636221</v>
      </c>
      <c r="AG217" s="97">
        <f>('C'!$E164+$AG$9+$AA$9/15)</f>
        <v>12.15077777777778</v>
      </c>
      <c r="AH217" s="97">
        <f t="shared" si="400"/>
        <v>0</v>
      </c>
      <c r="AI217" s="97">
        <f t="shared" si="401"/>
        <v>0</v>
      </c>
      <c r="AJ217" s="97">
        <f t="shared" si="402"/>
        <v>0</v>
      </c>
      <c r="AK217" s="97">
        <f t="shared" si="403"/>
        <v>6.4893815947618831</v>
      </c>
      <c r="AL217" s="97">
        <f t="shared" si="404"/>
        <v>6.4893815947618831</v>
      </c>
      <c r="AM217" s="97"/>
      <c r="AN217" s="97"/>
      <c r="AO217" s="97">
        <f t="shared" si="405"/>
        <v>0.27039089978174513</v>
      </c>
      <c r="AP217" s="97">
        <f>SIN((90-$Y$9)*$AE$8)*TAN($AC$10*$AE$8)/TAN((90-'C'!$F164)*$AE$8)</f>
        <v>-9.4720352909933997E-2</v>
      </c>
      <c r="AQ217" s="97">
        <f t="shared" si="406"/>
        <v>2.5695650812758871E-2</v>
      </c>
      <c r="AR217" s="97">
        <f t="shared" si="407"/>
        <v>1.0127663357422376</v>
      </c>
      <c r="AS217" s="97">
        <f t="shared" si="408"/>
        <v>-5.3665090423198825</v>
      </c>
      <c r="AT217" s="97">
        <f t="shared" si="409"/>
        <v>-9.106959298875525</v>
      </c>
      <c r="AU217" s="97">
        <f t="shared" si="410"/>
        <v>3.7404502565556426</v>
      </c>
      <c r="AV217" s="97">
        <f t="shared" si="411"/>
        <v>194.4734683411954</v>
      </c>
      <c r="AW217" s="97" t="s">
        <v>8053</v>
      </c>
      <c r="AX217" s="97" t="s">
        <v>8053</v>
      </c>
      <c r="AY217" s="97" t="s">
        <v>8053</v>
      </c>
      <c r="AZ217" s="97">
        <f t="shared" si="412"/>
        <v>11.901414427340736</v>
      </c>
      <c r="BA217" s="97">
        <f t="shared" si="413"/>
        <v>11.901414427340736</v>
      </c>
      <c r="BB217" s="97">
        <f t="shared" si="414"/>
        <v>0.49589226780586398</v>
      </c>
      <c r="BC217" s="97">
        <f t="shared" si="415"/>
        <v>0</v>
      </c>
      <c r="BD217" s="97">
        <f t="shared" si="416"/>
        <v>0</v>
      </c>
      <c r="BE217" s="97">
        <f t="shared" si="417"/>
        <v>0</v>
      </c>
      <c r="BF217" s="97">
        <f>SIN((90-$Y$9)*$AE$8)*TAN($AC$9*$AE$8)/TAN((90-'C'!$F164)*$AE$8)</f>
        <v>-1.1716069820189976</v>
      </c>
      <c r="BG217" s="97">
        <f t="shared" si="418"/>
        <v>3.9313065427916136</v>
      </c>
      <c r="BH217" s="97">
        <f t="shared" si="419"/>
        <v>2.2206545302661587</v>
      </c>
      <c r="BI217" s="97">
        <f t="shared" si="420"/>
        <v>-31.843125160991956</v>
      </c>
      <c r="BJ217" s="97">
        <f t="shared" si="421"/>
        <v>-63.235932093769613</v>
      </c>
      <c r="BK217" s="97">
        <f t="shared" si="422"/>
        <v>31.392806932777656</v>
      </c>
      <c r="BL217" s="97">
        <f t="shared" si="423"/>
        <v>275.07905725476155</v>
      </c>
      <c r="BM217" s="97" t="s">
        <v>8053</v>
      </c>
      <c r="BN217" s="97" t="s">
        <v>8053</v>
      </c>
      <c r="BO217" s="97" t="s">
        <v>8053</v>
      </c>
      <c r="BP217" s="97">
        <f t="shared" si="424"/>
        <v>14.243631573296291</v>
      </c>
      <c r="BQ217" s="97">
        <f t="shared" si="425"/>
        <v>14.243631573296291</v>
      </c>
      <c r="BR217" s="97">
        <f t="shared" si="426"/>
        <v>0.59348464888734542</v>
      </c>
      <c r="BS217" s="97">
        <f t="shared" si="427"/>
        <v>0</v>
      </c>
      <c r="BT217" s="97">
        <f t="shared" si="428"/>
        <v>0</v>
      </c>
      <c r="BU217" s="97">
        <f t="shared" si="429"/>
        <v>0</v>
      </c>
      <c r="BV217" s="97">
        <f>SIN((90-$Y$9)*$AE$8)*TAN($AE$10*$AE$8)/TAN((90-'C'!$F164)*$AE$8)</f>
        <v>9.4720352909933969E-2</v>
      </c>
      <c r="BW217" s="97">
        <f t="shared" si="430"/>
        <v>2.5695650812758864E-2</v>
      </c>
      <c r="BX217" s="97">
        <f t="shared" si="431"/>
        <v>1.0127663357422376</v>
      </c>
      <c r="BY217" s="97">
        <f t="shared" si="432"/>
        <v>5.3665090423198807</v>
      </c>
      <c r="BZ217" s="97">
        <f t="shared" si="433"/>
        <v>9.1069592988755232</v>
      </c>
      <c r="CA217" s="97">
        <f t="shared" si="434"/>
        <v>-3.7404502565556426</v>
      </c>
      <c r="CB217" s="97">
        <f t="shared" si="435"/>
        <v>165.5265316588046</v>
      </c>
      <c r="CC217" s="97" t="s">
        <v>8053</v>
      </c>
      <c r="CD217" s="97" t="s">
        <v>8053</v>
      </c>
      <c r="CE217" s="97" t="s">
        <v>8053</v>
      </c>
      <c r="CF217" s="97">
        <f t="shared" si="436"/>
        <v>0</v>
      </c>
      <c r="CG217" s="97">
        <f t="shared" si="437"/>
        <v>0</v>
      </c>
      <c r="CH217" s="97">
        <f t="shared" si="438"/>
        <v>0</v>
      </c>
      <c r="CI217" s="97">
        <f t="shared" si="439"/>
        <v>0</v>
      </c>
      <c r="CJ217" s="97">
        <f t="shared" si="440"/>
        <v>0</v>
      </c>
      <c r="CK217" s="97">
        <f t="shared" si="441"/>
        <v>0</v>
      </c>
      <c r="CL217" s="97">
        <f>90-'C'!$F164</f>
        <v>68.033999999999992</v>
      </c>
      <c r="CM217" s="97">
        <v>31</v>
      </c>
      <c r="CN217" s="97"/>
      <c r="CO217" s="97"/>
      <c r="CP217" s="97"/>
      <c r="CQ217" s="97"/>
      <c r="CR217" s="97" t="s">
        <v>8199</v>
      </c>
      <c r="CS217" s="97">
        <f t="shared" si="442"/>
        <v>31</v>
      </c>
      <c r="CT217" s="97">
        <f t="shared" si="443"/>
        <v>34.31666666666667</v>
      </c>
      <c r="CU217" s="97">
        <f>'C'!F164</f>
        <v>21.966000000000001</v>
      </c>
      <c r="CV217" s="97">
        <f t="shared" si="444"/>
        <v>3.1415926535897931</v>
      </c>
      <c r="CW217" s="97">
        <f t="shared" si="445"/>
        <v>1.7453292519943295E-2</v>
      </c>
      <c r="CX217" s="97">
        <f t="shared" si="446"/>
        <v>57.295779513082323</v>
      </c>
      <c r="CY217" s="97">
        <f t="shared" si="447"/>
        <v>0.59893882164272083</v>
      </c>
      <c r="CZ217" s="97">
        <f t="shared" si="448"/>
        <v>0.38337902349307446</v>
      </c>
      <c r="DA217" s="97">
        <f t="shared" si="449"/>
        <v>1.8695078132570779</v>
      </c>
      <c r="DB217" s="97">
        <f t="shared" si="450"/>
        <v>62.428121582432446</v>
      </c>
      <c r="DC217" s="97">
        <f t="shared" si="451"/>
        <v>62.428121582432446</v>
      </c>
      <c r="DD217" s="97">
        <f t="shared" si="452"/>
        <v>297.57187841756758</v>
      </c>
      <c r="DE217" s="97"/>
      <c r="DF217" s="97"/>
      <c r="DG217" s="97"/>
      <c r="DH217" s="97"/>
      <c r="DI217" s="97"/>
      <c r="DJ217" s="97"/>
      <c r="DK217" s="97"/>
      <c r="DL217" s="97"/>
      <c r="DM217" s="97"/>
      <c r="DN217" s="97"/>
      <c r="DO217" s="97"/>
    </row>
    <row r="218" spans="1:119" ht="30" customHeight="1" x14ac:dyDescent="0.2">
      <c r="A218" s="109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1"/>
      <c r="N218" s="109"/>
      <c r="O218" s="110"/>
      <c r="P218" s="110"/>
      <c r="Q218" s="98"/>
      <c r="R218" s="97" t="s">
        <v>8168</v>
      </c>
      <c r="S218" s="97" t="s">
        <v>8169</v>
      </c>
      <c r="T218" s="97" t="s">
        <v>8170</v>
      </c>
      <c r="U218" s="97" t="s">
        <v>8171</v>
      </c>
      <c r="V218" s="97" t="s">
        <v>8172</v>
      </c>
      <c r="W218" s="97">
        <f t="shared" si="0"/>
        <v>206</v>
      </c>
      <c r="X218" s="110"/>
      <c r="Y218" s="110"/>
      <c r="Z218" s="111"/>
      <c r="AA218" s="109"/>
      <c r="AB218" s="110"/>
      <c r="AC218" s="110"/>
      <c r="AD218" s="110"/>
      <c r="AE218" s="110"/>
      <c r="AF218" s="111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7"/>
      <c r="AV218" s="112"/>
      <c r="AW218" s="112"/>
      <c r="AX218" s="112"/>
      <c r="AY218" s="112"/>
      <c r="AZ218" s="112"/>
      <c r="BA218" s="112"/>
      <c r="BB218" s="112"/>
      <c r="BC218" s="112"/>
      <c r="BD218" s="112"/>
      <c r="BE218" s="112"/>
      <c r="BF218" s="112"/>
      <c r="BG218" s="112"/>
      <c r="BH218" s="112"/>
      <c r="BI218" s="117"/>
      <c r="BJ218" s="112"/>
      <c r="BK218" s="112"/>
      <c r="BL218" s="112"/>
      <c r="BM218" s="112"/>
      <c r="BN218" s="112"/>
      <c r="BO218" s="112"/>
      <c r="BP218" s="112"/>
      <c r="BQ218" s="112"/>
      <c r="BR218" s="112"/>
      <c r="BS218" s="112"/>
      <c r="BT218" s="112"/>
      <c r="BU218" s="112"/>
      <c r="BV218" s="112"/>
      <c r="BW218" s="117"/>
      <c r="BX218" s="112"/>
      <c r="BY218" s="112"/>
      <c r="BZ218" s="112"/>
      <c r="CA218" s="112"/>
      <c r="CB218" s="112"/>
      <c r="CC218" s="112"/>
      <c r="CD218" s="112"/>
      <c r="CE218" s="112"/>
      <c r="CF218" s="112"/>
      <c r="CG218" s="112"/>
      <c r="CH218" s="112"/>
      <c r="CI218" s="112"/>
      <c r="CJ218" s="112"/>
      <c r="CK218" s="117"/>
      <c r="CL218" s="117"/>
      <c r="CM218" s="112"/>
      <c r="CN218" s="112"/>
      <c r="CO218" s="112"/>
      <c r="CP218" s="112"/>
      <c r="CQ218" s="112"/>
      <c r="CR218" s="97"/>
      <c r="CS218" s="97"/>
      <c r="CT218" s="97"/>
      <c r="CU218" s="97"/>
      <c r="CV218" s="97"/>
      <c r="CW218" s="97"/>
      <c r="CX218" s="97"/>
      <c r="CY218" s="97"/>
      <c r="CZ218" s="97"/>
      <c r="DA218" s="97"/>
      <c r="DB218" s="97"/>
      <c r="DC218" s="97"/>
      <c r="DD218" s="97"/>
      <c r="DE218" s="112"/>
      <c r="DF218" s="112"/>
      <c r="DG218" s="112"/>
      <c r="DH218" s="112"/>
      <c r="DI218" s="112"/>
      <c r="DJ218" s="112"/>
      <c r="DK218" s="112"/>
      <c r="DL218" s="112"/>
      <c r="DM218" s="112"/>
      <c r="DN218" s="112"/>
      <c r="DO218" s="112"/>
    </row>
    <row r="219" spans="1:119" ht="30" customHeight="1" x14ac:dyDescent="0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7"/>
      <c r="S219" s="97"/>
      <c r="T219" s="97"/>
      <c r="U219" s="97"/>
      <c r="V219" s="97"/>
      <c r="W219" s="97">
        <f t="shared" si="0"/>
        <v>207</v>
      </c>
      <c r="X219" s="98"/>
      <c r="Y219" s="98"/>
      <c r="Z219" s="98"/>
      <c r="AA219" s="98"/>
      <c r="AB219" s="98"/>
      <c r="AC219" s="98"/>
      <c r="AD219" s="98"/>
      <c r="AE219" s="98"/>
      <c r="AF219" s="98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8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  <c r="BI219" s="98"/>
      <c r="BJ219" s="97"/>
      <c r="BK219" s="97"/>
      <c r="BL219" s="97"/>
      <c r="BM219" s="97"/>
      <c r="BN219" s="97"/>
      <c r="BO219" s="97"/>
      <c r="BP219" s="97"/>
      <c r="BQ219" s="97"/>
      <c r="BR219" s="97"/>
      <c r="BS219" s="97"/>
      <c r="BT219" s="97"/>
      <c r="BU219" s="97"/>
      <c r="BV219" s="97"/>
      <c r="BW219" s="98"/>
      <c r="BX219" s="97"/>
      <c r="BY219" s="97"/>
      <c r="BZ219" s="97"/>
      <c r="CA219" s="97"/>
      <c r="CB219" s="97"/>
      <c r="CC219" s="97"/>
      <c r="CD219" s="97"/>
      <c r="CE219" s="97"/>
      <c r="CF219" s="97"/>
      <c r="CG219" s="97"/>
      <c r="CH219" s="97"/>
      <c r="CI219" s="97"/>
      <c r="CJ219" s="97"/>
      <c r="CK219" s="98"/>
      <c r="CL219" s="98"/>
      <c r="CM219" s="97"/>
      <c r="CN219" s="97"/>
      <c r="CO219" s="97"/>
      <c r="CP219" s="97"/>
      <c r="CQ219" s="97"/>
      <c r="CR219" s="97"/>
      <c r="CS219" s="97"/>
      <c r="CT219" s="97"/>
      <c r="CU219" s="97"/>
      <c r="CV219" s="97"/>
      <c r="CW219" s="97"/>
      <c r="CX219" s="97"/>
      <c r="CY219" s="97"/>
      <c r="CZ219" s="97"/>
      <c r="DA219" s="97"/>
      <c r="DB219" s="97"/>
      <c r="DC219" s="97"/>
      <c r="DD219" s="97"/>
      <c r="DE219" s="97"/>
      <c r="DF219" s="97"/>
      <c r="DG219" s="97"/>
      <c r="DH219" s="97"/>
      <c r="DI219" s="97"/>
      <c r="DJ219" s="97"/>
      <c r="DK219" s="97"/>
      <c r="DL219" s="97"/>
      <c r="DM219" s="97"/>
      <c r="DN219" s="97"/>
      <c r="DO219" s="97"/>
    </row>
    <row r="220" spans="1:119" ht="30" customHeight="1" x14ac:dyDescent="0.2">
      <c r="A220" s="98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98"/>
      <c r="O220" s="98"/>
      <c r="P220" s="98"/>
      <c r="Q220" s="98"/>
      <c r="R220" s="97"/>
      <c r="S220" s="97"/>
      <c r="T220" s="97"/>
      <c r="U220" s="97"/>
      <c r="V220" s="97"/>
      <c r="W220" s="97">
        <f t="shared" si="0"/>
        <v>208</v>
      </c>
      <c r="X220" s="98"/>
      <c r="Y220" s="98"/>
      <c r="Z220" s="98"/>
      <c r="AA220" s="98"/>
      <c r="AB220" s="98"/>
      <c r="AC220" s="98"/>
      <c r="AD220" s="98"/>
      <c r="AE220" s="98"/>
      <c r="AF220" s="98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8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8"/>
      <c r="BJ220" s="97"/>
      <c r="BK220" s="97"/>
      <c r="BL220" s="97"/>
      <c r="BM220" s="97"/>
      <c r="BN220" s="97"/>
      <c r="BO220" s="97"/>
      <c r="BP220" s="97"/>
      <c r="BQ220" s="97"/>
      <c r="BR220" s="97"/>
      <c r="BS220" s="97"/>
      <c r="BT220" s="97"/>
      <c r="BU220" s="97"/>
      <c r="BV220" s="97"/>
      <c r="BW220" s="98"/>
      <c r="BX220" s="97"/>
      <c r="BY220" s="97"/>
      <c r="BZ220" s="97"/>
      <c r="CA220" s="97"/>
      <c r="CB220" s="97"/>
      <c r="CC220" s="97"/>
      <c r="CD220" s="97"/>
      <c r="CE220" s="97"/>
      <c r="CF220" s="97"/>
      <c r="CG220" s="97"/>
      <c r="CH220" s="97"/>
      <c r="CI220" s="97"/>
      <c r="CJ220" s="97"/>
      <c r="CK220" s="98"/>
      <c r="CL220" s="98"/>
      <c r="CM220" s="97"/>
      <c r="CN220" s="97"/>
      <c r="CO220" s="97"/>
      <c r="CP220" s="97"/>
      <c r="CQ220" s="97"/>
      <c r="CR220" s="97"/>
      <c r="CS220" s="97"/>
      <c r="CT220" s="97"/>
      <c r="CU220" s="97"/>
      <c r="CV220" s="97"/>
      <c r="CW220" s="97"/>
      <c r="CX220" s="97"/>
      <c r="CY220" s="97"/>
      <c r="CZ220" s="97"/>
      <c r="DA220" s="97"/>
      <c r="DB220" s="97"/>
      <c r="DC220" s="97"/>
      <c r="DD220" s="97"/>
      <c r="DE220" s="97"/>
      <c r="DF220" s="97"/>
      <c r="DG220" s="97"/>
      <c r="DH220" s="97"/>
      <c r="DI220" s="97"/>
      <c r="DJ220" s="97"/>
      <c r="DK220" s="97"/>
      <c r="DL220" s="97"/>
      <c r="DM220" s="97"/>
      <c r="DN220" s="97"/>
      <c r="DO220" s="97"/>
    </row>
    <row r="221" spans="1:119" ht="30" customHeight="1" x14ac:dyDescent="0.2">
      <c r="A221" s="97"/>
      <c r="B221" s="97"/>
      <c r="C221" s="97"/>
      <c r="D221" s="97"/>
      <c r="E221" s="97"/>
      <c r="F221" s="98"/>
      <c r="G221" s="97"/>
      <c r="H221" s="97"/>
      <c r="I221" s="97"/>
      <c r="J221" s="97"/>
      <c r="K221" s="97"/>
      <c r="L221" s="97"/>
      <c r="M221" s="97"/>
      <c r="N221" s="97" t="s">
        <v>8131</v>
      </c>
      <c r="O221" s="97" t="s">
        <v>8132</v>
      </c>
      <c r="P221" s="97" t="s">
        <v>8133</v>
      </c>
      <c r="Q221" s="97"/>
      <c r="R221" s="97"/>
      <c r="S221" s="97"/>
      <c r="T221" s="97"/>
      <c r="U221" s="97"/>
      <c r="V221" s="97"/>
      <c r="W221" s="97">
        <f t="shared" si="0"/>
        <v>209</v>
      </c>
      <c r="X221" s="97" t="s">
        <v>8137</v>
      </c>
      <c r="Y221" s="97"/>
      <c r="Z221" s="97"/>
      <c r="AA221" s="97">
        <f>IF(AND(AA219&lt;AA220,Y220&lt;90),1,0)</f>
        <v>0</v>
      </c>
      <c r="AB221" s="97" t="s">
        <v>8138</v>
      </c>
      <c r="AC221" s="97"/>
      <c r="AD221" s="97"/>
      <c r="AE221" s="97">
        <f>IF(AND(AA219&gt;AA220,Y220&gt;90),1,0)</f>
        <v>0</v>
      </c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 t="s">
        <v>8139</v>
      </c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 t="s">
        <v>8140</v>
      </c>
      <c r="BG221" s="97"/>
      <c r="BH221" s="97"/>
      <c r="BI221" s="97"/>
      <c r="BJ221" s="97"/>
      <c r="BK221" s="97"/>
      <c r="BL221" s="97"/>
      <c r="BM221" s="97"/>
      <c r="BN221" s="97"/>
      <c r="BO221" s="97"/>
      <c r="BP221" s="97"/>
      <c r="BQ221" s="97"/>
      <c r="BR221" s="97"/>
      <c r="BS221" s="97"/>
      <c r="BT221" s="97"/>
      <c r="BU221" s="97"/>
      <c r="BV221" s="97"/>
      <c r="BW221" s="97" t="s">
        <v>8141</v>
      </c>
      <c r="BX221" s="97"/>
      <c r="BY221" s="97"/>
      <c r="BZ221" s="97"/>
      <c r="CA221" s="97"/>
      <c r="CB221" s="97"/>
      <c r="CC221" s="97"/>
      <c r="CD221" s="97"/>
      <c r="CE221" s="97"/>
      <c r="CF221" s="97"/>
      <c r="CG221" s="97"/>
      <c r="CH221" s="97"/>
      <c r="CI221" s="97"/>
      <c r="CJ221" s="97"/>
      <c r="CK221" s="97"/>
      <c r="CL221" s="97"/>
      <c r="CM221" s="97"/>
      <c r="CN221" s="97" t="s">
        <v>8131</v>
      </c>
      <c r="CO221" s="97" t="s">
        <v>8132</v>
      </c>
      <c r="CP221" s="97" t="s">
        <v>8133</v>
      </c>
      <c r="CQ221" s="97"/>
      <c r="CR221" s="97"/>
      <c r="CS221" s="97"/>
      <c r="CT221" s="97"/>
      <c r="CU221" s="97"/>
      <c r="CV221" s="97"/>
      <c r="CW221" s="97"/>
      <c r="CX221" s="97"/>
      <c r="CY221" s="97"/>
      <c r="CZ221" s="97"/>
      <c r="DA221" s="97"/>
      <c r="DB221" s="97"/>
      <c r="DC221" s="97"/>
      <c r="DD221" s="97"/>
      <c r="DE221" s="97"/>
      <c r="DF221" s="97"/>
      <c r="DG221" s="97"/>
      <c r="DH221" s="97"/>
      <c r="DI221" s="97"/>
      <c r="DJ221" s="97"/>
      <c r="DK221" s="97"/>
      <c r="DL221" s="97"/>
      <c r="DM221" s="97"/>
      <c r="DN221" s="97"/>
      <c r="DO221" s="97"/>
    </row>
    <row r="222" spans="1:119" ht="30" customHeight="1" x14ac:dyDescent="0.2">
      <c r="A222" s="97"/>
      <c r="B222" s="97" t="s">
        <v>8054</v>
      </c>
      <c r="C222" s="97"/>
      <c r="D222" s="97"/>
      <c r="E222" s="97"/>
      <c r="F222" s="98"/>
      <c r="G222" s="98" t="str">
        <f>اندراج!$F$2</f>
        <v>مردان</v>
      </c>
      <c r="H222" s="97"/>
      <c r="I222" s="97" t="s">
        <v>8148</v>
      </c>
      <c r="J222" s="97">
        <f>اندراج!$E$2</f>
        <v>34</v>
      </c>
      <c r="K222" s="97">
        <f>اندراج!$E$3</f>
        <v>19</v>
      </c>
      <c r="L222" s="97"/>
      <c r="M222" s="97"/>
      <c r="N222" s="97" t="s">
        <v>8143</v>
      </c>
      <c r="O222" s="97" t="s">
        <v>8144</v>
      </c>
      <c r="P222" s="97" t="s">
        <v>8145</v>
      </c>
      <c r="Q222" s="97"/>
      <c r="R222" s="97"/>
      <c r="S222" s="97"/>
      <c r="T222" s="97"/>
      <c r="U222" s="97"/>
      <c r="V222" s="97"/>
      <c r="W222" s="97">
        <f t="shared" si="0"/>
        <v>210</v>
      </c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7"/>
      <c r="BK222" s="97"/>
      <c r="BL222" s="97"/>
      <c r="BM222" s="97"/>
      <c r="BN222" s="97"/>
      <c r="BO222" s="97" t="s">
        <v>8123</v>
      </c>
      <c r="BP222" s="97"/>
      <c r="BQ222" s="97"/>
      <c r="BR222" s="97"/>
      <c r="BS222" s="97"/>
      <c r="BT222" s="97"/>
      <c r="BU222" s="97"/>
      <c r="BV222" s="97"/>
      <c r="BW222" s="97"/>
      <c r="BX222" s="97"/>
      <c r="BY222" s="97"/>
      <c r="BZ222" s="97"/>
      <c r="CA222" s="97"/>
      <c r="CB222" s="97"/>
      <c r="CC222" s="97"/>
      <c r="CD222" s="97"/>
      <c r="CE222" s="97"/>
      <c r="CF222" s="97"/>
      <c r="CG222" s="97"/>
      <c r="CH222" s="97"/>
      <c r="CI222" s="97"/>
      <c r="CJ222" s="97"/>
      <c r="CK222" s="97"/>
      <c r="CL222" s="97"/>
      <c r="CM222" s="97"/>
      <c r="CN222" s="97" t="s">
        <v>8143</v>
      </c>
      <c r="CO222" s="97" t="s">
        <v>8144</v>
      </c>
      <c r="CP222" s="97" t="s">
        <v>8145</v>
      </c>
      <c r="CQ222" s="97"/>
      <c r="CR222" s="97"/>
      <c r="CS222" s="97"/>
      <c r="CT222" s="97"/>
      <c r="CU222" s="97"/>
      <c r="CV222" s="97"/>
      <c r="CW222" s="97"/>
      <c r="CX222" s="97"/>
      <c r="CY222" s="97"/>
      <c r="CZ222" s="97"/>
      <c r="DA222" s="97"/>
      <c r="DB222" s="97"/>
      <c r="DC222" s="97"/>
      <c r="DD222" s="97"/>
      <c r="DE222" s="97"/>
      <c r="DF222" s="97"/>
      <c r="DG222" s="97"/>
      <c r="DH222" s="97"/>
      <c r="DI222" s="97"/>
      <c r="DJ222" s="97"/>
      <c r="DK222" s="97"/>
      <c r="DL222" s="97"/>
      <c r="DM222" s="97"/>
      <c r="DN222" s="97"/>
      <c r="DO222" s="97"/>
    </row>
    <row r="223" spans="1:119" ht="30" customHeight="1" x14ac:dyDescent="0.2">
      <c r="A223" s="97" t="s">
        <v>8058</v>
      </c>
      <c r="B223" s="97"/>
      <c r="C223" s="97"/>
      <c r="D223" s="97"/>
      <c r="E223" s="97" t="s">
        <v>8059</v>
      </c>
      <c r="F223" s="98"/>
      <c r="G223" s="97"/>
      <c r="H223" s="97"/>
      <c r="I223" s="108" t="s">
        <v>8224</v>
      </c>
      <c r="J223" s="105">
        <f>اندراج!$D$2</f>
        <v>-72</v>
      </c>
      <c r="K223" s="105">
        <f>اندراج!$D$3</f>
        <v>11</v>
      </c>
      <c r="L223" s="97"/>
      <c r="M223" s="97"/>
      <c r="N223" s="97"/>
      <c r="O223" s="97"/>
      <c r="P223" s="97"/>
      <c r="Q223" s="97"/>
      <c r="R223" s="157" t="s">
        <v>8055</v>
      </c>
      <c r="S223" s="158"/>
      <c r="T223" s="158"/>
      <c r="U223" s="158"/>
      <c r="V223" s="158"/>
      <c r="W223" s="97">
        <f t="shared" si="0"/>
        <v>211</v>
      </c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7"/>
      <c r="BK223" s="97"/>
      <c r="BL223" s="97"/>
      <c r="BM223" s="97"/>
      <c r="BN223" s="97"/>
      <c r="BO223" s="97"/>
      <c r="BP223" s="97"/>
      <c r="BQ223" s="97"/>
      <c r="BR223" s="97"/>
      <c r="BS223" s="97"/>
      <c r="BT223" s="97"/>
      <c r="BU223" s="97"/>
      <c r="BV223" s="97"/>
      <c r="BW223" s="97"/>
      <c r="BX223" s="97"/>
      <c r="BY223" s="97"/>
      <c r="BZ223" s="97"/>
      <c r="CA223" s="97"/>
      <c r="CB223" s="97"/>
      <c r="CC223" s="97"/>
      <c r="CD223" s="97"/>
      <c r="CE223" s="97"/>
      <c r="CF223" s="97"/>
      <c r="CG223" s="97"/>
      <c r="CH223" s="97"/>
      <c r="CI223" s="97"/>
      <c r="CJ223" s="97"/>
      <c r="CK223" s="97"/>
      <c r="CL223" s="97"/>
      <c r="CM223" s="97"/>
      <c r="CN223" s="97"/>
      <c r="CO223" s="97"/>
      <c r="CP223" s="97"/>
      <c r="CQ223" s="97"/>
      <c r="CR223" s="97"/>
      <c r="CS223" s="97"/>
      <c r="CT223" s="97"/>
      <c r="CU223" s="97"/>
      <c r="CV223" s="97"/>
      <c r="CW223" s="97"/>
      <c r="CX223" s="97"/>
      <c r="CY223" s="97"/>
      <c r="CZ223" s="97"/>
      <c r="DA223" s="97"/>
      <c r="DB223" s="97"/>
      <c r="DC223" s="97"/>
      <c r="DD223" s="97"/>
      <c r="DE223" s="97"/>
      <c r="DF223" s="97"/>
      <c r="DG223" s="97"/>
      <c r="DH223" s="97"/>
      <c r="DI223" s="97"/>
      <c r="DJ223" s="97"/>
      <c r="DK223" s="97"/>
      <c r="DL223" s="97"/>
      <c r="DM223" s="97"/>
      <c r="DN223" s="97"/>
      <c r="DO223" s="97"/>
    </row>
    <row r="224" spans="1:119" ht="30" customHeight="1" x14ac:dyDescent="0.2">
      <c r="A224" s="97" t="s">
        <v>8069</v>
      </c>
      <c r="B224" s="97"/>
      <c r="C224" s="97"/>
      <c r="D224" s="97"/>
      <c r="E224" s="97" t="s">
        <v>8070</v>
      </c>
      <c r="F224" s="98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>
        <v>1</v>
      </c>
      <c r="S224" s="97">
        <v>2</v>
      </c>
      <c r="T224" s="97">
        <v>3</v>
      </c>
      <c r="U224" s="97">
        <v>4</v>
      </c>
      <c r="V224" s="97">
        <v>5</v>
      </c>
      <c r="W224" s="97">
        <f t="shared" si="0"/>
        <v>212</v>
      </c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7"/>
      <c r="BK224" s="97"/>
      <c r="BL224" s="97"/>
      <c r="BM224" s="97"/>
      <c r="BN224" s="97"/>
      <c r="BO224" s="97"/>
      <c r="BP224" s="97"/>
      <c r="BQ224" s="97"/>
      <c r="BR224" s="97"/>
      <c r="BS224" s="97"/>
      <c r="BT224" s="97"/>
      <c r="BU224" s="97"/>
      <c r="BV224" s="97"/>
      <c r="BW224" s="97"/>
      <c r="BX224" s="97"/>
      <c r="BY224" s="97"/>
      <c r="BZ224" s="97"/>
      <c r="CA224" s="97"/>
      <c r="CB224" s="97"/>
      <c r="CC224" s="97"/>
      <c r="CD224" s="97"/>
      <c r="CE224" s="97"/>
      <c r="CF224" s="97"/>
      <c r="CG224" s="97"/>
      <c r="CH224" s="97"/>
      <c r="CI224" s="97"/>
      <c r="CJ224" s="97"/>
      <c r="CK224" s="97"/>
      <c r="CL224" s="97"/>
      <c r="CM224" s="97"/>
      <c r="CN224" s="97"/>
      <c r="CO224" s="97"/>
      <c r="CP224" s="97"/>
      <c r="CQ224" s="97"/>
      <c r="CR224" s="97"/>
      <c r="CS224" s="97"/>
      <c r="CT224" s="97"/>
      <c r="CU224" s="97"/>
      <c r="CV224" s="97"/>
      <c r="CW224" s="97"/>
      <c r="CX224" s="97"/>
      <c r="CY224" s="97"/>
      <c r="CZ224" s="97"/>
      <c r="DA224" s="97"/>
      <c r="DB224" s="97"/>
      <c r="DC224" s="97"/>
      <c r="DD224" s="97"/>
      <c r="DE224" s="97"/>
      <c r="DF224" s="97"/>
      <c r="DG224" s="97"/>
      <c r="DH224" s="97"/>
      <c r="DI224" s="97"/>
      <c r="DJ224" s="97"/>
      <c r="DK224" s="97"/>
      <c r="DL224" s="97"/>
      <c r="DM224" s="97"/>
      <c r="DN224" s="97"/>
      <c r="DO224" s="97"/>
    </row>
    <row r="225" spans="1:119" ht="30" customHeight="1" x14ac:dyDescent="0.2">
      <c r="A225" s="97" t="s">
        <v>8078</v>
      </c>
      <c r="B225" s="97"/>
      <c r="C225" s="97"/>
      <c r="D225" s="97"/>
      <c r="E225" s="97" t="s">
        <v>8079</v>
      </c>
      <c r="F225" s="98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 t="s">
        <v>8072</v>
      </c>
      <c r="S225" s="97" t="s">
        <v>8106</v>
      </c>
      <c r="T225" s="97" t="s">
        <v>8072</v>
      </c>
      <c r="U225" s="97" t="s">
        <v>8107</v>
      </c>
      <c r="V225" s="97" t="s">
        <v>8108</v>
      </c>
      <c r="W225" s="97">
        <f t="shared" si="0"/>
        <v>213</v>
      </c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7"/>
      <c r="BK225" s="97"/>
      <c r="BL225" s="97"/>
      <c r="BM225" s="97"/>
      <c r="BN225" s="97"/>
      <c r="BO225" s="97"/>
      <c r="BP225" s="97"/>
      <c r="BQ225" s="97"/>
      <c r="BR225" s="97"/>
      <c r="BS225" s="97"/>
      <c r="BT225" s="97"/>
      <c r="BU225" s="97"/>
      <c r="BV225" s="97"/>
      <c r="BW225" s="97"/>
      <c r="BX225" s="97"/>
      <c r="BY225" s="97"/>
      <c r="BZ225" s="97"/>
      <c r="CA225" s="97"/>
      <c r="CB225" s="97"/>
      <c r="CC225" s="97"/>
      <c r="CD225" s="97"/>
      <c r="CE225" s="97"/>
      <c r="CF225" s="97"/>
      <c r="CG225" s="97"/>
      <c r="CH225" s="97"/>
      <c r="CI225" s="97"/>
      <c r="CJ225" s="97"/>
      <c r="CK225" s="97"/>
      <c r="CL225" s="97"/>
      <c r="CM225" s="97"/>
      <c r="CN225" s="97"/>
      <c r="CO225" s="97"/>
      <c r="CP225" s="97"/>
      <c r="CQ225" s="97"/>
      <c r="CR225" s="97"/>
      <c r="CS225" s="97"/>
      <c r="CT225" s="97"/>
      <c r="CU225" s="97"/>
      <c r="CV225" s="97"/>
      <c r="CW225" s="97"/>
      <c r="CX225" s="97"/>
      <c r="CY225" s="97"/>
      <c r="CZ225" s="97"/>
      <c r="DA225" s="97"/>
      <c r="DB225" s="97"/>
      <c r="DC225" s="97"/>
      <c r="DD225" s="97"/>
      <c r="DE225" s="97"/>
      <c r="DF225" s="97"/>
      <c r="DG225" s="97"/>
      <c r="DH225" s="97"/>
      <c r="DI225" s="97"/>
      <c r="DJ225" s="97"/>
      <c r="DK225" s="97"/>
      <c r="DL225" s="97"/>
      <c r="DM225" s="97"/>
      <c r="DN225" s="97"/>
      <c r="DO225" s="97"/>
    </row>
    <row r="226" spans="1:119" ht="30" customHeight="1" x14ac:dyDescent="0.2">
      <c r="A226" s="97" t="s">
        <v>8127</v>
      </c>
      <c r="B226" s="97"/>
      <c r="C226" s="97"/>
      <c r="D226" s="97" t="s">
        <v>8128</v>
      </c>
      <c r="E226" s="97"/>
      <c r="F226" s="98"/>
      <c r="G226" s="97" t="s">
        <v>8129</v>
      </c>
      <c r="H226" s="97"/>
      <c r="I226" s="97"/>
      <c r="J226" s="97" t="s">
        <v>8130</v>
      </c>
      <c r="K226" s="97"/>
      <c r="L226" s="97"/>
      <c r="M226" s="97"/>
      <c r="N226" s="97"/>
      <c r="O226" s="97"/>
      <c r="P226" s="97"/>
      <c r="Q226" s="97"/>
      <c r="R226" s="97" t="s">
        <v>8134</v>
      </c>
      <c r="S226" s="97" t="s">
        <v>8134</v>
      </c>
      <c r="T226" s="97" t="s">
        <v>8134</v>
      </c>
      <c r="U226" s="97" t="s">
        <v>8135</v>
      </c>
      <c r="V226" s="97" t="s">
        <v>8136</v>
      </c>
      <c r="W226" s="97">
        <f t="shared" si="0"/>
        <v>214</v>
      </c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7"/>
      <c r="BK226" s="97"/>
      <c r="BL226" s="97"/>
      <c r="BM226" s="97"/>
      <c r="BN226" s="97"/>
      <c r="BO226" s="97"/>
      <c r="BP226" s="97"/>
      <c r="BQ226" s="97"/>
      <c r="BR226" s="97"/>
      <c r="BS226" s="97"/>
      <c r="BT226" s="97"/>
      <c r="BU226" s="97"/>
      <c r="BV226" s="97"/>
      <c r="BW226" s="97"/>
      <c r="BX226" s="97"/>
      <c r="BY226" s="97"/>
      <c r="BZ226" s="97"/>
      <c r="CA226" s="97"/>
      <c r="CB226" s="97"/>
      <c r="CC226" s="97"/>
      <c r="CD226" s="97"/>
      <c r="CE226" s="97"/>
      <c r="CF226" s="97"/>
      <c r="CG226" s="97"/>
      <c r="CH226" s="97"/>
      <c r="CI226" s="97"/>
      <c r="CJ226" s="97"/>
      <c r="CK226" s="97"/>
      <c r="CL226" s="97"/>
      <c r="CM226" s="97"/>
      <c r="CN226" s="97"/>
      <c r="CO226" s="97"/>
      <c r="CP226" s="97"/>
      <c r="CQ226" s="97"/>
      <c r="CR226" s="97"/>
      <c r="CS226" s="97"/>
      <c r="CT226" s="97"/>
      <c r="CU226" s="97"/>
      <c r="CV226" s="97"/>
      <c r="CW226" s="97"/>
      <c r="CX226" s="97"/>
      <c r="CY226" s="97"/>
      <c r="CZ226" s="97"/>
      <c r="DA226" s="97"/>
      <c r="DB226" s="97"/>
      <c r="DC226" s="97"/>
      <c r="DD226" s="97"/>
      <c r="DE226" s="97"/>
      <c r="DF226" s="97"/>
      <c r="DG226" s="97"/>
      <c r="DH226" s="97"/>
      <c r="DI226" s="97"/>
      <c r="DJ226" s="97"/>
      <c r="DK226" s="97"/>
      <c r="DL226" s="97"/>
      <c r="DM226" s="97"/>
      <c r="DN226" s="97"/>
      <c r="DO226" s="97"/>
    </row>
    <row r="227" spans="1:119" ht="30" customHeight="1" x14ac:dyDescent="0.2">
      <c r="A227" s="97"/>
      <c r="B227" s="97" t="s">
        <v>8070</v>
      </c>
      <c r="C227" s="97"/>
      <c r="D227" s="97"/>
      <c r="E227" s="97" t="s">
        <v>8079</v>
      </c>
      <c r="F227" s="98"/>
      <c r="G227" s="97"/>
      <c r="H227" s="97" t="s">
        <v>8070</v>
      </c>
      <c r="I227" s="97"/>
      <c r="J227" s="97"/>
      <c r="K227" s="97" t="s">
        <v>8079</v>
      </c>
      <c r="L227" s="97"/>
      <c r="M227" s="97"/>
      <c r="N227" s="97"/>
      <c r="O227" s="97"/>
      <c r="P227" s="97"/>
      <c r="Q227" s="97"/>
      <c r="R227" s="97" t="s">
        <v>8146</v>
      </c>
      <c r="S227" s="97" t="s">
        <v>8146</v>
      </c>
      <c r="T227" s="97" t="s">
        <v>8106</v>
      </c>
      <c r="U227" s="97" t="s">
        <v>8147</v>
      </c>
      <c r="V227" s="97" t="s">
        <v>8106</v>
      </c>
      <c r="W227" s="97">
        <f t="shared" si="0"/>
        <v>215</v>
      </c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7"/>
      <c r="BK227" s="97"/>
      <c r="BL227" s="97"/>
      <c r="BM227" s="97"/>
      <c r="BN227" s="97"/>
      <c r="BO227" s="97"/>
      <c r="BP227" s="97"/>
      <c r="BQ227" s="97"/>
      <c r="BR227" s="97"/>
      <c r="BS227" s="97"/>
      <c r="BT227" s="97"/>
      <c r="BU227" s="97"/>
      <c r="BV227" s="97"/>
      <c r="BW227" s="97"/>
      <c r="BX227" s="97"/>
      <c r="BY227" s="97"/>
      <c r="BZ227" s="97"/>
      <c r="CA227" s="97"/>
      <c r="CB227" s="97"/>
      <c r="CC227" s="97"/>
      <c r="CD227" s="97"/>
      <c r="CE227" s="97"/>
      <c r="CF227" s="97"/>
      <c r="CG227" s="97"/>
      <c r="CH227" s="97"/>
      <c r="CI227" s="97"/>
      <c r="CJ227" s="97"/>
      <c r="CK227" s="97"/>
      <c r="CL227" s="97" t="s">
        <v>8190</v>
      </c>
      <c r="CM227" s="97"/>
      <c r="CN227" s="97"/>
      <c r="CO227" s="97"/>
      <c r="CP227" s="97"/>
      <c r="CQ227" s="97"/>
      <c r="CR227" s="97"/>
      <c r="CS227" s="97"/>
      <c r="CT227" s="97"/>
      <c r="CU227" s="97"/>
      <c r="CV227" s="97"/>
      <c r="CW227" s="97"/>
      <c r="CX227" s="97"/>
      <c r="CY227" s="97"/>
      <c r="CZ227" s="97"/>
      <c r="DA227" s="97"/>
      <c r="DB227" s="97"/>
      <c r="DC227" s="97"/>
      <c r="DD227" s="97"/>
      <c r="DE227" s="97"/>
      <c r="DF227" s="97"/>
      <c r="DG227" s="97"/>
      <c r="DH227" s="97"/>
      <c r="DI227" s="97"/>
      <c r="DJ227" s="97"/>
      <c r="DK227" s="97"/>
      <c r="DL227" s="97"/>
      <c r="DM227" s="97"/>
      <c r="DN227" s="97"/>
      <c r="DO227" s="97"/>
    </row>
    <row r="228" spans="1:119" ht="30" customHeight="1" x14ac:dyDescent="0.2">
      <c r="A228" s="98"/>
      <c r="B228" s="97"/>
      <c r="C228" s="97"/>
      <c r="D228" s="97" t="s">
        <v>8201</v>
      </c>
      <c r="E228" s="98"/>
      <c r="F228" s="98"/>
      <c r="G228" s="98"/>
      <c r="H228" s="98"/>
      <c r="I228" s="98"/>
      <c r="J228" s="97"/>
      <c r="K228" s="97"/>
      <c r="L228" s="98"/>
      <c r="M228" s="98"/>
      <c r="N228" s="98" t="str">
        <f>اندراج!$F$2</f>
        <v>مردان</v>
      </c>
      <c r="O228" s="97"/>
      <c r="P228" s="97"/>
      <c r="Q228" s="97"/>
      <c r="R228" s="98" t="s">
        <v>8201</v>
      </c>
      <c r="S228" s="98" t="s">
        <v>8201</v>
      </c>
      <c r="T228" s="98" t="s">
        <v>8201</v>
      </c>
      <c r="U228" s="98" t="s">
        <v>8201</v>
      </c>
      <c r="V228" s="98" t="s">
        <v>8201</v>
      </c>
      <c r="W228" s="97">
        <f t="shared" si="0"/>
        <v>216</v>
      </c>
      <c r="X228" s="98" t="s">
        <v>8201</v>
      </c>
      <c r="Y228" s="98" t="s">
        <v>8151</v>
      </c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 t="s">
        <v>8201</v>
      </c>
      <c r="AK228" s="98"/>
      <c r="AL228" s="98"/>
      <c r="AM228" s="98"/>
      <c r="AN228" s="98"/>
      <c r="AO228" s="98" t="s">
        <v>8202</v>
      </c>
      <c r="AP228" s="98" t="s">
        <v>8201</v>
      </c>
      <c r="AQ228" s="98" t="s">
        <v>8153</v>
      </c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 t="s">
        <v>8203</v>
      </c>
      <c r="BC228" s="98"/>
      <c r="BD228" s="98"/>
      <c r="BE228" s="98"/>
      <c r="BF228" s="98" t="s">
        <v>8201</v>
      </c>
      <c r="BG228" s="98" t="s">
        <v>8154</v>
      </c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 t="s">
        <v>8202</v>
      </c>
      <c r="BS228" s="98"/>
      <c r="BT228" s="98"/>
      <c r="BU228" s="98"/>
      <c r="BV228" s="98" t="s">
        <v>8201</v>
      </c>
      <c r="BW228" s="98" t="s">
        <v>8155</v>
      </c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 t="s">
        <v>8201</v>
      </c>
      <c r="CM228" s="98"/>
      <c r="CN228" s="97" t="s">
        <v>8143</v>
      </c>
      <c r="CO228" s="97" t="s">
        <v>8144</v>
      </c>
      <c r="CP228" s="97" t="s">
        <v>8145</v>
      </c>
      <c r="CQ228" s="97"/>
      <c r="CR228" s="97"/>
      <c r="CS228" s="97"/>
      <c r="CT228" s="97"/>
      <c r="CU228" s="97"/>
      <c r="CV228" s="97"/>
      <c r="CW228" s="97"/>
      <c r="CX228" s="97"/>
      <c r="CY228" s="97"/>
      <c r="CZ228" s="97"/>
      <c r="DA228" s="97"/>
      <c r="DB228" s="97"/>
      <c r="DC228" s="97"/>
      <c r="DD228" s="97"/>
      <c r="DE228" s="97"/>
      <c r="DF228" s="97"/>
      <c r="DG228" s="97"/>
      <c r="DH228" s="97"/>
      <c r="DI228" s="97"/>
      <c r="DJ228" s="97"/>
      <c r="DK228" s="97"/>
      <c r="DL228" s="97"/>
      <c r="DM228" s="97"/>
      <c r="DN228" s="97"/>
      <c r="DO228" s="97"/>
    </row>
    <row r="229" spans="1:119" ht="30" customHeight="1" x14ac:dyDescent="0.2">
      <c r="A229" s="98" t="s">
        <v>8173</v>
      </c>
      <c r="B229" s="98" t="s">
        <v>8174</v>
      </c>
      <c r="C229" s="98" t="s">
        <v>8225</v>
      </c>
      <c r="D229" s="98" t="s">
        <v>8175</v>
      </c>
      <c r="E229" s="98" t="s">
        <v>8176</v>
      </c>
      <c r="F229" s="98" t="s">
        <v>8226</v>
      </c>
      <c r="G229" s="98" t="s">
        <v>8124</v>
      </c>
      <c r="H229" s="98" t="s">
        <v>8125</v>
      </c>
      <c r="I229" s="98" t="s">
        <v>8227</v>
      </c>
      <c r="J229" s="98" t="s">
        <v>8177</v>
      </c>
      <c r="K229" s="98" t="s">
        <v>8178</v>
      </c>
      <c r="L229" s="98" t="s">
        <v>8228</v>
      </c>
      <c r="M229" s="98" t="s">
        <v>8229</v>
      </c>
      <c r="N229" s="97" t="s">
        <v>8131</v>
      </c>
      <c r="O229" s="97" t="s">
        <v>8167</v>
      </c>
      <c r="P229" s="98" t="s">
        <v>8133</v>
      </c>
      <c r="Q229" s="98"/>
      <c r="R229" s="97" t="s">
        <v>8191</v>
      </c>
      <c r="S229" s="97" t="s">
        <v>8169</v>
      </c>
      <c r="T229" s="97" t="s">
        <v>8170</v>
      </c>
      <c r="U229" s="97" t="s">
        <v>8171</v>
      </c>
      <c r="V229" s="97" t="s">
        <v>8172</v>
      </c>
      <c r="W229" s="97">
        <f t="shared" si="0"/>
        <v>217</v>
      </c>
      <c r="X229" s="97" t="s">
        <v>8114</v>
      </c>
      <c r="Y229" s="97" t="s">
        <v>8115</v>
      </c>
      <c r="Z229" s="97" t="s">
        <v>8116</v>
      </c>
      <c r="AA229" s="97" t="s">
        <v>8117</v>
      </c>
      <c r="AB229" s="97" t="s">
        <v>8118</v>
      </c>
      <c r="AC229" s="97" t="s">
        <v>8119</v>
      </c>
      <c r="AD229" s="97" t="s">
        <v>8120</v>
      </c>
      <c r="AE229" s="97" t="s">
        <v>8121</v>
      </c>
      <c r="AF229" s="97" t="s">
        <v>8122</v>
      </c>
      <c r="AG229" s="97" t="s">
        <v>8123</v>
      </c>
      <c r="AH229" s="97" t="s">
        <v>8173</v>
      </c>
      <c r="AI229" s="97" t="s">
        <v>8173</v>
      </c>
      <c r="AJ229" s="97" t="s">
        <v>8173</v>
      </c>
      <c r="AK229" s="97" t="s">
        <v>8174</v>
      </c>
      <c r="AL229" s="97" t="s">
        <v>8174</v>
      </c>
      <c r="AM229" s="98"/>
      <c r="AN229" s="98"/>
      <c r="AO229" s="118" t="s">
        <v>8174</v>
      </c>
      <c r="AP229" s="118" t="s">
        <v>8114</v>
      </c>
      <c r="AQ229" s="118" t="s">
        <v>8115</v>
      </c>
      <c r="AR229" s="118" t="s">
        <v>8116</v>
      </c>
      <c r="AS229" s="118" t="s">
        <v>8117</v>
      </c>
      <c r="AT229" s="118" t="s">
        <v>8118</v>
      </c>
      <c r="AU229" s="118" t="s">
        <v>8119</v>
      </c>
      <c r="AV229" s="118" t="s">
        <v>8120</v>
      </c>
      <c r="AW229" s="118" t="s">
        <v>8121</v>
      </c>
      <c r="AX229" s="118" t="s">
        <v>8122</v>
      </c>
      <c r="AY229" s="118" t="s">
        <v>8123</v>
      </c>
      <c r="AZ229" s="118" t="s">
        <v>8175</v>
      </c>
      <c r="BA229" s="118"/>
      <c r="BB229" s="118" t="s">
        <v>8175</v>
      </c>
      <c r="BC229" s="118" t="s">
        <v>8176</v>
      </c>
      <c r="BD229" s="118"/>
      <c r="BE229" s="118" t="s">
        <v>8176</v>
      </c>
      <c r="BF229" s="118" t="s">
        <v>8114</v>
      </c>
      <c r="BG229" s="118" t="s">
        <v>8115</v>
      </c>
      <c r="BH229" s="118" t="s">
        <v>8116</v>
      </c>
      <c r="BI229" s="118" t="s">
        <v>8117</v>
      </c>
      <c r="BJ229" s="118" t="s">
        <v>8118</v>
      </c>
      <c r="BK229" s="118" t="s">
        <v>8119</v>
      </c>
      <c r="BL229" s="118" t="s">
        <v>8120</v>
      </c>
      <c r="BM229" s="118" t="s">
        <v>8121</v>
      </c>
      <c r="BN229" s="118" t="s">
        <v>8122</v>
      </c>
      <c r="BO229" s="118" t="s">
        <v>8123</v>
      </c>
      <c r="BP229" s="118" t="s">
        <v>8124</v>
      </c>
      <c r="BQ229" s="118"/>
      <c r="BR229" s="118" t="s">
        <v>8124</v>
      </c>
      <c r="BS229" s="118" t="s">
        <v>8125</v>
      </c>
      <c r="BT229" s="118"/>
      <c r="BU229" s="118" t="s">
        <v>8125</v>
      </c>
      <c r="BV229" s="118" t="s">
        <v>8114</v>
      </c>
      <c r="BW229" s="118" t="s">
        <v>8115</v>
      </c>
      <c r="BX229" s="118" t="s">
        <v>8116</v>
      </c>
      <c r="BY229" s="118" t="s">
        <v>8117</v>
      </c>
      <c r="BZ229" s="118" t="s">
        <v>8118</v>
      </c>
      <c r="CA229" s="118" t="s">
        <v>8119</v>
      </c>
      <c r="CB229" s="118" t="s">
        <v>8120</v>
      </c>
      <c r="CC229" s="118" t="s">
        <v>8121</v>
      </c>
      <c r="CD229" s="118" t="s">
        <v>8122</v>
      </c>
      <c r="CE229" s="118" t="s">
        <v>8123</v>
      </c>
      <c r="CF229" s="118" t="s">
        <v>8177</v>
      </c>
      <c r="CG229" s="118" t="s">
        <v>8177</v>
      </c>
      <c r="CH229" s="118" t="s">
        <v>8177</v>
      </c>
      <c r="CI229" s="118" t="s">
        <v>8178</v>
      </c>
      <c r="CJ229" s="118" t="s">
        <v>8178</v>
      </c>
      <c r="CK229" s="118" t="s">
        <v>8178</v>
      </c>
      <c r="CL229" s="118" t="s">
        <v>8192</v>
      </c>
      <c r="CM229" s="118"/>
      <c r="CN229" s="98" t="str">
        <f>اندراج!$F$2</f>
        <v>مردان</v>
      </c>
      <c r="CO229" s="98"/>
      <c r="CP229" s="98"/>
      <c r="CQ229" s="97"/>
      <c r="CR229" s="97"/>
      <c r="CS229" s="97"/>
      <c r="CT229" s="97"/>
      <c r="CU229" s="97"/>
      <c r="CV229" s="97"/>
      <c r="CW229" s="97"/>
      <c r="CX229" s="97"/>
      <c r="CY229" s="97"/>
      <c r="CZ229" s="97"/>
      <c r="DA229" s="97"/>
      <c r="DB229" s="97"/>
      <c r="DC229" s="97"/>
      <c r="DD229" s="97"/>
      <c r="DE229" s="97"/>
      <c r="DF229" s="97"/>
      <c r="DG229" s="97"/>
      <c r="DH229" s="97"/>
      <c r="DI229" s="97"/>
      <c r="DJ229" s="97"/>
      <c r="DK229" s="97"/>
      <c r="DL229" s="97"/>
      <c r="DM229" s="97"/>
      <c r="DN229" s="97"/>
      <c r="DO229" s="97"/>
    </row>
    <row r="230" spans="1:119" ht="30" customHeight="1" x14ac:dyDescent="0.2">
      <c r="A230" s="97">
        <f t="shared" ref="A230:A259" si="454">AJ230</f>
        <v>0</v>
      </c>
      <c r="B230" s="97">
        <f t="shared" ref="B230:B259" si="455">AO230</f>
        <v>0.27115212765091018</v>
      </c>
      <c r="C230" s="97">
        <f t="shared" ref="C230:C259" si="456">IF(AND(A230=0),B230,A230)</f>
        <v>0.27115212765091018</v>
      </c>
      <c r="D230" s="97">
        <f t="shared" ref="D230:D259" si="457">BB230</f>
        <v>0.49607800145490971</v>
      </c>
      <c r="E230" s="97">
        <f t="shared" ref="E230:E259" si="458">BE230</f>
        <v>0</v>
      </c>
      <c r="F230" s="98">
        <f t="shared" ref="F230:F259" si="459">IF(AND(D230=0),E230,D230)</f>
        <v>0.49607800145490971</v>
      </c>
      <c r="G230" s="97">
        <f t="shared" ref="G230:G259" si="460">BR230</f>
        <v>0.59289008768484697</v>
      </c>
      <c r="H230" s="97">
        <f t="shared" ref="H230:H259" si="461">BU230</f>
        <v>0</v>
      </c>
      <c r="I230" s="98">
        <f t="shared" ref="I230:I259" si="462">IF(AND(G230=0),H230,G230)</f>
        <v>0.59289008768484697</v>
      </c>
      <c r="J230" s="97">
        <f t="shared" ref="J230:J259" si="463">CH230</f>
        <v>0</v>
      </c>
      <c r="K230" s="97">
        <f t="shared" ref="K230:K259" si="464">CK230</f>
        <v>0</v>
      </c>
      <c r="L230" s="98">
        <f t="shared" ref="L230:L259" si="465">IF(AND(J230=0),K230,J230)</f>
        <v>0</v>
      </c>
      <c r="M230" s="98">
        <f t="shared" ref="M230:M259" si="466">CM230</f>
        <v>1</v>
      </c>
      <c r="N230" s="98" t="s">
        <v>8180</v>
      </c>
      <c r="O230" s="98" t="s">
        <v>8181</v>
      </c>
      <c r="P230" s="98" t="s">
        <v>8145</v>
      </c>
      <c r="Q230" s="98">
        <v>1</v>
      </c>
      <c r="R230" s="97">
        <f t="shared" ref="R230:R259" si="467">AC$9</f>
        <v>105.87231873866266</v>
      </c>
      <c r="S230" s="97">
        <f t="shared" ref="S230:S259" si="468">DC230</f>
        <v>62.25577692855375</v>
      </c>
      <c r="T230" s="97">
        <f t="shared" ref="T230:T259" si="469">R230-S230</f>
        <v>43.616541810108906</v>
      </c>
      <c r="U230" s="97" t="str">
        <f t="shared" ref="U230:U259" si="470">IF(T215&lt;0,"QNOS","QSOS")</f>
        <v>QSOS</v>
      </c>
      <c r="V230" s="97">
        <f t="shared" ref="V230:V259" si="471">DD230</f>
        <v>297.74422307144624</v>
      </c>
      <c r="W230" s="97">
        <f t="shared" si="0"/>
        <v>218</v>
      </c>
      <c r="X230" s="97">
        <f>SIN((90-$Y$9)*$AE$8)*TAN($AE$9*$AE$8)/TAN((90-'C'!$F165)*$AE$8)</f>
        <v>1.1796312999572065</v>
      </c>
      <c r="Y230" s="97">
        <f t="shared" ref="Y230:Y259" si="472">POWER((COS((90-$Y$9)*$AE$8)*TAN($AE$9*$AE$8)),2)</f>
        <v>3.9313065427916092</v>
      </c>
      <c r="Z230" s="97">
        <f t="shared" ref="Z230:Z259" si="473">SQRT(1+$Y230)</f>
        <v>2.2206545302661578</v>
      </c>
      <c r="AA230" s="97">
        <f t="shared" ref="AA230:AA259" si="474">IF(OR(ABS(X230/Z230)&gt;1),180,ASIN($X230/$Z230)*$AG$8)</f>
        <v>32.087167193891403</v>
      </c>
      <c r="AB230" s="97">
        <f t="shared" ref="AB230:AB259" si="475">ATAN(COS((90-$Y$9)*$AE$8)*TAN($AE$9*$AE$8))*$AG$8</f>
        <v>63.235932093769605</v>
      </c>
      <c r="AC230" s="97">
        <f t="shared" ref="AC230:AC259" si="476">IF(OR($AA230=180),180,$AA230-$AB230)</f>
        <v>-31.148764899878202</v>
      </c>
      <c r="AD230" s="97">
        <f t="shared" ref="AD230:AD259" si="477">IF(OR($AA230=180),180,180-$AA230-$AB230)</f>
        <v>84.676900712339005</v>
      </c>
      <c r="AE230" s="97">
        <f>(COS( 90.833*$AE$8)-SIN($Y$9*$AE$8)*SIN('C'!$F165*$AE$8))/COS($Y$9*$AE$8)/COS('C'!$F165*$AE$8)</f>
        <v>-0.29619282788207435</v>
      </c>
      <c r="AF230" s="97">
        <f t="shared" ref="AF230:AF259" si="478">IF($AE230&gt;1,0,IF($AE230&lt;-1,180,IF(AND($AE230&lt;1,$AE230&gt;-1),ACOS($AE230)*$AG$8)))</f>
        <v>107.22907833819845</v>
      </c>
      <c r="AG230" s="97">
        <f>('C'!$E165+$AG$9+$AA$9/15)</f>
        <v>12.152777777777779</v>
      </c>
      <c r="AH230" s="97">
        <f t="shared" ref="AH230:AH259" si="479">IF(OR($AC230&lt;0,$AC230&gt;$AF230),0,$AG230-$AC230/15)</f>
        <v>0</v>
      </c>
      <c r="AI230" s="97">
        <f t="shared" ref="AI230:AI259" si="480">IF(OR(AH230&lt;0),AH230+24,AH230)</f>
        <v>0</v>
      </c>
      <c r="AJ230" s="97">
        <f t="shared" ref="AJ230:AJ259" si="481">(IF(OR(ABS($BG$7-$CL230)&lt;90.833),AI230,0)/24)</f>
        <v>0</v>
      </c>
      <c r="AK230" s="97">
        <f t="shared" ref="AK230:AK259" si="482">IF(OR($AD230&lt;0,$AD230&gt;$AF230),0,$AG230-$AD230/15)</f>
        <v>6.5076510636218448</v>
      </c>
      <c r="AL230" s="97">
        <f t="shared" ref="AL230:AL259" si="483">IF(OR(AK230&lt;0),AK230+24,AK230)</f>
        <v>6.5076510636218448</v>
      </c>
      <c r="AM230" s="97"/>
      <c r="AN230" s="97"/>
      <c r="AO230" s="106">
        <f t="shared" ref="AO230:AO259" si="484">(IF(OR(ABS($BG$7-$CL230)&lt;90.833),AL230,0)/24)</f>
        <v>0.27115212765091018</v>
      </c>
      <c r="AP230" s="106">
        <f>SIN((90-$Y$9)*$AE$8)*TAN($AC$10*$AE$8)/TAN((90-'C'!$F165)*$AE$8)</f>
        <v>-9.5369091129007169E-2</v>
      </c>
      <c r="AQ230" s="106">
        <f t="shared" ref="AQ230:AQ259" si="485">POWER((COS((90-$Y$9)*$AE$8)*TAN($AC$10*$AE$8)),2)</f>
        <v>2.5695650812758871E-2</v>
      </c>
      <c r="AR230" s="106">
        <f t="shared" ref="AR230:AR259" si="486">SQRT(1+$AQ230)</f>
        <v>1.0127663357422376</v>
      </c>
      <c r="AS230" s="106">
        <f t="shared" ref="AS230:AS259" si="487">IF(OR(ABS(AP230/AR230)&gt;1),180,ASIN($AP230/$AR230)*$AG$8)</f>
        <v>-5.4033731559763272</v>
      </c>
      <c r="AT230" s="106">
        <f t="shared" ref="AT230:AT259" si="488">ATAN(COS((90-$Y$9)*$AE$8)*TAN($AC$10*$AE$8))*$AG$8</f>
        <v>-9.106959298875525</v>
      </c>
      <c r="AU230" s="106">
        <f t="shared" ref="AU230:AU259" si="489">IF(OR($AS230=180),180,$AS230-$AT230)</f>
        <v>3.7035861428991979</v>
      </c>
      <c r="AV230" s="106">
        <f t="shared" ref="AV230:AV259" si="490">IF(OR($AS230=180),180,180-$AS230-$AT230)</f>
        <v>194.51033245485186</v>
      </c>
      <c r="AW230" s="106" t="s">
        <v>8053</v>
      </c>
      <c r="AX230" s="106" t="s">
        <v>8053</v>
      </c>
      <c r="AY230" s="106" t="s">
        <v>8053</v>
      </c>
      <c r="AZ230" s="106">
        <f t="shared" ref="AZ230:AZ259" si="491">IF(OR($AU230&lt;0,$AU230&gt;$AF230),0,$AG230-$AU230/15)</f>
        <v>11.905872034917833</v>
      </c>
      <c r="BA230" s="106">
        <f t="shared" ref="BA230:BA259" si="492">IF(OR(AZ230&lt;0),AZ230+24,AZ230)</f>
        <v>11.905872034917833</v>
      </c>
      <c r="BB230" s="106">
        <f t="shared" ref="BB230:BB259" si="493">(IF(OR(ABS($BG$7-$CL230)&lt;90.833),BA230,0)/24)</f>
        <v>0.49607800145490971</v>
      </c>
      <c r="BC230" s="106">
        <f t="shared" ref="BC230:BC259" si="494">IF(OR($AV230&lt;0,$AV230&gt;$AF230),0,$AG230-$AV230/15)</f>
        <v>0</v>
      </c>
      <c r="BD230" s="106">
        <f t="shared" ref="BD230:BD259" si="495">IF(OR(BC230&lt;0),BC230+24,BC230)</f>
        <v>0</v>
      </c>
      <c r="BE230" s="106">
        <f t="shared" ref="BE230:BE259" si="496">(IF(OR(ABS($BG$7-$CL230)&lt;90.833),BD230,0)/24)</f>
        <v>0</v>
      </c>
      <c r="BF230" s="106">
        <f>SIN((90-$Y$9)*$AE$8)*TAN($AC$9*$AE$8)/TAN((90-'C'!$F165)*$AE$8)</f>
        <v>-1.1796312999572072</v>
      </c>
      <c r="BG230" s="106">
        <f t="shared" ref="BG230:BG259" si="497">POWER((COS((90-$Y$9)*$AE$8)*TAN($AC$9*$AE$8)),2)</f>
        <v>3.9313065427916136</v>
      </c>
      <c r="BH230" s="106">
        <f t="shared" ref="BH230:BH259" si="498">SQRT(1+$BG230)</f>
        <v>2.2206545302661587</v>
      </c>
      <c r="BI230" s="106">
        <f t="shared" ref="BI230:BI259" si="499">IF(OR(ABS(BF230/BH230)&gt;1),180,ASIN($BF230/$BH230)*$AG$8)</f>
        <v>-32.08716719389141</v>
      </c>
      <c r="BJ230" s="106">
        <f t="shared" ref="BJ230:BJ259" si="500">ATAN(COS((90-$Y$9)*$AE$8)*TAN($AC$9*$AE$8))*$AG$8</f>
        <v>-63.235932093769613</v>
      </c>
      <c r="BK230" s="106">
        <f t="shared" ref="BK230:BK259" si="501">IF(OR($BI230=180),180,$BI230-$BJ230)</f>
        <v>31.148764899878202</v>
      </c>
      <c r="BL230" s="106">
        <f t="shared" ref="BL230:BL259" si="502">IF(OR($BI230=180),180,180-$BI230-$BJ230)</f>
        <v>275.32309928766102</v>
      </c>
      <c r="BM230" s="106" t="s">
        <v>8053</v>
      </c>
      <c r="BN230" s="106" t="s">
        <v>8053</v>
      </c>
      <c r="BO230" s="106" t="s">
        <v>8053</v>
      </c>
      <c r="BP230" s="106">
        <f t="shared" ref="BP230:BP259" si="503">IF(OR($BK230&lt;0,$BK230&gt;$AF230),0,$AG230+$BK230/15)</f>
        <v>14.229362104436326</v>
      </c>
      <c r="BQ230" s="106">
        <f t="shared" ref="BQ230:BQ259" si="504">IF(OR(BP230&lt;0),BP230+24,BP230)</f>
        <v>14.229362104436326</v>
      </c>
      <c r="BR230" s="106">
        <f t="shared" ref="BR230:BR259" si="505">(IF(OR(ABS($BG$7-$CL230)&lt;90.833),BQ230,0)/24)</f>
        <v>0.59289008768484697</v>
      </c>
      <c r="BS230" s="106">
        <f t="shared" ref="BS230:BS259" si="506">IF(OR($BL230&lt;0,$BL230&gt;$AF230),0,$AG230+$BL230/15)</f>
        <v>0</v>
      </c>
      <c r="BT230" s="106">
        <f t="shared" ref="BT230:BT259" si="507">IF(OR(BS230&lt;0),BS230+24,BS230)</f>
        <v>0</v>
      </c>
      <c r="BU230" s="106">
        <f t="shared" ref="BU230:BU259" si="508">(IF(OR(ABS($BG$7-$CL230)&lt;90.833),BT230,0)/24)</f>
        <v>0</v>
      </c>
      <c r="BV230" s="106">
        <f>SIN((90-$Y$9)*$AE$8)*TAN($AE$10*$AE$8)/TAN((90-'C'!$F165)*$AE$8)</f>
        <v>9.5369091129007155E-2</v>
      </c>
      <c r="BW230" s="106">
        <f t="shared" ref="BW230:BW259" si="509">POWER((COS((90-$Y$9)*$AE$8)*TAN($AE$10*$AE$8)),2)</f>
        <v>2.5695650812758864E-2</v>
      </c>
      <c r="BX230" s="106">
        <f t="shared" ref="BX230:BX259" si="510">SQRT(1+$BW230)</f>
        <v>1.0127663357422376</v>
      </c>
      <c r="BY230" s="106">
        <f t="shared" ref="BY230:BY259" si="511">IF(OR(ABS(BV230/BX230)&gt;1),180,ASIN($BV230/$BX230)*$AG$8)</f>
        <v>5.4033731559763263</v>
      </c>
      <c r="BZ230" s="106">
        <f t="shared" ref="BZ230:BZ259" si="512">ATAN(COS((90-$Y$9)*$AE$8)*TAN($AE$10*$AE$8))*$AG$8</f>
        <v>9.1069592988755232</v>
      </c>
      <c r="CA230" s="106">
        <f t="shared" ref="CA230:CA259" si="513">IF(OR($BY230=180),180,$BY230-$BZ230)</f>
        <v>-3.703586142899197</v>
      </c>
      <c r="CB230" s="106">
        <f t="shared" ref="CB230:CB259" si="514">IF(OR($BY230=180),180,180-$BY230-$BZ230)</f>
        <v>165.48966754514814</v>
      </c>
      <c r="CC230" s="106" t="s">
        <v>8053</v>
      </c>
      <c r="CD230" s="106" t="s">
        <v>8053</v>
      </c>
      <c r="CE230" s="106" t="s">
        <v>8053</v>
      </c>
      <c r="CF230" s="106">
        <f t="shared" ref="CF230:CF259" si="515">IF(OR($CA230&lt;0,$CA230&gt;$AF230),0,$AG230+$CA230/15)</f>
        <v>0</v>
      </c>
      <c r="CG230" s="106">
        <f t="shared" ref="CG230:CG259" si="516">IF(OR(CF230&lt;0),CF230+24,CF230)</f>
        <v>0</v>
      </c>
      <c r="CH230" s="106">
        <f t="shared" ref="CH230:CH259" si="517">(IF(OR(ABS($BG$7-$CL230)&lt;90.833),CG230,0)/24)</f>
        <v>0</v>
      </c>
      <c r="CI230" s="106">
        <f t="shared" ref="CI230:CI259" si="518">IF(OR($CB230&lt;0,$CB230&gt;$AF230),0,$AG230+$CB230/15)</f>
        <v>0</v>
      </c>
      <c r="CJ230" s="106">
        <f t="shared" ref="CJ230:CJ259" si="519">IF(OR(CI230&lt;0),CI230+24,CI230)</f>
        <v>0</v>
      </c>
      <c r="CK230" s="106">
        <f t="shared" ref="CK230:CK259" si="520">(IF(OR(ABS($BG$7-$CL230)&lt;90.833),CJ230,0)/24)</f>
        <v>0</v>
      </c>
      <c r="CL230" s="106">
        <f>90-'C'!$F165</f>
        <v>67.897999999999996</v>
      </c>
      <c r="CM230" s="106">
        <v>1</v>
      </c>
      <c r="CN230" s="116"/>
      <c r="CO230" s="116"/>
      <c r="CP230" s="116"/>
      <c r="CQ230" s="116"/>
      <c r="CR230" s="97" t="s">
        <v>8201</v>
      </c>
      <c r="CS230" s="97">
        <f t="shared" ref="CS230:CS259" si="521">CM230</f>
        <v>1</v>
      </c>
      <c r="CT230" s="97">
        <f t="shared" ref="CT230:CT259" si="522">Y$9</f>
        <v>34.31666666666667</v>
      </c>
      <c r="CU230" s="97">
        <f>'C'!F165</f>
        <v>22.102</v>
      </c>
      <c r="CV230" s="97">
        <f t="shared" ref="CV230:CV259" si="523">ATAN(1)*4</f>
        <v>3.1415926535897931</v>
      </c>
      <c r="CW230" s="97">
        <f t="shared" ref="CW230:CW259" si="524">CV230/180</f>
        <v>1.7453292519943295E-2</v>
      </c>
      <c r="CX230" s="97">
        <f t="shared" ref="CX230:CX259" si="525">1/CW230</f>
        <v>57.295779513082323</v>
      </c>
      <c r="CY230" s="97">
        <f t="shared" ref="CY230:CY259" si="526">CT230*CW230</f>
        <v>0.59893882164272083</v>
      </c>
      <c r="CZ230" s="97">
        <f t="shared" ref="CZ230:CZ259" si="527">CU230*CW230</f>
        <v>0.38575267127578672</v>
      </c>
      <c r="DA230" s="97">
        <f t="shared" ref="DA230:DA259" si="528">AF230*CW230</f>
        <v>1.8715004708804925</v>
      </c>
      <c r="DB230" s="97">
        <f t="shared" ref="DB230:DB259" si="529">ATAN(SIN(DA230)/(COS(CY230)*TAN(CZ230)-SIN(CY230)*COS(DA230)))*CX230</f>
        <v>62.25577692855375</v>
      </c>
      <c r="DC230" s="97">
        <f t="shared" ref="DC230:DC259" si="530">IF(DB230&lt;0,180+DB230,DB230)</f>
        <v>62.25577692855375</v>
      </c>
      <c r="DD230" s="97">
        <f t="shared" ref="DD230:DD259" si="531">360-DC230</f>
        <v>297.74422307144624</v>
      </c>
      <c r="DE230" s="97"/>
      <c r="DF230" s="97"/>
      <c r="DG230" s="97"/>
      <c r="DH230" s="97"/>
      <c r="DI230" s="97"/>
      <c r="DJ230" s="97"/>
      <c r="DK230" s="97"/>
      <c r="DL230" s="97"/>
      <c r="DM230" s="97"/>
      <c r="DN230" s="97"/>
      <c r="DO230" s="97"/>
    </row>
    <row r="231" spans="1:119" ht="30" customHeight="1" x14ac:dyDescent="0.2">
      <c r="A231" s="97">
        <f t="shared" si="454"/>
        <v>0</v>
      </c>
      <c r="B231" s="97">
        <f t="shared" si="455"/>
        <v>0.27192803904908175</v>
      </c>
      <c r="C231" s="97">
        <f t="shared" si="456"/>
        <v>0.27192803904908175</v>
      </c>
      <c r="D231" s="97">
        <f t="shared" si="457"/>
        <v>0.49630107464832179</v>
      </c>
      <c r="E231" s="97">
        <f t="shared" si="458"/>
        <v>0</v>
      </c>
      <c r="F231" s="98">
        <f t="shared" si="459"/>
        <v>0.49630107464832179</v>
      </c>
      <c r="G231" s="97">
        <f t="shared" si="460"/>
        <v>0.59236417628667537</v>
      </c>
      <c r="H231" s="97">
        <f t="shared" si="461"/>
        <v>0</v>
      </c>
      <c r="I231" s="98">
        <f t="shared" si="462"/>
        <v>0.59236417628667537</v>
      </c>
      <c r="J231" s="97">
        <f t="shared" si="463"/>
        <v>0</v>
      </c>
      <c r="K231" s="97">
        <f t="shared" si="464"/>
        <v>0</v>
      </c>
      <c r="L231" s="98">
        <f t="shared" si="465"/>
        <v>0</v>
      </c>
      <c r="M231" s="98">
        <f t="shared" si="466"/>
        <v>2</v>
      </c>
      <c r="N231" s="97"/>
      <c r="O231" s="98" t="s">
        <v>8182</v>
      </c>
      <c r="P231" s="98" t="s">
        <v>8183</v>
      </c>
      <c r="Q231" s="98">
        <f t="shared" ref="Q231:Q260" si="532">Q230+1</f>
        <v>2</v>
      </c>
      <c r="R231" s="97">
        <f t="shared" si="467"/>
        <v>105.87231873866266</v>
      </c>
      <c r="S231" s="97">
        <f t="shared" si="468"/>
        <v>62.090936015027772</v>
      </c>
      <c r="T231" s="97">
        <f t="shared" si="469"/>
        <v>43.781382723634884</v>
      </c>
      <c r="U231" s="97" t="str">
        <f t="shared" si="470"/>
        <v>QSOS</v>
      </c>
      <c r="V231" s="97">
        <f t="shared" si="471"/>
        <v>297.90906398497225</v>
      </c>
      <c r="W231" s="97">
        <f t="shared" si="0"/>
        <v>219</v>
      </c>
      <c r="X231" s="97">
        <f>SIN((90-$Y$9)*$AE$8)*TAN($AE$9*$AE$8)/TAN((90-'C'!$F166)*$AE$8)</f>
        <v>1.1873160771426461</v>
      </c>
      <c r="Y231" s="97">
        <f t="shared" si="472"/>
        <v>3.9313065427916092</v>
      </c>
      <c r="Z231" s="97">
        <f t="shared" si="473"/>
        <v>2.2206545302661578</v>
      </c>
      <c r="AA231" s="97">
        <f t="shared" si="474"/>
        <v>32.321495297233163</v>
      </c>
      <c r="AB231" s="97">
        <f t="shared" si="475"/>
        <v>63.235932093769605</v>
      </c>
      <c r="AC231" s="97">
        <f t="shared" si="476"/>
        <v>-30.914436796536442</v>
      </c>
      <c r="AD231" s="97">
        <f t="shared" si="477"/>
        <v>84.442572608997239</v>
      </c>
      <c r="AE231" s="97">
        <f>(COS( 90.833*$AE$8)-SIN($Y$9*$AE$8)*SIN('C'!$F166*$AE$8))/COS($Y$9*$AE$8)/COS('C'!$F166*$AE$8)</f>
        <v>-0.29801619961985604</v>
      </c>
      <c r="AF231" s="97">
        <f t="shared" si="478"/>
        <v>107.33849036772183</v>
      </c>
      <c r="AG231" s="97">
        <f>('C'!$E166+$AG$9+$AA$9/15)</f>
        <v>12.155777777777779</v>
      </c>
      <c r="AH231" s="97">
        <f t="shared" si="479"/>
        <v>0</v>
      </c>
      <c r="AI231" s="97">
        <f t="shared" si="480"/>
        <v>0</v>
      </c>
      <c r="AJ231" s="97">
        <f t="shared" si="481"/>
        <v>0</v>
      </c>
      <c r="AK231" s="97">
        <f t="shared" si="482"/>
        <v>6.5262729371779624</v>
      </c>
      <c r="AL231" s="97">
        <f t="shared" si="483"/>
        <v>6.5262729371779624</v>
      </c>
      <c r="AM231" s="97"/>
      <c r="AN231" s="97"/>
      <c r="AO231" s="106">
        <f t="shared" si="484"/>
        <v>0.27192803904908175</v>
      </c>
      <c r="AP231" s="106">
        <f>SIN((90-$Y$9)*$AE$8)*TAN($AC$10*$AE$8)/TAN((90-'C'!$F166)*$AE$8)</f>
        <v>-9.5990378658196068E-2</v>
      </c>
      <c r="AQ231" s="106">
        <f t="shared" si="485"/>
        <v>2.5695650812758871E-2</v>
      </c>
      <c r="AR231" s="106">
        <f t="shared" si="486"/>
        <v>1.0127663357422376</v>
      </c>
      <c r="AS231" s="106">
        <f t="shared" si="487"/>
        <v>-5.4386795056046839</v>
      </c>
      <c r="AT231" s="106">
        <f t="shared" si="488"/>
        <v>-9.106959298875525</v>
      </c>
      <c r="AU231" s="106">
        <f t="shared" si="489"/>
        <v>3.6682797932708411</v>
      </c>
      <c r="AV231" s="106">
        <f t="shared" si="490"/>
        <v>194.54563880448021</v>
      </c>
      <c r="AW231" s="106" t="s">
        <v>8053</v>
      </c>
      <c r="AX231" s="106" t="s">
        <v>8053</v>
      </c>
      <c r="AY231" s="106" t="s">
        <v>8053</v>
      </c>
      <c r="AZ231" s="106">
        <f t="shared" si="491"/>
        <v>11.911225791559723</v>
      </c>
      <c r="BA231" s="106">
        <f t="shared" si="492"/>
        <v>11.911225791559723</v>
      </c>
      <c r="BB231" s="106">
        <f t="shared" si="493"/>
        <v>0.49630107464832179</v>
      </c>
      <c r="BC231" s="106">
        <f t="shared" si="494"/>
        <v>0</v>
      </c>
      <c r="BD231" s="106">
        <f t="shared" si="495"/>
        <v>0</v>
      </c>
      <c r="BE231" s="106">
        <f t="shared" si="496"/>
        <v>0</v>
      </c>
      <c r="BF231" s="106">
        <f>SIN((90-$Y$9)*$AE$8)*TAN($AC$9*$AE$8)/TAN((90-'C'!$F166)*$AE$8)</f>
        <v>-1.1873160771426468</v>
      </c>
      <c r="BG231" s="106">
        <f t="shared" si="497"/>
        <v>3.9313065427916136</v>
      </c>
      <c r="BH231" s="106">
        <f t="shared" si="498"/>
        <v>2.2206545302661587</v>
      </c>
      <c r="BI231" s="106">
        <f t="shared" si="499"/>
        <v>-32.321495297233163</v>
      </c>
      <c r="BJ231" s="106">
        <f t="shared" si="500"/>
        <v>-63.235932093769613</v>
      </c>
      <c r="BK231" s="106">
        <f t="shared" si="501"/>
        <v>30.914436796536449</v>
      </c>
      <c r="BL231" s="106">
        <f t="shared" si="502"/>
        <v>275.55742739100276</v>
      </c>
      <c r="BM231" s="106" t="s">
        <v>8053</v>
      </c>
      <c r="BN231" s="106" t="s">
        <v>8053</v>
      </c>
      <c r="BO231" s="106" t="s">
        <v>8053</v>
      </c>
      <c r="BP231" s="106">
        <f t="shared" si="503"/>
        <v>14.216740230880209</v>
      </c>
      <c r="BQ231" s="106">
        <f t="shared" si="504"/>
        <v>14.216740230880209</v>
      </c>
      <c r="BR231" s="106">
        <f t="shared" si="505"/>
        <v>0.59236417628667537</v>
      </c>
      <c r="BS231" s="106">
        <f t="shared" si="506"/>
        <v>0</v>
      </c>
      <c r="BT231" s="106">
        <f t="shared" si="507"/>
        <v>0</v>
      </c>
      <c r="BU231" s="106">
        <f t="shared" si="508"/>
        <v>0</v>
      </c>
      <c r="BV231" s="106">
        <f>SIN((90-$Y$9)*$AE$8)*TAN($AE$10*$AE$8)/TAN((90-'C'!$F166)*$AE$8)</f>
        <v>9.5990378658196054E-2</v>
      </c>
      <c r="BW231" s="106">
        <f t="shared" si="509"/>
        <v>2.5695650812758864E-2</v>
      </c>
      <c r="BX231" s="106">
        <f t="shared" si="510"/>
        <v>1.0127663357422376</v>
      </c>
      <c r="BY231" s="106">
        <f t="shared" si="511"/>
        <v>5.4386795056046839</v>
      </c>
      <c r="BZ231" s="106">
        <f t="shared" si="512"/>
        <v>9.1069592988755232</v>
      </c>
      <c r="CA231" s="106">
        <f t="shared" si="513"/>
        <v>-3.6682797932708393</v>
      </c>
      <c r="CB231" s="106">
        <f t="shared" si="514"/>
        <v>165.45436119551979</v>
      </c>
      <c r="CC231" s="106" t="s">
        <v>8053</v>
      </c>
      <c r="CD231" s="106" t="s">
        <v>8053</v>
      </c>
      <c r="CE231" s="106" t="s">
        <v>8053</v>
      </c>
      <c r="CF231" s="106">
        <f t="shared" si="515"/>
        <v>0</v>
      </c>
      <c r="CG231" s="106">
        <f t="shared" si="516"/>
        <v>0</v>
      </c>
      <c r="CH231" s="106">
        <f t="shared" si="517"/>
        <v>0</v>
      </c>
      <c r="CI231" s="106">
        <f t="shared" si="518"/>
        <v>0</v>
      </c>
      <c r="CJ231" s="106">
        <f t="shared" si="519"/>
        <v>0</v>
      </c>
      <c r="CK231" s="106">
        <f t="shared" si="520"/>
        <v>0</v>
      </c>
      <c r="CL231" s="106">
        <f>90-'C'!$F166</f>
        <v>67.768000000000001</v>
      </c>
      <c r="CM231" s="106">
        <v>2</v>
      </c>
      <c r="CN231" s="97"/>
      <c r="CO231" s="97"/>
      <c r="CP231" s="97"/>
      <c r="CQ231" s="97"/>
      <c r="CR231" s="97" t="s">
        <v>8201</v>
      </c>
      <c r="CS231" s="97">
        <f t="shared" si="521"/>
        <v>2</v>
      </c>
      <c r="CT231" s="97">
        <f t="shared" si="522"/>
        <v>34.31666666666667</v>
      </c>
      <c r="CU231" s="97">
        <f>'C'!F166</f>
        <v>22.231999999999999</v>
      </c>
      <c r="CV231" s="97">
        <f t="shared" si="523"/>
        <v>3.1415926535897931</v>
      </c>
      <c r="CW231" s="97">
        <f t="shared" si="524"/>
        <v>1.7453292519943295E-2</v>
      </c>
      <c r="CX231" s="97">
        <f t="shared" si="525"/>
        <v>57.295779513082323</v>
      </c>
      <c r="CY231" s="97">
        <f t="shared" si="526"/>
        <v>0.59893882164272083</v>
      </c>
      <c r="CZ231" s="97">
        <f t="shared" si="527"/>
        <v>0.38802159930337932</v>
      </c>
      <c r="DA231" s="97">
        <f t="shared" si="528"/>
        <v>1.873410071036965</v>
      </c>
      <c r="DB231" s="97">
        <f t="shared" si="529"/>
        <v>62.090936015027772</v>
      </c>
      <c r="DC231" s="97">
        <f t="shared" si="530"/>
        <v>62.090936015027772</v>
      </c>
      <c r="DD231" s="97">
        <f t="shared" si="531"/>
        <v>297.90906398497225</v>
      </c>
      <c r="DE231" s="97"/>
      <c r="DF231" s="97"/>
      <c r="DG231" s="97"/>
      <c r="DH231" s="97"/>
      <c r="DI231" s="97"/>
      <c r="DJ231" s="97"/>
      <c r="DK231" s="97"/>
      <c r="DL231" s="97"/>
      <c r="DM231" s="97"/>
      <c r="DN231" s="97"/>
      <c r="DO231" s="97"/>
    </row>
    <row r="232" spans="1:119" ht="30" customHeight="1" x14ac:dyDescent="0.2">
      <c r="A232" s="97">
        <f t="shared" si="454"/>
        <v>0</v>
      </c>
      <c r="B232" s="97">
        <f t="shared" si="455"/>
        <v>0.27267157233384176</v>
      </c>
      <c r="C232" s="97">
        <f t="shared" si="456"/>
        <v>0.27267157233384176</v>
      </c>
      <c r="D232" s="97">
        <f t="shared" si="457"/>
        <v>0.49651903989893037</v>
      </c>
      <c r="E232" s="97">
        <f t="shared" si="458"/>
        <v>0</v>
      </c>
      <c r="F232" s="98">
        <f t="shared" si="459"/>
        <v>0.49651903989893037</v>
      </c>
      <c r="G232" s="97">
        <f t="shared" si="460"/>
        <v>0.59187064300191539</v>
      </c>
      <c r="H232" s="97">
        <f t="shared" si="461"/>
        <v>0</v>
      </c>
      <c r="I232" s="98">
        <f t="shared" si="462"/>
        <v>0.59187064300191539</v>
      </c>
      <c r="J232" s="97">
        <f t="shared" si="463"/>
        <v>0</v>
      </c>
      <c r="K232" s="97">
        <f t="shared" si="464"/>
        <v>0</v>
      </c>
      <c r="L232" s="98">
        <f t="shared" si="465"/>
        <v>0</v>
      </c>
      <c r="M232" s="98">
        <f t="shared" si="466"/>
        <v>3</v>
      </c>
      <c r="N232" s="97"/>
      <c r="O232" s="97"/>
      <c r="P232" s="97"/>
      <c r="Q232" s="98">
        <f t="shared" si="532"/>
        <v>3</v>
      </c>
      <c r="R232" s="97">
        <f t="shared" si="467"/>
        <v>105.87231873866266</v>
      </c>
      <c r="S232" s="97">
        <f t="shared" si="468"/>
        <v>61.934880545859365</v>
      </c>
      <c r="T232" s="97">
        <f t="shared" si="469"/>
        <v>43.937438192803292</v>
      </c>
      <c r="U232" s="97" t="str">
        <f t="shared" si="470"/>
        <v>QSOS</v>
      </c>
      <c r="V232" s="97">
        <f t="shared" si="471"/>
        <v>298.06511945414064</v>
      </c>
      <c r="W232" s="97">
        <f t="shared" si="0"/>
        <v>220</v>
      </c>
      <c r="X232" s="97">
        <f>SIN((90-$Y$9)*$AE$8)*TAN($AE$9*$AE$8)/TAN((90-'C'!$F167)*$AE$8)</f>
        <v>1.1946001921516147</v>
      </c>
      <c r="Y232" s="97">
        <f t="shared" si="472"/>
        <v>3.9313065427916092</v>
      </c>
      <c r="Z232" s="97">
        <f t="shared" si="473"/>
        <v>2.2206545302661578</v>
      </c>
      <c r="AA232" s="97">
        <f t="shared" si="474"/>
        <v>32.544167279746752</v>
      </c>
      <c r="AB232" s="97">
        <f t="shared" si="475"/>
        <v>63.235932093769605</v>
      </c>
      <c r="AC232" s="97">
        <f t="shared" si="476"/>
        <v>-30.691764814022854</v>
      </c>
      <c r="AD232" s="97">
        <f t="shared" si="477"/>
        <v>84.21990062648365</v>
      </c>
      <c r="AE232" s="97">
        <f>(COS( 90.833*$AE$8)-SIN($Y$9*$AE$8)*SIN('C'!$F167*$AE$8))/COS($Y$9*$AE$8)/COS('C'!$F167*$AE$8)</f>
        <v>-0.29974459620785837</v>
      </c>
      <c r="AF232" s="97">
        <f t="shared" si="478"/>
        <v>107.44226363091127</v>
      </c>
      <c r="AG232" s="97">
        <f>('C'!$E167+$AG$9+$AA$9/15)</f>
        <v>12.158777777777779</v>
      </c>
      <c r="AH232" s="97">
        <f t="shared" si="479"/>
        <v>0</v>
      </c>
      <c r="AI232" s="97">
        <f t="shared" si="480"/>
        <v>0</v>
      </c>
      <c r="AJ232" s="97">
        <f t="shared" si="481"/>
        <v>0</v>
      </c>
      <c r="AK232" s="97">
        <f t="shared" si="482"/>
        <v>6.5441177360122023</v>
      </c>
      <c r="AL232" s="97">
        <f t="shared" si="483"/>
        <v>6.5441177360122023</v>
      </c>
      <c r="AM232" s="97"/>
      <c r="AN232" s="97"/>
      <c r="AO232" s="106">
        <f t="shared" si="484"/>
        <v>0.27267157233384176</v>
      </c>
      <c r="AP232" s="106">
        <f>SIN((90-$Y$9)*$AE$8)*TAN($AC$10*$AE$8)/TAN((90-'C'!$F167)*$AE$8)</f>
        <v>-9.6579274042804544E-2</v>
      </c>
      <c r="AQ232" s="106">
        <f t="shared" si="485"/>
        <v>2.5695650812758871E-2</v>
      </c>
      <c r="AR232" s="106">
        <f t="shared" si="486"/>
        <v>1.0127663357422376</v>
      </c>
      <c r="AS232" s="106">
        <f t="shared" si="487"/>
        <v>-5.4721469958237847</v>
      </c>
      <c r="AT232" s="106">
        <f t="shared" si="488"/>
        <v>-9.106959298875525</v>
      </c>
      <c r="AU232" s="106">
        <f t="shared" si="489"/>
        <v>3.6348123030517403</v>
      </c>
      <c r="AV232" s="106">
        <f t="shared" si="490"/>
        <v>194.5791062946993</v>
      </c>
      <c r="AW232" s="106" t="s">
        <v>8053</v>
      </c>
      <c r="AX232" s="106" t="s">
        <v>8053</v>
      </c>
      <c r="AY232" s="106" t="s">
        <v>8053</v>
      </c>
      <c r="AZ232" s="106">
        <f t="shared" si="491"/>
        <v>11.916456957574329</v>
      </c>
      <c r="BA232" s="106">
        <f t="shared" si="492"/>
        <v>11.916456957574329</v>
      </c>
      <c r="BB232" s="106">
        <f t="shared" si="493"/>
        <v>0.49651903989893037</v>
      </c>
      <c r="BC232" s="106">
        <f t="shared" si="494"/>
        <v>0</v>
      </c>
      <c r="BD232" s="106">
        <f t="shared" si="495"/>
        <v>0</v>
      </c>
      <c r="BE232" s="106">
        <f t="shared" si="496"/>
        <v>0</v>
      </c>
      <c r="BF232" s="106">
        <f>SIN((90-$Y$9)*$AE$8)*TAN($AC$9*$AE$8)/TAN((90-'C'!$F167)*$AE$8)</f>
        <v>-1.1946001921516152</v>
      </c>
      <c r="BG232" s="106">
        <f t="shared" si="497"/>
        <v>3.9313065427916136</v>
      </c>
      <c r="BH232" s="106">
        <f t="shared" si="498"/>
        <v>2.2206545302661587</v>
      </c>
      <c r="BI232" s="106">
        <f t="shared" si="499"/>
        <v>-32.544167279746752</v>
      </c>
      <c r="BJ232" s="106">
        <f t="shared" si="500"/>
        <v>-63.235932093769613</v>
      </c>
      <c r="BK232" s="106">
        <f t="shared" si="501"/>
        <v>30.691764814022861</v>
      </c>
      <c r="BL232" s="106">
        <f t="shared" si="502"/>
        <v>275.78009937351635</v>
      </c>
      <c r="BM232" s="106" t="s">
        <v>8053</v>
      </c>
      <c r="BN232" s="106" t="s">
        <v>8053</v>
      </c>
      <c r="BO232" s="106" t="s">
        <v>8053</v>
      </c>
      <c r="BP232" s="106">
        <f t="shared" si="503"/>
        <v>14.204895432045969</v>
      </c>
      <c r="BQ232" s="106">
        <f t="shared" si="504"/>
        <v>14.204895432045969</v>
      </c>
      <c r="BR232" s="106">
        <f t="shared" si="505"/>
        <v>0.59187064300191539</v>
      </c>
      <c r="BS232" s="106">
        <f t="shared" si="506"/>
        <v>0</v>
      </c>
      <c r="BT232" s="106">
        <f t="shared" si="507"/>
        <v>0</v>
      </c>
      <c r="BU232" s="106">
        <f t="shared" si="508"/>
        <v>0</v>
      </c>
      <c r="BV232" s="106">
        <f>SIN((90-$Y$9)*$AE$8)*TAN($AE$10*$AE$8)/TAN((90-'C'!$F167)*$AE$8)</f>
        <v>9.6579274042804517E-2</v>
      </c>
      <c r="BW232" s="106">
        <f t="shared" si="509"/>
        <v>2.5695650812758864E-2</v>
      </c>
      <c r="BX232" s="106">
        <f t="shared" si="510"/>
        <v>1.0127663357422376</v>
      </c>
      <c r="BY232" s="106">
        <f t="shared" si="511"/>
        <v>5.4721469958237829</v>
      </c>
      <c r="BZ232" s="106">
        <f t="shared" si="512"/>
        <v>9.1069592988755232</v>
      </c>
      <c r="CA232" s="106">
        <f t="shared" si="513"/>
        <v>-3.6348123030517403</v>
      </c>
      <c r="CB232" s="106">
        <f t="shared" si="514"/>
        <v>165.4208937053007</v>
      </c>
      <c r="CC232" s="106" t="s">
        <v>8053</v>
      </c>
      <c r="CD232" s="106" t="s">
        <v>8053</v>
      </c>
      <c r="CE232" s="106" t="s">
        <v>8053</v>
      </c>
      <c r="CF232" s="106">
        <f t="shared" si="515"/>
        <v>0</v>
      </c>
      <c r="CG232" s="106">
        <f t="shared" si="516"/>
        <v>0</v>
      </c>
      <c r="CH232" s="106">
        <f t="shared" si="517"/>
        <v>0</v>
      </c>
      <c r="CI232" s="106">
        <f t="shared" si="518"/>
        <v>0</v>
      </c>
      <c r="CJ232" s="106">
        <f t="shared" si="519"/>
        <v>0</v>
      </c>
      <c r="CK232" s="106">
        <f t="shared" si="520"/>
        <v>0</v>
      </c>
      <c r="CL232" s="106">
        <f>90-'C'!$F167</f>
        <v>67.644999999999996</v>
      </c>
      <c r="CM232" s="106">
        <v>3</v>
      </c>
      <c r="CN232" s="97"/>
      <c r="CO232" s="97"/>
      <c r="CP232" s="97"/>
      <c r="CQ232" s="97"/>
      <c r="CR232" s="97" t="s">
        <v>8201</v>
      </c>
      <c r="CS232" s="97">
        <f t="shared" si="521"/>
        <v>3</v>
      </c>
      <c r="CT232" s="97">
        <f t="shared" si="522"/>
        <v>34.31666666666667</v>
      </c>
      <c r="CU232" s="97">
        <f>'C'!F167</f>
        <v>22.355</v>
      </c>
      <c r="CV232" s="97">
        <f t="shared" si="523"/>
        <v>3.1415926535897931</v>
      </c>
      <c r="CW232" s="97">
        <f t="shared" si="524"/>
        <v>1.7453292519943295E-2</v>
      </c>
      <c r="CX232" s="97">
        <f t="shared" si="525"/>
        <v>57.295779513082323</v>
      </c>
      <c r="CY232" s="97">
        <f t="shared" si="526"/>
        <v>0.59893882164272083</v>
      </c>
      <c r="CZ232" s="97">
        <f t="shared" si="527"/>
        <v>0.39016835428333235</v>
      </c>
      <c r="DA232" s="97">
        <f t="shared" si="528"/>
        <v>1.8752212561551593</v>
      </c>
      <c r="DB232" s="97">
        <f t="shared" si="529"/>
        <v>61.934880545859365</v>
      </c>
      <c r="DC232" s="97">
        <f t="shared" si="530"/>
        <v>61.934880545859365</v>
      </c>
      <c r="DD232" s="97">
        <f t="shared" si="531"/>
        <v>298.06511945414064</v>
      </c>
      <c r="DE232" s="97"/>
      <c r="DF232" s="97"/>
      <c r="DG232" s="97"/>
      <c r="DH232" s="97"/>
      <c r="DI232" s="97"/>
      <c r="DJ232" s="97"/>
      <c r="DK232" s="97"/>
      <c r="DL232" s="97"/>
      <c r="DM232" s="97"/>
      <c r="DN232" s="97"/>
      <c r="DO232" s="97"/>
    </row>
    <row r="233" spans="1:119" ht="30" customHeight="1" x14ac:dyDescent="0.2">
      <c r="A233" s="97">
        <f t="shared" si="454"/>
        <v>0</v>
      </c>
      <c r="B233" s="97">
        <f t="shared" si="455"/>
        <v>0.27338737808019464</v>
      </c>
      <c r="C233" s="97">
        <f t="shared" si="456"/>
        <v>0.27338737808019464</v>
      </c>
      <c r="D233" s="97">
        <f t="shared" si="457"/>
        <v>0.49673262754872666</v>
      </c>
      <c r="E233" s="97">
        <f t="shared" si="458"/>
        <v>0</v>
      </c>
      <c r="F233" s="98">
        <f t="shared" si="459"/>
        <v>0.49673262754872666</v>
      </c>
      <c r="G233" s="97">
        <f t="shared" si="460"/>
        <v>0.59140483725556259</v>
      </c>
      <c r="H233" s="97">
        <f t="shared" si="461"/>
        <v>0</v>
      </c>
      <c r="I233" s="98">
        <f t="shared" si="462"/>
        <v>0.59140483725556259</v>
      </c>
      <c r="J233" s="97">
        <f t="shared" si="463"/>
        <v>0</v>
      </c>
      <c r="K233" s="97">
        <f t="shared" si="464"/>
        <v>0</v>
      </c>
      <c r="L233" s="98">
        <f t="shared" si="465"/>
        <v>0</v>
      </c>
      <c r="M233" s="98">
        <f t="shared" si="466"/>
        <v>4</v>
      </c>
      <c r="N233" s="97"/>
      <c r="O233" s="97" t="s">
        <v>8204</v>
      </c>
      <c r="P233" s="97"/>
      <c r="Q233" s="98">
        <f t="shared" si="532"/>
        <v>4</v>
      </c>
      <c r="R233" s="97">
        <f t="shared" si="467"/>
        <v>105.87231873866266</v>
      </c>
      <c r="S233" s="97">
        <f t="shared" si="468"/>
        <v>61.786355016454472</v>
      </c>
      <c r="T233" s="97">
        <f t="shared" si="469"/>
        <v>44.085963722208184</v>
      </c>
      <c r="U233" s="97" t="str">
        <f t="shared" si="470"/>
        <v>QSOS</v>
      </c>
      <c r="V233" s="97">
        <f t="shared" si="471"/>
        <v>298.21364498354552</v>
      </c>
      <c r="W233" s="97">
        <f t="shared" si="0"/>
        <v>221</v>
      </c>
      <c r="X233" s="97">
        <f>SIN((90-$Y$9)*$AE$8)*TAN($AE$9*$AE$8)/TAN((90-'C'!$F168)*$AE$8)</f>
        <v>1.2015409293767367</v>
      </c>
      <c r="Y233" s="97">
        <f t="shared" si="472"/>
        <v>3.9313065427916092</v>
      </c>
      <c r="Z233" s="97">
        <f t="shared" si="473"/>
        <v>2.2206545302661578</v>
      </c>
      <c r="AA233" s="97">
        <f t="shared" si="474"/>
        <v>32.756857348433776</v>
      </c>
      <c r="AB233" s="97">
        <f t="shared" si="475"/>
        <v>63.235932093769605</v>
      </c>
      <c r="AC233" s="97">
        <f t="shared" si="476"/>
        <v>-30.479074745335829</v>
      </c>
      <c r="AD233" s="97">
        <f t="shared" si="477"/>
        <v>84.007210557796611</v>
      </c>
      <c r="AE233" s="97">
        <f>(COS( 90.833*$AE$8)-SIN($Y$9*$AE$8)*SIN('C'!$F168*$AE$8))/COS($Y$9*$AE$8)/COS('C'!$F168*$AE$8)</f>
        <v>-0.30139159655533543</v>
      </c>
      <c r="AF233" s="97">
        <f t="shared" si="478"/>
        <v>107.54120482011942</v>
      </c>
      <c r="AG233" s="97">
        <f>('C'!$E168+$AG$9+$AA$9/15)</f>
        <v>12.161777777777779</v>
      </c>
      <c r="AH233" s="97">
        <f t="shared" si="479"/>
        <v>0</v>
      </c>
      <c r="AI233" s="97">
        <f t="shared" si="480"/>
        <v>0</v>
      </c>
      <c r="AJ233" s="97">
        <f t="shared" si="481"/>
        <v>0</v>
      </c>
      <c r="AK233" s="97">
        <f t="shared" si="482"/>
        <v>6.5612970739246714</v>
      </c>
      <c r="AL233" s="97">
        <f t="shared" si="483"/>
        <v>6.5612970739246714</v>
      </c>
      <c r="AM233" s="97"/>
      <c r="AN233" s="97"/>
      <c r="AO233" s="106">
        <f t="shared" si="484"/>
        <v>0.27338737808019464</v>
      </c>
      <c r="AP233" s="106">
        <f>SIN((90-$Y$9)*$AE$8)*TAN($AC$10*$AE$8)/TAN((90-'C'!$F168)*$AE$8)</f>
        <v>-9.7140408526900701E-2</v>
      </c>
      <c r="AQ233" s="106">
        <f t="shared" si="485"/>
        <v>2.5695650812758871E-2</v>
      </c>
      <c r="AR233" s="106">
        <f t="shared" si="486"/>
        <v>1.0127663357422376</v>
      </c>
      <c r="AS233" s="106">
        <f t="shared" si="487"/>
        <v>-5.5040385497504278</v>
      </c>
      <c r="AT233" s="106">
        <f t="shared" si="488"/>
        <v>-9.106959298875525</v>
      </c>
      <c r="AU233" s="106">
        <f t="shared" si="489"/>
        <v>3.6029207491250972</v>
      </c>
      <c r="AV233" s="106">
        <f t="shared" si="490"/>
        <v>194.61099784862594</v>
      </c>
      <c r="AW233" s="106" t="s">
        <v>8053</v>
      </c>
      <c r="AX233" s="106" t="s">
        <v>8053</v>
      </c>
      <c r="AY233" s="106" t="s">
        <v>8053</v>
      </c>
      <c r="AZ233" s="106">
        <f t="shared" si="491"/>
        <v>11.921583061169439</v>
      </c>
      <c r="BA233" s="106">
        <f t="shared" si="492"/>
        <v>11.921583061169439</v>
      </c>
      <c r="BB233" s="106">
        <f t="shared" si="493"/>
        <v>0.49673262754872666</v>
      </c>
      <c r="BC233" s="106">
        <f t="shared" si="494"/>
        <v>0</v>
      </c>
      <c r="BD233" s="106">
        <f t="shared" si="495"/>
        <v>0</v>
      </c>
      <c r="BE233" s="106">
        <f t="shared" si="496"/>
        <v>0</v>
      </c>
      <c r="BF233" s="106">
        <f>SIN((90-$Y$9)*$AE$8)*TAN($AC$9*$AE$8)/TAN((90-'C'!$F168)*$AE$8)</f>
        <v>-1.2015409293767372</v>
      </c>
      <c r="BG233" s="106">
        <f t="shared" si="497"/>
        <v>3.9313065427916136</v>
      </c>
      <c r="BH233" s="106">
        <f t="shared" si="498"/>
        <v>2.2206545302661587</v>
      </c>
      <c r="BI233" s="106">
        <f t="shared" si="499"/>
        <v>-32.756857348433769</v>
      </c>
      <c r="BJ233" s="106">
        <f t="shared" si="500"/>
        <v>-63.235932093769613</v>
      </c>
      <c r="BK233" s="106">
        <f t="shared" si="501"/>
        <v>30.479074745335843</v>
      </c>
      <c r="BL233" s="106">
        <f t="shared" si="502"/>
        <v>275.99278944220339</v>
      </c>
      <c r="BM233" s="106" t="s">
        <v>8053</v>
      </c>
      <c r="BN233" s="106" t="s">
        <v>8053</v>
      </c>
      <c r="BO233" s="106" t="s">
        <v>8053</v>
      </c>
      <c r="BP233" s="106">
        <f t="shared" si="503"/>
        <v>14.193716094133501</v>
      </c>
      <c r="BQ233" s="106">
        <f t="shared" si="504"/>
        <v>14.193716094133501</v>
      </c>
      <c r="BR233" s="106">
        <f t="shared" si="505"/>
        <v>0.59140483725556259</v>
      </c>
      <c r="BS233" s="106">
        <f t="shared" si="506"/>
        <v>0</v>
      </c>
      <c r="BT233" s="106">
        <f t="shared" si="507"/>
        <v>0</v>
      </c>
      <c r="BU233" s="106">
        <f t="shared" si="508"/>
        <v>0</v>
      </c>
      <c r="BV233" s="106">
        <f>SIN((90-$Y$9)*$AE$8)*TAN($AE$10*$AE$8)/TAN((90-'C'!$F168)*$AE$8)</f>
        <v>9.7140408526900673E-2</v>
      </c>
      <c r="BW233" s="106">
        <f t="shared" si="509"/>
        <v>2.5695650812758864E-2</v>
      </c>
      <c r="BX233" s="106">
        <f t="shared" si="510"/>
        <v>1.0127663357422376</v>
      </c>
      <c r="BY233" s="106">
        <f t="shared" si="511"/>
        <v>5.5040385497504261</v>
      </c>
      <c r="BZ233" s="106">
        <f t="shared" si="512"/>
        <v>9.1069592988755232</v>
      </c>
      <c r="CA233" s="106">
        <f t="shared" si="513"/>
        <v>-3.6029207491250972</v>
      </c>
      <c r="CB233" s="106">
        <f t="shared" si="514"/>
        <v>165.38900215137406</v>
      </c>
      <c r="CC233" s="106" t="s">
        <v>8053</v>
      </c>
      <c r="CD233" s="106" t="s">
        <v>8053</v>
      </c>
      <c r="CE233" s="106" t="s">
        <v>8053</v>
      </c>
      <c r="CF233" s="106">
        <f t="shared" si="515"/>
        <v>0</v>
      </c>
      <c r="CG233" s="106">
        <f t="shared" si="516"/>
        <v>0</v>
      </c>
      <c r="CH233" s="106">
        <f t="shared" si="517"/>
        <v>0</v>
      </c>
      <c r="CI233" s="106">
        <f t="shared" si="518"/>
        <v>0</v>
      </c>
      <c r="CJ233" s="106">
        <f t="shared" si="519"/>
        <v>0</v>
      </c>
      <c r="CK233" s="106">
        <f t="shared" si="520"/>
        <v>0</v>
      </c>
      <c r="CL233" s="106">
        <f>90-'C'!$F168</f>
        <v>67.527999999999992</v>
      </c>
      <c r="CM233" s="106">
        <v>4</v>
      </c>
      <c r="CN233" s="97"/>
      <c r="CO233" s="97" t="s">
        <v>8204</v>
      </c>
      <c r="CP233" s="97"/>
      <c r="CQ233" s="97"/>
      <c r="CR233" s="97" t="s">
        <v>8201</v>
      </c>
      <c r="CS233" s="97">
        <f t="shared" si="521"/>
        <v>4</v>
      </c>
      <c r="CT233" s="97">
        <f t="shared" si="522"/>
        <v>34.31666666666667</v>
      </c>
      <c r="CU233" s="97">
        <f>'C'!F168</f>
        <v>22.472000000000001</v>
      </c>
      <c r="CV233" s="97">
        <f t="shared" si="523"/>
        <v>3.1415926535897931</v>
      </c>
      <c r="CW233" s="97">
        <f t="shared" si="524"/>
        <v>1.7453292519943295E-2</v>
      </c>
      <c r="CX233" s="97">
        <f t="shared" si="525"/>
        <v>57.295779513082323</v>
      </c>
      <c r="CY233" s="97">
        <f t="shared" si="526"/>
        <v>0.59893882164272083</v>
      </c>
      <c r="CZ233" s="97">
        <f t="shared" si="527"/>
        <v>0.39221038950816578</v>
      </c>
      <c r="DA233" s="97">
        <f t="shared" si="528"/>
        <v>1.8769481056726802</v>
      </c>
      <c r="DB233" s="97">
        <f t="shared" si="529"/>
        <v>61.786355016454472</v>
      </c>
      <c r="DC233" s="97">
        <f t="shared" si="530"/>
        <v>61.786355016454472</v>
      </c>
      <c r="DD233" s="97">
        <f t="shared" si="531"/>
        <v>298.21364498354552</v>
      </c>
      <c r="DE233" s="97"/>
      <c r="DF233" s="97"/>
      <c r="DG233" s="97"/>
      <c r="DH233" s="97"/>
      <c r="DI233" s="97"/>
      <c r="DJ233" s="97"/>
      <c r="DK233" s="97"/>
      <c r="DL233" s="97"/>
      <c r="DM233" s="97"/>
      <c r="DN233" s="97"/>
      <c r="DO233" s="97"/>
    </row>
    <row r="234" spans="1:119" ht="30" customHeight="1" x14ac:dyDescent="0.2">
      <c r="A234" s="97">
        <f t="shared" si="454"/>
        <v>0</v>
      </c>
      <c r="B234" s="97">
        <f t="shared" si="455"/>
        <v>0.2740700402523561</v>
      </c>
      <c r="C234" s="97">
        <f t="shared" si="456"/>
        <v>0.2740700402523561</v>
      </c>
      <c r="D234" s="97">
        <f t="shared" si="457"/>
        <v>0.49694105601365224</v>
      </c>
      <c r="E234" s="97">
        <f t="shared" si="458"/>
        <v>0</v>
      </c>
      <c r="F234" s="98">
        <f t="shared" si="459"/>
        <v>0.49694105601365224</v>
      </c>
      <c r="G234" s="97">
        <f t="shared" si="460"/>
        <v>0.59097217508340105</v>
      </c>
      <c r="H234" s="97">
        <f t="shared" si="461"/>
        <v>0</v>
      </c>
      <c r="I234" s="98">
        <f t="shared" si="462"/>
        <v>0.59097217508340105</v>
      </c>
      <c r="J234" s="97">
        <f t="shared" si="463"/>
        <v>0</v>
      </c>
      <c r="K234" s="97">
        <f t="shared" si="464"/>
        <v>0</v>
      </c>
      <c r="L234" s="98">
        <f t="shared" si="465"/>
        <v>0</v>
      </c>
      <c r="M234" s="98">
        <f t="shared" si="466"/>
        <v>5</v>
      </c>
      <c r="N234" s="97"/>
      <c r="O234" s="97"/>
      <c r="P234" s="97"/>
      <c r="Q234" s="98">
        <f t="shared" si="532"/>
        <v>5</v>
      </c>
      <c r="R234" s="97">
        <f t="shared" si="467"/>
        <v>105.87231873866266</v>
      </c>
      <c r="S234" s="97">
        <f t="shared" si="468"/>
        <v>61.646641597409456</v>
      </c>
      <c r="T234" s="97">
        <f t="shared" si="469"/>
        <v>44.2256771412532</v>
      </c>
      <c r="U234" s="97" t="str">
        <f t="shared" si="470"/>
        <v>QSOS</v>
      </c>
      <c r="V234" s="97">
        <f t="shared" si="471"/>
        <v>298.35335840259052</v>
      </c>
      <c r="W234" s="97">
        <f t="shared" si="0"/>
        <v>222</v>
      </c>
      <c r="X234" s="97">
        <f>SIN((90-$Y$9)*$AE$8)*TAN($AE$9*$AE$8)/TAN((90-'C'!$F169)*$AE$8)</f>
        <v>1.2080771102580474</v>
      </c>
      <c r="Y234" s="97">
        <f t="shared" si="472"/>
        <v>3.9313065427916092</v>
      </c>
      <c r="Z234" s="97">
        <f t="shared" si="473"/>
        <v>2.2206545302661578</v>
      </c>
      <c r="AA234" s="97">
        <f t="shared" si="474"/>
        <v>32.957615730411909</v>
      </c>
      <c r="AB234" s="97">
        <f t="shared" si="475"/>
        <v>63.235932093769605</v>
      </c>
      <c r="AC234" s="97">
        <f t="shared" si="476"/>
        <v>-30.278316363357696</v>
      </c>
      <c r="AD234" s="97">
        <f t="shared" si="477"/>
        <v>83.806452175818492</v>
      </c>
      <c r="AE234" s="97">
        <f>(COS( 90.833*$AE$8)-SIN($Y$9*$AE$8)*SIN('C'!$F169*$AE$8))/COS($Y$9*$AE$8)/COS('C'!$F169*$AE$8)</f>
        <v>-0.30294267031706568</v>
      </c>
      <c r="AF234" s="97">
        <f t="shared" si="478"/>
        <v>107.63443275652524</v>
      </c>
      <c r="AG234" s="97">
        <f>('C'!$E169+$AG$9+$AA$9/15)</f>
        <v>12.164777777777779</v>
      </c>
      <c r="AH234" s="97">
        <f t="shared" si="479"/>
        <v>0</v>
      </c>
      <c r="AI234" s="97">
        <f t="shared" si="480"/>
        <v>0</v>
      </c>
      <c r="AJ234" s="97">
        <f t="shared" si="481"/>
        <v>0</v>
      </c>
      <c r="AK234" s="97">
        <f t="shared" si="482"/>
        <v>6.5776809660565458</v>
      </c>
      <c r="AL234" s="97">
        <f t="shared" si="483"/>
        <v>6.5776809660565458</v>
      </c>
      <c r="AM234" s="97"/>
      <c r="AN234" s="97"/>
      <c r="AO234" s="106">
        <f t="shared" si="484"/>
        <v>0.2740700402523561</v>
      </c>
      <c r="AP234" s="106">
        <f>SIN((90-$Y$9)*$AE$8)*TAN($AC$10*$AE$8)/TAN((90-'C'!$F169)*$AE$8)</f>
        <v>-9.7668836036520018E-2</v>
      </c>
      <c r="AQ234" s="106">
        <f t="shared" si="485"/>
        <v>2.5695650812758871E-2</v>
      </c>
      <c r="AR234" s="106">
        <f t="shared" si="486"/>
        <v>1.0127663357422376</v>
      </c>
      <c r="AS234" s="106">
        <f t="shared" si="487"/>
        <v>-5.534072797123657</v>
      </c>
      <c r="AT234" s="106">
        <f t="shared" si="488"/>
        <v>-9.106959298875525</v>
      </c>
      <c r="AU234" s="106">
        <f t="shared" si="489"/>
        <v>3.5728865017518681</v>
      </c>
      <c r="AV234" s="106">
        <f t="shared" si="490"/>
        <v>194.64103209599918</v>
      </c>
      <c r="AW234" s="106" t="s">
        <v>8053</v>
      </c>
      <c r="AX234" s="106" t="s">
        <v>8053</v>
      </c>
      <c r="AY234" s="106" t="s">
        <v>8053</v>
      </c>
      <c r="AZ234" s="106">
        <f t="shared" si="491"/>
        <v>11.926585344327654</v>
      </c>
      <c r="BA234" s="106">
        <f t="shared" si="492"/>
        <v>11.926585344327654</v>
      </c>
      <c r="BB234" s="106">
        <f t="shared" si="493"/>
        <v>0.49694105601365224</v>
      </c>
      <c r="BC234" s="106">
        <f t="shared" si="494"/>
        <v>0</v>
      </c>
      <c r="BD234" s="106">
        <f t="shared" si="495"/>
        <v>0</v>
      </c>
      <c r="BE234" s="106">
        <f t="shared" si="496"/>
        <v>0</v>
      </c>
      <c r="BF234" s="106">
        <f>SIN((90-$Y$9)*$AE$8)*TAN($AC$9*$AE$8)/TAN((90-'C'!$F169)*$AE$8)</f>
        <v>-1.2080771102580479</v>
      </c>
      <c r="BG234" s="106">
        <f t="shared" si="497"/>
        <v>3.9313065427916136</v>
      </c>
      <c r="BH234" s="106">
        <f t="shared" si="498"/>
        <v>2.2206545302661587</v>
      </c>
      <c r="BI234" s="106">
        <f t="shared" si="499"/>
        <v>-32.957615730411909</v>
      </c>
      <c r="BJ234" s="106">
        <f t="shared" si="500"/>
        <v>-63.235932093769613</v>
      </c>
      <c r="BK234" s="106">
        <f t="shared" si="501"/>
        <v>30.278316363357703</v>
      </c>
      <c r="BL234" s="106">
        <f t="shared" si="502"/>
        <v>276.19354782418151</v>
      </c>
      <c r="BM234" s="106" t="s">
        <v>8053</v>
      </c>
      <c r="BN234" s="106" t="s">
        <v>8053</v>
      </c>
      <c r="BO234" s="106" t="s">
        <v>8053</v>
      </c>
      <c r="BP234" s="106">
        <f t="shared" si="503"/>
        <v>14.183332202001626</v>
      </c>
      <c r="BQ234" s="106">
        <f t="shared" si="504"/>
        <v>14.183332202001626</v>
      </c>
      <c r="BR234" s="106">
        <f t="shared" si="505"/>
        <v>0.59097217508340105</v>
      </c>
      <c r="BS234" s="106">
        <f t="shared" si="506"/>
        <v>0</v>
      </c>
      <c r="BT234" s="106">
        <f t="shared" si="507"/>
        <v>0</v>
      </c>
      <c r="BU234" s="106">
        <f t="shared" si="508"/>
        <v>0</v>
      </c>
      <c r="BV234" s="106">
        <f>SIN((90-$Y$9)*$AE$8)*TAN($AE$10*$AE$8)/TAN((90-'C'!$F169)*$AE$8)</f>
        <v>9.766883603651999E-2</v>
      </c>
      <c r="BW234" s="106">
        <f t="shared" si="509"/>
        <v>2.5695650812758864E-2</v>
      </c>
      <c r="BX234" s="106">
        <f t="shared" si="510"/>
        <v>1.0127663357422376</v>
      </c>
      <c r="BY234" s="106">
        <f t="shared" si="511"/>
        <v>5.5340727971236552</v>
      </c>
      <c r="BZ234" s="106">
        <f t="shared" si="512"/>
        <v>9.1069592988755232</v>
      </c>
      <c r="CA234" s="106">
        <f t="shared" si="513"/>
        <v>-3.5728865017518681</v>
      </c>
      <c r="CB234" s="106">
        <f t="shared" si="514"/>
        <v>165.35896790400082</v>
      </c>
      <c r="CC234" s="106" t="s">
        <v>8053</v>
      </c>
      <c r="CD234" s="106" t="s">
        <v>8053</v>
      </c>
      <c r="CE234" s="106" t="s">
        <v>8053</v>
      </c>
      <c r="CF234" s="106">
        <f t="shared" si="515"/>
        <v>0</v>
      </c>
      <c r="CG234" s="106">
        <f t="shared" si="516"/>
        <v>0</v>
      </c>
      <c r="CH234" s="106">
        <f t="shared" si="517"/>
        <v>0</v>
      </c>
      <c r="CI234" s="106">
        <f t="shared" si="518"/>
        <v>0</v>
      </c>
      <c r="CJ234" s="106">
        <f t="shared" si="519"/>
        <v>0</v>
      </c>
      <c r="CK234" s="106">
        <f t="shared" si="520"/>
        <v>0</v>
      </c>
      <c r="CL234" s="106">
        <f>90-'C'!$F169</f>
        <v>67.418000000000006</v>
      </c>
      <c r="CM234" s="106">
        <v>5</v>
      </c>
      <c r="CN234" s="97"/>
      <c r="CO234" s="97"/>
      <c r="CP234" s="97"/>
      <c r="CQ234" s="97"/>
      <c r="CR234" s="97" t="s">
        <v>8201</v>
      </c>
      <c r="CS234" s="97">
        <f t="shared" si="521"/>
        <v>5</v>
      </c>
      <c r="CT234" s="97">
        <f t="shared" si="522"/>
        <v>34.31666666666667</v>
      </c>
      <c r="CU234" s="97">
        <f>'C'!F169</f>
        <v>22.582000000000001</v>
      </c>
      <c r="CV234" s="97">
        <f t="shared" si="523"/>
        <v>3.1415926535897931</v>
      </c>
      <c r="CW234" s="97">
        <f t="shared" si="524"/>
        <v>1.7453292519943295E-2</v>
      </c>
      <c r="CX234" s="97">
        <f t="shared" si="525"/>
        <v>57.295779513082323</v>
      </c>
      <c r="CY234" s="97">
        <f t="shared" si="526"/>
        <v>0.59893882164272083</v>
      </c>
      <c r="CZ234" s="97">
        <f t="shared" si="527"/>
        <v>0.39413025168535953</v>
      </c>
      <c r="DA234" s="97">
        <f t="shared" si="528"/>
        <v>1.8785752401178017</v>
      </c>
      <c r="DB234" s="97">
        <f t="shared" si="529"/>
        <v>61.646641597409456</v>
      </c>
      <c r="DC234" s="97">
        <f t="shared" si="530"/>
        <v>61.646641597409456</v>
      </c>
      <c r="DD234" s="97">
        <f t="shared" si="531"/>
        <v>298.35335840259052</v>
      </c>
      <c r="DE234" s="97"/>
      <c r="DF234" s="97"/>
      <c r="DG234" s="97"/>
      <c r="DH234" s="97"/>
      <c r="DI234" s="97"/>
      <c r="DJ234" s="97"/>
      <c r="DK234" s="97"/>
      <c r="DL234" s="97"/>
      <c r="DM234" s="97"/>
      <c r="DN234" s="97"/>
      <c r="DO234" s="97"/>
    </row>
    <row r="235" spans="1:119" ht="30" customHeight="1" x14ac:dyDescent="0.2">
      <c r="A235" s="97">
        <f t="shared" si="454"/>
        <v>0</v>
      </c>
      <c r="B235" s="97">
        <f t="shared" si="455"/>
        <v>0.27472427425524937</v>
      </c>
      <c r="C235" s="97">
        <f t="shared" si="456"/>
        <v>0.27472427425524937</v>
      </c>
      <c r="D235" s="97">
        <f t="shared" si="457"/>
        <v>0.49714506034845773</v>
      </c>
      <c r="E235" s="97">
        <f t="shared" si="458"/>
        <v>0</v>
      </c>
      <c r="F235" s="98">
        <f t="shared" si="459"/>
        <v>0.49714506034845773</v>
      </c>
      <c r="G235" s="97">
        <f t="shared" si="460"/>
        <v>0.59056794108050792</v>
      </c>
      <c r="H235" s="97">
        <f t="shared" si="461"/>
        <v>0</v>
      </c>
      <c r="I235" s="98">
        <f t="shared" si="462"/>
        <v>0.59056794108050792</v>
      </c>
      <c r="J235" s="97">
        <f t="shared" si="463"/>
        <v>0</v>
      </c>
      <c r="K235" s="97">
        <f t="shared" si="464"/>
        <v>0</v>
      </c>
      <c r="L235" s="98">
        <f t="shared" si="465"/>
        <v>0</v>
      </c>
      <c r="M235" s="98">
        <f t="shared" si="466"/>
        <v>6</v>
      </c>
      <c r="N235" s="97" t="s">
        <v>8185</v>
      </c>
      <c r="O235" s="97"/>
      <c r="P235" s="97"/>
      <c r="Q235" s="98">
        <f t="shared" si="532"/>
        <v>6</v>
      </c>
      <c r="R235" s="97">
        <f t="shared" si="467"/>
        <v>105.87231873866266</v>
      </c>
      <c r="S235" s="97">
        <f t="shared" si="468"/>
        <v>61.51448237169086</v>
      </c>
      <c r="T235" s="97">
        <f t="shared" si="469"/>
        <v>44.357836366971796</v>
      </c>
      <c r="U235" s="97" t="str">
        <f t="shared" si="470"/>
        <v>QSOS</v>
      </c>
      <c r="V235" s="97">
        <f t="shared" si="471"/>
        <v>298.48551762830914</v>
      </c>
      <c r="W235" s="97">
        <f t="shared" si="0"/>
        <v>223</v>
      </c>
      <c r="X235" s="97">
        <f>SIN((90-$Y$9)*$AE$8)*TAN($AE$9*$AE$8)/TAN((90-'C'!$F170)*$AE$8)</f>
        <v>1.2142663778523199</v>
      </c>
      <c r="Y235" s="97">
        <f t="shared" si="472"/>
        <v>3.9313065427916092</v>
      </c>
      <c r="Z235" s="97">
        <f t="shared" si="473"/>
        <v>2.2206545302661578</v>
      </c>
      <c r="AA235" s="97">
        <f t="shared" si="474"/>
        <v>33.14813997145346</v>
      </c>
      <c r="AB235" s="97">
        <f t="shared" si="475"/>
        <v>63.235932093769605</v>
      </c>
      <c r="AC235" s="97">
        <f t="shared" si="476"/>
        <v>-30.087792122316145</v>
      </c>
      <c r="AD235" s="97">
        <f t="shared" si="477"/>
        <v>83.61592793477692</v>
      </c>
      <c r="AE235" s="97">
        <f>(COS( 90.833*$AE$8)-SIN($Y$9*$AE$8)*SIN('C'!$F170*$AE$8))/COS($Y$9*$AE$8)/COS('C'!$F170*$AE$8)</f>
        <v>-0.30441148420711089</v>
      </c>
      <c r="AF235" s="97">
        <f t="shared" si="478"/>
        <v>107.72276089923916</v>
      </c>
      <c r="AG235" s="97">
        <f>('C'!$E170+$AG$9+$AA$9/15)</f>
        <v>12.167777777777779</v>
      </c>
      <c r="AH235" s="97">
        <f t="shared" si="479"/>
        <v>0</v>
      </c>
      <c r="AI235" s="97">
        <f t="shared" si="480"/>
        <v>0</v>
      </c>
      <c r="AJ235" s="97">
        <f t="shared" si="481"/>
        <v>0</v>
      </c>
      <c r="AK235" s="97">
        <f t="shared" si="482"/>
        <v>6.5933825821259848</v>
      </c>
      <c r="AL235" s="97">
        <f t="shared" si="483"/>
        <v>6.5933825821259848</v>
      </c>
      <c r="AM235" s="97"/>
      <c r="AN235" s="97"/>
      <c r="AO235" s="106">
        <f t="shared" si="484"/>
        <v>0.27472427425524937</v>
      </c>
      <c r="AP235" s="106">
        <f>SIN((90-$Y$9)*$AE$8)*TAN($AC$10*$AE$8)/TAN((90-'C'!$F170)*$AE$8)</f>
        <v>-9.8169216812480614E-2</v>
      </c>
      <c r="AQ235" s="106">
        <f t="shared" si="485"/>
        <v>2.5695650812758871E-2</v>
      </c>
      <c r="AR235" s="106">
        <f t="shared" si="486"/>
        <v>1.0127663357422376</v>
      </c>
      <c r="AS235" s="106">
        <f t="shared" si="487"/>
        <v>-5.5625143576536118</v>
      </c>
      <c r="AT235" s="106">
        <f t="shared" si="488"/>
        <v>-9.106959298875525</v>
      </c>
      <c r="AU235" s="106">
        <f t="shared" si="489"/>
        <v>3.5444449412219132</v>
      </c>
      <c r="AV235" s="106">
        <f t="shared" si="490"/>
        <v>194.66947365652914</v>
      </c>
      <c r="AW235" s="106" t="s">
        <v>8053</v>
      </c>
      <c r="AX235" s="106" t="s">
        <v>8053</v>
      </c>
      <c r="AY235" s="106" t="s">
        <v>8053</v>
      </c>
      <c r="AZ235" s="106">
        <f t="shared" si="491"/>
        <v>11.931481448362986</v>
      </c>
      <c r="BA235" s="106">
        <f t="shared" si="492"/>
        <v>11.931481448362986</v>
      </c>
      <c r="BB235" s="106">
        <f t="shared" si="493"/>
        <v>0.49714506034845773</v>
      </c>
      <c r="BC235" s="106">
        <f t="shared" si="494"/>
        <v>0</v>
      </c>
      <c r="BD235" s="106">
        <f t="shared" si="495"/>
        <v>0</v>
      </c>
      <c r="BE235" s="106">
        <f t="shared" si="496"/>
        <v>0</v>
      </c>
      <c r="BF235" s="106">
        <f>SIN((90-$Y$9)*$AE$8)*TAN($AC$9*$AE$8)/TAN((90-'C'!$F170)*$AE$8)</f>
        <v>-1.2142663778523206</v>
      </c>
      <c r="BG235" s="106">
        <f t="shared" si="497"/>
        <v>3.9313065427916136</v>
      </c>
      <c r="BH235" s="106">
        <f t="shared" si="498"/>
        <v>2.2206545302661587</v>
      </c>
      <c r="BI235" s="106">
        <f t="shared" si="499"/>
        <v>-33.14813997145346</v>
      </c>
      <c r="BJ235" s="106">
        <f t="shared" si="500"/>
        <v>-63.235932093769613</v>
      </c>
      <c r="BK235" s="106">
        <f t="shared" si="501"/>
        <v>30.087792122316152</v>
      </c>
      <c r="BL235" s="106">
        <f t="shared" si="502"/>
        <v>276.38407206522311</v>
      </c>
      <c r="BM235" s="106" t="s">
        <v>8053</v>
      </c>
      <c r="BN235" s="106" t="s">
        <v>8053</v>
      </c>
      <c r="BO235" s="106" t="s">
        <v>8053</v>
      </c>
      <c r="BP235" s="106">
        <f t="shared" si="503"/>
        <v>14.173630585932189</v>
      </c>
      <c r="BQ235" s="106">
        <f t="shared" si="504"/>
        <v>14.173630585932189</v>
      </c>
      <c r="BR235" s="106">
        <f t="shared" si="505"/>
        <v>0.59056794108050792</v>
      </c>
      <c r="BS235" s="106">
        <f t="shared" si="506"/>
        <v>0</v>
      </c>
      <c r="BT235" s="106">
        <f t="shared" si="507"/>
        <v>0</v>
      </c>
      <c r="BU235" s="106">
        <f t="shared" si="508"/>
        <v>0</v>
      </c>
      <c r="BV235" s="106">
        <f>SIN((90-$Y$9)*$AE$8)*TAN($AE$10*$AE$8)/TAN((90-'C'!$F170)*$AE$8)</f>
        <v>9.8169216812480586E-2</v>
      </c>
      <c r="BW235" s="106">
        <f t="shared" si="509"/>
        <v>2.5695650812758864E-2</v>
      </c>
      <c r="BX235" s="106">
        <f t="shared" si="510"/>
        <v>1.0127663357422376</v>
      </c>
      <c r="BY235" s="106">
        <f t="shared" si="511"/>
        <v>5.5625143576536109</v>
      </c>
      <c r="BZ235" s="106">
        <f t="shared" si="512"/>
        <v>9.1069592988755232</v>
      </c>
      <c r="CA235" s="106">
        <f t="shared" si="513"/>
        <v>-3.5444449412219123</v>
      </c>
      <c r="CB235" s="106">
        <f t="shared" si="514"/>
        <v>165.33052634347086</v>
      </c>
      <c r="CC235" s="106" t="s">
        <v>8053</v>
      </c>
      <c r="CD235" s="106" t="s">
        <v>8053</v>
      </c>
      <c r="CE235" s="106" t="s">
        <v>8053</v>
      </c>
      <c r="CF235" s="106">
        <f t="shared" si="515"/>
        <v>0</v>
      </c>
      <c r="CG235" s="106">
        <f t="shared" si="516"/>
        <v>0</v>
      </c>
      <c r="CH235" s="106">
        <f t="shared" si="517"/>
        <v>0</v>
      </c>
      <c r="CI235" s="106">
        <f t="shared" si="518"/>
        <v>0</v>
      </c>
      <c r="CJ235" s="106">
        <f t="shared" si="519"/>
        <v>0</v>
      </c>
      <c r="CK235" s="106">
        <f t="shared" si="520"/>
        <v>0</v>
      </c>
      <c r="CL235" s="106">
        <f>90-'C'!$F170</f>
        <v>67.313999999999993</v>
      </c>
      <c r="CM235" s="106">
        <v>6</v>
      </c>
      <c r="CN235" s="97" t="s">
        <v>8185</v>
      </c>
      <c r="CO235" s="97"/>
      <c r="CP235" s="97"/>
      <c r="CQ235" s="97"/>
      <c r="CR235" s="97" t="s">
        <v>8201</v>
      </c>
      <c r="CS235" s="97">
        <f t="shared" si="521"/>
        <v>6</v>
      </c>
      <c r="CT235" s="97">
        <f t="shared" si="522"/>
        <v>34.31666666666667</v>
      </c>
      <c r="CU235" s="97">
        <f>'C'!F170</f>
        <v>22.686</v>
      </c>
      <c r="CV235" s="97">
        <f t="shared" si="523"/>
        <v>3.1415926535897931</v>
      </c>
      <c r="CW235" s="97">
        <f t="shared" si="524"/>
        <v>1.7453292519943295E-2</v>
      </c>
      <c r="CX235" s="97">
        <f t="shared" si="525"/>
        <v>57.295779513082323</v>
      </c>
      <c r="CY235" s="97">
        <f t="shared" si="526"/>
        <v>0.59893882164272083</v>
      </c>
      <c r="CZ235" s="97">
        <f t="shared" si="527"/>
        <v>0.39594539410743362</v>
      </c>
      <c r="DA235" s="97">
        <f t="shared" si="528"/>
        <v>1.880116857030331</v>
      </c>
      <c r="DB235" s="97">
        <f t="shared" si="529"/>
        <v>61.51448237169086</v>
      </c>
      <c r="DC235" s="97">
        <f t="shared" si="530"/>
        <v>61.51448237169086</v>
      </c>
      <c r="DD235" s="97">
        <f t="shared" si="531"/>
        <v>298.48551762830914</v>
      </c>
      <c r="DE235" s="97"/>
      <c r="DF235" s="97"/>
      <c r="DG235" s="97"/>
      <c r="DH235" s="97"/>
      <c r="DI235" s="97"/>
      <c r="DJ235" s="97"/>
      <c r="DK235" s="97"/>
      <c r="DL235" s="97"/>
      <c r="DM235" s="97"/>
      <c r="DN235" s="97"/>
      <c r="DO235" s="97"/>
    </row>
    <row r="236" spans="1:119" ht="30" customHeight="1" x14ac:dyDescent="0.2">
      <c r="A236" s="97">
        <f t="shared" si="454"/>
        <v>0</v>
      </c>
      <c r="B236" s="97">
        <f t="shared" si="455"/>
        <v>0.27534465120665091</v>
      </c>
      <c r="C236" s="97">
        <f t="shared" si="456"/>
        <v>0.27534465120665091</v>
      </c>
      <c r="D236" s="97">
        <f t="shared" si="457"/>
        <v>0.49734385865885239</v>
      </c>
      <c r="E236" s="97">
        <f t="shared" si="458"/>
        <v>0</v>
      </c>
      <c r="F236" s="98">
        <f t="shared" si="459"/>
        <v>0.49734385865885239</v>
      </c>
      <c r="G236" s="97">
        <f t="shared" si="460"/>
        <v>0.59019756412910629</v>
      </c>
      <c r="H236" s="97">
        <f t="shared" si="461"/>
        <v>0</v>
      </c>
      <c r="I236" s="98">
        <f t="shared" si="462"/>
        <v>0.59019756412910629</v>
      </c>
      <c r="J236" s="97">
        <f t="shared" si="463"/>
        <v>0</v>
      </c>
      <c r="K236" s="97">
        <f t="shared" si="464"/>
        <v>0</v>
      </c>
      <c r="L236" s="98">
        <f t="shared" si="465"/>
        <v>0</v>
      </c>
      <c r="M236" s="98">
        <f t="shared" si="466"/>
        <v>7</v>
      </c>
      <c r="N236" s="97"/>
      <c r="O236" s="97"/>
      <c r="P236" s="97">
        <f>$A230</f>
        <v>0</v>
      </c>
      <c r="Q236" s="98">
        <f t="shared" si="532"/>
        <v>7</v>
      </c>
      <c r="R236" s="97">
        <f t="shared" si="467"/>
        <v>105.87231873866266</v>
      </c>
      <c r="S236" s="97">
        <f t="shared" si="468"/>
        <v>61.391159729544668</v>
      </c>
      <c r="T236" s="97">
        <f t="shared" si="469"/>
        <v>44.481159009117988</v>
      </c>
      <c r="U236" s="97" t="str">
        <f t="shared" si="470"/>
        <v>QSOS</v>
      </c>
      <c r="V236" s="97">
        <f t="shared" si="471"/>
        <v>298.60884027045535</v>
      </c>
      <c r="W236" s="97">
        <f t="shared" si="0"/>
        <v>224</v>
      </c>
      <c r="X236" s="97">
        <f>SIN((90-$Y$9)*$AE$8)*TAN($AE$9*$AE$8)/TAN((90-'C'!$F171)*$AE$8)</f>
        <v>1.2200475307588456</v>
      </c>
      <c r="Y236" s="97">
        <f t="shared" si="472"/>
        <v>3.9313065427916092</v>
      </c>
      <c r="Z236" s="97">
        <f t="shared" si="473"/>
        <v>2.2206545302661578</v>
      </c>
      <c r="AA236" s="97">
        <f t="shared" si="474"/>
        <v>33.326475673958058</v>
      </c>
      <c r="AB236" s="97">
        <f t="shared" si="475"/>
        <v>63.235932093769605</v>
      </c>
      <c r="AC236" s="97">
        <f t="shared" si="476"/>
        <v>-29.909456419811548</v>
      </c>
      <c r="AD236" s="97">
        <f t="shared" si="477"/>
        <v>83.437592232272351</v>
      </c>
      <c r="AE236" s="97">
        <f>(COS( 90.833*$AE$8)-SIN($Y$9*$AE$8)*SIN('C'!$F171*$AE$8))/COS($Y$9*$AE$8)/COS('C'!$F171*$AE$8)</f>
        <v>-0.30578350253586684</v>
      </c>
      <c r="AF236" s="97">
        <f t="shared" si="478"/>
        <v>107.80530749693892</v>
      </c>
      <c r="AG236" s="97">
        <f>('C'!$E171+$AG$9+$AA$9/15)</f>
        <v>12.170777777777779</v>
      </c>
      <c r="AH236" s="97">
        <f t="shared" si="479"/>
        <v>0</v>
      </c>
      <c r="AI236" s="97">
        <f t="shared" si="480"/>
        <v>0</v>
      </c>
      <c r="AJ236" s="97">
        <f t="shared" si="481"/>
        <v>0</v>
      </c>
      <c r="AK236" s="97">
        <f t="shared" si="482"/>
        <v>6.6082716289596224</v>
      </c>
      <c r="AL236" s="97">
        <f t="shared" si="483"/>
        <v>6.6082716289596224</v>
      </c>
      <c r="AM236" s="97"/>
      <c r="AN236" s="97"/>
      <c r="AO236" s="106">
        <f t="shared" si="484"/>
        <v>0.27534465120665091</v>
      </c>
      <c r="AP236" s="106">
        <f>SIN((90-$Y$9)*$AE$8)*TAN($AC$10*$AE$8)/TAN((90-'C'!$F171)*$AE$8)</f>
        <v>-9.8636602934223203E-2</v>
      </c>
      <c r="AQ236" s="106">
        <f t="shared" si="485"/>
        <v>2.5695650812758871E-2</v>
      </c>
      <c r="AR236" s="106">
        <f t="shared" si="486"/>
        <v>1.0127663357422376</v>
      </c>
      <c r="AS236" s="106">
        <f t="shared" si="487"/>
        <v>-5.5890817493956932</v>
      </c>
      <c r="AT236" s="106">
        <f t="shared" si="488"/>
        <v>-9.106959298875525</v>
      </c>
      <c r="AU236" s="106">
        <f t="shared" si="489"/>
        <v>3.5178775494798318</v>
      </c>
      <c r="AV236" s="106">
        <f t="shared" si="490"/>
        <v>194.69604104827121</v>
      </c>
      <c r="AW236" s="106" t="s">
        <v>8053</v>
      </c>
      <c r="AX236" s="106" t="s">
        <v>8053</v>
      </c>
      <c r="AY236" s="106" t="s">
        <v>8053</v>
      </c>
      <c r="AZ236" s="106">
        <f t="shared" si="491"/>
        <v>11.936252607812458</v>
      </c>
      <c r="BA236" s="106">
        <f t="shared" si="492"/>
        <v>11.936252607812458</v>
      </c>
      <c r="BB236" s="106">
        <f t="shared" si="493"/>
        <v>0.49734385865885239</v>
      </c>
      <c r="BC236" s="106">
        <f t="shared" si="494"/>
        <v>0</v>
      </c>
      <c r="BD236" s="106">
        <f t="shared" si="495"/>
        <v>0</v>
      </c>
      <c r="BE236" s="106">
        <f t="shared" si="496"/>
        <v>0</v>
      </c>
      <c r="BF236" s="106">
        <f>SIN((90-$Y$9)*$AE$8)*TAN($AC$9*$AE$8)/TAN((90-'C'!$F171)*$AE$8)</f>
        <v>-1.2200475307588461</v>
      </c>
      <c r="BG236" s="106">
        <f t="shared" si="497"/>
        <v>3.9313065427916136</v>
      </c>
      <c r="BH236" s="106">
        <f t="shared" si="498"/>
        <v>2.2206545302661587</v>
      </c>
      <c r="BI236" s="106">
        <f t="shared" si="499"/>
        <v>-33.326475673958058</v>
      </c>
      <c r="BJ236" s="106">
        <f t="shared" si="500"/>
        <v>-63.235932093769613</v>
      </c>
      <c r="BK236" s="106">
        <f t="shared" si="501"/>
        <v>29.909456419811555</v>
      </c>
      <c r="BL236" s="106">
        <f t="shared" si="502"/>
        <v>276.56240776772768</v>
      </c>
      <c r="BM236" s="106" t="s">
        <v>8053</v>
      </c>
      <c r="BN236" s="106" t="s">
        <v>8053</v>
      </c>
      <c r="BO236" s="106" t="s">
        <v>8053</v>
      </c>
      <c r="BP236" s="106">
        <f t="shared" si="503"/>
        <v>14.16474153909855</v>
      </c>
      <c r="BQ236" s="106">
        <f t="shared" si="504"/>
        <v>14.16474153909855</v>
      </c>
      <c r="BR236" s="106">
        <f t="shared" si="505"/>
        <v>0.59019756412910629</v>
      </c>
      <c r="BS236" s="106">
        <f t="shared" si="506"/>
        <v>0</v>
      </c>
      <c r="BT236" s="106">
        <f t="shared" si="507"/>
        <v>0</v>
      </c>
      <c r="BU236" s="106">
        <f t="shared" si="508"/>
        <v>0</v>
      </c>
      <c r="BV236" s="106">
        <f>SIN((90-$Y$9)*$AE$8)*TAN($AE$10*$AE$8)/TAN((90-'C'!$F171)*$AE$8)</f>
        <v>9.8636602934223175E-2</v>
      </c>
      <c r="BW236" s="106">
        <f t="shared" si="509"/>
        <v>2.5695650812758864E-2</v>
      </c>
      <c r="BX236" s="106">
        <f t="shared" si="510"/>
        <v>1.0127663357422376</v>
      </c>
      <c r="BY236" s="106">
        <f t="shared" si="511"/>
        <v>5.5890817493956915</v>
      </c>
      <c r="BZ236" s="106">
        <f t="shared" si="512"/>
        <v>9.1069592988755232</v>
      </c>
      <c r="CA236" s="106">
        <f t="shared" si="513"/>
        <v>-3.5178775494798318</v>
      </c>
      <c r="CB236" s="106">
        <f t="shared" si="514"/>
        <v>165.30395895172879</v>
      </c>
      <c r="CC236" s="106" t="s">
        <v>8053</v>
      </c>
      <c r="CD236" s="106" t="s">
        <v>8053</v>
      </c>
      <c r="CE236" s="106" t="s">
        <v>8053</v>
      </c>
      <c r="CF236" s="106">
        <f t="shared" si="515"/>
        <v>0</v>
      </c>
      <c r="CG236" s="106">
        <f t="shared" si="516"/>
        <v>0</v>
      </c>
      <c r="CH236" s="106">
        <f t="shared" si="517"/>
        <v>0</v>
      </c>
      <c r="CI236" s="106">
        <f t="shared" si="518"/>
        <v>0</v>
      </c>
      <c r="CJ236" s="106">
        <f t="shared" si="519"/>
        <v>0</v>
      </c>
      <c r="CK236" s="106">
        <f t="shared" si="520"/>
        <v>0</v>
      </c>
      <c r="CL236" s="106">
        <f>90-'C'!$F171</f>
        <v>67.216999999999999</v>
      </c>
      <c r="CM236" s="106">
        <v>7</v>
      </c>
      <c r="CN236" s="97"/>
      <c r="CO236" s="97"/>
      <c r="CP236" s="97">
        <f>$A230</f>
        <v>0</v>
      </c>
      <c r="CQ236" s="97"/>
      <c r="CR236" s="97" t="s">
        <v>8201</v>
      </c>
      <c r="CS236" s="97">
        <f t="shared" si="521"/>
        <v>7</v>
      </c>
      <c r="CT236" s="97">
        <f t="shared" si="522"/>
        <v>34.31666666666667</v>
      </c>
      <c r="CU236" s="97">
        <f>'C'!F171</f>
        <v>22.783000000000001</v>
      </c>
      <c r="CV236" s="97">
        <f t="shared" si="523"/>
        <v>3.1415926535897931</v>
      </c>
      <c r="CW236" s="97">
        <f t="shared" si="524"/>
        <v>1.7453292519943295E-2</v>
      </c>
      <c r="CX236" s="97">
        <f t="shared" si="525"/>
        <v>57.295779513082323</v>
      </c>
      <c r="CY236" s="97">
        <f t="shared" si="526"/>
        <v>0.59893882164272083</v>
      </c>
      <c r="CZ236" s="97">
        <f t="shared" si="527"/>
        <v>0.3976383634818681</v>
      </c>
      <c r="DA236" s="97">
        <f t="shared" si="528"/>
        <v>1.881557566946511</v>
      </c>
      <c r="DB236" s="97">
        <f t="shared" si="529"/>
        <v>61.391159729544668</v>
      </c>
      <c r="DC236" s="97">
        <f t="shared" si="530"/>
        <v>61.391159729544668</v>
      </c>
      <c r="DD236" s="97">
        <f t="shared" si="531"/>
        <v>298.60884027045535</v>
      </c>
      <c r="DE236" s="97"/>
      <c r="DF236" s="97"/>
      <c r="DG236" s="97"/>
      <c r="DH236" s="97"/>
      <c r="DI236" s="97"/>
      <c r="DJ236" s="97"/>
      <c r="DK236" s="97"/>
      <c r="DL236" s="97"/>
      <c r="DM236" s="97"/>
      <c r="DN236" s="97"/>
      <c r="DO236" s="97"/>
    </row>
    <row r="237" spans="1:119" ht="30" customHeight="1" x14ac:dyDescent="0.2">
      <c r="A237" s="97">
        <f t="shared" si="454"/>
        <v>0</v>
      </c>
      <c r="B237" s="97">
        <f t="shared" si="455"/>
        <v>0.27593081994800284</v>
      </c>
      <c r="C237" s="97">
        <f t="shared" si="456"/>
        <v>0.27593081994800284</v>
      </c>
      <c r="D237" s="97">
        <f t="shared" si="457"/>
        <v>0.49753742823548164</v>
      </c>
      <c r="E237" s="97">
        <f t="shared" si="458"/>
        <v>0</v>
      </c>
      <c r="F237" s="98">
        <f t="shared" si="459"/>
        <v>0.49753742823548164</v>
      </c>
      <c r="G237" s="97">
        <f t="shared" si="460"/>
        <v>0.58986139538775439</v>
      </c>
      <c r="H237" s="97">
        <f t="shared" si="461"/>
        <v>0</v>
      </c>
      <c r="I237" s="98">
        <f t="shared" si="462"/>
        <v>0.58986139538775439</v>
      </c>
      <c r="J237" s="97">
        <f t="shared" si="463"/>
        <v>0</v>
      </c>
      <c r="K237" s="97">
        <f t="shared" si="464"/>
        <v>0</v>
      </c>
      <c r="L237" s="98">
        <f t="shared" si="465"/>
        <v>0</v>
      </c>
      <c r="M237" s="98">
        <f t="shared" si="466"/>
        <v>8</v>
      </c>
      <c r="N237" s="97"/>
      <c r="O237" s="97" t="s">
        <v>8186</v>
      </c>
      <c r="P237" s="97">
        <f>$B230</f>
        <v>0.27115212765091018</v>
      </c>
      <c r="Q237" s="98">
        <f t="shared" si="532"/>
        <v>8</v>
      </c>
      <c r="R237" s="97">
        <f t="shared" si="467"/>
        <v>105.87231873866266</v>
      </c>
      <c r="S237" s="97">
        <f t="shared" si="468"/>
        <v>61.276685573286663</v>
      </c>
      <c r="T237" s="97">
        <f t="shared" si="469"/>
        <v>44.595633165375993</v>
      </c>
      <c r="U237" s="97" t="str">
        <f t="shared" si="470"/>
        <v>QSOS</v>
      </c>
      <c r="V237" s="97">
        <f t="shared" si="471"/>
        <v>298.72331442671333</v>
      </c>
      <c r="W237" s="97">
        <f t="shared" si="0"/>
        <v>225</v>
      </c>
      <c r="X237" s="97">
        <f>SIN((90-$Y$9)*$AE$8)*TAN($AE$9*$AE$8)/TAN((90-'C'!$F172)*$AE$8)</f>
        <v>1.2254188442370806</v>
      </c>
      <c r="Y237" s="97">
        <f t="shared" si="472"/>
        <v>3.9313065427916092</v>
      </c>
      <c r="Z237" s="97">
        <f t="shared" si="473"/>
        <v>2.2206545302661578</v>
      </c>
      <c r="AA237" s="97">
        <f t="shared" si="474"/>
        <v>33.492496420844724</v>
      </c>
      <c r="AB237" s="97">
        <f t="shared" si="475"/>
        <v>63.235932093769605</v>
      </c>
      <c r="AC237" s="97">
        <f t="shared" si="476"/>
        <v>-29.743435672924882</v>
      </c>
      <c r="AD237" s="97">
        <f t="shared" si="477"/>
        <v>83.271571485385664</v>
      </c>
      <c r="AE237" s="97">
        <f>(COS( 90.833*$AE$8)-SIN($Y$9*$AE$8)*SIN('C'!$F172*$AE$8))/COS($Y$9*$AE$8)/COS('C'!$F172*$AE$8)</f>
        <v>-0.30705830425245645</v>
      </c>
      <c r="AF237" s="97">
        <f t="shared" si="478"/>
        <v>107.88203936234673</v>
      </c>
      <c r="AG237" s="97">
        <f>('C'!$E172+$AG$9+$AA$9/15)</f>
        <v>12.173777777777779</v>
      </c>
      <c r="AH237" s="97">
        <f t="shared" si="479"/>
        <v>0</v>
      </c>
      <c r="AI237" s="97">
        <f t="shared" si="480"/>
        <v>0</v>
      </c>
      <c r="AJ237" s="97">
        <f t="shared" si="481"/>
        <v>0</v>
      </c>
      <c r="AK237" s="97">
        <f t="shared" si="482"/>
        <v>6.6223396787520681</v>
      </c>
      <c r="AL237" s="97">
        <f t="shared" si="483"/>
        <v>6.6223396787520681</v>
      </c>
      <c r="AM237" s="97"/>
      <c r="AN237" s="97"/>
      <c r="AO237" s="106">
        <f t="shared" si="484"/>
        <v>0.27593081994800284</v>
      </c>
      <c r="AP237" s="106">
        <f>SIN((90-$Y$9)*$AE$8)*TAN($AC$10*$AE$8)/TAN((90-'C'!$F172)*$AE$8)</f>
        <v>-9.907085496246866E-2</v>
      </c>
      <c r="AQ237" s="106">
        <f t="shared" si="485"/>
        <v>2.5695650812758871E-2</v>
      </c>
      <c r="AR237" s="106">
        <f t="shared" si="486"/>
        <v>1.0127663357422376</v>
      </c>
      <c r="AS237" s="106">
        <f t="shared" si="487"/>
        <v>-5.6137667969822376</v>
      </c>
      <c r="AT237" s="106">
        <f t="shared" si="488"/>
        <v>-9.106959298875525</v>
      </c>
      <c r="AU237" s="106">
        <f t="shared" si="489"/>
        <v>3.4931925018932874</v>
      </c>
      <c r="AV237" s="106">
        <f t="shared" si="490"/>
        <v>194.72072609585777</v>
      </c>
      <c r="AW237" s="106" t="s">
        <v>8053</v>
      </c>
      <c r="AX237" s="106" t="s">
        <v>8053</v>
      </c>
      <c r="AY237" s="106" t="s">
        <v>8053</v>
      </c>
      <c r="AZ237" s="106">
        <f t="shared" si="491"/>
        <v>11.940898277651559</v>
      </c>
      <c r="BA237" s="106">
        <f t="shared" si="492"/>
        <v>11.940898277651559</v>
      </c>
      <c r="BB237" s="106">
        <f t="shared" si="493"/>
        <v>0.49753742823548164</v>
      </c>
      <c r="BC237" s="106">
        <f t="shared" si="494"/>
        <v>0</v>
      </c>
      <c r="BD237" s="106">
        <f t="shared" si="495"/>
        <v>0</v>
      </c>
      <c r="BE237" s="106">
        <f t="shared" si="496"/>
        <v>0</v>
      </c>
      <c r="BF237" s="106">
        <f>SIN((90-$Y$9)*$AE$8)*TAN($AC$9*$AE$8)/TAN((90-'C'!$F172)*$AE$8)</f>
        <v>-1.225418844237081</v>
      </c>
      <c r="BG237" s="106">
        <f t="shared" si="497"/>
        <v>3.9313065427916136</v>
      </c>
      <c r="BH237" s="106">
        <f t="shared" si="498"/>
        <v>2.2206545302661587</v>
      </c>
      <c r="BI237" s="106">
        <f t="shared" si="499"/>
        <v>-33.492496420844724</v>
      </c>
      <c r="BJ237" s="106">
        <f t="shared" si="500"/>
        <v>-63.235932093769613</v>
      </c>
      <c r="BK237" s="106">
        <f t="shared" si="501"/>
        <v>29.743435672924889</v>
      </c>
      <c r="BL237" s="106">
        <f t="shared" si="502"/>
        <v>276.72842851461434</v>
      </c>
      <c r="BM237" s="106" t="s">
        <v>8053</v>
      </c>
      <c r="BN237" s="106" t="s">
        <v>8053</v>
      </c>
      <c r="BO237" s="106" t="s">
        <v>8053</v>
      </c>
      <c r="BP237" s="106">
        <f t="shared" si="503"/>
        <v>14.156673489306105</v>
      </c>
      <c r="BQ237" s="106">
        <f t="shared" si="504"/>
        <v>14.156673489306105</v>
      </c>
      <c r="BR237" s="106">
        <f t="shared" si="505"/>
        <v>0.58986139538775439</v>
      </c>
      <c r="BS237" s="106">
        <f t="shared" si="506"/>
        <v>0</v>
      </c>
      <c r="BT237" s="106">
        <f t="shared" si="507"/>
        <v>0</v>
      </c>
      <c r="BU237" s="106">
        <f t="shared" si="508"/>
        <v>0</v>
      </c>
      <c r="BV237" s="106">
        <f>SIN((90-$Y$9)*$AE$8)*TAN($AE$10*$AE$8)/TAN((90-'C'!$F172)*$AE$8)</f>
        <v>9.9070854962468646E-2</v>
      </c>
      <c r="BW237" s="106">
        <f t="shared" si="509"/>
        <v>2.5695650812758864E-2</v>
      </c>
      <c r="BX237" s="106">
        <f t="shared" si="510"/>
        <v>1.0127663357422376</v>
      </c>
      <c r="BY237" s="106">
        <f t="shared" si="511"/>
        <v>5.6137667969822367</v>
      </c>
      <c r="BZ237" s="106">
        <f t="shared" si="512"/>
        <v>9.1069592988755232</v>
      </c>
      <c r="CA237" s="106">
        <f t="shared" si="513"/>
        <v>-3.4931925018932866</v>
      </c>
      <c r="CB237" s="106">
        <f t="shared" si="514"/>
        <v>165.27927390414223</v>
      </c>
      <c r="CC237" s="106" t="s">
        <v>8053</v>
      </c>
      <c r="CD237" s="106" t="s">
        <v>8053</v>
      </c>
      <c r="CE237" s="106" t="s">
        <v>8053</v>
      </c>
      <c r="CF237" s="106">
        <f t="shared" si="515"/>
        <v>0</v>
      </c>
      <c r="CG237" s="106">
        <f t="shared" si="516"/>
        <v>0</v>
      </c>
      <c r="CH237" s="106">
        <f t="shared" si="517"/>
        <v>0</v>
      </c>
      <c r="CI237" s="106">
        <f t="shared" si="518"/>
        <v>0</v>
      </c>
      <c r="CJ237" s="106">
        <f t="shared" si="519"/>
        <v>0</v>
      </c>
      <c r="CK237" s="106">
        <f t="shared" si="520"/>
        <v>0</v>
      </c>
      <c r="CL237" s="106">
        <f>90-'C'!$F172</f>
        <v>67.126999999999995</v>
      </c>
      <c r="CM237" s="106">
        <v>8</v>
      </c>
      <c r="CN237" s="97"/>
      <c r="CO237" s="97" t="s">
        <v>8186</v>
      </c>
      <c r="CP237" s="97">
        <f>$B230</f>
        <v>0.27115212765091018</v>
      </c>
      <c r="CQ237" s="97"/>
      <c r="CR237" s="97" t="s">
        <v>8201</v>
      </c>
      <c r="CS237" s="97">
        <f t="shared" si="521"/>
        <v>8</v>
      </c>
      <c r="CT237" s="97">
        <f t="shared" si="522"/>
        <v>34.31666666666667</v>
      </c>
      <c r="CU237" s="97">
        <f>'C'!F172</f>
        <v>22.873000000000001</v>
      </c>
      <c r="CV237" s="97">
        <f t="shared" si="523"/>
        <v>3.1415926535897931</v>
      </c>
      <c r="CW237" s="97">
        <f t="shared" si="524"/>
        <v>1.7453292519943295E-2</v>
      </c>
      <c r="CX237" s="97">
        <f t="shared" si="525"/>
        <v>57.295779513082323</v>
      </c>
      <c r="CY237" s="97">
        <f t="shared" si="526"/>
        <v>0.59893882164272083</v>
      </c>
      <c r="CZ237" s="97">
        <f t="shared" si="527"/>
        <v>0.39920915980866301</v>
      </c>
      <c r="DA237" s="97">
        <f t="shared" si="528"/>
        <v>1.8828967906390743</v>
      </c>
      <c r="DB237" s="97">
        <f t="shared" si="529"/>
        <v>61.276685573286663</v>
      </c>
      <c r="DC237" s="97">
        <f t="shared" si="530"/>
        <v>61.276685573286663</v>
      </c>
      <c r="DD237" s="97">
        <f t="shared" si="531"/>
        <v>298.72331442671333</v>
      </c>
      <c r="DE237" s="97"/>
      <c r="DF237" s="97"/>
      <c r="DG237" s="97"/>
      <c r="DH237" s="97"/>
      <c r="DI237" s="97"/>
      <c r="DJ237" s="97"/>
      <c r="DK237" s="97"/>
      <c r="DL237" s="97"/>
      <c r="DM237" s="97"/>
      <c r="DN237" s="97"/>
      <c r="DO237" s="97"/>
    </row>
    <row r="238" spans="1:119" ht="30" customHeight="1" x14ac:dyDescent="0.2">
      <c r="A238" s="97">
        <f t="shared" si="454"/>
        <v>0</v>
      </c>
      <c r="B238" s="97">
        <f t="shared" si="455"/>
        <v>0.27648759647504778</v>
      </c>
      <c r="C238" s="97">
        <f t="shared" si="456"/>
        <v>0.27648759647504778</v>
      </c>
      <c r="D238" s="97">
        <f t="shared" si="457"/>
        <v>0.49772651116642103</v>
      </c>
      <c r="E238" s="97">
        <f t="shared" si="458"/>
        <v>0</v>
      </c>
      <c r="F238" s="98">
        <f t="shared" si="459"/>
        <v>0.49772651116642103</v>
      </c>
      <c r="G238" s="97">
        <f t="shared" si="460"/>
        <v>0.58955461886070937</v>
      </c>
      <c r="H238" s="97">
        <f t="shared" si="461"/>
        <v>0</v>
      </c>
      <c r="I238" s="98">
        <f t="shared" si="462"/>
        <v>0.58955461886070937</v>
      </c>
      <c r="J238" s="97">
        <f t="shared" si="463"/>
        <v>0</v>
      </c>
      <c r="K238" s="97">
        <f t="shared" si="464"/>
        <v>0</v>
      </c>
      <c r="L238" s="98">
        <f t="shared" si="465"/>
        <v>0</v>
      </c>
      <c r="M238" s="98">
        <f t="shared" si="466"/>
        <v>9</v>
      </c>
      <c r="N238" s="97"/>
      <c r="O238" s="97"/>
      <c r="P238" s="97">
        <f>$G230</f>
        <v>0.59289008768484697</v>
      </c>
      <c r="Q238" s="98">
        <f t="shared" si="532"/>
        <v>9</v>
      </c>
      <c r="R238" s="97">
        <f t="shared" si="467"/>
        <v>105.87231873866266</v>
      </c>
      <c r="S238" s="97">
        <f t="shared" si="468"/>
        <v>61.169798357259623</v>
      </c>
      <c r="T238" s="97">
        <f t="shared" si="469"/>
        <v>44.702520381403033</v>
      </c>
      <c r="U238" s="97" t="str">
        <f t="shared" si="470"/>
        <v>QSOS</v>
      </c>
      <c r="V238" s="97">
        <f t="shared" si="471"/>
        <v>298.83020164274035</v>
      </c>
      <c r="W238" s="97">
        <f t="shared" si="0"/>
        <v>226</v>
      </c>
      <c r="X238" s="97">
        <f>SIN((90-$Y$9)*$AE$8)*TAN($AE$9*$AE$8)/TAN((90-'C'!$F173)*$AE$8)</f>
        <v>1.2304384962380246</v>
      </c>
      <c r="Y238" s="97">
        <f t="shared" si="472"/>
        <v>3.9313065427916092</v>
      </c>
      <c r="Z238" s="97">
        <f t="shared" si="473"/>
        <v>2.2206545302661578</v>
      </c>
      <c r="AA238" s="97">
        <f t="shared" si="474"/>
        <v>33.64793597058091</v>
      </c>
      <c r="AB238" s="97">
        <f t="shared" si="475"/>
        <v>63.235932093769605</v>
      </c>
      <c r="AC238" s="97">
        <f t="shared" si="476"/>
        <v>-29.587996123188695</v>
      </c>
      <c r="AD238" s="97">
        <f t="shared" si="477"/>
        <v>83.116131935649491</v>
      </c>
      <c r="AE238" s="97">
        <f>(COS( 90.833*$AE$8)-SIN($Y$9*$AE$8)*SIN('C'!$F173*$AE$8))/COS($Y$9*$AE$8)/COS('C'!$F173*$AE$8)</f>
        <v>-0.30824968687973975</v>
      </c>
      <c r="AF238" s="97">
        <f t="shared" si="478"/>
        <v>107.95378011273094</v>
      </c>
      <c r="AG238" s="97">
        <f>('C'!$E173+$AG$9+$AA$9/15)</f>
        <v>12.176777777777779</v>
      </c>
      <c r="AH238" s="97">
        <f t="shared" si="479"/>
        <v>0</v>
      </c>
      <c r="AI238" s="97">
        <f t="shared" si="480"/>
        <v>0</v>
      </c>
      <c r="AJ238" s="97">
        <f t="shared" si="481"/>
        <v>0</v>
      </c>
      <c r="AK238" s="97">
        <f t="shared" si="482"/>
        <v>6.6357023154011463</v>
      </c>
      <c r="AL238" s="97">
        <f t="shared" si="483"/>
        <v>6.6357023154011463</v>
      </c>
      <c r="AM238" s="97"/>
      <c r="AN238" s="97"/>
      <c r="AO238" s="106">
        <f t="shared" si="484"/>
        <v>0.27648759647504778</v>
      </c>
      <c r="AP238" s="106">
        <f>SIN((90-$Y$9)*$AE$8)*TAN($AC$10*$AE$8)/TAN((90-'C'!$F173)*$AE$8)</f>
        <v>-9.9476676382374452E-2</v>
      </c>
      <c r="AQ238" s="106">
        <f t="shared" si="485"/>
        <v>2.5695650812758871E-2</v>
      </c>
      <c r="AR238" s="106">
        <f t="shared" si="486"/>
        <v>1.0127663357422376</v>
      </c>
      <c r="AS238" s="106">
        <f t="shared" si="487"/>
        <v>-5.6368366521203956</v>
      </c>
      <c r="AT238" s="106">
        <f t="shared" si="488"/>
        <v>-9.106959298875525</v>
      </c>
      <c r="AU238" s="106">
        <f t="shared" si="489"/>
        <v>3.4701226467551294</v>
      </c>
      <c r="AV238" s="106">
        <f t="shared" si="490"/>
        <v>194.74379595099592</v>
      </c>
      <c r="AW238" s="106" t="s">
        <v>8053</v>
      </c>
      <c r="AX238" s="106" t="s">
        <v>8053</v>
      </c>
      <c r="AY238" s="106" t="s">
        <v>8053</v>
      </c>
      <c r="AZ238" s="106">
        <f t="shared" si="491"/>
        <v>11.945436267994104</v>
      </c>
      <c r="BA238" s="106">
        <f t="shared" si="492"/>
        <v>11.945436267994104</v>
      </c>
      <c r="BB238" s="106">
        <f t="shared" si="493"/>
        <v>0.49772651116642103</v>
      </c>
      <c r="BC238" s="106">
        <f t="shared" si="494"/>
        <v>0</v>
      </c>
      <c r="BD238" s="106">
        <f t="shared" si="495"/>
        <v>0</v>
      </c>
      <c r="BE238" s="106">
        <f t="shared" si="496"/>
        <v>0</v>
      </c>
      <c r="BF238" s="106">
        <f>SIN((90-$Y$9)*$AE$8)*TAN($AC$9*$AE$8)/TAN((90-'C'!$F173)*$AE$8)</f>
        <v>-1.2304384962380253</v>
      </c>
      <c r="BG238" s="106">
        <f t="shared" si="497"/>
        <v>3.9313065427916136</v>
      </c>
      <c r="BH238" s="106">
        <f t="shared" si="498"/>
        <v>2.2206545302661587</v>
      </c>
      <c r="BI238" s="106">
        <f t="shared" si="499"/>
        <v>-33.64793597058091</v>
      </c>
      <c r="BJ238" s="106">
        <f t="shared" si="500"/>
        <v>-63.235932093769613</v>
      </c>
      <c r="BK238" s="106">
        <f t="shared" si="501"/>
        <v>29.587996123188702</v>
      </c>
      <c r="BL238" s="106">
        <f t="shared" si="502"/>
        <v>276.88386806435051</v>
      </c>
      <c r="BM238" s="106" t="s">
        <v>8053</v>
      </c>
      <c r="BN238" s="106" t="s">
        <v>8053</v>
      </c>
      <c r="BO238" s="106" t="s">
        <v>8053</v>
      </c>
      <c r="BP238" s="106">
        <f t="shared" si="503"/>
        <v>14.149310852657026</v>
      </c>
      <c r="BQ238" s="106">
        <f t="shared" si="504"/>
        <v>14.149310852657026</v>
      </c>
      <c r="BR238" s="106">
        <f t="shared" si="505"/>
        <v>0.58955461886070937</v>
      </c>
      <c r="BS238" s="106">
        <f t="shared" si="506"/>
        <v>0</v>
      </c>
      <c r="BT238" s="106">
        <f t="shared" si="507"/>
        <v>0</v>
      </c>
      <c r="BU238" s="106">
        <f t="shared" si="508"/>
        <v>0</v>
      </c>
      <c r="BV238" s="106">
        <f>SIN((90-$Y$9)*$AE$8)*TAN($AE$10*$AE$8)/TAN((90-'C'!$F173)*$AE$8)</f>
        <v>9.9476676382374424E-2</v>
      </c>
      <c r="BW238" s="106">
        <f t="shared" si="509"/>
        <v>2.5695650812758864E-2</v>
      </c>
      <c r="BX238" s="106">
        <f t="shared" si="510"/>
        <v>1.0127663357422376</v>
      </c>
      <c r="BY238" s="106">
        <f t="shared" si="511"/>
        <v>5.6368366521203948</v>
      </c>
      <c r="BZ238" s="106">
        <f t="shared" si="512"/>
        <v>9.1069592988755232</v>
      </c>
      <c r="CA238" s="106">
        <f t="shared" si="513"/>
        <v>-3.4701226467551285</v>
      </c>
      <c r="CB238" s="106">
        <f t="shared" si="514"/>
        <v>165.25620404900408</v>
      </c>
      <c r="CC238" s="106" t="s">
        <v>8053</v>
      </c>
      <c r="CD238" s="106" t="s">
        <v>8053</v>
      </c>
      <c r="CE238" s="106" t="s">
        <v>8053</v>
      </c>
      <c r="CF238" s="106">
        <f t="shared" si="515"/>
        <v>0</v>
      </c>
      <c r="CG238" s="106">
        <f t="shared" si="516"/>
        <v>0</v>
      </c>
      <c r="CH238" s="106">
        <f t="shared" si="517"/>
        <v>0</v>
      </c>
      <c r="CI238" s="106">
        <f t="shared" si="518"/>
        <v>0</v>
      </c>
      <c r="CJ238" s="106">
        <f t="shared" si="519"/>
        <v>0</v>
      </c>
      <c r="CK238" s="106">
        <f t="shared" si="520"/>
        <v>0</v>
      </c>
      <c r="CL238" s="106">
        <f>90-'C'!$F173</f>
        <v>67.043000000000006</v>
      </c>
      <c r="CM238" s="106">
        <v>9</v>
      </c>
      <c r="CN238" s="97"/>
      <c r="CO238" s="97"/>
      <c r="CP238" s="97">
        <f>$G230</f>
        <v>0.59289008768484697</v>
      </c>
      <c r="CQ238" s="97"/>
      <c r="CR238" s="97" t="s">
        <v>8201</v>
      </c>
      <c r="CS238" s="97">
        <f t="shared" si="521"/>
        <v>9</v>
      </c>
      <c r="CT238" s="97">
        <f t="shared" si="522"/>
        <v>34.31666666666667</v>
      </c>
      <c r="CU238" s="97">
        <f>'C'!F173</f>
        <v>22.957000000000001</v>
      </c>
      <c r="CV238" s="97">
        <f t="shared" si="523"/>
        <v>3.1415926535897931</v>
      </c>
      <c r="CW238" s="97">
        <f t="shared" si="524"/>
        <v>1.7453292519943295E-2</v>
      </c>
      <c r="CX238" s="97">
        <f t="shared" si="525"/>
        <v>57.295779513082323</v>
      </c>
      <c r="CY238" s="97">
        <f t="shared" si="526"/>
        <v>0.59893882164272083</v>
      </c>
      <c r="CZ238" s="97">
        <f t="shared" si="527"/>
        <v>0.40067523638033825</v>
      </c>
      <c r="DA238" s="97">
        <f t="shared" si="528"/>
        <v>1.8841489029411302</v>
      </c>
      <c r="DB238" s="97">
        <f t="shared" si="529"/>
        <v>61.169798357259623</v>
      </c>
      <c r="DC238" s="97">
        <f t="shared" si="530"/>
        <v>61.169798357259623</v>
      </c>
      <c r="DD238" s="97">
        <f t="shared" si="531"/>
        <v>298.83020164274035</v>
      </c>
      <c r="DE238" s="97"/>
      <c r="DF238" s="97"/>
      <c r="DG238" s="97"/>
      <c r="DH238" s="97"/>
      <c r="DI238" s="97"/>
      <c r="DJ238" s="97"/>
      <c r="DK238" s="97"/>
      <c r="DL238" s="97"/>
      <c r="DM238" s="97"/>
      <c r="DN238" s="97"/>
      <c r="DO238" s="97"/>
    </row>
    <row r="239" spans="1:119" ht="30" customHeight="1" x14ac:dyDescent="0.2">
      <c r="A239" s="97">
        <f t="shared" si="454"/>
        <v>0</v>
      </c>
      <c r="B239" s="97">
        <f t="shared" si="455"/>
        <v>0.27705121681633588</v>
      </c>
      <c r="C239" s="97">
        <f t="shared" si="456"/>
        <v>0.27705121681633588</v>
      </c>
      <c r="D239" s="97">
        <f t="shared" si="457"/>
        <v>0.49795199271403279</v>
      </c>
      <c r="E239" s="97">
        <f t="shared" si="458"/>
        <v>0</v>
      </c>
      <c r="F239" s="98">
        <f t="shared" si="459"/>
        <v>0.49795199271403279</v>
      </c>
      <c r="G239" s="97">
        <f t="shared" si="460"/>
        <v>0.58932433185275468</v>
      </c>
      <c r="H239" s="97">
        <f t="shared" si="461"/>
        <v>0</v>
      </c>
      <c r="I239" s="98">
        <f t="shared" si="462"/>
        <v>0.58932433185275468</v>
      </c>
      <c r="J239" s="97">
        <f t="shared" si="463"/>
        <v>0</v>
      </c>
      <c r="K239" s="97">
        <f t="shared" si="464"/>
        <v>0</v>
      </c>
      <c r="L239" s="98">
        <f t="shared" si="465"/>
        <v>0</v>
      </c>
      <c r="M239" s="98">
        <f t="shared" si="466"/>
        <v>10</v>
      </c>
      <c r="N239" s="97"/>
      <c r="O239" s="97"/>
      <c r="P239" s="97">
        <f>$H230</f>
        <v>0</v>
      </c>
      <c r="Q239" s="98">
        <f t="shared" si="532"/>
        <v>10</v>
      </c>
      <c r="R239" s="97">
        <f t="shared" si="467"/>
        <v>105.87231873866266</v>
      </c>
      <c r="S239" s="97">
        <f t="shared" si="468"/>
        <v>61.071780280081384</v>
      </c>
      <c r="T239" s="97">
        <f t="shared" si="469"/>
        <v>44.800538458581272</v>
      </c>
      <c r="U239" s="97" t="str">
        <f t="shared" si="470"/>
        <v>QSOS</v>
      </c>
      <c r="V239" s="97">
        <f t="shared" si="471"/>
        <v>298.92821971991862</v>
      </c>
      <c r="W239" s="97">
        <f t="shared" si="0"/>
        <v>227</v>
      </c>
      <c r="X239" s="97">
        <f>SIN((90-$Y$9)*$AE$8)*TAN($AE$9*$AE$8)/TAN((90-'C'!$F174)*$AE$8)</f>
        <v>1.2350453233832581</v>
      </c>
      <c r="Y239" s="97">
        <f t="shared" si="472"/>
        <v>3.9313065427916092</v>
      </c>
      <c r="Z239" s="97">
        <f t="shared" si="473"/>
        <v>2.2206545302661578</v>
      </c>
      <c r="AA239" s="97">
        <f t="shared" si="474"/>
        <v>33.79083929344462</v>
      </c>
      <c r="AB239" s="97">
        <f t="shared" si="475"/>
        <v>63.235932093769605</v>
      </c>
      <c r="AC239" s="97">
        <f t="shared" si="476"/>
        <v>-29.445092800324986</v>
      </c>
      <c r="AD239" s="97">
        <f t="shared" si="477"/>
        <v>82.973228612785789</v>
      </c>
      <c r="AE239" s="97">
        <f>(COS( 90.833*$AE$8)-SIN($Y$9*$AE$8)*SIN('C'!$F174*$AE$8))/COS($Y$9*$AE$8)/COS('C'!$F174*$AE$8)</f>
        <v>-0.30934312425564692</v>
      </c>
      <c r="AF239" s="97">
        <f t="shared" si="478"/>
        <v>108.01964857701101</v>
      </c>
      <c r="AG239" s="97">
        <f>('C'!$E174+$AG$9+$AA$9/15)</f>
        <v>12.180777777777781</v>
      </c>
      <c r="AH239" s="97">
        <f t="shared" si="479"/>
        <v>0</v>
      </c>
      <c r="AI239" s="97">
        <f t="shared" si="480"/>
        <v>0</v>
      </c>
      <c r="AJ239" s="97">
        <f t="shared" si="481"/>
        <v>0</v>
      </c>
      <c r="AK239" s="97">
        <f t="shared" si="482"/>
        <v>6.6492292035920615</v>
      </c>
      <c r="AL239" s="97">
        <f t="shared" si="483"/>
        <v>6.6492292035920615</v>
      </c>
      <c r="AM239" s="97"/>
      <c r="AN239" s="97"/>
      <c r="AO239" s="106">
        <f t="shared" si="484"/>
        <v>0.27705121681633588</v>
      </c>
      <c r="AP239" s="106">
        <f>SIN((90-$Y$9)*$AE$8)*TAN($AC$10*$AE$8)/TAN((90-'C'!$F174)*$AE$8)</f>
        <v>-9.9849122347351216E-2</v>
      </c>
      <c r="AQ239" s="106">
        <f t="shared" si="485"/>
        <v>2.5695650812758871E-2</v>
      </c>
      <c r="AR239" s="106">
        <f t="shared" si="486"/>
        <v>1.0127663357422376</v>
      </c>
      <c r="AS239" s="106">
        <f t="shared" si="487"/>
        <v>-5.6580100092606198</v>
      </c>
      <c r="AT239" s="106">
        <f t="shared" si="488"/>
        <v>-9.106959298875525</v>
      </c>
      <c r="AU239" s="106">
        <f t="shared" si="489"/>
        <v>3.4489492896149052</v>
      </c>
      <c r="AV239" s="106">
        <f t="shared" si="490"/>
        <v>194.76496930813613</v>
      </c>
      <c r="AW239" s="106" t="s">
        <v>8053</v>
      </c>
      <c r="AX239" s="106" t="s">
        <v>8053</v>
      </c>
      <c r="AY239" s="106" t="s">
        <v>8053</v>
      </c>
      <c r="AZ239" s="106">
        <f t="shared" si="491"/>
        <v>11.950847825136787</v>
      </c>
      <c r="BA239" s="106">
        <f t="shared" si="492"/>
        <v>11.950847825136787</v>
      </c>
      <c r="BB239" s="106">
        <f t="shared" si="493"/>
        <v>0.49795199271403279</v>
      </c>
      <c r="BC239" s="106">
        <f t="shared" si="494"/>
        <v>0</v>
      </c>
      <c r="BD239" s="106">
        <f t="shared" si="495"/>
        <v>0</v>
      </c>
      <c r="BE239" s="106">
        <f t="shared" si="496"/>
        <v>0</v>
      </c>
      <c r="BF239" s="106">
        <f>SIN((90-$Y$9)*$AE$8)*TAN($AC$9*$AE$8)/TAN((90-'C'!$F174)*$AE$8)</f>
        <v>-1.2350453233832588</v>
      </c>
      <c r="BG239" s="106">
        <f t="shared" si="497"/>
        <v>3.9313065427916136</v>
      </c>
      <c r="BH239" s="106">
        <f t="shared" si="498"/>
        <v>2.2206545302661587</v>
      </c>
      <c r="BI239" s="106">
        <f t="shared" si="499"/>
        <v>-33.790839293444627</v>
      </c>
      <c r="BJ239" s="106">
        <f t="shared" si="500"/>
        <v>-63.235932093769613</v>
      </c>
      <c r="BK239" s="106">
        <f t="shared" si="501"/>
        <v>29.445092800324986</v>
      </c>
      <c r="BL239" s="106">
        <f t="shared" si="502"/>
        <v>277.02677138721424</v>
      </c>
      <c r="BM239" s="106" t="s">
        <v>8053</v>
      </c>
      <c r="BN239" s="106" t="s">
        <v>8053</v>
      </c>
      <c r="BO239" s="106" t="s">
        <v>8053</v>
      </c>
      <c r="BP239" s="106">
        <f t="shared" si="503"/>
        <v>14.143783964466113</v>
      </c>
      <c r="BQ239" s="106">
        <f t="shared" si="504"/>
        <v>14.143783964466113</v>
      </c>
      <c r="BR239" s="106">
        <f t="shared" si="505"/>
        <v>0.58932433185275468</v>
      </c>
      <c r="BS239" s="106">
        <f t="shared" si="506"/>
        <v>0</v>
      </c>
      <c r="BT239" s="106">
        <f t="shared" si="507"/>
        <v>0</v>
      </c>
      <c r="BU239" s="106">
        <f t="shared" si="508"/>
        <v>0</v>
      </c>
      <c r="BV239" s="106">
        <f>SIN((90-$Y$9)*$AE$8)*TAN($AE$10*$AE$8)/TAN((90-'C'!$F174)*$AE$8)</f>
        <v>9.9849122347351202E-2</v>
      </c>
      <c r="BW239" s="106">
        <f t="shared" si="509"/>
        <v>2.5695650812758864E-2</v>
      </c>
      <c r="BX239" s="106">
        <f t="shared" si="510"/>
        <v>1.0127663357422376</v>
      </c>
      <c r="BY239" s="106">
        <f t="shared" si="511"/>
        <v>5.6580100092606189</v>
      </c>
      <c r="BZ239" s="106">
        <f t="shared" si="512"/>
        <v>9.1069592988755232</v>
      </c>
      <c r="CA239" s="106">
        <f t="shared" si="513"/>
        <v>-3.4489492896149043</v>
      </c>
      <c r="CB239" s="106">
        <f t="shared" si="514"/>
        <v>165.23503069186387</v>
      </c>
      <c r="CC239" s="106" t="s">
        <v>8053</v>
      </c>
      <c r="CD239" s="106" t="s">
        <v>8053</v>
      </c>
      <c r="CE239" s="106" t="s">
        <v>8053</v>
      </c>
      <c r="CF239" s="106">
        <f t="shared" si="515"/>
        <v>0</v>
      </c>
      <c r="CG239" s="106">
        <f t="shared" si="516"/>
        <v>0</v>
      </c>
      <c r="CH239" s="106">
        <f t="shared" si="517"/>
        <v>0</v>
      </c>
      <c r="CI239" s="106">
        <f t="shared" si="518"/>
        <v>0</v>
      </c>
      <c r="CJ239" s="106">
        <f t="shared" si="519"/>
        <v>0</v>
      </c>
      <c r="CK239" s="106">
        <f t="shared" si="520"/>
        <v>0</v>
      </c>
      <c r="CL239" s="106">
        <f>90-'C'!$F174</f>
        <v>66.966000000000008</v>
      </c>
      <c r="CM239" s="106">
        <v>10</v>
      </c>
      <c r="CN239" s="97"/>
      <c r="CO239" s="97"/>
      <c r="CP239" s="97">
        <f>$H230</f>
        <v>0</v>
      </c>
      <c r="CQ239" s="97"/>
      <c r="CR239" s="97" t="s">
        <v>8201</v>
      </c>
      <c r="CS239" s="97">
        <f t="shared" si="521"/>
        <v>10</v>
      </c>
      <c r="CT239" s="97">
        <f t="shared" si="522"/>
        <v>34.31666666666667</v>
      </c>
      <c r="CU239" s="97">
        <f>'C'!F174</f>
        <v>23.033999999999999</v>
      </c>
      <c r="CV239" s="97">
        <f t="shared" si="523"/>
        <v>3.1415926535897931</v>
      </c>
      <c r="CW239" s="97">
        <f t="shared" si="524"/>
        <v>1.7453292519943295E-2</v>
      </c>
      <c r="CX239" s="97">
        <f t="shared" si="525"/>
        <v>57.295779513082323</v>
      </c>
      <c r="CY239" s="97">
        <f t="shared" si="526"/>
        <v>0.59893882164272083</v>
      </c>
      <c r="CZ239" s="97">
        <f t="shared" si="527"/>
        <v>0.40201913990437382</v>
      </c>
      <c r="DA239" s="97">
        <f t="shared" si="528"/>
        <v>1.8852985245160496</v>
      </c>
      <c r="DB239" s="97">
        <f t="shared" si="529"/>
        <v>61.071780280081384</v>
      </c>
      <c r="DC239" s="97">
        <f t="shared" si="530"/>
        <v>61.071780280081384</v>
      </c>
      <c r="DD239" s="97">
        <f t="shared" si="531"/>
        <v>298.92821971991862</v>
      </c>
      <c r="DE239" s="97"/>
      <c r="DF239" s="97"/>
      <c r="DG239" s="97"/>
      <c r="DH239" s="97"/>
      <c r="DI239" s="97"/>
      <c r="DJ239" s="97"/>
      <c r="DK239" s="97"/>
      <c r="DL239" s="97"/>
      <c r="DM239" s="97"/>
      <c r="DN239" s="97"/>
      <c r="DO239" s="97"/>
    </row>
    <row r="240" spans="1:119" ht="30" customHeight="1" x14ac:dyDescent="0.2">
      <c r="A240" s="97">
        <f t="shared" si="454"/>
        <v>0</v>
      </c>
      <c r="B240" s="97">
        <f t="shared" si="455"/>
        <v>0.27753805429467671</v>
      </c>
      <c r="C240" s="97">
        <f t="shared" si="456"/>
        <v>0.27753805429467671</v>
      </c>
      <c r="D240" s="97">
        <f t="shared" si="457"/>
        <v>0.49813052100916888</v>
      </c>
      <c r="E240" s="97">
        <f t="shared" si="458"/>
        <v>0</v>
      </c>
      <c r="F240" s="98">
        <f t="shared" si="459"/>
        <v>0.49813052100916888</v>
      </c>
      <c r="G240" s="97">
        <f t="shared" si="460"/>
        <v>0.58908749437441399</v>
      </c>
      <c r="H240" s="97">
        <f t="shared" si="461"/>
        <v>0</v>
      </c>
      <c r="I240" s="98">
        <f t="shared" si="462"/>
        <v>0.58908749437441399</v>
      </c>
      <c r="J240" s="97">
        <f t="shared" si="463"/>
        <v>0</v>
      </c>
      <c r="K240" s="97">
        <f t="shared" si="464"/>
        <v>0</v>
      </c>
      <c r="L240" s="98">
        <f t="shared" si="465"/>
        <v>0</v>
      </c>
      <c r="M240" s="98">
        <f t="shared" si="466"/>
        <v>11</v>
      </c>
      <c r="N240" s="97" t="s">
        <v>8187</v>
      </c>
      <c r="O240" s="97"/>
      <c r="P240" s="97"/>
      <c r="Q240" s="98">
        <f t="shared" si="532"/>
        <v>11</v>
      </c>
      <c r="R240" s="97">
        <f t="shared" si="467"/>
        <v>105.87231873866266</v>
      </c>
      <c r="S240" s="97">
        <f t="shared" si="468"/>
        <v>60.982641103362397</v>
      </c>
      <c r="T240" s="97">
        <f t="shared" si="469"/>
        <v>44.889677635300259</v>
      </c>
      <c r="U240" s="97" t="str">
        <f t="shared" si="470"/>
        <v>QSOS</v>
      </c>
      <c r="V240" s="97">
        <f t="shared" si="471"/>
        <v>299.01735889663757</v>
      </c>
      <c r="W240" s="97">
        <f t="shared" si="0"/>
        <v>228</v>
      </c>
      <c r="X240" s="97">
        <f>SIN((90-$Y$9)*$AE$8)*TAN($AE$9*$AE$8)/TAN((90-'C'!$F175)*$AE$8)</f>
        <v>1.2392379184822624</v>
      </c>
      <c r="Y240" s="97">
        <f t="shared" si="472"/>
        <v>3.9313065427916092</v>
      </c>
      <c r="Z240" s="97">
        <f t="shared" si="473"/>
        <v>2.2206545302661578</v>
      </c>
      <c r="AA240" s="97">
        <f t="shared" si="474"/>
        <v>33.92110078564729</v>
      </c>
      <c r="AB240" s="97">
        <f t="shared" si="475"/>
        <v>63.235932093769605</v>
      </c>
      <c r="AC240" s="97">
        <f t="shared" si="476"/>
        <v>-29.314831308122315</v>
      </c>
      <c r="AD240" s="97">
        <f t="shared" si="477"/>
        <v>82.842967120583097</v>
      </c>
      <c r="AE240" s="97">
        <f>(COS( 90.833*$AE$8)-SIN($Y$9*$AE$8)*SIN('C'!$F175*$AE$8))/COS($Y$9*$AE$8)/COS('C'!$F175*$AE$8)</f>
        <v>-0.31033827302257427</v>
      </c>
      <c r="AF240" s="97">
        <f t="shared" si="478"/>
        <v>108.0796175698194</v>
      </c>
      <c r="AG240" s="97">
        <f>('C'!$E175+$AG$9+$AA$9/15)</f>
        <v>12.183777777777781</v>
      </c>
      <c r="AH240" s="97">
        <f t="shared" si="479"/>
        <v>0</v>
      </c>
      <c r="AI240" s="97">
        <f t="shared" si="480"/>
        <v>0</v>
      </c>
      <c r="AJ240" s="97">
        <f t="shared" si="481"/>
        <v>0</v>
      </c>
      <c r="AK240" s="97">
        <f t="shared" si="482"/>
        <v>6.6609133030722409</v>
      </c>
      <c r="AL240" s="97">
        <f t="shared" si="483"/>
        <v>6.6609133030722409</v>
      </c>
      <c r="AM240" s="97"/>
      <c r="AN240" s="97"/>
      <c r="AO240" s="106">
        <f t="shared" si="484"/>
        <v>0.27753805429467671</v>
      </c>
      <c r="AP240" s="106">
        <f>SIN((90-$Y$9)*$AE$8)*TAN($AC$10*$AE$8)/TAN((90-'C'!$F175)*$AE$8)</f>
        <v>-0.10018807909093581</v>
      </c>
      <c r="AQ240" s="106">
        <f t="shared" si="485"/>
        <v>2.5695650812758871E-2</v>
      </c>
      <c r="AR240" s="106">
        <f t="shared" si="486"/>
        <v>1.0127663357422376</v>
      </c>
      <c r="AS240" s="106">
        <f t="shared" si="487"/>
        <v>-5.6772801955095975</v>
      </c>
      <c r="AT240" s="106">
        <f t="shared" si="488"/>
        <v>-9.106959298875525</v>
      </c>
      <c r="AU240" s="106">
        <f t="shared" si="489"/>
        <v>3.4296791033659275</v>
      </c>
      <c r="AV240" s="106">
        <f t="shared" si="490"/>
        <v>194.78423949438513</v>
      </c>
      <c r="AW240" s="106" t="s">
        <v>8053</v>
      </c>
      <c r="AX240" s="106" t="s">
        <v>8053</v>
      </c>
      <c r="AY240" s="106" t="s">
        <v>8053</v>
      </c>
      <c r="AZ240" s="106">
        <f t="shared" si="491"/>
        <v>11.955132504220053</v>
      </c>
      <c r="BA240" s="106">
        <f t="shared" si="492"/>
        <v>11.955132504220053</v>
      </c>
      <c r="BB240" s="106">
        <f t="shared" si="493"/>
        <v>0.49813052100916888</v>
      </c>
      <c r="BC240" s="106">
        <f t="shared" si="494"/>
        <v>0</v>
      </c>
      <c r="BD240" s="106">
        <f t="shared" si="495"/>
        <v>0</v>
      </c>
      <c r="BE240" s="106">
        <f t="shared" si="496"/>
        <v>0</v>
      </c>
      <c r="BF240" s="106">
        <f>SIN((90-$Y$9)*$AE$8)*TAN($AC$9*$AE$8)/TAN((90-'C'!$F175)*$AE$8)</f>
        <v>-1.2392379184822628</v>
      </c>
      <c r="BG240" s="106">
        <f t="shared" si="497"/>
        <v>3.9313065427916136</v>
      </c>
      <c r="BH240" s="106">
        <f t="shared" si="498"/>
        <v>2.2206545302661587</v>
      </c>
      <c r="BI240" s="106">
        <f t="shared" si="499"/>
        <v>-33.92110078564729</v>
      </c>
      <c r="BJ240" s="106">
        <f t="shared" si="500"/>
        <v>-63.235932093769613</v>
      </c>
      <c r="BK240" s="106">
        <f t="shared" si="501"/>
        <v>29.314831308122322</v>
      </c>
      <c r="BL240" s="106">
        <f t="shared" si="502"/>
        <v>277.15703287941693</v>
      </c>
      <c r="BM240" s="106" t="s">
        <v>8053</v>
      </c>
      <c r="BN240" s="106" t="s">
        <v>8053</v>
      </c>
      <c r="BO240" s="106" t="s">
        <v>8053</v>
      </c>
      <c r="BP240" s="106">
        <f t="shared" si="503"/>
        <v>14.138099864985936</v>
      </c>
      <c r="BQ240" s="106">
        <f t="shared" si="504"/>
        <v>14.138099864985936</v>
      </c>
      <c r="BR240" s="106">
        <f t="shared" si="505"/>
        <v>0.58908749437441399</v>
      </c>
      <c r="BS240" s="106">
        <f t="shared" si="506"/>
        <v>0</v>
      </c>
      <c r="BT240" s="106">
        <f t="shared" si="507"/>
        <v>0</v>
      </c>
      <c r="BU240" s="106">
        <f t="shared" si="508"/>
        <v>0</v>
      </c>
      <c r="BV240" s="106">
        <f>SIN((90-$Y$9)*$AE$8)*TAN($AE$10*$AE$8)/TAN((90-'C'!$F175)*$AE$8)</f>
        <v>0.10018807909093579</v>
      </c>
      <c r="BW240" s="106">
        <f t="shared" si="509"/>
        <v>2.5695650812758864E-2</v>
      </c>
      <c r="BX240" s="106">
        <f t="shared" si="510"/>
        <v>1.0127663357422376</v>
      </c>
      <c r="BY240" s="106">
        <f t="shared" si="511"/>
        <v>5.6772801955095966</v>
      </c>
      <c r="BZ240" s="106">
        <f t="shared" si="512"/>
        <v>9.1069592988755232</v>
      </c>
      <c r="CA240" s="106">
        <f t="shared" si="513"/>
        <v>-3.4296791033659266</v>
      </c>
      <c r="CB240" s="106">
        <f t="shared" si="514"/>
        <v>165.21576050561487</v>
      </c>
      <c r="CC240" s="106" t="s">
        <v>8053</v>
      </c>
      <c r="CD240" s="106" t="s">
        <v>8053</v>
      </c>
      <c r="CE240" s="106" t="s">
        <v>8053</v>
      </c>
      <c r="CF240" s="106">
        <f t="shared" si="515"/>
        <v>0</v>
      </c>
      <c r="CG240" s="106">
        <f t="shared" si="516"/>
        <v>0</v>
      </c>
      <c r="CH240" s="106">
        <f t="shared" si="517"/>
        <v>0</v>
      </c>
      <c r="CI240" s="106">
        <f t="shared" si="518"/>
        <v>0</v>
      </c>
      <c r="CJ240" s="106">
        <f t="shared" si="519"/>
        <v>0</v>
      </c>
      <c r="CK240" s="106">
        <f t="shared" si="520"/>
        <v>0</v>
      </c>
      <c r="CL240" s="106">
        <f>90-'C'!$F175</f>
        <v>66.896000000000001</v>
      </c>
      <c r="CM240" s="106">
        <v>11</v>
      </c>
      <c r="CN240" s="97" t="s">
        <v>8187</v>
      </c>
      <c r="CO240" s="97"/>
      <c r="CP240" s="97"/>
      <c r="CQ240" s="97"/>
      <c r="CR240" s="97" t="s">
        <v>8201</v>
      </c>
      <c r="CS240" s="97">
        <f t="shared" si="521"/>
        <v>11</v>
      </c>
      <c r="CT240" s="97">
        <f t="shared" si="522"/>
        <v>34.31666666666667</v>
      </c>
      <c r="CU240" s="97">
        <f>'C'!F175</f>
        <v>23.103999999999999</v>
      </c>
      <c r="CV240" s="97">
        <f t="shared" si="523"/>
        <v>3.1415926535897931</v>
      </c>
      <c r="CW240" s="97">
        <f t="shared" si="524"/>
        <v>1.7453292519943295E-2</v>
      </c>
      <c r="CX240" s="97">
        <f t="shared" si="525"/>
        <v>57.295779513082323</v>
      </c>
      <c r="CY240" s="97">
        <f t="shared" si="526"/>
        <v>0.59893882164272083</v>
      </c>
      <c r="CZ240" s="97">
        <f t="shared" si="527"/>
        <v>0.40324087038076989</v>
      </c>
      <c r="DA240" s="97">
        <f t="shared" si="528"/>
        <v>1.886345180889661</v>
      </c>
      <c r="DB240" s="97">
        <f t="shared" si="529"/>
        <v>60.982641103362397</v>
      </c>
      <c r="DC240" s="97">
        <f t="shared" si="530"/>
        <v>60.982641103362397</v>
      </c>
      <c r="DD240" s="97">
        <f t="shared" si="531"/>
        <v>299.01735889663757</v>
      </c>
      <c r="DE240" s="97"/>
      <c r="DF240" s="97"/>
      <c r="DG240" s="97"/>
      <c r="DH240" s="97"/>
      <c r="DI240" s="97"/>
      <c r="DJ240" s="97"/>
      <c r="DK240" s="97"/>
      <c r="DL240" s="97"/>
      <c r="DM240" s="97"/>
      <c r="DN240" s="97"/>
      <c r="DO240" s="97"/>
    </row>
    <row r="241" spans="1:119" ht="30" customHeight="1" x14ac:dyDescent="0.2">
      <c r="A241" s="97">
        <f t="shared" si="454"/>
        <v>0</v>
      </c>
      <c r="B241" s="97">
        <f t="shared" si="455"/>
        <v>0.27798950494417379</v>
      </c>
      <c r="C241" s="97">
        <f t="shared" si="456"/>
        <v>0.27798950494417379</v>
      </c>
      <c r="D241" s="97">
        <f t="shared" si="457"/>
        <v>0.4983037457333705</v>
      </c>
      <c r="E241" s="97">
        <f t="shared" si="458"/>
        <v>0</v>
      </c>
      <c r="F241" s="98">
        <f t="shared" si="459"/>
        <v>0.4983037457333705</v>
      </c>
      <c r="G241" s="97">
        <f t="shared" si="460"/>
        <v>0.58888604372491693</v>
      </c>
      <c r="H241" s="97">
        <f t="shared" si="461"/>
        <v>0</v>
      </c>
      <c r="I241" s="98">
        <f t="shared" si="462"/>
        <v>0.58888604372491693</v>
      </c>
      <c r="J241" s="97">
        <f t="shared" si="463"/>
        <v>0</v>
      </c>
      <c r="K241" s="97">
        <f t="shared" si="464"/>
        <v>0</v>
      </c>
      <c r="L241" s="98">
        <f t="shared" si="465"/>
        <v>0</v>
      </c>
      <c r="M241" s="98">
        <f t="shared" si="466"/>
        <v>12</v>
      </c>
      <c r="N241" s="97"/>
      <c r="O241" s="97" t="s">
        <v>8188</v>
      </c>
      <c r="P241" s="97"/>
      <c r="Q241" s="98">
        <f t="shared" si="532"/>
        <v>12</v>
      </c>
      <c r="R241" s="97">
        <f t="shared" si="467"/>
        <v>105.87231873866266</v>
      </c>
      <c r="S241" s="97">
        <f t="shared" si="468"/>
        <v>60.902389784631346</v>
      </c>
      <c r="T241" s="97">
        <f t="shared" si="469"/>
        <v>44.96992895403131</v>
      </c>
      <c r="U241" s="97" t="str">
        <f t="shared" si="470"/>
        <v>QSOS</v>
      </c>
      <c r="V241" s="97">
        <f t="shared" si="471"/>
        <v>299.09761021536866</v>
      </c>
      <c r="W241" s="97">
        <f t="shared" si="0"/>
        <v>229</v>
      </c>
      <c r="X241" s="97">
        <f>SIN((90-$Y$9)*$AE$8)*TAN($AE$9*$AE$8)/TAN((90-'C'!$F176)*$AE$8)</f>
        <v>1.243014992221833</v>
      </c>
      <c r="Y241" s="97">
        <f t="shared" si="472"/>
        <v>3.9313065427916092</v>
      </c>
      <c r="Z241" s="97">
        <f t="shared" si="473"/>
        <v>2.2206545302661578</v>
      </c>
      <c r="AA241" s="97">
        <f t="shared" si="474"/>
        <v>34.03862301946625</v>
      </c>
      <c r="AB241" s="97">
        <f t="shared" si="475"/>
        <v>63.235932093769605</v>
      </c>
      <c r="AC241" s="97">
        <f t="shared" si="476"/>
        <v>-29.197309074303355</v>
      </c>
      <c r="AD241" s="97">
        <f t="shared" si="477"/>
        <v>82.725444886764137</v>
      </c>
      <c r="AE241" s="97">
        <f>(COS( 90.833*$AE$8)-SIN($Y$9*$AE$8)*SIN('C'!$F176*$AE$8))/COS($Y$9*$AE$8)/COS('C'!$F176*$AE$8)</f>
        <v>-0.31123481862905283</v>
      </c>
      <c r="AF241" s="97">
        <f t="shared" si="478"/>
        <v>108.13366215396078</v>
      </c>
      <c r="AG241" s="97">
        <f>('C'!$E176+$AG$9+$AA$9/15)</f>
        <v>12.186777777777781</v>
      </c>
      <c r="AH241" s="97">
        <f t="shared" si="479"/>
        <v>0</v>
      </c>
      <c r="AI241" s="97">
        <f t="shared" si="480"/>
        <v>0</v>
      </c>
      <c r="AJ241" s="97">
        <f t="shared" si="481"/>
        <v>0</v>
      </c>
      <c r="AK241" s="97">
        <f t="shared" si="482"/>
        <v>6.6717481186601715</v>
      </c>
      <c r="AL241" s="97">
        <f t="shared" si="483"/>
        <v>6.6717481186601715</v>
      </c>
      <c r="AM241" s="97"/>
      <c r="AN241" s="97"/>
      <c r="AO241" s="106">
        <f t="shared" si="484"/>
        <v>0.27798950494417379</v>
      </c>
      <c r="AP241" s="106">
        <f>SIN((90-$Y$9)*$AE$8)*TAN($AC$10*$AE$8)/TAN((90-'C'!$F176)*$AE$8)</f>
        <v>-0.10049344237663632</v>
      </c>
      <c r="AQ241" s="106">
        <f t="shared" si="485"/>
        <v>2.5695650812758871E-2</v>
      </c>
      <c r="AR241" s="106">
        <f t="shared" si="486"/>
        <v>1.0127663357422376</v>
      </c>
      <c r="AS241" s="106">
        <f t="shared" si="487"/>
        <v>-5.6946410962221838</v>
      </c>
      <c r="AT241" s="106">
        <f t="shared" si="488"/>
        <v>-9.106959298875525</v>
      </c>
      <c r="AU241" s="106">
        <f t="shared" si="489"/>
        <v>3.4123182026533412</v>
      </c>
      <c r="AV241" s="106">
        <f t="shared" si="490"/>
        <v>194.80160039509769</v>
      </c>
      <c r="AW241" s="106" t="s">
        <v>8053</v>
      </c>
      <c r="AX241" s="106" t="s">
        <v>8053</v>
      </c>
      <c r="AY241" s="106" t="s">
        <v>8053</v>
      </c>
      <c r="AZ241" s="106">
        <f t="shared" si="491"/>
        <v>11.959289897600891</v>
      </c>
      <c r="BA241" s="106">
        <f t="shared" si="492"/>
        <v>11.959289897600891</v>
      </c>
      <c r="BB241" s="106">
        <f t="shared" si="493"/>
        <v>0.4983037457333705</v>
      </c>
      <c r="BC241" s="106">
        <f t="shared" si="494"/>
        <v>0</v>
      </c>
      <c r="BD241" s="106">
        <f t="shared" si="495"/>
        <v>0</v>
      </c>
      <c r="BE241" s="106">
        <f t="shared" si="496"/>
        <v>0</v>
      </c>
      <c r="BF241" s="106">
        <f>SIN((90-$Y$9)*$AE$8)*TAN($AC$9*$AE$8)/TAN((90-'C'!$F176)*$AE$8)</f>
        <v>-1.2430149922218336</v>
      </c>
      <c r="BG241" s="106">
        <f t="shared" si="497"/>
        <v>3.9313065427916136</v>
      </c>
      <c r="BH241" s="106">
        <f t="shared" si="498"/>
        <v>2.2206545302661587</v>
      </c>
      <c r="BI241" s="106">
        <f t="shared" si="499"/>
        <v>-34.03862301946625</v>
      </c>
      <c r="BJ241" s="106">
        <f t="shared" si="500"/>
        <v>-63.235932093769613</v>
      </c>
      <c r="BK241" s="106">
        <f t="shared" si="501"/>
        <v>29.197309074303362</v>
      </c>
      <c r="BL241" s="106">
        <f t="shared" si="502"/>
        <v>277.27455511323586</v>
      </c>
      <c r="BM241" s="106" t="s">
        <v>8053</v>
      </c>
      <c r="BN241" s="106" t="s">
        <v>8053</v>
      </c>
      <c r="BO241" s="106" t="s">
        <v>8053</v>
      </c>
      <c r="BP241" s="106">
        <f t="shared" si="503"/>
        <v>14.133265049398005</v>
      </c>
      <c r="BQ241" s="106">
        <f t="shared" si="504"/>
        <v>14.133265049398005</v>
      </c>
      <c r="BR241" s="106">
        <f t="shared" si="505"/>
        <v>0.58888604372491693</v>
      </c>
      <c r="BS241" s="106">
        <f t="shared" si="506"/>
        <v>0</v>
      </c>
      <c r="BT241" s="106">
        <f t="shared" si="507"/>
        <v>0</v>
      </c>
      <c r="BU241" s="106">
        <f t="shared" si="508"/>
        <v>0</v>
      </c>
      <c r="BV241" s="106">
        <f>SIN((90-$Y$9)*$AE$8)*TAN($AE$10*$AE$8)/TAN((90-'C'!$F176)*$AE$8)</f>
        <v>0.10049344237663629</v>
      </c>
      <c r="BW241" s="106">
        <f t="shared" si="509"/>
        <v>2.5695650812758864E-2</v>
      </c>
      <c r="BX241" s="106">
        <f t="shared" si="510"/>
        <v>1.0127663357422376</v>
      </c>
      <c r="BY241" s="106">
        <f t="shared" si="511"/>
        <v>5.6946410962221812</v>
      </c>
      <c r="BZ241" s="106">
        <f t="shared" si="512"/>
        <v>9.1069592988755232</v>
      </c>
      <c r="CA241" s="106">
        <f t="shared" si="513"/>
        <v>-3.4123182026533421</v>
      </c>
      <c r="CB241" s="106">
        <f t="shared" si="514"/>
        <v>165.19839960490231</v>
      </c>
      <c r="CC241" s="106" t="s">
        <v>8053</v>
      </c>
      <c r="CD241" s="106" t="s">
        <v>8053</v>
      </c>
      <c r="CE241" s="106" t="s">
        <v>8053</v>
      </c>
      <c r="CF241" s="106">
        <f t="shared" si="515"/>
        <v>0</v>
      </c>
      <c r="CG241" s="106">
        <f t="shared" si="516"/>
        <v>0</v>
      </c>
      <c r="CH241" s="106">
        <f t="shared" si="517"/>
        <v>0</v>
      </c>
      <c r="CI241" s="106">
        <f t="shared" si="518"/>
        <v>0</v>
      </c>
      <c r="CJ241" s="106">
        <f t="shared" si="519"/>
        <v>0</v>
      </c>
      <c r="CK241" s="106">
        <f t="shared" si="520"/>
        <v>0</v>
      </c>
      <c r="CL241" s="106">
        <f>90-'C'!$F176</f>
        <v>66.832999999999998</v>
      </c>
      <c r="CM241" s="106">
        <v>12</v>
      </c>
      <c r="CN241" s="97"/>
      <c r="CO241" s="97" t="s">
        <v>8188</v>
      </c>
      <c r="CP241" s="97"/>
      <c r="CQ241" s="97"/>
      <c r="CR241" s="97" t="s">
        <v>8201</v>
      </c>
      <c r="CS241" s="97">
        <f t="shared" si="521"/>
        <v>12</v>
      </c>
      <c r="CT241" s="97">
        <f t="shared" si="522"/>
        <v>34.31666666666667</v>
      </c>
      <c r="CU241" s="97">
        <f>'C'!F176</f>
        <v>23.167000000000002</v>
      </c>
      <c r="CV241" s="97">
        <f t="shared" si="523"/>
        <v>3.1415926535897931</v>
      </c>
      <c r="CW241" s="97">
        <f t="shared" si="524"/>
        <v>1.7453292519943295E-2</v>
      </c>
      <c r="CX241" s="97">
        <f t="shared" si="525"/>
        <v>57.295779513082323</v>
      </c>
      <c r="CY241" s="97">
        <f t="shared" si="526"/>
        <v>0.59893882164272083</v>
      </c>
      <c r="CZ241" s="97">
        <f t="shared" si="527"/>
        <v>0.40434042780952634</v>
      </c>
      <c r="DA241" s="97">
        <f t="shared" si="528"/>
        <v>1.8872884368257992</v>
      </c>
      <c r="DB241" s="97">
        <f t="shared" si="529"/>
        <v>60.902389784631346</v>
      </c>
      <c r="DC241" s="97">
        <f t="shared" si="530"/>
        <v>60.902389784631346</v>
      </c>
      <c r="DD241" s="97">
        <f t="shared" si="531"/>
        <v>299.09761021536866</v>
      </c>
      <c r="DE241" s="97"/>
      <c r="DF241" s="97"/>
      <c r="DG241" s="97"/>
      <c r="DH241" s="97"/>
      <c r="DI241" s="97"/>
      <c r="DJ241" s="97"/>
      <c r="DK241" s="97"/>
      <c r="DL241" s="97"/>
      <c r="DM241" s="97"/>
      <c r="DN241" s="97"/>
      <c r="DO241" s="97"/>
    </row>
    <row r="242" spans="1:119" ht="30" customHeight="1" x14ac:dyDescent="0.2">
      <c r="A242" s="97">
        <f t="shared" si="454"/>
        <v>0</v>
      </c>
      <c r="B242" s="97">
        <f t="shared" si="455"/>
        <v>0.27845218723720283</v>
      </c>
      <c r="C242" s="97">
        <f t="shared" si="456"/>
        <v>0.27845218723720283</v>
      </c>
      <c r="D242" s="97">
        <f t="shared" si="457"/>
        <v>0.49851408466825592</v>
      </c>
      <c r="E242" s="97">
        <f t="shared" si="458"/>
        <v>0</v>
      </c>
      <c r="F242" s="98">
        <f t="shared" si="459"/>
        <v>0.49851408466825592</v>
      </c>
      <c r="G242" s="97">
        <f t="shared" si="460"/>
        <v>0.58875669476522097</v>
      </c>
      <c r="H242" s="97">
        <f t="shared" si="461"/>
        <v>0</v>
      </c>
      <c r="I242" s="98">
        <f t="shared" si="462"/>
        <v>0.58875669476522097</v>
      </c>
      <c r="J242" s="97">
        <f t="shared" si="463"/>
        <v>0</v>
      </c>
      <c r="K242" s="97">
        <f t="shared" si="464"/>
        <v>0</v>
      </c>
      <c r="L242" s="98">
        <f t="shared" si="465"/>
        <v>0</v>
      </c>
      <c r="M242" s="98">
        <f t="shared" si="466"/>
        <v>13</v>
      </c>
      <c r="N242" s="97"/>
      <c r="O242" s="97"/>
      <c r="P242" s="97">
        <f>$D230</f>
        <v>0.49607800145490971</v>
      </c>
      <c r="Q242" s="98">
        <f t="shared" si="532"/>
        <v>13</v>
      </c>
      <c r="R242" s="97">
        <f t="shared" si="467"/>
        <v>105.87231873866266</v>
      </c>
      <c r="S242" s="97">
        <f t="shared" si="468"/>
        <v>60.829760073062573</v>
      </c>
      <c r="T242" s="97">
        <f t="shared" si="469"/>
        <v>45.042558665600083</v>
      </c>
      <c r="U242" s="97" t="str">
        <f t="shared" si="470"/>
        <v>QSOS</v>
      </c>
      <c r="V242" s="97">
        <f t="shared" si="471"/>
        <v>299.17023992693743</v>
      </c>
      <c r="W242" s="97">
        <f t="shared" si="0"/>
        <v>230</v>
      </c>
      <c r="X242" s="97">
        <f>SIN((90-$Y$9)*$AE$8)*TAN($AE$9*$AE$8)/TAN((90-'C'!$F177)*$AE$8)</f>
        <v>1.2464354084467588</v>
      </c>
      <c r="Y242" s="97">
        <f t="shared" si="472"/>
        <v>3.9313065427916092</v>
      </c>
      <c r="Z242" s="97">
        <f t="shared" si="473"/>
        <v>2.2206545302661578</v>
      </c>
      <c r="AA242" s="97">
        <f t="shared" si="474"/>
        <v>34.14518864495674</v>
      </c>
      <c r="AB242" s="97">
        <f t="shared" si="475"/>
        <v>63.235932093769605</v>
      </c>
      <c r="AC242" s="97">
        <f t="shared" si="476"/>
        <v>-29.090743448812866</v>
      </c>
      <c r="AD242" s="97">
        <f t="shared" si="477"/>
        <v>82.618879261273662</v>
      </c>
      <c r="AE242" s="97">
        <f>(COS( 90.833*$AE$8)-SIN($Y$9*$AE$8)*SIN('C'!$F177*$AE$8))/COS($Y$9*$AE$8)/COS('C'!$F177*$AE$8)</f>
        <v>-0.31204672613201878</v>
      </c>
      <c r="AF242" s="97">
        <f t="shared" si="478"/>
        <v>108.18261908453373</v>
      </c>
      <c r="AG242" s="97">
        <f>('C'!$E177+$AG$9+$AA$9/15)</f>
        <v>12.190777777777779</v>
      </c>
      <c r="AH242" s="97">
        <f t="shared" si="479"/>
        <v>0</v>
      </c>
      <c r="AI242" s="97">
        <f t="shared" si="480"/>
        <v>0</v>
      </c>
      <c r="AJ242" s="97">
        <f t="shared" si="481"/>
        <v>0</v>
      </c>
      <c r="AK242" s="97">
        <f t="shared" si="482"/>
        <v>6.6828524936928684</v>
      </c>
      <c r="AL242" s="97">
        <f t="shared" si="483"/>
        <v>6.6828524936928684</v>
      </c>
      <c r="AM242" s="97"/>
      <c r="AN242" s="97"/>
      <c r="AO242" s="106">
        <f t="shared" si="484"/>
        <v>0.27845218723720283</v>
      </c>
      <c r="AP242" s="106">
        <f>SIN((90-$Y$9)*$AE$8)*TAN($AC$10*$AE$8)/TAN((90-'C'!$F177)*$AE$8)</f>
        <v>-0.10076997114173938</v>
      </c>
      <c r="AQ242" s="106">
        <f t="shared" si="485"/>
        <v>2.5695650812758871E-2</v>
      </c>
      <c r="AR242" s="106">
        <f t="shared" si="486"/>
        <v>1.0127663357422376</v>
      </c>
      <c r="AS242" s="106">
        <f t="shared" si="487"/>
        <v>-5.7103631127809873</v>
      </c>
      <c r="AT242" s="106">
        <f t="shared" si="488"/>
        <v>-9.106959298875525</v>
      </c>
      <c r="AU242" s="106">
        <f t="shared" si="489"/>
        <v>3.3965961860945377</v>
      </c>
      <c r="AV242" s="106">
        <f t="shared" si="490"/>
        <v>194.81732241165651</v>
      </c>
      <c r="AW242" s="106" t="s">
        <v>8053</v>
      </c>
      <c r="AX242" s="106" t="s">
        <v>8053</v>
      </c>
      <c r="AY242" s="106" t="s">
        <v>8053</v>
      </c>
      <c r="AZ242" s="106">
        <f t="shared" si="491"/>
        <v>11.964338032038143</v>
      </c>
      <c r="BA242" s="106">
        <f t="shared" si="492"/>
        <v>11.964338032038143</v>
      </c>
      <c r="BB242" s="106">
        <f t="shared" si="493"/>
        <v>0.49851408466825592</v>
      </c>
      <c r="BC242" s="106">
        <f t="shared" si="494"/>
        <v>0</v>
      </c>
      <c r="BD242" s="106">
        <f t="shared" si="495"/>
        <v>0</v>
      </c>
      <c r="BE242" s="106">
        <f t="shared" si="496"/>
        <v>0</v>
      </c>
      <c r="BF242" s="106">
        <f>SIN((90-$Y$9)*$AE$8)*TAN($AC$9*$AE$8)/TAN((90-'C'!$F177)*$AE$8)</f>
        <v>-1.2464354084467593</v>
      </c>
      <c r="BG242" s="106">
        <f t="shared" si="497"/>
        <v>3.9313065427916136</v>
      </c>
      <c r="BH242" s="106">
        <f t="shared" si="498"/>
        <v>2.2206545302661587</v>
      </c>
      <c r="BI242" s="106">
        <f t="shared" si="499"/>
        <v>-34.14518864495674</v>
      </c>
      <c r="BJ242" s="106">
        <f t="shared" si="500"/>
        <v>-63.235932093769613</v>
      </c>
      <c r="BK242" s="106">
        <f t="shared" si="501"/>
        <v>29.090743448812873</v>
      </c>
      <c r="BL242" s="106">
        <f t="shared" si="502"/>
        <v>277.38112073872634</v>
      </c>
      <c r="BM242" s="106" t="s">
        <v>8053</v>
      </c>
      <c r="BN242" s="106" t="s">
        <v>8053</v>
      </c>
      <c r="BO242" s="106" t="s">
        <v>8053</v>
      </c>
      <c r="BP242" s="106">
        <f t="shared" si="503"/>
        <v>14.130160674365303</v>
      </c>
      <c r="BQ242" s="106">
        <f t="shared" si="504"/>
        <v>14.130160674365303</v>
      </c>
      <c r="BR242" s="106">
        <f t="shared" si="505"/>
        <v>0.58875669476522097</v>
      </c>
      <c r="BS242" s="106">
        <f t="shared" si="506"/>
        <v>0</v>
      </c>
      <c r="BT242" s="106">
        <f t="shared" si="507"/>
        <v>0</v>
      </c>
      <c r="BU242" s="106">
        <f t="shared" si="508"/>
        <v>0</v>
      </c>
      <c r="BV242" s="106">
        <f>SIN((90-$Y$9)*$AE$8)*TAN($AE$10*$AE$8)/TAN((90-'C'!$F177)*$AE$8)</f>
        <v>0.10076997114173936</v>
      </c>
      <c r="BW242" s="106">
        <f t="shared" si="509"/>
        <v>2.5695650812758864E-2</v>
      </c>
      <c r="BX242" s="106">
        <f t="shared" si="510"/>
        <v>1.0127663357422376</v>
      </c>
      <c r="BY242" s="106">
        <f t="shared" si="511"/>
        <v>5.7103631127809855</v>
      </c>
      <c r="BZ242" s="106">
        <f t="shared" si="512"/>
        <v>9.1069592988755232</v>
      </c>
      <c r="CA242" s="106">
        <f t="shared" si="513"/>
        <v>-3.3965961860945377</v>
      </c>
      <c r="CB242" s="106">
        <f t="shared" si="514"/>
        <v>165.18267758834349</v>
      </c>
      <c r="CC242" s="106" t="s">
        <v>8053</v>
      </c>
      <c r="CD242" s="106" t="s">
        <v>8053</v>
      </c>
      <c r="CE242" s="106" t="s">
        <v>8053</v>
      </c>
      <c r="CF242" s="106">
        <f t="shared" si="515"/>
        <v>0</v>
      </c>
      <c r="CG242" s="106">
        <f t="shared" si="516"/>
        <v>0</v>
      </c>
      <c r="CH242" s="106">
        <f t="shared" si="517"/>
        <v>0</v>
      </c>
      <c r="CI242" s="106">
        <f t="shared" si="518"/>
        <v>0</v>
      </c>
      <c r="CJ242" s="106">
        <f t="shared" si="519"/>
        <v>0</v>
      </c>
      <c r="CK242" s="106">
        <f t="shared" si="520"/>
        <v>0</v>
      </c>
      <c r="CL242" s="106">
        <f>90-'C'!$F177</f>
        <v>66.775999999999996</v>
      </c>
      <c r="CM242" s="106">
        <v>13</v>
      </c>
      <c r="CN242" s="97"/>
      <c r="CO242" s="97"/>
      <c r="CP242" s="97">
        <f>$D230</f>
        <v>0.49607800145490971</v>
      </c>
      <c r="CQ242" s="97"/>
      <c r="CR242" s="97" t="s">
        <v>8201</v>
      </c>
      <c r="CS242" s="97">
        <f t="shared" si="521"/>
        <v>13</v>
      </c>
      <c r="CT242" s="97">
        <f t="shared" si="522"/>
        <v>34.31666666666667</v>
      </c>
      <c r="CU242" s="97">
        <f>'C'!F177</f>
        <v>23.224</v>
      </c>
      <c r="CV242" s="97">
        <f t="shared" si="523"/>
        <v>3.1415926535897931</v>
      </c>
      <c r="CW242" s="97">
        <f t="shared" si="524"/>
        <v>1.7453292519943295E-2</v>
      </c>
      <c r="CX242" s="97">
        <f t="shared" si="525"/>
        <v>57.295779513082323</v>
      </c>
      <c r="CY242" s="97">
        <f t="shared" si="526"/>
        <v>0.59893882164272083</v>
      </c>
      <c r="CZ242" s="97">
        <f t="shared" si="527"/>
        <v>0.40533526548316312</v>
      </c>
      <c r="DA242" s="97">
        <f t="shared" si="528"/>
        <v>1.8881428964559672</v>
      </c>
      <c r="DB242" s="97">
        <f t="shared" si="529"/>
        <v>60.829760073062573</v>
      </c>
      <c r="DC242" s="97">
        <f t="shared" si="530"/>
        <v>60.829760073062573</v>
      </c>
      <c r="DD242" s="97">
        <f t="shared" si="531"/>
        <v>299.17023992693743</v>
      </c>
      <c r="DE242" s="97"/>
      <c r="DF242" s="97"/>
      <c r="DG242" s="97"/>
      <c r="DH242" s="97"/>
      <c r="DI242" s="97"/>
      <c r="DJ242" s="97"/>
      <c r="DK242" s="97"/>
      <c r="DL242" s="97"/>
      <c r="DM242" s="97"/>
      <c r="DN242" s="97"/>
      <c r="DO242" s="97"/>
    </row>
    <row r="243" spans="1:119" ht="30" customHeight="1" x14ac:dyDescent="0.2">
      <c r="A243" s="97">
        <f t="shared" si="454"/>
        <v>0</v>
      </c>
      <c r="B243" s="97">
        <f t="shared" si="455"/>
        <v>0.27883215796999195</v>
      </c>
      <c r="C243" s="97">
        <f t="shared" si="456"/>
        <v>0.27883215796999195</v>
      </c>
      <c r="D243" s="97">
        <f t="shared" si="457"/>
        <v>0.49867665826524887</v>
      </c>
      <c r="E243" s="97">
        <f t="shared" si="458"/>
        <v>0</v>
      </c>
      <c r="F243" s="98">
        <f t="shared" si="459"/>
        <v>0.49867665826524887</v>
      </c>
      <c r="G243" s="97">
        <f t="shared" si="460"/>
        <v>0.58862672403243199</v>
      </c>
      <c r="H243" s="97">
        <f t="shared" si="461"/>
        <v>0</v>
      </c>
      <c r="I243" s="98">
        <f t="shared" si="462"/>
        <v>0.58862672403243199</v>
      </c>
      <c r="J243" s="97">
        <f t="shared" si="463"/>
        <v>0</v>
      </c>
      <c r="K243" s="97">
        <f t="shared" si="464"/>
        <v>0</v>
      </c>
      <c r="L243" s="98">
        <f t="shared" si="465"/>
        <v>0</v>
      </c>
      <c r="M243" s="98">
        <f t="shared" si="466"/>
        <v>14</v>
      </c>
      <c r="N243" s="97"/>
      <c r="O243" s="97"/>
      <c r="P243" s="97">
        <f>$E230</f>
        <v>0</v>
      </c>
      <c r="Q243" s="98">
        <f t="shared" si="532"/>
        <v>14</v>
      </c>
      <c r="R243" s="97">
        <f t="shared" si="467"/>
        <v>105.87231873866266</v>
      </c>
      <c r="S243" s="97">
        <f t="shared" si="468"/>
        <v>60.767307704064237</v>
      </c>
      <c r="T243" s="97">
        <f t="shared" si="469"/>
        <v>45.105011034598419</v>
      </c>
      <c r="U243" s="97" t="str">
        <f t="shared" si="470"/>
        <v>QSOS</v>
      </c>
      <c r="V243" s="97">
        <f t="shared" si="471"/>
        <v>299.23269229593575</v>
      </c>
      <c r="W243" s="97">
        <f t="shared" si="0"/>
        <v>231</v>
      </c>
      <c r="X243" s="97">
        <f>SIN((90-$Y$9)*$AE$8)*TAN($AE$9*$AE$8)/TAN((90-'C'!$F178)*$AE$8)</f>
        <v>1.2493781010598706</v>
      </c>
      <c r="Y243" s="97">
        <f t="shared" si="472"/>
        <v>3.9313065427916092</v>
      </c>
      <c r="Z243" s="97">
        <f t="shared" si="473"/>
        <v>2.2206545302661578</v>
      </c>
      <c r="AA243" s="97">
        <f t="shared" si="474"/>
        <v>34.236978108760795</v>
      </c>
      <c r="AB243" s="97">
        <f t="shared" si="475"/>
        <v>63.235932093769605</v>
      </c>
      <c r="AC243" s="97">
        <f t="shared" si="476"/>
        <v>-28.998953985008811</v>
      </c>
      <c r="AD243" s="97">
        <f t="shared" si="477"/>
        <v>82.527089797469586</v>
      </c>
      <c r="AE243" s="97">
        <f>(COS( 90.833*$AE$8)-SIN($Y$9*$AE$8)*SIN('C'!$F178*$AE$8))/COS($Y$9*$AE$8)/COS('C'!$F178*$AE$8)</f>
        <v>-0.31274525107798701</v>
      </c>
      <c r="AF243" s="97">
        <f t="shared" si="478"/>
        <v>108.22475019613161</v>
      </c>
      <c r="AG243" s="97">
        <f>('C'!$E178+$AG$9+$AA$9/15)</f>
        <v>12.193777777777779</v>
      </c>
      <c r="AH243" s="97">
        <f t="shared" si="479"/>
        <v>0</v>
      </c>
      <c r="AI243" s="97">
        <f t="shared" si="480"/>
        <v>0</v>
      </c>
      <c r="AJ243" s="97">
        <f t="shared" si="481"/>
        <v>0</v>
      </c>
      <c r="AK243" s="97">
        <f t="shared" si="482"/>
        <v>6.6919717912798067</v>
      </c>
      <c r="AL243" s="97">
        <f t="shared" si="483"/>
        <v>6.6919717912798067</v>
      </c>
      <c r="AM243" s="97"/>
      <c r="AN243" s="97"/>
      <c r="AO243" s="106">
        <f t="shared" si="484"/>
        <v>0.27883215796999195</v>
      </c>
      <c r="AP243" s="106">
        <f>SIN((90-$Y$9)*$AE$8)*TAN($AC$10*$AE$8)/TAN((90-'C'!$F178)*$AE$8)</f>
        <v>-0.1010078776130196</v>
      </c>
      <c r="AQ243" s="106">
        <f t="shared" si="485"/>
        <v>2.5695650812758871E-2</v>
      </c>
      <c r="AR243" s="106">
        <f t="shared" si="486"/>
        <v>1.0127663357422376</v>
      </c>
      <c r="AS243" s="106">
        <f t="shared" si="487"/>
        <v>-5.7238896076984371</v>
      </c>
      <c r="AT243" s="106">
        <f t="shared" si="488"/>
        <v>-9.106959298875525</v>
      </c>
      <c r="AU243" s="106">
        <f t="shared" si="489"/>
        <v>3.3830696911770879</v>
      </c>
      <c r="AV243" s="106">
        <f t="shared" si="490"/>
        <v>194.83084890657395</v>
      </c>
      <c r="AW243" s="106" t="s">
        <v>8053</v>
      </c>
      <c r="AX243" s="106" t="s">
        <v>8053</v>
      </c>
      <c r="AY243" s="106" t="s">
        <v>8053</v>
      </c>
      <c r="AZ243" s="106">
        <f t="shared" si="491"/>
        <v>11.968239798365973</v>
      </c>
      <c r="BA243" s="106">
        <f t="shared" si="492"/>
        <v>11.968239798365973</v>
      </c>
      <c r="BB243" s="106">
        <f t="shared" si="493"/>
        <v>0.49867665826524887</v>
      </c>
      <c r="BC243" s="106">
        <f t="shared" si="494"/>
        <v>0</v>
      </c>
      <c r="BD243" s="106">
        <f t="shared" si="495"/>
        <v>0</v>
      </c>
      <c r="BE243" s="106">
        <f t="shared" si="496"/>
        <v>0</v>
      </c>
      <c r="BF243" s="106">
        <f>SIN((90-$Y$9)*$AE$8)*TAN($AC$9*$AE$8)/TAN((90-'C'!$F178)*$AE$8)</f>
        <v>-1.2493781010598712</v>
      </c>
      <c r="BG243" s="106">
        <f t="shared" si="497"/>
        <v>3.9313065427916136</v>
      </c>
      <c r="BH243" s="106">
        <f t="shared" si="498"/>
        <v>2.2206545302661587</v>
      </c>
      <c r="BI243" s="106">
        <f t="shared" si="499"/>
        <v>-34.236978108760802</v>
      </c>
      <c r="BJ243" s="106">
        <f t="shared" si="500"/>
        <v>-63.235932093769613</v>
      </c>
      <c r="BK243" s="106">
        <f t="shared" si="501"/>
        <v>28.998953985008811</v>
      </c>
      <c r="BL243" s="106">
        <f t="shared" si="502"/>
        <v>277.47291020253044</v>
      </c>
      <c r="BM243" s="106" t="s">
        <v>8053</v>
      </c>
      <c r="BN243" s="106" t="s">
        <v>8053</v>
      </c>
      <c r="BO243" s="106" t="s">
        <v>8053</v>
      </c>
      <c r="BP243" s="106">
        <f t="shared" si="503"/>
        <v>14.127041376778367</v>
      </c>
      <c r="BQ243" s="106">
        <f t="shared" si="504"/>
        <v>14.127041376778367</v>
      </c>
      <c r="BR243" s="106">
        <f t="shared" si="505"/>
        <v>0.58862672403243199</v>
      </c>
      <c r="BS243" s="106">
        <f t="shared" si="506"/>
        <v>0</v>
      </c>
      <c r="BT243" s="106">
        <f t="shared" si="507"/>
        <v>0</v>
      </c>
      <c r="BU243" s="106">
        <f t="shared" si="508"/>
        <v>0</v>
      </c>
      <c r="BV243" s="106">
        <f>SIN((90-$Y$9)*$AE$8)*TAN($AE$10*$AE$8)/TAN((90-'C'!$F178)*$AE$8)</f>
        <v>0.10100787761301958</v>
      </c>
      <c r="BW243" s="106">
        <f t="shared" si="509"/>
        <v>2.5695650812758864E-2</v>
      </c>
      <c r="BX243" s="106">
        <f t="shared" si="510"/>
        <v>1.0127663357422376</v>
      </c>
      <c r="BY243" s="106">
        <f t="shared" si="511"/>
        <v>5.7238896076984354</v>
      </c>
      <c r="BZ243" s="106">
        <f t="shared" si="512"/>
        <v>9.1069592988755232</v>
      </c>
      <c r="CA243" s="106">
        <f t="shared" si="513"/>
        <v>-3.3830696911770879</v>
      </c>
      <c r="CB243" s="106">
        <f t="shared" si="514"/>
        <v>165.16915109342605</v>
      </c>
      <c r="CC243" s="106" t="s">
        <v>8053</v>
      </c>
      <c r="CD243" s="106" t="s">
        <v>8053</v>
      </c>
      <c r="CE243" s="106" t="s">
        <v>8053</v>
      </c>
      <c r="CF243" s="106">
        <f t="shared" si="515"/>
        <v>0</v>
      </c>
      <c r="CG243" s="106">
        <f t="shared" si="516"/>
        <v>0</v>
      </c>
      <c r="CH243" s="106">
        <f t="shared" si="517"/>
        <v>0</v>
      </c>
      <c r="CI243" s="106">
        <f t="shared" si="518"/>
        <v>0</v>
      </c>
      <c r="CJ243" s="106">
        <f t="shared" si="519"/>
        <v>0</v>
      </c>
      <c r="CK243" s="106">
        <f t="shared" si="520"/>
        <v>0</v>
      </c>
      <c r="CL243" s="106">
        <f>90-'C'!$F178</f>
        <v>66.727000000000004</v>
      </c>
      <c r="CM243" s="106">
        <v>14</v>
      </c>
      <c r="CN243" s="97"/>
      <c r="CO243" s="97"/>
      <c r="CP243" s="97">
        <f>$E230</f>
        <v>0</v>
      </c>
      <c r="CQ243" s="97"/>
      <c r="CR243" s="97" t="s">
        <v>8201</v>
      </c>
      <c r="CS243" s="97">
        <f t="shared" si="521"/>
        <v>14</v>
      </c>
      <c r="CT243" s="97">
        <f t="shared" si="522"/>
        <v>34.31666666666667</v>
      </c>
      <c r="CU243" s="97">
        <f>'C'!F178</f>
        <v>23.273</v>
      </c>
      <c r="CV243" s="97">
        <f t="shared" si="523"/>
        <v>3.1415926535897931</v>
      </c>
      <c r="CW243" s="97">
        <f t="shared" si="524"/>
        <v>1.7453292519943295E-2</v>
      </c>
      <c r="CX243" s="97">
        <f t="shared" si="525"/>
        <v>57.295779513082323</v>
      </c>
      <c r="CY243" s="97">
        <f t="shared" si="526"/>
        <v>0.59893882164272083</v>
      </c>
      <c r="CZ243" s="97">
        <f t="shared" si="527"/>
        <v>0.40619047681664033</v>
      </c>
      <c r="DA243" s="97">
        <f t="shared" si="528"/>
        <v>1.8888782230708756</v>
      </c>
      <c r="DB243" s="97">
        <f t="shared" si="529"/>
        <v>60.767307704064237</v>
      </c>
      <c r="DC243" s="97">
        <f t="shared" si="530"/>
        <v>60.767307704064237</v>
      </c>
      <c r="DD243" s="97">
        <f t="shared" si="531"/>
        <v>299.23269229593575</v>
      </c>
      <c r="DE243" s="97"/>
      <c r="DF243" s="97"/>
      <c r="DG243" s="97"/>
      <c r="DH243" s="97"/>
      <c r="DI243" s="97"/>
      <c r="DJ243" s="97"/>
      <c r="DK243" s="97"/>
      <c r="DL243" s="97"/>
      <c r="DM243" s="97"/>
      <c r="DN243" s="97"/>
      <c r="DO243" s="97"/>
    </row>
    <row r="244" spans="1:119" ht="30" customHeight="1" x14ac:dyDescent="0.2">
      <c r="A244" s="97">
        <f t="shared" si="454"/>
        <v>0</v>
      </c>
      <c r="B244" s="97">
        <f t="shared" si="455"/>
        <v>0.27922295846675999</v>
      </c>
      <c r="C244" s="97">
        <f t="shared" si="456"/>
        <v>0.27922295846675999</v>
      </c>
      <c r="D244" s="97">
        <f t="shared" si="457"/>
        <v>0.4988763211908806</v>
      </c>
      <c r="E244" s="97">
        <f t="shared" si="458"/>
        <v>0</v>
      </c>
      <c r="F244" s="98">
        <f t="shared" si="459"/>
        <v>0.4988763211908806</v>
      </c>
      <c r="G244" s="97">
        <f t="shared" si="460"/>
        <v>0.58856925686899697</v>
      </c>
      <c r="H244" s="97">
        <f t="shared" si="461"/>
        <v>0</v>
      </c>
      <c r="I244" s="98">
        <f t="shared" si="462"/>
        <v>0.58856925686899697</v>
      </c>
      <c r="J244" s="97">
        <f t="shared" si="463"/>
        <v>0</v>
      </c>
      <c r="K244" s="97">
        <f t="shared" si="464"/>
        <v>0</v>
      </c>
      <c r="L244" s="98">
        <f t="shared" si="465"/>
        <v>0</v>
      </c>
      <c r="M244" s="98">
        <f t="shared" si="466"/>
        <v>15</v>
      </c>
      <c r="N244" s="97"/>
      <c r="O244" s="97"/>
      <c r="P244" s="97">
        <f>$J230</f>
        <v>0</v>
      </c>
      <c r="Q244" s="98">
        <f t="shared" si="532"/>
        <v>15</v>
      </c>
      <c r="R244" s="97">
        <f t="shared" si="467"/>
        <v>105.87231873866266</v>
      </c>
      <c r="S244" s="97">
        <f t="shared" si="468"/>
        <v>60.71249010132513</v>
      </c>
      <c r="T244" s="97">
        <f t="shared" si="469"/>
        <v>45.159828637337526</v>
      </c>
      <c r="U244" s="97" t="str">
        <f t="shared" si="470"/>
        <v>QSOS</v>
      </c>
      <c r="V244" s="97">
        <f t="shared" si="471"/>
        <v>299.2875098986749</v>
      </c>
      <c r="W244" s="97">
        <f t="shared" si="0"/>
        <v>232</v>
      </c>
      <c r="X244" s="97">
        <f>SIN((90-$Y$9)*$AE$8)*TAN($AE$9*$AE$8)/TAN((90-'C'!$F179)*$AE$8)</f>
        <v>1.251962247849048</v>
      </c>
      <c r="Y244" s="97">
        <f t="shared" si="472"/>
        <v>3.9313065427916092</v>
      </c>
      <c r="Z244" s="97">
        <f t="shared" si="473"/>
        <v>2.2206545302661578</v>
      </c>
      <c r="AA244" s="97">
        <f t="shared" si="474"/>
        <v>34.317666287597341</v>
      </c>
      <c r="AB244" s="97">
        <f t="shared" si="475"/>
        <v>63.235932093769605</v>
      </c>
      <c r="AC244" s="97">
        <f t="shared" si="476"/>
        <v>-28.918265806172265</v>
      </c>
      <c r="AD244" s="97">
        <f t="shared" si="477"/>
        <v>82.446401618633047</v>
      </c>
      <c r="AE244" s="97">
        <f>(COS( 90.833*$AE$8)-SIN($Y$9*$AE$8)*SIN('C'!$F179*$AE$8))/COS($Y$9*$AE$8)/COS('C'!$F179*$AE$8)</f>
        <v>-0.31335867735741985</v>
      </c>
      <c r="AF244" s="97">
        <f t="shared" si="478"/>
        <v>108.26175704614349</v>
      </c>
      <c r="AG244" s="97">
        <f>('C'!$E179+$AG$9+$AA$9/15)</f>
        <v>12.197777777777777</v>
      </c>
      <c r="AH244" s="97">
        <f t="shared" si="479"/>
        <v>0</v>
      </c>
      <c r="AI244" s="97">
        <f t="shared" si="480"/>
        <v>0</v>
      </c>
      <c r="AJ244" s="97">
        <f t="shared" si="481"/>
        <v>0</v>
      </c>
      <c r="AK244" s="97">
        <f t="shared" si="482"/>
        <v>6.7013510032022401</v>
      </c>
      <c r="AL244" s="97">
        <f t="shared" si="483"/>
        <v>6.7013510032022401</v>
      </c>
      <c r="AM244" s="97"/>
      <c r="AN244" s="97"/>
      <c r="AO244" s="106">
        <f t="shared" si="484"/>
        <v>0.27922295846675999</v>
      </c>
      <c r="AP244" s="106">
        <f>SIN((90-$Y$9)*$AE$8)*TAN($AC$10*$AE$8)/TAN((90-'C'!$F179)*$AE$8)</f>
        <v>-0.10121679690045859</v>
      </c>
      <c r="AQ244" s="106">
        <f t="shared" si="485"/>
        <v>2.5695650812758871E-2</v>
      </c>
      <c r="AR244" s="106">
        <f t="shared" si="486"/>
        <v>1.0127663357422376</v>
      </c>
      <c r="AS244" s="106">
        <f t="shared" si="487"/>
        <v>-5.7357682609258953</v>
      </c>
      <c r="AT244" s="106">
        <f t="shared" si="488"/>
        <v>-9.106959298875525</v>
      </c>
      <c r="AU244" s="106">
        <f t="shared" si="489"/>
        <v>3.3711910379496297</v>
      </c>
      <c r="AV244" s="106">
        <f t="shared" si="490"/>
        <v>194.84272755980143</v>
      </c>
      <c r="AW244" s="106" t="s">
        <v>8053</v>
      </c>
      <c r="AX244" s="106" t="s">
        <v>8053</v>
      </c>
      <c r="AY244" s="106" t="s">
        <v>8053</v>
      </c>
      <c r="AZ244" s="106">
        <f t="shared" si="491"/>
        <v>11.973031708581134</v>
      </c>
      <c r="BA244" s="106">
        <f t="shared" si="492"/>
        <v>11.973031708581134</v>
      </c>
      <c r="BB244" s="106">
        <f t="shared" si="493"/>
        <v>0.4988763211908806</v>
      </c>
      <c r="BC244" s="106">
        <f t="shared" si="494"/>
        <v>0</v>
      </c>
      <c r="BD244" s="106">
        <f t="shared" si="495"/>
        <v>0</v>
      </c>
      <c r="BE244" s="106">
        <f t="shared" si="496"/>
        <v>0</v>
      </c>
      <c r="BF244" s="106">
        <f>SIN((90-$Y$9)*$AE$8)*TAN($AC$9*$AE$8)/TAN((90-'C'!$F179)*$AE$8)</f>
        <v>-1.2519622478490486</v>
      </c>
      <c r="BG244" s="106">
        <f t="shared" si="497"/>
        <v>3.9313065427916136</v>
      </c>
      <c r="BH244" s="106">
        <f t="shared" si="498"/>
        <v>2.2206545302661587</v>
      </c>
      <c r="BI244" s="106">
        <f t="shared" si="499"/>
        <v>-34.317666287597348</v>
      </c>
      <c r="BJ244" s="106">
        <f t="shared" si="500"/>
        <v>-63.235932093769613</v>
      </c>
      <c r="BK244" s="106">
        <f t="shared" si="501"/>
        <v>28.918265806172265</v>
      </c>
      <c r="BL244" s="106">
        <f t="shared" si="502"/>
        <v>277.55359838136695</v>
      </c>
      <c r="BM244" s="106" t="s">
        <v>8053</v>
      </c>
      <c r="BN244" s="106" t="s">
        <v>8053</v>
      </c>
      <c r="BO244" s="106" t="s">
        <v>8053</v>
      </c>
      <c r="BP244" s="106">
        <f t="shared" si="503"/>
        <v>14.125662164855928</v>
      </c>
      <c r="BQ244" s="106">
        <f t="shared" si="504"/>
        <v>14.125662164855928</v>
      </c>
      <c r="BR244" s="106">
        <f t="shared" si="505"/>
        <v>0.58856925686899697</v>
      </c>
      <c r="BS244" s="106">
        <f t="shared" si="506"/>
        <v>0</v>
      </c>
      <c r="BT244" s="106">
        <f t="shared" si="507"/>
        <v>0</v>
      </c>
      <c r="BU244" s="106">
        <f t="shared" si="508"/>
        <v>0</v>
      </c>
      <c r="BV244" s="106">
        <f>SIN((90-$Y$9)*$AE$8)*TAN($AE$10*$AE$8)/TAN((90-'C'!$F179)*$AE$8)</f>
        <v>0.10121679690045858</v>
      </c>
      <c r="BW244" s="106">
        <f t="shared" si="509"/>
        <v>2.5695650812758864E-2</v>
      </c>
      <c r="BX244" s="106">
        <f t="shared" si="510"/>
        <v>1.0127663357422376</v>
      </c>
      <c r="BY244" s="106">
        <f t="shared" si="511"/>
        <v>5.7357682609258944</v>
      </c>
      <c r="BZ244" s="106">
        <f t="shared" si="512"/>
        <v>9.1069592988755232</v>
      </c>
      <c r="CA244" s="106">
        <f t="shared" si="513"/>
        <v>-3.3711910379496288</v>
      </c>
      <c r="CB244" s="106">
        <f t="shared" si="514"/>
        <v>165.15727244019857</v>
      </c>
      <c r="CC244" s="106" t="s">
        <v>8053</v>
      </c>
      <c r="CD244" s="106" t="s">
        <v>8053</v>
      </c>
      <c r="CE244" s="106" t="s">
        <v>8053</v>
      </c>
      <c r="CF244" s="106">
        <f t="shared" si="515"/>
        <v>0</v>
      </c>
      <c r="CG244" s="106">
        <f t="shared" si="516"/>
        <v>0</v>
      </c>
      <c r="CH244" s="106">
        <f t="shared" si="517"/>
        <v>0</v>
      </c>
      <c r="CI244" s="106">
        <f t="shared" si="518"/>
        <v>0</v>
      </c>
      <c r="CJ244" s="106">
        <f t="shared" si="519"/>
        <v>0</v>
      </c>
      <c r="CK244" s="106">
        <f t="shared" si="520"/>
        <v>0</v>
      </c>
      <c r="CL244" s="106">
        <f>90-'C'!$F179</f>
        <v>66.683999999999997</v>
      </c>
      <c r="CM244" s="106">
        <v>15</v>
      </c>
      <c r="CN244" s="97"/>
      <c r="CO244" s="97"/>
      <c r="CP244" s="97">
        <f>$J230</f>
        <v>0</v>
      </c>
      <c r="CQ244" s="97"/>
      <c r="CR244" s="97" t="s">
        <v>8201</v>
      </c>
      <c r="CS244" s="97">
        <f t="shared" si="521"/>
        <v>15</v>
      </c>
      <c r="CT244" s="97">
        <f t="shared" si="522"/>
        <v>34.31666666666667</v>
      </c>
      <c r="CU244" s="97">
        <f>'C'!F179</f>
        <v>23.315999999999999</v>
      </c>
      <c r="CV244" s="97">
        <f t="shared" si="523"/>
        <v>3.1415926535897931</v>
      </c>
      <c r="CW244" s="97">
        <f t="shared" si="524"/>
        <v>1.7453292519943295E-2</v>
      </c>
      <c r="CX244" s="97">
        <f t="shared" si="525"/>
        <v>57.295779513082323</v>
      </c>
      <c r="CY244" s="97">
        <f t="shared" si="526"/>
        <v>0.59893882164272083</v>
      </c>
      <c r="CZ244" s="97">
        <f t="shared" si="527"/>
        <v>0.40694096839499788</v>
      </c>
      <c r="DA244" s="97">
        <f t="shared" si="528"/>
        <v>1.8895241144493744</v>
      </c>
      <c r="DB244" s="97">
        <f t="shared" si="529"/>
        <v>60.71249010132513</v>
      </c>
      <c r="DC244" s="97">
        <f t="shared" si="530"/>
        <v>60.71249010132513</v>
      </c>
      <c r="DD244" s="97">
        <f t="shared" si="531"/>
        <v>299.2875098986749</v>
      </c>
      <c r="DE244" s="97"/>
      <c r="DF244" s="97"/>
      <c r="DG244" s="97"/>
      <c r="DH244" s="97"/>
      <c r="DI244" s="97"/>
      <c r="DJ244" s="97"/>
      <c r="DK244" s="97"/>
      <c r="DL244" s="97"/>
      <c r="DM244" s="97"/>
      <c r="DN244" s="97"/>
      <c r="DO244" s="97"/>
    </row>
    <row r="245" spans="1:119" ht="30" customHeight="1" x14ac:dyDescent="0.2">
      <c r="A245" s="97">
        <f t="shared" si="454"/>
        <v>0</v>
      </c>
      <c r="B245" s="97">
        <f t="shared" si="455"/>
        <v>0.27957754955331149</v>
      </c>
      <c r="C245" s="97">
        <f t="shared" si="456"/>
        <v>0.27957754955331149</v>
      </c>
      <c r="D245" s="97">
        <f t="shared" si="457"/>
        <v>0.49907062958070236</v>
      </c>
      <c r="E245" s="97">
        <f t="shared" si="458"/>
        <v>0</v>
      </c>
      <c r="F245" s="98">
        <f t="shared" si="459"/>
        <v>0.49907062958070236</v>
      </c>
      <c r="G245" s="97">
        <f t="shared" si="460"/>
        <v>0.58854799911577904</v>
      </c>
      <c r="H245" s="97">
        <f t="shared" si="461"/>
        <v>0</v>
      </c>
      <c r="I245" s="98">
        <f t="shared" si="462"/>
        <v>0.58854799911577904</v>
      </c>
      <c r="J245" s="97">
        <f t="shared" si="463"/>
        <v>0</v>
      </c>
      <c r="K245" s="97">
        <f t="shared" si="464"/>
        <v>0</v>
      </c>
      <c r="L245" s="98">
        <f t="shared" si="465"/>
        <v>0</v>
      </c>
      <c r="M245" s="98">
        <f t="shared" si="466"/>
        <v>16</v>
      </c>
      <c r="N245" s="97"/>
      <c r="O245" s="97"/>
      <c r="P245" s="97">
        <f>$K230</f>
        <v>0</v>
      </c>
      <c r="Q245" s="98">
        <f t="shared" si="532"/>
        <v>16</v>
      </c>
      <c r="R245" s="97">
        <f t="shared" si="467"/>
        <v>105.87231873866266</v>
      </c>
      <c r="S245" s="97">
        <f t="shared" si="468"/>
        <v>60.666587305875936</v>
      </c>
      <c r="T245" s="97">
        <f t="shared" si="469"/>
        <v>45.20573143278672</v>
      </c>
      <c r="U245" s="97" t="str">
        <f t="shared" si="470"/>
        <v>QSOS</v>
      </c>
      <c r="V245" s="97">
        <f t="shared" si="471"/>
        <v>299.33341269412404</v>
      </c>
      <c r="W245" s="97">
        <f t="shared" si="0"/>
        <v>233</v>
      </c>
      <c r="X245" s="97">
        <f>SIN((90-$Y$9)*$AE$8)*TAN($AE$9*$AE$8)/TAN((90-'C'!$F180)*$AE$8)</f>
        <v>1.2541270054840283</v>
      </c>
      <c r="Y245" s="97">
        <f t="shared" si="472"/>
        <v>3.9313065427916092</v>
      </c>
      <c r="Z245" s="97">
        <f t="shared" si="473"/>
        <v>2.2206545302661578</v>
      </c>
      <c r="AA245" s="97">
        <f t="shared" si="474"/>
        <v>34.385319078755849</v>
      </c>
      <c r="AB245" s="97">
        <f t="shared" si="475"/>
        <v>63.235932093769605</v>
      </c>
      <c r="AC245" s="97">
        <f t="shared" si="476"/>
        <v>-28.850613015013757</v>
      </c>
      <c r="AD245" s="97">
        <f t="shared" si="477"/>
        <v>82.378748827474539</v>
      </c>
      <c r="AE245" s="97">
        <f>(COS( 90.833*$AE$8)-SIN($Y$9*$AE$8)*SIN('C'!$F180*$AE$8))/COS($Y$9*$AE$8)/COS('C'!$F180*$AE$8)</f>
        <v>-0.31387255709847173</v>
      </c>
      <c r="AF245" s="97">
        <f t="shared" si="478"/>
        <v>108.2927645129736</v>
      </c>
      <c r="AG245" s="97">
        <f>('C'!$E180+$AG$9+$AA$9/15)</f>
        <v>12.201777777777778</v>
      </c>
      <c r="AH245" s="97">
        <f t="shared" si="479"/>
        <v>0</v>
      </c>
      <c r="AI245" s="97">
        <f t="shared" si="480"/>
        <v>0</v>
      </c>
      <c r="AJ245" s="97">
        <f t="shared" si="481"/>
        <v>0</v>
      </c>
      <c r="AK245" s="97">
        <f t="shared" si="482"/>
        <v>6.7098611892794757</v>
      </c>
      <c r="AL245" s="97">
        <f t="shared" si="483"/>
        <v>6.7098611892794757</v>
      </c>
      <c r="AM245" s="97"/>
      <c r="AN245" s="97"/>
      <c r="AO245" s="106">
        <f t="shared" si="484"/>
        <v>0.27957754955331149</v>
      </c>
      <c r="AP245" s="106">
        <f>SIN((90-$Y$9)*$AE$8)*TAN($AC$10*$AE$8)/TAN((90-'C'!$F180)*$AE$8)</f>
        <v>-0.10139181003224827</v>
      </c>
      <c r="AQ245" s="106">
        <f t="shared" si="485"/>
        <v>2.5695650812758871E-2</v>
      </c>
      <c r="AR245" s="106">
        <f t="shared" si="486"/>
        <v>1.0127663357422376</v>
      </c>
      <c r="AS245" s="106">
        <f t="shared" si="487"/>
        <v>-5.7457192812616933</v>
      </c>
      <c r="AT245" s="106">
        <f t="shared" si="488"/>
        <v>-9.106959298875525</v>
      </c>
      <c r="AU245" s="106">
        <f t="shared" si="489"/>
        <v>3.3612400176138317</v>
      </c>
      <c r="AV245" s="106">
        <f t="shared" si="490"/>
        <v>194.85267858013722</v>
      </c>
      <c r="AW245" s="106" t="s">
        <v>8053</v>
      </c>
      <c r="AX245" s="106" t="s">
        <v>8053</v>
      </c>
      <c r="AY245" s="106" t="s">
        <v>8053</v>
      </c>
      <c r="AZ245" s="106">
        <f t="shared" si="491"/>
        <v>11.977695109936857</v>
      </c>
      <c r="BA245" s="106">
        <f t="shared" si="492"/>
        <v>11.977695109936857</v>
      </c>
      <c r="BB245" s="106">
        <f t="shared" si="493"/>
        <v>0.49907062958070236</v>
      </c>
      <c r="BC245" s="106">
        <f t="shared" si="494"/>
        <v>0</v>
      </c>
      <c r="BD245" s="106">
        <f t="shared" si="495"/>
        <v>0</v>
      </c>
      <c r="BE245" s="106">
        <f t="shared" si="496"/>
        <v>0</v>
      </c>
      <c r="BF245" s="106">
        <f>SIN((90-$Y$9)*$AE$8)*TAN($AC$9*$AE$8)/TAN((90-'C'!$F180)*$AE$8)</f>
        <v>-1.2541270054840288</v>
      </c>
      <c r="BG245" s="106">
        <f t="shared" si="497"/>
        <v>3.9313065427916136</v>
      </c>
      <c r="BH245" s="106">
        <f t="shared" si="498"/>
        <v>2.2206545302661587</v>
      </c>
      <c r="BI245" s="106">
        <f t="shared" si="499"/>
        <v>-34.385319078755849</v>
      </c>
      <c r="BJ245" s="106">
        <f t="shared" si="500"/>
        <v>-63.235932093769613</v>
      </c>
      <c r="BK245" s="106">
        <f t="shared" si="501"/>
        <v>28.850613015013764</v>
      </c>
      <c r="BL245" s="106">
        <f t="shared" si="502"/>
        <v>277.62125117252549</v>
      </c>
      <c r="BM245" s="106" t="s">
        <v>8053</v>
      </c>
      <c r="BN245" s="106" t="s">
        <v>8053</v>
      </c>
      <c r="BO245" s="106" t="s">
        <v>8053</v>
      </c>
      <c r="BP245" s="106">
        <f t="shared" si="503"/>
        <v>14.125151978778696</v>
      </c>
      <c r="BQ245" s="106">
        <f t="shared" si="504"/>
        <v>14.125151978778696</v>
      </c>
      <c r="BR245" s="106">
        <f t="shared" si="505"/>
        <v>0.58854799911577904</v>
      </c>
      <c r="BS245" s="106">
        <f t="shared" si="506"/>
        <v>0</v>
      </c>
      <c r="BT245" s="106">
        <f t="shared" si="507"/>
        <v>0</v>
      </c>
      <c r="BU245" s="106">
        <f t="shared" si="508"/>
        <v>0</v>
      </c>
      <c r="BV245" s="106">
        <f>SIN((90-$Y$9)*$AE$8)*TAN($AE$10*$AE$8)/TAN((90-'C'!$F180)*$AE$8)</f>
        <v>0.10139181003224824</v>
      </c>
      <c r="BW245" s="106">
        <f t="shared" si="509"/>
        <v>2.5695650812758864E-2</v>
      </c>
      <c r="BX245" s="106">
        <f t="shared" si="510"/>
        <v>1.0127663357422376</v>
      </c>
      <c r="BY245" s="106">
        <f t="shared" si="511"/>
        <v>5.7457192812616924</v>
      </c>
      <c r="BZ245" s="106">
        <f t="shared" si="512"/>
        <v>9.1069592988755232</v>
      </c>
      <c r="CA245" s="106">
        <f t="shared" si="513"/>
        <v>-3.3612400176138308</v>
      </c>
      <c r="CB245" s="106">
        <f t="shared" si="514"/>
        <v>165.14732141986278</v>
      </c>
      <c r="CC245" s="106" t="s">
        <v>8053</v>
      </c>
      <c r="CD245" s="106" t="s">
        <v>8053</v>
      </c>
      <c r="CE245" s="106" t="s">
        <v>8053</v>
      </c>
      <c r="CF245" s="106">
        <f t="shared" si="515"/>
        <v>0</v>
      </c>
      <c r="CG245" s="106">
        <f t="shared" si="516"/>
        <v>0</v>
      </c>
      <c r="CH245" s="106">
        <f t="shared" si="517"/>
        <v>0</v>
      </c>
      <c r="CI245" s="106">
        <f t="shared" si="518"/>
        <v>0</v>
      </c>
      <c r="CJ245" s="106">
        <f t="shared" si="519"/>
        <v>0</v>
      </c>
      <c r="CK245" s="106">
        <f t="shared" si="520"/>
        <v>0</v>
      </c>
      <c r="CL245" s="106">
        <f>90-'C'!$F180</f>
        <v>66.647999999999996</v>
      </c>
      <c r="CM245" s="106">
        <v>16</v>
      </c>
      <c r="CN245" s="97"/>
      <c r="CO245" s="97"/>
      <c r="CP245" s="97">
        <f>$K230</f>
        <v>0</v>
      </c>
      <c r="CQ245" s="97"/>
      <c r="CR245" s="97" t="s">
        <v>8201</v>
      </c>
      <c r="CS245" s="97">
        <f t="shared" si="521"/>
        <v>16</v>
      </c>
      <c r="CT245" s="97">
        <f t="shared" si="522"/>
        <v>34.31666666666667</v>
      </c>
      <c r="CU245" s="97">
        <f>'C'!F180</f>
        <v>23.352</v>
      </c>
      <c r="CV245" s="97">
        <f t="shared" si="523"/>
        <v>3.1415926535897931</v>
      </c>
      <c r="CW245" s="97">
        <f t="shared" si="524"/>
        <v>1.7453292519943295E-2</v>
      </c>
      <c r="CX245" s="97">
        <f t="shared" si="525"/>
        <v>57.295779513082323</v>
      </c>
      <c r="CY245" s="97">
        <f t="shared" si="526"/>
        <v>0.59893882164272083</v>
      </c>
      <c r="CZ245" s="97">
        <f t="shared" si="527"/>
        <v>0.40756928692571587</v>
      </c>
      <c r="DA245" s="97">
        <f t="shared" si="528"/>
        <v>1.890065296838263</v>
      </c>
      <c r="DB245" s="97">
        <f t="shared" si="529"/>
        <v>60.666587305875936</v>
      </c>
      <c r="DC245" s="97">
        <f t="shared" si="530"/>
        <v>60.666587305875936</v>
      </c>
      <c r="DD245" s="97">
        <f t="shared" si="531"/>
        <v>299.33341269412404</v>
      </c>
      <c r="DE245" s="97"/>
      <c r="DF245" s="97"/>
      <c r="DG245" s="97"/>
      <c r="DH245" s="97"/>
      <c r="DI245" s="97"/>
      <c r="DJ245" s="97"/>
      <c r="DK245" s="97"/>
      <c r="DL245" s="97"/>
      <c r="DM245" s="97"/>
      <c r="DN245" s="97"/>
      <c r="DO245" s="97"/>
    </row>
    <row r="246" spans="1:119" ht="30" customHeight="1" x14ac:dyDescent="0.2">
      <c r="A246" s="97">
        <f t="shared" si="454"/>
        <v>0</v>
      </c>
      <c r="B246" s="97">
        <f t="shared" si="455"/>
        <v>0.27985411783999403</v>
      </c>
      <c r="C246" s="97">
        <f t="shared" si="456"/>
        <v>0.27985411783999403</v>
      </c>
      <c r="D246" s="97">
        <f t="shared" si="457"/>
        <v>0.49921790778353103</v>
      </c>
      <c r="E246" s="97">
        <f t="shared" si="458"/>
        <v>0</v>
      </c>
      <c r="F246" s="98">
        <f t="shared" si="459"/>
        <v>0.49921790778353103</v>
      </c>
      <c r="G246" s="97">
        <f t="shared" si="460"/>
        <v>0.58852143082909636</v>
      </c>
      <c r="H246" s="97">
        <f t="shared" si="461"/>
        <v>0</v>
      </c>
      <c r="I246" s="98">
        <f t="shared" si="462"/>
        <v>0.58852143082909636</v>
      </c>
      <c r="J246" s="97">
        <f t="shared" si="463"/>
        <v>0</v>
      </c>
      <c r="K246" s="97">
        <f t="shared" si="464"/>
        <v>0</v>
      </c>
      <c r="L246" s="98">
        <f t="shared" si="465"/>
        <v>0</v>
      </c>
      <c r="M246" s="98">
        <f t="shared" si="466"/>
        <v>17</v>
      </c>
      <c r="N246" s="97"/>
      <c r="O246" s="97"/>
      <c r="P246" s="97"/>
      <c r="Q246" s="98">
        <f t="shared" si="532"/>
        <v>17</v>
      </c>
      <c r="R246" s="97">
        <f t="shared" si="467"/>
        <v>105.87231873866266</v>
      </c>
      <c r="S246" s="97">
        <f t="shared" si="468"/>
        <v>60.629604080121268</v>
      </c>
      <c r="T246" s="97">
        <f t="shared" si="469"/>
        <v>45.242714658541388</v>
      </c>
      <c r="U246" s="97" t="str">
        <f t="shared" si="470"/>
        <v>QSOS</v>
      </c>
      <c r="V246" s="97">
        <f t="shared" si="471"/>
        <v>299.37039591987872</v>
      </c>
      <c r="W246" s="97">
        <f t="shared" si="0"/>
        <v>234</v>
      </c>
      <c r="X246" s="97">
        <f>SIN((90-$Y$9)*$AE$8)*TAN($AE$9*$AE$8)/TAN((90-'C'!$F181)*$AE$8)</f>
        <v>1.2558716922559594</v>
      </c>
      <c r="Y246" s="97">
        <f t="shared" si="472"/>
        <v>3.9313065427916092</v>
      </c>
      <c r="Z246" s="97">
        <f t="shared" si="473"/>
        <v>2.2206545302661578</v>
      </c>
      <c r="AA246" s="97">
        <f t="shared" si="474"/>
        <v>34.439883661961574</v>
      </c>
      <c r="AB246" s="97">
        <f t="shared" si="475"/>
        <v>63.235932093769605</v>
      </c>
      <c r="AC246" s="97">
        <f t="shared" si="476"/>
        <v>-28.796048431808032</v>
      </c>
      <c r="AD246" s="97">
        <f t="shared" si="477"/>
        <v>82.324184244268821</v>
      </c>
      <c r="AE246" s="97">
        <f>(COS( 90.833*$AE$8)-SIN($Y$9*$AE$8)*SIN('C'!$F181*$AE$8))/COS($Y$9*$AE$8)/COS('C'!$F181*$AE$8)</f>
        <v>-0.31428672406593805</v>
      </c>
      <c r="AF246" s="97">
        <f t="shared" si="478"/>
        <v>108.31775935549626</v>
      </c>
      <c r="AG246" s="97">
        <f>('C'!$E181+$AG$9+$AA$9/15)</f>
        <v>12.204777777777778</v>
      </c>
      <c r="AH246" s="97">
        <f t="shared" si="479"/>
        <v>0</v>
      </c>
      <c r="AI246" s="97">
        <f t="shared" si="480"/>
        <v>0</v>
      </c>
      <c r="AJ246" s="97">
        <f t="shared" si="481"/>
        <v>0</v>
      </c>
      <c r="AK246" s="97">
        <f t="shared" si="482"/>
        <v>6.7164988281598568</v>
      </c>
      <c r="AL246" s="97">
        <f t="shared" si="483"/>
        <v>6.7164988281598568</v>
      </c>
      <c r="AM246" s="97"/>
      <c r="AN246" s="97"/>
      <c r="AO246" s="106">
        <f t="shared" si="484"/>
        <v>0.27985411783999403</v>
      </c>
      <c r="AP246" s="106">
        <f>SIN((90-$Y$9)*$AE$8)*TAN($AC$10*$AE$8)/TAN((90-'C'!$F181)*$AE$8)</f>
        <v>-0.10153286189459705</v>
      </c>
      <c r="AQ246" s="106">
        <f t="shared" si="485"/>
        <v>2.5695650812758871E-2</v>
      </c>
      <c r="AR246" s="106">
        <f t="shared" si="486"/>
        <v>1.0127663357422376</v>
      </c>
      <c r="AS246" s="106">
        <f t="shared" si="487"/>
        <v>-5.7537394342800328</v>
      </c>
      <c r="AT246" s="106">
        <f t="shared" si="488"/>
        <v>-9.106959298875525</v>
      </c>
      <c r="AU246" s="106">
        <f t="shared" si="489"/>
        <v>3.3532198645954923</v>
      </c>
      <c r="AV246" s="106">
        <f t="shared" si="490"/>
        <v>194.86069873315554</v>
      </c>
      <c r="AW246" s="106" t="s">
        <v>8053</v>
      </c>
      <c r="AX246" s="106" t="s">
        <v>8053</v>
      </c>
      <c r="AY246" s="106" t="s">
        <v>8053</v>
      </c>
      <c r="AZ246" s="106">
        <f t="shared" si="491"/>
        <v>11.981229786804745</v>
      </c>
      <c r="BA246" s="106">
        <f t="shared" si="492"/>
        <v>11.981229786804745</v>
      </c>
      <c r="BB246" s="106">
        <f t="shared" si="493"/>
        <v>0.49921790778353103</v>
      </c>
      <c r="BC246" s="106">
        <f t="shared" si="494"/>
        <v>0</v>
      </c>
      <c r="BD246" s="106">
        <f t="shared" si="495"/>
        <v>0</v>
      </c>
      <c r="BE246" s="106">
        <f t="shared" si="496"/>
        <v>0</v>
      </c>
      <c r="BF246" s="106">
        <f>SIN((90-$Y$9)*$AE$8)*TAN($AC$9*$AE$8)/TAN((90-'C'!$F181)*$AE$8)</f>
        <v>-1.2558716922559598</v>
      </c>
      <c r="BG246" s="106">
        <f t="shared" si="497"/>
        <v>3.9313065427916136</v>
      </c>
      <c r="BH246" s="106">
        <f t="shared" si="498"/>
        <v>2.2206545302661587</v>
      </c>
      <c r="BI246" s="106">
        <f t="shared" si="499"/>
        <v>-34.439883661961574</v>
      </c>
      <c r="BJ246" s="106">
        <f t="shared" si="500"/>
        <v>-63.235932093769613</v>
      </c>
      <c r="BK246" s="106">
        <f t="shared" si="501"/>
        <v>28.796048431808039</v>
      </c>
      <c r="BL246" s="106">
        <f t="shared" si="502"/>
        <v>277.67581575573121</v>
      </c>
      <c r="BM246" s="106" t="s">
        <v>8053</v>
      </c>
      <c r="BN246" s="106" t="s">
        <v>8053</v>
      </c>
      <c r="BO246" s="106" t="s">
        <v>8053</v>
      </c>
      <c r="BP246" s="106">
        <f t="shared" si="503"/>
        <v>14.124514339898314</v>
      </c>
      <c r="BQ246" s="106">
        <f t="shared" si="504"/>
        <v>14.124514339898314</v>
      </c>
      <c r="BR246" s="106">
        <f t="shared" si="505"/>
        <v>0.58852143082909636</v>
      </c>
      <c r="BS246" s="106">
        <f t="shared" si="506"/>
        <v>0</v>
      </c>
      <c r="BT246" s="106">
        <f t="shared" si="507"/>
        <v>0</v>
      </c>
      <c r="BU246" s="106">
        <f t="shared" si="508"/>
        <v>0</v>
      </c>
      <c r="BV246" s="106">
        <f>SIN((90-$Y$9)*$AE$8)*TAN($AE$10*$AE$8)/TAN((90-'C'!$F181)*$AE$8)</f>
        <v>0.10153286189459702</v>
      </c>
      <c r="BW246" s="106">
        <f t="shared" si="509"/>
        <v>2.5695650812758864E-2</v>
      </c>
      <c r="BX246" s="106">
        <f t="shared" si="510"/>
        <v>1.0127663357422376</v>
      </c>
      <c r="BY246" s="106">
        <f t="shared" si="511"/>
        <v>5.753739434280031</v>
      </c>
      <c r="BZ246" s="106">
        <f t="shared" si="512"/>
        <v>9.1069592988755232</v>
      </c>
      <c r="CA246" s="106">
        <f t="shared" si="513"/>
        <v>-3.3532198645954923</v>
      </c>
      <c r="CB246" s="106">
        <f t="shared" si="514"/>
        <v>165.13930126684446</v>
      </c>
      <c r="CC246" s="106" t="s">
        <v>8053</v>
      </c>
      <c r="CD246" s="106" t="s">
        <v>8053</v>
      </c>
      <c r="CE246" s="106" t="s">
        <v>8053</v>
      </c>
      <c r="CF246" s="106">
        <f t="shared" si="515"/>
        <v>0</v>
      </c>
      <c r="CG246" s="106">
        <f t="shared" si="516"/>
        <v>0</v>
      </c>
      <c r="CH246" s="106">
        <f t="shared" si="517"/>
        <v>0</v>
      </c>
      <c r="CI246" s="106">
        <f t="shared" si="518"/>
        <v>0</v>
      </c>
      <c r="CJ246" s="106">
        <f t="shared" si="519"/>
        <v>0</v>
      </c>
      <c r="CK246" s="106">
        <f t="shared" si="520"/>
        <v>0</v>
      </c>
      <c r="CL246" s="106">
        <f>90-'C'!$F181</f>
        <v>66.619</v>
      </c>
      <c r="CM246" s="106">
        <v>17</v>
      </c>
      <c r="CN246" s="97"/>
      <c r="CO246" s="97"/>
      <c r="CP246" s="97"/>
      <c r="CQ246" s="97"/>
      <c r="CR246" s="97" t="s">
        <v>8201</v>
      </c>
      <c r="CS246" s="97">
        <f t="shared" si="521"/>
        <v>17</v>
      </c>
      <c r="CT246" s="97">
        <f t="shared" si="522"/>
        <v>34.31666666666667</v>
      </c>
      <c r="CU246" s="97">
        <f>'C'!F181</f>
        <v>23.381</v>
      </c>
      <c r="CV246" s="97">
        <f t="shared" si="523"/>
        <v>3.1415926535897931</v>
      </c>
      <c r="CW246" s="97">
        <f t="shared" si="524"/>
        <v>1.7453292519943295E-2</v>
      </c>
      <c r="CX246" s="97">
        <f t="shared" si="525"/>
        <v>57.295779513082323</v>
      </c>
      <c r="CY246" s="97">
        <f t="shared" si="526"/>
        <v>0.59893882164272083</v>
      </c>
      <c r="CZ246" s="97">
        <f t="shared" si="527"/>
        <v>0.40807543240879418</v>
      </c>
      <c r="DA246" s="97">
        <f t="shared" si="528"/>
        <v>1.8905015391363009</v>
      </c>
      <c r="DB246" s="97">
        <f t="shared" si="529"/>
        <v>60.629604080121268</v>
      </c>
      <c r="DC246" s="97">
        <f t="shared" si="530"/>
        <v>60.629604080121268</v>
      </c>
      <c r="DD246" s="97">
        <f t="shared" si="531"/>
        <v>299.37039591987872</v>
      </c>
      <c r="DE246" s="97"/>
      <c r="DF246" s="97"/>
      <c r="DG246" s="97"/>
      <c r="DH246" s="97"/>
      <c r="DI246" s="97"/>
      <c r="DJ246" s="97"/>
      <c r="DK246" s="97"/>
      <c r="DL246" s="97"/>
      <c r="DM246" s="97"/>
      <c r="DN246" s="97"/>
      <c r="DO246" s="97"/>
    </row>
    <row r="247" spans="1:119" ht="30" customHeight="1" x14ac:dyDescent="0.2">
      <c r="A247" s="97">
        <f t="shared" si="454"/>
        <v>0</v>
      </c>
      <c r="B247" s="97">
        <f t="shared" si="455"/>
        <v>0.28014111146135084</v>
      </c>
      <c r="C247" s="97">
        <f t="shared" si="456"/>
        <v>0.28014111146135084</v>
      </c>
      <c r="D247" s="97">
        <f t="shared" si="457"/>
        <v>0.49940225052686044</v>
      </c>
      <c r="E247" s="97">
        <f t="shared" si="458"/>
        <v>0</v>
      </c>
      <c r="F247" s="98">
        <f t="shared" si="459"/>
        <v>0.49940225052686044</v>
      </c>
      <c r="G247" s="97">
        <f t="shared" si="460"/>
        <v>0.58856777054107301</v>
      </c>
      <c r="H247" s="97">
        <f t="shared" si="461"/>
        <v>0</v>
      </c>
      <c r="I247" s="98">
        <f t="shared" si="462"/>
        <v>0.58856777054107301</v>
      </c>
      <c r="J247" s="97">
        <f t="shared" si="463"/>
        <v>0</v>
      </c>
      <c r="K247" s="97">
        <f t="shared" si="464"/>
        <v>0</v>
      </c>
      <c r="L247" s="98">
        <f t="shared" si="465"/>
        <v>0</v>
      </c>
      <c r="M247" s="98">
        <f t="shared" si="466"/>
        <v>18</v>
      </c>
      <c r="N247" s="97"/>
      <c r="O247" s="97"/>
      <c r="P247" s="97"/>
      <c r="Q247" s="98">
        <f t="shared" si="532"/>
        <v>18</v>
      </c>
      <c r="R247" s="97">
        <f t="shared" si="467"/>
        <v>105.87231873866266</v>
      </c>
      <c r="S247" s="97">
        <f t="shared" si="468"/>
        <v>60.600268757486198</v>
      </c>
      <c r="T247" s="97">
        <f t="shared" si="469"/>
        <v>45.272049981176458</v>
      </c>
      <c r="U247" s="97" t="str">
        <f t="shared" si="470"/>
        <v>QSOS</v>
      </c>
      <c r="V247" s="97">
        <f t="shared" si="471"/>
        <v>299.39973124251378</v>
      </c>
      <c r="W247" s="97">
        <f t="shared" si="0"/>
        <v>235</v>
      </c>
      <c r="X247" s="97">
        <f>SIN((90-$Y$9)*$AE$8)*TAN($AE$9*$AE$8)/TAN((90-'C'!$F182)*$AE$8)</f>
        <v>1.2572559523496327</v>
      </c>
      <c r="Y247" s="97">
        <f t="shared" si="472"/>
        <v>3.9313065427916092</v>
      </c>
      <c r="Z247" s="97">
        <f t="shared" si="473"/>
        <v>2.2206545302661578</v>
      </c>
      <c r="AA247" s="97">
        <f t="shared" si="474"/>
        <v>34.483201365650018</v>
      </c>
      <c r="AB247" s="97">
        <f t="shared" si="475"/>
        <v>63.235932093769605</v>
      </c>
      <c r="AC247" s="97">
        <f t="shared" si="476"/>
        <v>-28.752730728119587</v>
      </c>
      <c r="AD247" s="97">
        <f t="shared" si="477"/>
        <v>82.280866540580377</v>
      </c>
      <c r="AE247" s="97">
        <f>(COS( 90.833*$AE$8)-SIN($Y$9*$AE$8)*SIN('C'!$F182*$AE$8))/COS($Y$9*$AE$8)/COS('C'!$F182*$AE$8)</f>
        <v>-0.31461533371099015</v>
      </c>
      <c r="AF247" s="97">
        <f t="shared" si="478"/>
        <v>108.33759340964494</v>
      </c>
      <c r="AG247" s="97">
        <f>('C'!$E182+$AG$9+$AA$9/15)</f>
        <v>12.20877777777778</v>
      </c>
      <c r="AH247" s="97">
        <f t="shared" si="479"/>
        <v>0</v>
      </c>
      <c r="AI247" s="97">
        <f t="shared" si="480"/>
        <v>0</v>
      </c>
      <c r="AJ247" s="97">
        <f t="shared" si="481"/>
        <v>0</v>
      </c>
      <c r="AK247" s="97">
        <f t="shared" si="482"/>
        <v>6.7233866750724207</v>
      </c>
      <c r="AL247" s="97">
        <f t="shared" si="483"/>
        <v>6.7233866750724207</v>
      </c>
      <c r="AM247" s="97"/>
      <c r="AN247" s="97"/>
      <c r="AO247" s="106">
        <f t="shared" si="484"/>
        <v>0.28014111146135084</v>
      </c>
      <c r="AP247" s="106">
        <f>SIN((90-$Y$9)*$AE$8)*TAN($AC$10*$AE$8)/TAN((90-'C'!$F182)*$AE$8)</f>
        <v>-0.10164477451256894</v>
      </c>
      <c r="AQ247" s="106">
        <f t="shared" si="485"/>
        <v>2.5695650812758871E-2</v>
      </c>
      <c r="AR247" s="106">
        <f t="shared" si="486"/>
        <v>1.0127663357422376</v>
      </c>
      <c r="AS247" s="106">
        <f t="shared" si="487"/>
        <v>-5.760102821878581</v>
      </c>
      <c r="AT247" s="106">
        <f t="shared" si="488"/>
        <v>-9.106959298875525</v>
      </c>
      <c r="AU247" s="106">
        <f t="shared" si="489"/>
        <v>3.346856476996944</v>
      </c>
      <c r="AV247" s="106">
        <f t="shared" si="490"/>
        <v>194.8670621207541</v>
      </c>
      <c r="AW247" s="106" t="s">
        <v>8053</v>
      </c>
      <c r="AX247" s="106" t="s">
        <v>8053</v>
      </c>
      <c r="AY247" s="106" t="s">
        <v>8053</v>
      </c>
      <c r="AZ247" s="106">
        <f t="shared" si="491"/>
        <v>11.98565401264465</v>
      </c>
      <c r="BA247" s="106">
        <f t="shared" si="492"/>
        <v>11.98565401264465</v>
      </c>
      <c r="BB247" s="106">
        <f t="shared" si="493"/>
        <v>0.49940225052686044</v>
      </c>
      <c r="BC247" s="106">
        <f t="shared" si="494"/>
        <v>0</v>
      </c>
      <c r="BD247" s="106">
        <f t="shared" si="495"/>
        <v>0</v>
      </c>
      <c r="BE247" s="106">
        <f t="shared" si="496"/>
        <v>0</v>
      </c>
      <c r="BF247" s="106">
        <f>SIN((90-$Y$9)*$AE$8)*TAN($AC$9*$AE$8)/TAN((90-'C'!$F182)*$AE$8)</f>
        <v>-1.2572559523496334</v>
      </c>
      <c r="BG247" s="106">
        <f t="shared" si="497"/>
        <v>3.9313065427916136</v>
      </c>
      <c r="BH247" s="106">
        <f t="shared" si="498"/>
        <v>2.2206545302661587</v>
      </c>
      <c r="BI247" s="106">
        <f t="shared" si="499"/>
        <v>-34.483201365650025</v>
      </c>
      <c r="BJ247" s="106">
        <f t="shared" si="500"/>
        <v>-63.235932093769613</v>
      </c>
      <c r="BK247" s="106">
        <f t="shared" si="501"/>
        <v>28.752730728119587</v>
      </c>
      <c r="BL247" s="106">
        <f t="shared" si="502"/>
        <v>277.71913345941965</v>
      </c>
      <c r="BM247" s="106" t="s">
        <v>8053</v>
      </c>
      <c r="BN247" s="106" t="s">
        <v>8053</v>
      </c>
      <c r="BO247" s="106" t="s">
        <v>8053</v>
      </c>
      <c r="BP247" s="106">
        <f t="shared" si="503"/>
        <v>14.125626492985752</v>
      </c>
      <c r="BQ247" s="106">
        <f t="shared" si="504"/>
        <v>14.125626492985752</v>
      </c>
      <c r="BR247" s="106">
        <f t="shared" si="505"/>
        <v>0.58856777054107301</v>
      </c>
      <c r="BS247" s="106">
        <f t="shared" si="506"/>
        <v>0</v>
      </c>
      <c r="BT247" s="106">
        <f t="shared" si="507"/>
        <v>0</v>
      </c>
      <c r="BU247" s="106">
        <f t="shared" si="508"/>
        <v>0</v>
      </c>
      <c r="BV247" s="106">
        <f>SIN((90-$Y$9)*$AE$8)*TAN($AE$10*$AE$8)/TAN((90-'C'!$F182)*$AE$8)</f>
        <v>0.10164477451256891</v>
      </c>
      <c r="BW247" s="106">
        <f t="shared" si="509"/>
        <v>2.5695650812758864E-2</v>
      </c>
      <c r="BX247" s="106">
        <f t="shared" si="510"/>
        <v>1.0127663357422376</v>
      </c>
      <c r="BY247" s="106">
        <f t="shared" si="511"/>
        <v>5.7601028218785801</v>
      </c>
      <c r="BZ247" s="106">
        <f t="shared" si="512"/>
        <v>9.1069592988755232</v>
      </c>
      <c r="CA247" s="106">
        <f t="shared" si="513"/>
        <v>-3.3468564769969431</v>
      </c>
      <c r="CB247" s="106">
        <f t="shared" si="514"/>
        <v>165.1329378792459</v>
      </c>
      <c r="CC247" s="106" t="s">
        <v>8053</v>
      </c>
      <c r="CD247" s="106" t="s">
        <v>8053</v>
      </c>
      <c r="CE247" s="106" t="s">
        <v>8053</v>
      </c>
      <c r="CF247" s="106">
        <f t="shared" si="515"/>
        <v>0</v>
      </c>
      <c r="CG247" s="106">
        <f t="shared" si="516"/>
        <v>0</v>
      </c>
      <c r="CH247" s="106">
        <f t="shared" si="517"/>
        <v>0</v>
      </c>
      <c r="CI247" s="106">
        <f t="shared" si="518"/>
        <v>0</v>
      </c>
      <c r="CJ247" s="106">
        <f t="shared" si="519"/>
        <v>0</v>
      </c>
      <c r="CK247" s="106">
        <f t="shared" si="520"/>
        <v>0</v>
      </c>
      <c r="CL247" s="106">
        <f>90-'C'!$F182</f>
        <v>66.596000000000004</v>
      </c>
      <c r="CM247" s="106">
        <v>18</v>
      </c>
      <c r="CN247" s="97"/>
      <c r="CO247" s="97"/>
      <c r="CP247" s="97"/>
      <c r="CQ247" s="97"/>
      <c r="CR247" s="97" t="s">
        <v>8201</v>
      </c>
      <c r="CS247" s="97">
        <f t="shared" si="521"/>
        <v>18</v>
      </c>
      <c r="CT247" s="97">
        <f t="shared" si="522"/>
        <v>34.31666666666667</v>
      </c>
      <c r="CU247" s="97">
        <f>'C'!F182</f>
        <v>23.404</v>
      </c>
      <c r="CV247" s="97">
        <f t="shared" si="523"/>
        <v>3.1415926535897931</v>
      </c>
      <c r="CW247" s="97">
        <f t="shared" si="524"/>
        <v>1.7453292519943295E-2</v>
      </c>
      <c r="CX247" s="97">
        <f t="shared" si="525"/>
        <v>57.295779513082323</v>
      </c>
      <c r="CY247" s="97">
        <f t="shared" si="526"/>
        <v>0.59893882164272083</v>
      </c>
      <c r="CZ247" s="97">
        <f t="shared" si="527"/>
        <v>0.40847685813675289</v>
      </c>
      <c r="DA247" s="97">
        <f t="shared" si="528"/>
        <v>1.890847708685214</v>
      </c>
      <c r="DB247" s="97">
        <f t="shared" si="529"/>
        <v>60.600268757486198</v>
      </c>
      <c r="DC247" s="97">
        <f t="shared" si="530"/>
        <v>60.600268757486198</v>
      </c>
      <c r="DD247" s="97">
        <f t="shared" si="531"/>
        <v>299.39973124251378</v>
      </c>
      <c r="DE247" s="97"/>
      <c r="DF247" s="97"/>
      <c r="DG247" s="97"/>
      <c r="DH247" s="97"/>
      <c r="DI247" s="97"/>
      <c r="DJ247" s="97"/>
      <c r="DK247" s="97"/>
      <c r="DL247" s="97"/>
      <c r="DM247" s="97"/>
      <c r="DN247" s="97"/>
      <c r="DO247" s="97"/>
    </row>
    <row r="248" spans="1:119" ht="30" customHeight="1" x14ac:dyDescent="0.2">
      <c r="A248" s="97">
        <f t="shared" si="454"/>
        <v>0</v>
      </c>
      <c r="B248" s="97">
        <f t="shared" si="455"/>
        <v>0.28034464177287138</v>
      </c>
      <c r="C248" s="97">
        <f t="shared" si="456"/>
        <v>0.28034464177287138</v>
      </c>
      <c r="D248" s="97">
        <f t="shared" si="457"/>
        <v>0.49953878181885197</v>
      </c>
      <c r="E248" s="97">
        <f t="shared" si="458"/>
        <v>0</v>
      </c>
      <c r="F248" s="98">
        <f t="shared" si="459"/>
        <v>0.49953878181885197</v>
      </c>
      <c r="G248" s="97">
        <f t="shared" si="460"/>
        <v>0.58861424022955255</v>
      </c>
      <c r="H248" s="97">
        <f t="shared" si="461"/>
        <v>0</v>
      </c>
      <c r="I248" s="98">
        <f t="shared" si="462"/>
        <v>0.58861424022955255</v>
      </c>
      <c r="J248" s="97">
        <f t="shared" si="463"/>
        <v>0</v>
      </c>
      <c r="K248" s="97">
        <f t="shared" si="464"/>
        <v>0</v>
      </c>
      <c r="L248" s="98">
        <f t="shared" si="465"/>
        <v>0</v>
      </c>
      <c r="M248" s="98">
        <f t="shared" si="466"/>
        <v>19</v>
      </c>
      <c r="N248" s="97"/>
      <c r="O248" s="97"/>
      <c r="P248" s="97"/>
      <c r="Q248" s="98">
        <f t="shared" si="532"/>
        <v>19</v>
      </c>
      <c r="R248" s="97">
        <f t="shared" si="467"/>
        <v>105.87231873866266</v>
      </c>
      <c r="S248" s="97">
        <f t="shared" si="468"/>
        <v>60.581135211815507</v>
      </c>
      <c r="T248" s="97">
        <f t="shared" si="469"/>
        <v>45.291183526847149</v>
      </c>
      <c r="U248" s="97" t="str">
        <f t="shared" si="470"/>
        <v>QSOS</v>
      </c>
      <c r="V248" s="97">
        <f t="shared" si="471"/>
        <v>299.41886478818446</v>
      </c>
      <c r="W248" s="97">
        <f t="shared" si="0"/>
        <v>236</v>
      </c>
      <c r="X248" s="97">
        <f>SIN((90-$Y$9)*$AE$8)*TAN($AE$9*$AE$8)/TAN((90-'C'!$F183)*$AE$8)</f>
        <v>1.2581589898229366</v>
      </c>
      <c r="Y248" s="97">
        <f t="shared" si="472"/>
        <v>3.9313065427916092</v>
      </c>
      <c r="Z248" s="97">
        <f t="shared" si="473"/>
        <v>2.2206545302661578</v>
      </c>
      <c r="AA248" s="97">
        <f t="shared" si="474"/>
        <v>34.511472277797381</v>
      </c>
      <c r="AB248" s="97">
        <f t="shared" si="475"/>
        <v>63.235932093769605</v>
      </c>
      <c r="AC248" s="97">
        <f t="shared" si="476"/>
        <v>-28.724459815972224</v>
      </c>
      <c r="AD248" s="97">
        <f t="shared" si="477"/>
        <v>82.252595628432999</v>
      </c>
      <c r="AE248" s="97">
        <f>(COS( 90.833*$AE$8)-SIN($Y$9*$AE$8)*SIN('C'!$F183*$AE$8))/COS($Y$9*$AE$8)/COS('C'!$F183*$AE$8)</f>
        <v>-0.31482970753434841</v>
      </c>
      <c r="AF248" s="97">
        <f t="shared" si="478"/>
        <v>108.35053370253834</v>
      </c>
      <c r="AG248" s="97">
        <f>('C'!$E183+$AG$9+$AA$9/15)</f>
        <v>12.21177777777778</v>
      </c>
      <c r="AH248" s="97">
        <f t="shared" si="479"/>
        <v>0</v>
      </c>
      <c r="AI248" s="97">
        <f t="shared" si="480"/>
        <v>0</v>
      </c>
      <c r="AJ248" s="97">
        <f t="shared" si="481"/>
        <v>0</v>
      </c>
      <c r="AK248" s="97">
        <f t="shared" si="482"/>
        <v>6.7282714025489128</v>
      </c>
      <c r="AL248" s="97">
        <f t="shared" si="483"/>
        <v>6.7282714025489128</v>
      </c>
      <c r="AM248" s="97"/>
      <c r="AN248" s="97"/>
      <c r="AO248" s="106">
        <f t="shared" si="484"/>
        <v>0.28034464177287138</v>
      </c>
      <c r="AP248" s="106">
        <f>SIN((90-$Y$9)*$AE$8)*TAN($AC$10*$AE$8)/TAN((90-'C'!$F183)*$AE$8)</f>
        <v>-0.10171778195403608</v>
      </c>
      <c r="AQ248" s="106">
        <f t="shared" si="485"/>
        <v>2.5695650812758871E-2</v>
      </c>
      <c r="AR248" s="106">
        <f t="shared" si="486"/>
        <v>1.0127663357422376</v>
      </c>
      <c r="AS248" s="106">
        <f t="shared" si="487"/>
        <v>-5.7642540869955541</v>
      </c>
      <c r="AT248" s="106">
        <f t="shared" si="488"/>
        <v>-9.106959298875525</v>
      </c>
      <c r="AU248" s="106">
        <f t="shared" si="489"/>
        <v>3.3427052118799709</v>
      </c>
      <c r="AV248" s="106">
        <f t="shared" si="490"/>
        <v>194.87121338587107</v>
      </c>
      <c r="AW248" s="106" t="s">
        <v>8053</v>
      </c>
      <c r="AX248" s="106" t="s">
        <v>8053</v>
      </c>
      <c r="AY248" s="106" t="s">
        <v>8053</v>
      </c>
      <c r="AZ248" s="106">
        <f t="shared" si="491"/>
        <v>11.988930763652448</v>
      </c>
      <c r="BA248" s="106">
        <f t="shared" si="492"/>
        <v>11.988930763652448</v>
      </c>
      <c r="BB248" s="106">
        <f t="shared" si="493"/>
        <v>0.49953878181885197</v>
      </c>
      <c r="BC248" s="106">
        <f t="shared" si="494"/>
        <v>0</v>
      </c>
      <c r="BD248" s="106">
        <f t="shared" si="495"/>
        <v>0</v>
      </c>
      <c r="BE248" s="106">
        <f t="shared" si="496"/>
        <v>0</v>
      </c>
      <c r="BF248" s="106">
        <f>SIN((90-$Y$9)*$AE$8)*TAN($AC$9*$AE$8)/TAN((90-'C'!$F183)*$AE$8)</f>
        <v>-1.2581589898229373</v>
      </c>
      <c r="BG248" s="106">
        <f t="shared" si="497"/>
        <v>3.9313065427916136</v>
      </c>
      <c r="BH248" s="106">
        <f t="shared" si="498"/>
        <v>2.2206545302661587</v>
      </c>
      <c r="BI248" s="106">
        <f t="shared" si="499"/>
        <v>-34.511472277797388</v>
      </c>
      <c r="BJ248" s="106">
        <f t="shared" si="500"/>
        <v>-63.235932093769613</v>
      </c>
      <c r="BK248" s="106">
        <f t="shared" si="501"/>
        <v>28.724459815972224</v>
      </c>
      <c r="BL248" s="106">
        <f t="shared" si="502"/>
        <v>277.74740437156703</v>
      </c>
      <c r="BM248" s="106" t="s">
        <v>8053</v>
      </c>
      <c r="BN248" s="106" t="s">
        <v>8053</v>
      </c>
      <c r="BO248" s="106" t="s">
        <v>8053</v>
      </c>
      <c r="BP248" s="106">
        <f t="shared" si="503"/>
        <v>14.126741765509262</v>
      </c>
      <c r="BQ248" s="106">
        <f t="shared" si="504"/>
        <v>14.126741765509262</v>
      </c>
      <c r="BR248" s="106">
        <f t="shared" si="505"/>
        <v>0.58861424022955255</v>
      </c>
      <c r="BS248" s="106">
        <f t="shared" si="506"/>
        <v>0</v>
      </c>
      <c r="BT248" s="106">
        <f t="shared" si="507"/>
        <v>0</v>
      </c>
      <c r="BU248" s="106">
        <f t="shared" si="508"/>
        <v>0</v>
      </c>
      <c r="BV248" s="106">
        <f>SIN((90-$Y$9)*$AE$8)*TAN($AE$10*$AE$8)/TAN((90-'C'!$F183)*$AE$8)</f>
        <v>0.10171778195403605</v>
      </c>
      <c r="BW248" s="106">
        <f t="shared" si="509"/>
        <v>2.5695650812758864E-2</v>
      </c>
      <c r="BX248" s="106">
        <f t="shared" si="510"/>
        <v>1.0127663357422376</v>
      </c>
      <c r="BY248" s="106">
        <f t="shared" si="511"/>
        <v>5.7642540869955532</v>
      </c>
      <c r="BZ248" s="106">
        <f t="shared" si="512"/>
        <v>9.1069592988755232</v>
      </c>
      <c r="CA248" s="106">
        <f t="shared" si="513"/>
        <v>-3.3427052118799701</v>
      </c>
      <c r="CB248" s="106">
        <f t="shared" si="514"/>
        <v>165.12878661412893</v>
      </c>
      <c r="CC248" s="106" t="s">
        <v>8053</v>
      </c>
      <c r="CD248" s="106" t="s">
        <v>8053</v>
      </c>
      <c r="CE248" s="106" t="s">
        <v>8053</v>
      </c>
      <c r="CF248" s="106">
        <f t="shared" si="515"/>
        <v>0</v>
      </c>
      <c r="CG248" s="106">
        <f t="shared" si="516"/>
        <v>0</v>
      </c>
      <c r="CH248" s="106">
        <f t="shared" si="517"/>
        <v>0</v>
      </c>
      <c r="CI248" s="106">
        <f t="shared" si="518"/>
        <v>0</v>
      </c>
      <c r="CJ248" s="106">
        <f t="shared" si="519"/>
        <v>0</v>
      </c>
      <c r="CK248" s="106">
        <f t="shared" si="520"/>
        <v>0</v>
      </c>
      <c r="CL248" s="106">
        <f>90-'C'!$F183</f>
        <v>66.581000000000003</v>
      </c>
      <c r="CM248" s="106">
        <v>19</v>
      </c>
      <c r="CN248" s="97"/>
      <c r="CO248" s="97"/>
      <c r="CP248" s="97"/>
      <c r="CQ248" s="97"/>
      <c r="CR248" s="97" t="s">
        <v>8201</v>
      </c>
      <c r="CS248" s="97">
        <f t="shared" si="521"/>
        <v>19</v>
      </c>
      <c r="CT248" s="97">
        <f t="shared" si="522"/>
        <v>34.31666666666667</v>
      </c>
      <c r="CU248" s="97">
        <f>'C'!F183</f>
        <v>23.419</v>
      </c>
      <c r="CV248" s="97">
        <f t="shared" si="523"/>
        <v>3.1415926535897931</v>
      </c>
      <c r="CW248" s="97">
        <f t="shared" si="524"/>
        <v>1.7453292519943295E-2</v>
      </c>
      <c r="CX248" s="97">
        <f t="shared" si="525"/>
        <v>57.295779513082323</v>
      </c>
      <c r="CY248" s="97">
        <f t="shared" si="526"/>
        <v>0.59893882164272083</v>
      </c>
      <c r="CZ248" s="97">
        <f t="shared" si="527"/>
        <v>0.40873865752455202</v>
      </c>
      <c r="DA248" s="97">
        <f t="shared" si="528"/>
        <v>1.8910735594023764</v>
      </c>
      <c r="DB248" s="97">
        <f t="shared" si="529"/>
        <v>60.581135211815507</v>
      </c>
      <c r="DC248" s="97">
        <f t="shared" si="530"/>
        <v>60.581135211815507</v>
      </c>
      <c r="DD248" s="97">
        <f t="shared" si="531"/>
        <v>299.41886478818446</v>
      </c>
      <c r="DE248" s="97"/>
      <c r="DF248" s="97"/>
      <c r="DG248" s="97"/>
      <c r="DH248" s="97"/>
      <c r="DI248" s="97"/>
      <c r="DJ248" s="97"/>
      <c r="DK248" s="97"/>
      <c r="DL248" s="97"/>
      <c r="DM248" s="97"/>
      <c r="DN248" s="97"/>
      <c r="DO248" s="97"/>
    </row>
    <row r="249" spans="1:119" ht="30" customHeight="1" x14ac:dyDescent="0.2">
      <c r="A249" s="97">
        <f t="shared" si="454"/>
        <v>0</v>
      </c>
      <c r="B249" s="97">
        <f t="shared" si="455"/>
        <v>0.28055320945142803</v>
      </c>
      <c r="C249" s="97">
        <f t="shared" si="456"/>
        <v>0.28055320945142803</v>
      </c>
      <c r="D249" s="97">
        <f t="shared" si="457"/>
        <v>0.49971159961167499</v>
      </c>
      <c r="E249" s="97">
        <f t="shared" si="458"/>
        <v>0</v>
      </c>
      <c r="F249" s="98">
        <f t="shared" si="459"/>
        <v>0.49971159961167499</v>
      </c>
      <c r="G249" s="97">
        <f t="shared" si="460"/>
        <v>0.58873900588432904</v>
      </c>
      <c r="H249" s="97">
        <f t="shared" si="461"/>
        <v>0</v>
      </c>
      <c r="I249" s="98">
        <f t="shared" si="462"/>
        <v>0.58873900588432904</v>
      </c>
      <c r="J249" s="97">
        <f t="shared" si="463"/>
        <v>0</v>
      </c>
      <c r="K249" s="97">
        <f t="shared" si="464"/>
        <v>0</v>
      </c>
      <c r="L249" s="98">
        <f t="shared" si="465"/>
        <v>0</v>
      </c>
      <c r="M249" s="98">
        <f t="shared" si="466"/>
        <v>20</v>
      </c>
      <c r="N249" s="97"/>
      <c r="O249" s="97"/>
      <c r="P249" s="97"/>
      <c r="Q249" s="98">
        <f t="shared" si="532"/>
        <v>20</v>
      </c>
      <c r="R249" s="97">
        <f t="shared" si="467"/>
        <v>105.87231873866266</v>
      </c>
      <c r="S249" s="97">
        <f t="shared" si="468"/>
        <v>60.570930068026641</v>
      </c>
      <c r="T249" s="97">
        <f t="shared" si="469"/>
        <v>45.301388670636015</v>
      </c>
      <c r="U249" s="97" t="str">
        <f t="shared" si="470"/>
        <v>QSOS</v>
      </c>
      <c r="V249" s="97">
        <f t="shared" si="471"/>
        <v>299.42906993197334</v>
      </c>
      <c r="W249" s="97">
        <f t="shared" si="0"/>
        <v>237</v>
      </c>
      <c r="X249" s="97">
        <f>SIN((90-$Y$9)*$AE$8)*TAN($AE$9*$AE$8)/TAN((90-'C'!$F184)*$AE$8)</f>
        <v>1.258640693545394</v>
      </c>
      <c r="Y249" s="97">
        <f t="shared" si="472"/>
        <v>3.9313065427916092</v>
      </c>
      <c r="Z249" s="97">
        <f t="shared" si="473"/>
        <v>2.2206545302661578</v>
      </c>
      <c r="AA249" s="97">
        <f t="shared" si="474"/>
        <v>34.526556642077821</v>
      </c>
      <c r="AB249" s="97">
        <f t="shared" si="475"/>
        <v>63.235932093769605</v>
      </c>
      <c r="AC249" s="97">
        <f t="shared" si="476"/>
        <v>-28.709375451691784</v>
      </c>
      <c r="AD249" s="97">
        <f t="shared" si="477"/>
        <v>82.237511264152573</v>
      </c>
      <c r="AE249" s="97">
        <f>(COS( 90.833*$AE$8)-SIN($Y$9*$AE$8)*SIN('C'!$F184*$AE$8))/COS($Y$9*$AE$8)/COS('C'!$F184*$AE$8)</f>
        <v>-0.31494406065616515</v>
      </c>
      <c r="AF249" s="97">
        <f t="shared" si="478"/>
        <v>108.35743682090845</v>
      </c>
      <c r="AG249" s="97">
        <f>('C'!$E184+$AG$9+$AA$9/15)</f>
        <v>12.215777777777777</v>
      </c>
      <c r="AH249" s="97">
        <f t="shared" si="479"/>
        <v>0</v>
      </c>
      <c r="AI249" s="97">
        <f t="shared" si="480"/>
        <v>0</v>
      </c>
      <c r="AJ249" s="97">
        <f t="shared" si="481"/>
        <v>0</v>
      </c>
      <c r="AK249" s="97">
        <f t="shared" si="482"/>
        <v>6.7332770268342728</v>
      </c>
      <c r="AL249" s="97">
        <f t="shared" si="483"/>
        <v>6.7332770268342728</v>
      </c>
      <c r="AM249" s="97"/>
      <c r="AN249" s="97"/>
      <c r="AO249" s="106">
        <f t="shared" si="484"/>
        <v>0.28055320945142803</v>
      </c>
      <c r="AP249" s="106">
        <f>SIN((90-$Y$9)*$AE$8)*TAN($AC$10*$AE$8)/TAN((90-'C'!$F184)*$AE$8)</f>
        <v>-0.10175672602597269</v>
      </c>
      <c r="AQ249" s="106">
        <f t="shared" si="485"/>
        <v>2.5695650812758871E-2</v>
      </c>
      <c r="AR249" s="106">
        <f t="shared" si="486"/>
        <v>1.0127663357422376</v>
      </c>
      <c r="AS249" s="106">
        <f t="shared" si="487"/>
        <v>-5.7664684924118736</v>
      </c>
      <c r="AT249" s="106">
        <f t="shared" si="488"/>
        <v>-9.106959298875525</v>
      </c>
      <c r="AU249" s="106">
        <f t="shared" si="489"/>
        <v>3.3404908064636514</v>
      </c>
      <c r="AV249" s="106">
        <f t="shared" si="490"/>
        <v>194.87342779128738</v>
      </c>
      <c r="AW249" s="106" t="s">
        <v>8053</v>
      </c>
      <c r="AX249" s="106" t="s">
        <v>8053</v>
      </c>
      <c r="AY249" s="106" t="s">
        <v>8053</v>
      </c>
      <c r="AZ249" s="106">
        <f t="shared" si="491"/>
        <v>11.9930783906802</v>
      </c>
      <c r="BA249" s="106">
        <f t="shared" si="492"/>
        <v>11.9930783906802</v>
      </c>
      <c r="BB249" s="106">
        <f t="shared" si="493"/>
        <v>0.49971159961167499</v>
      </c>
      <c r="BC249" s="106">
        <f t="shared" si="494"/>
        <v>0</v>
      </c>
      <c r="BD249" s="106">
        <f t="shared" si="495"/>
        <v>0</v>
      </c>
      <c r="BE249" s="106">
        <f t="shared" si="496"/>
        <v>0</v>
      </c>
      <c r="BF249" s="106">
        <f>SIN((90-$Y$9)*$AE$8)*TAN($AC$9*$AE$8)/TAN((90-'C'!$F184)*$AE$8)</f>
        <v>-1.2586406935453947</v>
      </c>
      <c r="BG249" s="106">
        <f t="shared" si="497"/>
        <v>3.9313065427916136</v>
      </c>
      <c r="BH249" s="106">
        <f t="shared" si="498"/>
        <v>2.2206545302661587</v>
      </c>
      <c r="BI249" s="106">
        <f t="shared" si="499"/>
        <v>-34.526556642077821</v>
      </c>
      <c r="BJ249" s="106">
        <f t="shared" si="500"/>
        <v>-63.235932093769613</v>
      </c>
      <c r="BK249" s="106">
        <f t="shared" si="501"/>
        <v>28.709375451691791</v>
      </c>
      <c r="BL249" s="106">
        <f t="shared" si="502"/>
        <v>277.76248873584746</v>
      </c>
      <c r="BM249" s="106" t="s">
        <v>8053</v>
      </c>
      <c r="BN249" s="106" t="s">
        <v>8053</v>
      </c>
      <c r="BO249" s="106" t="s">
        <v>8053</v>
      </c>
      <c r="BP249" s="106">
        <f t="shared" si="503"/>
        <v>14.129736141223898</v>
      </c>
      <c r="BQ249" s="106">
        <f t="shared" si="504"/>
        <v>14.129736141223898</v>
      </c>
      <c r="BR249" s="106">
        <f t="shared" si="505"/>
        <v>0.58873900588432904</v>
      </c>
      <c r="BS249" s="106">
        <f t="shared" si="506"/>
        <v>0</v>
      </c>
      <c r="BT249" s="106">
        <f t="shared" si="507"/>
        <v>0</v>
      </c>
      <c r="BU249" s="106">
        <f t="shared" si="508"/>
        <v>0</v>
      </c>
      <c r="BV249" s="106">
        <f>SIN((90-$Y$9)*$AE$8)*TAN($AE$10*$AE$8)/TAN((90-'C'!$F184)*$AE$8)</f>
        <v>0.10175672602597266</v>
      </c>
      <c r="BW249" s="106">
        <f t="shared" si="509"/>
        <v>2.5695650812758864E-2</v>
      </c>
      <c r="BX249" s="106">
        <f t="shared" si="510"/>
        <v>1.0127663357422376</v>
      </c>
      <c r="BY249" s="106">
        <f t="shared" si="511"/>
        <v>5.766468492411871</v>
      </c>
      <c r="BZ249" s="106">
        <f t="shared" si="512"/>
        <v>9.1069592988755232</v>
      </c>
      <c r="CA249" s="106">
        <f t="shared" si="513"/>
        <v>-3.3404908064636523</v>
      </c>
      <c r="CB249" s="106">
        <f t="shared" si="514"/>
        <v>165.12657220871262</v>
      </c>
      <c r="CC249" s="106" t="s">
        <v>8053</v>
      </c>
      <c r="CD249" s="106" t="s">
        <v>8053</v>
      </c>
      <c r="CE249" s="106" t="s">
        <v>8053</v>
      </c>
      <c r="CF249" s="106">
        <f t="shared" si="515"/>
        <v>0</v>
      </c>
      <c r="CG249" s="106">
        <f t="shared" si="516"/>
        <v>0</v>
      </c>
      <c r="CH249" s="106">
        <f t="shared" si="517"/>
        <v>0</v>
      </c>
      <c r="CI249" s="106">
        <f t="shared" si="518"/>
        <v>0</v>
      </c>
      <c r="CJ249" s="106">
        <f t="shared" si="519"/>
        <v>0</v>
      </c>
      <c r="CK249" s="106">
        <f t="shared" si="520"/>
        <v>0</v>
      </c>
      <c r="CL249" s="106">
        <f>90-'C'!$F184</f>
        <v>66.573000000000008</v>
      </c>
      <c r="CM249" s="106">
        <v>20</v>
      </c>
      <c r="CN249" s="97"/>
      <c r="CO249" s="97"/>
      <c r="CP249" s="97"/>
      <c r="CQ249" s="97"/>
      <c r="CR249" s="97" t="s">
        <v>8201</v>
      </c>
      <c r="CS249" s="97">
        <f t="shared" si="521"/>
        <v>20</v>
      </c>
      <c r="CT249" s="97">
        <f t="shared" si="522"/>
        <v>34.31666666666667</v>
      </c>
      <c r="CU249" s="97">
        <f>'C'!F184</f>
        <v>23.427</v>
      </c>
      <c r="CV249" s="97">
        <f t="shared" si="523"/>
        <v>3.1415926535897931</v>
      </c>
      <c r="CW249" s="97">
        <f t="shared" si="524"/>
        <v>1.7453292519943295E-2</v>
      </c>
      <c r="CX249" s="97">
        <f t="shared" si="525"/>
        <v>57.295779513082323</v>
      </c>
      <c r="CY249" s="97">
        <f t="shared" si="526"/>
        <v>0.59893882164272083</v>
      </c>
      <c r="CZ249" s="97">
        <f t="shared" si="527"/>
        <v>0.40887828386471159</v>
      </c>
      <c r="DA249" s="97">
        <f t="shared" si="528"/>
        <v>1.8911940415465895</v>
      </c>
      <c r="DB249" s="97">
        <f t="shared" si="529"/>
        <v>60.570930068026641</v>
      </c>
      <c r="DC249" s="97">
        <f t="shared" si="530"/>
        <v>60.570930068026641</v>
      </c>
      <c r="DD249" s="97">
        <f t="shared" si="531"/>
        <v>299.42906993197334</v>
      </c>
      <c r="DE249" s="97"/>
      <c r="DF249" s="97"/>
      <c r="DG249" s="97"/>
      <c r="DH249" s="97"/>
      <c r="DI249" s="97"/>
      <c r="DJ249" s="97"/>
      <c r="DK249" s="97"/>
      <c r="DL249" s="97"/>
      <c r="DM249" s="97"/>
      <c r="DN249" s="97"/>
      <c r="DO249" s="97"/>
    </row>
    <row r="250" spans="1:119" ht="30" customHeight="1" x14ac:dyDescent="0.2">
      <c r="A250" s="97">
        <f t="shared" si="454"/>
        <v>0</v>
      </c>
      <c r="B250" s="97">
        <f t="shared" si="455"/>
        <v>0.28073035334906038</v>
      </c>
      <c r="C250" s="97">
        <f t="shared" si="456"/>
        <v>0.28073035334906038</v>
      </c>
      <c r="D250" s="97">
        <f t="shared" si="457"/>
        <v>0.49987980417991884</v>
      </c>
      <c r="E250" s="97">
        <f t="shared" si="458"/>
        <v>0</v>
      </c>
      <c r="F250" s="98">
        <f t="shared" si="459"/>
        <v>0.49987980417991884</v>
      </c>
      <c r="G250" s="97">
        <f t="shared" si="460"/>
        <v>0.58889519532003021</v>
      </c>
      <c r="H250" s="97">
        <f t="shared" si="461"/>
        <v>0</v>
      </c>
      <c r="I250" s="98">
        <f t="shared" si="462"/>
        <v>0.58889519532003021</v>
      </c>
      <c r="J250" s="97">
        <f t="shared" si="463"/>
        <v>0</v>
      </c>
      <c r="K250" s="97">
        <f t="shared" si="464"/>
        <v>0</v>
      </c>
      <c r="L250" s="98">
        <f t="shared" si="465"/>
        <v>0</v>
      </c>
      <c r="M250" s="98">
        <f t="shared" si="466"/>
        <v>21</v>
      </c>
      <c r="N250" s="97"/>
      <c r="O250" s="97"/>
      <c r="P250" s="97"/>
      <c r="Q250" s="98">
        <f t="shared" si="532"/>
        <v>21</v>
      </c>
      <c r="R250" s="97">
        <f t="shared" si="467"/>
        <v>105.87231873866266</v>
      </c>
      <c r="S250" s="97">
        <f t="shared" si="468"/>
        <v>60.568378718332823</v>
      </c>
      <c r="T250" s="97">
        <f t="shared" si="469"/>
        <v>45.303940020329833</v>
      </c>
      <c r="U250" s="97" t="str">
        <f t="shared" si="470"/>
        <v>QSOS</v>
      </c>
      <c r="V250" s="97">
        <f t="shared" si="471"/>
        <v>299.43162128166716</v>
      </c>
      <c r="W250" s="97">
        <f t="shared" si="0"/>
        <v>238</v>
      </c>
      <c r="X250" s="97">
        <f>SIN((90-$Y$9)*$AE$8)*TAN($AE$9*$AE$8)/TAN((90-'C'!$F185)*$AE$8)</f>
        <v>1.258761128582601</v>
      </c>
      <c r="Y250" s="97">
        <f t="shared" si="472"/>
        <v>3.9313065427916092</v>
      </c>
      <c r="Z250" s="97">
        <f t="shared" si="473"/>
        <v>2.2206545302661578</v>
      </c>
      <c r="AA250" s="97">
        <f t="shared" si="474"/>
        <v>34.530328445225443</v>
      </c>
      <c r="AB250" s="97">
        <f t="shared" si="475"/>
        <v>63.235932093769605</v>
      </c>
      <c r="AC250" s="97">
        <f t="shared" si="476"/>
        <v>-28.705603648544162</v>
      </c>
      <c r="AD250" s="97">
        <f t="shared" si="477"/>
        <v>82.233739461004944</v>
      </c>
      <c r="AE250" s="97">
        <f>(COS( 90.833*$AE$8)-SIN($Y$9*$AE$8)*SIN('C'!$F185*$AE$8))/COS($Y$9*$AE$8)/COS('C'!$F185*$AE$8)</f>
        <v>-0.31497265115689771</v>
      </c>
      <c r="AF250" s="97">
        <f t="shared" si="478"/>
        <v>108.35916277765493</v>
      </c>
      <c r="AG250" s="97">
        <f>('C'!$E185+$AG$9+$AA$9/15)</f>
        <v>12.219777777777779</v>
      </c>
      <c r="AH250" s="97">
        <f t="shared" si="479"/>
        <v>0</v>
      </c>
      <c r="AI250" s="97">
        <f t="shared" si="480"/>
        <v>0</v>
      </c>
      <c r="AJ250" s="97">
        <f t="shared" si="481"/>
        <v>0</v>
      </c>
      <c r="AK250" s="97">
        <f t="shared" si="482"/>
        <v>6.7375284803774491</v>
      </c>
      <c r="AL250" s="97">
        <f t="shared" si="483"/>
        <v>6.7375284803774491</v>
      </c>
      <c r="AM250" s="97"/>
      <c r="AN250" s="97"/>
      <c r="AO250" s="106">
        <f t="shared" si="484"/>
        <v>0.28073035334906038</v>
      </c>
      <c r="AP250" s="106">
        <f>SIN((90-$Y$9)*$AE$8)*TAN($AC$10*$AE$8)/TAN((90-'C'!$F185)*$AE$8)</f>
        <v>-0.1017664627801932</v>
      </c>
      <c r="AQ250" s="106">
        <f t="shared" si="485"/>
        <v>2.5695650812758871E-2</v>
      </c>
      <c r="AR250" s="106">
        <f t="shared" si="486"/>
        <v>1.0127663357422376</v>
      </c>
      <c r="AS250" s="106">
        <f t="shared" si="487"/>
        <v>-5.7670221369796266</v>
      </c>
      <c r="AT250" s="106">
        <f t="shared" si="488"/>
        <v>-9.106959298875525</v>
      </c>
      <c r="AU250" s="106">
        <f t="shared" si="489"/>
        <v>3.3399371618958984</v>
      </c>
      <c r="AV250" s="106">
        <f t="shared" si="490"/>
        <v>194.87398143585514</v>
      </c>
      <c r="AW250" s="106" t="s">
        <v>8053</v>
      </c>
      <c r="AX250" s="106" t="s">
        <v>8053</v>
      </c>
      <c r="AY250" s="106" t="s">
        <v>8053</v>
      </c>
      <c r="AZ250" s="106">
        <f t="shared" si="491"/>
        <v>11.997115300318052</v>
      </c>
      <c r="BA250" s="106">
        <f t="shared" si="492"/>
        <v>11.997115300318052</v>
      </c>
      <c r="BB250" s="106">
        <f t="shared" si="493"/>
        <v>0.49987980417991884</v>
      </c>
      <c r="BC250" s="106">
        <f t="shared" si="494"/>
        <v>0</v>
      </c>
      <c r="BD250" s="106">
        <f t="shared" si="495"/>
        <v>0</v>
      </c>
      <c r="BE250" s="106">
        <f t="shared" si="496"/>
        <v>0</v>
      </c>
      <c r="BF250" s="106">
        <f>SIN((90-$Y$9)*$AE$8)*TAN($AC$9*$AE$8)/TAN((90-'C'!$F185)*$AE$8)</f>
        <v>-1.2587611285826015</v>
      </c>
      <c r="BG250" s="106">
        <f t="shared" si="497"/>
        <v>3.9313065427916136</v>
      </c>
      <c r="BH250" s="106">
        <f t="shared" si="498"/>
        <v>2.2206545302661587</v>
      </c>
      <c r="BI250" s="106">
        <f t="shared" si="499"/>
        <v>-34.530328445225429</v>
      </c>
      <c r="BJ250" s="106">
        <f t="shared" si="500"/>
        <v>-63.235932093769613</v>
      </c>
      <c r="BK250" s="106">
        <f t="shared" si="501"/>
        <v>28.705603648544184</v>
      </c>
      <c r="BL250" s="106">
        <f t="shared" si="502"/>
        <v>277.76626053899503</v>
      </c>
      <c r="BM250" s="106" t="s">
        <v>8053</v>
      </c>
      <c r="BN250" s="106" t="s">
        <v>8053</v>
      </c>
      <c r="BO250" s="106" t="s">
        <v>8053</v>
      </c>
      <c r="BP250" s="106">
        <f t="shared" si="503"/>
        <v>14.133484687680724</v>
      </c>
      <c r="BQ250" s="106">
        <f t="shared" si="504"/>
        <v>14.133484687680724</v>
      </c>
      <c r="BR250" s="106">
        <f t="shared" si="505"/>
        <v>0.58889519532003021</v>
      </c>
      <c r="BS250" s="106">
        <f t="shared" si="506"/>
        <v>0</v>
      </c>
      <c r="BT250" s="106">
        <f t="shared" si="507"/>
        <v>0</v>
      </c>
      <c r="BU250" s="106">
        <f t="shared" si="508"/>
        <v>0</v>
      </c>
      <c r="BV250" s="106">
        <f>SIN((90-$Y$9)*$AE$8)*TAN($AE$10*$AE$8)/TAN((90-'C'!$F185)*$AE$8)</f>
        <v>0.10176646278019318</v>
      </c>
      <c r="BW250" s="106">
        <f t="shared" si="509"/>
        <v>2.5695650812758864E-2</v>
      </c>
      <c r="BX250" s="106">
        <f t="shared" si="510"/>
        <v>1.0127663357422376</v>
      </c>
      <c r="BY250" s="106">
        <f t="shared" si="511"/>
        <v>5.7670221369796248</v>
      </c>
      <c r="BZ250" s="106">
        <f t="shared" si="512"/>
        <v>9.1069592988755232</v>
      </c>
      <c r="CA250" s="106">
        <f t="shared" si="513"/>
        <v>-3.3399371618958984</v>
      </c>
      <c r="CB250" s="106">
        <f t="shared" si="514"/>
        <v>165.12601856414486</v>
      </c>
      <c r="CC250" s="106" t="s">
        <v>8053</v>
      </c>
      <c r="CD250" s="106" t="s">
        <v>8053</v>
      </c>
      <c r="CE250" s="106" t="s">
        <v>8053</v>
      </c>
      <c r="CF250" s="106">
        <f t="shared" si="515"/>
        <v>0</v>
      </c>
      <c r="CG250" s="106">
        <f t="shared" si="516"/>
        <v>0</v>
      </c>
      <c r="CH250" s="106">
        <f t="shared" si="517"/>
        <v>0</v>
      </c>
      <c r="CI250" s="106">
        <f t="shared" si="518"/>
        <v>0</v>
      </c>
      <c r="CJ250" s="106">
        <f t="shared" si="519"/>
        <v>0</v>
      </c>
      <c r="CK250" s="106">
        <f t="shared" si="520"/>
        <v>0</v>
      </c>
      <c r="CL250" s="106">
        <f>90-'C'!$F185</f>
        <v>66.570999999999998</v>
      </c>
      <c r="CM250" s="106">
        <v>21</v>
      </c>
      <c r="CN250" s="97"/>
      <c r="CO250" s="97"/>
      <c r="CP250" s="97"/>
      <c r="CQ250" s="97"/>
      <c r="CR250" s="97" t="s">
        <v>8201</v>
      </c>
      <c r="CS250" s="97">
        <f t="shared" si="521"/>
        <v>21</v>
      </c>
      <c r="CT250" s="97">
        <f t="shared" si="522"/>
        <v>34.31666666666667</v>
      </c>
      <c r="CU250" s="97">
        <f>'C'!F185</f>
        <v>23.428999999999998</v>
      </c>
      <c r="CV250" s="97">
        <f t="shared" si="523"/>
        <v>3.1415926535897931</v>
      </c>
      <c r="CW250" s="97">
        <f t="shared" si="524"/>
        <v>1.7453292519943295E-2</v>
      </c>
      <c r="CX250" s="97">
        <f t="shared" si="525"/>
        <v>57.295779513082323</v>
      </c>
      <c r="CY250" s="97">
        <f t="shared" si="526"/>
        <v>0.59893882164272083</v>
      </c>
      <c r="CZ250" s="97">
        <f t="shared" si="527"/>
        <v>0.40891319044975144</v>
      </c>
      <c r="DA250" s="97">
        <f t="shared" si="528"/>
        <v>1.8912241651745627</v>
      </c>
      <c r="DB250" s="97">
        <f t="shared" si="529"/>
        <v>60.568378718332823</v>
      </c>
      <c r="DC250" s="97">
        <f t="shared" si="530"/>
        <v>60.568378718332823</v>
      </c>
      <c r="DD250" s="97">
        <f t="shared" si="531"/>
        <v>299.43162128166716</v>
      </c>
      <c r="DE250" s="97"/>
      <c r="DF250" s="97"/>
      <c r="DG250" s="97"/>
      <c r="DH250" s="97"/>
      <c r="DI250" s="97"/>
      <c r="DJ250" s="97"/>
      <c r="DK250" s="97"/>
      <c r="DL250" s="97"/>
      <c r="DM250" s="97"/>
      <c r="DN250" s="97"/>
      <c r="DO250" s="97"/>
    </row>
    <row r="251" spans="1:119" ht="30" customHeight="1" x14ac:dyDescent="0.2">
      <c r="A251" s="97">
        <f t="shared" si="454"/>
        <v>0</v>
      </c>
      <c r="B251" s="97">
        <f t="shared" si="455"/>
        <v>0.28082916175544242</v>
      </c>
      <c r="C251" s="97">
        <f t="shared" si="456"/>
        <v>0.28082916175544242</v>
      </c>
      <c r="D251" s="97">
        <f t="shared" si="457"/>
        <v>0.5000009595160142</v>
      </c>
      <c r="E251" s="97">
        <f t="shared" si="458"/>
        <v>0</v>
      </c>
      <c r="F251" s="98">
        <f t="shared" si="459"/>
        <v>0.5000009595160142</v>
      </c>
      <c r="G251" s="97">
        <f t="shared" si="460"/>
        <v>0.58904638691364808</v>
      </c>
      <c r="H251" s="97">
        <f t="shared" si="461"/>
        <v>0</v>
      </c>
      <c r="I251" s="98">
        <f t="shared" si="462"/>
        <v>0.58904638691364808</v>
      </c>
      <c r="J251" s="97">
        <f t="shared" si="463"/>
        <v>0</v>
      </c>
      <c r="K251" s="97">
        <f t="shared" si="464"/>
        <v>0</v>
      </c>
      <c r="L251" s="98">
        <f t="shared" si="465"/>
        <v>0</v>
      </c>
      <c r="M251" s="98">
        <f t="shared" si="466"/>
        <v>22</v>
      </c>
      <c r="N251" s="102"/>
      <c r="O251" s="97"/>
      <c r="P251" s="97"/>
      <c r="Q251" s="98">
        <f t="shared" si="532"/>
        <v>22</v>
      </c>
      <c r="R251" s="97">
        <f t="shared" si="467"/>
        <v>105.87231873866266</v>
      </c>
      <c r="S251" s="97">
        <f t="shared" si="468"/>
        <v>60.574757044751365</v>
      </c>
      <c r="T251" s="97">
        <f t="shared" si="469"/>
        <v>45.297561693911291</v>
      </c>
      <c r="U251" s="97" t="str">
        <f t="shared" si="470"/>
        <v>QSOS</v>
      </c>
      <c r="V251" s="97">
        <f t="shared" si="471"/>
        <v>299.42524295524862</v>
      </c>
      <c r="W251" s="97">
        <f t="shared" si="0"/>
        <v>239</v>
      </c>
      <c r="X251" s="97">
        <f>SIN((90-$Y$9)*$AE$8)*TAN($AE$9*$AE$8)/TAN((90-'C'!$F186)*$AE$8)</f>
        <v>1.2584600478202463</v>
      </c>
      <c r="Y251" s="97">
        <f t="shared" si="472"/>
        <v>3.9313065427916092</v>
      </c>
      <c r="Z251" s="97">
        <f t="shared" si="473"/>
        <v>2.2206545302661578</v>
      </c>
      <c r="AA251" s="97">
        <f t="shared" si="474"/>
        <v>34.520899471522988</v>
      </c>
      <c r="AB251" s="97">
        <f t="shared" si="475"/>
        <v>63.235932093769605</v>
      </c>
      <c r="AC251" s="97">
        <f t="shared" si="476"/>
        <v>-28.715032622246618</v>
      </c>
      <c r="AD251" s="97">
        <f t="shared" si="477"/>
        <v>82.2431684347074</v>
      </c>
      <c r="AE251" s="97">
        <f>(COS( 90.833*$AE$8)-SIN($Y$9*$AE$8)*SIN('C'!$F186*$AE$8))/COS($Y$9*$AE$8)/COS('C'!$F186*$AE$8)</f>
        <v>-0.31490117657044692</v>
      </c>
      <c r="AF251" s="97">
        <f t="shared" si="478"/>
        <v>108.35484801867032</v>
      </c>
      <c r="AG251" s="97">
        <f>('C'!$E186+$AG$9+$AA$9/15)</f>
        <v>12.222777777777779</v>
      </c>
      <c r="AH251" s="97">
        <f t="shared" si="479"/>
        <v>0</v>
      </c>
      <c r="AI251" s="97">
        <f t="shared" si="480"/>
        <v>0</v>
      </c>
      <c r="AJ251" s="97">
        <f t="shared" si="481"/>
        <v>0</v>
      </c>
      <c r="AK251" s="97">
        <f t="shared" si="482"/>
        <v>6.7398998821306186</v>
      </c>
      <c r="AL251" s="97">
        <f t="shared" si="483"/>
        <v>6.7398998821306186</v>
      </c>
      <c r="AM251" s="97"/>
      <c r="AN251" s="97"/>
      <c r="AO251" s="106">
        <f t="shared" si="484"/>
        <v>0.28082916175544242</v>
      </c>
      <c r="AP251" s="106">
        <f>SIN((90-$Y$9)*$AE$8)*TAN($AC$10*$AE$8)/TAN((90-'C'!$F186)*$AE$8)</f>
        <v>-0.10174212144687725</v>
      </c>
      <c r="AQ251" s="106">
        <f t="shared" si="485"/>
        <v>2.5695650812758871E-2</v>
      </c>
      <c r="AR251" s="106">
        <f t="shared" si="486"/>
        <v>1.0127663357422376</v>
      </c>
      <c r="AS251" s="106">
        <f t="shared" si="487"/>
        <v>-5.765638057973959</v>
      </c>
      <c r="AT251" s="106">
        <f t="shared" si="488"/>
        <v>-9.106959298875525</v>
      </c>
      <c r="AU251" s="106">
        <f t="shared" si="489"/>
        <v>3.341321240901566</v>
      </c>
      <c r="AV251" s="106">
        <f t="shared" si="490"/>
        <v>194.87259735684947</v>
      </c>
      <c r="AW251" s="106" t="s">
        <v>8053</v>
      </c>
      <c r="AX251" s="106" t="s">
        <v>8053</v>
      </c>
      <c r="AY251" s="106" t="s">
        <v>8053</v>
      </c>
      <c r="AZ251" s="106">
        <f t="shared" si="491"/>
        <v>12.000023028384341</v>
      </c>
      <c r="BA251" s="106">
        <f t="shared" si="492"/>
        <v>12.000023028384341</v>
      </c>
      <c r="BB251" s="106">
        <f t="shared" si="493"/>
        <v>0.5000009595160142</v>
      </c>
      <c r="BC251" s="106">
        <f t="shared" si="494"/>
        <v>0</v>
      </c>
      <c r="BD251" s="106">
        <f t="shared" si="495"/>
        <v>0</v>
      </c>
      <c r="BE251" s="106">
        <f t="shared" si="496"/>
        <v>0</v>
      </c>
      <c r="BF251" s="106">
        <f>SIN((90-$Y$9)*$AE$8)*TAN($AC$9*$AE$8)/TAN((90-'C'!$F186)*$AE$8)</f>
        <v>-1.2584600478202468</v>
      </c>
      <c r="BG251" s="106">
        <f t="shared" si="497"/>
        <v>3.9313065427916136</v>
      </c>
      <c r="BH251" s="106">
        <f t="shared" si="498"/>
        <v>2.2206545302661587</v>
      </c>
      <c r="BI251" s="106">
        <f t="shared" si="499"/>
        <v>-34.520899471522988</v>
      </c>
      <c r="BJ251" s="106">
        <f t="shared" si="500"/>
        <v>-63.235932093769613</v>
      </c>
      <c r="BK251" s="106">
        <f t="shared" si="501"/>
        <v>28.715032622246625</v>
      </c>
      <c r="BL251" s="106">
        <f t="shared" si="502"/>
        <v>277.7568315652926</v>
      </c>
      <c r="BM251" s="106" t="s">
        <v>8053</v>
      </c>
      <c r="BN251" s="106" t="s">
        <v>8053</v>
      </c>
      <c r="BO251" s="106" t="s">
        <v>8053</v>
      </c>
      <c r="BP251" s="106">
        <f t="shared" si="503"/>
        <v>14.137113285927555</v>
      </c>
      <c r="BQ251" s="106">
        <f t="shared" si="504"/>
        <v>14.137113285927555</v>
      </c>
      <c r="BR251" s="106">
        <f t="shared" si="505"/>
        <v>0.58904638691364808</v>
      </c>
      <c r="BS251" s="106">
        <f t="shared" si="506"/>
        <v>0</v>
      </c>
      <c r="BT251" s="106">
        <f t="shared" si="507"/>
        <v>0</v>
      </c>
      <c r="BU251" s="106">
        <f t="shared" si="508"/>
        <v>0</v>
      </c>
      <c r="BV251" s="106">
        <f>SIN((90-$Y$9)*$AE$8)*TAN($AE$10*$AE$8)/TAN((90-'C'!$F186)*$AE$8)</f>
        <v>0.10174212144687722</v>
      </c>
      <c r="BW251" s="106">
        <f t="shared" si="509"/>
        <v>2.5695650812758864E-2</v>
      </c>
      <c r="BX251" s="106">
        <f t="shared" si="510"/>
        <v>1.0127663357422376</v>
      </c>
      <c r="BY251" s="106">
        <f t="shared" si="511"/>
        <v>5.7656380579739581</v>
      </c>
      <c r="BZ251" s="106">
        <f t="shared" si="512"/>
        <v>9.1069592988755232</v>
      </c>
      <c r="CA251" s="106">
        <f t="shared" si="513"/>
        <v>-3.3413212409015651</v>
      </c>
      <c r="CB251" s="106">
        <f t="shared" si="514"/>
        <v>165.12740264315053</v>
      </c>
      <c r="CC251" s="106" t="s">
        <v>8053</v>
      </c>
      <c r="CD251" s="106" t="s">
        <v>8053</v>
      </c>
      <c r="CE251" s="106" t="s">
        <v>8053</v>
      </c>
      <c r="CF251" s="106">
        <f t="shared" si="515"/>
        <v>0</v>
      </c>
      <c r="CG251" s="106">
        <f t="shared" si="516"/>
        <v>0</v>
      </c>
      <c r="CH251" s="106">
        <f t="shared" si="517"/>
        <v>0</v>
      </c>
      <c r="CI251" s="106">
        <f t="shared" si="518"/>
        <v>0</v>
      </c>
      <c r="CJ251" s="106">
        <f t="shared" si="519"/>
        <v>0</v>
      </c>
      <c r="CK251" s="106">
        <f t="shared" si="520"/>
        <v>0</v>
      </c>
      <c r="CL251" s="106">
        <f>90-'C'!$F186</f>
        <v>66.575999999999993</v>
      </c>
      <c r="CM251" s="106">
        <v>22</v>
      </c>
      <c r="CN251" s="102"/>
      <c r="CO251" s="97"/>
      <c r="CP251" s="97"/>
      <c r="CQ251" s="97"/>
      <c r="CR251" s="97" t="s">
        <v>8201</v>
      </c>
      <c r="CS251" s="97">
        <f t="shared" si="521"/>
        <v>22</v>
      </c>
      <c r="CT251" s="97">
        <f t="shared" si="522"/>
        <v>34.31666666666667</v>
      </c>
      <c r="CU251" s="97">
        <f>'C'!F186</f>
        <v>23.423999999999999</v>
      </c>
      <c r="CV251" s="97">
        <f t="shared" si="523"/>
        <v>3.1415926535897931</v>
      </c>
      <c r="CW251" s="97">
        <f t="shared" si="524"/>
        <v>1.7453292519943295E-2</v>
      </c>
      <c r="CX251" s="97">
        <f t="shared" si="525"/>
        <v>57.295779513082323</v>
      </c>
      <c r="CY251" s="97">
        <f t="shared" si="526"/>
        <v>0.59893882164272083</v>
      </c>
      <c r="CZ251" s="97">
        <f t="shared" si="527"/>
        <v>0.40882592398715173</v>
      </c>
      <c r="DA251" s="97">
        <f t="shared" si="528"/>
        <v>1.8911488584238514</v>
      </c>
      <c r="DB251" s="97">
        <f t="shared" si="529"/>
        <v>60.574757044751365</v>
      </c>
      <c r="DC251" s="97">
        <f t="shared" si="530"/>
        <v>60.574757044751365</v>
      </c>
      <c r="DD251" s="97">
        <f t="shared" si="531"/>
        <v>299.42524295524862</v>
      </c>
      <c r="DE251" s="97"/>
      <c r="DF251" s="97"/>
      <c r="DG251" s="97"/>
      <c r="DH251" s="97"/>
      <c r="DI251" s="97"/>
      <c r="DJ251" s="97"/>
      <c r="DK251" s="97"/>
      <c r="DL251" s="97"/>
      <c r="DM251" s="97"/>
      <c r="DN251" s="97"/>
      <c r="DO251" s="97"/>
    </row>
    <row r="252" spans="1:119" ht="30" customHeight="1" x14ac:dyDescent="0.2">
      <c r="A252" s="97">
        <f t="shared" si="454"/>
        <v>0</v>
      </c>
      <c r="B252" s="97">
        <f t="shared" si="455"/>
        <v>0.28092775341088966</v>
      </c>
      <c r="C252" s="97">
        <f t="shared" si="456"/>
        <v>0.28092775341088966</v>
      </c>
      <c r="D252" s="97">
        <f t="shared" si="457"/>
        <v>0.50015763146064385</v>
      </c>
      <c r="E252" s="97">
        <f t="shared" si="458"/>
        <v>0</v>
      </c>
      <c r="F252" s="98">
        <f t="shared" si="459"/>
        <v>0.50015763146064385</v>
      </c>
      <c r="G252" s="97">
        <f t="shared" si="460"/>
        <v>0.58928112859153436</v>
      </c>
      <c r="H252" s="97">
        <f t="shared" si="461"/>
        <v>0</v>
      </c>
      <c r="I252" s="98">
        <f t="shared" si="462"/>
        <v>0.58928112859153436</v>
      </c>
      <c r="J252" s="97">
        <f t="shared" si="463"/>
        <v>0</v>
      </c>
      <c r="K252" s="97">
        <f t="shared" si="464"/>
        <v>0</v>
      </c>
      <c r="L252" s="98">
        <f t="shared" si="465"/>
        <v>0</v>
      </c>
      <c r="M252" s="98">
        <f t="shared" si="466"/>
        <v>23</v>
      </c>
      <c r="N252" s="97"/>
      <c r="O252" s="97"/>
      <c r="P252" s="97"/>
      <c r="Q252" s="98">
        <f t="shared" si="532"/>
        <v>23</v>
      </c>
      <c r="R252" s="97">
        <f t="shared" si="467"/>
        <v>105.87231873866266</v>
      </c>
      <c r="S252" s="97">
        <f t="shared" si="468"/>
        <v>60.591339947811946</v>
      </c>
      <c r="T252" s="97">
        <f t="shared" si="469"/>
        <v>45.28097879085071</v>
      </c>
      <c r="U252" s="97" t="str">
        <f t="shared" si="470"/>
        <v>QSOS</v>
      </c>
      <c r="V252" s="97">
        <f t="shared" si="471"/>
        <v>299.40866005218805</v>
      </c>
      <c r="W252" s="97">
        <f t="shared" si="0"/>
        <v>240</v>
      </c>
      <c r="X252" s="97">
        <f>SIN((90-$Y$9)*$AE$8)*TAN($AE$9*$AE$8)/TAN((90-'C'!$F187)*$AE$8)</f>
        <v>1.257677344360653</v>
      </c>
      <c r="Y252" s="97">
        <f t="shared" si="472"/>
        <v>3.9313065427916092</v>
      </c>
      <c r="Z252" s="97">
        <f t="shared" si="473"/>
        <v>2.2206545302661578</v>
      </c>
      <c r="AA252" s="97">
        <f t="shared" si="474"/>
        <v>34.49639246748395</v>
      </c>
      <c r="AB252" s="97">
        <f t="shared" si="475"/>
        <v>63.235932093769605</v>
      </c>
      <c r="AC252" s="97">
        <f t="shared" si="476"/>
        <v>-28.739539626285655</v>
      </c>
      <c r="AD252" s="97">
        <f t="shared" si="477"/>
        <v>82.267675438746437</v>
      </c>
      <c r="AE252" s="97">
        <f>(COS( 90.833*$AE$8)-SIN($Y$9*$AE$8)*SIN('C'!$F187*$AE$8))/COS($Y$9*$AE$8)/COS('C'!$F187*$AE$8)</f>
        <v>-0.31471536861703603</v>
      </c>
      <c r="AF252" s="97">
        <f t="shared" si="478"/>
        <v>108.34363171745791</v>
      </c>
      <c r="AG252" s="97">
        <f>('C'!$E187+$AG$9+$AA$9/15)</f>
        <v>12.22677777777778</v>
      </c>
      <c r="AH252" s="97">
        <f t="shared" si="479"/>
        <v>0</v>
      </c>
      <c r="AI252" s="97">
        <f t="shared" si="480"/>
        <v>0</v>
      </c>
      <c r="AJ252" s="97">
        <f t="shared" si="481"/>
        <v>0</v>
      </c>
      <c r="AK252" s="97">
        <f t="shared" si="482"/>
        <v>6.7422660818613513</v>
      </c>
      <c r="AL252" s="97">
        <f t="shared" si="483"/>
        <v>6.7422660818613513</v>
      </c>
      <c r="AM252" s="97"/>
      <c r="AN252" s="97"/>
      <c r="AO252" s="106">
        <f t="shared" si="484"/>
        <v>0.28092775341088966</v>
      </c>
      <c r="AP252" s="106">
        <f>SIN((90-$Y$9)*$AE$8)*TAN($AC$10*$AE$8)/TAN((90-'C'!$F187)*$AE$8)</f>
        <v>-0.10167884259223203</v>
      </c>
      <c r="AQ252" s="106">
        <f t="shared" si="485"/>
        <v>2.5695650812758871E-2</v>
      </c>
      <c r="AR252" s="106">
        <f t="shared" si="486"/>
        <v>1.0127663357422376</v>
      </c>
      <c r="AS252" s="106">
        <f t="shared" si="487"/>
        <v>-5.762039958040619</v>
      </c>
      <c r="AT252" s="106">
        <f t="shared" si="488"/>
        <v>-9.106959298875525</v>
      </c>
      <c r="AU252" s="106">
        <f t="shared" si="489"/>
        <v>3.3449193408349061</v>
      </c>
      <c r="AV252" s="106">
        <f t="shared" si="490"/>
        <v>194.86899925691614</v>
      </c>
      <c r="AW252" s="106" t="s">
        <v>8053</v>
      </c>
      <c r="AX252" s="106" t="s">
        <v>8053</v>
      </c>
      <c r="AY252" s="106" t="s">
        <v>8053</v>
      </c>
      <c r="AZ252" s="106">
        <f t="shared" si="491"/>
        <v>12.003783155055453</v>
      </c>
      <c r="BA252" s="106">
        <f t="shared" si="492"/>
        <v>12.003783155055453</v>
      </c>
      <c r="BB252" s="106">
        <f t="shared" si="493"/>
        <v>0.50015763146064385</v>
      </c>
      <c r="BC252" s="106">
        <f t="shared" si="494"/>
        <v>0</v>
      </c>
      <c r="BD252" s="106">
        <f t="shared" si="495"/>
        <v>0</v>
      </c>
      <c r="BE252" s="106">
        <f t="shared" si="496"/>
        <v>0</v>
      </c>
      <c r="BF252" s="106">
        <f>SIN((90-$Y$9)*$AE$8)*TAN($AC$9*$AE$8)/TAN((90-'C'!$F187)*$AE$8)</f>
        <v>-1.2576773443606535</v>
      </c>
      <c r="BG252" s="106">
        <f t="shared" si="497"/>
        <v>3.9313065427916136</v>
      </c>
      <c r="BH252" s="106">
        <f t="shared" si="498"/>
        <v>2.2206545302661587</v>
      </c>
      <c r="BI252" s="106">
        <f t="shared" si="499"/>
        <v>-34.496392467483943</v>
      </c>
      <c r="BJ252" s="106">
        <f t="shared" si="500"/>
        <v>-63.235932093769613</v>
      </c>
      <c r="BK252" s="106">
        <f t="shared" si="501"/>
        <v>28.739539626285669</v>
      </c>
      <c r="BL252" s="106">
        <f t="shared" si="502"/>
        <v>277.73232456125356</v>
      </c>
      <c r="BM252" s="106" t="s">
        <v>8053</v>
      </c>
      <c r="BN252" s="106" t="s">
        <v>8053</v>
      </c>
      <c r="BO252" s="106" t="s">
        <v>8053</v>
      </c>
      <c r="BP252" s="106">
        <f t="shared" si="503"/>
        <v>14.142747086196824</v>
      </c>
      <c r="BQ252" s="106">
        <f t="shared" si="504"/>
        <v>14.142747086196824</v>
      </c>
      <c r="BR252" s="106">
        <f t="shared" si="505"/>
        <v>0.58928112859153436</v>
      </c>
      <c r="BS252" s="106">
        <f t="shared" si="506"/>
        <v>0</v>
      </c>
      <c r="BT252" s="106">
        <f t="shared" si="507"/>
        <v>0</v>
      </c>
      <c r="BU252" s="106">
        <f t="shared" si="508"/>
        <v>0</v>
      </c>
      <c r="BV252" s="106">
        <f>SIN((90-$Y$9)*$AE$8)*TAN($AE$10*$AE$8)/TAN((90-'C'!$F187)*$AE$8)</f>
        <v>0.101678842592232</v>
      </c>
      <c r="BW252" s="106">
        <f t="shared" si="509"/>
        <v>2.5695650812758864E-2</v>
      </c>
      <c r="BX252" s="106">
        <f t="shared" si="510"/>
        <v>1.0127663357422376</v>
      </c>
      <c r="BY252" s="106">
        <f t="shared" si="511"/>
        <v>5.7620399580406172</v>
      </c>
      <c r="BZ252" s="106">
        <f t="shared" si="512"/>
        <v>9.1069592988755232</v>
      </c>
      <c r="CA252" s="106">
        <f t="shared" si="513"/>
        <v>-3.3449193408349061</v>
      </c>
      <c r="CB252" s="106">
        <f t="shared" si="514"/>
        <v>165.13100074308386</v>
      </c>
      <c r="CC252" s="106" t="s">
        <v>8053</v>
      </c>
      <c r="CD252" s="106" t="s">
        <v>8053</v>
      </c>
      <c r="CE252" s="106" t="s">
        <v>8053</v>
      </c>
      <c r="CF252" s="106">
        <f t="shared" si="515"/>
        <v>0</v>
      </c>
      <c r="CG252" s="106">
        <f t="shared" si="516"/>
        <v>0</v>
      </c>
      <c r="CH252" s="106">
        <f t="shared" si="517"/>
        <v>0</v>
      </c>
      <c r="CI252" s="106">
        <f t="shared" si="518"/>
        <v>0</v>
      </c>
      <c r="CJ252" s="106">
        <f t="shared" si="519"/>
        <v>0</v>
      </c>
      <c r="CK252" s="106">
        <f t="shared" si="520"/>
        <v>0</v>
      </c>
      <c r="CL252" s="106">
        <f>90-'C'!$F187</f>
        <v>66.588999999999999</v>
      </c>
      <c r="CM252" s="106">
        <v>23</v>
      </c>
      <c r="CN252" s="97"/>
      <c r="CO252" s="97"/>
      <c r="CP252" s="97"/>
      <c r="CQ252" s="97"/>
      <c r="CR252" s="97" t="s">
        <v>8201</v>
      </c>
      <c r="CS252" s="97">
        <f t="shared" si="521"/>
        <v>23</v>
      </c>
      <c r="CT252" s="97">
        <f t="shared" si="522"/>
        <v>34.31666666666667</v>
      </c>
      <c r="CU252" s="97">
        <f>'C'!F187</f>
        <v>23.411000000000001</v>
      </c>
      <c r="CV252" s="97">
        <f t="shared" si="523"/>
        <v>3.1415926535897931</v>
      </c>
      <c r="CW252" s="97">
        <f t="shared" si="524"/>
        <v>1.7453292519943295E-2</v>
      </c>
      <c r="CX252" s="97">
        <f t="shared" si="525"/>
        <v>57.295779513082323</v>
      </c>
      <c r="CY252" s="97">
        <f t="shared" si="526"/>
        <v>0.59893882164272083</v>
      </c>
      <c r="CZ252" s="97">
        <f t="shared" si="527"/>
        <v>0.4085990311843925</v>
      </c>
      <c r="DA252" s="97">
        <f t="shared" si="528"/>
        <v>1.8909530970377992</v>
      </c>
      <c r="DB252" s="97">
        <f t="shared" si="529"/>
        <v>60.591339947811946</v>
      </c>
      <c r="DC252" s="97">
        <f t="shared" si="530"/>
        <v>60.591339947811946</v>
      </c>
      <c r="DD252" s="97">
        <f t="shared" si="531"/>
        <v>299.40866005218805</v>
      </c>
      <c r="DE252" s="97"/>
      <c r="DF252" s="97"/>
      <c r="DG252" s="97"/>
      <c r="DH252" s="97"/>
      <c r="DI252" s="97"/>
      <c r="DJ252" s="97"/>
      <c r="DK252" s="97"/>
      <c r="DL252" s="97"/>
      <c r="DM252" s="97"/>
      <c r="DN252" s="97"/>
      <c r="DO252" s="97"/>
    </row>
    <row r="253" spans="1:119" ht="30" customHeight="1" x14ac:dyDescent="0.2">
      <c r="A253" s="97">
        <f t="shared" si="454"/>
        <v>0</v>
      </c>
      <c r="B253" s="97">
        <f t="shared" si="455"/>
        <v>0.28099498584435956</v>
      </c>
      <c r="C253" s="97">
        <f t="shared" si="456"/>
        <v>0.28099498584435956</v>
      </c>
      <c r="D253" s="97">
        <f t="shared" si="457"/>
        <v>0.50030969410206272</v>
      </c>
      <c r="E253" s="97">
        <f t="shared" si="458"/>
        <v>0</v>
      </c>
      <c r="F253" s="98">
        <f t="shared" si="459"/>
        <v>0.50030969410206272</v>
      </c>
      <c r="G253" s="97">
        <f t="shared" si="460"/>
        <v>0.5895472294913976</v>
      </c>
      <c r="H253" s="97">
        <f t="shared" si="461"/>
        <v>0</v>
      </c>
      <c r="I253" s="98">
        <f t="shared" si="462"/>
        <v>0.5895472294913976</v>
      </c>
      <c r="J253" s="97">
        <f t="shared" si="463"/>
        <v>0</v>
      </c>
      <c r="K253" s="97">
        <f t="shared" si="464"/>
        <v>0</v>
      </c>
      <c r="L253" s="98">
        <f t="shared" si="465"/>
        <v>0</v>
      </c>
      <c r="M253" s="98">
        <f t="shared" si="466"/>
        <v>24</v>
      </c>
      <c r="N253" s="97"/>
      <c r="O253" s="97"/>
      <c r="P253" s="97"/>
      <c r="Q253" s="98">
        <f t="shared" si="532"/>
        <v>24</v>
      </c>
      <c r="R253" s="97">
        <f t="shared" si="467"/>
        <v>105.87231873866266</v>
      </c>
      <c r="S253" s="97">
        <f t="shared" si="468"/>
        <v>60.615574562894437</v>
      </c>
      <c r="T253" s="97">
        <f t="shared" si="469"/>
        <v>45.256744175768219</v>
      </c>
      <c r="U253" s="97" t="str">
        <f t="shared" si="470"/>
        <v>QSOS</v>
      </c>
      <c r="V253" s="97">
        <f t="shared" si="471"/>
        <v>299.38442543710556</v>
      </c>
      <c r="W253" s="97">
        <f t="shared" si="0"/>
        <v>241</v>
      </c>
      <c r="X253" s="97">
        <f>SIN((90-$Y$9)*$AE$8)*TAN($AE$9*$AE$8)/TAN((90-'C'!$F188)*$AE$8)</f>
        <v>1.2565336697120868</v>
      </c>
      <c r="Y253" s="97">
        <f t="shared" si="472"/>
        <v>3.9313065427916092</v>
      </c>
      <c r="Z253" s="97">
        <f t="shared" si="473"/>
        <v>2.2206545302661578</v>
      </c>
      <c r="AA253" s="97">
        <f t="shared" si="474"/>
        <v>34.460596143533166</v>
      </c>
      <c r="AB253" s="97">
        <f t="shared" si="475"/>
        <v>63.235932093769605</v>
      </c>
      <c r="AC253" s="97">
        <f t="shared" si="476"/>
        <v>-28.775335950236439</v>
      </c>
      <c r="AD253" s="97">
        <f t="shared" si="477"/>
        <v>82.303471762697228</v>
      </c>
      <c r="AE253" s="97">
        <f>(COS( 90.833*$AE$8)-SIN($Y$9*$AE$8)*SIN('C'!$F188*$AE$8))/COS($Y$9*$AE$8)/COS('C'!$F188*$AE$8)</f>
        <v>-0.31444387057630158</v>
      </c>
      <c r="AF253" s="97">
        <f t="shared" si="478"/>
        <v>108.32724404104447</v>
      </c>
      <c r="AG253" s="97">
        <f>('C'!$E188+$AG$9+$AA$9/15)</f>
        <v>12.230777777777778</v>
      </c>
      <c r="AH253" s="97">
        <f t="shared" si="479"/>
        <v>0</v>
      </c>
      <c r="AI253" s="97">
        <f t="shared" si="480"/>
        <v>0</v>
      </c>
      <c r="AJ253" s="97">
        <f t="shared" si="481"/>
        <v>0</v>
      </c>
      <c r="AK253" s="97">
        <f t="shared" si="482"/>
        <v>6.7438796602646294</v>
      </c>
      <c r="AL253" s="97">
        <f t="shared" si="483"/>
        <v>6.7438796602646294</v>
      </c>
      <c r="AM253" s="97"/>
      <c r="AN253" s="97"/>
      <c r="AO253" s="106">
        <f t="shared" si="484"/>
        <v>0.28099498584435956</v>
      </c>
      <c r="AP253" s="106">
        <f>SIN((90-$Y$9)*$AE$8)*TAN($AC$10*$AE$8)/TAN((90-'C'!$F188)*$AE$8)</f>
        <v>-0.10158638047141087</v>
      </c>
      <c r="AQ253" s="106">
        <f t="shared" si="485"/>
        <v>2.5695650812758871E-2</v>
      </c>
      <c r="AR253" s="106">
        <f t="shared" si="486"/>
        <v>1.0127663357422376</v>
      </c>
      <c r="AS253" s="106">
        <f t="shared" si="487"/>
        <v>-5.7567825089514573</v>
      </c>
      <c r="AT253" s="106">
        <f t="shared" si="488"/>
        <v>-9.106959298875525</v>
      </c>
      <c r="AU253" s="106">
        <f t="shared" si="489"/>
        <v>3.3501767899240678</v>
      </c>
      <c r="AV253" s="106">
        <f t="shared" si="490"/>
        <v>194.86374180782698</v>
      </c>
      <c r="AW253" s="106" t="s">
        <v>8053</v>
      </c>
      <c r="AX253" s="106" t="s">
        <v>8053</v>
      </c>
      <c r="AY253" s="106" t="s">
        <v>8053</v>
      </c>
      <c r="AZ253" s="106">
        <f t="shared" si="491"/>
        <v>12.007432658449506</v>
      </c>
      <c r="BA253" s="106">
        <f t="shared" si="492"/>
        <v>12.007432658449506</v>
      </c>
      <c r="BB253" s="106">
        <f t="shared" si="493"/>
        <v>0.50030969410206272</v>
      </c>
      <c r="BC253" s="106">
        <f t="shared" si="494"/>
        <v>0</v>
      </c>
      <c r="BD253" s="106">
        <f t="shared" si="495"/>
        <v>0</v>
      </c>
      <c r="BE253" s="106">
        <f t="shared" si="496"/>
        <v>0</v>
      </c>
      <c r="BF253" s="106">
        <f>SIN((90-$Y$9)*$AE$8)*TAN($AC$9*$AE$8)/TAN((90-'C'!$F188)*$AE$8)</f>
        <v>-1.2565336697120872</v>
      </c>
      <c r="BG253" s="106">
        <f t="shared" si="497"/>
        <v>3.9313065427916136</v>
      </c>
      <c r="BH253" s="106">
        <f t="shared" si="498"/>
        <v>2.2206545302661587</v>
      </c>
      <c r="BI253" s="106">
        <f t="shared" si="499"/>
        <v>-34.460596143533166</v>
      </c>
      <c r="BJ253" s="106">
        <f t="shared" si="500"/>
        <v>-63.235932093769613</v>
      </c>
      <c r="BK253" s="106">
        <f t="shared" si="501"/>
        <v>28.775335950236446</v>
      </c>
      <c r="BL253" s="106">
        <f t="shared" si="502"/>
        <v>277.6965282373028</v>
      </c>
      <c r="BM253" s="106" t="s">
        <v>8053</v>
      </c>
      <c r="BN253" s="106" t="s">
        <v>8053</v>
      </c>
      <c r="BO253" s="106" t="s">
        <v>8053</v>
      </c>
      <c r="BP253" s="106">
        <f t="shared" si="503"/>
        <v>14.149133507793541</v>
      </c>
      <c r="BQ253" s="106">
        <f t="shared" si="504"/>
        <v>14.149133507793541</v>
      </c>
      <c r="BR253" s="106">
        <f t="shared" si="505"/>
        <v>0.5895472294913976</v>
      </c>
      <c r="BS253" s="106">
        <f t="shared" si="506"/>
        <v>0</v>
      </c>
      <c r="BT253" s="106">
        <f t="shared" si="507"/>
        <v>0</v>
      </c>
      <c r="BU253" s="106">
        <f t="shared" si="508"/>
        <v>0</v>
      </c>
      <c r="BV253" s="106">
        <f>SIN((90-$Y$9)*$AE$8)*TAN($AE$10*$AE$8)/TAN((90-'C'!$F188)*$AE$8)</f>
        <v>0.10158638047141086</v>
      </c>
      <c r="BW253" s="106">
        <f t="shared" si="509"/>
        <v>2.5695650812758864E-2</v>
      </c>
      <c r="BX253" s="106">
        <f t="shared" si="510"/>
        <v>1.0127663357422376</v>
      </c>
      <c r="BY253" s="106">
        <f t="shared" si="511"/>
        <v>5.7567825089514555</v>
      </c>
      <c r="BZ253" s="106">
        <f t="shared" si="512"/>
        <v>9.1069592988755232</v>
      </c>
      <c r="CA253" s="106">
        <f t="shared" si="513"/>
        <v>-3.3501767899240678</v>
      </c>
      <c r="CB253" s="106">
        <f t="shared" si="514"/>
        <v>165.13625819217302</v>
      </c>
      <c r="CC253" s="106" t="s">
        <v>8053</v>
      </c>
      <c r="CD253" s="106" t="s">
        <v>8053</v>
      </c>
      <c r="CE253" s="106" t="s">
        <v>8053</v>
      </c>
      <c r="CF253" s="106">
        <f t="shared" si="515"/>
        <v>0</v>
      </c>
      <c r="CG253" s="106">
        <f t="shared" si="516"/>
        <v>0</v>
      </c>
      <c r="CH253" s="106">
        <f t="shared" si="517"/>
        <v>0</v>
      </c>
      <c r="CI253" s="106">
        <f t="shared" si="518"/>
        <v>0</v>
      </c>
      <c r="CJ253" s="106">
        <f t="shared" si="519"/>
        <v>0</v>
      </c>
      <c r="CK253" s="106">
        <f t="shared" si="520"/>
        <v>0</v>
      </c>
      <c r="CL253" s="106">
        <f>90-'C'!$F188</f>
        <v>66.608000000000004</v>
      </c>
      <c r="CM253" s="106">
        <v>24</v>
      </c>
      <c r="CN253" s="97"/>
      <c r="CO253" s="97"/>
      <c r="CP253" s="97"/>
      <c r="CQ253" s="97"/>
      <c r="CR253" s="97" t="s">
        <v>8201</v>
      </c>
      <c r="CS253" s="97">
        <f t="shared" si="521"/>
        <v>24</v>
      </c>
      <c r="CT253" s="97">
        <f t="shared" si="522"/>
        <v>34.31666666666667</v>
      </c>
      <c r="CU253" s="97">
        <f>'C'!F188</f>
        <v>23.391999999999999</v>
      </c>
      <c r="CV253" s="97">
        <f t="shared" si="523"/>
        <v>3.1415926535897931</v>
      </c>
      <c r="CW253" s="97">
        <f t="shared" si="524"/>
        <v>1.7453292519943295E-2</v>
      </c>
      <c r="CX253" s="97">
        <f t="shared" si="525"/>
        <v>57.295779513082323</v>
      </c>
      <c r="CY253" s="97">
        <f t="shared" si="526"/>
        <v>0.59893882164272083</v>
      </c>
      <c r="CZ253" s="97">
        <f t="shared" si="527"/>
        <v>0.40826741862651356</v>
      </c>
      <c r="DA253" s="97">
        <f t="shared" si="528"/>
        <v>1.8906670781276333</v>
      </c>
      <c r="DB253" s="97">
        <f t="shared" si="529"/>
        <v>60.615574562894437</v>
      </c>
      <c r="DC253" s="97">
        <f t="shared" si="530"/>
        <v>60.615574562894437</v>
      </c>
      <c r="DD253" s="97">
        <f t="shared" si="531"/>
        <v>299.38442543710556</v>
      </c>
      <c r="DE253" s="97"/>
      <c r="DF253" s="97"/>
      <c r="DG253" s="97"/>
      <c r="DH253" s="97"/>
      <c r="DI253" s="97"/>
      <c r="DJ253" s="97"/>
      <c r="DK253" s="97"/>
      <c r="DL253" s="97"/>
      <c r="DM253" s="97"/>
      <c r="DN253" s="97"/>
      <c r="DO253" s="97"/>
    </row>
    <row r="254" spans="1:119" ht="30" customHeight="1" x14ac:dyDescent="0.2">
      <c r="A254" s="97">
        <f t="shared" si="454"/>
        <v>0</v>
      </c>
      <c r="B254" s="97">
        <f t="shared" si="455"/>
        <v>0.28098403316242354</v>
      </c>
      <c r="C254" s="97">
        <f t="shared" si="456"/>
        <v>0.28098403316242354</v>
      </c>
      <c r="D254" s="97">
        <f t="shared" si="457"/>
        <v>0.50041471665282811</v>
      </c>
      <c r="E254" s="97">
        <f t="shared" si="458"/>
        <v>0</v>
      </c>
      <c r="F254" s="98">
        <f t="shared" si="459"/>
        <v>0.50041471665282811</v>
      </c>
      <c r="G254" s="97">
        <f t="shared" si="460"/>
        <v>0.58980818217333353</v>
      </c>
      <c r="H254" s="97">
        <f t="shared" si="461"/>
        <v>0</v>
      </c>
      <c r="I254" s="98">
        <f t="shared" si="462"/>
        <v>0.58980818217333353</v>
      </c>
      <c r="J254" s="97">
        <f t="shared" si="463"/>
        <v>0</v>
      </c>
      <c r="K254" s="97">
        <f t="shared" si="464"/>
        <v>0</v>
      </c>
      <c r="L254" s="98">
        <f t="shared" si="465"/>
        <v>0</v>
      </c>
      <c r="M254" s="98">
        <f t="shared" si="466"/>
        <v>25</v>
      </c>
      <c r="N254" s="102"/>
      <c r="O254" s="97"/>
      <c r="P254" s="97"/>
      <c r="Q254" s="98">
        <f t="shared" si="532"/>
        <v>25</v>
      </c>
      <c r="R254" s="97">
        <f t="shared" si="467"/>
        <v>105.87231873866266</v>
      </c>
      <c r="S254" s="97">
        <f t="shared" si="468"/>
        <v>60.648734001187378</v>
      </c>
      <c r="T254" s="97">
        <f t="shared" si="469"/>
        <v>45.223584737475278</v>
      </c>
      <c r="U254" s="97" t="str">
        <f t="shared" si="470"/>
        <v>QSOS</v>
      </c>
      <c r="V254" s="97">
        <f t="shared" si="471"/>
        <v>299.35126599881261</v>
      </c>
      <c r="W254" s="97">
        <f t="shared" si="0"/>
        <v>242</v>
      </c>
      <c r="X254" s="97">
        <f>SIN((90-$Y$9)*$AE$8)*TAN($AE$9*$AE$8)/TAN((90-'C'!$F189)*$AE$8)</f>
        <v>1.254969172797082</v>
      </c>
      <c r="Y254" s="97">
        <f t="shared" si="472"/>
        <v>3.9313065427916092</v>
      </c>
      <c r="Z254" s="97">
        <f t="shared" si="473"/>
        <v>2.2206545302661578</v>
      </c>
      <c r="AA254" s="97">
        <f t="shared" si="474"/>
        <v>34.411653178036197</v>
      </c>
      <c r="AB254" s="97">
        <f t="shared" si="475"/>
        <v>63.235932093769605</v>
      </c>
      <c r="AC254" s="97">
        <f t="shared" si="476"/>
        <v>-28.824278915733409</v>
      </c>
      <c r="AD254" s="97">
        <f t="shared" si="477"/>
        <v>82.352414728194191</v>
      </c>
      <c r="AE254" s="97">
        <f>(COS( 90.833*$AE$8)-SIN($Y$9*$AE$8)*SIN('C'!$F189*$AE$8))/COS($Y$9*$AE$8)/COS('C'!$F189*$AE$8)</f>
        <v>-0.31407247654404508</v>
      </c>
      <c r="AF254" s="97">
        <f t="shared" si="478"/>
        <v>108.30482913649335</v>
      </c>
      <c r="AG254" s="97">
        <f>('C'!$E189+$AG$9+$AA$9/15)</f>
        <v>12.233777777777778</v>
      </c>
      <c r="AH254" s="97">
        <f t="shared" si="479"/>
        <v>0</v>
      </c>
      <c r="AI254" s="97">
        <f t="shared" si="480"/>
        <v>0</v>
      </c>
      <c r="AJ254" s="97">
        <f t="shared" si="481"/>
        <v>0</v>
      </c>
      <c r="AK254" s="97">
        <f t="shared" si="482"/>
        <v>6.7436167958981654</v>
      </c>
      <c r="AL254" s="97">
        <f t="shared" si="483"/>
        <v>6.7436167958981654</v>
      </c>
      <c r="AM254" s="97"/>
      <c r="AN254" s="97"/>
      <c r="AO254" s="106">
        <f t="shared" si="484"/>
        <v>0.28098403316242354</v>
      </c>
      <c r="AP254" s="106">
        <f>SIN((90-$Y$9)*$AE$8)*TAN($AC$10*$AE$8)/TAN((90-'C'!$F189)*$AE$8)</f>
        <v>-0.10145989633279609</v>
      </c>
      <c r="AQ254" s="106">
        <f t="shared" si="485"/>
        <v>2.5695650812758871E-2</v>
      </c>
      <c r="AR254" s="106">
        <f t="shared" si="486"/>
        <v>1.0127663357422376</v>
      </c>
      <c r="AS254" s="106">
        <f t="shared" si="487"/>
        <v>-5.7495906272269819</v>
      </c>
      <c r="AT254" s="106">
        <f t="shared" si="488"/>
        <v>-9.106959298875525</v>
      </c>
      <c r="AU254" s="106">
        <f t="shared" si="489"/>
        <v>3.3573686716485431</v>
      </c>
      <c r="AV254" s="106">
        <f t="shared" si="490"/>
        <v>194.8565499261025</v>
      </c>
      <c r="AW254" s="106" t="s">
        <v>8053</v>
      </c>
      <c r="AX254" s="106" t="s">
        <v>8053</v>
      </c>
      <c r="AY254" s="106" t="s">
        <v>8053</v>
      </c>
      <c r="AZ254" s="106">
        <f t="shared" si="491"/>
        <v>12.009953199667875</v>
      </c>
      <c r="BA254" s="106">
        <f t="shared" si="492"/>
        <v>12.009953199667875</v>
      </c>
      <c r="BB254" s="106">
        <f t="shared" si="493"/>
        <v>0.50041471665282811</v>
      </c>
      <c r="BC254" s="106">
        <f t="shared" si="494"/>
        <v>0</v>
      </c>
      <c r="BD254" s="106">
        <f t="shared" si="495"/>
        <v>0</v>
      </c>
      <c r="BE254" s="106">
        <f t="shared" si="496"/>
        <v>0</v>
      </c>
      <c r="BF254" s="106">
        <f>SIN((90-$Y$9)*$AE$8)*TAN($AC$9*$AE$8)/TAN((90-'C'!$F189)*$AE$8)</f>
        <v>-1.2549691727970826</v>
      </c>
      <c r="BG254" s="106">
        <f t="shared" si="497"/>
        <v>3.9313065427916136</v>
      </c>
      <c r="BH254" s="106">
        <f t="shared" si="498"/>
        <v>2.2206545302661587</v>
      </c>
      <c r="BI254" s="106">
        <f t="shared" si="499"/>
        <v>-34.411653178036211</v>
      </c>
      <c r="BJ254" s="106">
        <f t="shared" si="500"/>
        <v>-63.235932093769613</v>
      </c>
      <c r="BK254" s="106">
        <f t="shared" si="501"/>
        <v>28.824278915733402</v>
      </c>
      <c r="BL254" s="106">
        <f t="shared" si="502"/>
        <v>277.64758527180584</v>
      </c>
      <c r="BM254" s="106" t="s">
        <v>8053</v>
      </c>
      <c r="BN254" s="106" t="s">
        <v>8053</v>
      </c>
      <c r="BO254" s="106" t="s">
        <v>8053</v>
      </c>
      <c r="BP254" s="106">
        <f t="shared" si="503"/>
        <v>14.155396372160006</v>
      </c>
      <c r="BQ254" s="106">
        <f t="shared" si="504"/>
        <v>14.155396372160006</v>
      </c>
      <c r="BR254" s="106">
        <f t="shared" si="505"/>
        <v>0.58980818217333353</v>
      </c>
      <c r="BS254" s="106">
        <f t="shared" si="506"/>
        <v>0</v>
      </c>
      <c r="BT254" s="106">
        <f t="shared" si="507"/>
        <v>0</v>
      </c>
      <c r="BU254" s="106">
        <f t="shared" si="508"/>
        <v>0</v>
      </c>
      <c r="BV254" s="106">
        <f>SIN((90-$Y$9)*$AE$8)*TAN($AE$10*$AE$8)/TAN((90-'C'!$F189)*$AE$8)</f>
        <v>0.10145989633279606</v>
      </c>
      <c r="BW254" s="106">
        <f t="shared" si="509"/>
        <v>2.5695650812758864E-2</v>
      </c>
      <c r="BX254" s="106">
        <f t="shared" si="510"/>
        <v>1.0127663357422376</v>
      </c>
      <c r="BY254" s="106">
        <f t="shared" si="511"/>
        <v>5.7495906272269801</v>
      </c>
      <c r="BZ254" s="106">
        <f t="shared" si="512"/>
        <v>9.1069592988755232</v>
      </c>
      <c r="CA254" s="106">
        <f t="shared" si="513"/>
        <v>-3.3573686716485431</v>
      </c>
      <c r="CB254" s="106">
        <f t="shared" si="514"/>
        <v>165.1434500738975</v>
      </c>
      <c r="CC254" s="106" t="s">
        <v>8053</v>
      </c>
      <c r="CD254" s="106" t="s">
        <v>8053</v>
      </c>
      <c r="CE254" s="106" t="s">
        <v>8053</v>
      </c>
      <c r="CF254" s="106">
        <f t="shared" si="515"/>
        <v>0</v>
      </c>
      <c r="CG254" s="106">
        <f t="shared" si="516"/>
        <v>0</v>
      </c>
      <c r="CH254" s="106">
        <f t="shared" si="517"/>
        <v>0</v>
      </c>
      <c r="CI254" s="106">
        <f t="shared" si="518"/>
        <v>0</v>
      </c>
      <c r="CJ254" s="106">
        <f t="shared" si="519"/>
        <v>0</v>
      </c>
      <c r="CK254" s="106">
        <f t="shared" si="520"/>
        <v>0</v>
      </c>
      <c r="CL254" s="106">
        <f>90-'C'!$F189</f>
        <v>66.634</v>
      </c>
      <c r="CM254" s="106">
        <v>25</v>
      </c>
      <c r="CN254" s="102"/>
      <c r="CO254" s="97"/>
      <c r="CP254" s="97"/>
      <c r="CQ254" s="97"/>
      <c r="CR254" s="97" t="s">
        <v>8201</v>
      </c>
      <c r="CS254" s="97">
        <f t="shared" si="521"/>
        <v>25</v>
      </c>
      <c r="CT254" s="97">
        <f t="shared" si="522"/>
        <v>34.31666666666667</v>
      </c>
      <c r="CU254" s="97">
        <f>'C'!F189</f>
        <v>23.366</v>
      </c>
      <c r="CV254" s="97">
        <f t="shared" si="523"/>
        <v>3.1415926535897931</v>
      </c>
      <c r="CW254" s="97">
        <f t="shared" si="524"/>
        <v>1.7453292519943295E-2</v>
      </c>
      <c r="CX254" s="97">
        <f t="shared" si="525"/>
        <v>57.295779513082323</v>
      </c>
      <c r="CY254" s="97">
        <f t="shared" si="526"/>
        <v>0.59893882164272083</v>
      </c>
      <c r="CZ254" s="97">
        <f t="shared" si="527"/>
        <v>0.40781363302099505</v>
      </c>
      <c r="DA254" s="97">
        <f t="shared" si="528"/>
        <v>1.8902758642416961</v>
      </c>
      <c r="DB254" s="97">
        <f t="shared" si="529"/>
        <v>60.648734001187378</v>
      </c>
      <c r="DC254" s="97">
        <f t="shared" si="530"/>
        <v>60.648734001187378</v>
      </c>
      <c r="DD254" s="97">
        <f t="shared" si="531"/>
        <v>299.35126599881261</v>
      </c>
      <c r="DE254" s="97"/>
      <c r="DF254" s="97"/>
      <c r="DG254" s="97"/>
      <c r="DH254" s="97"/>
      <c r="DI254" s="97"/>
      <c r="DJ254" s="97"/>
      <c r="DK254" s="97"/>
      <c r="DL254" s="97"/>
      <c r="DM254" s="97"/>
      <c r="DN254" s="97"/>
      <c r="DO254" s="97"/>
    </row>
    <row r="255" spans="1:119" ht="30" customHeight="1" x14ac:dyDescent="0.2">
      <c r="A255" s="97">
        <f t="shared" si="454"/>
        <v>0</v>
      </c>
      <c r="B255" s="97">
        <f t="shared" si="455"/>
        <v>0.28097833562867275</v>
      </c>
      <c r="C255" s="97">
        <f t="shared" si="456"/>
        <v>0.28097833562867275</v>
      </c>
      <c r="D255" s="97">
        <f t="shared" si="457"/>
        <v>0.50055603896616629</v>
      </c>
      <c r="E255" s="97">
        <f t="shared" si="458"/>
        <v>0</v>
      </c>
      <c r="F255" s="98">
        <f t="shared" si="459"/>
        <v>0.50055603896616629</v>
      </c>
      <c r="G255" s="97">
        <f t="shared" si="460"/>
        <v>0.59014721304041773</v>
      </c>
      <c r="H255" s="97">
        <f t="shared" si="461"/>
        <v>0</v>
      </c>
      <c r="I255" s="98">
        <f t="shared" si="462"/>
        <v>0.59014721304041773</v>
      </c>
      <c r="J255" s="97">
        <f t="shared" si="463"/>
        <v>0</v>
      </c>
      <c r="K255" s="97">
        <f t="shared" si="464"/>
        <v>0</v>
      </c>
      <c r="L255" s="98">
        <f t="shared" si="465"/>
        <v>0</v>
      </c>
      <c r="M255" s="98">
        <f t="shared" si="466"/>
        <v>26</v>
      </c>
      <c r="N255" s="97"/>
      <c r="O255" s="97"/>
      <c r="P255" s="97"/>
      <c r="Q255" s="98">
        <f t="shared" si="532"/>
        <v>26</v>
      </c>
      <c r="R255" s="97">
        <f t="shared" si="467"/>
        <v>105.87231873866266</v>
      </c>
      <c r="S255" s="97">
        <f t="shared" si="468"/>
        <v>60.690814803647903</v>
      </c>
      <c r="T255" s="97">
        <f t="shared" si="469"/>
        <v>45.181503935014753</v>
      </c>
      <c r="U255" s="97" t="str">
        <f t="shared" si="470"/>
        <v>QSOS</v>
      </c>
      <c r="V255" s="97">
        <f t="shared" si="471"/>
        <v>299.30918519635208</v>
      </c>
      <c r="W255" s="97">
        <f t="shared" si="0"/>
        <v>243</v>
      </c>
      <c r="X255" s="97">
        <f>SIN((90-$Y$9)*$AE$8)*TAN($AE$9*$AE$8)/TAN((90-'C'!$F190)*$AE$8)</f>
        <v>1.2529843482824612</v>
      </c>
      <c r="Y255" s="97">
        <f t="shared" si="472"/>
        <v>3.9313065427916092</v>
      </c>
      <c r="Z255" s="97">
        <f t="shared" si="473"/>
        <v>2.2206545302661578</v>
      </c>
      <c r="AA255" s="97">
        <f t="shared" si="474"/>
        <v>34.349602065885918</v>
      </c>
      <c r="AB255" s="97">
        <f t="shared" si="475"/>
        <v>63.235932093769605</v>
      </c>
      <c r="AC255" s="97">
        <f t="shared" si="476"/>
        <v>-28.886330027883687</v>
      </c>
      <c r="AD255" s="97">
        <f t="shared" si="477"/>
        <v>82.414465840344491</v>
      </c>
      <c r="AE255" s="97">
        <f>(COS( 90.833*$AE$8)-SIN($Y$9*$AE$8)*SIN('C'!$F190*$AE$8))/COS($Y$9*$AE$8)/COS('C'!$F190*$AE$8)</f>
        <v>-0.3136013071354844</v>
      </c>
      <c r="AF255" s="97">
        <f t="shared" si="478"/>
        <v>108.27639661897841</v>
      </c>
      <c r="AG255" s="97">
        <f>('C'!$E190+$AG$9+$AA$9/15)</f>
        <v>12.237777777777779</v>
      </c>
      <c r="AH255" s="97">
        <f t="shared" si="479"/>
        <v>0</v>
      </c>
      <c r="AI255" s="97">
        <f t="shared" si="480"/>
        <v>0</v>
      </c>
      <c r="AJ255" s="97">
        <f t="shared" si="481"/>
        <v>0</v>
      </c>
      <c r="AK255" s="97">
        <f t="shared" si="482"/>
        <v>6.7434800550881464</v>
      </c>
      <c r="AL255" s="97">
        <f t="shared" si="483"/>
        <v>6.7434800550881464</v>
      </c>
      <c r="AM255" s="97"/>
      <c r="AN255" s="97"/>
      <c r="AO255" s="106">
        <f t="shared" si="484"/>
        <v>0.28097833562867275</v>
      </c>
      <c r="AP255" s="106">
        <f>SIN((90-$Y$9)*$AE$8)*TAN($AC$10*$AE$8)/TAN((90-'C'!$F190)*$AE$8)</f>
        <v>-0.10129943016848117</v>
      </c>
      <c r="AQ255" s="106">
        <f t="shared" si="485"/>
        <v>2.5695650812758871E-2</v>
      </c>
      <c r="AR255" s="106">
        <f t="shared" si="486"/>
        <v>1.0127663357422376</v>
      </c>
      <c r="AS255" s="106">
        <f t="shared" si="487"/>
        <v>-5.7404666600286927</v>
      </c>
      <c r="AT255" s="106">
        <f t="shared" si="488"/>
        <v>-9.106959298875525</v>
      </c>
      <c r="AU255" s="106">
        <f t="shared" si="489"/>
        <v>3.3664926388468324</v>
      </c>
      <c r="AV255" s="106">
        <f t="shared" si="490"/>
        <v>194.84742595890421</v>
      </c>
      <c r="AW255" s="106" t="s">
        <v>8053</v>
      </c>
      <c r="AX255" s="106" t="s">
        <v>8053</v>
      </c>
      <c r="AY255" s="106" t="s">
        <v>8053</v>
      </c>
      <c r="AZ255" s="106">
        <f t="shared" si="491"/>
        <v>12.013344935187991</v>
      </c>
      <c r="BA255" s="106">
        <f t="shared" si="492"/>
        <v>12.013344935187991</v>
      </c>
      <c r="BB255" s="106">
        <f t="shared" si="493"/>
        <v>0.50055603896616629</v>
      </c>
      <c r="BC255" s="106">
        <f t="shared" si="494"/>
        <v>0</v>
      </c>
      <c r="BD255" s="106">
        <f t="shared" si="495"/>
        <v>0</v>
      </c>
      <c r="BE255" s="106">
        <f t="shared" si="496"/>
        <v>0</v>
      </c>
      <c r="BF255" s="106">
        <f>SIN((90-$Y$9)*$AE$8)*TAN($AC$9*$AE$8)/TAN((90-'C'!$F190)*$AE$8)</f>
        <v>-1.2529843482824619</v>
      </c>
      <c r="BG255" s="106">
        <f t="shared" si="497"/>
        <v>3.9313065427916136</v>
      </c>
      <c r="BH255" s="106">
        <f t="shared" si="498"/>
        <v>2.2206545302661587</v>
      </c>
      <c r="BI255" s="106">
        <f t="shared" si="499"/>
        <v>-34.349602065885932</v>
      </c>
      <c r="BJ255" s="106">
        <f t="shared" si="500"/>
        <v>-63.235932093769613</v>
      </c>
      <c r="BK255" s="106">
        <f t="shared" si="501"/>
        <v>28.88633002788368</v>
      </c>
      <c r="BL255" s="106">
        <f t="shared" si="502"/>
        <v>277.58553415965554</v>
      </c>
      <c r="BM255" s="106" t="s">
        <v>8053</v>
      </c>
      <c r="BN255" s="106" t="s">
        <v>8053</v>
      </c>
      <c r="BO255" s="106" t="s">
        <v>8053</v>
      </c>
      <c r="BP255" s="106">
        <f t="shared" si="503"/>
        <v>14.163533112970025</v>
      </c>
      <c r="BQ255" s="106">
        <f t="shared" si="504"/>
        <v>14.163533112970025</v>
      </c>
      <c r="BR255" s="106">
        <f t="shared" si="505"/>
        <v>0.59014721304041773</v>
      </c>
      <c r="BS255" s="106">
        <f t="shared" si="506"/>
        <v>0</v>
      </c>
      <c r="BT255" s="106">
        <f t="shared" si="507"/>
        <v>0</v>
      </c>
      <c r="BU255" s="106">
        <f t="shared" si="508"/>
        <v>0</v>
      </c>
      <c r="BV255" s="106">
        <f>SIN((90-$Y$9)*$AE$8)*TAN($AE$10*$AE$8)/TAN((90-'C'!$F190)*$AE$8)</f>
        <v>0.10129943016848114</v>
      </c>
      <c r="BW255" s="106">
        <f t="shared" si="509"/>
        <v>2.5695650812758864E-2</v>
      </c>
      <c r="BX255" s="106">
        <f t="shared" si="510"/>
        <v>1.0127663357422376</v>
      </c>
      <c r="BY255" s="106">
        <f t="shared" si="511"/>
        <v>5.7404666600286909</v>
      </c>
      <c r="BZ255" s="106">
        <f t="shared" si="512"/>
        <v>9.1069592988755232</v>
      </c>
      <c r="CA255" s="106">
        <f t="shared" si="513"/>
        <v>-3.3664926388468324</v>
      </c>
      <c r="CB255" s="106">
        <f t="shared" si="514"/>
        <v>165.15257404109579</v>
      </c>
      <c r="CC255" s="106" t="s">
        <v>8053</v>
      </c>
      <c r="CD255" s="106" t="s">
        <v>8053</v>
      </c>
      <c r="CE255" s="106" t="s">
        <v>8053</v>
      </c>
      <c r="CF255" s="106">
        <f t="shared" si="515"/>
        <v>0</v>
      </c>
      <c r="CG255" s="106">
        <f t="shared" si="516"/>
        <v>0</v>
      </c>
      <c r="CH255" s="106">
        <f t="shared" si="517"/>
        <v>0</v>
      </c>
      <c r="CI255" s="106">
        <f t="shared" si="518"/>
        <v>0</v>
      </c>
      <c r="CJ255" s="106">
        <f t="shared" si="519"/>
        <v>0</v>
      </c>
      <c r="CK255" s="106">
        <f t="shared" si="520"/>
        <v>0</v>
      </c>
      <c r="CL255" s="106">
        <f>90-'C'!$F190</f>
        <v>66.667000000000002</v>
      </c>
      <c r="CM255" s="106">
        <v>26</v>
      </c>
      <c r="CN255" s="97"/>
      <c r="CO255" s="97"/>
      <c r="CP255" s="97"/>
      <c r="CQ255" s="97"/>
      <c r="CR255" s="97" t="s">
        <v>8201</v>
      </c>
      <c r="CS255" s="97">
        <f t="shared" si="521"/>
        <v>26</v>
      </c>
      <c r="CT255" s="97">
        <f t="shared" si="522"/>
        <v>34.31666666666667</v>
      </c>
      <c r="CU255" s="97">
        <f>'C'!F190</f>
        <v>23.332999999999998</v>
      </c>
      <c r="CV255" s="97">
        <f t="shared" si="523"/>
        <v>3.1415926535897931</v>
      </c>
      <c r="CW255" s="97">
        <f t="shared" si="524"/>
        <v>1.7453292519943295E-2</v>
      </c>
      <c r="CX255" s="97">
        <f t="shared" si="525"/>
        <v>57.295779513082323</v>
      </c>
      <c r="CY255" s="97">
        <f t="shared" si="526"/>
        <v>0.59893882164272083</v>
      </c>
      <c r="CZ255" s="97">
        <f t="shared" si="527"/>
        <v>0.40723767436783687</v>
      </c>
      <c r="DA255" s="97">
        <f t="shared" si="528"/>
        <v>1.8897796231964294</v>
      </c>
      <c r="DB255" s="97">
        <f t="shared" si="529"/>
        <v>60.690814803647903</v>
      </c>
      <c r="DC255" s="97">
        <f t="shared" si="530"/>
        <v>60.690814803647903</v>
      </c>
      <c r="DD255" s="97">
        <f t="shared" si="531"/>
        <v>299.30918519635208</v>
      </c>
      <c r="DE255" s="97"/>
      <c r="DF255" s="97"/>
      <c r="DG255" s="97"/>
      <c r="DH255" s="97"/>
      <c r="DI255" s="97"/>
      <c r="DJ255" s="97"/>
      <c r="DK255" s="97"/>
      <c r="DL255" s="97"/>
      <c r="DM255" s="97"/>
      <c r="DN255" s="97"/>
      <c r="DO255" s="97"/>
    </row>
    <row r="256" spans="1:119" ht="30" customHeight="1" x14ac:dyDescent="0.2">
      <c r="A256" s="97">
        <f t="shared" si="454"/>
        <v>0</v>
      </c>
      <c r="B256" s="97">
        <f t="shared" si="455"/>
        <v>0.28089990703869333</v>
      </c>
      <c r="C256" s="97">
        <f t="shared" si="456"/>
        <v>0.28089990703869333</v>
      </c>
      <c r="D256" s="97">
        <f t="shared" si="457"/>
        <v>0.50065110330085349</v>
      </c>
      <c r="E256" s="97">
        <f t="shared" si="458"/>
        <v>0</v>
      </c>
      <c r="F256" s="98">
        <f t="shared" si="459"/>
        <v>0.50065110330085349</v>
      </c>
      <c r="G256" s="97">
        <f t="shared" si="460"/>
        <v>0.59047564163039723</v>
      </c>
      <c r="H256" s="97">
        <f t="shared" si="461"/>
        <v>0</v>
      </c>
      <c r="I256" s="98">
        <f t="shared" si="462"/>
        <v>0.59047564163039723</v>
      </c>
      <c r="J256" s="97">
        <f t="shared" si="463"/>
        <v>0</v>
      </c>
      <c r="K256" s="97">
        <f t="shared" si="464"/>
        <v>0</v>
      </c>
      <c r="L256" s="98">
        <f t="shared" si="465"/>
        <v>0</v>
      </c>
      <c r="M256" s="98">
        <f t="shared" si="466"/>
        <v>27</v>
      </c>
      <c r="N256" s="97"/>
      <c r="O256" s="97"/>
      <c r="P256" s="97"/>
      <c r="Q256" s="98">
        <f t="shared" si="532"/>
        <v>27</v>
      </c>
      <c r="R256" s="97">
        <f t="shared" si="467"/>
        <v>105.87231873866266</v>
      </c>
      <c r="S256" s="97">
        <f t="shared" si="468"/>
        <v>60.740537774697067</v>
      </c>
      <c r="T256" s="97">
        <f t="shared" si="469"/>
        <v>45.131780963965589</v>
      </c>
      <c r="U256" s="97" t="str">
        <f t="shared" si="470"/>
        <v>QSOS</v>
      </c>
      <c r="V256" s="97">
        <f t="shared" si="471"/>
        <v>299.25946222530291</v>
      </c>
      <c r="W256" s="97">
        <f t="shared" si="0"/>
        <v>244</v>
      </c>
      <c r="X256" s="97">
        <f>SIN((90-$Y$9)*$AE$8)*TAN($AE$9*$AE$8)/TAN((90-'C'!$F191)*$AE$8)</f>
        <v>1.2506399175989467</v>
      </c>
      <c r="Y256" s="97">
        <f t="shared" si="472"/>
        <v>3.9313065427916092</v>
      </c>
      <c r="Z256" s="97">
        <f t="shared" si="473"/>
        <v>2.2206545302661578</v>
      </c>
      <c r="AA256" s="97">
        <f t="shared" si="474"/>
        <v>34.276367773493284</v>
      </c>
      <c r="AB256" s="97">
        <f t="shared" si="475"/>
        <v>63.235932093769605</v>
      </c>
      <c r="AC256" s="97">
        <f t="shared" si="476"/>
        <v>-28.959564320276321</v>
      </c>
      <c r="AD256" s="97">
        <f t="shared" si="477"/>
        <v>82.487700132737103</v>
      </c>
      <c r="AE256" s="97">
        <f>(COS( 90.833*$AE$8)-SIN($Y$9*$AE$8)*SIN('C'!$F191*$AE$8))/COS($Y$9*$AE$8)/COS('C'!$F191*$AE$8)</f>
        <v>-0.31304478047909556</v>
      </c>
      <c r="AF256" s="97">
        <f t="shared" si="478"/>
        <v>108.24281925545316</v>
      </c>
      <c r="AG256" s="97">
        <f>('C'!$E191+$AG$9+$AA$9/15)</f>
        <v>12.24077777777778</v>
      </c>
      <c r="AH256" s="97">
        <f t="shared" si="479"/>
        <v>0</v>
      </c>
      <c r="AI256" s="97">
        <f t="shared" si="480"/>
        <v>0</v>
      </c>
      <c r="AJ256" s="97">
        <f t="shared" si="481"/>
        <v>0</v>
      </c>
      <c r="AK256" s="97">
        <f t="shared" si="482"/>
        <v>6.7415977689286395</v>
      </c>
      <c r="AL256" s="97">
        <f t="shared" si="483"/>
        <v>6.7415977689286395</v>
      </c>
      <c r="AM256" s="97"/>
      <c r="AN256" s="97"/>
      <c r="AO256" s="106">
        <f t="shared" si="484"/>
        <v>0.28089990703869333</v>
      </c>
      <c r="AP256" s="106">
        <f>SIN((90-$Y$9)*$AE$8)*TAN($AC$10*$AE$8)/TAN((90-'C'!$F191)*$AE$8)</f>
        <v>-0.10110989109511997</v>
      </c>
      <c r="AQ256" s="106">
        <f t="shared" si="485"/>
        <v>2.5695650812758871E-2</v>
      </c>
      <c r="AR256" s="106">
        <f t="shared" si="486"/>
        <v>1.0127663357422376</v>
      </c>
      <c r="AS256" s="106">
        <f t="shared" si="487"/>
        <v>-5.7296898205160813</v>
      </c>
      <c r="AT256" s="106">
        <f t="shared" si="488"/>
        <v>-9.106959298875525</v>
      </c>
      <c r="AU256" s="106">
        <f t="shared" si="489"/>
        <v>3.3772694783594437</v>
      </c>
      <c r="AV256" s="106">
        <f t="shared" si="490"/>
        <v>194.83664911939161</v>
      </c>
      <c r="AW256" s="106" t="s">
        <v>8053</v>
      </c>
      <c r="AX256" s="106" t="s">
        <v>8053</v>
      </c>
      <c r="AY256" s="106" t="s">
        <v>8053</v>
      </c>
      <c r="AZ256" s="106">
        <f t="shared" si="491"/>
        <v>12.015626479220483</v>
      </c>
      <c r="BA256" s="106">
        <f t="shared" si="492"/>
        <v>12.015626479220483</v>
      </c>
      <c r="BB256" s="106">
        <f t="shared" si="493"/>
        <v>0.50065110330085349</v>
      </c>
      <c r="BC256" s="106">
        <f t="shared" si="494"/>
        <v>0</v>
      </c>
      <c r="BD256" s="106">
        <f t="shared" si="495"/>
        <v>0</v>
      </c>
      <c r="BE256" s="106">
        <f t="shared" si="496"/>
        <v>0</v>
      </c>
      <c r="BF256" s="106">
        <f>SIN((90-$Y$9)*$AE$8)*TAN($AC$9*$AE$8)/TAN((90-'C'!$F191)*$AE$8)</f>
        <v>-1.2506399175989473</v>
      </c>
      <c r="BG256" s="106">
        <f t="shared" si="497"/>
        <v>3.9313065427916136</v>
      </c>
      <c r="BH256" s="106">
        <f t="shared" si="498"/>
        <v>2.2206545302661587</v>
      </c>
      <c r="BI256" s="106">
        <f t="shared" si="499"/>
        <v>-34.276367773493291</v>
      </c>
      <c r="BJ256" s="106">
        <f t="shared" si="500"/>
        <v>-63.235932093769613</v>
      </c>
      <c r="BK256" s="106">
        <f t="shared" si="501"/>
        <v>28.959564320276321</v>
      </c>
      <c r="BL256" s="106">
        <f t="shared" si="502"/>
        <v>277.51229986726293</v>
      </c>
      <c r="BM256" s="106" t="s">
        <v>8053</v>
      </c>
      <c r="BN256" s="106" t="s">
        <v>8053</v>
      </c>
      <c r="BO256" s="106" t="s">
        <v>8053</v>
      </c>
      <c r="BP256" s="106">
        <f t="shared" si="503"/>
        <v>14.171415399129534</v>
      </c>
      <c r="BQ256" s="106">
        <f t="shared" si="504"/>
        <v>14.171415399129534</v>
      </c>
      <c r="BR256" s="106">
        <f t="shared" si="505"/>
        <v>0.59047564163039723</v>
      </c>
      <c r="BS256" s="106">
        <f t="shared" si="506"/>
        <v>0</v>
      </c>
      <c r="BT256" s="106">
        <f t="shared" si="507"/>
        <v>0</v>
      </c>
      <c r="BU256" s="106">
        <f t="shared" si="508"/>
        <v>0</v>
      </c>
      <c r="BV256" s="106">
        <f>SIN((90-$Y$9)*$AE$8)*TAN($AE$10*$AE$8)/TAN((90-'C'!$F191)*$AE$8)</f>
        <v>0.10110989109511996</v>
      </c>
      <c r="BW256" s="106">
        <f t="shared" si="509"/>
        <v>2.5695650812758864E-2</v>
      </c>
      <c r="BX256" s="106">
        <f t="shared" si="510"/>
        <v>1.0127663357422376</v>
      </c>
      <c r="BY256" s="106">
        <f t="shared" si="511"/>
        <v>5.7296898205160804</v>
      </c>
      <c r="BZ256" s="106">
        <f t="shared" si="512"/>
        <v>9.1069592988755232</v>
      </c>
      <c r="CA256" s="106">
        <f t="shared" si="513"/>
        <v>-3.3772694783594428</v>
      </c>
      <c r="CB256" s="106">
        <f t="shared" si="514"/>
        <v>165.16335088060839</v>
      </c>
      <c r="CC256" s="106" t="s">
        <v>8053</v>
      </c>
      <c r="CD256" s="106" t="s">
        <v>8053</v>
      </c>
      <c r="CE256" s="106" t="s">
        <v>8053</v>
      </c>
      <c r="CF256" s="106">
        <f t="shared" si="515"/>
        <v>0</v>
      </c>
      <c r="CG256" s="106">
        <f t="shared" si="516"/>
        <v>0</v>
      </c>
      <c r="CH256" s="106">
        <f t="shared" si="517"/>
        <v>0</v>
      </c>
      <c r="CI256" s="106">
        <f t="shared" si="518"/>
        <v>0</v>
      </c>
      <c r="CJ256" s="106">
        <f t="shared" si="519"/>
        <v>0</v>
      </c>
      <c r="CK256" s="106">
        <f t="shared" si="520"/>
        <v>0</v>
      </c>
      <c r="CL256" s="106">
        <f>90-'C'!$F191</f>
        <v>66.706000000000003</v>
      </c>
      <c r="CM256" s="106">
        <v>27</v>
      </c>
      <c r="CN256" s="97"/>
      <c r="CO256" s="97"/>
      <c r="CP256" s="97"/>
      <c r="CQ256" s="97"/>
      <c r="CR256" s="97" t="s">
        <v>8201</v>
      </c>
      <c r="CS256" s="97">
        <f t="shared" si="521"/>
        <v>27</v>
      </c>
      <c r="CT256" s="97">
        <f t="shared" si="522"/>
        <v>34.31666666666667</v>
      </c>
      <c r="CU256" s="97">
        <f>'C'!F191</f>
        <v>23.294</v>
      </c>
      <c r="CV256" s="97">
        <f t="shared" si="523"/>
        <v>3.1415926535897931</v>
      </c>
      <c r="CW256" s="97">
        <f t="shared" si="524"/>
        <v>1.7453292519943295E-2</v>
      </c>
      <c r="CX256" s="97">
        <f t="shared" si="525"/>
        <v>57.295779513082323</v>
      </c>
      <c r="CY256" s="97">
        <f t="shared" si="526"/>
        <v>0.59893882164272083</v>
      </c>
      <c r="CZ256" s="97">
        <f t="shared" si="527"/>
        <v>0.40655699595955913</v>
      </c>
      <c r="DA256" s="97">
        <f t="shared" si="528"/>
        <v>1.8891935876487747</v>
      </c>
      <c r="DB256" s="97">
        <f t="shared" si="529"/>
        <v>60.740537774697067</v>
      </c>
      <c r="DC256" s="97">
        <f t="shared" si="530"/>
        <v>60.740537774697067</v>
      </c>
      <c r="DD256" s="97">
        <f t="shared" si="531"/>
        <v>299.25946222530291</v>
      </c>
      <c r="DE256" s="97"/>
      <c r="DF256" s="97"/>
      <c r="DG256" s="97"/>
      <c r="DH256" s="97"/>
      <c r="DI256" s="97"/>
      <c r="DJ256" s="97"/>
      <c r="DK256" s="97"/>
      <c r="DL256" s="97"/>
      <c r="DM256" s="97"/>
      <c r="DN256" s="97"/>
      <c r="DO256" s="97"/>
    </row>
    <row r="257" spans="1:119" ht="30" customHeight="1" x14ac:dyDescent="0.2">
      <c r="A257" s="97">
        <f t="shared" si="454"/>
        <v>0</v>
      </c>
      <c r="B257" s="97">
        <f t="shared" si="455"/>
        <v>0.28082180949135294</v>
      </c>
      <c r="C257" s="97">
        <f t="shared" si="456"/>
        <v>0.28082180949135294</v>
      </c>
      <c r="D257" s="97">
        <f t="shared" si="457"/>
        <v>0.50078171770591073</v>
      </c>
      <c r="E257" s="97">
        <f t="shared" si="458"/>
        <v>0</v>
      </c>
      <c r="F257" s="98">
        <f t="shared" si="459"/>
        <v>0.50078171770591073</v>
      </c>
      <c r="G257" s="97">
        <f t="shared" si="460"/>
        <v>0.59088707251107098</v>
      </c>
      <c r="H257" s="97">
        <f t="shared" si="461"/>
        <v>0</v>
      </c>
      <c r="I257" s="98">
        <f t="shared" si="462"/>
        <v>0.59088707251107098</v>
      </c>
      <c r="J257" s="97">
        <f t="shared" si="463"/>
        <v>0</v>
      </c>
      <c r="K257" s="97">
        <f t="shared" si="464"/>
        <v>0</v>
      </c>
      <c r="L257" s="98">
        <f t="shared" si="465"/>
        <v>0</v>
      </c>
      <c r="M257" s="98">
        <f t="shared" si="466"/>
        <v>28</v>
      </c>
      <c r="N257" s="97"/>
      <c r="O257" s="97"/>
      <c r="P257" s="97"/>
      <c r="Q257" s="98">
        <f t="shared" si="532"/>
        <v>28</v>
      </c>
      <c r="R257" s="97">
        <f t="shared" si="467"/>
        <v>105.87231873866266</v>
      </c>
      <c r="S257" s="97">
        <f t="shared" si="468"/>
        <v>60.800447576373664</v>
      </c>
      <c r="T257" s="97">
        <f t="shared" si="469"/>
        <v>45.071871162288993</v>
      </c>
      <c r="U257" s="97" t="str">
        <f t="shared" si="470"/>
        <v>QSOS</v>
      </c>
      <c r="V257" s="97">
        <f t="shared" si="471"/>
        <v>299.19955242362636</v>
      </c>
      <c r="W257" s="97">
        <f t="shared" si="0"/>
        <v>245</v>
      </c>
      <c r="X257" s="97">
        <f>SIN((90-$Y$9)*$AE$8)*TAN($AE$9*$AE$8)/TAN((90-'C'!$F192)*$AE$8)</f>
        <v>1.2478164030607732</v>
      </c>
      <c r="Y257" s="97">
        <f t="shared" si="472"/>
        <v>3.9313065427916092</v>
      </c>
      <c r="Z257" s="97">
        <f t="shared" si="473"/>
        <v>2.2206545302661578</v>
      </c>
      <c r="AA257" s="97">
        <f t="shared" si="474"/>
        <v>34.188252656450743</v>
      </c>
      <c r="AB257" s="97">
        <f t="shared" si="475"/>
        <v>63.235932093769605</v>
      </c>
      <c r="AC257" s="97">
        <f t="shared" si="476"/>
        <v>-29.047679437318862</v>
      </c>
      <c r="AD257" s="97">
        <f t="shared" si="477"/>
        <v>82.575815249779652</v>
      </c>
      <c r="AE257" s="97">
        <f>(COS( 90.833*$AE$8)-SIN($Y$9*$AE$8)*SIN('C'!$F192*$AE$8))/COS($Y$9*$AE$8)/COS('C'!$F192*$AE$8)</f>
        <v>-0.31237453952620342</v>
      </c>
      <c r="AF257" s="97">
        <f t="shared" si="478"/>
        <v>108.20238968340443</v>
      </c>
      <c r="AG257" s="97">
        <f>('C'!$E192+$AG$9+$AA$9/15)</f>
        <v>12.244777777777781</v>
      </c>
      <c r="AH257" s="97">
        <f t="shared" si="479"/>
        <v>0</v>
      </c>
      <c r="AI257" s="97">
        <f t="shared" si="480"/>
        <v>0</v>
      </c>
      <c r="AJ257" s="97">
        <f t="shared" si="481"/>
        <v>0</v>
      </c>
      <c r="AK257" s="97">
        <f t="shared" si="482"/>
        <v>6.7397234277924705</v>
      </c>
      <c r="AL257" s="97">
        <f t="shared" si="483"/>
        <v>6.7397234277924705</v>
      </c>
      <c r="AM257" s="97"/>
      <c r="AN257" s="97"/>
      <c r="AO257" s="106">
        <f t="shared" si="484"/>
        <v>0.28082180949135294</v>
      </c>
      <c r="AP257" s="106">
        <f>SIN((90-$Y$9)*$AE$8)*TAN($AC$10*$AE$8)/TAN((90-'C'!$F192)*$AE$8)</f>
        <v>-0.10088161975702908</v>
      </c>
      <c r="AQ257" s="106">
        <f t="shared" si="485"/>
        <v>2.5695650812758871E-2</v>
      </c>
      <c r="AR257" s="106">
        <f t="shared" si="486"/>
        <v>1.0127663357422376</v>
      </c>
      <c r="AS257" s="106">
        <f t="shared" si="487"/>
        <v>-5.716711006336662</v>
      </c>
      <c r="AT257" s="106">
        <f t="shared" si="488"/>
        <v>-9.106959298875525</v>
      </c>
      <c r="AU257" s="106">
        <f t="shared" si="489"/>
        <v>3.3902482925388631</v>
      </c>
      <c r="AV257" s="106">
        <f t="shared" si="490"/>
        <v>194.82367030521218</v>
      </c>
      <c r="AW257" s="106" t="s">
        <v>8053</v>
      </c>
      <c r="AX257" s="106" t="s">
        <v>8053</v>
      </c>
      <c r="AY257" s="106" t="s">
        <v>8053</v>
      </c>
      <c r="AZ257" s="106">
        <f t="shared" si="491"/>
        <v>12.018761224941857</v>
      </c>
      <c r="BA257" s="106">
        <f t="shared" si="492"/>
        <v>12.018761224941857</v>
      </c>
      <c r="BB257" s="106">
        <f t="shared" si="493"/>
        <v>0.50078171770591073</v>
      </c>
      <c r="BC257" s="106">
        <f t="shared" si="494"/>
        <v>0</v>
      </c>
      <c r="BD257" s="106">
        <f t="shared" si="495"/>
        <v>0</v>
      </c>
      <c r="BE257" s="106">
        <f t="shared" si="496"/>
        <v>0</v>
      </c>
      <c r="BF257" s="106">
        <f>SIN((90-$Y$9)*$AE$8)*TAN($AC$9*$AE$8)/TAN((90-'C'!$F192)*$AE$8)</f>
        <v>-1.2478164030607737</v>
      </c>
      <c r="BG257" s="106">
        <f t="shared" si="497"/>
        <v>3.9313065427916136</v>
      </c>
      <c r="BH257" s="106">
        <f t="shared" si="498"/>
        <v>2.2206545302661587</v>
      </c>
      <c r="BI257" s="106">
        <f t="shared" si="499"/>
        <v>-34.18825265645075</v>
      </c>
      <c r="BJ257" s="106">
        <f t="shared" si="500"/>
        <v>-63.235932093769613</v>
      </c>
      <c r="BK257" s="106">
        <f t="shared" si="501"/>
        <v>29.047679437318862</v>
      </c>
      <c r="BL257" s="106">
        <f t="shared" si="502"/>
        <v>277.42418475022038</v>
      </c>
      <c r="BM257" s="106" t="s">
        <v>8053</v>
      </c>
      <c r="BN257" s="106" t="s">
        <v>8053</v>
      </c>
      <c r="BO257" s="106" t="s">
        <v>8053</v>
      </c>
      <c r="BP257" s="106">
        <f t="shared" si="503"/>
        <v>14.181289740265704</v>
      </c>
      <c r="BQ257" s="106">
        <f t="shared" si="504"/>
        <v>14.181289740265704</v>
      </c>
      <c r="BR257" s="106">
        <f t="shared" si="505"/>
        <v>0.59088707251107098</v>
      </c>
      <c r="BS257" s="106">
        <f t="shared" si="506"/>
        <v>0</v>
      </c>
      <c r="BT257" s="106">
        <f t="shared" si="507"/>
        <v>0</v>
      </c>
      <c r="BU257" s="106">
        <f t="shared" si="508"/>
        <v>0</v>
      </c>
      <c r="BV257" s="106">
        <f>SIN((90-$Y$9)*$AE$8)*TAN($AE$10*$AE$8)/TAN((90-'C'!$F192)*$AE$8)</f>
        <v>0.10088161975702906</v>
      </c>
      <c r="BW257" s="106">
        <f t="shared" si="509"/>
        <v>2.5695650812758864E-2</v>
      </c>
      <c r="BX257" s="106">
        <f t="shared" si="510"/>
        <v>1.0127663357422376</v>
      </c>
      <c r="BY257" s="106">
        <f t="shared" si="511"/>
        <v>5.7167110063366611</v>
      </c>
      <c r="BZ257" s="106">
        <f t="shared" si="512"/>
        <v>9.1069592988755232</v>
      </c>
      <c r="CA257" s="106">
        <f t="shared" si="513"/>
        <v>-3.3902482925388622</v>
      </c>
      <c r="CB257" s="106">
        <f t="shared" si="514"/>
        <v>165.17632969478782</v>
      </c>
      <c r="CC257" s="106" t="s">
        <v>8053</v>
      </c>
      <c r="CD257" s="106" t="s">
        <v>8053</v>
      </c>
      <c r="CE257" s="106" t="s">
        <v>8053</v>
      </c>
      <c r="CF257" s="106">
        <f t="shared" si="515"/>
        <v>0</v>
      </c>
      <c r="CG257" s="106">
        <f t="shared" si="516"/>
        <v>0</v>
      </c>
      <c r="CH257" s="106">
        <f t="shared" si="517"/>
        <v>0</v>
      </c>
      <c r="CI257" s="106">
        <f t="shared" si="518"/>
        <v>0</v>
      </c>
      <c r="CJ257" s="106">
        <f t="shared" si="519"/>
        <v>0</v>
      </c>
      <c r="CK257" s="106">
        <f t="shared" si="520"/>
        <v>0</v>
      </c>
      <c r="CL257" s="106">
        <f>90-'C'!$F192</f>
        <v>66.753</v>
      </c>
      <c r="CM257" s="106">
        <v>28</v>
      </c>
      <c r="CN257" s="97"/>
      <c r="CO257" s="97"/>
      <c r="CP257" s="97"/>
      <c r="CQ257" s="97"/>
      <c r="CR257" s="97" t="s">
        <v>8201</v>
      </c>
      <c r="CS257" s="97">
        <f t="shared" si="521"/>
        <v>28</v>
      </c>
      <c r="CT257" s="97">
        <f t="shared" si="522"/>
        <v>34.31666666666667</v>
      </c>
      <c r="CU257" s="97">
        <f>'C'!F192</f>
        <v>23.247</v>
      </c>
      <c r="CV257" s="97">
        <f t="shared" si="523"/>
        <v>3.1415926535897931</v>
      </c>
      <c r="CW257" s="97">
        <f t="shared" si="524"/>
        <v>1.7453292519943295E-2</v>
      </c>
      <c r="CX257" s="97">
        <f t="shared" si="525"/>
        <v>57.295779513082323</v>
      </c>
      <c r="CY257" s="97">
        <f t="shared" si="526"/>
        <v>0.59893882164272083</v>
      </c>
      <c r="CZ257" s="97">
        <f t="shared" si="527"/>
        <v>0.40573669121112177</v>
      </c>
      <c r="DA257" s="97">
        <f t="shared" si="528"/>
        <v>1.8884879585013523</v>
      </c>
      <c r="DB257" s="97">
        <f t="shared" si="529"/>
        <v>60.800447576373664</v>
      </c>
      <c r="DC257" s="97">
        <f t="shared" si="530"/>
        <v>60.800447576373664</v>
      </c>
      <c r="DD257" s="97">
        <f t="shared" si="531"/>
        <v>299.19955242362636</v>
      </c>
      <c r="DE257" s="97"/>
      <c r="DF257" s="97"/>
      <c r="DG257" s="97"/>
      <c r="DH257" s="97"/>
      <c r="DI257" s="97"/>
      <c r="DJ257" s="97"/>
      <c r="DK257" s="97"/>
      <c r="DL257" s="97"/>
      <c r="DM257" s="97"/>
      <c r="DN257" s="97"/>
      <c r="DO257" s="97"/>
    </row>
    <row r="258" spans="1:119" ht="30" customHeight="1" x14ac:dyDescent="0.2">
      <c r="A258" s="97">
        <f t="shared" si="454"/>
        <v>0</v>
      </c>
      <c r="B258" s="97">
        <f t="shared" si="455"/>
        <v>0.28067131163177389</v>
      </c>
      <c r="C258" s="97">
        <f t="shared" si="456"/>
        <v>0.28067131163177389</v>
      </c>
      <c r="D258" s="97">
        <f t="shared" si="457"/>
        <v>0.5008660944734854</v>
      </c>
      <c r="E258" s="97">
        <f t="shared" si="458"/>
        <v>0</v>
      </c>
      <c r="F258" s="98">
        <f t="shared" si="459"/>
        <v>0.5008660944734854</v>
      </c>
      <c r="G258" s="97">
        <f t="shared" si="460"/>
        <v>0.59128757037065016</v>
      </c>
      <c r="H258" s="97">
        <f t="shared" si="461"/>
        <v>0</v>
      </c>
      <c r="I258" s="98">
        <f t="shared" si="462"/>
        <v>0.59128757037065016</v>
      </c>
      <c r="J258" s="97">
        <f t="shared" si="463"/>
        <v>0</v>
      </c>
      <c r="K258" s="97">
        <f t="shared" si="464"/>
        <v>0</v>
      </c>
      <c r="L258" s="98">
        <f t="shared" si="465"/>
        <v>0</v>
      </c>
      <c r="M258" s="98">
        <f t="shared" si="466"/>
        <v>29</v>
      </c>
      <c r="N258" s="97"/>
      <c r="O258" s="97"/>
      <c r="P258" s="97"/>
      <c r="Q258" s="98">
        <f t="shared" si="532"/>
        <v>29</v>
      </c>
      <c r="R258" s="97">
        <f t="shared" si="467"/>
        <v>105.87231873866266</v>
      </c>
      <c r="S258" s="97">
        <f t="shared" si="468"/>
        <v>60.867988774124605</v>
      </c>
      <c r="T258" s="97">
        <f t="shared" si="469"/>
        <v>45.004329964538051</v>
      </c>
      <c r="U258" s="97" t="str">
        <f t="shared" si="470"/>
        <v>QSOS</v>
      </c>
      <c r="V258" s="97">
        <f t="shared" si="471"/>
        <v>299.13201122587537</v>
      </c>
      <c r="W258" s="97">
        <f t="shared" si="0"/>
        <v>246</v>
      </c>
      <c r="X258" s="97">
        <f>SIN((90-$Y$9)*$AE$8)*TAN($AE$9*$AE$8)/TAN((90-'C'!$F193)*$AE$8)</f>
        <v>1.2446348258752289</v>
      </c>
      <c r="Y258" s="97">
        <f t="shared" si="472"/>
        <v>3.9313065427916092</v>
      </c>
      <c r="Z258" s="97">
        <f t="shared" si="473"/>
        <v>2.2206545302661578</v>
      </c>
      <c r="AA258" s="97">
        <f t="shared" si="474"/>
        <v>34.089073427002276</v>
      </c>
      <c r="AB258" s="97">
        <f t="shared" si="475"/>
        <v>63.235932093769605</v>
      </c>
      <c r="AC258" s="97">
        <f t="shared" si="476"/>
        <v>-29.146858666767329</v>
      </c>
      <c r="AD258" s="97">
        <f t="shared" si="477"/>
        <v>82.674994479228104</v>
      </c>
      <c r="AE258" s="97">
        <f>(COS( 90.833*$AE$8)-SIN($Y$9*$AE$8)*SIN('C'!$F193*$AE$8))/COS($Y$9*$AE$8)/COS('C'!$F193*$AE$8)</f>
        <v>-0.31161931774539459</v>
      </c>
      <c r="AF258" s="97">
        <f t="shared" si="478"/>
        <v>108.15684522347843</v>
      </c>
      <c r="AG258" s="97">
        <f>('C'!$E193+$AG$9+$AA$9/15)</f>
        <v>12.247777777777781</v>
      </c>
      <c r="AH258" s="97">
        <f t="shared" si="479"/>
        <v>0</v>
      </c>
      <c r="AI258" s="97">
        <f t="shared" si="480"/>
        <v>0</v>
      </c>
      <c r="AJ258" s="97">
        <f t="shared" si="481"/>
        <v>0</v>
      </c>
      <c r="AK258" s="97">
        <f t="shared" si="482"/>
        <v>6.7361114791625738</v>
      </c>
      <c r="AL258" s="97">
        <f t="shared" si="483"/>
        <v>6.7361114791625738</v>
      </c>
      <c r="AM258" s="97"/>
      <c r="AN258" s="97"/>
      <c r="AO258" s="112">
        <f t="shared" si="484"/>
        <v>0.28067131163177389</v>
      </c>
      <c r="AP258" s="112">
        <f>SIN((90-$Y$9)*$AE$8)*TAN($AC$10*$AE$8)/TAN((90-'C'!$F193)*$AE$8)</f>
        <v>-0.10062440029824296</v>
      </c>
      <c r="AQ258" s="112">
        <f t="shared" si="485"/>
        <v>2.5695650812758871E-2</v>
      </c>
      <c r="AR258" s="112">
        <f t="shared" si="486"/>
        <v>1.0127663357422376</v>
      </c>
      <c r="AS258" s="112">
        <f t="shared" si="487"/>
        <v>-5.7020866426635308</v>
      </c>
      <c r="AT258" s="112">
        <f t="shared" si="488"/>
        <v>-9.106959298875525</v>
      </c>
      <c r="AU258" s="112">
        <f t="shared" si="489"/>
        <v>3.4048726562119942</v>
      </c>
      <c r="AV258" s="112">
        <f t="shared" si="490"/>
        <v>194.80904594153904</v>
      </c>
      <c r="AW258" s="112" t="s">
        <v>8053</v>
      </c>
      <c r="AX258" s="112" t="s">
        <v>8053</v>
      </c>
      <c r="AY258" s="112" t="s">
        <v>8053</v>
      </c>
      <c r="AZ258" s="112">
        <f t="shared" si="491"/>
        <v>12.020786267363649</v>
      </c>
      <c r="BA258" s="112">
        <f t="shared" si="492"/>
        <v>12.020786267363649</v>
      </c>
      <c r="BB258" s="112">
        <f t="shared" si="493"/>
        <v>0.5008660944734854</v>
      </c>
      <c r="BC258" s="112">
        <f t="shared" si="494"/>
        <v>0</v>
      </c>
      <c r="BD258" s="112">
        <f t="shared" si="495"/>
        <v>0</v>
      </c>
      <c r="BE258" s="112">
        <f t="shared" si="496"/>
        <v>0</v>
      </c>
      <c r="BF258" s="112">
        <f>SIN((90-$Y$9)*$AE$8)*TAN($AC$9*$AE$8)/TAN((90-'C'!$F193)*$AE$8)</f>
        <v>-1.2446348258752293</v>
      </c>
      <c r="BG258" s="112">
        <f t="shared" si="497"/>
        <v>3.9313065427916136</v>
      </c>
      <c r="BH258" s="112">
        <f t="shared" si="498"/>
        <v>2.2206545302661587</v>
      </c>
      <c r="BI258" s="112">
        <f t="shared" si="499"/>
        <v>-34.089073427002276</v>
      </c>
      <c r="BJ258" s="112">
        <f t="shared" si="500"/>
        <v>-63.235932093769613</v>
      </c>
      <c r="BK258" s="112">
        <f t="shared" si="501"/>
        <v>29.146858666767336</v>
      </c>
      <c r="BL258" s="112">
        <f t="shared" si="502"/>
        <v>277.32500552077192</v>
      </c>
      <c r="BM258" s="112" t="s">
        <v>8053</v>
      </c>
      <c r="BN258" s="112" t="s">
        <v>8053</v>
      </c>
      <c r="BO258" s="112" t="s">
        <v>8053</v>
      </c>
      <c r="BP258" s="112">
        <f t="shared" si="503"/>
        <v>14.190901688895604</v>
      </c>
      <c r="BQ258" s="112">
        <f t="shared" si="504"/>
        <v>14.190901688895604</v>
      </c>
      <c r="BR258" s="112">
        <f t="shared" si="505"/>
        <v>0.59128757037065016</v>
      </c>
      <c r="BS258" s="112">
        <f t="shared" si="506"/>
        <v>0</v>
      </c>
      <c r="BT258" s="112">
        <f t="shared" si="507"/>
        <v>0</v>
      </c>
      <c r="BU258" s="112">
        <f t="shared" si="508"/>
        <v>0</v>
      </c>
      <c r="BV258" s="112">
        <f>SIN((90-$Y$9)*$AE$8)*TAN($AE$10*$AE$8)/TAN((90-'C'!$F193)*$AE$8)</f>
        <v>0.10062440029824295</v>
      </c>
      <c r="BW258" s="112">
        <f t="shared" si="509"/>
        <v>2.5695650812758864E-2</v>
      </c>
      <c r="BX258" s="112">
        <f t="shared" si="510"/>
        <v>1.0127663357422376</v>
      </c>
      <c r="BY258" s="112">
        <f t="shared" si="511"/>
        <v>5.7020866426635299</v>
      </c>
      <c r="BZ258" s="112">
        <f t="shared" si="512"/>
        <v>9.1069592988755232</v>
      </c>
      <c r="CA258" s="112">
        <f t="shared" si="513"/>
        <v>-3.4048726562119933</v>
      </c>
      <c r="CB258" s="112">
        <f t="shared" si="514"/>
        <v>165.19095405846096</v>
      </c>
      <c r="CC258" s="112" t="s">
        <v>8053</v>
      </c>
      <c r="CD258" s="112" t="s">
        <v>8053</v>
      </c>
      <c r="CE258" s="112" t="s">
        <v>8053</v>
      </c>
      <c r="CF258" s="112">
        <f t="shared" si="515"/>
        <v>0</v>
      </c>
      <c r="CG258" s="112">
        <f t="shared" si="516"/>
        <v>0</v>
      </c>
      <c r="CH258" s="112">
        <f t="shared" si="517"/>
        <v>0</v>
      </c>
      <c r="CI258" s="112">
        <f t="shared" si="518"/>
        <v>0</v>
      </c>
      <c r="CJ258" s="112">
        <f t="shared" si="519"/>
        <v>0</v>
      </c>
      <c r="CK258" s="112">
        <f t="shared" si="520"/>
        <v>0</v>
      </c>
      <c r="CL258" s="112">
        <f>90-'C'!$F193</f>
        <v>66.805999999999997</v>
      </c>
      <c r="CM258" s="112">
        <v>29</v>
      </c>
      <c r="CN258" s="97"/>
      <c r="CO258" s="97"/>
      <c r="CP258" s="97"/>
      <c r="CQ258" s="97"/>
      <c r="CR258" s="97" t="s">
        <v>8201</v>
      </c>
      <c r="CS258" s="97">
        <f t="shared" si="521"/>
        <v>29</v>
      </c>
      <c r="CT258" s="97">
        <f t="shared" si="522"/>
        <v>34.31666666666667</v>
      </c>
      <c r="CU258" s="97">
        <f>'C'!F193</f>
        <v>23.193999999999999</v>
      </c>
      <c r="CV258" s="97">
        <f t="shared" si="523"/>
        <v>3.1415926535897931</v>
      </c>
      <c r="CW258" s="97">
        <f t="shared" si="524"/>
        <v>1.7453292519943295E-2</v>
      </c>
      <c r="CX258" s="97">
        <f t="shared" si="525"/>
        <v>57.295779513082323</v>
      </c>
      <c r="CY258" s="97">
        <f t="shared" si="526"/>
        <v>0.59893882164272083</v>
      </c>
      <c r="CZ258" s="97">
        <f t="shared" si="527"/>
        <v>0.4048116667075648</v>
      </c>
      <c r="DA258" s="97">
        <f t="shared" si="528"/>
        <v>1.8876930577196007</v>
      </c>
      <c r="DB258" s="97">
        <f t="shared" si="529"/>
        <v>60.867988774124605</v>
      </c>
      <c r="DC258" s="97">
        <f t="shared" si="530"/>
        <v>60.867988774124605</v>
      </c>
      <c r="DD258" s="97">
        <f t="shared" si="531"/>
        <v>299.13201122587537</v>
      </c>
      <c r="DE258" s="97"/>
      <c r="DF258" s="97"/>
      <c r="DG258" s="97"/>
      <c r="DH258" s="97"/>
      <c r="DI258" s="97"/>
      <c r="DJ258" s="97"/>
      <c r="DK258" s="97"/>
      <c r="DL258" s="97"/>
      <c r="DM258" s="97"/>
      <c r="DN258" s="97"/>
      <c r="DO258" s="97"/>
    </row>
    <row r="259" spans="1:119" ht="30" customHeight="1" x14ac:dyDescent="0.2">
      <c r="A259" s="97">
        <f t="shared" si="454"/>
        <v>0</v>
      </c>
      <c r="B259" s="97">
        <f t="shared" si="455"/>
        <v>0.28048507911649451</v>
      </c>
      <c r="C259" s="97">
        <f t="shared" si="456"/>
        <v>0.28048507911649451</v>
      </c>
      <c r="D259" s="97">
        <f t="shared" si="457"/>
        <v>0.50094514599772766</v>
      </c>
      <c r="E259" s="97">
        <f t="shared" si="458"/>
        <v>0</v>
      </c>
      <c r="F259" s="98">
        <f t="shared" si="459"/>
        <v>0.50094514599772766</v>
      </c>
      <c r="G259" s="97">
        <f t="shared" si="460"/>
        <v>0.59172380288592941</v>
      </c>
      <c r="H259" s="97">
        <f t="shared" si="461"/>
        <v>0</v>
      </c>
      <c r="I259" s="98">
        <f t="shared" si="462"/>
        <v>0.59172380288592941</v>
      </c>
      <c r="J259" s="97">
        <f t="shared" si="463"/>
        <v>0</v>
      </c>
      <c r="K259" s="97">
        <f t="shared" si="464"/>
        <v>0</v>
      </c>
      <c r="L259" s="98">
        <f t="shared" si="465"/>
        <v>0</v>
      </c>
      <c r="M259" s="98">
        <f t="shared" si="466"/>
        <v>30</v>
      </c>
      <c r="N259" s="97"/>
      <c r="O259" s="97"/>
      <c r="P259" s="97"/>
      <c r="Q259" s="98">
        <f t="shared" si="532"/>
        <v>30</v>
      </c>
      <c r="R259" s="97">
        <f t="shared" si="467"/>
        <v>105.87231873866266</v>
      </c>
      <c r="S259" s="97">
        <f t="shared" si="468"/>
        <v>60.944429276481948</v>
      </c>
      <c r="T259" s="97">
        <f t="shared" si="469"/>
        <v>44.927889462180708</v>
      </c>
      <c r="U259" s="97" t="str">
        <f t="shared" si="470"/>
        <v>QSOS</v>
      </c>
      <c r="V259" s="97">
        <f t="shared" si="471"/>
        <v>299.05557072351803</v>
      </c>
      <c r="W259" s="97">
        <f t="shared" si="0"/>
        <v>247</v>
      </c>
      <c r="X259" s="97">
        <f>SIN((90-$Y$9)*$AE$8)*TAN($AE$9*$AE$8)/TAN((90-'C'!$F194)*$AE$8)</f>
        <v>1.2410360824214326</v>
      </c>
      <c r="Y259" s="97">
        <f t="shared" si="472"/>
        <v>3.9313065427916092</v>
      </c>
      <c r="Z259" s="97">
        <f t="shared" si="473"/>
        <v>2.2206545302661578</v>
      </c>
      <c r="AA259" s="97">
        <f t="shared" si="474"/>
        <v>33.977029721501715</v>
      </c>
      <c r="AB259" s="97">
        <f t="shared" si="475"/>
        <v>63.235932093769605</v>
      </c>
      <c r="AC259" s="97">
        <f t="shared" si="476"/>
        <v>-29.25890237226789</v>
      </c>
      <c r="AD259" s="97">
        <f t="shared" si="477"/>
        <v>82.787038184728686</v>
      </c>
      <c r="AE259" s="97">
        <f>(COS( 90.833*$AE$8)-SIN($Y$9*$AE$8)*SIN('C'!$F194*$AE$8))/COS($Y$9*$AE$8)/COS('C'!$F194*$AE$8)</f>
        <v>-0.31076509155700538</v>
      </c>
      <c r="AF259" s="97">
        <f t="shared" si="478"/>
        <v>108.10534450031506</v>
      </c>
      <c r="AG259" s="97">
        <f>('C'!$E194+$AG$9+$AA$9/15)</f>
        <v>12.250777777777781</v>
      </c>
      <c r="AH259" s="97">
        <f t="shared" si="479"/>
        <v>0</v>
      </c>
      <c r="AI259" s="97">
        <f t="shared" si="480"/>
        <v>0</v>
      </c>
      <c r="AJ259" s="97">
        <f t="shared" si="481"/>
        <v>0</v>
      </c>
      <c r="AK259" s="97">
        <f t="shared" si="482"/>
        <v>6.7316418987958686</v>
      </c>
      <c r="AL259" s="97">
        <f t="shared" si="483"/>
        <v>6.7316418987958686</v>
      </c>
      <c r="AM259" s="97"/>
      <c r="AN259" s="97"/>
      <c r="AO259" s="97">
        <f t="shared" si="484"/>
        <v>0.28048507911649451</v>
      </c>
      <c r="AP259" s="97">
        <f>SIN((90-$Y$9)*$AE$8)*TAN($AC$10*$AE$8)/TAN((90-'C'!$F194)*$AE$8)</f>
        <v>-0.10033345439641121</v>
      </c>
      <c r="AQ259" s="97">
        <f t="shared" si="485"/>
        <v>2.5695650812758871E-2</v>
      </c>
      <c r="AR259" s="97">
        <f t="shared" si="486"/>
        <v>1.0127663357422376</v>
      </c>
      <c r="AS259" s="97">
        <f t="shared" si="487"/>
        <v>-5.6855451913907764</v>
      </c>
      <c r="AT259" s="97">
        <f t="shared" si="488"/>
        <v>-9.106959298875525</v>
      </c>
      <c r="AU259" s="97">
        <f t="shared" si="489"/>
        <v>3.4214141074847486</v>
      </c>
      <c r="AV259" s="97">
        <f t="shared" si="490"/>
        <v>194.79250449026631</v>
      </c>
      <c r="AW259" s="97" t="s">
        <v>8053</v>
      </c>
      <c r="AX259" s="97" t="s">
        <v>8053</v>
      </c>
      <c r="AY259" s="97" t="s">
        <v>8053</v>
      </c>
      <c r="AZ259" s="97">
        <f t="shared" si="491"/>
        <v>12.022683503945464</v>
      </c>
      <c r="BA259" s="97">
        <f t="shared" si="492"/>
        <v>12.022683503945464</v>
      </c>
      <c r="BB259" s="97">
        <f t="shared" si="493"/>
        <v>0.50094514599772766</v>
      </c>
      <c r="BC259" s="97">
        <f t="shared" si="494"/>
        <v>0</v>
      </c>
      <c r="BD259" s="97">
        <f t="shared" si="495"/>
        <v>0</v>
      </c>
      <c r="BE259" s="97">
        <f t="shared" si="496"/>
        <v>0</v>
      </c>
      <c r="BF259" s="97">
        <f>SIN((90-$Y$9)*$AE$8)*TAN($AC$9*$AE$8)/TAN((90-'C'!$F194)*$AE$8)</f>
        <v>-1.241036082421433</v>
      </c>
      <c r="BG259" s="97">
        <f t="shared" si="497"/>
        <v>3.9313065427916136</v>
      </c>
      <c r="BH259" s="97">
        <f t="shared" si="498"/>
        <v>2.2206545302661587</v>
      </c>
      <c r="BI259" s="97">
        <f t="shared" si="499"/>
        <v>-33.977029721501715</v>
      </c>
      <c r="BJ259" s="97">
        <f t="shared" si="500"/>
        <v>-63.235932093769613</v>
      </c>
      <c r="BK259" s="97">
        <f t="shared" si="501"/>
        <v>29.258902372267897</v>
      </c>
      <c r="BL259" s="97">
        <f t="shared" si="502"/>
        <v>277.21296181527134</v>
      </c>
      <c r="BM259" s="97" t="s">
        <v>8053</v>
      </c>
      <c r="BN259" s="97" t="s">
        <v>8053</v>
      </c>
      <c r="BO259" s="97" t="s">
        <v>8053</v>
      </c>
      <c r="BP259" s="97">
        <f t="shared" si="503"/>
        <v>14.201371269262307</v>
      </c>
      <c r="BQ259" s="97">
        <f t="shared" si="504"/>
        <v>14.201371269262307</v>
      </c>
      <c r="BR259" s="97">
        <f t="shared" si="505"/>
        <v>0.59172380288592941</v>
      </c>
      <c r="BS259" s="97">
        <f t="shared" si="506"/>
        <v>0</v>
      </c>
      <c r="BT259" s="97">
        <f t="shared" si="507"/>
        <v>0</v>
      </c>
      <c r="BU259" s="97">
        <f t="shared" si="508"/>
        <v>0</v>
      </c>
      <c r="BV259" s="97">
        <f>SIN((90-$Y$9)*$AE$8)*TAN($AE$10*$AE$8)/TAN((90-'C'!$F194)*$AE$8)</f>
        <v>0.10033345439641118</v>
      </c>
      <c r="BW259" s="97">
        <f t="shared" si="509"/>
        <v>2.5695650812758864E-2</v>
      </c>
      <c r="BX259" s="97">
        <f t="shared" si="510"/>
        <v>1.0127663357422376</v>
      </c>
      <c r="BY259" s="97">
        <f t="shared" si="511"/>
        <v>5.6855451913907746</v>
      </c>
      <c r="BZ259" s="97">
        <f t="shared" si="512"/>
        <v>9.1069592988755232</v>
      </c>
      <c r="CA259" s="97">
        <f t="shared" si="513"/>
        <v>-3.4214141074847486</v>
      </c>
      <c r="CB259" s="97">
        <f t="shared" si="514"/>
        <v>165.20749550973369</v>
      </c>
      <c r="CC259" s="97" t="s">
        <v>8053</v>
      </c>
      <c r="CD259" s="97" t="s">
        <v>8053</v>
      </c>
      <c r="CE259" s="97" t="s">
        <v>8053</v>
      </c>
      <c r="CF259" s="97">
        <f t="shared" si="515"/>
        <v>0</v>
      </c>
      <c r="CG259" s="97">
        <f t="shared" si="516"/>
        <v>0</v>
      </c>
      <c r="CH259" s="97">
        <f t="shared" si="517"/>
        <v>0</v>
      </c>
      <c r="CI259" s="97">
        <f t="shared" si="518"/>
        <v>0</v>
      </c>
      <c r="CJ259" s="97">
        <f t="shared" si="519"/>
        <v>0</v>
      </c>
      <c r="CK259" s="97">
        <f t="shared" si="520"/>
        <v>0</v>
      </c>
      <c r="CL259" s="97">
        <f>90-'C'!$F194</f>
        <v>66.866</v>
      </c>
      <c r="CM259" s="97">
        <v>30</v>
      </c>
      <c r="CN259" s="97"/>
      <c r="CO259" s="97"/>
      <c r="CP259" s="97"/>
      <c r="CQ259" s="97"/>
      <c r="CR259" s="97" t="s">
        <v>8201</v>
      </c>
      <c r="CS259" s="97">
        <f t="shared" si="521"/>
        <v>30</v>
      </c>
      <c r="CT259" s="97">
        <f t="shared" si="522"/>
        <v>34.31666666666667</v>
      </c>
      <c r="CU259" s="97">
        <f>'C'!F194</f>
        <v>23.134</v>
      </c>
      <c r="CV259" s="97">
        <f t="shared" si="523"/>
        <v>3.1415926535897931</v>
      </c>
      <c r="CW259" s="97">
        <f t="shared" si="524"/>
        <v>1.7453292519943295E-2</v>
      </c>
      <c r="CX259" s="97">
        <f t="shared" si="525"/>
        <v>57.295779513082323</v>
      </c>
      <c r="CY259" s="97">
        <f t="shared" si="526"/>
        <v>0.59893882164272083</v>
      </c>
      <c r="CZ259" s="97">
        <f t="shared" si="527"/>
        <v>0.40376446915636821</v>
      </c>
      <c r="DA259" s="97">
        <f t="shared" si="528"/>
        <v>1.8867942005332419</v>
      </c>
      <c r="DB259" s="97">
        <f t="shared" si="529"/>
        <v>60.944429276481948</v>
      </c>
      <c r="DC259" s="97">
        <f t="shared" si="530"/>
        <v>60.944429276481948</v>
      </c>
      <c r="DD259" s="97">
        <f t="shared" si="531"/>
        <v>299.05557072351803</v>
      </c>
      <c r="DE259" s="97"/>
      <c r="DF259" s="97"/>
      <c r="DG259" s="97"/>
      <c r="DH259" s="97"/>
      <c r="DI259" s="97"/>
      <c r="DJ259" s="97"/>
      <c r="DK259" s="97"/>
      <c r="DL259" s="97"/>
      <c r="DM259" s="97"/>
      <c r="DN259" s="97"/>
      <c r="DO259" s="97"/>
    </row>
    <row r="260" spans="1:119" ht="30" customHeight="1" x14ac:dyDescent="0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>
        <f t="shared" si="532"/>
        <v>31</v>
      </c>
      <c r="R260" s="97" t="s">
        <v>8168</v>
      </c>
      <c r="S260" s="97" t="s">
        <v>8169</v>
      </c>
      <c r="T260" s="97" t="s">
        <v>8170</v>
      </c>
      <c r="U260" s="97" t="s">
        <v>8171</v>
      </c>
      <c r="V260" s="97" t="s">
        <v>8172</v>
      </c>
      <c r="W260" s="97">
        <f t="shared" si="0"/>
        <v>248</v>
      </c>
      <c r="X260" s="98"/>
      <c r="Y260" s="98"/>
      <c r="Z260" s="98"/>
      <c r="AA260" s="98"/>
      <c r="AB260" s="98"/>
      <c r="AC260" s="98"/>
      <c r="AD260" s="98"/>
      <c r="AE260" s="98"/>
      <c r="AF260" s="98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8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8"/>
      <c r="BJ260" s="97"/>
      <c r="BK260" s="97"/>
      <c r="BL260" s="97"/>
      <c r="BM260" s="97"/>
      <c r="BN260" s="97"/>
      <c r="BO260" s="97"/>
      <c r="BP260" s="97"/>
      <c r="BQ260" s="97"/>
      <c r="BR260" s="97"/>
      <c r="BS260" s="97"/>
      <c r="BT260" s="97"/>
      <c r="BU260" s="97"/>
      <c r="BV260" s="97"/>
      <c r="BW260" s="98"/>
      <c r="BX260" s="97"/>
      <c r="BY260" s="97"/>
      <c r="BZ260" s="97"/>
      <c r="CA260" s="97"/>
      <c r="CB260" s="97"/>
      <c r="CC260" s="97"/>
      <c r="CD260" s="97"/>
      <c r="CE260" s="97"/>
      <c r="CF260" s="97"/>
      <c r="CG260" s="97"/>
      <c r="CH260" s="97"/>
      <c r="CI260" s="97"/>
      <c r="CJ260" s="97"/>
      <c r="CK260" s="98"/>
      <c r="CL260" s="98"/>
      <c r="CM260" s="97"/>
      <c r="CN260" s="97"/>
      <c r="CO260" s="97"/>
      <c r="CP260" s="97"/>
      <c r="CQ260" s="97"/>
      <c r="CR260" s="97"/>
      <c r="CS260" s="97"/>
      <c r="CT260" s="97"/>
      <c r="CU260" s="97"/>
      <c r="CV260" s="97"/>
      <c r="CW260" s="97"/>
      <c r="CX260" s="97"/>
      <c r="CY260" s="97"/>
      <c r="CZ260" s="97"/>
      <c r="DA260" s="97"/>
      <c r="DB260" s="97"/>
      <c r="DC260" s="97"/>
      <c r="DD260" s="97"/>
      <c r="DE260" s="97"/>
      <c r="DF260" s="97"/>
      <c r="DG260" s="97"/>
      <c r="DH260" s="97"/>
      <c r="DI260" s="97"/>
      <c r="DJ260" s="97"/>
      <c r="DK260" s="97"/>
      <c r="DL260" s="97"/>
      <c r="DM260" s="97"/>
      <c r="DN260" s="97"/>
      <c r="DO260" s="97"/>
    </row>
    <row r="261" spans="1:119" ht="30" customHeight="1" x14ac:dyDescent="0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7"/>
      <c r="S261" s="97"/>
      <c r="T261" s="97"/>
      <c r="U261" s="97"/>
      <c r="V261" s="97"/>
      <c r="W261" s="97">
        <f t="shared" si="0"/>
        <v>249</v>
      </c>
      <c r="X261" s="98"/>
      <c r="Y261" s="98"/>
      <c r="Z261" s="98"/>
      <c r="AA261" s="98"/>
      <c r="AB261" s="98"/>
      <c r="AC261" s="98"/>
      <c r="AD261" s="98"/>
      <c r="AE261" s="98"/>
      <c r="AF261" s="98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8"/>
      <c r="AV261" s="97"/>
      <c r="AW261" s="97"/>
      <c r="AX261" s="97"/>
      <c r="AY261" s="97"/>
      <c r="AZ261" s="97"/>
      <c r="BA261" s="97"/>
      <c r="BB261" s="97"/>
      <c r="BC261" s="97"/>
      <c r="BD261" s="97"/>
      <c r="BE261" s="97"/>
      <c r="BF261" s="97"/>
      <c r="BG261" s="97"/>
      <c r="BH261" s="97"/>
      <c r="BI261" s="98"/>
      <c r="BJ261" s="97"/>
      <c r="BK261" s="97"/>
      <c r="BL261" s="97"/>
      <c r="BM261" s="97"/>
      <c r="BN261" s="97"/>
      <c r="BO261" s="97"/>
      <c r="BP261" s="97"/>
      <c r="BQ261" s="97"/>
      <c r="BR261" s="97"/>
      <c r="BS261" s="97"/>
      <c r="BT261" s="97"/>
      <c r="BU261" s="97"/>
      <c r="BV261" s="97"/>
      <c r="BW261" s="98"/>
      <c r="BX261" s="97"/>
      <c r="BY261" s="97"/>
      <c r="BZ261" s="97"/>
      <c r="CA261" s="97"/>
      <c r="CB261" s="97"/>
      <c r="CC261" s="97"/>
      <c r="CD261" s="97"/>
      <c r="CE261" s="97"/>
      <c r="CF261" s="97"/>
      <c r="CG261" s="97"/>
      <c r="CH261" s="97"/>
      <c r="CI261" s="97"/>
      <c r="CJ261" s="97"/>
      <c r="CK261" s="98"/>
      <c r="CL261" s="98"/>
      <c r="CM261" s="97"/>
      <c r="CN261" s="97"/>
      <c r="CO261" s="97"/>
      <c r="CP261" s="97"/>
      <c r="CQ261" s="97"/>
      <c r="CR261" s="97"/>
      <c r="CS261" s="97"/>
      <c r="CT261" s="97"/>
      <c r="CU261" s="97"/>
      <c r="CV261" s="97"/>
      <c r="CW261" s="97"/>
      <c r="CX261" s="97"/>
      <c r="CY261" s="97"/>
      <c r="CZ261" s="97"/>
      <c r="DA261" s="97"/>
      <c r="DB261" s="97"/>
      <c r="DC261" s="97"/>
      <c r="DD261" s="97"/>
      <c r="DE261" s="97"/>
      <c r="DF261" s="97"/>
      <c r="DG261" s="97"/>
      <c r="DH261" s="97"/>
      <c r="DI261" s="97"/>
      <c r="DJ261" s="97"/>
      <c r="DK261" s="97"/>
      <c r="DL261" s="97"/>
      <c r="DM261" s="97"/>
      <c r="DN261" s="97"/>
      <c r="DO261" s="97"/>
    </row>
    <row r="262" spans="1:119" ht="30" customHeight="1" x14ac:dyDescent="0.2">
      <c r="A262" s="98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98"/>
      <c r="O262" s="98"/>
      <c r="P262" s="98"/>
      <c r="Q262" s="98"/>
      <c r="R262" s="97"/>
      <c r="S262" s="97"/>
      <c r="T262" s="97"/>
      <c r="U262" s="97"/>
      <c r="V262" s="97"/>
      <c r="W262" s="97">
        <f t="shared" si="0"/>
        <v>250</v>
      </c>
      <c r="X262" s="98"/>
      <c r="Y262" s="98"/>
      <c r="Z262" s="98"/>
      <c r="AA262" s="98"/>
      <c r="AB262" s="98"/>
      <c r="AC262" s="98"/>
      <c r="AD262" s="98"/>
      <c r="AE262" s="98"/>
      <c r="AF262" s="98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8"/>
      <c r="AV262" s="97"/>
      <c r="AW262" s="97"/>
      <c r="AX262" s="97"/>
      <c r="AY262" s="97"/>
      <c r="AZ262" s="97"/>
      <c r="BA262" s="97"/>
      <c r="BB262" s="97"/>
      <c r="BC262" s="97"/>
      <c r="BD262" s="97"/>
      <c r="BE262" s="97"/>
      <c r="BF262" s="97"/>
      <c r="BG262" s="97"/>
      <c r="BH262" s="97"/>
      <c r="BI262" s="98"/>
      <c r="BJ262" s="97"/>
      <c r="BK262" s="97"/>
      <c r="BL262" s="97"/>
      <c r="BM262" s="97"/>
      <c r="BN262" s="97"/>
      <c r="BO262" s="97"/>
      <c r="BP262" s="97"/>
      <c r="BQ262" s="97"/>
      <c r="BR262" s="97"/>
      <c r="BS262" s="97"/>
      <c r="BT262" s="97"/>
      <c r="BU262" s="97"/>
      <c r="BV262" s="97"/>
      <c r="BW262" s="98"/>
      <c r="BX262" s="97"/>
      <c r="BY262" s="97"/>
      <c r="BZ262" s="97"/>
      <c r="CA262" s="97"/>
      <c r="CB262" s="97"/>
      <c r="CC262" s="97"/>
      <c r="CD262" s="97"/>
      <c r="CE262" s="97"/>
      <c r="CF262" s="97"/>
      <c r="CG262" s="97"/>
      <c r="CH262" s="97"/>
      <c r="CI262" s="97"/>
      <c r="CJ262" s="97"/>
      <c r="CK262" s="98"/>
      <c r="CL262" s="98"/>
      <c r="CM262" s="97"/>
      <c r="CN262" s="97"/>
      <c r="CO262" s="97"/>
      <c r="CP262" s="97"/>
      <c r="CQ262" s="97"/>
      <c r="CR262" s="97"/>
      <c r="CS262" s="97"/>
      <c r="CT262" s="97"/>
      <c r="CU262" s="97"/>
      <c r="CV262" s="97"/>
      <c r="CW262" s="97"/>
      <c r="CX262" s="97"/>
      <c r="CY262" s="97"/>
      <c r="CZ262" s="97"/>
      <c r="DA262" s="97"/>
      <c r="DB262" s="97"/>
      <c r="DC262" s="97"/>
      <c r="DD262" s="97"/>
      <c r="DE262" s="97"/>
      <c r="DF262" s="97"/>
      <c r="DG262" s="97"/>
      <c r="DH262" s="97"/>
      <c r="DI262" s="97"/>
      <c r="DJ262" s="97"/>
      <c r="DK262" s="97"/>
      <c r="DL262" s="97"/>
      <c r="DM262" s="97"/>
      <c r="DN262" s="97"/>
      <c r="DO262" s="97"/>
    </row>
    <row r="263" spans="1:119" ht="30" customHeight="1" x14ac:dyDescent="0.2">
      <c r="A263" s="97"/>
      <c r="B263" s="97"/>
      <c r="C263" s="97"/>
      <c r="D263" s="97"/>
      <c r="E263" s="97"/>
      <c r="F263" s="98"/>
      <c r="G263" s="97"/>
      <c r="H263" s="97"/>
      <c r="I263" s="97"/>
      <c r="J263" s="97"/>
      <c r="K263" s="97"/>
      <c r="L263" s="97"/>
      <c r="M263" s="97"/>
      <c r="N263" s="97" t="s">
        <v>8131</v>
      </c>
      <c r="O263" s="97" t="s">
        <v>8132</v>
      </c>
      <c r="P263" s="97" t="s">
        <v>8133</v>
      </c>
      <c r="Q263" s="97"/>
      <c r="R263" s="97"/>
      <c r="S263" s="97"/>
      <c r="T263" s="97"/>
      <c r="U263" s="97"/>
      <c r="V263" s="97"/>
      <c r="W263" s="97">
        <f t="shared" si="0"/>
        <v>251</v>
      </c>
      <c r="X263" s="97" t="s">
        <v>8137</v>
      </c>
      <c r="Y263" s="97"/>
      <c r="Z263" s="97"/>
      <c r="AA263" s="97">
        <f>IF(AND(AA261&lt;AA262,Y262&lt;90),1,0)</f>
        <v>0</v>
      </c>
      <c r="AB263" s="97" t="s">
        <v>8138</v>
      </c>
      <c r="AC263" s="97"/>
      <c r="AD263" s="97"/>
      <c r="AE263" s="97">
        <f>IF(AND(AA261&gt;AA262,Y262&gt;90),1,0)</f>
        <v>0</v>
      </c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 t="s">
        <v>8139</v>
      </c>
      <c r="AQ263" s="97"/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  <c r="BD263" s="97"/>
      <c r="BE263" s="97"/>
      <c r="BF263" s="97" t="s">
        <v>8140</v>
      </c>
      <c r="BG263" s="97"/>
      <c r="BH263" s="97"/>
      <c r="BI263" s="97"/>
      <c r="BJ263" s="97"/>
      <c r="BK263" s="97"/>
      <c r="BL263" s="97"/>
      <c r="BM263" s="97"/>
      <c r="BN263" s="97"/>
      <c r="BO263" s="97"/>
      <c r="BP263" s="97"/>
      <c r="BQ263" s="97"/>
      <c r="BR263" s="97"/>
      <c r="BS263" s="97"/>
      <c r="BT263" s="97"/>
      <c r="BU263" s="97"/>
      <c r="BV263" s="97"/>
      <c r="BW263" s="97" t="s">
        <v>8141</v>
      </c>
      <c r="BX263" s="97"/>
      <c r="BY263" s="97"/>
      <c r="BZ263" s="97"/>
      <c r="CA263" s="97"/>
      <c r="CB263" s="97"/>
      <c r="CC263" s="97"/>
      <c r="CD263" s="97"/>
      <c r="CE263" s="97"/>
      <c r="CF263" s="97"/>
      <c r="CG263" s="97"/>
      <c r="CH263" s="97"/>
      <c r="CI263" s="97"/>
      <c r="CJ263" s="97"/>
      <c r="CK263" s="97"/>
      <c r="CL263" s="97"/>
      <c r="CM263" s="97"/>
      <c r="CN263" s="97" t="s">
        <v>8131</v>
      </c>
      <c r="CO263" s="97" t="s">
        <v>8132</v>
      </c>
      <c r="CP263" s="97" t="s">
        <v>8133</v>
      </c>
      <c r="CQ263" s="97"/>
      <c r="CR263" s="97"/>
      <c r="CS263" s="97"/>
      <c r="CT263" s="97"/>
      <c r="CU263" s="97"/>
      <c r="CV263" s="97"/>
      <c r="CW263" s="97"/>
      <c r="CX263" s="97"/>
      <c r="CY263" s="97"/>
      <c r="CZ263" s="97"/>
      <c r="DA263" s="97"/>
      <c r="DB263" s="97"/>
      <c r="DC263" s="97"/>
      <c r="DD263" s="97"/>
      <c r="DE263" s="97"/>
      <c r="DF263" s="97"/>
      <c r="DG263" s="97"/>
      <c r="DH263" s="97"/>
      <c r="DI263" s="97"/>
      <c r="DJ263" s="97"/>
      <c r="DK263" s="97"/>
      <c r="DL263" s="97"/>
      <c r="DM263" s="97"/>
      <c r="DN263" s="97"/>
      <c r="DO263" s="97"/>
    </row>
    <row r="264" spans="1:119" ht="30" customHeight="1" x14ac:dyDescent="0.2">
      <c r="A264" s="97"/>
      <c r="B264" s="97" t="s">
        <v>8054</v>
      </c>
      <c r="C264" s="97"/>
      <c r="D264" s="97"/>
      <c r="E264" s="97"/>
      <c r="F264" s="98"/>
      <c r="G264" s="98" t="str">
        <f>اندراج!$F$2</f>
        <v>مردان</v>
      </c>
      <c r="H264" s="97"/>
      <c r="I264" s="104" t="s">
        <v>8148</v>
      </c>
      <c r="J264" s="105">
        <f>اندراج!$E$2</f>
        <v>34</v>
      </c>
      <c r="K264" s="105">
        <f>اندراج!$E$3</f>
        <v>19</v>
      </c>
      <c r="L264" s="97"/>
      <c r="M264" s="97"/>
      <c r="N264" s="97" t="s">
        <v>8143</v>
      </c>
      <c r="O264" s="97" t="s">
        <v>8144</v>
      </c>
      <c r="P264" s="97" t="s">
        <v>8145</v>
      </c>
      <c r="Q264" s="97"/>
      <c r="R264" s="97"/>
      <c r="S264" s="97"/>
      <c r="T264" s="97"/>
      <c r="U264" s="97"/>
      <c r="V264" s="97"/>
      <c r="W264" s="97">
        <f t="shared" si="0"/>
        <v>252</v>
      </c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  <c r="BI264" s="97"/>
      <c r="BJ264" s="97"/>
      <c r="BK264" s="97"/>
      <c r="BL264" s="97"/>
      <c r="BM264" s="97"/>
      <c r="BN264" s="97"/>
      <c r="BO264" s="97" t="s">
        <v>8123</v>
      </c>
      <c r="BP264" s="97"/>
      <c r="BQ264" s="97"/>
      <c r="BR264" s="97"/>
      <c r="BS264" s="97"/>
      <c r="BT264" s="97"/>
      <c r="BU264" s="97"/>
      <c r="BV264" s="97"/>
      <c r="BW264" s="97"/>
      <c r="BX264" s="97"/>
      <c r="BY264" s="97"/>
      <c r="BZ264" s="97"/>
      <c r="CA264" s="97"/>
      <c r="CB264" s="97"/>
      <c r="CC264" s="97"/>
      <c r="CD264" s="97"/>
      <c r="CE264" s="97"/>
      <c r="CF264" s="97"/>
      <c r="CG264" s="97"/>
      <c r="CH264" s="97"/>
      <c r="CI264" s="97"/>
      <c r="CJ264" s="97"/>
      <c r="CK264" s="97"/>
      <c r="CL264" s="97"/>
      <c r="CM264" s="97"/>
      <c r="CN264" s="97" t="s">
        <v>8143</v>
      </c>
      <c r="CO264" s="97" t="s">
        <v>8144</v>
      </c>
      <c r="CP264" s="97" t="s">
        <v>8145</v>
      </c>
      <c r="CQ264" s="97"/>
      <c r="CR264" s="97"/>
      <c r="CS264" s="97"/>
      <c r="CT264" s="97"/>
      <c r="CU264" s="97"/>
      <c r="CV264" s="97"/>
      <c r="CW264" s="97"/>
      <c r="CX264" s="97"/>
      <c r="CY264" s="97"/>
      <c r="CZ264" s="97"/>
      <c r="DA264" s="97"/>
      <c r="DB264" s="97"/>
      <c r="DC264" s="97"/>
      <c r="DD264" s="97"/>
      <c r="DE264" s="97"/>
      <c r="DF264" s="97"/>
      <c r="DG264" s="97"/>
      <c r="DH264" s="97"/>
      <c r="DI264" s="97"/>
      <c r="DJ264" s="97"/>
      <c r="DK264" s="97"/>
      <c r="DL264" s="97"/>
      <c r="DM264" s="97"/>
      <c r="DN264" s="97"/>
      <c r="DO264" s="97"/>
    </row>
    <row r="265" spans="1:119" ht="30" customHeight="1" x14ac:dyDescent="0.2">
      <c r="A265" s="97" t="s">
        <v>8058</v>
      </c>
      <c r="B265" s="97"/>
      <c r="C265" s="97"/>
      <c r="D265" s="97"/>
      <c r="E265" s="97" t="s">
        <v>8059</v>
      </c>
      <c r="F265" s="98"/>
      <c r="G265" s="97"/>
      <c r="H265" s="97"/>
      <c r="I265" s="106" t="s">
        <v>8224</v>
      </c>
      <c r="J265" s="107">
        <f>اندراج!$D$2</f>
        <v>-72</v>
      </c>
      <c r="K265" s="107">
        <f>اندراج!$D$3</f>
        <v>11</v>
      </c>
      <c r="L265" s="97"/>
      <c r="M265" s="97"/>
      <c r="N265" s="97"/>
      <c r="O265" s="97"/>
      <c r="P265" s="97"/>
      <c r="Q265" s="97"/>
      <c r="R265" s="157" t="s">
        <v>8055</v>
      </c>
      <c r="S265" s="158"/>
      <c r="T265" s="158"/>
      <c r="U265" s="158"/>
      <c r="V265" s="158"/>
      <c r="W265" s="97">
        <f t="shared" si="0"/>
        <v>253</v>
      </c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  <c r="BI265" s="97"/>
      <c r="BJ265" s="97"/>
      <c r="BK265" s="97"/>
      <c r="BL265" s="97"/>
      <c r="BM265" s="97"/>
      <c r="BN265" s="97"/>
      <c r="BO265" s="97"/>
      <c r="BP265" s="97"/>
      <c r="BQ265" s="97"/>
      <c r="BR265" s="97"/>
      <c r="BS265" s="97"/>
      <c r="BT265" s="97"/>
      <c r="BU265" s="97"/>
      <c r="BV265" s="97"/>
      <c r="BW265" s="97"/>
      <c r="BX265" s="97"/>
      <c r="BY265" s="97"/>
      <c r="BZ265" s="97"/>
      <c r="CA265" s="97"/>
      <c r="CB265" s="97"/>
      <c r="CC265" s="97"/>
      <c r="CD265" s="97"/>
      <c r="CE265" s="97"/>
      <c r="CF265" s="97"/>
      <c r="CG265" s="97"/>
      <c r="CH265" s="97"/>
      <c r="CI265" s="97"/>
      <c r="CJ265" s="97"/>
      <c r="CK265" s="97"/>
      <c r="CL265" s="97"/>
      <c r="CM265" s="97"/>
      <c r="CN265" s="97"/>
      <c r="CO265" s="97"/>
      <c r="CP265" s="97"/>
      <c r="CQ265" s="97"/>
      <c r="CR265" s="97"/>
      <c r="CS265" s="97"/>
      <c r="CT265" s="97"/>
      <c r="CU265" s="97"/>
      <c r="CV265" s="97"/>
      <c r="CW265" s="97"/>
      <c r="CX265" s="97"/>
      <c r="CY265" s="97"/>
      <c r="CZ265" s="97"/>
      <c r="DA265" s="97"/>
      <c r="DB265" s="97"/>
      <c r="DC265" s="97"/>
      <c r="DD265" s="97"/>
      <c r="DE265" s="97"/>
      <c r="DF265" s="97"/>
      <c r="DG265" s="97"/>
      <c r="DH265" s="97"/>
      <c r="DI265" s="97"/>
      <c r="DJ265" s="97"/>
      <c r="DK265" s="97"/>
      <c r="DL265" s="97"/>
      <c r="DM265" s="97"/>
      <c r="DN265" s="97"/>
      <c r="DO265" s="97"/>
    </row>
    <row r="266" spans="1:119" ht="30" customHeight="1" x14ac:dyDescent="0.2">
      <c r="A266" s="97" t="s">
        <v>8069</v>
      </c>
      <c r="B266" s="97"/>
      <c r="C266" s="97"/>
      <c r="D266" s="97"/>
      <c r="E266" s="97" t="s">
        <v>8070</v>
      </c>
      <c r="F266" s="98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>
        <v>1</v>
      </c>
      <c r="S266" s="97">
        <v>2</v>
      </c>
      <c r="T266" s="97">
        <v>3</v>
      </c>
      <c r="U266" s="97">
        <v>4</v>
      </c>
      <c r="V266" s="97">
        <v>5</v>
      </c>
      <c r="W266" s="97">
        <f t="shared" si="0"/>
        <v>254</v>
      </c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  <c r="BI266" s="97"/>
      <c r="BJ266" s="97"/>
      <c r="BK266" s="97"/>
      <c r="BL266" s="97"/>
      <c r="BM266" s="97"/>
      <c r="BN266" s="97"/>
      <c r="BO266" s="97"/>
      <c r="BP266" s="97"/>
      <c r="BQ266" s="97"/>
      <c r="BR266" s="97"/>
      <c r="BS266" s="97"/>
      <c r="BT266" s="97"/>
      <c r="BU266" s="97"/>
      <c r="BV266" s="97"/>
      <c r="BW266" s="97"/>
      <c r="BX266" s="97"/>
      <c r="BY266" s="97"/>
      <c r="BZ266" s="97"/>
      <c r="CA266" s="97"/>
      <c r="CB266" s="97"/>
      <c r="CC266" s="97"/>
      <c r="CD266" s="97"/>
      <c r="CE266" s="97"/>
      <c r="CF266" s="97"/>
      <c r="CG266" s="97"/>
      <c r="CH266" s="97"/>
      <c r="CI266" s="97"/>
      <c r="CJ266" s="97"/>
      <c r="CK266" s="97"/>
      <c r="CL266" s="97"/>
      <c r="CM266" s="97"/>
      <c r="CN266" s="97"/>
      <c r="CO266" s="97"/>
      <c r="CP266" s="97"/>
      <c r="CQ266" s="97"/>
      <c r="CR266" s="97"/>
      <c r="CS266" s="97"/>
      <c r="CT266" s="97"/>
      <c r="CU266" s="97"/>
      <c r="CV266" s="97"/>
      <c r="CW266" s="97"/>
      <c r="CX266" s="97"/>
      <c r="CY266" s="97"/>
      <c r="CZ266" s="97"/>
      <c r="DA266" s="97"/>
      <c r="DB266" s="97"/>
      <c r="DC266" s="97"/>
      <c r="DD266" s="97"/>
      <c r="DE266" s="97"/>
      <c r="DF266" s="97"/>
      <c r="DG266" s="97"/>
      <c r="DH266" s="97"/>
      <c r="DI266" s="97"/>
      <c r="DJ266" s="97"/>
      <c r="DK266" s="97"/>
      <c r="DL266" s="97"/>
      <c r="DM266" s="97"/>
      <c r="DN266" s="97"/>
      <c r="DO266" s="97"/>
    </row>
    <row r="267" spans="1:119" ht="30" customHeight="1" x14ac:dyDescent="0.2">
      <c r="A267" s="97" t="s">
        <v>8078</v>
      </c>
      <c r="B267" s="97"/>
      <c r="C267" s="97"/>
      <c r="D267" s="97"/>
      <c r="E267" s="97" t="s">
        <v>8079</v>
      </c>
      <c r="F267" s="98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 t="s">
        <v>8072</v>
      </c>
      <c r="S267" s="97" t="s">
        <v>8106</v>
      </c>
      <c r="T267" s="97" t="s">
        <v>8072</v>
      </c>
      <c r="U267" s="97" t="s">
        <v>8107</v>
      </c>
      <c r="V267" s="97" t="s">
        <v>8108</v>
      </c>
      <c r="W267" s="97">
        <f t="shared" si="0"/>
        <v>255</v>
      </c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  <c r="BI267" s="97"/>
      <c r="BJ267" s="97"/>
      <c r="BK267" s="97"/>
      <c r="BL267" s="97"/>
      <c r="BM267" s="97"/>
      <c r="BN267" s="97"/>
      <c r="BO267" s="97"/>
      <c r="BP267" s="97"/>
      <c r="BQ267" s="97"/>
      <c r="BR267" s="97"/>
      <c r="BS267" s="97"/>
      <c r="BT267" s="97"/>
      <c r="BU267" s="97"/>
      <c r="BV267" s="97"/>
      <c r="BW267" s="97"/>
      <c r="BX267" s="97"/>
      <c r="BY267" s="97"/>
      <c r="BZ267" s="97"/>
      <c r="CA267" s="97"/>
      <c r="CB267" s="97"/>
      <c r="CC267" s="97"/>
      <c r="CD267" s="97"/>
      <c r="CE267" s="97"/>
      <c r="CF267" s="97"/>
      <c r="CG267" s="97"/>
      <c r="CH267" s="97"/>
      <c r="CI267" s="97"/>
      <c r="CJ267" s="97"/>
      <c r="CK267" s="97"/>
      <c r="CL267" s="97"/>
      <c r="CM267" s="97"/>
      <c r="CN267" s="97"/>
      <c r="CO267" s="97"/>
      <c r="CP267" s="97"/>
      <c r="CQ267" s="97"/>
      <c r="CR267" s="97"/>
      <c r="CS267" s="97"/>
      <c r="CT267" s="97"/>
      <c r="CU267" s="97"/>
      <c r="CV267" s="97"/>
      <c r="CW267" s="97"/>
      <c r="CX267" s="97"/>
      <c r="CY267" s="97"/>
      <c r="CZ267" s="97"/>
      <c r="DA267" s="97"/>
      <c r="DB267" s="97"/>
      <c r="DC267" s="97"/>
      <c r="DD267" s="97"/>
      <c r="DE267" s="97"/>
      <c r="DF267" s="97"/>
      <c r="DG267" s="97"/>
      <c r="DH267" s="97"/>
      <c r="DI267" s="97"/>
      <c r="DJ267" s="97"/>
      <c r="DK267" s="97"/>
      <c r="DL267" s="97"/>
      <c r="DM267" s="97"/>
      <c r="DN267" s="97"/>
      <c r="DO267" s="97"/>
    </row>
    <row r="268" spans="1:119" ht="30" customHeight="1" x14ac:dyDescent="0.2">
      <c r="A268" s="97" t="s">
        <v>8127</v>
      </c>
      <c r="B268" s="97"/>
      <c r="C268" s="97"/>
      <c r="D268" s="97" t="s">
        <v>8128</v>
      </c>
      <c r="E268" s="97"/>
      <c r="F268" s="98"/>
      <c r="G268" s="97" t="s">
        <v>8129</v>
      </c>
      <c r="H268" s="97"/>
      <c r="I268" s="97"/>
      <c r="J268" s="97" t="s">
        <v>8130</v>
      </c>
      <c r="K268" s="97"/>
      <c r="L268" s="97"/>
      <c r="M268" s="97"/>
      <c r="N268" s="97"/>
      <c r="O268" s="97"/>
      <c r="P268" s="97"/>
      <c r="Q268" s="97"/>
      <c r="R268" s="97" t="s">
        <v>8134</v>
      </c>
      <c r="S268" s="97" t="s">
        <v>8134</v>
      </c>
      <c r="T268" s="97" t="s">
        <v>8134</v>
      </c>
      <c r="U268" s="97" t="s">
        <v>8135</v>
      </c>
      <c r="V268" s="97" t="s">
        <v>8136</v>
      </c>
      <c r="W268" s="97">
        <f t="shared" si="0"/>
        <v>256</v>
      </c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  <c r="BI268" s="97"/>
      <c r="BJ268" s="97"/>
      <c r="BK268" s="97"/>
      <c r="BL268" s="97"/>
      <c r="BM268" s="97"/>
      <c r="BN268" s="97"/>
      <c r="BO268" s="97"/>
      <c r="BP268" s="97"/>
      <c r="BQ268" s="97"/>
      <c r="BR268" s="97"/>
      <c r="BS268" s="97"/>
      <c r="BT268" s="97"/>
      <c r="BU268" s="97"/>
      <c r="BV268" s="97"/>
      <c r="BW268" s="97"/>
      <c r="BX268" s="97"/>
      <c r="BY268" s="97"/>
      <c r="BZ268" s="97"/>
      <c r="CA268" s="97"/>
      <c r="CB268" s="97"/>
      <c r="CC268" s="97"/>
      <c r="CD268" s="97"/>
      <c r="CE268" s="97"/>
      <c r="CF268" s="97"/>
      <c r="CG268" s="97"/>
      <c r="CH268" s="97"/>
      <c r="CI268" s="97"/>
      <c r="CJ268" s="97"/>
      <c r="CK268" s="97"/>
      <c r="CL268" s="97"/>
      <c r="CM268" s="97"/>
      <c r="CN268" s="97"/>
      <c r="CO268" s="97"/>
      <c r="CP268" s="97"/>
      <c r="CQ268" s="97"/>
      <c r="CR268" s="97"/>
      <c r="CS268" s="97"/>
      <c r="CT268" s="97"/>
      <c r="CU268" s="97"/>
      <c r="CV268" s="97"/>
      <c r="CW268" s="97"/>
      <c r="CX268" s="97"/>
      <c r="CY268" s="97"/>
      <c r="CZ268" s="97"/>
      <c r="DA268" s="97"/>
      <c r="DB268" s="97"/>
      <c r="DC268" s="97"/>
      <c r="DD268" s="97"/>
      <c r="DE268" s="97"/>
      <c r="DF268" s="97"/>
      <c r="DG268" s="97"/>
      <c r="DH268" s="97"/>
      <c r="DI268" s="97"/>
      <c r="DJ268" s="97"/>
      <c r="DK268" s="97"/>
      <c r="DL268" s="97"/>
      <c r="DM268" s="97"/>
      <c r="DN268" s="97"/>
      <c r="DO268" s="97"/>
    </row>
    <row r="269" spans="1:119" ht="30" customHeight="1" x14ac:dyDescent="0.2">
      <c r="A269" s="97"/>
      <c r="B269" s="97" t="s">
        <v>8070</v>
      </c>
      <c r="C269" s="97"/>
      <c r="D269" s="97"/>
      <c r="E269" s="97" t="s">
        <v>8079</v>
      </c>
      <c r="F269" s="98"/>
      <c r="G269" s="97"/>
      <c r="H269" s="97" t="s">
        <v>8070</v>
      </c>
      <c r="I269" s="97"/>
      <c r="J269" s="97"/>
      <c r="K269" s="97" t="s">
        <v>8079</v>
      </c>
      <c r="L269" s="98"/>
      <c r="M269" s="98"/>
      <c r="N269" s="97" t="s">
        <v>8143</v>
      </c>
      <c r="O269" s="97" t="s">
        <v>8144</v>
      </c>
      <c r="P269" s="97" t="s">
        <v>8145</v>
      </c>
      <c r="Q269" s="97"/>
      <c r="R269" s="97" t="s">
        <v>8146</v>
      </c>
      <c r="S269" s="97" t="s">
        <v>8146</v>
      </c>
      <c r="T269" s="97" t="s">
        <v>8106</v>
      </c>
      <c r="U269" s="97" t="s">
        <v>8147</v>
      </c>
      <c r="V269" s="97" t="s">
        <v>8106</v>
      </c>
      <c r="W269" s="97">
        <f t="shared" ref="W269:W515" si="533">W268+1</f>
        <v>257</v>
      </c>
      <c r="X269" s="97" t="s">
        <v>8205</v>
      </c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8"/>
      <c r="AN269" s="98" t="s">
        <v>8063</v>
      </c>
      <c r="AO269" s="97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102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7"/>
      <c r="CN269" s="97" t="s">
        <v>8143</v>
      </c>
      <c r="CO269" s="97" t="s">
        <v>8144</v>
      </c>
      <c r="CP269" s="97" t="s">
        <v>8145</v>
      </c>
      <c r="CQ269" s="97"/>
      <c r="CR269" s="97"/>
      <c r="CS269" s="97"/>
      <c r="CT269" s="97"/>
      <c r="CU269" s="97"/>
      <c r="CV269" s="97"/>
      <c r="CW269" s="97"/>
      <c r="CX269" s="97"/>
      <c r="CY269" s="97"/>
      <c r="CZ269" s="97"/>
      <c r="DA269" s="97"/>
      <c r="DB269" s="97"/>
      <c r="DC269" s="97"/>
      <c r="DD269" s="97"/>
      <c r="DE269" s="97"/>
      <c r="DF269" s="97"/>
      <c r="DG269" s="97"/>
      <c r="DH269" s="97"/>
      <c r="DI269" s="97"/>
      <c r="DJ269" s="97"/>
      <c r="DK269" s="97"/>
      <c r="DL269" s="97"/>
      <c r="DM269" s="97"/>
      <c r="DN269" s="97"/>
      <c r="DO269" s="97"/>
    </row>
    <row r="270" spans="1:119" ht="30" customHeight="1" x14ac:dyDescent="0.2">
      <c r="A270" s="97"/>
      <c r="B270" s="97"/>
      <c r="C270" s="97"/>
      <c r="D270" s="98" t="s">
        <v>8206</v>
      </c>
      <c r="E270" s="97"/>
      <c r="F270" s="98"/>
      <c r="G270" s="97"/>
      <c r="H270" s="97"/>
      <c r="I270" s="98"/>
      <c r="J270" s="97"/>
      <c r="K270" s="97"/>
      <c r="L270" s="98"/>
      <c r="M270" s="98"/>
      <c r="N270" s="97"/>
      <c r="O270" s="97"/>
      <c r="P270" s="97"/>
      <c r="Q270" s="97"/>
      <c r="R270" s="98" t="s">
        <v>8206</v>
      </c>
      <c r="S270" s="98" t="s">
        <v>8206</v>
      </c>
      <c r="T270" s="98" t="s">
        <v>8206</v>
      </c>
      <c r="U270" s="98" t="s">
        <v>8206</v>
      </c>
      <c r="V270" s="98" t="s">
        <v>8206</v>
      </c>
      <c r="W270" s="97">
        <f t="shared" si="533"/>
        <v>258</v>
      </c>
      <c r="X270" s="98" t="s">
        <v>8206</v>
      </c>
      <c r="Y270" s="98" t="s">
        <v>8151</v>
      </c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 t="s">
        <v>8206</v>
      </c>
      <c r="AK270" s="98"/>
      <c r="AL270" s="98"/>
      <c r="AM270" s="98"/>
      <c r="AN270" s="98"/>
      <c r="AO270" s="97"/>
      <c r="AP270" s="98" t="s">
        <v>8206</v>
      </c>
      <c r="AQ270" s="98" t="s">
        <v>8153</v>
      </c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 t="s">
        <v>8206</v>
      </c>
      <c r="BG270" s="98" t="s">
        <v>8154</v>
      </c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 t="s">
        <v>8206</v>
      </c>
      <c r="BW270" s="98" t="s">
        <v>8155</v>
      </c>
      <c r="BX270" s="97"/>
      <c r="BY270" s="97"/>
      <c r="BZ270" s="97"/>
      <c r="CA270" s="97"/>
      <c r="CB270" s="97"/>
      <c r="CC270" s="97"/>
      <c r="CD270" s="97"/>
      <c r="CE270" s="97"/>
      <c r="CF270" s="97"/>
      <c r="CG270" s="97"/>
      <c r="CH270" s="97"/>
      <c r="CI270" s="97"/>
      <c r="CJ270" s="97"/>
      <c r="CK270" s="97"/>
      <c r="CL270" s="97" t="s">
        <v>8207</v>
      </c>
      <c r="CM270" s="97"/>
      <c r="CN270" s="116"/>
      <c r="CO270" s="116"/>
      <c r="CP270" s="116"/>
      <c r="CQ270" s="116"/>
      <c r="CR270" s="97"/>
      <c r="CS270" s="97"/>
      <c r="CT270" s="97"/>
      <c r="CU270" s="97"/>
      <c r="CV270" s="97"/>
      <c r="CW270" s="97"/>
      <c r="CX270" s="97"/>
      <c r="CY270" s="97"/>
      <c r="CZ270" s="97"/>
      <c r="DA270" s="97"/>
      <c r="DB270" s="97"/>
      <c r="DC270" s="97"/>
      <c r="DD270" s="97"/>
      <c r="DE270" s="97"/>
      <c r="DF270" s="97"/>
      <c r="DG270" s="97"/>
      <c r="DH270" s="97"/>
      <c r="DI270" s="97"/>
      <c r="DJ270" s="97"/>
      <c r="DK270" s="97"/>
      <c r="DL270" s="97"/>
      <c r="DM270" s="97"/>
      <c r="DN270" s="97"/>
      <c r="DO270" s="97"/>
    </row>
    <row r="271" spans="1:119" ht="30" customHeight="1" x14ac:dyDescent="0.2">
      <c r="A271" s="98" t="s">
        <v>8173</v>
      </c>
      <c r="B271" s="98" t="s">
        <v>8174</v>
      </c>
      <c r="C271" s="98" t="s">
        <v>8225</v>
      </c>
      <c r="D271" s="98" t="s">
        <v>8175</v>
      </c>
      <c r="E271" s="98" t="s">
        <v>8176</v>
      </c>
      <c r="F271" s="98" t="s">
        <v>8226</v>
      </c>
      <c r="G271" s="98" t="s">
        <v>8124</v>
      </c>
      <c r="H271" s="98" t="s">
        <v>8125</v>
      </c>
      <c r="I271" s="98" t="s">
        <v>8227</v>
      </c>
      <c r="J271" s="98" t="s">
        <v>8177</v>
      </c>
      <c r="K271" s="98" t="s">
        <v>8178</v>
      </c>
      <c r="L271" s="98" t="s">
        <v>8228</v>
      </c>
      <c r="M271" s="98" t="s">
        <v>8229</v>
      </c>
      <c r="N271" s="98" t="s">
        <v>8131</v>
      </c>
      <c r="O271" s="98" t="s">
        <v>8167</v>
      </c>
      <c r="P271" s="98" t="s">
        <v>8133</v>
      </c>
      <c r="Q271" s="98"/>
      <c r="R271" s="97" t="s">
        <v>8191</v>
      </c>
      <c r="S271" s="97" t="s">
        <v>8169</v>
      </c>
      <c r="T271" s="97" t="s">
        <v>8170</v>
      </c>
      <c r="U271" s="97" t="s">
        <v>8171</v>
      </c>
      <c r="V271" s="97" t="s">
        <v>8172</v>
      </c>
      <c r="W271" s="97">
        <f t="shared" si="533"/>
        <v>259</v>
      </c>
      <c r="X271" s="98" t="s">
        <v>8114</v>
      </c>
      <c r="Y271" s="98" t="s">
        <v>8115</v>
      </c>
      <c r="Z271" s="98" t="s">
        <v>8116</v>
      </c>
      <c r="AA271" s="98" t="s">
        <v>8117</v>
      </c>
      <c r="AB271" s="98" t="s">
        <v>8118</v>
      </c>
      <c r="AC271" s="98" t="s">
        <v>8119</v>
      </c>
      <c r="AD271" s="98" t="s">
        <v>8120</v>
      </c>
      <c r="AE271" s="98" t="s">
        <v>8121</v>
      </c>
      <c r="AF271" s="98" t="s">
        <v>8122</v>
      </c>
      <c r="AG271" s="98" t="s">
        <v>8123</v>
      </c>
      <c r="AH271" s="98" t="s">
        <v>8173</v>
      </c>
      <c r="AI271" s="98" t="s">
        <v>8173</v>
      </c>
      <c r="AJ271" s="98" t="s">
        <v>8173</v>
      </c>
      <c r="AK271" s="98" t="s">
        <v>8174</v>
      </c>
      <c r="AL271" s="98" t="s">
        <v>8174</v>
      </c>
      <c r="AM271" s="98"/>
      <c r="AN271" s="98"/>
      <c r="AO271" s="98" t="s">
        <v>8174</v>
      </c>
      <c r="AP271" s="98" t="s">
        <v>8114</v>
      </c>
      <c r="AQ271" s="98" t="s">
        <v>8115</v>
      </c>
      <c r="AR271" s="98" t="s">
        <v>8116</v>
      </c>
      <c r="AS271" s="98" t="s">
        <v>8117</v>
      </c>
      <c r="AT271" s="98" t="s">
        <v>8118</v>
      </c>
      <c r="AU271" s="98" t="s">
        <v>8119</v>
      </c>
      <c r="AV271" s="98" t="s">
        <v>8120</v>
      </c>
      <c r="AW271" s="98" t="s">
        <v>8121</v>
      </c>
      <c r="AX271" s="98" t="s">
        <v>8122</v>
      </c>
      <c r="AY271" s="98" t="s">
        <v>8123</v>
      </c>
      <c r="AZ271" s="98" t="s">
        <v>8175</v>
      </c>
      <c r="BA271" s="98" t="s">
        <v>8175</v>
      </c>
      <c r="BB271" s="98" t="s">
        <v>8175</v>
      </c>
      <c r="BC271" s="98" t="s">
        <v>8176</v>
      </c>
      <c r="BD271" s="98" t="s">
        <v>8176</v>
      </c>
      <c r="BE271" s="98" t="s">
        <v>8176</v>
      </c>
      <c r="BF271" s="98" t="s">
        <v>8114</v>
      </c>
      <c r="BG271" s="98" t="s">
        <v>8115</v>
      </c>
      <c r="BH271" s="98" t="s">
        <v>8116</v>
      </c>
      <c r="BI271" s="98" t="s">
        <v>8117</v>
      </c>
      <c r="BJ271" s="98" t="s">
        <v>8118</v>
      </c>
      <c r="BK271" s="98" t="s">
        <v>8119</v>
      </c>
      <c r="BL271" s="98" t="s">
        <v>8120</v>
      </c>
      <c r="BM271" s="98" t="s">
        <v>8121</v>
      </c>
      <c r="BN271" s="98" t="s">
        <v>8122</v>
      </c>
      <c r="BO271" s="98" t="s">
        <v>8123</v>
      </c>
      <c r="BP271" s="98" t="s">
        <v>8124</v>
      </c>
      <c r="BQ271" s="98" t="s">
        <v>8124</v>
      </c>
      <c r="BR271" s="98" t="s">
        <v>8124</v>
      </c>
      <c r="BS271" s="98" t="s">
        <v>8125</v>
      </c>
      <c r="BT271" s="98" t="s">
        <v>8125</v>
      </c>
      <c r="BU271" s="98" t="s">
        <v>8125</v>
      </c>
      <c r="BV271" s="98" t="s">
        <v>8114</v>
      </c>
      <c r="BW271" s="98" t="s">
        <v>8115</v>
      </c>
      <c r="BX271" s="98" t="s">
        <v>8116</v>
      </c>
      <c r="BY271" s="98" t="s">
        <v>8117</v>
      </c>
      <c r="BZ271" s="98" t="s">
        <v>8118</v>
      </c>
      <c r="CA271" s="98" t="s">
        <v>8119</v>
      </c>
      <c r="CB271" s="98" t="s">
        <v>8120</v>
      </c>
      <c r="CC271" s="98" t="s">
        <v>8121</v>
      </c>
      <c r="CD271" s="98" t="s">
        <v>8122</v>
      </c>
      <c r="CE271" s="98" t="s">
        <v>8123</v>
      </c>
      <c r="CF271" s="98" t="s">
        <v>8177</v>
      </c>
      <c r="CG271" s="98" t="s">
        <v>8177</v>
      </c>
      <c r="CH271" s="98" t="s">
        <v>8177</v>
      </c>
      <c r="CI271" s="98" t="s">
        <v>8178</v>
      </c>
      <c r="CJ271" s="98" t="s">
        <v>8178</v>
      </c>
      <c r="CK271" s="98" t="s">
        <v>8178</v>
      </c>
      <c r="CL271" s="98" t="s">
        <v>8192</v>
      </c>
      <c r="CM271" s="98"/>
      <c r="CN271" s="98" t="str">
        <f>اندراج!$F$2</f>
        <v>مردان</v>
      </c>
      <c r="CO271" s="116"/>
      <c r="CP271" s="116"/>
      <c r="CQ271" s="116"/>
      <c r="CR271" s="97"/>
      <c r="CS271" s="97"/>
      <c r="CT271" s="97"/>
      <c r="CU271" s="97"/>
      <c r="CV271" s="97"/>
      <c r="CW271" s="97"/>
      <c r="CX271" s="97"/>
      <c r="CY271" s="97"/>
      <c r="CZ271" s="97"/>
      <c r="DA271" s="97"/>
      <c r="DB271" s="97"/>
      <c r="DC271" s="97"/>
      <c r="DD271" s="97"/>
      <c r="DE271" s="97"/>
      <c r="DF271" s="97"/>
      <c r="DG271" s="97"/>
      <c r="DH271" s="97"/>
      <c r="DI271" s="97"/>
      <c r="DJ271" s="97"/>
      <c r="DK271" s="97"/>
      <c r="DL271" s="97"/>
      <c r="DM271" s="97"/>
      <c r="DN271" s="97"/>
      <c r="DO271" s="97"/>
    </row>
    <row r="272" spans="1:119" ht="30" customHeight="1" x14ac:dyDescent="0.2">
      <c r="A272" s="97">
        <f t="shared" ref="A272:A302" si="534">AJ272</f>
        <v>0</v>
      </c>
      <c r="B272" s="113">
        <f t="shared" ref="B272:B302" si="535">AO272</f>
        <v>0.28026334834411376</v>
      </c>
      <c r="C272" s="97">
        <f t="shared" ref="C272:C302" si="536">IF(AND(A272=0),B272,A272)</f>
        <v>0.28026334834411376</v>
      </c>
      <c r="D272" s="113">
        <f>BB272</f>
        <v>0.50101888698573427</v>
      </c>
      <c r="E272" s="97">
        <f>BE272</f>
        <v>0</v>
      </c>
      <c r="F272" s="98">
        <f t="shared" ref="F272:F302" si="537">IF(AND(D272=0),E272,D272)</f>
        <v>0.50101888698573427</v>
      </c>
      <c r="G272" s="113">
        <f t="shared" ref="G272:G302" si="538">BR272</f>
        <v>0.59219553365831035</v>
      </c>
      <c r="H272" s="97">
        <f t="shared" ref="H272:H302" si="539">BU272</f>
        <v>0</v>
      </c>
      <c r="I272" s="98">
        <f t="shared" ref="I272:I302" si="540">IF(AND(G272=0),H272,G272)</f>
        <v>0.59219553365831035</v>
      </c>
      <c r="J272" s="97">
        <f t="shared" ref="J272:J302" si="541">CH272</f>
        <v>0</v>
      </c>
      <c r="K272" s="97">
        <f t="shared" ref="K272:K302" si="542">CK272</f>
        <v>0</v>
      </c>
      <c r="L272" s="98">
        <f t="shared" ref="L272:L302" si="543">IF(AND(J272=0),K272,J272)</f>
        <v>0</v>
      </c>
      <c r="M272" s="98">
        <f t="shared" ref="M272:M302" si="544">CM272</f>
        <v>1</v>
      </c>
      <c r="N272" s="98" t="s">
        <v>8180</v>
      </c>
      <c r="O272" s="98" t="s">
        <v>8181</v>
      </c>
      <c r="P272" s="98" t="s">
        <v>8145</v>
      </c>
      <c r="Q272" s="98">
        <v>1</v>
      </c>
      <c r="R272" s="97">
        <f t="shared" ref="R272:R302" si="545">AC$9</f>
        <v>105.87231873866266</v>
      </c>
      <c r="S272" s="97">
        <f t="shared" ref="S272:S302" si="546">DC272</f>
        <v>61.029761313210471</v>
      </c>
      <c r="T272" s="97">
        <f t="shared" ref="T272:T302" si="547">R272-S272</f>
        <v>44.842557425452185</v>
      </c>
      <c r="U272" s="97" t="str">
        <f t="shared" ref="U272:U302" si="548">IF(T257&lt;0,"QNOS","QSOS")</f>
        <v>QSOS</v>
      </c>
      <c r="V272" s="97">
        <f t="shared" ref="V272:V302" si="549">DD272</f>
        <v>298.97023868678951</v>
      </c>
      <c r="W272" s="97">
        <f t="shared" si="533"/>
        <v>260</v>
      </c>
      <c r="X272" s="97">
        <f>SIN((90-$Y$9)*$AE$8)*TAN($AE$9*$AE$8)/TAN((90-'C'!$F196)*$AE$8)</f>
        <v>1.2370212889206593</v>
      </c>
      <c r="Y272" s="97">
        <f t="shared" ref="Y272:Y302" si="550">POWER((COS((90-$Y$9)*$AE$8)*TAN($AE$9*$AE$8)),2)</f>
        <v>3.9313065427916092</v>
      </c>
      <c r="Z272" s="97">
        <f t="shared" ref="Z272:Z302" si="551">SQRT(1+$Y272)</f>
        <v>2.2206545302661578</v>
      </c>
      <c r="AA272" s="97">
        <f t="shared" ref="AA272:AA302" si="552">IF(OR(ABS(X272/Z272)&gt;1),180,ASIN($X272/$Z272)*$AG$8)</f>
        <v>33.85220664344461</v>
      </c>
      <c r="AB272" s="97">
        <f t="shared" ref="AB272:AB302" si="553">ATAN(COS((90-$Y$9)*$AE$8)*TAN($AE$9*$AE$8))*$AG$8</f>
        <v>63.235932093769605</v>
      </c>
      <c r="AC272" s="97">
        <f t="shared" ref="AC272:AC302" si="554">IF(OR($AA272=180),180,$AA272-$AB272)</f>
        <v>-29.383725450324995</v>
      </c>
      <c r="AD272" s="97">
        <f t="shared" ref="AD272:AD302" si="555">IF(OR($AA272=180),180,180-$AA272-$AB272)</f>
        <v>82.911861262785777</v>
      </c>
      <c r="AE272" s="97">
        <f>(COS( 90.833*$AE$8)-SIN($Y$9*$AE$8)*SIN('C'!$F196*$AE$8))/COS($Y$9*$AE$8)/COS('C'!$F196*$AE$8)</f>
        <v>-0.30981213323572532</v>
      </c>
      <c r="AF272" s="97">
        <f t="shared" ref="AF272:AF302" si="556">IF($AE272&gt;1,0,IF($AE272&lt;-1,180,IF(AND($AE272&lt;1,$AE272&gt;-1),ACOS($AE272)*$AG$8)))</f>
        <v>108.04790913582163</v>
      </c>
      <c r="AG272" s="97">
        <f>('C'!$E196+$AG$9+$AA$9/15)</f>
        <v>12.253777777777781</v>
      </c>
      <c r="AH272" s="97">
        <f t="shared" ref="AH272:AH302" si="557">IF(OR($AC272&lt;0,$AC272&gt;$AF272),0,$AG272-$AC272/15)</f>
        <v>0</v>
      </c>
      <c r="AI272" s="97">
        <f t="shared" ref="AI272:AI302" si="558">IF(OR(AH272&lt;0),AH272+24,AH272)</f>
        <v>0</v>
      </c>
      <c r="AJ272" s="97">
        <f t="shared" ref="AJ272:AJ302" si="559">(IF(OR(ABS($BG$7-$CL272)&lt;90.833),AI272,0)/24)</f>
        <v>0</v>
      </c>
      <c r="AK272" s="97">
        <f t="shared" ref="AK272:AK302" si="560">IF(OR($AD272&lt;0,$AD272&gt;$AF272),0,$AG272-$AD272/15)</f>
        <v>6.7263203602587298</v>
      </c>
      <c r="AL272" s="97">
        <f t="shared" ref="AL272:AL302" si="561">IF(OR(AK272&lt;0),AK272+24,AK272)</f>
        <v>6.7263203602587298</v>
      </c>
      <c r="AM272" s="97"/>
      <c r="AN272" s="97"/>
      <c r="AO272" s="97">
        <f t="shared" ref="AO272:AO302" si="562">(IF(OR(ABS($BG$7-$CL272)&lt;90.833),AL272,0)/24)</f>
        <v>0.28026334834411376</v>
      </c>
      <c r="AP272" s="97">
        <f>SIN((90-$Y$9)*$AE$8)*TAN($AC$10*$AE$8)/TAN((90-'C'!$F196)*$AE$8)</f>
        <v>-0.10000887229414478</v>
      </c>
      <c r="AQ272" s="97">
        <f t="shared" ref="AQ272:AQ302" si="563">POWER((COS((90-$Y$9)*$AE$8)*TAN($AC$10*$AE$8)),2)</f>
        <v>2.5695650812758871E-2</v>
      </c>
      <c r="AR272" s="97">
        <f t="shared" ref="AR272:AR302" si="564">SQRT(1+$AQ272)</f>
        <v>1.0127663357422376</v>
      </c>
      <c r="AS272" s="97">
        <f t="shared" ref="AS272:AS302" si="565">IF(OR(ABS(AP272/AR272)&gt;1),180,ASIN($AP272/$AR272)*$AG$8)</f>
        <v>-5.6670919470731498</v>
      </c>
      <c r="AT272" s="97">
        <f t="shared" ref="AT272:AT302" si="566">ATAN(COS((90-$Y$9)*$AE$8)*TAN($AC$10*$AE$8))*$AG$8</f>
        <v>-9.106959298875525</v>
      </c>
      <c r="AU272" s="97">
        <f t="shared" ref="AU272:AU302" si="567">IF(OR($AS272=180),180,$AS272-$AT272)</f>
        <v>3.4398673518023752</v>
      </c>
      <c r="AV272" s="97">
        <f t="shared" ref="AV272:AV302" si="568">IF(OR($AS272=180),180,180-$AS272-$AT272)</f>
        <v>194.77405124594867</v>
      </c>
      <c r="AW272" s="97" t="s">
        <v>8053</v>
      </c>
      <c r="AX272" s="97" t="s">
        <v>8053</v>
      </c>
      <c r="AY272" s="97" t="s">
        <v>8053</v>
      </c>
      <c r="AZ272" s="97">
        <f t="shared" ref="AZ272:AZ302" si="569">IF(OR($AU272&lt;0,$AU272&gt;$AF272),0,$AG272-$AU272/15)</f>
        <v>12.024453287657623</v>
      </c>
      <c r="BA272" s="97">
        <f t="shared" ref="BA272:BA302" si="570">IF(OR(AZ272&lt;0),AZ272+24,AZ272)</f>
        <v>12.024453287657623</v>
      </c>
      <c r="BB272" s="97">
        <f t="shared" ref="BB272:BB302" si="571">(IF(OR(ABS($BG$7-$CL272)&lt;90.833),BA272,0)/24)</f>
        <v>0.50101888698573427</v>
      </c>
      <c r="BC272" s="97">
        <f t="shared" ref="BC272:BC302" si="572">IF(OR($AV272&lt;0,$AV272&gt;$AF272),0,$AG272-$AV272/15)</f>
        <v>0</v>
      </c>
      <c r="BD272" s="97">
        <f t="shared" ref="BD272:BD302" si="573">IF(OR(BC272&lt;0),BC272+24,BC272)</f>
        <v>0</v>
      </c>
      <c r="BE272" s="97">
        <f t="shared" ref="BE272:BE302" si="574">(IF(OR(ABS($BG$7-$CL272)&lt;90.833),BD272,0)/24)</f>
        <v>0</v>
      </c>
      <c r="BF272" s="97">
        <f>SIN((90-$Y$9)*$AE$8)*TAN($AC$9*$AE$8)/TAN((90-'C'!$F196)*$AE$8)</f>
        <v>-1.2370212889206598</v>
      </c>
      <c r="BG272" s="97">
        <f t="shared" ref="BG272:BG302" si="575">POWER((COS((90-$Y$9)*$AE$8)*TAN($AC$9*$AE$8)),2)</f>
        <v>3.9313065427916136</v>
      </c>
      <c r="BH272" s="97">
        <f t="shared" ref="BH272:BH302" si="576">SQRT(1+$BG272)</f>
        <v>2.2206545302661587</v>
      </c>
      <c r="BI272" s="97">
        <f t="shared" ref="BI272:BI302" si="577">IF(OR(ABS(BF272/BH272)&gt;1),180,ASIN($BF272/$BH272)*$AG$8)</f>
        <v>-33.85220664344461</v>
      </c>
      <c r="BJ272" s="97">
        <f t="shared" ref="BJ272:BJ302" si="578">ATAN(COS((90-$Y$9)*$AE$8)*TAN($AC$9*$AE$8))*$AG$8</f>
        <v>-63.235932093769613</v>
      </c>
      <c r="BK272" s="97">
        <f t="shared" ref="BK272:BK302" si="579">IF(OR($BI272=180),180,$BI272-$BJ272)</f>
        <v>29.383725450325002</v>
      </c>
      <c r="BL272" s="97">
        <f t="shared" ref="BL272:BL302" si="580">IF(OR($BI272=180),180,180-$BI272-$BJ272)</f>
        <v>277.08813873721425</v>
      </c>
      <c r="BM272" s="97" t="s">
        <v>8053</v>
      </c>
      <c r="BN272" s="97" t="s">
        <v>8053</v>
      </c>
      <c r="BO272" s="97" t="s">
        <v>8053</v>
      </c>
      <c r="BP272" s="97">
        <f t="shared" ref="BP272:BP302" si="581">IF(OR($BK272&lt;0,$BK272&gt;$AF272),0,$AG272+$BK272/15)</f>
        <v>14.212692807799447</v>
      </c>
      <c r="BQ272" s="97">
        <f t="shared" ref="BQ272:BQ302" si="582">IF(OR(BP272&lt;0),BP272+24,BP272)</f>
        <v>14.212692807799447</v>
      </c>
      <c r="BR272" s="97">
        <f t="shared" ref="BR272:BR302" si="583">(IF(OR(ABS($BG$7-$CL272)&lt;90.833),BQ272,0)/24)</f>
        <v>0.59219553365831035</v>
      </c>
      <c r="BS272" s="97">
        <f t="shared" ref="BS272:BS302" si="584">IF(OR($BL272&lt;0,$BL272&gt;$AF272),0,$AG272+$BL272/15)</f>
        <v>0</v>
      </c>
      <c r="BT272" s="97">
        <f t="shared" ref="BT272:BT302" si="585">IF(OR(BS272&lt;0),BS272+24,BS272)</f>
        <v>0</v>
      </c>
      <c r="BU272" s="97">
        <f t="shared" ref="BU272:BU302" si="586">(IF(OR(ABS($BG$7-$CL272)&lt;90.833),BT272,0)/24)</f>
        <v>0</v>
      </c>
      <c r="BV272" s="97">
        <f>SIN((90-$Y$9)*$AE$8)*TAN($AE$10*$AE$8)/TAN((90-'C'!$F196)*$AE$8)</f>
        <v>0.10000887229414475</v>
      </c>
      <c r="BW272" s="97">
        <f t="shared" ref="BW272:BW302" si="587">POWER((COS((90-$Y$9)*$AE$8)*TAN($AE$10*$AE$8)),2)</f>
        <v>2.5695650812758864E-2</v>
      </c>
      <c r="BX272" s="97">
        <f t="shared" ref="BX272:BX302" si="588">SQRT(1+$BW272)</f>
        <v>1.0127663357422376</v>
      </c>
      <c r="BY272" s="97">
        <f t="shared" ref="BY272:BY302" si="589">IF(OR(ABS(BV272/BX272)&gt;1),180,ASIN($BV272/$BX272)*$AG$8)</f>
        <v>5.6670919470731489</v>
      </c>
      <c r="BZ272" s="97">
        <f t="shared" ref="BZ272:BZ302" si="590">ATAN(COS((90-$Y$9)*$AE$8)*TAN($AE$10*$AE$8))*$AG$8</f>
        <v>9.1069592988755232</v>
      </c>
      <c r="CA272" s="97">
        <f t="shared" ref="CA272:CA302" si="591">IF(OR($BY272=180),180,$BY272-$BZ272)</f>
        <v>-3.4398673518023744</v>
      </c>
      <c r="CB272" s="97">
        <f t="shared" ref="CB272:CB302" si="592">IF(OR($BY272=180),180,180-$BY272-$BZ272)</f>
        <v>165.22594875405133</v>
      </c>
      <c r="CC272" s="97" t="s">
        <v>8053</v>
      </c>
      <c r="CD272" s="97" t="s">
        <v>8053</v>
      </c>
      <c r="CE272" s="97" t="s">
        <v>8053</v>
      </c>
      <c r="CF272" s="97">
        <f t="shared" ref="CF272:CF302" si="593">IF(OR($CA272&lt;0,$CA272&gt;$AF272),0,$AG272+$CA272/15)</f>
        <v>0</v>
      </c>
      <c r="CG272" s="97">
        <f t="shared" ref="CG272:CG302" si="594">IF(OR(CF272&lt;0),CF272+24,CF272)</f>
        <v>0</v>
      </c>
      <c r="CH272" s="97">
        <f t="shared" ref="CH272:CH302" si="595">(IF(OR(ABS($BG$7-$CL272)&lt;90.833),CG272,0)/24)</f>
        <v>0</v>
      </c>
      <c r="CI272" s="97">
        <f t="shared" ref="CI272:CI302" si="596">IF(OR($CB272&lt;0,$CB272&gt;$AF272),0,$AG272+$CB272/15)</f>
        <v>0</v>
      </c>
      <c r="CJ272" s="97">
        <f t="shared" ref="CJ272:CJ302" si="597">IF(OR(CI272&lt;0),CI272+24,CI272)</f>
        <v>0</v>
      </c>
      <c r="CK272" s="97">
        <f t="shared" ref="CK272:CK302" si="598">(IF(OR(ABS($BG$7-$CL272)&lt;90.833),CJ272,0)/24)</f>
        <v>0</v>
      </c>
      <c r="CL272" s="97">
        <f>90-'C'!$F196</f>
        <v>66.932999999999993</v>
      </c>
      <c r="CM272" s="97">
        <v>1</v>
      </c>
      <c r="CN272" s="116"/>
      <c r="CO272" s="116"/>
      <c r="CP272" s="116"/>
      <c r="CQ272" s="116"/>
      <c r="CR272" s="97" t="s">
        <v>8206</v>
      </c>
      <c r="CS272" s="97">
        <f t="shared" ref="CS272:CS302" si="599">CM272</f>
        <v>1</v>
      </c>
      <c r="CT272" s="97">
        <f t="shared" ref="CT272:CT302" si="600">Y$9</f>
        <v>34.31666666666667</v>
      </c>
      <c r="CU272" s="97">
        <f>'C'!F196</f>
        <v>23.067</v>
      </c>
      <c r="CV272" s="97">
        <f t="shared" ref="CV272:CV302" si="601">ATAN(1)*4</f>
        <v>3.1415926535897931</v>
      </c>
      <c r="CW272" s="97">
        <f t="shared" ref="CW272:CW302" si="602">CV272/180</f>
        <v>1.7453292519943295E-2</v>
      </c>
      <c r="CX272" s="97">
        <f t="shared" ref="CX272:CX302" si="603">1/CW272</f>
        <v>57.295779513082323</v>
      </c>
      <c r="CY272" s="97">
        <f t="shared" ref="CY272:CY302" si="604">CT272*CW272</f>
        <v>0.59893882164272083</v>
      </c>
      <c r="CZ272" s="97">
        <f t="shared" ref="CZ272:CZ302" si="605">CU272*CW272</f>
        <v>0.40259509855753201</v>
      </c>
      <c r="DA272" s="97">
        <f t="shared" ref="DA272:DA302" si="606">AF272*CW272</f>
        <v>1.8857917643157485</v>
      </c>
      <c r="DB272" s="97">
        <f t="shared" ref="DB272:DB302" si="607">ATAN(SIN(DA272)/(COS(CY272)*TAN(CZ272)-SIN(CY272)*COS(DA272)))*CX272</f>
        <v>61.029761313210471</v>
      </c>
      <c r="DC272" s="97">
        <f t="shared" ref="DC272:DC302" si="608">IF(DB272&lt;0,180+DB272,DB272)</f>
        <v>61.029761313210471</v>
      </c>
      <c r="DD272" s="97">
        <f t="shared" ref="DD272:DD302" si="609">360-DC272</f>
        <v>298.97023868678951</v>
      </c>
      <c r="DE272" s="97"/>
      <c r="DF272" s="97"/>
      <c r="DG272" s="97"/>
      <c r="DH272" s="97"/>
      <c r="DI272" s="97"/>
      <c r="DJ272" s="97"/>
      <c r="DK272" s="97"/>
      <c r="DL272" s="97"/>
      <c r="DM272" s="97"/>
      <c r="DN272" s="97"/>
      <c r="DO272" s="97"/>
    </row>
    <row r="273" spans="1:119" ht="30" customHeight="1" x14ac:dyDescent="0.2">
      <c r="A273" s="97">
        <f t="shared" si="534"/>
        <v>0</v>
      </c>
      <c r="B273" s="114">
        <f t="shared" si="535"/>
        <v>0.28005320147357243</v>
      </c>
      <c r="C273" s="97">
        <f t="shared" si="536"/>
        <v>0.28005320147357243</v>
      </c>
      <c r="D273" s="114">
        <f t="shared" ref="D273:D302" si="610">BB273</f>
        <v>0.50112976422126165</v>
      </c>
      <c r="E273" s="97">
        <f t="shared" ref="E273:E302" si="611">BE273</f>
        <v>0</v>
      </c>
      <c r="F273" s="98">
        <f t="shared" si="537"/>
        <v>0.50112976422126165</v>
      </c>
      <c r="G273" s="114">
        <f t="shared" si="538"/>
        <v>0.59273901386218475</v>
      </c>
      <c r="H273" s="97">
        <f t="shared" si="539"/>
        <v>0</v>
      </c>
      <c r="I273" s="98">
        <f t="shared" si="540"/>
        <v>0.59273901386218475</v>
      </c>
      <c r="J273" s="97">
        <f t="shared" si="541"/>
        <v>0</v>
      </c>
      <c r="K273" s="97">
        <f t="shared" si="542"/>
        <v>0</v>
      </c>
      <c r="L273" s="98">
        <f t="shared" si="543"/>
        <v>0</v>
      </c>
      <c r="M273" s="98">
        <f t="shared" si="544"/>
        <v>2</v>
      </c>
      <c r="N273" s="97"/>
      <c r="O273" s="98" t="s">
        <v>8182</v>
      </c>
      <c r="P273" s="98" t="s">
        <v>8183</v>
      </c>
      <c r="Q273" s="98">
        <f t="shared" ref="Q273:Q302" si="612">Q272+1</f>
        <v>2</v>
      </c>
      <c r="R273" s="97">
        <f t="shared" si="545"/>
        <v>105.87231873866266</v>
      </c>
      <c r="S273" s="97">
        <f t="shared" si="546"/>
        <v>61.122703327649077</v>
      </c>
      <c r="T273" s="97">
        <f t="shared" si="547"/>
        <v>44.749615411013579</v>
      </c>
      <c r="U273" s="97" t="str">
        <f t="shared" si="548"/>
        <v>QSOS</v>
      </c>
      <c r="V273" s="97">
        <f t="shared" si="549"/>
        <v>298.87729667235089</v>
      </c>
      <c r="W273" s="97">
        <f t="shared" si="533"/>
        <v>261</v>
      </c>
      <c r="X273" s="97">
        <f>SIN((90-$Y$9)*$AE$8)*TAN($AE$9*$AE$8)/TAN((90-'C'!$F197)*$AE$8)</f>
        <v>1.2326515105910829</v>
      </c>
      <c r="Y273" s="97">
        <f t="shared" si="550"/>
        <v>3.9313065427916092</v>
      </c>
      <c r="Z273" s="97">
        <f t="shared" si="551"/>
        <v>2.2206545302661578</v>
      </c>
      <c r="AA273" s="97">
        <f t="shared" si="552"/>
        <v>33.716553770049778</v>
      </c>
      <c r="AB273" s="97">
        <f t="shared" si="553"/>
        <v>63.235932093769605</v>
      </c>
      <c r="AC273" s="97">
        <f t="shared" si="554"/>
        <v>-29.519378323719828</v>
      </c>
      <c r="AD273" s="97">
        <f t="shared" si="555"/>
        <v>83.04751413618061</v>
      </c>
      <c r="AE273" s="97">
        <f>(COS( 90.833*$AE$8)-SIN($Y$9*$AE$8)*SIN('C'!$F197*$AE$8))/COS($Y$9*$AE$8)/COS('C'!$F197*$AE$8)</f>
        <v>-0.30877494486624107</v>
      </c>
      <c r="AF273" s="97">
        <f t="shared" si="556"/>
        <v>107.98541848794018</v>
      </c>
      <c r="AG273" s="97">
        <f>('C'!$E197+$AG$9+$AA$9/15)</f>
        <v>12.257777777777779</v>
      </c>
      <c r="AH273" s="97">
        <f t="shared" si="557"/>
        <v>0</v>
      </c>
      <c r="AI273" s="97">
        <f t="shared" si="558"/>
        <v>0</v>
      </c>
      <c r="AJ273" s="97">
        <f t="shared" si="559"/>
        <v>0</v>
      </c>
      <c r="AK273" s="97">
        <f t="shared" si="560"/>
        <v>6.7212768353657379</v>
      </c>
      <c r="AL273" s="97">
        <f t="shared" si="561"/>
        <v>6.7212768353657379</v>
      </c>
      <c r="AM273" s="97"/>
      <c r="AN273" s="97"/>
      <c r="AO273" s="97">
        <f t="shared" si="562"/>
        <v>0.28005320147357243</v>
      </c>
      <c r="AP273" s="97">
        <f>SIN((90-$Y$9)*$AE$8)*TAN($AC$10*$AE$8)/TAN((90-'C'!$F197)*$AE$8)</f>
        <v>-9.9655590902118271E-2</v>
      </c>
      <c r="AQ273" s="97">
        <f t="shared" si="563"/>
        <v>2.5695650812758871E-2</v>
      </c>
      <c r="AR273" s="97">
        <f t="shared" si="564"/>
        <v>1.0127663357422376</v>
      </c>
      <c r="AS273" s="97">
        <f t="shared" si="565"/>
        <v>-5.6470077518630459</v>
      </c>
      <c r="AT273" s="97">
        <f t="shared" si="566"/>
        <v>-9.106959298875525</v>
      </c>
      <c r="AU273" s="97">
        <f t="shared" si="567"/>
        <v>3.4599515470124791</v>
      </c>
      <c r="AV273" s="97">
        <f t="shared" si="568"/>
        <v>194.75396705073857</v>
      </c>
      <c r="AW273" s="97" t="s">
        <v>8053</v>
      </c>
      <c r="AX273" s="97" t="s">
        <v>8053</v>
      </c>
      <c r="AY273" s="97" t="s">
        <v>8053</v>
      </c>
      <c r="AZ273" s="97">
        <f t="shared" si="569"/>
        <v>12.027114341310281</v>
      </c>
      <c r="BA273" s="97">
        <f t="shared" si="570"/>
        <v>12.027114341310281</v>
      </c>
      <c r="BB273" s="97">
        <f t="shared" si="571"/>
        <v>0.50112976422126165</v>
      </c>
      <c r="BC273" s="97">
        <f t="shared" si="572"/>
        <v>0</v>
      </c>
      <c r="BD273" s="97">
        <f t="shared" si="573"/>
        <v>0</v>
      </c>
      <c r="BE273" s="97">
        <f t="shared" si="574"/>
        <v>0</v>
      </c>
      <c r="BF273" s="97">
        <f>SIN((90-$Y$9)*$AE$8)*TAN($AC$9*$AE$8)/TAN((90-'C'!$F197)*$AE$8)</f>
        <v>-1.2326515105910834</v>
      </c>
      <c r="BG273" s="97">
        <f t="shared" si="575"/>
        <v>3.9313065427916136</v>
      </c>
      <c r="BH273" s="97">
        <f t="shared" si="576"/>
        <v>2.2206545302661587</v>
      </c>
      <c r="BI273" s="97">
        <f t="shared" si="577"/>
        <v>-33.716553770049778</v>
      </c>
      <c r="BJ273" s="97">
        <f t="shared" si="578"/>
        <v>-63.235932093769613</v>
      </c>
      <c r="BK273" s="97">
        <f t="shared" si="579"/>
        <v>29.519378323719835</v>
      </c>
      <c r="BL273" s="97">
        <f t="shared" si="580"/>
        <v>276.95248586381939</v>
      </c>
      <c r="BM273" s="97" t="s">
        <v>8053</v>
      </c>
      <c r="BN273" s="97" t="s">
        <v>8053</v>
      </c>
      <c r="BO273" s="97" t="s">
        <v>8053</v>
      </c>
      <c r="BP273" s="97">
        <f t="shared" si="581"/>
        <v>14.225736332692435</v>
      </c>
      <c r="BQ273" s="97">
        <f t="shared" si="582"/>
        <v>14.225736332692435</v>
      </c>
      <c r="BR273" s="97">
        <f t="shared" si="583"/>
        <v>0.59273901386218475</v>
      </c>
      <c r="BS273" s="97">
        <f t="shared" si="584"/>
        <v>0</v>
      </c>
      <c r="BT273" s="97">
        <f t="shared" si="585"/>
        <v>0</v>
      </c>
      <c r="BU273" s="97">
        <f t="shared" si="586"/>
        <v>0</v>
      </c>
      <c r="BV273" s="97">
        <f>SIN((90-$Y$9)*$AE$8)*TAN($AE$10*$AE$8)/TAN((90-'C'!$F197)*$AE$8)</f>
        <v>9.9655590902118243E-2</v>
      </c>
      <c r="BW273" s="97">
        <f t="shared" si="587"/>
        <v>2.5695650812758864E-2</v>
      </c>
      <c r="BX273" s="97">
        <f t="shared" si="588"/>
        <v>1.0127663357422376</v>
      </c>
      <c r="BY273" s="97">
        <f t="shared" si="589"/>
        <v>5.6470077518630442</v>
      </c>
      <c r="BZ273" s="97">
        <f t="shared" si="590"/>
        <v>9.1069592988755232</v>
      </c>
      <c r="CA273" s="97">
        <f t="shared" si="591"/>
        <v>-3.4599515470124791</v>
      </c>
      <c r="CB273" s="97">
        <f t="shared" si="592"/>
        <v>165.24603294926143</v>
      </c>
      <c r="CC273" s="97" t="s">
        <v>8053</v>
      </c>
      <c r="CD273" s="97" t="s">
        <v>8053</v>
      </c>
      <c r="CE273" s="97" t="s">
        <v>8053</v>
      </c>
      <c r="CF273" s="97">
        <f t="shared" si="593"/>
        <v>0</v>
      </c>
      <c r="CG273" s="97">
        <f t="shared" si="594"/>
        <v>0</v>
      </c>
      <c r="CH273" s="97">
        <f t="shared" si="595"/>
        <v>0</v>
      </c>
      <c r="CI273" s="97">
        <f t="shared" si="596"/>
        <v>0</v>
      </c>
      <c r="CJ273" s="97">
        <f t="shared" si="597"/>
        <v>0</v>
      </c>
      <c r="CK273" s="97">
        <f t="shared" si="598"/>
        <v>0</v>
      </c>
      <c r="CL273" s="97">
        <f>90-'C'!$F197</f>
        <v>67.006</v>
      </c>
      <c r="CM273" s="97">
        <v>2</v>
      </c>
      <c r="CN273" s="97"/>
      <c r="CO273" s="97"/>
      <c r="CP273" s="97"/>
      <c r="CQ273" s="97"/>
      <c r="CR273" s="97" t="s">
        <v>8206</v>
      </c>
      <c r="CS273" s="97">
        <f t="shared" si="599"/>
        <v>2</v>
      </c>
      <c r="CT273" s="97">
        <f t="shared" si="600"/>
        <v>34.31666666666667</v>
      </c>
      <c r="CU273" s="97">
        <f>'C'!F197</f>
        <v>22.994</v>
      </c>
      <c r="CV273" s="97">
        <f t="shared" si="601"/>
        <v>3.1415926535897931</v>
      </c>
      <c r="CW273" s="97">
        <f t="shared" si="602"/>
        <v>1.7453292519943295E-2</v>
      </c>
      <c r="CX273" s="97">
        <f t="shared" si="603"/>
        <v>57.295779513082323</v>
      </c>
      <c r="CY273" s="97">
        <f t="shared" si="604"/>
        <v>0.59893882164272083</v>
      </c>
      <c r="CZ273" s="97">
        <f t="shared" si="605"/>
        <v>0.40132100820357614</v>
      </c>
      <c r="DA273" s="97">
        <f t="shared" si="606"/>
        <v>1.8847010967585127</v>
      </c>
      <c r="DB273" s="97">
        <f t="shared" si="607"/>
        <v>61.122703327649077</v>
      </c>
      <c r="DC273" s="97">
        <f t="shared" si="608"/>
        <v>61.122703327649077</v>
      </c>
      <c r="DD273" s="97">
        <f t="shared" si="609"/>
        <v>298.87729667235089</v>
      </c>
      <c r="DE273" s="97"/>
      <c r="DF273" s="97"/>
      <c r="DG273" s="97"/>
      <c r="DH273" s="97"/>
      <c r="DI273" s="97"/>
      <c r="DJ273" s="97"/>
      <c r="DK273" s="97"/>
      <c r="DL273" s="97"/>
      <c r="DM273" s="97"/>
      <c r="DN273" s="97"/>
      <c r="DO273" s="97"/>
    </row>
    <row r="274" spans="1:119" ht="30" customHeight="1" x14ac:dyDescent="0.2">
      <c r="A274" s="97">
        <f t="shared" si="534"/>
        <v>0</v>
      </c>
      <c r="B274" s="114">
        <f t="shared" si="535"/>
        <v>0.27976640404305092</v>
      </c>
      <c r="C274" s="97">
        <f t="shared" si="536"/>
        <v>0.27976640404305092</v>
      </c>
      <c r="D274" s="114">
        <f t="shared" si="610"/>
        <v>0.5011936965684517</v>
      </c>
      <c r="E274" s="97">
        <f t="shared" si="611"/>
        <v>0</v>
      </c>
      <c r="F274" s="98">
        <f t="shared" si="537"/>
        <v>0.5011936965684517</v>
      </c>
      <c r="G274" s="114">
        <f t="shared" si="538"/>
        <v>0.59327581129270623</v>
      </c>
      <c r="H274" s="97">
        <f t="shared" si="539"/>
        <v>0</v>
      </c>
      <c r="I274" s="98">
        <f t="shared" si="540"/>
        <v>0.59327581129270623</v>
      </c>
      <c r="J274" s="97">
        <f t="shared" si="541"/>
        <v>0</v>
      </c>
      <c r="K274" s="97">
        <f t="shared" si="542"/>
        <v>0</v>
      </c>
      <c r="L274" s="98">
        <f t="shared" si="543"/>
        <v>0</v>
      </c>
      <c r="M274" s="98">
        <f t="shared" si="544"/>
        <v>3</v>
      </c>
      <c r="N274" s="97"/>
      <c r="O274" s="97"/>
      <c r="P274" s="97"/>
      <c r="Q274" s="98">
        <f t="shared" si="612"/>
        <v>3</v>
      </c>
      <c r="R274" s="97">
        <f t="shared" si="545"/>
        <v>105.87231873866266</v>
      </c>
      <c r="S274" s="97">
        <f t="shared" si="546"/>
        <v>61.224519838132956</v>
      </c>
      <c r="T274" s="97">
        <f t="shared" si="547"/>
        <v>44.6477989005297</v>
      </c>
      <c r="U274" s="97" t="str">
        <f t="shared" si="548"/>
        <v>QSOS</v>
      </c>
      <c r="V274" s="97">
        <f t="shared" si="549"/>
        <v>298.77548016186705</v>
      </c>
      <c r="W274" s="97">
        <f t="shared" si="533"/>
        <v>262</v>
      </c>
      <c r="X274" s="97">
        <f>SIN((90-$Y$9)*$AE$8)*TAN($AE$9*$AE$8)/TAN((90-'C'!$F198)*$AE$8)</f>
        <v>1.2278681352038188</v>
      </c>
      <c r="Y274" s="97">
        <f t="shared" si="550"/>
        <v>3.9313065427916092</v>
      </c>
      <c r="Z274" s="97">
        <f t="shared" si="551"/>
        <v>2.2206545302661578</v>
      </c>
      <c r="AA274" s="97">
        <f t="shared" si="552"/>
        <v>33.568306695062027</v>
      </c>
      <c r="AB274" s="97">
        <f t="shared" si="553"/>
        <v>63.235932093769605</v>
      </c>
      <c r="AC274" s="97">
        <f t="shared" si="554"/>
        <v>-29.667625398707578</v>
      </c>
      <c r="AD274" s="97">
        <f t="shared" si="555"/>
        <v>83.19576121116836</v>
      </c>
      <c r="AE274" s="97">
        <f>(COS( 90.833*$AE$8)-SIN($Y$9*$AE$8)*SIN('C'!$F198*$AE$8))/COS($Y$9*$AE$8)/COS('C'!$F198*$AE$8)</f>
        <v>-0.30763962282762974</v>
      </c>
      <c r="AF274" s="97">
        <f t="shared" si="556"/>
        <v>107.91704063486702</v>
      </c>
      <c r="AG274" s="97">
        <f>('C'!$E198+$AG$9+$AA$9/15)</f>
        <v>12.260777777777779</v>
      </c>
      <c r="AH274" s="97">
        <f t="shared" si="557"/>
        <v>0</v>
      </c>
      <c r="AI274" s="97">
        <f t="shared" si="558"/>
        <v>0</v>
      </c>
      <c r="AJ274" s="97">
        <f t="shared" si="559"/>
        <v>0</v>
      </c>
      <c r="AK274" s="97">
        <f t="shared" si="560"/>
        <v>6.7143936970332216</v>
      </c>
      <c r="AL274" s="97">
        <f t="shared" si="561"/>
        <v>6.7143936970332216</v>
      </c>
      <c r="AM274" s="97"/>
      <c r="AN274" s="97"/>
      <c r="AO274" s="97">
        <f t="shared" si="562"/>
        <v>0.27976640404305092</v>
      </c>
      <c r="AP274" s="97">
        <f>SIN((90-$Y$9)*$AE$8)*TAN($AC$10*$AE$8)/TAN((90-'C'!$F198)*$AE$8)</f>
        <v>-9.9268871625316446E-2</v>
      </c>
      <c r="AQ274" s="97">
        <f t="shared" si="563"/>
        <v>2.5695650812758871E-2</v>
      </c>
      <c r="AR274" s="97">
        <f t="shared" si="564"/>
        <v>1.0127663357422376</v>
      </c>
      <c r="AS274" s="97">
        <f t="shared" si="565"/>
        <v>-5.6250233968514696</v>
      </c>
      <c r="AT274" s="97">
        <f t="shared" si="566"/>
        <v>-9.106959298875525</v>
      </c>
      <c r="AU274" s="97">
        <f t="shared" si="567"/>
        <v>3.4819359020240555</v>
      </c>
      <c r="AV274" s="97">
        <f t="shared" si="568"/>
        <v>194.731982695727</v>
      </c>
      <c r="AW274" s="97" t="s">
        <v>8053</v>
      </c>
      <c r="AX274" s="97" t="s">
        <v>8053</v>
      </c>
      <c r="AY274" s="97" t="s">
        <v>8053</v>
      </c>
      <c r="AZ274" s="97">
        <f t="shared" si="569"/>
        <v>12.028648717642842</v>
      </c>
      <c r="BA274" s="97">
        <f t="shared" si="570"/>
        <v>12.028648717642842</v>
      </c>
      <c r="BB274" s="97">
        <f t="shared" si="571"/>
        <v>0.5011936965684517</v>
      </c>
      <c r="BC274" s="97">
        <f t="shared" si="572"/>
        <v>0</v>
      </c>
      <c r="BD274" s="97">
        <f t="shared" si="573"/>
        <v>0</v>
      </c>
      <c r="BE274" s="97">
        <f t="shared" si="574"/>
        <v>0</v>
      </c>
      <c r="BF274" s="97">
        <f>SIN((90-$Y$9)*$AE$8)*TAN($AC$9*$AE$8)/TAN((90-'C'!$F198)*$AE$8)</f>
        <v>-1.2278681352038194</v>
      </c>
      <c r="BG274" s="97">
        <f t="shared" si="575"/>
        <v>3.9313065427916136</v>
      </c>
      <c r="BH274" s="97">
        <f t="shared" si="576"/>
        <v>2.2206545302661587</v>
      </c>
      <c r="BI274" s="97">
        <f t="shared" si="577"/>
        <v>-33.568306695062027</v>
      </c>
      <c r="BJ274" s="97">
        <f t="shared" si="578"/>
        <v>-63.235932093769613</v>
      </c>
      <c r="BK274" s="97">
        <f t="shared" si="579"/>
        <v>29.667625398707585</v>
      </c>
      <c r="BL274" s="97">
        <f t="shared" si="580"/>
        <v>276.80423878883164</v>
      </c>
      <c r="BM274" s="97" t="s">
        <v>8053</v>
      </c>
      <c r="BN274" s="97" t="s">
        <v>8053</v>
      </c>
      <c r="BO274" s="97" t="s">
        <v>8053</v>
      </c>
      <c r="BP274" s="97">
        <f t="shared" si="581"/>
        <v>14.238619471024951</v>
      </c>
      <c r="BQ274" s="97">
        <f t="shared" si="582"/>
        <v>14.238619471024951</v>
      </c>
      <c r="BR274" s="97">
        <f t="shared" si="583"/>
        <v>0.59327581129270623</v>
      </c>
      <c r="BS274" s="97">
        <f t="shared" si="584"/>
        <v>0</v>
      </c>
      <c r="BT274" s="97">
        <f t="shared" si="585"/>
        <v>0</v>
      </c>
      <c r="BU274" s="97">
        <f t="shared" si="586"/>
        <v>0</v>
      </c>
      <c r="BV274" s="97">
        <f>SIN((90-$Y$9)*$AE$8)*TAN($AE$10*$AE$8)/TAN((90-'C'!$F198)*$AE$8)</f>
        <v>9.9268871625316418E-2</v>
      </c>
      <c r="BW274" s="97">
        <f t="shared" si="587"/>
        <v>2.5695650812758864E-2</v>
      </c>
      <c r="BX274" s="97">
        <f t="shared" si="588"/>
        <v>1.0127663357422376</v>
      </c>
      <c r="BY274" s="97">
        <f t="shared" si="589"/>
        <v>5.6250233968514687</v>
      </c>
      <c r="BZ274" s="97">
        <f t="shared" si="590"/>
        <v>9.1069592988755232</v>
      </c>
      <c r="CA274" s="97">
        <f t="shared" si="591"/>
        <v>-3.4819359020240546</v>
      </c>
      <c r="CB274" s="97">
        <f t="shared" si="592"/>
        <v>165.268017304273</v>
      </c>
      <c r="CC274" s="97" t="s">
        <v>8053</v>
      </c>
      <c r="CD274" s="97" t="s">
        <v>8053</v>
      </c>
      <c r="CE274" s="97" t="s">
        <v>8053</v>
      </c>
      <c r="CF274" s="97">
        <f t="shared" si="593"/>
        <v>0</v>
      </c>
      <c r="CG274" s="97">
        <f t="shared" si="594"/>
        <v>0</v>
      </c>
      <c r="CH274" s="97">
        <f t="shared" si="595"/>
        <v>0</v>
      </c>
      <c r="CI274" s="97">
        <f t="shared" si="596"/>
        <v>0</v>
      </c>
      <c r="CJ274" s="97">
        <f t="shared" si="597"/>
        <v>0</v>
      </c>
      <c r="CK274" s="97">
        <f t="shared" si="598"/>
        <v>0</v>
      </c>
      <c r="CL274" s="97">
        <f>90-'C'!$F198</f>
        <v>67.085999999999999</v>
      </c>
      <c r="CM274" s="97">
        <v>3</v>
      </c>
      <c r="CN274" s="97"/>
      <c r="CO274" s="97"/>
      <c r="CP274" s="97"/>
      <c r="CQ274" s="97"/>
      <c r="CR274" s="97" t="s">
        <v>8206</v>
      </c>
      <c r="CS274" s="97">
        <f t="shared" si="599"/>
        <v>3</v>
      </c>
      <c r="CT274" s="97">
        <f t="shared" si="600"/>
        <v>34.31666666666667</v>
      </c>
      <c r="CU274" s="97">
        <f>'C'!F198</f>
        <v>22.914000000000001</v>
      </c>
      <c r="CV274" s="97">
        <f t="shared" si="601"/>
        <v>3.1415926535897931</v>
      </c>
      <c r="CW274" s="97">
        <f t="shared" si="602"/>
        <v>1.7453292519943295E-2</v>
      </c>
      <c r="CX274" s="97">
        <f t="shared" si="603"/>
        <v>57.295779513082323</v>
      </c>
      <c r="CY274" s="97">
        <f t="shared" si="604"/>
        <v>0.59893882164272083</v>
      </c>
      <c r="CZ274" s="97">
        <f t="shared" si="605"/>
        <v>0.3999247448019807</v>
      </c>
      <c r="DA274" s="97">
        <f t="shared" si="606"/>
        <v>1.8835076780869413</v>
      </c>
      <c r="DB274" s="97">
        <f t="shared" si="607"/>
        <v>61.224519838132956</v>
      </c>
      <c r="DC274" s="97">
        <f t="shared" si="608"/>
        <v>61.224519838132956</v>
      </c>
      <c r="DD274" s="97">
        <f t="shared" si="609"/>
        <v>298.77548016186705</v>
      </c>
      <c r="DE274" s="97"/>
      <c r="DF274" s="97"/>
      <c r="DG274" s="97"/>
      <c r="DH274" s="97"/>
      <c r="DI274" s="97"/>
      <c r="DJ274" s="97"/>
      <c r="DK274" s="97"/>
      <c r="DL274" s="97"/>
      <c r="DM274" s="97"/>
      <c r="DN274" s="97"/>
      <c r="DO274" s="97"/>
    </row>
    <row r="275" spans="1:119" ht="30" customHeight="1" x14ac:dyDescent="0.2">
      <c r="A275" s="97">
        <f t="shared" si="534"/>
        <v>0</v>
      </c>
      <c r="B275" s="114">
        <f t="shared" si="535"/>
        <v>0.27944492516838743</v>
      </c>
      <c r="C275" s="97">
        <f t="shared" si="536"/>
        <v>0.27944492516838743</v>
      </c>
      <c r="D275" s="114">
        <f t="shared" si="610"/>
        <v>0.50125236987219079</v>
      </c>
      <c r="E275" s="97">
        <f t="shared" si="611"/>
        <v>0</v>
      </c>
      <c r="F275" s="98">
        <f t="shared" si="537"/>
        <v>0.50125236987219079</v>
      </c>
      <c r="G275" s="114">
        <f t="shared" si="538"/>
        <v>0.59384729016736981</v>
      </c>
      <c r="H275" s="97">
        <f t="shared" si="539"/>
        <v>0</v>
      </c>
      <c r="I275" s="98">
        <f t="shared" si="540"/>
        <v>0.59384729016736981</v>
      </c>
      <c r="J275" s="97">
        <f t="shared" si="541"/>
        <v>0</v>
      </c>
      <c r="K275" s="97">
        <f t="shared" si="542"/>
        <v>0</v>
      </c>
      <c r="L275" s="98">
        <f t="shared" si="543"/>
        <v>0</v>
      </c>
      <c r="M275" s="98">
        <f t="shared" si="544"/>
        <v>4</v>
      </c>
      <c r="N275" s="97"/>
      <c r="O275" s="97" t="s">
        <v>8208</v>
      </c>
      <c r="P275" s="97"/>
      <c r="Q275" s="98">
        <f t="shared" si="612"/>
        <v>4</v>
      </c>
      <c r="R275" s="97">
        <f t="shared" si="545"/>
        <v>105.87231873866266</v>
      </c>
      <c r="S275" s="97">
        <f t="shared" si="546"/>
        <v>61.335200752062931</v>
      </c>
      <c r="T275" s="97">
        <f t="shared" si="547"/>
        <v>44.537117986599725</v>
      </c>
      <c r="U275" s="97" t="str">
        <f t="shared" si="548"/>
        <v>QSOS</v>
      </c>
      <c r="V275" s="97">
        <f t="shared" si="549"/>
        <v>298.66479924793708</v>
      </c>
      <c r="W275" s="97">
        <f t="shared" si="533"/>
        <v>263</v>
      </c>
      <c r="X275" s="97">
        <f>SIN((90-$Y$9)*$AE$8)*TAN($AE$9*$AE$8)/TAN((90-'C'!$F199)*$AE$8)</f>
        <v>1.222672618808734</v>
      </c>
      <c r="Y275" s="97">
        <f t="shared" si="550"/>
        <v>3.9313065427916092</v>
      </c>
      <c r="Z275" s="97">
        <f t="shared" si="551"/>
        <v>2.2206545302661578</v>
      </c>
      <c r="AA275" s="97">
        <f t="shared" si="552"/>
        <v>33.407574300183185</v>
      </c>
      <c r="AB275" s="97">
        <f t="shared" si="553"/>
        <v>63.235932093769605</v>
      </c>
      <c r="AC275" s="97">
        <f t="shared" si="554"/>
        <v>-29.82835779358642</v>
      </c>
      <c r="AD275" s="97">
        <f t="shared" si="555"/>
        <v>83.356493606047223</v>
      </c>
      <c r="AE275" s="97">
        <f>(COS( 90.833*$AE$8)-SIN($Y$9*$AE$8)*SIN('C'!$F199*$AE$8))/COS($Y$9*$AE$8)/COS('C'!$F199*$AE$8)</f>
        <v>-0.30640652242535876</v>
      </c>
      <c r="AF275" s="97">
        <f t="shared" si="556"/>
        <v>107.84280368890708</v>
      </c>
      <c r="AG275" s="97">
        <f>('C'!$E199+$AG$9+$AA$9/15)</f>
        <v>12.263777777777779</v>
      </c>
      <c r="AH275" s="97">
        <f t="shared" si="557"/>
        <v>0</v>
      </c>
      <c r="AI275" s="97">
        <f t="shared" si="558"/>
        <v>0</v>
      </c>
      <c r="AJ275" s="97">
        <f t="shared" si="559"/>
        <v>0</v>
      </c>
      <c r="AK275" s="97">
        <f t="shared" si="560"/>
        <v>6.7066782040412978</v>
      </c>
      <c r="AL275" s="97">
        <f t="shared" si="561"/>
        <v>6.7066782040412978</v>
      </c>
      <c r="AM275" s="97"/>
      <c r="AN275" s="97"/>
      <c r="AO275" s="97">
        <f t="shared" si="562"/>
        <v>0.27944492516838743</v>
      </c>
      <c r="AP275" s="97">
        <f>SIN((90-$Y$9)*$AE$8)*TAN($AC$10*$AE$8)/TAN((90-'C'!$F199)*$AE$8)</f>
        <v>-9.8848832180310986E-2</v>
      </c>
      <c r="AQ275" s="97">
        <f t="shared" si="563"/>
        <v>2.5695650812758871E-2</v>
      </c>
      <c r="AR275" s="97">
        <f t="shared" si="564"/>
        <v>1.0127663357422376</v>
      </c>
      <c r="AS275" s="97">
        <f t="shared" si="565"/>
        <v>-5.6011457861975078</v>
      </c>
      <c r="AT275" s="97">
        <f t="shared" si="566"/>
        <v>-9.106959298875525</v>
      </c>
      <c r="AU275" s="97">
        <f t="shared" si="567"/>
        <v>3.5058135126780172</v>
      </c>
      <c r="AV275" s="97">
        <f t="shared" si="568"/>
        <v>194.70810508507304</v>
      </c>
      <c r="AW275" s="97" t="s">
        <v>8053</v>
      </c>
      <c r="AX275" s="97" t="s">
        <v>8053</v>
      </c>
      <c r="AY275" s="97" t="s">
        <v>8053</v>
      </c>
      <c r="AZ275" s="97">
        <f t="shared" si="569"/>
        <v>12.030056876932578</v>
      </c>
      <c r="BA275" s="97">
        <f t="shared" si="570"/>
        <v>12.030056876932578</v>
      </c>
      <c r="BB275" s="97">
        <f t="shared" si="571"/>
        <v>0.50125236987219079</v>
      </c>
      <c r="BC275" s="97">
        <f t="shared" si="572"/>
        <v>0</v>
      </c>
      <c r="BD275" s="97">
        <f t="shared" si="573"/>
        <v>0</v>
      </c>
      <c r="BE275" s="97">
        <f t="shared" si="574"/>
        <v>0</v>
      </c>
      <c r="BF275" s="97">
        <f>SIN((90-$Y$9)*$AE$8)*TAN($AC$9*$AE$8)/TAN((90-'C'!$F199)*$AE$8)</f>
        <v>-1.2226726188087347</v>
      </c>
      <c r="BG275" s="97">
        <f t="shared" si="575"/>
        <v>3.9313065427916136</v>
      </c>
      <c r="BH275" s="97">
        <f t="shared" si="576"/>
        <v>2.2206545302661587</v>
      </c>
      <c r="BI275" s="97">
        <f t="shared" si="577"/>
        <v>-33.407574300183192</v>
      </c>
      <c r="BJ275" s="97">
        <f t="shared" si="578"/>
        <v>-63.235932093769613</v>
      </c>
      <c r="BK275" s="97">
        <f t="shared" si="579"/>
        <v>29.82835779358642</v>
      </c>
      <c r="BL275" s="97">
        <f t="shared" si="580"/>
        <v>276.6435063939528</v>
      </c>
      <c r="BM275" s="97" t="s">
        <v>8053</v>
      </c>
      <c r="BN275" s="97" t="s">
        <v>8053</v>
      </c>
      <c r="BO275" s="97" t="s">
        <v>8053</v>
      </c>
      <c r="BP275" s="97">
        <f t="shared" si="581"/>
        <v>14.252334964016875</v>
      </c>
      <c r="BQ275" s="97">
        <f t="shared" si="582"/>
        <v>14.252334964016875</v>
      </c>
      <c r="BR275" s="97">
        <f t="shared" si="583"/>
        <v>0.59384729016736981</v>
      </c>
      <c r="BS275" s="97">
        <f t="shared" si="584"/>
        <v>0</v>
      </c>
      <c r="BT275" s="97">
        <f t="shared" si="585"/>
        <v>0</v>
      </c>
      <c r="BU275" s="97">
        <f t="shared" si="586"/>
        <v>0</v>
      </c>
      <c r="BV275" s="97">
        <f>SIN((90-$Y$9)*$AE$8)*TAN($AE$10*$AE$8)/TAN((90-'C'!$F199)*$AE$8)</f>
        <v>9.8848832180310972E-2</v>
      </c>
      <c r="BW275" s="97">
        <f t="shared" si="587"/>
        <v>2.5695650812758864E-2</v>
      </c>
      <c r="BX275" s="97">
        <f t="shared" si="588"/>
        <v>1.0127663357422376</v>
      </c>
      <c r="BY275" s="97">
        <f t="shared" si="589"/>
        <v>5.6011457861975069</v>
      </c>
      <c r="BZ275" s="97">
        <f t="shared" si="590"/>
        <v>9.1069592988755232</v>
      </c>
      <c r="CA275" s="97">
        <f t="shared" si="591"/>
        <v>-3.5058135126780163</v>
      </c>
      <c r="CB275" s="97">
        <f t="shared" si="592"/>
        <v>165.29189491492696</v>
      </c>
      <c r="CC275" s="97" t="s">
        <v>8053</v>
      </c>
      <c r="CD275" s="97" t="s">
        <v>8053</v>
      </c>
      <c r="CE275" s="97" t="s">
        <v>8053</v>
      </c>
      <c r="CF275" s="97">
        <f t="shared" si="593"/>
        <v>0</v>
      </c>
      <c r="CG275" s="97">
        <f t="shared" si="594"/>
        <v>0</v>
      </c>
      <c r="CH275" s="97">
        <f t="shared" si="595"/>
        <v>0</v>
      </c>
      <c r="CI275" s="97">
        <f t="shared" si="596"/>
        <v>0</v>
      </c>
      <c r="CJ275" s="97">
        <f t="shared" si="597"/>
        <v>0</v>
      </c>
      <c r="CK275" s="97">
        <f t="shared" si="598"/>
        <v>0</v>
      </c>
      <c r="CL275" s="97">
        <f>90-'C'!$F199</f>
        <v>67.173000000000002</v>
      </c>
      <c r="CM275" s="97">
        <v>4</v>
      </c>
      <c r="CN275" s="97"/>
      <c r="CO275" s="97" t="s">
        <v>8208</v>
      </c>
      <c r="CP275" s="97"/>
      <c r="CQ275" s="97"/>
      <c r="CR275" s="97" t="s">
        <v>8206</v>
      </c>
      <c r="CS275" s="97">
        <f t="shared" si="599"/>
        <v>4</v>
      </c>
      <c r="CT275" s="97">
        <f t="shared" si="600"/>
        <v>34.31666666666667</v>
      </c>
      <c r="CU275" s="97">
        <f>'C'!F199</f>
        <v>22.827000000000002</v>
      </c>
      <c r="CV275" s="97">
        <f t="shared" si="601"/>
        <v>3.1415926535897931</v>
      </c>
      <c r="CW275" s="97">
        <f t="shared" si="602"/>
        <v>1.7453292519943295E-2</v>
      </c>
      <c r="CX275" s="97">
        <f t="shared" si="603"/>
        <v>57.295779513082323</v>
      </c>
      <c r="CY275" s="97">
        <f t="shared" si="604"/>
        <v>0.59893882164272083</v>
      </c>
      <c r="CZ275" s="97">
        <f t="shared" si="605"/>
        <v>0.39840630835274565</v>
      </c>
      <c r="DA275" s="97">
        <f t="shared" si="606"/>
        <v>1.8822119989533153</v>
      </c>
      <c r="DB275" s="97">
        <f t="shared" si="607"/>
        <v>61.335200752062931</v>
      </c>
      <c r="DC275" s="97">
        <f t="shared" si="608"/>
        <v>61.335200752062931</v>
      </c>
      <c r="DD275" s="97">
        <f t="shared" si="609"/>
        <v>298.66479924793708</v>
      </c>
      <c r="DE275" s="97"/>
      <c r="DF275" s="97"/>
      <c r="DG275" s="97"/>
      <c r="DH275" s="97"/>
      <c r="DI275" s="97"/>
      <c r="DJ275" s="97"/>
      <c r="DK275" s="97"/>
      <c r="DL275" s="97"/>
      <c r="DM275" s="97"/>
      <c r="DN275" s="97"/>
      <c r="DO275" s="97"/>
    </row>
    <row r="276" spans="1:119" ht="30" customHeight="1" x14ac:dyDescent="0.2">
      <c r="A276" s="97">
        <f t="shared" si="534"/>
        <v>0</v>
      </c>
      <c r="B276" s="114">
        <f t="shared" si="535"/>
        <v>0.27908908832547802</v>
      </c>
      <c r="C276" s="97">
        <f t="shared" si="536"/>
        <v>0.27908908832547802</v>
      </c>
      <c r="D276" s="114">
        <f t="shared" si="610"/>
        <v>0.50130580480063125</v>
      </c>
      <c r="E276" s="97">
        <f t="shared" si="611"/>
        <v>0</v>
      </c>
      <c r="F276" s="98">
        <f t="shared" si="537"/>
        <v>0.50130580480063125</v>
      </c>
      <c r="G276" s="114">
        <f t="shared" si="538"/>
        <v>0.59445312701027919</v>
      </c>
      <c r="H276" s="97">
        <f t="shared" si="539"/>
        <v>0</v>
      </c>
      <c r="I276" s="98">
        <f t="shared" si="540"/>
        <v>0.59445312701027919</v>
      </c>
      <c r="J276" s="97">
        <f t="shared" si="541"/>
        <v>0</v>
      </c>
      <c r="K276" s="97">
        <f t="shared" si="542"/>
        <v>0</v>
      </c>
      <c r="L276" s="98">
        <f t="shared" si="543"/>
        <v>0</v>
      </c>
      <c r="M276" s="98">
        <f t="shared" si="544"/>
        <v>5</v>
      </c>
      <c r="N276" s="97"/>
      <c r="O276" s="97"/>
      <c r="P276" s="97"/>
      <c r="Q276" s="98">
        <f t="shared" si="612"/>
        <v>5</v>
      </c>
      <c r="R276" s="97">
        <f t="shared" si="545"/>
        <v>105.87231873866266</v>
      </c>
      <c r="S276" s="97">
        <f t="shared" si="546"/>
        <v>61.454735209865937</v>
      </c>
      <c r="T276" s="97">
        <f t="shared" si="547"/>
        <v>44.417583528796719</v>
      </c>
      <c r="U276" s="97" t="str">
        <f t="shared" si="548"/>
        <v>QSOS</v>
      </c>
      <c r="V276" s="97">
        <f t="shared" si="549"/>
        <v>298.54526479013407</v>
      </c>
      <c r="W276" s="97">
        <f t="shared" si="533"/>
        <v>264</v>
      </c>
      <c r="X276" s="97">
        <f>SIN((90-$Y$9)*$AE$8)*TAN($AE$9*$AE$8)/TAN((90-'C'!$F200)*$AE$8)</f>
        <v>1.217066530784658</v>
      </c>
      <c r="Y276" s="97">
        <f t="shared" si="550"/>
        <v>3.9313065427916092</v>
      </c>
      <c r="Z276" s="97">
        <f t="shared" si="551"/>
        <v>2.2206545302661578</v>
      </c>
      <c r="AA276" s="97">
        <f t="shared" si="552"/>
        <v>33.234473036735778</v>
      </c>
      <c r="AB276" s="97">
        <f t="shared" si="553"/>
        <v>63.235932093769605</v>
      </c>
      <c r="AC276" s="97">
        <f t="shared" si="554"/>
        <v>-30.001459057033827</v>
      </c>
      <c r="AD276" s="97">
        <f t="shared" si="555"/>
        <v>83.529594869494616</v>
      </c>
      <c r="AE276" s="97">
        <f>(COS( 90.833*$AE$8)-SIN($Y$9*$AE$8)*SIN('C'!$F200*$AE$8))/COS($Y$9*$AE$8)/COS('C'!$F200*$AE$8)</f>
        <v>-0.30507602668132361</v>
      </c>
      <c r="AF276" s="97">
        <f t="shared" si="556"/>
        <v>107.76273791076567</v>
      </c>
      <c r="AG276" s="97">
        <f>('C'!$E200+$AG$9+$AA$9/15)</f>
        <v>12.266777777777779</v>
      </c>
      <c r="AH276" s="97">
        <f t="shared" si="557"/>
        <v>0</v>
      </c>
      <c r="AI276" s="97">
        <f t="shared" si="558"/>
        <v>0</v>
      </c>
      <c r="AJ276" s="97">
        <f t="shared" si="559"/>
        <v>0</v>
      </c>
      <c r="AK276" s="97">
        <f t="shared" si="560"/>
        <v>6.698138119811472</v>
      </c>
      <c r="AL276" s="97">
        <f t="shared" si="561"/>
        <v>6.698138119811472</v>
      </c>
      <c r="AM276" s="97"/>
      <c r="AN276" s="97"/>
      <c r="AO276" s="97">
        <f t="shared" si="562"/>
        <v>0.27908908832547802</v>
      </c>
      <c r="AP276" s="97">
        <f>SIN((90-$Y$9)*$AE$8)*TAN($AC$10*$AE$8)/TAN((90-'C'!$F200)*$AE$8)</f>
        <v>-9.8395599445926338E-2</v>
      </c>
      <c r="AQ276" s="97">
        <f t="shared" si="563"/>
        <v>2.5695650812758871E-2</v>
      </c>
      <c r="AR276" s="97">
        <f t="shared" si="564"/>
        <v>1.0127663357422376</v>
      </c>
      <c r="AS276" s="97">
        <f t="shared" si="565"/>
        <v>-5.5753823604360813</v>
      </c>
      <c r="AT276" s="97">
        <f t="shared" si="566"/>
        <v>-9.106959298875525</v>
      </c>
      <c r="AU276" s="97">
        <f t="shared" si="567"/>
        <v>3.5315769384394438</v>
      </c>
      <c r="AV276" s="97">
        <f t="shared" si="568"/>
        <v>194.68234165931162</v>
      </c>
      <c r="AW276" s="97" t="s">
        <v>8053</v>
      </c>
      <c r="AX276" s="97" t="s">
        <v>8053</v>
      </c>
      <c r="AY276" s="97" t="s">
        <v>8053</v>
      </c>
      <c r="AZ276" s="97">
        <f t="shared" si="569"/>
        <v>12.031339315215149</v>
      </c>
      <c r="BA276" s="97">
        <f t="shared" si="570"/>
        <v>12.031339315215149</v>
      </c>
      <c r="BB276" s="97">
        <f t="shared" si="571"/>
        <v>0.50130580480063125</v>
      </c>
      <c r="BC276" s="97">
        <f t="shared" si="572"/>
        <v>0</v>
      </c>
      <c r="BD276" s="97">
        <f t="shared" si="573"/>
        <v>0</v>
      </c>
      <c r="BE276" s="97">
        <f t="shared" si="574"/>
        <v>0</v>
      </c>
      <c r="BF276" s="97">
        <f>SIN((90-$Y$9)*$AE$8)*TAN($AC$9*$AE$8)/TAN((90-'C'!$F200)*$AE$8)</f>
        <v>-1.2170665307846587</v>
      </c>
      <c r="BG276" s="97">
        <f t="shared" si="575"/>
        <v>3.9313065427916136</v>
      </c>
      <c r="BH276" s="97">
        <f t="shared" si="576"/>
        <v>2.2206545302661587</v>
      </c>
      <c r="BI276" s="97">
        <f t="shared" si="577"/>
        <v>-33.234473036735785</v>
      </c>
      <c r="BJ276" s="97">
        <f t="shared" si="578"/>
        <v>-63.235932093769613</v>
      </c>
      <c r="BK276" s="97">
        <f t="shared" si="579"/>
        <v>30.001459057033827</v>
      </c>
      <c r="BL276" s="97">
        <f t="shared" si="580"/>
        <v>276.47040513050541</v>
      </c>
      <c r="BM276" s="97" t="s">
        <v>8053</v>
      </c>
      <c r="BN276" s="97" t="s">
        <v>8053</v>
      </c>
      <c r="BO276" s="97" t="s">
        <v>8053</v>
      </c>
      <c r="BP276" s="97">
        <f t="shared" si="581"/>
        <v>14.266875048246701</v>
      </c>
      <c r="BQ276" s="97">
        <f t="shared" si="582"/>
        <v>14.266875048246701</v>
      </c>
      <c r="BR276" s="97">
        <f t="shared" si="583"/>
        <v>0.59445312701027919</v>
      </c>
      <c r="BS276" s="97">
        <f t="shared" si="584"/>
        <v>0</v>
      </c>
      <c r="BT276" s="97">
        <f t="shared" si="585"/>
        <v>0</v>
      </c>
      <c r="BU276" s="97">
        <f t="shared" si="586"/>
        <v>0</v>
      </c>
      <c r="BV276" s="97">
        <f>SIN((90-$Y$9)*$AE$8)*TAN($AE$10*$AE$8)/TAN((90-'C'!$F200)*$AE$8)</f>
        <v>9.839559944592631E-2</v>
      </c>
      <c r="BW276" s="97">
        <f t="shared" si="587"/>
        <v>2.5695650812758864E-2</v>
      </c>
      <c r="BX276" s="97">
        <f t="shared" si="588"/>
        <v>1.0127663357422376</v>
      </c>
      <c r="BY276" s="97">
        <f t="shared" si="589"/>
        <v>5.5753823604360795</v>
      </c>
      <c r="BZ276" s="97">
        <f t="shared" si="590"/>
        <v>9.1069592988755232</v>
      </c>
      <c r="CA276" s="97">
        <f t="shared" si="591"/>
        <v>-3.5315769384394438</v>
      </c>
      <c r="CB276" s="97">
        <f t="shared" si="592"/>
        <v>165.31765834068841</v>
      </c>
      <c r="CC276" s="97" t="s">
        <v>8053</v>
      </c>
      <c r="CD276" s="97" t="s">
        <v>8053</v>
      </c>
      <c r="CE276" s="97" t="s">
        <v>8053</v>
      </c>
      <c r="CF276" s="97">
        <f t="shared" si="593"/>
        <v>0</v>
      </c>
      <c r="CG276" s="97">
        <f t="shared" si="594"/>
        <v>0</v>
      </c>
      <c r="CH276" s="97">
        <f t="shared" si="595"/>
        <v>0</v>
      </c>
      <c r="CI276" s="97">
        <f t="shared" si="596"/>
        <v>0</v>
      </c>
      <c r="CJ276" s="97">
        <f t="shared" si="597"/>
        <v>0</v>
      </c>
      <c r="CK276" s="97">
        <f t="shared" si="598"/>
        <v>0</v>
      </c>
      <c r="CL276" s="97">
        <f>90-'C'!$F200</f>
        <v>67.266999999999996</v>
      </c>
      <c r="CM276" s="97">
        <v>5</v>
      </c>
      <c r="CN276" s="97"/>
      <c r="CO276" s="97"/>
      <c r="CP276" s="97"/>
      <c r="CQ276" s="97"/>
      <c r="CR276" s="97" t="s">
        <v>8206</v>
      </c>
      <c r="CS276" s="97">
        <f t="shared" si="599"/>
        <v>5</v>
      </c>
      <c r="CT276" s="97">
        <f t="shared" si="600"/>
        <v>34.31666666666667</v>
      </c>
      <c r="CU276" s="97">
        <f>'C'!F200</f>
        <v>22.733000000000001</v>
      </c>
      <c r="CV276" s="97">
        <f t="shared" si="601"/>
        <v>3.1415926535897931</v>
      </c>
      <c r="CW276" s="97">
        <f t="shared" si="602"/>
        <v>1.7453292519943295E-2</v>
      </c>
      <c r="CX276" s="97">
        <f t="shared" si="603"/>
        <v>57.295779513082323</v>
      </c>
      <c r="CY276" s="97">
        <f t="shared" si="604"/>
        <v>0.59893882164272083</v>
      </c>
      <c r="CZ276" s="97">
        <f t="shared" si="605"/>
        <v>0.39676569885587093</v>
      </c>
      <c r="DA276" s="97">
        <f t="shared" si="606"/>
        <v>1.8808145875065763</v>
      </c>
      <c r="DB276" s="97">
        <f t="shared" si="607"/>
        <v>61.454735209865937</v>
      </c>
      <c r="DC276" s="97">
        <f t="shared" si="608"/>
        <v>61.454735209865937</v>
      </c>
      <c r="DD276" s="97">
        <f t="shared" si="609"/>
        <v>298.54526479013407</v>
      </c>
      <c r="DE276" s="97"/>
      <c r="DF276" s="97"/>
      <c r="DG276" s="97"/>
      <c r="DH276" s="97"/>
      <c r="DI276" s="97"/>
      <c r="DJ276" s="97"/>
      <c r="DK276" s="97"/>
      <c r="DL276" s="97"/>
      <c r="DM276" s="97"/>
      <c r="DN276" s="97"/>
      <c r="DO276" s="97"/>
    </row>
    <row r="277" spans="1:119" ht="30" customHeight="1" x14ac:dyDescent="0.2">
      <c r="A277" s="97">
        <f t="shared" si="534"/>
        <v>0</v>
      </c>
      <c r="B277" s="114">
        <f t="shared" si="535"/>
        <v>0.27866265861641704</v>
      </c>
      <c r="C277" s="97">
        <f t="shared" si="536"/>
        <v>0.27866265861641704</v>
      </c>
      <c r="D277" s="114">
        <f t="shared" si="610"/>
        <v>0.50131311643884569</v>
      </c>
      <c r="E277" s="97">
        <f t="shared" si="611"/>
        <v>0</v>
      </c>
      <c r="F277" s="98">
        <f t="shared" si="537"/>
        <v>0.50131311643884569</v>
      </c>
      <c r="G277" s="114">
        <f t="shared" si="538"/>
        <v>0.59504622338600666</v>
      </c>
      <c r="H277" s="97">
        <f t="shared" si="539"/>
        <v>0</v>
      </c>
      <c r="I277" s="98">
        <f t="shared" si="540"/>
        <v>0.59504622338600666</v>
      </c>
      <c r="J277" s="97">
        <f t="shared" si="541"/>
        <v>0</v>
      </c>
      <c r="K277" s="97">
        <f t="shared" si="542"/>
        <v>0</v>
      </c>
      <c r="L277" s="98">
        <f t="shared" si="543"/>
        <v>0</v>
      </c>
      <c r="M277" s="98">
        <f t="shared" si="544"/>
        <v>6</v>
      </c>
      <c r="N277" s="97" t="s">
        <v>8185</v>
      </c>
      <c r="O277" s="97"/>
      <c r="P277" s="97"/>
      <c r="Q277" s="98">
        <f t="shared" si="612"/>
        <v>6</v>
      </c>
      <c r="R277" s="97">
        <f t="shared" si="545"/>
        <v>105.87231873866266</v>
      </c>
      <c r="S277" s="97">
        <f t="shared" si="546"/>
        <v>61.581840860313541</v>
      </c>
      <c r="T277" s="97">
        <f t="shared" si="547"/>
        <v>44.290477878349115</v>
      </c>
      <c r="U277" s="97" t="str">
        <f t="shared" si="548"/>
        <v>QSOS</v>
      </c>
      <c r="V277" s="97">
        <f t="shared" si="549"/>
        <v>298.41815913968645</v>
      </c>
      <c r="W277" s="97">
        <f t="shared" si="533"/>
        <v>265</v>
      </c>
      <c r="X277" s="97">
        <f>SIN((90-$Y$9)*$AE$8)*TAN($AE$9*$AE$8)/TAN((90-'C'!$F201)*$AE$8)</f>
        <v>1.2111110612608995</v>
      </c>
      <c r="Y277" s="97">
        <f t="shared" si="550"/>
        <v>3.9313065427916092</v>
      </c>
      <c r="Z277" s="97">
        <f t="shared" si="551"/>
        <v>2.2206545302661578</v>
      </c>
      <c r="AA277" s="97">
        <f t="shared" si="552"/>
        <v>33.050958341473873</v>
      </c>
      <c r="AB277" s="97">
        <f t="shared" si="553"/>
        <v>63.235932093769605</v>
      </c>
      <c r="AC277" s="97">
        <f t="shared" si="554"/>
        <v>-30.184973752295733</v>
      </c>
      <c r="AD277" s="97">
        <f t="shared" si="555"/>
        <v>83.713109564756536</v>
      </c>
      <c r="AE277" s="97">
        <f>(COS( 90.833*$AE$8)-SIN($Y$9*$AE$8)*SIN('C'!$F201*$AE$8))/COS($Y$9*$AE$8)/COS('C'!$F201*$AE$8)</f>
        <v>-0.30366266839658751</v>
      </c>
      <c r="AF277" s="97">
        <f t="shared" si="556"/>
        <v>107.67772491786006</v>
      </c>
      <c r="AG277" s="97">
        <f>('C'!$E201+$AG$9+$AA$9/15)</f>
        <v>12.268777777777778</v>
      </c>
      <c r="AH277" s="97">
        <f t="shared" si="557"/>
        <v>0</v>
      </c>
      <c r="AI277" s="97">
        <f t="shared" si="558"/>
        <v>0</v>
      </c>
      <c r="AJ277" s="97">
        <f t="shared" si="559"/>
        <v>0</v>
      </c>
      <c r="AK277" s="97">
        <f t="shared" si="560"/>
        <v>6.6879038067940089</v>
      </c>
      <c r="AL277" s="97">
        <f t="shared" si="561"/>
        <v>6.6879038067940089</v>
      </c>
      <c r="AM277" s="97"/>
      <c r="AN277" s="97"/>
      <c r="AO277" s="97">
        <f t="shared" si="562"/>
        <v>0.27866265861641704</v>
      </c>
      <c r="AP277" s="97">
        <f>SIN((90-$Y$9)*$AE$8)*TAN($AC$10*$AE$8)/TAN((90-'C'!$F201)*$AE$8)</f>
        <v>-9.7914120431468202E-2</v>
      </c>
      <c r="AQ277" s="97">
        <f t="shared" si="563"/>
        <v>2.5695650812758871E-2</v>
      </c>
      <c r="AR277" s="97">
        <f t="shared" si="564"/>
        <v>1.0127663357422376</v>
      </c>
      <c r="AS277" s="97">
        <f t="shared" si="565"/>
        <v>-5.5480145501932849</v>
      </c>
      <c r="AT277" s="97">
        <f t="shared" si="566"/>
        <v>-9.106959298875525</v>
      </c>
      <c r="AU277" s="97">
        <f t="shared" si="567"/>
        <v>3.5589447486822401</v>
      </c>
      <c r="AV277" s="97">
        <f t="shared" si="568"/>
        <v>194.6549738490688</v>
      </c>
      <c r="AW277" s="97" t="s">
        <v>8053</v>
      </c>
      <c r="AX277" s="97" t="s">
        <v>8053</v>
      </c>
      <c r="AY277" s="97" t="s">
        <v>8053</v>
      </c>
      <c r="AZ277" s="97">
        <f t="shared" si="569"/>
        <v>12.031514794532296</v>
      </c>
      <c r="BA277" s="97">
        <f t="shared" si="570"/>
        <v>12.031514794532296</v>
      </c>
      <c r="BB277" s="97">
        <f t="shared" si="571"/>
        <v>0.50131311643884569</v>
      </c>
      <c r="BC277" s="97">
        <f t="shared" si="572"/>
        <v>0</v>
      </c>
      <c r="BD277" s="97">
        <f t="shared" si="573"/>
        <v>0</v>
      </c>
      <c r="BE277" s="97">
        <f t="shared" si="574"/>
        <v>0</v>
      </c>
      <c r="BF277" s="97">
        <f>SIN((90-$Y$9)*$AE$8)*TAN($AC$9*$AE$8)/TAN((90-'C'!$F201)*$AE$8)</f>
        <v>-1.2111110612609</v>
      </c>
      <c r="BG277" s="97">
        <f t="shared" si="575"/>
        <v>3.9313065427916136</v>
      </c>
      <c r="BH277" s="97">
        <f t="shared" si="576"/>
        <v>2.2206545302661587</v>
      </c>
      <c r="BI277" s="97">
        <f t="shared" si="577"/>
        <v>-33.05095834147388</v>
      </c>
      <c r="BJ277" s="97">
        <f t="shared" si="578"/>
        <v>-63.235932093769613</v>
      </c>
      <c r="BK277" s="97">
        <f t="shared" si="579"/>
        <v>30.184973752295733</v>
      </c>
      <c r="BL277" s="97">
        <f t="shared" si="580"/>
        <v>276.28689043524349</v>
      </c>
      <c r="BM277" s="97" t="s">
        <v>8053</v>
      </c>
      <c r="BN277" s="97" t="s">
        <v>8053</v>
      </c>
      <c r="BO277" s="97" t="s">
        <v>8053</v>
      </c>
      <c r="BP277" s="97">
        <f t="shared" si="581"/>
        <v>14.281109361264161</v>
      </c>
      <c r="BQ277" s="97">
        <f t="shared" si="582"/>
        <v>14.281109361264161</v>
      </c>
      <c r="BR277" s="97">
        <f t="shared" si="583"/>
        <v>0.59504622338600666</v>
      </c>
      <c r="BS277" s="97">
        <f t="shared" si="584"/>
        <v>0</v>
      </c>
      <c r="BT277" s="97">
        <f t="shared" si="585"/>
        <v>0</v>
      </c>
      <c r="BU277" s="97">
        <f t="shared" si="586"/>
        <v>0</v>
      </c>
      <c r="BV277" s="97">
        <f>SIN((90-$Y$9)*$AE$8)*TAN($AE$10*$AE$8)/TAN((90-'C'!$F201)*$AE$8)</f>
        <v>9.7914120431468174E-2</v>
      </c>
      <c r="BW277" s="97">
        <f t="shared" si="587"/>
        <v>2.5695650812758864E-2</v>
      </c>
      <c r="BX277" s="97">
        <f t="shared" si="588"/>
        <v>1.0127663357422376</v>
      </c>
      <c r="BY277" s="97">
        <f t="shared" si="589"/>
        <v>5.5480145501932832</v>
      </c>
      <c r="BZ277" s="97">
        <f t="shared" si="590"/>
        <v>9.1069592988755232</v>
      </c>
      <c r="CA277" s="97">
        <f t="shared" si="591"/>
        <v>-3.5589447486822401</v>
      </c>
      <c r="CB277" s="97">
        <f t="shared" si="592"/>
        <v>165.3450261509312</v>
      </c>
      <c r="CC277" s="97" t="s">
        <v>8053</v>
      </c>
      <c r="CD277" s="97" t="s">
        <v>8053</v>
      </c>
      <c r="CE277" s="97" t="s">
        <v>8053</v>
      </c>
      <c r="CF277" s="97">
        <f t="shared" si="593"/>
        <v>0</v>
      </c>
      <c r="CG277" s="97">
        <f t="shared" si="594"/>
        <v>0</v>
      </c>
      <c r="CH277" s="97">
        <f t="shared" si="595"/>
        <v>0</v>
      </c>
      <c r="CI277" s="97">
        <f t="shared" si="596"/>
        <v>0</v>
      </c>
      <c r="CJ277" s="97">
        <f t="shared" si="597"/>
        <v>0</v>
      </c>
      <c r="CK277" s="97">
        <f t="shared" si="598"/>
        <v>0</v>
      </c>
      <c r="CL277" s="97">
        <f>90-'C'!$F201</f>
        <v>67.367000000000004</v>
      </c>
      <c r="CM277" s="97">
        <v>6</v>
      </c>
      <c r="CN277" s="97" t="s">
        <v>8185</v>
      </c>
      <c r="CO277" s="97"/>
      <c r="CP277" s="97"/>
      <c r="CQ277" s="97"/>
      <c r="CR277" s="97" t="s">
        <v>8206</v>
      </c>
      <c r="CS277" s="97">
        <f t="shared" si="599"/>
        <v>6</v>
      </c>
      <c r="CT277" s="97">
        <f t="shared" si="600"/>
        <v>34.31666666666667</v>
      </c>
      <c r="CU277" s="97">
        <f>'C'!F201</f>
        <v>22.632999999999999</v>
      </c>
      <c r="CV277" s="97">
        <f t="shared" si="601"/>
        <v>3.1415926535897931</v>
      </c>
      <c r="CW277" s="97">
        <f t="shared" si="602"/>
        <v>1.7453292519943295E-2</v>
      </c>
      <c r="CX277" s="97">
        <f t="shared" si="603"/>
        <v>57.295779513082323</v>
      </c>
      <c r="CY277" s="97">
        <f t="shared" si="604"/>
        <v>0.59893882164272083</v>
      </c>
      <c r="CZ277" s="97">
        <f t="shared" si="605"/>
        <v>0.3950203696038766</v>
      </c>
      <c r="DA277" s="97">
        <f t="shared" si="606"/>
        <v>1.8793308308733989</v>
      </c>
      <c r="DB277" s="97">
        <f t="shared" si="607"/>
        <v>61.581840860313541</v>
      </c>
      <c r="DC277" s="97">
        <f t="shared" si="608"/>
        <v>61.581840860313541</v>
      </c>
      <c r="DD277" s="97">
        <f t="shared" si="609"/>
        <v>298.41815913968645</v>
      </c>
      <c r="DE277" s="97"/>
      <c r="DF277" s="97"/>
      <c r="DG277" s="97"/>
      <c r="DH277" s="97"/>
      <c r="DI277" s="97"/>
      <c r="DJ277" s="97"/>
      <c r="DK277" s="97"/>
      <c r="DL277" s="97"/>
      <c r="DM277" s="97"/>
      <c r="DN277" s="97"/>
      <c r="DO277" s="97"/>
    </row>
    <row r="278" spans="1:119" ht="30" customHeight="1" x14ac:dyDescent="0.2">
      <c r="A278" s="97">
        <f t="shared" si="534"/>
        <v>0</v>
      </c>
      <c r="B278" s="114">
        <f t="shared" si="535"/>
        <v>0.27824927373108455</v>
      </c>
      <c r="C278" s="97">
        <f t="shared" si="536"/>
        <v>0.27824927373108455</v>
      </c>
      <c r="D278" s="114">
        <f t="shared" si="610"/>
        <v>0.50135765797793019</v>
      </c>
      <c r="E278" s="97">
        <f t="shared" si="611"/>
        <v>0</v>
      </c>
      <c r="F278" s="98">
        <f t="shared" si="537"/>
        <v>0.50135765797793019</v>
      </c>
      <c r="G278" s="114">
        <f t="shared" si="538"/>
        <v>0.59570960827133923</v>
      </c>
      <c r="H278" s="97">
        <f t="shared" si="539"/>
        <v>0</v>
      </c>
      <c r="I278" s="98">
        <f t="shared" si="540"/>
        <v>0.59570960827133923</v>
      </c>
      <c r="J278" s="97">
        <f t="shared" si="541"/>
        <v>0</v>
      </c>
      <c r="K278" s="97">
        <f t="shared" si="542"/>
        <v>0</v>
      </c>
      <c r="L278" s="98">
        <f t="shared" si="543"/>
        <v>0</v>
      </c>
      <c r="M278" s="98">
        <f t="shared" si="544"/>
        <v>7</v>
      </c>
      <c r="N278" s="97"/>
      <c r="O278" s="97"/>
      <c r="P278" s="97">
        <f>$A272</f>
        <v>0</v>
      </c>
      <c r="Q278" s="98">
        <f t="shared" si="612"/>
        <v>7</v>
      </c>
      <c r="R278" s="97">
        <f t="shared" si="545"/>
        <v>105.87231873866266</v>
      </c>
      <c r="S278" s="97">
        <f t="shared" si="546"/>
        <v>61.716507314540031</v>
      </c>
      <c r="T278" s="97">
        <f t="shared" si="547"/>
        <v>44.155811424122625</v>
      </c>
      <c r="U278" s="97" t="str">
        <f t="shared" si="548"/>
        <v>QSOS</v>
      </c>
      <c r="V278" s="97">
        <f t="shared" si="549"/>
        <v>298.28349268545998</v>
      </c>
      <c r="W278" s="97">
        <f t="shared" si="533"/>
        <v>266</v>
      </c>
      <c r="X278" s="97">
        <f>SIN((90-$Y$9)*$AE$8)*TAN($AE$9*$AE$8)/TAN((90-'C'!$F202)*$AE$8)</f>
        <v>1.2048077186380632</v>
      </c>
      <c r="Y278" s="97">
        <f t="shared" si="550"/>
        <v>3.9313065427916092</v>
      </c>
      <c r="Z278" s="97">
        <f t="shared" si="551"/>
        <v>2.2206545302661578</v>
      </c>
      <c r="AA278" s="97">
        <f t="shared" si="552"/>
        <v>32.85713978275416</v>
      </c>
      <c r="AB278" s="97">
        <f t="shared" si="553"/>
        <v>63.235932093769605</v>
      </c>
      <c r="AC278" s="97">
        <f t="shared" si="554"/>
        <v>-30.378792311015445</v>
      </c>
      <c r="AD278" s="97">
        <f t="shared" si="555"/>
        <v>83.906928123476234</v>
      </c>
      <c r="AE278" s="97">
        <f>(COS( 90.833*$AE$8)-SIN($Y$9*$AE$8)*SIN('C'!$F202*$AE$8))/COS($Y$9*$AE$8)/COS('C'!$F202*$AE$8)</f>
        <v>-0.30216681587904026</v>
      </c>
      <c r="AF278" s="97">
        <f t="shared" si="556"/>
        <v>107.58779369082067</v>
      </c>
      <c r="AG278" s="97">
        <f>('C'!$E202+$AG$9+$AA$9/15)</f>
        <v>12.271777777777778</v>
      </c>
      <c r="AH278" s="97">
        <f t="shared" si="557"/>
        <v>0</v>
      </c>
      <c r="AI278" s="97">
        <f t="shared" si="558"/>
        <v>0</v>
      </c>
      <c r="AJ278" s="97">
        <f t="shared" si="559"/>
        <v>0</v>
      </c>
      <c r="AK278" s="97">
        <f t="shared" si="560"/>
        <v>6.6779825695460291</v>
      </c>
      <c r="AL278" s="97">
        <f t="shared" si="561"/>
        <v>6.6779825695460291</v>
      </c>
      <c r="AM278" s="97"/>
      <c r="AN278" s="97"/>
      <c r="AO278" s="97">
        <f t="shared" si="562"/>
        <v>0.27824927373108455</v>
      </c>
      <c r="AP278" s="97">
        <f>SIN((90-$Y$9)*$AE$8)*TAN($AC$10*$AE$8)/TAN((90-'C'!$F202)*$AE$8)</f>
        <v>-9.7404517085883505E-2</v>
      </c>
      <c r="AQ278" s="97">
        <f t="shared" si="563"/>
        <v>2.5695650812758871E-2</v>
      </c>
      <c r="AR278" s="97">
        <f t="shared" si="564"/>
        <v>1.0127663357422376</v>
      </c>
      <c r="AS278" s="97">
        <f t="shared" si="565"/>
        <v>-5.5190495042637231</v>
      </c>
      <c r="AT278" s="97">
        <f t="shared" si="566"/>
        <v>-9.106959298875525</v>
      </c>
      <c r="AU278" s="97">
        <f t="shared" si="567"/>
        <v>3.5879097946118019</v>
      </c>
      <c r="AV278" s="97">
        <f t="shared" si="568"/>
        <v>194.62600880313926</v>
      </c>
      <c r="AW278" s="97" t="s">
        <v>8053</v>
      </c>
      <c r="AX278" s="97" t="s">
        <v>8053</v>
      </c>
      <c r="AY278" s="97" t="s">
        <v>8053</v>
      </c>
      <c r="AZ278" s="97">
        <f t="shared" si="569"/>
        <v>12.032583791470325</v>
      </c>
      <c r="BA278" s="97">
        <f t="shared" si="570"/>
        <v>12.032583791470325</v>
      </c>
      <c r="BB278" s="97">
        <f t="shared" si="571"/>
        <v>0.50135765797793019</v>
      </c>
      <c r="BC278" s="97">
        <f t="shared" si="572"/>
        <v>0</v>
      </c>
      <c r="BD278" s="97">
        <f t="shared" si="573"/>
        <v>0</v>
      </c>
      <c r="BE278" s="97">
        <f t="shared" si="574"/>
        <v>0</v>
      </c>
      <c r="BF278" s="97">
        <f>SIN((90-$Y$9)*$AE$8)*TAN($AC$9*$AE$8)/TAN((90-'C'!$F202)*$AE$8)</f>
        <v>-1.2048077186380639</v>
      </c>
      <c r="BG278" s="97">
        <f t="shared" si="575"/>
        <v>3.9313065427916136</v>
      </c>
      <c r="BH278" s="97">
        <f t="shared" si="576"/>
        <v>2.2206545302661587</v>
      </c>
      <c r="BI278" s="97">
        <f t="shared" si="577"/>
        <v>-32.857139782754167</v>
      </c>
      <c r="BJ278" s="97">
        <f t="shared" si="578"/>
        <v>-63.235932093769613</v>
      </c>
      <c r="BK278" s="97">
        <f t="shared" si="579"/>
        <v>30.378792311015445</v>
      </c>
      <c r="BL278" s="97">
        <f t="shared" si="580"/>
        <v>276.09307187652377</v>
      </c>
      <c r="BM278" s="97" t="s">
        <v>8053</v>
      </c>
      <c r="BN278" s="97" t="s">
        <v>8053</v>
      </c>
      <c r="BO278" s="97" t="s">
        <v>8053</v>
      </c>
      <c r="BP278" s="97">
        <f t="shared" si="581"/>
        <v>14.297030598512141</v>
      </c>
      <c r="BQ278" s="97">
        <f t="shared" si="582"/>
        <v>14.297030598512141</v>
      </c>
      <c r="BR278" s="97">
        <f t="shared" si="583"/>
        <v>0.59570960827133923</v>
      </c>
      <c r="BS278" s="97">
        <f t="shared" si="584"/>
        <v>0</v>
      </c>
      <c r="BT278" s="97">
        <f t="shared" si="585"/>
        <v>0</v>
      </c>
      <c r="BU278" s="97">
        <f t="shared" si="586"/>
        <v>0</v>
      </c>
      <c r="BV278" s="97">
        <f>SIN((90-$Y$9)*$AE$8)*TAN($AE$10*$AE$8)/TAN((90-'C'!$F202)*$AE$8)</f>
        <v>9.7404517085883477E-2</v>
      </c>
      <c r="BW278" s="97">
        <f t="shared" si="587"/>
        <v>2.5695650812758864E-2</v>
      </c>
      <c r="BX278" s="97">
        <f t="shared" si="588"/>
        <v>1.0127663357422376</v>
      </c>
      <c r="BY278" s="97">
        <f t="shared" si="589"/>
        <v>5.5190495042637213</v>
      </c>
      <c r="BZ278" s="97">
        <f t="shared" si="590"/>
        <v>9.1069592988755232</v>
      </c>
      <c r="CA278" s="97">
        <f t="shared" si="591"/>
        <v>-3.5879097946118019</v>
      </c>
      <c r="CB278" s="97">
        <f t="shared" si="592"/>
        <v>165.37399119686074</v>
      </c>
      <c r="CC278" s="97" t="s">
        <v>8053</v>
      </c>
      <c r="CD278" s="97" t="s">
        <v>8053</v>
      </c>
      <c r="CE278" s="97" t="s">
        <v>8053</v>
      </c>
      <c r="CF278" s="97">
        <f t="shared" si="593"/>
        <v>0</v>
      </c>
      <c r="CG278" s="97">
        <f t="shared" si="594"/>
        <v>0</v>
      </c>
      <c r="CH278" s="97">
        <f t="shared" si="595"/>
        <v>0</v>
      </c>
      <c r="CI278" s="97">
        <f t="shared" si="596"/>
        <v>0</v>
      </c>
      <c r="CJ278" s="97">
        <f t="shared" si="597"/>
        <v>0</v>
      </c>
      <c r="CK278" s="97">
        <f t="shared" si="598"/>
        <v>0</v>
      </c>
      <c r="CL278" s="97">
        <f>90-'C'!$F202</f>
        <v>67.472999999999999</v>
      </c>
      <c r="CM278" s="97">
        <v>7</v>
      </c>
      <c r="CN278" s="97"/>
      <c r="CO278" s="97"/>
      <c r="CP278" s="97">
        <f>$A272</f>
        <v>0</v>
      </c>
      <c r="CQ278" s="97"/>
      <c r="CR278" s="97" t="s">
        <v>8206</v>
      </c>
      <c r="CS278" s="97">
        <f t="shared" si="599"/>
        <v>7</v>
      </c>
      <c r="CT278" s="97">
        <f t="shared" si="600"/>
        <v>34.31666666666667</v>
      </c>
      <c r="CU278" s="97">
        <f>'C'!F202</f>
        <v>22.527000000000001</v>
      </c>
      <c r="CV278" s="97">
        <f t="shared" si="601"/>
        <v>3.1415926535897931</v>
      </c>
      <c r="CW278" s="97">
        <f t="shared" si="602"/>
        <v>1.7453292519943295E-2</v>
      </c>
      <c r="CX278" s="97">
        <f t="shared" si="603"/>
        <v>57.295779513082323</v>
      </c>
      <c r="CY278" s="97">
        <f t="shared" si="604"/>
        <v>0.59893882164272083</v>
      </c>
      <c r="CZ278" s="97">
        <f t="shared" si="605"/>
        <v>0.39317032059676266</v>
      </c>
      <c r="DA278" s="97">
        <f t="shared" si="606"/>
        <v>1.8777612348612029</v>
      </c>
      <c r="DB278" s="97">
        <f t="shared" si="607"/>
        <v>61.716507314540031</v>
      </c>
      <c r="DC278" s="97">
        <f t="shared" si="608"/>
        <v>61.716507314540031</v>
      </c>
      <c r="DD278" s="97">
        <f t="shared" si="609"/>
        <v>298.28349268545998</v>
      </c>
      <c r="DE278" s="97"/>
      <c r="DF278" s="97"/>
      <c r="DG278" s="97"/>
      <c r="DH278" s="97"/>
      <c r="DI278" s="97"/>
      <c r="DJ278" s="97"/>
      <c r="DK278" s="97"/>
      <c r="DL278" s="97"/>
      <c r="DM278" s="97"/>
      <c r="DN278" s="97"/>
      <c r="DO278" s="97"/>
    </row>
    <row r="279" spans="1:119" ht="30" customHeight="1" x14ac:dyDescent="0.2">
      <c r="A279" s="97">
        <f t="shared" si="534"/>
        <v>0</v>
      </c>
      <c r="B279" s="114">
        <f t="shared" si="535"/>
        <v>0.27780253330578175</v>
      </c>
      <c r="C279" s="97">
        <f t="shared" si="536"/>
        <v>0.27780253330578175</v>
      </c>
      <c r="D279" s="114">
        <f t="shared" si="610"/>
        <v>0.50139702639308215</v>
      </c>
      <c r="E279" s="97">
        <f t="shared" si="611"/>
        <v>0</v>
      </c>
      <c r="F279" s="98">
        <f t="shared" si="537"/>
        <v>0.50139702639308215</v>
      </c>
      <c r="G279" s="114">
        <f t="shared" si="538"/>
        <v>0.59640634869664211</v>
      </c>
      <c r="H279" s="97">
        <f t="shared" si="539"/>
        <v>0</v>
      </c>
      <c r="I279" s="98">
        <f t="shared" si="540"/>
        <v>0.59640634869664211</v>
      </c>
      <c r="J279" s="97">
        <f t="shared" si="541"/>
        <v>0</v>
      </c>
      <c r="K279" s="97">
        <f t="shared" si="542"/>
        <v>0</v>
      </c>
      <c r="L279" s="98">
        <f t="shared" si="543"/>
        <v>0</v>
      </c>
      <c r="M279" s="98">
        <f t="shared" si="544"/>
        <v>8</v>
      </c>
      <c r="N279" s="97"/>
      <c r="O279" s="97" t="s">
        <v>8186</v>
      </c>
      <c r="P279" s="97">
        <f>$B272</f>
        <v>0.28026334834411376</v>
      </c>
      <c r="Q279" s="98">
        <f t="shared" si="612"/>
        <v>8</v>
      </c>
      <c r="R279" s="97">
        <f t="shared" si="545"/>
        <v>105.87231873866266</v>
      </c>
      <c r="S279" s="97">
        <f t="shared" si="546"/>
        <v>61.859993159494287</v>
      </c>
      <c r="T279" s="97">
        <f t="shared" si="547"/>
        <v>44.012325579168369</v>
      </c>
      <c r="U279" s="97" t="str">
        <f t="shared" si="548"/>
        <v>QSOS</v>
      </c>
      <c r="V279" s="97">
        <f t="shared" si="549"/>
        <v>298.14000684050569</v>
      </c>
      <c r="W279" s="97">
        <f t="shared" si="533"/>
        <v>267</v>
      </c>
      <c r="X279" s="97">
        <f>SIN((90-$Y$9)*$AE$8)*TAN($AE$9*$AE$8)/TAN((90-'C'!$F203)*$AE$8)</f>
        <v>1.1980987607023017</v>
      </c>
      <c r="Y279" s="97">
        <f t="shared" si="550"/>
        <v>3.9313065427916092</v>
      </c>
      <c r="Z279" s="97">
        <f t="shared" si="551"/>
        <v>2.2206545302661578</v>
      </c>
      <c r="AA279" s="97">
        <f t="shared" si="552"/>
        <v>32.651313229645154</v>
      </c>
      <c r="AB279" s="97">
        <f t="shared" si="553"/>
        <v>63.235932093769605</v>
      </c>
      <c r="AC279" s="97">
        <f t="shared" si="554"/>
        <v>-30.584618864124451</v>
      </c>
      <c r="AD279" s="97">
        <f t="shared" si="555"/>
        <v>84.11275467658524</v>
      </c>
      <c r="AE279" s="97">
        <f>(COS( 90.833*$AE$8)-SIN($Y$9*$AE$8)*SIN('C'!$F203*$AE$8))/COS($Y$9*$AE$8)/COS('C'!$F203*$AE$8)</f>
        <v>-0.30057477815434164</v>
      </c>
      <c r="AF279" s="97">
        <f t="shared" si="556"/>
        <v>107.49212889336057</v>
      </c>
      <c r="AG279" s="97">
        <f>('C'!$E203+$AG$9+$AA$9/15)</f>
        <v>12.274777777777778</v>
      </c>
      <c r="AH279" s="97">
        <f t="shared" si="557"/>
        <v>0</v>
      </c>
      <c r="AI279" s="97">
        <f t="shared" si="558"/>
        <v>0</v>
      </c>
      <c r="AJ279" s="97">
        <f t="shared" si="559"/>
        <v>0</v>
      </c>
      <c r="AK279" s="97">
        <f t="shared" si="560"/>
        <v>6.667260799338762</v>
      </c>
      <c r="AL279" s="97">
        <f t="shared" si="561"/>
        <v>6.667260799338762</v>
      </c>
      <c r="AM279" s="97"/>
      <c r="AN279" s="97"/>
      <c r="AO279" s="97">
        <f t="shared" si="562"/>
        <v>0.27780253330578175</v>
      </c>
      <c r="AP279" s="97">
        <f>SIN((90-$Y$9)*$AE$8)*TAN($AC$10*$AE$8)/TAN((90-'C'!$F203)*$AE$8)</f>
        <v>-9.6862121151849251E-2</v>
      </c>
      <c r="AQ279" s="97">
        <f t="shared" si="563"/>
        <v>2.5695650812758871E-2</v>
      </c>
      <c r="AR279" s="97">
        <f t="shared" si="564"/>
        <v>1.0127663357422376</v>
      </c>
      <c r="AS279" s="97">
        <f t="shared" si="565"/>
        <v>-5.4882221337184243</v>
      </c>
      <c r="AT279" s="97">
        <f t="shared" si="566"/>
        <v>-9.106959298875525</v>
      </c>
      <c r="AU279" s="97">
        <f t="shared" si="567"/>
        <v>3.6187371651571008</v>
      </c>
      <c r="AV279" s="97">
        <f t="shared" si="568"/>
        <v>194.59518143259396</v>
      </c>
      <c r="AW279" s="97" t="s">
        <v>8053</v>
      </c>
      <c r="AX279" s="97" t="s">
        <v>8053</v>
      </c>
      <c r="AY279" s="97" t="s">
        <v>8053</v>
      </c>
      <c r="AZ279" s="97">
        <f t="shared" si="569"/>
        <v>12.033528633433972</v>
      </c>
      <c r="BA279" s="97">
        <f t="shared" si="570"/>
        <v>12.033528633433972</v>
      </c>
      <c r="BB279" s="97">
        <f t="shared" si="571"/>
        <v>0.50139702639308215</v>
      </c>
      <c r="BC279" s="97">
        <f t="shared" si="572"/>
        <v>0</v>
      </c>
      <c r="BD279" s="97">
        <f t="shared" si="573"/>
        <v>0</v>
      </c>
      <c r="BE279" s="97">
        <f t="shared" si="574"/>
        <v>0</v>
      </c>
      <c r="BF279" s="97">
        <f>SIN((90-$Y$9)*$AE$8)*TAN($AC$9*$AE$8)/TAN((90-'C'!$F203)*$AE$8)</f>
        <v>-1.1980987607023021</v>
      </c>
      <c r="BG279" s="97">
        <f t="shared" si="575"/>
        <v>3.9313065427916136</v>
      </c>
      <c r="BH279" s="97">
        <f t="shared" si="576"/>
        <v>2.2206545302661587</v>
      </c>
      <c r="BI279" s="97">
        <f t="shared" si="577"/>
        <v>-32.651313229645154</v>
      </c>
      <c r="BJ279" s="97">
        <f t="shared" si="578"/>
        <v>-63.235932093769613</v>
      </c>
      <c r="BK279" s="97">
        <f t="shared" si="579"/>
        <v>30.584618864124458</v>
      </c>
      <c r="BL279" s="97">
        <f t="shared" si="580"/>
        <v>275.88724532341479</v>
      </c>
      <c r="BM279" s="97" t="s">
        <v>8053</v>
      </c>
      <c r="BN279" s="97" t="s">
        <v>8053</v>
      </c>
      <c r="BO279" s="97" t="s">
        <v>8053</v>
      </c>
      <c r="BP279" s="97">
        <f t="shared" si="581"/>
        <v>14.31375236871941</v>
      </c>
      <c r="BQ279" s="97">
        <f t="shared" si="582"/>
        <v>14.31375236871941</v>
      </c>
      <c r="BR279" s="97">
        <f t="shared" si="583"/>
        <v>0.59640634869664211</v>
      </c>
      <c r="BS279" s="97">
        <f t="shared" si="584"/>
        <v>0</v>
      </c>
      <c r="BT279" s="97">
        <f t="shared" si="585"/>
        <v>0</v>
      </c>
      <c r="BU279" s="97">
        <f t="shared" si="586"/>
        <v>0</v>
      </c>
      <c r="BV279" s="97">
        <f>SIN((90-$Y$9)*$AE$8)*TAN($AE$10*$AE$8)/TAN((90-'C'!$F203)*$AE$8)</f>
        <v>9.6862121151849223E-2</v>
      </c>
      <c r="BW279" s="97">
        <f t="shared" si="587"/>
        <v>2.5695650812758864E-2</v>
      </c>
      <c r="BX279" s="97">
        <f t="shared" si="588"/>
        <v>1.0127663357422376</v>
      </c>
      <c r="BY279" s="97">
        <f t="shared" si="589"/>
        <v>5.4882221337184216</v>
      </c>
      <c r="BZ279" s="97">
        <f t="shared" si="590"/>
        <v>9.1069592988755232</v>
      </c>
      <c r="CA279" s="97">
        <f t="shared" si="591"/>
        <v>-3.6187371651571016</v>
      </c>
      <c r="CB279" s="97">
        <f t="shared" si="592"/>
        <v>165.40481856740607</v>
      </c>
      <c r="CC279" s="97" t="s">
        <v>8053</v>
      </c>
      <c r="CD279" s="97" t="s">
        <v>8053</v>
      </c>
      <c r="CE279" s="97" t="s">
        <v>8053</v>
      </c>
      <c r="CF279" s="97">
        <f t="shared" si="593"/>
        <v>0</v>
      </c>
      <c r="CG279" s="97">
        <f t="shared" si="594"/>
        <v>0</v>
      </c>
      <c r="CH279" s="97">
        <f t="shared" si="595"/>
        <v>0</v>
      </c>
      <c r="CI279" s="97">
        <f t="shared" si="596"/>
        <v>0</v>
      </c>
      <c r="CJ279" s="97">
        <f t="shared" si="597"/>
        <v>0</v>
      </c>
      <c r="CK279" s="97">
        <f t="shared" si="598"/>
        <v>0</v>
      </c>
      <c r="CL279" s="97">
        <f>90-'C'!$F203</f>
        <v>67.585999999999999</v>
      </c>
      <c r="CM279" s="97">
        <v>8</v>
      </c>
      <c r="CN279" s="97"/>
      <c r="CO279" s="97" t="s">
        <v>8186</v>
      </c>
      <c r="CP279" s="97">
        <f>$B272</f>
        <v>0.28026334834411376</v>
      </c>
      <c r="CQ279" s="97"/>
      <c r="CR279" s="97" t="s">
        <v>8206</v>
      </c>
      <c r="CS279" s="97">
        <f t="shared" si="599"/>
        <v>8</v>
      </c>
      <c r="CT279" s="97">
        <f t="shared" si="600"/>
        <v>34.31666666666667</v>
      </c>
      <c r="CU279" s="97">
        <f>'C'!F203</f>
        <v>22.414000000000001</v>
      </c>
      <c r="CV279" s="97">
        <f t="shared" si="601"/>
        <v>3.1415926535897931</v>
      </c>
      <c r="CW279" s="97">
        <f t="shared" si="602"/>
        <v>1.7453292519943295E-2</v>
      </c>
      <c r="CX279" s="97">
        <f t="shared" si="603"/>
        <v>57.295779513082323</v>
      </c>
      <c r="CY279" s="97">
        <f t="shared" si="604"/>
        <v>0.59893882164272083</v>
      </c>
      <c r="CZ279" s="97">
        <f t="shared" si="605"/>
        <v>0.39119809854200904</v>
      </c>
      <c r="DA279" s="97">
        <f t="shared" si="606"/>
        <v>1.8760915691672706</v>
      </c>
      <c r="DB279" s="97">
        <f t="shared" si="607"/>
        <v>61.859993159494287</v>
      </c>
      <c r="DC279" s="97">
        <f t="shared" si="608"/>
        <v>61.859993159494287</v>
      </c>
      <c r="DD279" s="97">
        <f t="shared" si="609"/>
        <v>298.14000684050569</v>
      </c>
      <c r="DE279" s="97"/>
      <c r="DF279" s="97"/>
      <c r="DG279" s="97"/>
      <c r="DH279" s="97"/>
      <c r="DI279" s="97"/>
      <c r="DJ279" s="97"/>
      <c r="DK279" s="97"/>
      <c r="DL279" s="97"/>
      <c r="DM279" s="97"/>
      <c r="DN279" s="97"/>
      <c r="DO279" s="97"/>
    </row>
    <row r="280" spans="1:119" ht="30" customHeight="1" x14ac:dyDescent="0.2">
      <c r="A280" s="97">
        <f t="shared" si="534"/>
        <v>0</v>
      </c>
      <c r="B280" s="114">
        <f t="shared" si="535"/>
        <v>0.27728115970179495</v>
      </c>
      <c r="C280" s="97">
        <f t="shared" si="536"/>
        <v>0.27728115970179495</v>
      </c>
      <c r="D280" s="114">
        <f t="shared" si="610"/>
        <v>0.5013895807445472</v>
      </c>
      <c r="E280" s="97">
        <f t="shared" si="611"/>
        <v>0</v>
      </c>
      <c r="F280" s="98">
        <f t="shared" si="537"/>
        <v>0.5013895807445472</v>
      </c>
      <c r="G280" s="114">
        <f t="shared" si="538"/>
        <v>0.5970943889672955</v>
      </c>
      <c r="H280" s="97">
        <f t="shared" si="539"/>
        <v>0</v>
      </c>
      <c r="I280" s="98">
        <f t="shared" si="540"/>
        <v>0.5970943889672955</v>
      </c>
      <c r="J280" s="97">
        <f t="shared" si="541"/>
        <v>0</v>
      </c>
      <c r="K280" s="97">
        <f t="shared" si="542"/>
        <v>0</v>
      </c>
      <c r="L280" s="98">
        <f t="shared" si="543"/>
        <v>0</v>
      </c>
      <c r="M280" s="98">
        <f t="shared" si="544"/>
        <v>9</v>
      </c>
      <c r="N280" s="97"/>
      <c r="O280" s="97"/>
      <c r="P280" s="97">
        <f>$G272</f>
        <v>0.59219553365831035</v>
      </c>
      <c r="Q280" s="98">
        <f t="shared" si="612"/>
        <v>9</v>
      </c>
      <c r="R280" s="97">
        <f t="shared" si="545"/>
        <v>105.87231873866266</v>
      </c>
      <c r="S280" s="97">
        <f t="shared" si="546"/>
        <v>62.0122849734569</v>
      </c>
      <c r="T280" s="97">
        <f t="shared" si="547"/>
        <v>43.860033765205756</v>
      </c>
      <c r="U280" s="97" t="str">
        <f t="shared" si="548"/>
        <v>QSOS</v>
      </c>
      <c r="V280" s="97">
        <f t="shared" si="549"/>
        <v>297.98771502654313</v>
      </c>
      <c r="W280" s="97">
        <f t="shared" si="533"/>
        <v>268</v>
      </c>
      <c r="X280" s="97">
        <f>SIN((90-$Y$9)*$AE$8)*TAN($AE$9*$AE$8)/TAN((90-'C'!$F204)*$AE$8)</f>
        <v>1.1909861421552168</v>
      </c>
      <c r="Y280" s="97">
        <f t="shared" si="550"/>
        <v>3.9313065427916092</v>
      </c>
      <c r="Z280" s="97">
        <f t="shared" si="551"/>
        <v>2.2206545302661578</v>
      </c>
      <c r="AA280" s="97">
        <f t="shared" si="552"/>
        <v>32.433618732209901</v>
      </c>
      <c r="AB280" s="97">
        <f t="shared" si="553"/>
        <v>63.235932093769605</v>
      </c>
      <c r="AC280" s="97">
        <f t="shared" si="554"/>
        <v>-30.802313361559705</v>
      </c>
      <c r="AD280" s="97">
        <f t="shared" si="555"/>
        <v>84.330449174020487</v>
      </c>
      <c r="AE280" s="97">
        <f>(COS( 90.833*$AE$8)-SIN($Y$9*$AE$8)*SIN('C'!$F204*$AE$8))/COS($Y$9*$AE$8)/COS('C'!$F204*$AE$8)</f>
        <v>-0.29888703266066391</v>
      </c>
      <c r="AF280" s="97">
        <f t="shared" si="556"/>
        <v>107.3907679928901</v>
      </c>
      <c r="AG280" s="97">
        <f>('C'!$E204+$AG$9+$AA$9/15)</f>
        <v>12.276777777777777</v>
      </c>
      <c r="AH280" s="97">
        <f t="shared" si="557"/>
        <v>0</v>
      </c>
      <c r="AI280" s="97">
        <f t="shared" si="558"/>
        <v>0</v>
      </c>
      <c r="AJ280" s="97">
        <f t="shared" si="559"/>
        <v>0</v>
      </c>
      <c r="AK280" s="97">
        <f t="shared" si="560"/>
        <v>6.6547478328430785</v>
      </c>
      <c r="AL280" s="97">
        <f t="shared" si="561"/>
        <v>6.6547478328430785</v>
      </c>
      <c r="AM280" s="97"/>
      <c r="AN280" s="97"/>
      <c r="AO280" s="97">
        <f t="shared" si="562"/>
        <v>0.27728115970179495</v>
      </c>
      <c r="AP280" s="97">
        <f>SIN((90-$Y$9)*$AE$8)*TAN($AC$10*$AE$8)/TAN((90-'C'!$F204)*$AE$8)</f>
        <v>-9.6287090660196986E-2</v>
      </c>
      <c r="AQ280" s="97">
        <f t="shared" si="563"/>
        <v>2.5695650812758871E-2</v>
      </c>
      <c r="AR280" s="97">
        <f t="shared" si="564"/>
        <v>1.0127663357422376</v>
      </c>
      <c r="AS280" s="97">
        <f t="shared" si="565"/>
        <v>-5.4555417002458535</v>
      </c>
      <c r="AT280" s="97">
        <f t="shared" si="566"/>
        <v>-9.106959298875525</v>
      </c>
      <c r="AU280" s="97">
        <f t="shared" si="567"/>
        <v>3.6514175986296715</v>
      </c>
      <c r="AV280" s="97">
        <f t="shared" si="568"/>
        <v>194.56250099912137</v>
      </c>
      <c r="AW280" s="97" t="s">
        <v>8053</v>
      </c>
      <c r="AX280" s="97" t="s">
        <v>8053</v>
      </c>
      <c r="AY280" s="97" t="s">
        <v>8053</v>
      </c>
      <c r="AZ280" s="97">
        <f t="shared" si="569"/>
        <v>12.033349937869133</v>
      </c>
      <c r="BA280" s="97">
        <f t="shared" si="570"/>
        <v>12.033349937869133</v>
      </c>
      <c r="BB280" s="97">
        <f t="shared" si="571"/>
        <v>0.5013895807445472</v>
      </c>
      <c r="BC280" s="97">
        <f t="shared" si="572"/>
        <v>0</v>
      </c>
      <c r="BD280" s="97">
        <f t="shared" si="573"/>
        <v>0</v>
      </c>
      <c r="BE280" s="97">
        <f t="shared" si="574"/>
        <v>0</v>
      </c>
      <c r="BF280" s="97">
        <f>SIN((90-$Y$9)*$AE$8)*TAN($AC$9*$AE$8)/TAN((90-'C'!$F204)*$AE$8)</f>
        <v>-1.1909861421552175</v>
      </c>
      <c r="BG280" s="97">
        <f t="shared" si="575"/>
        <v>3.9313065427916136</v>
      </c>
      <c r="BH280" s="97">
        <f t="shared" si="576"/>
        <v>2.2206545302661587</v>
      </c>
      <c r="BI280" s="97">
        <f t="shared" si="577"/>
        <v>-32.433618732209908</v>
      </c>
      <c r="BJ280" s="97">
        <f t="shared" si="578"/>
        <v>-63.235932093769613</v>
      </c>
      <c r="BK280" s="97">
        <f t="shared" si="579"/>
        <v>30.802313361559705</v>
      </c>
      <c r="BL280" s="97">
        <f t="shared" si="580"/>
        <v>275.66955082597951</v>
      </c>
      <c r="BM280" s="97" t="s">
        <v>8053</v>
      </c>
      <c r="BN280" s="97" t="s">
        <v>8053</v>
      </c>
      <c r="BO280" s="97" t="s">
        <v>8053</v>
      </c>
      <c r="BP280" s="97">
        <f t="shared" si="581"/>
        <v>14.330265335215092</v>
      </c>
      <c r="BQ280" s="97">
        <f t="shared" si="582"/>
        <v>14.330265335215092</v>
      </c>
      <c r="BR280" s="97">
        <f t="shared" si="583"/>
        <v>0.5970943889672955</v>
      </c>
      <c r="BS280" s="97">
        <f t="shared" si="584"/>
        <v>0</v>
      </c>
      <c r="BT280" s="97">
        <f t="shared" si="585"/>
        <v>0</v>
      </c>
      <c r="BU280" s="97">
        <f t="shared" si="586"/>
        <v>0</v>
      </c>
      <c r="BV280" s="97">
        <f>SIN((90-$Y$9)*$AE$8)*TAN($AE$10*$AE$8)/TAN((90-'C'!$F204)*$AE$8)</f>
        <v>9.6287090660196958E-2</v>
      </c>
      <c r="BW280" s="97">
        <f t="shared" si="587"/>
        <v>2.5695650812758864E-2</v>
      </c>
      <c r="BX280" s="97">
        <f t="shared" si="588"/>
        <v>1.0127663357422376</v>
      </c>
      <c r="BY280" s="97">
        <f t="shared" si="589"/>
        <v>5.4555417002458517</v>
      </c>
      <c r="BZ280" s="97">
        <f t="shared" si="590"/>
        <v>9.1069592988755232</v>
      </c>
      <c r="CA280" s="97">
        <f t="shared" si="591"/>
        <v>-3.6514175986296715</v>
      </c>
      <c r="CB280" s="97">
        <f t="shared" si="592"/>
        <v>165.43749900087863</v>
      </c>
      <c r="CC280" s="97" t="s">
        <v>8053</v>
      </c>
      <c r="CD280" s="97" t="s">
        <v>8053</v>
      </c>
      <c r="CE280" s="97" t="s">
        <v>8053</v>
      </c>
      <c r="CF280" s="97">
        <f t="shared" si="593"/>
        <v>0</v>
      </c>
      <c r="CG280" s="97">
        <f t="shared" si="594"/>
        <v>0</v>
      </c>
      <c r="CH280" s="97">
        <f t="shared" si="595"/>
        <v>0</v>
      </c>
      <c r="CI280" s="97">
        <f t="shared" si="596"/>
        <v>0</v>
      </c>
      <c r="CJ280" s="97">
        <f t="shared" si="597"/>
        <v>0</v>
      </c>
      <c r="CK280" s="97">
        <f t="shared" si="598"/>
        <v>0</v>
      </c>
      <c r="CL280" s="97">
        <f>90-'C'!$F204</f>
        <v>67.706000000000003</v>
      </c>
      <c r="CM280" s="97">
        <v>9</v>
      </c>
      <c r="CN280" s="97"/>
      <c r="CO280" s="97"/>
      <c r="CP280" s="97">
        <f>$G272</f>
        <v>0.59219553365831035</v>
      </c>
      <c r="CQ280" s="97"/>
      <c r="CR280" s="97" t="s">
        <v>8206</v>
      </c>
      <c r="CS280" s="97">
        <f t="shared" si="599"/>
        <v>9</v>
      </c>
      <c r="CT280" s="97">
        <f t="shared" si="600"/>
        <v>34.31666666666667</v>
      </c>
      <c r="CU280" s="97">
        <f>'C'!F204</f>
        <v>22.294</v>
      </c>
      <c r="CV280" s="97">
        <f t="shared" si="601"/>
        <v>3.1415926535897931</v>
      </c>
      <c r="CW280" s="97">
        <f t="shared" si="602"/>
        <v>1.7453292519943295E-2</v>
      </c>
      <c r="CX280" s="97">
        <f t="shared" si="603"/>
        <v>57.295779513082323</v>
      </c>
      <c r="CY280" s="97">
        <f t="shared" si="604"/>
        <v>0.59893882164272083</v>
      </c>
      <c r="CZ280" s="97">
        <f t="shared" si="605"/>
        <v>0.38910370343961581</v>
      </c>
      <c r="DA280" s="97">
        <f t="shared" si="606"/>
        <v>1.8743224877212747</v>
      </c>
      <c r="DB280" s="97">
        <f t="shared" si="607"/>
        <v>62.0122849734569</v>
      </c>
      <c r="DC280" s="97">
        <f t="shared" si="608"/>
        <v>62.0122849734569</v>
      </c>
      <c r="DD280" s="97">
        <f t="shared" si="609"/>
        <v>297.98771502654313</v>
      </c>
      <c r="DE280" s="97"/>
      <c r="DF280" s="97"/>
      <c r="DG280" s="97"/>
      <c r="DH280" s="97"/>
      <c r="DI280" s="97"/>
      <c r="DJ280" s="97"/>
      <c r="DK280" s="97"/>
      <c r="DL280" s="97"/>
      <c r="DM280" s="97"/>
      <c r="DN280" s="97"/>
      <c r="DO280" s="97"/>
    </row>
    <row r="281" spans="1:119" ht="30" customHeight="1" x14ac:dyDescent="0.2">
      <c r="A281" s="97">
        <f t="shared" si="534"/>
        <v>0</v>
      </c>
      <c r="B281" s="114">
        <f t="shared" si="535"/>
        <v>0.27673223041901668</v>
      </c>
      <c r="C281" s="97">
        <f t="shared" si="536"/>
        <v>0.27673223041901668</v>
      </c>
      <c r="D281" s="114">
        <f t="shared" si="610"/>
        <v>0.50137776908401277</v>
      </c>
      <c r="E281" s="97">
        <f t="shared" si="611"/>
        <v>0</v>
      </c>
      <c r="F281" s="98">
        <f t="shared" si="537"/>
        <v>0.50137776908401277</v>
      </c>
      <c r="G281" s="114">
        <f t="shared" si="538"/>
        <v>0.59780998491674053</v>
      </c>
      <c r="H281" s="97">
        <f t="shared" si="539"/>
        <v>0</v>
      </c>
      <c r="I281" s="98">
        <f t="shared" si="540"/>
        <v>0.59780998491674053</v>
      </c>
      <c r="J281" s="97">
        <f t="shared" si="541"/>
        <v>0</v>
      </c>
      <c r="K281" s="97">
        <f t="shared" si="542"/>
        <v>0</v>
      </c>
      <c r="L281" s="98">
        <f t="shared" si="543"/>
        <v>0</v>
      </c>
      <c r="M281" s="98">
        <f t="shared" si="544"/>
        <v>10</v>
      </c>
      <c r="N281" s="97"/>
      <c r="O281" s="97"/>
      <c r="P281" s="97">
        <f>$H272</f>
        <v>0</v>
      </c>
      <c r="Q281" s="98">
        <f t="shared" si="612"/>
        <v>10</v>
      </c>
      <c r="R281" s="97">
        <f t="shared" si="545"/>
        <v>105.87231873866266</v>
      </c>
      <c r="S281" s="97">
        <f t="shared" si="546"/>
        <v>62.172100705333975</v>
      </c>
      <c r="T281" s="97">
        <f t="shared" si="547"/>
        <v>43.700218033328682</v>
      </c>
      <c r="U281" s="97" t="str">
        <f t="shared" si="548"/>
        <v>QSOS</v>
      </c>
      <c r="V281" s="97">
        <f t="shared" si="549"/>
        <v>297.82789929466605</v>
      </c>
      <c r="W281" s="97">
        <f t="shared" si="533"/>
        <v>269</v>
      </c>
      <c r="X281" s="97">
        <f>SIN((90-$Y$9)*$AE$8)*TAN($AE$9*$AE$8)/TAN((90-'C'!$F205)*$AE$8)</f>
        <v>1.1835310266342531</v>
      </c>
      <c r="Y281" s="97">
        <f t="shared" si="550"/>
        <v>3.9313065427916092</v>
      </c>
      <c r="Z281" s="97">
        <f t="shared" si="551"/>
        <v>2.2206545302661578</v>
      </c>
      <c r="AA281" s="97">
        <f t="shared" si="552"/>
        <v>32.206004190409715</v>
      </c>
      <c r="AB281" s="97">
        <f t="shared" si="553"/>
        <v>63.235932093769605</v>
      </c>
      <c r="AC281" s="97">
        <f t="shared" si="554"/>
        <v>-31.029927903359891</v>
      </c>
      <c r="AD281" s="97">
        <f t="shared" si="555"/>
        <v>84.55806371582068</v>
      </c>
      <c r="AE281" s="97">
        <f>(COS( 90.833*$AE$8)-SIN($Y$9*$AE$8)*SIN('C'!$F205*$AE$8))/COS($Y$9*$AE$8)/COS('C'!$F205*$AE$8)</f>
        <v>-0.29711810616480205</v>
      </c>
      <c r="AF281" s="97">
        <f t="shared" si="556"/>
        <v>107.284591845611</v>
      </c>
      <c r="AG281" s="97">
        <f>('C'!$E205+$AG$9+$AA$9/15)</f>
        <v>12.27877777777778</v>
      </c>
      <c r="AH281" s="97">
        <f t="shared" si="557"/>
        <v>0</v>
      </c>
      <c r="AI281" s="97">
        <f t="shared" si="558"/>
        <v>0</v>
      </c>
      <c r="AJ281" s="97">
        <f t="shared" si="559"/>
        <v>0</v>
      </c>
      <c r="AK281" s="97">
        <f t="shared" si="560"/>
        <v>6.6415735300564007</v>
      </c>
      <c r="AL281" s="97">
        <f t="shared" si="561"/>
        <v>6.6415735300564007</v>
      </c>
      <c r="AM281" s="97"/>
      <c r="AN281" s="97"/>
      <c r="AO281" s="97">
        <f t="shared" si="562"/>
        <v>0.27673223041901668</v>
      </c>
      <c r="AP281" s="97">
        <f>SIN((90-$Y$9)*$AE$8)*TAN($AC$10*$AE$8)/TAN((90-'C'!$F205)*$AE$8)</f>
        <v>-9.5684370478457265E-2</v>
      </c>
      <c r="AQ281" s="97">
        <f t="shared" si="563"/>
        <v>2.5695650812758871E-2</v>
      </c>
      <c r="AR281" s="97">
        <f t="shared" si="564"/>
        <v>1.0127663357422376</v>
      </c>
      <c r="AS281" s="97">
        <f t="shared" si="565"/>
        <v>-5.4212895024534342</v>
      </c>
      <c r="AT281" s="97">
        <f t="shared" si="566"/>
        <v>-9.106959298875525</v>
      </c>
      <c r="AU281" s="97">
        <f t="shared" si="567"/>
        <v>3.6856697964220908</v>
      </c>
      <c r="AV281" s="97">
        <f t="shared" si="568"/>
        <v>194.52824880132897</v>
      </c>
      <c r="AW281" s="97" t="s">
        <v>8053</v>
      </c>
      <c r="AX281" s="97" t="s">
        <v>8053</v>
      </c>
      <c r="AY281" s="97" t="s">
        <v>8053</v>
      </c>
      <c r="AZ281" s="97">
        <f t="shared" si="569"/>
        <v>12.033066458016307</v>
      </c>
      <c r="BA281" s="97">
        <f t="shared" si="570"/>
        <v>12.033066458016307</v>
      </c>
      <c r="BB281" s="97">
        <f t="shared" si="571"/>
        <v>0.50137776908401277</v>
      </c>
      <c r="BC281" s="97">
        <f t="shared" si="572"/>
        <v>0</v>
      </c>
      <c r="BD281" s="97">
        <f t="shared" si="573"/>
        <v>0</v>
      </c>
      <c r="BE281" s="97">
        <f t="shared" si="574"/>
        <v>0</v>
      </c>
      <c r="BF281" s="97">
        <f>SIN((90-$Y$9)*$AE$8)*TAN($AC$9*$AE$8)/TAN((90-'C'!$F205)*$AE$8)</f>
        <v>-1.1835310266342536</v>
      </c>
      <c r="BG281" s="97">
        <f t="shared" si="575"/>
        <v>3.9313065427916136</v>
      </c>
      <c r="BH281" s="97">
        <f t="shared" si="576"/>
        <v>2.2206545302661587</v>
      </c>
      <c r="BI281" s="97">
        <f t="shared" si="577"/>
        <v>-32.206004190409708</v>
      </c>
      <c r="BJ281" s="97">
        <f t="shared" si="578"/>
        <v>-63.235932093769613</v>
      </c>
      <c r="BK281" s="97">
        <f t="shared" si="579"/>
        <v>31.029927903359905</v>
      </c>
      <c r="BL281" s="97">
        <f t="shared" si="580"/>
        <v>275.44193628417935</v>
      </c>
      <c r="BM281" s="97" t="s">
        <v>8053</v>
      </c>
      <c r="BN281" s="97" t="s">
        <v>8053</v>
      </c>
      <c r="BO281" s="97" t="s">
        <v>8053</v>
      </c>
      <c r="BP281" s="97">
        <f t="shared" si="581"/>
        <v>14.347439638001774</v>
      </c>
      <c r="BQ281" s="97">
        <f t="shared" si="582"/>
        <v>14.347439638001774</v>
      </c>
      <c r="BR281" s="97">
        <f t="shared" si="583"/>
        <v>0.59780998491674053</v>
      </c>
      <c r="BS281" s="97">
        <f t="shared" si="584"/>
        <v>0</v>
      </c>
      <c r="BT281" s="97">
        <f t="shared" si="585"/>
        <v>0</v>
      </c>
      <c r="BU281" s="97">
        <f t="shared" si="586"/>
        <v>0</v>
      </c>
      <c r="BV281" s="97">
        <f>SIN((90-$Y$9)*$AE$8)*TAN($AE$10*$AE$8)/TAN((90-'C'!$F205)*$AE$8)</f>
        <v>9.5684370478457237E-2</v>
      </c>
      <c r="BW281" s="97">
        <f t="shared" si="587"/>
        <v>2.5695650812758864E-2</v>
      </c>
      <c r="BX281" s="97">
        <f t="shared" si="588"/>
        <v>1.0127663357422376</v>
      </c>
      <c r="BY281" s="97">
        <f t="shared" si="589"/>
        <v>5.4212895024534324</v>
      </c>
      <c r="BZ281" s="97">
        <f t="shared" si="590"/>
        <v>9.1069592988755232</v>
      </c>
      <c r="CA281" s="97">
        <f t="shared" si="591"/>
        <v>-3.6856697964220908</v>
      </c>
      <c r="CB281" s="97">
        <f t="shared" si="592"/>
        <v>165.47175119867106</v>
      </c>
      <c r="CC281" s="97" t="s">
        <v>8053</v>
      </c>
      <c r="CD281" s="97" t="s">
        <v>8053</v>
      </c>
      <c r="CE281" s="97" t="s">
        <v>8053</v>
      </c>
      <c r="CF281" s="97">
        <f t="shared" si="593"/>
        <v>0</v>
      </c>
      <c r="CG281" s="97">
        <f t="shared" si="594"/>
        <v>0</v>
      </c>
      <c r="CH281" s="97">
        <f t="shared" si="595"/>
        <v>0</v>
      </c>
      <c r="CI281" s="97">
        <f t="shared" si="596"/>
        <v>0</v>
      </c>
      <c r="CJ281" s="97">
        <f t="shared" si="597"/>
        <v>0</v>
      </c>
      <c r="CK281" s="97">
        <f t="shared" si="598"/>
        <v>0</v>
      </c>
      <c r="CL281" s="97">
        <f>90-'C'!$F205</f>
        <v>67.831999999999994</v>
      </c>
      <c r="CM281" s="97">
        <v>10</v>
      </c>
      <c r="CN281" s="97"/>
      <c r="CO281" s="97"/>
      <c r="CP281" s="97">
        <f>$H272</f>
        <v>0</v>
      </c>
      <c r="CQ281" s="97"/>
      <c r="CR281" s="97" t="s">
        <v>8206</v>
      </c>
      <c r="CS281" s="97">
        <f t="shared" si="599"/>
        <v>10</v>
      </c>
      <c r="CT281" s="97">
        <f t="shared" si="600"/>
        <v>34.31666666666667</v>
      </c>
      <c r="CU281" s="97">
        <f>'C'!F205</f>
        <v>22.167999999999999</v>
      </c>
      <c r="CV281" s="97">
        <f t="shared" si="601"/>
        <v>3.1415926535897931</v>
      </c>
      <c r="CW281" s="97">
        <f t="shared" si="602"/>
        <v>1.7453292519943295E-2</v>
      </c>
      <c r="CX281" s="97">
        <f t="shared" si="603"/>
        <v>57.295779513082323</v>
      </c>
      <c r="CY281" s="97">
        <f t="shared" si="604"/>
        <v>0.59893882164272083</v>
      </c>
      <c r="CZ281" s="97">
        <f t="shared" si="605"/>
        <v>0.38690458858210297</v>
      </c>
      <c r="DA281" s="97">
        <f t="shared" si="606"/>
        <v>1.8724693643641721</v>
      </c>
      <c r="DB281" s="97">
        <f t="shared" si="607"/>
        <v>62.172100705333975</v>
      </c>
      <c r="DC281" s="97">
        <f t="shared" si="608"/>
        <v>62.172100705333975</v>
      </c>
      <c r="DD281" s="97">
        <f t="shared" si="609"/>
        <v>297.82789929466605</v>
      </c>
      <c r="DE281" s="97"/>
      <c r="DF281" s="97"/>
      <c r="DG281" s="97"/>
      <c r="DH281" s="97"/>
      <c r="DI281" s="97"/>
      <c r="DJ281" s="97"/>
      <c r="DK281" s="97"/>
      <c r="DL281" s="97"/>
      <c r="DM281" s="97"/>
      <c r="DN281" s="97"/>
      <c r="DO281" s="97"/>
    </row>
    <row r="282" spans="1:119" ht="30" customHeight="1" x14ac:dyDescent="0.2">
      <c r="A282" s="97">
        <f t="shared" si="534"/>
        <v>0</v>
      </c>
      <c r="B282" s="114">
        <f t="shared" si="535"/>
        <v>0.27619776169671229</v>
      </c>
      <c r="C282" s="97">
        <f t="shared" si="536"/>
        <v>0.27619776169671229</v>
      </c>
      <c r="D282" s="114">
        <f t="shared" si="610"/>
        <v>0.50140328183573779</v>
      </c>
      <c r="E282" s="97">
        <f t="shared" si="611"/>
        <v>0</v>
      </c>
      <c r="F282" s="98">
        <f t="shared" si="537"/>
        <v>0.50140328183573779</v>
      </c>
      <c r="G282" s="114">
        <f t="shared" si="538"/>
        <v>0.59859445363904495</v>
      </c>
      <c r="H282" s="97">
        <f t="shared" si="539"/>
        <v>0</v>
      </c>
      <c r="I282" s="98">
        <f t="shared" si="540"/>
        <v>0.59859445363904495</v>
      </c>
      <c r="J282" s="97">
        <f t="shared" si="541"/>
        <v>0</v>
      </c>
      <c r="K282" s="97">
        <f t="shared" si="542"/>
        <v>0</v>
      </c>
      <c r="L282" s="98">
        <f t="shared" si="543"/>
        <v>0</v>
      </c>
      <c r="M282" s="98">
        <f t="shared" si="544"/>
        <v>11</v>
      </c>
      <c r="N282" s="97" t="s">
        <v>8187</v>
      </c>
      <c r="O282" s="97"/>
      <c r="P282" s="97"/>
      <c r="Q282" s="98">
        <f t="shared" si="612"/>
        <v>11</v>
      </c>
      <c r="R282" s="97">
        <f t="shared" si="545"/>
        <v>105.87231873866266</v>
      </c>
      <c r="S282" s="97">
        <f t="shared" si="546"/>
        <v>62.339428029903189</v>
      </c>
      <c r="T282" s="97">
        <f t="shared" si="547"/>
        <v>43.532890708759467</v>
      </c>
      <c r="U282" s="97" t="str">
        <f t="shared" si="548"/>
        <v>QSOS</v>
      </c>
      <c r="V282" s="97">
        <f t="shared" si="549"/>
        <v>297.66057197009684</v>
      </c>
      <c r="W282" s="97">
        <f t="shared" si="533"/>
        <v>270</v>
      </c>
      <c r="X282" s="97">
        <f>SIN((90-$Y$9)*$AE$8)*TAN($AE$9*$AE$8)/TAN((90-'C'!$F206)*$AE$8)</f>
        <v>1.1757352200973425</v>
      </c>
      <c r="Y282" s="97">
        <f t="shared" si="550"/>
        <v>3.9313065427916092</v>
      </c>
      <c r="Z282" s="97">
        <f t="shared" si="551"/>
        <v>2.2206545302661578</v>
      </c>
      <c r="AA282" s="97">
        <f t="shared" si="552"/>
        <v>31.968595450380118</v>
      </c>
      <c r="AB282" s="97">
        <f t="shared" si="553"/>
        <v>63.235932093769605</v>
      </c>
      <c r="AC282" s="97">
        <f t="shared" si="554"/>
        <v>-31.267336643389488</v>
      </c>
      <c r="AD282" s="97">
        <f t="shared" si="555"/>
        <v>84.795472455850273</v>
      </c>
      <c r="AE282" s="97">
        <f>(COS( 90.833*$AE$8)-SIN($Y$9*$AE$8)*SIN('C'!$F206*$AE$8))/COS($Y$9*$AE$8)/COS('C'!$F206*$AE$8)</f>
        <v>-0.2952684400674197</v>
      </c>
      <c r="AF282" s="97">
        <f t="shared" si="556"/>
        <v>107.17363490643127</v>
      </c>
      <c r="AG282" s="97">
        <f>('C'!$E206+$AG$9+$AA$9/15)</f>
        <v>12.28177777777778</v>
      </c>
      <c r="AH282" s="97">
        <f t="shared" si="557"/>
        <v>0</v>
      </c>
      <c r="AI282" s="97">
        <f t="shared" si="558"/>
        <v>0</v>
      </c>
      <c r="AJ282" s="97">
        <f t="shared" si="559"/>
        <v>0</v>
      </c>
      <c r="AK282" s="97">
        <f t="shared" si="560"/>
        <v>6.6287462807210948</v>
      </c>
      <c r="AL282" s="97">
        <f t="shared" si="561"/>
        <v>6.6287462807210948</v>
      </c>
      <c r="AM282" s="97"/>
      <c r="AN282" s="97"/>
      <c r="AO282" s="97">
        <f t="shared" si="562"/>
        <v>0.27619776169671229</v>
      </c>
      <c r="AP282" s="97">
        <f>SIN((90-$Y$9)*$AE$8)*TAN($AC$10*$AE$8)/TAN((90-'C'!$F206)*$AE$8)</f>
        <v>-9.5054106612052824E-2</v>
      </c>
      <c r="AQ282" s="97">
        <f t="shared" si="563"/>
        <v>2.5695650812758871E-2</v>
      </c>
      <c r="AR282" s="97">
        <f t="shared" si="564"/>
        <v>1.0127663357422376</v>
      </c>
      <c r="AS282" s="97">
        <f t="shared" si="565"/>
        <v>-5.3854740930744578</v>
      </c>
      <c r="AT282" s="97">
        <f t="shared" si="566"/>
        <v>-9.106959298875525</v>
      </c>
      <c r="AU282" s="97">
        <f t="shared" si="567"/>
        <v>3.7214852058010672</v>
      </c>
      <c r="AV282" s="97">
        <f t="shared" si="568"/>
        <v>194.49243339194999</v>
      </c>
      <c r="AW282" s="97" t="s">
        <v>8053</v>
      </c>
      <c r="AX282" s="97" t="s">
        <v>8053</v>
      </c>
      <c r="AY282" s="97" t="s">
        <v>8053</v>
      </c>
      <c r="AZ282" s="97">
        <f t="shared" si="569"/>
        <v>12.033678764057708</v>
      </c>
      <c r="BA282" s="97">
        <f t="shared" si="570"/>
        <v>12.033678764057708</v>
      </c>
      <c r="BB282" s="97">
        <f t="shared" si="571"/>
        <v>0.50140328183573779</v>
      </c>
      <c r="BC282" s="97">
        <f t="shared" si="572"/>
        <v>0</v>
      </c>
      <c r="BD282" s="97">
        <f t="shared" si="573"/>
        <v>0</v>
      </c>
      <c r="BE282" s="97">
        <f t="shared" si="574"/>
        <v>0</v>
      </c>
      <c r="BF282" s="97">
        <f>SIN((90-$Y$9)*$AE$8)*TAN($AC$9*$AE$8)/TAN((90-'C'!$F206)*$AE$8)</f>
        <v>-1.1757352200973432</v>
      </c>
      <c r="BG282" s="97">
        <f t="shared" si="575"/>
        <v>3.9313065427916136</v>
      </c>
      <c r="BH282" s="97">
        <f t="shared" si="576"/>
        <v>2.2206545302661587</v>
      </c>
      <c r="BI282" s="97">
        <f t="shared" si="577"/>
        <v>-31.968595450380132</v>
      </c>
      <c r="BJ282" s="97">
        <f t="shared" si="578"/>
        <v>-63.235932093769613</v>
      </c>
      <c r="BK282" s="97">
        <f t="shared" si="579"/>
        <v>31.267336643389481</v>
      </c>
      <c r="BL282" s="97">
        <f t="shared" si="580"/>
        <v>275.20452754414976</v>
      </c>
      <c r="BM282" s="97" t="s">
        <v>8053</v>
      </c>
      <c r="BN282" s="97" t="s">
        <v>8053</v>
      </c>
      <c r="BO282" s="97" t="s">
        <v>8053</v>
      </c>
      <c r="BP282" s="97">
        <f t="shared" si="581"/>
        <v>14.366266887337078</v>
      </c>
      <c r="BQ282" s="97">
        <f t="shared" si="582"/>
        <v>14.366266887337078</v>
      </c>
      <c r="BR282" s="97">
        <f t="shared" si="583"/>
        <v>0.59859445363904495</v>
      </c>
      <c r="BS282" s="97">
        <f t="shared" si="584"/>
        <v>0</v>
      </c>
      <c r="BT282" s="97">
        <f t="shared" si="585"/>
        <v>0</v>
      </c>
      <c r="BU282" s="97">
        <f t="shared" si="586"/>
        <v>0</v>
      </c>
      <c r="BV282" s="97">
        <f>SIN((90-$Y$9)*$AE$8)*TAN($AE$10*$AE$8)/TAN((90-'C'!$F206)*$AE$8)</f>
        <v>9.5054106612052797E-2</v>
      </c>
      <c r="BW282" s="97">
        <f t="shared" si="587"/>
        <v>2.5695650812758864E-2</v>
      </c>
      <c r="BX282" s="97">
        <f t="shared" si="588"/>
        <v>1.0127663357422376</v>
      </c>
      <c r="BY282" s="97">
        <f t="shared" si="589"/>
        <v>5.385474093074456</v>
      </c>
      <c r="BZ282" s="97">
        <f t="shared" si="590"/>
        <v>9.1069592988755232</v>
      </c>
      <c r="CA282" s="97">
        <f t="shared" si="591"/>
        <v>-3.7214852058010672</v>
      </c>
      <c r="CB282" s="97">
        <f t="shared" si="592"/>
        <v>165.50756660805001</v>
      </c>
      <c r="CC282" s="97" t="s">
        <v>8053</v>
      </c>
      <c r="CD282" s="97" t="s">
        <v>8053</v>
      </c>
      <c r="CE282" s="97" t="s">
        <v>8053</v>
      </c>
      <c r="CF282" s="97">
        <f t="shared" si="593"/>
        <v>0</v>
      </c>
      <c r="CG282" s="97">
        <f t="shared" si="594"/>
        <v>0</v>
      </c>
      <c r="CH282" s="97">
        <f t="shared" si="595"/>
        <v>0</v>
      </c>
      <c r="CI282" s="97">
        <f t="shared" si="596"/>
        <v>0</v>
      </c>
      <c r="CJ282" s="97">
        <f t="shared" si="597"/>
        <v>0</v>
      </c>
      <c r="CK282" s="97">
        <f t="shared" si="598"/>
        <v>0</v>
      </c>
      <c r="CL282" s="97">
        <f>90-'C'!$F206</f>
        <v>67.963999999999999</v>
      </c>
      <c r="CM282" s="97">
        <v>11</v>
      </c>
      <c r="CN282" s="97" t="s">
        <v>8187</v>
      </c>
      <c r="CO282" s="97"/>
      <c r="CP282" s="97"/>
      <c r="CQ282" s="97"/>
      <c r="CR282" s="97" t="s">
        <v>8206</v>
      </c>
      <c r="CS282" s="97">
        <f t="shared" si="599"/>
        <v>11</v>
      </c>
      <c r="CT282" s="97">
        <f t="shared" si="600"/>
        <v>34.31666666666667</v>
      </c>
      <c r="CU282" s="97">
        <f>'C'!F206</f>
        <v>22.036000000000001</v>
      </c>
      <c r="CV282" s="97">
        <f t="shared" si="601"/>
        <v>3.1415926535897931</v>
      </c>
      <c r="CW282" s="97">
        <f t="shared" si="602"/>
        <v>1.7453292519943295E-2</v>
      </c>
      <c r="CX282" s="97">
        <f t="shared" si="603"/>
        <v>57.295779513082323</v>
      </c>
      <c r="CY282" s="97">
        <f t="shared" si="604"/>
        <v>0.59893882164272083</v>
      </c>
      <c r="CZ282" s="97">
        <f t="shared" si="605"/>
        <v>0.38460075396947047</v>
      </c>
      <c r="DA282" s="97">
        <f t="shared" si="606"/>
        <v>1.8705328004475505</v>
      </c>
      <c r="DB282" s="97">
        <f t="shared" si="607"/>
        <v>62.339428029903189</v>
      </c>
      <c r="DC282" s="97">
        <f t="shared" si="608"/>
        <v>62.339428029903189</v>
      </c>
      <c r="DD282" s="97">
        <f t="shared" si="609"/>
        <v>297.66057197009684</v>
      </c>
      <c r="DE282" s="97"/>
      <c r="DF282" s="97"/>
      <c r="DG282" s="97"/>
      <c r="DH282" s="97"/>
      <c r="DI282" s="97"/>
      <c r="DJ282" s="97"/>
      <c r="DK282" s="97"/>
      <c r="DL282" s="97"/>
      <c r="DM282" s="97"/>
      <c r="DN282" s="97"/>
      <c r="DO282" s="97"/>
    </row>
    <row r="283" spans="1:119" ht="30" customHeight="1" x14ac:dyDescent="0.2">
      <c r="A283" s="97">
        <f t="shared" si="534"/>
        <v>0</v>
      </c>
      <c r="B283" s="114">
        <f t="shared" si="535"/>
        <v>0.27558981547216765</v>
      </c>
      <c r="C283" s="97">
        <f t="shared" si="536"/>
        <v>0.27558981547216765</v>
      </c>
      <c r="D283" s="114">
        <f t="shared" si="610"/>
        <v>0.50138205874567798</v>
      </c>
      <c r="E283" s="97">
        <f t="shared" si="611"/>
        <v>0</v>
      </c>
      <c r="F283" s="98">
        <f t="shared" si="537"/>
        <v>0.50138205874567798</v>
      </c>
      <c r="G283" s="114">
        <f t="shared" si="538"/>
        <v>0.59936906653025612</v>
      </c>
      <c r="H283" s="97">
        <f t="shared" si="539"/>
        <v>0</v>
      </c>
      <c r="I283" s="98">
        <f t="shared" si="540"/>
        <v>0.59936906653025612</v>
      </c>
      <c r="J283" s="97">
        <f t="shared" si="541"/>
        <v>0</v>
      </c>
      <c r="K283" s="97">
        <f t="shared" si="542"/>
        <v>0</v>
      </c>
      <c r="L283" s="98">
        <f t="shared" si="543"/>
        <v>0</v>
      </c>
      <c r="M283" s="98">
        <f t="shared" si="544"/>
        <v>12</v>
      </c>
      <c r="N283" s="97"/>
      <c r="O283" s="97" t="s">
        <v>8188</v>
      </c>
      <c r="P283" s="97"/>
      <c r="Q283" s="98">
        <f t="shared" si="612"/>
        <v>12</v>
      </c>
      <c r="R283" s="97">
        <f t="shared" si="545"/>
        <v>105.87231873866266</v>
      </c>
      <c r="S283" s="97">
        <f t="shared" si="546"/>
        <v>62.515520709634011</v>
      </c>
      <c r="T283" s="97">
        <f t="shared" si="547"/>
        <v>43.356798029028646</v>
      </c>
      <c r="U283" s="97" t="str">
        <f t="shared" si="548"/>
        <v>QSOS</v>
      </c>
      <c r="V283" s="97">
        <f t="shared" si="549"/>
        <v>297.48447929036598</v>
      </c>
      <c r="W283" s="97">
        <f t="shared" si="533"/>
        <v>271</v>
      </c>
      <c r="X283" s="97">
        <f>SIN((90-$Y$9)*$AE$8)*TAN($AE$9*$AE$8)/TAN((90-'C'!$F207)*$AE$8)</f>
        <v>1.1675416986563942</v>
      </c>
      <c r="Y283" s="97">
        <f t="shared" si="550"/>
        <v>3.9313065427916092</v>
      </c>
      <c r="Z283" s="97">
        <f t="shared" si="551"/>
        <v>2.2206545302661578</v>
      </c>
      <c r="AA283" s="97">
        <f t="shared" si="552"/>
        <v>31.719734809544068</v>
      </c>
      <c r="AB283" s="97">
        <f t="shared" si="553"/>
        <v>63.235932093769605</v>
      </c>
      <c r="AC283" s="97">
        <f t="shared" si="554"/>
        <v>-31.516197284225537</v>
      </c>
      <c r="AD283" s="97">
        <f t="shared" si="555"/>
        <v>85.04433309668633</v>
      </c>
      <c r="AE283" s="97">
        <f>(COS( 90.833*$AE$8)-SIN($Y$9*$AE$8)*SIN('C'!$F207*$AE$8))/COS($Y$9*$AE$8)/COS('C'!$F207*$AE$8)</f>
        <v>-0.29332451928668613</v>
      </c>
      <c r="AF283" s="97">
        <f t="shared" si="556"/>
        <v>107.05709537593617</v>
      </c>
      <c r="AG283" s="97">
        <f>('C'!$E207+$AG$9+$AA$9/15)</f>
        <v>12.283777777777779</v>
      </c>
      <c r="AH283" s="97">
        <f t="shared" si="557"/>
        <v>0</v>
      </c>
      <c r="AI283" s="97">
        <f t="shared" si="558"/>
        <v>0</v>
      </c>
      <c r="AJ283" s="97">
        <f t="shared" si="559"/>
        <v>0</v>
      </c>
      <c r="AK283" s="97">
        <f t="shared" si="560"/>
        <v>6.6141555713320237</v>
      </c>
      <c r="AL283" s="97">
        <f t="shared" si="561"/>
        <v>6.6141555713320237</v>
      </c>
      <c r="AM283" s="97"/>
      <c r="AN283" s="97"/>
      <c r="AO283" s="97">
        <f t="shared" si="562"/>
        <v>0.27558981547216765</v>
      </c>
      <c r="AP283" s="97">
        <f>SIN((90-$Y$9)*$AE$8)*TAN($AC$10*$AE$8)/TAN((90-'C'!$F207)*$AE$8)</f>
        <v>-9.4391688877801763E-2</v>
      </c>
      <c r="AQ283" s="97">
        <f t="shared" si="563"/>
        <v>2.5695650812758871E-2</v>
      </c>
      <c r="AR283" s="97">
        <f t="shared" si="564"/>
        <v>1.0127663357422376</v>
      </c>
      <c r="AS283" s="97">
        <f t="shared" si="565"/>
        <v>-5.3478337806529348</v>
      </c>
      <c r="AT283" s="97">
        <f t="shared" si="566"/>
        <v>-9.106959298875525</v>
      </c>
      <c r="AU283" s="97">
        <f t="shared" si="567"/>
        <v>3.7591255182225902</v>
      </c>
      <c r="AV283" s="97">
        <f t="shared" si="568"/>
        <v>194.45479307952846</v>
      </c>
      <c r="AW283" s="97" t="s">
        <v>8053</v>
      </c>
      <c r="AX283" s="97" t="s">
        <v>8053</v>
      </c>
      <c r="AY283" s="97" t="s">
        <v>8053</v>
      </c>
      <c r="AZ283" s="97">
        <f t="shared" si="569"/>
        <v>12.033169409896272</v>
      </c>
      <c r="BA283" s="97">
        <f t="shared" si="570"/>
        <v>12.033169409896272</v>
      </c>
      <c r="BB283" s="97">
        <f t="shared" si="571"/>
        <v>0.50138205874567798</v>
      </c>
      <c r="BC283" s="97">
        <f t="shared" si="572"/>
        <v>0</v>
      </c>
      <c r="BD283" s="97">
        <f t="shared" si="573"/>
        <v>0</v>
      </c>
      <c r="BE283" s="97">
        <f t="shared" si="574"/>
        <v>0</v>
      </c>
      <c r="BF283" s="97">
        <f>SIN((90-$Y$9)*$AE$8)*TAN($AC$9*$AE$8)/TAN((90-'C'!$F207)*$AE$8)</f>
        <v>-1.1675416986563947</v>
      </c>
      <c r="BG283" s="97">
        <f t="shared" si="575"/>
        <v>3.9313065427916136</v>
      </c>
      <c r="BH283" s="97">
        <f t="shared" si="576"/>
        <v>2.2206545302661587</v>
      </c>
      <c r="BI283" s="97">
        <f t="shared" si="577"/>
        <v>-31.719734809544068</v>
      </c>
      <c r="BJ283" s="97">
        <f t="shared" si="578"/>
        <v>-63.235932093769613</v>
      </c>
      <c r="BK283" s="97">
        <f t="shared" si="579"/>
        <v>31.516197284225544</v>
      </c>
      <c r="BL283" s="97">
        <f t="shared" si="580"/>
        <v>274.95566690331367</v>
      </c>
      <c r="BM283" s="97" t="s">
        <v>8053</v>
      </c>
      <c r="BN283" s="97" t="s">
        <v>8053</v>
      </c>
      <c r="BO283" s="97" t="s">
        <v>8053</v>
      </c>
      <c r="BP283" s="97">
        <f t="shared" si="581"/>
        <v>14.384857596726148</v>
      </c>
      <c r="BQ283" s="97">
        <f t="shared" si="582"/>
        <v>14.384857596726148</v>
      </c>
      <c r="BR283" s="97">
        <f t="shared" si="583"/>
        <v>0.59936906653025612</v>
      </c>
      <c r="BS283" s="97">
        <f t="shared" si="584"/>
        <v>0</v>
      </c>
      <c r="BT283" s="97">
        <f t="shared" si="585"/>
        <v>0</v>
      </c>
      <c r="BU283" s="97">
        <f t="shared" si="586"/>
        <v>0</v>
      </c>
      <c r="BV283" s="97">
        <f>SIN((90-$Y$9)*$AE$8)*TAN($AE$10*$AE$8)/TAN((90-'C'!$F207)*$AE$8)</f>
        <v>9.4391688877801735E-2</v>
      </c>
      <c r="BW283" s="97">
        <f t="shared" si="587"/>
        <v>2.5695650812758864E-2</v>
      </c>
      <c r="BX283" s="97">
        <f t="shared" si="588"/>
        <v>1.0127663357422376</v>
      </c>
      <c r="BY283" s="97">
        <f t="shared" si="589"/>
        <v>5.347833780652933</v>
      </c>
      <c r="BZ283" s="97">
        <f t="shared" si="590"/>
        <v>9.1069592988755232</v>
      </c>
      <c r="CA283" s="97">
        <f t="shared" si="591"/>
        <v>-3.7591255182225902</v>
      </c>
      <c r="CB283" s="97">
        <f t="shared" si="592"/>
        <v>165.54520692047154</v>
      </c>
      <c r="CC283" s="97" t="s">
        <v>8053</v>
      </c>
      <c r="CD283" s="97" t="s">
        <v>8053</v>
      </c>
      <c r="CE283" s="97" t="s">
        <v>8053</v>
      </c>
      <c r="CF283" s="97">
        <f t="shared" si="593"/>
        <v>0</v>
      </c>
      <c r="CG283" s="97">
        <f t="shared" si="594"/>
        <v>0</v>
      </c>
      <c r="CH283" s="97">
        <f t="shared" si="595"/>
        <v>0</v>
      </c>
      <c r="CI283" s="97">
        <f t="shared" si="596"/>
        <v>0</v>
      </c>
      <c r="CJ283" s="97">
        <f t="shared" si="597"/>
        <v>0</v>
      </c>
      <c r="CK283" s="97">
        <f t="shared" si="598"/>
        <v>0</v>
      </c>
      <c r="CL283" s="97">
        <f>90-'C'!$F207</f>
        <v>68.103000000000009</v>
      </c>
      <c r="CM283" s="97">
        <v>12</v>
      </c>
      <c r="CN283" s="97"/>
      <c r="CO283" s="97" t="s">
        <v>8188</v>
      </c>
      <c r="CP283" s="97"/>
      <c r="CQ283" s="97"/>
      <c r="CR283" s="97" t="s">
        <v>8206</v>
      </c>
      <c r="CS283" s="97">
        <f t="shared" si="599"/>
        <v>12</v>
      </c>
      <c r="CT283" s="97">
        <f t="shared" si="600"/>
        <v>34.31666666666667</v>
      </c>
      <c r="CU283" s="97">
        <f>'C'!F207</f>
        <v>21.896999999999998</v>
      </c>
      <c r="CV283" s="97">
        <f t="shared" si="601"/>
        <v>3.1415926535897931</v>
      </c>
      <c r="CW283" s="97">
        <f t="shared" si="602"/>
        <v>1.7453292519943295E-2</v>
      </c>
      <c r="CX283" s="97">
        <f t="shared" si="603"/>
        <v>57.295779513082323</v>
      </c>
      <c r="CY283" s="97">
        <f t="shared" si="604"/>
        <v>0.59893882164272083</v>
      </c>
      <c r="CZ283" s="97">
        <f t="shared" si="605"/>
        <v>0.38217474630919829</v>
      </c>
      <c r="DA283" s="97">
        <f t="shared" si="606"/>
        <v>1.8684988019316828</v>
      </c>
      <c r="DB283" s="97">
        <f t="shared" si="607"/>
        <v>62.515520709634011</v>
      </c>
      <c r="DC283" s="97">
        <f t="shared" si="608"/>
        <v>62.515520709634011</v>
      </c>
      <c r="DD283" s="97">
        <f t="shared" si="609"/>
        <v>297.48447929036598</v>
      </c>
      <c r="DE283" s="97"/>
      <c r="DF283" s="97"/>
      <c r="DG283" s="97"/>
      <c r="DH283" s="97"/>
      <c r="DI283" s="97"/>
      <c r="DJ283" s="97"/>
      <c r="DK283" s="97"/>
      <c r="DL283" s="97"/>
      <c r="DM283" s="97"/>
      <c r="DN283" s="97"/>
      <c r="DO283" s="97"/>
    </row>
    <row r="284" spans="1:119" ht="30" customHeight="1" x14ac:dyDescent="0.2">
      <c r="A284" s="97">
        <f t="shared" si="534"/>
        <v>0</v>
      </c>
      <c r="B284" s="114">
        <f t="shared" si="535"/>
        <v>0.27496036907024285</v>
      </c>
      <c r="C284" s="97">
        <f t="shared" si="536"/>
        <v>0.27496036907024285</v>
      </c>
      <c r="D284" s="114">
        <f t="shared" si="610"/>
        <v>0.50135729620104097</v>
      </c>
      <c r="E284" s="97">
        <f t="shared" si="611"/>
        <v>0</v>
      </c>
      <c r="F284" s="98">
        <f t="shared" si="537"/>
        <v>0.50135729620104097</v>
      </c>
      <c r="G284" s="114">
        <f t="shared" si="538"/>
        <v>0.60016517959884763</v>
      </c>
      <c r="H284" s="97">
        <f t="shared" si="539"/>
        <v>0</v>
      </c>
      <c r="I284" s="98">
        <f t="shared" si="540"/>
        <v>0.60016517959884763</v>
      </c>
      <c r="J284" s="97">
        <f t="shared" si="541"/>
        <v>0</v>
      </c>
      <c r="K284" s="97">
        <f t="shared" si="542"/>
        <v>0</v>
      </c>
      <c r="L284" s="98">
        <f t="shared" si="543"/>
        <v>0</v>
      </c>
      <c r="M284" s="98">
        <f t="shared" si="544"/>
        <v>13</v>
      </c>
      <c r="N284" s="97"/>
      <c r="O284" s="97"/>
      <c r="P284" s="97">
        <f>$D272</f>
        <v>0.50101888698573427</v>
      </c>
      <c r="Q284" s="98">
        <f t="shared" si="612"/>
        <v>13</v>
      </c>
      <c r="R284" s="97">
        <f t="shared" si="545"/>
        <v>105.87231873866266</v>
      </c>
      <c r="S284" s="97">
        <f t="shared" si="546"/>
        <v>62.697831965511718</v>
      </c>
      <c r="T284" s="97">
        <f t="shared" si="547"/>
        <v>43.174486773150939</v>
      </c>
      <c r="U284" s="97" t="str">
        <f t="shared" si="548"/>
        <v>QSOS</v>
      </c>
      <c r="V284" s="97">
        <f t="shared" si="549"/>
        <v>297.30216803448826</v>
      </c>
      <c r="W284" s="97">
        <f t="shared" si="533"/>
        <v>272</v>
      </c>
      <c r="X284" s="97">
        <f>SIN((90-$Y$9)*$AE$8)*TAN($AE$9*$AE$8)/TAN((90-'C'!$F208)*$AE$8)</f>
        <v>1.1590702795815448</v>
      </c>
      <c r="Y284" s="97">
        <f t="shared" si="550"/>
        <v>3.9313065427916092</v>
      </c>
      <c r="Z284" s="97">
        <f t="shared" si="551"/>
        <v>2.2206545302661578</v>
      </c>
      <c r="AA284" s="97">
        <f t="shared" si="552"/>
        <v>31.463134104851143</v>
      </c>
      <c r="AB284" s="97">
        <f t="shared" si="553"/>
        <v>63.235932093769605</v>
      </c>
      <c r="AC284" s="97">
        <f t="shared" si="554"/>
        <v>-31.772797988918462</v>
      </c>
      <c r="AD284" s="97">
        <f t="shared" si="555"/>
        <v>85.300933801379244</v>
      </c>
      <c r="AE284" s="97">
        <f>(COS( 90.833*$AE$8)-SIN($Y$9*$AE$8)*SIN('C'!$F208*$AE$8))/COS($Y$9*$AE$8)/COS('C'!$F208*$AE$8)</f>
        <v>-0.29131478465692423</v>
      </c>
      <c r="AF284" s="97">
        <f t="shared" si="556"/>
        <v>106.93668666456551</v>
      </c>
      <c r="AG284" s="97">
        <f>('C'!$E208+$AG$9+$AA$9/15)</f>
        <v>12.285777777777778</v>
      </c>
      <c r="AH284" s="97">
        <f t="shared" si="557"/>
        <v>0</v>
      </c>
      <c r="AI284" s="97">
        <f t="shared" si="558"/>
        <v>0</v>
      </c>
      <c r="AJ284" s="97">
        <f t="shared" si="559"/>
        <v>0</v>
      </c>
      <c r="AK284" s="97">
        <f t="shared" si="560"/>
        <v>6.5990488576858279</v>
      </c>
      <c r="AL284" s="97">
        <f t="shared" si="561"/>
        <v>6.5990488576858279</v>
      </c>
      <c r="AM284" s="97"/>
      <c r="AN284" s="97"/>
      <c r="AO284" s="97">
        <f t="shared" si="562"/>
        <v>0.27496036907024285</v>
      </c>
      <c r="AP284" s="97">
        <f>SIN((90-$Y$9)*$AE$8)*TAN($AC$10*$AE$8)/TAN((90-'C'!$F208)*$AE$8)</f>
        <v>-9.3706804085603876E-2</v>
      </c>
      <c r="AQ284" s="97">
        <f t="shared" si="563"/>
        <v>2.5695650812758871E-2</v>
      </c>
      <c r="AR284" s="97">
        <f t="shared" si="564"/>
        <v>1.0127663357422376</v>
      </c>
      <c r="AS284" s="97">
        <f t="shared" si="565"/>
        <v>-5.3089192645836301</v>
      </c>
      <c r="AT284" s="97">
        <f t="shared" si="566"/>
        <v>-9.106959298875525</v>
      </c>
      <c r="AU284" s="97">
        <f t="shared" si="567"/>
        <v>3.798040034291895</v>
      </c>
      <c r="AV284" s="97">
        <f t="shared" si="568"/>
        <v>194.41587856345916</v>
      </c>
      <c r="AW284" s="97" t="s">
        <v>8053</v>
      </c>
      <c r="AX284" s="97" t="s">
        <v>8053</v>
      </c>
      <c r="AY284" s="97" t="s">
        <v>8053</v>
      </c>
      <c r="AZ284" s="97">
        <f t="shared" si="569"/>
        <v>12.032575108824984</v>
      </c>
      <c r="BA284" s="97">
        <f t="shared" si="570"/>
        <v>12.032575108824984</v>
      </c>
      <c r="BB284" s="97">
        <f t="shared" si="571"/>
        <v>0.50135729620104097</v>
      </c>
      <c r="BC284" s="97">
        <f t="shared" si="572"/>
        <v>0</v>
      </c>
      <c r="BD284" s="97">
        <f t="shared" si="573"/>
        <v>0</v>
      </c>
      <c r="BE284" s="97">
        <f t="shared" si="574"/>
        <v>0</v>
      </c>
      <c r="BF284" s="97">
        <f>SIN((90-$Y$9)*$AE$8)*TAN($AC$9*$AE$8)/TAN((90-'C'!$F208)*$AE$8)</f>
        <v>-1.1590702795815453</v>
      </c>
      <c r="BG284" s="97">
        <f t="shared" si="575"/>
        <v>3.9313065427916136</v>
      </c>
      <c r="BH284" s="97">
        <f t="shared" si="576"/>
        <v>2.2206545302661587</v>
      </c>
      <c r="BI284" s="97">
        <f t="shared" si="577"/>
        <v>-31.463134104851136</v>
      </c>
      <c r="BJ284" s="97">
        <f t="shared" si="578"/>
        <v>-63.235932093769613</v>
      </c>
      <c r="BK284" s="97">
        <f t="shared" si="579"/>
        <v>31.772797988918477</v>
      </c>
      <c r="BL284" s="97">
        <f t="shared" si="580"/>
        <v>274.69906619862076</v>
      </c>
      <c r="BM284" s="97" t="s">
        <v>8053</v>
      </c>
      <c r="BN284" s="97" t="s">
        <v>8053</v>
      </c>
      <c r="BO284" s="97" t="s">
        <v>8053</v>
      </c>
      <c r="BP284" s="97">
        <f t="shared" si="581"/>
        <v>14.403964310372343</v>
      </c>
      <c r="BQ284" s="97">
        <f t="shared" si="582"/>
        <v>14.403964310372343</v>
      </c>
      <c r="BR284" s="97">
        <f t="shared" si="583"/>
        <v>0.60016517959884763</v>
      </c>
      <c r="BS284" s="97">
        <f t="shared" si="584"/>
        <v>0</v>
      </c>
      <c r="BT284" s="97">
        <f t="shared" si="585"/>
        <v>0</v>
      </c>
      <c r="BU284" s="97">
        <f t="shared" si="586"/>
        <v>0</v>
      </c>
      <c r="BV284" s="97">
        <f>SIN((90-$Y$9)*$AE$8)*TAN($AE$10*$AE$8)/TAN((90-'C'!$F208)*$AE$8)</f>
        <v>9.3706804085603848E-2</v>
      </c>
      <c r="BW284" s="97">
        <f t="shared" si="587"/>
        <v>2.5695650812758864E-2</v>
      </c>
      <c r="BX284" s="97">
        <f t="shared" si="588"/>
        <v>1.0127663357422376</v>
      </c>
      <c r="BY284" s="97">
        <f t="shared" si="589"/>
        <v>5.3089192645836283</v>
      </c>
      <c r="BZ284" s="97">
        <f t="shared" si="590"/>
        <v>9.1069592988755232</v>
      </c>
      <c r="CA284" s="97">
        <f t="shared" si="591"/>
        <v>-3.798040034291895</v>
      </c>
      <c r="CB284" s="97">
        <f t="shared" si="592"/>
        <v>165.58412143654084</v>
      </c>
      <c r="CC284" s="97" t="s">
        <v>8053</v>
      </c>
      <c r="CD284" s="97" t="s">
        <v>8053</v>
      </c>
      <c r="CE284" s="97" t="s">
        <v>8053</v>
      </c>
      <c r="CF284" s="97">
        <f t="shared" si="593"/>
        <v>0</v>
      </c>
      <c r="CG284" s="97">
        <f t="shared" si="594"/>
        <v>0</v>
      </c>
      <c r="CH284" s="97">
        <f t="shared" si="595"/>
        <v>0</v>
      </c>
      <c r="CI284" s="97">
        <f t="shared" si="596"/>
        <v>0</v>
      </c>
      <c r="CJ284" s="97">
        <f t="shared" si="597"/>
        <v>0</v>
      </c>
      <c r="CK284" s="97">
        <f t="shared" si="598"/>
        <v>0</v>
      </c>
      <c r="CL284" s="97">
        <f>90-'C'!$F208</f>
        <v>68.247</v>
      </c>
      <c r="CM284" s="97">
        <v>13</v>
      </c>
      <c r="CN284" s="97"/>
      <c r="CO284" s="97"/>
      <c r="CP284" s="97">
        <f>$D272</f>
        <v>0.50101888698573427</v>
      </c>
      <c r="CQ284" s="97"/>
      <c r="CR284" s="97" t="s">
        <v>8206</v>
      </c>
      <c r="CS284" s="97">
        <f t="shared" si="599"/>
        <v>13</v>
      </c>
      <c r="CT284" s="97">
        <f t="shared" si="600"/>
        <v>34.31666666666667</v>
      </c>
      <c r="CU284" s="97">
        <f>'C'!F208</f>
        <v>21.753</v>
      </c>
      <c r="CV284" s="97">
        <f t="shared" si="601"/>
        <v>3.1415926535897931</v>
      </c>
      <c r="CW284" s="97">
        <f t="shared" si="602"/>
        <v>1.7453292519943295E-2</v>
      </c>
      <c r="CX284" s="97">
        <f t="shared" si="603"/>
        <v>57.295779513082323</v>
      </c>
      <c r="CY284" s="97">
        <f t="shared" si="604"/>
        <v>0.59893882164272083</v>
      </c>
      <c r="CZ284" s="97">
        <f t="shared" si="605"/>
        <v>0.37966147218632651</v>
      </c>
      <c r="DA284" s="97">
        <f t="shared" si="606"/>
        <v>1.8663972734701813</v>
      </c>
      <c r="DB284" s="97">
        <f t="shared" si="607"/>
        <v>62.697831965511718</v>
      </c>
      <c r="DC284" s="97">
        <f t="shared" si="608"/>
        <v>62.697831965511718</v>
      </c>
      <c r="DD284" s="97">
        <f t="shared" si="609"/>
        <v>297.30216803448826</v>
      </c>
      <c r="DE284" s="97"/>
      <c r="DF284" s="97"/>
      <c r="DG284" s="97"/>
      <c r="DH284" s="97"/>
      <c r="DI284" s="97"/>
      <c r="DJ284" s="97"/>
      <c r="DK284" s="97"/>
      <c r="DL284" s="97"/>
      <c r="DM284" s="97"/>
      <c r="DN284" s="97"/>
      <c r="DO284" s="97"/>
    </row>
    <row r="285" spans="1:119" ht="30" customHeight="1" x14ac:dyDescent="0.2">
      <c r="A285" s="97">
        <f t="shared" si="534"/>
        <v>0</v>
      </c>
      <c r="B285" s="114">
        <f t="shared" si="535"/>
        <v>0.27429989284409534</v>
      </c>
      <c r="C285" s="97">
        <f t="shared" si="536"/>
        <v>0.27429989284409534</v>
      </c>
      <c r="D285" s="114">
        <f t="shared" si="610"/>
        <v>0.50132751890390004</v>
      </c>
      <c r="E285" s="97">
        <f t="shared" si="611"/>
        <v>0</v>
      </c>
      <c r="F285" s="98">
        <f t="shared" si="537"/>
        <v>0.50132751890390004</v>
      </c>
      <c r="G285" s="114">
        <f t="shared" si="538"/>
        <v>0.6009923224916619</v>
      </c>
      <c r="H285" s="97">
        <f t="shared" si="539"/>
        <v>0</v>
      </c>
      <c r="I285" s="98">
        <f t="shared" si="540"/>
        <v>0.6009923224916619</v>
      </c>
      <c r="J285" s="97">
        <f t="shared" si="541"/>
        <v>0</v>
      </c>
      <c r="K285" s="97">
        <f t="shared" si="542"/>
        <v>0</v>
      </c>
      <c r="L285" s="98">
        <f t="shared" si="543"/>
        <v>0</v>
      </c>
      <c r="M285" s="98">
        <f t="shared" si="544"/>
        <v>14</v>
      </c>
      <c r="N285" s="97"/>
      <c r="O285" s="97"/>
      <c r="P285" s="97">
        <f>$E272</f>
        <v>0</v>
      </c>
      <c r="Q285" s="98">
        <f t="shared" si="612"/>
        <v>14</v>
      </c>
      <c r="R285" s="97">
        <f t="shared" si="545"/>
        <v>105.87231873866266</v>
      </c>
      <c r="S285" s="97">
        <f t="shared" si="546"/>
        <v>62.888880487058181</v>
      </c>
      <c r="T285" s="97">
        <f t="shared" si="547"/>
        <v>42.983438251604476</v>
      </c>
      <c r="U285" s="97" t="str">
        <f t="shared" si="548"/>
        <v>QSOS</v>
      </c>
      <c r="V285" s="97">
        <f t="shared" si="549"/>
        <v>297.1111195129418</v>
      </c>
      <c r="W285" s="97">
        <f t="shared" si="533"/>
        <v>273</v>
      </c>
      <c r="X285" s="97">
        <f>SIN((90-$Y$9)*$AE$8)*TAN($AE$9*$AE$8)/TAN((90-'C'!$F209)*$AE$8)</f>
        <v>1.1502052845094053</v>
      </c>
      <c r="Y285" s="97">
        <f t="shared" si="550"/>
        <v>3.9313065427916092</v>
      </c>
      <c r="Z285" s="97">
        <f t="shared" si="551"/>
        <v>2.2206545302661578</v>
      </c>
      <c r="AA285" s="97">
        <f t="shared" si="552"/>
        <v>31.195362663438019</v>
      </c>
      <c r="AB285" s="97">
        <f t="shared" si="553"/>
        <v>63.235932093769605</v>
      </c>
      <c r="AC285" s="97">
        <f t="shared" si="554"/>
        <v>-32.040569430331587</v>
      </c>
      <c r="AD285" s="97">
        <f t="shared" si="555"/>
        <v>85.56870524279239</v>
      </c>
      <c r="AE285" s="97">
        <f>(COS( 90.833*$AE$8)-SIN($Y$9*$AE$8)*SIN('C'!$F209*$AE$8))/COS($Y$9*$AE$8)/COS('C'!$F209*$AE$8)</f>
        <v>-0.28921180765481025</v>
      </c>
      <c r="AF285" s="97">
        <f t="shared" si="556"/>
        <v>106.81077398594711</v>
      </c>
      <c r="AG285" s="97">
        <f>('C'!$E209+$AG$9+$AA$9/15)</f>
        <v>12.28777777777778</v>
      </c>
      <c r="AH285" s="97">
        <f t="shared" si="557"/>
        <v>0</v>
      </c>
      <c r="AI285" s="97">
        <f t="shared" si="558"/>
        <v>0</v>
      </c>
      <c r="AJ285" s="97">
        <f t="shared" si="559"/>
        <v>0</v>
      </c>
      <c r="AK285" s="97">
        <f t="shared" si="560"/>
        <v>6.5831974282582877</v>
      </c>
      <c r="AL285" s="97">
        <f t="shared" si="561"/>
        <v>6.5831974282582877</v>
      </c>
      <c r="AM285" s="97"/>
      <c r="AN285" s="97"/>
      <c r="AO285" s="97">
        <f t="shared" si="562"/>
        <v>0.27429989284409534</v>
      </c>
      <c r="AP285" s="97">
        <f>SIN((90-$Y$9)*$AE$8)*TAN($AC$10*$AE$8)/TAN((90-'C'!$F209)*$AE$8)</f>
        <v>-9.299010004178633E-2</v>
      </c>
      <c r="AQ285" s="97">
        <f t="shared" si="563"/>
        <v>2.5695650812758871E-2</v>
      </c>
      <c r="AR285" s="97">
        <f t="shared" si="564"/>
        <v>1.0127663357422376</v>
      </c>
      <c r="AS285" s="97">
        <f t="shared" si="565"/>
        <v>-5.2681994376128163</v>
      </c>
      <c r="AT285" s="97">
        <f t="shared" si="566"/>
        <v>-9.106959298875525</v>
      </c>
      <c r="AU285" s="97">
        <f t="shared" si="567"/>
        <v>3.8387598612627087</v>
      </c>
      <c r="AV285" s="97">
        <f t="shared" si="568"/>
        <v>194.37515873648834</v>
      </c>
      <c r="AW285" s="97" t="s">
        <v>8053</v>
      </c>
      <c r="AX285" s="97" t="s">
        <v>8053</v>
      </c>
      <c r="AY285" s="97" t="s">
        <v>8053</v>
      </c>
      <c r="AZ285" s="97">
        <f t="shared" si="569"/>
        <v>12.0318604536936</v>
      </c>
      <c r="BA285" s="97">
        <f t="shared" si="570"/>
        <v>12.0318604536936</v>
      </c>
      <c r="BB285" s="97">
        <f t="shared" si="571"/>
        <v>0.50132751890390004</v>
      </c>
      <c r="BC285" s="97">
        <f t="shared" si="572"/>
        <v>0</v>
      </c>
      <c r="BD285" s="97">
        <f t="shared" si="573"/>
        <v>0</v>
      </c>
      <c r="BE285" s="97">
        <f t="shared" si="574"/>
        <v>0</v>
      </c>
      <c r="BF285" s="97">
        <f>SIN((90-$Y$9)*$AE$8)*TAN($AC$9*$AE$8)/TAN((90-'C'!$F209)*$AE$8)</f>
        <v>-1.1502052845094057</v>
      </c>
      <c r="BG285" s="97">
        <f t="shared" si="575"/>
        <v>3.9313065427916136</v>
      </c>
      <c r="BH285" s="97">
        <f t="shared" si="576"/>
        <v>2.2206545302661587</v>
      </c>
      <c r="BI285" s="97">
        <f t="shared" si="577"/>
        <v>-31.195362663438015</v>
      </c>
      <c r="BJ285" s="97">
        <f t="shared" si="578"/>
        <v>-63.235932093769613</v>
      </c>
      <c r="BK285" s="97">
        <f t="shared" si="579"/>
        <v>32.040569430331601</v>
      </c>
      <c r="BL285" s="97">
        <f t="shared" si="580"/>
        <v>274.43129475720764</v>
      </c>
      <c r="BM285" s="97" t="s">
        <v>8053</v>
      </c>
      <c r="BN285" s="97" t="s">
        <v>8053</v>
      </c>
      <c r="BO285" s="97" t="s">
        <v>8053</v>
      </c>
      <c r="BP285" s="97">
        <f t="shared" si="581"/>
        <v>14.423815739799887</v>
      </c>
      <c r="BQ285" s="97">
        <f t="shared" si="582"/>
        <v>14.423815739799887</v>
      </c>
      <c r="BR285" s="97">
        <f t="shared" si="583"/>
        <v>0.6009923224916619</v>
      </c>
      <c r="BS285" s="97">
        <f t="shared" si="584"/>
        <v>0</v>
      </c>
      <c r="BT285" s="97">
        <f t="shared" si="585"/>
        <v>0</v>
      </c>
      <c r="BU285" s="97">
        <f t="shared" si="586"/>
        <v>0</v>
      </c>
      <c r="BV285" s="97">
        <f>SIN((90-$Y$9)*$AE$8)*TAN($AE$10*$AE$8)/TAN((90-'C'!$F209)*$AE$8)</f>
        <v>9.2990100041786303E-2</v>
      </c>
      <c r="BW285" s="97">
        <f t="shared" si="587"/>
        <v>2.5695650812758864E-2</v>
      </c>
      <c r="BX285" s="97">
        <f t="shared" si="588"/>
        <v>1.0127663357422376</v>
      </c>
      <c r="BY285" s="97">
        <f t="shared" si="589"/>
        <v>5.2681994376128145</v>
      </c>
      <c r="BZ285" s="97">
        <f t="shared" si="590"/>
        <v>9.1069592988755232</v>
      </c>
      <c r="CA285" s="97">
        <f t="shared" si="591"/>
        <v>-3.8387598612627087</v>
      </c>
      <c r="CB285" s="97">
        <f t="shared" si="592"/>
        <v>165.62484126351166</v>
      </c>
      <c r="CC285" s="97" t="s">
        <v>8053</v>
      </c>
      <c r="CD285" s="97" t="s">
        <v>8053</v>
      </c>
      <c r="CE285" s="97" t="s">
        <v>8053</v>
      </c>
      <c r="CF285" s="97">
        <f t="shared" si="593"/>
        <v>0</v>
      </c>
      <c r="CG285" s="97">
        <f t="shared" si="594"/>
        <v>0</v>
      </c>
      <c r="CH285" s="97">
        <f t="shared" si="595"/>
        <v>0</v>
      </c>
      <c r="CI285" s="97">
        <f t="shared" si="596"/>
        <v>0</v>
      </c>
      <c r="CJ285" s="97">
        <f t="shared" si="597"/>
        <v>0</v>
      </c>
      <c r="CK285" s="97">
        <f t="shared" si="598"/>
        <v>0</v>
      </c>
      <c r="CL285" s="97">
        <f>90-'C'!$F209</f>
        <v>68.397999999999996</v>
      </c>
      <c r="CM285" s="97">
        <v>14</v>
      </c>
      <c r="CN285" s="97"/>
      <c r="CO285" s="97"/>
      <c r="CP285" s="97">
        <f>$E272</f>
        <v>0</v>
      </c>
      <c r="CQ285" s="97"/>
      <c r="CR285" s="97" t="s">
        <v>8206</v>
      </c>
      <c r="CS285" s="97">
        <f t="shared" si="599"/>
        <v>14</v>
      </c>
      <c r="CT285" s="97">
        <f t="shared" si="600"/>
        <v>34.31666666666667</v>
      </c>
      <c r="CU285" s="97">
        <f>'C'!F209</f>
        <v>21.602</v>
      </c>
      <c r="CV285" s="97">
        <f t="shared" si="601"/>
        <v>3.1415926535897931</v>
      </c>
      <c r="CW285" s="97">
        <f t="shared" si="602"/>
        <v>1.7453292519943295E-2</v>
      </c>
      <c r="CX285" s="97">
        <f t="shared" si="603"/>
        <v>57.295779513082323</v>
      </c>
      <c r="CY285" s="97">
        <f t="shared" si="604"/>
        <v>0.59893882164272083</v>
      </c>
      <c r="CZ285" s="97">
        <f t="shared" si="605"/>
        <v>0.37702602501581506</v>
      </c>
      <c r="DA285" s="97">
        <f t="shared" si="606"/>
        <v>1.8641996826582845</v>
      </c>
      <c r="DB285" s="97">
        <f t="shared" si="607"/>
        <v>62.888880487058181</v>
      </c>
      <c r="DC285" s="97">
        <f t="shared" si="608"/>
        <v>62.888880487058181</v>
      </c>
      <c r="DD285" s="97">
        <f t="shared" si="609"/>
        <v>297.1111195129418</v>
      </c>
      <c r="DE285" s="97"/>
      <c r="DF285" s="97"/>
      <c r="DG285" s="97"/>
      <c r="DH285" s="97"/>
      <c r="DI285" s="97"/>
      <c r="DJ285" s="97"/>
      <c r="DK285" s="97"/>
      <c r="DL285" s="97"/>
      <c r="DM285" s="97"/>
      <c r="DN285" s="97"/>
      <c r="DO285" s="97"/>
    </row>
    <row r="286" spans="1:119" ht="30" customHeight="1" x14ac:dyDescent="0.2">
      <c r="A286" s="97">
        <f t="shared" si="534"/>
        <v>0</v>
      </c>
      <c r="B286" s="114">
        <f t="shared" si="535"/>
        <v>0.27356716815997667</v>
      </c>
      <c r="C286" s="97">
        <f t="shared" si="536"/>
        <v>0.27356716815997667</v>
      </c>
      <c r="D286" s="114">
        <f t="shared" si="610"/>
        <v>0.50125109175206994</v>
      </c>
      <c r="E286" s="97">
        <f t="shared" si="611"/>
        <v>0</v>
      </c>
      <c r="F286" s="98">
        <f t="shared" si="537"/>
        <v>0.50125109175206994</v>
      </c>
      <c r="G286" s="114">
        <f t="shared" si="538"/>
        <v>0.60180838050911378</v>
      </c>
      <c r="H286" s="97">
        <f t="shared" si="539"/>
        <v>0</v>
      </c>
      <c r="I286" s="98">
        <f t="shared" si="540"/>
        <v>0.60180838050911378</v>
      </c>
      <c r="J286" s="97">
        <f t="shared" si="541"/>
        <v>0</v>
      </c>
      <c r="K286" s="97">
        <f t="shared" si="542"/>
        <v>0</v>
      </c>
      <c r="L286" s="98">
        <f t="shared" si="543"/>
        <v>0</v>
      </c>
      <c r="M286" s="98">
        <f t="shared" si="544"/>
        <v>15</v>
      </c>
      <c r="N286" s="97"/>
      <c r="O286" s="97"/>
      <c r="P286" s="97">
        <f>$J272</f>
        <v>0</v>
      </c>
      <c r="Q286" s="98">
        <f t="shared" si="612"/>
        <v>15</v>
      </c>
      <c r="R286" s="97">
        <f t="shared" si="545"/>
        <v>105.87231873866266</v>
      </c>
      <c r="S286" s="97">
        <f t="shared" si="546"/>
        <v>63.088650019520486</v>
      </c>
      <c r="T286" s="97">
        <f t="shared" si="547"/>
        <v>42.78366871914217</v>
      </c>
      <c r="U286" s="97" t="str">
        <f t="shared" si="548"/>
        <v>QSOS</v>
      </c>
      <c r="V286" s="97">
        <f t="shared" si="549"/>
        <v>296.91134998047949</v>
      </c>
      <c r="W286" s="97">
        <f t="shared" si="533"/>
        <v>274</v>
      </c>
      <c r="X286" s="97">
        <f>SIN((90-$Y$9)*$AE$8)*TAN($AE$9*$AE$8)/TAN((90-'C'!$F210)*$AE$8)</f>
        <v>1.1409491144653445</v>
      </c>
      <c r="Y286" s="97">
        <f t="shared" si="550"/>
        <v>3.9313065427916092</v>
      </c>
      <c r="Z286" s="97">
        <f t="shared" si="551"/>
        <v>2.2206545302661578</v>
      </c>
      <c r="AA286" s="97">
        <f t="shared" si="552"/>
        <v>30.916581777155326</v>
      </c>
      <c r="AB286" s="97">
        <f t="shared" si="553"/>
        <v>63.235932093769605</v>
      </c>
      <c r="AC286" s="97">
        <f t="shared" si="554"/>
        <v>-32.319350316614276</v>
      </c>
      <c r="AD286" s="97">
        <f t="shared" si="555"/>
        <v>85.847486129075065</v>
      </c>
      <c r="AE286" s="97">
        <f>(COS( 90.833*$AE$8)-SIN($Y$9*$AE$8)*SIN('C'!$F210*$AE$8))/COS($Y$9*$AE$8)/COS('C'!$F210*$AE$8)</f>
        <v>-0.28701617573976207</v>
      </c>
      <c r="AF286" s="97">
        <f t="shared" si="556"/>
        <v>106.67940286340905</v>
      </c>
      <c r="AG286" s="97">
        <f>('C'!$E210+$AG$9+$AA$9/15)</f>
        <v>12.288777777777778</v>
      </c>
      <c r="AH286" s="97">
        <f t="shared" si="557"/>
        <v>0</v>
      </c>
      <c r="AI286" s="97">
        <f t="shared" si="558"/>
        <v>0</v>
      </c>
      <c r="AJ286" s="97">
        <f t="shared" si="559"/>
        <v>0</v>
      </c>
      <c r="AK286" s="97">
        <f t="shared" si="560"/>
        <v>6.5656120358394405</v>
      </c>
      <c r="AL286" s="97">
        <f t="shared" si="561"/>
        <v>6.5656120358394405</v>
      </c>
      <c r="AM286" s="97"/>
      <c r="AN286" s="97"/>
      <c r="AO286" s="97">
        <f t="shared" si="562"/>
        <v>0.27356716815997667</v>
      </c>
      <c r="AP286" s="97">
        <f>SIN((90-$Y$9)*$AE$8)*TAN($AC$10*$AE$8)/TAN((90-'C'!$F210)*$AE$8)</f>
        <v>-9.2241770860906139E-2</v>
      </c>
      <c r="AQ286" s="97">
        <f t="shared" si="563"/>
        <v>2.5695650812758871E-2</v>
      </c>
      <c r="AR286" s="97">
        <f t="shared" si="564"/>
        <v>1.0127663357422376</v>
      </c>
      <c r="AS286" s="97">
        <f t="shared" si="565"/>
        <v>-5.2256856629540538</v>
      </c>
      <c r="AT286" s="97">
        <f t="shared" si="566"/>
        <v>-9.106959298875525</v>
      </c>
      <c r="AU286" s="97">
        <f t="shared" si="567"/>
        <v>3.8812736359214712</v>
      </c>
      <c r="AV286" s="97">
        <f t="shared" si="568"/>
        <v>194.33264496182957</v>
      </c>
      <c r="AW286" s="97" t="s">
        <v>8053</v>
      </c>
      <c r="AX286" s="97" t="s">
        <v>8053</v>
      </c>
      <c r="AY286" s="97" t="s">
        <v>8053</v>
      </c>
      <c r="AZ286" s="97">
        <f t="shared" si="569"/>
        <v>12.03002620204968</v>
      </c>
      <c r="BA286" s="97">
        <f t="shared" si="570"/>
        <v>12.03002620204968</v>
      </c>
      <c r="BB286" s="97">
        <f t="shared" si="571"/>
        <v>0.50125109175206994</v>
      </c>
      <c r="BC286" s="97">
        <f t="shared" si="572"/>
        <v>0</v>
      </c>
      <c r="BD286" s="97">
        <f t="shared" si="573"/>
        <v>0</v>
      </c>
      <c r="BE286" s="97">
        <f t="shared" si="574"/>
        <v>0</v>
      </c>
      <c r="BF286" s="97">
        <f>SIN((90-$Y$9)*$AE$8)*TAN($AC$9*$AE$8)/TAN((90-'C'!$F210)*$AE$8)</f>
        <v>-1.140949114465345</v>
      </c>
      <c r="BG286" s="97">
        <f t="shared" si="575"/>
        <v>3.9313065427916136</v>
      </c>
      <c r="BH286" s="97">
        <f t="shared" si="576"/>
        <v>2.2206545302661587</v>
      </c>
      <c r="BI286" s="97">
        <f t="shared" si="577"/>
        <v>-30.916581777155326</v>
      </c>
      <c r="BJ286" s="97">
        <f t="shared" si="578"/>
        <v>-63.235932093769613</v>
      </c>
      <c r="BK286" s="97">
        <f t="shared" si="579"/>
        <v>32.31935031661429</v>
      </c>
      <c r="BL286" s="97">
        <f t="shared" si="580"/>
        <v>274.15251387092496</v>
      </c>
      <c r="BM286" s="97" t="s">
        <v>8053</v>
      </c>
      <c r="BN286" s="97" t="s">
        <v>8053</v>
      </c>
      <c r="BO286" s="97" t="s">
        <v>8053</v>
      </c>
      <c r="BP286" s="97">
        <f t="shared" si="581"/>
        <v>14.44340113221873</v>
      </c>
      <c r="BQ286" s="97">
        <f t="shared" si="582"/>
        <v>14.44340113221873</v>
      </c>
      <c r="BR286" s="97">
        <f t="shared" si="583"/>
        <v>0.60180838050911378</v>
      </c>
      <c r="BS286" s="97">
        <f t="shared" si="584"/>
        <v>0</v>
      </c>
      <c r="BT286" s="97">
        <f t="shared" si="585"/>
        <v>0</v>
      </c>
      <c r="BU286" s="97">
        <f t="shared" si="586"/>
        <v>0</v>
      </c>
      <c r="BV286" s="97">
        <f>SIN((90-$Y$9)*$AE$8)*TAN($AE$10*$AE$8)/TAN((90-'C'!$F210)*$AE$8)</f>
        <v>9.2241770860906111E-2</v>
      </c>
      <c r="BW286" s="97">
        <f t="shared" si="587"/>
        <v>2.5695650812758864E-2</v>
      </c>
      <c r="BX286" s="97">
        <f t="shared" si="588"/>
        <v>1.0127663357422376</v>
      </c>
      <c r="BY286" s="97">
        <f t="shared" si="589"/>
        <v>5.2256856629540529</v>
      </c>
      <c r="BZ286" s="97">
        <f t="shared" si="590"/>
        <v>9.1069592988755232</v>
      </c>
      <c r="CA286" s="97">
        <f t="shared" si="591"/>
        <v>-3.8812736359214703</v>
      </c>
      <c r="CB286" s="97">
        <f t="shared" si="592"/>
        <v>165.66735503817043</v>
      </c>
      <c r="CC286" s="97" t="s">
        <v>8053</v>
      </c>
      <c r="CD286" s="97" t="s">
        <v>8053</v>
      </c>
      <c r="CE286" s="97" t="s">
        <v>8053</v>
      </c>
      <c r="CF286" s="97">
        <f t="shared" si="593"/>
        <v>0</v>
      </c>
      <c r="CG286" s="97">
        <f t="shared" si="594"/>
        <v>0</v>
      </c>
      <c r="CH286" s="97">
        <f t="shared" si="595"/>
        <v>0</v>
      </c>
      <c r="CI286" s="97">
        <f t="shared" si="596"/>
        <v>0</v>
      </c>
      <c r="CJ286" s="97">
        <f t="shared" si="597"/>
        <v>0</v>
      </c>
      <c r="CK286" s="97">
        <f t="shared" si="598"/>
        <v>0</v>
      </c>
      <c r="CL286" s="97">
        <f>90-'C'!$F210</f>
        <v>68.555999999999997</v>
      </c>
      <c r="CM286" s="97">
        <v>15</v>
      </c>
      <c r="CN286" s="97"/>
      <c r="CO286" s="97"/>
      <c r="CP286" s="97">
        <f>$J272</f>
        <v>0</v>
      </c>
      <c r="CQ286" s="97"/>
      <c r="CR286" s="97" t="s">
        <v>8206</v>
      </c>
      <c r="CS286" s="97">
        <f t="shared" si="599"/>
        <v>15</v>
      </c>
      <c r="CT286" s="97">
        <f t="shared" si="600"/>
        <v>34.31666666666667</v>
      </c>
      <c r="CU286" s="97">
        <f>'C'!F210</f>
        <v>21.443999999999999</v>
      </c>
      <c r="CV286" s="97">
        <f t="shared" si="601"/>
        <v>3.1415926535897931</v>
      </c>
      <c r="CW286" s="97">
        <f t="shared" si="602"/>
        <v>1.7453292519943295E-2</v>
      </c>
      <c r="CX286" s="97">
        <f t="shared" si="603"/>
        <v>57.295779513082323</v>
      </c>
      <c r="CY286" s="97">
        <f t="shared" si="604"/>
        <v>0.59893882164272083</v>
      </c>
      <c r="CZ286" s="97">
        <f t="shared" si="605"/>
        <v>0.37426840479766399</v>
      </c>
      <c r="DA286" s="97">
        <f t="shared" si="606"/>
        <v>1.8619068240279546</v>
      </c>
      <c r="DB286" s="97">
        <f t="shared" si="607"/>
        <v>63.088650019520486</v>
      </c>
      <c r="DC286" s="97">
        <f t="shared" si="608"/>
        <v>63.088650019520486</v>
      </c>
      <c r="DD286" s="97">
        <f t="shared" si="609"/>
        <v>296.91134998047949</v>
      </c>
      <c r="DE286" s="97"/>
      <c r="DF286" s="97"/>
      <c r="DG286" s="97"/>
      <c r="DH286" s="97"/>
      <c r="DI286" s="97"/>
      <c r="DJ286" s="97"/>
      <c r="DK286" s="97"/>
      <c r="DL286" s="97"/>
      <c r="DM286" s="97"/>
      <c r="DN286" s="97"/>
      <c r="DO286" s="97"/>
    </row>
    <row r="287" spans="1:119" ht="30" customHeight="1" x14ac:dyDescent="0.2">
      <c r="A287" s="97">
        <f t="shared" si="534"/>
        <v>0</v>
      </c>
      <c r="B287" s="114">
        <f t="shared" si="535"/>
        <v>0.27285570976623369</v>
      </c>
      <c r="C287" s="97">
        <f t="shared" si="536"/>
        <v>0.27285570976623369</v>
      </c>
      <c r="D287" s="114">
        <f t="shared" si="610"/>
        <v>0.50121287026872474</v>
      </c>
      <c r="E287" s="97">
        <f t="shared" si="611"/>
        <v>0</v>
      </c>
      <c r="F287" s="98">
        <f t="shared" si="537"/>
        <v>0.50121287026872474</v>
      </c>
      <c r="G287" s="114">
        <f t="shared" si="538"/>
        <v>0.60268650556952363</v>
      </c>
      <c r="H287" s="97">
        <f t="shared" si="539"/>
        <v>0</v>
      </c>
      <c r="I287" s="98">
        <f t="shared" si="540"/>
        <v>0.60268650556952363</v>
      </c>
      <c r="J287" s="97">
        <f t="shared" si="541"/>
        <v>0</v>
      </c>
      <c r="K287" s="97">
        <f t="shared" si="542"/>
        <v>0</v>
      </c>
      <c r="L287" s="98">
        <f t="shared" si="543"/>
        <v>0</v>
      </c>
      <c r="M287" s="98">
        <f t="shared" si="544"/>
        <v>16</v>
      </c>
      <c r="N287" s="97"/>
      <c r="O287" s="97"/>
      <c r="P287" s="97">
        <f>$K272</f>
        <v>0</v>
      </c>
      <c r="Q287" s="98">
        <f t="shared" si="612"/>
        <v>16</v>
      </c>
      <c r="R287" s="97">
        <f t="shared" si="545"/>
        <v>105.87231873866266</v>
      </c>
      <c r="S287" s="97">
        <f t="shared" si="546"/>
        <v>63.294597825323031</v>
      </c>
      <c r="T287" s="97">
        <f t="shared" si="547"/>
        <v>42.577720913339625</v>
      </c>
      <c r="U287" s="97" t="str">
        <f t="shared" si="548"/>
        <v>QSOS</v>
      </c>
      <c r="V287" s="97">
        <f t="shared" si="549"/>
        <v>296.70540217467698</v>
      </c>
      <c r="W287" s="97">
        <f t="shared" si="533"/>
        <v>275</v>
      </c>
      <c r="X287" s="97">
        <f>SIN((90-$Y$9)*$AE$8)*TAN($AE$9*$AE$8)/TAN((90-'C'!$F211)*$AE$8)</f>
        <v>1.1314210160636555</v>
      </c>
      <c r="Y287" s="97">
        <f t="shared" si="550"/>
        <v>3.9313065427916092</v>
      </c>
      <c r="Z287" s="97">
        <f t="shared" si="551"/>
        <v>2.2206545302661578</v>
      </c>
      <c r="AA287" s="97">
        <f t="shared" si="552"/>
        <v>30.630456755407803</v>
      </c>
      <c r="AB287" s="97">
        <f t="shared" si="553"/>
        <v>63.235932093769605</v>
      </c>
      <c r="AC287" s="97">
        <f t="shared" si="554"/>
        <v>-32.605475338361799</v>
      </c>
      <c r="AD287" s="97">
        <f t="shared" si="555"/>
        <v>86.133611150822588</v>
      </c>
      <c r="AE287" s="97">
        <f>(COS( 90.833*$AE$8)-SIN($Y$9*$AE$8)*SIN('C'!$F211*$AE$8))/COS($Y$9*$AE$8)/COS('C'!$F211*$AE$8)</f>
        <v>-0.28475619094890342</v>
      </c>
      <c r="AF287" s="97">
        <f t="shared" si="556"/>
        <v>106.54427550293643</v>
      </c>
      <c r="AG287" s="97">
        <f>('C'!$E211+$AG$9+$AA$9/15)</f>
        <v>12.29077777777778</v>
      </c>
      <c r="AH287" s="97">
        <f t="shared" si="557"/>
        <v>0</v>
      </c>
      <c r="AI287" s="97">
        <f t="shared" si="558"/>
        <v>0</v>
      </c>
      <c r="AJ287" s="97">
        <f t="shared" si="559"/>
        <v>0</v>
      </c>
      <c r="AK287" s="97">
        <f t="shared" si="560"/>
        <v>6.5485370343896081</v>
      </c>
      <c r="AL287" s="97">
        <f t="shared" si="561"/>
        <v>6.5485370343896081</v>
      </c>
      <c r="AM287" s="97"/>
      <c r="AN287" s="97"/>
      <c r="AO287" s="97">
        <f t="shared" si="562"/>
        <v>0.27285570976623369</v>
      </c>
      <c r="AP287" s="97">
        <f>SIN((90-$Y$9)*$AE$8)*TAN($AC$10*$AE$8)/TAN((90-'C'!$F211)*$AE$8)</f>
        <v>-9.1471457217321236E-2</v>
      </c>
      <c r="AQ287" s="97">
        <f t="shared" si="563"/>
        <v>2.5695650812758871E-2</v>
      </c>
      <c r="AR287" s="97">
        <f t="shared" si="564"/>
        <v>1.0127663357422376</v>
      </c>
      <c r="AS287" s="97">
        <f t="shared" si="565"/>
        <v>-5.1819259289497017</v>
      </c>
      <c r="AT287" s="97">
        <f t="shared" si="566"/>
        <v>-9.106959298875525</v>
      </c>
      <c r="AU287" s="97">
        <f t="shared" si="567"/>
        <v>3.9250333699258233</v>
      </c>
      <c r="AV287" s="97">
        <f t="shared" si="568"/>
        <v>194.28888522782523</v>
      </c>
      <c r="AW287" s="97" t="s">
        <v>8053</v>
      </c>
      <c r="AX287" s="97" t="s">
        <v>8053</v>
      </c>
      <c r="AY287" s="97" t="s">
        <v>8053</v>
      </c>
      <c r="AZ287" s="97">
        <f t="shared" si="569"/>
        <v>12.029108886449393</v>
      </c>
      <c r="BA287" s="97">
        <f t="shared" si="570"/>
        <v>12.029108886449393</v>
      </c>
      <c r="BB287" s="97">
        <f t="shared" si="571"/>
        <v>0.50121287026872474</v>
      </c>
      <c r="BC287" s="97">
        <f t="shared" si="572"/>
        <v>0</v>
      </c>
      <c r="BD287" s="97">
        <f t="shared" si="573"/>
        <v>0</v>
      </c>
      <c r="BE287" s="97">
        <f t="shared" si="574"/>
        <v>0</v>
      </c>
      <c r="BF287" s="97">
        <f>SIN((90-$Y$9)*$AE$8)*TAN($AC$9*$AE$8)/TAN((90-'C'!$F211)*$AE$8)</f>
        <v>-1.131421016063656</v>
      </c>
      <c r="BG287" s="97">
        <f t="shared" si="575"/>
        <v>3.9313065427916136</v>
      </c>
      <c r="BH287" s="97">
        <f t="shared" si="576"/>
        <v>2.2206545302661587</v>
      </c>
      <c r="BI287" s="97">
        <f t="shared" si="577"/>
        <v>-30.630456755407799</v>
      </c>
      <c r="BJ287" s="97">
        <f t="shared" si="578"/>
        <v>-63.235932093769613</v>
      </c>
      <c r="BK287" s="97">
        <f t="shared" si="579"/>
        <v>32.605475338361813</v>
      </c>
      <c r="BL287" s="97">
        <f t="shared" si="580"/>
        <v>273.86638884917744</v>
      </c>
      <c r="BM287" s="97" t="s">
        <v>8053</v>
      </c>
      <c r="BN287" s="97" t="s">
        <v>8053</v>
      </c>
      <c r="BO287" s="97" t="s">
        <v>8053</v>
      </c>
      <c r="BP287" s="97">
        <f t="shared" si="581"/>
        <v>14.464476133668567</v>
      </c>
      <c r="BQ287" s="97">
        <f t="shared" si="582"/>
        <v>14.464476133668567</v>
      </c>
      <c r="BR287" s="97">
        <f t="shared" si="583"/>
        <v>0.60268650556952363</v>
      </c>
      <c r="BS287" s="97">
        <f t="shared" si="584"/>
        <v>0</v>
      </c>
      <c r="BT287" s="97">
        <f t="shared" si="585"/>
        <v>0</v>
      </c>
      <c r="BU287" s="97">
        <f t="shared" si="586"/>
        <v>0</v>
      </c>
      <c r="BV287" s="97">
        <f>SIN((90-$Y$9)*$AE$8)*TAN($AE$10*$AE$8)/TAN((90-'C'!$F211)*$AE$8)</f>
        <v>9.1471457217321209E-2</v>
      </c>
      <c r="BW287" s="97">
        <f t="shared" si="587"/>
        <v>2.5695650812758864E-2</v>
      </c>
      <c r="BX287" s="97">
        <f t="shared" si="588"/>
        <v>1.0127663357422376</v>
      </c>
      <c r="BY287" s="97">
        <f t="shared" si="589"/>
        <v>5.1819259289496999</v>
      </c>
      <c r="BZ287" s="97">
        <f t="shared" si="590"/>
        <v>9.1069592988755232</v>
      </c>
      <c r="CA287" s="97">
        <f t="shared" si="591"/>
        <v>-3.9250333699258233</v>
      </c>
      <c r="CB287" s="97">
        <f t="shared" si="592"/>
        <v>165.71111477217477</v>
      </c>
      <c r="CC287" s="97" t="s">
        <v>8053</v>
      </c>
      <c r="CD287" s="97" t="s">
        <v>8053</v>
      </c>
      <c r="CE287" s="97" t="s">
        <v>8053</v>
      </c>
      <c r="CF287" s="97">
        <f t="shared" si="593"/>
        <v>0</v>
      </c>
      <c r="CG287" s="97">
        <f t="shared" si="594"/>
        <v>0</v>
      </c>
      <c r="CH287" s="97">
        <f t="shared" si="595"/>
        <v>0</v>
      </c>
      <c r="CI287" s="97">
        <f t="shared" si="596"/>
        <v>0</v>
      </c>
      <c r="CJ287" s="97">
        <f t="shared" si="597"/>
        <v>0</v>
      </c>
      <c r="CK287" s="97">
        <f t="shared" si="598"/>
        <v>0</v>
      </c>
      <c r="CL287" s="97">
        <f>90-'C'!$F211</f>
        <v>68.718999999999994</v>
      </c>
      <c r="CM287" s="97">
        <v>16</v>
      </c>
      <c r="CN287" s="97"/>
      <c r="CO287" s="97"/>
      <c r="CP287" s="97">
        <f>$K272</f>
        <v>0</v>
      </c>
      <c r="CQ287" s="97"/>
      <c r="CR287" s="97" t="s">
        <v>8206</v>
      </c>
      <c r="CS287" s="97">
        <f t="shared" si="599"/>
        <v>16</v>
      </c>
      <c r="CT287" s="97">
        <f t="shared" si="600"/>
        <v>34.31666666666667</v>
      </c>
      <c r="CU287" s="97">
        <f>'C'!F211</f>
        <v>21.280999999999999</v>
      </c>
      <c r="CV287" s="97">
        <f t="shared" si="601"/>
        <v>3.1415926535897931</v>
      </c>
      <c r="CW287" s="97">
        <f t="shared" si="602"/>
        <v>1.7453292519943295E-2</v>
      </c>
      <c r="CX287" s="97">
        <f t="shared" si="603"/>
        <v>57.295779513082323</v>
      </c>
      <c r="CY287" s="97">
        <f t="shared" si="604"/>
        <v>0.59893882164272083</v>
      </c>
      <c r="CZ287" s="97">
        <f t="shared" si="605"/>
        <v>0.37142351811691326</v>
      </c>
      <c r="DA287" s="97">
        <f t="shared" si="606"/>
        <v>1.859548406678178</v>
      </c>
      <c r="DB287" s="97">
        <f t="shared" si="607"/>
        <v>63.294597825323031</v>
      </c>
      <c r="DC287" s="97">
        <f t="shared" si="608"/>
        <v>63.294597825323031</v>
      </c>
      <c r="DD287" s="97">
        <f t="shared" si="609"/>
        <v>296.70540217467698</v>
      </c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</row>
    <row r="288" spans="1:119" ht="30" customHeight="1" x14ac:dyDescent="0.2">
      <c r="A288" s="97">
        <f t="shared" si="534"/>
        <v>0</v>
      </c>
      <c r="B288" s="114">
        <f t="shared" si="535"/>
        <v>0.27207765143644785</v>
      </c>
      <c r="C288" s="97">
        <f t="shared" si="536"/>
        <v>0.27207765143644785</v>
      </c>
      <c r="D288" s="114">
        <f t="shared" si="610"/>
        <v>0.50112880065903032</v>
      </c>
      <c r="E288" s="97">
        <f t="shared" si="611"/>
        <v>0</v>
      </c>
      <c r="F288" s="98">
        <f t="shared" si="537"/>
        <v>0.50112880065903032</v>
      </c>
      <c r="G288" s="114">
        <f t="shared" si="538"/>
        <v>0.60354789723264257</v>
      </c>
      <c r="H288" s="97">
        <f t="shared" si="539"/>
        <v>0</v>
      </c>
      <c r="I288" s="98">
        <f t="shared" si="540"/>
        <v>0.60354789723264257</v>
      </c>
      <c r="J288" s="97">
        <f t="shared" si="541"/>
        <v>0</v>
      </c>
      <c r="K288" s="97">
        <f t="shared" si="542"/>
        <v>0</v>
      </c>
      <c r="L288" s="98">
        <f t="shared" si="543"/>
        <v>0</v>
      </c>
      <c r="M288" s="98">
        <f t="shared" si="544"/>
        <v>17</v>
      </c>
      <c r="N288" s="97"/>
      <c r="O288" s="97"/>
      <c r="P288" s="97"/>
      <c r="Q288" s="98">
        <f t="shared" si="612"/>
        <v>17</v>
      </c>
      <c r="R288" s="97">
        <f t="shared" si="545"/>
        <v>105.87231873866266</v>
      </c>
      <c r="S288" s="97">
        <f t="shared" si="546"/>
        <v>63.507974487437203</v>
      </c>
      <c r="T288" s="97">
        <f t="shared" si="547"/>
        <v>42.364344251225454</v>
      </c>
      <c r="U288" s="97" t="str">
        <f t="shared" si="548"/>
        <v>QSOS</v>
      </c>
      <c r="V288" s="97">
        <f t="shared" si="549"/>
        <v>296.4920255125628</v>
      </c>
      <c r="W288" s="97">
        <f t="shared" si="533"/>
        <v>276</v>
      </c>
      <c r="X288" s="97">
        <f>SIN((90-$Y$9)*$AE$8)*TAN($AE$9*$AE$8)/TAN((90-'C'!$F212)*$AE$8)</f>
        <v>1.1215644587616402</v>
      </c>
      <c r="Y288" s="97">
        <f t="shared" si="550"/>
        <v>3.9313065427916092</v>
      </c>
      <c r="Z288" s="97">
        <f t="shared" si="551"/>
        <v>2.2206545302661578</v>
      </c>
      <c r="AA288" s="97">
        <f t="shared" si="552"/>
        <v>30.335355756684951</v>
      </c>
      <c r="AB288" s="97">
        <f t="shared" si="553"/>
        <v>63.235932093769605</v>
      </c>
      <c r="AC288" s="97">
        <f t="shared" si="554"/>
        <v>-32.900576337084658</v>
      </c>
      <c r="AD288" s="97">
        <f t="shared" si="555"/>
        <v>86.428712149545447</v>
      </c>
      <c r="AE288" s="97">
        <f>(COS( 90.833*$AE$8)-SIN($Y$9*$AE$8)*SIN('C'!$F212*$AE$8))/COS($Y$9*$AE$8)/COS('C'!$F212*$AE$8)</f>
        <v>-0.28241845971471913</v>
      </c>
      <c r="AF288" s="97">
        <f t="shared" si="556"/>
        <v>106.40459911124476</v>
      </c>
      <c r="AG288" s="97">
        <f>('C'!$E212+$AG$9+$AA$9/15)</f>
        <v>12.291777777777778</v>
      </c>
      <c r="AH288" s="97">
        <f t="shared" si="557"/>
        <v>0</v>
      </c>
      <c r="AI288" s="97">
        <f t="shared" si="558"/>
        <v>0</v>
      </c>
      <c r="AJ288" s="97">
        <f t="shared" si="559"/>
        <v>0</v>
      </c>
      <c r="AK288" s="97">
        <f t="shared" si="560"/>
        <v>6.529863634474748</v>
      </c>
      <c r="AL288" s="97">
        <f t="shared" si="561"/>
        <v>6.529863634474748</v>
      </c>
      <c r="AM288" s="97"/>
      <c r="AN288" s="97"/>
      <c r="AO288" s="97">
        <f t="shared" si="562"/>
        <v>0.27207765143644785</v>
      </c>
      <c r="AP288" s="97">
        <f>SIN((90-$Y$9)*$AE$8)*TAN($AC$10*$AE$8)/TAN((90-'C'!$F212)*$AE$8)</f>
        <v>-9.0674588813110288E-2</v>
      </c>
      <c r="AQ288" s="97">
        <f t="shared" si="563"/>
        <v>2.5695650812758871E-2</v>
      </c>
      <c r="AR288" s="97">
        <f t="shared" si="564"/>
        <v>1.0127663357422376</v>
      </c>
      <c r="AS288" s="97">
        <f t="shared" si="565"/>
        <v>-5.1366608694597859</v>
      </c>
      <c r="AT288" s="97">
        <f t="shared" si="566"/>
        <v>-9.106959298875525</v>
      </c>
      <c r="AU288" s="97">
        <f t="shared" si="567"/>
        <v>3.9702984294157391</v>
      </c>
      <c r="AV288" s="97">
        <f t="shared" si="568"/>
        <v>194.2436201683353</v>
      </c>
      <c r="AW288" s="97" t="s">
        <v>8053</v>
      </c>
      <c r="AX288" s="97" t="s">
        <v>8053</v>
      </c>
      <c r="AY288" s="97" t="s">
        <v>8053</v>
      </c>
      <c r="AZ288" s="97">
        <f t="shared" si="569"/>
        <v>12.027091215816728</v>
      </c>
      <c r="BA288" s="97">
        <f t="shared" si="570"/>
        <v>12.027091215816728</v>
      </c>
      <c r="BB288" s="97">
        <f t="shared" si="571"/>
        <v>0.50112880065903032</v>
      </c>
      <c r="BC288" s="97">
        <f t="shared" si="572"/>
        <v>0</v>
      </c>
      <c r="BD288" s="97">
        <f t="shared" si="573"/>
        <v>0</v>
      </c>
      <c r="BE288" s="97">
        <f t="shared" si="574"/>
        <v>0</v>
      </c>
      <c r="BF288" s="97">
        <f>SIN((90-$Y$9)*$AE$8)*TAN($AC$9*$AE$8)/TAN((90-'C'!$F212)*$AE$8)</f>
        <v>-1.1215644587616407</v>
      </c>
      <c r="BG288" s="97">
        <f t="shared" si="575"/>
        <v>3.9313065427916136</v>
      </c>
      <c r="BH288" s="97">
        <f t="shared" si="576"/>
        <v>2.2206545302661587</v>
      </c>
      <c r="BI288" s="97">
        <f t="shared" si="577"/>
        <v>-30.335355756684951</v>
      </c>
      <c r="BJ288" s="97">
        <f t="shared" si="578"/>
        <v>-63.235932093769613</v>
      </c>
      <c r="BK288" s="97">
        <f t="shared" si="579"/>
        <v>32.900576337084658</v>
      </c>
      <c r="BL288" s="97">
        <f t="shared" si="580"/>
        <v>273.57128785045455</v>
      </c>
      <c r="BM288" s="97" t="s">
        <v>8053</v>
      </c>
      <c r="BN288" s="97" t="s">
        <v>8053</v>
      </c>
      <c r="BO288" s="97" t="s">
        <v>8053</v>
      </c>
      <c r="BP288" s="97">
        <f t="shared" si="581"/>
        <v>14.485149533583421</v>
      </c>
      <c r="BQ288" s="97">
        <f t="shared" si="582"/>
        <v>14.485149533583421</v>
      </c>
      <c r="BR288" s="97">
        <f t="shared" si="583"/>
        <v>0.60354789723264257</v>
      </c>
      <c r="BS288" s="97">
        <f t="shared" si="584"/>
        <v>0</v>
      </c>
      <c r="BT288" s="97">
        <f t="shared" si="585"/>
        <v>0</v>
      </c>
      <c r="BU288" s="97">
        <f t="shared" si="586"/>
        <v>0</v>
      </c>
      <c r="BV288" s="97">
        <f>SIN((90-$Y$9)*$AE$8)*TAN($AE$10*$AE$8)/TAN((90-'C'!$F212)*$AE$8)</f>
        <v>9.0674588813110274E-2</v>
      </c>
      <c r="BW288" s="97">
        <f t="shared" si="587"/>
        <v>2.5695650812758864E-2</v>
      </c>
      <c r="BX288" s="97">
        <f t="shared" si="588"/>
        <v>1.0127663357422376</v>
      </c>
      <c r="BY288" s="97">
        <f t="shared" si="589"/>
        <v>5.1366608694597851</v>
      </c>
      <c r="BZ288" s="97">
        <f t="shared" si="590"/>
        <v>9.1069592988755232</v>
      </c>
      <c r="CA288" s="97">
        <f t="shared" si="591"/>
        <v>-3.9702984294157382</v>
      </c>
      <c r="CB288" s="97">
        <f t="shared" si="592"/>
        <v>165.7563798316647</v>
      </c>
      <c r="CC288" s="97" t="s">
        <v>8053</v>
      </c>
      <c r="CD288" s="97" t="s">
        <v>8053</v>
      </c>
      <c r="CE288" s="97" t="s">
        <v>8053</v>
      </c>
      <c r="CF288" s="97">
        <f t="shared" si="593"/>
        <v>0</v>
      </c>
      <c r="CG288" s="97">
        <f t="shared" si="594"/>
        <v>0</v>
      </c>
      <c r="CH288" s="97">
        <f t="shared" si="595"/>
        <v>0</v>
      </c>
      <c r="CI288" s="97">
        <f t="shared" si="596"/>
        <v>0</v>
      </c>
      <c r="CJ288" s="97">
        <f t="shared" si="597"/>
        <v>0</v>
      </c>
      <c r="CK288" s="97">
        <f t="shared" si="598"/>
        <v>0</v>
      </c>
      <c r="CL288" s="97">
        <f>90-'C'!$F212</f>
        <v>68.888000000000005</v>
      </c>
      <c r="CM288" s="97">
        <v>17</v>
      </c>
      <c r="CN288" s="97"/>
      <c r="CO288" s="97"/>
      <c r="CP288" s="97"/>
      <c r="CQ288" s="97"/>
      <c r="CR288" s="97" t="s">
        <v>8206</v>
      </c>
      <c r="CS288" s="97">
        <f t="shared" si="599"/>
        <v>17</v>
      </c>
      <c r="CT288" s="97">
        <f t="shared" si="600"/>
        <v>34.31666666666667</v>
      </c>
      <c r="CU288" s="97">
        <f>'C'!F212</f>
        <v>21.111999999999998</v>
      </c>
      <c r="CV288" s="97">
        <f t="shared" si="601"/>
        <v>3.1415926535897931</v>
      </c>
      <c r="CW288" s="97">
        <f t="shared" si="602"/>
        <v>1.7453292519943295E-2</v>
      </c>
      <c r="CX288" s="97">
        <f t="shared" si="603"/>
        <v>57.295779513082323</v>
      </c>
      <c r="CY288" s="97">
        <f t="shared" si="604"/>
        <v>0.59893882164272083</v>
      </c>
      <c r="CZ288" s="97">
        <f t="shared" si="605"/>
        <v>0.36847391168104282</v>
      </c>
      <c r="DA288" s="97">
        <f t="shared" si="606"/>
        <v>1.8571105937558532</v>
      </c>
      <c r="DB288" s="97">
        <f t="shared" si="607"/>
        <v>63.507974487437203</v>
      </c>
      <c r="DC288" s="97">
        <f t="shared" si="608"/>
        <v>63.507974487437203</v>
      </c>
      <c r="DD288" s="97">
        <f t="shared" si="609"/>
        <v>296.4920255125628</v>
      </c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</row>
    <row r="289" spans="1:119" ht="30" customHeight="1" x14ac:dyDescent="0.2">
      <c r="A289" s="97">
        <f t="shared" si="534"/>
        <v>0</v>
      </c>
      <c r="B289" s="114">
        <f t="shared" si="535"/>
        <v>0.27131670874844077</v>
      </c>
      <c r="C289" s="97">
        <f t="shared" si="536"/>
        <v>0.27131670874844077</v>
      </c>
      <c r="D289" s="114">
        <f t="shared" si="610"/>
        <v>0.50108224452686934</v>
      </c>
      <c r="E289" s="97">
        <f t="shared" si="611"/>
        <v>0</v>
      </c>
      <c r="F289" s="98">
        <f t="shared" si="537"/>
        <v>0.50108224452686934</v>
      </c>
      <c r="G289" s="114">
        <f t="shared" si="538"/>
        <v>0.60447550658731652</v>
      </c>
      <c r="H289" s="97">
        <f t="shared" si="539"/>
        <v>0</v>
      </c>
      <c r="I289" s="98">
        <f t="shared" si="540"/>
        <v>0.60447550658731652</v>
      </c>
      <c r="J289" s="97">
        <f t="shared" si="541"/>
        <v>0</v>
      </c>
      <c r="K289" s="97">
        <f t="shared" si="542"/>
        <v>0</v>
      </c>
      <c r="L289" s="98">
        <f t="shared" si="543"/>
        <v>0</v>
      </c>
      <c r="M289" s="98">
        <f t="shared" si="544"/>
        <v>18</v>
      </c>
      <c r="N289" s="97"/>
      <c r="O289" s="97"/>
      <c r="P289" s="97"/>
      <c r="Q289" s="98">
        <f t="shared" si="612"/>
        <v>18</v>
      </c>
      <c r="R289" s="97">
        <f t="shared" si="545"/>
        <v>105.87231873866266</v>
      </c>
      <c r="S289" s="97">
        <f t="shared" si="546"/>
        <v>63.728765588018746</v>
      </c>
      <c r="T289" s="97">
        <f t="shared" si="547"/>
        <v>42.14355315064391</v>
      </c>
      <c r="U289" s="97" t="str">
        <f t="shared" si="548"/>
        <v>QSOS</v>
      </c>
      <c r="V289" s="97">
        <f t="shared" si="549"/>
        <v>296.27123441198125</v>
      </c>
      <c r="W289" s="97">
        <f t="shared" si="533"/>
        <v>277</v>
      </c>
      <c r="X289" s="97">
        <f>SIN((90-$Y$9)*$AE$8)*TAN($AE$9*$AE$8)/TAN((90-'C'!$F213)*$AE$8)</f>
        <v>1.1113815949656458</v>
      </c>
      <c r="Y289" s="97">
        <f t="shared" si="550"/>
        <v>3.9313065427916092</v>
      </c>
      <c r="Z289" s="97">
        <f t="shared" si="551"/>
        <v>2.2206545302661578</v>
      </c>
      <c r="AA289" s="97">
        <f t="shared" si="552"/>
        <v>30.031416389002366</v>
      </c>
      <c r="AB289" s="97">
        <f t="shared" si="553"/>
        <v>63.235932093769605</v>
      </c>
      <c r="AC289" s="97">
        <f t="shared" si="554"/>
        <v>-33.204515704767239</v>
      </c>
      <c r="AD289" s="97">
        <f t="shared" si="555"/>
        <v>86.732651517228021</v>
      </c>
      <c r="AE289" s="97">
        <f>(COS( 90.833*$AE$8)-SIN($Y$9*$AE$8)*SIN('C'!$F213*$AE$8))/COS($Y$9*$AE$8)/COS('C'!$F213*$AE$8)</f>
        <v>-0.28000350946470753</v>
      </c>
      <c r="AF289" s="97">
        <f t="shared" si="556"/>
        <v>106.26041416416956</v>
      </c>
      <c r="AG289" s="97">
        <f>('C'!$E213+$AG$9+$AA$9/15)</f>
        <v>12.29377777777778</v>
      </c>
      <c r="AH289" s="97">
        <f t="shared" si="557"/>
        <v>0</v>
      </c>
      <c r="AI289" s="97">
        <f t="shared" si="558"/>
        <v>0</v>
      </c>
      <c r="AJ289" s="97">
        <f t="shared" si="559"/>
        <v>0</v>
      </c>
      <c r="AK289" s="97">
        <f t="shared" si="560"/>
        <v>6.511601009962579</v>
      </c>
      <c r="AL289" s="97">
        <f t="shared" si="561"/>
        <v>6.511601009962579</v>
      </c>
      <c r="AM289" s="97"/>
      <c r="AN289" s="97"/>
      <c r="AO289" s="97">
        <f t="shared" si="562"/>
        <v>0.27131670874844077</v>
      </c>
      <c r="AP289" s="97">
        <f>SIN((90-$Y$9)*$AE$8)*TAN($AC$10*$AE$8)/TAN((90-'C'!$F213)*$AE$8)</f>
        <v>-8.9851339662846405E-2</v>
      </c>
      <c r="AQ289" s="97">
        <f t="shared" si="563"/>
        <v>2.5695650812758871E-2</v>
      </c>
      <c r="AR289" s="97">
        <f t="shared" si="564"/>
        <v>1.0127663357422376</v>
      </c>
      <c r="AS289" s="97">
        <f t="shared" si="565"/>
        <v>-5.0899006618817824</v>
      </c>
      <c r="AT289" s="97">
        <f t="shared" si="566"/>
        <v>-9.106959298875525</v>
      </c>
      <c r="AU289" s="97">
        <f t="shared" si="567"/>
        <v>4.0170586369937427</v>
      </c>
      <c r="AV289" s="97">
        <f t="shared" si="568"/>
        <v>194.19685996075731</v>
      </c>
      <c r="AW289" s="97" t="s">
        <v>8053</v>
      </c>
      <c r="AX289" s="97" t="s">
        <v>8053</v>
      </c>
      <c r="AY289" s="97" t="s">
        <v>8053</v>
      </c>
      <c r="AZ289" s="97">
        <f t="shared" si="569"/>
        <v>12.025973868644865</v>
      </c>
      <c r="BA289" s="97">
        <f t="shared" si="570"/>
        <v>12.025973868644865</v>
      </c>
      <c r="BB289" s="97">
        <f t="shared" si="571"/>
        <v>0.50108224452686934</v>
      </c>
      <c r="BC289" s="97">
        <f t="shared" si="572"/>
        <v>0</v>
      </c>
      <c r="BD289" s="97">
        <f t="shared" si="573"/>
        <v>0</v>
      </c>
      <c r="BE289" s="97">
        <f t="shared" si="574"/>
        <v>0</v>
      </c>
      <c r="BF289" s="97">
        <f>SIN((90-$Y$9)*$AE$8)*TAN($AC$9*$AE$8)/TAN((90-'C'!$F213)*$AE$8)</f>
        <v>-1.1113815949656463</v>
      </c>
      <c r="BG289" s="97">
        <f t="shared" si="575"/>
        <v>3.9313065427916136</v>
      </c>
      <c r="BH289" s="97">
        <f t="shared" si="576"/>
        <v>2.2206545302661587</v>
      </c>
      <c r="BI289" s="97">
        <f t="shared" si="577"/>
        <v>-30.031416389002363</v>
      </c>
      <c r="BJ289" s="97">
        <f t="shared" si="578"/>
        <v>-63.235932093769613</v>
      </c>
      <c r="BK289" s="97">
        <f t="shared" si="579"/>
        <v>33.204515704767246</v>
      </c>
      <c r="BL289" s="97">
        <f t="shared" si="580"/>
        <v>273.26734848277198</v>
      </c>
      <c r="BM289" s="97" t="s">
        <v>8053</v>
      </c>
      <c r="BN289" s="97" t="s">
        <v>8053</v>
      </c>
      <c r="BO289" s="97" t="s">
        <v>8053</v>
      </c>
      <c r="BP289" s="97">
        <f t="shared" si="581"/>
        <v>14.507412158095597</v>
      </c>
      <c r="BQ289" s="97">
        <f t="shared" si="582"/>
        <v>14.507412158095597</v>
      </c>
      <c r="BR289" s="97">
        <f t="shared" si="583"/>
        <v>0.60447550658731652</v>
      </c>
      <c r="BS289" s="97">
        <f t="shared" si="584"/>
        <v>0</v>
      </c>
      <c r="BT289" s="97">
        <f t="shared" si="585"/>
        <v>0</v>
      </c>
      <c r="BU289" s="97">
        <f t="shared" si="586"/>
        <v>0</v>
      </c>
      <c r="BV289" s="97">
        <f>SIN((90-$Y$9)*$AE$8)*TAN($AE$10*$AE$8)/TAN((90-'C'!$F213)*$AE$8)</f>
        <v>8.9851339662846377E-2</v>
      </c>
      <c r="BW289" s="97">
        <f t="shared" si="587"/>
        <v>2.5695650812758864E-2</v>
      </c>
      <c r="BX289" s="97">
        <f t="shared" si="588"/>
        <v>1.0127663357422376</v>
      </c>
      <c r="BY289" s="97">
        <f t="shared" si="589"/>
        <v>5.0899006618817815</v>
      </c>
      <c r="BZ289" s="97">
        <f t="shared" si="590"/>
        <v>9.1069592988755232</v>
      </c>
      <c r="CA289" s="97">
        <f t="shared" si="591"/>
        <v>-4.0170586369937418</v>
      </c>
      <c r="CB289" s="97">
        <f t="shared" si="592"/>
        <v>165.80314003924269</v>
      </c>
      <c r="CC289" s="97" t="s">
        <v>8053</v>
      </c>
      <c r="CD289" s="97" t="s">
        <v>8053</v>
      </c>
      <c r="CE289" s="97" t="s">
        <v>8053</v>
      </c>
      <c r="CF289" s="97">
        <f t="shared" si="593"/>
        <v>0</v>
      </c>
      <c r="CG289" s="97">
        <f t="shared" si="594"/>
        <v>0</v>
      </c>
      <c r="CH289" s="97">
        <f t="shared" si="595"/>
        <v>0</v>
      </c>
      <c r="CI289" s="97">
        <f t="shared" si="596"/>
        <v>0</v>
      </c>
      <c r="CJ289" s="97">
        <f t="shared" si="597"/>
        <v>0</v>
      </c>
      <c r="CK289" s="97">
        <f t="shared" si="598"/>
        <v>0</v>
      </c>
      <c r="CL289" s="97">
        <f>90-'C'!$F213</f>
        <v>69.063000000000002</v>
      </c>
      <c r="CM289" s="97">
        <v>18</v>
      </c>
      <c r="CN289" s="97"/>
      <c r="CO289" s="97"/>
      <c r="CP289" s="97"/>
      <c r="CQ289" s="97"/>
      <c r="CR289" s="97" t="s">
        <v>8206</v>
      </c>
      <c r="CS289" s="97">
        <f t="shared" si="599"/>
        <v>18</v>
      </c>
      <c r="CT289" s="97">
        <f t="shared" si="600"/>
        <v>34.31666666666667</v>
      </c>
      <c r="CU289" s="97">
        <f>'C'!F213</f>
        <v>20.937000000000001</v>
      </c>
      <c r="CV289" s="97">
        <f t="shared" si="601"/>
        <v>3.1415926535897931</v>
      </c>
      <c r="CW289" s="97">
        <f t="shared" si="602"/>
        <v>1.7453292519943295E-2</v>
      </c>
      <c r="CX289" s="97">
        <f t="shared" si="603"/>
        <v>57.295779513082323</v>
      </c>
      <c r="CY289" s="97">
        <f t="shared" si="604"/>
        <v>0.59893882164272083</v>
      </c>
      <c r="CZ289" s="97">
        <f t="shared" si="605"/>
        <v>0.36541958549005282</v>
      </c>
      <c r="DA289" s="97">
        <f t="shared" si="606"/>
        <v>1.8545940916975772</v>
      </c>
      <c r="DB289" s="97">
        <f t="shared" si="607"/>
        <v>63.728765588018746</v>
      </c>
      <c r="DC289" s="97">
        <f t="shared" si="608"/>
        <v>63.728765588018746</v>
      </c>
      <c r="DD289" s="97">
        <f t="shared" si="609"/>
        <v>296.27123441198125</v>
      </c>
      <c r="DE289" s="97"/>
      <c r="DF289" s="97"/>
      <c r="DG289" s="97"/>
      <c r="DH289" s="97"/>
      <c r="DI289" s="97"/>
      <c r="DJ289" s="97"/>
      <c r="DK289" s="97"/>
      <c r="DL289" s="97"/>
      <c r="DM289" s="97"/>
      <c r="DN289" s="97"/>
      <c r="DO289" s="97"/>
    </row>
    <row r="290" spans="1:119" ht="30" customHeight="1" x14ac:dyDescent="0.2">
      <c r="A290" s="97">
        <f t="shared" si="534"/>
        <v>0</v>
      </c>
      <c r="B290" s="114">
        <f t="shared" si="535"/>
        <v>0.2704899311554545</v>
      </c>
      <c r="C290" s="97">
        <f t="shared" si="536"/>
        <v>0.2704899311554545</v>
      </c>
      <c r="D290" s="114">
        <f t="shared" si="610"/>
        <v>0.50098989722423592</v>
      </c>
      <c r="E290" s="97">
        <f t="shared" si="611"/>
        <v>0</v>
      </c>
      <c r="F290" s="98">
        <f t="shared" si="537"/>
        <v>0.50098989722423592</v>
      </c>
      <c r="G290" s="114">
        <f t="shared" si="538"/>
        <v>0.60538561751363595</v>
      </c>
      <c r="H290" s="97">
        <f t="shared" si="539"/>
        <v>0</v>
      </c>
      <c r="I290" s="98">
        <f t="shared" si="540"/>
        <v>0.60538561751363595</v>
      </c>
      <c r="J290" s="97">
        <f t="shared" si="541"/>
        <v>0</v>
      </c>
      <c r="K290" s="97">
        <f t="shared" si="542"/>
        <v>0</v>
      </c>
      <c r="L290" s="98">
        <f t="shared" si="543"/>
        <v>0</v>
      </c>
      <c r="M290" s="98">
        <f t="shared" si="544"/>
        <v>19</v>
      </c>
      <c r="N290" s="97"/>
      <c r="O290" s="97"/>
      <c r="P290" s="97"/>
      <c r="Q290" s="98">
        <f t="shared" si="612"/>
        <v>19</v>
      </c>
      <c r="R290" s="97">
        <f t="shared" si="545"/>
        <v>105.87231873866266</v>
      </c>
      <c r="S290" s="97">
        <f t="shared" si="546"/>
        <v>63.956956535584332</v>
      </c>
      <c r="T290" s="97">
        <f t="shared" si="547"/>
        <v>41.915362203078324</v>
      </c>
      <c r="U290" s="97" t="str">
        <f t="shared" si="548"/>
        <v>QSOS</v>
      </c>
      <c r="V290" s="97">
        <f t="shared" si="549"/>
        <v>296.04304346441569</v>
      </c>
      <c r="W290" s="97">
        <f t="shared" si="533"/>
        <v>278</v>
      </c>
      <c r="X290" s="97">
        <f>SIN((90-$Y$9)*$AE$8)*TAN($AE$9*$AE$8)/TAN((90-'C'!$F214)*$AE$8)</f>
        <v>1.1008746092120483</v>
      </c>
      <c r="Y290" s="97">
        <f t="shared" si="550"/>
        <v>3.9313065427916092</v>
      </c>
      <c r="Z290" s="97">
        <f t="shared" si="551"/>
        <v>2.2206545302661578</v>
      </c>
      <c r="AA290" s="97">
        <f t="shared" si="552"/>
        <v>29.71877645552734</v>
      </c>
      <c r="AB290" s="97">
        <f t="shared" si="553"/>
        <v>63.235932093769605</v>
      </c>
      <c r="AC290" s="97">
        <f t="shared" si="554"/>
        <v>-33.517155638242265</v>
      </c>
      <c r="AD290" s="97">
        <f t="shared" si="555"/>
        <v>87.045291450703047</v>
      </c>
      <c r="AE290" s="97">
        <f>(COS( 90.833*$AE$8)-SIN($Y$9*$AE$8)*SIN('C'!$F214*$AE$8))/COS($Y$9*$AE$8)/COS('C'!$F214*$AE$8)</f>
        <v>-0.27751187575396696</v>
      </c>
      <c r="AF290" s="97">
        <f t="shared" si="556"/>
        <v>106.1117616508535</v>
      </c>
      <c r="AG290" s="97">
        <f>('C'!$E214+$AG$9+$AA$9/15)</f>
        <v>12.294777777777778</v>
      </c>
      <c r="AH290" s="97">
        <f t="shared" si="557"/>
        <v>0</v>
      </c>
      <c r="AI290" s="97">
        <f t="shared" si="558"/>
        <v>0</v>
      </c>
      <c r="AJ290" s="97">
        <f t="shared" si="559"/>
        <v>0</v>
      </c>
      <c r="AK290" s="97">
        <f t="shared" si="560"/>
        <v>6.491758347730908</v>
      </c>
      <c r="AL290" s="97">
        <f t="shared" si="561"/>
        <v>6.491758347730908</v>
      </c>
      <c r="AM290" s="97"/>
      <c r="AN290" s="97"/>
      <c r="AO290" s="97">
        <f t="shared" si="562"/>
        <v>0.2704899311554545</v>
      </c>
      <c r="AP290" s="97">
        <f>SIN((90-$Y$9)*$AE$8)*TAN($AC$10*$AE$8)/TAN((90-'C'!$F214)*$AE$8)</f>
        <v>-8.9001886378703821E-2</v>
      </c>
      <c r="AQ290" s="97">
        <f t="shared" si="563"/>
        <v>2.5695650812758871E-2</v>
      </c>
      <c r="AR290" s="97">
        <f t="shared" si="564"/>
        <v>1.0127663357422376</v>
      </c>
      <c r="AS290" s="97">
        <f t="shared" si="565"/>
        <v>-5.0416556329337805</v>
      </c>
      <c r="AT290" s="97">
        <f t="shared" si="566"/>
        <v>-9.106959298875525</v>
      </c>
      <c r="AU290" s="97">
        <f t="shared" si="567"/>
        <v>4.0653036659417445</v>
      </c>
      <c r="AV290" s="97">
        <f t="shared" si="568"/>
        <v>194.14861493180931</v>
      </c>
      <c r="AW290" s="97" t="s">
        <v>8053</v>
      </c>
      <c r="AX290" s="97" t="s">
        <v>8053</v>
      </c>
      <c r="AY290" s="97" t="s">
        <v>8053</v>
      </c>
      <c r="AZ290" s="97">
        <f t="shared" si="569"/>
        <v>12.023757533381662</v>
      </c>
      <c r="BA290" s="97">
        <f t="shared" si="570"/>
        <v>12.023757533381662</v>
      </c>
      <c r="BB290" s="97">
        <f t="shared" si="571"/>
        <v>0.50098989722423592</v>
      </c>
      <c r="BC290" s="97">
        <f t="shared" si="572"/>
        <v>0</v>
      </c>
      <c r="BD290" s="97">
        <f t="shared" si="573"/>
        <v>0</v>
      </c>
      <c r="BE290" s="97">
        <f t="shared" si="574"/>
        <v>0</v>
      </c>
      <c r="BF290" s="97">
        <f>SIN((90-$Y$9)*$AE$8)*TAN($AC$9*$AE$8)/TAN((90-'C'!$F214)*$AE$8)</f>
        <v>-1.1008746092120487</v>
      </c>
      <c r="BG290" s="97">
        <f t="shared" si="575"/>
        <v>3.9313065427916136</v>
      </c>
      <c r="BH290" s="97">
        <f t="shared" si="576"/>
        <v>2.2206545302661587</v>
      </c>
      <c r="BI290" s="97">
        <f t="shared" si="577"/>
        <v>-29.718776455527333</v>
      </c>
      <c r="BJ290" s="97">
        <f t="shared" si="578"/>
        <v>-63.235932093769613</v>
      </c>
      <c r="BK290" s="97">
        <f t="shared" si="579"/>
        <v>33.517155638242279</v>
      </c>
      <c r="BL290" s="97">
        <f t="shared" si="580"/>
        <v>272.95470854929698</v>
      </c>
      <c r="BM290" s="97" t="s">
        <v>8053</v>
      </c>
      <c r="BN290" s="97" t="s">
        <v>8053</v>
      </c>
      <c r="BO290" s="97" t="s">
        <v>8053</v>
      </c>
      <c r="BP290" s="97">
        <f t="shared" si="581"/>
        <v>14.529254820327264</v>
      </c>
      <c r="BQ290" s="97">
        <f t="shared" si="582"/>
        <v>14.529254820327264</v>
      </c>
      <c r="BR290" s="97">
        <f t="shared" si="583"/>
        <v>0.60538561751363595</v>
      </c>
      <c r="BS290" s="97">
        <f t="shared" si="584"/>
        <v>0</v>
      </c>
      <c r="BT290" s="97">
        <f t="shared" si="585"/>
        <v>0</v>
      </c>
      <c r="BU290" s="97">
        <f t="shared" si="586"/>
        <v>0</v>
      </c>
      <c r="BV290" s="97">
        <f>SIN((90-$Y$9)*$AE$8)*TAN($AE$10*$AE$8)/TAN((90-'C'!$F214)*$AE$8)</f>
        <v>8.9001886378703807E-2</v>
      </c>
      <c r="BW290" s="97">
        <f t="shared" si="587"/>
        <v>2.5695650812758864E-2</v>
      </c>
      <c r="BX290" s="97">
        <f t="shared" si="588"/>
        <v>1.0127663357422376</v>
      </c>
      <c r="BY290" s="97">
        <f t="shared" si="589"/>
        <v>5.0416556329337796</v>
      </c>
      <c r="BZ290" s="97">
        <f t="shared" si="590"/>
        <v>9.1069592988755232</v>
      </c>
      <c r="CA290" s="97">
        <f t="shared" si="591"/>
        <v>-4.0653036659417436</v>
      </c>
      <c r="CB290" s="97">
        <f t="shared" si="592"/>
        <v>165.85138506819069</v>
      </c>
      <c r="CC290" s="97" t="s">
        <v>8053</v>
      </c>
      <c r="CD290" s="97" t="s">
        <v>8053</v>
      </c>
      <c r="CE290" s="97" t="s">
        <v>8053</v>
      </c>
      <c r="CF290" s="97">
        <f t="shared" si="593"/>
        <v>0</v>
      </c>
      <c r="CG290" s="97">
        <f t="shared" si="594"/>
        <v>0</v>
      </c>
      <c r="CH290" s="97">
        <f t="shared" si="595"/>
        <v>0</v>
      </c>
      <c r="CI290" s="97">
        <f t="shared" si="596"/>
        <v>0</v>
      </c>
      <c r="CJ290" s="97">
        <f t="shared" si="597"/>
        <v>0</v>
      </c>
      <c r="CK290" s="97">
        <f t="shared" si="598"/>
        <v>0</v>
      </c>
      <c r="CL290" s="97">
        <f>90-'C'!$F214</f>
        <v>69.244</v>
      </c>
      <c r="CM290" s="97">
        <v>19</v>
      </c>
      <c r="CN290" s="97"/>
      <c r="CO290" s="97"/>
      <c r="CP290" s="97"/>
      <c r="CQ290" s="97"/>
      <c r="CR290" s="97" t="s">
        <v>8206</v>
      </c>
      <c r="CS290" s="97">
        <f t="shared" si="599"/>
        <v>19</v>
      </c>
      <c r="CT290" s="97">
        <f t="shared" si="600"/>
        <v>34.31666666666667</v>
      </c>
      <c r="CU290" s="97">
        <f>'C'!F214</f>
        <v>20.756</v>
      </c>
      <c r="CV290" s="97">
        <f t="shared" si="601"/>
        <v>3.1415926535897931</v>
      </c>
      <c r="CW290" s="97">
        <f t="shared" si="602"/>
        <v>1.7453292519943295E-2</v>
      </c>
      <c r="CX290" s="97">
        <f t="shared" si="603"/>
        <v>57.295779513082323</v>
      </c>
      <c r="CY290" s="97">
        <f t="shared" si="604"/>
        <v>0.59893882164272083</v>
      </c>
      <c r="CZ290" s="97">
        <f t="shared" si="605"/>
        <v>0.36226053954394305</v>
      </c>
      <c r="DA290" s="97">
        <f t="shared" si="606"/>
        <v>1.8519996158988472</v>
      </c>
      <c r="DB290" s="97">
        <f t="shared" si="607"/>
        <v>63.956956535584332</v>
      </c>
      <c r="DC290" s="97">
        <f t="shared" si="608"/>
        <v>63.956956535584332</v>
      </c>
      <c r="DD290" s="97">
        <f t="shared" si="609"/>
        <v>296.04304346441569</v>
      </c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</row>
    <row r="291" spans="1:119" ht="30" customHeight="1" x14ac:dyDescent="0.2">
      <c r="A291" s="97">
        <f t="shared" si="534"/>
        <v>0</v>
      </c>
      <c r="B291" s="114">
        <f t="shared" si="535"/>
        <v>0.26963936775995861</v>
      </c>
      <c r="C291" s="97">
        <f t="shared" si="536"/>
        <v>0.26963936775995861</v>
      </c>
      <c r="D291" s="114">
        <f t="shared" si="610"/>
        <v>0.50089345446343281</v>
      </c>
      <c r="E291" s="97">
        <f t="shared" si="611"/>
        <v>0</v>
      </c>
      <c r="F291" s="98">
        <f t="shared" si="537"/>
        <v>0.50089345446343281</v>
      </c>
      <c r="G291" s="114">
        <f t="shared" si="538"/>
        <v>0.60631951424246522</v>
      </c>
      <c r="H291" s="97">
        <f t="shared" si="539"/>
        <v>0</v>
      </c>
      <c r="I291" s="98">
        <f t="shared" si="540"/>
        <v>0.60631951424246522</v>
      </c>
      <c r="J291" s="97">
        <f t="shared" si="541"/>
        <v>0</v>
      </c>
      <c r="K291" s="97">
        <f t="shared" si="542"/>
        <v>0</v>
      </c>
      <c r="L291" s="98">
        <f t="shared" si="543"/>
        <v>0</v>
      </c>
      <c r="M291" s="98">
        <f t="shared" si="544"/>
        <v>20</v>
      </c>
      <c r="N291" s="97"/>
      <c r="O291" s="97"/>
      <c r="P291" s="97"/>
      <c r="Q291" s="98">
        <f t="shared" si="612"/>
        <v>20</v>
      </c>
      <c r="R291" s="97">
        <f t="shared" si="545"/>
        <v>105.87231873866266</v>
      </c>
      <c r="S291" s="97">
        <f t="shared" si="546"/>
        <v>64.192532593990336</v>
      </c>
      <c r="T291" s="97">
        <f t="shared" si="547"/>
        <v>41.67978614467232</v>
      </c>
      <c r="U291" s="97" t="str">
        <f t="shared" si="548"/>
        <v>QSOS</v>
      </c>
      <c r="V291" s="97">
        <f t="shared" si="549"/>
        <v>295.80746740600966</v>
      </c>
      <c r="W291" s="97">
        <f t="shared" si="533"/>
        <v>279</v>
      </c>
      <c r="X291" s="97">
        <f>SIN((90-$Y$9)*$AE$8)*TAN($AE$9*$AE$8)/TAN((90-'C'!$F215)*$AE$8)</f>
        <v>1.0900457140486939</v>
      </c>
      <c r="Y291" s="97">
        <f t="shared" si="550"/>
        <v>3.9313065427916092</v>
      </c>
      <c r="Z291" s="97">
        <f t="shared" si="551"/>
        <v>2.2206545302661578</v>
      </c>
      <c r="AA291" s="97">
        <f t="shared" si="552"/>
        <v>29.397573633148802</v>
      </c>
      <c r="AB291" s="97">
        <f t="shared" si="553"/>
        <v>63.235932093769605</v>
      </c>
      <c r="AC291" s="97">
        <f t="shared" si="554"/>
        <v>-33.838358460620803</v>
      </c>
      <c r="AD291" s="97">
        <f t="shared" si="555"/>
        <v>87.366494273081599</v>
      </c>
      <c r="AE291" s="97">
        <f>(COS( 90.833*$AE$8)-SIN($Y$9*$AE$8)*SIN('C'!$F215*$AE$8))/COS($Y$9*$AE$8)/COS('C'!$F215*$AE$8)</f>
        <v>-0.27494410128123642</v>
      </c>
      <c r="AF291" s="97">
        <f t="shared" si="556"/>
        <v>105.95868299297811</v>
      </c>
      <c r="AG291" s="97">
        <f>('C'!$E215+$AG$9+$AA$9/15)</f>
        <v>12.295777777777779</v>
      </c>
      <c r="AH291" s="97">
        <f t="shared" si="557"/>
        <v>0</v>
      </c>
      <c r="AI291" s="97">
        <f t="shared" si="558"/>
        <v>0</v>
      </c>
      <c r="AJ291" s="97">
        <f t="shared" si="559"/>
        <v>0</v>
      </c>
      <c r="AK291" s="97">
        <f t="shared" si="560"/>
        <v>6.4713448262390063</v>
      </c>
      <c r="AL291" s="97">
        <f t="shared" si="561"/>
        <v>6.4713448262390063</v>
      </c>
      <c r="AM291" s="97"/>
      <c r="AN291" s="97"/>
      <c r="AO291" s="97">
        <f t="shared" si="562"/>
        <v>0.26963936775995861</v>
      </c>
      <c r="AP291" s="97">
        <f>SIN((90-$Y$9)*$AE$8)*TAN($AC$10*$AE$8)/TAN((90-'C'!$F215)*$AE$8)</f>
        <v>-8.8126407837486861E-2</v>
      </c>
      <c r="AQ291" s="97">
        <f t="shared" si="563"/>
        <v>2.5695650812758871E-2</v>
      </c>
      <c r="AR291" s="97">
        <f t="shared" si="564"/>
        <v>1.0127663357422376</v>
      </c>
      <c r="AS291" s="97">
        <f t="shared" si="565"/>
        <v>-4.9919362390446311</v>
      </c>
      <c r="AT291" s="97">
        <f t="shared" si="566"/>
        <v>-9.106959298875525</v>
      </c>
      <c r="AU291" s="97">
        <f t="shared" si="567"/>
        <v>4.1150230598308939</v>
      </c>
      <c r="AV291" s="97">
        <f t="shared" si="568"/>
        <v>194.09889553792016</v>
      </c>
      <c r="AW291" s="97" t="s">
        <v>8053</v>
      </c>
      <c r="AX291" s="97" t="s">
        <v>8053</v>
      </c>
      <c r="AY291" s="97" t="s">
        <v>8053</v>
      </c>
      <c r="AZ291" s="97">
        <f t="shared" si="569"/>
        <v>12.021442907122387</v>
      </c>
      <c r="BA291" s="97">
        <f t="shared" si="570"/>
        <v>12.021442907122387</v>
      </c>
      <c r="BB291" s="97">
        <f t="shared" si="571"/>
        <v>0.50089345446343281</v>
      </c>
      <c r="BC291" s="97">
        <f t="shared" si="572"/>
        <v>0</v>
      </c>
      <c r="BD291" s="97">
        <f t="shared" si="573"/>
        <v>0</v>
      </c>
      <c r="BE291" s="97">
        <f t="shared" si="574"/>
        <v>0</v>
      </c>
      <c r="BF291" s="97">
        <f>SIN((90-$Y$9)*$AE$8)*TAN($AC$9*$AE$8)/TAN((90-'C'!$F215)*$AE$8)</f>
        <v>-1.0900457140486943</v>
      </c>
      <c r="BG291" s="97">
        <f t="shared" si="575"/>
        <v>3.9313065427916136</v>
      </c>
      <c r="BH291" s="97">
        <f t="shared" si="576"/>
        <v>2.2206545302661587</v>
      </c>
      <c r="BI291" s="97">
        <f t="shared" si="577"/>
        <v>-29.397573633148802</v>
      </c>
      <c r="BJ291" s="97">
        <f t="shared" si="578"/>
        <v>-63.235932093769613</v>
      </c>
      <c r="BK291" s="97">
        <f t="shared" si="579"/>
        <v>33.83835846062081</v>
      </c>
      <c r="BL291" s="97">
        <f t="shared" si="580"/>
        <v>272.63350572691843</v>
      </c>
      <c r="BM291" s="97" t="s">
        <v>8053</v>
      </c>
      <c r="BN291" s="97" t="s">
        <v>8053</v>
      </c>
      <c r="BO291" s="97" t="s">
        <v>8053</v>
      </c>
      <c r="BP291" s="97">
        <f t="shared" si="581"/>
        <v>14.551668341819166</v>
      </c>
      <c r="BQ291" s="97">
        <f t="shared" si="582"/>
        <v>14.551668341819166</v>
      </c>
      <c r="BR291" s="97">
        <f t="shared" si="583"/>
        <v>0.60631951424246522</v>
      </c>
      <c r="BS291" s="97">
        <f t="shared" si="584"/>
        <v>0</v>
      </c>
      <c r="BT291" s="97">
        <f t="shared" si="585"/>
        <v>0</v>
      </c>
      <c r="BU291" s="97">
        <f t="shared" si="586"/>
        <v>0</v>
      </c>
      <c r="BV291" s="97">
        <f>SIN((90-$Y$9)*$AE$8)*TAN($AE$10*$AE$8)/TAN((90-'C'!$F215)*$AE$8)</f>
        <v>8.8126407837486848E-2</v>
      </c>
      <c r="BW291" s="97">
        <f t="shared" si="587"/>
        <v>2.5695650812758864E-2</v>
      </c>
      <c r="BX291" s="97">
        <f t="shared" si="588"/>
        <v>1.0127663357422376</v>
      </c>
      <c r="BY291" s="97">
        <f t="shared" si="589"/>
        <v>4.9919362390446302</v>
      </c>
      <c r="BZ291" s="97">
        <f t="shared" si="590"/>
        <v>9.1069592988755232</v>
      </c>
      <c r="CA291" s="97">
        <f t="shared" si="591"/>
        <v>-4.115023059830893</v>
      </c>
      <c r="CB291" s="97">
        <f t="shared" si="592"/>
        <v>165.90110446207984</v>
      </c>
      <c r="CC291" s="97" t="s">
        <v>8053</v>
      </c>
      <c r="CD291" s="97" t="s">
        <v>8053</v>
      </c>
      <c r="CE291" s="97" t="s">
        <v>8053</v>
      </c>
      <c r="CF291" s="97">
        <f t="shared" si="593"/>
        <v>0</v>
      </c>
      <c r="CG291" s="97">
        <f t="shared" si="594"/>
        <v>0</v>
      </c>
      <c r="CH291" s="97">
        <f t="shared" si="595"/>
        <v>0</v>
      </c>
      <c r="CI291" s="97">
        <f t="shared" si="596"/>
        <v>0</v>
      </c>
      <c r="CJ291" s="97">
        <f t="shared" si="597"/>
        <v>0</v>
      </c>
      <c r="CK291" s="97">
        <f t="shared" si="598"/>
        <v>0</v>
      </c>
      <c r="CL291" s="97">
        <f>90-'C'!$F215</f>
        <v>69.430999999999997</v>
      </c>
      <c r="CM291" s="97">
        <v>20</v>
      </c>
      <c r="CN291" s="97"/>
      <c r="CO291" s="97"/>
      <c r="CP291" s="97"/>
      <c r="CQ291" s="97"/>
      <c r="CR291" s="97" t="s">
        <v>8206</v>
      </c>
      <c r="CS291" s="97">
        <f t="shared" si="599"/>
        <v>20</v>
      </c>
      <c r="CT291" s="97">
        <f t="shared" si="600"/>
        <v>34.31666666666667</v>
      </c>
      <c r="CU291" s="97">
        <f>'C'!F215</f>
        <v>20.568999999999999</v>
      </c>
      <c r="CV291" s="97">
        <f t="shared" si="601"/>
        <v>3.1415926535897931</v>
      </c>
      <c r="CW291" s="97">
        <f t="shared" si="602"/>
        <v>1.7453292519943295E-2</v>
      </c>
      <c r="CX291" s="97">
        <f t="shared" si="603"/>
        <v>57.295779513082323</v>
      </c>
      <c r="CY291" s="97">
        <f t="shared" si="604"/>
        <v>0.59893882164272083</v>
      </c>
      <c r="CZ291" s="97">
        <f t="shared" si="605"/>
        <v>0.35899677384271361</v>
      </c>
      <c r="DA291" s="97">
        <f t="shared" si="606"/>
        <v>1.8493278893043879</v>
      </c>
      <c r="DB291" s="97">
        <f t="shared" si="607"/>
        <v>64.192532593990336</v>
      </c>
      <c r="DC291" s="97">
        <f t="shared" si="608"/>
        <v>64.192532593990336</v>
      </c>
      <c r="DD291" s="97">
        <f t="shared" si="609"/>
        <v>295.80746740600966</v>
      </c>
      <c r="DE291" s="97"/>
      <c r="DF291" s="97"/>
      <c r="DG291" s="97"/>
      <c r="DH291" s="97"/>
      <c r="DI291" s="97"/>
      <c r="DJ291" s="97"/>
      <c r="DK291" s="97"/>
      <c r="DL291" s="97"/>
      <c r="DM291" s="97"/>
      <c r="DN291" s="97"/>
      <c r="DO291" s="97"/>
    </row>
    <row r="292" spans="1:119" ht="30" customHeight="1" x14ac:dyDescent="0.2">
      <c r="A292" s="97">
        <f t="shared" si="534"/>
        <v>0</v>
      </c>
      <c r="B292" s="114">
        <f t="shared" si="535"/>
        <v>0.26876539977947755</v>
      </c>
      <c r="C292" s="97">
        <f t="shared" si="536"/>
        <v>0.26876539977947755</v>
      </c>
      <c r="D292" s="114">
        <f t="shared" si="610"/>
        <v>0.50079294559513265</v>
      </c>
      <c r="E292" s="97">
        <f t="shared" si="611"/>
        <v>0</v>
      </c>
      <c r="F292" s="98">
        <f t="shared" si="537"/>
        <v>0.50079294559513265</v>
      </c>
      <c r="G292" s="114">
        <f t="shared" si="538"/>
        <v>0.60727681555627977</v>
      </c>
      <c r="H292" s="97">
        <f t="shared" si="539"/>
        <v>0</v>
      </c>
      <c r="I292" s="98">
        <f t="shared" si="540"/>
        <v>0.60727681555627977</v>
      </c>
      <c r="J292" s="97">
        <f t="shared" si="541"/>
        <v>0</v>
      </c>
      <c r="K292" s="97">
        <f t="shared" si="542"/>
        <v>0</v>
      </c>
      <c r="L292" s="98">
        <f t="shared" si="543"/>
        <v>0</v>
      </c>
      <c r="M292" s="98">
        <f t="shared" si="544"/>
        <v>21</v>
      </c>
      <c r="N292" s="97"/>
      <c r="O292" s="97"/>
      <c r="P292" s="97"/>
      <c r="Q292" s="98">
        <f t="shared" si="612"/>
        <v>21</v>
      </c>
      <c r="R292" s="97">
        <f t="shared" si="545"/>
        <v>105.87231873866266</v>
      </c>
      <c r="S292" s="97">
        <f t="shared" si="546"/>
        <v>64.435478911492865</v>
      </c>
      <c r="T292" s="97">
        <f t="shared" si="547"/>
        <v>41.436839827169791</v>
      </c>
      <c r="U292" s="97" t="str">
        <f t="shared" si="548"/>
        <v>QSOS</v>
      </c>
      <c r="V292" s="97">
        <f t="shared" si="549"/>
        <v>295.56452108850715</v>
      </c>
      <c r="W292" s="97">
        <f t="shared" si="533"/>
        <v>280</v>
      </c>
      <c r="X292" s="97">
        <f>SIN((90-$Y$9)*$AE$8)*TAN($AE$9*$AE$8)/TAN((90-'C'!$F216)*$AE$8)</f>
        <v>1.0788971458525047</v>
      </c>
      <c r="Y292" s="97">
        <f t="shared" si="550"/>
        <v>3.9313065427916092</v>
      </c>
      <c r="Z292" s="97">
        <f t="shared" si="551"/>
        <v>2.2206545302661578</v>
      </c>
      <c r="AA292" s="97">
        <f t="shared" si="552"/>
        <v>29.067945160175611</v>
      </c>
      <c r="AB292" s="97">
        <f t="shared" si="553"/>
        <v>63.235932093769605</v>
      </c>
      <c r="AC292" s="97">
        <f t="shared" si="554"/>
        <v>-34.167986933593994</v>
      </c>
      <c r="AD292" s="97">
        <f t="shared" si="555"/>
        <v>87.696122746054783</v>
      </c>
      <c r="AE292" s="97">
        <f>(COS( 90.833*$AE$8)-SIN($Y$9*$AE$8)*SIN('C'!$F216*$AE$8))/COS($Y$9*$AE$8)/COS('C'!$F216*$AE$8)</f>
        <v>-0.27230073488997258</v>
      </c>
      <c r="AF292" s="97">
        <f t="shared" si="556"/>
        <v>105.80121996350741</v>
      </c>
      <c r="AG292" s="97">
        <f>('C'!$E216+$AG$9+$AA$9/15)</f>
        <v>12.29677777777778</v>
      </c>
      <c r="AH292" s="97">
        <f t="shared" si="557"/>
        <v>0</v>
      </c>
      <c r="AI292" s="97">
        <f t="shared" si="558"/>
        <v>0</v>
      </c>
      <c r="AJ292" s="97">
        <f t="shared" si="559"/>
        <v>0</v>
      </c>
      <c r="AK292" s="97">
        <f t="shared" si="560"/>
        <v>6.4503695947074613</v>
      </c>
      <c r="AL292" s="97">
        <f t="shared" si="561"/>
        <v>6.4503695947074613</v>
      </c>
      <c r="AM292" s="97"/>
      <c r="AN292" s="97"/>
      <c r="AO292" s="97">
        <f t="shared" si="562"/>
        <v>0.26876539977947755</v>
      </c>
      <c r="AP292" s="97">
        <f>SIN((90-$Y$9)*$AE$8)*TAN($AC$10*$AE$8)/TAN((90-'C'!$F216)*$AE$8)</f>
        <v>-8.722508484249776E-2</v>
      </c>
      <c r="AQ292" s="97">
        <f t="shared" si="563"/>
        <v>2.5695650812758871E-2</v>
      </c>
      <c r="AR292" s="97">
        <f t="shared" si="564"/>
        <v>1.0127663357422376</v>
      </c>
      <c r="AS292" s="97">
        <f t="shared" si="565"/>
        <v>-4.940753046456587</v>
      </c>
      <c r="AT292" s="97">
        <f t="shared" si="566"/>
        <v>-9.106959298875525</v>
      </c>
      <c r="AU292" s="97">
        <f t="shared" si="567"/>
        <v>4.166206252418938</v>
      </c>
      <c r="AV292" s="97">
        <f t="shared" si="568"/>
        <v>194.04771234533212</v>
      </c>
      <c r="AW292" s="97" t="s">
        <v>8053</v>
      </c>
      <c r="AX292" s="97" t="s">
        <v>8053</v>
      </c>
      <c r="AY292" s="97" t="s">
        <v>8053</v>
      </c>
      <c r="AZ292" s="97">
        <f t="shared" si="569"/>
        <v>12.019030694283185</v>
      </c>
      <c r="BA292" s="97">
        <f t="shared" si="570"/>
        <v>12.019030694283185</v>
      </c>
      <c r="BB292" s="97">
        <f t="shared" si="571"/>
        <v>0.50079294559513265</v>
      </c>
      <c r="BC292" s="97">
        <f t="shared" si="572"/>
        <v>0</v>
      </c>
      <c r="BD292" s="97">
        <f t="shared" si="573"/>
        <v>0</v>
      </c>
      <c r="BE292" s="97">
        <f t="shared" si="574"/>
        <v>0</v>
      </c>
      <c r="BF292" s="97">
        <f>SIN((90-$Y$9)*$AE$8)*TAN($AC$9*$AE$8)/TAN((90-'C'!$F216)*$AE$8)</f>
        <v>-1.0788971458525052</v>
      </c>
      <c r="BG292" s="97">
        <f t="shared" si="575"/>
        <v>3.9313065427916136</v>
      </c>
      <c r="BH292" s="97">
        <f t="shared" si="576"/>
        <v>2.2206545302661587</v>
      </c>
      <c r="BI292" s="97">
        <f t="shared" si="577"/>
        <v>-29.067945160175611</v>
      </c>
      <c r="BJ292" s="97">
        <f t="shared" si="578"/>
        <v>-63.235932093769613</v>
      </c>
      <c r="BK292" s="97">
        <f t="shared" si="579"/>
        <v>34.167986933594001</v>
      </c>
      <c r="BL292" s="97">
        <f t="shared" si="580"/>
        <v>272.30387725394525</v>
      </c>
      <c r="BM292" s="97" t="s">
        <v>8053</v>
      </c>
      <c r="BN292" s="97" t="s">
        <v>8053</v>
      </c>
      <c r="BO292" s="97" t="s">
        <v>8053</v>
      </c>
      <c r="BP292" s="97">
        <f t="shared" si="581"/>
        <v>14.574643573350714</v>
      </c>
      <c r="BQ292" s="97">
        <f t="shared" si="582"/>
        <v>14.574643573350714</v>
      </c>
      <c r="BR292" s="97">
        <f t="shared" si="583"/>
        <v>0.60727681555627977</v>
      </c>
      <c r="BS292" s="97">
        <f t="shared" si="584"/>
        <v>0</v>
      </c>
      <c r="BT292" s="97">
        <f t="shared" si="585"/>
        <v>0</v>
      </c>
      <c r="BU292" s="97">
        <f t="shared" si="586"/>
        <v>0</v>
      </c>
      <c r="BV292" s="97">
        <f>SIN((90-$Y$9)*$AE$8)*TAN($AE$10*$AE$8)/TAN((90-'C'!$F216)*$AE$8)</f>
        <v>8.7225084842497733E-2</v>
      </c>
      <c r="BW292" s="97">
        <f t="shared" si="587"/>
        <v>2.5695650812758864E-2</v>
      </c>
      <c r="BX292" s="97">
        <f t="shared" si="588"/>
        <v>1.0127663357422376</v>
      </c>
      <c r="BY292" s="97">
        <f t="shared" si="589"/>
        <v>4.9407530464565852</v>
      </c>
      <c r="BZ292" s="97">
        <f t="shared" si="590"/>
        <v>9.1069592988755232</v>
      </c>
      <c r="CA292" s="97">
        <f t="shared" si="591"/>
        <v>-4.166206252418938</v>
      </c>
      <c r="CB292" s="97">
        <f t="shared" si="592"/>
        <v>165.95228765466788</v>
      </c>
      <c r="CC292" s="97" t="s">
        <v>8053</v>
      </c>
      <c r="CD292" s="97" t="s">
        <v>8053</v>
      </c>
      <c r="CE292" s="97" t="s">
        <v>8053</v>
      </c>
      <c r="CF292" s="97">
        <f t="shared" si="593"/>
        <v>0</v>
      </c>
      <c r="CG292" s="97">
        <f t="shared" si="594"/>
        <v>0</v>
      </c>
      <c r="CH292" s="97">
        <f t="shared" si="595"/>
        <v>0</v>
      </c>
      <c r="CI292" s="97">
        <f t="shared" si="596"/>
        <v>0</v>
      </c>
      <c r="CJ292" s="97">
        <f t="shared" si="597"/>
        <v>0</v>
      </c>
      <c r="CK292" s="97">
        <f t="shared" si="598"/>
        <v>0</v>
      </c>
      <c r="CL292" s="97">
        <f>90-'C'!$F216</f>
        <v>69.623999999999995</v>
      </c>
      <c r="CM292" s="97">
        <v>21</v>
      </c>
      <c r="CN292" s="97"/>
      <c r="CO292" s="97"/>
      <c r="CP292" s="97"/>
      <c r="CQ292" s="97"/>
      <c r="CR292" s="97" t="s">
        <v>8206</v>
      </c>
      <c r="CS292" s="97">
        <f t="shared" si="599"/>
        <v>21</v>
      </c>
      <c r="CT292" s="97">
        <f t="shared" si="600"/>
        <v>34.31666666666667</v>
      </c>
      <c r="CU292" s="97">
        <f>'C'!F216</f>
        <v>20.376000000000001</v>
      </c>
      <c r="CV292" s="97">
        <f t="shared" si="601"/>
        <v>3.1415926535897931</v>
      </c>
      <c r="CW292" s="97">
        <f t="shared" si="602"/>
        <v>1.7453292519943295E-2</v>
      </c>
      <c r="CX292" s="97">
        <f t="shared" si="603"/>
        <v>57.295779513082323</v>
      </c>
      <c r="CY292" s="97">
        <f t="shared" si="604"/>
        <v>0.59893882164272083</v>
      </c>
      <c r="CZ292" s="97">
        <f t="shared" si="605"/>
        <v>0.35562828838636462</v>
      </c>
      <c r="DA292" s="97">
        <f t="shared" si="606"/>
        <v>1.8465796409899591</v>
      </c>
      <c r="DB292" s="97">
        <f t="shared" si="607"/>
        <v>64.435478911492865</v>
      </c>
      <c r="DC292" s="97">
        <f t="shared" si="608"/>
        <v>64.435478911492865</v>
      </c>
      <c r="DD292" s="97">
        <f t="shared" si="609"/>
        <v>295.56452108850715</v>
      </c>
      <c r="DE292" s="97"/>
      <c r="DF292" s="97"/>
      <c r="DG292" s="97"/>
      <c r="DH292" s="97"/>
      <c r="DI292" s="97"/>
      <c r="DJ292" s="97"/>
      <c r="DK292" s="97"/>
      <c r="DL292" s="97"/>
      <c r="DM292" s="97"/>
      <c r="DN292" s="97"/>
      <c r="DO292" s="97"/>
    </row>
    <row r="293" spans="1:119" ht="30" customHeight="1" x14ac:dyDescent="0.2">
      <c r="A293" s="97">
        <f t="shared" si="534"/>
        <v>0</v>
      </c>
      <c r="B293" s="114">
        <f t="shared" si="535"/>
        <v>0.26783144297750228</v>
      </c>
      <c r="C293" s="97">
        <f t="shared" si="536"/>
        <v>0.26783144297750228</v>
      </c>
      <c r="D293" s="114">
        <f t="shared" si="610"/>
        <v>0.50064746732148746</v>
      </c>
      <c r="E293" s="97">
        <f t="shared" si="611"/>
        <v>0</v>
      </c>
      <c r="F293" s="98">
        <f t="shared" si="537"/>
        <v>0.50064746732148746</v>
      </c>
      <c r="G293" s="114">
        <f t="shared" si="538"/>
        <v>0.60821077235825505</v>
      </c>
      <c r="H293" s="97">
        <f t="shared" si="539"/>
        <v>0</v>
      </c>
      <c r="I293" s="98">
        <f t="shared" si="540"/>
        <v>0.60821077235825505</v>
      </c>
      <c r="J293" s="97">
        <f t="shared" si="541"/>
        <v>0</v>
      </c>
      <c r="K293" s="97">
        <f t="shared" si="542"/>
        <v>0</v>
      </c>
      <c r="L293" s="98">
        <f t="shared" si="543"/>
        <v>0</v>
      </c>
      <c r="M293" s="98">
        <f t="shared" si="544"/>
        <v>22</v>
      </c>
      <c r="N293" s="102"/>
      <c r="O293" s="97"/>
      <c r="P293" s="97"/>
      <c r="Q293" s="98">
        <f t="shared" si="612"/>
        <v>22</v>
      </c>
      <c r="R293" s="97">
        <f t="shared" si="545"/>
        <v>105.87231873866266</v>
      </c>
      <c r="S293" s="97">
        <f t="shared" si="546"/>
        <v>64.684523248809327</v>
      </c>
      <c r="T293" s="97">
        <f t="shared" si="547"/>
        <v>41.187795489853329</v>
      </c>
      <c r="U293" s="97" t="str">
        <f t="shared" si="548"/>
        <v>QSOS</v>
      </c>
      <c r="V293" s="97">
        <f t="shared" si="549"/>
        <v>295.31547675119066</v>
      </c>
      <c r="W293" s="97">
        <f t="shared" si="533"/>
        <v>281</v>
      </c>
      <c r="X293" s="97">
        <f>SIN((90-$Y$9)*$AE$8)*TAN($AE$9*$AE$8)/TAN((90-'C'!$F217)*$AE$8)</f>
        <v>1.067488705204092</v>
      </c>
      <c r="Y293" s="97">
        <f t="shared" si="550"/>
        <v>3.9313065427916092</v>
      </c>
      <c r="Z293" s="97">
        <f t="shared" si="551"/>
        <v>2.2206545302661578</v>
      </c>
      <c r="AA293" s="97">
        <f t="shared" si="552"/>
        <v>28.731720711464504</v>
      </c>
      <c r="AB293" s="97">
        <f t="shared" si="553"/>
        <v>63.235932093769605</v>
      </c>
      <c r="AC293" s="97">
        <f t="shared" si="554"/>
        <v>-34.504211382305101</v>
      </c>
      <c r="AD293" s="97">
        <f t="shared" si="555"/>
        <v>88.03234719476589</v>
      </c>
      <c r="AE293" s="97">
        <f>(COS( 90.833*$AE$8)-SIN($Y$9*$AE$8)*SIN('C'!$F217*$AE$8))/COS($Y$9*$AE$8)/COS('C'!$F217*$AE$8)</f>
        <v>-0.2695959729113318</v>
      </c>
      <c r="AF293" s="97">
        <f t="shared" si="556"/>
        <v>105.64022630740396</v>
      </c>
      <c r="AG293" s="97">
        <f>('C'!$E217+$AG$9+$AA$9/15)</f>
        <v>12.29677777777778</v>
      </c>
      <c r="AH293" s="97">
        <f t="shared" si="557"/>
        <v>0</v>
      </c>
      <c r="AI293" s="97">
        <f t="shared" si="558"/>
        <v>0</v>
      </c>
      <c r="AJ293" s="97">
        <f t="shared" si="559"/>
        <v>0</v>
      </c>
      <c r="AK293" s="97">
        <f t="shared" si="560"/>
        <v>6.4279546314600546</v>
      </c>
      <c r="AL293" s="97">
        <f t="shared" si="561"/>
        <v>6.4279546314600546</v>
      </c>
      <c r="AM293" s="97"/>
      <c r="AN293" s="97"/>
      <c r="AO293" s="97">
        <f t="shared" si="562"/>
        <v>0.26783144297750228</v>
      </c>
      <c r="AP293" s="97">
        <f>SIN((90-$Y$9)*$AE$8)*TAN($AC$10*$AE$8)/TAN((90-'C'!$F217)*$AE$8)</f>
        <v>-8.6302752062859062E-2</v>
      </c>
      <c r="AQ293" s="97">
        <f t="shared" si="563"/>
        <v>2.5695650812758871E-2</v>
      </c>
      <c r="AR293" s="97">
        <f t="shared" si="564"/>
        <v>1.0127663357422376</v>
      </c>
      <c r="AS293" s="97">
        <f t="shared" si="565"/>
        <v>-4.8883808679443295</v>
      </c>
      <c r="AT293" s="97">
        <f t="shared" si="566"/>
        <v>-9.106959298875525</v>
      </c>
      <c r="AU293" s="97">
        <f t="shared" si="567"/>
        <v>4.2185784309311956</v>
      </c>
      <c r="AV293" s="97">
        <f t="shared" si="568"/>
        <v>193.99534016681986</v>
      </c>
      <c r="AW293" s="97" t="s">
        <v>8053</v>
      </c>
      <c r="AX293" s="97" t="s">
        <v>8053</v>
      </c>
      <c r="AY293" s="97" t="s">
        <v>8053</v>
      </c>
      <c r="AZ293" s="97">
        <f t="shared" si="569"/>
        <v>12.0155392157157</v>
      </c>
      <c r="BA293" s="97">
        <f t="shared" si="570"/>
        <v>12.0155392157157</v>
      </c>
      <c r="BB293" s="97">
        <f t="shared" si="571"/>
        <v>0.50064746732148746</v>
      </c>
      <c r="BC293" s="97">
        <f t="shared" si="572"/>
        <v>0</v>
      </c>
      <c r="BD293" s="97">
        <f t="shared" si="573"/>
        <v>0</v>
      </c>
      <c r="BE293" s="97">
        <f t="shared" si="574"/>
        <v>0</v>
      </c>
      <c r="BF293" s="97">
        <f>SIN((90-$Y$9)*$AE$8)*TAN($AC$9*$AE$8)/TAN((90-'C'!$F217)*$AE$8)</f>
        <v>-1.0674887052040924</v>
      </c>
      <c r="BG293" s="97">
        <f t="shared" si="575"/>
        <v>3.9313065427916136</v>
      </c>
      <c r="BH293" s="97">
        <f t="shared" si="576"/>
        <v>2.2206545302661587</v>
      </c>
      <c r="BI293" s="97">
        <f t="shared" si="577"/>
        <v>-28.731720711464504</v>
      </c>
      <c r="BJ293" s="97">
        <f t="shared" si="578"/>
        <v>-63.235932093769613</v>
      </c>
      <c r="BK293" s="97">
        <f t="shared" si="579"/>
        <v>34.504211382305108</v>
      </c>
      <c r="BL293" s="97">
        <f t="shared" si="580"/>
        <v>271.96765280523414</v>
      </c>
      <c r="BM293" s="97" t="s">
        <v>8053</v>
      </c>
      <c r="BN293" s="97" t="s">
        <v>8053</v>
      </c>
      <c r="BO293" s="97" t="s">
        <v>8053</v>
      </c>
      <c r="BP293" s="97">
        <f t="shared" si="581"/>
        <v>14.597058536598121</v>
      </c>
      <c r="BQ293" s="97">
        <f t="shared" si="582"/>
        <v>14.597058536598121</v>
      </c>
      <c r="BR293" s="97">
        <f t="shared" si="583"/>
        <v>0.60821077235825505</v>
      </c>
      <c r="BS293" s="97">
        <f t="shared" si="584"/>
        <v>0</v>
      </c>
      <c r="BT293" s="97">
        <f t="shared" si="585"/>
        <v>0</v>
      </c>
      <c r="BU293" s="97">
        <f t="shared" si="586"/>
        <v>0</v>
      </c>
      <c r="BV293" s="97">
        <f>SIN((90-$Y$9)*$AE$8)*TAN($AE$10*$AE$8)/TAN((90-'C'!$F217)*$AE$8)</f>
        <v>8.6302752062859034E-2</v>
      </c>
      <c r="BW293" s="97">
        <f t="shared" si="587"/>
        <v>2.5695650812758864E-2</v>
      </c>
      <c r="BX293" s="97">
        <f t="shared" si="588"/>
        <v>1.0127663357422376</v>
      </c>
      <c r="BY293" s="97">
        <f t="shared" si="589"/>
        <v>4.8883808679443286</v>
      </c>
      <c r="BZ293" s="97">
        <f t="shared" si="590"/>
        <v>9.1069592988755232</v>
      </c>
      <c r="CA293" s="97">
        <f t="shared" si="591"/>
        <v>-4.2185784309311947</v>
      </c>
      <c r="CB293" s="97">
        <f t="shared" si="592"/>
        <v>166.00465983318014</v>
      </c>
      <c r="CC293" s="97" t="s">
        <v>8053</v>
      </c>
      <c r="CD293" s="97" t="s">
        <v>8053</v>
      </c>
      <c r="CE293" s="97" t="s">
        <v>8053</v>
      </c>
      <c r="CF293" s="97">
        <f t="shared" si="593"/>
        <v>0</v>
      </c>
      <c r="CG293" s="97">
        <f t="shared" si="594"/>
        <v>0</v>
      </c>
      <c r="CH293" s="97">
        <f t="shared" si="595"/>
        <v>0</v>
      </c>
      <c r="CI293" s="97">
        <f t="shared" si="596"/>
        <v>0</v>
      </c>
      <c r="CJ293" s="97">
        <f t="shared" si="597"/>
        <v>0</v>
      </c>
      <c r="CK293" s="97">
        <f t="shared" si="598"/>
        <v>0</v>
      </c>
      <c r="CL293" s="97">
        <f>90-'C'!$F217</f>
        <v>69.822000000000003</v>
      </c>
      <c r="CM293" s="97">
        <v>22</v>
      </c>
      <c r="CN293" s="102"/>
      <c r="CO293" s="97"/>
      <c r="CP293" s="97"/>
      <c r="CQ293" s="97"/>
      <c r="CR293" s="97" t="s">
        <v>8206</v>
      </c>
      <c r="CS293" s="97">
        <f t="shared" si="599"/>
        <v>22</v>
      </c>
      <c r="CT293" s="97">
        <f t="shared" si="600"/>
        <v>34.31666666666667</v>
      </c>
      <c r="CU293" s="97">
        <f>'C'!F217</f>
        <v>20.178000000000001</v>
      </c>
      <c r="CV293" s="97">
        <f t="shared" si="601"/>
        <v>3.1415926535897931</v>
      </c>
      <c r="CW293" s="97">
        <f t="shared" si="602"/>
        <v>1.7453292519943295E-2</v>
      </c>
      <c r="CX293" s="97">
        <f t="shared" si="603"/>
        <v>57.295779513082323</v>
      </c>
      <c r="CY293" s="97">
        <f t="shared" si="604"/>
        <v>0.59893882164272083</v>
      </c>
      <c r="CZ293" s="97">
        <f t="shared" si="605"/>
        <v>0.35217253646741581</v>
      </c>
      <c r="DA293" s="97">
        <f t="shared" si="606"/>
        <v>1.8437697716161305</v>
      </c>
      <c r="DB293" s="97">
        <f t="shared" si="607"/>
        <v>64.684523248809327</v>
      </c>
      <c r="DC293" s="97">
        <f t="shared" si="608"/>
        <v>64.684523248809327</v>
      </c>
      <c r="DD293" s="97">
        <f t="shared" si="609"/>
        <v>295.31547675119066</v>
      </c>
      <c r="DE293" s="97"/>
      <c r="DF293" s="97"/>
      <c r="DG293" s="97"/>
      <c r="DH293" s="97"/>
      <c r="DI293" s="97"/>
      <c r="DJ293" s="97"/>
      <c r="DK293" s="97"/>
      <c r="DL293" s="97"/>
      <c r="DM293" s="97"/>
      <c r="DN293" s="97"/>
      <c r="DO293" s="97"/>
    </row>
    <row r="294" spans="1:119" ht="30" customHeight="1" x14ac:dyDescent="0.2">
      <c r="A294" s="97">
        <f t="shared" si="534"/>
        <v>0</v>
      </c>
      <c r="B294" s="114">
        <f t="shared" si="535"/>
        <v>0.26691644847664481</v>
      </c>
      <c r="C294" s="97">
        <f t="shared" si="536"/>
        <v>0.26691644847664481</v>
      </c>
      <c r="D294" s="114">
        <f t="shared" si="610"/>
        <v>0.50053964505811799</v>
      </c>
      <c r="E294" s="97">
        <f t="shared" si="611"/>
        <v>0</v>
      </c>
      <c r="F294" s="98">
        <f t="shared" si="537"/>
        <v>0.50053964505811799</v>
      </c>
      <c r="G294" s="114">
        <f t="shared" si="538"/>
        <v>0.60920910019244567</v>
      </c>
      <c r="H294" s="97">
        <f t="shared" si="539"/>
        <v>0</v>
      </c>
      <c r="I294" s="98">
        <f t="shared" si="540"/>
        <v>0.60920910019244567</v>
      </c>
      <c r="J294" s="97">
        <f t="shared" si="541"/>
        <v>0</v>
      </c>
      <c r="K294" s="97">
        <f t="shared" si="542"/>
        <v>0</v>
      </c>
      <c r="L294" s="98">
        <f t="shared" si="543"/>
        <v>0</v>
      </c>
      <c r="M294" s="98">
        <f t="shared" si="544"/>
        <v>23</v>
      </c>
      <c r="N294" s="97"/>
      <c r="O294" s="97"/>
      <c r="P294" s="97"/>
      <c r="Q294" s="98">
        <f t="shared" si="612"/>
        <v>23</v>
      </c>
      <c r="R294" s="97">
        <f t="shared" si="545"/>
        <v>105.87231873866266</v>
      </c>
      <c r="S294" s="97">
        <f t="shared" si="546"/>
        <v>64.94090993503923</v>
      </c>
      <c r="T294" s="97">
        <f t="shared" si="547"/>
        <v>40.931408803623427</v>
      </c>
      <c r="U294" s="97" t="str">
        <f t="shared" si="548"/>
        <v>QSOS</v>
      </c>
      <c r="V294" s="97">
        <f t="shared" si="549"/>
        <v>295.05909006496074</v>
      </c>
      <c r="W294" s="97">
        <f t="shared" si="533"/>
        <v>282</v>
      </c>
      <c r="X294" s="97">
        <f>SIN((90-$Y$9)*$AE$8)*TAN($AE$9*$AE$8)/TAN((90-'C'!$F218)*$AE$8)</f>
        <v>1.0557648188951285</v>
      </c>
      <c r="Y294" s="97">
        <f t="shared" si="550"/>
        <v>3.9313065427916092</v>
      </c>
      <c r="Z294" s="97">
        <f t="shared" si="551"/>
        <v>2.2206545302661578</v>
      </c>
      <c r="AA294" s="97">
        <f t="shared" si="552"/>
        <v>28.387322691155855</v>
      </c>
      <c r="AB294" s="97">
        <f t="shared" si="553"/>
        <v>63.235932093769605</v>
      </c>
      <c r="AC294" s="97">
        <f t="shared" si="554"/>
        <v>-34.848609402613747</v>
      </c>
      <c r="AD294" s="97">
        <f t="shared" si="555"/>
        <v>88.37674521507455</v>
      </c>
      <c r="AE294" s="97">
        <f>(COS( 90.833*$AE$8)-SIN($Y$9*$AE$8)*SIN('C'!$F218*$AE$8))/COS($Y$9*$AE$8)/COS('C'!$F218*$AE$8)</f>
        <v>-0.26681665765348656</v>
      </c>
      <c r="AF294" s="97">
        <f t="shared" si="556"/>
        <v>105.47492688148729</v>
      </c>
      <c r="AG294" s="97">
        <f>('C'!$E218+$AG$9+$AA$9/15)</f>
        <v>12.297777777777778</v>
      </c>
      <c r="AH294" s="97">
        <f t="shared" si="557"/>
        <v>0</v>
      </c>
      <c r="AI294" s="97">
        <f t="shared" si="558"/>
        <v>0</v>
      </c>
      <c r="AJ294" s="97">
        <f t="shared" si="559"/>
        <v>0</v>
      </c>
      <c r="AK294" s="97">
        <f t="shared" si="560"/>
        <v>6.4059947634394749</v>
      </c>
      <c r="AL294" s="97">
        <f t="shared" si="561"/>
        <v>6.4059947634394749</v>
      </c>
      <c r="AM294" s="97"/>
      <c r="AN294" s="97"/>
      <c r="AO294" s="97">
        <f t="shared" si="562"/>
        <v>0.26691644847664481</v>
      </c>
      <c r="AP294" s="97">
        <f>SIN((90-$Y$9)*$AE$8)*TAN($AC$10*$AE$8)/TAN((90-'C'!$F218)*$AE$8)</f>
        <v>-8.5354916597806363E-2</v>
      </c>
      <c r="AQ294" s="97">
        <f t="shared" si="563"/>
        <v>2.5695650812758871E-2</v>
      </c>
      <c r="AR294" s="97">
        <f t="shared" si="564"/>
        <v>1.0127663357422376</v>
      </c>
      <c r="AS294" s="97">
        <f t="shared" si="565"/>
        <v>-4.8345648531313445</v>
      </c>
      <c r="AT294" s="97">
        <f t="shared" si="566"/>
        <v>-9.106959298875525</v>
      </c>
      <c r="AU294" s="97">
        <f t="shared" si="567"/>
        <v>4.2723944457441805</v>
      </c>
      <c r="AV294" s="97">
        <f t="shared" si="568"/>
        <v>193.94152415200688</v>
      </c>
      <c r="AW294" s="97" t="s">
        <v>8053</v>
      </c>
      <c r="AX294" s="97" t="s">
        <v>8053</v>
      </c>
      <c r="AY294" s="97" t="s">
        <v>8053</v>
      </c>
      <c r="AZ294" s="97">
        <f t="shared" si="569"/>
        <v>12.012951481394833</v>
      </c>
      <c r="BA294" s="97">
        <f t="shared" si="570"/>
        <v>12.012951481394833</v>
      </c>
      <c r="BB294" s="97">
        <f t="shared" si="571"/>
        <v>0.50053964505811799</v>
      </c>
      <c r="BC294" s="97">
        <f t="shared" si="572"/>
        <v>0</v>
      </c>
      <c r="BD294" s="97">
        <f t="shared" si="573"/>
        <v>0</v>
      </c>
      <c r="BE294" s="97">
        <f t="shared" si="574"/>
        <v>0</v>
      </c>
      <c r="BF294" s="97">
        <f>SIN((90-$Y$9)*$AE$8)*TAN($AC$9*$AE$8)/TAN((90-'C'!$F218)*$AE$8)</f>
        <v>-1.055764818895129</v>
      </c>
      <c r="BG294" s="97">
        <f t="shared" si="575"/>
        <v>3.9313065427916136</v>
      </c>
      <c r="BH294" s="97">
        <f t="shared" si="576"/>
        <v>2.2206545302661587</v>
      </c>
      <c r="BI294" s="97">
        <f t="shared" si="577"/>
        <v>-28.387322691155855</v>
      </c>
      <c r="BJ294" s="97">
        <f t="shared" si="578"/>
        <v>-63.235932093769613</v>
      </c>
      <c r="BK294" s="97">
        <f t="shared" si="579"/>
        <v>34.848609402613761</v>
      </c>
      <c r="BL294" s="97">
        <f t="shared" si="580"/>
        <v>271.62325478492545</v>
      </c>
      <c r="BM294" s="97" t="s">
        <v>8053</v>
      </c>
      <c r="BN294" s="97" t="s">
        <v>8053</v>
      </c>
      <c r="BO294" s="97" t="s">
        <v>8053</v>
      </c>
      <c r="BP294" s="97">
        <f t="shared" si="581"/>
        <v>14.621018404618695</v>
      </c>
      <c r="BQ294" s="97">
        <f t="shared" si="582"/>
        <v>14.621018404618695</v>
      </c>
      <c r="BR294" s="97">
        <f t="shared" si="583"/>
        <v>0.60920910019244567</v>
      </c>
      <c r="BS294" s="97">
        <f t="shared" si="584"/>
        <v>0</v>
      </c>
      <c r="BT294" s="97">
        <f t="shared" si="585"/>
        <v>0</v>
      </c>
      <c r="BU294" s="97">
        <f t="shared" si="586"/>
        <v>0</v>
      </c>
      <c r="BV294" s="97">
        <f>SIN((90-$Y$9)*$AE$8)*TAN($AE$10*$AE$8)/TAN((90-'C'!$F218)*$AE$8)</f>
        <v>8.5354916597806335E-2</v>
      </c>
      <c r="BW294" s="97">
        <f t="shared" si="587"/>
        <v>2.5695650812758864E-2</v>
      </c>
      <c r="BX294" s="97">
        <f t="shared" si="588"/>
        <v>1.0127663357422376</v>
      </c>
      <c r="BY294" s="97">
        <f t="shared" si="589"/>
        <v>4.8345648531313428</v>
      </c>
      <c r="BZ294" s="97">
        <f t="shared" si="590"/>
        <v>9.1069592988755232</v>
      </c>
      <c r="CA294" s="97">
        <f t="shared" si="591"/>
        <v>-4.2723944457441805</v>
      </c>
      <c r="CB294" s="97">
        <f t="shared" si="592"/>
        <v>166.05847584799312</v>
      </c>
      <c r="CC294" s="97" t="s">
        <v>8053</v>
      </c>
      <c r="CD294" s="97" t="s">
        <v>8053</v>
      </c>
      <c r="CE294" s="97" t="s">
        <v>8053</v>
      </c>
      <c r="CF294" s="97">
        <f t="shared" si="593"/>
        <v>0</v>
      </c>
      <c r="CG294" s="97">
        <f t="shared" si="594"/>
        <v>0</v>
      </c>
      <c r="CH294" s="97">
        <f t="shared" si="595"/>
        <v>0</v>
      </c>
      <c r="CI294" s="97">
        <f t="shared" si="596"/>
        <v>0</v>
      </c>
      <c r="CJ294" s="97">
        <f t="shared" si="597"/>
        <v>0</v>
      </c>
      <c r="CK294" s="97">
        <f t="shared" si="598"/>
        <v>0</v>
      </c>
      <c r="CL294" s="97">
        <f>90-'C'!$F218</f>
        <v>70.025999999999996</v>
      </c>
      <c r="CM294" s="97">
        <v>23</v>
      </c>
      <c r="CN294" s="97"/>
      <c r="CO294" s="97"/>
      <c r="CP294" s="97"/>
      <c r="CQ294" s="97"/>
      <c r="CR294" s="97" t="s">
        <v>8206</v>
      </c>
      <c r="CS294" s="97">
        <f t="shared" si="599"/>
        <v>23</v>
      </c>
      <c r="CT294" s="97">
        <f t="shared" si="600"/>
        <v>34.31666666666667</v>
      </c>
      <c r="CU294" s="97">
        <f>'C'!F218</f>
        <v>19.974</v>
      </c>
      <c r="CV294" s="97">
        <f t="shared" si="601"/>
        <v>3.1415926535897931</v>
      </c>
      <c r="CW294" s="97">
        <f t="shared" si="602"/>
        <v>1.7453292519943295E-2</v>
      </c>
      <c r="CX294" s="97">
        <f t="shared" si="603"/>
        <v>57.295779513082323</v>
      </c>
      <c r="CY294" s="97">
        <f t="shared" si="604"/>
        <v>0.59893882164272083</v>
      </c>
      <c r="CZ294" s="97">
        <f t="shared" si="605"/>
        <v>0.34861206479334739</v>
      </c>
      <c r="DA294" s="97">
        <f t="shared" si="606"/>
        <v>1.8408847523822283</v>
      </c>
      <c r="DB294" s="97">
        <f t="shared" si="607"/>
        <v>64.94090993503923</v>
      </c>
      <c r="DC294" s="97">
        <f t="shared" si="608"/>
        <v>64.94090993503923</v>
      </c>
      <c r="DD294" s="97">
        <f t="shared" si="609"/>
        <v>295.05909006496074</v>
      </c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</row>
    <row r="295" spans="1:119" ht="30" customHeight="1" x14ac:dyDescent="0.2">
      <c r="A295" s="97">
        <f t="shared" si="534"/>
        <v>0</v>
      </c>
      <c r="B295" s="114">
        <f t="shared" si="535"/>
        <v>0.26593745502717531</v>
      </c>
      <c r="C295" s="97">
        <f t="shared" si="536"/>
        <v>0.26593745502717531</v>
      </c>
      <c r="D295" s="114">
        <f t="shared" si="610"/>
        <v>0.50038617531058416</v>
      </c>
      <c r="E295" s="97">
        <f t="shared" si="611"/>
        <v>0</v>
      </c>
      <c r="F295" s="98">
        <f t="shared" si="537"/>
        <v>0.50038617531058416</v>
      </c>
      <c r="G295" s="114">
        <f t="shared" si="538"/>
        <v>0.61018809364191517</v>
      </c>
      <c r="H295" s="97">
        <f t="shared" si="539"/>
        <v>0</v>
      </c>
      <c r="I295" s="98">
        <f t="shared" si="540"/>
        <v>0.61018809364191517</v>
      </c>
      <c r="J295" s="97">
        <f t="shared" si="541"/>
        <v>0</v>
      </c>
      <c r="K295" s="97">
        <f t="shared" si="542"/>
        <v>0</v>
      </c>
      <c r="L295" s="98">
        <f t="shared" si="543"/>
        <v>0</v>
      </c>
      <c r="M295" s="98">
        <f t="shared" si="544"/>
        <v>24</v>
      </c>
      <c r="N295" s="97"/>
      <c r="O295" s="97"/>
      <c r="P295" s="97"/>
      <c r="Q295" s="98">
        <f t="shared" si="612"/>
        <v>24</v>
      </c>
      <c r="R295" s="97">
        <f t="shared" si="545"/>
        <v>105.87231873866266</v>
      </c>
      <c r="S295" s="97">
        <f t="shared" si="546"/>
        <v>65.204623986305535</v>
      </c>
      <c r="T295" s="97">
        <f t="shared" si="547"/>
        <v>40.667694752357122</v>
      </c>
      <c r="U295" s="97" t="str">
        <f t="shared" si="548"/>
        <v>QSOS</v>
      </c>
      <c r="V295" s="97">
        <f t="shared" si="549"/>
        <v>294.79537601369447</v>
      </c>
      <c r="W295" s="97">
        <f t="shared" si="533"/>
        <v>283</v>
      </c>
      <c r="X295" s="97">
        <f>SIN((90-$Y$9)*$AE$8)*TAN($AE$9*$AE$8)/TAN((90-'C'!$F219)*$AE$8)</f>
        <v>1.0437277623377836</v>
      </c>
      <c r="Y295" s="97">
        <f t="shared" si="550"/>
        <v>3.9313065427916092</v>
      </c>
      <c r="Z295" s="97">
        <f t="shared" si="551"/>
        <v>2.2206545302661578</v>
      </c>
      <c r="AA295" s="97">
        <f t="shared" si="552"/>
        <v>28.034885049346823</v>
      </c>
      <c r="AB295" s="97">
        <f t="shared" si="553"/>
        <v>63.235932093769605</v>
      </c>
      <c r="AC295" s="97">
        <f t="shared" si="554"/>
        <v>-35.201047044422779</v>
      </c>
      <c r="AD295" s="97">
        <f t="shared" si="555"/>
        <v>88.729182856883568</v>
      </c>
      <c r="AE295" s="97">
        <f>(COS( 90.833*$AE$8)-SIN($Y$9*$AE$8)*SIN('C'!$F219*$AE$8))/COS($Y$9*$AE$8)/COS('C'!$F219*$AE$8)</f>
        <v>-0.26396334856999049</v>
      </c>
      <c r="AF295" s="97">
        <f t="shared" si="556"/>
        <v>105.3053639058722</v>
      </c>
      <c r="AG295" s="97">
        <f>('C'!$E219+$AG$9+$AA$9/15)</f>
        <v>12.297777777777778</v>
      </c>
      <c r="AH295" s="97">
        <f t="shared" si="557"/>
        <v>0</v>
      </c>
      <c r="AI295" s="97">
        <f t="shared" si="558"/>
        <v>0</v>
      </c>
      <c r="AJ295" s="97">
        <f t="shared" si="559"/>
        <v>0</v>
      </c>
      <c r="AK295" s="97">
        <f t="shared" si="560"/>
        <v>6.3824989206522069</v>
      </c>
      <c r="AL295" s="97">
        <f t="shared" si="561"/>
        <v>6.3824989206522069</v>
      </c>
      <c r="AM295" s="97"/>
      <c r="AN295" s="97"/>
      <c r="AO295" s="97">
        <f t="shared" si="562"/>
        <v>0.26593745502717531</v>
      </c>
      <c r="AP295" s="97">
        <f>SIN((90-$Y$9)*$AE$8)*TAN($AC$10*$AE$8)/TAN((90-'C'!$F219)*$AE$8)</f>
        <v>-8.4381762406506022E-2</v>
      </c>
      <c r="AQ295" s="97">
        <f t="shared" si="563"/>
        <v>2.5695650812758871E-2</v>
      </c>
      <c r="AR295" s="97">
        <f t="shared" si="564"/>
        <v>1.0127663357422376</v>
      </c>
      <c r="AS295" s="97">
        <f t="shared" si="565"/>
        <v>-4.7793157440191347</v>
      </c>
      <c r="AT295" s="97">
        <f t="shared" si="566"/>
        <v>-9.106959298875525</v>
      </c>
      <c r="AU295" s="97">
        <f t="shared" si="567"/>
        <v>4.3276435548563903</v>
      </c>
      <c r="AV295" s="97">
        <f t="shared" si="568"/>
        <v>193.88627504289465</v>
      </c>
      <c r="AW295" s="97" t="s">
        <v>8053</v>
      </c>
      <c r="AX295" s="97" t="s">
        <v>8053</v>
      </c>
      <c r="AY295" s="97" t="s">
        <v>8053</v>
      </c>
      <c r="AZ295" s="97">
        <f t="shared" si="569"/>
        <v>12.009268207454019</v>
      </c>
      <c r="BA295" s="97">
        <f t="shared" si="570"/>
        <v>12.009268207454019</v>
      </c>
      <c r="BB295" s="97">
        <f t="shared" si="571"/>
        <v>0.50038617531058416</v>
      </c>
      <c r="BC295" s="97">
        <f t="shared" si="572"/>
        <v>0</v>
      </c>
      <c r="BD295" s="97">
        <f t="shared" si="573"/>
        <v>0</v>
      </c>
      <c r="BE295" s="97">
        <f t="shared" si="574"/>
        <v>0</v>
      </c>
      <c r="BF295" s="97">
        <f>SIN((90-$Y$9)*$AE$8)*TAN($AC$9*$AE$8)/TAN((90-'C'!$F219)*$AE$8)</f>
        <v>-1.0437277623377843</v>
      </c>
      <c r="BG295" s="97">
        <f t="shared" si="575"/>
        <v>3.9313065427916136</v>
      </c>
      <c r="BH295" s="97">
        <f t="shared" si="576"/>
        <v>2.2206545302661587</v>
      </c>
      <c r="BI295" s="97">
        <f t="shared" si="577"/>
        <v>-28.03488504934683</v>
      </c>
      <c r="BJ295" s="97">
        <f t="shared" si="578"/>
        <v>-63.235932093769613</v>
      </c>
      <c r="BK295" s="97">
        <f t="shared" si="579"/>
        <v>35.201047044422779</v>
      </c>
      <c r="BL295" s="97">
        <f t="shared" si="580"/>
        <v>271.27081714311646</v>
      </c>
      <c r="BM295" s="97" t="s">
        <v>8053</v>
      </c>
      <c r="BN295" s="97" t="s">
        <v>8053</v>
      </c>
      <c r="BO295" s="97" t="s">
        <v>8053</v>
      </c>
      <c r="BP295" s="97">
        <f t="shared" si="581"/>
        <v>14.644514247405963</v>
      </c>
      <c r="BQ295" s="97">
        <f t="shared" si="582"/>
        <v>14.644514247405963</v>
      </c>
      <c r="BR295" s="97">
        <f t="shared" si="583"/>
        <v>0.61018809364191517</v>
      </c>
      <c r="BS295" s="97">
        <f t="shared" si="584"/>
        <v>0</v>
      </c>
      <c r="BT295" s="97">
        <f t="shared" si="585"/>
        <v>0</v>
      </c>
      <c r="BU295" s="97">
        <f t="shared" si="586"/>
        <v>0</v>
      </c>
      <c r="BV295" s="97">
        <f>SIN((90-$Y$9)*$AE$8)*TAN($AE$10*$AE$8)/TAN((90-'C'!$F219)*$AE$8)</f>
        <v>8.4381762406505995E-2</v>
      </c>
      <c r="BW295" s="97">
        <f t="shared" si="587"/>
        <v>2.5695650812758864E-2</v>
      </c>
      <c r="BX295" s="97">
        <f t="shared" si="588"/>
        <v>1.0127663357422376</v>
      </c>
      <c r="BY295" s="97">
        <f t="shared" si="589"/>
        <v>4.7793157440191338</v>
      </c>
      <c r="BZ295" s="97">
        <f t="shared" si="590"/>
        <v>9.1069592988755232</v>
      </c>
      <c r="CA295" s="97">
        <f t="shared" si="591"/>
        <v>-4.3276435548563894</v>
      </c>
      <c r="CB295" s="97">
        <f t="shared" si="592"/>
        <v>166.11372495710535</v>
      </c>
      <c r="CC295" s="97" t="s">
        <v>8053</v>
      </c>
      <c r="CD295" s="97" t="s">
        <v>8053</v>
      </c>
      <c r="CE295" s="97" t="s">
        <v>8053</v>
      </c>
      <c r="CF295" s="97">
        <f t="shared" si="593"/>
        <v>0</v>
      </c>
      <c r="CG295" s="97">
        <f t="shared" si="594"/>
        <v>0</v>
      </c>
      <c r="CH295" s="97">
        <f t="shared" si="595"/>
        <v>0</v>
      </c>
      <c r="CI295" s="97">
        <f t="shared" si="596"/>
        <v>0</v>
      </c>
      <c r="CJ295" s="97">
        <f t="shared" si="597"/>
        <v>0</v>
      </c>
      <c r="CK295" s="97">
        <f t="shared" si="598"/>
        <v>0</v>
      </c>
      <c r="CL295" s="97">
        <f>90-'C'!$F219</f>
        <v>70.236000000000004</v>
      </c>
      <c r="CM295" s="97">
        <v>24</v>
      </c>
      <c r="CN295" s="97"/>
      <c r="CO295" s="97"/>
      <c r="CP295" s="97"/>
      <c r="CQ295" s="97"/>
      <c r="CR295" s="97" t="s">
        <v>8206</v>
      </c>
      <c r="CS295" s="97">
        <f t="shared" si="599"/>
        <v>24</v>
      </c>
      <c r="CT295" s="97">
        <f t="shared" si="600"/>
        <v>34.31666666666667</v>
      </c>
      <c r="CU295" s="97">
        <f>'C'!F219</f>
        <v>19.763999999999999</v>
      </c>
      <c r="CV295" s="97">
        <f t="shared" si="601"/>
        <v>3.1415926535897931</v>
      </c>
      <c r="CW295" s="97">
        <f t="shared" si="602"/>
        <v>1.7453292519943295E-2</v>
      </c>
      <c r="CX295" s="97">
        <f t="shared" si="603"/>
        <v>57.295779513082323</v>
      </c>
      <c r="CY295" s="97">
        <f t="shared" si="604"/>
        <v>0.59893882164272083</v>
      </c>
      <c r="CZ295" s="97">
        <f t="shared" si="605"/>
        <v>0.3449468733641593</v>
      </c>
      <c r="DA295" s="97">
        <f t="shared" si="606"/>
        <v>1.8379253201682659</v>
      </c>
      <c r="DB295" s="97">
        <f t="shared" si="607"/>
        <v>65.204623986305535</v>
      </c>
      <c r="DC295" s="97">
        <f t="shared" si="608"/>
        <v>65.204623986305535</v>
      </c>
      <c r="DD295" s="97">
        <f t="shared" si="609"/>
        <v>294.79537601369447</v>
      </c>
      <c r="DE295" s="97"/>
      <c r="DF295" s="97"/>
      <c r="DG295" s="97"/>
      <c r="DH295" s="97"/>
      <c r="DI295" s="97"/>
      <c r="DJ295" s="97"/>
      <c r="DK295" s="97"/>
      <c r="DL295" s="97"/>
      <c r="DM295" s="97"/>
      <c r="DN295" s="97"/>
      <c r="DO295" s="97"/>
    </row>
    <row r="296" spans="1:119" ht="30" customHeight="1" x14ac:dyDescent="0.2">
      <c r="A296" s="97">
        <f t="shared" si="534"/>
        <v>0</v>
      </c>
      <c r="B296" s="114">
        <f t="shared" si="535"/>
        <v>0.26494111735536341</v>
      </c>
      <c r="C296" s="97">
        <f t="shared" si="536"/>
        <v>0.26494111735536341</v>
      </c>
      <c r="D296" s="114">
        <f t="shared" si="610"/>
        <v>0.50022948246562204</v>
      </c>
      <c r="E296" s="97">
        <f t="shared" si="611"/>
        <v>0</v>
      </c>
      <c r="F296" s="98">
        <f t="shared" si="537"/>
        <v>0.50022948246562204</v>
      </c>
      <c r="G296" s="114">
        <f t="shared" si="538"/>
        <v>0.61118443131372702</v>
      </c>
      <c r="H296" s="97">
        <f t="shared" si="539"/>
        <v>0</v>
      </c>
      <c r="I296" s="98">
        <f t="shared" si="540"/>
        <v>0.61118443131372702</v>
      </c>
      <c r="J296" s="97">
        <f t="shared" si="541"/>
        <v>0</v>
      </c>
      <c r="K296" s="97">
        <f t="shared" si="542"/>
        <v>0</v>
      </c>
      <c r="L296" s="98">
        <f t="shared" si="543"/>
        <v>0</v>
      </c>
      <c r="M296" s="98">
        <f t="shared" si="544"/>
        <v>25</v>
      </c>
      <c r="N296" s="102"/>
      <c r="O296" s="97"/>
      <c r="P296" s="97"/>
      <c r="Q296" s="98">
        <f t="shared" si="612"/>
        <v>25</v>
      </c>
      <c r="R296" s="97">
        <f t="shared" si="545"/>
        <v>105.87231873866266</v>
      </c>
      <c r="S296" s="97">
        <f t="shared" si="546"/>
        <v>65.474396176406344</v>
      </c>
      <c r="T296" s="97">
        <f t="shared" si="547"/>
        <v>40.397922562256312</v>
      </c>
      <c r="U296" s="97" t="str">
        <f t="shared" si="548"/>
        <v>QSOS</v>
      </c>
      <c r="V296" s="97">
        <f t="shared" si="549"/>
        <v>294.52560382359366</v>
      </c>
      <c r="W296" s="97">
        <f t="shared" si="533"/>
        <v>284</v>
      </c>
      <c r="X296" s="97">
        <f>SIN((90-$Y$9)*$AE$8)*TAN($AE$9*$AE$8)/TAN((90-'C'!$F220)*$AE$8)</f>
        <v>1.0314369081399606</v>
      </c>
      <c r="Y296" s="97">
        <f t="shared" si="550"/>
        <v>3.9313065427916092</v>
      </c>
      <c r="Z296" s="97">
        <f t="shared" si="551"/>
        <v>2.2206545302661578</v>
      </c>
      <c r="AA296" s="97">
        <f t="shared" si="552"/>
        <v>27.676203487494551</v>
      </c>
      <c r="AB296" s="97">
        <f t="shared" si="553"/>
        <v>63.235932093769605</v>
      </c>
      <c r="AC296" s="97">
        <f t="shared" si="554"/>
        <v>-35.559728606275058</v>
      </c>
      <c r="AD296" s="97">
        <f t="shared" si="555"/>
        <v>89.087864418735847</v>
      </c>
      <c r="AE296" s="97">
        <f>(COS( 90.833*$AE$8)-SIN($Y$9*$AE$8)*SIN('C'!$F220*$AE$8))/COS($Y$9*$AE$8)/COS('C'!$F220*$AE$8)</f>
        <v>-0.26105013829590656</v>
      </c>
      <c r="AF296" s="97">
        <f t="shared" si="556"/>
        <v>105.13238275315635</v>
      </c>
      <c r="AG296" s="97">
        <f>('C'!$E220+$AG$9+$AA$9/15)</f>
        <v>12.297777777777778</v>
      </c>
      <c r="AH296" s="97">
        <f t="shared" si="557"/>
        <v>0</v>
      </c>
      <c r="AI296" s="97">
        <f t="shared" si="558"/>
        <v>0</v>
      </c>
      <c r="AJ296" s="97">
        <f t="shared" si="559"/>
        <v>0</v>
      </c>
      <c r="AK296" s="97">
        <f t="shared" si="560"/>
        <v>6.3585868165287218</v>
      </c>
      <c r="AL296" s="97">
        <f t="shared" si="561"/>
        <v>6.3585868165287218</v>
      </c>
      <c r="AM296" s="97"/>
      <c r="AN296" s="97"/>
      <c r="AO296" s="97">
        <f t="shared" si="562"/>
        <v>0.26494111735536341</v>
      </c>
      <c r="AP296" s="97">
        <f>SIN((90-$Y$9)*$AE$8)*TAN($AC$10*$AE$8)/TAN((90-'C'!$F220)*$AE$8)</f>
        <v>-8.3388089557974387E-2</v>
      </c>
      <c r="AQ296" s="97">
        <f t="shared" si="563"/>
        <v>2.5695650812758871E-2</v>
      </c>
      <c r="AR296" s="97">
        <f t="shared" si="564"/>
        <v>1.0127663357422376</v>
      </c>
      <c r="AS296" s="97">
        <f t="shared" si="565"/>
        <v>-4.7229063198327959</v>
      </c>
      <c r="AT296" s="97">
        <f t="shared" si="566"/>
        <v>-9.106959298875525</v>
      </c>
      <c r="AU296" s="97">
        <f t="shared" si="567"/>
        <v>4.3840529790427292</v>
      </c>
      <c r="AV296" s="97">
        <f t="shared" si="568"/>
        <v>193.82986561870831</v>
      </c>
      <c r="AW296" s="97" t="s">
        <v>8053</v>
      </c>
      <c r="AX296" s="97" t="s">
        <v>8053</v>
      </c>
      <c r="AY296" s="97" t="s">
        <v>8053</v>
      </c>
      <c r="AZ296" s="97">
        <f t="shared" si="569"/>
        <v>12.00550757917493</v>
      </c>
      <c r="BA296" s="97">
        <f t="shared" si="570"/>
        <v>12.00550757917493</v>
      </c>
      <c r="BB296" s="97">
        <f t="shared" si="571"/>
        <v>0.50022948246562204</v>
      </c>
      <c r="BC296" s="97">
        <f t="shared" si="572"/>
        <v>0</v>
      </c>
      <c r="BD296" s="97">
        <f t="shared" si="573"/>
        <v>0</v>
      </c>
      <c r="BE296" s="97">
        <f t="shared" si="574"/>
        <v>0</v>
      </c>
      <c r="BF296" s="97">
        <f>SIN((90-$Y$9)*$AE$8)*TAN($AC$9*$AE$8)/TAN((90-'C'!$F220)*$AE$8)</f>
        <v>-1.031436908139961</v>
      </c>
      <c r="BG296" s="97">
        <f t="shared" si="575"/>
        <v>3.9313065427916136</v>
      </c>
      <c r="BH296" s="97">
        <f t="shared" si="576"/>
        <v>2.2206545302661587</v>
      </c>
      <c r="BI296" s="97">
        <f t="shared" si="577"/>
        <v>-27.676203487494551</v>
      </c>
      <c r="BJ296" s="97">
        <f t="shared" si="578"/>
        <v>-63.235932093769613</v>
      </c>
      <c r="BK296" s="97">
        <f t="shared" si="579"/>
        <v>35.559728606275058</v>
      </c>
      <c r="BL296" s="97">
        <f t="shared" si="580"/>
        <v>270.91213558126418</v>
      </c>
      <c r="BM296" s="97" t="s">
        <v>8053</v>
      </c>
      <c r="BN296" s="97" t="s">
        <v>8053</v>
      </c>
      <c r="BO296" s="97" t="s">
        <v>8053</v>
      </c>
      <c r="BP296" s="97">
        <f t="shared" si="581"/>
        <v>14.668426351529449</v>
      </c>
      <c r="BQ296" s="97">
        <f t="shared" si="582"/>
        <v>14.668426351529449</v>
      </c>
      <c r="BR296" s="97">
        <f t="shared" si="583"/>
        <v>0.61118443131372702</v>
      </c>
      <c r="BS296" s="97">
        <f t="shared" si="584"/>
        <v>0</v>
      </c>
      <c r="BT296" s="97">
        <f t="shared" si="585"/>
        <v>0</v>
      </c>
      <c r="BU296" s="97">
        <f t="shared" si="586"/>
        <v>0</v>
      </c>
      <c r="BV296" s="97">
        <f>SIN((90-$Y$9)*$AE$8)*TAN($AE$10*$AE$8)/TAN((90-'C'!$F220)*$AE$8)</f>
        <v>8.3388089557974374E-2</v>
      </c>
      <c r="BW296" s="97">
        <f t="shared" si="587"/>
        <v>2.5695650812758864E-2</v>
      </c>
      <c r="BX296" s="97">
        <f t="shared" si="588"/>
        <v>1.0127663357422376</v>
      </c>
      <c r="BY296" s="97">
        <f t="shared" si="589"/>
        <v>4.722906319832795</v>
      </c>
      <c r="BZ296" s="97">
        <f t="shared" si="590"/>
        <v>9.1069592988755232</v>
      </c>
      <c r="CA296" s="97">
        <f t="shared" si="591"/>
        <v>-4.3840529790427283</v>
      </c>
      <c r="CB296" s="97">
        <f t="shared" si="592"/>
        <v>166.17013438129169</v>
      </c>
      <c r="CC296" s="97" t="s">
        <v>8053</v>
      </c>
      <c r="CD296" s="97" t="s">
        <v>8053</v>
      </c>
      <c r="CE296" s="97" t="s">
        <v>8053</v>
      </c>
      <c r="CF296" s="97">
        <f t="shared" si="593"/>
        <v>0</v>
      </c>
      <c r="CG296" s="97">
        <f t="shared" si="594"/>
        <v>0</v>
      </c>
      <c r="CH296" s="97">
        <f t="shared" si="595"/>
        <v>0</v>
      </c>
      <c r="CI296" s="97">
        <f t="shared" si="596"/>
        <v>0</v>
      </c>
      <c r="CJ296" s="97">
        <f t="shared" si="597"/>
        <v>0</v>
      </c>
      <c r="CK296" s="97">
        <f t="shared" si="598"/>
        <v>0</v>
      </c>
      <c r="CL296" s="97">
        <f>90-'C'!$F220</f>
        <v>70.450999999999993</v>
      </c>
      <c r="CM296" s="97">
        <v>25</v>
      </c>
      <c r="CN296" s="102"/>
      <c r="CO296" s="97"/>
      <c r="CP296" s="97"/>
      <c r="CQ296" s="97"/>
      <c r="CR296" s="97" t="s">
        <v>8206</v>
      </c>
      <c r="CS296" s="97">
        <f t="shared" si="599"/>
        <v>25</v>
      </c>
      <c r="CT296" s="97">
        <f t="shared" si="600"/>
        <v>34.31666666666667</v>
      </c>
      <c r="CU296" s="97">
        <f>'C'!F220</f>
        <v>19.548999999999999</v>
      </c>
      <c r="CV296" s="97">
        <f t="shared" si="601"/>
        <v>3.1415926535897931</v>
      </c>
      <c r="CW296" s="97">
        <f t="shared" si="602"/>
        <v>1.7453292519943295E-2</v>
      </c>
      <c r="CX296" s="97">
        <f t="shared" si="603"/>
        <v>57.295779513082323</v>
      </c>
      <c r="CY296" s="97">
        <f t="shared" si="604"/>
        <v>0.59893882164272083</v>
      </c>
      <c r="CZ296" s="97">
        <f t="shared" si="605"/>
        <v>0.34119441547237145</v>
      </c>
      <c r="DA296" s="97">
        <f t="shared" si="606"/>
        <v>1.8349062295094793</v>
      </c>
      <c r="DB296" s="97">
        <f t="shared" si="607"/>
        <v>65.474396176406344</v>
      </c>
      <c r="DC296" s="97">
        <f t="shared" si="608"/>
        <v>65.474396176406344</v>
      </c>
      <c r="DD296" s="97">
        <f t="shared" si="609"/>
        <v>294.52560382359366</v>
      </c>
      <c r="DE296" s="97"/>
      <c r="DF296" s="97"/>
      <c r="DG296" s="97"/>
      <c r="DH296" s="97"/>
      <c r="DI296" s="97"/>
      <c r="DJ296" s="97"/>
      <c r="DK296" s="97"/>
      <c r="DL296" s="97"/>
      <c r="DM296" s="97"/>
      <c r="DN296" s="97"/>
      <c r="DO296" s="97"/>
    </row>
    <row r="297" spans="1:119" ht="30" customHeight="1" x14ac:dyDescent="0.2">
      <c r="A297" s="97">
        <f t="shared" si="534"/>
        <v>0</v>
      </c>
      <c r="B297" s="114">
        <f t="shared" si="535"/>
        <v>0.26392771466963932</v>
      </c>
      <c r="C297" s="97">
        <f t="shared" si="536"/>
        <v>0.26392771466963932</v>
      </c>
      <c r="D297" s="114">
        <f t="shared" si="610"/>
        <v>0.50006959035987653</v>
      </c>
      <c r="E297" s="97">
        <f t="shared" si="611"/>
        <v>0</v>
      </c>
      <c r="F297" s="98">
        <f t="shared" si="537"/>
        <v>0.50006959035987653</v>
      </c>
      <c r="G297" s="114">
        <f t="shared" si="538"/>
        <v>0.61219783399945116</v>
      </c>
      <c r="H297" s="97">
        <f t="shared" si="539"/>
        <v>0</v>
      </c>
      <c r="I297" s="98">
        <f t="shared" si="540"/>
        <v>0.61219783399945116</v>
      </c>
      <c r="J297" s="97">
        <f t="shared" si="541"/>
        <v>0</v>
      </c>
      <c r="K297" s="97">
        <f t="shared" si="542"/>
        <v>0</v>
      </c>
      <c r="L297" s="98">
        <f t="shared" si="543"/>
        <v>0</v>
      </c>
      <c r="M297" s="98">
        <f t="shared" si="544"/>
        <v>26</v>
      </c>
      <c r="N297" s="97"/>
      <c r="O297" s="97"/>
      <c r="P297" s="97"/>
      <c r="Q297" s="98">
        <f t="shared" si="612"/>
        <v>26</v>
      </c>
      <c r="R297" s="97">
        <f t="shared" si="545"/>
        <v>105.87231873866266</v>
      </c>
      <c r="S297" s="97">
        <f t="shared" si="546"/>
        <v>65.750214667394943</v>
      </c>
      <c r="T297" s="97">
        <f t="shared" si="547"/>
        <v>40.122104071267714</v>
      </c>
      <c r="U297" s="97" t="str">
        <f t="shared" si="548"/>
        <v>QSOS</v>
      </c>
      <c r="V297" s="97">
        <f t="shared" si="549"/>
        <v>294.24978533260503</v>
      </c>
      <c r="W297" s="97">
        <f t="shared" si="533"/>
        <v>285</v>
      </c>
      <c r="X297" s="97">
        <f>SIN((90-$Y$9)*$AE$8)*TAN($AE$9*$AE$8)/TAN((90-'C'!$F221)*$AE$8)</f>
        <v>1.018894076117552</v>
      </c>
      <c r="Y297" s="97">
        <f t="shared" si="550"/>
        <v>3.9313065427916092</v>
      </c>
      <c r="Z297" s="97">
        <f t="shared" si="551"/>
        <v>2.2206545302661578</v>
      </c>
      <c r="AA297" s="97">
        <f t="shared" si="552"/>
        <v>27.311378520633877</v>
      </c>
      <c r="AB297" s="97">
        <f t="shared" si="553"/>
        <v>63.235932093769605</v>
      </c>
      <c r="AC297" s="97">
        <f t="shared" si="554"/>
        <v>-35.924553573135725</v>
      </c>
      <c r="AD297" s="97">
        <f t="shared" si="555"/>
        <v>89.452689385596528</v>
      </c>
      <c r="AE297" s="97">
        <f>(COS( 90.833*$AE$8)-SIN($Y$9*$AE$8)*SIN('C'!$F221*$AE$8))/COS($Y$9*$AE$8)/COS('C'!$F221*$AE$8)</f>
        <v>-0.25807747547222459</v>
      </c>
      <c r="AF297" s="97">
        <f t="shared" si="556"/>
        <v>104.95601686619557</v>
      </c>
      <c r="AG297" s="97">
        <f>('C'!$E221+$AG$9+$AA$9/15)</f>
        <v>12.297777777777778</v>
      </c>
      <c r="AH297" s="97">
        <f t="shared" si="557"/>
        <v>0</v>
      </c>
      <c r="AI297" s="97">
        <f t="shared" si="558"/>
        <v>0</v>
      </c>
      <c r="AJ297" s="97">
        <f t="shared" si="559"/>
        <v>0</v>
      </c>
      <c r="AK297" s="97">
        <f t="shared" si="560"/>
        <v>6.3342651520713433</v>
      </c>
      <c r="AL297" s="97">
        <f t="shared" si="561"/>
        <v>6.3342651520713433</v>
      </c>
      <c r="AM297" s="97"/>
      <c r="AN297" s="97"/>
      <c r="AO297" s="97">
        <f t="shared" si="562"/>
        <v>0.26392771466963932</v>
      </c>
      <c r="AP297" s="97">
        <f>SIN((90-$Y$9)*$AE$8)*TAN($AC$10*$AE$8)/TAN((90-'C'!$F221)*$AE$8)</f>
        <v>-8.2374045178002189E-2</v>
      </c>
      <c r="AQ297" s="97">
        <f t="shared" si="563"/>
        <v>2.5695650812758871E-2</v>
      </c>
      <c r="AR297" s="97">
        <f t="shared" si="564"/>
        <v>1.0127663357422376</v>
      </c>
      <c r="AS297" s="97">
        <f t="shared" si="565"/>
        <v>-4.6653451617644226</v>
      </c>
      <c r="AT297" s="97">
        <f t="shared" si="566"/>
        <v>-9.106959298875525</v>
      </c>
      <c r="AU297" s="97">
        <f t="shared" si="567"/>
        <v>4.4416141371111024</v>
      </c>
      <c r="AV297" s="97">
        <f t="shared" si="568"/>
        <v>193.77230446063996</v>
      </c>
      <c r="AW297" s="97" t="s">
        <v>8053</v>
      </c>
      <c r="AX297" s="97" t="s">
        <v>8053</v>
      </c>
      <c r="AY297" s="97" t="s">
        <v>8053</v>
      </c>
      <c r="AZ297" s="97">
        <f t="shared" si="569"/>
        <v>12.001670168637038</v>
      </c>
      <c r="BA297" s="97">
        <f t="shared" si="570"/>
        <v>12.001670168637038</v>
      </c>
      <c r="BB297" s="97">
        <f t="shared" si="571"/>
        <v>0.50006959035987653</v>
      </c>
      <c r="BC297" s="97">
        <f t="shared" si="572"/>
        <v>0</v>
      </c>
      <c r="BD297" s="97">
        <f t="shared" si="573"/>
        <v>0</v>
      </c>
      <c r="BE297" s="97">
        <f t="shared" si="574"/>
        <v>0</v>
      </c>
      <c r="BF297" s="97">
        <f>SIN((90-$Y$9)*$AE$8)*TAN($AC$9*$AE$8)/TAN((90-'C'!$F221)*$AE$8)</f>
        <v>-1.0188940761175524</v>
      </c>
      <c r="BG297" s="97">
        <f t="shared" si="575"/>
        <v>3.9313065427916136</v>
      </c>
      <c r="BH297" s="97">
        <f t="shared" si="576"/>
        <v>2.2206545302661587</v>
      </c>
      <c r="BI297" s="97">
        <f t="shared" si="577"/>
        <v>-27.311378520633877</v>
      </c>
      <c r="BJ297" s="97">
        <f t="shared" si="578"/>
        <v>-63.235932093769613</v>
      </c>
      <c r="BK297" s="97">
        <f t="shared" si="579"/>
        <v>35.924553573135739</v>
      </c>
      <c r="BL297" s="97">
        <f t="shared" si="580"/>
        <v>270.5473106144035</v>
      </c>
      <c r="BM297" s="97" t="s">
        <v>8053</v>
      </c>
      <c r="BN297" s="97" t="s">
        <v>8053</v>
      </c>
      <c r="BO297" s="97" t="s">
        <v>8053</v>
      </c>
      <c r="BP297" s="97">
        <f t="shared" si="581"/>
        <v>14.692748015986828</v>
      </c>
      <c r="BQ297" s="97">
        <f t="shared" si="582"/>
        <v>14.692748015986828</v>
      </c>
      <c r="BR297" s="97">
        <f t="shared" si="583"/>
        <v>0.61219783399945116</v>
      </c>
      <c r="BS297" s="97">
        <f t="shared" si="584"/>
        <v>0</v>
      </c>
      <c r="BT297" s="97">
        <f t="shared" si="585"/>
        <v>0</v>
      </c>
      <c r="BU297" s="97">
        <f t="shared" si="586"/>
        <v>0</v>
      </c>
      <c r="BV297" s="97">
        <f>SIN((90-$Y$9)*$AE$8)*TAN($AE$10*$AE$8)/TAN((90-'C'!$F221)*$AE$8)</f>
        <v>8.2374045178002162E-2</v>
      </c>
      <c r="BW297" s="97">
        <f t="shared" si="587"/>
        <v>2.5695650812758864E-2</v>
      </c>
      <c r="BX297" s="97">
        <f t="shared" si="588"/>
        <v>1.0127663357422376</v>
      </c>
      <c r="BY297" s="97">
        <f t="shared" si="589"/>
        <v>4.6653451617644208</v>
      </c>
      <c r="BZ297" s="97">
        <f t="shared" si="590"/>
        <v>9.1069592988755232</v>
      </c>
      <c r="CA297" s="97">
        <f t="shared" si="591"/>
        <v>-4.4416141371111024</v>
      </c>
      <c r="CB297" s="97">
        <f t="shared" si="592"/>
        <v>166.22769553936004</v>
      </c>
      <c r="CC297" s="97" t="s">
        <v>8053</v>
      </c>
      <c r="CD297" s="97" t="s">
        <v>8053</v>
      </c>
      <c r="CE297" s="97" t="s">
        <v>8053</v>
      </c>
      <c r="CF297" s="97">
        <f t="shared" si="593"/>
        <v>0</v>
      </c>
      <c r="CG297" s="97">
        <f t="shared" si="594"/>
        <v>0</v>
      </c>
      <c r="CH297" s="97">
        <f t="shared" si="595"/>
        <v>0</v>
      </c>
      <c r="CI297" s="97">
        <f t="shared" si="596"/>
        <v>0</v>
      </c>
      <c r="CJ297" s="97">
        <f t="shared" si="597"/>
        <v>0</v>
      </c>
      <c r="CK297" s="97">
        <f t="shared" si="598"/>
        <v>0</v>
      </c>
      <c r="CL297" s="97">
        <f>90-'C'!$F221</f>
        <v>70.670999999999992</v>
      </c>
      <c r="CM297" s="97">
        <v>26</v>
      </c>
      <c r="CN297" s="97"/>
      <c r="CO297" s="97"/>
      <c r="CP297" s="97"/>
      <c r="CQ297" s="97"/>
      <c r="CR297" s="97" t="s">
        <v>8206</v>
      </c>
      <c r="CS297" s="97">
        <f t="shared" si="599"/>
        <v>26</v>
      </c>
      <c r="CT297" s="97">
        <f t="shared" si="600"/>
        <v>34.31666666666667</v>
      </c>
      <c r="CU297" s="97">
        <f>'C'!F221</f>
        <v>19.329000000000001</v>
      </c>
      <c r="CV297" s="97">
        <f t="shared" si="601"/>
        <v>3.1415926535897931</v>
      </c>
      <c r="CW297" s="97">
        <f t="shared" si="602"/>
        <v>1.7453292519943295E-2</v>
      </c>
      <c r="CX297" s="97">
        <f t="shared" si="603"/>
        <v>57.295779513082323</v>
      </c>
      <c r="CY297" s="97">
        <f t="shared" si="604"/>
        <v>0.59893882164272083</v>
      </c>
      <c r="CZ297" s="97">
        <f t="shared" si="605"/>
        <v>0.337354691117984</v>
      </c>
      <c r="DA297" s="97">
        <f t="shared" si="606"/>
        <v>1.8318280640938134</v>
      </c>
      <c r="DB297" s="97">
        <f t="shared" si="607"/>
        <v>65.750214667394943</v>
      </c>
      <c r="DC297" s="97">
        <f t="shared" si="608"/>
        <v>65.750214667394943</v>
      </c>
      <c r="DD297" s="97">
        <f t="shared" si="609"/>
        <v>294.24978533260503</v>
      </c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</row>
    <row r="298" spans="1:119" ht="30" customHeight="1" x14ac:dyDescent="0.2">
      <c r="A298" s="97">
        <f t="shared" si="534"/>
        <v>0</v>
      </c>
      <c r="B298" s="114">
        <f t="shared" si="535"/>
        <v>0.26289295556848236</v>
      </c>
      <c r="C298" s="97">
        <f t="shared" si="536"/>
        <v>0.26289295556848236</v>
      </c>
      <c r="D298" s="114">
        <f t="shared" si="610"/>
        <v>0.49990579896565962</v>
      </c>
      <c r="E298" s="97">
        <f t="shared" si="611"/>
        <v>0</v>
      </c>
      <c r="F298" s="98">
        <f t="shared" si="537"/>
        <v>0.49990579896565962</v>
      </c>
      <c r="G298" s="114">
        <f t="shared" si="538"/>
        <v>0.61323259310060807</v>
      </c>
      <c r="H298" s="97">
        <f t="shared" si="539"/>
        <v>0</v>
      </c>
      <c r="I298" s="98">
        <f t="shared" si="540"/>
        <v>0.61323259310060807</v>
      </c>
      <c r="J298" s="97">
        <f t="shared" si="541"/>
        <v>0</v>
      </c>
      <c r="K298" s="97">
        <f t="shared" si="542"/>
        <v>0</v>
      </c>
      <c r="L298" s="98">
        <f t="shared" si="543"/>
        <v>0</v>
      </c>
      <c r="M298" s="98">
        <f t="shared" si="544"/>
        <v>27</v>
      </c>
      <c r="N298" s="97"/>
      <c r="O298" s="97"/>
      <c r="P298" s="97"/>
      <c r="Q298" s="98">
        <f t="shared" si="612"/>
        <v>27</v>
      </c>
      <c r="R298" s="97">
        <f t="shared" si="545"/>
        <v>105.87231873866266</v>
      </c>
      <c r="S298" s="97">
        <f t="shared" si="546"/>
        <v>66.03331987959767</v>
      </c>
      <c r="T298" s="97">
        <f t="shared" si="547"/>
        <v>39.838998859064986</v>
      </c>
      <c r="U298" s="97" t="str">
        <f t="shared" si="548"/>
        <v>QSOS</v>
      </c>
      <c r="V298" s="97">
        <f t="shared" si="549"/>
        <v>293.96668012040232</v>
      </c>
      <c r="W298" s="97">
        <f t="shared" si="533"/>
        <v>286</v>
      </c>
      <c r="X298" s="97">
        <f>SIN((90-$Y$9)*$AE$8)*TAN($AE$9*$AE$8)/TAN((90-'C'!$F222)*$AE$8)</f>
        <v>1.006044295903906</v>
      </c>
      <c r="Y298" s="97">
        <f t="shared" si="550"/>
        <v>3.9313065427916092</v>
      </c>
      <c r="Z298" s="97">
        <f t="shared" si="551"/>
        <v>2.2206545302661578</v>
      </c>
      <c r="AA298" s="97">
        <f t="shared" si="552"/>
        <v>26.938865244217382</v>
      </c>
      <c r="AB298" s="97">
        <f t="shared" si="553"/>
        <v>63.235932093769605</v>
      </c>
      <c r="AC298" s="97">
        <f t="shared" si="554"/>
        <v>-36.297066849552223</v>
      </c>
      <c r="AD298" s="97">
        <f t="shared" si="555"/>
        <v>89.825202662013027</v>
      </c>
      <c r="AE298" s="97">
        <f>(COS( 90.833*$AE$8)-SIN($Y$9*$AE$8)*SIN('C'!$F222*$AE$8))/COS($Y$9*$AE$8)/COS('C'!$F222*$AE$8)</f>
        <v>-0.25503235161782212</v>
      </c>
      <c r="AF298" s="97">
        <f t="shared" si="556"/>
        <v>104.77550214402081</v>
      </c>
      <c r="AG298" s="97">
        <f>('C'!$E222+$AG$9+$AA$9/15)</f>
        <v>12.297777777777778</v>
      </c>
      <c r="AH298" s="97">
        <f t="shared" si="557"/>
        <v>0</v>
      </c>
      <c r="AI298" s="97">
        <f t="shared" si="558"/>
        <v>0</v>
      </c>
      <c r="AJ298" s="97">
        <f t="shared" si="559"/>
        <v>0</v>
      </c>
      <c r="AK298" s="97">
        <f t="shared" si="560"/>
        <v>6.3094309336435765</v>
      </c>
      <c r="AL298" s="97">
        <f t="shared" si="561"/>
        <v>6.3094309336435765</v>
      </c>
      <c r="AM298" s="97"/>
      <c r="AN298" s="97"/>
      <c r="AO298" s="97">
        <f t="shared" si="562"/>
        <v>0.26289295556848236</v>
      </c>
      <c r="AP298" s="97">
        <f>SIN((90-$Y$9)*$AE$8)*TAN($AC$10*$AE$8)/TAN((90-'C'!$F222)*$AE$8)</f>
        <v>-8.1335185103479438E-2</v>
      </c>
      <c r="AQ298" s="97">
        <f t="shared" si="563"/>
        <v>2.5695650812758871E-2</v>
      </c>
      <c r="AR298" s="97">
        <f t="shared" si="564"/>
        <v>1.0127663357422376</v>
      </c>
      <c r="AS298" s="97">
        <f t="shared" si="565"/>
        <v>-4.6063802598463157</v>
      </c>
      <c r="AT298" s="97">
        <f t="shared" si="566"/>
        <v>-9.106959298875525</v>
      </c>
      <c r="AU298" s="97">
        <f t="shared" si="567"/>
        <v>4.5005790390292093</v>
      </c>
      <c r="AV298" s="97">
        <f t="shared" si="568"/>
        <v>193.71333955872183</v>
      </c>
      <c r="AW298" s="97" t="s">
        <v>8053</v>
      </c>
      <c r="AX298" s="97" t="s">
        <v>8053</v>
      </c>
      <c r="AY298" s="97" t="s">
        <v>8053</v>
      </c>
      <c r="AZ298" s="97">
        <f t="shared" si="569"/>
        <v>11.99773917517583</v>
      </c>
      <c r="BA298" s="97">
        <f t="shared" si="570"/>
        <v>11.99773917517583</v>
      </c>
      <c r="BB298" s="97">
        <f t="shared" si="571"/>
        <v>0.49990579896565962</v>
      </c>
      <c r="BC298" s="97">
        <f t="shared" si="572"/>
        <v>0</v>
      </c>
      <c r="BD298" s="97">
        <f t="shared" si="573"/>
        <v>0</v>
      </c>
      <c r="BE298" s="97">
        <f t="shared" si="574"/>
        <v>0</v>
      </c>
      <c r="BF298" s="97">
        <f>SIN((90-$Y$9)*$AE$8)*TAN($AC$9*$AE$8)/TAN((90-'C'!$F222)*$AE$8)</f>
        <v>-1.0060442959039064</v>
      </c>
      <c r="BG298" s="97">
        <f t="shared" si="575"/>
        <v>3.9313065427916136</v>
      </c>
      <c r="BH298" s="97">
        <f t="shared" si="576"/>
        <v>2.2206545302661587</v>
      </c>
      <c r="BI298" s="97">
        <f t="shared" si="577"/>
        <v>-26.938865244217382</v>
      </c>
      <c r="BJ298" s="97">
        <f t="shared" si="578"/>
        <v>-63.235932093769613</v>
      </c>
      <c r="BK298" s="97">
        <f t="shared" si="579"/>
        <v>36.29706684955223</v>
      </c>
      <c r="BL298" s="97">
        <f t="shared" si="580"/>
        <v>270.174797337987</v>
      </c>
      <c r="BM298" s="97" t="s">
        <v>8053</v>
      </c>
      <c r="BN298" s="97" t="s">
        <v>8053</v>
      </c>
      <c r="BO298" s="97" t="s">
        <v>8053</v>
      </c>
      <c r="BP298" s="97">
        <f t="shared" si="581"/>
        <v>14.717582234414593</v>
      </c>
      <c r="BQ298" s="97">
        <f t="shared" si="582"/>
        <v>14.717582234414593</v>
      </c>
      <c r="BR298" s="97">
        <f t="shared" si="583"/>
        <v>0.61323259310060807</v>
      </c>
      <c r="BS298" s="97">
        <f t="shared" si="584"/>
        <v>0</v>
      </c>
      <c r="BT298" s="97">
        <f t="shared" si="585"/>
        <v>0</v>
      </c>
      <c r="BU298" s="97">
        <f t="shared" si="586"/>
        <v>0</v>
      </c>
      <c r="BV298" s="97">
        <f>SIN((90-$Y$9)*$AE$8)*TAN($AE$10*$AE$8)/TAN((90-'C'!$F222)*$AE$8)</f>
        <v>8.1335185103479424E-2</v>
      </c>
      <c r="BW298" s="97">
        <f t="shared" si="587"/>
        <v>2.5695650812758864E-2</v>
      </c>
      <c r="BX298" s="97">
        <f t="shared" si="588"/>
        <v>1.0127663357422376</v>
      </c>
      <c r="BY298" s="97">
        <f t="shared" si="589"/>
        <v>4.6063802598463148</v>
      </c>
      <c r="BZ298" s="97">
        <f t="shared" si="590"/>
        <v>9.1069592988755232</v>
      </c>
      <c r="CA298" s="97">
        <f t="shared" si="591"/>
        <v>-4.5005790390292084</v>
      </c>
      <c r="CB298" s="97">
        <f t="shared" si="592"/>
        <v>166.28666044127817</v>
      </c>
      <c r="CC298" s="97" t="s">
        <v>8053</v>
      </c>
      <c r="CD298" s="97" t="s">
        <v>8053</v>
      </c>
      <c r="CE298" s="97" t="s">
        <v>8053</v>
      </c>
      <c r="CF298" s="97">
        <f t="shared" si="593"/>
        <v>0</v>
      </c>
      <c r="CG298" s="97">
        <f t="shared" si="594"/>
        <v>0</v>
      </c>
      <c r="CH298" s="97">
        <f t="shared" si="595"/>
        <v>0</v>
      </c>
      <c r="CI298" s="97">
        <f t="shared" si="596"/>
        <v>0</v>
      </c>
      <c r="CJ298" s="97">
        <f t="shared" si="597"/>
        <v>0</v>
      </c>
      <c r="CK298" s="97">
        <f t="shared" si="598"/>
        <v>0</v>
      </c>
      <c r="CL298" s="97">
        <f>90-'C'!$F222</f>
        <v>70.896999999999991</v>
      </c>
      <c r="CM298" s="97">
        <v>27</v>
      </c>
      <c r="CN298" s="97"/>
      <c r="CO298" s="97"/>
      <c r="CP298" s="97"/>
      <c r="CQ298" s="97"/>
      <c r="CR298" s="97" t="s">
        <v>8206</v>
      </c>
      <c r="CS298" s="97">
        <f t="shared" si="599"/>
        <v>27</v>
      </c>
      <c r="CT298" s="97">
        <f t="shared" si="600"/>
        <v>34.31666666666667</v>
      </c>
      <c r="CU298" s="97">
        <f>'C'!F222</f>
        <v>19.103000000000002</v>
      </c>
      <c r="CV298" s="97">
        <f t="shared" si="601"/>
        <v>3.1415926535897931</v>
      </c>
      <c r="CW298" s="97">
        <f t="shared" si="602"/>
        <v>1.7453292519943295E-2</v>
      </c>
      <c r="CX298" s="97">
        <f t="shared" si="603"/>
        <v>57.295779513082323</v>
      </c>
      <c r="CY298" s="97">
        <f t="shared" si="604"/>
        <v>0.59893882164272083</v>
      </c>
      <c r="CZ298" s="97">
        <f t="shared" si="605"/>
        <v>0.33341024700847682</v>
      </c>
      <c r="DA298" s="97">
        <f t="shared" si="606"/>
        <v>1.828677487843541</v>
      </c>
      <c r="DB298" s="97">
        <f t="shared" si="607"/>
        <v>66.03331987959767</v>
      </c>
      <c r="DC298" s="97">
        <f t="shared" si="608"/>
        <v>66.03331987959767</v>
      </c>
      <c r="DD298" s="97">
        <f t="shared" si="609"/>
        <v>293.96668012040232</v>
      </c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</row>
    <row r="299" spans="1:119" ht="30" customHeight="1" x14ac:dyDescent="0.2">
      <c r="A299" s="97">
        <f t="shared" si="534"/>
        <v>0</v>
      </c>
      <c r="B299" s="114">
        <f t="shared" si="535"/>
        <v>0.26184172743647871</v>
      </c>
      <c r="C299" s="97">
        <f t="shared" si="536"/>
        <v>0.26184172743647871</v>
      </c>
      <c r="D299" s="114">
        <f t="shared" si="610"/>
        <v>0.49973885963880799</v>
      </c>
      <c r="E299" s="97">
        <f t="shared" si="611"/>
        <v>0</v>
      </c>
      <c r="F299" s="98">
        <f t="shared" si="537"/>
        <v>0.49973885963880799</v>
      </c>
      <c r="G299" s="114">
        <f t="shared" si="538"/>
        <v>0.61428382123261172</v>
      </c>
      <c r="H299" s="97">
        <f t="shared" si="539"/>
        <v>0</v>
      </c>
      <c r="I299" s="98">
        <f t="shared" si="540"/>
        <v>0.61428382123261172</v>
      </c>
      <c r="J299" s="97">
        <f t="shared" si="541"/>
        <v>0</v>
      </c>
      <c r="K299" s="97">
        <f t="shared" si="542"/>
        <v>0</v>
      </c>
      <c r="L299" s="98">
        <f t="shared" si="543"/>
        <v>0</v>
      </c>
      <c r="M299" s="98">
        <f t="shared" si="544"/>
        <v>28</v>
      </c>
      <c r="N299" s="97"/>
      <c r="O299" s="97"/>
      <c r="P299" s="97"/>
      <c r="Q299" s="98">
        <f t="shared" si="612"/>
        <v>28</v>
      </c>
      <c r="R299" s="97">
        <f t="shared" si="545"/>
        <v>105.87231873866266</v>
      </c>
      <c r="S299" s="97">
        <f t="shared" si="546"/>
        <v>66.322445935589343</v>
      </c>
      <c r="T299" s="97">
        <f t="shared" si="547"/>
        <v>39.549872803073313</v>
      </c>
      <c r="U299" s="97" t="str">
        <f t="shared" si="548"/>
        <v>QSOS</v>
      </c>
      <c r="V299" s="97">
        <f t="shared" si="549"/>
        <v>293.67755406441063</v>
      </c>
      <c r="W299" s="97">
        <f t="shared" si="533"/>
        <v>287</v>
      </c>
      <c r="X299" s="97">
        <f>SIN((90-$Y$9)*$AE$8)*TAN($AE$9*$AE$8)/TAN((90-'C'!$F223)*$AE$8)</f>
        <v>0.99294645739999798</v>
      </c>
      <c r="Y299" s="97">
        <f t="shared" si="550"/>
        <v>3.9313065427916092</v>
      </c>
      <c r="Z299" s="97">
        <f t="shared" si="551"/>
        <v>2.2206545302661578</v>
      </c>
      <c r="AA299" s="97">
        <f t="shared" si="552"/>
        <v>26.560423116696047</v>
      </c>
      <c r="AB299" s="97">
        <f t="shared" si="553"/>
        <v>63.235932093769605</v>
      </c>
      <c r="AC299" s="97">
        <f t="shared" si="554"/>
        <v>-36.675508977073562</v>
      </c>
      <c r="AD299" s="97">
        <f t="shared" si="555"/>
        <v>90.203644789534337</v>
      </c>
      <c r="AE299" s="97">
        <f>(COS( 90.833*$AE$8)-SIN($Y$9*$AE$8)*SIN('C'!$F223*$AE$8))/COS($Y$9*$AE$8)/COS('C'!$F223*$AE$8)</f>
        <v>-0.25192874233536955</v>
      </c>
      <c r="AF299" s="97">
        <f t="shared" si="556"/>
        <v>104.59167462099835</v>
      </c>
      <c r="AG299" s="97">
        <f>('C'!$E223+$AG$9+$AA$9/15)</f>
        <v>12.297777777777778</v>
      </c>
      <c r="AH299" s="97">
        <f t="shared" si="557"/>
        <v>0</v>
      </c>
      <c r="AI299" s="97">
        <f t="shared" si="558"/>
        <v>0</v>
      </c>
      <c r="AJ299" s="97">
        <f t="shared" si="559"/>
        <v>0</v>
      </c>
      <c r="AK299" s="97">
        <f t="shared" si="560"/>
        <v>6.2842014584754891</v>
      </c>
      <c r="AL299" s="97">
        <f t="shared" si="561"/>
        <v>6.2842014584754891</v>
      </c>
      <c r="AM299" s="97"/>
      <c r="AN299" s="97"/>
      <c r="AO299" s="97">
        <f t="shared" si="562"/>
        <v>0.26184172743647871</v>
      </c>
      <c r="AP299" s="97">
        <f>SIN((90-$Y$9)*$AE$8)*TAN($AC$10*$AE$8)/TAN((90-'C'!$F223)*$AE$8)</f>
        <v>-8.0276270378244918E-2</v>
      </c>
      <c r="AQ299" s="97">
        <f t="shared" si="563"/>
        <v>2.5695650812758871E-2</v>
      </c>
      <c r="AR299" s="97">
        <f t="shared" si="564"/>
        <v>1.0127663357422376</v>
      </c>
      <c r="AS299" s="97">
        <f t="shared" si="565"/>
        <v>-4.546282102179747</v>
      </c>
      <c r="AT299" s="97">
        <f t="shared" si="566"/>
        <v>-9.106959298875525</v>
      </c>
      <c r="AU299" s="97">
        <f t="shared" si="567"/>
        <v>4.560677196695778</v>
      </c>
      <c r="AV299" s="97">
        <f t="shared" si="568"/>
        <v>193.65324140105528</v>
      </c>
      <c r="AW299" s="97" t="s">
        <v>8053</v>
      </c>
      <c r="AX299" s="97" t="s">
        <v>8053</v>
      </c>
      <c r="AY299" s="97" t="s">
        <v>8053</v>
      </c>
      <c r="AZ299" s="97">
        <f t="shared" si="569"/>
        <v>11.993732631331392</v>
      </c>
      <c r="BA299" s="97">
        <f t="shared" si="570"/>
        <v>11.993732631331392</v>
      </c>
      <c r="BB299" s="97">
        <f t="shared" si="571"/>
        <v>0.49973885963880799</v>
      </c>
      <c r="BC299" s="97">
        <f t="shared" si="572"/>
        <v>0</v>
      </c>
      <c r="BD299" s="97">
        <f t="shared" si="573"/>
        <v>0</v>
      </c>
      <c r="BE299" s="97">
        <f t="shared" si="574"/>
        <v>0</v>
      </c>
      <c r="BF299" s="97">
        <f>SIN((90-$Y$9)*$AE$8)*TAN($AC$9*$AE$8)/TAN((90-'C'!$F223)*$AE$8)</f>
        <v>-0.99294645739999843</v>
      </c>
      <c r="BG299" s="97">
        <f t="shared" si="575"/>
        <v>3.9313065427916136</v>
      </c>
      <c r="BH299" s="97">
        <f t="shared" si="576"/>
        <v>2.2206545302661587</v>
      </c>
      <c r="BI299" s="97">
        <f t="shared" si="577"/>
        <v>-26.56042311669605</v>
      </c>
      <c r="BJ299" s="97">
        <f t="shared" si="578"/>
        <v>-63.235932093769613</v>
      </c>
      <c r="BK299" s="97">
        <f t="shared" si="579"/>
        <v>36.675508977073562</v>
      </c>
      <c r="BL299" s="97">
        <f t="shared" si="580"/>
        <v>269.79635521046566</v>
      </c>
      <c r="BM299" s="97" t="s">
        <v>8053</v>
      </c>
      <c r="BN299" s="97" t="s">
        <v>8053</v>
      </c>
      <c r="BO299" s="97" t="s">
        <v>8053</v>
      </c>
      <c r="BP299" s="97">
        <f t="shared" si="581"/>
        <v>14.742811709582682</v>
      </c>
      <c r="BQ299" s="97">
        <f t="shared" si="582"/>
        <v>14.742811709582682</v>
      </c>
      <c r="BR299" s="97">
        <f t="shared" si="583"/>
        <v>0.61428382123261172</v>
      </c>
      <c r="BS299" s="97">
        <f t="shared" si="584"/>
        <v>0</v>
      </c>
      <c r="BT299" s="97">
        <f t="shared" si="585"/>
        <v>0</v>
      </c>
      <c r="BU299" s="97">
        <f t="shared" si="586"/>
        <v>0</v>
      </c>
      <c r="BV299" s="97">
        <f>SIN((90-$Y$9)*$AE$8)*TAN($AE$10*$AE$8)/TAN((90-'C'!$F223)*$AE$8)</f>
        <v>8.0276270378244904E-2</v>
      </c>
      <c r="BW299" s="97">
        <f t="shared" si="587"/>
        <v>2.5695650812758864E-2</v>
      </c>
      <c r="BX299" s="97">
        <f t="shared" si="588"/>
        <v>1.0127663357422376</v>
      </c>
      <c r="BY299" s="97">
        <f t="shared" si="589"/>
        <v>4.5462821021797462</v>
      </c>
      <c r="BZ299" s="97">
        <f t="shared" si="590"/>
        <v>9.1069592988755232</v>
      </c>
      <c r="CA299" s="97">
        <f t="shared" si="591"/>
        <v>-4.5606771966957771</v>
      </c>
      <c r="CB299" s="97">
        <f t="shared" si="592"/>
        <v>166.34675859894472</v>
      </c>
      <c r="CC299" s="97" t="s">
        <v>8053</v>
      </c>
      <c r="CD299" s="97" t="s">
        <v>8053</v>
      </c>
      <c r="CE299" s="97" t="s">
        <v>8053</v>
      </c>
      <c r="CF299" s="97">
        <f t="shared" si="593"/>
        <v>0</v>
      </c>
      <c r="CG299" s="97">
        <f t="shared" si="594"/>
        <v>0</v>
      </c>
      <c r="CH299" s="97">
        <f t="shared" si="595"/>
        <v>0</v>
      </c>
      <c r="CI299" s="97">
        <f t="shared" si="596"/>
        <v>0</v>
      </c>
      <c r="CJ299" s="97">
        <f t="shared" si="597"/>
        <v>0</v>
      </c>
      <c r="CK299" s="97">
        <f t="shared" si="598"/>
        <v>0</v>
      </c>
      <c r="CL299" s="97">
        <f>90-'C'!$F223</f>
        <v>71.128</v>
      </c>
      <c r="CM299" s="97">
        <v>28</v>
      </c>
      <c r="CN299" s="97"/>
      <c r="CO299" s="97"/>
      <c r="CP299" s="97"/>
      <c r="CQ299" s="97"/>
      <c r="CR299" s="97" t="s">
        <v>8206</v>
      </c>
      <c r="CS299" s="97">
        <f t="shared" si="599"/>
        <v>28</v>
      </c>
      <c r="CT299" s="97">
        <f t="shared" si="600"/>
        <v>34.31666666666667</v>
      </c>
      <c r="CU299" s="97">
        <f>'C'!F223</f>
        <v>18.872</v>
      </c>
      <c r="CV299" s="97">
        <f t="shared" si="601"/>
        <v>3.1415926535897931</v>
      </c>
      <c r="CW299" s="97">
        <f t="shared" si="602"/>
        <v>1.7453292519943295E-2</v>
      </c>
      <c r="CX299" s="97">
        <f t="shared" si="603"/>
        <v>57.295779513082323</v>
      </c>
      <c r="CY299" s="97">
        <f t="shared" si="604"/>
        <v>0.59893882164272083</v>
      </c>
      <c r="CZ299" s="97">
        <f t="shared" si="605"/>
        <v>0.32937853643636988</v>
      </c>
      <c r="DA299" s="97">
        <f t="shared" si="606"/>
        <v>1.8254690923110135</v>
      </c>
      <c r="DB299" s="97">
        <f t="shared" si="607"/>
        <v>66.322445935589343</v>
      </c>
      <c r="DC299" s="97">
        <f t="shared" si="608"/>
        <v>66.322445935589343</v>
      </c>
      <c r="DD299" s="97">
        <f t="shared" si="609"/>
        <v>293.67755406441063</v>
      </c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</row>
    <row r="300" spans="1:119" ht="30" customHeight="1" x14ac:dyDescent="0.2">
      <c r="A300" s="97">
        <f t="shared" si="534"/>
        <v>0</v>
      </c>
      <c r="B300" s="114">
        <f t="shared" si="535"/>
        <v>0.2607326239649021</v>
      </c>
      <c r="C300" s="97">
        <f t="shared" si="536"/>
        <v>0.2607326239649021</v>
      </c>
      <c r="D300" s="114">
        <f t="shared" si="610"/>
        <v>0.499527129036548</v>
      </c>
      <c r="E300" s="97">
        <f t="shared" si="611"/>
        <v>0</v>
      </c>
      <c r="F300" s="98">
        <f t="shared" si="537"/>
        <v>0.499527129036548</v>
      </c>
      <c r="G300" s="114">
        <f t="shared" si="538"/>
        <v>0.61530959137085528</v>
      </c>
      <c r="H300" s="97">
        <f t="shared" si="539"/>
        <v>0</v>
      </c>
      <c r="I300" s="98">
        <f t="shared" si="540"/>
        <v>0.61530959137085528</v>
      </c>
      <c r="J300" s="97">
        <f t="shared" si="541"/>
        <v>0</v>
      </c>
      <c r="K300" s="97">
        <f t="shared" si="542"/>
        <v>0</v>
      </c>
      <c r="L300" s="98">
        <f t="shared" si="543"/>
        <v>0</v>
      </c>
      <c r="M300" s="98">
        <f t="shared" si="544"/>
        <v>29</v>
      </c>
      <c r="N300" s="97"/>
      <c r="O300" s="97"/>
      <c r="P300" s="97"/>
      <c r="Q300" s="98">
        <f t="shared" si="612"/>
        <v>29</v>
      </c>
      <c r="R300" s="97">
        <f t="shared" si="545"/>
        <v>105.87231873866266</v>
      </c>
      <c r="S300" s="97">
        <f t="shared" si="546"/>
        <v>66.61758134036279</v>
      </c>
      <c r="T300" s="97">
        <f t="shared" si="547"/>
        <v>39.254737398299866</v>
      </c>
      <c r="U300" s="97" t="str">
        <f t="shared" si="548"/>
        <v>QSOS</v>
      </c>
      <c r="V300" s="97">
        <f t="shared" si="549"/>
        <v>293.38241865963721</v>
      </c>
      <c r="W300" s="97">
        <f t="shared" si="533"/>
        <v>288</v>
      </c>
      <c r="X300" s="97">
        <f>SIN((90-$Y$9)*$AE$8)*TAN($AE$9*$AE$8)/TAN((90-'C'!$F224)*$AE$8)</f>
        <v>0.97960234300884674</v>
      </c>
      <c r="Y300" s="97">
        <f t="shared" si="550"/>
        <v>3.9313065427916092</v>
      </c>
      <c r="Z300" s="97">
        <f t="shared" si="551"/>
        <v>2.2206545302661578</v>
      </c>
      <c r="AA300" s="97">
        <f t="shared" si="552"/>
        <v>26.176145866928422</v>
      </c>
      <c r="AB300" s="97">
        <f t="shared" si="553"/>
        <v>63.235932093769605</v>
      </c>
      <c r="AC300" s="97">
        <f t="shared" si="554"/>
        <v>-37.059786226841183</v>
      </c>
      <c r="AD300" s="97">
        <f t="shared" si="555"/>
        <v>90.587922039301958</v>
      </c>
      <c r="AE300" s="97">
        <f>(COS( 90.833*$AE$8)-SIN($Y$9*$AE$8)*SIN('C'!$F224*$AE$8))/COS($Y$9*$AE$8)/COS('C'!$F224*$AE$8)</f>
        <v>-0.24876708836417949</v>
      </c>
      <c r="AF300" s="97">
        <f t="shared" si="556"/>
        <v>104.40456682331356</v>
      </c>
      <c r="AG300" s="97">
        <f>('C'!$E224+$AG$9+$AA$9/15)</f>
        <v>12.29677777777778</v>
      </c>
      <c r="AH300" s="97">
        <f t="shared" si="557"/>
        <v>0</v>
      </c>
      <c r="AI300" s="97">
        <f t="shared" si="558"/>
        <v>0</v>
      </c>
      <c r="AJ300" s="97">
        <f t="shared" si="559"/>
        <v>0</v>
      </c>
      <c r="AK300" s="97">
        <f t="shared" si="560"/>
        <v>6.2575829751576499</v>
      </c>
      <c r="AL300" s="97">
        <f t="shared" si="561"/>
        <v>6.2575829751576499</v>
      </c>
      <c r="AM300" s="97"/>
      <c r="AN300" s="97"/>
      <c r="AO300" s="97">
        <f t="shared" si="562"/>
        <v>0.2607326239649021</v>
      </c>
      <c r="AP300" s="97">
        <f>SIN((90-$Y$9)*$AE$8)*TAN($AC$10*$AE$8)/TAN((90-'C'!$F224)*$AE$8)</f>
        <v>-7.919744510338847E-2</v>
      </c>
      <c r="AQ300" s="97">
        <f t="shared" si="563"/>
        <v>2.5695650812758871E-2</v>
      </c>
      <c r="AR300" s="97">
        <f t="shared" si="564"/>
        <v>1.0127663357422376</v>
      </c>
      <c r="AS300" s="97">
        <f t="shared" si="565"/>
        <v>-4.4850590853661068</v>
      </c>
      <c r="AT300" s="97">
        <f t="shared" si="566"/>
        <v>-9.106959298875525</v>
      </c>
      <c r="AU300" s="97">
        <f t="shared" si="567"/>
        <v>4.6219002135094183</v>
      </c>
      <c r="AV300" s="97">
        <f t="shared" si="568"/>
        <v>193.59201838424164</v>
      </c>
      <c r="AW300" s="97" t="s">
        <v>8053</v>
      </c>
      <c r="AX300" s="97" t="s">
        <v>8053</v>
      </c>
      <c r="AY300" s="97" t="s">
        <v>8053</v>
      </c>
      <c r="AZ300" s="97">
        <f t="shared" si="569"/>
        <v>11.988651096877152</v>
      </c>
      <c r="BA300" s="97">
        <f t="shared" si="570"/>
        <v>11.988651096877152</v>
      </c>
      <c r="BB300" s="97">
        <f t="shared" si="571"/>
        <v>0.499527129036548</v>
      </c>
      <c r="BC300" s="97">
        <f t="shared" si="572"/>
        <v>0</v>
      </c>
      <c r="BD300" s="97">
        <f t="shared" si="573"/>
        <v>0</v>
      </c>
      <c r="BE300" s="97">
        <f t="shared" si="574"/>
        <v>0</v>
      </c>
      <c r="BF300" s="97">
        <f>SIN((90-$Y$9)*$AE$8)*TAN($AC$9*$AE$8)/TAN((90-'C'!$F224)*$AE$8)</f>
        <v>-0.97960234300884719</v>
      </c>
      <c r="BG300" s="97">
        <f t="shared" si="575"/>
        <v>3.9313065427916136</v>
      </c>
      <c r="BH300" s="97">
        <f t="shared" si="576"/>
        <v>2.2206545302661587</v>
      </c>
      <c r="BI300" s="97">
        <f t="shared" si="577"/>
        <v>-26.176145866928419</v>
      </c>
      <c r="BJ300" s="97">
        <f t="shared" si="578"/>
        <v>-63.235932093769613</v>
      </c>
      <c r="BK300" s="97">
        <f t="shared" si="579"/>
        <v>37.059786226841197</v>
      </c>
      <c r="BL300" s="97">
        <f t="shared" si="580"/>
        <v>269.41207796069801</v>
      </c>
      <c r="BM300" s="97" t="s">
        <v>8053</v>
      </c>
      <c r="BN300" s="97" t="s">
        <v>8053</v>
      </c>
      <c r="BO300" s="97" t="s">
        <v>8053</v>
      </c>
      <c r="BP300" s="97">
        <f t="shared" si="581"/>
        <v>14.767430192900527</v>
      </c>
      <c r="BQ300" s="97">
        <f t="shared" si="582"/>
        <v>14.767430192900527</v>
      </c>
      <c r="BR300" s="97">
        <f t="shared" si="583"/>
        <v>0.61530959137085528</v>
      </c>
      <c r="BS300" s="97">
        <f t="shared" si="584"/>
        <v>0</v>
      </c>
      <c r="BT300" s="97">
        <f t="shared" si="585"/>
        <v>0</v>
      </c>
      <c r="BU300" s="97">
        <f t="shared" si="586"/>
        <v>0</v>
      </c>
      <c r="BV300" s="97">
        <f>SIN((90-$Y$9)*$AE$8)*TAN($AE$10*$AE$8)/TAN((90-'C'!$F224)*$AE$8)</f>
        <v>7.9197445103388456E-2</v>
      </c>
      <c r="BW300" s="97">
        <f t="shared" si="587"/>
        <v>2.5695650812758864E-2</v>
      </c>
      <c r="BX300" s="97">
        <f t="shared" si="588"/>
        <v>1.0127663357422376</v>
      </c>
      <c r="BY300" s="97">
        <f t="shared" si="589"/>
        <v>4.4850590853661068</v>
      </c>
      <c r="BZ300" s="97">
        <f t="shared" si="590"/>
        <v>9.1069592988755232</v>
      </c>
      <c r="CA300" s="97">
        <f t="shared" si="591"/>
        <v>-4.6219002135094165</v>
      </c>
      <c r="CB300" s="97">
        <f t="shared" si="592"/>
        <v>166.40798161575836</v>
      </c>
      <c r="CC300" s="97" t="s">
        <v>8053</v>
      </c>
      <c r="CD300" s="97" t="s">
        <v>8053</v>
      </c>
      <c r="CE300" s="97" t="s">
        <v>8053</v>
      </c>
      <c r="CF300" s="97">
        <f t="shared" si="593"/>
        <v>0</v>
      </c>
      <c r="CG300" s="97">
        <f t="shared" si="594"/>
        <v>0</v>
      </c>
      <c r="CH300" s="97">
        <f t="shared" si="595"/>
        <v>0</v>
      </c>
      <c r="CI300" s="97">
        <f t="shared" si="596"/>
        <v>0</v>
      </c>
      <c r="CJ300" s="97">
        <f t="shared" si="597"/>
        <v>0</v>
      </c>
      <c r="CK300" s="97">
        <f t="shared" si="598"/>
        <v>0</v>
      </c>
      <c r="CL300" s="97">
        <f>90-'C'!$F224</f>
        <v>71.364000000000004</v>
      </c>
      <c r="CM300" s="97">
        <v>29</v>
      </c>
      <c r="CN300" s="97"/>
      <c r="CO300" s="97"/>
      <c r="CP300" s="97"/>
      <c r="CQ300" s="97"/>
      <c r="CR300" s="97" t="s">
        <v>8206</v>
      </c>
      <c r="CS300" s="97">
        <f t="shared" si="599"/>
        <v>29</v>
      </c>
      <c r="CT300" s="97">
        <f t="shared" si="600"/>
        <v>34.31666666666667</v>
      </c>
      <c r="CU300" s="97">
        <f>'C'!F224</f>
        <v>18.635999999999999</v>
      </c>
      <c r="CV300" s="97">
        <f t="shared" si="601"/>
        <v>3.1415926535897931</v>
      </c>
      <c r="CW300" s="97">
        <f t="shared" si="602"/>
        <v>1.7453292519943295E-2</v>
      </c>
      <c r="CX300" s="97">
        <f t="shared" si="603"/>
        <v>57.295779513082323</v>
      </c>
      <c r="CY300" s="97">
        <f t="shared" si="604"/>
        <v>0.59893882164272083</v>
      </c>
      <c r="CZ300" s="97">
        <f t="shared" si="605"/>
        <v>0.32525955940166323</v>
      </c>
      <c r="DA300" s="97">
        <f t="shared" si="606"/>
        <v>1.8222034451852585</v>
      </c>
      <c r="DB300" s="97">
        <f t="shared" si="607"/>
        <v>66.61758134036279</v>
      </c>
      <c r="DC300" s="97">
        <f t="shared" si="608"/>
        <v>66.61758134036279</v>
      </c>
      <c r="DD300" s="97">
        <f t="shared" si="609"/>
        <v>293.38241865963721</v>
      </c>
      <c r="DE300" s="97"/>
      <c r="DF300" s="97"/>
      <c r="DG300" s="97"/>
      <c r="DH300" s="97"/>
      <c r="DI300" s="97"/>
      <c r="DJ300" s="97"/>
      <c r="DK300" s="97"/>
      <c r="DL300" s="97"/>
      <c r="DM300" s="97"/>
      <c r="DN300" s="97"/>
      <c r="DO300" s="97"/>
    </row>
    <row r="301" spans="1:119" ht="30" customHeight="1" x14ac:dyDescent="0.2">
      <c r="A301" s="97">
        <f t="shared" si="534"/>
        <v>0</v>
      </c>
      <c r="B301" s="114">
        <f t="shared" si="535"/>
        <v>0.25964923185360317</v>
      </c>
      <c r="C301" s="97">
        <f t="shared" si="536"/>
        <v>0.25964923185360317</v>
      </c>
      <c r="D301" s="114">
        <f t="shared" si="610"/>
        <v>0.49935396354980172</v>
      </c>
      <c r="E301" s="97">
        <f t="shared" si="611"/>
        <v>0</v>
      </c>
      <c r="F301" s="98">
        <f t="shared" si="537"/>
        <v>0.49935396354980172</v>
      </c>
      <c r="G301" s="114">
        <f t="shared" si="538"/>
        <v>0.61639298348215421</v>
      </c>
      <c r="H301" s="97">
        <f t="shared" si="539"/>
        <v>0</v>
      </c>
      <c r="I301" s="98">
        <f t="shared" si="540"/>
        <v>0.61639298348215421</v>
      </c>
      <c r="J301" s="97">
        <f t="shared" si="541"/>
        <v>0</v>
      </c>
      <c r="K301" s="97">
        <f t="shared" si="542"/>
        <v>0</v>
      </c>
      <c r="L301" s="98">
        <f t="shared" si="543"/>
        <v>0</v>
      </c>
      <c r="M301" s="98">
        <f t="shared" si="544"/>
        <v>30</v>
      </c>
      <c r="N301" s="97"/>
      <c r="O301" s="97"/>
      <c r="P301" s="97"/>
      <c r="Q301" s="98">
        <f t="shared" si="612"/>
        <v>30</v>
      </c>
      <c r="R301" s="97">
        <f t="shared" si="545"/>
        <v>105.87231873866266</v>
      </c>
      <c r="S301" s="97">
        <f t="shared" si="546"/>
        <v>66.918714755874817</v>
      </c>
      <c r="T301" s="97">
        <f t="shared" si="547"/>
        <v>38.95360398278784</v>
      </c>
      <c r="U301" s="97" t="str">
        <f t="shared" si="548"/>
        <v>QSOS</v>
      </c>
      <c r="V301" s="97">
        <f t="shared" si="549"/>
        <v>293.08128524412518</v>
      </c>
      <c r="W301" s="97">
        <f t="shared" si="533"/>
        <v>289</v>
      </c>
      <c r="X301" s="97">
        <f>SIN((90-$Y$9)*$AE$8)*TAN($AE$9*$AE$8)/TAN((90-'C'!$F225)*$AE$8)</f>
        <v>0.96601371535330172</v>
      </c>
      <c r="Y301" s="97">
        <f t="shared" si="550"/>
        <v>3.9313065427916092</v>
      </c>
      <c r="Z301" s="97">
        <f t="shared" si="551"/>
        <v>2.2206545302661578</v>
      </c>
      <c r="AA301" s="97">
        <f t="shared" si="552"/>
        <v>25.786124706860818</v>
      </c>
      <c r="AB301" s="97">
        <f t="shared" si="553"/>
        <v>63.235932093769605</v>
      </c>
      <c r="AC301" s="97">
        <f t="shared" si="554"/>
        <v>-37.449807386908788</v>
      </c>
      <c r="AD301" s="97">
        <f t="shared" si="555"/>
        <v>90.977943199369577</v>
      </c>
      <c r="AE301" s="97">
        <f>(COS( 90.833*$AE$8)-SIN($Y$9*$AE$8)*SIN('C'!$F225*$AE$8))/COS($Y$9*$AE$8)/COS('C'!$F225*$AE$8)</f>
        <v>-0.24554782604877701</v>
      </c>
      <c r="AF301" s="97">
        <f t="shared" si="556"/>
        <v>104.2142108468727</v>
      </c>
      <c r="AG301" s="97">
        <f>('C'!$E225+$AG$9+$AA$9/15)</f>
        <v>12.29677777777778</v>
      </c>
      <c r="AH301" s="97">
        <f t="shared" si="557"/>
        <v>0</v>
      </c>
      <c r="AI301" s="97">
        <f t="shared" si="558"/>
        <v>0</v>
      </c>
      <c r="AJ301" s="97">
        <f t="shared" si="559"/>
        <v>0</v>
      </c>
      <c r="AK301" s="97">
        <f t="shared" si="560"/>
        <v>6.2315815644864756</v>
      </c>
      <c r="AL301" s="97">
        <f t="shared" si="561"/>
        <v>6.2315815644864756</v>
      </c>
      <c r="AM301" s="97"/>
      <c r="AN301" s="97"/>
      <c r="AO301" s="97">
        <f t="shared" si="562"/>
        <v>0.25964923185360317</v>
      </c>
      <c r="AP301" s="97">
        <f>SIN((90-$Y$9)*$AE$8)*TAN($AC$10*$AE$8)/TAN((90-'C'!$F225)*$AE$8)</f>
        <v>-7.8098851780841985E-2</v>
      </c>
      <c r="AQ301" s="97">
        <f t="shared" si="563"/>
        <v>2.5695650812758871E-2</v>
      </c>
      <c r="AR301" s="97">
        <f t="shared" si="564"/>
        <v>1.0127663357422376</v>
      </c>
      <c r="AS301" s="97">
        <f t="shared" si="565"/>
        <v>-4.4227195101374539</v>
      </c>
      <c r="AT301" s="97">
        <f t="shared" si="566"/>
        <v>-9.106959298875525</v>
      </c>
      <c r="AU301" s="97">
        <f t="shared" si="567"/>
        <v>4.6842397887380711</v>
      </c>
      <c r="AV301" s="97">
        <f t="shared" si="568"/>
        <v>193.52967880901298</v>
      </c>
      <c r="AW301" s="97" t="s">
        <v>8053</v>
      </c>
      <c r="AX301" s="97" t="s">
        <v>8053</v>
      </c>
      <c r="AY301" s="97" t="s">
        <v>8053</v>
      </c>
      <c r="AZ301" s="97">
        <f t="shared" si="569"/>
        <v>11.984495125195242</v>
      </c>
      <c r="BA301" s="97">
        <f t="shared" si="570"/>
        <v>11.984495125195242</v>
      </c>
      <c r="BB301" s="97">
        <f t="shared" si="571"/>
        <v>0.49935396354980172</v>
      </c>
      <c r="BC301" s="97">
        <f t="shared" si="572"/>
        <v>0</v>
      </c>
      <c r="BD301" s="97">
        <f t="shared" si="573"/>
        <v>0</v>
      </c>
      <c r="BE301" s="97">
        <f t="shared" si="574"/>
        <v>0</v>
      </c>
      <c r="BF301" s="97">
        <f>SIN((90-$Y$9)*$AE$8)*TAN($AC$9*$AE$8)/TAN((90-'C'!$F225)*$AE$8)</f>
        <v>-0.96601371535330216</v>
      </c>
      <c r="BG301" s="97">
        <f t="shared" si="575"/>
        <v>3.9313065427916136</v>
      </c>
      <c r="BH301" s="97">
        <f t="shared" si="576"/>
        <v>2.2206545302661587</v>
      </c>
      <c r="BI301" s="97">
        <f t="shared" si="577"/>
        <v>-25.786124706860818</v>
      </c>
      <c r="BJ301" s="97">
        <f t="shared" si="578"/>
        <v>-63.235932093769613</v>
      </c>
      <c r="BK301" s="97">
        <f t="shared" si="579"/>
        <v>37.449807386908795</v>
      </c>
      <c r="BL301" s="97">
        <f t="shared" si="580"/>
        <v>269.02205680063042</v>
      </c>
      <c r="BM301" s="97" t="s">
        <v>8053</v>
      </c>
      <c r="BN301" s="97" t="s">
        <v>8053</v>
      </c>
      <c r="BO301" s="97" t="s">
        <v>8053</v>
      </c>
      <c r="BP301" s="97">
        <f t="shared" si="581"/>
        <v>14.793431603571701</v>
      </c>
      <c r="BQ301" s="97">
        <f t="shared" si="582"/>
        <v>14.793431603571701</v>
      </c>
      <c r="BR301" s="97">
        <f t="shared" si="583"/>
        <v>0.61639298348215421</v>
      </c>
      <c r="BS301" s="97">
        <f t="shared" si="584"/>
        <v>0</v>
      </c>
      <c r="BT301" s="97">
        <f t="shared" si="585"/>
        <v>0</v>
      </c>
      <c r="BU301" s="97">
        <f t="shared" si="586"/>
        <v>0</v>
      </c>
      <c r="BV301" s="97">
        <f>SIN((90-$Y$9)*$AE$8)*TAN($AE$10*$AE$8)/TAN((90-'C'!$F225)*$AE$8)</f>
        <v>7.8098851780841971E-2</v>
      </c>
      <c r="BW301" s="97">
        <f t="shared" si="587"/>
        <v>2.5695650812758864E-2</v>
      </c>
      <c r="BX301" s="97">
        <f t="shared" si="588"/>
        <v>1.0127663357422376</v>
      </c>
      <c r="BY301" s="97">
        <f t="shared" si="589"/>
        <v>4.422719510137453</v>
      </c>
      <c r="BZ301" s="97">
        <f t="shared" si="590"/>
        <v>9.1069592988755232</v>
      </c>
      <c r="CA301" s="97">
        <f t="shared" si="591"/>
        <v>-4.6842397887380702</v>
      </c>
      <c r="CB301" s="97">
        <f t="shared" si="592"/>
        <v>166.47032119098702</v>
      </c>
      <c r="CC301" s="97" t="s">
        <v>8053</v>
      </c>
      <c r="CD301" s="97" t="s">
        <v>8053</v>
      </c>
      <c r="CE301" s="97" t="s">
        <v>8053</v>
      </c>
      <c r="CF301" s="97">
        <f t="shared" si="593"/>
        <v>0</v>
      </c>
      <c r="CG301" s="97">
        <f t="shared" si="594"/>
        <v>0</v>
      </c>
      <c r="CH301" s="97">
        <f t="shared" si="595"/>
        <v>0</v>
      </c>
      <c r="CI301" s="97">
        <f t="shared" si="596"/>
        <v>0</v>
      </c>
      <c r="CJ301" s="97">
        <f t="shared" si="597"/>
        <v>0</v>
      </c>
      <c r="CK301" s="97">
        <f t="shared" si="598"/>
        <v>0</v>
      </c>
      <c r="CL301" s="97">
        <f>90-'C'!$F225</f>
        <v>71.605000000000004</v>
      </c>
      <c r="CM301" s="97">
        <v>30</v>
      </c>
      <c r="CN301" s="97"/>
      <c r="CO301" s="97"/>
      <c r="CP301" s="97"/>
      <c r="CQ301" s="97"/>
      <c r="CR301" s="97" t="s">
        <v>8206</v>
      </c>
      <c r="CS301" s="97">
        <f t="shared" si="599"/>
        <v>30</v>
      </c>
      <c r="CT301" s="97">
        <f t="shared" si="600"/>
        <v>34.31666666666667</v>
      </c>
      <c r="CU301" s="97">
        <f>'C'!F225</f>
        <v>18.395</v>
      </c>
      <c r="CV301" s="97">
        <f t="shared" si="601"/>
        <v>3.1415926535897931</v>
      </c>
      <c r="CW301" s="97">
        <f t="shared" si="602"/>
        <v>1.7453292519943295E-2</v>
      </c>
      <c r="CX301" s="97">
        <f t="shared" si="603"/>
        <v>57.295779513082323</v>
      </c>
      <c r="CY301" s="97">
        <f t="shared" si="604"/>
        <v>0.59893882164272083</v>
      </c>
      <c r="CZ301" s="97">
        <f t="shared" si="605"/>
        <v>0.32105331590435693</v>
      </c>
      <c r="DA301" s="97">
        <f t="shared" si="606"/>
        <v>1.8188811066455168</v>
      </c>
      <c r="DB301" s="97">
        <f t="shared" si="607"/>
        <v>66.918714755874817</v>
      </c>
      <c r="DC301" s="97">
        <f t="shared" si="608"/>
        <v>66.918714755874817</v>
      </c>
      <c r="DD301" s="97">
        <f t="shared" si="609"/>
        <v>293.08128524412518</v>
      </c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</row>
    <row r="302" spans="1:119" ht="30" customHeight="1" x14ac:dyDescent="0.2">
      <c r="A302" s="97">
        <f t="shared" si="534"/>
        <v>0</v>
      </c>
      <c r="B302" s="97">
        <f t="shared" si="535"/>
        <v>0.25850846382766407</v>
      </c>
      <c r="C302" s="97">
        <f t="shared" si="536"/>
        <v>0.25850846382766407</v>
      </c>
      <c r="D302" s="97">
        <f t="shared" si="610"/>
        <v>0.49913605259778754</v>
      </c>
      <c r="E302" s="97">
        <f t="shared" si="611"/>
        <v>0</v>
      </c>
      <c r="F302" s="98">
        <f t="shared" si="537"/>
        <v>0.49913605259778754</v>
      </c>
      <c r="G302" s="97">
        <f t="shared" si="538"/>
        <v>0.61745041817475987</v>
      </c>
      <c r="H302" s="97">
        <f t="shared" si="539"/>
        <v>0</v>
      </c>
      <c r="I302" s="98">
        <f t="shared" si="540"/>
        <v>0.61745041817475987</v>
      </c>
      <c r="J302" s="97">
        <f t="shared" si="541"/>
        <v>0</v>
      </c>
      <c r="K302" s="97">
        <f t="shared" si="542"/>
        <v>0</v>
      </c>
      <c r="L302" s="98">
        <f t="shared" si="543"/>
        <v>0</v>
      </c>
      <c r="M302" s="98">
        <f t="shared" si="544"/>
        <v>31</v>
      </c>
      <c r="N302" s="97"/>
      <c r="O302" s="97"/>
      <c r="P302" s="97"/>
      <c r="Q302" s="98">
        <f t="shared" si="612"/>
        <v>31</v>
      </c>
      <c r="R302" s="97">
        <f t="shared" si="545"/>
        <v>105.87231873866266</v>
      </c>
      <c r="S302" s="97">
        <f t="shared" si="546"/>
        <v>67.225835018212749</v>
      </c>
      <c r="T302" s="97">
        <f t="shared" si="547"/>
        <v>38.646483720449908</v>
      </c>
      <c r="U302" s="97" t="str">
        <f t="shared" si="548"/>
        <v>QSOS</v>
      </c>
      <c r="V302" s="97">
        <f t="shared" si="549"/>
        <v>292.77416498178724</v>
      </c>
      <c r="W302" s="97">
        <f t="shared" si="533"/>
        <v>290</v>
      </c>
      <c r="X302" s="97">
        <f>SIN((90-$Y$9)*$AE$8)*TAN($AE$9*$AE$8)/TAN((90-'C'!$F226)*$AE$8)</f>
        <v>0.95218231431141176</v>
      </c>
      <c r="Y302" s="97">
        <f t="shared" si="550"/>
        <v>3.9313065427916092</v>
      </c>
      <c r="Z302" s="97">
        <f t="shared" si="551"/>
        <v>2.2206545302661578</v>
      </c>
      <c r="AA302" s="97">
        <f t="shared" si="552"/>
        <v>25.390448217522746</v>
      </c>
      <c r="AB302" s="97">
        <f t="shared" si="553"/>
        <v>63.235932093769605</v>
      </c>
      <c r="AC302" s="97">
        <f t="shared" si="554"/>
        <v>-37.84548387624686</v>
      </c>
      <c r="AD302" s="97">
        <f t="shared" si="555"/>
        <v>91.373619688707635</v>
      </c>
      <c r="AE302" s="97">
        <f>(COS( 90.833*$AE$8)-SIN($Y$9*$AE$8)*SIN('C'!$F226*$AE$8))/COS($Y$9*$AE$8)/COS('C'!$F226*$AE$8)</f>
        <v>-0.24227138663442468</v>
      </c>
      <c r="AF302" s="97">
        <f t="shared" si="556"/>
        <v>104.02063830684786</v>
      </c>
      <c r="AG302" s="97">
        <f>('C'!$E226+$AG$9+$AA$9/15)</f>
        <v>12.295777777777779</v>
      </c>
      <c r="AH302" s="97">
        <f t="shared" si="557"/>
        <v>0</v>
      </c>
      <c r="AI302" s="97">
        <f t="shared" si="558"/>
        <v>0</v>
      </c>
      <c r="AJ302" s="97">
        <f t="shared" si="559"/>
        <v>0</v>
      </c>
      <c r="AK302" s="97">
        <f t="shared" si="560"/>
        <v>6.2042031318639372</v>
      </c>
      <c r="AL302" s="97">
        <f t="shared" si="561"/>
        <v>6.2042031318639372</v>
      </c>
      <c r="AM302" s="97"/>
      <c r="AN302" s="97"/>
      <c r="AO302" s="97">
        <f t="shared" si="562"/>
        <v>0.25850846382766407</v>
      </c>
      <c r="AP302" s="97">
        <f>SIN((90-$Y$9)*$AE$8)*TAN($AC$10*$AE$8)/TAN((90-'C'!$F226)*$AE$8)</f>
        <v>-7.6980631073699249E-2</v>
      </c>
      <c r="AQ302" s="97">
        <f t="shared" si="563"/>
        <v>2.5695650812758871E-2</v>
      </c>
      <c r="AR302" s="97">
        <f t="shared" si="564"/>
        <v>1.0127663357422376</v>
      </c>
      <c r="AS302" s="97">
        <f t="shared" si="565"/>
        <v>-4.3592715674123452</v>
      </c>
      <c r="AT302" s="97">
        <f t="shared" si="566"/>
        <v>-9.106959298875525</v>
      </c>
      <c r="AU302" s="97">
        <f t="shared" si="567"/>
        <v>4.7476877314631798</v>
      </c>
      <c r="AV302" s="97">
        <f t="shared" si="568"/>
        <v>193.46623086628787</v>
      </c>
      <c r="AW302" s="97" t="s">
        <v>8053</v>
      </c>
      <c r="AX302" s="97" t="s">
        <v>8053</v>
      </c>
      <c r="AY302" s="97" t="s">
        <v>8053</v>
      </c>
      <c r="AZ302" s="97">
        <f t="shared" si="569"/>
        <v>11.979265262346901</v>
      </c>
      <c r="BA302" s="97">
        <f t="shared" si="570"/>
        <v>11.979265262346901</v>
      </c>
      <c r="BB302" s="97">
        <f t="shared" si="571"/>
        <v>0.49913605259778754</v>
      </c>
      <c r="BC302" s="97">
        <f t="shared" si="572"/>
        <v>0</v>
      </c>
      <c r="BD302" s="97">
        <f t="shared" si="573"/>
        <v>0</v>
      </c>
      <c r="BE302" s="97">
        <f t="shared" si="574"/>
        <v>0</v>
      </c>
      <c r="BF302" s="97">
        <f>SIN((90-$Y$9)*$AE$8)*TAN($AC$9*$AE$8)/TAN((90-'C'!$F226)*$AE$8)</f>
        <v>-0.9521823143114122</v>
      </c>
      <c r="BG302" s="97">
        <f t="shared" si="575"/>
        <v>3.9313065427916136</v>
      </c>
      <c r="BH302" s="97">
        <f t="shared" si="576"/>
        <v>2.2206545302661587</v>
      </c>
      <c r="BI302" s="97">
        <f t="shared" si="577"/>
        <v>-25.390448217522749</v>
      </c>
      <c r="BJ302" s="97">
        <f t="shared" si="578"/>
        <v>-63.235932093769613</v>
      </c>
      <c r="BK302" s="97">
        <f t="shared" si="579"/>
        <v>37.84548387624686</v>
      </c>
      <c r="BL302" s="97">
        <f t="shared" si="580"/>
        <v>268.62638031129239</v>
      </c>
      <c r="BM302" s="97" t="s">
        <v>8053</v>
      </c>
      <c r="BN302" s="97" t="s">
        <v>8053</v>
      </c>
      <c r="BO302" s="97" t="s">
        <v>8053</v>
      </c>
      <c r="BP302" s="97">
        <f t="shared" si="581"/>
        <v>14.818810036194236</v>
      </c>
      <c r="BQ302" s="97">
        <f t="shared" si="582"/>
        <v>14.818810036194236</v>
      </c>
      <c r="BR302" s="97">
        <f t="shared" si="583"/>
        <v>0.61745041817475987</v>
      </c>
      <c r="BS302" s="97">
        <f t="shared" si="584"/>
        <v>0</v>
      </c>
      <c r="BT302" s="97">
        <f t="shared" si="585"/>
        <v>0</v>
      </c>
      <c r="BU302" s="97">
        <f t="shared" si="586"/>
        <v>0</v>
      </c>
      <c r="BV302" s="97">
        <f>SIN((90-$Y$9)*$AE$8)*TAN($AE$10*$AE$8)/TAN((90-'C'!$F226)*$AE$8)</f>
        <v>7.6980631073699235E-2</v>
      </c>
      <c r="BW302" s="97">
        <f t="shared" si="587"/>
        <v>2.5695650812758864E-2</v>
      </c>
      <c r="BX302" s="97">
        <f t="shared" si="588"/>
        <v>1.0127663357422376</v>
      </c>
      <c r="BY302" s="97">
        <f t="shared" si="589"/>
        <v>4.3592715674123443</v>
      </c>
      <c r="BZ302" s="97">
        <f t="shared" si="590"/>
        <v>9.1069592988755232</v>
      </c>
      <c r="CA302" s="97">
        <f t="shared" si="591"/>
        <v>-4.7476877314631789</v>
      </c>
      <c r="CB302" s="97">
        <f t="shared" si="592"/>
        <v>166.53376913371213</v>
      </c>
      <c r="CC302" s="97" t="s">
        <v>8053</v>
      </c>
      <c r="CD302" s="97" t="s">
        <v>8053</v>
      </c>
      <c r="CE302" s="97" t="s">
        <v>8053</v>
      </c>
      <c r="CF302" s="97">
        <f t="shared" si="593"/>
        <v>0</v>
      </c>
      <c r="CG302" s="97">
        <f t="shared" si="594"/>
        <v>0</v>
      </c>
      <c r="CH302" s="97">
        <f t="shared" si="595"/>
        <v>0</v>
      </c>
      <c r="CI302" s="97">
        <f t="shared" si="596"/>
        <v>0</v>
      </c>
      <c r="CJ302" s="97">
        <f t="shared" si="597"/>
        <v>0</v>
      </c>
      <c r="CK302" s="97">
        <f t="shared" si="598"/>
        <v>0</v>
      </c>
      <c r="CL302" s="97">
        <f>90-'C'!$F226</f>
        <v>71.850999999999999</v>
      </c>
      <c r="CM302" s="97">
        <v>31</v>
      </c>
      <c r="CN302" s="97"/>
      <c r="CO302" s="97"/>
      <c r="CP302" s="97"/>
      <c r="CQ302" s="97"/>
      <c r="CR302" s="97" t="s">
        <v>8206</v>
      </c>
      <c r="CS302" s="97">
        <f t="shared" si="599"/>
        <v>31</v>
      </c>
      <c r="CT302" s="97">
        <f t="shared" si="600"/>
        <v>34.31666666666667</v>
      </c>
      <c r="CU302" s="97">
        <f>'C'!F226</f>
        <v>18.149000000000001</v>
      </c>
      <c r="CV302" s="97">
        <f t="shared" si="601"/>
        <v>3.1415926535897931</v>
      </c>
      <c r="CW302" s="97">
        <f t="shared" si="602"/>
        <v>1.7453292519943295E-2</v>
      </c>
      <c r="CX302" s="97">
        <f t="shared" si="603"/>
        <v>57.295779513082323</v>
      </c>
      <c r="CY302" s="97">
        <f t="shared" si="604"/>
        <v>0.59893882164272083</v>
      </c>
      <c r="CZ302" s="97">
        <f t="shared" si="605"/>
        <v>0.31675980594445091</v>
      </c>
      <c r="DA302" s="97">
        <f t="shared" si="606"/>
        <v>1.8155026284806348</v>
      </c>
      <c r="DB302" s="97">
        <f t="shared" si="607"/>
        <v>67.225835018212749</v>
      </c>
      <c r="DC302" s="97">
        <f t="shared" si="608"/>
        <v>67.225835018212749</v>
      </c>
      <c r="DD302" s="97">
        <f t="shared" si="609"/>
        <v>292.77416498178724</v>
      </c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</row>
    <row r="303" spans="1:119" ht="30" customHeight="1" x14ac:dyDescent="0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7" t="s">
        <v>8168</v>
      </c>
      <c r="S303" s="97" t="s">
        <v>8169</v>
      </c>
      <c r="T303" s="97" t="s">
        <v>8170</v>
      </c>
      <c r="U303" s="97" t="s">
        <v>8171</v>
      </c>
      <c r="V303" s="97" t="s">
        <v>8172</v>
      </c>
      <c r="W303" s="97">
        <f t="shared" si="533"/>
        <v>291</v>
      </c>
      <c r="X303" s="98"/>
      <c r="Y303" s="98"/>
      <c r="Z303" s="98"/>
      <c r="AA303" s="98"/>
      <c r="AB303" s="98"/>
      <c r="AC303" s="98"/>
      <c r="AD303" s="98"/>
      <c r="AE303" s="98"/>
      <c r="AF303" s="98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8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8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8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8"/>
      <c r="CL303" s="98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</row>
    <row r="304" spans="1:119" ht="30" customHeight="1" x14ac:dyDescent="0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7"/>
      <c r="S304" s="97"/>
      <c r="T304" s="97"/>
      <c r="U304" s="97"/>
      <c r="V304" s="97"/>
      <c r="W304" s="97">
        <f t="shared" si="533"/>
        <v>292</v>
      </c>
      <c r="X304" s="98"/>
      <c r="Y304" s="98"/>
      <c r="Z304" s="98"/>
      <c r="AA304" s="98"/>
      <c r="AB304" s="98"/>
      <c r="AC304" s="98"/>
      <c r="AD304" s="98"/>
      <c r="AE304" s="98"/>
      <c r="AF304" s="98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8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8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8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8"/>
      <c r="CL304" s="98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</row>
    <row r="305" spans="1:119" ht="30" customHeight="1" x14ac:dyDescent="0.2">
      <c r="A305" s="98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98"/>
      <c r="O305" s="98"/>
      <c r="P305" s="98"/>
      <c r="Q305" s="98"/>
      <c r="R305" s="97"/>
      <c r="S305" s="97"/>
      <c r="T305" s="97"/>
      <c r="U305" s="97"/>
      <c r="V305" s="97"/>
      <c r="W305" s="97">
        <f t="shared" si="533"/>
        <v>293</v>
      </c>
      <c r="X305" s="98"/>
      <c r="Y305" s="98"/>
      <c r="Z305" s="98"/>
      <c r="AA305" s="98"/>
      <c r="AB305" s="98"/>
      <c r="AC305" s="98"/>
      <c r="AD305" s="98"/>
      <c r="AE305" s="98"/>
      <c r="AF305" s="98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8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8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8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8"/>
      <c r="CL305" s="98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</row>
    <row r="306" spans="1:119" ht="30" customHeight="1" x14ac:dyDescent="0.2">
      <c r="A306" s="97"/>
      <c r="B306" s="97"/>
      <c r="C306" s="97"/>
      <c r="D306" s="97"/>
      <c r="E306" s="97"/>
      <c r="F306" s="98"/>
      <c r="G306" s="97"/>
      <c r="H306" s="97"/>
      <c r="I306" s="97"/>
      <c r="J306" s="97"/>
      <c r="K306" s="97"/>
      <c r="L306" s="97"/>
      <c r="M306" s="97"/>
      <c r="N306" s="97" t="s">
        <v>8131</v>
      </c>
      <c r="O306" s="97" t="s">
        <v>8132</v>
      </c>
      <c r="P306" s="97" t="s">
        <v>8133</v>
      </c>
      <c r="Q306" s="97"/>
      <c r="R306" s="97"/>
      <c r="S306" s="97"/>
      <c r="T306" s="97"/>
      <c r="U306" s="97"/>
      <c r="V306" s="97"/>
      <c r="W306" s="97">
        <f t="shared" si="533"/>
        <v>294</v>
      </c>
      <c r="X306" s="97" t="s">
        <v>8137</v>
      </c>
      <c r="Y306" s="97"/>
      <c r="Z306" s="97"/>
      <c r="AA306" s="97">
        <f>IF(AND(AA304&lt;AA305,Y305&lt;90),1,0)</f>
        <v>0</v>
      </c>
      <c r="AB306" s="97" t="s">
        <v>8138</v>
      </c>
      <c r="AC306" s="97"/>
      <c r="AD306" s="97"/>
      <c r="AE306" s="97">
        <f>IF(AND(AA304&gt;AA305,Y305&gt;90),1,0)</f>
        <v>0</v>
      </c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 t="s">
        <v>8139</v>
      </c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7" t="s">
        <v>8140</v>
      </c>
      <c r="BG306" s="97"/>
      <c r="BH306" s="97"/>
      <c r="BI306" s="97"/>
      <c r="BJ306" s="97"/>
      <c r="BK306" s="97"/>
      <c r="BL306" s="97"/>
      <c r="BM306" s="97"/>
      <c r="BN306" s="97"/>
      <c r="BO306" s="97"/>
      <c r="BP306" s="97"/>
      <c r="BQ306" s="97"/>
      <c r="BR306" s="97"/>
      <c r="BS306" s="97"/>
      <c r="BT306" s="97"/>
      <c r="BU306" s="97"/>
      <c r="BV306" s="97"/>
      <c r="BW306" s="97" t="s">
        <v>8141</v>
      </c>
      <c r="BX306" s="97"/>
      <c r="BY306" s="97"/>
      <c r="BZ306" s="97"/>
      <c r="CA306" s="97"/>
      <c r="CB306" s="97"/>
      <c r="CC306" s="97"/>
      <c r="CD306" s="97"/>
      <c r="CE306" s="97"/>
      <c r="CF306" s="97"/>
      <c r="CG306" s="97"/>
      <c r="CH306" s="97"/>
      <c r="CI306" s="97"/>
      <c r="CJ306" s="97"/>
      <c r="CK306" s="97"/>
      <c r="CL306" s="97"/>
      <c r="CM306" s="97"/>
      <c r="CN306" s="97" t="s">
        <v>8131</v>
      </c>
      <c r="CO306" s="97" t="s">
        <v>8132</v>
      </c>
      <c r="CP306" s="97" t="s">
        <v>8133</v>
      </c>
      <c r="CQ306" s="97"/>
      <c r="CR306" s="97"/>
      <c r="CS306" s="97"/>
      <c r="CT306" s="97"/>
      <c r="CU306" s="97"/>
      <c r="CV306" s="97"/>
      <c r="CW306" s="97"/>
      <c r="CX306" s="97"/>
      <c r="CY306" s="97"/>
      <c r="CZ306" s="97"/>
      <c r="DA306" s="97"/>
      <c r="DB306" s="97"/>
      <c r="DC306" s="97"/>
      <c r="DD306" s="97"/>
      <c r="DE306" s="97"/>
      <c r="DF306" s="97"/>
      <c r="DG306" s="97"/>
      <c r="DH306" s="97"/>
      <c r="DI306" s="97"/>
      <c r="DJ306" s="97"/>
      <c r="DK306" s="97"/>
      <c r="DL306" s="97"/>
      <c r="DM306" s="97"/>
      <c r="DN306" s="97"/>
      <c r="DO306" s="97"/>
    </row>
    <row r="307" spans="1:119" ht="30" customHeight="1" x14ac:dyDescent="0.2">
      <c r="A307" s="97"/>
      <c r="B307" s="97" t="s">
        <v>8054</v>
      </c>
      <c r="C307" s="97"/>
      <c r="D307" s="97"/>
      <c r="E307" s="97"/>
      <c r="F307" s="98"/>
      <c r="G307" s="98" t="str">
        <f>اندراج!$F$2</f>
        <v>مردان</v>
      </c>
      <c r="H307" s="97"/>
      <c r="I307" s="104" t="s">
        <v>8148</v>
      </c>
      <c r="J307" s="105">
        <f>اندراج!$E$2</f>
        <v>34</v>
      </c>
      <c r="K307" s="105">
        <f>اندراج!$E$3</f>
        <v>19</v>
      </c>
      <c r="L307" s="97"/>
      <c r="M307" s="97"/>
      <c r="N307" s="97" t="s">
        <v>8143</v>
      </c>
      <c r="O307" s="97" t="s">
        <v>8144</v>
      </c>
      <c r="P307" s="97" t="s">
        <v>8145</v>
      </c>
      <c r="Q307" s="97"/>
      <c r="R307" s="97"/>
      <c r="S307" s="97"/>
      <c r="T307" s="97"/>
      <c r="U307" s="97"/>
      <c r="V307" s="97"/>
      <c r="W307" s="97">
        <f t="shared" si="533"/>
        <v>295</v>
      </c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7"/>
      <c r="BG307" s="97"/>
      <c r="BH307" s="97"/>
      <c r="BI307" s="97"/>
      <c r="BJ307" s="97"/>
      <c r="BK307" s="97"/>
      <c r="BL307" s="97"/>
      <c r="BM307" s="97"/>
      <c r="BN307" s="97"/>
      <c r="BO307" s="97" t="s">
        <v>8123</v>
      </c>
      <c r="BP307" s="97"/>
      <c r="BQ307" s="97"/>
      <c r="BR307" s="97"/>
      <c r="BS307" s="97"/>
      <c r="BT307" s="97"/>
      <c r="BU307" s="97"/>
      <c r="BV307" s="97"/>
      <c r="BW307" s="97"/>
      <c r="BX307" s="97"/>
      <c r="BY307" s="97"/>
      <c r="BZ307" s="97"/>
      <c r="CA307" s="97"/>
      <c r="CB307" s="97"/>
      <c r="CC307" s="97"/>
      <c r="CD307" s="97"/>
      <c r="CE307" s="97"/>
      <c r="CF307" s="97"/>
      <c r="CG307" s="97"/>
      <c r="CH307" s="97"/>
      <c r="CI307" s="97"/>
      <c r="CJ307" s="97"/>
      <c r="CK307" s="97"/>
      <c r="CL307" s="97"/>
      <c r="CM307" s="97"/>
      <c r="CN307" s="97" t="s">
        <v>8143</v>
      </c>
      <c r="CO307" s="97" t="s">
        <v>8144</v>
      </c>
      <c r="CP307" s="97" t="s">
        <v>8145</v>
      </c>
      <c r="CQ307" s="97"/>
      <c r="CR307" s="97"/>
      <c r="CS307" s="97"/>
      <c r="CT307" s="97"/>
      <c r="CU307" s="97"/>
      <c r="CV307" s="97"/>
      <c r="CW307" s="97"/>
      <c r="CX307" s="97"/>
      <c r="CY307" s="97"/>
      <c r="CZ307" s="97"/>
      <c r="DA307" s="97"/>
      <c r="DB307" s="97"/>
      <c r="DC307" s="97"/>
      <c r="DD307" s="97"/>
      <c r="DE307" s="97"/>
      <c r="DF307" s="97"/>
      <c r="DG307" s="97"/>
      <c r="DH307" s="97"/>
      <c r="DI307" s="97"/>
      <c r="DJ307" s="97"/>
      <c r="DK307" s="97"/>
      <c r="DL307" s="97"/>
      <c r="DM307" s="97"/>
      <c r="DN307" s="97"/>
      <c r="DO307" s="97"/>
    </row>
    <row r="308" spans="1:119" ht="30" customHeight="1" x14ac:dyDescent="0.2">
      <c r="A308" s="97" t="s">
        <v>8058</v>
      </c>
      <c r="B308" s="97"/>
      <c r="C308" s="97"/>
      <c r="D308" s="97"/>
      <c r="E308" s="97" t="s">
        <v>8059</v>
      </c>
      <c r="F308" s="98"/>
      <c r="G308" s="97"/>
      <c r="H308" s="97"/>
      <c r="I308" s="106" t="s">
        <v>8224</v>
      </c>
      <c r="J308" s="107">
        <f>اندراج!$D$2</f>
        <v>-72</v>
      </c>
      <c r="K308" s="107">
        <f>اندراج!$D$3</f>
        <v>11</v>
      </c>
      <c r="L308" s="97"/>
      <c r="M308" s="97"/>
      <c r="N308" s="97"/>
      <c r="O308" s="97"/>
      <c r="P308" s="97"/>
      <c r="Q308" s="97"/>
      <c r="R308" s="157" t="s">
        <v>8055</v>
      </c>
      <c r="S308" s="158"/>
      <c r="T308" s="158"/>
      <c r="U308" s="158"/>
      <c r="V308" s="158"/>
      <c r="W308" s="97">
        <f t="shared" si="533"/>
        <v>296</v>
      </c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  <c r="BI308" s="97"/>
      <c r="BJ308" s="97"/>
      <c r="BK308" s="97"/>
      <c r="BL308" s="97"/>
      <c r="BM308" s="97"/>
      <c r="BN308" s="97"/>
      <c r="BO308" s="97"/>
      <c r="BP308" s="97"/>
      <c r="BQ308" s="97"/>
      <c r="BR308" s="97"/>
      <c r="BS308" s="97"/>
      <c r="BT308" s="97"/>
      <c r="BU308" s="97"/>
      <c r="BV308" s="97"/>
      <c r="BW308" s="97"/>
      <c r="BX308" s="97"/>
      <c r="BY308" s="97"/>
      <c r="BZ308" s="97"/>
      <c r="CA308" s="97"/>
      <c r="CB308" s="97"/>
      <c r="CC308" s="97"/>
      <c r="CD308" s="97"/>
      <c r="CE308" s="97"/>
      <c r="CF308" s="97"/>
      <c r="CG308" s="97"/>
      <c r="CH308" s="97"/>
      <c r="CI308" s="97"/>
      <c r="CJ308" s="97"/>
      <c r="CK308" s="97"/>
      <c r="CL308" s="97"/>
      <c r="CM308" s="97"/>
      <c r="CN308" s="97"/>
      <c r="CO308" s="97"/>
      <c r="CP308" s="97"/>
      <c r="CQ308" s="97"/>
      <c r="CR308" s="97"/>
      <c r="CS308" s="97"/>
      <c r="CT308" s="97"/>
      <c r="CU308" s="97"/>
      <c r="CV308" s="97"/>
      <c r="CW308" s="97"/>
      <c r="CX308" s="97"/>
      <c r="CY308" s="97"/>
      <c r="CZ308" s="97"/>
      <c r="DA308" s="97"/>
      <c r="DB308" s="97"/>
      <c r="DC308" s="97"/>
      <c r="DD308" s="97"/>
      <c r="DE308" s="97"/>
      <c r="DF308" s="97"/>
      <c r="DG308" s="97"/>
      <c r="DH308" s="97"/>
      <c r="DI308" s="97"/>
      <c r="DJ308" s="97"/>
      <c r="DK308" s="97"/>
      <c r="DL308" s="97"/>
      <c r="DM308" s="97"/>
      <c r="DN308" s="97"/>
      <c r="DO308" s="97"/>
    </row>
    <row r="309" spans="1:119" ht="30" customHeight="1" x14ac:dyDescent="0.2">
      <c r="A309" s="97" t="s">
        <v>8069</v>
      </c>
      <c r="B309" s="97"/>
      <c r="C309" s="97"/>
      <c r="D309" s="97"/>
      <c r="E309" s="97" t="s">
        <v>8070</v>
      </c>
      <c r="F309" s="98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>
        <v>1</v>
      </c>
      <c r="S309" s="97">
        <v>2</v>
      </c>
      <c r="T309" s="97">
        <v>3</v>
      </c>
      <c r="U309" s="97">
        <v>4</v>
      </c>
      <c r="V309" s="97">
        <v>5</v>
      </c>
      <c r="W309" s="97">
        <f t="shared" si="533"/>
        <v>297</v>
      </c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  <c r="AT309" s="97"/>
      <c r="AU309" s="97"/>
      <c r="AV309" s="97"/>
      <c r="AW309" s="97"/>
      <c r="AX309" s="97"/>
      <c r="AY309" s="97"/>
      <c r="AZ309" s="97"/>
      <c r="BA309" s="97"/>
      <c r="BB309" s="97"/>
      <c r="BC309" s="97"/>
      <c r="BD309" s="97"/>
      <c r="BE309" s="97"/>
      <c r="BF309" s="97"/>
      <c r="BG309" s="97"/>
      <c r="BH309" s="97"/>
      <c r="BI309" s="97"/>
      <c r="BJ309" s="97"/>
      <c r="BK309" s="97"/>
      <c r="BL309" s="97"/>
      <c r="BM309" s="97"/>
      <c r="BN309" s="97"/>
      <c r="BO309" s="97"/>
      <c r="BP309" s="97"/>
      <c r="BQ309" s="97"/>
      <c r="BR309" s="97"/>
      <c r="BS309" s="97"/>
      <c r="BT309" s="97"/>
      <c r="BU309" s="97"/>
      <c r="BV309" s="97"/>
      <c r="BW309" s="97"/>
      <c r="BX309" s="97"/>
      <c r="BY309" s="97"/>
      <c r="BZ309" s="97"/>
      <c r="CA309" s="97"/>
      <c r="CB309" s="97"/>
      <c r="CC309" s="97"/>
      <c r="CD309" s="97"/>
      <c r="CE309" s="97"/>
      <c r="CF309" s="97"/>
      <c r="CG309" s="97"/>
      <c r="CH309" s="97"/>
      <c r="CI309" s="97"/>
      <c r="CJ309" s="97"/>
      <c r="CK309" s="97"/>
      <c r="CL309" s="97"/>
      <c r="CM309" s="97"/>
      <c r="CN309" s="97"/>
      <c r="CO309" s="97"/>
      <c r="CP309" s="97"/>
      <c r="CQ309" s="97"/>
      <c r="CR309" s="97"/>
      <c r="CS309" s="97"/>
      <c r="CT309" s="97"/>
      <c r="CU309" s="97"/>
      <c r="CV309" s="97"/>
      <c r="CW309" s="97"/>
      <c r="CX309" s="97"/>
      <c r="CY309" s="97"/>
      <c r="CZ309" s="97"/>
      <c r="DA309" s="97"/>
      <c r="DB309" s="97"/>
      <c r="DC309" s="97"/>
      <c r="DD309" s="97"/>
      <c r="DE309" s="97"/>
      <c r="DF309" s="97"/>
      <c r="DG309" s="97"/>
      <c r="DH309" s="97"/>
      <c r="DI309" s="97"/>
      <c r="DJ309" s="97"/>
      <c r="DK309" s="97"/>
      <c r="DL309" s="97"/>
      <c r="DM309" s="97"/>
      <c r="DN309" s="97"/>
      <c r="DO309" s="97"/>
    </row>
    <row r="310" spans="1:119" ht="30" customHeight="1" x14ac:dyDescent="0.2">
      <c r="A310" s="97" t="s">
        <v>8078</v>
      </c>
      <c r="B310" s="97"/>
      <c r="C310" s="97"/>
      <c r="D310" s="97"/>
      <c r="E310" s="97" t="s">
        <v>8079</v>
      </c>
      <c r="F310" s="98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 t="s">
        <v>8072</v>
      </c>
      <c r="S310" s="97" t="s">
        <v>8106</v>
      </c>
      <c r="T310" s="97" t="s">
        <v>8072</v>
      </c>
      <c r="U310" s="97" t="s">
        <v>8107</v>
      </c>
      <c r="V310" s="97" t="s">
        <v>8108</v>
      </c>
      <c r="W310" s="97">
        <f t="shared" si="533"/>
        <v>298</v>
      </c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  <c r="AT310" s="97"/>
      <c r="AU310" s="97"/>
      <c r="AV310" s="97"/>
      <c r="AW310" s="97"/>
      <c r="AX310" s="97"/>
      <c r="AY310" s="97"/>
      <c r="AZ310" s="97"/>
      <c r="BA310" s="97"/>
      <c r="BB310" s="97"/>
      <c r="BC310" s="97"/>
      <c r="BD310" s="97"/>
      <c r="BE310" s="97"/>
      <c r="BF310" s="97"/>
      <c r="BG310" s="97"/>
      <c r="BH310" s="97"/>
      <c r="BI310" s="97"/>
      <c r="BJ310" s="97"/>
      <c r="BK310" s="97"/>
      <c r="BL310" s="97"/>
      <c r="BM310" s="97"/>
      <c r="BN310" s="97"/>
      <c r="BO310" s="97"/>
      <c r="BP310" s="97"/>
      <c r="BQ310" s="97"/>
      <c r="BR310" s="97"/>
      <c r="BS310" s="97"/>
      <c r="BT310" s="97"/>
      <c r="BU310" s="97"/>
      <c r="BV310" s="97"/>
      <c r="BW310" s="97"/>
      <c r="BX310" s="97"/>
      <c r="BY310" s="97"/>
      <c r="BZ310" s="97"/>
      <c r="CA310" s="97"/>
      <c r="CB310" s="97"/>
      <c r="CC310" s="97"/>
      <c r="CD310" s="97"/>
      <c r="CE310" s="97"/>
      <c r="CF310" s="97"/>
      <c r="CG310" s="97"/>
      <c r="CH310" s="97"/>
      <c r="CI310" s="97"/>
      <c r="CJ310" s="97"/>
      <c r="CK310" s="97"/>
      <c r="CL310" s="97"/>
      <c r="CM310" s="97"/>
      <c r="CN310" s="97"/>
      <c r="CO310" s="97"/>
      <c r="CP310" s="97"/>
      <c r="CQ310" s="97"/>
      <c r="CR310" s="97"/>
      <c r="CS310" s="97"/>
      <c r="CT310" s="97"/>
      <c r="CU310" s="97"/>
      <c r="CV310" s="97"/>
      <c r="CW310" s="97"/>
      <c r="CX310" s="97"/>
      <c r="CY310" s="97"/>
      <c r="CZ310" s="97"/>
      <c r="DA310" s="97"/>
      <c r="DB310" s="97"/>
      <c r="DC310" s="97"/>
      <c r="DD310" s="97"/>
      <c r="DE310" s="97"/>
      <c r="DF310" s="97"/>
      <c r="DG310" s="97"/>
      <c r="DH310" s="97"/>
      <c r="DI310" s="97"/>
      <c r="DJ310" s="97"/>
      <c r="DK310" s="97"/>
      <c r="DL310" s="97"/>
      <c r="DM310" s="97"/>
      <c r="DN310" s="97"/>
      <c r="DO310" s="97"/>
    </row>
    <row r="311" spans="1:119" ht="30" customHeight="1" x14ac:dyDescent="0.2">
      <c r="A311" s="97" t="s">
        <v>8127</v>
      </c>
      <c r="B311" s="97"/>
      <c r="C311" s="97"/>
      <c r="D311" s="97" t="s">
        <v>8128</v>
      </c>
      <c r="E311" s="97"/>
      <c r="F311" s="98"/>
      <c r="G311" s="97" t="s">
        <v>8129</v>
      </c>
      <c r="H311" s="97"/>
      <c r="I311" s="97"/>
      <c r="J311" s="97" t="s">
        <v>8130</v>
      </c>
      <c r="K311" s="97"/>
      <c r="L311" s="97"/>
      <c r="M311" s="97"/>
      <c r="N311" s="97"/>
      <c r="O311" s="97"/>
      <c r="P311" s="97"/>
      <c r="Q311" s="97"/>
      <c r="R311" s="97" t="s">
        <v>8134</v>
      </c>
      <c r="S311" s="97" t="s">
        <v>8134</v>
      </c>
      <c r="T311" s="97" t="s">
        <v>8134</v>
      </c>
      <c r="U311" s="97" t="s">
        <v>8135</v>
      </c>
      <c r="V311" s="97" t="s">
        <v>8209</v>
      </c>
      <c r="W311" s="97">
        <f t="shared" si="533"/>
        <v>299</v>
      </c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  <c r="AT311" s="97"/>
      <c r="AU311" s="97"/>
      <c r="AV311" s="97"/>
      <c r="AW311" s="97"/>
      <c r="AX311" s="97"/>
      <c r="AY311" s="97"/>
      <c r="AZ311" s="97"/>
      <c r="BA311" s="97"/>
      <c r="BB311" s="97"/>
      <c r="BC311" s="97"/>
      <c r="BD311" s="97"/>
      <c r="BE311" s="97"/>
      <c r="BF311" s="97"/>
      <c r="BG311" s="97"/>
      <c r="BH311" s="97"/>
      <c r="BI311" s="97"/>
      <c r="BJ311" s="97"/>
      <c r="BK311" s="97"/>
      <c r="BL311" s="97"/>
      <c r="BM311" s="97"/>
      <c r="BN311" s="97"/>
      <c r="BO311" s="97"/>
      <c r="BP311" s="97"/>
      <c r="BQ311" s="97"/>
      <c r="BR311" s="97"/>
      <c r="BS311" s="97"/>
      <c r="BT311" s="97"/>
      <c r="BU311" s="97"/>
      <c r="BV311" s="97"/>
      <c r="BW311" s="97"/>
      <c r="BX311" s="97"/>
      <c r="BY311" s="97"/>
      <c r="BZ311" s="97"/>
      <c r="CA311" s="97"/>
      <c r="CB311" s="97"/>
      <c r="CC311" s="97"/>
      <c r="CD311" s="97"/>
      <c r="CE311" s="97"/>
      <c r="CF311" s="97"/>
      <c r="CG311" s="97"/>
      <c r="CH311" s="97"/>
      <c r="CI311" s="97"/>
      <c r="CJ311" s="97"/>
      <c r="CK311" s="97"/>
      <c r="CL311" s="97"/>
      <c r="CM311" s="97"/>
      <c r="CN311" s="97"/>
      <c r="CO311" s="97"/>
      <c r="CP311" s="97"/>
      <c r="CQ311" s="97"/>
      <c r="CR311" s="97"/>
      <c r="CS311" s="97"/>
      <c r="CT311" s="97"/>
      <c r="CU311" s="97"/>
      <c r="CV311" s="97"/>
      <c r="CW311" s="97"/>
      <c r="CX311" s="97"/>
      <c r="CY311" s="97"/>
      <c r="CZ311" s="97"/>
      <c r="DA311" s="97"/>
      <c r="DB311" s="97"/>
      <c r="DC311" s="97"/>
      <c r="DD311" s="97"/>
      <c r="DE311" s="97"/>
      <c r="DF311" s="97"/>
      <c r="DG311" s="97"/>
      <c r="DH311" s="97"/>
      <c r="DI311" s="97"/>
      <c r="DJ311" s="97"/>
      <c r="DK311" s="97"/>
      <c r="DL311" s="97"/>
      <c r="DM311" s="97"/>
      <c r="DN311" s="97"/>
      <c r="DO311" s="97"/>
    </row>
    <row r="312" spans="1:119" ht="30" customHeight="1" x14ac:dyDescent="0.2">
      <c r="A312" s="97"/>
      <c r="B312" s="97" t="s">
        <v>8070</v>
      </c>
      <c r="C312" s="97"/>
      <c r="D312" s="97"/>
      <c r="E312" s="97" t="s">
        <v>8079</v>
      </c>
      <c r="F312" s="98"/>
      <c r="G312" s="97"/>
      <c r="H312" s="97" t="s">
        <v>8070</v>
      </c>
      <c r="I312" s="97"/>
      <c r="J312" s="97"/>
      <c r="K312" s="97" t="s">
        <v>8079</v>
      </c>
      <c r="L312" s="97"/>
      <c r="M312" s="97"/>
      <c r="N312" s="97"/>
      <c r="O312" s="97"/>
      <c r="P312" s="97"/>
      <c r="Q312" s="97"/>
      <c r="R312" s="97" t="s">
        <v>8146</v>
      </c>
      <c r="S312" s="97" t="s">
        <v>8146</v>
      </c>
      <c r="T312" s="97" t="s">
        <v>8106</v>
      </c>
      <c r="U312" s="97" t="s">
        <v>8147</v>
      </c>
      <c r="V312" s="97" t="s">
        <v>8210</v>
      </c>
      <c r="W312" s="97">
        <f t="shared" si="533"/>
        <v>300</v>
      </c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  <c r="AT312" s="97"/>
      <c r="AU312" s="97"/>
      <c r="AV312" s="97"/>
      <c r="AW312" s="97"/>
      <c r="AX312" s="97"/>
      <c r="AY312" s="97"/>
      <c r="AZ312" s="97"/>
      <c r="BA312" s="97"/>
      <c r="BB312" s="97"/>
      <c r="BC312" s="97"/>
      <c r="BD312" s="97"/>
      <c r="BE312" s="97"/>
      <c r="BF312" s="97"/>
      <c r="BG312" s="97"/>
      <c r="BH312" s="97"/>
      <c r="BI312" s="97"/>
      <c r="BJ312" s="97"/>
      <c r="BK312" s="97"/>
      <c r="BL312" s="97"/>
      <c r="BM312" s="97"/>
      <c r="BN312" s="97"/>
      <c r="BO312" s="97"/>
      <c r="BP312" s="97"/>
      <c r="BQ312" s="97"/>
      <c r="BR312" s="97"/>
      <c r="BS312" s="97"/>
      <c r="BT312" s="97"/>
      <c r="BU312" s="97"/>
      <c r="BV312" s="97"/>
      <c r="BW312" s="97"/>
      <c r="BX312" s="97"/>
      <c r="BY312" s="97"/>
      <c r="BZ312" s="97"/>
      <c r="CA312" s="97"/>
      <c r="CB312" s="97"/>
      <c r="CC312" s="97"/>
      <c r="CD312" s="97"/>
      <c r="CE312" s="97"/>
      <c r="CF312" s="97"/>
      <c r="CG312" s="97"/>
      <c r="CH312" s="97"/>
      <c r="CI312" s="97"/>
      <c r="CJ312" s="97"/>
      <c r="CK312" s="97"/>
      <c r="CL312" s="97" t="s">
        <v>8190</v>
      </c>
      <c r="CM312" s="97"/>
      <c r="CN312" s="97"/>
      <c r="CO312" s="97"/>
      <c r="CP312" s="97"/>
      <c r="CQ312" s="97"/>
      <c r="CR312" s="97"/>
      <c r="CS312" s="97"/>
      <c r="CT312" s="97"/>
      <c r="CU312" s="97"/>
      <c r="CV312" s="97"/>
      <c r="CW312" s="97"/>
      <c r="CX312" s="97"/>
      <c r="CY312" s="97"/>
      <c r="CZ312" s="97"/>
      <c r="DA312" s="97"/>
      <c r="DB312" s="97"/>
      <c r="DC312" s="97"/>
      <c r="DD312" s="97"/>
      <c r="DE312" s="97"/>
      <c r="DF312" s="97"/>
      <c r="DG312" s="97"/>
      <c r="DH312" s="97"/>
      <c r="DI312" s="97"/>
      <c r="DJ312" s="97"/>
      <c r="DK312" s="97"/>
      <c r="DL312" s="97"/>
      <c r="DM312" s="97"/>
      <c r="DN312" s="97"/>
      <c r="DO312" s="97"/>
    </row>
    <row r="313" spans="1:119" ht="30" customHeight="1" x14ac:dyDescent="0.2">
      <c r="A313" s="98"/>
      <c r="B313" s="97"/>
      <c r="C313" s="97"/>
      <c r="D313" s="97" t="s">
        <v>8211</v>
      </c>
      <c r="E313" s="98"/>
      <c r="F313" s="98"/>
      <c r="G313" s="98"/>
      <c r="H313" s="98"/>
      <c r="I313" s="98"/>
      <c r="J313" s="97"/>
      <c r="K313" s="97"/>
      <c r="L313" s="98"/>
      <c r="M313" s="98"/>
      <c r="N313" s="98" t="str">
        <f>اندراج!$F$2</f>
        <v>مردان</v>
      </c>
      <c r="O313" s="97"/>
      <c r="P313" s="97"/>
      <c r="Q313" s="97"/>
      <c r="R313" s="98" t="s">
        <v>8211</v>
      </c>
      <c r="S313" s="98" t="s">
        <v>8211</v>
      </c>
      <c r="T313" s="98" t="s">
        <v>8211</v>
      </c>
      <c r="U313" s="97" t="s">
        <v>8211</v>
      </c>
      <c r="V313" s="98" t="s">
        <v>8211</v>
      </c>
      <c r="W313" s="97">
        <f t="shared" si="533"/>
        <v>301</v>
      </c>
      <c r="X313" s="98" t="s">
        <v>8211</v>
      </c>
      <c r="Y313" s="98" t="s">
        <v>8151</v>
      </c>
      <c r="Z313" s="98"/>
      <c r="AA313" s="98"/>
      <c r="AB313" s="98"/>
      <c r="AC313" s="98"/>
      <c r="AD313" s="98"/>
      <c r="AE313" s="98">
        <f>Y9</f>
        <v>34.31666666666667</v>
      </c>
      <c r="AF313" s="98">
        <f>'C'!F227</f>
        <v>17.898</v>
      </c>
      <c r="AG313" s="98"/>
      <c r="AH313" s="98"/>
      <c r="AI313" s="98"/>
      <c r="AJ313" s="98" t="s">
        <v>8211</v>
      </c>
      <c r="AK313" s="98"/>
      <c r="AL313" s="98"/>
      <c r="AM313" s="98"/>
      <c r="AN313" s="98"/>
      <c r="AO313" s="98"/>
      <c r="AP313" s="98" t="s">
        <v>8211</v>
      </c>
      <c r="AQ313" s="98" t="s">
        <v>8153</v>
      </c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 t="s">
        <v>8211</v>
      </c>
      <c r="BG313" s="98" t="s">
        <v>8154</v>
      </c>
      <c r="BH313" s="98"/>
      <c r="BI313" s="98"/>
      <c r="BJ313" s="98"/>
      <c r="BK313" s="98"/>
      <c r="BL313" s="98"/>
      <c r="BM313" s="98"/>
      <c r="BN313" s="98"/>
      <c r="BO313" s="98" t="s">
        <v>8212</v>
      </c>
      <c r="BP313" s="98">
        <f>AF315</f>
        <v>103.82388028772323</v>
      </c>
      <c r="BQ313" s="98"/>
      <c r="BR313" s="98"/>
      <c r="BS313" s="98"/>
      <c r="BT313" s="98"/>
      <c r="BU313" s="98"/>
      <c r="BV313" s="98" t="s">
        <v>8211</v>
      </c>
      <c r="BW313" s="98" t="s">
        <v>8155</v>
      </c>
      <c r="BX313" s="97"/>
      <c r="BY313" s="97"/>
      <c r="BZ313" s="97"/>
      <c r="CA313" s="97"/>
      <c r="CB313" s="97"/>
      <c r="CC313" s="97"/>
      <c r="CD313" s="97"/>
      <c r="CE313" s="97"/>
      <c r="CF313" s="97"/>
      <c r="CG313" s="97"/>
      <c r="CH313" s="97"/>
      <c r="CI313" s="97"/>
      <c r="CJ313" s="97"/>
      <c r="CK313" s="97"/>
      <c r="CL313" s="97" t="s">
        <v>8211</v>
      </c>
      <c r="CM313" s="97"/>
      <c r="CN313" s="97" t="s">
        <v>8131</v>
      </c>
      <c r="CO313" s="97" t="s">
        <v>8132</v>
      </c>
      <c r="CP313" s="97" t="s">
        <v>8133</v>
      </c>
      <c r="CQ313" s="116"/>
      <c r="CR313" s="97"/>
      <c r="CS313" s="97"/>
      <c r="CT313" s="97"/>
      <c r="CU313" s="97"/>
      <c r="CV313" s="97"/>
      <c r="CW313" s="97"/>
      <c r="CX313" s="97"/>
      <c r="CY313" s="97"/>
      <c r="CZ313" s="97"/>
      <c r="DA313" s="97"/>
      <c r="DB313" s="97"/>
      <c r="DC313" s="97"/>
      <c r="DD313" s="97"/>
      <c r="DE313" s="97"/>
      <c r="DF313" s="97"/>
      <c r="DG313" s="97"/>
      <c r="DH313" s="97"/>
      <c r="DI313" s="97"/>
      <c r="DJ313" s="97"/>
      <c r="DK313" s="97"/>
      <c r="DL313" s="97"/>
      <c r="DM313" s="97"/>
      <c r="DN313" s="97"/>
      <c r="DO313" s="97"/>
    </row>
    <row r="314" spans="1:119" ht="30" customHeight="1" x14ac:dyDescent="0.2">
      <c r="A314" s="98" t="s">
        <v>8173</v>
      </c>
      <c r="B314" s="98" t="s">
        <v>8174</v>
      </c>
      <c r="C314" s="98" t="s">
        <v>8225</v>
      </c>
      <c r="D314" s="98" t="s">
        <v>8175</v>
      </c>
      <c r="E314" s="98" t="s">
        <v>8176</v>
      </c>
      <c r="F314" s="98" t="s">
        <v>8226</v>
      </c>
      <c r="G314" s="98" t="s">
        <v>8124</v>
      </c>
      <c r="H314" s="98" t="s">
        <v>8125</v>
      </c>
      <c r="I314" s="98" t="s">
        <v>8227</v>
      </c>
      <c r="J314" s="98" t="s">
        <v>8177</v>
      </c>
      <c r="K314" s="98" t="s">
        <v>8178</v>
      </c>
      <c r="L314" s="98" t="s">
        <v>8228</v>
      </c>
      <c r="M314" s="98" t="s">
        <v>8229</v>
      </c>
      <c r="N314" s="97" t="s">
        <v>8131</v>
      </c>
      <c r="O314" s="97" t="s">
        <v>8167</v>
      </c>
      <c r="P314" s="98" t="s">
        <v>8133</v>
      </c>
      <c r="Q314" s="98"/>
      <c r="R314" s="97" t="s">
        <v>8191</v>
      </c>
      <c r="S314" s="97" t="s">
        <v>8169</v>
      </c>
      <c r="T314" s="97" t="s">
        <v>8170</v>
      </c>
      <c r="U314" s="98" t="s">
        <v>8171</v>
      </c>
      <c r="V314" s="97" t="s">
        <v>8172</v>
      </c>
      <c r="W314" s="97">
        <f t="shared" si="533"/>
        <v>302</v>
      </c>
      <c r="X314" s="97" t="s">
        <v>8114</v>
      </c>
      <c r="Y314" s="97" t="s">
        <v>8115</v>
      </c>
      <c r="Z314" s="97" t="s">
        <v>8116</v>
      </c>
      <c r="AA314" s="97" t="s">
        <v>8117</v>
      </c>
      <c r="AB314" s="97" t="s">
        <v>8118</v>
      </c>
      <c r="AC314" s="97" t="s">
        <v>8119</v>
      </c>
      <c r="AD314" s="97" t="s">
        <v>8120</v>
      </c>
      <c r="AE314" s="97" t="s">
        <v>8121</v>
      </c>
      <c r="AF314" s="97" t="s">
        <v>8122</v>
      </c>
      <c r="AG314" s="97" t="s">
        <v>8123</v>
      </c>
      <c r="AH314" s="97" t="s">
        <v>8173</v>
      </c>
      <c r="AI314" s="97" t="s">
        <v>8173</v>
      </c>
      <c r="AJ314" s="97" t="s">
        <v>8173</v>
      </c>
      <c r="AK314" s="97" t="s">
        <v>8174</v>
      </c>
      <c r="AL314" s="97" t="s">
        <v>8174</v>
      </c>
      <c r="AM314" s="97"/>
      <c r="AN314" s="97"/>
      <c r="AO314" s="97" t="s">
        <v>8174</v>
      </c>
      <c r="AP314" s="97" t="s">
        <v>8114</v>
      </c>
      <c r="AQ314" s="97" t="s">
        <v>8115</v>
      </c>
      <c r="AR314" s="97" t="s">
        <v>8116</v>
      </c>
      <c r="AS314" s="97" t="s">
        <v>8117</v>
      </c>
      <c r="AT314" s="97" t="s">
        <v>8118</v>
      </c>
      <c r="AU314" s="97" t="s">
        <v>8119</v>
      </c>
      <c r="AV314" s="97" t="s">
        <v>8120</v>
      </c>
      <c r="AW314" s="97" t="s">
        <v>8121</v>
      </c>
      <c r="AX314" s="97" t="s">
        <v>8122</v>
      </c>
      <c r="AY314" s="97" t="s">
        <v>8123</v>
      </c>
      <c r="AZ314" s="97" t="s">
        <v>8175</v>
      </c>
      <c r="BA314" s="97"/>
      <c r="BB314" s="97" t="s">
        <v>8175</v>
      </c>
      <c r="BC314" s="97" t="s">
        <v>8176</v>
      </c>
      <c r="BD314" s="97"/>
      <c r="BE314" s="97" t="s">
        <v>8176</v>
      </c>
      <c r="BF314" s="97" t="s">
        <v>8114</v>
      </c>
      <c r="BG314" s="97" t="s">
        <v>8115</v>
      </c>
      <c r="BH314" s="97" t="s">
        <v>8116</v>
      </c>
      <c r="BI314" s="97" t="s">
        <v>8117</v>
      </c>
      <c r="BJ314" s="97" t="s">
        <v>8118</v>
      </c>
      <c r="BK314" s="97" t="s">
        <v>8119</v>
      </c>
      <c r="BL314" s="97" t="s">
        <v>8120</v>
      </c>
      <c r="BM314" s="97" t="s">
        <v>8121</v>
      </c>
      <c r="BN314" s="97" t="s">
        <v>8122</v>
      </c>
      <c r="BO314" s="97" t="s">
        <v>8123</v>
      </c>
      <c r="BP314" s="97" t="s">
        <v>8124</v>
      </c>
      <c r="BQ314" s="97"/>
      <c r="BR314" s="97" t="s">
        <v>8124</v>
      </c>
      <c r="BS314" s="97" t="s">
        <v>8125</v>
      </c>
      <c r="BT314" s="97"/>
      <c r="BU314" s="97" t="s">
        <v>8125</v>
      </c>
      <c r="BV314" s="97" t="s">
        <v>8114</v>
      </c>
      <c r="BW314" s="97" t="s">
        <v>8115</v>
      </c>
      <c r="BX314" s="97" t="s">
        <v>8116</v>
      </c>
      <c r="BY314" s="97" t="s">
        <v>8117</v>
      </c>
      <c r="BZ314" s="97" t="s">
        <v>8118</v>
      </c>
      <c r="CA314" s="97" t="s">
        <v>8119</v>
      </c>
      <c r="CB314" s="97" t="s">
        <v>8120</v>
      </c>
      <c r="CC314" s="97" t="s">
        <v>8121</v>
      </c>
      <c r="CD314" s="97" t="s">
        <v>8122</v>
      </c>
      <c r="CE314" s="97" t="s">
        <v>8123</v>
      </c>
      <c r="CF314" s="97" t="s">
        <v>8177</v>
      </c>
      <c r="CG314" s="97"/>
      <c r="CH314" s="97" t="s">
        <v>8177</v>
      </c>
      <c r="CI314" s="97" t="s">
        <v>8178</v>
      </c>
      <c r="CJ314" s="97"/>
      <c r="CK314" s="97" t="s">
        <v>8178</v>
      </c>
      <c r="CL314" s="97" t="s">
        <v>8192</v>
      </c>
      <c r="CM314" s="97"/>
      <c r="CN314" s="97" t="s">
        <v>8143</v>
      </c>
      <c r="CO314" s="97" t="s">
        <v>8144</v>
      </c>
      <c r="CP314" s="97" t="s">
        <v>8145</v>
      </c>
      <c r="CQ314" s="116"/>
      <c r="CR314" s="97"/>
      <c r="CS314" s="97"/>
      <c r="CT314" s="97"/>
      <c r="CU314" s="97"/>
      <c r="CV314" s="97"/>
      <c r="CW314" s="97"/>
      <c r="CX314" s="97"/>
      <c r="CY314" s="97"/>
      <c r="CZ314" s="97"/>
      <c r="DA314" s="97"/>
      <c r="DB314" s="97"/>
      <c r="DC314" s="97"/>
      <c r="DD314" s="97"/>
      <c r="DE314" s="97"/>
      <c r="DF314" s="97"/>
      <c r="DG314" s="97"/>
      <c r="DH314" s="97"/>
      <c r="DI314" s="97"/>
      <c r="DJ314" s="97"/>
      <c r="DK314" s="97"/>
      <c r="DL314" s="97"/>
      <c r="DM314" s="97"/>
      <c r="DN314" s="97"/>
      <c r="DO314" s="97"/>
    </row>
    <row r="315" spans="1:119" ht="30" customHeight="1" x14ac:dyDescent="0.2">
      <c r="A315" s="97">
        <f t="shared" ref="A315:A345" si="613">AJ315</f>
        <v>0</v>
      </c>
      <c r="B315" s="97">
        <f t="shared" ref="B315:B345" si="614">AO315</f>
        <v>0.25735222500303245</v>
      </c>
      <c r="C315" s="97">
        <f t="shared" ref="C315:C345" si="615">IF(AND(A315=0),B315,A315)</f>
        <v>0.25735222500303245</v>
      </c>
      <c r="D315" s="97">
        <f t="shared" ref="D315:D345" si="616">BB315</f>
        <v>0.49891508525595318</v>
      </c>
      <c r="E315" s="97">
        <f t="shared" ref="E315:E345" si="617">BE315</f>
        <v>0</v>
      </c>
      <c r="F315" s="98">
        <f t="shared" ref="F315:F345" si="618">IF(AND(D315=0),E315,D315)</f>
        <v>0.49891508525595318</v>
      </c>
      <c r="G315" s="97">
        <f t="shared" ref="G315:G345" si="619">BR315</f>
        <v>0.618523323666058</v>
      </c>
      <c r="H315" s="97">
        <f t="shared" ref="H315:H345" si="620">BU315</f>
        <v>0</v>
      </c>
      <c r="I315" s="98">
        <f t="shared" ref="I315:I345" si="621">IF(AND(G315=0),H315,G315)</f>
        <v>0.618523323666058</v>
      </c>
      <c r="J315" s="97">
        <f t="shared" ref="J315:J345" si="622">CH315</f>
        <v>0</v>
      </c>
      <c r="K315" s="97">
        <f t="shared" ref="K315:K345" si="623">CK315</f>
        <v>0</v>
      </c>
      <c r="L315" s="98">
        <f t="shared" ref="L315:L345" si="624">IF(AND(J315=0),K315,J315)</f>
        <v>0</v>
      </c>
      <c r="M315" s="98">
        <f t="shared" ref="M315:M345" si="625">CM315</f>
        <v>1</v>
      </c>
      <c r="N315" s="98" t="s">
        <v>8180</v>
      </c>
      <c r="O315" s="98" t="s">
        <v>8181</v>
      </c>
      <c r="P315" s="98" t="s">
        <v>8145</v>
      </c>
      <c r="Q315" s="98">
        <v>1</v>
      </c>
      <c r="R315" s="97">
        <f t="shared" ref="R315:R345" si="626">AC$9</f>
        <v>105.87231873866266</v>
      </c>
      <c r="S315" s="97">
        <f t="shared" ref="S315:S345" si="627">DC315</f>
        <v>67.538931154514245</v>
      </c>
      <c r="T315" s="97">
        <f t="shared" ref="T315:T345" si="628">R315-S315</f>
        <v>38.333387584148412</v>
      </c>
      <c r="U315" s="97" t="str">
        <f t="shared" ref="U315:U345" si="629">IF(T300&lt;0,"QNOS","QSOS")</f>
        <v>QSOS</v>
      </c>
      <c r="V315" s="97">
        <f t="shared" ref="V315:V345" si="630">DD315</f>
        <v>292.46106884548578</v>
      </c>
      <c r="W315" s="97">
        <f t="shared" si="533"/>
        <v>303</v>
      </c>
      <c r="X315" s="97">
        <f>SIN((90-$Y$9)*$AE$8)*TAN($AE$9*$AE$8)/TAN((90-'C'!$F227)*$AE$8)</f>
        <v>0.93810985404912062</v>
      </c>
      <c r="Y315" s="97">
        <f t="shared" ref="Y315:Y345" si="631">POWER((COS((90-$Y$9)*$AE$8)*TAN($AE$9*$AE$8)),2)</f>
        <v>3.9313065427916092</v>
      </c>
      <c r="Z315" s="97">
        <f t="shared" ref="Z315:Z345" si="632">SQRT(1+$Y315)</f>
        <v>2.2206545302661578</v>
      </c>
      <c r="AA315" s="97">
        <f t="shared" ref="AA315:AA345" si="633">IF(OR(ABS(X315/Z315)&gt;1),180,ASIN($X315/$Z315)*$AG$8)</f>
        <v>24.989202240655395</v>
      </c>
      <c r="AB315" s="97">
        <f t="shared" ref="AB315:AB345" si="634">ATAN(COS((90-$Y$9)*$AE$8)*TAN($AE$9*$AE$8))*$AG$8</f>
        <v>63.235932093769605</v>
      </c>
      <c r="AC315" s="97">
        <f t="shared" ref="AC315:AC345" si="635">IF(OR($AA315=180),180,$AA315-$AB315)</f>
        <v>-38.246729853114211</v>
      </c>
      <c r="AD315" s="97">
        <f t="shared" ref="AD315:AD345" si="636">IF(OR($AA315=180),180,180-$AA315-$AB315)</f>
        <v>91.774865665574993</v>
      </c>
      <c r="AE315" s="97">
        <f>(COS( 90.833*$AE$8)-SIN($Y$9*$AE$8)*SIN('C'!$F227*$AE$8))/COS($Y$9*$AE$8)/COS('C'!$F227*$AE$8)</f>
        <v>-0.23893819556241264</v>
      </c>
      <c r="AF315" s="97">
        <f t="shared" ref="AF315:AF345" si="637">IF($AE315&gt;1,0,IF($AE315&lt;-1,180,IF(AND($AE315&lt;1,$AE315&gt;-1),ACOS($AE315)*$AG$8)))</f>
        <v>103.82388028772323</v>
      </c>
      <c r="AG315" s="97">
        <f>('C'!$E227+$AG$9+$AA$9/15)</f>
        <v>12.294777777777778</v>
      </c>
      <c r="AH315" s="97">
        <f t="shared" ref="AH315:AH345" si="638">IF(OR($AC315&lt;0,$AC315&gt;$AF315),0,$AG315-$AC315/15)</f>
        <v>0</v>
      </c>
      <c r="AI315" s="97">
        <f t="shared" ref="AI315:AI345" si="639">IF(OR(AH315&lt;0),AH315+24,AH315)</f>
        <v>0</v>
      </c>
      <c r="AJ315" s="97">
        <f t="shared" ref="AJ315:AJ345" si="640">(IF(OR(ABS($BG$7-$CL315)&lt;90.833),AI315,0)/24)</f>
        <v>0</v>
      </c>
      <c r="AK315" s="97">
        <f t="shared" ref="AK315:AK345" si="641">IF(OR($AD315&lt;0,$AD315&gt;$AF315),0,$AG315-$AD315/15)</f>
        <v>6.1764534000727789</v>
      </c>
      <c r="AL315" s="97">
        <f t="shared" ref="AL315:AL345" si="642">IF(OR(AK315&lt;0),AK315+24,AK315)</f>
        <v>6.1764534000727789</v>
      </c>
      <c r="AM315" s="97"/>
      <c r="AN315" s="97"/>
      <c r="AO315" s="97">
        <f t="shared" ref="AO315:AO345" si="643">(IF(OR(ABS($BG$7-$CL315)&lt;90.833),AL315,0)/24)</f>
        <v>0.25735222500303245</v>
      </c>
      <c r="AP315" s="97">
        <f>SIN((90-$Y$9)*$AE$8)*TAN($AC$10*$AE$8)/TAN((90-'C'!$F227)*$AE$8)</f>
        <v>-7.5842921566319735E-2</v>
      </c>
      <c r="AQ315" s="97">
        <f t="shared" ref="AQ315:AQ345" si="644">POWER((COS((90-$Y$9)*$AE$8)*TAN($AC$10*$AE$8)),2)</f>
        <v>2.5695650812758871E-2</v>
      </c>
      <c r="AR315" s="97">
        <f t="shared" ref="AR315:AR345" si="645">SQRT(1+$AQ315)</f>
        <v>1.0127663357422376</v>
      </c>
      <c r="AS315" s="97">
        <f t="shared" ref="AS315:AS345" si="646">IF(OR(ABS(AP315/AR315)&gt;1),180,ASIN($AP315/$AR315)*$AG$8)</f>
        <v>-4.2947233243519962</v>
      </c>
      <c r="AT315" s="97">
        <f t="shared" ref="AT315:AT345" si="647">ATAN(COS((90-$Y$9)*$AE$8)*TAN($AC$10*$AE$8))*$AG$8</f>
        <v>-9.106959298875525</v>
      </c>
      <c r="AU315" s="97">
        <f t="shared" ref="AU315:AU345" si="648">IF(OR($AS315=180),180,$AS315-$AT315)</f>
        <v>4.8122359745235288</v>
      </c>
      <c r="AV315" s="97">
        <f t="shared" ref="AV315:AV345" si="649">IF(OR($AS315=180),180,180-$AS315-$AT315)</f>
        <v>193.40168262322752</v>
      </c>
      <c r="AW315" s="97" t="s">
        <v>8053</v>
      </c>
      <c r="AX315" s="97" t="s">
        <v>8053</v>
      </c>
      <c r="AY315" s="97" t="s">
        <v>8053</v>
      </c>
      <c r="AZ315" s="97">
        <f t="shared" ref="AZ315:AZ345" si="650">IF(OR($AU315&lt;0,$AU315&gt;$AF315),0,$AG315-$AU315/15)</f>
        <v>11.973962046142876</v>
      </c>
      <c r="BA315" s="97">
        <f t="shared" ref="BA315:BA345" si="651">IF(OR(AZ315&lt;0),AZ315+24,AZ315)</f>
        <v>11.973962046142876</v>
      </c>
      <c r="BB315" s="97">
        <f t="shared" ref="BB315:BB345" si="652">(IF(OR(ABS($BG$7-$CL315)&lt;90.833),BA315,0)/24)</f>
        <v>0.49891508525595318</v>
      </c>
      <c r="BC315" s="97">
        <f t="shared" ref="BC315:BC345" si="653">IF(OR($AV315&lt;0,$AV315&gt;$AF315),0,$AG315-$AV315/15)</f>
        <v>0</v>
      </c>
      <c r="BD315" s="97">
        <f t="shared" ref="BD315:BD345" si="654">IF(OR(BC315&lt;0),BC315+24,BC315)</f>
        <v>0</v>
      </c>
      <c r="BE315" s="97">
        <f t="shared" ref="BE315:BE345" si="655">(IF(OR(ABS($BG$7-$CL315)&lt;90.833),BD315,0)/24)</f>
        <v>0</v>
      </c>
      <c r="BF315" s="97">
        <f>SIN((90-$Y$9)*$AE$8)*TAN($AC$9*$AE$8)/TAN((90-'C'!$F227)*$AE$8)</f>
        <v>-0.93810985404912106</v>
      </c>
      <c r="BG315" s="97">
        <f t="shared" ref="BG315:BG345" si="656">POWER((COS((90-$Y$9)*$AE$8)*TAN($AC$9*$AE$8)),2)</f>
        <v>3.9313065427916136</v>
      </c>
      <c r="BH315" s="97">
        <f t="shared" ref="BH315:BH345" si="657">SQRT(1+$BG315)</f>
        <v>2.2206545302661587</v>
      </c>
      <c r="BI315" s="97">
        <f t="shared" ref="BI315:BI345" si="658">IF(OR(ABS(BF315/BH315)&gt;1),180,ASIN($BF315/$BH315)*$AG$8)</f>
        <v>-24.989202240655395</v>
      </c>
      <c r="BJ315" s="97">
        <f t="shared" ref="BJ315:BJ345" si="659">ATAN(COS((90-$Y$9)*$AE$8)*TAN($AC$9*$AE$8))*$AG$8</f>
        <v>-63.235932093769613</v>
      </c>
      <c r="BK315" s="97">
        <f t="shared" ref="BK315:BK345" si="660">IF(OR($BI315=180),180,$BI315-$BJ315)</f>
        <v>38.246729853114218</v>
      </c>
      <c r="BL315" s="97">
        <f t="shared" ref="BL315:BL345" si="661">IF(OR($BI315=180),180,180-$BI315-$BJ315)</f>
        <v>268.22513433442504</v>
      </c>
      <c r="BM315" s="97" t="s">
        <v>8053</v>
      </c>
      <c r="BN315" s="97" t="s">
        <v>8053</v>
      </c>
      <c r="BO315" s="97" t="s">
        <v>8053</v>
      </c>
      <c r="BP315" s="97">
        <f t="shared" ref="BP315:BP345" si="662">IF(OR($BK315&lt;0,$BK315&gt;$AF315),0,$AG315+$BK315/15)</f>
        <v>14.844559767985393</v>
      </c>
      <c r="BQ315" s="97">
        <f t="shared" ref="BQ315:BQ345" si="663">IF(OR(BP315&lt;0),BP315+24,BP315)</f>
        <v>14.844559767985393</v>
      </c>
      <c r="BR315" s="97">
        <f t="shared" ref="BR315:BR345" si="664">(IF(OR(ABS($BG$7-$CL315)&lt;90.833),BQ315,0)/24)</f>
        <v>0.618523323666058</v>
      </c>
      <c r="BS315" s="97">
        <f t="shared" ref="BS315:BS345" si="665">IF(OR($BL315&lt;0,$BL315&gt;$AF315),0,$AG315+$BL315/15)</f>
        <v>0</v>
      </c>
      <c r="BT315" s="97">
        <f t="shared" ref="BT315:BT345" si="666">IF(OR(BS315&lt;0),BS315+24,BS315)</f>
        <v>0</v>
      </c>
      <c r="BU315" s="97">
        <f t="shared" ref="BU315:BU345" si="667">(IF(OR(ABS($BG$7-$CL315)&lt;90.833),BT315,0)/24)</f>
        <v>0</v>
      </c>
      <c r="BV315" s="97">
        <f>SIN((90-$Y$9)*$AE$8)*TAN($AE$10*$AE$8)/TAN((90-'C'!$F227)*$AE$8)</f>
        <v>7.5842921566319721E-2</v>
      </c>
      <c r="BW315" s="97">
        <f t="shared" ref="BW315:BW345" si="668">POWER((COS((90-$Y$9)*$AE$8)*TAN($AE$10*$AE$8)),2)</f>
        <v>2.5695650812758864E-2</v>
      </c>
      <c r="BX315" s="97">
        <f t="shared" ref="BX315:BX345" si="669">SQRT(1+$BW315)</f>
        <v>1.0127663357422376</v>
      </c>
      <c r="BY315" s="97">
        <f t="shared" ref="BY315:BY345" si="670">IF(OR(ABS(BV315/BX315)&gt;1),180,ASIN($BV315/$BX315)*$AG$8)</f>
        <v>4.2947233243519953</v>
      </c>
      <c r="BZ315" s="97">
        <f t="shared" ref="BZ315:BZ345" si="671">ATAN(COS((90-$Y$9)*$AE$8)*TAN($AE$10*$AE$8))*$AG$8</f>
        <v>9.1069592988755232</v>
      </c>
      <c r="CA315" s="97">
        <f t="shared" ref="CA315:CA345" si="672">IF(OR($BY315=180),180,$BY315-$BZ315)</f>
        <v>-4.8122359745235279</v>
      </c>
      <c r="CB315" s="97">
        <f t="shared" ref="CB315:CB345" si="673">IF(OR($BY315=180),180,180-$BY315-$BZ315)</f>
        <v>166.59831737677248</v>
      </c>
      <c r="CC315" s="97" t="s">
        <v>8053</v>
      </c>
      <c r="CD315" s="97" t="s">
        <v>8053</v>
      </c>
      <c r="CE315" s="97" t="s">
        <v>8053</v>
      </c>
      <c r="CF315" s="97">
        <f t="shared" ref="CF315:CF345" si="674">IF(OR($CA315&lt;0,$CA315&gt;$AF315),0,$AG315+$CA315/15)</f>
        <v>0</v>
      </c>
      <c r="CG315" s="97">
        <f t="shared" ref="CG315:CG345" si="675">IF(OR(CF315&lt;0),CF315+24,CF315)</f>
        <v>0</v>
      </c>
      <c r="CH315" s="97">
        <f t="shared" ref="CH315:CH345" si="676">(IF(OR(ABS($BG$7-$CL315)&lt;90.833),CG315,0)/24)</f>
        <v>0</v>
      </c>
      <c r="CI315" s="97">
        <f t="shared" ref="CI315:CI345" si="677">IF(OR($CB315&lt;0,$CB315&gt;$AF315),0,$AG315+$CB315/15)</f>
        <v>0</v>
      </c>
      <c r="CJ315" s="97">
        <f t="shared" ref="CJ315:CJ345" si="678">IF(OR(CI315&lt;0),CI315+24,CI315)</f>
        <v>0</v>
      </c>
      <c r="CK315" s="97">
        <f t="shared" ref="CK315:CK345" si="679">(IF(OR(ABS($BG$7-$CL315)&lt;90.833),CJ315,0)/24)</f>
        <v>0</v>
      </c>
      <c r="CL315" s="97">
        <f>90-'C'!$F227</f>
        <v>72.102000000000004</v>
      </c>
      <c r="CM315" s="97">
        <v>1</v>
      </c>
      <c r="CN315" s="116"/>
      <c r="CO315" s="116"/>
      <c r="CP315" s="116"/>
      <c r="CQ315" s="116"/>
      <c r="CR315" s="97" t="s">
        <v>8211</v>
      </c>
      <c r="CS315" s="97">
        <f t="shared" ref="CS315:CS345" si="680">CM315</f>
        <v>1</v>
      </c>
      <c r="CT315" s="97">
        <f t="shared" ref="CT315:CT345" si="681">Y$9</f>
        <v>34.31666666666667</v>
      </c>
      <c r="CU315" s="97">
        <f>'C'!F227</f>
        <v>17.898</v>
      </c>
      <c r="CV315" s="97">
        <f t="shared" ref="CV315:CV345" si="682">ATAN(1)*4</f>
        <v>3.1415926535897931</v>
      </c>
      <c r="CW315" s="97">
        <f t="shared" ref="CW315:CW345" si="683">CV315/180</f>
        <v>1.7453292519943295E-2</v>
      </c>
      <c r="CX315" s="97">
        <f t="shared" ref="CX315:CX345" si="684">1/CW315</f>
        <v>57.295779513082323</v>
      </c>
      <c r="CY315" s="97">
        <f t="shared" ref="CY315:CY345" si="685">CT315*CW315</f>
        <v>0.59893882164272083</v>
      </c>
      <c r="CZ315" s="97">
        <f t="shared" ref="CZ315:CZ345" si="686">CU315*CW315</f>
        <v>0.31237902952194507</v>
      </c>
      <c r="DA315" s="97">
        <f t="shared" ref="DA315:DA345" si="687">AF315*CW315</f>
        <v>1.8120685532172081</v>
      </c>
      <c r="DB315" s="97">
        <f t="shared" ref="DB315:DB345" si="688">ATAN(SIN(DA315)/(COS(CY315)*TAN(CZ315)-SIN(CY315)*COS(DA315)))*CX315</f>
        <v>67.538931154514245</v>
      </c>
      <c r="DC315" s="97">
        <f t="shared" ref="DC315:DC345" si="689">IF(DB315&lt;0,180+DB315,DB315)</f>
        <v>67.538931154514245</v>
      </c>
      <c r="DD315" s="97">
        <f t="shared" ref="DD315:DD345" si="690">360-DC315</f>
        <v>292.46106884548578</v>
      </c>
      <c r="DE315" s="97"/>
      <c r="DF315" s="97"/>
      <c r="DG315" s="97"/>
      <c r="DH315" s="97"/>
      <c r="DI315" s="97"/>
      <c r="DJ315" s="97"/>
      <c r="DK315" s="97"/>
      <c r="DL315" s="97"/>
      <c r="DM315" s="97"/>
      <c r="DN315" s="97"/>
      <c r="DO315" s="97"/>
    </row>
    <row r="316" spans="1:119" ht="30" customHeight="1" x14ac:dyDescent="0.2">
      <c r="A316" s="97">
        <f t="shared" si="613"/>
        <v>0</v>
      </c>
      <c r="B316" s="97">
        <f t="shared" si="614"/>
        <v>0.25618074593361201</v>
      </c>
      <c r="C316" s="97">
        <f t="shared" si="615"/>
        <v>0.25618074593361201</v>
      </c>
      <c r="D316" s="97">
        <f t="shared" si="616"/>
        <v>0.49869108355058972</v>
      </c>
      <c r="E316" s="97">
        <f t="shared" si="617"/>
        <v>0</v>
      </c>
      <c r="F316" s="98">
        <f t="shared" si="618"/>
        <v>0.49869108355058972</v>
      </c>
      <c r="G316" s="97">
        <f t="shared" si="619"/>
        <v>0.61961146940214529</v>
      </c>
      <c r="H316" s="97">
        <f t="shared" si="620"/>
        <v>0</v>
      </c>
      <c r="I316" s="98">
        <f t="shared" si="621"/>
        <v>0.61961146940214529</v>
      </c>
      <c r="J316" s="97">
        <f t="shared" si="622"/>
        <v>0</v>
      </c>
      <c r="K316" s="97">
        <f t="shared" si="623"/>
        <v>0</v>
      </c>
      <c r="L316" s="98">
        <f t="shared" si="624"/>
        <v>0</v>
      </c>
      <c r="M316" s="98">
        <f t="shared" si="625"/>
        <v>2</v>
      </c>
      <c r="N316" s="97"/>
      <c r="O316" s="98" t="s">
        <v>8182</v>
      </c>
      <c r="P316" s="98" t="s">
        <v>8183</v>
      </c>
      <c r="Q316" s="98">
        <f t="shared" ref="Q316:Q345" si="691">Q315+1</f>
        <v>2</v>
      </c>
      <c r="R316" s="97">
        <f t="shared" si="626"/>
        <v>105.87231873866266</v>
      </c>
      <c r="S316" s="97">
        <f t="shared" si="627"/>
        <v>67.857992399637396</v>
      </c>
      <c r="T316" s="97">
        <f t="shared" si="628"/>
        <v>38.01432633902526</v>
      </c>
      <c r="U316" s="97" t="str">
        <f t="shared" si="629"/>
        <v>QSOS</v>
      </c>
      <c r="V316" s="97">
        <f t="shared" si="630"/>
        <v>292.1420076003626</v>
      </c>
      <c r="W316" s="97">
        <f t="shared" si="533"/>
        <v>304</v>
      </c>
      <c r="X316" s="97">
        <f>SIN((90-$Y$9)*$AE$8)*TAN($AE$9*$AE$8)/TAN((90-'C'!$F228)*$AE$8)</f>
        <v>0.92379802005123479</v>
      </c>
      <c r="Y316" s="97">
        <f t="shared" si="631"/>
        <v>3.9313065427916092</v>
      </c>
      <c r="Z316" s="97">
        <f t="shared" si="632"/>
        <v>2.2206545302661578</v>
      </c>
      <c r="AA316" s="97">
        <f t="shared" si="633"/>
        <v>24.58246977566402</v>
      </c>
      <c r="AB316" s="97">
        <f t="shared" si="634"/>
        <v>63.235932093769605</v>
      </c>
      <c r="AC316" s="97">
        <f t="shared" si="635"/>
        <v>-38.653462318105582</v>
      </c>
      <c r="AD316" s="97">
        <f t="shared" si="636"/>
        <v>92.181598130566385</v>
      </c>
      <c r="AE316" s="97">
        <f>(COS( 90.833*$AE$8)-SIN($Y$9*$AE$8)*SIN('C'!$F228*$AE$8))/COS($Y$9*$AE$8)/COS('C'!$F228*$AE$8)</f>
        <v>-0.23554867176535663</v>
      </c>
      <c r="AF316" s="97">
        <f t="shared" si="637"/>
        <v>103.62396729385279</v>
      </c>
      <c r="AG316" s="97">
        <f>('C'!$E228+$AG$9+$AA$9/15)</f>
        <v>12.29377777777778</v>
      </c>
      <c r="AH316" s="97">
        <f t="shared" si="638"/>
        <v>0</v>
      </c>
      <c r="AI316" s="97">
        <f t="shared" si="639"/>
        <v>0</v>
      </c>
      <c r="AJ316" s="97">
        <f t="shared" si="640"/>
        <v>0</v>
      </c>
      <c r="AK316" s="97">
        <f t="shared" si="641"/>
        <v>6.1483379024066878</v>
      </c>
      <c r="AL316" s="97">
        <f t="shared" si="642"/>
        <v>6.1483379024066878</v>
      </c>
      <c r="AM316" s="97"/>
      <c r="AN316" s="97"/>
      <c r="AO316" s="97">
        <f t="shared" si="643"/>
        <v>0.25618074593361201</v>
      </c>
      <c r="AP316" s="97">
        <f>SIN((90-$Y$9)*$AE$8)*TAN($AC$10*$AE$8)/TAN((90-'C'!$F228)*$AE$8)</f>
        <v>-7.4685859524292603E-2</v>
      </c>
      <c r="AQ316" s="97">
        <f t="shared" si="644"/>
        <v>2.5695650812758871E-2</v>
      </c>
      <c r="AR316" s="97">
        <f t="shared" si="645"/>
        <v>1.0127663357422376</v>
      </c>
      <c r="AS316" s="97">
        <f t="shared" si="646"/>
        <v>-4.2290827104211086</v>
      </c>
      <c r="AT316" s="97">
        <f t="shared" si="647"/>
        <v>-9.106959298875525</v>
      </c>
      <c r="AU316" s="97">
        <f t="shared" si="648"/>
        <v>4.8778765884544164</v>
      </c>
      <c r="AV316" s="97">
        <f t="shared" si="649"/>
        <v>193.33604200929662</v>
      </c>
      <c r="AW316" s="97" t="s">
        <v>8053</v>
      </c>
      <c r="AX316" s="97" t="s">
        <v>8053</v>
      </c>
      <c r="AY316" s="97" t="s">
        <v>8053</v>
      </c>
      <c r="AZ316" s="97">
        <f t="shared" si="650"/>
        <v>11.968586005214153</v>
      </c>
      <c r="BA316" s="97">
        <f t="shared" si="651"/>
        <v>11.968586005214153</v>
      </c>
      <c r="BB316" s="97">
        <f t="shared" si="652"/>
        <v>0.49869108355058972</v>
      </c>
      <c r="BC316" s="97">
        <f t="shared" si="653"/>
        <v>0</v>
      </c>
      <c r="BD316" s="97">
        <f t="shared" si="654"/>
        <v>0</v>
      </c>
      <c r="BE316" s="97">
        <f t="shared" si="655"/>
        <v>0</v>
      </c>
      <c r="BF316" s="97">
        <f>SIN((90-$Y$9)*$AE$8)*TAN($AC$9*$AE$8)/TAN((90-'C'!$F228)*$AE$8)</f>
        <v>-0.92379802005123524</v>
      </c>
      <c r="BG316" s="97">
        <f t="shared" si="656"/>
        <v>3.9313065427916136</v>
      </c>
      <c r="BH316" s="97">
        <f t="shared" si="657"/>
        <v>2.2206545302661587</v>
      </c>
      <c r="BI316" s="97">
        <f t="shared" si="658"/>
        <v>-24.58246977566402</v>
      </c>
      <c r="BJ316" s="97">
        <f t="shared" si="659"/>
        <v>-63.235932093769613</v>
      </c>
      <c r="BK316" s="97">
        <f t="shared" si="660"/>
        <v>38.653462318105596</v>
      </c>
      <c r="BL316" s="97">
        <f t="shared" si="661"/>
        <v>267.81840186943361</v>
      </c>
      <c r="BM316" s="97" t="s">
        <v>8053</v>
      </c>
      <c r="BN316" s="97" t="s">
        <v>8053</v>
      </c>
      <c r="BO316" s="97" t="s">
        <v>8053</v>
      </c>
      <c r="BP316" s="97">
        <f t="shared" si="662"/>
        <v>14.870675265651487</v>
      </c>
      <c r="BQ316" s="97">
        <f t="shared" si="663"/>
        <v>14.870675265651487</v>
      </c>
      <c r="BR316" s="97">
        <f t="shared" si="664"/>
        <v>0.61961146940214529</v>
      </c>
      <c r="BS316" s="97">
        <f t="shared" si="665"/>
        <v>0</v>
      </c>
      <c r="BT316" s="97">
        <f t="shared" si="666"/>
        <v>0</v>
      </c>
      <c r="BU316" s="97">
        <f t="shared" si="667"/>
        <v>0</v>
      </c>
      <c r="BV316" s="97">
        <f>SIN((90-$Y$9)*$AE$8)*TAN($AE$10*$AE$8)/TAN((90-'C'!$F228)*$AE$8)</f>
        <v>7.4685859524292589E-2</v>
      </c>
      <c r="BW316" s="97">
        <f t="shared" si="668"/>
        <v>2.5695650812758864E-2</v>
      </c>
      <c r="BX316" s="97">
        <f t="shared" si="669"/>
        <v>1.0127663357422376</v>
      </c>
      <c r="BY316" s="97">
        <f t="shared" si="670"/>
        <v>4.2290827104211086</v>
      </c>
      <c r="BZ316" s="97">
        <f t="shared" si="671"/>
        <v>9.1069592988755232</v>
      </c>
      <c r="CA316" s="97">
        <f t="shared" si="672"/>
        <v>-4.8778765884544146</v>
      </c>
      <c r="CB316" s="97">
        <f t="shared" si="673"/>
        <v>166.66395799070338</v>
      </c>
      <c r="CC316" s="97" t="s">
        <v>8053</v>
      </c>
      <c r="CD316" s="97" t="s">
        <v>8053</v>
      </c>
      <c r="CE316" s="97" t="s">
        <v>8053</v>
      </c>
      <c r="CF316" s="97">
        <f t="shared" si="674"/>
        <v>0</v>
      </c>
      <c r="CG316" s="97">
        <f t="shared" si="675"/>
        <v>0</v>
      </c>
      <c r="CH316" s="97">
        <f t="shared" si="676"/>
        <v>0</v>
      </c>
      <c r="CI316" s="97">
        <f t="shared" si="677"/>
        <v>0</v>
      </c>
      <c r="CJ316" s="97">
        <f t="shared" si="678"/>
        <v>0</v>
      </c>
      <c r="CK316" s="97">
        <f t="shared" si="679"/>
        <v>0</v>
      </c>
      <c r="CL316" s="97">
        <f>90-'C'!$F228</f>
        <v>72.358000000000004</v>
      </c>
      <c r="CM316" s="97">
        <v>2</v>
      </c>
      <c r="CN316" s="97" t="str">
        <f>اندراج!$F$2</f>
        <v>مردان</v>
      </c>
      <c r="CO316" s="97"/>
      <c r="CP316" s="97"/>
      <c r="CQ316" s="97"/>
      <c r="CR316" s="97" t="s">
        <v>8211</v>
      </c>
      <c r="CS316" s="97">
        <f t="shared" si="680"/>
        <v>2</v>
      </c>
      <c r="CT316" s="97">
        <f t="shared" si="681"/>
        <v>34.31666666666667</v>
      </c>
      <c r="CU316" s="97">
        <f>'C'!F228</f>
        <v>17.641999999999999</v>
      </c>
      <c r="CV316" s="97">
        <f t="shared" si="682"/>
        <v>3.1415926535897931</v>
      </c>
      <c r="CW316" s="97">
        <f t="shared" si="683"/>
        <v>1.7453292519943295E-2</v>
      </c>
      <c r="CX316" s="97">
        <f t="shared" si="684"/>
        <v>57.295779513082323</v>
      </c>
      <c r="CY316" s="97">
        <f t="shared" si="685"/>
        <v>0.59893882164272083</v>
      </c>
      <c r="CZ316" s="97">
        <f t="shared" si="686"/>
        <v>0.30791098663683963</v>
      </c>
      <c r="DA316" s="97">
        <f t="shared" si="687"/>
        <v>1.8085794132566495</v>
      </c>
      <c r="DB316" s="97">
        <f t="shared" si="688"/>
        <v>67.857992399637396</v>
      </c>
      <c r="DC316" s="97">
        <f t="shared" si="689"/>
        <v>67.857992399637396</v>
      </c>
      <c r="DD316" s="97">
        <f t="shared" si="690"/>
        <v>292.1420076003626</v>
      </c>
      <c r="DE316" s="97"/>
      <c r="DF316" s="97"/>
      <c r="DG316" s="97"/>
      <c r="DH316" s="97"/>
      <c r="DI316" s="97"/>
      <c r="DJ316" s="97"/>
      <c r="DK316" s="97"/>
      <c r="DL316" s="97"/>
      <c r="DM316" s="97"/>
      <c r="DN316" s="97"/>
      <c r="DO316" s="97"/>
    </row>
    <row r="317" spans="1:119" ht="30" customHeight="1" x14ac:dyDescent="0.2">
      <c r="A317" s="97">
        <f t="shared" si="613"/>
        <v>0</v>
      </c>
      <c r="B317" s="97">
        <f t="shared" si="614"/>
        <v>0.25495258233890539</v>
      </c>
      <c r="C317" s="97">
        <f t="shared" si="615"/>
        <v>0.25495258233890539</v>
      </c>
      <c r="D317" s="97">
        <f t="shared" si="616"/>
        <v>0.49842240242013292</v>
      </c>
      <c r="E317" s="97">
        <f t="shared" si="617"/>
        <v>0</v>
      </c>
      <c r="F317" s="98">
        <f t="shared" si="618"/>
        <v>0.49842240242013292</v>
      </c>
      <c r="G317" s="97">
        <f t="shared" si="619"/>
        <v>0.62067296633018498</v>
      </c>
      <c r="H317" s="97">
        <f t="shared" si="620"/>
        <v>0</v>
      </c>
      <c r="I317" s="98">
        <f t="shared" si="621"/>
        <v>0.62067296633018498</v>
      </c>
      <c r="J317" s="97">
        <f t="shared" si="622"/>
        <v>0</v>
      </c>
      <c r="K317" s="97">
        <f t="shared" si="623"/>
        <v>0</v>
      </c>
      <c r="L317" s="98">
        <f t="shared" si="624"/>
        <v>0</v>
      </c>
      <c r="M317" s="98">
        <f t="shared" si="625"/>
        <v>3</v>
      </c>
      <c r="N317" s="97"/>
      <c r="O317" s="97"/>
      <c r="P317" s="97"/>
      <c r="Q317" s="98">
        <f t="shared" si="691"/>
        <v>3</v>
      </c>
      <c r="R317" s="97">
        <f t="shared" si="626"/>
        <v>105.87231873866266</v>
      </c>
      <c r="S317" s="97">
        <f t="shared" si="627"/>
        <v>68.183008212581342</v>
      </c>
      <c r="T317" s="97">
        <f t="shared" si="628"/>
        <v>37.689310526081314</v>
      </c>
      <c r="U317" s="97" t="str">
        <f t="shared" si="629"/>
        <v>QSOS</v>
      </c>
      <c r="V317" s="97">
        <f t="shared" si="630"/>
        <v>291.81699178741866</v>
      </c>
      <c r="W317" s="97">
        <f t="shared" si="533"/>
        <v>305</v>
      </c>
      <c r="X317" s="97">
        <f>SIN((90-$Y$9)*$AE$8)*TAN($AE$9*$AE$8)/TAN((90-'C'!$F229)*$AE$8)</f>
        <v>0.90924846615139587</v>
      </c>
      <c r="Y317" s="97">
        <f t="shared" si="631"/>
        <v>3.9313065427916092</v>
      </c>
      <c r="Z317" s="97">
        <f t="shared" si="632"/>
        <v>2.2206545302661578</v>
      </c>
      <c r="AA317" s="97">
        <f t="shared" si="633"/>
        <v>24.170330881569665</v>
      </c>
      <c r="AB317" s="97">
        <f t="shared" si="634"/>
        <v>63.235932093769605</v>
      </c>
      <c r="AC317" s="97">
        <f t="shared" si="635"/>
        <v>-39.065601212199937</v>
      </c>
      <c r="AD317" s="97">
        <f t="shared" si="636"/>
        <v>92.593737024660726</v>
      </c>
      <c r="AE317" s="97">
        <f>(COS( 90.833*$AE$8)-SIN($Y$9*$AE$8)*SIN('C'!$F229*$AE$8))/COS($Y$9*$AE$8)/COS('C'!$F229*$AE$8)</f>
        <v>-0.23210322696269728</v>
      </c>
      <c r="AF317" s="97">
        <f t="shared" si="637"/>
        <v>103.42092920053322</v>
      </c>
      <c r="AG317" s="97">
        <f>('C'!$E229+$AG$9+$AA$9/15)</f>
        <v>12.291777777777778</v>
      </c>
      <c r="AH317" s="97">
        <f t="shared" si="638"/>
        <v>0</v>
      </c>
      <c r="AI317" s="97">
        <f t="shared" si="639"/>
        <v>0</v>
      </c>
      <c r="AJ317" s="97">
        <f t="shared" si="640"/>
        <v>0</v>
      </c>
      <c r="AK317" s="97">
        <f t="shared" si="641"/>
        <v>6.1188619761337293</v>
      </c>
      <c r="AL317" s="97">
        <f t="shared" si="642"/>
        <v>6.1188619761337293</v>
      </c>
      <c r="AM317" s="97"/>
      <c r="AN317" s="97"/>
      <c r="AO317" s="97">
        <f t="shared" si="643"/>
        <v>0.25495258233890539</v>
      </c>
      <c r="AP317" s="97">
        <f>SIN((90-$Y$9)*$AE$8)*TAN($AC$10*$AE$8)/TAN((90-'C'!$F229)*$AE$8)</f>
        <v>-7.3509578654320382E-2</v>
      </c>
      <c r="AQ317" s="97">
        <f t="shared" si="644"/>
        <v>2.5695650812758871E-2</v>
      </c>
      <c r="AR317" s="97">
        <f t="shared" si="645"/>
        <v>1.0127663357422376</v>
      </c>
      <c r="AS317" s="97">
        <f t="shared" si="646"/>
        <v>-4.1623575034567155</v>
      </c>
      <c r="AT317" s="97">
        <f t="shared" si="647"/>
        <v>-9.106959298875525</v>
      </c>
      <c r="AU317" s="97">
        <f t="shared" si="648"/>
        <v>4.9446017954188095</v>
      </c>
      <c r="AV317" s="97">
        <f t="shared" si="649"/>
        <v>193.26931680233224</v>
      </c>
      <c r="AW317" s="97" t="s">
        <v>8053</v>
      </c>
      <c r="AX317" s="97" t="s">
        <v>8053</v>
      </c>
      <c r="AY317" s="97" t="s">
        <v>8053</v>
      </c>
      <c r="AZ317" s="97">
        <f t="shared" si="650"/>
        <v>11.96213765808319</v>
      </c>
      <c r="BA317" s="97">
        <f t="shared" si="651"/>
        <v>11.96213765808319</v>
      </c>
      <c r="BB317" s="97">
        <f t="shared" si="652"/>
        <v>0.49842240242013292</v>
      </c>
      <c r="BC317" s="97">
        <f t="shared" si="653"/>
        <v>0</v>
      </c>
      <c r="BD317" s="97">
        <f t="shared" si="654"/>
        <v>0</v>
      </c>
      <c r="BE317" s="97">
        <f t="shared" si="655"/>
        <v>0</v>
      </c>
      <c r="BF317" s="97">
        <f>SIN((90-$Y$9)*$AE$8)*TAN($AC$9*$AE$8)/TAN((90-'C'!$F229)*$AE$8)</f>
        <v>-0.90924846615139632</v>
      </c>
      <c r="BG317" s="97">
        <f t="shared" si="656"/>
        <v>3.9313065427916136</v>
      </c>
      <c r="BH317" s="97">
        <f t="shared" si="657"/>
        <v>2.2206545302661587</v>
      </c>
      <c r="BI317" s="97">
        <f t="shared" si="658"/>
        <v>-24.170330881569676</v>
      </c>
      <c r="BJ317" s="97">
        <f t="shared" si="659"/>
        <v>-63.235932093769613</v>
      </c>
      <c r="BK317" s="97">
        <f t="shared" si="660"/>
        <v>39.065601212199937</v>
      </c>
      <c r="BL317" s="97">
        <f t="shared" si="661"/>
        <v>267.4062629753393</v>
      </c>
      <c r="BM317" s="97" t="s">
        <v>8053</v>
      </c>
      <c r="BN317" s="97" t="s">
        <v>8053</v>
      </c>
      <c r="BO317" s="97" t="s">
        <v>8053</v>
      </c>
      <c r="BP317" s="97">
        <f t="shared" si="662"/>
        <v>14.89615119192444</v>
      </c>
      <c r="BQ317" s="97">
        <f t="shared" si="663"/>
        <v>14.89615119192444</v>
      </c>
      <c r="BR317" s="97">
        <f t="shared" si="664"/>
        <v>0.62067296633018498</v>
      </c>
      <c r="BS317" s="97">
        <f t="shared" si="665"/>
        <v>0</v>
      </c>
      <c r="BT317" s="97">
        <f t="shared" si="666"/>
        <v>0</v>
      </c>
      <c r="BU317" s="97">
        <f t="shared" si="667"/>
        <v>0</v>
      </c>
      <c r="BV317" s="97">
        <f>SIN((90-$Y$9)*$AE$8)*TAN($AE$10*$AE$8)/TAN((90-'C'!$F229)*$AE$8)</f>
        <v>7.3509578654320354E-2</v>
      </c>
      <c r="BW317" s="97">
        <f t="shared" si="668"/>
        <v>2.5695650812758864E-2</v>
      </c>
      <c r="BX317" s="97">
        <f t="shared" si="669"/>
        <v>1.0127663357422376</v>
      </c>
      <c r="BY317" s="97">
        <f t="shared" si="670"/>
        <v>4.1623575034567137</v>
      </c>
      <c r="BZ317" s="97">
        <f t="shared" si="671"/>
        <v>9.1069592988755232</v>
      </c>
      <c r="CA317" s="97">
        <f t="shared" si="672"/>
        <v>-4.9446017954188095</v>
      </c>
      <c r="CB317" s="97">
        <f t="shared" si="673"/>
        <v>166.73068319766776</v>
      </c>
      <c r="CC317" s="97" t="s">
        <v>8053</v>
      </c>
      <c r="CD317" s="97" t="s">
        <v>8053</v>
      </c>
      <c r="CE317" s="97" t="s">
        <v>8053</v>
      </c>
      <c r="CF317" s="97">
        <f t="shared" si="674"/>
        <v>0</v>
      </c>
      <c r="CG317" s="97">
        <f t="shared" si="675"/>
        <v>0</v>
      </c>
      <c r="CH317" s="97">
        <f t="shared" si="676"/>
        <v>0</v>
      </c>
      <c r="CI317" s="97">
        <f t="shared" si="677"/>
        <v>0</v>
      </c>
      <c r="CJ317" s="97">
        <f t="shared" si="678"/>
        <v>0</v>
      </c>
      <c r="CK317" s="97">
        <f t="shared" si="679"/>
        <v>0</v>
      </c>
      <c r="CL317" s="97">
        <f>90-'C'!$F229</f>
        <v>72.619</v>
      </c>
      <c r="CM317" s="97">
        <v>3</v>
      </c>
      <c r="CN317" s="97"/>
      <c r="CO317" s="97"/>
      <c r="CP317" s="97"/>
      <c r="CQ317" s="97"/>
      <c r="CR317" s="97" t="s">
        <v>8211</v>
      </c>
      <c r="CS317" s="97">
        <f t="shared" si="680"/>
        <v>3</v>
      </c>
      <c r="CT317" s="97">
        <f t="shared" si="681"/>
        <v>34.31666666666667</v>
      </c>
      <c r="CU317" s="97">
        <f>'C'!F229</f>
        <v>17.381</v>
      </c>
      <c r="CV317" s="97">
        <f t="shared" si="682"/>
        <v>3.1415926535897931</v>
      </c>
      <c r="CW317" s="97">
        <f t="shared" si="683"/>
        <v>1.7453292519943295E-2</v>
      </c>
      <c r="CX317" s="97">
        <f t="shared" si="684"/>
        <v>57.295779513082323</v>
      </c>
      <c r="CY317" s="97">
        <f t="shared" si="685"/>
        <v>0.59893882164272083</v>
      </c>
      <c r="CZ317" s="97">
        <f t="shared" si="686"/>
        <v>0.30335567728913443</v>
      </c>
      <c r="DA317" s="97">
        <f t="shared" si="687"/>
        <v>1.8050357300212516</v>
      </c>
      <c r="DB317" s="97">
        <f t="shared" si="688"/>
        <v>68.183008212581342</v>
      </c>
      <c r="DC317" s="97">
        <f t="shared" si="689"/>
        <v>68.183008212581342</v>
      </c>
      <c r="DD317" s="97">
        <f t="shared" si="690"/>
        <v>291.81699178741866</v>
      </c>
      <c r="DE317" s="97"/>
      <c r="DF317" s="97"/>
      <c r="DG317" s="97"/>
      <c r="DH317" s="97"/>
      <c r="DI317" s="97"/>
      <c r="DJ317" s="97"/>
      <c r="DK317" s="97"/>
      <c r="DL317" s="97"/>
      <c r="DM317" s="97"/>
      <c r="DN317" s="97"/>
      <c r="DO317" s="97"/>
    </row>
    <row r="318" spans="1:119" ht="30" customHeight="1" x14ac:dyDescent="0.2">
      <c r="A318" s="97">
        <f t="shared" si="613"/>
        <v>0</v>
      </c>
      <c r="B318" s="97">
        <f t="shared" si="614"/>
        <v>0.25375128151127485</v>
      </c>
      <c r="C318" s="97">
        <f t="shared" si="615"/>
        <v>0.25375128151127485</v>
      </c>
      <c r="D318" s="97">
        <f t="shared" si="616"/>
        <v>0.49819239634316254</v>
      </c>
      <c r="E318" s="97">
        <f t="shared" si="617"/>
        <v>0</v>
      </c>
      <c r="F318" s="98">
        <f t="shared" si="618"/>
        <v>0.49819239634316254</v>
      </c>
      <c r="G318" s="97">
        <f t="shared" si="619"/>
        <v>0.62179093382448247</v>
      </c>
      <c r="H318" s="97">
        <f t="shared" si="620"/>
        <v>0</v>
      </c>
      <c r="I318" s="98">
        <f t="shared" si="621"/>
        <v>0.62179093382448247</v>
      </c>
      <c r="J318" s="97">
        <f t="shared" si="622"/>
        <v>0</v>
      </c>
      <c r="K318" s="97">
        <f t="shared" si="623"/>
        <v>0</v>
      </c>
      <c r="L318" s="98">
        <f t="shared" si="624"/>
        <v>0</v>
      </c>
      <c r="M318" s="98">
        <f t="shared" si="625"/>
        <v>4</v>
      </c>
      <c r="N318" s="97"/>
      <c r="O318" s="97" t="s">
        <v>8213</v>
      </c>
      <c r="P318" s="97"/>
      <c r="Q318" s="98">
        <f t="shared" si="691"/>
        <v>4</v>
      </c>
      <c r="R318" s="97">
        <f t="shared" si="626"/>
        <v>105.87231873866266</v>
      </c>
      <c r="S318" s="97">
        <f t="shared" si="627"/>
        <v>68.513968292658589</v>
      </c>
      <c r="T318" s="97">
        <f t="shared" si="628"/>
        <v>37.358350446004067</v>
      </c>
      <c r="U318" s="97" t="str">
        <f t="shared" si="629"/>
        <v>QSOS</v>
      </c>
      <c r="V318" s="97">
        <f t="shared" si="630"/>
        <v>291.4860317073414</v>
      </c>
      <c r="W318" s="97">
        <f t="shared" si="533"/>
        <v>306</v>
      </c>
      <c r="X318" s="97">
        <f>SIN((90-$Y$9)*$AE$8)*TAN($AE$9*$AE$8)/TAN((90-'C'!$F230)*$AE$8)</f>
        <v>0.8944628115615898</v>
      </c>
      <c r="Y318" s="97">
        <f t="shared" si="631"/>
        <v>3.9313065427916092</v>
      </c>
      <c r="Z318" s="97">
        <f t="shared" si="632"/>
        <v>2.2206545302661578</v>
      </c>
      <c r="AA318" s="97">
        <f t="shared" si="633"/>
        <v>23.752862583622623</v>
      </c>
      <c r="AB318" s="97">
        <f t="shared" si="634"/>
        <v>63.235932093769605</v>
      </c>
      <c r="AC318" s="97">
        <f t="shared" si="635"/>
        <v>-39.483069510146983</v>
      </c>
      <c r="AD318" s="97">
        <f t="shared" si="636"/>
        <v>93.011205322607765</v>
      </c>
      <c r="AE318" s="97">
        <f>(COS( 90.833*$AE$8)-SIN($Y$9*$AE$8)*SIN('C'!$F230*$AE$8))/COS($Y$9*$AE$8)/COS('C'!$F230*$AE$8)</f>
        <v>-0.22860226495655028</v>
      </c>
      <c r="AF318" s="97">
        <f t="shared" si="637"/>
        <v>103.21479520559154</v>
      </c>
      <c r="AG318" s="97">
        <f>('C'!$E230+$AG$9+$AA$9/15)</f>
        <v>12.29077777777778</v>
      </c>
      <c r="AH318" s="97">
        <f t="shared" si="638"/>
        <v>0</v>
      </c>
      <c r="AI318" s="97">
        <f t="shared" si="639"/>
        <v>0</v>
      </c>
      <c r="AJ318" s="97">
        <f t="shared" si="640"/>
        <v>0</v>
      </c>
      <c r="AK318" s="97">
        <f t="shared" si="641"/>
        <v>6.090030756270596</v>
      </c>
      <c r="AL318" s="97">
        <f t="shared" si="642"/>
        <v>6.090030756270596</v>
      </c>
      <c r="AM318" s="97"/>
      <c r="AN318" s="97"/>
      <c r="AO318" s="97">
        <f t="shared" si="643"/>
        <v>0.25375128151127485</v>
      </c>
      <c r="AP318" s="97">
        <f>SIN((90-$Y$9)*$AE$8)*TAN($AC$10*$AE$8)/TAN((90-'C'!$F230)*$AE$8)</f>
        <v>-7.2314209864064977E-2</v>
      </c>
      <c r="AQ318" s="97">
        <f t="shared" si="644"/>
        <v>2.5695650812758871E-2</v>
      </c>
      <c r="AR318" s="97">
        <f t="shared" si="645"/>
        <v>1.0127663357422376</v>
      </c>
      <c r="AS318" s="97">
        <f t="shared" si="646"/>
        <v>-4.0945553157473302</v>
      </c>
      <c r="AT318" s="97">
        <f t="shared" si="647"/>
        <v>-9.106959298875525</v>
      </c>
      <c r="AU318" s="97">
        <f t="shared" si="648"/>
        <v>5.0124039831281948</v>
      </c>
      <c r="AV318" s="97">
        <f t="shared" si="649"/>
        <v>193.20151461462285</v>
      </c>
      <c r="AW318" s="97" t="s">
        <v>8053</v>
      </c>
      <c r="AX318" s="97" t="s">
        <v>8053</v>
      </c>
      <c r="AY318" s="97" t="s">
        <v>8053</v>
      </c>
      <c r="AZ318" s="97">
        <f t="shared" si="650"/>
        <v>11.956617512235901</v>
      </c>
      <c r="BA318" s="97">
        <f t="shared" si="651"/>
        <v>11.956617512235901</v>
      </c>
      <c r="BB318" s="97">
        <f t="shared" si="652"/>
        <v>0.49819239634316254</v>
      </c>
      <c r="BC318" s="97">
        <f t="shared" si="653"/>
        <v>0</v>
      </c>
      <c r="BD318" s="97">
        <f t="shared" si="654"/>
        <v>0</v>
      </c>
      <c r="BE318" s="97">
        <f t="shared" si="655"/>
        <v>0</v>
      </c>
      <c r="BF318" s="97">
        <f>SIN((90-$Y$9)*$AE$8)*TAN($AC$9*$AE$8)/TAN((90-'C'!$F230)*$AE$8)</f>
        <v>-0.89446281156159013</v>
      </c>
      <c r="BG318" s="97">
        <f t="shared" si="656"/>
        <v>3.9313065427916136</v>
      </c>
      <c r="BH318" s="97">
        <f t="shared" si="657"/>
        <v>2.2206545302661587</v>
      </c>
      <c r="BI318" s="97">
        <f t="shared" si="658"/>
        <v>-23.752862583622623</v>
      </c>
      <c r="BJ318" s="97">
        <f t="shared" si="659"/>
        <v>-63.235932093769613</v>
      </c>
      <c r="BK318" s="97">
        <f t="shared" si="660"/>
        <v>39.48306951014699</v>
      </c>
      <c r="BL318" s="97">
        <f t="shared" si="661"/>
        <v>266.98879467739226</v>
      </c>
      <c r="BM318" s="97" t="s">
        <v>8053</v>
      </c>
      <c r="BN318" s="97" t="s">
        <v>8053</v>
      </c>
      <c r="BO318" s="97" t="s">
        <v>8053</v>
      </c>
      <c r="BP318" s="97">
        <f t="shared" si="662"/>
        <v>14.922982411787579</v>
      </c>
      <c r="BQ318" s="97">
        <f t="shared" si="663"/>
        <v>14.922982411787579</v>
      </c>
      <c r="BR318" s="97">
        <f t="shared" si="664"/>
        <v>0.62179093382448247</v>
      </c>
      <c r="BS318" s="97">
        <f t="shared" si="665"/>
        <v>0</v>
      </c>
      <c r="BT318" s="97">
        <f t="shared" si="666"/>
        <v>0</v>
      </c>
      <c r="BU318" s="97">
        <f t="shared" si="667"/>
        <v>0</v>
      </c>
      <c r="BV318" s="97">
        <f>SIN((90-$Y$9)*$AE$8)*TAN($AE$10*$AE$8)/TAN((90-'C'!$F230)*$AE$8)</f>
        <v>7.2314209864064963E-2</v>
      </c>
      <c r="BW318" s="97">
        <f t="shared" si="668"/>
        <v>2.5695650812758864E-2</v>
      </c>
      <c r="BX318" s="97">
        <f t="shared" si="669"/>
        <v>1.0127663357422376</v>
      </c>
      <c r="BY318" s="97">
        <f t="shared" si="670"/>
        <v>4.0945553157473302</v>
      </c>
      <c r="BZ318" s="97">
        <f t="shared" si="671"/>
        <v>9.1069592988755232</v>
      </c>
      <c r="CA318" s="97">
        <f t="shared" si="672"/>
        <v>-5.012403983128193</v>
      </c>
      <c r="CB318" s="97">
        <f t="shared" si="673"/>
        <v>166.79848538537715</v>
      </c>
      <c r="CC318" s="97" t="s">
        <v>8053</v>
      </c>
      <c r="CD318" s="97" t="s">
        <v>8053</v>
      </c>
      <c r="CE318" s="97" t="s">
        <v>8053</v>
      </c>
      <c r="CF318" s="97">
        <f t="shared" si="674"/>
        <v>0</v>
      </c>
      <c r="CG318" s="97">
        <f t="shared" si="675"/>
        <v>0</v>
      </c>
      <c r="CH318" s="97">
        <f t="shared" si="676"/>
        <v>0</v>
      </c>
      <c r="CI318" s="97">
        <f t="shared" si="677"/>
        <v>0</v>
      </c>
      <c r="CJ318" s="97">
        <f t="shared" si="678"/>
        <v>0</v>
      </c>
      <c r="CK318" s="97">
        <f t="shared" si="679"/>
        <v>0</v>
      </c>
      <c r="CL318" s="97">
        <f>90-'C'!$F230</f>
        <v>72.885000000000005</v>
      </c>
      <c r="CM318" s="97">
        <v>4</v>
      </c>
      <c r="CN318" s="97"/>
      <c r="CO318" s="97" t="s">
        <v>8213</v>
      </c>
      <c r="CP318" s="97"/>
      <c r="CQ318" s="97"/>
      <c r="CR318" s="97" t="s">
        <v>8211</v>
      </c>
      <c r="CS318" s="97">
        <f t="shared" si="680"/>
        <v>4</v>
      </c>
      <c r="CT318" s="97">
        <f t="shared" si="681"/>
        <v>34.31666666666667</v>
      </c>
      <c r="CU318" s="97">
        <f>'C'!F230</f>
        <v>17.114999999999998</v>
      </c>
      <c r="CV318" s="97">
        <f t="shared" si="682"/>
        <v>3.1415926535897931</v>
      </c>
      <c r="CW318" s="97">
        <f t="shared" si="683"/>
        <v>1.7453292519943295E-2</v>
      </c>
      <c r="CX318" s="97">
        <f t="shared" si="684"/>
        <v>57.295779513082323</v>
      </c>
      <c r="CY318" s="97">
        <f t="shared" si="685"/>
        <v>0.59893882164272083</v>
      </c>
      <c r="CZ318" s="97">
        <f t="shared" si="686"/>
        <v>0.29871310147882946</v>
      </c>
      <c r="DA318" s="97">
        <f t="shared" si="687"/>
        <v>1.80143801310923</v>
      </c>
      <c r="DB318" s="97">
        <f t="shared" si="688"/>
        <v>68.513968292658589</v>
      </c>
      <c r="DC318" s="97">
        <f t="shared" si="689"/>
        <v>68.513968292658589</v>
      </c>
      <c r="DD318" s="97">
        <f t="shared" si="690"/>
        <v>291.4860317073414</v>
      </c>
      <c r="DE318" s="97"/>
      <c r="DF318" s="97"/>
      <c r="DG318" s="97"/>
      <c r="DH318" s="97"/>
      <c r="DI318" s="97"/>
      <c r="DJ318" s="97"/>
      <c r="DK318" s="97"/>
      <c r="DL318" s="97"/>
      <c r="DM318" s="97"/>
      <c r="DN318" s="97"/>
      <c r="DO318" s="97"/>
    </row>
    <row r="319" spans="1:119" ht="30" customHeight="1" x14ac:dyDescent="0.2">
      <c r="A319" s="97">
        <f t="shared" si="613"/>
        <v>0</v>
      </c>
      <c r="B319" s="97">
        <f t="shared" si="614"/>
        <v>0.25249803525205167</v>
      </c>
      <c r="C319" s="97">
        <f t="shared" si="615"/>
        <v>0.25249803525205167</v>
      </c>
      <c r="D319" s="97">
        <f t="shared" si="616"/>
        <v>0.49791845753312947</v>
      </c>
      <c r="E319" s="97">
        <f t="shared" si="617"/>
        <v>0</v>
      </c>
      <c r="F319" s="98">
        <f t="shared" si="618"/>
        <v>0.49791845753312947</v>
      </c>
      <c r="G319" s="97">
        <f t="shared" si="619"/>
        <v>0.62287751341703868</v>
      </c>
      <c r="H319" s="97">
        <f t="shared" si="620"/>
        <v>0</v>
      </c>
      <c r="I319" s="98">
        <f t="shared" si="621"/>
        <v>0.62287751341703868</v>
      </c>
      <c r="J319" s="97">
        <f t="shared" si="622"/>
        <v>0</v>
      </c>
      <c r="K319" s="97">
        <f t="shared" si="623"/>
        <v>0</v>
      </c>
      <c r="L319" s="98">
        <f t="shared" si="624"/>
        <v>0</v>
      </c>
      <c r="M319" s="98">
        <f t="shared" si="625"/>
        <v>5</v>
      </c>
      <c r="N319" s="97"/>
      <c r="O319" s="97"/>
      <c r="P319" s="97"/>
      <c r="Q319" s="98">
        <f t="shared" si="691"/>
        <v>5</v>
      </c>
      <c r="R319" s="97">
        <f t="shared" si="626"/>
        <v>105.87231873866266</v>
      </c>
      <c r="S319" s="97">
        <f t="shared" si="627"/>
        <v>68.849619967777485</v>
      </c>
      <c r="T319" s="97">
        <f t="shared" si="628"/>
        <v>37.022698770885171</v>
      </c>
      <c r="U319" s="97" t="str">
        <f t="shared" si="629"/>
        <v>QSOS</v>
      </c>
      <c r="V319" s="97">
        <f t="shared" si="630"/>
        <v>291.15038003222253</v>
      </c>
      <c r="W319" s="97">
        <f t="shared" si="533"/>
        <v>307</v>
      </c>
      <c r="X319" s="97">
        <f>SIN((90-$Y$9)*$AE$8)*TAN($AE$9*$AE$8)/TAN((90-'C'!$F231)*$AE$8)</f>
        <v>0.87949798340781804</v>
      </c>
      <c r="Y319" s="97">
        <f t="shared" si="631"/>
        <v>3.9313065427916092</v>
      </c>
      <c r="Z319" s="97">
        <f t="shared" si="632"/>
        <v>2.2206545302661578</v>
      </c>
      <c r="AA319" s="97">
        <f t="shared" si="633"/>
        <v>23.331693930302329</v>
      </c>
      <c r="AB319" s="97">
        <f t="shared" si="634"/>
        <v>63.235932093769605</v>
      </c>
      <c r="AC319" s="97">
        <f t="shared" si="635"/>
        <v>-39.904238163467276</v>
      </c>
      <c r="AD319" s="97">
        <f t="shared" si="636"/>
        <v>93.432373975928073</v>
      </c>
      <c r="AE319" s="97">
        <f>(COS( 90.833*$AE$8)-SIN($Y$9*$AE$8)*SIN('C'!$F231*$AE$8))/COS($Y$9*$AE$8)/COS('C'!$F231*$AE$8)</f>
        <v>-0.22505928343371159</v>
      </c>
      <c r="AF319" s="97">
        <f t="shared" si="637"/>
        <v>103.00636426530072</v>
      </c>
      <c r="AG319" s="97">
        <f>('C'!$E231+$AG$9+$AA$9/15)</f>
        <v>12.288777777777778</v>
      </c>
      <c r="AH319" s="97">
        <f t="shared" si="638"/>
        <v>0</v>
      </c>
      <c r="AI319" s="97">
        <f t="shared" si="639"/>
        <v>0</v>
      </c>
      <c r="AJ319" s="97">
        <f t="shared" si="640"/>
        <v>0</v>
      </c>
      <c r="AK319" s="97">
        <f t="shared" si="641"/>
        <v>6.0599528460492396</v>
      </c>
      <c r="AL319" s="97">
        <f t="shared" si="642"/>
        <v>6.0599528460492396</v>
      </c>
      <c r="AM319" s="97"/>
      <c r="AN319" s="97"/>
      <c r="AO319" s="97">
        <f t="shared" si="643"/>
        <v>0.25249803525205167</v>
      </c>
      <c r="AP319" s="97">
        <f>SIN((90-$Y$9)*$AE$8)*TAN($AC$10*$AE$8)/TAN((90-'C'!$F231)*$AE$8)</f>
        <v>-7.1104355513829653E-2</v>
      </c>
      <c r="AQ319" s="97">
        <f t="shared" si="644"/>
        <v>2.5695650812758871E-2</v>
      </c>
      <c r="AR319" s="97">
        <f t="shared" si="645"/>
        <v>1.0127663357422376</v>
      </c>
      <c r="AS319" s="97">
        <f t="shared" si="646"/>
        <v>-4.0259373441354658</v>
      </c>
      <c r="AT319" s="97">
        <f t="shared" si="647"/>
        <v>-9.106959298875525</v>
      </c>
      <c r="AU319" s="97">
        <f t="shared" si="648"/>
        <v>5.0810219547400592</v>
      </c>
      <c r="AV319" s="97">
        <f t="shared" si="649"/>
        <v>193.13289664301098</v>
      </c>
      <c r="AW319" s="97" t="s">
        <v>8053</v>
      </c>
      <c r="AX319" s="97" t="s">
        <v>8053</v>
      </c>
      <c r="AY319" s="97" t="s">
        <v>8053</v>
      </c>
      <c r="AZ319" s="97">
        <f t="shared" si="650"/>
        <v>11.950042980795107</v>
      </c>
      <c r="BA319" s="97">
        <f t="shared" si="651"/>
        <v>11.950042980795107</v>
      </c>
      <c r="BB319" s="97">
        <f t="shared" si="652"/>
        <v>0.49791845753312947</v>
      </c>
      <c r="BC319" s="97">
        <f t="shared" si="653"/>
        <v>0</v>
      </c>
      <c r="BD319" s="97">
        <f t="shared" si="654"/>
        <v>0</v>
      </c>
      <c r="BE319" s="97">
        <f t="shared" si="655"/>
        <v>0</v>
      </c>
      <c r="BF319" s="97">
        <f>SIN((90-$Y$9)*$AE$8)*TAN($AC$9*$AE$8)/TAN((90-'C'!$F231)*$AE$8)</f>
        <v>-0.87949798340781837</v>
      </c>
      <c r="BG319" s="97">
        <f t="shared" si="656"/>
        <v>3.9313065427916136</v>
      </c>
      <c r="BH319" s="97">
        <f t="shared" si="657"/>
        <v>2.2206545302661587</v>
      </c>
      <c r="BI319" s="97">
        <f t="shared" si="658"/>
        <v>-23.331693930302325</v>
      </c>
      <c r="BJ319" s="97">
        <f t="shared" si="659"/>
        <v>-63.235932093769613</v>
      </c>
      <c r="BK319" s="97">
        <f t="shared" si="660"/>
        <v>39.904238163467284</v>
      </c>
      <c r="BL319" s="97">
        <f t="shared" si="661"/>
        <v>266.56762602407196</v>
      </c>
      <c r="BM319" s="97" t="s">
        <v>8053</v>
      </c>
      <c r="BN319" s="97" t="s">
        <v>8053</v>
      </c>
      <c r="BO319" s="97" t="s">
        <v>8053</v>
      </c>
      <c r="BP319" s="97">
        <f t="shared" si="662"/>
        <v>14.949060322008929</v>
      </c>
      <c r="BQ319" s="97">
        <f t="shared" si="663"/>
        <v>14.949060322008929</v>
      </c>
      <c r="BR319" s="97">
        <f t="shared" si="664"/>
        <v>0.62287751341703868</v>
      </c>
      <c r="BS319" s="97">
        <f t="shared" si="665"/>
        <v>0</v>
      </c>
      <c r="BT319" s="97">
        <f t="shared" si="666"/>
        <v>0</v>
      </c>
      <c r="BU319" s="97">
        <f t="shared" si="667"/>
        <v>0</v>
      </c>
      <c r="BV319" s="97">
        <f>SIN((90-$Y$9)*$AE$8)*TAN($AE$10*$AE$8)/TAN((90-'C'!$F231)*$AE$8)</f>
        <v>7.1104355513829626E-2</v>
      </c>
      <c r="BW319" s="97">
        <f t="shared" si="668"/>
        <v>2.5695650812758864E-2</v>
      </c>
      <c r="BX319" s="97">
        <f t="shared" si="669"/>
        <v>1.0127663357422376</v>
      </c>
      <c r="BY319" s="97">
        <f t="shared" si="670"/>
        <v>4.025937344135464</v>
      </c>
      <c r="BZ319" s="97">
        <f t="shared" si="671"/>
        <v>9.1069592988755232</v>
      </c>
      <c r="CA319" s="97">
        <f t="shared" si="672"/>
        <v>-5.0810219547400592</v>
      </c>
      <c r="CB319" s="97">
        <f t="shared" si="673"/>
        <v>166.86710335698902</v>
      </c>
      <c r="CC319" s="97" t="s">
        <v>8053</v>
      </c>
      <c r="CD319" s="97" t="s">
        <v>8053</v>
      </c>
      <c r="CE319" s="97" t="s">
        <v>8053</v>
      </c>
      <c r="CF319" s="97">
        <f t="shared" si="674"/>
        <v>0</v>
      </c>
      <c r="CG319" s="97">
        <f t="shared" si="675"/>
        <v>0</v>
      </c>
      <c r="CH319" s="97">
        <f t="shared" si="676"/>
        <v>0</v>
      </c>
      <c r="CI319" s="97">
        <f t="shared" si="677"/>
        <v>0</v>
      </c>
      <c r="CJ319" s="97">
        <f t="shared" si="678"/>
        <v>0</v>
      </c>
      <c r="CK319" s="97">
        <f t="shared" si="679"/>
        <v>0</v>
      </c>
      <c r="CL319" s="97">
        <f>90-'C'!$F231</f>
        <v>73.155000000000001</v>
      </c>
      <c r="CM319" s="97">
        <v>5</v>
      </c>
      <c r="CN319" s="97"/>
      <c r="CO319" s="97"/>
      <c r="CP319" s="97"/>
      <c r="CQ319" s="97"/>
      <c r="CR319" s="97" t="s">
        <v>8211</v>
      </c>
      <c r="CS319" s="97">
        <f t="shared" si="680"/>
        <v>5</v>
      </c>
      <c r="CT319" s="97">
        <f t="shared" si="681"/>
        <v>34.31666666666667</v>
      </c>
      <c r="CU319" s="97">
        <f>'C'!F231</f>
        <v>16.844999999999999</v>
      </c>
      <c r="CV319" s="97">
        <f t="shared" si="682"/>
        <v>3.1415926535897931</v>
      </c>
      <c r="CW319" s="97">
        <f t="shared" si="683"/>
        <v>1.7453292519943295E-2</v>
      </c>
      <c r="CX319" s="97">
        <f t="shared" si="684"/>
        <v>57.295779513082323</v>
      </c>
      <c r="CY319" s="97">
        <f t="shared" si="685"/>
        <v>0.59893882164272083</v>
      </c>
      <c r="CZ319" s="97">
        <f t="shared" si="686"/>
        <v>0.29400071249844478</v>
      </c>
      <c r="DA319" s="97">
        <f t="shared" si="687"/>
        <v>1.7978002069381274</v>
      </c>
      <c r="DB319" s="97">
        <f t="shared" si="688"/>
        <v>68.849619967777485</v>
      </c>
      <c r="DC319" s="97">
        <f t="shared" si="689"/>
        <v>68.849619967777485</v>
      </c>
      <c r="DD319" s="97">
        <f t="shared" si="690"/>
        <v>291.15038003222253</v>
      </c>
      <c r="DE319" s="97"/>
      <c r="DF319" s="97"/>
      <c r="DG319" s="97"/>
      <c r="DH319" s="97"/>
      <c r="DI319" s="97"/>
      <c r="DJ319" s="97"/>
      <c r="DK319" s="97"/>
      <c r="DL319" s="97"/>
      <c r="DM319" s="97"/>
      <c r="DN319" s="97"/>
      <c r="DO319" s="97"/>
    </row>
    <row r="320" spans="1:119" ht="30" customHeight="1" x14ac:dyDescent="0.2">
      <c r="A320" s="97">
        <f t="shared" si="613"/>
        <v>0</v>
      </c>
      <c r="B320" s="97">
        <f t="shared" si="614"/>
        <v>0.25123033447626175</v>
      </c>
      <c r="C320" s="97">
        <f t="shared" si="615"/>
        <v>0.25123033447626175</v>
      </c>
      <c r="D320" s="97">
        <f t="shared" si="616"/>
        <v>0.49764156368344592</v>
      </c>
      <c r="E320" s="97">
        <f t="shared" si="617"/>
        <v>0</v>
      </c>
      <c r="F320" s="98">
        <f t="shared" si="618"/>
        <v>0.49764156368344592</v>
      </c>
      <c r="G320" s="97">
        <f t="shared" si="619"/>
        <v>0.62397854752616211</v>
      </c>
      <c r="H320" s="97">
        <f t="shared" si="620"/>
        <v>0</v>
      </c>
      <c r="I320" s="98">
        <f t="shared" si="621"/>
        <v>0.62397854752616211</v>
      </c>
      <c r="J320" s="97">
        <f t="shared" si="622"/>
        <v>0</v>
      </c>
      <c r="K320" s="97">
        <f t="shared" si="623"/>
        <v>0</v>
      </c>
      <c r="L320" s="98">
        <f t="shared" si="624"/>
        <v>0</v>
      </c>
      <c r="M320" s="98">
        <f t="shared" si="625"/>
        <v>6</v>
      </c>
      <c r="N320" s="97" t="s">
        <v>8185</v>
      </c>
      <c r="O320" s="97"/>
      <c r="P320" s="97"/>
      <c r="Q320" s="98">
        <f t="shared" si="691"/>
        <v>6</v>
      </c>
      <c r="R320" s="97">
        <f t="shared" si="626"/>
        <v>105.87231873866266</v>
      </c>
      <c r="S320" s="97">
        <f t="shared" si="627"/>
        <v>69.191198196877963</v>
      </c>
      <c r="T320" s="97">
        <f t="shared" si="628"/>
        <v>36.681120541784694</v>
      </c>
      <c r="U320" s="97" t="str">
        <f t="shared" si="629"/>
        <v>QSOS</v>
      </c>
      <c r="V320" s="97">
        <f t="shared" si="630"/>
        <v>290.80880180312204</v>
      </c>
      <c r="W320" s="97">
        <f t="shared" si="533"/>
        <v>308</v>
      </c>
      <c r="X320" s="97">
        <f>SIN((90-$Y$9)*$AE$8)*TAN($AE$9*$AE$8)/TAN((90-'C'!$F232)*$AE$8)</f>
        <v>0.86429985820181698</v>
      </c>
      <c r="Y320" s="97">
        <f t="shared" si="631"/>
        <v>3.9313065427916092</v>
      </c>
      <c r="Z320" s="97">
        <f t="shared" si="632"/>
        <v>2.2206545302661578</v>
      </c>
      <c r="AA320" s="97">
        <f t="shared" si="633"/>
        <v>22.905321651017935</v>
      </c>
      <c r="AB320" s="97">
        <f t="shared" si="634"/>
        <v>63.235932093769605</v>
      </c>
      <c r="AC320" s="97">
        <f t="shared" si="635"/>
        <v>-40.33061044275167</v>
      </c>
      <c r="AD320" s="97">
        <f t="shared" si="636"/>
        <v>93.858746255212452</v>
      </c>
      <c r="AE320" s="97">
        <f>(COS( 90.833*$AE$8)-SIN($Y$9*$AE$8)*SIN('C'!$F232*$AE$8))/COS($Y$9*$AE$8)/COS('C'!$F232*$AE$8)</f>
        <v>-0.2214614871358585</v>
      </c>
      <c r="AF320" s="97">
        <f t="shared" si="637"/>
        <v>102.79488767239779</v>
      </c>
      <c r="AG320" s="97">
        <f>('C'!$E232+$AG$9+$AA$9/15)</f>
        <v>12.286777777777779</v>
      </c>
      <c r="AH320" s="97">
        <f t="shared" si="638"/>
        <v>0</v>
      </c>
      <c r="AI320" s="97">
        <f t="shared" si="639"/>
        <v>0</v>
      </c>
      <c r="AJ320" s="97">
        <f t="shared" si="640"/>
        <v>0</v>
      </c>
      <c r="AK320" s="97">
        <f t="shared" si="641"/>
        <v>6.029528027430282</v>
      </c>
      <c r="AL320" s="97">
        <f t="shared" si="642"/>
        <v>6.029528027430282</v>
      </c>
      <c r="AM320" s="97"/>
      <c r="AN320" s="97"/>
      <c r="AO320" s="97">
        <f t="shared" si="643"/>
        <v>0.25123033447626175</v>
      </c>
      <c r="AP320" s="97">
        <f>SIN((90-$Y$9)*$AE$8)*TAN($AC$10*$AE$8)/TAN((90-'C'!$F232)*$AE$8)</f>
        <v>-6.9875639907679019E-2</v>
      </c>
      <c r="AQ320" s="97">
        <f t="shared" si="644"/>
        <v>2.5695650812758871E-2</v>
      </c>
      <c r="AR320" s="97">
        <f t="shared" si="645"/>
        <v>1.0127663357422376</v>
      </c>
      <c r="AS320" s="97">
        <f t="shared" si="646"/>
        <v>-3.9562555582493646</v>
      </c>
      <c r="AT320" s="97">
        <f t="shared" si="647"/>
        <v>-9.106959298875525</v>
      </c>
      <c r="AU320" s="97">
        <f t="shared" si="648"/>
        <v>5.1507037406261604</v>
      </c>
      <c r="AV320" s="97">
        <f t="shared" si="649"/>
        <v>193.06321485712488</v>
      </c>
      <c r="AW320" s="97" t="s">
        <v>8053</v>
      </c>
      <c r="AX320" s="97" t="s">
        <v>8053</v>
      </c>
      <c r="AY320" s="97" t="s">
        <v>8053</v>
      </c>
      <c r="AZ320" s="97">
        <f t="shared" si="650"/>
        <v>11.943397528402702</v>
      </c>
      <c r="BA320" s="97">
        <f t="shared" si="651"/>
        <v>11.943397528402702</v>
      </c>
      <c r="BB320" s="97">
        <f t="shared" si="652"/>
        <v>0.49764156368344592</v>
      </c>
      <c r="BC320" s="97">
        <f t="shared" si="653"/>
        <v>0</v>
      </c>
      <c r="BD320" s="97">
        <f t="shared" si="654"/>
        <v>0</v>
      </c>
      <c r="BE320" s="97">
        <f t="shared" si="655"/>
        <v>0</v>
      </c>
      <c r="BF320" s="97">
        <f>SIN((90-$Y$9)*$AE$8)*TAN($AC$9*$AE$8)/TAN((90-'C'!$F232)*$AE$8)</f>
        <v>-0.86429985820181743</v>
      </c>
      <c r="BG320" s="97">
        <f t="shared" si="656"/>
        <v>3.9313065427916136</v>
      </c>
      <c r="BH320" s="97">
        <f t="shared" si="657"/>
        <v>2.2206545302661587</v>
      </c>
      <c r="BI320" s="97">
        <f t="shared" si="658"/>
        <v>-22.905321651017939</v>
      </c>
      <c r="BJ320" s="97">
        <f t="shared" si="659"/>
        <v>-63.235932093769613</v>
      </c>
      <c r="BK320" s="97">
        <f t="shared" si="660"/>
        <v>40.330610442751677</v>
      </c>
      <c r="BL320" s="97">
        <f t="shared" si="661"/>
        <v>266.14125374478755</v>
      </c>
      <c r="BM320" s="97" t="s">
        <v>8053</v>
      </c>
      <c r="BN320" s="97" t="s">
        <v>8053</v>
      </c>
      <c r="BO320" s="97" t="s">
        <v>8053</v>
      </c>
      <c r="BP320" s="97">
        <f t="shared" si="662"/>
        <v>14.975485140627891</v>
      </c>
      <c r="BQ320" s="97">
        <f t="shared" si="663"/>
        <v>14.975485140627891</v>
      </c>
      <c r="BR320" s="97">
        <f t="shared" si="664"/>
        <v>0.62397854752616211</v>
      </c>
      <c r="BS320" s="97">
        <f t="shared" si="665"/>
        <v>0</v>
      </c>
      <c r="BT320" s="97">
        <f t="shared" si="666"/>
        <v>0</v>
      </c>
      <c r="BU320" s="97">
        <f t="shared" si="667"/>
        <v>0</v>
      </c>
      <c r="BV320" s="97">
        <f>SIN((90-$Y$9)*$AE$8)*TAN($AE$10*$AE$8)/TAN((90-'C'!$F232)*$AE$8)</f>
        <v>6.9875639907679005E-2</v>
      </c>
      <c r="BW320" s="97">
        <f t="shared" si="668"/>
        <v>2.5695650812758864E-2</v>
      </c>
      <c r="BX320" s="97">
        <f t="shared" si="669"/>
        <v>1.0127663357422376</v>
      </c>
      <c r="BY320" s="97">
        <f t="shared" si="670"/>
        <v>3.9562555582493637</v>
      </c>
      <c r="BZ320" s="97">
        <f t="shared" si="671"/>
        <v>9.1069592988755232</v>
      </c>
      <c r="CA320" s="97">
        <f t="shared" si="672"/>
        <v>-5.1507037406261595</v>
      </c>
      <c r="CB320" s="97">
        <f t="shared" si="673"/>
        <v>166.93678514287512</v>
      </c>
      <c r="CC320" s="97" t="s">
        <v>8053</v>
      </c>
      <c r="CD320" s="97" t="s">
        <v>8053</v>
      </c>
      <c r="CE320" s="97" t="s">
        <v>8053</v>
      </c>
      <c r="CF320" s="97">
        <f t="shared" si="674"/>
        <v>0</v>
      </c>
      <c r="CG320" s="97">
        <f t="shared" si="675"/>
        <v>0</v>
      </c>
      <c r="CH320" s="97">
        <f t="shared" si="676"/>
        <v>0</v>
      </c>
      <c r="CI320" s="97">
        <f t="shared" si="677"/>
        <v>0</v>
      </c>
      <c r="CJ320" s="97">
        <f t="shared" si="678"/>
        <v>0</v>
      </c>
      <c r="CK320" s="97">
        <f t="shared" si="679"/>
        <v>0</v>
      </c>
      <c r="CL320" s="97">
        <f>90-'C'!$F232</f>
        <v>73.430000000000007</v>
      </c>
      <c r="CM320" s="97">
        <v>6</v>
      </c>
      <c r="CN320" s="97" t="s">
        <v>8185</v>
      </c>
      <c r="CO320" s="97"/>
      <c r="CP320" s="97"/>
      <c r="CQ320" s="97"/>
      <c r="CR320" s="97" t="s">
        <v>8211</v>
      </c>
      <c r="CS320" s="97">
        <f t="shared" si="680"/>
        <v>6</v>
      </c>
      <c r="CT320" s="97">
        <f t="shared" si="681"/>
        <v>34.31666666666667</v>
      </c>
      <c r="CU320" s="97">
        <f>'C'!F232</f>
        <v>16.57</v>
      </c>
      <c r="CV320" s="97">
        <f t="shared" si="682"/>
        <v>3.1415926535897931</v>
      </c>
      <c r="CW320" s="97">
        <f t="shared" si="683"/>
        <v>1.7453292519943295E-2</v>
      </c>
      <c r="CX320" s="97">
        <f t="shared" si="684"/>
        <v>57.295779513082323</v>
      </c>
      <c r="CY320" s="97">
        <f t="shared" si="685"/>
        <v>0.59893882164272083</v>
      </c>
      <c r="CZ320" s="97">
        <f t="shared" si="686"/>
        <v>0.2892010570554604</v>
      </c>
      <c r="DA320" s="97">
        <f t="shared" si="687"/>
        <v>1.7941092441010718</v>
      </c>
      <c r="DB320" s="97">
        <f t="shared" si="688"/>
        <v>69.191198196877963</v>
      </c>
      <c r="DC320" s="97">
        <f t="shared" si="689"/>
        <v>69.191198196877963</v>
      </c>
      <c r="DD320" s="97">
        <f t="shared" si="690"/>
        <v>290.80880180312204</v>
      </c>
      <c r="DE320" s="97"/>
      <c r="DF320" s="97"/>
      <c r="DG320" s="97"/>
      <c r="DH320" s="97"/>
      <c r="DI320" s="97"/>
      <c r="DJ320" s="97"/>
      <c r="DK320" s="97"/>
      <c r="DL320" s="97"/>
      <c r="DM320" s="97"/>
      <c r="DN320" s="97"/>
      <c r="DO320" s="97"/>
    </row>
    <row r="321" spans="1:119" ht="30" customHeight="1" x14ac:dyDescent="0.2">
      <c r="A321" s="97">
        <f t="shared" si="613"/>
        <v>0</v>
      </c>
      <c r="B321" s="97">
        <f t="shared" si="614"/>
        <v>0.24995263528429765</v>
      </c>
      <c r="C321" s="97">
        <f t="shared" si="615"/>
        <v>0.24995263528429765</v>
      </c>
      <c r="D321" s="97">
        <f t="shared" si="616"/>
        <v>0.49736243508357486</v>
      </c>
      <c r="E321" s="97">
        <f t="shared" si="617"/>
        <v>0</v>
      </c>
      <c r="F321" s="98">
        <f t="shared" si="618"/>
        <v>0.49736243508357486</v>
      </c>
      <c r="G321" s="97">
        <f t="shared" si="619"/>
        <v>0.62508958005145954</v>
      </c>
      <c r="H321" s="97">
        <f t="shared" si="620"/>
        <v>0</v>
      </c>
      <c r="I321" s="98">
        <f t="shared" si="621"/>
        <v>0.62508958005145954</v>
      </c>
      <c r="J321" s="97">
        <f t="shared" si="622"/>
        <v>0</v>
      </c>
      <c r="K321" s="97">
        <f t="shared" si="623"/>
        <v>0</v>
      </c>
      <c r="L321" s="98">
        <f t="shared" si="624"/>
        <v>0</v>
      </c>
      <c r="M321" s="98">
        <f t="shared" si="625"/>
        <v>7</v>
      </c>
      <c r="N321" s="97"/>
      <c r="O321" s="97"/>
      <c r="P321" s="97">
        <f>$A315</f>
        <v>0</v>
      </c>
      <c r="Q321" s="98">
        <f t="shared" si="691"/>
        <v>7</v>
      </c>
      <c r="R321" s="97">
        <f t="shared" si="626"/>
        <v>105.87231873866266</v>
      </c>
      <c r="S321" s="97">
        <f t="shared" si="627"/>
        <v>69.53745294699111</v>
      </c>
      <c r="T321" s="97">
        <f t="shared" si="628"/>
        <v>36.334865791671547</v>
      </c>
      <c r="U321" s="97" t="str">
        <f t="shared" si="629"/>
        <v>QSOS</v>
      </c>
      <c r="V321" s="97">
        <f t="shared" si="630"/>
        <v>290.4625470530089</v>
      </c>
      <c r="W321" s="97">
        <f t="shared" si="533"/>
        <v>309</v>
      </c>
      <c r="X321" s="97">
        <f>SIN((90-$Y$9)*$AE$8)*TAN($AE$9*$AE$8)/TAN((90-'C'!$F233)*$AE$8)</f>
        <v>0.84892496274792228</v>
      </c>
      <c r="Y321" s="97">
        <f t="shared" si="631"/>
        <v>3.9313065427916092</v>
      </c>
      <c r="Z321" s="97">
        <f t="shared" si="632"/>
        <v>2.2206545302661578</v>
      </c>
      <c r="AA321" s="97">
        <f t="shared" si="633"/>
        <v>22.475349941910864</v>
      </c>
      <c r="AB321" s="97">
        <f t="shared" si="634"/>
        <v>63.235932093769605</v>
      </c>
      <c r="AC321" s="97">
        <f t="shared" si="635"/>
        <v>-40.760582151858742</v>
      </c>
      <c r="AD321" s="97">
        <f t="shared" si="636"/>
        <v>94.288717964319545</v>
      </c>
      <c r="AE321" s="97">
        <f>(COS( 90.833*$AE$8)-SIN($Y$9*$AE$8)*SIN('C'!$F233*$AE$8))/COS($Y$9*$AE$8)/COS('C'!$F233*$AE$8)</f>
        <v>-0.21782227638135879</v>
      </c>
      <c r="AF321" s="97">
        <f t="shared" si="637"/>
        <v>102.58115693276856</v>
      </c>
      <c r="AG321" s="97">
        <f>('C'!$E233+$AG$9+$AA$9/15)</f>
        <v>12.28477777777778</v>
      </c>
      <c r="AH321" s="97">
        <f t="shared" si="638"/>
        <v>0</v>
      </c>
      <c r="AI321" s="97">
        <f t="shared" si="639"/>
        <v>0</v>
      </c>
      <c r="AJ321" s="97">
        <f t="shared" si="640"/>
        <v>0</v>
      </c>
      <c r="AK321" s="97">
        <f t="shared" si="641"/>
        <v>5.9988632468231433</v>
      </c>
      <c r="AL321" s="97">
        <f t="shared" si="642"/>
        <v>5.9988632468231433</v>
      </c>
      <c r="AM321" s="97"/>
      <c r="AN321" s="97"/>
      <c r="AO321" s="97">
        <f t="shared" si="643"/>
        <v>0.24995263528429765</v>
      </c>
      <c r="AP321" s="97">
        <f>SIN((90-$Y$9)*$AE$8)*TAN($AC$10*$AE$8)/TAN((90-'C'!$F233)*$AE$8)</f>
        <v>-6.8632633041300822E-2</v>
      </c>
      <c r="AQ321" s="97">
        <f t="shared" si="644"/>
        <v>2.5695650812758871E-2</v>
      </c>
      <c r="AR321" s="97">
        <f t="shared" si="645"/>
        <v>1.0127663357422376</v>
      </c>
      <c r="AS321" s="97">
        <f t="shared" si="646"/>
        <v>-3.8857692622957853</v>
      </c>
      <c r="AT321" s="97">
        <f t="shared" si="647"/>
        <v>-9.106959298875525</v>
      </c>
      <c r="AU321" s="97">
        <f t="shared" si="648"/>
        <v>5.2211900365797401</v>
      </c>
      <c r="AV321" s="97">
        <f t="shared" si="649"/>
        <v>192.9927285611713</v>
      </c>
      <c r="AW321" s="97" t="s">
        <v>8053</v>
      </c>
      <c r="AX321" s="97" t="s">
        <v>8053</v>
      </c>
      <c r="AY321" s="97" t="s">
        <v>8053</v>
      </c>
      <c r="AZ321" s="97">
        <f t="shared" si="650"/>
        <v>11.936698442005797</v>
      </c>
      <c r="BA321" s="97">
        <f t="shared" si="651"/>
        <v>11.936698442005797</v>
      </c>
      <c r="BB321" s="97">
        <f t="shared" si="652"/>
        <v>0.49736243508357486</v>
      </c>
      <c r="BC321" s="97">
        <f t="shared" si="653"/>
        <v>0</v>
      </c>
      <c r="BD321" s="97">
        <f t="shared" si="654"/>
        <v>0</v>
      </c>
      <c r="BE321" s="97">
        <f t="shared" si="655"/>
        <v>0</v>
      </c>
      <c r="BF321" s="97">
        <f>SIN((90-$Y$9)*$AE$8)*TAN($AC$9*$AE$8)/TAN((90-'C'!$F233)*$AE$8)</f>
        <v>-0.84892496274792273</v>
      </c>
      <c r="BG321" s="97">
        <f t="shared" si="656"/>
        <v>3.9313065427916136</v>
      </c>
      <c r="BH321" s="97">
        <f t="shared" si="657"/>
        <v>2.2206545302661587</v>
      </c>
      <c r="BI321" s="97">
        <f t="shared" si="658"/>
        <v>-22.475349941910867</v>
      </c>
      <c r="BJ321" s="97">
        <f t="shared" si="659"/>
        <v>-63.235932093769613</v>
      </c>
      <c r="BK321" s="97">
        <f t="shared" si="660"/>
        <v>40.760582151858742</v>
      </c>
      <c r="BL321" s="97">
        <f t="shared" si="661"/>
        <v>265.71128203568048</v>
      </c>
      <c r="BM321" s="97" t="s">
        <v>8053</v>
      </c>
      <c r="BN321" s="97" t="s">
        <v>8053</v>
      </c>
      <c r="BO321" s="97" t="s">
        <v>8053</v>
      </c>
      <c r="BP321" s="97">
        <f t="shared" si="662"/>
        <v>15.002149921235029</v>
      </c>
      <c r="BQ321" s="97">
        <f t="shared" si="663"/>
        <v>15.002149921235029</v>
      </c>
      <c r="BR321" s="97">
        <f t="shared" si="664"/>
        <v>0.62508958005145954</v>
      </c>
      <c r="BS321" s="97">
        <f t="shared" si="665"/>
        <v>0</v>
      </c>
      <c r="BT321" s="97">
        <f t="shared" si="666"/>
        <v>0</v>
      </c>
      <c r="BU321" s="97">
        <f t="shared" si="667"/>
        <v>0</v>
      </c>
      <c r="BV321" s="97">
        <f>SIN((90-$Y$9)*$AE$8)*TAN($AE$10*$AE$8)/TAN((90-'C'!$F233)*$AE$8)</f>
        <v>6.8632633041300808E-2</v>
      </c>
      <c r="BW321" s="97">
        <f t="shared" si="668"/>
        <v>2.5695650812758864E-2</v>
      </c>
      <c r="BX321" s="97">
        <f t="shared" si="669"/>
        <v>1.0127663357422376</v>
      </c>
      <c r="BY321" s="97">
        <f t="shared" si="670"/>
        <v>3.8857692622957845</v>
      </c>
      <c r="BZ321" s="97">
        <f t="shared" si="671"/>
        <v>9.1069592988755232</v>
      </c>
      <c r="CA321" s="97">
        <f t="shared" si="672"/>
        <v>-5.2211900365797383</v>
      </c>
      <c r="CB321" s="97">
        <f t="shared" si="673"/>
        <v>167.0072714388287</v>
      </c>
      <c r="CC321" s="97" t="s">
        <v>8053</v>
      </c>
      <c r="CD321" s="97" t="s">
        <v>8053</v>
      </c>
      <c r="CE321" s="97" t="s">
        <v>8053</v>
      </c>
      <c r="CF321" s="97">
        <f t="shared" si="674"/>
        <v>0</v>
      </c>
      <c r="CG321" s="97">
        <f t="shared" si="675"/>
        <v>0</v>
      </c>
      <c r="CH321" s="97">
        <f t="shared" si="676"/>
        <v>0</v>
      </c>
      <c r="CI321" s="97">
        <f t="shared" si="677"/>
        <v>0</v>
      </c>
      <c r="CJ321" s="97">
        <f t="shared" si="678"/>
        <v>0</v>
      </c>
      <c r="CK321" s="97">
        <f t="shared" si="679"/>
        <v>0</v>
      </c>
      <c r="CL321" s="97">
        <f>90-'C'!$F233</f>
        <v>73.709000000000003</v>
      </c>
      <c r="CM321" s="97">
        <v>7</v>
      </c>
      <c r="CN321" s="97"/>
      <c r="CO321" s="97"/>
      <c r="CP321" s="97">
        <f>$A315</f>
        <v>0</v>
      </c>
      <c r="CQ321" s="97"/>
      <c r="CR321" s="97" t="s">
        <v>8211</v>
      </c>
      <c r="CS321" s="97">
        <f t="shared" si="680"/>
        <v>7</v>
      </c>
      <c r="CT321" s="97">
        <f t="shared" si="681"/>
        <v>34.31666666666667</v>
      </c>
      <c r="CU321" s="97">
        <f>'C'!F233</f>
        <v>16.291</v>
      </c>
      <c r="CV321" s="97">
        <f t="shared" si="682"/>
        <v>3.1415926535897931</v>
      </c>
      <c r="CW321" s="97">
        <f t="shared" si="683"/>
        <v>1.7453292519943295E-2</v>
      </c>
      <c r="CX321" s="97">
        <f t="shared" si="684"/>
        <v>57.295779513082323</v>
      </c>
      <c r="CY321" s="97">
        <f t="shared" si="685"/>
        <v>0.59893882164272083</v>
      </c>
      <c r="CZ321" s="97">
        <f t="shared" si="686"/>
        <v>0.28433158844239625</v>
      </c>
      <c r="DA321" s="97">
        <f t="shared" si="687"/>
        <v>1.790378938981819</v>
      </c>
      <c r="DB321" s="97">
        <f t="shared" si="688"/>
        <v>69.53745294699111</v>
      </c>
      <c r="DC321" s="97">
        <f t="shared" si="689"/>
        <v>69.53745294699111</v>
      </c>
      <c r="DD321" s="97">
        <f t="shared" si="690"/>
        <v>290.4625470530089</v>
      </c>
      <c r="DE321" s="97"/>
      <c r="DF321" s="97"/>
      <c r="DG321" s="97"/>
      <c r="DH321" s="97"/>
      <c r="DI321" s="97"/>
      <c r="DJ321" s="97"/>
      <c r="DK321" s="97"/>
      <c r="DL321" s="97"/>
      <c r="DM321" s="97"/>
      <c r="DN321" s="97"/>
      <c r="DO321" s="97"/>
    </row>
    <row r="322" spans="1:119" ht="30" customHeight="1" x14ac:dyDescent="0.2">
      <c r="A322" s="97">
        <f t="shared" si="613"/>
        <v>0</v>
      </c>
      <c r="B322" s="97">
        <f t="shared" si="614"/>
        <v>0.24866504014584792</v>
      </c>
      <c r="C322" s="97">
        <f t="shared" si="615"/>
        <v>0.24866504014584792</v>
      </c>
      <c r="D322" s="97">
        <f t="shared" si="616"/>
        <v>0.49708108447669558</v>
      </c>
      <c r="E322" s="97">
        <f t="shared" si="617"/>
        <v>0</v>
      </c>
      <c r="F322" s="98">
        <f t="shared" si="618"/>
        <v>0.49708108447669558</v>
      </c>
      <c r="G322" s="97">
        <f t="shared" si="619"/>
        <v>0.62621050852324245</v>
      </c>
      <c r="H322" s="97">
        <f t="shared" si="620"/>
        <v>0</v>
      </c>
      <c r="I322" s="98">
        <f t="shared" si="621"/>
        <v>0.62621050852324245</v>
      </c>
      <c r="J322" s="97">
        <f t="shared" si="622"/>
        <v>0</v>
      </c>
      <c r="K322" s="97">
        <f t="shared" si="623"/>
        <v>0</v>
      </c>
      <c r="L322" s="98">
        <f t="shared" si="624"/>
        <v>0</v>
      </c>
      <c r="M322" s="98">
        <f t="shared" si="625"/>
        <v>8</v>
      </c>
      <c r="N322" s="97"/>
      <c r="O322" s="97" t="s">
        <v>8186</v>
      </c>
      <c r="P322" s="97">
        <f>$B315</f>
        <v>0.25735222500303245</v>
      </c>
      <c r="Q322" s="98">
        <f t="shared" si="691"/>
        <v>8</v>
      </c>
      <c r="R322" s="97">
        <f t="shared" si="626"/>
        <v>105.87231873866266</v>
      </c>
      <c r="S322" s="97">
        <f t="shared" si="627"/>
        <v>69.888378132199321</v>
      </c>
      <c r="T322" s="97">
        <f t="shared" si="628"/>
        <v>35.983940606463335</v>
      </c>
      <c r="U322" s="97" t="str">
        <f t="shared" si="629"/>
        <v>QSOS</v>
      </c>
      <c r="V322" s="97">
        <f t="shared" si="630"/>
        <v>290.11162186780069</v>
      </c>
      <c r="W322" s="97">
        <f t="shared" si="533"/>
        <v>310</v>
      </c>
      <c r="X322" s="97">
        <f>SIN((90-$Y$9)*$AE$8)*TAN($AE$9*$AE$8)/TAN((90-'C'!$F234)*$AE$8)</f>
        <v>0.83337427671716213</v>
      </c>
      <c r="Y322" s="97">
        <f t="shared" si="631"/>
        <v>3.9313065427916092</v>
      </c>
      <c r="Z322" s="97">
        <f t="shared" si="632"/>
        <v>2.2206545302661578</v>
      </c>
      <c r="AA322" s="97">
        <f t="shared" si="633"/>
        <v>22.041815692068973</v>
      </c>
      <c r="AB322" s="97">
        <f t="shared" si="634"/>
        <v>63.235932093769605</v>
      </c>
      <c r="AC322" s="97">
        <f t="shared" si="635"/>
        <v>-41.194116401700633</v>
      </c>
      <c r="AD322" s="97">
        <f t="shared" si="636"/>
        <v>94.722252214161415</v>
      </c>
      <c r="AE322" s="97">
        <f>(COS( 90.833*$AE$8)-SIN($Y$9*$AE$8)*SIN('C'!$F234*$AE$8))/COS($Y$9*$AE$8)/COS('C'!$F234*$AE$8)</f>
        <v>-0.21414189989821378</v>
      </c>
      <c r="AF322" s="97">
        <f t="shared" si="637"/>
        <v>102.36518933728651</v>
      </c>
      <c r="AG322" s="97">
        <f>('C'!$E234+$AG$9+$AA$9/15)</f>
        <v>12.282777777777778</v>
      </c>
      <c r="AH322" s="97">
        <f t="shared" si="638"/>
        <v>0</v>
      </c>
      <c r="AI322" s="97">
        <f t="shared" si="639"/>
        <v>0</v>
      </c>
      <c r="AJ322" s="97">
        <f t="shared" si="640"/>
        <v>0</v>
      </c>
      <c r="AK322" s="97">
        <f t="shared" si="641"/>
        <v>5.9679609635003503</v>
      </c>
      <c r="AL322" s="97">
        <f t="shared" si="642"/>
        <v>5.9679609635003503</v>
      </c>
      <c r="AM322" s="97"/>
      <c r="AN322" s="97"/>
      <c r="AO322" s="97">
        <f t="shared" si="643"/>
        <v>0.24866504014584792</v>
      </c>
      <c r="AP322" s="97">
        <f>SIN((90-$Y$9)*$AE$8)*TAN($AC$10*$AE$8)/TAN((90-'C'!$F234)*$AE$8)</f>
        <v>-6.7375414117693141E-2</v>
      </c>
      <c r="AQ322" s="97">
        <f t="shared" si="644"/>
        <v>2.5695650812758871E-2</v>
      </c>
      <c r="AR322" s="97">
        <f t="shared" si="645"/>
        <v>1.0127663357422376</v>
      </c>
      <c r="AS322" s="97">
        <f t="shared" si="646"/>
        <v>-3.8144830438192674</v>
      </c>
      <c r="AT322" s="97">
        <f t="shared" si="647"/>
        <v>-9.106959298875525</v>
      </c>
      <c r="AU322" s="97">
        <f t="shared" si="648"/>
        <v>5.2924762550562576</v>
      </c>
      <c r="AV322" s="97">
        <f t="shared" si="649"/>
        <v>192.9214423426948</v>
      </c>
      <c r="AW322" s="97" t="s">
        <v>8053</v>
      </c>
      <c r="AX322" s="97" t="s">
        <v>8053</v>
      </c>
      <c r="AY322" s="97" t="s">
        <v>8053</v>
      </c>
      <c r="AZ322" s="97">
        <f t="shared" si="650"/>
        <v>11.929946027440694</v>
      </c>
      <c r="BA322" s="97">
        <f t="shared" si="651"/>
        <v>11.929946027440694</v>
      </c>
      <c r="BB322" s="97">
        <f t="shared" si="652"/>
        <v>0.49708108447669558</v>
      </c>
      <c r="BC322" s="97">
        <f t="shared" si="653"/>
        <v>0</v>
      </c>
      <c r="BD322" s="97">
        <f t="shared" si="654"/>
        <v>0</v>
      </c>
      <c r="BE322" s="97">
        <f t="shared" si="655"/>
        <v>0</v>
      </c>
      <c r="BF322" s="97">
        <f>SIN((90-$Y$9)*$AE$8)*TAN($AC$9*$AE$8)/TAN((90-'C'!$F234)*$AE$8)</f>
        <v>-0.83337427671716258</v>
      </c>
      <c r="BG322" s="97">
        <f t="shared" si="656"/>
        <v>3.9313065427916136</v>
      </c>
      <c r="BH322" s="97">
        <f t="shared" si="657"/>
        <v>2.2206545302661587</v>
      </c>
      <c r="BI322" s="97">
        <f t="shared" si="658"/>
        <v>-22.041815692068976</v>
      </c>
      <c r="BJ322" s="97">
        <f t="shared" si="659"/>
        <v>-63.235932093769613</v>
      </c>
      <c r="BK322" s="97">
        <f t="shared" si="660"/>
        <v>41.19411640170064</v>
      </c>
      <c r="BL322" s="97">
        <f t="shared" si="661"/>
        <v>265.27774778583859</v>
      </c>
      <c r="BM322" s="97" t="s">
        <v>8053</v>
      </c>
      <c r="BN322" s="97" t="s">
        <v>8053</v>
      </c>
      <c r="BO322" s="97" t="s">
        <v>8053</v>
      </c>
      <c r="BP322" s="97">
        <f t="shared" si="662"/>
        <v>15.02905220455782</v>
      </c>
      <c r="BQ322" s="97">
        <f t="shared" si="663"/>
        <v>15.02905220455782</v>
      </c>
      <c r="BR322" s="97">
        <f t="shared" si="664"/>
        <v>0.62621050852324245</v>
      </c>
      <c r="BS322" s="97">
        <f t="shared" si="665"/>
        <v>0</v>
      </c>
      <c r="BT322" s="97">
        <f t="shared" si="666"/>
        <v>0</v>
      </c>
      <c r="BU322" s="97">
        <f t="shared" si="667"/>
        <v>0</v>
      </c>
      <c r="BV322" s="97">
        <f>SIN((90-$Y$9)*$AE$8)*TAN($AE$10*$AE$8)/TAN((90-'C'!$F234)*$AE$8)</f>
        <v>6.7375414117693128E-2</v>
      </c>
      <c r="BW322" s="97">
        <f t="shared" si="668"/>
        <v>2.5695650812758864E-2</v>
      </c>
      <c r="BX322" s="97">
        <f t="shared" si="669"/>
        <v>1.0127663357422376</v>
      </c>
      <c r="BY322" s="97">
        <f t="shared" si="670"/>
        <v>3.8144830438192665</v>
      </c>
      <c r="BZ322" s="97">
        <f t="shared" si="671"/>
        <v>9.1069592988755232</v>
      </c>
      <c r="CA322" s="97">
        <f t="shared" si="672"/>
        <v>-5.2924762550562567</v>
      </c>
      <c r="CB322" s="97">
        <f t="shared" si="673"/>
        <v>167.0785576573052</v>
      </c>
      <c r="CC322" s="97" t="s">
        <v>8053</v>
      </c>
      <c r="CD322" s="97" t="s">
        <v>8053</v>
      </c>
      <c r="CE322" s="97" t="s">
        <v>8053</v>
      </c>
      <c r="CF322" s="97">
        <f t="shared" si="674"/>
        <v>0</v>
      </c>
      <c r="CG322" s="97">
        <f t="shared" si="675"/>
        <v>0</v>
      </c>
      <c r="CH322" s="97">
        <f t="shared" si="676"/>
        <v>0</v>
      </c>
      <c r="CI322" s="97">
        <f t="shared" si="677"/>
        <v>0</v>
      </c>
      <c r="CJ322" s="97">
        <f t="shared" si="678"/>
        <v>0</v>
      </c>
      <c r="CK322" s="97">
        <f t="shared" si="679"/>
        <v>0</v>
      </c>
      <c r="CL322" s="97">
        <f>90-'C'!$F234</f>
        <v>73.992000000000004</v>
      </c>
      <c r="CM322" s="97">
        <v>8</v>
      </c>
      <c r="CN322" s="97"/>
      <c r="CO322" s="97" t="s">
        <v>8186</v>
      </c>
      <c r="CP322" s="97">
        <f>$B315</f>
        <v>0.25735222500303245</v>
      </c>
      <c r="CQ322" s="97"/>
      <c r="CR322" s="97" t="s">
        <v>8211</v>
      </c>
      <c r="CS322" s="97">
        <f t="shared" si="680"/>
        <v>8</v>
      </c>
      <c r="CT322" s="97">
        <f t="shared" si="681"/>
        <v>34.31666666666667</v>
      </c>
      <c r="CU322" s="97">
        <f>'C'!F234</f>
        <v>16.007999999999999</v>
      </c>
      <c r="CV322" s="97">
        <f t="shared" si="682"/>
        <v>3.1415926535897931</v>
      </c>
      <c r="CW322" s="97">
        <f t="shared" si="683"/>
        <v>1.7453292519943295E-2</v>
      </c>
      <c r="CX322" s="97">
        <f t="shared" si="684"/>
        <v>57.295779513082323</v>
      </c>
      <c r="CY322" s="97">
        <f t="shared" si="685"/>
        <v>0.59893882164272083</v>
      </c>
      <c r="CZ322" s="97">
        <f t="shared" si="686"/>
        <v>0.27939230665925224</v>
      </c>
      <c r="DA322" s="97">
        <f t="shared" si="687"/>
        <v>1.7866095933630417</v>
      </c>
      <c r="DB322" s="97">
        <f t="shared" si="688"/>
        <v>69.888378132199321</v>
      </c>
      <c r="DC322" s="97">
        <f t="shared" si="689"/>
        <v>69.888378132199321</v>
      </c>
      <c r="DD322" s="97">
        <f t="shared" si="690"/>
        <v>290.11162186780069</v>
      </c>
      <c r="DE322" s="97"/>
      <c r="DF322" s="97"/>
      <c r="DG322" s="97"/>
      <c r="DH322" s="97"/>
      <c r="DI322" s="97"/>
      <c r="DJ322" s="97"/>
      <c r="DK322" s="97"/>
      <c r="DL322" s="97"/>
      <c r="DM322" s="97"/>
      <c r="DN322" s="97"/>
      <c r="DO322" s="97"/>
    </row>
    <row r="323" spans="1:119" ht="30" customHeight="1" x14ac:dyDescent="0.2">
      <c r="A323" s="97">
        <f t="shared" si="613"/>
        <v>0</v>
      </c>
      <c r="B323" s="97">
        <f t="shared" si="614"/>
        <v>0.24736342640514455</v>
      </c>
      <c r="C323" s="97">
        <f t="shared" si="615"/>
        <v>0.24736342640514455</v>
      </c>
      <c r="D323" s="97">
        <f t="shared" si="616"/>
        <v>0.49679682740347758</v>
      </c>
      <c r="E323" s="97">
        <f t="shared" si="617"/>
        <v>0</v>
      </c>
      <c r="F323" s="98">
        <f t="shared" si="618"/>
        <v>0.49679682740347758</v>
      </c>
      <c r="G323" s="97">
        <f t="shared" si="619"/>
        <v>0.62734545559727928</v>
      </c>
      <c r="H323" s="97">
        <f t="shared" si="620"/>
        <v>0</v>
      </c>
      <c r="I323" s="98">
        <f t="shared" si="621"/>
        <v>0.62734545559727928</v>
      </c>
      <c r="J323" s="97">
        <f t="shared" si="622"/>
        <v>0</v>
      </c>
      <c r="K323" s="97">
        <f t="shared" si="623"/>
        <v>0</v>
      </c>
      <c r="L323" s="98">
        <f t="shared" si="624"/>
        <v>0</v>
      </c>
      <c r="M323" s="98">
        <f t="shared" si="625"/>
        <v>9</v>
      </c>
      <c r="N323" s="97"/>
      <c r="O323" s="97"/>
      <c r="P323" s="97">
        <f>$G315</f>
        <v>0.618523323666058</v>
      </c>
      <c r="Q323" s="98">
        <f t="shared" si="691"/>
        <v>9</v>
      </c>
      <c r="R323" s="97">
        <f t="shared" si="626"/>
        <v>105.87231873866266</v>
      </c>
      <c r="S323" s="97">
        <f t="shared" si="627"/>
        <v>70.245206413199583</v>
      </c>
      <c r="T323" s="97">
        <f t="shared" si="628"/>
        <v>35.627112325463074</v>
      </c>
      <c r="U323" s="97" t="str">
        <f t="shared" si="629"/>
        <v>QSOS</v>
      </c>
      <c r="V323" s="97">
        <f t="shared" si="630"/>
        <v>289.75479358680042</v>
      </c>
      <c r="W323" s="97">
        <f t="shared" si="533"/>
        <v>311</v>
      </c>
      <c r="X323" s="97">
        <f>SIN((90-$Y$9)*$AE$8)*TAN($AE$9*$AE$8)/TAN((90-'C'!$F235)*$AE$8)</f>
        <v>0.81759402169779982</v>
      </c>
      <c r="Y323" s="97">
        <f t="shared" si="631"/>
        <v>3.9313065427916092</v>
      </c>
      <c r="Z323" s="97">
        <f t="shared" si="632"/>
        <v>2.2206545302661578</v>
      </c>
      <c r="AA323" s="97">
        <f t="shared" si="633"/>
        <v>21.603234745415751</v>
      </c>
      <c r="AB323" s="97">
        <f t="shared" si="634"/>
        <v>63.235932093769605</v>
      </c>
      <c r="AC323" s="97">
        <f t="shared" si="635"/>
        <v>-41.632697348353858</v>
      </c>
      <c r="AD323" s="97">
        <f t="shared" si="636"/>
        <v>95.160833160814633</v>
      </c>
      <c r="AE323" s="97">
        <f>(COS( 90.833*$AE$8)-SIN($Y$9*$AE$8)*SIN('C'!$F235*$AE$8))/COS($Y$9*$AE$8)/COS('C'!$F235*$AE$8)</f>
        <v>-0.21040764939127182</v>
      </c>
      <c r="AF323" s="97">
        <f t="shared" si="637"/>
        <v>102.14624260293635</v>
      </c>
      <c r="AG323" s="97">
        <f>('C'!$E235+$AG$9+$AA$9/15)</f>
        <v>12.280777777777779</v>
      </c>
      <c r="AH323" s="97">
        <f t="shared" si="638"/>
        <v>0</v>
      </c>
      <c r="AI323" s="97">
        <f t="shared" si="639"/>
        <v>0</v>
      </c>
      <c r="AJ323" s="97">
        <f t="shared" si="640"/>
        <v>0</v>
      </c>
      <c r="AK323" s="97">
        <f t="shared" si="641"/>
        <v>5.9367222337234695</v>
      </c>
      <c r="AL323" s="97">
        <f t="shared" si="642"/>
        <v>5.9367222337234695</v>
      </c>
      <c r="AM323" s="97"/>
      <c r="AN323" s="97"/>
      <c r="AO323" s="97">
        <f t="shared" si="643"/>
        <v>0.24736342640514455</v>
      </c>
      <c r="AP323" s="97">
        <f>SIN((90-$Y$9)*$AE$8)*TAN($AC$10*$AE$8)/TAN((90-'C'!$F235)*$AE$8)</f>
        <v>-6.6099635339158566E-2</v>
      </c>
      <c r="AQ323" s="97">
        <f t="shared" si="644"/>
        <v>2.5695650812758871E-2</v>
      </c>
      <c r="AR323" s="97">
        <f t="shared" si="645"/>
        <v>1.0127663357422376</v>
      </c>
      <c r="AS323" s="97">
        <f t="shared" si="646"/>
        <v>-3.74215049746079</v>
      </c>
      <c r="AT323" s="97">
        <f t="shared" si="647"/>
        <v>-9.106959298875525</v>
      </c>
      <c r="AU323" s="97">
        <f t="shared" si="648"/>
        <v>5.3648088014147355</v>
      </c>
      <c r="AV323" s="97">
        <f t="shared" si="649"/>
        <v>192.84910979633631</v>
      </c>
      <c r="AW323" s="97" t="s">
        <v>8053</v>
      </c>
      <c r="AX323" s="97" t="s">
        <v>8053</v>
      </c>
      <c r="AY323" s="97" t="s">
        <v>8053</v>
      </c>
      <c r="AZ323" s="97">
        <f t="shared" si="650"/>
        <v>11.923123857683462</v>
      </c>
      <c r="BA323" s="97">
        <f t="shared" si="651"/>
        <v>11.923123857683462</v>
      </c>
      <c r="BB323" s="97">
        <f t="shared" si="652"/>
        <v>0.49679682740347758</v>
      </c>
      <c r="BC323" s="97">
        <f t="shared" si="653"/>
        <v>0</v>
      </c>
      <c r="BD323" s="97">
        <f t="shared" si="654"/>
        <v>0</v>
      </c>
      <c r="BE323" s="97">
        <f t="shared" si="655"/>
        <v>0</v>
      </c>
      <c r="BF323" s="97">
        <f>SIN((90-$Y$9)*$AE$8)*TAN($AC$9*$AE$8)/TAN((90-'C'!$F235)*$AE$8)</f>
        <v>-0.81759402169780016</v>
      </c>
      <c r="BG323" s="97">
        <f t="shared" si="656"/>
        <v>3.9313065427916136</v>
      </c>
      <c r="BH323" s="97">
        <f t="shared" si="657"/>
        <v>2.2206545302661587</v>
      </c>
      <c r="BI323" s="97">
        <f t="shared" si="658"/>
        <v>-21.603234745415758</v>
      </c>
      <c r="BJ323" s="97">
        <f t="shared" si="659"/>
        <v>-63.235932093769613</v>
      </c>
      <c r="BK323" s="97">
        <f t="shared" si="660"/>
        <v>41.632697348353858</v>
      </c>
      <c r="BL323" s="97">
        <f t="shared" si="661"/>
        <v>264.8391668391854</v>
      </c>
      <c r="BM323" s="97" t="s">
        <v>8053</v>
      </c>
      <c r="BN323" s="97" t="s">
        <v>8053</v>
      </c>
      <c r="BO323" s="97" t="s">
        <v>8053</v>
      </c>
      <c r="BP323" s="97">
        <f t="shared" si="662"/>
        <v>15.056290934334703</v>
      </c>
      <c r="BQ323" s="97">
        <f t="shared" si="663"/>
        <v>15.056290934334703</v>
      </c>
      <c r="BR323" s="97">
        <f t="shared" si="664"/>
        <v>0.62734545559727928</v>
      </c>
      <c r="BS323" s="97">
        <f t="shared" si="665"/>
        <v>0</v>
      </c>
      <c r="BT323" s="97">
        <f t="shared" si="666"/>
        <v>0</v>
      </c>
      <c r="BU323" s="97">
        <f t="shared" si="667"/>
        <v>0</v>
      </c>
      <c r="BV323" s="97">
        <f>SIN((90-$Y$9)*$AE$8)*TAN($AE$10*$AE$8)/TAN((90-'C'!$F235)*$AE$8)</f>
        <v>6.6099635339158552E-2</v>
      </c>
      <c r="BW323" s="97">
        <f t="shared" si="668"/>
        <v>2.5695650812758864E-2</v>
      </c>
      <c r="BX323" s="97">
        <f t="shared" si="669"/>
        <v>1.0127663357422376</v>
      </c>
      <c r="BY323" s="97">
        <f t="shared" si="670"/>
        <v>3.7421504974607891</v>
      </c>
      <c r="BZ323" s="97">
        <f t="shared" si="671"/>
        <v>9.1069592988755232</v>
      </c>
      <c r="CA323" s="97">
        <f t="shared" si="672"/>
        <v>-5.3648088014147337</v>
      </c>
      <c r="CB323" s="97">
        <f t="shared" si="673"/>
        <v>167.15089020366369</v>
      </c>
      <c r="CC323" s="97" t="s">
        <v>8053</v>
      </c>
      <c r="CD323" s="97" t="s">
        <v>8053</v>
      </c>
      <c r="CE323" s="97" t="s">
        <v>8053</v>
      </c>
      <c r="CF323" s="97">
        <f t="shared" si="674"/>
        <v>0</v>
      </c>
      <c r="CG323" s="97">
        <f t="shared" si="675"/>
        <v>0</v>
      </c>
      <c r="CH323" s="97">
        <f t="shared" si="676"/>
        <v>0</v>
      </c>
      <c r="CI323" s="97">
        <f t="shared" si="677"/>
        <v>0</v>
      </c>
      <c r="CJ323" s="97">
        <f t="shared" si="678"/>
        <v>0</v>
      </c>
      <c r="CK323" s="97">
        <f t="shared" si="679"/>
        <v>0</v>
      </c>
      <c r="CL323" s="97">
        <f>90-'C'!$F235</f>
        <v>74.28</v>
      </c>
      <c r="CM323" s="97">
        <v>9</v>
      </c>
      <c r="CN323" s="97"/>
      <c r="CO323" s="97"/>
      <c r="CP323" s="97">
        <f>$G315</f>
        <v>0.618523323666058</v>
      </c>
      <c r="CQ323" s="97"/>
      <c r="CR323" s="97" t="s">
        <v>8211</v>
      </c>
      <c r="CS323" s="97">
        <f t="shared" si="680"/>
        <v>9</v>
      </c>
      <c r="CT323" s="97">
        <f t="shared" si="681"/>
        <v>34.31666666666667</v>
      </c>
      <c r="CU323" s="97">
        <f>'C'!F235</f>
        <v>15.72</v>
      </c>
      <c r="CV323" s="97">
        <f t="shared" si="682"/>
        <v>3.1415926535897931</v>
      </c>
      <c r="CW323" s="97">
        <f t="shared" si="683"/>
        <v>1.7453292519943295E-2</v>
      </c>
      <c r="CX323" s="97">
        <f t="shared" si="684"/>
        <v>57.295779513082323</v>
      </c>
      <c r="CY323" s="97">
        <f t="shared" si="685"/>
        <v>0.59893882164272083</v>
      </c>
      <c r="CZ323" s="97">
        <f t="shared" si="686"/>
        <v>0.27436575841350863</v>
      </c>
      <c r="DA323" s="97">
        <f t="shared" si="687"/>
        <v>1.7827882519621423</v>
      </c>
      <c r="DB323" s="97">
        <f t="shared" si="688"/>
        <v>70.245206413199583</v>
      </c>
      <c r="DC323" s="97">
        <f t="shared" si="689"/>
        <v>70.245206413199583</v>
      </c>
      <c r="DD323" s="97">
        <f t="shared" si="690"/>
        <v>289.75479358680042</v>
      </c>
      <c r="DE323" s="97"/>
      <c r="DF323" s="97"/>
      <c r="DG323" s="97"/>
      <c r="DH323" s="97"/>
      <c r="DI323" s="97"/>
      <c r="DJ323" s="97"/>
      <c r="DK323" s="97"/>
      <c r="DL323" s="97"/>
      <c r="DM323" s="97"/>
      <c r="DN323" s="97"/>
      <c r="DO323" s="97"/>
    </row>
    <row r="324" spans="1:119" ht="30" customHeight="1" x14ac:dyDescent="0.2">
      <c r="A324" s="97">
        <f t="shared" si="613"/>
        <v>0</v>
      </c>
      <c r="B324" s="97">
        <f t="shared" si="614"/>
        <v>0.2460104819236083</v>
      </c>
      <c r="C324" s="97">
        <f t="shared" si="615"/>
        <v>0.2460104819236083</v>
      </c>
      <c r="D324" s="97">
        <f t="shared" si="616"/>
        <v>0.49646870947452637</v>
      </c>
      <c r="E324" s="97">
        <f t="shared" si="617"/>
        <v>0</v>
      </c>
      <c r="F324" s="98">
        <f t="shared" si="618"/>
        <v>0.49646870947452637</v>
      </c>
      <c r="G324" s="97">
        <f t="shared" si="619"/>
        <v>0.62844840007881553</v>
      </c>
      <c r="H324" s="97">
        <f t="shared" si="620"/>
        <v>0</v>
      </c>
      <c r="I324" s="98">
        <f t="shared" si="621"/>
        <v>0.62844840007881553</v>
      </c>
      <c r="J324" s="97">
        <f t="shared" si="622"/>
        <v>0</v>
      </c>
      <c r="K324" s="97">
        <f t="shared" si="623"/>
        <v>0</v>
      </c>
      <c r="L324" s="98">
        <f t="shared" si="624"/>
        <v>0</v>
      </c>
      <c r="M324" s="98">
        <f t="shared" si="625"/>
        <v>10</v>
      </c>
      <c r="N324" s="97"/>
      <c r="O324" s="97"/>
      <c r="P324" s="97">
        <f>$H315</f>
        <v>0</v>
      </c>
      <c r="Q324" s="98">
        <f t="shared" si="691"/>
        <v>10</v>
      </c>
      <c r="R324" s="97">
        <f t="shared" si="626"/>
        <v>105.87231873866266</v>
      </c>
      <c r="S324" s="97">
        <f t="shared" si="627"/>
        <v>70.606691741101159</v>
      </c>
      <c r="T324" s="97">
        <f t="shared" si="628"/>
        <v>35.265626997561498</v>
      </c>
      <c r="U324" s="97" t="str">
        <f t="shared" si="629"/>
        <v>QSOS</v>
      </c>
      <c r="V324" s="97">
        <f t="shared" si="630"/>
        <v>289.39330825889886</v>
      </c>
      <c r="W324" s="97">
        <f t="shared" si="533"/>
        <v>312</v>
      </c>
      <c r="X324" s="97">
        <f>SIN((90-$Y$9)*$AE$8)*TAN($AE$9*$AE$8)/TAN((90-'C'!$F236)*$AE$8)</f>
        <v>0.80164011392031598</v>
      </c>
      <c r="Y324" s="97">
        <f t="shared" si="631"/>
        <v>3.9313065427916092</v>
      </c>
      <c r="Z324" s="97">
        <f t="shared" si="632"/>
        <v>2.2206545302661578</v>
      </c>
      <c r="AA324" s="97">
        <f t="shared" si="633"/>
        <v>21.161174732062708</v>
      </c>
      <c r="AB324" s="97">
        <f t="shared" si="634"/>
        <v>63.235932093769605</v>
      </c>
      <c r="AC324" s="97">
        <f t="shared" si="635"/>
        <v>-42.074757361706901</v>
      </c>
      <c r="AD324" s="97">
        <f t="shared" si="636"/>
        <v>95.60289317416769</v>
      </c>
      <c r="AE324" s="97">
        <f>(COS( 90.833*$AE$8)-SIN($Y$9*$AE$8)*SIN('C'!$F236*$AE$8))/COS($Y$9*$AE$8)/COS('C'!$F236*$AE$8)</f>
        <v>-0.20663277658998885</v>
      </c>
      <c r="AF324" s="97">
        <f t="shared" si="637"/>
        <v>101.92509695984936</v>
      </c>
      <c r="AG324" s="97">
        <f>('C'!$E236+$AG$9+$AA$9/15)</f>
        <v>12.277777777777779</v>
      </c>
      <c r="AH324" s="97">
        <f t="shared" si="638"/>
        <v>0</v>
      </c>
      <c r="AI324" s="97">
        <f t="shared" si="639"/>
        <v>0</v>
      </c>
      <c r="AJ324" s="97">
        <f t="shared" si="640"/>
        <v>0</v>
      </c>
      <c r="AK324" s="97">
        <f t="shared" si="641"/>
        <v>5.9042515661665993</v>
      </c>
      <c r="AL324" s="97">
        <f t="shared" si="642"/>
        <v>5.9042515661665993</v>
      </c>
      <c r="AM324" s="97"/>
      <c r="AN324" s="97"/>
      <c r="AO324" s="97">
        <f t="shared" si="643"/>
        <v>0.2460104819236083</v>
      </c>
      <c r="AP324" s="97">
        <f>SIN((90-$Y$9)*$AE$8)*TAN($AC$10*$AE$8)/TAN((90-'C'!$F236)*$AE$8)</f>
        <v>-6.4809817338610576E-2</v>
      </c>
      <c r="AQ324" s="97">
        <f t="shared" si="644"/>
        <v>2.5695650812758871E-2</v>
      </c>
      <c r="AR324" s="97">
        <f t="shared" si="645"/>
        <v>1.0127663357422376</v>
      </c>
      <c r="AS324" s="97">
        <f t="shared" si="646"/>
        <v>-3.6690280430383528</v>
      </c>
      <c r="AT324" s="97">
        <f t="shared" si="647"/>
        <v>-9.106959298875525</v>
      </c>
      <c r="AU324" s="97">
        <f t="shared" si="648"/>
        <v>5.4379312558371726</v>
      </c>
      <c r="AV324" s="97">
        <f t="shared" si="649"/>
        <v>192.77598734191389</v>
      </c>
      <c r="AW324" s="97" t="s">
        <v>8053</v>
      </c>
      <c r="AX324" s="97" t="s">
        <v>8053</v>
      </c>
      <c r="AY324" s="97" t="s">
        <v>8053</v>
      </c>
      <c r="AZ324" s="97">
        <f t="shared" si="650"/>
        <v>11.915249027388633</v>
      </c>
      <c r="BA324" s="97">
        <f t="shared" si="651"/>
        <v>11.915249027388633</v>
      </c>
      <c r="BB324" s="97">
        <f t="shared" si="652"/>
        <v>0.49646870947452637</v>
      </c>
      <c r="BC324" s="97">
        <f t="shared" si="653"/>
        <v>0</v>
      </c>
      <c r="BD324" s="97">
        <f t="shared" si="654"/>
        <v>0</v>
      </c>
      <c r="BE324" s="97">
        <f t="shared" si="655"/>
        <v>0</v>
      </c>
      <c r="BF324" s="97">
        <f>SIN((90-$Y$9)*$AE$8)*TAN($AC$9*$AE$8)/TAN((90-'C'!$F236)*$AE$8)</f>
        <v>-0.80164011392031631</v>
      </c>
      <c r="BG324" s="97">
        <f t="shared" si="656"/>
        <v>3.9313065427916136</v>
      </c>
      <c r="BH324" s="97">
        <f t="shared" si="657"/>
        <v>2.2206545302661587</v>
      </c>
      <c r="BI324" s="97">
        <f t="shared" si="658"/>
        <v>-21.161174732062708</v>
      </c>
      <c r="BJ324" s="97">
        <f t="shared" si="659"/>
        <v>-63.235932093769613</v>
      </c>
      <c r="BK324" s="97">
        <f t="shared" si="660"/>
        <v>42.074757361706901</v>
      </c>
      <c r="BL324" s="97">
        <f t="shared" si="661"/>
        <v>264.39710682583234</v>
      </c>
      <c r="BM324" s="97" t="s">
        <v>8053</v>
      </c>
      <c r="BN324" s="97" t="s">
        <v>8053</v>
      </c>
      <c r="BO324" s="97" t="s">
        <v>8053</v>
      </c>
      <c r="BP324" s="97">
        <f t="shared" si="662"/>
        <v>15.082761601891573</v>
      </c>
      <c r="BQ324" s="97">
        <f t="shared" si="663"/>
        <v>15.082761601891573</v>
      </c>
      <c r="BR324" s="97">
        <f t="shared" si="664"/>
        <v>0.62844840007881553</v>
      </c>
      <c r="BS324" s="97">
        <f t="shared" si="665"/>
        <v>0</v>
      </c>
      <c r="BT324" s="97">
        <f t="shared" si="666"/>
        <v>0</v>
      </c>
      <c r="BU324" s="97">
        <f t="shared" si="667"/>
        <v>0</v>
      </c>
      <c r="BV324" s="97">
        <f>SIN((90-$Y$9)*$AE$8)*TAN($AE$10*$AE$8)/TAN((90-'C'!$F236)*$AE$8)</f>
        <v>6.4809817338610562E-2</v>
      </c>
      <c r="BW324" s="97">
        <f t="shared" si="668"/>
        <v>2.5695650812758864E-2</v>
      </c>
      <c r="BX324" s="97">
        <f t="shared" si="669"/>
        <v>1.0127663357422376</v>
      </c>
      <c r="BY324" s="97">
        <f t="shared" si="670"/>
        <v>3.6690280430383528</v>
      </c>
      <c r="BZ324" s="97">
        <f t="shared" si="671"/>
        <v>9.1069592988755232</v>
      </c>
      <c r="CA324" s="97">
        <f t="shared" si="672"/>
        <v>-5.4379312558371709</v>
      </c>
      <c r="CB324" s="97">
        <f t="shared" si="673"/>
        <v>167.22401265808611</v>
      </c>
      <c r="CC324" s="97" t="s">
        <v>8053</v>
      </c>
      <c r="CD324" s="97" t="s">
        <v>8053</v>
      </c>
      <c r="CE324" s="97" t="s">
        <v>8053</v>
      </c>
      <c r="CF324" s="97">
        <f t="shared" si="674"/>
        <v>0</v>
      </c>
      <c r="CG324" s="97">
        <f t="shared" si="675"/>
        <v>0</v>
      </c>
      <c r="CH324" s="97">
        <f t="shared" si="676"/>
        <v>0</v>
      </c>
      <c r="CI324" s="97">
        <f t="shared" si="677"/>
        <v>0</v>
      </c>
      <c r="CJ324" s="97">
        <f t="shared" si="678"/>
        <v>0</v>
      </c>
      <c r="CK324" s="97">
        <f t="shared" si="679"/>
        <v>0</v>
      </c>
      <c r="CL324" s="97">
        <f>90-'C'!$F236</f>
        <v>74.572000000000003</v>
      </c>
      <c r="CM324" s="97">
        <v>10</v>
      </c>
      <c r="CN324" s="97"/>
      <c r="CO324" s="97"/>
      <c r="CP324" s="97">
        <f>$H315</f>
        <v>0</v>
      </c>
      <c r="CQ324" s="97"/>
      <c r="CR324" s="97" t="s">
        <v>8211</v>
      </c>
      <c r="CS324" s="97">
        <f t="shared" si="680"/>
        <v>10</v>
      </c>
      <c r="CT324" s="97">
        <f t="shared" si="681"/>
        <v>34.31666666666667</v>
      </c>
      <c r="CU324" s="97">
        <f>'C'!F236</f>
        <v>15.428000000000001</v>
      </c>
      <c r="CV324" s="97">
        <f t="shared" si="682"/>
        <v>3.1415926535897931</v>
      </c>
      <c r="CW324" s="97">
        <f t="shared" si="683"/>
        <v>1.7453292519943295E-2</v>
      </c>
      <c r="CX324" s="97">
        <f t="shared" si="684"/>
        <v>57.295779513082323</v>
      </c>
      <c r="CY324" s="97">
        <f t="shared" si="685"/>
        <v>0.59893882164272083</v>
      </c>
      <c r="CZ324" s="97">
        <f t="shared" si="686"/>
        <v>0.26926939699768515</v>
      </c>
      <c r="DA324" s="97">
        <f t="shared" si="687"/>
        <v>1.778928532363834</v>
      </c>
      <c r="DB324" s="97">
        <f t="shared" si="688"/>
        <v>70.606691741101159</v>
      </c>
      <c r="DC324" s="97">
        <f t="shared" si="689"/>
        <v>70.606691741101159</v>
      </c>
      <c r="DD324" s="97">
        <f t="shared" si="690"/>
        <v>289.39330825889886</v>
      </c>
      <c r="DE324" s="97"/>
      <c r="DF324" s="97"/>
      <c r="DG324" s="97"/>
      <c r="DH324" s="97"/>
      <c r="DI324" s="97"/>
      <c r="DJ324" s="97"/>
      <c r="DK324" s="97"/>
      <c r="DL324" s="97"/>
      <c r="DM324" s="97"/>
      <c r="DN324" s="97"/>
      <c r="DO324" s="97"/>
    </row>
    <row r="325" spans="1:119" ht="30" customHeight="1" x14ac:dyDescent="0.2">
      <c r="A325" s="97">
        <f t="shared" si="613"/>
        <v>0</v>
      </c>
      <c r="B325" s="97">
        <f t="shared" si="614"/>
        <v>0.24464795218715421</v>
      </c>
      <c r="C325" s="97">
        <f t="shared" si="615"/>
        <v>0.24464795218715421</v>
      </c>
      <c r="D325" s="97">
        <f t="shared" si="616"/>
        <v>0.49613840826991035</v>
      </c>
      <c r="E325" s="97">
        <f t="shared" si="617"/>
        <v>0</v>
      </c>
      <c r="F325" s="98">
        <f t="shared" si="618"/>
        <v>0.49613840826991035</v>
      </c>
      <c r="G325" s="97">
        <f t="shared" si="619"/>
        <v>0.62956092981526957</v>
      </c>
      <c r="H325" s="97">
        <f t="shared" si="620"/>
        <v>0</v>
      </c>
      <c r="I325" s="98">
        <f t="shared" si="621"/>
        <v>0.62956092981526957</v>
      </c>
      <c r="J325" s="97">
        <f t="shared" si="622"/>
        <v>0</v>
      </c>
      <c r="K325" s="97">
        <f t="shared" si="623"/>
        <v>0</v>
      </c>
      <c r="L325" s="98">
        <f t="shared" si="624"/>
        <v>0</v>
      </c>
      <c r="M325" s="98">
        <f t="shared" si="625"/>
        <v>11</v>
      </c>
      <c r="N325" s="97" t="s">
        <v>8187</v>
      </c>
      <c r="O325" s="97"/>
      <c r="P325" s="97"/>
      <c r="Q325" s="98">
        <f t="shared" si="691"/>
        <v>11</v>
      </c>
      <c r="R325" s="97">
        <f t="shared" si="626"/>
        <v>105.87231873866266</v>
      </c>
      <c r="S325" s="97">
        <f t="shared" si="627"/>
        <v>70.972828893775159</v>
      </c>
      <c r="T325" s="97">
        <f t="shared" si="628"/>
        <v>34.899489844887498</v>
      </c>
      <c r="U325" s="97" t="str">
        <f t="shared" si="629"/>
        <v>QSOS</v>
      </c>
      <c r="V325" s="97">
        <f t="shared" si="630"/>
        <v>289.02717110622484</v>
      </c>
      <c r="W325" s="97">
        <f t="shared" si="533"/>
        <v>313</v>
      </c>
      <c r="X325" s="97">
        <f>SIN((90-$Y$9)*$AE$8)*TAN($AE$9*$AE$8)/TAN((90-'C'!$F237)*$AE$8)</f>
        <v>0.78551339393857011</v>
      </c>
      <c r="Y325" s="97">
        <f t="shared" si="631"/>
        <v>3.9313065427916092</v>
      </c>
      <c r="Z325" s="97">
        <f t="shared" si="632"/>
        <v>2.2206545302661578</v>
      </c>
      <c r="AA325" s="97">
        <f t="shared" si="633"/>
        <v>20.71566402693924</v>
      </c>
      <c r="AB325" s="97">
        <f t="shared" si="634"/>
        <v>63.235932093769605</v>
      </c>
      <c r="AC325" s="97">
        <f t="shared" si="635"/>
        <v>-42.520268066830369</v>
      </c>
      <c r="AD325" s="97">
        <f t="shared" si="636"/>
        <v>96.048403879291158</v>
      </c>
      <c r="AE325" s="97">
        <f>(COS( 90.833*$AE$8)-SIN($Y$9*$AE$8)*SIN('C'!$F237*$AE$8))/COS($Y$9*$AE$8)/COS('C'!$F237*$AE$8)</f>
        <v>-0.20281749786092057</v>
      </c>
      <c r="AF325" s="97">
        <f t="shared" si="637"/>
        <v>101.70176719898825</v>
      </c>
      <c r="AG325" s="97">
        <f>('C'!$E237+$AG$9+$AA$9/15)</f>
        <v>12.274777777777778</v>
      </c>
      <c r="AH325" s="97">
        <f t="shared" si="638"/>
        <v>0</v>
      </c>
      <c r="AI325" s="97">
        <f t="shared" si="639"/>
        <v>0</v>
      </c>
      <c r="AJ325" s="97">
        <f t="shared" si="640"/>
        <v>0</v>
      </c>
      <c r="AK325" s="97">
        <f t="shared" si="641"/>
        <v>5.8715508524917013</v>
      </c>
      <c r="AL325" s="97">
        <f t="shared" si="642"/>
        <v>5.8715508524917013</v>
      </c>
      <c r="AM325" s="97"/>
      <c r="AN325" s="97"/>
      <c r="AO325" s="97">
        <f t="shared" si="643"/>
        <v>0.24464795218715421</v>
      </c>
      <c r="AP325" s="97">
        <f>SIN((90-$Y$9)*$AE$8)*TAN($AC$10*$AE$8)/TAN((90-'C'!$F237)*$AE$8)</f>
        <v>-6.3506028071907583E-2</v>
      </c>
      <c r="AQ325" s="97">
        <f t="shared" si="644"/>
        <v>2.5695650812758871E-2</v>
      </c>
      <c r="AR325" s="97">
        <f t="shared" si="645"/>
        <v>1.0127663357422376</v>
      </c>
      <c r="AS325" s="97">
        <f t="shared" si="646"/>
        <v>-3.5951196093765869</v>
      </c>
      <c r="AT325" s="97">
        <f t="shared" si="647"/>
        <v>-9.106959298875525</v>
      </c>
      <c r="AU325" s="97">
        <f t="shared" si="648"/>
        <v>5.5118396894989381</v>
      </c>
      <c r="AV325" s="97">
        <f t="shared" si="649"/>
        <v>192.7020789082521</v>
      </c>
      <c r="AW325" s="97" t="s">
        <v>8053</v>
      </c>
      <c r="AX325" s="97" t="s">
        <v>8053</v>
      </c>
      <c r="AY325" s="97" t="s">
        <v>8053</v>
      </c>
      <c r="AZ325" s="97">
        <f t="shared" si="650"/>
        <v>11.907321798477849</v>
      </c>
      <c r="BA325" s="97">
        <f t="shared" si="651"/>
        <v>11.907321798477849</v>
      </c>
      <c r="BB325" s="97">
        <f t="shared" si="652"/>
        <v>0.49613840826991035</v>
      </c>
      <c r="BC325" s="97">
        <f t="shared" si="653"/>
        <v>0</v>
      </c>
      <c r="BD325" s="97">
        <f t="shared" si="654"/>
        <v>0</v>
      </c>
      <c r="BE325" s="97">
        <f t="shared" si="655"/>
        <v>0</v>
      </c>
      <c r="BF325" s="97">
        <f>SIN((90-$Y$9)*$AE$8)*TAN($AC$9*$AE$8)/TAN((90-'C'!$F237)*$AE$8)</f>
        <v>-0.78551339393857045</v>
      </c>
      <c r="BG325" s="97">
        <f t="shared" si="656"/>
        <v>3.9313065427916136</v>
      </c>
      <c r="BH325" s="97">
        <f t="shared" si="657"/>
        <v>2.2206545302661587</v>
      </c>
      <c r="BI325" s="97">
        <f t="shared" si="658"/>
        <v>-20.71566402693924</v>
      </c>
      <c r="BJ325" s="97">
        <f t="shared" si="659"/>
        <v>-63.235932093769613</v>
      </c>
      <c r="BK325" s="97">
        <f t="shared" si="660"/>
        <v>42.520268066830369</v>
      </c>
      <c r="BL325" s="97">
        <f t="shared" si="661"/>
        <v>263.95159612070887</v>
      </c>
      <c r="BM325" s="97" t="s">
        <v>8053</v>
      </c>
      <c r="BN325" s="97" t="s">
        <v>8053</v>
      </c>
      <c r="BO325" s="97" t="s">
        <v>8053</v>
      </c>
      <c r="BP325" s="97">
        <f t="shared" si="662"/>
        <v>15.10946231556647</v>
      </c>
      <c r="BQ325" s="97">
        <f t="shared" si="663"/>
        <v>15.10946231556647</v>
      </c>
      <c r="BR325" s="97">
        <f t="shared" si="664"/>
        <v>0.62956092981526957</v>
      </c>
      <c r="BS325" s="97">
        <f t="shared" si="665"/>
        <v>0</v>
      </c>
      <c r="BT325" s="97">
        <f t="shared" si="666"/>
        <v>0</v>
      </c>
      <c r="BU325" s="97">
        <f t="shared" si="667"/>
        <v>0</v>
      </c>
      <c r="BV325" s="97">
        <f>SIN((90-$Y$9)*$AE$8)*TAN($AE$10*$AE$8)/TAN((90-'C'!$F237)*$AE$8)</f>
        <v>6.3506028071907569E-2</v>
      </c>
      <c r="BW325" s="97">
        <f t="shared" si="668"/>
        <v>2.5695650812758864E-2</v>
      </c>
      <c r="BX325" s="97">
        <f t="shared" si="669"/>
        <v>1.0127663357422376</v>
      </c>
      <c r="BY325" s="97">
        <f t="shared" si="670"/>
        <v>3.5951196093765865</v>
      </c>
      <c r="BZ325" s="97">
        <f t="shared" si="671"/>
        <v>9.1069592988755232</v>
      </c>
      <c r="CA325" s="97">
        <f t="shared" si="672"/>
        <v>-5.5118396894989363</v>
      </c>
      <c r="CB325" s="97">
        <f t="shared" si="673"/>
        <v>167.2979210917479</v>
      </c>
      <c r="CC325" s="97" t="s">
        <v>8053</v>
      </c>
      <c r="CD325" s="97" t="s">
        <v>8053</v>
      </c>
      <c r="CE325" s="97" t="s">
        <v>8053</v>
      </c>
      <c r="CF325" s="97">
        <f t="shared" si="674"/>
        <v>0</v>
      </c>
      <c r="CG325" s="97">
        <f t="shared" si="675"/>
        <v>0</v>
      </c>
      <c r="CH325" s="97">
        <f t="shared" si="676"/>
        <v>0</v>
      </c>
      <c r="CI325" s="97">
        <f t="shared" si="677"/>
        <v>0</v>
      </c>
      <c r="CJ325" s="97">
        <f t="shared" si="678"/>
        <v>0</v>
      </c>
      <c r="CK325" s="97">
        <f t="shared" si="679"/>
        <v>0</v>
      </c>
      <c r="CL325" s="97">
        <f>90-'C'!$F237</f>
        <v>74.867999999999995</v>
      </c>
      <c r="CM325" s="97">
        <v>11</v>
      </c>
      <c r="CN325" s="97" t="s">
        <v>8187</v>
      </c>
      <c r="CO325" s="97"/>
      <c r="CP325" s="97"/>
      <c r="CQ325" s="97"/>
      <c r="CR325" s="97" t="s">
        <v>8211</v>
      </c>
      <c r="CS325" s="97">
        <f t="shared" si="680"/>
        <v>11</v>
      </c>
      <c r="CT325" s="97">
        <f t="shared" si="681"/>
        <v>34.31666666666667</v>
      </c>
      <c r="CU325" s="97">
        <f>'C'!F237</f>
        <v>15.132</v>
      </c>
      <c r="CV325" s="97">
        <f t="shared" si="682"/>
        <v>3.1415926535897931</v>
      </c>
      <c r="CW325" s="97">
        <f t="shared" si="683"/>
        <v>1.7453292519943295E-2</v>
      </c>
      <c r="CX325" s="97">
        <f t="shared" si="684"/>
        <v>57.295779513082323</v>
      </c>
      <c r="CY325" s="97">
        <f t="shared" si="685"/>
        <v>0.59893882164272083</v>
      </c>
      <c r="CZ325" s="97">
        <f t="shared" si="686"/>
        <v>0.26410322241178197</v>
      </c>
      <c r="DA325" s="97">
        <f t="shared" si="687"/>
        <v>1.775030692719116</v>
      </c>
      <c r="DB325" s="97">
        <f t="shared" si="688"/>
        <v>70.972828893775159</v>
      </c>
      <c r="DC325" s="97">
        <f t="shared" si="689"/>
        <v>70.972828893775159</v>
      </c>
      <c r="DD325" s="97">
        <f t="shared" si="690"/>
        <v>289.02717110622484</v>
      </c>
      <c r="DE325" s="97"/>
      <c r="DF325" s="97"/>
      <c r="DG325" s="97"/>
      <c r="DH325" s="97"/>
      <c r="DI325" s="97"/>
      <c r="DJ325" s="97"/>
      <c r="DK325" s="97"/>
      <c r="DL325" s="97"/>
      <c r="DM325" s="97"/>
      <c r="DN325" s="97"/>
      <c r="DO325" s="97"/>
    </row>
    <row r="326" spans="1:119" ht="30" customHeight="1" x14ac:dyDescent="0.2">
      <c r="A326" s="97">
        <f t="shared" si="613"/>
        <v>0</v>
      </c>
      <c r="B326" s="97">
        <f t="shared" si="614"/>
        <v>0.24331757502847481</v>
      </c>
      <c r="C326" s="97">
        <f t="shared" si="615"/>
        <v>0.24331757502847481</v>
      </c>
      <c r="D326" s="97">
        <f t="shared" si="616"/>
        <v>0.4958476007288633</v>
      </c>
      <c r="E326" s="97">
        <f t="shared" si="617"/>
        <v>0</v>
      </c>
      <c r="F326" s="98">
        <f t="shared" si="618"/>
        <v>0.4958476007288633</v>
      </c>
      <c r="G326" s="97">
        <f t="shared" si="619"/>
        <v>0.63072464030728248</v>
      </c>
      <c r="H326" s="97">
        <f t="shared" si="620"/>
        <v>0</v>
      </c>
      <c r="I326" s="98">
        <f t="shared" si="621"/>
        <v>0.63072464030728248</v>
      </c>
      <c r="J326" s="97">
        <f t="shared" si="622"/>
        <v>0</v>
      </c>
      <c r="K326" s="97">
        <f t="shared" si="623"/>
        <v>0</v>
      </c>
      <c r="L326" s="98">
        <f t="shared" si="624"/>
        <v>0</v>
      </c>
      <c r="M326" s="98">
        <f t="shared" si="625"/>
        <v>12</v>
      </c>
      <c r="N326" s="97"/>
      <c r="O326" s="97" t="s">
        <v>8188</v>
      </c>
      <c r="P326" s="97"/>
      <c r="Q326" s="98">
        <f t="shared" si="691"/>
        <v>12</v>
      </c>
      <c r="R326" s="97">
        <f t="shared" si="626"/>
        <v>105.87231873866266</v>
      </c>
      <c r="S326" s="97">
        <f t="shared" si="627"/>
        <v>71.343612944301285</v>
      </c>
      <c r="T326" s="97">
        <f t="shared" si="628"/>
        <v>34.528705794361372</v>
      </c>
      <c r="U326" s="97" t="str">
        <f t="shared" si="629"/>
        <v>QSOS</v>
      </c>
      <c r="V326" s="97">
        <f t="shared" si="630"/>
        <v>288.6563870556987</v>
      </c>
      <c r="W326" s="97">
        <f t="shared" si="533"/>
        <v>314</v>
      </c>
      <c r="X326" s="97">
        <f>SIN((90-$Y$9)*$AE$8)*TAN($AE$9*$AE$8)/TAN((90-'C'!$F238)*$AE$8)</f>
        <v>0.7692146534874208</v>
      </c>
      <c r="Y326" s="97">
        <f t="shared" si="631"/>
        <v>3.9313065427916092</v>
      </c>
      <c r="Z326" s="97">
        <f t="shared" si="632"/>
        <v>2.2206545302661578</v>
      </c>
      <c r="AA326" s="97">
        <f t="shared" si="633"/>
        <v>20.266728249814634</v>
      </c>
      <c r="AB326" s="97">
        <f t="shared" si="634"/>
        <v>63.235932093769605</v>
      </c>
      <c r="AC326" s="97">
        <f t="shared" si="635"/>
        <v>-42.969203843954972</v>
      </c>
      <c r="AD326" s="97">
        <f t="shared" si="636"/>
        <v>96.497339656415761</v>
      </c>
      <c r="AE326" s="97">
        <f>(COS( 90.833*$AE$8)-SIN($Y$9*$AE$8)*SIN('C'!$F238*$AE$8))/COS($Y$9*$AE$8)/COS('C'!$F238*$AE$8)</f>
        <v>-0.19896201819541615</v>
      </c>
      <c r="AF326" s="97">
        <f t="shared" si="637"/>
        <v>101.47626725098272</v>
      </c>
      <c r="AG326" s="97">
        <f>('C'!$E238+$AG$9+$AA$9/15)</f>
        <v>12.27277777777778</v>
      </c>
      <c r="AH326" s="97">
        <f t="shared" si="638"/>
        <v>0</v>
      </c>
      <c r="AI326" s="97">
        <f t="shared" si="639"/>
        <v>0</v>
      </c>
      <c r="AJ326" s="97">
        <f t="shared" si="640"/>
        <v>0</v>
      </c>
      <c r="AK326" s="97">
        <f t="shared" si="641"/>
        <v>5.8396218006833953</v>
      </c>
      <c r="AL326" s="97">
        <f t="shared" si="642"/>
        <v>5.8396218006833953</v>
      </c>
      <c r="AM326" s="97"/>
      <c r="AN326" s="97"/>
      <c r="AO326" s="97">
        <f t="shared" si="643"/>
        <v>0.24331757502847481</v>
      </c>
      <c r="AP326" s="97">
        <f>SIN((90-$Y$9)*$AE$8)*TAN($AC$10*$AE$8)/TAN((90-'C'!$F238)*$AE$8)</f>
        <v>-6.2188331548061471E-2</v>
      </c>
      <c r="AQ326" s="97">
        <f t="shared" si="644"/>
        <v>2.5695650812758871E-2</v>
      </c>
      <c r="AR326" s="97">
        <f t="shared" si="645"/>
        <v>1.0127663357422376</v>
      </c>
      <c r="AS326" s="97">
        <f t="shared" si="646"/>
        <v>-3.5204288945996254</v>
      </c>
      <c r="AT326" s="97">
        <f t="shared" si="647"/>
        <v>-9.106959298875525</v>
      </c>
      <c r="AU326" s="97">
        <f t="shared" si="648"/>
        <v>5.5865304042758996</v>
      </c>
      <c r="AV326" s="97">
        <f t="shared" si="649"/>
        <v>192.62738819347516</v>
      </c>
      <c r="AW326" s="97" t="s">
        <v>8053</v>
      </c>
      <c r="AX326" s="97" t="s">
        <v>8053</v>
      </c>
      <c r="AY326" s="97" t="s">
        <v>8053</v>
      </c>
      <c r="AZ326" s="97">
        <f t="shared" si="650"/>
        <v>11.90034241749272</v>
      </c>
      <c r="BA326" s="97">
        <f t="shared" si="651"/>
        <v>11.90034241749272</v>
      </c>
      <c r="BB326" s="97">
        <f t="shared" si="652"/>
        <v>0.4958476007288633</v>
      </c>
      <c r="BC326" s="97">
        <f t="shared" si="653"/>
        <v>0</v>
      </c>
      <c r="BD326" s="97">
        <f t="shared" si="654"/>
        <v>0</v>
      </c>
      <c r="BE326" s="97">
        <f t="shared" si="655"/>
        <v>0</v>
      </c>
      <c r="BF326" s="97">
        <f>SIN((90-$Y$9)*$AE$8)*TAN($AC$9*$AE$8)/TAN((90-'C'!$F238)*$AE$8)</f>
        <v>-0.76921465348742124</v>
      </c>
      <c r="BG326" s="97">
        <f t="shared" si="656"/>
        <v>3.9313065427916136</v>
      </c>
      <c r="BH326" s="97">
        <f t="shared" si="657"/>
        <v>2.2206545302661587</v>
      </c>
      <c r="BI326" s="97">
        <f t="shared" si="658"/>
        <v>-20.266728249814641</v>
      </c>
      <c r="BJ326" s="97">
        <f t="shared" si="659"/>
        <v>-63.235932093769613</v>
      </c>
      <c r="BK326" s="97">
        <f t="shared" si="660"/>
        <v>42.969203843954972</v>
      </c>
      <c r="BL326" s="97">
        <f t="shared" si="661"/>
        <v>263.50266034358424</v>
      </c>
      <c r="BM326" s="97" t="s">
        <v>8053</v>
      </c>
      <c r="BN326" s="97" t="s">
        <v>8053</v>
      </c>
      <c r="BO326" s="97" t="s">
        <v>8053</v>
      </c>
      <c r="BP326" s="97">
        <f t="shared" si="662"/>
        <v>15.137391367374779</v>
      </c>
      <c r="BQ326" s="97">
        <f t="shared" si="663"/>
        <v>15.137391367374779</v>
      </c>
      <c r="BR326" s="97">
        <f t="shared" si="664"/>
        <v>0.63072464030728248</v>
      </c>
      <c r="BS326" s="97">
        <f t="shared" si="665"/>
        <v>0</v>
      </c>
      <c r="BT326" s="97">
        <f t="shared" si="666"/>
        <v>0</v>
      </c>
      <c r="BU326" s="97">
        <f t="shared" si="667"/>
        <v>0</v>
      </c>
      <c r="BV326" s="97">
        <f>SIN((90-$Y$9)*$AE$8)*TAN($AE$10*$AE$8)/TAN((90-'C'!$F238)*$AE$8)</f>
        <v>6.2188331548061457E-2</v>
      </c>
      <c r="BW326" s="97">
        <f t="shared" si="668"/>
        <v>2.5695650812758864E-2</v>
      </c>
      <c r="BX326" s="97">
        <f t="shared" si="669"/>
        <v>1.0127663357422376</v>
      </c>
      <c r="BY326" s="97">
        <f t="shared" si="670"/>
        <v>3.5204288945996249</v>
      </c>
      <c r="BZ326" s="97">
        <f t="shared" si="671"/>
        <v>9.1069592988755232</v>
      </c>
      <c r="CA326" s="97">
        <f t="shared" si="672"/>
        <v>-5.5865304042758979</v>
      </c>
      <c r="CB326" s="97">
        <f t="shared" si="673"/>
        <v>167.37261180652484</v>
      </c>
      <c r="CC326" s="97" t="s">
        <v>8053</v>
      </c>
      <c r="CD326" s="97" t="s">
        <v>8053</v>
      </c>
      <c r="CE326" s="97" t="s">
        <v>8053</v>
      </c>
      <c r="CF326" s="97">
        <f t="shared" si="674"/>
        <v>0</v>
      </c>
      <c r="CG326" s="97">
        <f t="shared" si="675"/>
        <v>0</v>
      </c>
      <c r="CH326" s="97">
        <f t="shared" si="676"/>
        <v>0</v>
      </c>
      <c r="CI326" s="97">
        <f t="shared" si="677"/>
        <v>0</v>
      </c>
      <c r="CJ326" s="97">
        <f t="shared" si="678"/>
        <v>0</v>
      </c>
      <c r="CK326" s="97">
        <f t="shared" si="679"/>
        <v>0</v>
      </c>
      <c r="CL326" s="97">
        <f>90-'C'!$F238</f>
        <v>75.168000000000006</v>
      </c>
      <c r="CM326" s="97">
        <v>12</v>
      </c>
      <c r="CN326" s="97"/>
      <c r="CO326" s="97" t="s">
        <v>8188</v>
      </c>
      <c r="CP326" s="97"/>
      <c r="CQ326" s="97"/>
      <c r="CR326" s="97" t="s">
        <v>8211</v>
      </c>
      <c r="CS326" s="97">
        <f t="shared" si="680"/>
        <v>12</v>
      </c>
      <c r="CT326" s="97">
        <f t="shared" si="681"/>
        <v>34.31666666666667</v>
      </c>
      <c r="CU326" s="97">
        <f>'C'!F238</f>
        <v>14.832000000000001</v>
      </c>
      <c r="CV326" s="97">
        <f t="shared" si="682"/>
        <v>3.1415926535897931</v>
      </c>
      <c r="CW326" s="97">
        <f t="shared" si="683"/>
        <v>1.7453292519943295E-2</v>
      </c>
      <c r="CX326" s="97">
        <f t="shared" si="684"/>
        <v>57.295779513082323</v>
      </c>
      <c r="CY326" s="97">
        <f t="shared" si="685"/>
        <v>0.59893882164272083</v>
      </c>
      <c r="CZ326" s="97">
        <f t="shared" si="686"/>
        <v>0.25886723465579897</v>
      </c>
      <c r="DA326" s="97">
        <f t="shared" si="687"/>
        <v>1.7710949761633434</v>
      </c>
      <c r="DB326" s="97">
        <f t="shared" si="688"/>
        <v>71.343612944301285</v>
      </c>
      <c r="DC326" s="97">
        <f t="shared" si="689"/>
        <v>71.343612944301285</v>
      </c>
      <c r="DD326" s="97">
        <f t="shared" si="690"/>
        <v>288.6563870556987</v>
      </c>
      <c r="DE326" s="97"/>
      <c r="DF326" s="97"/>
      <c r="DG326" s="97"/>
      <c r="DH326" s="97"/>
      <c r="DI326" s="97"/>
      <c r="DJ326" s="97"/>
      <c r="DK326" s="97"/>
      <c r="DL326" s="97"/>
      <c r="DM326" s="97"/>
      <c r="DN326" s="97"/>
      <c r="DO326" s="97"/>
    </row>
    <row r="327" spans="1:119" ht="30" customHeight="1" x14ac:dyDescent="0.2">
      <c r="A327" s="97">
        <f t="shared" si="613"/>
        <v>0</v>
      </c>
      <c r="B327" s="97">
        <f t="shared" si="614"/>
        <v>0.24193608055655078</v>
      </c>
      <c r="C327" s="97">
        <f t="shared" si="615"/>
        <v>0.24193608055655078</v>
      </c>
      <c r="D327" s="97">
        <f t="shared" si="616"/>
        <v>0.49551296312765553</v>
      </c>
      <c r="E327" s="97">
        <f t="shared" si="617"/>
        <v>0</v>
      </c>
      <c r="F327" s="98">
        <f t="shared" si="618"/>
        <v>0.49551296312765553</v>
      </c>
      <c r="G327" s="97">
        <f t="shared" si="619"/>
        <v>0.63185613477920655</v>
      </c>
      <c r="H327" s="97">
        <f t="shared" si="620"/>
        <v>0</v>
      </c>
      <c r="I327" s="98">
        <f t="shared" si="621"/>
        <v>0.63185613477920655</v>
      </c>
      <c r="J327" s="97">
        <f t="shared" si="622"/>
        <v>0</v>
      </c>
      <c r="K327" s="97">
        <f t="shared" si="623"/>
        <v>0</v>
      </c>
      <c r="L327" s="98">
        <f t="shared" si="624"/>
        <v>0</v>
      </c>
      <c r="M327" s="98">
        <f t="shared" si="625"/>
        <v>13</v>
      </c>
      <c r="N327" s="97"/>
      <c r="O327" s="97"/>
      <c r="P327" s="97">
        <f>$D315</f>
        <v>0.49891508525595318</v>
      </c>
      <c r="Q327" s="98">
        <f t="shared" si="691"/>
        <v>13</v>
      </c>
      <c r="R327" s="97">
        <f t="shared" si="626"/>
        <v>105.87231873866266</v>
      </c>
      <c r="S327" s="97">
        <f t="shared" si="627"/>
        <v>71.71903926843288</v>
      </c>
      <c r="T327" s="97">
        <f t="shared" si="628"/>
        <v>34.153279470229776</v>
      </c>
      <c r="U327" s="97" t="str">
        <f t="shared" si="629"/>
        <v>QSOS</v>
      </c>
      <c r="V327" s="97">
        <f t="shared" si="630"/>
        <v>288.28096073156712</v>
      </c>
      <c r="W327" s="97">
        <f t="shared" si="533"/>
        <v>315</v>
      </c>
      <c r="X327" s="97">
        <f>SIN((90-$Y$9)*$AE$8)*TAN($AE$9*$AE$8)/TAN((90-'C'!$F239)*$AE$8)</f>
        <v>0.75274463376262424</v>
      </c>
      <c r="Y327" s="97">
        <f t="shared" si="631"/>
        <v>3.9313065427916092</v>
      </c>
      <c r="Z327" s="97">
        <f t="shared" si="632"/>
        <v>2.2206545302661578</v>
      </c>
      <c r="AA327" s="97">
        <f t="shared" si="633"/>
        <v>19.814390239921973</v>
      </c>
      <c r="AB327" s="97">
        <f t="shared" si="634"/>
        <v>63.235932093769605</v>
      </c>
      <c r="AC327" s="97">
        <f t="shared" si="635"/>
        <v>-43.421541853847629</v>
      </c>
      <c r="AD327" s="97">
        <f t="shared" si="636"/>
        <v>96.949677666308418</v>
      </c>
      <c r="AE327" s="97">
        <f>(COS( 90.833*$AE$8)-SIN($Y$9*$AE$8)*SIN('C'!$F239*$AE$8))/COS($Y$9*$AE$8)/COS('C'!$F239*$AE$8)</f>
        <v>-0.19506653080647399</v>
      </c>
      <c r="AF327" s="97">
        <f t="shared" si="637"/>
        <v>101.24861016203907</v>
      </c>
      <c r="AG327" s="97">
        <f>('C'!$E239+$AG$9+$AA$9/15)</f>
        <v>12.269777777777779</v>
      </c>
      <c r="AH327" s="97">
        <f t="shared" si="638"/>
        <v>0</v>
      </c>
      <c r="AI327" s="97">
        <f t="shared" si="639"/>
        <v>0</v>
      </c>
      <c r="AJ327" s="97">
        <f t="shared" si="640"/>
        <v>0</v>
      </c>
      <c r="AK327" s="97">
        <f t="shared" si="641"/>
        <v>5.8064659333572184</v>
      </c>
      <c r="AL327" s="97">
        <f t="shared" si="642"/>
        <v>5.8064659333572184</v>
      </c>
      <c r="AM327" s="97"/>
      <c r="AN327" s="97"/>
      <c r="AO327" s="97">
        <f t="shared" si="643"/>
        <v>0.24193608055655078</v>
      </c>
      <c r="AP327" s="97">
        <f>SIN((90-$Y$9)*$AE$8)*TAN($AC$10*$AE$8)/TAN((90-'C'!$F239)*$AE$8)</f>
        <v>-6.0856787690173289E-2</v>
      </c>
      <c r="AQ327" s="97">
        <f t="shared" si="644"/>
        <v>2.5695650812758871E-2</v>
      </c>
      <c r="AR327" s="97">
        <f t="shared" si="645"/>
        <v>1.0127663357422376</v>
      </c>
      <c r="AS327" s="97">
        <f t="shared" si="646"/>
        <v>-3.4449593581648177</v>
      </c>
      <c r="AT327" s="97">
        <f t="shared" si="647"/>
        <v>-9.106959298875525</v>
      </c>
      <c r="AU327" s="97">
        <f t="shared" si="648"/>
        <v>5.6619999407107073</v>
      </c>
      <c r="AV327" s="97">
        <f t="shared" si="649"/>
        <v>192.55191865704035</v>
      </c>
      <c r="AW327" s="97" t="s">
        <v>8053</v>
      </c>
      <c r="AX327" s="97" t="s">
        <v>8053</v>
      </c>
      <c r="AY327" s="97" t="s">
        <v>8053</v>
      </c>
      <c r="AZ327" s="97">
        <f t="shared" si="650"/>
        <v>11.892311115063732</v>
      </c>
      <c r="BA327" s="97">
        <f t="shared" si="651"/>
        <v>11.892311115063732</v>
      </c>
      <c r="BB327" s="97">
        <f t="shared" si="652"/>
        <v>0.49551296312765553</v>
      </c>
      <c r="BC327" s="97">
        <f t="shared" si="653"/>
        <v>0</v>
      </c>
      <c r="BD327" s="97">
        <f t="shared" si="654"/>
        <v>0</v>
      </c>
      <c r="BE327" s="97">
        <f t="shared" si="655"/>
        <v>0</v>
      </c>
      <c r="BF327" s="97">
        <f>SIN((90-$Y$9)*$AE$8)*TAN($AC$9*$AE$8)/TAN((90-'C'!$F239)*$AE$8)</f>
        <v>-0.75274463376262457</v>
      </c>
      <c r="BG327" s="97">
        <f t="shared" si="656"/>
        <v>3.9313065427916136</v>
      </c>
      <c r="BH327" s="97">
        <f t="shared" si="657"/>
        <v>2.2206545302661587</v>
      </c>
      <c r="BI327" s="97">
        <f t="shared" si="658"/>
        <v>-19.814390239921973</v>
      </c>
      <c r="BJ327" s="97">
        <f t="shared" si="659"/>
        <v>-63.235932093769613</v>
      </c>
      <c r="BK327" s="97">
        <f t="shared" si="660"/>
        <v>43.421541853847643</v>
      </c>
      <c r="BL327" s="97">
        <f t="shared" si="661"/>
        <v>263.05032233369161</v>
      </c>
      <c r="BM327" s="97" t="s">
        <v>8053</v>
      </c>
      <c r="BN327" s="97" t="s">
        <v>8053</v>
      </c>
      <c r="BO327" s="97" t="s">
        <v>8053</v>
      </c>
      <c r="BP327" s="97">
        <f t="shared" si="662"/>
        <v>15.164547234700956</v>
      </c>
      <c r="BQ327" s="97">
        <f t="shared" si="663"/>
        <v>15.164547234700956</v>
      </c>
      <c r="BR327" s="97">
        <f t="shared" si="664"/>
        <v>0.63185613477920655</v>
      </c>
      <c r="BS327" s="97">
        <f t="shared" si="665"/>
        <v>0</v>
      </c>
      <c r="BT327" s="97">
        <f t="shared" si="666"/>
        <v>0</v>
      </c>
      <c r="BU327" s="97">
        <f t="shared" si="667"/>
        <v>0</v>
      </c>
      <c r="BV327" s="97">
        <f>SIN((90-$Y$9)*$AE$8)*TAN($AE$10*$AE$8)/TAN((90-'C'!$F239)*$AE$8)</f>
        <v>6.0856787690173275E-2</v>
      </c>
      <c r="BW327" s="97">
        <f t="shared" si="668"/>
        <v>2.5695650812758864E-2</v>
      </c>
      <c r="BX327" s="97">
        <f t="shared" si="669"/>
        <v>1.0127663357422376</v>
      </c>
      <c r="BY327" s="97">
        <f t="shared" si="670"/>
        <v>3.4449593581648168</v>
      </c>
      <c r="BZ327" s="97">
        <f t="shared" si="671"/>
        <v>9.1069592988755232</v>
      </c>
      <c r="CA327" s="97">
        <f t="shared" si="672"/>
        <v>-5.6619999407107064</v>
      </c>
      <c r="CB327" s="97">
        <f t="shared" si="673"/>
        <v>167.44808134295965</v>
      </c>
      <c r="CC327" s="97" t="s">
        <v>8053</v>
      </c>
      <c r="CD327" s="97" t="s">
        <v>8053</v>
      </c>
      <c r="CE327" s="97" t="s">
        <v>8053</v>
      </c>
      <c r="CF327" s="97">
        <f t="shared" si="674"/>
        <v>0</v>
      </c>
      <c r="CG327" s="97">
        <f t="shared" si="675"/>
        <v>0</v>
      </c>
      <c r="CH327" s="97">
        <f t="shared" si="676"/>
        <v>0</v>
      </c>
      <c r="CI327" s="97">
        <f t="shared" si="677"/>
        <v>0</v>
      </c>
      <c r="CJ327" s="97">
        <f t="shared" si="678"/>
        <v>0</v>
      </c>
      <c r="CK327" s="97">
        <f t="shared" si="679"/>
        <v>0</v>
      </c>
      <c r="CL327" s="97">
        <f>90-'C'!$F239</f>
        <v>75.471999999999994</v>
      </c>
      <c r="CM327" s="97">
        <v>13</v>
      </c>
      <c r="CN327" s="97"/>
      <c r="CO327" s="97"/>
      <c r="CP327" s="97">
        <f>$D315</f>
        <v>0.49891508525595318</v>
      </c>
      <c r="CQ327" s="97"/>
      <c r="CR327" s="97" t="s">
        <v>8211</v>
      </c>
      <c r="CS327" s="97">
        <f t="shared" si="680"/>
        <v>13</v>
      </c>
      <c r="CT327" s="97">
        <f t="shared" si="681"/>
        <v>34.31666666666667</v>
      </c>
      <c r="CU327" s="97">
        <f>'C'!F239</f>
        <v>14.528</v>
      </c>
      <c r="CV327" s="97">
        <f t="shared" si="682"/>
        <v>3.1415926535897931</v>
      </c>
      <c r="CW327" s="97">
        <f t="shared" si="683"/>
        <v>1.7453292519943295E-2</v>
      </c>
      <c r="CX327" s="97">
        <f t="shared" si="684"/>
        <v>57.295779513082323</v>
      </c>
      <c r="CY327" s="97">
        <f t="shared" si="685"/>
        <v>0.59893882164272083</v>
      </c>
      <c r="CZ327" s="97">
        <f t="shared" si="686"/>
        <v>0.25356143372973622</v>
      </c>
      <c r="DA327" s="97">
        <f t="shared" si="687"/>
        <v>1.7671216103957712</v>
      </c>
      <c r="DB327" s="97">
        <f t="shared" si="688"/>
        <v>71.71903926843288</v>
      </c>
      <c r="DC327" s="97">
        <f t="shared" si="689"/>
        <v>71.71903926843288</v>
      </c>
      <c r="DD327" s="97">
        <f t="shared" si="690"/>
        <v>288.28096073156712</v>
      </c>
      <c r="DE327" s="97"/>
      <c r="DF327" s="97"/>
      <c r="DG327" s="97"/>
      <c r="DH327" s="97"/>
      <c r="DI327" s="97"/>
      <c r="DJ327" s="97"/>
      <c r="DK327" s="97"/>
      <c r="DL327" s="97"/>
      <c r="DM327" s="97"/>
      <c r="DN327" s="97"/>
      <c r="DO327" s="97"/>
    </row>
    <row r="328" spans="1:119" ht="30" customHeight="1" x14ac:dyDescent="0.2">
      <c r="A328" s="97">
        <f t="shared" si="613"/>
        <v>0</v>
      </c>
      <c r="B328" s="97">
        <f t="shared" si="614"/>
        <v>0.24054519108428227</v>
      </c>
      <c r="C328" s="97">
        <f t="shared" si="615"/>
        <v>0.24054519108428227</v>
      </c>
      <c r="D328" s="97">
        <f t="shared" si="616"/>
        <v>0.49517617105740946</v>
      </c>
      <c r="E328" s="97">
        <f t="shared" si="617"/>
        <v>0</v>
      </c>
      <c r="F328" s="98">
        <f t="shared" si="618"/>
        <v>0.49517617105740946</v>
      </c>
      <c r="G328" s="97">
        <f t="shared" si="619"/>
        <v>0.63299702425147497</v>
      </c>
      <c r="H328" s="97">
        <f t="shared" si="620"/>
        <v>0</v>
      </c>
      <c r="I328" s="98">
        <f t="shared" si="621"/>
        <v>0.63299702425147497</v>
      </c>
      <c r="J328" s="97">
        <f t="shared" si="622"/>
        <v>0</v>
      </c>
      <c r="K328" s="97">
        <f t="shared" si="623"/>
        <v>0</v>
      </c>
      <c r="L328" s="98">
        <f t="shared" si="624"/>
        <v>0</v>
      </c>
      <c r="M328" s="98">
        <f t="shared" si="625"/>
        <v>14</v>
      </c>
      <c r="N328" s="97"/>
      <c r="O328" s="97"/>
      <c r="P328" s="97">
        <f>$E315</f>
        <v>0</v>
      </c>
      <c r="Q328" s="98">
        <f t="shared" si="691"/>
        <v>14</v>
      </c>
      <c r="R328" s="97">
        <f t="shared" si="626"/>
        <v>105.87231873866266</v>
      </c>
      <c r="S328" s="97">
        <f t="shared" si="627"/>
        <v>72.099103552023337</v>
      </c>
      <c r="T328" s="97">
        <f t="shared" si="628"/>
        <v>33.77321518663932</v>
      </c>
      <c r="U328" s="97" t="str">
        <f t="shared" si="629"/>
        <v>QSOS</v>
      </c>
      <c r="V328" s="97">
        <f t="shared" si="630"/>
        <v>287.90089644797666</v>
      </c>
      <c r="W328" s="97">
        <f t="shared" si="533"/>
        <v>316</v>
      </c>
      <c r="X328" s="97">
        <f>SIN((90-$Y$9)*$AE$8)*TAN($AE$9*$AE$8)/TAN((90-'C'!$F240)*$AE$8)</f>
        <v>0.7361040236957388</v>
      </c>
      <c r="Y328" s="97">
        <f t="shared" si="631"/>
        <v>3.9313065427916092</v>
      </c>
      <c r="Z328" s="97">
        <f t="shared" si="632"/>
        <v>2.2206545302661578</v>
      </c>
      <c r="AA328" s="97">
        <f t="shared" si="633"/>
        <v>19.358670029905305</v>
      </c>
      <c r="AB328" s="97">
        <f t="shared" si="634"/>
        <v>63.235932093769605</v>
      </c>
      <c r="AC328" s="97">
        <f t="shared" si="635"/>
        <v>-43.877262063864301</v>
      </c>
      <c r="AD328" s="97">
        <f t="shared" si="636"/>
        <v>97.405397876325083</v>
      </c>
      <c r="AE328" s="97">
        <f>(COS( 90.833*$AE$8)-SIN($Y$9*$AE$8)*SIN('C'!$F240*$AE$8))/COS($Y$9*$AE$8)/COS('C'!$F240*$AE$8)</f>
        <v>-0.19113121672482777</v>
      </c>
      <c r="AF328" s="97">
        <f t="shared" si="637"/>
        <v>101.01880806990148</v>
      </c>
      <c r="AG328" s="97">
        <f>('C'!$E240+$AG$9+$AA$9/15)</f>
        <v>12.266777777777779</v>
      </c>
      <c r="AH328" s="97">
        <f t="shared" si="638"/>
        <v>0</v>
      </c>
      <c r="AI328" s="97">
        <f t="shared" si="639"/>
        <v>0</v>
      </c>
      <c r="AJ328" s="97">
        <f t="shared" si="640"/>
        <v>0</v>
      </c>
      <c r="AK328" s="97">
        <f t="shared" si="641"/>
        <v>5.7730845860227742</v>
      </c>
      <c r="AL328" s="97">
        <f t="shared" si="642"/>
        <v>5.7730845860227742</v>
      </c>
      <c r="AM328" s="97"/>
      <c r="AN328" s="97"/>
      <c r="AO328" s="97">
        <f t="shared" si="643"/>
        <v>0.24054519108428227</v>
      </c>
      <c r="AP328" s="97">
        <f>SIN((90-$Y$9)*$AE$8)*TAN($AC$10*$AE$8)/TAN((90-'C'!$F240)*$AE$8)</f>
        <v>-5.9511452195965354E-2</v>
      </c>
      <c r="AQ328" s="97">
        <f t="shared" si="644"/>
        <v>2.5695650812758871E-2</v>
      </c>
      <c r="AR328" s="97">
        <f t="shared" si="645"/>
        <v>1.0127663357422376</v>
      </c>
      <c r="AS328" s="97">
        <f t="shared" si="646"/>
        <v>-3.3687142128762524</v>
      </c>
      <c r="AT328" s="97">
        <f t="shared" si="647"/>
        <v>-9.106959298875525</v>
      </c>
      <c r="AU328" s="97">
        <f t="shared" si="648"/>
        <v>5.7382450859992726</v>
      </c>
      <c r="AV328" s="97">
        <f t="shared" si="649"/>
        <v>192.47567351175178</v>
      </c>
      <c r="AW328" s="97" t="s">
        <v>8053</v>
      </c>
      <c r="AX328" s="97" t="s">
        <v>8053</v>
      </c>
      <c r="AY328" s="97" t="s">
        <v>8053</v>
      </c>
      <c r="AZ328" s="97">
        <f t="shared" si="650"/>
        <v>11.884228105377828</v>
      </c>
      <c r="BA328" s="97">
        <f t="shared" si="651"/>
        <v>11.884228105377828</v>
      </c>
      <c r="BB328" s="97">
        <f t="shared" si="652"/>
        <v>0.49517617105740946</v>
      </c>
      <c r="BC328" s="97">
        <f t="shared" si="653"/>
        <v>0</v>
      </c>
      <c r="BD328" s="97">
        <f t="shared" si="654"/>
        <v>0</v>
      </c>
      <c r="BE328" s="97">
        <f t="shared" si="655"/>
        <v>0</v>
      </c>
      <c r="BF328" s="97">
        <f>SIN((90-$Y$9)*$AE$8)*TAN($AC$9*$AE$8)/TAN((90-'C'!$F240)*$AE$8)</f>
        <v>-0.73610402369573913</v>
      </c>
      <c r="BG328" s="97">
        <f t="shared" si="656"/>
        <v>3.9313065427916136</v>
      </c>
      <c r="BH328" s="97">
        <f t="shared" si="657"/>
        <v>2.2206545302661587</v>
      </c>
      <c r="BI328" s="97">
        <f t="shared" si="658"/>
        <v>-19.358670029905305</v>
      </c>
      <c r="BJ328" s="97">
        <f t="shared" si="659"/>
        <v>-63.235932093769613</v>
      </c>
      <c r="BK328" s="97">
        <f t="shared" si="660"/>
        <v>43.877262063864308</v>
      </c>
      <c r="BL328" s="97">
        <f t="shared" si="661"/>
        <v>262.59460212367492</v>
      </c>
      <c r="BM328" s="97" t="s">
        <v>8053</v>
      </c>
      <c r="BN328" s="97" t="s">
        <v>8053</v>
      </c>
      <c r="BO328" s="97" t="s">
        <v>8053</v>
      </c>
      <c r="BP328" s="97">
        <f t="shared" si="662"/>
        <v>15.1919285820354</v>
      </c>
      <c r="BQ328" s="97">
        <f t="shared" si="663"/>
        <v>15.1919285820354</v>
      </c>
      <c r="BR328" s="97">
        <f t="shared" si="664"/>
        <v>0.63299702425147497</v>
      </c>
      <c r="BS328" s="97">
        <f t="shared" si="665"/>
        <v>0</v>
      </c>
      <c r="BT328" s="97">
        <f t="shared" si="666"/>
        <v>0</v>
      </c>
      <c r="BU328" s="97">
        <f t="shared" si="667"/>
        <v>0</v>
      </c>
      <c r="BV328" s="97">
        <f>SIN((90-$Y$9)*$AE$8)*TAN($AE$10*$AE$8)/TAN((90-'C'!$F240)*$AE$8)</f>
        <v>5.9511452195965341E-2</v>
      </c>
      <c r="BW328" s="97">
        <f t="shared" si="668"/>
        <v>2.5695650812758864E-2</v>
      </c>
      <c r="BX328" s="97">
        <f t="shared" si="669"/>
        <v>1.0127663357422376</v>
      </c>
      <c r="BY328" s="97">
        <f t="shared" si="670"/>
        <v>3.3687142128762515</v>
      </c>
      <c r="BZ328" s="97">
        <f t="shared" si="671"/>
        <v>9.1069592988755232</v>
      </c>
      <c r="CA328" s="97">
        <f t="shared" si="672"/>
        <v>-5.7382450859992717</v>
      </c>
      <c r="CB328" s="97">
        <f t="shared" si="673"/>
        <v>167.52432648824822</v>
      </c>
      <c r="CC328" s="97" t="s">
        <v>8053</v>
      </c>
      <c r="CD328" s="97" t="s">
        <v>8053</v>
      </c>
      <c r="CE328" s="97" t="s">
        <v>8053</v>
      </c>
      <c r="CF328" s="97">
        <f t="shared" si="674"/>
        <v>0</v>
      </c>
      <c r="CG328" s="97">
        <f t="shared" si="675"/>
        <v>0</v>
      </c>
      <c r="CH328" s="97">
        <f t="shared" si="676"/>
        <v>0</v>
      </c>
      <c r="CI328" s="97">
        <f t="shared" si="677"/>
        <v>0</v>
      </c>
      <c r="CJ328" s="97">
        <f t="shared" si="678"/>
        <v>0</v>
      </c>
      <c r="CK328" s="97">
        <f t="shared" si="679"/>
        <v>0</v>
      </c>
      <c r="CL328" s="97">
        <f>90-'C'!$F240</f>
        <v>75.78</v>
      </c>
      <c r="CM328" s="97">
        <v>14</v>
      </c>
      <c r="CN328" s="97"/>
      <c r="CO328" s="97"/>
      <c r="CP328" s="97">
        <f>$E315</f>
        <v>0</v>
      </c>
      <c r="CQ328" s="97"/>
      <c r="CR328" s="97" t="s">
        <v>8211</v>
      </c>
      <c r="CS328" s="97">
        <f t="shared" si="680"/>
        <v>14</v>
      </c>
      <c r="CT328" s="97">
        <f t="shared" si="681"/>
        <v>34.31666666666667</v>
      </c>
      <c r="CU328" s="97">
        <f>'C'!F240</f>
        <v>14.22</v>
      </c>
      <c r="CV328" s="97">
        <f t="shared" si="682"/>
        <v>3.1415926535897931</v>
      </c>
      <c r="CW328" s="97">
        <f t="shared" si="683"/>
        <v>1.7453292519943295E-2</v>
      </c>
      <c r="CX328" s="97">
        <f t="shared" si="684"/>
        <v>57.295779513082323</v>
      </c>
      <c r="CY328" s="97">
        <f t="shared" si="685"/>
        <v>0.59893882164272083</v>
      </c>
      <c r="CZ328" s="97">
        <f t="shared" si="686"/>
        <v>0.24818581963359368</v>
      </c>
      <c r="DA328" s="97">
        <f t="shared" si="687"/>
        <v>1.763110807259999</v>
      </c>
      <c r="DB328" s="97">
        <f t="shared" si="688"/>
        <v>72.099103552023337</v>
      </c>
      <c r="DC328" s="97">
        <f t="shared" si="689"/>
        <v>72.099103552023337</v>
      </c>
      <c r="DD328" s="97">
        <f t="shared" si="690"/>
        <v>287.90089644797666</v>
      </c>
      <c r="DE328" s="97"/>
      <c r="DF328" s="97"/>
      <c r="DG328" s="97"/>
      <c r="DH328" s="97"/>
      <c r="DI328" s="97"/>
      <c r="DJ328" s="97"/>
      <c r="DK328" s="97"/>
      <c r="DL328" s="97"/>
      <c r="DM328" s="97"/>
      <c r="DN328" s="97"/>
      <c r="DO328" s="97"/>
    </row>
    <row r="329" spans="1:119" ht="30" customHeight="1" x14ac:dyDescent="0.2">
      <c r="A329" s="97">
        <f t="shared" si="613"/>
        <v>0</v>
      </c>
      <c r="B329" s="97">
        <f t="shared" si="614"/>
        <v>0.23910736385891618</v>
      </c>
      <c r="C329" s="97">
        <f t="shared" si="615"/>
        <v>0.23910736385891618</v>
      </c>
      <c r="D329" s="97">
        <f t="shared" si="616"/>
        <v>0.4947962508132388</v>
      </c>
      <c r="E329" s="97">
        <f t="shared" si="617"/>
        <v>0</v>
      </c>
      <c r="F329" s="98">
        <f t="shared" si="618"/>
        <v>0.4947962508132388</v>
      </c>
      <c r="G329" s="97">
        <f t="shared" si="619"/>
        <v>0.63410151814350757</v>
      </c>
      <c r="H329" s="97">
        <f t="shared" si="620"/>
        <v>0</v>
      </c>
      <c r="I329" s="98">
        <f t="shared" si="621"/>
        <v>0.63410151814350757</v>
      </c>
      <c r="J329" s="97">
        <f t="shared" si="622"/>
        <v>0</v>
      </c>
      <c r="K329" s="97">
        <f t="shared" si="623"/>
        <v>0</v>
      </c>
      <c r="L329" s="98">
        <f t="shared" si="624"/>
        <v>0</v>
      </c>
      <c r="M329" s="98">
        <f t="shared" si="625"/>
        <v>15</v>
      </c>
      <c r="N329" s="97"/>
      <c r="O329" s="97"/>
      <c r="P329" s="97">
        <f>$J315</f>
        <v>0</v>
      </c>
      <c r="Q329" s="98">
        <f t="shared" si="691"/>
        <v>15</v>
      </c>
      <c r="R329" s="97">
        <f t="shared" si="626"/>
        <v>105.87231873866266</v>
      </c>
      <c r="S329" s="97">
        <f t="shared" si="627"/>
        <v>72.482569268320717</v>
      </c>
      <c r="T329" s="97">
        <f t="shared" si="628"/>
        <v>33.38974947034194</v>
      </c>
      <c r="U329" s="97" t="str">
        <f t="shared" si="629"/>
        <v>QSOS</v>
      </c>
      <c r="V329" s="97">
        <f t="shared" si="630"/>
        <v>287.51743073167927</v>
      </c>
      <c r="W329" s="97">
        <f t="shared" si="533"/>
        <v>317</v>
      </c>
      <c r="X329" s="97">
        <f>SIN((90-$Y$9)*$AE$8)*TAN($AE$9*$AE$8)/TAN((90-'C'!$F241)*$AE$8)</f>
        <v>0.71934726528750215</v>
      </c>
      <c r="Y329" s="97">
        <f t="shared" si="631"/>
        <v>3.9313065427916092</v>
      </c>
      <c r="Z329" s="97">
        <f t="shared" si="632"/>
        <v>2.2206545302661578</v>
      </c>
      <c r="AA329" s="97">
        <f t="shared" si="633"/>
        <v>18.901052228773562</v>
      </c>
      <c r="AB329" s="97">
        <f t="shared" si="634"/>
        <v>63.235932093769605</v>
      </c>
      <c r="AC329" s="97">
        <f t="shared" si="635"/>
        <v>-44.33487986499604</v>
      </c>
      <c r="AD329" s="97">
        <f t="shared" si="636"/>
        <v>97.863015677456843</v>
      </c>
      <c r="AE329" s="97">
        <f>(COS( 90.833*$AE$8)-SIN($Y$9*$AE$8)*SIN('C'!$F241*$AE$8))/COS($Y$9*$AE$8)/COS('C'!$F241*$AE$8)</f>
        <v>-0.18716896658075063</v>
      </c>
      <c r="AF329" s="97">
        <f t="shared" si="637"/>
        <v>100.78761422007143</v>
      </c>
      <c r="AG329" s="97">
        <f>('C'!$E241+$AG$9+$AA$9/15)</f>
        <v>12.262777777777778</v>
      </c>
      <c r="AH329" s="97">
        <f t="shared" si="638"/>
        <v>0</v>
      </c>
      <c r="AI329" s="97">
        <f t="shared" si="639"/>
        <v>0</v>
      </c>
      <c r="AJ329" s="97">
        <f t="shared" si="640"/>
        <v>0</v>
      </c>
      <c r="AK329" s="97">
        <f t="shared" si="641"/>
        <v>5.7385767326139883</v>
      </c>
      <c r="AL329" s="97">
        <f t="shared" si="642"/>
        <v>5.7385767326139883</v>
      </c>
      <c r="AM329" s="97"/>
      <c r="AN329" s="97"/>
      <c r="AO329" s="97">
        <f t="shared" si="643"/>
        <v>0.23910736385891618</v>
      </c>
      <c r="AP329" s="97">
        <f>SIN((90-$Y$9)*$AE$8)*TAN($AC$10*$AE$8)/TAN((90-'C'!$F241)*$AE$8)</f>
        <v>-5.815672651199965E-2</v>
      </c>
      <c r="AQ329" s="97">
        <f t="shared" si="644"/>
        <v>2.5695650812758871E-2</v>
      </c>
      <c r="AR329" s="97">
        <f t="shared" si="645"/>
        <v>1.0127663357422376</v>
      </c>
      <c r="AS329" s="97">
        <f t="shared" si="646"/>
        <v>-3.2919429249748124</v>
      </c>
      <c r="AT329" s="97">
        <f t="shared" si="647"/>
        <v>-9.106959298875525</v>
      </c>
      <c r="AU329" s="97">
        <f t="shared" si="648"/>
        <v>5.815016373900713</v>
      </c>
      <c r="AV329" s="97">
        <f t="shared" si="649"/>
        <v>192.39890222385034</v>
      </c>
      <c r="AW329" s="97" t="s">
        <v>8053</v>
      </c>
      <c r="AX329" s="97" t="s">
        <v>8053</v>
      </c>
      <c r="AY329" s="97" t="s">
        <v>8053</v>
      </c>
      <c r="AZ329" s="97">
        <f t="shared" si="650"/>
        <v>11.875110019517731</v>
      </c>
      <c r="BA329" s="97">
        <f t="shared" si="651"/>
        <v>11.875110019517731</v>
      </c>
      <c r="BB329" s="97">
        <f t="shared" si="652"/>
        <v>0.4947962508132388</v>
      </c>
      <c r="BC329" s="97">
        <f t="shared" si="653"/>
        <v>0</v>
      </c>
      <c r="BD329" s="97">
        <f t="shared" si="654"/>
        <v>0</v>
      </c>
      <c r="BE329" s="97">
        <f t="shared" si="655"/>
        <v>0</v>
      </c>
      <c r="BF329" s="97">
        <f>SIN((90-$Y$9)*$AE$8)*TAN($AC$9*$AE$8)/TAN((90-'C'!$F241)*$AE$8)</f>
        <v>-0.71934726528750248</v>
      </c>
      <c r="BG329" s="97">
        <f t="shared" si="656"/>
        <v>3.9313065427916136</v>
      </c>
      <c r="BH329" s="97">
        <f t="shared" si="657"/>
        <v>2.2206545302661587</v>
      </c>
      <c r="BI329" s="97">
        <f t="shared" si="658"/>
        <v>-18.901052228773569</v>
      </c>
      <c r="BJ329" s="97">
        <f t="shared" si="659"/>
        <v>-63.235932093769613</v>
      </c>
      <c r="BK329" s="97">
        <f t="shared" si="660"/>
        <v>44.33487986499604</v>
      </c>
      <c r="BL329" s="97">
        <f t="shared" si="661"/>
        <v>262.13698432254319</v>
      </c>
      <c r="BM329" s="97" t="s">
        <v>8053</v>
      </c>
      <c r="BN329" s="97" t="s">
        <v>8053</v>
      </c>
      <c r="BO329" s="97" t="s">
        <v>8053</v>
      </c>
      <c r="BP329" s="97">
        <f t="shared" si="662"/>
        <v>15.218436435444181</v>
      </c>
      <c r="BQ329" s="97">
        <f t="shared" si="663"/>
        <v>15.218436435444181</v>
      </c>
      <c r="BR329" s="97">
        <f t="shared" si="664"/>
        <v>0.63410151814350757</v>
      </c>
      <c r="BS329" s="97">
        <f t="shared" si="665"/>
        <v>0</v>
      </c>
      <c r="BT329" s="97">
        <f t="shared" si="666"/>
        <v>0</v>
      </c>
      <c r="BU329" s="97">
        <f t="shared" si="667"/>
        <v>0</v>
      </c>
      <c r="BV329" s="97">
        <f>SIN((90-$Y$9)*$AE$8)*TAN($AE$10*$AE$8)/TAN((90-'C'!$F241)*$AE$8)</f>
        <v>5.8156726511999636E-2</v>
      </c>
      <c r="BW329" s="97">
        <f t="shared" si="668"/>
        <v>2.5695650812758864E-2</v>
      </c>
      <c r="BX329" s="97">
        <f t="shared" si="669"/>
        <v>1.0127663357422376</v>
      </c>
      <c r="BY329" s="97">
        <f t="shared" si="670"/>
        <v>3.2919429249748116</v>
      </c>
      <c r="BZ329" s="97">
        <f t="shared" si="671"/>
        <v>9.1069592988755232</v>
      </c>
      <c r="CA329" s="97">
        <f t="shared" si="672"/>
        <v>-5.8150163739007112</v>
      </c>
      <c r="CB329" s="97">
        <f t="shared" si="673"/>
        <v>167.60109777614966</v>
      </c>
      <c r="CC329" s="97" t="s">
        <v>8053</v>
      </c>
      <c r="CD329" s="97" t="s">
        <v>8053</v>
      </c>
      <c r="CE329" s="97" t="s">
        <v>8053</v>
      </c>
      <c r="CF329" s="97">
        <f t="shared" si="674"/>
        <v>0</v>
      </c>
      <c r="CG329" s="97">
        <f t="shared" si="675"/>
        <v>0</v>
      </c>
      <c r="CH329" s="97">
        <f t="shared" si="676"/>
        <v>0</v>
      </c>
      <c r="CI329" s="97">
        <f t="shared" si="677"/>
        <v>0</v>
      </c>
      <c r="CJ329" s="97">
        <f t="shared" si="678"/>
        <v>0</v>
      </c>
      <c r="CK329" s="97">
        <f t="shared" si="679"/>
        <v>0</v>
      </c>
      <c r="CL329" s="97">
        <f>90-'C'!$F241</f>
        <v>76.090999999999994</v>
      </c>
      <c r="CM329" s="97">
        <v>15</v>
      </c>
      <c r="CN329" s="97"/>
      <c r="CO329" s="97"/>
      <c r="CP329" s="97">
        <f>$J315</f>
        <v>0</v>
      </c>
      <c r="CQ329" s="97"/>
      <c r="CR329" s="97" t="s">
        <v>8211</v>
      </c>
      <c r="CS329" s="97">
        <f t="shared" si="680"/>
        <v>15</v>
      </c>
      <c r="CT329" s="97">
        <f t="shared" si="681"/>
        <v>34.31666666666667</v>
      </c>
      <c r="CU329" s="97">
        <f>'C'!F241</f>
        <v>13.909000000000001</v>
      </c>
      <c r="CV329" s="97">
        <f t="shared" si="682"/>
        <v>3.1415926535897931</v>
      </c>
      <c r="CW329" s="97">
        <f t="shared" si="683"/>
        <v>1.7453292519943295E-2</v>
      </c>
      <c r="CX329" s="97">
        <f t="shared" si="684"/>
        <v>57.295779513082323</v>
      </c>
      <c r="CY329" s="97">
        <f t="shared" si="685"/>
        <v>0.59893882164272083</v>
      </c>
      <c r="CZ329" s="97">
        <f t="shared" si="686"/>
        <v>0.24275784565989131</v>
      </c>
      <c r="DA329" s="97">
        <f t="shared" si="687"/>
        <v>1.7590757133701032</v>
      </c>
      <c r="DB329" s="97">
        <f t="shared" si="688"/>
        <v>72.482569268320717</v>
      </c>
      <c r="DC329" s="97">
        <f t="shared" si="689"/>
        <v>72.482569268320717</v>
      </c>
      <c r="DD329" s="97">
        <f t="shared" si="690"/>
        <v>287.51743073167927</v>
      </c>
      <c r="DE329" s="97"/>
      <c r="DF329" s="97"/>
      <c r="DG329" s="97"/>
      <c r="DH329" s="97"/>
      <c r="DI329" s="97"/>
      <c r="DJ329" s="97"/>
      <c r="DK329" s="97"/>
      <c r="DL329" s="97"/>
      <c r="DM329" s="97"/>
      <c r="DN329" s="97"/>
      <c r="DO329" s="97"/>
    </row>
    <row r="330" spans="1:119" ht="30" customHeight="1" x14ac:dyDescent="0.2">
      <c r="A330" s="97">
        <f t="shared" si="613"/>
        <v>0</v>
      </c>
      <c r="B330" s="97">
        <f t="shared" si="614"/>
        <v>0.23769779770470076</v>
      </c>
      <c r="C330" s="97">
        <f t="shared" si="615"/>
        <v>0.23769779770470076</v>
      </c>
      <c r="D330" s="97">
        <f t="shared" si="616"/>
        <v>0.49445517182778692</v>
      </c>
      <c r="E330" s="97">
        <f t="shared" si="617"/>
        <v>0</v>
      </c>
      <c r="F330" s="98">
        <f t="shared" si="618"/>
        <v>0.49445517182778692</v>
      </c>
      <c r="G330" s="97">
        <f t="shared" si="619"/>
        <v>0.63526108429772299</v>
      </c>
      <c r="H330" s="97">
        <f t="shared" si="620"/>
        <v>0</v>
      </c>
      <c r="I330" s="98">
        <f t="shared" si="621"/>
        <v>0.63526108429772299</v>
      </c>
      <c r="J330" s="97">
        <f t="shared" si="622"/>
        <v>0</v>
      </c>
      <c r="K330" s="97">
        <f t="shared" si="623"/>
        <v>0</v>
      </c>
      <c r="L330" s="98">
        <f t="shared" si="624"/>
        <v>0</v>
      </c>
      <c r="M330" s="98">
        <f t="shared" si="625"/>
        <v>16</v>
      </c>
      <c r="N330" s="97"/>
      <c r="O330" s="97"/>
      <c r="P330" s="97">
        <f>$K315</f>
        <v>0</v>
      </c>
      <c r="Q330" s="98">
        <f t="shared" si="691"/>
        <v>16</v>
      </c>
      <c r="R330" s="97">
        <f t="shared" si="626"/>
        <v>105.87231873866266</v>
      </c>
      <c r="S330" s="97">
        <f t="shared" si="627"/>
        <v>72.871898754101935</v>
      </c>
      <c r="T330" s="97">
        <f t="shared" si="628"/>
        <v>33.000419984560722</v>
      </c>
      <c r="U330" s="97" t="str">
        <f t="shared" si="629"/>
        <v>QSOS</v>
      </c>
      <c r="V330" s="97">
        <f t="shared" si="630"/>
        <v>287.12810124589805</v>
      </c>
      <c r="W330" s="97">
        <f t="shared" si="533"/>
        <v>318</v>
      </c>
      <c r="X330" s="97">
        <f>SIN((90-$Y$9)*$AE$8)*TAN($AE$9*$AE$8)/TAN((90-'C'!$F242)*$AE$8)</f>
        <v>0.70236717856526765</v>
      </c>
      <c r="Y330" s="97">
        <f t="shared" si="631"/>
        <v>3.9313065427916092</v>
      </c>
      <c r="Z330" s="97">
        <f t="shared" si="632"/>
        <v>2.2206545302661578</v>
      </c>
      <c r="AA330" s="97">
        <f t="shared" si="633"/>
        <v>18.438608413255984</v>
      </c>
      <c r="AB330" s="97">
        <f t="shared" si="634"/>
        <v>63.235932093769605</v>
      </c>
      <c r="AC330" s="97">
        <f t="shared" si="635"/>
        <v>-44.797323680513621</v>
      </c>
      <c r="AD330" s="97">
        <f t="shared" si="636"/>
        <v>98.325459492974403</v>
      </c>
      <c r="AE330" s="97">
        <f>(COS( 90.833*$AE$8)-SIN($Y$9*$AE$8)*SIN('C'!$F242*$AE$8))/COS($Y$9*$AE$8)/COS('C'!$F242*$AE$8)</f>
        <v>-0.18315445541407596</v>
      </c>
      <c r="AF330" s="97">
        <f t="shared" si="637"/>
        <v>100.55355210960836</v>
      </c>
      <c r="AG330" s="97">
        <f>('C'!$E242+$AG$9+$AA$9/15)</f>
        <v>12.259777777777778</v>
      </c>
      <c r="AH330" s="97">
        <f t="shared" si="638"/>
        <v>0</v>
      </c>
      <c r="AI330" s="97">
        <f t="shared" si="639"/>
        <v>0</v>
      </c>
      <c r="AJ330" s="97">
        <f t="shared" si="640"/>
        <v>0</v>
      </c>
      <c r="AK330" s="97">
        <f t="shared" si="641"/>
        <v>5.704747144912818</v>
      </c>
      <c r="AL330" s="97">
        <f t="shared" si="642"/>
        <v>5.704747144912818</v>
      </c>
      <c r="AM330" s="97"/>
      <c r="AN330" s="97"/>
      <c r="AO330" s="97">
        <f t="shared" si="643"/>
        <v>0.23769779770470076</v>
      </c>
      <c r="AP330" s="97">
        <f>SIN((90-$Y$9)*$AE$8)*TAN($AC$10*$AE$8)/TAN((90-'C'!$F242)*$AE$8)</f>
        <v>-5.6783945509961159E-2</v>
      </c>
      <c r="AQ330" s="97">
        <f t="shared" si="644"/>
        <v>2.5695650812758871E-2</v>
      </c>
      <c r="AR330" s="97">
        <f t="shared" si="645"/>
        <v>1.0127663357422376</v>
      </c>
      <c r="AS330" s="97">
        <f t="shared" si="646"/>
        <v>-3.2141544902121453</v>
      </c>
      <c r="AT330" s="97">
        <f t="shared" si="647"/>
        <v>-9.106959298875525</v>
      </c>
      <c r="AU330" s="97">
        <f t="shared" si="648"/>
        <v>5.8928048086633797</v>
      </c>
      <c r="AV330" s="97">
        <f t="shared" si="649"/>
        <v>192.32111378908766</v>
      </c>
      <c r="AW330" s="97" t="s">
        <v>8053</v>
      </c>
      <c r="AX330" s="97" t="s">
        <v>8053</v>
      </c>
      <c r="AY330" s="97" t="s">
        <v>8053</v>
      </c>
      <c r="AZ330" s="97">
        <f t="shared" si="650"/>
        <v>11.866924123866886</v>
      </c>
      <c r="BA330" s="97">
        <f t="shared" si="651"/>
        <v>11.866924123866886</v>
      </c>
      <c r="BB330" s="97">
        <f t="shared" si="652"/>
        <v>0.49445517182778692</v>
      </c>
      <c r="BC330" s="97">
        <f t="shared" si="653"/>
        <v>0</v>
      </c>
      <c r="BD330" s="97">
        <f t="shared" si="654"/>
        <v>0</v>
      </c>
      <c r="BE330" s="97">
        <f t="shared" si="655"/>
        <v>0</v>
      </c>
      <c r="BF330" s="97">
        <f>SIN((90-$Y$9)*$AE$8)*TAN($AC$9*$AE$8)/TAN((90-'C'!$F242)*$AE$8)</f>
        <v>-0.70236717856526798</v>
      </c>
      <c r="BG330" s="97">
        <f t="shared" si="656"/>
        <v>3.9313065427916136</v>
      </c>
      <c r="BH330" s="97">
        <f t="shared" si="657"/>
        <v>2.2206545302661587</v>
      </c>
      <c r="BI330" s="97">
        <f t="shared" si="658"/>
        <v>-18.438608413255984</v>
      </c>
      <c r="BJ330" s="97">
        <f t="shared" si="659"/>
        <v>-63.235932093769613</v>
      </c>
      <c r="BK330" s="97">
        <f t="shared" si="660"/>
        <v>44.797323680513628</v>
      </c>
      <c r="BL330" s="97">
        <f t="shared" si="661"/>
        <v>261.6745405070256</v>
      </c>
      <c r="BM330" s="97" t="s">
        <v>8053</v>
      </c>
      <c r="BN330" s="97" t="s">
        <v>8053</v>
      </c>
      <c r="BO330" s="97" t="s">
        <v>8053</v>
      </c>
      <c r="BP330" s="97">
        <f t="shared" si="662"/>
        <v>15.246266023145353</v>
      </c>
      <c r="BQ330" s="97">
        <f t="shared" si="663"/>
        <v>15.246266023145353</v>
      </c>
      <c r="BR330" s="97">
        <f t="shared" si="664"/>
        <v>0.63526108429772299</v>
      </c>
      <c r="BS330" s="97">
        <f t="shared" si="665"/>
        <v>0</v>
      </c>
      <c r="BT330" s="97">
        <f t="shared" si="666"/>
        <v>0</v>
      </c>
      <c r="BU330" s="97">
        <f t="shared" si="667"/>
        <v>0</v>
      </c>
      <c r="BV330" s="97">
        <f>SIN((90-$Y$9)*$AE$8)*TAN($AE$10*$AE$8)/TAN((90-'C'!$F242)*$AE$8)</f>
        <v>5.6783945509961145E-2</v>
      </c>
      <c r="BW330" s="97">
        <f t="shared" si="668"/>
        <v>2.5695650812758864E-2</v>
      </c>
      <c r="BX330" s="97">
        <f t="shared" si="669"/>
        <v>1.0127663357422376</v>
      </c>
      <c r="BY330" s="97">
        <f t="shared" si="670"/>
        <v>3.2141544902121444</v>
      </c>
      <c r="BZ330" s="97">
        <f t="shared" si="671"/>
        <v>9.1069592988755232</v>
      </c>
      <c r="CA330" s="97">
        <f t="shared" si="672"/>
        <v>-5.8928048086633789</v>
      </c>
      <c r="CB330" s="97">
        <f t="shared" si="673"/>
        <v>167.67888621091234</v>
      </c>
      <c r="CC330" s="97" t="s">
        <v>8053</v>
      </c>
      <c r="CD330" s="97" t="s">
        <v>8053</v>
      </c>
      <c r="CE330" s="97" t="s">
        <v>8053</v>
      </c>
      <c r="CF330" s="97">
        <f t="shared" si="674"/>
        <v>0</v>
      </c>
      <c r="CG330" s="97">
        <f t="shared" si="675"/>
        <v>0</v>
      </c>
      <c r="CH330" s="97">
        <f t="shared" si="676"/>
        <v>0</v>
      </c>
      <c r="CI330" s="97">
        <f t="shared" si="677"/>
        <v>0</v>
      </c>
      <c r="CJ330" s="97">
        <f t="shared" si="678"/>
        <v>0</v>
      </c>
      <c r="CK330" s="97">
        <f t="shared" si="679"/>
        <v>0</v>
      </c>
      <c r="CL330" s="97">
        <f>90-'C'!$F242</f>
        <v>76.406999999999996</v>
      </c>
      <c r="CM330" s="97">
        <v>16</v>
      </c>
      <c r="CN330" s="97"/>
      <c r="CO330" s="97"/>
      <c r="CP330" s="97">
        <f>$K315</f>
        <v>0</v>
      </c>
      <c r="CQ330" s="97"/>
      <c r="CR330" s="97" t="s">
        <v>8211</v>
      </c>
      <c r="CS330" s="97">
        <f t="shared" si="680"/>
        <v>16</v>
      </c>
      <c r="CT330" s="97">
        <f t="shared" si="681"/>
        <v>34.31666666666667</v>
      </c>
      <c r="CU330" s="97">
        <f>'C'!F242</f>
        <v>13.593</v>
      </c>
      <c r="CV330" s="97">
        <f t="shared" si="682"/>
        <v>3.1415926535897931</v>
      </c>
      <c r="CW330" s="97">
        <f t="shared" si="683"/>
        <v>1.7453292519943295E-2</v>
      </c>
      <c r="CX330" s="97">
        <f t="shared" si="684"/>
        <v>57.295779513082323</v>
      </c>
      <c r="CY330" s="97">
        <f t="shared" si="685"/>
        <v>0.59893882164272083</v>
      </c>
      <c r="CZ330" s="97">
        <f t="shared" si="686"/>
        <v>0.23724260522358923</v>
      </c>
      <c r="DA330" s="97">
        <f t="shared" si="687"/>
        <v>1.7549905588883561</v>
      </c>
      <c r="DB330" s="97">
        <f t="shared" si="688"/>
        <v>72.871898754101935</v>
      </c>
      <c r="DC330" s="97">
        <f t="shared" si="689"/>
        <v>72.871898754101935</v>
      </c>
      <c r="DD330" s="97">
        <f t="shared" si="690"/>
        <v>287.12810124589805</v>
      </c>
      <c r="DE330" s="97"/>
      <c r="DF330" s="97"/>
      <c r="DG330" s="97"/>
      <c r="DH330" s="97"/>
      <c r="DI330" s="97"/>
      <c r="DJ330" s="97"/>
      <c r="DK330" s="97"/>
      <c r="DL330" s="97"/>
      <c r="DM330" s="97"/>
      <c r="DN330" s="97"/>
      <c r="DO330" s="97"/>
    </row>
    <row r="331" spans="1:119" ht="30" customHeight="1" x14ac:dyDescent="0.2">
      <c r="A331" s="97">
        <f t="shared" si="613"/>
        <v>0</v>
      </c>
      <c r="B331" s="97">
        <f t="shared" si="614"/>
        <v>0.23628702157603101</v>
      </c>
      <c r="C331" s="97">
        <f t="shared" si="615"/>
        <v>0.23628702157603101</v>
      </c>
      <c r="D331" s="97">
        <f t="shared" si="616"/>
        <v>0.49411332280773751</v>
      </c>
      <c r="E331" s="97">
        <f t="shared" si="617"/>
        <v>0</v>
      </c>
      <c r="F331" s="98">
        <f t="shared" si="618"/>
        <v>0.49411332280773751</v>
      </c>
      <c r="G331" s="97">
        <f t="shared" si="619"/>
        <v>0.63642186042639304</v>
      </c>
      <c r="H331" s="97">
        <f t="shared" si="620"/>
        <v>0</v>
      </c>
      <c r="I331" s="98">
        <f t="shared" si="621"/>
        <v>0.63642186042639304</v>
      </c>
      <c r="J331" s="97">
        <f t="shared" si="622"/>
        <v>0</v>
      </c>
      <c r="K331" s="97">
        <f t="shared" si="623"/>
        <v>0</v>
      </c>
      <c r="L331" s="98">
        <f t="shared" si="624"/>
        <v>0</v>
      </c>
      <c r="M331" s="98">
        <f t="shared" si="625"/>
        <v>17</v>
      </c>
      <c r="N331" s="97"/>
      <c r="O331" s="97"/>
      <c r="P331" s="97"/>
      <c r="Q331" s="98">
        <f t="shared" si="691"/>
        <v>17</v>
      </c>
      <c r="R331" s="97">
        <f t="shared" si="626"/>
        <v>105.87231873866266</v>
      </c>
      <c r="S331" s="97">
        <f t="shared" si="627"/>
        <v>73.263393874738597</v>
      </c>
      <c r="T331" s="97">
        <f t="shared" si="628"/>
        <v>32.608924863924059</v>
      </c>
      <c r="U331" s="97" t="str">
        <f t="shared" si="629"/>
        <v>QSOS</v>
      </c>
      <c r="V331" s="97">
        <f t="shared" si="630"/>
        <v>286.7366061252614</v>
      </c>
      <c r="W331" s="97">
        <f t="shared" si="533"/>
        <v>319</v>
      </c>
      <c r="X331" s="97">
        <f>SIN((90-$Y$9)*$AE$8)*TAN($AE$9*$AE$8)/TAN((90-'C'!$F243)*$AE$8)</f>
        <v>0.68532527885486705</v>
      </c>
      <c r="Y331" s="97">
        <f t="shared" si="631"/>
        <v>3.9313065427916092</v>
      </c>
      <c r="Z331" s="97">
        <f t="shared" si="632"/>
        <v>2.2206545302661578</v>
      </c>
      <c r="AA331" s="97">
        <f t="shared" si="633"/>
        <v>17.975729006934834</v>
      </c>
      <c r="AB331" s="97">
        <f t="shared" si="634"/>
        <v>63.235932093769605</v>
      </c>
      <c r="AC331" s="97">
        <f t="shared" si="635"/>
        <v>-45.260203086834771</v>
      </c>
      <c r="AD331" s="97">
        <f t="shared" si="636"/>
        <v>98.788338899295553</v>
      </c>
      <c r="AE331" s="97">
        <f>(COS( 90.833*$AE$8)-SIN($Y$9*$AE$8)*SIN('C'!$F243*$AE$8))/COS($Y$9*$AE$8)/COS('C'!$F243*$AE$8)</f>
        <v>-0.17912588547952479</v>
      </c>
      <c r="AF331" s="97">
        <f t="shared" si="637"/>
        <v>100.31884925551698</v>
      </c>
      <c r="AG331" s="97">
        <f>('C'!$E243+$AG$9+$AA$9/15)</f>
        <v>12.256777777777781</v>
      </c>
      <c r="AH331" s="97">
        <f t="shared" si="638"/>
        <v>0</v>
      </c>
      <c r="AI331" s="97">
        <f t="shared" si="639"/>
        <v>0</v>
      </c>
      <c r="AJ331" s="97">
        <f t="shared" si="640"/>
        <v>0</v>
      </c>
      <c r="AK331" s="97">
        <f t="shared" si="641"/>
        <v>5.6708885178247446</v>
      </c>
      <c r="AL331" s="97">
        <f t="shared" si="642"/>
        <v>5.6708885178247446</v>
      </c>
      <c r="AM331" s="97"/>
      <c r="AN331" s="97"/>
      <c r="AO331" s="97">
        <f t="shared" si="643"/>
        <v>0.23628702157603101</v>
      </c>
      <c r="AP331" s="97">
        <f>SIN((90-$Y$9)*$AE$8)*TAN($AC$10*$AE$8)/TAN((90-'C'!$F243)*$AE$8)</f>
        <v>-5.5406167142642869E-2</v>
      </c>
      <c r="AQ331" s="97">
        <f t="shared" si="644"/>
        <v>2.5695650812758871E-2</v>
      </c>
      <c r="AR331" s="97">
        <f t="shared" si="645"/>
        <v>1.0127663357422376</v>
      </c>
      <c r="AS331" s="97">
        <f t="shared" si="646"/>
        <v>-3.136088842994309</v>
      </c>
      <c r="AT331" s="97">
        <f t="shared" si="647"/>
        <v>-9.106959298875525</v>
      </c>
      <c r="AU331" s="97">
        <f t="shared" si="648"/>
        <v>5.970870455881216</v>
      </c>
      <c r="AV331" s="97">
        <f t="shared" si="649"/>
        <v>192.24304814186982</v>
      </c>
      <c r="AW331" s="97" t="s">
        <v>8053</v>
      </c>
      <c r="AX331" s="97" t="s">
        <v>8053</v>
      </c>
      <c r="AY331" s="97" t="s">
        <v>8053</v>
      </c>
      <c r="AZ331" s="97">
        <f t="shared" si="650"/>
        <v>11.858719747385701</v>
      </c>
      <c r="BA331" s="97">
        <f t="shared" si="651"/>
        <v>11.858719747385701</v>
      </c>
      <c r="BB331" s="97">
        <f t="shared" si="652"/>
        <v>0.49411332280773751</v>
      </c>
      <c r="BC331" s="97">
        <f t="shared" si="653"/>
        <v>0</v>
      </c>
      <c r="BD331" s="97">
        <f t="shared" si="654"/>
        <v>0</v>
      </c>
      <c r="BE331" s="97">
        <f t="shared" si="655"/>
        <v>0</v>
      </c>
      <c r="BF331" s="97">
        <f>SIN((90-$Y$9)*$AE$8)*TAN($AC$9*$AE$8)/TAN((90-'C'!$F243)*$AE$8)</f>
        <v>-0.68532527885486738</v>
      </c>
      <c r="BG331" s="97">
        <f t="shared" si="656"/>
        <v>3.9313065427916136</v>
      </c>
      <c r="BH331" s="97">
        <f t="shared" si="657"/>
        <v>2.2206545302661587</v>
      </c>
      <c r="BI331" s="97">
        <f t="shared" si="658"/>
        <v>-17.975729006934838</v>
      </c>
      <c r="BJ331" s="97">
        <f t="shared" si="659"/>
        <v>-63.235932093769613</v>
      </c>
      <c r="BK331" s="97">
        <f t="shared" si="660"/>
        <v>45.260203086834778</v>
      </c>
      <c r="BL331" s="97">
        <f t="shared" si="661"/>
        <v>261.21166110070448</v>
      </c>
      <c r="BM331" s="97" t="s">
        <v>8053</v>
      </c>
      <c r="BN331" s="97" t="s">
        <v>8053</v>
      </c>
      <c r="BO331" s="97" t="s">
        <v>8053</v>
      </c>
      <c r="BP331" s="97">
        <f t="shared" si="662"/>
        <v>15.274124650233434</v>
      </c>
      <c r="BQ331" s="97">
        <f t="shared" si="663"/>
        <v>15.274124650233434</v>
      </c>
      <c r="BR331" s="97">
        <f t="shared" si="664"/>
        <v>0.63642186042639304</v>
      </c>
      <c r="BS331" s="97">
        <f t="shared" si="665"/>
        <v>0</v>
      </c>
      <c r="BT331" s="97">
        <f t="shared" si="666"/>
        <v>0</v>
      </c>
      <c r="BU331" s="97">
        <f t="shared" si="667"/>
        <v>0</v>
      </c>
      <c r="BV331" s="97">
        <f>SIN((90-$Y$9)*$AE$8)*TAN($AE$10*$AE$8)/TAN((90-'C'!$F243)*$AE$8)</f>
        <v>5.5406167142642855E-2</v>
      </c>
      <c r="BW331" s="97">
        <f t="shared" si="668"/>
        <v>2.5695650812758864E-2</v>
      </c>
      <c r="BX331" s="97">
        <f t="shared" si="669"/>
        <v>1.0127663357422376</v>
      </c>
      <c r="BY331" s="97">
        <f t="shared" si="670"/>
        <v>3.1360888429943086</v>
      </c>
      <c r="BZ331" s="97">
        <f t="shared" si="671"/>
        <v>9.1069592988755232</v>
      </c>
      <c r="CA331" s="97">
        <f t="shared" si="672"/>
        <v>-5.9708704558812151</v>
      </c>
      <c r="CB331" s="97">
        <f t="shared" si="673"/>
        <v>167.75695185813018</v>
      </c>
      <c r="CC331" s="97" t="s">
        <v>8053</v>
      </c>
      <c r="CD331" s="97" t="s">
        <v>8053</v>
      </c>
      <c r="CE331" s="97" t="s">
        <v>8053</v>
      </c>
      <c r="CF331" s="97">
        <f t="shared" si="674"/>
        <v>0</v>
      </c>
      <c r="CG331" s="97">
        <f t="shared" si="675"/>
        <v>0</v>
      </c>
      <c r="CH331" s="97">
        <f t="shared" si="676"/>
        <v>0</v>
      </c>
      <c r="CI331" s="97">
        <f t="shared" si="677"/>
        <v>0</v>
      </c>
      <c r="CJ331" s="97">
        <f t="shared" si="678"/>
        <v>0</v>
      </c>
      <c r="CK331" s="97">
        <f t="shared" si="679"/>
        <v>0</v>
      </c>
      <c r="CL331" s="97">
        <f>90-'C'!$F243</f>
        <v>76.724999999999994</v>
      </c>
      <c r="CM331" s="97">
        <v>17</v>
      </c>
      <c r="CN331" s="97"/>
      <c r="CO331" s="97"/>
      <c r="CP331" s="97"/>
      <c r="CQ331" s="97"/>
      <c r="CR331" s="97" t="s">
        <v>8211</v>
      </c>
      <c r="CS331" s="97">
        <f t="shared" si="680"/>
        <v>17</v>
      </c>
      <c r="CT331" s="97">
        <f t="shared" si="681"/>
        <v>34.31666666666667</v>
      </c>
      <c r="CU331" s="97">
        <f>'C'!F243</f>
        <v>13.275</v>
      </c>
      <c r="CV331" s="97">
        <f t="shared" si="682"/>
        <v>3.1415926535897931</v>
      </c>
      <c r="CW331" s="97">
        <f t="shared" si="683"/>
        <v>1.7453292519943295E-2</v>
      </c>
      <c r="CX331" s="97">
        <f t="shared" si="684"/>
        <v>57.295779513082323</v>
      </c>
      <c r="CY331" s="97">
        <f t="shared" si="685"/>
        <v>0.59893882164272083</v>
      </c>
      <c r="CZ331" s="97">
        <f t="shared" si="686"/>
        <v>0.23169245820224726</v>
      </c>
      <c r="DA331" s="97">
        <f t="shared" si="687"/>
        <v>1.7508942213206335</v>
      </c>
      <c r="DB331" s="97">
        <f t="shared" si="688"/>
        <v>73.263393874738597</v>
      </c>
      <c r="DC331" s="97">
        <f t="shared" si="689"/>
        <v>73.263393874738597</v>
      </c>
      <c r="DD331" s="97">
        <f t="shared" si="690"/>
        <v>286.7366061252614</v>
      </c>
      <c r="DE331" s="97"/>
      <c r="DF331" s="97"/>
      <c r="DG331" s="97"/>
      <c r="DH331" s="97"/>
      <c r="DI331" s="97"/>
      <c r="DJ331" s="97"/>
      <c r="DK331" s="97"/>
      <c r="DL331" s="97"/>
      <c r="DM331" s="97"/>
      <c r="DN331" s="97"/>
      <c r="DO331" s="97"/>
    </row>
    <row r="332" spans="1:119" ht="30" customHeight="1" x14ac:dyDescent="0.2">
      <c r="A332" s="97">
        <f t="shared" si="613"/>
        <v>0</v>
      </c>
      <c r="B332" s="97">
        <f t="shared" si="614"/>
        <v>0.23482123145212561</v>
      </c>
      <c r="C332" s="97">
        <f t="shared" si="615"/>
        <v>0.23482123145212561</v>
      </c>
      <c r="D332" s="97">
        <f t="shared" si="616"/>
        <v>0.49372699457750374</v>
      </c>
      <c r="E332" s="97">
        <f t="shared" si="617"/>
        <v>0</v>
      </c>
      <c r="F332" s="98">
        <f t="shared" si="618"/>
        <v>0.49372699457750374</v>
      </c>
      <c r="G332" s="97">
        <f t="shared" si="619"/>
        <v>0.63755431721696476</v>
      </c>
      <c r="H332" s="97">
        <f t="shared" si="620"/>
        <v>0</v>
      </c>
      <c r="I332" s="98">
        <f t="shared" si="621"/>
        <v>0.63755431721696476</v>
      </c>
      <c r="J332" s="97">
        <f t="shared" si="622"/>
        <v>0</v>
      </c>
      <c r="K332" s="97">
        <f t="shared" si="623"/>
        <v>0</v>
      </c>
      <c r="L332" s="98">
        <f t="shared" si="624"/>
        <v>0</v>
      </c>
      <c r="M332" s="98">
        <f t="shared" si="625"/>
        <v>18</v>
      </c>
      <c r="N332" s="97"/>
      <c r="O332" s="97"/>
      <c r="P332" s="97"/>
      <c r="Q332" s="98">
        <f t="shared" si="691"/>
        <v>18</v>
      </c>
      <c r="R332" s="97">
        <f t="shared" si="626"/>
        <v>105.87231873866266</v>
      </c>
      <c r="S332" s="97">
        <f t="shared" si="627"/>
        <v>73.660746341700303</v>
      </c>
      <c r="T332" s="97">
        <f t="shared" si="628"/>
        <v>32.211572396962353</v>
      </c>
      <c r="U332" s="97" t="str">
        <f t="shared" si="629"/>
        <v>QSOS</v>
      </c>
      <c r="V332" s="97">
        <f t="shared" si="630"/>
        <v>286.3392536582997</v>
      </c>
      <c r="W332" s="97">
        <f t="shared" si="533"/>
        <v>320</v>
      </c>
      <c r="X332" s="97">
        <f>SIN((90-$Y$9)*$AE$8)*TAN($AE$9*$AE$8)/TAN((90-'C'!$F244)*$AE$8)</f>
        <v>0.66806104781762154</v>
      </c>
      <c r="Y332" s="97">
        <f t="shared" si="631"/>
        <v>3.9313065427916092</v>
      </c>
      <c r="Z332" s="97">
        <f t="shared" si="632"/>
        <v>2.2206545302661578</v>
      </c>
      <c r="AA332" s="97">
        <f t="shared" si="633"/>
        <v>17.508044562328962</v>
      </c>
      <c r="AB332" s="97">
        <f t="shared" si="634"/>
        <v>63.235932093769605</v>
      </c>
      <c r="AC332" s="97">
        <f t="shared" si="635"/>
        <v>-45.727887531440643</v>
      </c>
      <c r="AD332" s="97">
        <f t="shared" si="636"/>
        <v>99.256023343901433</v>
      </c>
      <c r="AE332" s="97">
        <f>(COS( 90.833*$AE$8)-SIN($Y$9*$AE$8)*SIN('C'!$F244*$AE$8))/COS($Y$9*$AE$8)/COS('C'!$F244*$AE$8)</f>
        <v>-0.17504532774051551</v>
      </c>
      <c r="AF332" s="97">
        <f t="shared" si="637"/>
        <v>100.08129591209389</v>
      </c>
      <c r="AG332" s="97">
        <f>('C'!$E244+$AG$9+$AA$9/15)</f>
        <v>12.252777777777776</v>
      </c>
      <c r="AH332" s="97">
        <f t="shared" si="638"/>
        <v>0</v>
      </c>
      <c r="AI332" s="97">
        <f t="shared" si="639"/>
        <v>0</v>
      </c>
      <c r="AJ332" s="97">
        <f t="shared" si="640"/>
        <v>0</v>
      </c>
      <c r="AK332" s="97">
        <f t="shared" si="641"/>
        <v>5.6357095548510143</v>
      </c>
      <c r="AL332" s="97">
        <f t="shared" si="642"/>
        <v>5.6357095548510143</v>
      </c>
      <c r="AM332" s="97"/>
      <c r="AN332" s="97"/>
      <c r="AO332" s="97">
        <f t="shared" si="643"/>
        <v>0.23482123145212561</v>
      </c>
      <c r="AP332" s="97">
        <f>SIN((90-$Y$9)*$AE$8)*TAN($AC$10*$AE$8)/TAN((90-'C'!$F244)*$AE$8)</f>
        <v>-5.4010414060198346E-2</v>
      </c>
      <c r="AQ332" s="97">
        <f t="shared" si="644"/>
        <v>2.5695650812758871E-2</v>
      </c>
      <c r="AR332" s="97">
        <f t="shared" si="645"/>
        <v>1.0127663357422376</v>
      </c>
      <c r="AS332" s="97">
        <f t="shared" si="646"/>
        <v>-3.0570106801102086</v>
      </c>
      <c r="AT332" s="97">
        <f t="shared" si="647"/>
        <v>-9.106959298875525</v>
      </c>
      <c r="AU332" s="97">
        <f t="shared" si="648"/>
        <v>6.0499486187653169</v>
      </c>
      <c r="AV332" s="97">
        <f t="shared" si="649"/>
        <v>192.16396997898573</v>
      </c>
      <c r="AW332" s="97" t="s">
        <v>8053</v>
      </c>
      <c r="AX332" s="97" t="s">
        <v>8053</v>
      </c>
      <c r="AY332" s="97" t="s">
        <v>8053</v>
      </c>
      <c r="AZ332" s="97">
        <f t="shared" si="650"/>
        <v>11.849447869860089</v>
      </c>
      <c r="BA332" s="97">
        <f t="shared" si="651"/>
        <v>11.849447869860089</v>
      </c>
      <c r="BB332" s="97">
        <f t="shared" si="652"/>
        <v>0.49372699457750374</v>
      </c>
      <c r="BC332" s="97">
        <f t="shared" si="653"/>
        <v>0</v>
      </c>
      <c r="BD332" s="97">
        <f t="shared" si="654"/>
        <v>0</v>
      </c>
      <c r="BE332" s="97">
        <f t="shared" si="655"/>
        <v>0</v>
      </c>
      <c r="BF332" s="97">
        <f>SIN((90-$Y$9)*$AE$8)*TAN($AC$9*$AE$8)/TAN((90-'C'!$F244)*$AE$8)</f>
        <v>-0.66806104781762177</v>
      </c>
      <c r="BG332" s="97">
        <f t="shared" si="656"/>
        <v>3.9313065427916136</v>
      </c>
      <c r="BH332" s="97">
        <f t="shared" si="657"/>
        <v>2.2206545302661587</v>
      </c>
      <c r="BI332" s="97">
        <f t="shared" si="658"/>
        <v>-17.508044562328962</v>
      </c>
      <c r="BJ332" s="97">
        <f t="shared" si="659"/>
        <v>-63.235932093769613</v>
      </c>
      <c r="BK332" s="97">
        <f t="shared" si="660"/>
        <v>45.727887531440651</v>
      </c>
      <c r="BL332" s="97">
        <f t="shared" si="661"/>
        <v>260.7439766560986</v>
      </c>
      <c r="BM332" s="97" t="s">
        <v>8053</v>
      </c>
      <c r="BN332" s="97" t="s">
        <v>8053</v>
      </c>
      <c r="BO332" s="97" t="s">
        <v>8053</v>
      </c>
      <c r="BP332" s="97">
        <f t="shared" si="662"/>
        <v>15.301303613207153</v>
      </c>
      <c r="BQ332" s="97">
        <f t="shared" si="663"/>
        <v>15.301303613207153</v>
      </c>
      <c r="BR332" s="97">
        <f t="shared" si="664"/>
        <v>0.63755431721696476</v>
      </c>
      <c r="BS332" s="97">
        <f t="shared" si="665"/>
        <v>0</v>
      </c>
      <c r="BT332" s="97">
        <f t="shared" si="666"/>
        <v>0</v>
      </c>
      <c r="BU332" s="97">
        <f t="shared" si="667"/>
        <v>0</v>
      </c>
      <c r="BV332" s="97">
        <f>SIN((90-$Y$9)*$AE$8)*TAN($AE$10*$AE$8)/TAN((90-'C'!$F244)*$AE$8)</f>
        <v>5.4010414060198339E-2</v>
      </c>
      <c r="BW332" s="97">
        <f t="shared" si="668"/>
        <v>2.5695650812758864E-2</v>
      </c>
      <c r="BX332" s="97">
        <f t="shared" si="669"/>
        <v>1.0127663357422376</v>
      </c>
      <c r="BY332" s="97">
        <f t="shared" si="670"/>
        <v>3.0570106801102082</v>
      </c>
      <c r="BZ332" s="97">
        <f t="shared" si="671"/>
        <v>9.1069592988755232</v>
      </c>
      <c r="CA332" s="97">
        <f t="shared" si="672"/>
        <v>-6.0499486187653151</v>
      </c>
      <c r="CB332" s="97">
        <f t="shared" si="673"/>
        <v>167.83603002101427</v>
      </c>
      <c r="CC332" s="97" t="s">
        <v>8053</v>
      </c>
      <c r="CD332" s="97" t="s">
        <v>8053</v>
      </c>
      <c r="CE332" s="97" t="s">
        <v>8053</v>
      </c>
      <c r="CF332" s="97">
        <f t="shared" si="674"/>
        <v>0</v>
      </c>
      <c r="CG332" s="97">
        <f t="shared" si="675"/>
        <v>0</v>
      </c>
      <c r="CH332" s="97">
        <f t="shared" si="676"/>
        <v>0</v>
      </c>
      <c r="CI332" s="97">
        <f t="shared" si="677"/>
        <v>0</v>
      </c>
      <c r="CJ332" s="97">
        <f t="shared" si="678"/>
        <v>0</v>
      </c>
      <c r="CK332" s="97">
        <f t="shared" si="679"/>
        <v>0</v>
      </c>
      <c r="CL332" s="97">
        <f>90-'C'!$F244</f>
        <v>77.048000000000002</v>
      </c>
      <c r="CM332" s="97">
        <v>18</v>
      </c>
      <c r="CN332" s="97"/>
      <c r="CO332" s="97"/>
      <c r="CP332" s="97"/>
      <c r="CQ332" s="97"/>
      <c r="CR332" s="97" t="s">
        <v>8211</v>
      </c>
      <c r="CS332" s="97">
        <f t="shared" si="680"/>
        <v>18</v>
      </c>
      <c r="CT332" s="97">
        <f t="shared" si="681"/>
        <v>34.31666666666667</v>
      </c>
      <c r="CU332" s="97">
        <f>'C'!F244</f>
        <v>12.952</v>
      </c>
      <c r="CV332" s="97">
        <f t="shared" si="682"/>
        <v>3.1415926535897931</v>
      </c>
      <c r="CW332" s="97">
        <f t="shared" si="683"/>
        <v>1.7453292519943295E-2</v>
      </c>
      <c r="CX332" s="97">
        <f t="shared" si="684"/>
        <v>57.295779513082323</v>
      </c>
      <c r="CY332" s="97">
        <f t="shared" si="685"/>
        <v>0.59893882164272083</v>
      </c>
      <c r="CZ332" s="97">
        <f t="shared" si="686"/>
        <v>0.22605504471830556</v>
      </c>
      <c r="DA332" s="97">
        <f t="shared" si="687"/>
        <v>1.7467481333287798</v>
      </c>
      <c r="DB332" s="97">
        <f t="shared" si="688"/>
        <v>73.660746341700303</v>
      </c>
      <c r="DC332" s="97">
        <f t="shared" si="689"/>
        <v>73.660746341700303</v>
      </c>
      <c r="DD332" s="97">
        <f t="shared" si="690"/>
        <v>286.3392536582997</v>
      </c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7"/>
    </row>
    <row r="333" spans="1:119" ht="30" customHeight="1" x14ac:dyDescent="0.2">
      <c r="A333" s="97">
        <f t="shared" si="613"/>
        <v>0</v>
      </c>
      <c r="B333" s="97">
        <f t="shared" si="614"/>
        <v>0.23335015608247792</v>
      </c>
      <c r="C333" s="97">
        <f t="shared" si="615"/>
        <v>0.23335015608247792</v>
      </c>
      <c r="D333" s="97">
        <f t="shared" si="616"/>
        <v>0.49333921925961316</v>
      </c>
      <c r="E333" s="97">
        <f t="shared" si="617"/>
        <v>0</v>
      </c>
      <c r="F333" s="98">
        <f t="shared" si="618"/>
        <v>0.49333921925961316</v>
      </c>
      <c r="G333" s="97">
        <f t="shared" si="619"/>
        <v>0.63869205925327932</v>
      </c>
      <c r="H333" s="97">
        <f t="shared" si="620"/>
        <v>0</v>
      </c>
      <c r="I333" s="98">
        <f t="shared" si="621"/>
        <v>0.63869205925327932</v>
      </c>
      <c r="J333" s="97">
        <f t="shared" si="622"/>
        <v>0</v>
      </c>
      <c r="K333" s="97">
        <f t="shared" si="623"/>
        <v>0</v>
      </c>
      <c r="L333" s="98">
        <f t="shared" si="624"/>
        <v>0</v>
      </c>
      <c r="M333" s="98">
        <f t="shared" si="625"/>
        <v>19</v>
      </c>
      <c r="N333" s="97"/>
      <c r="O333" s="97"/>
      <c r="P333" s="97"/>
      <c r="Q333" s="98">
        <f t="shared" si="691"/>
        <v>19</v>
      </c>
      <c r="R333" s="97">
        <f t="shared" si="626"/>
        <v>105.87231873866266</v>
      </c>
      <c r="S333" s="97">
        <f t="shared" si="627"/>
        <v>74.061493037477362</v>
      </c>
      <c r="T333" s="97">
        <f t="shared" si="628"/>
        <v>31.810825701185294</v>
      </c>
      <c r="U333" s="97" t="str">
        <f t="shared" si="629"/>
        <v>QSOS</v>
      </c>
      <c r="V333" s="97">
        <f t="shared" si="630"/>
        <v>285.93850696252264</v>
      </c>
      <c r="W333" s="97">
        <f t="shared" si="533"/>
        <v>321</v>
      </c>
      <c r="X333" s="97">
        <f>SIN((90-$Y$9)*$AE$8)*TAN($AE$9*$AE$8)/TAN((90-'C'!$F245)*$AE$8)</f>
        <v>0.65068179827757622</v>
      </c>
      <c r="Y333" s="97">
        <f t="shared" si="631"/>
        <v>3.9313065427916092</v>
      </c>
      <c r="Z333" s="97">
        <f t="shared" si="632"/>
        <v>2.2206545302661578</v>
      </c>
      <c r="AA333" s="97">
        <f t="shared" si="633"/>
        <v>17.038457429255764</v>
      </c>
      <c r="AB333" s="97">
        <f t="shared" si="634"/>
        <v>63.235932093769605</v>
      </c>
      <c r="AC333" s="97">
        <f t="shared" si="635"/>
        <v>-46.197474664513841</v>
      </c>
      <c r="AD333" s="97">
        <f t="shared" si="636"/>
        <v>99.725610476974623</v>
      </c>
      <c r="AE333" s="97">
        <f>(COS( 90.833*$AE$8)-SIN($Y$9*$AE$8)*SIN('C'!$F245*$AE$8))/COS($Y$9*$AE$8)/COS('C'!$F245*$AE$8)</f>
        <v>-0.17093816560526354</v>
      </c>
      <c r="AF333" s="97">
        <f t="shared" si="637"/>
        <v>99.842370456039291</v>
      </c>
      <c r="AG333" s="97">
        <f>('C'!$E245+$AG$9+$AA$9/15)</f>
        <v>12.248777777777779</v>
      </c>
      <c r="AH333" s="97">
        <f t="shared" si="638"/>
        <v>0</v>
      </c>
      <c r="AI333" s="97">
        <f t="shared" si="639"/>
        <v>0</v>
      </c>
      <c r="AJ333" s="97">
        <f t="shared" si="640"/>
        <v>0</v>
      </c>
      <c r="AK333" s="97">
        <f t="shared" si="641"/>
        <v>5.6004037459794702</v>
      </c>
      <c r="AL333" s="97">
        <f t="shared" si="642"/>
        <v>5.6004037459794702</v>
      </c>
      <c r="AM333" s="97"/>
      <c r="AN333" s="97"/>
      <c r="AO333" s="97">
        <f t="shared" si="643"/>
        <v>0.23335015608247792</v>
      </c>
      <c r="AP333" s="97">
        <f>SIN((90-$Y$9)*$AE$8)*TAN($AC$10*$AE$8)/TAN((90-'C'!$F245)*$AE$8)</f>
        <v>-5.2605362131516516E-2</v>
      </c>
      <c r="AQ333" s="97">
        <f t="shared" si="644"/>
        <v>2.5695650812758871E-2</v>
      </c>
      <c r="AR333" s="97">
        <f t="shared" si="645"/>
        <v>1.0127663357422376</v>
      </c>
      <c r="AS333" s="97">
        <f t="shared" si="646"/>
        <v>-2.9774115656695836</v>
      </c>
      <c r="AT333" s="97">
        <f t="shared" si="647"/>
        <v>-9.106959298875525</v>
      </c>
      <c r="AU333" s="97">
        <f t="shared" si="648"/>
        <v>6.1295477332059409</v>
      </c>
      <c r="AV333" s="97">
        <f t="shared" si="649"/>
        <v>192.08437086454509</v>
      </c>
      <c r="AW333" s="97" t="s">
        <v>8053</v>
      </c>
      <c r="AX333" s="97" t="s">
        <v>8053</v>
      </c>
      <c r="AY333" s="97" t="s">
        <v>8053</v>
      </c>
      <c r="AZ333" s="97">
        <f t="shared" si="650"/>
        <v>11.840141262230716</v>
      </c>
      <c r="BA333" s="97">
        <f t="shared" si="651"/>
        <v>11.840141262230716</v>
      </c>
      <c r="BB333" s="97">
        <f t="shared" si="652"/>
        <v>0.49333921925961316</v>
      </c>
      <c r="BC333" s="97">
        <f t="shared" si="653"/>
        <v>0</v>
      </c>
      <c r="BD333" s="97">
        <f t="shared" si="654"/>
        <v>0</v>
      </c>
      <c r="BE333" s="97">
        <f t="shared" si="655"/>
        <v>0</v>
      </c>
      <c r="BF333" s="97">
        <f>SIN((90-$Y$9)*$AE$8)*TAN($AC$9*$AE$8)/TAN((90-'C'!$F245)*$AE$8)</f>
        <v>-0.65068179827757655</v>
      </c>
      <c r="BG333" s="97">
        <f t="shared" si="656"/>
        <v>3.9313065427916136</v>
      </c>
      <c r="BH333" s="97">
        <f t="shared" si="657"/>
        <v>2.2206545302661587</v>
      </c>
      <c r="BI333" s="97">
        <f t="shared" si="658"/>
        <v>-17.038457429255764</v>
      </c>
      <c r="BJ333" s="97">
        <f t="shared" si="659"/>
        <v>-63.235932093769613</v>
      </c>
      <c r="BK333" s="97">
        <f t="shared" si="660"/>
        <v>46.197474664513848</v>
      </c>
      <c r="BL333" s="97">
        <f t="shared" si="661"/>
        <v>260.27438952302538</v>
      </c>
      <c r="BM333" s="97" t="s">
        <v>8053</v>
      </c>
      <c r="BN333" s="97" t="s">
        <v>8053</v>
      </c>
      <c r="BO333" s="97" t="s">
        <v>8053</v>
      </c>
      <c r="BP333" s="97">
        <f t="shared" si="662"/>
        <v>15.328609422078703</v>
      </c>
      <c r="BQ333" s="97">
        <f t="shared" si="663"/>
        <v>15.328609422078703</v>
      </c>
      <c r="BR333" s="97">
        <f t="shared" si="664"/>
        <v>0.63869205925327932</v>
      </c>
      <c r="BS333" s="97">
        <f t="shared" si="665"/>
        <v>0</v>
      </c>
      <c r="BT333" s="97">
        <f t="shared" si="666"/>
        <v>0</v>
      </c>
      <c r="BU333" s="97">
        <f t="shared" si="667"/>
        <v>0</v>
      </c>
      <c r="BV333" s="97">
        <f>SIN((90-$Y$9)*$AE$8)*TAN($AE$10*$AE$8)/TAN((90-'C'!$F245)*$AE$8)</f>
        <v>5.2605362131516502E-2</v>
      </c>
      <c r="BW333" s="97">
        <f t="shared" si="668"/>
        <v>2.5695650812758864E-2</v>
      </c>
      <c r="BX333" s="97">
        <f t="shared" si="669"/>
        <v>1.0127663357422376</v>
      </c>
      <c r="BY333" s="97">
        <f t="shared" si="670"/>
        <v>2.9774115656695828</v>
      </c>
      <c r="BZ333" s="97">
        <f t="shared" si="671"/>
        <v>9.1069592988755232</v>
      </c>
      <c r="CA333" s="97">
        <f t="shared" si="672"/>
        <v>-6.1295477332059409</v>
      </c>
      <c r="CB333" s="97">
        <f t="shared" si="673"/>
        <v>167.91562913545491</v>
      </c>
      <c r="CC333" s="97" t="s">
        <v>8053</v>
      </c>
      <c r="CD333" s="97" t="s">
        <v>8053</v>
      </c>
      <c r="CE333" s="97" t="s">
        <v>8053</v>
      </c>
      <c r="CF333" s="97">
        <f t="shared" si="674"/>
        <v>0</v>
      </c>
      <c r="CG333" s="97">
        <f t="shared" si="675"/>
        <v>0</v>
      </c>
      <c r="CH333" s="97">
        <f t="shared" si="676"/>
        <v>0</v>
      </c>
      <c r="CI333" s="97">
        <f t="shared" si="677"/>
        <v>0</v>
      </c>
      <c r="CJ333" s="97">
        <f t="shared" si="678"/>
        <v>0</v>
      </c>
      <c r="CK333" s="97">
        <f t="shared" si="679"/>
        <v>0</v>
      </c>
      <c r="CL333" s="97">
        <f>90-'C'!$F245</f>
        <v>77.373999999999995</v>
      </c>
      <c r="CM333" s="97">
        <v>19</v>
      </c>
      <c r="CN333" s="97"/>
      <c r="CO333" s="97"/>
      <c r="CP333" s="97"/>
      <c r="CQ333" s="97"/>
      <c r="CR333" s="97" t="s">
        <v>8211</v>
      </c>
      <c r="CS333" s="97">
        <f t="shared" si="680"/>
        <v>19</v>
      </c>
      <c r="CT333" s="97">
        <f t="shared" si="681"/>
        <v>34.31666666666667</v>
      </c>
      <c r="CU333" s="97">
        <f>'C'!F245</f>
        <v>12.625999999999999</v>
      </c>
      <c r="CV333" s="97">
        <f t="shared" si="682"/>
        <v>3.1415926535897931</v>
      </c>
      <c r="CW333" s="97">
        <f t="shared" si="683"/>
        <v>1.7453292519943295E-2</v>
      </c>
      <c r="CX333" s="97">
        <f t="shared" si="684"/>
        <v>57.295779513082323</v>
      </c>
      <c r="CY333" s="97">
        <f t="shared" si="685"/>
        <v>0.59893882164272083</v>
      </c>
      <c r="CZ333" s="97">
        <f t="shared" si="686"/>
        <v>0.22036527135680403</v>
      </c>
      <c r="DA333" s="97">
        <f t="shared" si="687"/>
        <v>1.7425780974537981</v>
      </c>
      <c r="DB333" s="97">
        <f t="shared" si="688"/>
        <v>74.061493037477362</v>
      </c>
      <c r="DC333" s="97">
        <f t="shared" si="689"/>
        <v>74.061493037477362</v>
      </c>
      <c r="DD333" s="97">
        <f t="shared" si="690"/>
        <v>285.93850696252264</v>
      </c>
      <c r="DE333" s="97"/>
      <c r="DF333" s="97"/>
      <c r="DG333" s="97"/>
      <c r="DH333" s="97"/>
      <c r="DI333" s="97"/>
      <c r="DJ333" s="97"/>
      <c r="DK333" s="97"/>
      <c r="DL333" s="97"/>
      <c r="DM333" s="97"/>
      <c r="DN333" s="97"/>
      <c r="DO333" s="97"/>
    </row>
    <row r="334" spans="1:119" ht="30" customHeight="1" x14ac:dyDescent="0.2">
      <c r="A334" s="97">
        <f t="shared" si="613"/>
        <v>0</v>
      </c>
      <c r="B334" s="97">
        <f t="shared" si="614"/>
        <v>0</v>
      </c>
      <c r="C334" s="97">
        <f t="shared" si="615"/>
        <v>0</v>
      </c>
      <c r="D334" s="97">
        <f t="shared" si="616"/>
        <v>0.49294999598276118</v>
      </c>
      <c r="E334" s="97">
        <f t="shared" si="617"/>
        <v>0</v>
      </c>
      <c r="F334" s="98">
        <f t="shared" si="618"/>
        <v>0.49294999598276118</v>
      </c>
      <c r="G334" s="97">
        <f t="shared" si="619"/>
        <v>0.63983513805337411</v>
      </c>
      <c r="H334" s="97">
        <f t="shared" si="620"/>
        <v>0</v>
      </c>
      <c r="I334" s="98">
        <f t="shared" si="621"/>
        <v>0.63983513805337411</v>
      </c>
      <c r="J334" s="97">
        <f t="shared" si="622"/>
        <v>0</v>
      </c>
      <c r="K334" s="97">
        <f t="shared" si="623"/>
        <v>0</v>
      </c>
      <c r="L334" s="98">
        <f t="shared" si="624"/>
        <v>0</v>
      </c>
      <c r="M334" s="98">
        <f t="shared" si="625"/>
        <v>20</v>
      </c>
      <c r="N334" s="97"/>
      <c r="O334" s="97"/>
      <c r="P334" s="97"/>
      <c r="Q334" s="98">
        <f t="shared" si="691"/>
        <v>20</v>
      </c>
      <c r="R334" s="97">
        <f t="shared" si="626"/>
        <v>105.87231873866266</v>
      </c>
      <c r="S334" s="97">
        <f t="shared" si="627"/>
        <v>74.465634272710176</v>
      </c>
      <c r="T334" s="97">
        <f t="shared" si="628"/>
        <v>31.40668446595248</v>
      </c>
      <c r="U334" s="97" t="str">
        <f t="shared" si="629"/>
        <v>QSOS</v>
      </c>
      <c r="V334" s="97">
        <f t="shared" si="630"/>
        <v>285.53436572728981</v>
      </c>
      <c r="W334" s="97">
        <f t="shared" si="533"/>
        <v>322</v>
      </c>
      <c r="X334" s="97">
        <f>SIN((90-$Y$9)*$AE$8)*TAN($AE$9*$AE$8)/TAN((90-'C'!$F246)*$AE$8)</f>
        <v>0.63318747030068279</v>
      </c>
      <c r="Y334" s="97">
        <f t="shared" si="631"/>
        <v>3.9313065427916092</v>
      </c>
      <c r="Z334" s="97">
        <f t="shared" si="632"/>
        <v>2.2206545302661578</v>
      </c>
      <c r="AA334" s="97">
        <f t="shared" si="633"/>
        <v>16.566949061221649</v>
      </c>
      <c r="AB334" s="97">
        <f t="shared" si="634"/>
        <v>63.235932093769605</v>
      </c>
      <c r="AC334" s="97">
        <f t="shared" si="635"/>
        <v>-46.668983032547956</v>
      </c>
      <c r="AD334" s="97">
        <f t="shared" si="636"/>
        <v>100.19711884500876</v>
      </c>
      <c r="AE334" s="97">
        <f>(COS( 90.833*$AE$8)-SIN($Y$9*$AE$8)*SIN('C'!$F246*$AE$8))/COS($Y$9*$AE$8)/COS('C'!$F246*$AE$8)</f>
        <v>-0.16680439877834682</v>
      </c>
      <c r="AF334" s="97">
        <f t="shared" si="637"/>
        <v>99.602071731394034</v>
      </c>
      <c r="AG334" s="97">
        <f>('C'!$E246+$AG$9+$AA$9/15)</f>
        <v>12.244777777777781</v>
      </c>
      <c r="AH334" s="97">
        <f t="shared" si="638"/>
        <v>0</v>
      </c>
      <c r="AI334" s="97">
        <f t="shared" si="639"/>
        <v>0</v>
      </c>
      <c r="AJ334" s="97">
        <f t="shared" si="640"/>
        <v>0</v>
      </c>
      <c r="AK334" s="97">
        <f t="shared" si="641"/>
        <v>0</v>
      </c>
      <c r="AL334" s="97">
        <f t="shared" si="642"/>
        <v>0</v>
      </c>
      <c r="AM334" s="97"/>
      <c r="AN334" s="97"/>
      <c r="AO334" s="97">
        <f t="shared" si="643"/>
        <v>0</v>
      </c>
      <c r="AP334" s="97">
        <f>SIN((90-$Y$9)*$AE$8)*TAN($AC$10*$AE$8)/TAN((90-'C'!$F246)*$AE$8)</f>
        <v>-5.1191006511137824E-2</v>
      </c>
      <c r="AQ334" s="97">
        <f t="shared" si="644"/>
        <v>2.5695650812758871E-2</v>
      </c>
      <c r="AR334" s="97">
        <f t="shared" si="645"/>
        <v>1.0127663357422376</v>
      </c>
      <c r="AS334" s="97">
        <f t="shared" si="646"/>
        <v>-2.8972911860028177</v>
      </c>
      <c r="AT334" s="97">
        <f t="shared" si="647"/>
        <v>-9.106959298875525</v>
      </c>
      <c r="AU334" s="97">
        <f t="shared" si="648"/>
        <v>6.2096681128727074</v>
      </c>
      <c r="AV334" s="97">
        <f t="shared" si="649"/>
        <v>192.00425048487833</v>
      </c>
      <c r="AW334" s="97" t="s">
        <v>8053</v>
      </c>
      <c r="AX334" s="97" t="s">
        <v>8053</v>
      </c>
      <c r="AY334" s="97" t="s">
        <v>8053</v>
      </c>
      <c r="AZ334" s="97">
        <f t="shared" si="650"/>
        <v>11.830799903586268</v>
      </c>
      <c r="BA334" s="97">
        <f t="shared" si="651"/>
        <v>11.830799903586268</v>
      </c>
      <c r="BB334" s="97">
        <f t="shared" si="652"/>
        <v>0.49294999598276118</v>
      </c>
      <c r="BC334" s="97">
        <f t="shared" si="653"/>
        <v>0</v>
      </c>
      <c r="BD334" s="97">
        <f t="shared" si="654"/>
        <v>0</v>
      </c>
      <c r="BE334" s="97">
        <f t="shared" si="655"/>
        <v>0</v>
      </c>
      <c r="BF334" s="97">
        <f>SIN((90-$Y$9)*$AE$8)*TAN($AC$9*$AE$8)/TAN((90-'C'!$F246)*$AE$8)</f>
        <v>-0.63318747030068301</v>
      </c>
      <c r="BG334" s="97">
        <f t="shared" si="656"/>
        <v>3.9313065427916136</v>
      </c>
      <c r="BH334" s="97">
        <f t="shared" si="657"/>
        <v>2.2206545302661587</v>
      </c>
      <c r="BI334" s="97">
        <f t="shared" si="658"/>
        <v>-16.566949061221649</v>
      </c>
      <c r="BJ334" s="97">
        <f t="shared" si="659"/>
        <v>-63.235932093769613</v>
      </c>
      <c r="BK334" s="97">
        <f t="shared" si="660"/>
        <v>46.668983032547963</v>
      </c>
      <c r="BL334" s="97">
        <f t="shared" si="661"/>
        <v>259.80288115499127</v>
      </c>
      <c r="BM334" s="97" t="s">
        <v>8053</v>
      </c>
      <c r="BN334" s="97" t="s">
        <v>8053</v>
      </c>
      <c r="BO334" s="97" t="s">
        <v>8053</v>
      </c>
      <c r="BP334" s="97">
        <f t="shared" si="662"/>
        <v>15.356043313280978</v>
      </c>
      <c r="BQ334" s="97">
        <f t="shared" si="663"/>
        <v>15.356043313280978</v>
      </c>
      <c r="BR334" s="97">
        <f t="shared" si="664"/>
        <v>0.63983513805337411</v>
      </c>
      <c r="BS334" s="97">
        <f t="shared" si="665"/>
        <v>0</v>
      </c>
      <c r="BT334" s="97">
        <f t="shared" si="666"/>
        <v>0</v>
      </c>
      <c r="BU334" s="97">
        <f t="shared" si="667"/>
        <v>0</v>
      </c>
      <c r="BV334" s="97">
        <f>SIN((90-$Y$9)*$AE$8)*TAN($AE$10*$AE$8)/TAN((90-'C'!$F246)*$AE$8)</f>
        <v>5.119100651113781E-2</v>
      </c>
      <c r="BW334" s="97">
        <f t="shared" si="668"/>
        <v>2.5695650812758864E-2</v>
      </c>
      <c r="BX334" s="97">
        <f t="shared" si="669"/>
        <v>1.0127663357422376</v>
      </c>
      <c r="BY334" s="97">
        <f t="shared" si="670"/>
        <v>2.8972911860028172</v>
      </c>
      <c r="BZ334" s="97">
        <f t="shared" si="671"/>
        <v>9.1069592988755232</v>
      </c>
      <c r="CA334" s="97">
        <f t="shared" si="672"/>
        <v>-6.2096681128727056</v>
      </c>
      <c r="CB334" s="97">
        <f t="shared" si="673"/>
        <v>167.99574951512167</v>
      </c>
      <c r="CC334" s="97" t="s">
        <v>8053</v>
      </c>
      <c r="CD334" s="97" t="s">
        <v>8053</v>
      </c>
      <c r="CE334" s="97" t="s">
        <v>8053</v>
      </c>
      <c r="CF334" s="97">
        <f t="shared" si="674"/>
        <v>0</v>
      </c>
      <c r="CG334" s="97">
        <f t="shared" si="675"/>
        <v>0</v>
      </c>
      <c r="CH334" s="97">
        <f t="shared" si="676"/>
        <v>0</v>
      </c>
      <c r="CI334" s="97">
        <f t="shared" si="677"/>
        <v>0</v>
      </c>
      <c r="CJ334" s="97">
        <f t="shared" si="678"/>
        <v>0</v>
      </c>
      <c r="CK334" s="97">
        <f t="shared" si="679"/>
        <v>0</v>
      </c>
      <c r="CL334" s="97">
        <f>90-'C'!$F246</f>
        <v>77.703000000000003</v>
      </c>
      <c r="CM334" s="97">
        <v>20</v>
      </c>
      <c r="CN334" s="97"/>
      <c r="CO334" s="97"/>
      <c r="CP334" s="97"/>
      <c r="CQ334" s="97"/>
      <c r="CR334" s="97" t="s">
        <v>8211</v>
      </c>
      <c r="CS334" s="97">
        <f t="shared" si="680"/>
        <v>20</v>
      </c>
      <c r="CT334" s="97">
        <f t="shared" si="681"/>
        <v>34.31666666666667</v>
      </c>
      <c r="CU334" s="97">
        <f>'C'!F246</f>
        <v>12.297000000000001</v>
      </c>
      <c r="CV334" s="97">
        <f t="shared" si="682"/>
        <v>3.1415926535897931</v>
      </c>
      <c r="CW334" s="97">
        <f t="shared" si="683"/>
        <v>1.7453292519943295E-2</v>
      </c>
      <c r="CX334" s="97">
        <f t="shared" si="684"/>
        <v>57.295779513082323</v>
      </c>
      <c r="CY334" s="97">
        <f t="shared" si="685"/>
        <v>0.59893882164272083</v>
      </c>
      <c r="CZ334" s="97">
        <f t="shared" si="686"/>
        <v>0.21462313811774272</v>
      </c>
      <c r="DA334" s="97">
        <f t="shared" si="687"/>
        <v>1.7383840935203951</v>
      </c>
      <c r="DB334" s="97">
        <f t="shared" si="688"/>
        <v>74.465634272710176</v>
      </c>
      <c r="DC334" s="97">
        <f t="shared" si="689"/>
        <v>74.465634272710176</v>
      </c>
      <c r="DD334" s="97">
        <f t="shared" si="690"/>
        <v>285.53436572728981</v>
      </c>
      <c r="DE334" s="97"/>
      <c r="DF334" s="97"/>
      <c r="DG334" s="97"/>
      <c r="DH334" s="97"/>
      <c r="DI334" s="97"/>
      <c r="DJ334" s="97"/>
      <c r="DK334" s="97"/>
      <c r="DL334" s="97"/>
      <c r="DM334" s="97"/>
      <c r="DN334" s="97"/>
      <c r="DO334" s="97"/>
    </row>
    <row r="335" spans="1:119" ht="30" customHeight="1" x14ac:dyDescent="0.2">
      <c r="A335" s="97">
        <f t="shared" si="613"/>
        <v>0</v>
      </c>
      <c r="B335" s="97">
        <f t="shared" si="614"/>
        <v>0</v>
      </c>
      <c r="C335" s="97">
        <f t="shared" si="615"/>
        <v>0</v>
      </c>
      <c r="D335" s="97">
        <f t="shared" si="616"/>
        <v>0.49255932324712354</v>
      </c>
      <c r="E335" s="97">
        <f t="shared" si="617"/>
        <v>0</v>
      </c>
      <c r="F335" s="98">
        <f t="shared" si="618"/>
        <v>0.49255932324712354</v>
      </c>
      <c r="G335" s="97">
        <f t="shared" si="619"/>
        <v>0.64098361042558583</v>
      </c>
      <c r="H335" s="97">
        <f t="shared" si="620"/>
        <v>0</v>
      </c>
      <c r="I335" s="98">
        <f t="shared" si="621"/>
        <v>0.64098361042558583</v>
      </c>
      <c r="J335" s="97">
        <f t="shared" si="622"/>
        <v>0</v>
      </c>
      <c r="K335" s="97">
        <f t="shared" si="623"/>
        <v>0</v>
      </c>
      <c r="L335" s="98">
        <f t="shared" si="624"/>
        <v>0</v>
      </c>
      <c r="M335" s="98">
        <f t="shared" si="625"/>
        <v>21</v>
      </c>
      <c r="N335" s="97"/>
      <c r="O335" s="97"/>
      <c r="P335" s="97"/>
      <c r="Q335" s="98">
        <f t="shared" si="691"/>
        <v>21</v>
      </c>
      <c r="R335" s="97">
        <f t="shared" si="626"/>
        <v>105.87231873866266</v>
      </c>
      <c r="S335" s="97">
        <f t="shared" si="627"/>
        <v>74.873170617098637</v>
      </c>
      <c r="T335" s="97">
        <f t="shared" si="628"/>
        <v>30.999148121564019</v>
      </c>
      <c r="U335" s="97" t="str">
        <f t="shared" si="629"/>
        <v>QSOS</v>
      </c>
      <c r="V335" s="97">
        <f t="shared" si="630"/>
        <v>285.12682938290135</v>
      </c>
      <c r="W335" s="97">
        <f t="shared" si="533"/>
        <v>323</v>
      </c>
      <c r="X335" s="97">
        <f>SIN((90-$Y$9)*$AE$8)*TAN($AE$9*$AE$8)/TAN((90-'C'!$F247)*$AE$8)</f>
        <v>0.61557795568985252</v>
      </c>
      <c r="Y335" s="97">
        <f t="shared" si="631"/>
        <v>3.9313065427916092</v>
      </c>
      <c r="Z335" s="97">
        <f t="shared" si="632"/>
        <v>2.2206545302661578</v>
      </c>
      <c r="AA335" s="97">
        <f t="shared" si="633"/>
        <v>16.093499007225414</v>
      </c>
      <c r="AB335" s="97">
        <f t="shared" si="634"/>
        <v>63.235932093769605</v>
      </c>
      <c r="AC335" s="97">
        <f t="shared" si="635"/>
        <v>-47.142433086544187</v>
      </c>
      <c r="AD335" s="97">
        <f t="shared" si="636"/>
        <v>100.67056889900499</v>
      </c>
      <c r="AE335" s="97">
        <f>(COS( 90.833*$AE$8)-SIN($Y$9*$AE$8)*SIN('C'!$F247*$AE$8))/COS($Y$9*$AE$8)/COS('C'!$F247*$AE$8)</f>
        <v>-0.16264401569121209</v>
      </c>
      <c r="AF335" s="97">
        <f t="shared" si="637"/>
        <v>99.360397801097804</v>
      </c>
      <c r="AG335" s="97">
        <f>('C'!$E247+$AG$9+$AA$9/15)</f>
        <v>12.24077777777778</v>
      </c>
      <c r="AH335" s="97">
        <f t="shared" si="638"/>
        <v>0</v>
      </c>
      <c r="AI335" s="97">
        <f t="shared" si="639"/>
        <v>0</v>
      </c>
      <c r="AJ335" s="97">
        <f t="shared" si="640"/>
        <v>0</v>
      </c>
      <c r="AK335" s="97">
        <f t="shared" si="641"/>
        <v>0</v>
      </c>
      <c r="AL335" s="97">
        <f t="shared" si="642"/>
        <v>0</v>
      </c>
      <c r="AM335" s="97"/>
      <c r="AN335" s="97"/>
      <c r="AO335" s="97">
        <f t="shared" si="643"/>
        <v>0</v>
      </c>
      <c r="AP335" s="97">
        <f>SIN((90-$Y$9)*$AE$8)*TAN($AC$10*$AE$8)/TAN((90-'C'!$F247)*$AE$8)</f>
        <v>-4.9767338451703683E-2</v>
      </c>
      <c r="AQ335" s="97">
        <f t="shared" si="644"/>
        <v>2.5695650812758871E-2</v>
      </c>
      <c r="AR335" s="97">
        <f t="shared" si="645"/>
        <v>1.0127663357422376</v>
      </c>
      <c r="AS335" s="97">
        <f t="shared" si="646"/>
        <v>-2.816649001173305</v>
      </c>
      <c r="AT335" s="97">
        <f t="shared" si="647"/>
        <v>-9.106959298875525</v>
      </c>
      <c r="AU335" s="97">
        <f t="shared" si="648"/>
        <v>6.2903102977022201</v>
      </c>
      <c r="AV335" s="97">
        <f t="shared" si="649"/>
        <v>191.92360830004884</v>
      </c>
      <c r="AW335" s="97" t="s">
        <v>8053</v>
      </c>
      <c r="AX335" s="97" t="s">
        <v>8053</v>
      </c>
      <c r="AY335" s="97" t="s">
        <v>8053</v>
      </c>
      <c r="AZ335" s="97">
        <f t="shared" si="650"/>
        <v>11.821423757930965</v>
      </c>
      <c r="BA335" s="97">
        <f t="shared" si="651"/>
        <v>11.821423757930965</v>
      </c>
      <c r="BB335" s="97">
        <f t="shared" si="652"/>
        <v>0.49255932324712354</v>
      </c>
      <c r="BC335" s="97">
        <f t="shared" si="653"/>
        <v>0</v>
      </c>
      <c r="BD335" s="97">
        <f t="shared" si="654"/>
        <v>0</v>
      </c>
      <c r="BE335" s="97">
        <f t="shared" si="655"/>
        <v>0</v>
      </c>
      <c r="BF335" s="97">
        <f>SIN((90-$Y$9)*$AE$8)*TAN($AC$9*$AE$8)/TAN((90-'C'!$F247)*$AE$8)</f>
        <v>-0.61557795568985285</v>
      </c>
      <c r="BG335" s="97">
        <f t="shared" si="656"/>
        <v>3.9313065427916136</v>
      </c>
      <c r="BH335" s="97">
        <f t="shared" si="657"/>
        <v>2.2206545302661587</v>
      </c>
      <c r="BI335" s="97">
        <f t="shared" si="658"/>
        <v>-16.093499007225414</v>
      </c>
      <c r="BJ335" s="97">
        <f t="shared" si="659"/>
        <v>-63.235932093769613</v>
      </c>
      <c r="BK335" s="97">
        <f t="shared" si="660"/>
        <v>47.142433086544202</v>
      </c>
      <c r="BL335" s="97">
        <f t="shared" si="661"/>
        <v>259.32943110099501</v>
      </c>
      <c r="BM335" s="97" t="s">
        <v>8053</v>
      </c>
      <c r="BN335" s="97" t="s">
        <v>8053</v>
      </c>
      <c r="BO335" s="97" t="s">
        <v>8053</v>
      </c>
      <c r="BP335" s="97">
        <f t="shared" si="662"/>
        <v>15.383606650214059</v>
      </c>
      <c r="BQ335" s="97">
        <f t="shared" si="663"/>
        <v>15.383606650214059</v>
      </c>
      <c r="BR335" s="97">
        <f t="shared" si="664"/>
        <v>0.64098361042558583</v>
      </c>
      <c r="BS335" s="97">
        <f t="shared" si="665"/>
        <v>0</v>
      </c>
      <c r="BT335" s="97">
        <f t="shared" si="666"/>
        <v>0</v>
      </c>
      <c r="BU335" s="97">
        <f t="shared" si="667"/>
        <v>0</v>
      </c>
      <c r="BV335" s="97">
        <f>SIN((90-$Y$9)*$AE$8)*TAN($AE$10*$AE$8)/TAN((90-'C'!$F247)*$AE$8)</f>
        <v>4.9767338451703669E-2</v>
      </c>
      <c r="BW335" s="97">
        <f t="shared" si="668"/>
        <v>2.5695650812758864E-2</v>
      </c>
      <c r="BX335" s="97">
        <f t="shared" si="669"/>
        <v>1.0127663357422376</v>
      </c>
      <c r="BY335" s="97">
        <f t="shared" si="670"/>
        <v>2.8166490011733041</v>
      </c>
      <c r="BZ335" s="97">
        <f t="shared" si="671"/>
        <v>9.1069592988755232</v>
      </c>
      <c r="CA335" s="97">
        <f t="shared" si="672"/>
        <v>-6.2903102977022192</v>
      </c>
      <c r="CB335" s="97">
        <f t="shared" si="673"/>
        <v>168.07639169995116</v>
      </c>
      <c r="CC335" s="97" t="s">
        <v>8053</v>
      </c>
      <c r="CD335" s="97" t="s">
        <v>8053</v>
      </c>
      <c r="CE335" s="97" t="s">
        <v>8053</v>
      </c>
      <c r="CF335" s="97">
        <f t="shared" si="674"/>
        <v>0</v>
      </c>
      <c r="CG335" s="97">
        <f t="shared" si="675"/>
        <v>0</v>
      </c>
      <c r="CH335" s="97">
        <f t="shared" si="676"/>
        <v>0</v>
      </c>
      <c r="CI335" s="97">
        <f t="shared" si="677"/>
        <v>0</v>
      </c>
      <c r="CJ335" s="97">
        <f t="shared" si="678"/>
        <v>0</v>
      </c>
      <c r="CK335" s="97">
        <f t="shared" si="679"/>
        <v>0</v>
      </c>
      <c r="CL335" s="97">
        <f>90-'C'!$F247</f>
        <v>78.034999999999997</v>
      </c>
      <c r="CM335" s="97">
        <v>21</v>
      </c>
      <c r="CN335" s="97"/>
      <c r="CO335" s="97"/>
      <c r="CP335" s="97"/>
      <c r="CQ335" s="97"/>
      <c r="CR335" s="97" t="s">
        <v>8211</v>
      </c>
      <c r="CS335" s="97">
        <f t="shared" si="680"/>
        <v>21</v>
      </c>
      <c r="CT335" s="97">
        <f t="shared" si="681"/>
        <v>34.31666666666667</v>
      </c>
      <c r="CU335" s="97">
        <f>'C'!F247</f>
        <v>11.965</v>
      </c>
      <c r="CV335" s="97">
        <f t="shared" si="682"/>
        <v>3.1415926535897931</v>
      </c>
      <c r="CW335" s="97">
        <f t="shared" si="683"/>
        <v>1.7453292519943295E-2</v>
      </c>
      <c r="CX335" s="97">
        <f t="shared" si="684"/>
        <v>57.295779513082323</v>
      </c>
      <c r="CY335" s="97">
        <f t="shared" si="685"/>
        <v>0.59893882164272083</v>
      </c>
      <c r="CZ335" s="97">
        <f t="shared" si="686"/>
        <v>0.20882864500112153</v>
      </c>
      <c r="DA335" s="97">
        <f t="shared" si="687"/>
        <v>1.7341660877204905</v>
      </c>
      <c r="DB335" s="97">
        <f t="shared" si="688"/>
        <v>74.873170617098637</v>
      </c>
      <c r="DC335" s="97">
        <f t="shared" si="689"/>
        <v>74.873170617098637</v>
      </c>
      <c r="DD335" s="97">
        <f t="shared" si="690"/>
        <v>285.12682938290135</v>
      </c>
      <c r="DE335" s="97"/>
      <c r="DF335" s="97"/>
      <c r="DG335" s="97"/>
      <c r="DH335" s="97"/>
      <c r="DI335" s="97"/>
      <c r="DJ335" s="97"/>
      <c r="DK335" s="97"/>
      <c r="DL335" s="97"/>
      <c r="DM335" s="97"/>
      <c r="DN335" s="97"/>
      <c r="DO335" s="97"/>
    </row>
    <row r="336" spans="1:119" ht="30" customHeight="1" x14ac:dyDescent="0.2">
      <c r="A336" s="97">
        <f t="shared" si="613"/>
        <v>0</v>
      </c>
      <c r="B336" s="97">
        <f t="shared" si="614"/>
        <v>0</v>
      </c>
      <c r="C336" s="97">
        <f t="shared" si="615"/>
        <v>0</v>
      </c>
      <c r="D336" s="97">
        <f t="shared" si="616"/>
        <v>0.4921671989125167</v>
      </c>
      <c r="E336" s="97">
        <f t="shared" si="617"/>
        <v>0</v>
      </c>
      <c r="F336" s="98">
        <f t="shared" si="618"/>
        <v>0.4921671989125167</v>
      </c>
      <c r="G336" s="97">
        <f t="shared" si="619"/>
        <v>0.64213753852976452</v>
      </c>
      <c r="H336" s="97">
        <f t="shared" si="620"/>
        <v>0</v>
      </c>
      <c r="I336" s="98">
        <f t="shared" si="621"/>
        <v>0.64213753852976452</v>
      </c>
      <c r="J336" s="97">
        <f t="shared" si="622"/>
        <v>0</v>
      </c>
      <c r="K336" s="97">
        <f t="shared" si="623"/>
        <v>0</v>
      </c>
      <c r="L336" s="98">
        <f t="shared" si="624"/>
        <v>0</v>
      </c>
      <c r="M336" s="98">
        <f t="shared" si="625"/>
        <v>22</v>
      </c>
      <c r="N336" s="102"/>
      <c r="O336" s="97"/>
      <c r="P336" s="97"/>
      <c r="Q336" s="98">
        <f t="shared" si="691"/>
        <v>22</v>
      </c>
      <c r="R336" s="97">
        <f t="shared" si="626"/>
        <v>105.87231873866266</v>
      </c>
      <c r="S336" s="97">
        <f t="shared" si="627"/>
        <v>75.2841029029167</v>
      </c>
      <c r="T336" s="97">
        <f t="shared" si="628"/>
        <v>30.588215835745956</v>
      </c>
      <c r="U336" s="97" t="str">
        <f t="shared" si="629"/>
        <v>QSOS</v>
      </c>
      <c r="V336" s="97">
        <f t="shared" si="630"/>
        <v>284.71589709708331</v>
      </c>
      <c r="W336" s="97">
        <f t="shared" si="533"/>
        <v>324</v>
      </c>
      <c r="X336" s="97">
        <f>SIN((90-$Y$9)*$AE$8)*TAN($AE$9*$AE$8)/TAN((90-'C'!$F248)*$AE$8)</f>
        <v>0.59785309705993106</v>
      </c>
      <c r="Y336" s="97">
        <f t="shared" si="631"/>
        <v>3.9313065427916092</v>
      </c>
      <c r="Z336" s="97">
        <f t="shared" si="632"/>
        <v>2.2206545302661578</v>
      </c>
      <c r="AA336" s="97">
        <f t="shared" si="633"/>
        <v>15.618084889721075</v>
      </c>
      <c r="AB336" s="97">
        <f t="shared" si="634"/>
        <v>63.235932093769605</v>
      </c>
      <c r="AC336" s="97">
        <f t="shared" si="635"/>
        <v>-47.61784720404853</v>
      </c>
      <c r="AD336" s="97">
        <f t="shared" si="636"/>
        <v>101.14598301650932</v>
      </c>
      <c r="AE336" s="97">
        <f>(COS( 90.833*$AE$8)-SIN($Y$9*$AE$8)*SIN('C'!$F248*$AE$8))/COS($Y$9*$AE$8)/COS('C'!$F248*$AE$8)</f>
        <v>-0.15845699328957139</v>
      </c>
      <c r="AF336" s="97">
        <f t="shared" si="637"/>
        <v>99.117345935022456</v>
      </c>
      <c r="AG336" s="97">
        <f>('C'!$E248+$AG$9+$AA$9/15)</f>
        <v>12.236777777777778</v>
      </c>
      <c r="AH336" s="97">
        <f t="shared" si="638"/>
        <v>0</v>
      </c>
      <c r="AI336" s="97">
        <f t="shared" si="639"/>
        <v>0</v>
      </c>
      <c r="AJ336" s="97">
        <f t="shared" si="640"/>
        <v>0</v>
      </c>
      <c r="AK336" s="97">
        <f t="shared" si="641"/>
        <v>0</v>
      </c>
      <c r="AL336" s="97">
        <f t="shared" si="642"/>
        <v>0</v>
      </c>
      <c r="AM336" s="97"/>
      <c r="AN336" s="97"/>
      <c r="AO336" s="97">
        <f t="shared" si="643"/>
        <v>0</v>
      </c>
      <c r="AP336" s="97">
        <f>SIN((90-$Y$9)*$AE$8)*TAN($AC$10*$AE$8)/TAN((90-'C'!$F248)*$AE$8)</f>
        <v>-4.8334345229171287E-2</v>
      </c>
      <c r="AQ336" s="97">
        <f t="shared" si="644"/>
        <v>2.5695650812758871E-2</v>
      </c>
      <c r="AR336" s="97">
        <f t="shared" si="645"/>
        <v>1.0127663357422376</v>
      </c>
      <c r="AS336" s="97">
        <f t="shared" si="646"/>
        <v>-2.735484240714861</v>
      </c>
      <c r="AT336" s="97">
        <f t="shared" si="647"/>
        <v>-9.106959298875525</v>
      </c>
      <c r="AU336" s="97">
        <f t="shared" si="648"/>
        <v>6.3714750581606641</v>
      </c>
      <c r="AV336" s="97">
        <f t="shared" si="649"/>
        <v>191.84244353959039</v>
      </c>
      <c r="AW336" s="97" t="s">
        <v>8053</v>
      </c>
      <c r="AX336" s="97" t="s">
        <v>8053</v>
      </c>
      <c r="AY336" s="97" t="s">
        <v>8053</v>
      </c>
      <c r="AZ336" s="97">
        <f t="shared" si="650"/>
        <v>11.812012773900401</v>
      </c>
      <c r="BA336" s="97">
        <f t="shared" si="651"/>
        <v>11.812012773900401</v>
      </c>
      <c r="BB336" s="97">
        <f t="shared" si="652"/>
        <v>0.4921671989125167</v>
      </c>
      <c r="BC336" s="97">
        <f t="shared" si="653"/>
        <v>0</v>
      </c>
      <c r="BD336" s="97">
        <f t="shared" si="654"/>
        <v>0</v>
      </c>
      <c r="BE336" s="97">
        <f t="shared" si="655"/>
        <v>0</v>
      </c>
      <c r="BF336" s="97">
        <f>SIN((90-$Y$9)*$AE$8)*TAN($AC$9*$AE$8)/TAN((90-'C'!$F248)*$AE$8)</f>
        <v>-0.59785309705993128</v>
      </c>
      <c r="BG336" s="97">
        <f t="shared" si="656"/>
        <v>3.9313065427916136</v>
      </c>
      <c r="BH336" s="97">
        <f t="shared" si="657"/>
        <v>2.2206545302661587</v>
      </c>
      <c r="BI336" s="97">
        <f t="shared" si="658"/>
        <v>-15.618084889721072</v>
      </c>
      <c r="BJ336" s="97">
        <f t="shared" si="659"/>
        <v>-63.235932093769613</v>
      </c>
      <c r="BK336" s="97">
        <f t="shared" si="660"/>
        <v>47.617847204048545</v>
      </c>
      <c r="BL336" s="97">
        <f t="shared" si="661"/>
        <v>258.85401698349068</v>
      </c>
      <c r="BM336" s="97" t="s">
        <v>8053</v>
      </c>
      <c r="BN336" s="97" t="s">
        <v>8053</v>
      </c>
      <c r="BO336" s="97" t="s">
        <v>8053</v>
      </c>
      <c r="BP336" s="97">
        <f t="shared" si="662"/>
        <v>15.411300924714348</v>
      </c>
      <c r="BQ336" s="97">
        <f t="shared" si="663"/>
        <v>15.411300924714348</v>
      </c>
      <c r="BR336" s="97">
        <f t="shared" si="664"/>
        <v>0.64213753852976452</v>
      </c>
      <c r="BS336" s="97">
        <f t="shared" si="665"/>
        <v>0</v>
      </c>
      <c r="BT336" s="97">
        <f t="shared" si="666"/>
        <v>0</v>
      </c>
      <c r="BU336" s="97">
        <f t="shared" si="667"/>
        <v>0</v>
      </c>
      <c r="BV336" s="97">
        <f>SIN((90-$Y$9)*$AE$8)*TAN($AE$10*$AE$8)/TAN((90-'C'!$F248)*$AE$8)</f>
        <v>4.833434522917128E-2</v>
      </c>
      <c r="BW336" s="97">
        <f t="shared" si="668"/>
        <v>2.5695650812758864E-2</v>
      </c>
      <c r="BX336" s="97">
        <f t="shared" si="669"/>
        <v>1.0127663357422376</v>
      </c>
      <c r="BY336" s="97">
        <f t="shared" si="670"/>
        <v>2.7354842407148605</v>
      </c>
      <c r="BZ336" s="97">
        <f t="shared" si="671"/>
        <v>9.1069592988755232</v>
      </c>
      <c r="CA336" s="97">
        <f t="shared" si="672"/>
        <v>-6.3714750581606623</v>
      </c>
      <c r="CB336" s="97">
        <f t="shared" si="673"/>
        <v>168.15755646040961</v>
      </c>
      <c r="CC336" s="97" t="s">
        <v>8053</v>
      </c>
      <c r="CD336" s="97" t="s">
        <v>8053</v>
      </c>
      <c r="CE336" s="97" t="s">
        <v>8053</v>
      </c>
      <c r="CF336" s="97">
        <f t="shared" si="674"/>
        <v>0</v>
      </c>
      <c r="CG336" s="97">
        <f t="shared" si="675"/>
        <v>0</v>
      </c>
      <c r="CH336" s="97">
        <f t="shared" si="676"/>
        <v>0</v>
      </c>
      <c r="CI336" s="97">
        <f t="shared" si="677"/>
        <v>0</v>
      </c>
      <c r="CJ336" s="97">
        <f t="shared" si="678"/>
        <v>0</v>
      </c>
      <c r="CK336" s="97">
        <f t="shared" si="679"/>
        <v>0</v>
      </c>
      <c r="CL336" s="97">
        <f>90-'C'!$F248</f>
        <v>78.37</v>
      </c>
      <c r="CM336" s="97">
        <v>22</v>
      </c>
      <c r="CN336" s="102"/>
      <c r="CO336" s="97"/>
      <c r="CP336" s="97"/>
      <c r="CQ336" s="97"/>
      <c r="CR336" s="97" t="s">
        <v>8211</v>
      </c>
      <c r="CS336" s="97">
        <f t="shared" si="680"/>
        <v>22</v>
      </c>
      <c r="CT336" s="97">
        <f t="shared" si="681"/>
        <v>34.31666666666667</v>
      </c>
      <c r="CU336" s="97">
        <f>'C'!F248</f>
        <v>11.63</v>
      </c>
      <c r="CV336" s="97">
        <f t="shared" si="682"/>
        <v>3.1415926535897931</v>
      </c>
      <c r="CW336" s="97">
        <f t="shared" si="683"/>
        <v>1.7453292519943295E-2</v>
      </c>
      <c r="CX336" s="97">
        <f t="shared" si="684"/>
        <v>57.295779513082323</v>
      </c>
      <c r="CY336" s="97">
        <f t="shared" si="685"/>
        <v>0.59893882164272083</v>
      </c>
      <c r="CZ336" s="97">
        <f t="shared" si="686"/>
        <v>0.20298179200694055</v>
      </c>
      <c r="DA336" s="97">
        <f t="shared" si="687"/>
        <v>1.7299240324043594</v>
      </c>
      <c r="DB336" s="97">
        <f t="shared" si="688"/>
        <v>75.2841029029167</v>
      </c>
      <c r="DC336" s="97">
        <f t="shared" si="689"/>
        <v>75.2841029029167</v>
      </c>
      <c r="DD336" s="97">
        <f t="shared" si="690"/>
        <v>284.71589709708331</v>
      </c>
      <c r="DE336" s="97"/>
      <c r="DF336" s="97"/>
      <c r="DG336" s="97"/>
      <c r="DH336" s="97"/>
      <c r="DI336" s="97"/>
      <c r="DJ336" s="97"/>
      <c r="DK336" s="97"/>
      <c r="DL336" s="97"/>
      <c r="DM336" s="97"/>
      <c r="DN336" s="97"/>
      <c r="DO336" s="97"/>
    </row>
    <row r="337" spans="1:119" ht="30" customHeight="1" x14ac:dyDescent="0.2">
      <c r="A337" s="97">
        <f t="shared" si="613"/>
        <v>0</v>
      </c>
      <c r="B337" s="97">
        <f t="shared" si="614"/>
        <v>0</v>
      </c>
      <c r="C337" s="97">
        <f t="shared" si="615"/>
        <v>0</v>
      </c>
      <c r="D337" s="97">
        <f t="shared" si="616"/>
        <v>0.49173128300554209</v>
      </c>
      <c r="E337" s="97">
        <f t="shared" si="617"/>
        <v>0</v>
      </c>
      <c r="F337" s="98">
        <f t="shared" si="618"/>
        <v>0.49173128300554209</v>
      </c>
      <c r="G337" s="97">
        <f t="shared" si="619"/>
        <v>0.64325923754766945</v>
      </c>
      <c r="H337" s="97">
        <f t="shared" si="620"/>
        <v>0</v>
      </c>
      <c r="I337" s="98">
        <f t="shared" si="621"/>
        <v>0.64325923754766945</v>
      </c>
      <c r="J337" s="97">
        <f t="shared" si="622"/>
        <v>0</v>
      </c>
      <c r="K337" s="97">
        <f t="shared" si="623"/>
        <v>0</v>
      </c>
      <c r="L337" s="98">
        <f t="shared" si="624"/>
        <v>0</v>
      </c>
      <c r="M337" s="98">
        <f t="shared" si="625"/>
        <v>23</v>
      </c>
      <c r="N337" s="97"/>
      <c r="O337" s="97"/>
      <c r="P337" s="97"/>
      <c r="Q337" s="98">
        <f t="shared" si="691"/>
        <v>23</v>
      </c>
      <c r="R337" s="97">
        <f t="shared" si="626"/>
        <v>105.87231873866266</v>
      </c>
      <c r="S337" s="97">
        <f t="shared" si="627"/>
        <v>75.699657642119618</v>
      </c>
      <c r="T337" s="97">
        <f t="shared" si="628"/>
        <v>30.172661096543038</v>
      </c>
      <c r="U337" s="97" t="str">
        <f t="shared" si="629"/>
        <v>QSOS</v>
      </c>
      <c r="V337" s="97">
        <f t="shared" si="630"/>
        <v>284.30034235788037</v>
      </c>
      <c r="W337" s="97">
        <f t="shared" si="533"/>
        <v>325</v>
      </c>
      <c r="X337" s="97">
        <f>SIN((90-$Y$9)*$AE$8)*TAN($AE$9*$AE$8)/TAN((90-'C'!$F249)*$AE$8)</f>
        <v>0.57995996758488388</v>
      </c>
      <c r="Y337" s="97">
        <f t="shared" si="631"/>
        <v>3.9313065427916092</v>
      </c>
      <c r="Z337" s="97">
        <f t="shared" si="632"/>
        <v>2.2206545302661578</v>
      </c>
      <c r="AA337" s="97">
        <f t="shared" si="633"/>
        <v>15.139273243275291</v>
      </c>
      <c r="AB337" s="97">
        <f t="shared" si="634"/>
        <v>63.235932093769605</v>
      </c>
      <c r="AC337" s="97">
        <f t="shared" si="635"/>
        <v>-48.096658850494315</v>
      </c>
      <c r="AD337" s="97">
        <f t="shared" si="636"/>
        <v>101.62479466295511</v>
      </c>
      <c r="AE337" s="97">
        <f>(COS( 90.833*$AE$8)-SIN($Y$9*$AE$8)*SIN('C'!$F249*$AE$8))/COS($Y$9*$AE$8)/COS('C'!$F249*$AE$8)</f>
        <v>-0.1542308460584785</v>
      </c>
      <c r="AF337" s="97">
        <f t="shared" si="637"/>
        <v>98.872190582000812</v>
      </c>
      <c r="AG337" s="97">
        <f>('C'!$E249+$AG$9+$AA$9/15)</f>
        <v>12.231777777777779</v>
      </c>
      <c r="AH337" s="97">
        <f t="shared" si="638"/>
        <v>0</v>
      </c>
      <c r="AI337" s="97">
        <f t="shared" si="639"/>
        <v>0</v>
      </c>
      <c r="AJ337" s="97">
        <f t="shared" si="640"/>
        <v>0</v>
      </c>
      <c r="AK337" s="97">
        <f t="shared" si="641"/>
        <v>0</v>
      </c>
      <c r="AL337" s="97">
        <f t="shared" si="642"/>
        <v>0</v>
      </c>
      <c r="AM337" s="97"/>
      <c r="AN337" s="97"/>
      <c r="AO337" s="97">
        <f t="shared" si="643"/>
        <v>0</v>
      </c>
      <c r="AP337" s="97">
        <f>SIN((90-$Y$9)*$AE$8)*TAN($AC$10*$AE$8)/TAN((90-'C'!$F249)*$AE$8)</f>
        <v>-4.6887747893587878E-2</v>
      </c>
      <c r="AQ337" s="97">
        <f t="shared" si="644"/>
        <v>2.5695650812758871E-2</v>
      </c>
      <c r="AR337" s="97">
        <f t="shared" si="645"/>
        <v>1.0127663357422376</v>
      </c>
      <c r="AS337" s="97">
        <f t="shared" si="646"/>
        <v>-2.6535545142039969</v>
      </c>
      <c r="AT337" s="97">
        <f t="shared" si="647"/>
        <v>-9.106959298875525</v>
      </c>
      <c r="AU337" s="97">
        <f t="shared" si="648"/>
        <v>6.4534047846715286</v>
      </c>
      <c r="AV337" s="97">
        <f t="shared" si="649"/>
        <v>191.76051381307951</v>
      </c>
      <c r="AW337" s="97" t="s">
        <v>8053</v>
      </c>
      <c r="AX337" s="97" t="s">
        <v>8053</v>
      </c>
      <c r="AY337" s="97" t="s">
        <v>8053</v>
      </c>
      <c r="AZ337" s="97">
        <f t="shared" si="650"/>
        <v>11.801550792133011</v>
      </c>
      <c r="BA337" s="97">
        <f t="shared" si="651"/>
        <v>11.801550792133011</v>
      </c>
      <c r="BB337" s="97">
        <f t="shared" si="652"/>
        <v>0.49173128300554209</v>
      </c>
      <c r="BC337" s="97">
        <f t="shared" si="653"/>
        <v>0</v>
      </c>
      <c r="BD337" s="97">
        <f t="shared" si="654"/>
        <v>0</v>
      </c>
      <c r="BE337" s="97">
        <f t="shared" si="655"/>
        <v>0</v>
      </c>
      <c r="BF337" s="97">
        <f>SIN((90-$Y$9)*$AE$8)*TAN($AC$9*$AE$8)/TAN((90-'C'!$F249)*$AE$8)</f>
        <v>-0.57995996758488422</v>
      </c>
      <c r="BG337" s="97">
        <f t="shared" si="656"/>
        <v>3.9313065427916136</v>
      </c>
      <c r="BH337" s="97">
        <f t="shared" si="657"/>
        <v>2.2206545302661587</v>
      </c>
      <c r="BI337" s="97">
        <f t="shared" si="658"/>
        <v>-15.139273243275294</v>
      </c>
      <c r="BJ337" s="97">
        <f t="shared" si="659"/>
        <v>-63.235932093769613</v>
      </c>
      <c r="BK337" s="97">
        <f t="shared" si="660"/>
        <v>48.096658850494322</v>
      </c>
      <c r="BL337" s="97">
        <f t="shared" si="661"/>
        <v>258.37520533704492</v>
      </c>
      <c r="BM337" s="97" t="s">
        <v>8053</v>
      </c>
      <c r="BN337" s="97" t="s">
        <v>8053</v>
      </c>
      <c r="BO337" s="97" t="s">
        <v>8053</v>
      </c>
      <c r="BP337" s="97">
        <f t="shared" si="662"/>
        <v>15.438221701144068</v>
      </c>
      <c r="BQ337" s="97">
        <f t="shared" si="663"/>
        <v>15.438221701144068</v>
      </c>
      <c r="BR337" s="97">
        <f t="shared" si="664"/>
        <v>0.64325923754766945</v>
      </c>
      <c r="BS337" s="97">
        <f t="shared" si="665"/>
        <v>0</v>
      </c>
      <c r="BT337" s="97">
        <f t="shared" si="666"/>
        <v>0</v>
      </c>
      <c r="BU337" s="97">
        <f t="shared" si="667"/>
        <v>0</v>
      </c>
      <c r="BV337" s="97">
        <f>SIN((90-$Y$9)*$AE$8)*TAN($AE$10*$AE$8)/TAN((90-'C'!$F249)*$AE$8)</f>
        <v>4.6887747893587864E-2</v>
      </c>
      <c r="BW337" s="97">
        <f t="shared" si="668"/>
        <v>2.5695650812758864E-2</v>
      </c>
      <c r="BX337" s="97">
        <f t="shared" si="669"/>
        <v>1.0127663357422376</v>
      </c>
      <c r="BY337" s="97">
        <f t="shared" si="670"/>
        <v>2.653554514203996</v>
      </c>
      <c r="BZ337" s="97">
        <f t="shared" si="671"/>
        <v>9.1069592988755232</v>
      </c>
      <c r="CA337" s="97">
        <f t="shared" si="672"/>
        <v>-6.4534047846715268</v>
      </c>
      <c r="CB337" s="97">
        <f t="shared" si="673"/>
        <v>168.23948618692049</v>
      </c>
      <c r="CC337" s="97" t="s">
        <v>8053</v>
      </c>
      <c r="CD337" s="97" t="s">
        <v>8053</v>
      </c>
      <c r="CE337" s="97" t="s">
        <v>8053</v>
      </c>
      <c r="CF337" s="97">
        <f t="shared" si="674"/>
        <v>0</v>
      </c>
      <c r="CG337" s="97">
        <f t="shared" si="675"/>
        <v>0</v>
      </c>
      <c r="CH337" s="97">
        <f t="shared" si="676"/>
        <v>0</v>
      </c>
      <c r="CI337" s="97">
        <f t="shared" si="677"/>
        <v>0</v>
      </c>
      <c r="CJ337" s="97">
        <f t="shared" si="678"/>
        <v>0</v>
      </c>
      <c r="CK337" s="97">
        <f t="shared" si="679"/>
        <v>0</v>
      </c>
      <c r="CL337" s="97">
        <f>90-'C'!$F249</f>
        <v>78.709000000000003</v>
      </c>
      <c r="CM337" s="97">
        <v>23</v>
      </c>
      <c r="CN337" s="97"/>
      <c r="CO337" s="97"/>
      <c r="CP337" s="97"/>
      <c r="CQ337" s="97"/>
      <c r="CR337" s="97" t="s">
        <v>8211</v>
      </c>
      <c r="CS337" s="97">
        <f t="shared" si="680"/>
        <v>23</v>
      </c>
      <c r="CT337" s="97">
        <f t="shared" si="681"/>
        <v>34.31666666666667</v>
      </c>
      <c r="CU337" s="97">
        <f>'C'!F249</f>
        <v>11.291</v>
      </c>
      <c r="CV337" s="97">
        <f t="shared" si="682"/>
        <v>3.1415926535897931</v>
      </c>
      <c r="CW337" s="97">
        <f t="shared" si="683"/>
        <v>1.7453292519943295E-2</v>
      </c>
      <c r="CX337" s="97">
        <f t="shared" si="684"/>
        <v>57.295779513082323</v>
      </c>
      <c r="CY337" s="97">
        <f t="shared" si="685"/>
        <v>0.59893882164272083</v>
      </c>
      <c r="CZ337" s="97">
        <f t="shared" si="686"/>
        <v>0.19706512584267977</v>
      </c>
      <c r="DA337" s="97">
        <f t="shared" si="687"/>
        <v>1.7256452643152427</v>
      </c>
      <c r="DB337" s="97">
        <f t="shared" si="688"/>
        <v>75.699657642119618</v>
      </c>
      <c r="DC337" s="97">
        <f t="shared" si="689"/>
        <v>75.699657642119618</v>
      </c>
      <c r="DD337" s="97">
        <f t="shared" si="690"/>
        <v>284.30034235788037</v>
      </c>
      <c r="DE337" s="97"/>
      <c r="DF337" s="97"/>
      <c r="DG337" s="97"/>
      <c r="DH337" s="97"/>
      <c r="DI337" s="97"/>
      <c r="DJ337" s="97"/>
      <c r="DK337" s="97"/>
      <c r="DL337" s="97"/>
      <c r="DM337" s="97"/>
      <c r="DN337" s="97"/>
      <c r="DO337" s="97"/>
    </row>
    <row r="338" spans="1:119" ht="30" customHeight="1" x14ac:dyDescent="0.2">
      <c r="A338" s="97">
        <f t="shared" si="613"/>
        <v>0</v>
      </c>
      <c r="B338" s="97">
        <f t="shared" si="614"/>
        <v>0</v>
      </c>
      <c r="C338" s="97">
        <f t="shared" si="615"/>
        <v>0</v>
      </c>
      <c r="D338" s="97">
        <f t="shared" si="616"/>
        <v>0.49133557914254955</v>
      </c>
      <c r="E338" s="97">
        <f t="shared" si="617"/>
        <v>0</v>
      </c>
      <c r="F338" s="98">
        <f t="shared" si="618"/>
        <v>0.49133557914254955</v>
      </c>
      <c r="G338" s="97">
        <f t="shared" si="619"/>
        <v>0.64442816389700563</v>
      </c>
      <c r="H338" s="97">
        <f t="shared" si="620"/>
        <v>0</v>
      </c>
      <c r="I338" s="98">
        <f t="shared" si="621"/>
        <v>0.64442816389700563</v>
      </c>
      <c r="J338" s="97">
        <f t="shared" si="622"/>
        <v>0</v>
      </c>
      <c r="K338" s="97">
        <f t="shared" si="623"/>
        <v>0</v>
      </c>
      <c r="L338" s="98">
        <f t="shared" si="624"/>
        <v>0</v>
      </c>
      <c r="M338" s="98">
        <f t="shared" si="625"/>
        <v>24</v>
      </c>
      <c r="N338" s="97"/>
      <c r="O338" s="97"/>
      <c r="P338" s="97"/>
      <c r="Q338" s="98">
        <f t="shared" si="691"/>
        <v>24</v>
      </c>
      <c r="R338" s="97">
        <f t="shared" si="626"/>
        <v>105.87231873866266</v>
      </c>
      <c r="S338" s="97">
        <f t="shared" si="627"/>
        <v>76.11860916962263</v>
      </c>
      <c r="T338" s="97">
        <f t="shared" si="628"/>
        <v>29.753709569040026</v>
      </c>
      <c r="U338" s="97" t="str">
        <f t="shared" si="629"/>
        <v>QSOS</v>
      </c>
      <c r="V338" s="97">
        <f t="shared" si="630"/>
        <v>283.88139083037737</v>
      </c>
      <c r="W338" s="97">
        <f t="shared" si="533"/>
        <v>326</v>
      </c>
      <c r="X338" s="97">
        <f>SIN((90-$Y$9)*$AE$8)*TAN($AE$9*$AE$8)/TAN((90-'C'!$F250)*$AE$8)</f>
        <v>0.5619512747379366</v>
      </c>
      <c r="Y338" s="97">
        <f t="shared" si="631"/>
        <v>3.9313065427916092</v>
      </c>
      <c r="Z338" s="97">
        <f t="shared" si="632"/>
        <v>2.2206545302661578</v>
      </c>
      <c r="AA338" s="97">
        <f t="shared" si="633"/>
        <v>14.658459757514237</v>
      </c>
      <c r="AB338" s="97">
        <f t="shared" si="634"/>
        <v>63.235932093769605</v>
      </c>
      <c r="AC338" s="97">
        <f t="shared" si="635"/>
        <v>-48.577472336255369</v>
      </c>
      <c r="AD338" s="97">
        <f t="shared" si="636"/>
        <v>102.10560814871616</v>
      </c>
      <c r="AE338" s="97">
        <f>(COS( 90.833*$AE$8)-SIN($Y$9*$AE$8)*SIN('C'!$F250*$AE$8))/COS($Y$9*$AE$8)/COS('C'!$F250*$AE$8)</f>
        <v>-0.14997804008496909</v>
      </c>
      <c r="AF338" s="97">
        <f t="shared" si="637"/>
        <v>98.625653952073378</v>
      </c>
      <c r="AG338" s="97">
        <f>('C'!$E250+$AG$9+$AA$9/15)</f>
        <v>12.227777777777778</v>
      </c>
      <c r="AH338" s="97">
        <f t="shared" si="638"/>
        <v>0</v>
      </c>
      <c r="AI338" s="97">
        <f t="shared" si="639"/>
        <v>0</v>
      </c>
      <c r="AJ338" s="97">
        <f t="shared" si="640"/>
        <v>0</v>
      </c>
      <c r="AK338" s="97">
        <f t="shared" si="641"/>
        <v>0</v>
      </c>
      <c r="AL338" s="97">
        <f t="shared" si="642"/>
        <v>0</v>
      </c>
      <c r="AM338" s="97"/>
      <c r="AN338" s="97"/>
      <c r="AO338" s="97">
        <f t="shared" si="643"/>
        <v>0</v>
      </c>
      <c r="AP338" s="97">
        <f>SIN((90-$Y$9)*$AE$8)*TAN($AC$10*$AE$8)/TAN((90-'C'!$F250)*$AE$8)</f>
        <v>-4.543180766099391E-2</v>
      </c>
      <c r="AQ338" s="97">
        <f t="shared" si="644"/>
        <v>2.5695650812758871E-2</v>
      </c>
      <c r="AR338" s="97">
        <f t="shared" si="645"/>
        <v>1.0127663357422376</v>
      </c>
      <c r="AS338" s="97">
        <f t="shared" si="646"/>
        <v>-2.571101123526689</v>
      </c>
      <c r="AT338" s="97">
        <f t="shared" si="647"/>
        <v>-9.106959298875525</v>
      </c>
      <c r="AU338" s="97">
        <f t="shared" si="648"/>
        <v>6.5358581753488361</v>
      </c>
      <c r="AV338" s="97">
        <f t="shared" si="649"/>
        <v>191.67806042240221</v>
      </c>
      <c r="AW338" s="97" t="s">
        <v>8053</v>
      </c>
      <c r="AX338" s="97" t="s">
        <v>8053</v>
      </c>
      <c r="AY338" s="97" t="s">
        <v>8053</v>
      </c>
      <c r="AZ338" s="97">
        <f t="shared" si="650"/>
        <v>11.792053899421189</v>
      </c>
      <c r="BA338" s="97">
        <f t="shared" si="651"/>
        <v>11.792053899421189</v>
      </c>
      <c r="BB338" s="97">
        <f t="shared" si="652"/>
        <v>0.49133557914254955</v>
      </c>
      <c r="BC338" s="97">
        <f t="shared" si="653"/>
        <v>0</v>
      </c>
      <c r="BD338" s="97">
        <f t="shared" si="654"/>
        <v>0</v>
      </c>
      <c r="BE338" s="97">
        <f t="shared" si="655"/>
        <v>0</v>
      </c>
      <c r="BF338" s="97">
        <f>SIN((90-$Y$9)*$AE$8)*TAN($AC$9*$AE$8)/TAN((90-'C'!$F250)*$AE$8)</f>
        <v>-0.56195127473793682</v>
      </c>
      <c r="BG338" s="97">
        <f t="shared" si="656"/>
        <v>3.9313065427916136</v>
      </c>
      <c r="BH338" s="97">
        <f t="shared" si="657"/>
        <v>2.2206545302661587</v>
      </c>
      <c r="BI338" s="97">
        <f t="shared" si="658"/>
        <v>-14.658459757514237</v>
      </c>
      <c r="BJ338" s="97">
        <f t="shared" si="659"/>
        <v>-63.235932093769613</v>
      </c>
      <c r="BK338" s="97">
        <f t="shared" si="660"/>
        <v>48.577472336255376</v>
      </c>
      <c r="BL338" s="97">
        <f t="shared" si="661"/>
        <v>257.89439185128384</v>
      </c>
      <c r="BM338" s="97" t="s">
        <v>8053</v>
      </c>
      <c r="BN338" s="97" t="s">
        <v>8053</v>
      </c>
      <c r="BO338" s="97" t="s">
        <v>8053</v>
      </c>
      <c r="BP338" s="97">
        <f t="shared" si="662"/>
        <v>15.466275933528136</v>
      </c>
      <c r="BQ338" s="97">
        <f t="shared" si="663"/>
        <v>15.466275933528136</v>
      </c>
      <c r="BR338" s="97">
        <f t="shared" si="664"/>
        <v>0.64442816389700563</v>
      </c>
      <c r="BS338" s="97">
        <f t="shared" si="665"/>
        <v>0</v>
      </c>
      <c r="BT338" s="97">
        <f t="shared" si="666"/>
        <v>0</v>
      </c>
      <c r="BU338" s="97">
        <f t="shared" si="667"/>
        <v>0</v>
      </c>
      <c r="BV338" s="97">
        <f>SIN((90-$Y$9)*$AE$8)*TAN($AE$10*$AE$8)/TAN((90-'C'!$F250)*$AE$8)</f>
        <v>4.5431807660993896E-2</v>
      </c>
      <c r="BW338" s="97">
        <f t="shared" si="668"/>
        <v>2.5695650812758864E-2</v>
      </c>
      <c r="BX338" s="97">
        <f t="shared" si="669"/>
        <v>1.0127663357422376</v>
      </c>
      <c r="BY338" s="97">
        <f t="shared" si="670"/>
        <v>2.5711011235266881</v>
      </c>
      <c r="BZ338" s="97">
        <f t="shared" si="671"/>
        <v>9.1069592988755232</v>
      </c>
      <c r="CA338" s="97">
        <f t="shared" si="672"/>
        <v>-6.5358581753488352</v>
      </c>
      <c r="CB338" s="97">
        <f t="shared" si="673"/>
        <v>168.32193957759779</v>
      </c>
      <c r="CC338" s="97" t="s">
        <v>8053</v>
      </c>
      <c r="CD338" s="97" t="s">
        <v>8053</v>
      </c>
      <c r="CE338" s="97" t="s">
        <v>8053</v>
      </c>
      <c r="CF338" s="97">
        <f t="shared" si="674"/>
        <v>0</v>
      </c>
      <c r="CG338" s="97">
        <f t="shared" si="675"/>
        <v>0</v>
      </c>
      <c r="CH338" s="97">
        <f t="shared" si="676"/>
        <v>0</v>
      </c>
      <c r="CI338" s="97">
        <f t="shared" si="677"/>
        <v>0</v>
      </c>
      <c r="CJ338" s="97">
        <f t="shared" si="678"/>
        <v>0</v>
      </c>
      <c r="CK338" s="97">
        <f t="shared" si="679"/>
        <v>0</v>
      </c>
      <c r="CL338" s="97">
        <f>90-'C'!$F250</f>
        <v>79.051000000000002</v>
      </c>
      <c r="CM338" s="97">
        <v>24</v>
      </c>
      <c r="CN338" s="97"/>
      <c r="CO338" s="97"/>
      <c r="CP338" s="97"/>
      <c r="CQ338" s="97"/>
      <c r="CR338" s="97" t="s">
        <v>8211</v>
      </c>
      <c r="CS338" s="97">
        <f t="shared" si="680"/>
        <v>24</v>
      </c>
      <c r="CT338" s="97">
        <f t="shared" si="681"/>
        <v>34.31666666666667</v>
      </c>
      <c r="CU338" s="97">
        <f>'C'!F250</f>
        <v>10.949</v>
      </c>
      <c r="CV338" s="97">
        <f t="shared" si="682"/>
        <v>3.1415926535897931</v>
      </c>
      <c r="CW338" s="97">
        <f t="shared" si="683"/>
        <v>1.7453292519943295E-2</v>
      </c>
      <c r="CX338" s="97">
        <f t="shared" si="684"/>
        <v>57.295779513082323</v>
      </c>
      <c r="CY338" s="97">
        <f t="shared" si="685"/>
        <v>0.59893882164272083</v>
      </c>
      <c r="CZ338" s="97">
        <f t="shared" si="686"/>
        <v>0.19109609980085915</v>
      </c>
      <c r="DA338" s="97">
        <f t="shared" si="687"/>
        <v>1.7213423883962382</v>
      </c>
      <c r="DB338" s="97">
        <f t="shared" si="688"/>
        <v>76.11860916962263</v>
      </c>
      <c r="DC338" s="97">
        <f t="shared" si="689"/>
        <v>76.11860916962263</v>
      </c>
      <c r="DD338" s="97">
        <f t="shared" si="690"/>
        <v>283.88139083037737</v>
      </c>
      <c r="DE338" s="97"/>
      <c r="DF338" s="97"/>
      <c r="DG338" s="97"/>
      <c r="DH338" s="97"/>
      <c r="DI338" s="97"/>
      <c r="DJ338" s="97"/>
      <c r="DK338" s="97"/>
      <c r="DL338" s="97"/>
      <c r="DM338" s="97"/>
      <c r="DN338" s="97"/>
      <c r="DO338" s="97"/>
    </row>
    <row r="339" spans="1:119" ht="30" customHeight="1" x14ac:dyDescent="0.2">
      <c r="A339" s="97">
        <f t="shared" si="613"/>
        <v>0</v>
      </c>
      <c r="B339" s="97">
        <f t="shared" si="614"/>
        <v>0</v>
      </c>
      <c r="C339" s="97">
        <f t="shared" si="615"/>
        <v>0</v>
      </c>
      <c r="D339" s="97">
        <f t="shared" si="616"/>
        <v>0.49089741705635381</v>
      </c>
      <c r="E339" s="97">
        <f t="shared" si="617"/>
        <v>0</v>
      </c>
      <c r="F339" s="98">
        <f t="shared" si="618"/>
        <v>0.49089741705635381</v>
      </c>
      <c r="G339" s="97">
        <f t="shared" si="619"/>
        <v>0.64555718548004604</v>
      </c>
      <c r="H339" s="97">
        <f t="shared" si="620"/>
        <v>0</v>
      </c>
      <c r="I339" s="98">
        <f t="shared" si="621"/>
        <v>0.64555718548004604</v>
      </c>
      <c r="J339" s="97">
        <f t="shared" si="622"/>
        <v>0</v>
      </c>
      <c r="K339" s="97">
        <f t="shared" si="623"/>
        <v>0</v>
      </c>
      <c r="L339" s="98">
        <f t="shared" si="624"/>
        <v>0</v>
      </c>
      <c r="M339" s="98">
        <f t="shared" si="625"/>
        <v>25</v>
      </c>
      <c r="N339" s="102"/>
      <c r="O339" s="97"/>
      <c r="P339" s="97"/>
      <c r="Q339" s="98">
        <f t="shared" si="691"/>
        <v>25</v>
      </c>
      <c r="R339" s="97">
        <f t="shared" si="626"/>
        <v>105.87231873866266</v>
      </c>
      <c r="S339" s="97">
        <f t="shared" si="627"/>
        <v>76.539735375362739</v>
      </c>
      <c r="T339" s="97">
        <f t="shared" si="628"/>
        <v>29.332583363299918</v>
      </c>
      <c r="U339" s="97" t="str">
        <f t="shared" si="629"/>
        <v>QSOS</v>
      </c>
      <c r="V339" s="97">
        <f t="shared" si="630"/>
        <v>283.46026462463726</v>
      </c>
      <c r="W339" s="97">
        <f t="shared" si="533"/>
        <v>327</v>
      </c>
      <c r="X339" s="97">
        <f>SIN((90-$Y$9)*$AE$8)*TAN($AE$9*$AE$8)/TAN((90-'C'!$F251)*$AE$8)</f>
        <v>0.54387917375969286</v>
      </c>
      <c r="Y339" s="97">
        <f t="shared" si="631"/>
        <v>3.9313065427916092</v>
      </c>
      <c r="Z339" s="97">
        <f t="shared" si="632"/>
        <v>2.2206545302661578</v>
      </c>
      <c r="AA339" s="97">
        <f t="shared" si="633"/>
        <v>14.177011987619728</v>
      </c>
      <c r="AB339" s="97">
        <f t="shared" si="634"/>
        <v>63.235932093769605</v>
      </c>
      <c r="AC339" s="97">
        <f t="shared" si="635"/>
        <v>-49.058920106149877</v>
      </c>
      <c r="AD339" s="97">
        <f t="shared" si="636"/>
        <v>102.58705591861067</v>
      </c>
      <c r="AE339" s="97">
        <f>(COS( 90.833*$AE$8)-SIN($Y$9*$AE$8)*SIN('C'!$F251*$AE$8))/COS($Y$9*$AE$8)/COS('C'!$F251*$AE$8)</f>
        <v>-0.14571090374393991</v>
      </c>
      <c r="AF339" s="97">
        <f t="shared" si="637"/>
        <v>98.378448209641306</v>
      </c>
      <c r="AG339" s="97">
        <f>('C'!$E251+$AG$9+$AA$9/15)</f>
        <v>12.222777777777779</v>
      </c>
      <c r="AH339" s="97">
        <f t="shared" si="638"/>
        <v>0</v>
      </c>
      <c r="AI339" s="97">
        <f t="shared" si="639"/>
        <v>0</v>
      </c>
      <c r="AJ339" s="97">
        <f t="shared" si="640"/>
        <v>0</v>
      </c>
      <c r="AK339" s="97">
        <f t="shared" si="641"/>
        <v>0</v>
      </c>
      <c r="AL339" s="97">
        <f t="shared" si="642"/>
        <v>0</v>
      </c>
      <c r="AM339" s="97"/>
      <c r="AN339" s="97"/>
      <c r="AO339" s="97">
        <f t="shared" si="643"/>
        <v>0</v>
      </c>
      <c r="AP339" s="97">
        <f>SIN((90-$Y$9)*$AE$8)*TAN($AC$10*$AE$8)/TAN((90-'C'!$F251)*$AE$8)</f>
        <v>-4.3970741101341526E-2</v>
      </c>
      <c r="AQ339" s="97">
        <f t="shared" si="644"/>
        <v>2.5695650812758871E-2</v>
      </c>
      <c r="AR339" s="97">
        <f t="shared" si="645"/>
        <v>1.0127663357422376</v>
      </c>
      <c r="AS339" s="97">
        <f t="shared" si="646"/>
        <v>-2.4883627724962123</v>
      </c>
      <c r="AT339" s="97">
        <f t="shared" si="647"/>
        <v>-9.106959298875525</v>
      </c>
      <c r="AU339" s="97">
        <f t="shared" si="648"/>
        <v>6.6185965263793127</v>
      </c>
      <c r="AV339" s="97">
        <f t="shared" si="649"/>
        <v>191.59532207137173</v>
      </c>
      <c r="AW339" s="97" t="s">
        <v>8053</v>
      </c>
      <c r="AX339" s="97" t="s">
        <v>8053</v>
      </c>
      <c r="AY339" s="97" t="s">
        <v>8053</v>
      </c>
      <c r="AZ339" s="97">
        <f t="shared" si="650"/>
        <v>11.781538009352492</v>
      </c>
      <c r="BA339" s="97">
        <f t="shared" si="651"/>
        <v>11.781538009352492</v>
      </c>
      <c r="BB339" s="97">
        <f t="shared" si="652"/>
        <v>0.49089741705635381</v>
      </c>
      <c r="BC339" s="97">
        <f t="shared" si="653"/>
        <v>0</v>
      </c>
      <c r="BD339" s="97">
        <f t="shared" si="654"/>
        <v>0</v>
      </c>
      <c r="BE339" s="97">
        <f t="shared" si="655"/>
        <v>0</v>
      </c>
      <c r="BF339" s="97">
        <f>SIN((90-$Y$9)*$AE$8)*TAN($AC$9*$AE$8)/TAN((90-'C'!$F251)*$AE$8)</f>
        <v>-0.54387917375969308</v>
      </c>
      <c r="BG339" s="97">
        <f t="shared" si="656"/>
        <v>3.9313065427916136</v>
      </c>
      <c r="BH339" s="97">
        <f t="shared" si="657"/>
        <v>2.2206545302661587</v>
      </c>
      <c r="BI339" s="97">
        <f t="shared" si="658"/>
        <v>-14.177011987619728</v>
      </c>
      <c r="BJ339" s="97">
        <f t="shared" si="659"/>
        <v>-63.235932093769613</v>
      </c>
      <c r="BK339" s="97">
        <f t="shared" si="660"/>
        <v>49.058920106149884</v>
      </c>
      <c r="BL339" s="97">
        <f t="shared" si="661"/>
        <v>257.41294408138936</v>
      </c>
      <c r="BM339" s="97" t="s">
        <v>8053</v>
      </c>
      <c r="BN339" s="97" t="s">
        <v>8053</v>
      </c>
      <c r="BO339" s="97" t="s">
        <v>8053</v>
      </c>
      <c r="BP339" s="97">
        <f t="shared" si="662"/>
        <v>15.493372451521104</v>
      </c>
      <c r="BQ339" s="97">
        <f t="shared" si="663"/>
        <v>15.493372451521104</v>
      </c>
      <c r="BR339" s="97">
        <f t="shared" si="664"/>
        <v>0.64555718548004604</v>
      </c>
      <c r="BS339" s="97">
        <f t="shared" si="665"/>
        <v>0</v>
      </c>
      <c r="BT339" s="97">
        <f t="shared" si="666"/>
        <v>0</v>
      </c>
      <c r="BU339" s="97">
        <f t="shared" si="667"/>
        <v>0</v>
      </c>
      <c r="BV339" s="97">
        <f>SIN((90-$Y$9)*$AE$8)*TAN($AE$10*$AE$8)/TAN((90-'C'!$F251)*$AE$8)</f>
        <v>4.3970741101341512E-2</v>
      </c>
      <c r="BW339" s="97">
        <f t="shared" si="668"/>
        <v>2.5695650812758864E-2</v>
      </c>
      <c r="BX339" s="97">
        <f t="shared" si="669"/>
        <v>1.0127663357422376</v>
      </c>
      <c r="BY339" s="97">
        <f t="shared" si="670"/>
        <v>2.4883627724962118</v>
      </c>
      <c r="BZ339" s="97">
        <f t="shared" si="671"/>
        <v>9.1069592988755232</v>
      </c>
      <c r="CA339" s="97">
        <f t="shared" si="672"/>
        <v>-6.6185965263793118</v>
      </c>
      <c r="CB339" s="97">
        <f t="shared" si="673"/>
        <v>168.40467792862827</v>
      </c>
      <c r="CC339" s="97" t="s">
        <v>8053</v>
      </c>
      <c r="CD339" s="97" t="s">
        <v>8053</v>
      </c>
      <c r="CE339" s="97" t="s">
        <v>8053</v>
      </c>
      <c r="CF339" s="97">
        <f t="shared" si="674"/>
        <v>0</v>
      </c>
      <c r="CG339" s="97">
        <f t="shared" si="675"/>
        <v>0</v>
      </c>
      <c r="CH339" s="97">
        <f t="shared" si="676"/>
        <v>0</v>
      </c>
      <c r="CI339" s="97">
        <f t="shared" si="677"/>
        <v>0</v>
      </c>
      <c r="CJ339" s="97">
        <f t="shared" si="678"/>
        <v>0</v>
      </c>
      <c r="CK339" s="97">
        <f t="shared" si="679"/>
        <v>0</v>
      </c>
      <c r="CL339" s="97">
        <f>90-'C'!$F251</f>
        <v>79.394999999999996</v>
      </c>
      <c r="CM339" s="97">
        <v>25</v>
      </c>
      <c r="CN339" s="102"/>
      <c r="CO339" s="97"/>
      <c r="CP339" s="97"/>
      <c r="CQ339" s="97"/>
      <c r="CR339" s="97" t="s">
        <v>8211</v>
      </c>
      <c r="CS339" s="97">
        <f t="shared" si="680"/>
        <v>25</v>
      </c>
      <c r="CT339" s="97">
        <f t="shared" si="681"/>
        <v>34.31666666666667</v>
      </c>
      <c r="CU339" s="97">
        <f>'C'!F251</f>
        <v>10.605</v>
      </c>
      <c r="CV339" s="97">
        <f t="shared" si="682"/>
        <v>3.1415926535897931</v>
      </c>
      <c r="CW339" s="97">
        <f t="shared" si="683"/>
        <v>1.7453292519943295E-2</v>
      </c>
      <c r="CX339" s="97">
        <f t="shared" si="684"/>
        <v>57.295779513082323</v>
      </c>
      <c r="CY339" s="97">
        <f t="shared" si="685"/>
        <v>0.59893882164272083</v>
      </c>
      <c r="CZ339" s="97">
        <f t="shared" si="686"/>
        <v>0.18509216717399865</v>
      </c>
      <c r="DA339" s="97">
        <f t="shared" si="687"/>
        <v>1.7170278342609615</v>
      </c>
      <c r="DB339" s="97">
        <f t="shared" si="688"/>
        <v>76.539735375362739</v>
      </c>
      <c r="DC339" s="97">
        <f t="shared" si="689"/>
        <v>76.539735375362739</v>
      </c>
      <c r="DD339" s="97">
        <f t="shared" si="690"/>
        <v>283.46026462463726</v>
      </c>
      <c r="DE339" s="97"/>
      <c r="DF339" s="97"/>
      <c r="DG339" s="97"/>
      <c r="DH339" s="97"/>
      <c r="DI339" s="97"/>
      <c r="DJ339" s="97"/>
      <c r="DK339" s="97"/>
      <c r="DL339" s="97"/>
      <c r="DM339" s="97"/>
      <c r="DN339" s="97"/>
      <c r="DO339" s="97"/>
    </row>
    <row r="340" spans="1:119" ht="30" customHeight="1" x14ac:dyDescent="0.2">
      <c r="A340" s="97">
        <f t="shared" si="613"/>
        <v>0</v>
      </c>
      <c r="B340" s="97">
        <f t="shared" si="614"/>
        <v>0</v>
      </c>
      <c r="C340" s="97">
        <f t="shared" si="615"/>
        <v>0</v>
      </c>
      <c r="D340" s="97">
        <f t="shared" si="616"/>
        <v>0.49045778807709928</v>
      </c>
      <c r="E340" s="97">
        <f t="shared" si="617"/>
        <v>0</v>
      </c>
      <c r="F340" s="98">
        <f t="shared" si="618"/>
        <v>0.49045778807709928</v>
      </c>
      <c r="G340" s="97">
        <f t="shared" si="619"/>
        <v>0.64669196748870228</v>
      </c>
      <c r="H340" s="97">
        <f t="shared" si="620"/>
        <v>0</v>
      </c>
      <c r="I340" s="98">
        <f t="shared" si="621"/>
        <v>0.64669196748870228</v>
      </c>
      <c r="J340" s="97">
        <f t="shared" si="622"/>
        <v>0</v>
      </c>
      <c r="K340" s="97">
        <f t="shared" si="623"/>
        <v>0</v>
      </c>
      <c r="L340" s="98">
        <f t="shared" si="624"/>
        <v>0</v>
      </c>
      <c r="M340" s="98">
        <f t="shared" si="625"/>
        <v>26</v>
      </c>
      <c r="N340" s="97"/>
      <c r="O340" s="97"/>
      <c r="P340" s="97"/>
      <c r="Q340" s="98">
        <f t="shared" si="691"/>
        <v>26</v>
      </c>
      <c r="R340" s="97">
        <f t="shared" si="626"/>
        <v>105.87231873866266</v>
      </c>
      <c r="S340" s="97">
        <f t="shared" si="627"/>
        <v>76.964263591523633</v>
      </c>
      <c r="T340" s="97">
        <f t="shared" si="628"/>
        <v>28.908055147139024</v>
      </c>
      <c r="U340" s="97" t="str">
        <f t="shared" si="629"/>
        <v>QSOS</v>
      </c>
      <c r="V340" s="97">
        <f t="shared" si="630"/>
        <v>283.0357364084764</v>
      </c>
      <c r="W340" s="97">
        <f t="shared" si="533"/>
        <v>328</v>
      </c>
      <c r="X340" s="97">
        <f>SIN((90-$Y$9)*$AE$8)*TAN($AE$9*$AE$8)/TAN((90-'C'!$F252)*$AE$8)</f>
        <v>0.525690581777432</v>
      </c>
      <c r="Y340" s="97">
        <f t="shared" si="631"/>
        <v>3.9313065427916092</v>
      </c>
      <c r="Z340" s="97">
        <f t="shared" si="632"/>
        <v>2.2206545302661578</v>
      </c>
      <c r="AA340" s="97">
        <f t="shared" si="633"/>
        <v>13.693490464503503</v>
      </c>
      <c r="AB340" s="97">
        <f t="shared" si="634"/>
        <v>63.235932093769605</v>
      </c>
      <c r="AC340" s="97">
        <f t="shared" si="635"/>
        <v>-49.542441629266101</v>
      </c>
      <c r="AD340" s="97">
        <f t="shared" si="636"/>
        <v>103.0705774417269</v>
      </c>
      <c r="AE340" s="97">
        <f>(COS( 90.833*$AE$8)-SIN($Y$9*$AE$8)*SIN('C'!$F252*$AE$8))/COS($Y$9*$AE$8)/COS('C'!$F252*$AE$8)</f>
        <v>-0.14141691512384955</v>
      </c>
      <c r="AF340" s="97">
        <f t="shared" si="637"/>
        <v>98.129845313794135</v>
      </c>
      <c r="AG340" s="97">
        <f>('C'!$E252+$AG$9+$AA$9/15)</f>
        <v>12.21777777777778</v>
      </c>
      <c r="AH340" s="97">
        <f t="shared" si="638"/>
        <v>0</v>
      </c>
      <c r="AI340" s="97">
        <f t="shared" si="639"/>
        <v>0</v>
      </c>
      <c r="AJ340" s="97">
        <f t="shared" si="640"/>
        <v>0</v>
      </c>
      <c r="AK340" s="97">
        <f t="shared" si="641"/>
        <v>0</v>
      </c>
      <c r="AL340" s="97">
        <f t="shared" si="642"/>
        <v>0</v>
      </c>
      <c r="AM340" s="97"/>
      <c r="AN340" s="97"/>
      <c r="AO340" s="97">
        <f t="shared" si="643"/>
        <v>0</v>
      </c>
      <c r="AP340" s="97">
        <f>SIN((90-$Y$9)*$AE$8)*TAN($AC$10*$AE$8)/TAN((90-'C'!$F252)*$AE$8)</f>
        <v>-4.2500256648845658E-2</v>
      </c>
      <c r="AQ340" s="97">
        <f t="shared" si="644"/>
        <v>2.5695650812758871E-2</v>
      </c>
      <c r="AR340" s="97">
        <f t="shared" si="645"/>
        <v>1.0127663357422376</v>
      </c>
      <c r="AS340" s="97">
        <f t="shared" si="646"/>
        <v>-2.4050963399645697</v>
      </c>
      <c r="AT340" s="97">
        <f t="shared" si="647"/>
        <v>-9.106959298875525</v>
      </c>
      <c r="AU340" s="97">
        <f t="shared" si="648"/>
        <v>6.7018629589109553</v>
      </c>
      <c r="AV340" s="97">
        <f t="shared" si="649"/>
        <v>191.51205563884008</v>
      </c>
      <c r="AW340" s="97" t="s">
        <v>8053</v>
      </c>
      <c r="AX340" s="97" t="s">
        <v>8053</v>
      </c>
      <c r="AY340" s="97" t="s">
        <v>8053</v>
      </c>
      <c r="AZ340" s="97">
        <f t="shared" si="650"/>
        <v>11.770986913850383</v>
      </c>
      <c r="BA340" s="97">
        <f t="shared" si="651"/>
        <v>11.770986913850383</v>
      </c>
      <c r="BB340" s="97">
        <f t="shared" si="652"/>
        <v>0.49045778807709928</v>
      </c>
      <c r="BC340" s="97">
        <f t="shared" si="653"/>
        <v>0</v>
      </c>
      <c r="BD340" s="97">
        <f t="shared" si="654"/>
        <v>0</v>
      </c>
      <c r="BE340" s="97">
        <f t="shared" si="655"/>
        <v>0</v>
      </c>
      <c r="BF340" s="97">
        <f>SIN((90-$Y$9)*$AE$8)*TAN($AC$9*$AE$8)/TAN((90-'C'!$F252)*$AE$8)</f>
        <v>-0.52569058177743222</v>
      </c>
      <c r="BG340" s="97">
        <f t="shared" si="656"/>
        <v>3.9313065427916136</v>
      </c>
      <c r="BH340" s="97">
        <f t="shared" si="657"/>
        <v>2.2206545302661587</v>
      </c>
      <c r="BI340" s="97">
        <f t="shared" si="658"/>
        <v>-13.693490464503505</v>
      </c>
      <c r="BJ340" s="97">
        <f t="shared" si="659"/>
        <v>-63.235932093769613</v>
      </c>
      <c r="BK340" s="97">
        <f t="shared" si="660"/>
        <v>49.542441629266108</v>
      </c>
      <c r="BL340" s="97">
        <f t="shared" si="661"/>
        <v>256.92942255827313</v>
      </c>
      <c r="BM340" s="97" t="s">
        <v>8053</v>
      </c>
      <c r="BN340" s="97" t="s">
        <v>8053</v>
      </c>
      <c r="BO340" s="97" t="s">
        <v>8053</v>
      </c>
      <c r="BP340" s="97">
        <f t="shared" si="662"/>
        <v>15.520607219728854</v>
      </c>
      <c r="BQ340" s="97">
        <f t="shared" si="663"/>
        <v>15.520607219728854</v>
      </c>
      <c r="BR340" s="97">
        <f t="shared" si="664"/>
        <v>0.64669196748870228</v>
      </c>
      <c r="BS340" s="97">
        <f t="shared" si="665"/>
        <v>0</v>
      </c>
      <c r="BT340" s="97">
        <f t="shared" si="666"/>
        <v>0</v>
      </c>
      <c r="BU340" s="97">
        <f t="shared" si="667"/>
        <v>0</v>
      </c>
      <c r="BV340" s="97">
        <f>SIN((90-$Y$9)*$AE$8)*TAN($AE$10*$AE$8)/TAN((90-'C'!$F252)*$AE$8)</f>
        <v>4.2500256648845644E-2</v>
      </c>
      <c r="BW340" s="97">
        <f t="shared" si="668"/>
        <v>2.5695650812758864E-2</v>
      </c>
      <c r="BX340" s="97">
        <f t="shared" si="669"/>
        <v>1.0127663357422376</v>
      </c>
      <c r="BY340" s="97">
        <f t="shared" si="670"/>
        <v>2.4050963399645688</v>
      </c>
      <c r="BZ340" s="97">
        <f t="shared" si="671"/>
        <v>9.1069592988755232</v>
      </c>
      <c r="CA340" s="97">
        <f t="shared" si="672"/>
        <v>-6.7018629589109544</v>
      </c>
      <c r="CB340" s="97">
        <f t="shared" si="673"/>
        <v>168.48794436115992</v>
      </c>
      <c r="CC340" s="97" t="s">
        <v>8053</v>
      </c>
      <c r="CD340" s="97" t="s">
        <v>8053</v>
      </c>
      <c r="CE340" s="97" t="s">
        <v>8053</v>
      </c>
      <c r="CF340" s="97">
        <f t="shared" si="674"/>
        <v>0</v>
      </c>
      <c r="CG340" s="97">
        <f t="shared" si="675"/>
        <v>0</v>
      </c>
      <c r="CH340" s="97">
        <f t="shared" si="676"/>
        <v>0</v>
      </c>
      <c r="CI340" s="97">
        <f t="shared" si="677"/>
        <v>0</v>
      </c>
      <c r="CJ340" s="97">
        <f t="shared" si="678"/>
        <v>0</v>
      </c>
      <c r="CK340" s="97">
        <f t="shared" si="679"/>
        <v>0</v>
      </c>
      <c r="CL340" s="97">
        <f>90-'C'!$F252</f>
        <v>79.742000000000004</v>
      </c>
      <c r="CM340" s="97">
        <v>26</v>
      </c>
      <c r="CN340" s="97"/>
      <c r="CO340" s="97"/>
      <c r="CP340" s="97"/>
      <c r="CQ340" s="97"/>
      <c r="CR340" s="97" t="s">
        <v>8211</v>
      </c>
      <c r="CS340" s="97">
        <f t="shared" si="680"/>
        <v>26</v>
      </c>
      <c r="CT340" s="97">
        <f t="shared" si="681"/>
        <v>34.31666666666667</v>
      </c>
      <c r="CU340" s="97">
        <f>'C'!F252</f>
        <v>10.257999999999999</v>
      </c>
      <c r="CV340" s="97">
        <f t="shared" si="682"/>
        <v>3.1415926535897931</v>
      </c>
      <c r="CW340" s="97">
        <f t="shared" si="683"/>
        <v>1.7453292519943295E-2</v>
      </c>
      <c r="CX340" s="97">
        <f t="shared" si="684"/>
        <v>57.295779513082323</v>
      </c>
      <c r="CY340" s="97">
        <f t="shared" si="685"/>
        <v>0.59893882164272083</v>
      </c>
      <c r="CZ340" s="97">
        <f t="shared" si="686"/>
        <v>0.17903587466957832</v>
      </c>
      <c r="DA340" s="97">
        <f t="shared" si="687"/>
        <v>1.7126888951984358</v>
      </c>
      <c r="DB340" s="97">
        <f t="shared" si="688"/>
        <v>76.964263591523633</v>
      </c>
      <c r="DC340" s="97">
        <f t="shared" si="689"/>
        <v>76.964263591523633</v>
      </c>
      <c r="DD340" s="97">
        <f t="shared" si="690"/>
        <v>283.0357364084764</v>
      </c>
      <c r="DE340" s="97"/>
      <c r="DF340" s="97"/>
      <c r="DG340" s="97"/>
      <c r="DH340" s="97"/>
      <c r="DI340" s="97"/>
      <c r="DJ340" s="97"/>
      <c r="DK340" s="97"/>
      <c r="DL340" s="97"/>
      <c r="DM340" s="97"/>
      <c r="DN340" s="97"/>
      <c r="DO340" s="97"/>
    </row>
    <row r="341" spans="1:119" ht="30" customHeight="1" x14ac:dyDescent="0.2">
      <c r="A341" s="97">
        <f t="shared" si="613"/>
        <v>0</v>
      </c>
      <c r="B341" s="97">
        <f t="shared" si="614"/>
        <v>0</v>
      </c>
      <c r="C341" s="97">
        <f t="shared" si="615"/>
        <v>0</v>
      </c>
      <c r="D341" s="97">
        <f t="shared" si="616"/>
        <v>0.49005835334047271</v>
      </c>
      <c r="E341" s="97">
        <f t="shared" si="617"/>
        <v>0</v>
      </c>
      <c r="F341" s="98">
        <f t="shared" si="618"/>
        <v>0.49005835334047271</v>
      </c>
      <c r="G341" s="97">
        <f t="shared" si="619"/>
        <v>0.64787426665367009</v>
      </c>
      <c r="H341" s="97">
        <f t="shared" si="620"/>
        <v>0</v>
      </c>
      <c r="I341" s="98">
        <f t="shared" si="621"/>
        <v>0.64787426665367009</v>
      </c>
      <c r="J341" s="97">
        <f t="shared" si="622"/>
        <v>0</v>
      </c>
      <c r="K341" s="97">
        <f t="shared" si="623"/>
        <v>0</v>
      </c>
      <c r="L341" s="98">
        <f t="shared" si="624"/>
        <v>0</v>
      </c>
      <c r="M341" s="98">
        <f t="shared" si="625"/>
        <v>27</v>
      </c>
      <c r="N341" s="97"/>
      <c r="O341" s="97"/>
      <c r="P341" s="97"/>
      <c r="Q341" s="98">
        <f t="shared" si="691"/>
        <v>27</v>
      </c>
      <c r="R341" s="97">
        <f t="shared" si="626"/>
        <v>105.87231873866266</v>
      </c>
      <c r="S341" s="97">
        <f t="shared" si="627"/>
        <v>77.392196021590181</v>
      </c>
      <c r="T341" s="97">
        <f t="shared" si="628"/>
        <v>28.480122717072476</v>
      </c>
      <c r="U341" s="97" t="str">
        <f t="shared" si="629"/>
        <v>QSOS</v>
      </c>
      <c r="V341" s="97">
        <f t="shared" si="630"/>
        <v>282.60780397840983</v>
      </c>
      <c r="W341" s="97">
        <f t="shared" si="533"/>
        <v>329</v>
      </c>
      <c r="X341" s="97">
        <f>SIN((90-$Y$9)*$AE$8)*TAN($AE$9*$AE$8)/TAN((90-'C'!$F253)*$AE$8)</f>
        <v>0.50738508073432276</v>
      </c>
      <c r="Y341" s="97">
        <f t="shared" si="631"/>
        <v>3.9313065427916092</v>
      </c>
      <c r="Z341" s="97">
        <f t="shared" si="632"/>
        <v>2.2206545302661578</v>
      </c>
      <c r="AA341" s="97">
        <f t="shared" si="633"/>
        <v>13.207862765115063</v>
      </c>
      <c r="AB341" s="97">
        <f t="shared" si="634"/>
        <v>63.235932093769605</v>
      </c>
      <c r="AC341" s="97">
        <f t="shared" si="635"/>
        <v>-50.028069328654539</v>
      </c>
      <c r="AD341" s="97">
        <f t="shared" si="636"/>
        <v>103.55620514111533</v>
      </c>
      <c r="AE341" s="97">
        <f>(COS( 90.833*$AE$8)-SIN($Y$9*$AE$8)*SIN('C'!$F253*$AE$8))/COS($Y$9*$AE$8)/COS('C'!$F253*$AE$8)</f>
        <v>-0.137095990360801</v>
      </c>
      <c r="AF341" s="97">
        <f t="shared" si="637"/>
        <v>97.879838373306328</v>
      </c>
      <c r="AG341" s="97">
        <f>('C'!$E253+$AG$9+$AA$9/15)</f>
        <v>12.213777777777779</v>
      </c>
      <c r="AH341" s="97">
        <f t="shared" si="638"/>
        <v>0</v>
      </c>
      <c r="AI341" s="97">
        <f t="shared" si="639"/>
        <v>0</v>
      </c>
      <c r="AJ341" s="97">
        <f t="shared" si="640"/>
        <v>0</v>
      </c>
      <c r="AK341" s="97">
        <f t="shared" si="641"/>
        <v>0</v>
      </c>
      <c r="AL341" s="97">
        <f t="shared" si="642"/>
        <v>0</v>
      </c>
      <c r="AM341" s="97"/>
      <c r="AN341" s="97"/>
      <c r="AO341" s="97">
        <f t="shared" si="643"/>
        <v>0</v>
      </c>
      <c r="AP341" s="97">
        <f>SIN((90-$Y$9)*$AE$8)*TAN($AC$10*$AE$8)/TAN((90-'C'!$F253)*$AE$8)</f>
        <v>-4.102032050506433E-2</v>
      </c>
      <c r="AQ341" s="97">
        <f t="shared" si="644"/>
        <v>2.5695650812758871E-2</v>
      </c>
      <c r="AR341" s="97">
        <f t="shared" si="645"/>
        <v>1.0127663357422376</v>
      </c>
      <c r="AS341" s="97">
        <f t="shared" si="646"/>
        <v>-2.3212998347790039</v>
      </c>
      <c r="AT341" s="97">
        <f t="shared" si="647"/>
        <v>-9.106959298875525</v>
      </c>
      <c r="AU341" s="97">
        <f t="shared" si="648"/>
        <v>6.7856594640965211</v>
      </c>
      <c r="AV341" s="97">
        <f t="shared" si="649"/>
        <v>191.42825913365454</v>
      </c>
      <c r="AW341" s="97" t="s">
        <v>8053</v>
      </c>
      <c r="AX341" s="97" t="s">
        <v>8053</v>
      </c>
      <c r="AY341" s="97" t="s">
        <v>8053</v>
      </c>
      <c r="AZ341" s="97">
        <f t="shared" si="650"/>
        <v>11.761400480171345</v>
      </c>
      <c r="BA341" s="97">
        <f t="shared" si="651"/>
        <v>11.761400480171345</v>
      </c>
      <c r="BB341" s="97">
        <f t="shared" si="652"/>
        <v>0.49005835334047271</v>
      </c>
      <c r="BC341" s="97">
        <f t="shared" si="653"/>
        <v>0</v>
      </c>
      <c r="BD341" s="97">
        <f t="shared" si="654"/>
        <v>0</v>
      </c>
      <c r="BE341" s="97">
        <f t="shared" si="655"/>
        <v>0</v>
      </c>
      <c r="BF341" s="97">
        <f>SIN((90-$Y$9)*$AE$8)*TAN($AC$9*$AE$8)/TAN((90-'C'!$F253)*$AE$8)</f>
        <v>-0.50738508073432309</v>
      </c>
      <c r="BG341" s="97">
        <f t="shared" si="656"/>
        <v>3.9313065427916136</v>
      </c>
      <c r="BH341" s="97">
        <f t="shared" si="657"/>
        <v>2.2206545302661587</v>
      </c>
      <c r="BI341" s="97">
        <f t="shared" si="658"/>
        <v>-13.207862765115067</v>
      </c>
      <c r="BJ341" s="97">
        <f t="shared" si="659"/>
        <v>-63.235932093769613</v>
      </c>
      <c r="BK341" s="97">
        <f t="shared" si="660"/>
        <v>50.028069328654546</v>
      </c>
      <c r="BL341" s="97">
        <f t="shared" si="661"/>
        <v>256.4437948588847</v>
      </c>
      <c r="BM341" s="97" t="s">
        <v>8053</v>
      </c>
      <c r="BN341" s="97" t="s">
        <v>8053</v>
      </c>
      <c r="BO341" s="97" t="s">
        <v>8053</v>
      </c>
      <c r="BP341" s="97">
        <f t="shared" si="662"/>
        <v>15.548982399688082</v>
      </c>
      <c r="BQ341" s="97">
        <f t="shared" si="663"/>
        <v>15.548982399688082</v>
      </c>
      <c r="BR341" s="97">
        <f t="shared" si="664"/>
        <v>0.64787426665367009</v>
      </c>
      <c r="BS341" s="97">
        <f t="shared" si="665"/>
        <v>0</v>
      </c>
      <c r="BT341" s="97">
        <f t="shared" si="666"/>
        <v>0</v>
      </c>
      <c r="BU341" s="97">
        <f t="shared" si="667"/>
        <v>0</v>
      </c>
      <c r="BV341" s="97">
        <f>SIN((90-$Y$9)*$AE$8)*TAN($AE$10*$AE$8)/TAN((90-'C'!$F253)*$AE$8)</f>
        <v>4.1020320505064323E-2</v>
      </c>
      <c r="BW341" s="97">
        <f t="shared" si="668"/>
        <v>2.5695650812758864E-2</v>
      </c>
      <c r="BX341" s="97">
        <f t="shared" si="669"/>
        <v>1.0127663357422376</v>
      </c>
      <c r="BY341" s="97">
        <f t="shared" si="670"/>
        <v>2.3212998347790035</v>
      </c>
      <c r="BZ341" s="97">
        <f t="shared" si="671"/>
        <v>9.1069592988755232</v>
      </c>
      <c r="CA341" s="97">
        <f t="shared" si="672"/>
        <v>-6.7856594640965202</v>
      </c>
      <c r="CB341" s="97">
        <f t="shared" si="673"/>
        <v>168.57174086634546</v>
      </c>
      <c r="CC341" s="97" t="s">
        <v>8053</v>
      </c>
      <c r="CD341" s="97" t="s">
        <v>8053</v>
      </c>
      <c r="CE341" s="97" t="s">
        <v>8053</v>
      </c>
      <c r="CF341" s="97">
        <f t="shared" si="674"/>
        <v>0</v>
      </c>
      <c r="CG341" s="97">
        <f t="shared" si="675"/>
        <v>0</v>
      </c>
      <c r="CH341" s="97">
        <f t="shared" si="676"/>
        <v>0</v>
      </c>
      <c r="CI341" s="97">
        <f t="shared" si="677"/>
        <v>0</v>
      </c>
      <c r="CJ341" s="97">
        <f t="shared" si="678"/>
        <v>0</v>
      </c>
      <c r="CK341" s="97">
        <f t="shared" si="679"/>
        <v>0</v>
      </c>
      <c r="CL341" s="97">
        <f>90-'C'!$F253</f>
        <v>80.091999999999999</v>
      </c>
      <c r="CM341" s="97">
        <v>27</v>
      </c>
      <c r="CN341" s="97"/>
      <c r="CO341" s="97"/>
      <c r="CP341" s="97"/>
      <c r="CQ341" s="97"/>
      <c r="CR341" s="97" t="s">
        <v>8211</v>
      </c>
      <c r="CS341" s="97">
        <f t="shared" si="680"/>
        <v>27</v>
      </c>
      <c r="CT341" s="97">
        <f t="shared" si="681"/>
        <v>34.31666666666667</v>
      </c>
      <c r="CU341" s="97">
        <f>'C'!F253</f>
        <v>9.9079999999999995</v>
      </c>
      <c r="CV341" s="97">
        <f t="shared" si="682"/>
        <v>3.1415926535897931</v>
      </c>
      <c r="CW341" s="97">
        <f t="shared" si="683"/>
        <v>1.7453292519943295E-2</v>
      </c>
      <c r="CX341" s="97">
        <f t="shared" si="684"/>
        <v>57.295779513082323</v>
      </c>
      <c r="CY341" s="97">
        <f t="shared" si="685"/>
        <v>0.59893882164272083</v>
      </c>
      <c r="CZ341" s="97">
        <f t="shared" si="686"/>
        <v>0.17292722228759816</v>
      </c>
      <c r="DA341" s="97">
        <f t="shared" si="687"/>
        <v>1.7083254509340862</v>
      </c>
      <c r="DB341" s="97">
        <f t="shared" si="688"/>
        <v>77.392196021590181</v>
      </c>
      <c r="DC341" s="97">
        <f t="shared" si="689"/>
        <v>77.392196021590181</v>
      </c>
      <c r="DD341" s="97">
        <f t="shared" si="690"/>
        <v>282.60780397840983</v>
      </c>
      <c r="DE341" s="97"/>
      <c r="DF341" s="97"/>
      <c r="DG341" s="97"/>
      <c r="DH341" s="97"/>
      <c r="DI341" s="97"/>
      <c r="DJ341" s="97"/>
      <c r="DK341" s="97"/>
      <c r="DL341" s="97"/>
      <c r="DM341" s="97"/>
      <c r="DN341" s="97"/>
      <c r="DO341" s="97"/>
    </row>
    <row r="342" spans="1:119" ht="30" customHeight="1" x14ac:dyDescent="0.2">
      <c r="A342" s="97">
        <f t="shared" si="613"/>
        <v>0</v>
      </c>
      <c r="B342" s="97">
        <f t="shared" si="614"/>
        <v>0</v>
      </c>
      <c r="C342" s="97">
        <f t="shared" si="615"/>
        <v>0</v>
      </c>
      <c r="D342" s="97">
        <f t="shared" si="616"/>
        <v>0.4896157732647381</v>
      </c>
      <c r="E342" s="97">
        <f t="shared" si="617"/>
        <v>0</v>
      </c>
      <c r="F342" s="98">
        <f t="shared" si="618"/>
        <v>0.4896157732647381</v>
      </c>
      <c r="G342" s="97">
        <f t="shared" si="619"/>
        <v>0.64902084556314676</v>
      </c>
      <c r="H342" s="97">
        <f t="shared" si="620"/>
        <v>0</v>
      </c>
      <c r="I342" s="98">
        <f t="shared" si="621"/>
        <v>0.64902084556314676</v>
      </c>
      <c r="J342" s="97">
        <f t="shared" si="622"/>
        <v>0</v>
      </c>
      <c r="K342" s="97">
        <f t="shared" si="623"/>
        <v>0</v>
      </c>
      <c r="L342" s="98">
        <f t="shared" si="624"/>
        <v>0</v>
      </c>
      <c r="M342" s="98">
        <f t="shared" si="625"/>
        <v>28</v>
      </c>
      <c r="N342" s="97"/>
      <c r="O342" s="97"/>
      <c r="P342" s="97"/>
      <c r="Q342" s="98">
        <f t="shared" si="691"/>
        <v>28</v>
      </c>
      <c r="R342" s="97">
        <f t="shared" si="626"/>
        <v>105.87231873866266</v>
      </c>
      <c r="S342" s="97">
        <f t="shared" si="627"/>
        <v>77.823535155876968</v>
      </c>
      <c r="T342" s="97">
        <f t="shared" si="628"/>
        <v>28.048783582785688</v>
      </c>
      <c r="U342" s="97" t="str">
        <f t="shared" si="629"/>
        <v>QSOS</v>
      </c>
      <c r="V342" s="97">
        <f t="shared" si="630"/>
        <v>282.17646484412302</v>
      </c>
      <c r="W342" s="97">
        <f t="shared" si="533"/>
        <v>330</v>
      </c>
      <c r="X342" s="97">
        <f>SIN((90-$Y$9)*$AE$8)*TAN($AE$9*$AE$8)/TAN((90-'C'!$F254)*$AE$8)</f>
        <v>0.48896219738609326</v>
      </c>
      <c r="Y342" s="97">
        <f t="shared" si="631"/>
        <v>3.9313065427916092</v>
      </c>
      <c r="Z342" s="97">
        <f t="shared" si="632"/>
        <v>2.2206545302661578</v>
      </c>
      <c r="AA342" s="97">
        <f t="shared" si="633"/>
        <v>12.720094357703458</v>
      </c>
      <c r="AB342" s="97">
        <f t="shared" si="634"/>
        <v>63.235932093769605</v>
      </c>
      <c r="AC342" s="97">
        <f t="shared" si="635"/>
        <v>-50.515837736066146</v>
      </c>
      <c r="AD342" s="97">
        <f t="shared" si="636"/>
        <v>104.04397354852694</v>
      </c>
      <c r="AE342" s="97">
        <f>(COS( 90.833*$AE$8)-SIN($Y$9*$AE$8)*SIN('C'!$F254*$AE$8))/COS($Y$9*$AE$8)/COS('C'!$F254*$AE$8)</f>
        <v>-0.13274803272950608</v>
      </c>
      <c r="AF342" s="97">
        <f t="shared" si="637"/>
        <v>97.628419623068865</v>
      </c>
      <c r="AG342" s="97">
        <f>('C'!$E254+$AG$9+$AA$9/15)</f>
        <v>12.20877777777778</v>
      </c>
      <c r="AH342" s="97">
        <f t="shared" si="638"/>
        <v>0</v>
      </c>
      <c r="AI342" s="97">
        <f t="shared" si="639"/>
        <v>0</v>
      </c>
      <c r="AJ342" s="97">
        <f t="shared" si="640"/>
        <v>0</v>
      </c>
      <c r="AK342" s="97">
        <f t="shared" si="641"/>
        <v>0</v>
      </c>
      <c r="AL342" s="97">
        <f t="shared" si="642"/>
        <v>0</v>
      </c>
      <c r="AM342" s="97"/>
      <c r="AN342" s="97"/>
      <c r="AO342" s="97">
        <f t="shared" si="643"/>
        <v>0</v>
      </c>
      <c r="AP342" s="97">
        <f>SIN((90-$Y$9)*$AE$8)*TAN($AC$10*$AE$8)/TAN((90-'C'!$F254)*$AE$8)</f>
        <v>-3.9530894409842796E-2</v>
      </c>
      <c r="AQ342" s="97">
        <f t="shared" si="644"/>
        <v>2.5695650812758871E-2</v>
      </c>
      <c r="AR342" s="97">
        <f t="shared" si="645"/>
        <v>1.0127663357422376</v>
      </c>
      <c r="AS342" s="97">
        <f t="shared" si="646"/>
        <v>-2.2369710075145446</v>
      </c>
      <c r="AT342" s="97">
        <f t="shared" si="647"/>
        <v>-9.106959298875525</v>
      </c>
      <c r="AU342" s="97">
        <f t="shared" si="648"/>
        <v>6.8699882913609809</v>
      </c>
      <c r="AV342" s="97">
        <f t="shared" si="649"/>
        <v>191.34393030639006</v>
      </c>
      <c r="AW342" s="97" t="s">
        <v>8053</v>
      </c>
      <c r="AX342" s="97" t="s">
        <v>8053</v>
      </c>
      <c r="AY342" s="97" t="s">
        <v>8053</v>
      </c>
      <c r="AZ342" s="97">
        <f t="shared" si="650"/>
        <v>11.750778558353714</v>
      </c>
      <c r="BA342" s="97">
        <f t="shared" si="651"/>
        <v>11.750778558353714</v>
      </c>
      <c r="BB342" s="97">
        <f t="shared" si="652"/>
        <v>0.4896157732647381</v>
      </c>
      <c r="BC342" s="97">
        <f t="shared" si="653"/>
        <v>0</v>
      </c>
      <c r="BD342" s="97">
        <f t="shared" si="654"/>
        <v>0</v>
      </c>
      <c r="BE342" s="97">
        <f t="shared" si="655"/>
        <v>0</v>
      </c>
      <c r="BF342" s="97">
        <f>SIN((90-$Y$9)*$AE$8)*TAN($AC$9*$AE$8)/TAN((90-'C'!$F254)*$AE$8)</f>
        <v>-0.48896219738609348</v>
      </c>
      <c r="BG342" s="97">
        <f t="shared" si="656"/>
        <v>3.9313065427916136</v>
      </c>
      <c r="BH342" s="97">
        <f t="shared" si="657"/>
        <v>2.2206545302661587</v>
      </c>
      <c r="BI342" s="97">
        <f t="shared" si="658"/>
        <v>-12.720094357703458</v>
      </c>
      <c r="BJ342" s="97">
        <f t="shared" si="659"/>
        <v>-63.235932093769613</v>
      </c>
      <c r="BK342" s="97">
        <f t="shared" si="660"/>
        <v>50.515837736066153</v>
      </c>
      <c r="BL342" s="97">
        <f t="shared" si="661"/>
        <v>255.95602645147306</v>
      </c>
      <c r="BM342" s="97" t="s">
        <v>8053</v>
      </c>
      <c r="BN342" s="97" t="s">
        <v>8053</v>
      </c>
      <c r="BO342" s="97" t="s">
        <v>8053</v>
      </c>
      <c r="BP342" s="97">
        <f t="shared" si="662"/>
        <v>15.576500293515522</v>
      </c>
      <c r="BQ342" s="97">
        <f t="shared" si="663"/>
        <v>15.576500293515522</v>
      </c>
      <c r="BR342" s="97">
        <f t="shared" si="664"/>
        <v>0.64902084556314676</v>
      </c>
      <c r="BS342" s="97">
        <f t="shared" si="665"/>
        <v>0</v>
      </c>
      <c r="BT342" s="97">
        <f t="shared" si="666"/>
        <v>0</v>
      </c>
      <c r="BU342" s="97">
        <f t="shared" si="667"/>
        <v>0</v>
      </c>
      <c r="BV342" s="97">
        <f>SIN((90-$Y$9)*$AE$8)*TAN($AE$10*$AE$8)/TAN((90-'C'!$F254)*$AE$8)</f>
        <v>3.9530894409842782E-2</v>
      </c>
      <c r="BW342" s="97">
        <f t="shared" si="668"/>
        <v>2.5695650812758864E-2</v>
      </c>
      <c r="BX342" s="97">
        <f t="shared" si="669"/>
        <v>1.0127663357422376</v>
      </c>
      <c r="BY342" s="97">
        <f t="shared" si="670"/>
        <v>2.2369710075145437</v>
      </c>
      <c r="BZ342" s="97">
        <f t="shared" si="671"/>
        <v>9.1069592988755232</v>
      </c>
      <c r="CA342" s="97">
        <f t="shared" si="672"/>
        <v>-6.8699882913609791</v>
      </c>
      <c r="CB342" s="97">
        <f t="shared" si="673"/>
        <v>168.65606969360994</v>
      </c>
      <c r="CC342" s="97" t="s">
        <v>8053</v>
      </c>
      <c r="CD342" s="97" t="s">
        <v>8053</v>
      </c>
      <c r="CE342" s="97" t="s">
        <v>8053</v>
      </c>
      <c r="CF342" s="97">
        <f t="shared" si="674"/>
        <v>0</v>
      </c>
      <c r="CG342" s="97">
        <f t="shared" si="675"/>
        <v>0</v>
      </c>
      <c r="CH342" s="97">
        <f t="shared" si="676"/>
        <v>0</v>
      </c>
      <c r="CI342" s="97">
        <f t="shared" si="677"/>
        <v>0</v>
      </c>
      <c r="CJ342" s="97">
        <f t="shared" si="678"/>
        <v>0</v>
      </c>
      <c r="CK342" s="97">
        <f t="shared" si="679"/>
        <v>0</v>
      </c>
      <c r="CL342" s="97">
        <f>90-'C'!$F254</f>
        <v>80.444999999999993</v>
      </c>
      <c r="CM342" s="97">
        <v>28</v>
      </c>
      <c r="CN342" s="97"/>
      <c r="CO342" s="97"/>
      <c r="CP342" s="97"/>
      <c r="CQ342" s="97"/>
      <c r="CR342" s="97" t="s">
        <v>8211</v>
      </c>
      <c r="CS342" s="97">
        <f t="shared" si="680"/>
        <v>28</v>
      </c>
      <c r="CT342" s="97">
        <f t="shared" si="681"/>
        <v>34.31666666666667</v>
      </c>
      <c r="CU342" s="97">
        <f>'C'!F254</f>
        <v>9.5549999999999997</v>
      </c>
      <c r="CV342" s="97">
        <f t="shared" si="682"/>
        <v>3.1415926535897931</v>
      </c>
      <c r="CW342" s="97">
        <f t="shared" si="683"/>
        <v>1.7453292519943295E-2</v>
      </c>
      <c r="CX342" s="97">
        <f t="shared" si="684"/>
        <v>57.295779513082323</v>
      </c>
      <c r="CY342" s="97">
        <f t="shared" si="685"/>
        <v>0.59893882164272083</v>
      </c>
      <c r="CZ342" s="97">
        <f t="shared" si="686"/>
        <v>0.16676621002805819</v>
      </c>
      <c r="DA342" s="97">
        <f t="shared" si="687"/>
        <v>1.7039373659411932</v>
      </c>
      <c r="DB342" s="97">
        <f t="shared" si="688"/>
        <v>77.823535155876968</v>
      </c>
      <c r="DC342" s="97">
        <f t="shared" si="689"/>
        <v>77.823535155876968</v>
      </c>
      <c r="DD342" s="97">
        <f t="shared" si="690"/>
        <v>282.17646484412302</v>
      </c>
      <c r="DE342" s="97"/>
      <c r="DF342" s="97"/>
      <c r="DG342" s="97"/>
      <c r="DH342" s="97"/>
      <c r="DI342" s="97"/>
      <c r="DJ342" s="97"/>
      <c r="DK342" s="97"/>
      <c r="DL342" s="97"/>
      <c r="DM342" s="97"/>
      <c r="DN342" s="97"/>
      <c r="DO342" s="97"/>
    </row>
    <row r="343" spans="1:119" ht="30" customHeight="1" x14ac:dyDescent="0.2">
      <c r="A343" s="97">
        <f t="shared" si="613"/>
        <v>0</v>
      </c>
      <c r="B343" s="97">
        <f t="shared" si="614"/>
        <v>0</v>
      </c>
      <c r="C343" s="97">
        <f t="shared" si="615"/>
        <v>0</v>
      </c>
      <c r="D343" s="97">
        <f t="shared" si="616"/>
        <v>0.48917236901477579</v>
      </c>
      <c r="E343" s="97">
        <f t="shared" si="617"/>
        <v>0</v>
      </c>
      <c r="F343" s="98">
        <f t="shared" si="618"/>
        <v>0.48917236901477579</v>
      </c>
      <c r="G343" s="97">
        <f t="shared" si="619"/>
        <v>0.65016965731140719</v>
      </c>
      <c r="H343" s="97">
        <f t="shared" si="620"/>
        <v>0</v>
      </c>
      <c r="I343" s="98">
        <f t="shared" si="621"/>
        <v>0.65016965731140719</v>
      </c>
      <c r="J343" s="97">
        <f t="shared" si="622"/>
        <v>0</v>
      </c>
      <c r="K343" s="97">
        <f t="shared" si="623"/>
        <v>0</v>
      </c>
      <c r="L343" s="98">
        <f t="shared" si="624"/>
        <v>0</v>
      </c>
      <c r="M343" s="98">
        <f t="shared" si="625"/>
        <v>29</v>
      </c>
      <c r="N343" s="97"/>
      <c r="O343" s="97"/>
      <c r="P343" s="97"/>
      <c r="Q343" s="98">
        <f t="shared" si="691"/>
        <v>29</v>
      </c>
      <c r="R343" s="97">
        <f t="shared" si="626"/>
        <v>105.87231873866266</v>
      </c>
      <c r="S343" s="97">
        <f t="shared" si="627"/>
        <v>78.257062923862591</v>
      </c>
      <c r="T343" s="97">
        <f t="shared" si="628"/>
        <v>27.615255814800065</v>
      </c>
      <c r="U343" s="97" t="str">
        <f t="shared" si="629"/>
        <v>QSOS</v>
      </c>
      <c r="V343" s="97">
        <f t="shared" si="630"/>
        <v>281.74293707613742</v>
      </c>
      <c r="W343" s="97">
        <f t="shared" si="533"/>
        <v>331</v>
      </c>
      <c r="X343" s="97">
        <f>SIN((90-$Y$9)*$AE$8)*TAN($AE$9*$AE$8)/TAN((90-'C'!$F255)*$AE$8)</f>
        <v>0.47047343016705795</v>
      </c>
      <c r="Y343" s="97">
        <f t="shared" si="631"/>
        <v>3.9313065427916092</v>
      </c>
      <c r="Z343" s="97">
        <f t="shared" si="632"/>
        <v>2.2206545302661578</v>
      </c>
      <c r="AA343" s="97">
        <f t="shared" si="633"/>
        <v>12.231522128329694</v>
      </c>
      <c r="AB343" s="97">
        <f t="shared" si="634"/>
        <v>63.235932093769605</v>
      </c>
      <c r="AC343" s="97">
        <f t="shared" si="635"/>
        <v>-51.004409965439912</v>
      </c>
      <c r="AD343" s="97">
        <f t="shared" si="636"/>
        <v>104.53254577790071</v>
      </c>
      <c r="AE343" s="97">
        <f>(COS( 90.833*$AE$8)-SIN($Y$9*$AE$8)*SIN('C'!$F255*$AE$8))/COS($Y$9*$AE$8)/COS('C'!$F255*$AE$8)</f>
        <v>-0.12838520854755006</v>
      </c>
      <c r="AF343" s="97">
        <f t="shared" si="637"/>
        <v>97.376289649451977</v>
      </c>
      <c r="AG343" s="97">
        <f>('C'!$E255+$AG$9+$AA$9/15)</f>
        <v>12.203777777777777</v>
      </c>
      <c r="AH343" s="97">
        <f t="shared" si="638"/>
        <v>0</v>
      </c>
      <c r="AI343" s="97">
        <f t="shared" si="639"/>
        <v>0</v>
      </c>
      <c r="AJ343" s="97">
        <f t="shared" si="640"/>
        <v>0</v>
      </c>
      <c r="AK343" s="97">
        <f t="shared" si="641"/>
        <v>0</v>
      </c>
      <c r="AL343" s="97">
        <f t="shared" si="642"/>
        <v>0</v>
      </c>
      <c r="AM343" s="97"/>
      <c r="AN343" s="97"/>
      <c r="AO343" s="97">
        <f t="shared" si="643"/>
        <v>0</v>
      </c>
      <c r="AP343" s="97">
        <f>SIN((90-$Y$9)*$AE$8)*TAN($AC$10*$AE$8)/TAN((90-'C'!$F255)*$AE$8)</f>
        <v>-3.8036141832627227E-2</v>
      </c>
      <c r="AQ343" s="97">
        <f t="shared" si="644"/>
        <v>2.5695650812758871E-2</v>
      </c>
      <c r="AR343" s="97">
        <f t="shared" si="645"/>
        <v>1.0127663357422376</v>
      </c>
      <c r="AS343" s="97">
        <f t="shared" si="646"/>
        <v>-2.1523454775281672</v>
      </c>
      <c r="AT343" s="97">
        <f t="shared" si="647"/>
        <v>-9.106959298875525</v>
      </c>
      <c r="AU343" s="97">
        <f t="shared" si="648"/>
        <v>6.9546138213473583</v>
      </c>
      <c r="AV343" s="97">
        <f t="shared" si="649"/>
        <v>191.2593047764037</v>
      </c>
      <c r="AW343" s="97" t="s">
        <v>8053</v>
      </c>
      <c r="AX343" s="97" t="s">
        <v>8053</v>
      </c>
      <c r="AY343" s="97" t="s">
        <v>8053</v>
      </c>
      <c r="AZ343" s="97">
        <f t="shared" si="650"/>
        <v>11.740136856354619</v>
      </c>
      <c r="BA343" s="97">
        <f t="shared" si="651"/>
        <v>11.740136856354619</v>
      </c>
      <c r="BB343" s="97">
        <f t="shared" si="652"/>
        <v>0.48917236901477579</v>
      </c>
      <c r="BC343" s="97">
        <f t="shared" si="653"/>
        <v>0</v>
      </c>
      <c r="BD343" s="97">
        <f t="shared" si="654"/>
        <v>0</v>
      </c>
      <c r="BE343" s="97">
        <f t="shared" si="655"/>
        <v>0</v>
      </c>
      <c r="BF343" s="97">
        <f>SIN((90-$Y$9)*$AE$8)*TAN($AC$9*$AE$8)/TAN((90-'C'!$F255)*$AE$8)</f>
        <v>-0.47047343016705817</v>
      </c>
      <c r="BG343" s="97">
        <f t="shared" si="656"/>
        <v>3.9313065427916136</v>
      </c>
      <c r="BH343" s="97">
        <f t="shared" si="657"/>
        <v>2.2206545302661587</v>
      </c>
      <c r="BI343" s="97">
        <f t="shared" si="658"/>
        <v>-12.231522128329694</v>
      </c>
      <c r="BJ343" s="97">
        <f t="shared" si="659"/>
        <v>-63.235932093769613</v>
      </c>
      <c r="BK343" s="97">
        <f t="shared" si="660"/>
        <v>51.004409965439919</v>
      </c>
      <c r="BL343" s="97">
        <f t="shared" si="661"/>
        <v>255.46745422209929</v>
      </c>
      <c r="BM343" s="97" t="s">
        <v>8053</v>
      </c>
      <c r="BN343" s="97" t="s">
        <v>8053</v>
      </c>
      <c r="BO343" s="97" t="s">
        <v>8053</v>
      </c>
      <c r="BP343" s="97">
        <f t="shared" si="662"/>
        <v>15.604071775473772</v>
      </c>
      <c r="BQ343" s="97">
        <f t="shared" si="663"/>
        <v>15.604071775473772</v>
      </c>
      <c r="BR343" s="97">
        <f t="shared" si="664"/>
        <v>0.65016965731140719</v>
      </c>
      <c r="BS343" s="97">
        <f t="shared" si="665"/>
        <v>0</v>
      </c>
      <c r="BT343" s="97">
        <f t="shared" si="666"/>
        <v>0</v>
      </c>
      <c r="BU343" s="97">
        <f t="shared" si="667"/>
        <v>0</v>
      </c>
      <c r="BV343" s="97">
        <f>SIN((90-$Y$9)*$AE$8)*TAN($AE$10*$AE$8)/TAN((90-'C'!$F255)*$AE$8)</f>
        <v>3.803614183262722E-2</v>
      </c>
      <c r="BW343" s="97">
        <f t="shared" si="668"/>
        <v>2.5695650812758864E-2</v>
      </c>
      <c r="BX343" s="97">
        <f t="shared" si="669"/>
        <v>1.0127663357422376</v>
      </c>
      <c r="BY343" s="97">
        <f t="shared" si="670"/>
        <v>2.1523454775281667</v>
      </c>
      <c r="BZ343" s="97">
        <f t="shared" si="671"/>
        <v>9.1069592988755232</v>
      </c>
      <c r="CA343" s="97">
        <f t="shared" si="672"/>
        <v>-6.9546138213473565</v>
      </c>
      <c r="CB343" s="97">
        <f t="shared" si="673"/>
        <v>168.7406952235963</v>
      </c>
      <c r="CC343" s="97" t="s">
        <v>8053</v>
      </c>
      <c r="CD343" s="97" t="s">
        <v>8053</v>
      </c>
      <c r="CE343" s="97" t="s">
        <v>8053</v>
      </c>
      <c r="CF343" s="97">
        <f t="shared" si="674"/>
        <v>0</v>
      </c>
      <c r="CG343" s="97">
        <f t="shared" si="675"/>
        <v>0</v>
      </c>
      <c r="CH343" s="97">
        <f t="shared" si="676"/>
        <v>0</v>
      </c>
      <c r="CI343" s="97">
        <f t="shared" si="677"/>
        <v>0</v>
      </c>
      <c r="CJ343" s="97">
        <f t="shared" si="678"/>
        <v>0</v>
      </c>
      <c r="CK343" s="97">
        <f t="shared" si="679"/>
        <v>0</v>
      </c>
      <c r="CL343" s="97">
        <f>90-'C'!$F255</f>
        <v>80.8</v>
      </c>
      <c r="CM343" s="97">
        <v>29</v>
      </c>
      <c r="CN343" s="97"/>
      <c r="CO343" s="97"/>
      <c r="CP343" s="97"/>
      <c r="CQ343" s="97"/>
      <c r="CR343" s="97" t="s">
        <v>8211</v>
      </c>
      <c r="CS343" s="97">
        <f t="shared" si="680"/>
        <v>29</v>
      </c>
      <c r="CT343" s="97">
        <f t="shared" si="681"/>
        <v>34.31666666666667</v>
      </c>
      <c r="CU343" s="97">
        <f>'C'!F255</f>
        <v>9.1999999999999993</v>
      </c>
      <c r="CV343" s="97">
        <f t="shared" si="682"/>
        <v>3.1415926535897931</v>
      </c>
      <c r="CW343" s="97">
        <f t="shared" si="683"/>
        <v>1.7453292519943295E-2</v>
      </c>
      <c r="CX343" s="97">
        <f t="shared" si="684"/>
        <v>57.295779513082323</v>
      </c>
      <c r="CY343" s="97">
        <f t="shared" si="685"/>
        <v>0.59893882164272083</v>
      </c>
      <c r="CZ343" s="97">
        <f t="shared" si="686"/>
        <v>0.16057029118347832</v>
      </c>
      <c r="DA343" s="97">
        <f t="shared" si="687"/>
        <v>1.699536867758612</v>
      </c>
      <c r="DB343" s="97">
        <f t="shared" si="688"/>
        <v>78.257062923862591</v>
      </c>
      <c r="DC343" s="97">
        <f t="shared" si="689"/>
        <v>78.257062923862591</v>
      </c>
      <c r="DD343" s="97">
        <f t="shared" si="690"/>
        <v>281.74293707613742</v>
      </c>
      <c r="DE343" s="97"/>
      <c r="DF343" s="97"/>
      <c r="DG343" s="97"/>
      <c r="DH343" s="97"/>
      <c r="DI343" s="97"/>
      <c r="DJ343" s="97"/>
      <c r="DK343" s="97"/>
      <c r="DL343" s="97"/>
      <c r="DM343" s="97"/>
      <c r="DN343" s="97"/>
      <c r="DO343" s="97"/>
    </row>
    <row r="344" spans="1:119" ht="30" customHeight="1" x14ac:dyDescent="0.2">
      <c r="A344" s="97">
        <f t="shared" si="613"/>
        <v>0</v>
      </c>
      <c r="B344" s="97">
        <f t="shared" si="614"/>
        <v>0</v>
      </c>
      <c r="C344" s="97">
        <f t="shared" si="615"/>
        <v>0</v>
      </c>
      <c r="D344" s="97">
        <f t="shared" si="616"/>
        <v>0.48872812882339073</v>
      </c>
      <c r="E344" s="97">
        <f t="shared" si="617"/>
        <v>0</v>
      </c>
      <c r="F344" s="98">
        <f t="shared" si="618"/>
        <v>0.48872812882339073</v>
      </c>
      <c r="G344" s="97">
        <f t="shared" si="619"/>
        <v>0.65132085331485778</v>
      </c>
      <c r="H344" s="97">
        <f t="shared" si="620"/>
        <v>0</v>
      </c>
      <c r="I344" s="98">
        <f t="shared" si="621"/>
        <v>0.65132085331485778</v>
      </c>
      <c r="J344" s="97">
        <f t="shared" si="622"/>
        <v>0</v>
      </c>
      <c r="K344" s="97">
        <f t="shared" si="623"/>
        <v>0</v>
      </c>
      <c r="L344" s="98">
        <f t="shared" si="624"/>
        <v>0</v>
      </c>
      <c r="M344" s="98">
        <f t="shared" si="625"/>
        <v>30</v>
      </c>
      <c r="N344" s="97"/>
      <c r="O344" s="97"/>
      <c r="P344" s="97"/>
      <c r="Q344" s="98">
        <f t="shared" si="691"/>
        <v>30</v>
      </c>
      <c r="R344" s="97">
        <f t="shared" si="626"/>
        <v>105.87231873866266</v>
      </c>
      <c r="S344" s="97">
        <f t="shared" si="627"/>
        <v>78.692784464966664</v>
      </c>
      <c r="T344" s="97">
        <f t="shared" si="628"/>
        <v>27.179534273695992</v>
      </c>
      <c r="U344" s="97" t="str">
        <f t="shared" si="629"/>
        <v>QSOS</v>
      </c>
      <c r="V344" s="97">
        <f t="shared" si="630"/>
        <v>281.30721553503332</v>
      </c>
      <c r="W344" s="97">
        <f t="shared" si="533"/>
        <v>332</v>
      </c>
      <c r="X344" s="97">
        <f>SIN((90-$Y$9)*$AE$8)*TAN($AE$9*$AE$8)/TAN((90-'C'!$F256)*$AE$8)</f>
        <v>0.45191788281552875</v>
      </c>
      <c r="Y344" s="97">
        <f t="shared" si="631"/>
        <v>3.9313065427916092</v>
      </c>
      <c r="Z344" s="97">
        <f t="shared" si="632"/>
        <v>2.2206545302661578</v>
      </c>
      <c r="AA344" s="97">
        <f t="shared" si="633"/>
        <v>11.742091567087467</v>
      </c>
      <c r="AB344" s="97">
        <f t="shared" si="634"/>
        <v>63.235932093769605</v>
      </c>
      <c r="AC344" s="97">
        <f t="shared" si="635"/>
        <v>-51.493840526682135</v>
      </c>
      <c r="AD344" s="97">
        <f t="shared" si="636"/>
        <v>105.02197633914292</v>
      </c>
      <c r="AE344" s="97">
        <f>(COS( 90.833*$AE$8)-SIN($Y$9*$AE$8)*SIN('C'!$F256*$AE$8))/COS($Y$9*$AE$8)/COS('C'!$F256*$AE$8)</f>
        <v>-0.12400731579635658</v>
      </c>
      <c r="AF344" s="97">
        <f t="shared" si="637"/>
        <v>97.123433144807734</v>
      </c>
      <c r="AG344" s="97">
        <f>('C'!$E256+$AG$9+$AA$9/15)</f>
        <v>12.198777777777778</v>
      </c>
      <c r="AH344" s="97">
        <f t="shared" si="638"/>
        <v>0</v>
      </c>
      <c r="AI344" s="97">
        <f t="shared" si="639"/>
        <v>0</v>
      </c>
      <c r="AJ344" s="97">
        <f t="shared" si="640"/>
        <v>0</v>
      </c>
      <c r="AK344" s="97">
        <f t="shared" si="641"/>
        <v>0</v>
      </c>
      <c r="AL344" s="97">
        <f t="shared" si="642"/>
        <v>0</v>
      </c>
      <c r="AM344" s="97"/>
      <c r="AN344" s="97"/>
      <c r="AO344" s="97">
        <f t="shared" si="643"/>
        <v>0</v>
      </c>
      <c r="AP344" s="97">
        <f>SIN((90-$Y$9)*$AE$8)*TAN($AC$10*$AE$8)/TAN((90-'C'!$F256)*$AE$8)</f>
        <v>-3.6535990313774865E-2</v>
      </c>
      <c r="AQ344" s="97">
        <f t="shared" si="644"/>
        <v>2.5695650812758871E-2</v>
      </c>
      <c r="AR344" s="97">
        <f t="shared" si="645"/>
        <v>1.0127663357422376</v>
      </c>
      <c r="AS344" s="97">
        <f t="shared" si="646"/>
        <v>-2.0674190086295301</v>
      </c>
      <c r="AT344" s="97">
        <f t="shared" si="647"/>
        <v>-9.106959298875525</v>
      </c>
      <c r="AU344" s="97">
        <f t="shared" si="648"/>
        <v>7.0395402902459949</v>
      </c>
      <c r="AV344" s="97">
        <f t="shared" si="649"/>
        <v>191.17437830750507</v>
      </c>
      <c r="AW344" s="97" t="s">
        <v>8053</v>
      </c>
      <c r="AX344" s="97" t="s">
        <v>8053</v>
      </c>
      <c r="AY344" s="97" t="s">
        <v>8053</v>
      </c>
      <c r="AZ344" s="97">
        <f t="shared" si="650"/>
        <v>11.729475091761378</v>
      </c>
      <c r="BA344" s="97">
        <f t="shared" si="651"/>
        <v>11.729475091761378</v>
      </c>
      <c r="BB344" s="97">
        <f t="shared" si="652"/>
        <v>0.48872812882339073</v>
      </c>
      <c r="BC344" s="97">
        <f t="shared" si="653"/>
        <v>0</v>
      </c>
      <c r="BD344" s="97">
        <f t="shared" si="654"/>
        <v>0</v>
      </c>
      <c r="BE344" s="97">
        <f t="shared" si="655"/>
        <v>0</v>
      </c>
      <c r="BF344" s="97">
        <f>SIN((90-$Y$9)*$AE$8)*TAN($AC$9*$AE$8)/TAN((90-'C'!$F256)*$AE$8)</f>
        <v>-0.45191788281552897</v>
      </c>
      <c r="BG344" s="97">
        <f t="shared" si="656"/>
        <v>3.9313065427916136</v>
      </c>
      <c r="BH344" s="97">
        <f t="shared" si="657"/>
        <v>2.2206545302661587</v>
      </c>
      <c r="BI344" s="97">
        <f t="shared" si="658"/>
        <v>-11.742091567087469</v>
      </c>
      <c r="BJ344" s="97">
        <f t="shared" si="659"/>
        <v>-63.235932093769613</v>
      </c>
      <c r="BK344" s="97">
        <f t="shared" si="660"/>
        <v>51.493840526682142</v>
      </c>
      <c r="BL344" s="97">
        <f t="shared" si="661"/>
        <v>254.97802366085708</v>
      </c>
      <c r="BM344" s="97" t="s">
        <v>8053</v>
      </c>
      <c r="BN344" s="97" t="s">
        <v>8053</v>
      </c>
      <c r="BO344" s="97" t="s">
        <v>8053</v>
      </c>
      <c r="BP344" s="97">
        <f t="shared" si="662"/>
        <v>15.631700479556587</v>
      </c>
      <c r="BQ344" s="97">
        <f t="shared" si="663"/>
        <v>15.631700479556587</v>
      </c>
      <c r="BR344" s="97">
        <f t="shared" si="664"/>
        <v>0.65132085331485778</v>
      </c>
      <c r="BS344" s="97">
        <f t="shared" si="665"/>
        <v>0</v>
      </c>
      <c r="BT344" s="97">
        <f t="shared" si="666"/>
        <v>0</v>
      </c>
      <c r="BU344" s="97">
        <f t="shared" si="667"/>
        <v>0</v>
      </c>
      <c r="BV344" s="97">
        <f>SIN((90-$Y$9)*$AE$8)*TAN($AE$10*$AE$8)/TAN((90-'C'!$F256)*$AE$8)</f>
        <v>3.6535990313774851E-2</v>
      </c>
      <c r="BW344" s="97">
        <f t="shared" si="668"/>
        <v>2.5695650812758864E-2</v>
      </c>
      <c r="BX344" s="97">
        <f t="shared" si="669"/>
        <v>1.0127663357422376</v>
      </c>
      <c r="BY344" s="97">
        <f t="shared" si="670"/>
        <v>2.0674190086295297</v>
      </c>
      <c r="BZ344" s="97">
        <f t="shared" si="671"/>
        <v>9.1069592988755232</v>
      </c>
      <c r="CA344" s="97">
        <f t="shared" si="672"/>
        <v>-7.0395402902459931</v>
      </c>
      <c r="CB344" s="97">
        <f t="shared" si="673"/>
        <v>168.82562169249493</v>
      </c>
      <c r="CC344" s="97" t="s">
        <v>8053</v>
      </c>
      <c r="CD344" s="97" t="s">
        <v>8053</v>
      </c>
      <c r="CE344" s="97" t="s">
        <v>8053</v>
      </c>
      <c r="CF344" s="97">
        <f t="shared" si="674"/>
        <v>0</v>
      </c>
      <c r="CG344" s="97">
        <f t="shared" si="675"/>
        <v>0</v>
      </c>
      <c r="CH344" s="97">
        <f t="shared" si="676"/>
        <v>0</v>
      </c>
      <c r="CI344" s="97">
        <f t="shared" si="677"/>
        <v>0</v>
      </c>
      <c r="CJ344" s="97">
        <f t="shared" si="678"/>
        <v>0</v>
      </c>
      <c r="CK344" s="97">
        <f t="shared" si="679"/>
        <v>0</v>
      </c>
      <c r="CL344" s="97">
        <f>90-'C'!$F256</f>
        <v>81.156999999999996</v>
      </c>
      <c r="CM344" s="97">
        <v>30</v>
      </c>
      <c r="CN344" s="97"/>
      <c r="CO344" s="97"/>
      <c r="CP344" s="97"/>
      <c r="CQ344" s="97"/>
      <c r="CR344" s="97" t="s">
        <v>8211</v>
      </c>
      <c r="CS344" s="97">
        <f t="shared" si="680"/>
        <v>30</v>
      </c>
      <c r="CT344" s="97">
        <f t="shared" si="681"/>
        <v>34.31666666666667</v>
      </c>
      <c r="CU344" s="97">
        <f>'C'!F256</f>
        <v>8.843</v>
      </c>
      <c r="CV344" s="97">
        <f t="shared" si="682"/>
        <v>3.1415926535897931</v>
      </c>
      <c r="CW344" s="97">
        <f t="shared" si="683"/>
        <v>1.7453292519943295E-2</v>
      </c>
      <c r="CX344" s="97">
        <f t="shared" si="684"/>
        <v>57.295779513082323</v>
      </c>
      <c r="CY344" s="97">
        <f t="shared" si="685"/>
        <v>0.59893882164272083</v>
      </c>
      <c r="CZ344" s="97">
        <f t="shared" si="686"/>
        <v>0.15433946575385857</v>
      </c>
      <c r="DA344" s="97">
        <f t="shared" si="687"/>
        <v>1.6951236892174855</v>
      </c>
      <c r="DB344" s="97">
        <f t="shared" si="688"/>
        <v>78.692784464966664</v>
      </c>
      <c r="DC344" s="97">
        <f t="shared" si="689"/>
        <v>78.692784464966664</v>
      </c>
      <c r="DD344" s="97">
        <f t="shared" si="690"/>
        <v>281.30721553503332</v>
      </c>
      <c r="DE344" s="97"/>
      <c r="DF344" s="97"/>
      <c r="DG344" s="97"/>
      <c r="DH344" s="97"/>
      <c r="DI344" s="97"/>
      <c r="DJ344" s="97"/>
      <c r="DK344" s="97"/>
      <c r="DL344" s="97"/>
      <c r="DM344" s="97"/>
      <c r="DN344" s="97"/>
      <c r="DO344" s="97"/>
    </row>
    <row r="345" spans="1:119" ht="30" customHeight="1" x14ac:dyDescent="0.2">
      <c r="A345" s="97">
        <f t="shared" si="613"/>
        <v>0</v>
      </c>
      <c r="B345" s="97">
        <f t="shared" si="614"/>
        <v>0</v>
      </c>
      <c r="C345" s="97">
        <f t="shared" si="615"/>
        <v>0</v>
      </c>
      <c r="D345" s="97">
        <f t="shared" si="616"/>
        <v>0.48824071494390409</v>
      </c>
      <c r="E345" s="97">
        <f t="shared" si="617"/>
        <v>0</v>
      </c>
      <c r="F345" s="98">
        <f t="shared" si="618"/>
        <v>0.48824071494390409</v>
      </c>
      <c r="G345" s="97">
        <f t="shared" si="619"/>
        <v>0.65243670824518685</v>
      </c>
      <c r="H345" s="97">
        <f t="shared" si="620"/>
        <v>0</v>
      </c>
      <c r="I345" s="98">
        <f t="shared" si="621"/>
        <v>0.65243670824518685</v>
      </c>
      <c r="J345" s="97">
        <f t="shared" si="622"/>
        <v>0</v>
      </c>
      <c r="K345" s="97">
        <f t="shared" si="623"/>
        <v>0</v>
      </c>
      <c r="L345" s="98">
        <f t="shared" si="624"/>
        <v>0</v>
      </c>
      <c r="M345" s="98">
        <f t="shared" si="625"/>
        <v>31</v>
      </c>
      <c r="N345" s="97"/>
      <c r="O345" s="97"/>
      <c r="P345" s="97"/>
      <c r="Q345" s="98">
        <f t="shared" si="691"/>
        <v>31</v>
      </c>
      <c r="R345" s="97">
        <f t="shared" si="626"/>
        <v>105.87231873866266</v>
      </c>
      <c r="S345" s="97">
        <f t="shared" si="627"/>
        <v>79.131924593668955</v>
      </c>
      <c r="T345" s="97">
        <f t="shared" si="628"/>
        <v>26.740394144993701</v>
      </c>
      <c r="U345" s="97" t="str">
        <f t="shared" si="629"/>
        <v>QSOS</v>
      </c>
      <c r="V345" s="97">
        <f t="shared" si="630"/>
        <v>280.86807540633106</v>
      </c>
      <c r="W345" s="97">
        <f t="shared" si="533"/>
        <v>333</v>
      </c>
      <c r="X345" s="97">
        <f>SIN((90-$Y$9)*$AE$8)*TAN($AE$9*$AE$8)/TAN((90-'C'!$F257)*$AE$8)</f>
        <v>0.43324279648362513</v>
      </c>
      <c r="Y345" s="97">
        <f t="shared" si="631"/>
        <v>3.9313065427916092</v>
      </c>
      <c r="Z345" s="97">
        <f t="shared" si="632"/>
        <v>2.2206545302661578</v>
      </c>
      <c r="AA345" s="97">
        <f t="shared" si="633"/>
        <v>11.25038379216908</v>
      </c>
      <c r="AB345" s="97">
        <f t="shared" si="634"/>
        <v>63.235932093769605</v>
      </c>
      <c r="AC345" s="97">
        <f t="shared" si="635"/>
        <v>-51.985548301600524</v>
      </c>
      <c r="AD345" s="97">
        <f t="shared" si="636"/>
        <v>105.51368411406131</v>
      </c>
      <c r="AE345" s="97">
        <f>(COS( 90.833*$AE$8)-SIN($Y$9*$AE$8)*SIN('C'!$F257*$AE$8))/COS($Y$9*$AE$8)/COS('C'!$F257*$AE$8)</f>
        <v>-0.11960191933737371</v>
      </c>
      <c r="AF345" s="97">
        <f t="shared" si="637"/>
        <v>96.86912877839292</v>
      </c>
      <c r="AG345" s="97">
        <f>('C'!$E257+$AG$9+$AA$9/15)</f>
        <v>12.192777777777781</v>
      </c>
      <c r="AH345" s="97">
        <f t="shared" si="638"/>
        <v>0</v>
      </c>
      <c r="AI345" s="97">
        <f t="shared" si="639"/>
        <v>0</v>
      </c>
      <c r="AJ345" s="97">
        <f t="shared" si="640"/>
        <v>0</v>
      </c>
      <c r="AK345" s="97">
        <f t="shared" si="641"/>
        <v>0</v>
      </c>
      <c r="AL345" s="97">
        <f t="shared" si="642"/>
        <v>0</v>
      </c>
      <c r="AM345" s="97"/>
      <c r="AN345" s="97"/>
      <c r="AO345" s="97">
        <f t="shared" si="643"/>
        <v>0</v>
      </c>
      <c r="AP345" s="97">
        <f>SIN((90-$Y$9)*$AE$8)*TAN($AC$10*$AE$8)/TAN((90-'C'!$F257)*$AE$8)</f>
        <v>-3.5026174483782896E-2</v>
      </c>
      <c r="AQ345" s="97">
        <f t="shared" si="644"/>
        <v>2.5695650812758871E-2</v>
      </c>
      <c r="AR345" s="97">
        <f t="shared" si="645"/>
        <v>1.0127663357422376</v>
      </c>
      <c r="AS345" s="97">
        <f t="shared" si="646"/>
        <v>-1.9819500120142657</v>
      </c>
      <c r="AT345" s="97">
        <f t="shared" si="647"/>
        <v>-9.106959298875525</v>
      </c>
      <c r="AU345" s="97">
        <f t="shared" si="648"/>
        <v>7.1250092868612596</v>
      </c>
      <c r="AV345" s="97">
        <f t="shared" si="649"/>
        <v>191.08890931088979</v>
      </c>
      <c r="AW345" s="97" t="s">
        <v>8053</v>
      </c>
      <c r="AX345" s="97" t="s">
        <v>8053</v>
      </c>
      <c r="AY345" s="97" t="s">
        <v>8053</v>
      </c>
      <c r="AZ345" s="97">
        <f t="shared" si="650"/>
        <v>11.717777158653698</v>
      </c>
      <c r="BA345" s="97">
        <f t="shared" si="651"/>
        <v>11.717777158653698</v>
      </c>
      <c r="BB345" s="97">
        <f t="shared" si="652"/>
        <v>0.48824071494390409</v>
      </c>
      <c r="BC345" s="97">
        <f t="shared" si="653"/>
        <v>0</v>
      </c>
      <c r="BD345" s="97">
        <f t="shared" si="654"/>
        <v>0</v>
      </c>
      <c r="BE345" s="97">
        <f t="shared" si="655"/>
        <v>0</v>
      </c>
      <c r="BF345" s="97">
        <f>SIN((90-$Y$9)*$AE$8)*TAN($AC$9*$AE$8)/TAN((90-'C'!$F257)*$AE$8)</f>
        <v>-0.43324279648362529</v>
      </c>
      <c r="BG345" s="97">
        <f t="shared" si="656"/>
        <v>3.9313065427916136</v>
      </c>
      <c r="BH345" s="97">
        <f t="shared" si="657"/>
        <v>2.2206545302661587</v>
      </c>
      <c r="BI345" s="97">
        <f t="shared" si="658"/>
        <v>-11.25038379216908</v>
      </c>
      <c r="BJ345" s="97">
        <f t="shared" si="659"/>
        <v>-63.235932093769613</v>
      </c>
      <c r="BK345" s="97">
        <f t="shared" si="660"/>
        <v>51.985548301600531</v>
      </c>
      <c r="BL345" s="97">
        <f t="shared" si="661"/>
        <v>254.48631588593869</v>
      </c>
      <c r="BM345" s="97" t="s">
        <v>8053</v>
      </c>
      <c r="BN345" s="97" t="s">
        <v>8053</v>
      </c>
      <c r="BO345" s="97" t="s">
        <v>8053</v>
      </c>
      <c r="BP345" s="97">
        <f t="shared" si="662"/>
        <v>15.658480997884483</v>
      </c>
      <c r="BQ345" s="97">
        <f t="shared" si="663"/>
        <v>15.658480997884483</v>
      </c>
      <c r="BR345" s="97">
        <f t="shared" si="664"/>
        <v>0.65243670824518685</v>
      </c>
      <c r="BS345" s="97">
        <f t="shared" si="665"/>
        <v>0</v>
      </c>
      <c r="BT345" s="97">
        <f t="shared" si="666"/>
        <v>0</v>
      </c>
      <c r="BU345" s="97">
        <f t="shared" si="667"/>
        <v>0</v>
      </c>
      <c r="BV345" s="97">
        <f>SIN((90-$Y$9)*$AE$8)*TAN($AE$10*$AE$8)/TAN((90-'C'!$F257)*$AE$8)</f>
        <v>3.5026174483782882E-2</v>
      </c>
      <c r="BW345" s="97">
        <f t="shared" si="668"/>
        <v>2.5695650812758864E-2</v>
      </c>
      <c r="BX345" s="97">
        <f t="shared" si="669"/>
        <v>1.0127663357422376</v>
      </c>
      <c r="BY345" s="97">
        <f t="shared" si="670"/>
        <v>1.9819500120142655</v>
      </c>
      <c r="BZ345" s="97">
        <f t="shared" si="671"/>
        <v>9.1069592988755232</v>
      </c>
      <c r="CA345" s="97">
        <f t="shared" si="672"/>
        <v>-7.1250092868612578</v>
      </c>
      <c r="CB345" s="97">
        <f t="shared" si="673"/>
        <v>168.91109068911021</v>
      </c>
      <c r="CC345" s="97" t="s">
        <v>8053</v>
      </c>
      <c r="CD345" s="97" t="s">
        <v>8053</v>
      </c>
      <c r="CE345" s="97" t="s">
        <v>8053</v>
      </c>
      <c r="CF345" s="97">
        <f t="shared" si="674"/>
        <v>0</v>
      </c>
      <c r="CG345" s="97">
        <f t="shared" si="675"/>
        <v>0</v>
      </c>
      <c r="CH345" s="97">
        <f t="shared" si="676"/>
        <v>0</v>
      </c>
      <c r="CI345" s="97">
        <f t="shared" si="677"/>
        <v>0</v>
      </c>
      <c r="CJ345" s="97">
        <f t="shared" si="678"/>
        <v>0</v>
      </c>
      <c r="CK345" s="97">
        <f t="shared" si="679"/>
        <v>0</v>
      </c>
      <c r="CL345" s="97">
        <f>90-'C'!$F257</f>
        <v>81.516999999999996</v>
      </c>
      <c r="CM345" s="97">
        <v>31</v>
      </c>
      <c r="CN345" s="97"/>
      <c r="CO345" s="97"/>
      <c r="CP345" s="97"/>
      <c r="CQ345" s="97"/>
      <c r="CR345" s="97" t="s">
        <v>8211</v>
      </c>
      <c r="CS345" s="97">
        <f t="shared" si="680"/>
        <v>31</v>
      </c>
      <c r="CT345" s="97">
        <f t="shared" si="681"/>
        <v>34.31666666666667</v>
      </c>
      <c r="CU345" s="97">
        <f>'C'!F257</f>
        <v>8.4830000000000005</v>
      </c>
      <c r="CV345" s="97">
        <f t="shared" si="682"/>
        <v>3.1415926535897931</v>
      </c>
      <c r="CW345" s="97">
        <f t="shared" si="683"/>
        <v>1.7453292519943295E-2</v>
      </c>
      <c r="CX345" s="97">
        <f t="shared" si="684"/>
        <v>57.295779513082323</v>
      </c>
      <c r="CY345" s="97">
        <f t="shared" si="685"/>
        <v>0.59893882164272083</v>
      </c>
      <c r="CZ345" s="97">
        <f t="shared" si="686"/>
        <v>0.14805628044667898</v>
      </c>
      <c r="DA345" s="97">
        <f t="shared" si="687"/>
        <v>1.6906852407213491</v>
      </c>
      <c r="DB345" s="97">
        <f t="shared" si="688"/>
        <v>79.131924593668955</v>
      </c>
      <c r="DC345" s="97">
        <f t="shared" si="689"/>
        <v>79.131924593668955</v>
      </c>
      <c r="DD345" s="97">
        <f t="shared" si="690"/>
        <v>280.86807540633106</v>
      </c>
      <c r="DE345" s="97"/>
      <c r="DF345" s="97"/>
      <c r="DG345" s="97"/>
      <c r="DH345" s="97"/>
      <c r="DI345" s="97"/>
      <c r="DJ345" s="97"/>
      <c r="DK345" s="97"/>
      <c r="DL345" s="97"/>
      <c r="DM345" s="97"/>
      <c r="DN345" s="97"/>
      <c r="DO345" s="97"/>
    </row>
    <row r="346" spans="1:119" ht="30" customHeight="1" x14ac:dyDescent="0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7" t="s">
        <v>8168</v>
      </c>
      <c r="S346" s="97" t="s">
        <v>8169</v>
      </c>
      <c r="T346" s="97" t="s">
        <v>8170</v>
      </c>
      <c r="U346" s="97" t="s">
        <v>8171</v>
      </c>
      <c r="V346" s="97" t="s">
        <v>8172</v>
      </c>
      <c r="W346" s="97">
        <f t="shared" si="533"/>
        <v>334</v>
      </c>
      <c r="X346" s="98"/>
      <c r="Y346" s="98"/>
      <c r="Z346" s="98"/>
      <c r="AA346" s="98"/>
      <c r="AB346" s="98"/>
      <c r="AC346" s="98"/>
      <c r="AD346" s="98"/>
      <c r="AE346" s="98"/>
      <c r="AF346" s="98"/>
      <c r="AG346" s="97"/>
      <c r="AH346" s="97"/>
      <c r="AI346" s="97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/>
      <c r="AT346" s="97"/>
      <c r="AU346" s="98"/>
      <c r="AV346" s="97"/>
      <c r="AW346" s="97"/>
      <c r="AX346" s="97"/>
      <c r="AY346" s="97"/>
      <c r="AZ346" s="97"/>
      <c r="BA346" s="97"/>
      <c r="BB346" s="97"/>
      <c r="BC346" s="97"/>
      <c r="BD346" s="97"/>
      <c r="BE346" s="97"/>
      <c r="BF346" s="97"/>
      <c r="BG346" s="97"/>
      <c r="BH346" s="97"/>
      <c r="BI346" s="98"/>
      <c r="BJ346" s="97"/>
      <c r="BK346" s="97"/>
      <c r="BL346" s="97"/>
      <c r="BM346" s="97"/>
      <c r="BN346" s="97"/>
      <c r="BO346" s="97"/>
      <c r="BP346" s="97"/>
      <c r="BQ346" s="97"/>
      <c r="BR346" s="97"/>
      <c r="BS346" s="97"/>
      <c r="BT346" s="97"/>
      <c r="BU346" s="97"/>
      <c r="BV346" s="97"/>
      <c r="BW346" s="98"/>
      <c r="BX346" s="97"/>
      <c r="BY346" s="97"/>
      <c r="BZ346" s="97"/>
      <c r="CA346" s="97"/>
      <c r="CB346" s="97"/>
      <c r="CC346" s="97"/>
      <c r="CD346" s="97"/>
      <c r="CE346" s="97"/>
      <c r="CF346" s="97"/>
      <c r="CG346" s="97"/>
      <c r="CH346" s="97"/>
      <c r="CI346" s="97"/>
      <c r="CJ346" s="97"/>
      <c r="CK346" s="98"/>
      <c r="CL346" s="98"/>
      <c r="CM346" s="97"/>
      <c r="CN346" s="97"/>
      <c r="CO346" s="97"/>
      <c r="CP346" s="97"/>
      <c r="CQ346" s="97"/>
      <c r="CR346" s="97"/>
      <c r="CS346" s="97"/>
      <c r="CT346" s="97"/>
      <c r="CU346" s="97"/>
      <c r="CV346" s="97"/>
      <c r="CW346" s="97"/>
      <c r="CX346" s="97"/>
      <c r="CY346" s="97"/>
      <c r="CZ346" s="97"/>
      <c r="DA346" s="97"/>
      <c r="DB346" s="97"/>
      <c r="DC346" s="97"/>
      <c r="DD346" s="97"/>
      <c r="DE346" s="97"/>
      <c r="DF346" s="97"/>
      <c r="DG346" s="97"/>
      <c r="DH346" s="97"/>
      <c r="DI346" s="97"/>
      <c r="DJ346" s="97"/>
      <c r="DK346" s="97"/>
      <c r="DL346" s="97"/>
      <c r="DM346" s="97"/>
      <c r="DN346" s="97"/>
      <c r="DO346" s="97"/>
    </row>
    <row r="347" spans="1:119" ht="30" customHeight="1" x14ac:dyDescent="0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7"/>
      <c r="S347" s="97"/>
      <c r="T347" s="97"/>
      <c r="U347" s="97"/>
      <c r="V347" s="97"/>
      <c r="W347" s="97">
        <f t="shared" si="533"/>
        <v>335</v>
      </c>
      <c r="X347" s="98"/>
      <c r="Y347" s="98"/>
      <c r="Z347" s="98"/>
      <c r="AA347" s="98"/>
      <c r="AB347" s="98"/>
      <c r="AC347" s="98"/>
      <c r="AD347" s="98"/>
      <c r="AE347" s="98"/>
      <c r="AF347" s="98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7"/>
      <c r="AR347" s="97"/>
      <c r="AS347" s="97"/>
      <c r="AT347" s="97"/>
      <c r="AU347" s="98"/>
      <c r="AV347" s="97"/>
      <c r="AW347" s="97"/>
      <c r="AX347" s="97"/>
      <c r="AY347" s="97"/>
      <c r="AZ347" s="97"/>
      <c r="BA347" s="97"/>
      <c r="BB347" s="97"/>
      <c r="BC347" s="97"/>
      <c r="BD347" s="97"/>
      <c r="BE347" s="97"/>
      <c r="BF347" s="97"/>
      <c r="BG347" s="97"/>
      <c r="BH347" s="97"/>
      <c r="BI347" s="98"/>
      <c r="BJ347" s="97"/>
      <c r="BK347" s="97"/>
      <c r="BL347" s="97"/>
      <c r="BM347" s="97"/>
      <c r="BN347" s="97"/>
      <c r="BO347" s="97"/>
      <c r="BP347" s="97"/>
      <c r="BQ347" s="97"/>
      <c r="BR347" s="97"/>
      <c r="BS347" s="97"/>
      <c r="BT347" s="97"/>
      <c r="BU347" s="97"/>
      <c r="BV347" s="97"/>
      <c r="BW347" s="98"/>
      <c r="BX347" s="97"/>
      <c r="BY347" s="97"/>
      <c r="BZ347" s="97"/>
      <c r="CA347" s="97"/>
      <c r="CB347" s="97"/>
      <c r="CC347" s="97"/>
      <c r="CD347" s="97"/>
      <c r="CE347" s="97"/>
      <c r="CF347" s="97"/>
      <c r="CG347" s="97"/>
      <c r="CH347" s="97"/>
      <c r="CI347" s="97"/>
      <c r="CJ347" s="97"/>
      <c r="CK347" s="98"/>
      <c r="CL347" s="98"/>
      <c r="CM347" s="97"/>
      <c r="CN347" s="97"/>
      <c r="CO347" s="97"/>
      <c r="CP347" s="97"/>
      <c r="CQ347" s="97"/>
      <c r="CR347" s="97"/>
      <c r="CS347" s="97"/>
      <c r="CT347" s="97"/>
      <c r="CU347" s="97"/>
      <c r="CV347" s="97"/>
      <c r="CW347" s="97"/>
      <c r="CX347" s="97"/>
      <c r="CY347" s="97"/>
      <c r="CZ347" s="97"/>
      <c r="DA347" s="97"/>
      <c r="DB347" s="97"/>
      <c r="DC347" s="97"/>
      <c r="DD347" s="97"/>
      <c r="DE347" s="97"/>
      <c r="DF347" s="97"/>
      <c r="DG347" s="97"/>
      <c r="DH347" s="97"/>
      <c r="DI347" s="97"/>
      <c r="DJ347" s="97"/>
      <c r="DK347" s="97"/>
      <c r="DL347" s="97"/>
      <c r="DM347" s="97"/>
      <c r="DN347" s="97"/>
      <c r="DO347" s="97"/>
    </row>
    <row r="348" spans="1:119" ht="30" customHeight="1" x14ac:dyDescent="0.2">
      <c r="A348" s="98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98"/>
      <c r="O348" s="98"/>
      <c r="P348" s="98"/>
      <c r="Q348" s="98"/>
      <c r="R348" s="97"/>
      <c r="S348" s="97"/>
      <c r="T348" s="97"/>
      <c r="U348" s="97"/>
      <c r="V348" s="97"/>
      <c r="W348" s="97">
        <f t="shared" si="533"/>
        <v>336</v>
      </c>
      <c r="X348" s="98"/>
      <c r="Y348" s="98"/>
      <c r="Z348" s="98"/>
      <c r="AA348" s="98"/>
      <c r="AB348" s="98"/>
      <c r="AC348" s="98"/>
      <c r="AD348" s="98"/>
      <c r="AE348" s="98"/>
      <c r="AF348" s="98"/>
      <c r="AG348" s="97"/>
      <c r="AH348" s="97"/>
      <c r="AI348" s="97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  <c r="AT348" s="97"/>
      <c r="AU348" s="98"/>
      <c r="AV348" s="97"/>
      <c r="AW348" s="97"/>
      <c r="AX348" s="97"/>
      <c r="AY348" s="97"/>
      <c r="AZ348" s="97"/>
      <c r="BA348" s="97"/>
      <c r="BB348" s="97"/>
      <c r="BC348" s="97"/>
      <c r="BD348" s="97"/>
      <c r="BE348" s="97"/>
      <c r="BF348" s="97"/>
      <c r="BG348" s="97"/>
      <c r="BH348" s="97"/>
      <c r="BI348" s="98"/>
      <c r="BJ348" s="97"/>
      <c r="BK348" s="97"/>
      <c r="BL348" s="97"/>
      <c r="BM348" s="97"/>
      <c r="BN348" s="97"/>
      <c r="BO348" s="97"/>
      <c r="BP348" s="97"/>
      <c r="BQ348" s="97"/>
      <c r="BR348" s="97"/>
      <c r="BS348" s="97"/>
      <c r="BT348" s="97"/>
      <c r="BU348" s="97"/>
      <c r="BV348" s="97"/>
      <c r="BW348" s="98"/>
      <c r="BX348" s="97"/>
      <c r="BY348" s="97"/>
      <c r="BZ348" s="97"/>
      <c r="CA348" s="97"/>
      <c r="CB348" s="97"/>
      <c r="CC348" s="97"/>
      <c r="CD348" s="97"/>
      <c r="CE348" s="97"/>
      <c r="CF348" s="97"/>
      <c r="CG348" s="97"/>
      <c r="CH348" s="97"/>
      <c r="CI348" s="97"/>
      <c r="CJ348" s="97"/>
      <c r="CK348" s="98"/>
      <c r="CL348" s="98"/>
      <c r="CM348" s="97"/>
      <c r="CN348" s="97"/>
      <c r="CO348" s="97"/>
      <c r="CP348" s="97"/>
      <c r="CQ348" s="97"/>
      <c r="CR348" s="97"/>
      <c r="CS348" s="97"/>
      <c r="CT348" s="97"/>
      <c r="CU348" s="97"/>
      <c r="CV348" s="97"/>
      <c r="CW348" s="97"/>
      <c r="CX348" s="97"/>
      <c r="CY348" s="97"/>
      <c r="CZ348" s="97"/>
      <c r="DA348" s="97"/>
      <c r="DB348" s="97"/>
      <c r="DC348" s="97"/>
      <c r="DD348" s="97"/>
      <c r="DE348" s="97"/>
      <c r="DF348" s="97"/>
      <c r="DG348" s="97"/>
      <c r="DH348" s="97"/>
      <c r="DI348" s="97"/>
      <c r="DJ348" s="97"/>
      <c r="DK348" s="97"/>
      <c r="DL348" s="97"/>
      <c r="DM348" s="97"/>
      <c r="DN348" s="97"/>
      <c r="DO348" s="97"/>
    </row>
    <row r="349" spans="1:119" ht="30" customHeight="1" x14ac:dyDescent="0.2">
      <c r="A349" s="97"/>
      <c r="B349" s="97"/>
      <c r="C349" s="97"/>
      <c r="D349" s="97"/>
      <c r="E349" s="97"/>
      <c r="F349" s="98"/>
      <c r="G349" s="97"/>
      <c r="H349" s="97"/>
      <c r="I349" s="97"/>
      <c r="J349" s="97"/>
      <c r="K349" s="97"/>
      <c r="L349" s="97"/>
      <c r="M349" s="97"/>
      <c r="N349" s="97" t="s">
        <v>8131</v>
      </c>
      <c r="O349" s="97" t="s">
        <v>8132</v>
      </c>
      <c r="P349" s="97" t="s">
        <v>8133</v>
      </c>
      <c r="Q349" s="97"/>
      <c r="R349" s="97"/>
      <c r="S349" s="97"/>
      <c r="T349" s="97"/>
      <c r="U349" s="97"/>
      <c r="V349" s="97"/>
      <c r="W349" s="97">
        <f t="shared" si="533"/>
        <v>337</v>
      </c>
      <c r="X349" s="97" t="s">
        <v>8137</v>
      </c>
      <c r="Y349" s="97"/>
      <c r="Z349" s="97"/>
      <c r="AA349" s="97">
        <f>IF(AND(AA347&lt;AA348,Y348&lt;90),1,0)</f>
        <v>0</v>
      </c>
      <c r="AB349" s="97" t="s">
        <v>8138</v>
      </c>
      <c r="AC349" s="97"/>
      <c r="AD349" s="97"/>
      <c r="AE349" s="97">
        <f>IF(AND(AA347&gt;AA348,Y348&gt;90),1,0)</f>
        <v>0</v>
      </c>
      <c r="AF349" s="97"/>
      <c r="AG349" s="97"/>
      <c r="AH349" s="97"/>
      <c r="AI349" s="97"/>
      <c r="AJ349" s="97"/>
      <c r="AK349" s="97"/>
      <c r="AL349" s="97"/>
      <c r="AM349" s="97"/>
      <c r="AN349" s="97"/>
      <c r="AO349" s="97"/>
      <c r="AP349" s="97" t="s">
        <v>8139</v>
      </c>
      <c r="AQ349" s="97"/>
      <c r="AR349" s="97"/>
      <c r="AS349" s="97"/>
      <c r="AT349" s="97"/>
      <c r="AU349" s="97"/>
      <c r="AV349" s="97"/>
      <c r="AW349" s="97"/>
      <c r="AX349" s="97"/>
      <c r="AY349" s="97"/>
      <c r="AZ349" s="97"/>
      <c r="BA349" s="97"/>
      <c r="BB349" s="97"/>
      <c r="BC349" s="97"/>
      <c r="BD349" s="97"/>
      <c r="BE349" s="97"/>
      <c r="BF349" s="97" t="s">
        <v>8140</v>
      </c>
      <c r="BG349" s="97"/>
      <c r="BH349" s="97"/>
      <c r="BI349" s="97"/>
      <c r="BJ349" s="97"/>
      <c r="BK349" s="97"/>
      <c r="BL349" s="97"/>
      <c r="BM349" s="97"/>
      <c r="BN349" s="97"/>
      <c r="BO349" s="97"/>
      <c r="BP349" s="97"/>
      <c r="BQ349" s="97"/>
      <c r="BR349" s="97"/>
      <c r="BS349" s="97"/>
      <c r="BT349" s="97"/>
      <c r="BU349" s="97"/>
      <c r="BV349" s="97"/>
      <c r="BW349" s="97" t="s">
        <v>8141</v>
      </c>
      <c r="BX349" s="97"/>
      <c r="BY349" s="97"/>
      <c r="BZ349" s="97"/>
      <c r="CA349" s="97"/>
      <c r="CB349" s="97"/>
      <c r="CC349" s="97"/>
      <c r="CD349" s="97"/>
      <c r="CE349" s="97"/>
      <c r="CF349" s="97"/>
      <c r="CG349" s="97"/>
      <c r="CH349" s="97"/>
      <c r="CI349" s="97"/>
      <c r="CJ349" s="97"/>
      <c r="CK349" s="97"/>
      <c r="CL349" s="97"/>
      <c r="CM349" s="97"/>
      <c r="CN349" s="97" t="s">
        <v>8131</v>
      </c>
      <c r="CO349" s="97" t="s">
        <v>8132</v>
      </c>
      <c r="CP349" s="97" t="s">
        <v>8133</v>
      </c>
      <c r="CQ349" s="97"/>
      <c r="CR349" s="97"/>
      <c r="CS349" s="97"/>
      <c r="CT349" s="97"/>
      <c r="CU349" s="97"/>
      <c r="CV349" s="97"/>
      <c r="CW349" s="97"/>
      <c r="CX349" s="97"/>
      <c r="CY349" s="97"/>
      <c r="CZ349" s="97"/>
      <c r="DA349" s="97"/>
      <c r="DB349" s="97"/>
      <c r="DC349" s="97"/>
      <c r="DD349" s="97"/>
      <c r="DE349" s="97"/>
      <c r="DF349" s="97"/>
      <c r="DG349" s="97"/>
      <c r="DH349" s="97"/>
      <c r="DI349" s="97"/>
      <c r="DJ349" s="97"/>
      <c r="DK349" s="97"/>
      <c r="DL349" s="97"/>
      <c r="DM349" s="97"/>
      <c r="DN349" s="97"/>
      <c r="DO349" s="97"/>
    </row>
    <row r="350" spans="1:119" ht="30" customHeight="1" x14ac:dyDescent="0.2">
      <c r="A350" s="97"/>
      <c r="B350" s="97" t="s">
        <v>8054</v>
      </c>
      <c r="C350" s="97"/>
      <c r="D350" s="97"/>
      <c r="E350" s="97"/>
      <c r="F350" s="98"/>
      <c r="G350" s="98" t="str">
        <f>اندراج!$F$2</f>
        <v>مردان</v>
      </c>
      <c r="H350" s="97"/>
      <c r="I350" s="104" t="s">
        <v>8148</v>
      </c>
      <c r="J350" s="105">
        <f>اندراج!$E$2</f>
        <v>34</v>
      </c>
      <c r="K350" s="105">
        <f>اندراج!$E$3</f>
        <v>19</v>
      </c>
      <c r="L350" s="97"/>
      <c r="M350" s="97"/>
      <c r="N350" s="97" t="s">
        <v>8143</v>
      </c>
      <c r="O350" s="97" t="s">
        <v>8144</v>
      </c>
      <c r="P350" s="97" t="s">
        <v>8145</v>
      </c>
      <c r="Q350" s="97"/>
      <c r="R350" s="97"/>
      <c r="S350" s="97"/>
      <c r="T350" s="97"/>
      <c r="U350" s="97"/>
      <c r="V350" s="97"/>
      <c r="W350" s="97">
        <f t="shared" si="533"/>
        <v>338</v>
      </c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  <c r="AT350" s="97"/>
      <c r="AU350" s="97"/>
      <c r="AV350" s="97"/>
      <c r="AW350" s="97"/>
      <c r="AX350" s="97"/>
      <c r="AY350" s="97"/>
      <c r="AZ350" s="97"/>
      <c r="BA350" s="97"/>
      <c r="BB350" s="97"/>
      <c r="BC350" s="97"/>
      <c r="BD350" s="97"/>
      <c r="BE350" s="97"/>
      <c r="BF350" s="97"/>
      <c r="BG350" s="97"/>
      <c r="BH350" s="97"/>
      <c r="BI350" s="97"/>
      <c r="BJ350" s="97"/>
      <c r="BK350" s="97"/>
      <c r="BL350" s="97"/>
      <c r="BM350" s="97"/>
      <c r="BN350" s="97"/>
      <c r="BO350" s="97" t="s">
        <v>8123</v>
      </c>
      <c r="BP350" s="97"/>
      <c r="BQ350" s="97"/>
      <c r="BR350" s="97"/>
      <c r="BS350" s="97"/>
      <c r="BT350" s="97"/>
      <c r="BU350" s="97"/>
      <c r="BV350" s="97"/>
      <c r="BW350" s="97"/>
      <c r="BX350" s="97"/>
      <c r="BY350" s="97"/>
      <c r="BZ350" s="97"/>
      <c r="CA350" s="97"/>
      <c r="CB350" s="97"/>
      <c r="CC350" s="97"/>
      <c r="CD350" s="97"/>
      <c r="CE350" s="97"/>
      <c r="CF350" s="97"/>
      <c r="CG350" s="97"/>
      <c r="CH350" s="97"/>
      <c r="CI350" s="97"/>
      <c r="CJ350" s="97"/>
      <c r="CK350" s="97"/>
      <c r="CL350" s="97"/>
      <c r="CM350" s="97"/>
      <c r="CN350" s="97" t="s">
        <v>8143</v>
      </c>
      <c r="CO350" s="97" t="s">
        <v>8144</v>
      </c>
      <c r="CP350" s="97" t="s">
        <v>8145</v>
      </c>
      <c r="CQ350" s="97"/>
      <c r="CR350" s="97"/>
      <c r="CS350" s="97"/>
      <c r="CT350" s="97"/>
      <c r="CU350" s="97"/>
      <c r="CV350" s="97"/>
      <c r="CW350" s="97"/>
      <c r="CX350" s="97"/>
      <c r="CY350" s="97"/>
      <c r="CZ350" s="97"/>
      <c r="DA350" s="97"/>
      <c r="DB350" s="97"/>
      <c r="DC350" s="97"/>
      <c r="DD350" s="97"/>
      <c r="DE350" s="97"/>
      <c r="DF350" s="97"/>
      <c r="DG350" s="97"/>
      <c r="DH350" s="97"/>
      <c r="DI350" s="97"/>
      <c r="DJ350" s="97"/>
      <c r="DK350" s="97"/>
      <c r="DL350" s="97"/>
      <c r="DM350" s="97"/>
      <c r="DN350" s="97"/>
      <c r="DO350" s="97"/>
    </row>
    <row r="351" spans="1:119" ht="30" customHeight="1" x14ac:dyDescent="0.2">
      <c r="A351" s="97" t="s">
        <v>8058</v>
      </c>
      <c r="B351" s="97"/>
      <c r="C351" s="97"/>
      <c r="D351" s="97"/>
      <c r="E351" s="97" t="s">
        <v>8059</v>
      </c>
      <c r="F351" s="98"/>
      <c r="G351" s="97"/>
      <c r="H351" s="97"/>
      <c r="I351" s="106" t="s">
        <v>8224</v>
      </c>
      <c r="J351" s="107">
        <f>اندراج!$D$2</f>
        <v>-72</v>
      </c>
      <c r="K351" s="107">
        <f>اندراج!$D$3</f>
        <v>11</v>
      </c>
      <c r="L351" s="97"/>
      <c r="M351" s="97"/>
      <c r="N351" s="97"/>
      <c r="O351" s="97"/>
      <c r="P351" s="97"/>
      <c r="Q351" s="97"/>
      <c r="R351" s="157" t="s">
        <v>8055</v>
      </c>
      <c r="S351" s="158"/>
      <c r="T351" s="158"/>
      <c r="U351" s="158"/>
      <c r="V351" s="158"/>
      <c r="W351" s="97">
        <f t="shared" si="533"/>
        <v>339</v>
      </c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7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  <c r="AT351" s="97"/>
      <c r="AU351" s="97"/>
      <c r="AV351" s="97"/>
      <c r="AW351" s="97"/>
      <c r="AX351" s="97"/>
      <c r="AY351" s="97"/>
      <c r="AZ351" s="97"/>
      <c r="BA351" s="97"/>
      <c r="BB351" s="97"/>
      <c r="BC351" s="97"/>
      <c r="BD351" s="97"/>
      <c r="BE351" s="97"/>
      <c r="BF351" s="97"/>
      <c r="BG351" s="97"/>
      <c r="BH351" s="97"/>
      <c r="BI351" s="97"/>
      <c r="BJ351" s="97"/>
      <c r="BK351" s="97"/>
      <c r="BL351" s="97"/>
      <c r="BM351" s="97"/>
      <c r="BN351" s="97"/>
      <c r="BO351" s="97"/>
      <c r="BP351" s="97"/>
      <c r="BQ351" s="97"/>
      <c r="BR351" s="97"/>
      <c r="BS351" s="97"/>
      <c r="BT351" s="97"/>
      <c r="BU351" s="97"/>
      <c r="BV351" s="97"/>
      <c r="BW351" s="97"/>
      <c r="BX351" s="97"/>
      <c r="BY351" s="97"/>
      <c r="BZ351" s="97"/>
      <c r="CA351" s="97"/>
      <c r="CB351" s="97"/>
      <c r="CC351" s="97"/>
      <c r="CD351" s="97"/>
      <c r="CE351" s="97"/>
      <c r="CF351" s="97"/>
      <c r="CG351" s="97"/>
      <c r="CH351" s="97"/>
      <c r="CI351" s="97"/>
      <c r="CJ351" s="97"/>
      <c r="CK351" s="97"/>
      <c r="CL351" s="97"/>
      <c r="CM351" s="97"/>
      <c r="CN351" s="97"/>
      <c r="CO351" s="97"/>
      <c r="CP351" s="97"/>
      <c r="CQ351" s="97"/>
      <c r="CR351" s="97"/>
      <c r="CS351" s="97"/>
      <c r="CT351" s="97"/>
      <c r="CU351" s="97"/>
      <c r="CV351" s="97"/>
      <c r="CW351" s="97"/>
      <c r="CX351" s="97"/>
      <c r="CY351" s="97"/>
      <c r="CZ351" s="97"/>
      <c r="DA351" s="97"/>
      <c r="DB351" s="97"/>
      <c r="DC351" s="97"/>
      <c r="DD351" s="97"/>
      <c r="DE351" s="97"/>
      <c r="DF351" s="97"/>
      <c r="DG351" s="97"/>
      <c r="DH351" s="97"/>
      <c r="DI351" s="97"/>
      <c r="DJ351" s="97"/>
      <c r="DK351" s="97"/>
      <c r="DL351" s="97"/>
      <c r="DM351" s="97"/>
      <c r="DN351" s="97"/>
      <c r="DO351" s="97"/>
    </row>
    <row r="352" spans="1:119" ht="30" customHeight="1" x14ac:dyDescent="0.2">
      <c r="A352" s="97" t="s">
        <v>8069</v>
      </c>
      <c r="B352" s="97"/>
      <c r="C352" s="97"/>
      <c r="D352" s="97"/>
      <c r="E352" s="97" t="s">
        <v>8070</v>
      </c>
      <c r="F352" s="98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>
        <v>1</v>
      </c>
      <c r="S352" s="97">
        <v>2</v>
      </c>
      <c r="T352" s="97">
        <v>3</v>
      </c>
      <c r="U352" s="97">
        <v>4</v>
      </c>
      <c r="V352" s="97">
        <v>5</v>
      </c>
      <c r="W352" s="97">
        <f t="shared" si="533"/>
        <v>340</v>
      </c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  <c r="AT352" s="97"/>
      <c r="AU352" s="97"/>
      <c r="AV352" s="97"/>
      <c r="AW352" s="97"/>
      <c r="AX352" s="97"/>
      <c r="AY352" s="97"/>
      <c r="AZ352" s="97"/>
      <c r="BA352" s="97"/>
      <c r="BB352" s="97"/>
      <c r="BC352" s="97"/>
      <c r="BD352" s="97"/>
      <c r="BE352" s="97"/>
      <c r="BF352" s="97"/>
      <c r="BG352" s="97"/>
      <c r="BH352" s="97"/>
      <c r="BI352" s="97"/>
      <c r="BJ352" s="97"/>
      <c r="BK352" s="97"/>
      <c r="BL352" s="97"/>
      <c r="BM352" s="97"/>
      <c r="BN352" s="97"/>
      <c r="BO352" s="97"/>
      <c r="BP352" s="97"/>
      <c r="BQ352" s="97"/>
      <c r="BR352" s="97"/>
      <c r="BS352" s="97"/>
      <c r="BT352" s="97"/>
      <c r="BU352" s="97"/>
      <c r="BV352" s="97"/>
      <c r="BW352" s="97"/>
      <c r="BX352" s="97"/>
      <c r="BY352" s="97"/>
      <c r="BZ352" s="97"/>
      <c r="CA352" s="97"/>
      <c r="CB352" s="97"/>
      <c r="CC352" s="97"/>
      <c r="CD352" s="97"/>
      <c r="CE352" s="97"/>
      <c r="CF352" s="97"/>
      <c r="CG352" s="97"/>
      <c r="CH352" s="97"/>
      <c r="CI352" s="97"/>
      <c r="CJ352" s="97"/>
      <c r="CK352" s="97"/>
      <c r="CL352" s="97"/>
      <c r="CM352" s="97"/>
      <c r="CN352" s="97"/>
      <c r="CO352" s="97"/>
      <c r="CP352" s="97"/>
      <c r="CQ352" s="97"/>
      <c r="CR352" s="97"/>
      <c r="CS352" s="97"/>
      <c r="CT352" s="97"/>
      <c r="CU352" s="97"/>
      <c r="CV352" s="97"/>
      <c r="CW352" s="97"/>
      <c r="CX352" s="97"/>
      <c r="CY352" s="97"/>
      <c r="CZ352" s="97"/>
      <c r="DA352" s="97"/>
      <c r="DB352" s="97"/>
      <c r="DC352" s="97"/>
      <c r="DD352" s="97"/>
      <c r="DE352" s="97"/>
      <c r="DF352" s="97"/>
      <c r="DG352" s="97"/>
      <c r="DH352" s="97"/>
      <c r="DI352" s="97"/>
      <c r="DJ352" s="97"/>
      <c r="DK352" s="97"/>
      <c r="DL352" s="97"/>
      <c r="DM352" s="97"/>
      <c r="DN352" s="97"/>
      <c r="DO352" s="97"/>
    </row>
    <row r="353" spans="1:119" ht="30" customHeight="1" x14ac:dyDescent="0.2">
      <c r="A353" s="97" t="s">
        <v>8078</v>
      </c>
      <c r="B353" s="97"/>
      <c r="C353" s="97"/>
      <c r="D353" s="97"/>
      <c r="E353" s="97" t="s">
        <v>8079</v>
      </c>
      <c r="F353" s="98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 t="s">
        <v>8072</v>
      </c>
      <c r="S353" s="97" t="s">
        <v>8106</v>
      </c>
      <c r="T353" s="97" t="s">
        <v>8072</v>
      </c>
      <c r="U353" s="97" t="s">
        <v>8107</v>
      </c>
      <c r="V353" s="97" t="s">
        <v>8108</v>
      </c>
      <c r="W353" s="97">
        <f t="shared" si="533"/>
        <v>341</v>
      </c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  <c r="AT353" s="97"/>
      <c r="AU353" s="97"/>
      <c r="AV353" s="97"/>
      <c r="AW353" s="97"/>
      <c r="AX353" s="97"/>
      <c r="AY353" s="97"/>
      <c r="AZ353" s="97"/>
      <c r="BA353" s="97"/>
      <c r="BB353" s="97"/>
      <c r="BC353" s="97"/>
      <c r="BD353" s="97"/>
      <c r="BE353" s="97"/>
      <c r="BF353" s="97"/>
      <c r="BG353" s="97"/>
      <c r="BH353" s="97"/>
      <c r="BI353" s="97"/>
      <c r="BJ353" s="97"/>
      <c r="BK353" s="97"/>
      <c r="BL353" s="97"/>
      <c r="BM353" s="97"/>
      <c r="BN353" s="97"/>
      <c r="BO353" s="97"/>
      <c r="BP353" s="97"/>
      <c r="BQ353" s="97"/>
      <c r="BR353" s="97"/>
      <c r="BS353" s="97"/>
      <c r="BT353" s="97"/>
      <c r="BU353" s="97"/>
      <c r="BV353" s="97"/>
      <c r="BW353" s="97"/>
      <c r="BX353" s="97"/>
      <c r="BY353" s="97"/>
      <c r="BZ353" s="97"/>
      <c r="CA353" s="97"/>
      <c r="CB353" s="97"/>
      <c r="CC353" s="97"/>
      <c r="CD353" s="97"/>
      <c r="CE353" s="97"/>
      <c r="CF353" s="97"/>
      <c r="CG353" s="97"/>
      <c r="CH353" s="97"/>
      <c r="CI353" s="97"/>
      <c r="CJ353" s="97"/>
      <c r="CK353" s="97"/>
      <c r="CL353" s="97"/>
      <c r="CM353" s="97"/>
      <c r="CN353" s="97"/>
      <c r="CO353" s="97"/>
      <c r="CP353" s="97"/>
      <c r="CQ353" s="97"/>
      <c r="CR353" s="97"/>
      <c r="CS353" s="97"/>
      <c r="CT353" s="97"/>
      <c r="CU353" s="97"/>
      <c r="CV353" s="97"/>
      <c r="CW353" s="97"/>
      <c r="CX353" s="97"/>
      <c r="CY353" s="97"/>
      <c r="CZ353" s="97"/>
      <c r="DA353" s="97"/>
      <c r="DB353" s="97"/>
      <c r="DC353" s="97"/>
      <c r="DD353" s="97"/>
      <c r="DE353" s="97"/>
      <c r="DF353" s="97"/>
      <c r="DG353" s="97"/>
      <c r="DH353" s="97"/>
      <c r="DI353" s="97"/>
      <c r="DJ353" s="97"/>
      <c r="DK353" s="97"/>
      <c r="DL353" s="97"/>
      <c r="DM353" s="97"/>
      <c r="DN353" s="97"/>
      <c r="DO353" s="97"/>
    </row>
    <row r="354" spans="1:119" ht="30" customHeight="1" x14ac:dyDescent="0.2">
      <c r="A354" s="97" t="s">
        <v>8127</v>
      </c>
      <c r="B354" s="97"/>
      <c r="C354" s="97"/>
      <c r="D354" s="97" t="s">
        <v>8128</v>
      </c>
      <c r="E354" s="97"/>
      <c r="F354" s="98"/>
      <c r="G354" s="97" t="s">
        <v>8129</v>
      </c>
      <c r="H354" s="97"/>
      <c r="I354" s="97"/>
      <c r="J354" s="97" t="s">
        <v>8130</v>
      </c>
      <c r="K354" s="97"/>
      <c r="L354" s="97"/>
      <c r="M354" s="97"/>
      <c r="N354" s="97"/>
      <c r="O354" s="97"/>
      <c r="P354" s="97"/>
      <c r="Q354" s="97"/>
      <c r="R354" s="97" t="s">
        <v>8134</v>
      </c>
      <c r="S354" s="97" t="s">
        <v>8134</v>
      </c>
      <c r="T354" s="97" t="s">
        <v>8134</v>
      </c>
      <c r="U354" s="97" t="s">
        <v>8135</v>
      </c>
      <c r="V354" s="97" t="s">
        <v>8209</v>
      </c>
      <c r="W354" s="97">
        <f t="shared" si="533"/>
        <v>342</v>
      </c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  <c r="AT354" s="97"/>
      <c r="AU354" s="97"/>
      <c r="AV354" s="97"/>
      <c r="AW354" s="97"/>
      <c r="AX354" s="97"/>
      <c r="AY354" s="97"/>
      <c r="AZ354" s="97"/>
      <c r="BA354" s="97"/>
      <c r="BB354" s="97"/>
      <c r="BC354" s="97"/>
      <c r="BD354" s="97"/>
      <c r="BE354" s="97"/>
      <c r="BF354" s="97"/>
      <c r="BG354" s="97"/>
      <c r="BH354" s="97"/>
      <c r="BI354" s="97"/>
      <c r="BJ354" s="97"/>
      <c r="BK354" s="97"/>
      <c r="BL354" s="97"/>
      <c r="BM354" s="97"/>
      <c r="BN354" s="97"/>
      <c r="BO354" s="97"/>
      <c r="BP354" s="97"/>
      <c r="BQ354" s="97"/>
      <c r="BR354" s="97"/>
      <c r="BS354" s="97"/>
      <c r="BT354" s="97"/>
      <c r="BU354" s="97"/>
      <c r="BV354" s="97"/>
      <c r="BW354" s="97"/>
      <c r="BX354" s="97"/>
      <c r="BY354" s="97"/>
      <c r="BZ354" s="97"/>
      <c r="CA354" s="97"/>
      <c r="CB354" s="97"/>
      <c r="CC354" s="97"/>
      <c r="CD354" s="97"/>
      <c r="CE354" s="97"/>
      <c r="CF354" s="97"/>
      <c r="CG354" s="97"/>
      <c r="CH354" s="97"/>
      <c r="CI354" s="97"/>
      <c r="CJ354" s="97"/>
      <c r="CK354" s="97"/>
      <c r="CL354" s="97"/>
      <c r="CM354" s="97"/>
      <c r="CN354" s="97"/>
      <c r="CO354" s="97"/>
      <c r="CP354" s="97"/>
      <c r="CQ354" s="97"/>
      <c r="CR354" s="97"/>
      <c r="CS354" s="97"/>
      <c r="CT354" s="97"/>
      <c r="CU354" s="97"/>
      <c r="CV354" s="97"/>
      <c r="CW354" s="97"/>
      <c r="CX354" s="97"/>
      <c r="CY354" s="97"/>
      <c r="CZ354" s="97"/>
      <c r="DA354" s="97"/>
      <c r="DB354" s="97"/>
      <c r="DC354" s="97"/>
      <c r="DD354" s="97"/>
      <c r="DE354" s="97"/>
      <c r="DF354" s="97"/>
      <c r="DG354" s="97"/>
      <c r="DH354" s="97"/>
      <c r="DI354" s="97"/>
      <c r="DJ354" s="97"/>
      <c r="DK354" s="97"/>
      <c r="DL354" s="97"/>
      <c r="DM354" s="97"/>
      <c r="DN354" s="97"/>
      <c r="DO354" s="97"/>
    </row>
    <row r="355" spans="1:119" ht="30" customHeight="1" x14ac:dyDescent="0.2">
      <c r="A355" s="97"/>
      <c r="B355" s="97" t="s">
        <v>8070</v>
      </c>
      <c r="C355" s="97"/>
      <c r="D355" s="97"/>
      <c r="E355" s="97" t="s">
        <v>8079</v>
      </c>
      <c r="F355" s="98"/>
      <c r="G355" s="97"/>
      <c r="H355" s="97" t="s">
        <v>8070</v>
      </c>
      <c r="I355" s="97"/>
      <c r="J355" s="97"/>
      <c r="K355" s="97" t="s">
        <v>8079</v>
      </c>
      <c r="L355" s="97"/>
      <c r="M355" s="97"/>
      <c r="N355" s="97"/>
      <c r="O355" s="97"/>
      <c r="P355" s="97"/>
      <c r="Q355" s="97"/>
      <c r="R355" s="97" t="s">
        <v>8146</v>
      </c>
      <c r="S355" s="97" t="s">
        <v>8146</v>
      </c>
      <c r="T355" s="97" t="s">
        <v>8106</v>
      </c>
      <c r="U355" s="97" t="s">
        <v>8147</v>
      </c>
      <c r="V355" s="97" t="s">
        <v>8210</v>
      </c>
      <c r="W355" s="97">
        <f t="shared" si="533"/>
        <v>343</v>
      </c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  <c r="AT355" s="97"/>
      <c r="AU355" s="97"/>
      <c r="AV355" s="97"/>
      <c r="AW355" s="97"/>
      <c r="AX355" s="97"/>
      <c r="AY355" s="97"/>
      <c r="AZ355" s="97"/>
      <c r="BA355" s="97"/>
      <c r="BB355" s="97"/>
      <c r="BC355" s="97"/>
      <c r="BD355" s="97"/>
      <c r="BE355" s="97"/>
      <c r="BF355" s="97"/>
      <c r="BG355" s="97"/>
      <c r="BH355" s="97"/>
      <c r="BI355" s="97"/>
      <c r="BJ355" s="97"/>
      <c r="BK355" s="97"/>
      <c r="BL355" s="97"/>
      <c r="BM355" s="97"/>
      <c r="BN355" s="97"/>
      <c r="BO355" s="97"/>
      <c r="BP355" s="97"/>
      <c r="BQ355" s="97"/>
      <c r="BR355" s="97"/>
      <c r="BS355" s="97"/>
      <c r="BT355" s="97"/>
      <c r="BU355" s="97"/>
      <c r="BV355" s="97"/>
      <c r="BW355" s="97"/>
      <c r="BX355" s="97"/>
      <c r="BY355" s="97"/>
      <c r="BZ355" s="97"/>
      <c r="CA355" s="97"/>
      <c r="CB355" s="97"/>
      <c r="CC355" s="97"/>
      <c r="CD355" s="97"/>
      <c r="CE355" s="97"/>
      <c r="CF355" s="97"/>
      <c r="CG355" s="97"/>
      <c r="CH355" s="97"/>
      <c r="CI355" s="97"/>
      <c r="CJ355" s="97"/>
      <c r="CK355" s="97"/>
      <c r="CL355" s="97" t="s">
        <v>8190</v>
      </c>
      <c r="CM355" s="97"/>
      <c r="CN355" s="97"/>
      <c r="CO355" s="97"/>
      <c r="CP355" s="97"/>
      <c r="CQ355" s="97"/>
      <c r="CR355" s="97"/>
      <c r="CS355" s="97"/>
      <c r="CT355" s="97"/>
      <c r="CU355" s="97"/>
      <c r="CV355" s="97"/>
      <c r="CW355" s="97"/>
      <c r="CX355" s="97"/>
      <c r="CY355" s="97"/>
      <c r="CZ355" s="97"/>
      <c r="DA355" s="97"/>
      <c r="DB355" s="97"/>
      <c r="DC355" s="97"/>
      <c r="DD355" s="97"/>
      <c r="DE355" s="97"/>
      <c r="DF355" s="97"/>
      <c r="DG355" s="97"/>
      <c r="DH355" s="97"/>
      <c r="DI355" s="97"/>
      <c r="DJ355" s="97"/>
      <c r="DK355" s="97"/>
      <c r="DL355" s="97"/>
      <c r="DM355" s="97"/>
      <c r="DN355" s="97"/>
      <c r="DO355" s="97"/>
    </row>
    <row r="356" spans="1:119" ht="30" customHeight="1" x14ac:dyDescent="0.2">
      <c r="A356" s="98"/>
      <c r="B356" s="98"/>
      <c r="C356" s="97"/>
      <c r="D356" s="98" t="s">
        <v>8214</v>
      </c>
      <c r="E356" s="98"/>
      <c r="F356" s="98"/>
      <c r="G356" s="98"/>
      <c r="H356" s="98"/>
      <c r="I356" s="98"/>
      <c r="J356" s="98"/>
      <c r="K356" s="98"/>
      <c r="L356" s="98"/>
      <c r="M356" s="98"/>
      <c r="N356" s="98" t="str">
        <f>اندراج!$F$2</f>
        <v>مردان</v>
      </c>
      <c r="O356" s="98"/>
      <c r="P356" s="98"/>
      <c r="Q356" s="98"/>
      <c r="R356" s="98" t="s">
        <v>8214</v>
      </c>
      <c r="S356" s="98" t="s">
        <v>8214</v>
      </c>
      <c r="T356" s="98" t="s">
        <v>8214</v>
      </c>
      <c r="U356" s="98" t="s">
        <v>8214</v>
      </c>
      <c r="V356" s="98" t="s">
        <v>8214</v>
      </c>
      <c r="W356" s="97">
        <f t="shared" si="533"/>
        <v>344</v>
      </c>
      <c r="X356" s="97"/>
      <c r="Y356" s="98" t="s">
        <v>8151</v>
      </c>
      <c r="Z356" s="98"/>
      <c r="AA356" s="98"/>
      <c r="AB356" s="98"/>
      <c r="AC356" s="98"/>
      <c r="AD356" s="98"/>
      <c r="AE356" s="98"/>
      <c r="AF356" s="98"/>
      <c r="AG356" s="98"/>
      <c r="AH356" s="98"/>
      <c r="AI356" s="98"/>
      <c r="AJ356" s="98" t="s">
        <v>8214</v>
      </c>
      <c r="AK356" s="98"/>
      <c r="AL356" s="98"/>
      <c r="AM356" s="98"/>
      <c r="AN356" s="98"/>
      <c r="AO356" s="98"/>
      <c r="AP356" s="98" t="s">
        <v>8214</v>
      </c>
      <c r="AQ356" s="98" t="s">
        <v>8153</v>
      </c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 t="s">
        <v>8214</v>
      </c>
      <c r="BG356" s="98" t="s">
        <v>8154</v>
      </c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/>
      <c r="BS356" s="98"/>
      <c r="BT356" s="98"/>
      <c r="BU356" s="98"/>
      <c r="BV356" s="98" t="s">
        <v>8214</v>
      </c>
      <c r="BW356" s="98" t="s">
        <v>8155</v>
      </c>
      <c r="BX356" s="97"/>
      <c r="BY356" s="97"/>
      <c r="BZ356" s="97"/>
      <c r="CA356" s="97"/>
      <c r="CB356" s="97"/>
      <c r="CC356" s="97"/>
      <c r="CD356" s="97"/>
      <c r="CE356" s="97"/>
      <c r="CF356" s="97"/>
      <c r="CG356" s="97"/>
      <c r="CH356" s="97"/>
      <c r="CI356" s="97"/>
      <c r="CJ356" s="97"/>
      <c r="CK356" s="97"/>
      <c r="CL356" s="97" t="s">
        <v>8214</v>
      </c>
      <c r="CM356" s="97"/>
      <c r="CN356" s="116"/>
      <c r="CO356" s="116"/>
      <c r="CP356" s="116"/>
      <c r="CQ356" s="116"/>
      <c r="CR356" s="97"/>
      <c r="CS356" s="97"/>
      <c r="CT356" s="97"/>
      <c r="CU356" s="97"/>
      <c r="CV356" s="97"/>
      <c r="CW356" s="97"/>
      <c r="CX356" s="97"/>
      <c r="CY356" s="97"/>
      <c r="CZ356" s="97"/>
      <c r="DA356" s="97"/>
      <c r="DB356" s="97"/>
      <c r="DC356" s="97"/>
      <c r="DD356" s="97"/>
      <c r="DE356" s="97"/>
      <c r="DF356" s="97"/>
      <c r="DG356" s="97"/>
      <c r="DH356" s="97"/>
      <c r="DI356" s="97"/>
      <c r="DJ356" s="97"/>
      <c r="DK356" s="97"/>
      <c r="DL356" s="97"/>
      <c r="DM356" s="97"/>
      <c r="DN356" s="97"/>
      <c r="DO356" s="97"/>
    </row>
    <row r="357" spans="1:119" ht="30" customHeight="1" x14ac:dyDescent="0.2">
      <c r="A357" s="98" t="s">
        <v>8173</v>
      </c>
      <c r="B357" s="98" t="s">
        <v>8174</v>
      </c>
      <c r="C357" s="98" t="s">
        <v>8225</v>
      </c>
      <c r="D357" s="98" t="s">
        <v>8175</v>
      </c>
      <c r="E357" s="98" t="s">
        <v>8176</v>
      </c>
      <c r="F357" s="98" t="s">
        <v>8226</v>
      </c>
      <c r="G357" s="98" t="s">
        <v>8124</v>
      </c>
      <c r="H357" s="98" t="s">
        <v>8125</v>
      </c>
      <c r="I357" s="98" t="s">
        <v>8227</v>
      </c>
      <c r="J357" s="98" t="s">
        <v>8177</v>
      </c>
      <c r="K357" s="98" t="s">
        <v>8178</v>
      </c>
      <c r="L357" s="98" t="s">
        <v>8228</v>
      </c>
      <c r="M357" s="98" t="s">
        <v>8229</v>
      </c>
      <c r="N357" s="98" t="s">
        <v>8131</v>
      </c>
      <c r="O357" s="98" t="s">
        <v>8167</v>
      </c>
      <c r="P357" s="98" t="s">
        <v>8133</v>
      </c>
      <c r="Q357" s="98"/>
      <c r="R357" s="97" t="s">
        <v>8191</v>
      </c>
      <c r="S357" s="97" t="s">
        <v>8169</v>
      </c>
      <c r="T357" s="97" t="s">
        <v>8170</v>
      </c>
      <c r="U357" s="98" t="s">
        <v>8171</v>
      </c>
      <c r="V357" s="97" t="s">
        <v>8172</v>
      </c>
      <c r="W357" s="97">
        <f t="shared" si="533"/>
        <v>345</v>
      </c>
      <c r="X357" s="97" t="s">
        <v>8114</v>
      </c>
      <c r="Y357" s="97" t="s">
        <v>8115</v>
      </c>
      <c r="Z357" s="97" t="s">
        <v>8116</v>
      </c>
      <c r="AA357" s="97" t="s">
        <v>8117</v>
      </c>
      <c r="AB357" s="97" t="s">
        <v>8118</v>
      </c>
      <c r="AC357" s="97" t="s">
        <v>8119</v>
      </c>
      <c r="AD357" s="97" t="s">
        <v>8120</v>
      </c>
      <c r="AE357" s="97" t="s">
        <v>8121</v>
      </c>
      <c r="AF357" s="97" t="s">
        <v>8122</v>
      </c>
      <c r="AG357" s="97" t="s">
        <v>8123</v>
      </c>
      <c r="AH357" s="97" t="s">
        <v>8173</v>
      </c>
      <c r="AI357" s="97" t="s">
        <v>8173</v>
      </c>
      <c r="AJ357" s="97" t="s">
        <v>8173</v>
      </c>
      <c r="AK357" s="97" t="s">
        <v>8174</v>
      </c>
      <c r="AL357" s="97" t="s">
        <v>8174</v>
      </c>
      <c r="AM357" s="97"/>
      <c r="AN357" s="97"/>
      <c r="AO357" s="97" t="s">
        <v>8174</v>
      </c>
      <c r="AP357" s="97" t="s">
        <v>8114</v>
      </c>
      <c r="AQ357" s="97" t="s">
        <v>8115</v>
      </c>
      <c r="AR357" s="97" t="s">
        <v>8116</v>
      </c>
      <c r="AS357" s="97" t="s">
        <v>8117</v>
      </c>
      <c r="AT357" s="97" t="s">
        <v>8118</v>
      </c>
      <c r="AU357" s="97" t="s">
        <v>8119</v>
      </c>
      <c r="AV357" s="97" t="s">
        <v>8120</v>
      </c>
      <c r="AW357" s="97" t="s">
        <v>8121</v>
      </c>
      <c r="AX357" s="97" t="s">
        <v>8122</v>
      </c>
      <c r="AY357" s="97" t="s">
        <v>8123</v>
      </c>
      <c r="AZ357" s="97" t="s">
        <v>8175</v>
      </c>
      <c r="BA357" s="97"/>
      <c r="BB357" s="97" t="s">
        <v>8175</v>
      </c>
      <c r="BC357" s="97" t="s">
        <v>8176</v>
      </c>
      <c r="BD357" s="97"/>
      <c r="BE357" s="97" t="s">
        <v>8176</v>
      </c>
      <c r="BF357" s="97" t="s">
        <v>8114</v>
      </c>
      <c r="BG357" s="97" t="s">
        <v>8115</v>
      </c>
      <c r="BH357" s="97" t="s">
        <v>8116</v>
      </c>
      <c r="BI357" s="97" t="s">
        <v>8117</v>
      </c>
      <c r="BJ357" s="97" t="s">
        <v>8118</v>
      </c>
      <c r="BK357" s="97" t="s">
        <v>8119</v>
      </c>
      <c r="BL357" s="97" t="s">
        <v>8120</v>
      </c>
      <c r="BM357" s="97" t="s">
        <v>8121</v>
      </c>
      <c r="BN357" s="97" t="s">
        <v>8122</v>
      </c>
      <c r="BO357" s="97" t="s">
        <v>8123</v>
      </c>
      <c r="BP357" s="97" t="s">
        <v>8124</v>
      </c>
      <c r="BQ357" s="97"/>
      <c r="BR357" s="97" t="s">
        <v>8124</v>
      </c>
      <c r="BS357" s="97" t="s">
        <v>8125</v>
      </c>
      <c r="BT357" s="97"/>
      <c r="BU357" s="97" t="s">
        <v>8125</v>
      </c>
      <c r="BV357" s="97" t="s">
        <v>8114</v>
      </c>
      <c r="BW357" s="97" t="s">
        <v>8115</v>
      </c>
      <c r="BX357" s="97" t="s">
        <v>8116</v>
      </c>
      <c r="BY357" s="97" t="s">
        <v>8117</v>
      </c>
      <c r="BZ357" s="97" t="s">
        <v>8118</v>
      </c>
      <c r="CA357" s="97" t="s">
        <v>8119</v>
      </c>
      <c r="CB357" s="97" t="s">
        <v>8120</v>
      </c>
      <c r="CC357" s="97" t="s">
        <v>8121</v>
      </c>
      <c r="CD357" s="97" t="s">
        <v>8122</v>
      </c>
      <c r="CE357" s="97" t="s">
        <v>8123</v>
      </c>
      <c r="CF357" s="97" t="s">
        <v>8177</v>
      </c>
      <c r="CG357" s="97"/>
      <c r="CH357" s="97" t="s">
        <v>8177</v>
      </c>
      <c r="CI357" s="97" t="s">
        <v>8178</v>
      </c>
      <c r="CJ357" s="97"/>
      <c r="CK357" s="97" t="s">
        <v>8178</v>
      </c>
      <c r="CL357" s="97" t="s">
        <v>8192</v>
      </c>
      <c r="CM357" s="97"/>
      <c r="CN357" s="97" t="s">
        <v>8131</v>
      </c>
      <c r="CO357" s="97" t="s">
        <v>8132</v>
      </c>
      <c r="CP357" s="97" t="s">
        <v>8133</v>
      </c>
      <c r="CQ357" s="116"/>
      <c r="CR357" s="97"/>
      <c r="CS357" s="97"/>
      <c r="CT357" s="97"/>
      <c r="CU357" s="97"/>
      <c r="CV357" s="97"/>
      <c r="CW357" s="97"/>
      <c r="CX357" s="97"/>
      <c r="CY357" s="97"/>
      <c r="CZ357" s="97"/>
      <c r="DA357" s="97"/>
      <c r="DB357" s="97"/>
      <c r="DC357" s="97"/>
      <c r="DD357" s="97"/>
      <c r="DE357" s="97"/>
      <c r="DF357" s="97"/>
      <c r="DG357" s="97"/>
      <c r="DH357" s="97"/>
      <c r="DI357" s="97"/>
      <c r="DJ357" s="97"/>
      <c r="DK357" s="97"/>
      <c r="DL357" s="97"/>
      <c r="DM357" s="97"/>
      <c r="DN357" s="97"/>
      <c r="DO357" s="97"/>
    </row>
    <row r="358" spans="1:119" ht="30" customHeight="1" x14ac:dyDescent="0.2">
      <c r="A358" s="98">
        <f t="shared" ref="A358:A387" si="692">AJ358</f>
        <v>0</v>
      </c>
      <c r="B358" s="98">
        <f t="shared" ref="B358:B387" si="693">AO358</f>
        <v>0</v>
      </c>
      <c r="C358" s="98">
        <f t="shared" ref="C358:C387" si="694">IF(AND(A358=0),B358,A358)</f>
        <v>0</v>
      </c>
      <c r="D358" s="98">
        <f t="shared" ref="D358:D387" si="695">BB358</f>
        <v>0.48779410932226641</v>
      </c>
      <c r="E358" s="98">
        <f t="shared" ref="E358:E387" si="696">BE358</f>
        <v>0</v>
      </c>
      <c r="F358" s="98">
        <f t="shared" ref="F358:F387" si="697">IF(AND(D358=0),E358,D358)</f>
        <v>0.48779410932226641</v>
      </c>
      <c r="G358" s="98">
        <f t="shared" ref="G358:G387" si="698">BR358</f>
        <v>0.65359689875379001</v>
      </c>
      <c r="H358" s="98">
        <f t="shared" ref="H358:H387" si="699">BU358</f>
        <v>0</v>
      </c>
      <c r="I358" s="98">
        <f t="shared" ref="I358:I387" si="700">IF(AND(G358=0),H358,G358)</f>
        <v>0.65359689875379001</v>
      </c>
      <c r="J358" s="98">
        <f t="shared" ref="J358:J387" si="701">CH358</f>
        <v>0</v>
      </c>
      <c r="K358" s="98">
        <f t="shared" ref="K358:K387" si="702">CK358</f>
        <v>0</v>
      </c>
      <c r="L358" s="98">
        <f t="shared" ref="L358:L387" si="703">IF(AND(J358=0),K358,J358)</f>
        <v>0</v>
      </c>
      <c r="M358" s="98">
        <f t="shared" ref="M358:M387" si="704">CM358</f>
        <v>1</v>
      </c>
      <c r="N358" s="98" t="s">
        <v>8180</v>
      </c>
      <c r="O358" s="98" t="s">
        <v>8181</v>
      </c>
      <c r="P358" s="98" t="s">
        <v>8145</v>
      </c>
      <c r="Q358" s="98">
        <v>1</v>
      </c>
      <c r="R358" s="97">
        <f t="shared" ref="R358:R387" si="705">AC$9</f>
        <v>105.87231873866266</v>
      </c>
      <c r="S358" s="97">
        <f t="shared" ref="S358:S387" si="706">DC358</f>
        <v>82.633924856359997</v>
      </c>
      <c r="T358" s="97">
        <f t="shared" ref="T358:T387" si="707">R358-S358</f>
        <v>23.23839388230266</v>
      </c>
      <c r="U358" s="97" t="str">
        <f t="shared" ref="U358:U387" si="708">IF(T343&lt;0,"QNOS","QSOS")</f>
        <v>QSOS</v>
      </c>
      <c r="V358" s="97">
        <f t="shared" ref="V358:V387" si="709">DD358</f>
        <v>277.36607514363999</v>
      </c>
      <c r="W358" s="97">
        <f t="shared" si="533"/>
        <v>346</v>
      </c>
      <c r="X358" s="97">
        <f>SIN((90-$Y$9)*$AE$8)*TAN($AE$9*$AE$8)/TAN((90-'C'!$F258)*$AE$8)</f>
        <v>0.41449921807173234</v>
      </c>
      <c r="Y358" s="97">
        <f t="shared" ref="Y358:Y387" si="710">POWER((COS((90-$Y$9)*$AE$8)*TAN($AE$9*$AE$8)),2)</f>
        <v>3.9313065427916092</v>
      </c>
      <c r="Z358" s="97">
        <f t="shared" ref="Z358:Z387" si="711">SQRT(1+$Y358)</f>
        <v>2.2206545302661578</v>
      </c>
      <c r="AA358" s="97">
        <f t="shared" ref="AA358:AA387" si="712">IF(OR(ABS(X358/Z358)&gt;1),180,ASIN($X358/$Z358)*$AG$8)</f>
        <v>10.75771520907187</v>
      </c>
      <c r="AB358" s="97">
        <f t="shared" ref="AB358:AB387" si="713">ATAN(COS((90-$Y$9)*$AE$8)*TAN($AE$9*$AE$8))*$AG$8</f>
        <v>63.235932093769605</v>
      </c>
      <c r="AC358" s="97">
        <f t="shared" ref="AC358:AC387" si="714">IF(OR($AA358=180),180,$AA358-$AB358)</f>
        <v>-52.478216884697737</v>
      </c>
      <c r="AD358" s="97">
        <f t="shared" ref="AD358:AD387" si="715">IF(OR($AA358=180),180,180-$AA358-$AB358)</f>
        <v>106.00635269715852</v>
      </c>
      <c r="AE358" s="97">
        <f>(COS( 90.833*$AE$8)-SIN($Y$9*$AE$8)*SIN('C'!$F258*$AE$8))/COS($Y$9*$AE$8)/COS('C'!$F258*$AE$8)</f>
        <v>-0.11518107359896185</v>
      </c>
      <c r="AF358" s="97">
        <f t="shared" ref="AF358:AF387" si="716">IF($AE358&gt;1,0,IF($AE358&lt;-1,180,IF(AND($AE358&lt;1,$AE358&gt;-1),ACOS($AE358)*$AG$8)))</f>
        <v>96.614069203091574</v>
      </c>
      <c r="AG358" s="97">
        <f>('C'!$E258+$AG$9+$AA$9/15)</f>
        <v>12.187777777777779</v>
      </c>
      <c r="AH358" s="97">
        <f t="shared" ref="AH358:AH387" si="717">IF(OR($AC358&lt;0,$AC358&gt;$AF358),0,$AG358-$AC358/15)</f>
        <v>0</v>
      </c>
      <c r="AI358" s="97">
        <f t="shared" ref="AI358:AI387" si="718">IF(OR(AH358&lt;0),AH358+24,AH358)</f>
        <v>0</v>
      </c>
      <c r="AJ358" s="97">
        <f t="shared" ref="AJ358:AJ387" si="719">(IF(OR(ABS($BG$7-$CL358)&lt;90.833),AI358,0)/24)</f>
        <v>0</v>
      </c>
      <c r="AK358" s="97">
        <f t="shared" ref="AK358:AK387" si="720">IF(OR($AD358&lt;0,$AD358&gt;$AF358),0,$AG358-$AD358/15)</f>
        <v>0</v>
      </c>
      <c r="AL358" s="97">
        <f t="shared" ref="AL358:AL387" si="721">IF(OR(AK358&lt;0),AK358+24,AK358)</f>
        <v>0</v>
      </c>
      <c r="AM358" s="97"/>
      <c r="AN358" s="97"/>
      <c r="AO358" s="97">
        <f t="shared" ref="AO358:AO387" si="722">(IF(OR(ABS($BG$7-$CL358)&lt;90.833),AL358,0)/24)</f>
        <v>0</v>
      </c>
      <c r="AP358" s="97">
        <f>SIN((90-$Y$9)*$AE$8)*TAN($AC$10*$AE$8)/TAN((90-'C'!$F258)*$AE$8)</f>
        <v>-3.3510821307148518E-2</v>
      </c>
      <c r="AQ358" s="97">
        <f t="shared" ref="AQ358:AQ387" si="723">POWER((COS((90-$Y$9)*$AE$8)*TAN($AC$10*$AE$8)),2)</f>
        <v>2.5695650812758871E-2</v>
      </c>
      <c r="AR358" s="97">
        <f t="shared" ref="AR358:AR387" si="724">SQRT(1+$AQ358)</f>
        <v>1.0127663357422376</v>
      </c>
      <c r="AS358" s="97">
        <f t="shared" ref="AS358:AS387" si="725">IF(OR(ABS(AP358/AR358)&gt;1),180,ASIN($AP358/$AR358)*$AG$8)</f>
        <v>-1.8961719882247543</v>
      </c>
      <c r="AT358" s="97">
        <f t="shared" ref="AT358:AT387" si="726">ATAN(COS((90-$Y$9)*$AE$8)*TAN($AC$10*$AE$8))*$AG$8</f>
        <v>-9.106959298875525</v>
      </c>
      <c r="AU358" s="97">
        <f t="shared" ref="AU358:AU387" si="727">IF(OR($AS358=180),180,$AS358-$AT358)</f>
        <v>7.2107873106507707</v>
      </c>
      <c r="AV358" s="97">
        <f t="shared" ref="AV358:AV387" si="728">IF(OR($AS358=180),180,180-$AS358-$AT358)</f>
        <v>191.00313128710027</v>
      </c>
      <c r="AW358" s="97" t="s">
        <v>8053</v>
      </c>
      <c r="AX358" s="97" t="s">
        <v>8053</v>
      </c>
      <c r="AY358" s="97" t="s">
        <v>8053</v>
      </c>
      <c r="AZ358" s="97">
        <f t="shared" ref="AZ358:AZ387" si="729">IF(OR($AU358&lt;0,$AU358&gt;$AF358),0,$AG358-$AU358/15)</f>
        <v>11.707058623734394</v>
      </c>
      <c r="BA358" s="97">
        <f t="shared" ref="BA358:BA387" si="730">IF(OR(AZ358&lt;0),AZ358+24,AZ358)</f>
        <v>11.707058623734394</v>
      </c>
      <c r="BB358" s="97">
        <f t="shared" ref="BB358:BB387" si="731">(IF(OR(ABS($BG$7-$CL358)&lt;90.833),BA358,0)/24)</f>
        <v>0.48779410932226641</v>
      </c>
      <c r="BC358" s="97">
        <f t="shared" ref="BC358:BC387" si="732">IF(OR($AV358&lt;0,$AV358&gt;$AF358),0,$AG358-$AV358/15)</f>
        <v>0</v>
      </c>
      <c r="BD358" s="97">
        <f t="shared" ref="BD358:BD387" si="733">IF(OR(BC358&lt;0),BC358+24,BC358)</f>
        <v>0</v>
      </c>
      <c r="BE358" s="97">
        <f t="shared" ref="BE358:BE387" si="734">(IF(OR(ABS($BG$7-$CL358)&lt;90.833),BD358,0)/24)</f>
        <v>0</v>
      </c>
      <c r="BF358" s="97">
        <f>SIN((90-$Y$9)*$AE$8)*TAN($AC$9*$AE$8)/TAN((90-'C'!$F258)*$AE$8)</f>
        <v>-0.41449921807173257</v>
      </c>
      <c r="BG358" s="97">
        <f t="shared" ref="BG358:BG387" si="735">POWER((COS((90-$Y$9)*$AE$8)*TAN($AC$9*$AE$8)),2)</f>
        <v>3.9313065427916136</v>
      </c>
      <c r="BH358" s="97">
        <f t="shared" ref="BH358:BH387" si="736">SQRT(1+$BG358)</f>
        <v>2.2206545302661587</v>
      </c>
      <c r="BI358" s="97">
        <f t="shared" ref="BI358:BI387" si="737">IF(OR(ABS(BF358/BH358)&gt;1),180,ASIN($BF358/$BH358)*$AG$8)</f>
        <v>-10.757715209071872</v>
      </c>
      <c r="BJ358" s="97">
        <f t="shared" ref="BJ358:BJ387" si="738">ATAN(COS((90-$Y$9)*$AE$8)*TAN($AC$9*$AE$8))*$AG$8</f>
        <v>-63.235932093769613</v>
      </c>
      <c r="BK358" s="97">
        <f t="shared" ref="BK358:BK387" si="739">IF(OR($BI358=180),180,$BI358-$BJ358)</f>
        <v>52.478216884697744</v>
      </c>
      <c r="BL358" s="97">
        <f t="shared" ref="BL358:BL387" si="740">IF(OR($BI358=180),180,180-$BI358-$BJ358)</f>
        <v>253.99364730284148</v>
      </c>
      <c r="BM358" s="97" t="s">
        <v>8053</v>
      </c>
      <c r="BN358" s="97" t="s">
        <v>8053</v>
      </c>
      <c r="BO358" s="97" t="s">
        <v>8053</v>
      </c>
      <c r="BP358" s="97">
        <f t="shared" ref="BP358:BP387" si="741">IF(OR($BK358&lt;0,$BK358&gt;$AF358),0,$AG358+$BK358/15)</f>
        <v>15.686325570090961</v>
      </c>
      <c r="BQ358" s="97">
        <f t="shared" ref="BQ358:BQ387" si="742">IF(OR(BP358&lt;0),BP358+24,BP358)</f>
        <v>15.686325570090961</v>
      </c>
      <c r="BR358" s="97">
        <f t="shared" ref="BR358:BR387" si="743">(IF(OR(ABS($BG$7-$CL358)&lt;90.833),BQ358,0)/24)</f>
        <v>0.65359689875379001</v>
      </c>
      <c r="BS358" s="97">
        <f t="shared" ref="BS358:BS387" si="744">IF(OR($BL358&lt;0,$BL358&gt;$AF358),0,$AG358+$BL358/15)</f>
        <v>0</v>
      </c>
      <c r="BT358" s="97">
        <f t="shared" ref="BT358:BT387" si="745">IF(OR(BS358&lt;0),BS358+24,BS358)</f>
        <v>0</v>
      </c>
      <c r="BU358" s="97">
        <f t="shared" ref="BU358:BU387" si="746">(IF(OR(ABS($BG$7-$CL358)&lt;90.833),BT358,0)/24)</f>
        <v>0</v>
      </c>
      <c r="BV358" s="97">
        <f>SIN((90-$Y$9)*$AE$8)*TAN($AE$10*$AE$8)/TAN((90-'C'!$F258)*$AE$8)</f>
        <v>3.3510821307148511E-2</v>
      </c>
      <c r="BW358" s="97">
        <f t="shared" ref="BW358:BW387" si="747">POWER((COS((90-$Y$9)*$AE$8)*TAN($AE$10*$AE$8)),2)</f>
        <v>2.5695650812758864E-2</v>
      </c>
      <c r="BX358" s="97">
        <f t="shared" ref="BX358:BX387" si="748">SQRT(1+$BW358)</f>
        <v>1.0127663357422376</v>
      </c>
      <c r="BY358" s="97">
        <f t="shared" ref="BY358:BY387" si="749">IF(OR(ABS(BV358/BX358)&gt;1),180,ASIN($BV358/$BX358)*$AG$8)</f>
        <v>1.8961719882247539</v>
      </c>
      <c r="BZ358" s="97">
        <f t="shared" ref="BZ358:BZ387" si="750">ATAN(COS((90-$Y$9)*$AE$8)*TAN($AE$10*$AE$8))*$AG$8</f>
        <v>9.1069592988755232</v>
      </c>
      <c r="CA358" s="97">
        <f t="shared" ref="CA358:CA387" si="751">IF(OR($BY358=180),180,$BY358-$BZ358)</f>
        <v>-7.2107873106507689</v>
      </c>
      <c r="CB358" s="97">
        <f t="shared" ref="CB358:CB387" si="752">IF(OR($BY358=180),180,180-$BY358-$BZ358)</f>
        <v>168.99686871289973</v>
      </c>
      <c r="CC358" s="97" t="s">
        <v>8053</v>
      </c>
      <c r="CD358" s="97" t="s">
        <v>8053</v>
      </c>
      <c r="CE358" s="97" t="s">
        <v>8053</v>
      </c>
      <c r="CF358" s="97">
        <f t="shared" ref="CF358:CF387" si="753">IF(OR($CA358&lt;0,$CA358&gt;$AF358),0,$AG358+$CA358/15)</f>
        <v>0</v>
      </c>
      <c r="CG358" s="97">
        <f t="shared" ref="CG358:CG387" si="754">IF(OR(CF358&lt;0),CF358+24,CF358)</f>
        <v>0</v>
      </c>
      <c r="CH358" s="97">
        <f t="shared" ref="CH358:CH387" si="755">(IF(OR(ABS($BG$7-$CL358)&lt;90.833),CG358,0)/24)</f>
        <v>0</v>
      </c>
      <c r="CI358" s="97">
        <f t="shared" ref="CI358:CI387" si="756">IF(OR($CB358&lt;0,$CB358&gt;$AF358),0,$AG358+$CB358/15)</f>
        <v>0</v>
      </c>
      <c r="CJ358" s="97">
        <f t="shared" ref="CJ358:CJ387" si="757">IF(OR(CI358&lt;0),CI358+24,CI358)</f>
        <v>0</v>
      </c>
      <c r="CK358" s="97">
        <f t="shared" ref="CK358:CK387" si="758">(IF(OR(ABS($BG$7-$CL358)&lt;90.833),CJ358,0)/24)</f>
        <v>0</v>
      </c>
      <c r="CL358" s="97">
        <f>90-'C'!$F258</f>
        <v>81.879000000000005</v>
      </c>
      <c r="CM358" s="97">
        <v>1</v>
      </c>
      <c r="CN358" s="97" t="s">
        <v>8143</v>
      </c>
      <c r="CO358" s="97" t="s">
        <v>8144</v>
      </c>
      <c r="CP358" s="97" t="s">
        <v>8145</v>
      </c>
      <c r="CQ358" s="116"/>
      <c r="CR358" s="97" t="s">
        <v>8214</v>
      </c>
      <c r="CS358" s="97">
        <f t="shared" ref="CS358:CS387" si="759">CM358</f>
        <v>1</v>
      </c>
      <c r="CT358" s="97">
        <f t="shared" ref="CT358:CT387" si="760">Y$9</f>
        <v>34.31666666666667</v>
      </c>
      <c r="CU358" s="97">
        <f>'C'!F268</f>
        <v>4.3949999999999996</v>
      </c>
      <c r="CV358" s="97">
        <f t="shared" ref="CV358:CV387" si="761">ATAN(1)*4</f>
        <v>3.1415926535897931</v>
      </c>
      <c r="CW358" s="97">
        <f t="shared" ref="CW358:CW387" si="762">CV358/180</f>
        <v>1.7453292519943295E-2</v>
      </c>
      <c r="CX358" s="97">
        <f t="shared" ref="CX358:CX387" si="763">1/CW358</f>
        <v>57.295779513082323</v>
      </c>
      <c r="CY358" s="97">
        <f t="shared" ref="CY358:CY387" si="764">CT358*CW358</f>
        <v>0.59893882164272083</v>
      </c>
      <c r="CZ358" s="97">
        <f t="shared" ref="CZ358:CZ387" si="765">CU358*CW358</f>
        <v>7.6707220625150771E-2</v>
      </c>
      <c r="DA358" s="97">
        <f t="shared" ref="DA358:DA387" si="766">AF358*CW358</f>
        <v>1.6862336113436021</v>
      </c>
      <c r="DB358" s="97">
        <f t="shared" ref="DB358:DB387" si="767">ATAN(SIN(DA358)/(COS(CY358)*TAN(CZ358)-SIN(CY358)*COS(DA358)))*CX358</f>
        <v>82.633924856359997</v>
      </c>
      <c r="DC358" s="97">
        <f t="shared" ref="DC358:DC387" si="768">IF(DB358&lt;0,180+DB358,DB358)</f>
        <v>82.633924856359997</v>
      </c>
      <c r="DD358" s="97">
        <f t="shared" ref="DD358:DD387" si="769">360-DC358</f>
        <v>277.36607514363999</v>
      </c>
      <c r="DE358" s="97"/>
      <c r="DF358" s="97"/>
      <c r="DG358" s="97"/>
      <c r="DH358" s="97"/>
      <c r="DI358" s="97"/>
      <c r="DJ358" s="97"/>
      <c r="DK358" s="97"/>
      <c r="DL358" s="97"/>
      <c r="DM358" s="97"/>
      <c r="DN358" s="97"/>
      <c r="DO358" s="97"/>
    </row>
    <row r="359" spans="1:119" ht="30" customHeight="1" x14ac:dyDescent="0.2">
      <c r="A359" s="98">
        <f t="shared" si="692"/>
        <v>0</v>
      </c>
      <c r="B359" s="98">
        <f t="shared" si="693"/>
        <v>0</v>
      </c>
      <c r="C359" s="98">
        <f t="shared" si="694"/>
        <v>0</v>
      </c>
      <c r="D359" s="98">
        <f t="shared" si="695"/>
        <v>0.48734663193235378</v>
      </c>
      <c r="E359" s="98">
        <f t="shared" si="696"/>
        <v>0</v>
      </c>
      <c r="F359" s="98">
        <f t="shared" si="697"/>
        <v>0.48734663193235378</v>
      </c>
      <c r="G359" s="98">
        <f t="shared" si="698"/>
        <v>0.65475991999682359</v>
      </c>
      <c r="H359" s="98">
        <f t="shared" si="699"/>
        <v>0</v>
      </c>
      <c r="I359" s="98">
        <f t="shared" si="700"/>
        <v>0.65475991999682359</v>
      </c>
      <c r="J359" s="98">
        <f t="shared" si="701"/>
        <v>0</v>
      </c>
      <c r="K359" s="98">
        <f t="shared" si="702"/>
        <v>0</v>
      </c>
      <c r="L359" s="98">
        <f t="shared" si="703"/>
        <v>0</v>
      </c>
      <c r="M359" s="98">
        <f t="shared" si="704"/>
        <v>2</v>
      </c>
      <c r="N359" s="98"/>
      <c r="O359" s="98" t="s">
        <v>8182</v>
      </c>
      <c r="P359" s="98" t="s">
        <v>8183</v>
      </c>
      <c r="Q359" s="98">
        <f t="shared" ref="Q359:Q388" si="770">Q358+1</f>
        <v>2</v>
      </c>
      <c r="R359" s="97">
        <f t="shared" si="705"/>
        <v>105.87231873866266</v>
      </c>
      <c r="S359" s="97">
        <f t="shared" si="706"/>
        <v>83.093018618003953</v>
      </c>
      <c r="T359" s="97">
        <f t="shared" si="707"/>
        <v>22.779300120658704</v>
      </c>
      <c r="U359" s="97" t="str">
        <f t="shared" si="708"/>
        <v>QSOS</v>
      </c>
      <c r="V359" s="97">
        <f t="shared" si="709"/>
        <v>276.90698138199605</v>
      </c>
      <c r="W359" s="97">
        <f t="shared" si="533"/>
        <v>347</v>
      </c>
      <c r="X359" s="97">
        <f>SIN((90-$Y$9)*$AE$8)*TAN($AE$9*$AE$8)/TAN((90-'C'!$F259)*$AE$8)</f>
        <v>0.39568612833035505</v>
      </c>
      <c r="Y359" s="97">
        <f t="shared" si="710"/>
        <v>3.9313065427916092</v>
      </c>
      <c r="Z359" s="97">
        <f t="shared" si="711"/>
        <v>2.2206545302661578</v>
      </c>
      <c r="AA359" s="97">
        <f t="shared" si="712"/>
        <v>10.264027561579745</v>
      </c>
      <c r="AB359" s="97">
        <f t="shared" si="713"/>
        <v>63.235932093769605</v>
      </c>
      <c r="AC359" s="97">
        <f t="shared" si="714"/>
        <v>-52.971904532189861</v>
      </c>
      <c r="AD359" s="97">
        <f t="shared" si="715"/>
        <v>106.50004034465064</v>
      </c>
      <c r="AE359" s="97">
        <f>(COS( 90.833*$AE$8)-SIN($Y$9*$AE$8)*SIN('C'!$F259*$AE$8))/COS($Y$9*$AE$8)/COS('C'!$F259*$AE$8)</f>
        <v>-0.11074454798778777</v>
      </c>
      <c r="AF359" s="97">
        <f t="shared" si="716"/>
        <v>96.358237265719168</v>
      </c>
      <c r="AG359" s="97">
        <f>('C'!$E259+$AG$9+$AA$9/15)</f>
        <v>12.182777777777776</v>
      </c>
      <c r="AH359" s="97">
        <f t="shared" si="717"/>
        <v>0</v>
      </c>
      <c r="AI359" s="97">
        <f t="shared" si="718"/>
        <v>0</v>
      </c>
      <c r="AJ359" s="97">
        <f t="shared" si="719"/>
        <v>0</v>
      </c>
      <c r="AK359" s="97">
        <f t="shared" si="720"/>
        <v>0</v>
      </c>
      <c r="AL359" s="97">
        <f t="shared" si="721"/>
        <v>0</v>
      </c>
      <c r="AM359" s="97"/>
      <c r="AN359" s="97"/>
      <c r="AO359" s="97">
        <f t="shared" si="722"/>
        <v>0</v>
      </c>
      <c r="AP359" s="97">
        <f>SIN((90-$Y$9)*$AE$8)*TAN($AC$10*$AE$8)/TAN((90-'C'!$F259)*$AE$8)</f>
        <v>-3.1989848381092138E-2</v>
      </c>
      <c r="AQ359" s="97">
        <f t="shared" si="723"/>
        <v>2.5695650812758871E-2</v>
      </c>
      <c r="AR359" s="97">
        <f t="shared" si="724"/>
        <v>1.0127663357422376</v>
      </c>
      <c r="AS359" s="97">
        <f t="shared" si="725"/>
        <v>-1.8100801278562346</v>
      </c>
      <c r="AT359" s="97">
        <f t="shared" si="726"/>
        <v>-9.106959298875525</v>
      </c>
      <c r="AU359" s="97">
        <f t="shared" si="727"/>
        <v>7.29687917101929</v>
      </c>
      <c r="AV359" s="97">
        <f t="shared" si="728"/>
        <v>190.91703942673175</v>
      </c>
      <c r="AW359" s="97" t="s">
        <v>8053</v>
      </c>
      <c r="AX359" s="97" t="s">
        <v>8053</v>
      </c>
      <c r="AY359" s="97" t="s">
        <v>8053</v>
      </c>
      <c r="AZ359" s="97">
        <f t="shared" si="729"/>
        <v>11.69631916637649</v>
      </c>
      <c r="BA359" s="97">
        <f t="shared" si="730"/>
        <v>11.69631916637649</v>
      </c>
      <c r="BB359" s="97">
        <f t="shared" si="731"/>
        <v>0.48734663193235378</v>
      </c>
      <c r="BC359" s="97">
        <f t="shared" si="732"/>
        <v>0</v>
      </c>
      <c r="BD359" s="97">
        <f t="shared" si="733"/>
        <v>0</v>
      </c>
      <c r="BE359" s="97">
        <f t="shared" si="734"/>
        <v>0</v>
      </c>
      <c r="BF359" s="97">
        <f>SIN((90-$Y$9)*$AE$8)*TAN($AC$9*$AE$8)/TAN((90-'C'!$F259)*$AE$8)</f>
        <v>-0.39568612833035521</v>
      </c>
      <c r="BG359" s="97">
        <f t="shared" si="735"/>
        <v>3.9313065427916136</v>
      </c>
      <c r="BH359" s="97">
        <f t="shared" si="736"/>
        <v>2.2206545302661587</v>
      </c>
      <c r="BI359" s="97">
        <f t="shared" si="737"/>
        <v>-10.264027561579745</v>
      </c>
      <c r="BJ359" s="97">
        <f t="shared" si="738"/>
        <v>-63.235932093769613</v>
      </c>
      <c r="BK359" s="97">
        <f t="shared" si="739"/>
        <v>52.971904532189868</v>
      </c>
      <c r="BL359" s="97">
        <f t="shared" si="740"/>
        <v>253.49995965534936</v>
      </c>
      <c r="BM359" s="97" t="s">
        <v>8053</v>
      </c>
      <c r="BN359" s="97" t="s">
        <v>8053</v>
      </c>
      <c r="BO359" s="97" t="s">
        <v>8053</v>
      </c>
      <c r="BP359" s="97">
        <f t="shared" si="741"/>
        <v>15.714238079923767</v>
      </c>
      <c r="BQ359" s="97">
        <f t="shared" si="742"/>
        <v>15.714238079923767</v>
      </c>
      <c r="BR359" s="97">
        <f t="shared" si="743"/>
        <v>0.65475991999682359</v>
      </c>
      <c r="BS359" s="97">
        <f t="shared" si="744"/>
        <v>0</v>
      </c>
      <c r="BT359" s="97">
        <f t="shared" si="745"/>
        <v>0</v>
      </c>
      <c r="BU359" s="97">
        <f t="shared" si="746"/>
        <v>0</v>
      </c>
      <c r="BV359" s="97">
        <f>SIN((90-$Y$9)*$AE$8)*TAN($AE$10*$AE$8)/TAN((90-'C'!$F259)*$AE$8)</f>
        <v>3.1989848381092131E-2</v>
      </c>
      <c r="BW359" s="97">
        <f t="shared" si="747"/>
        <v>2.5695650812758864E-2</v>
      </c>
      <c r="BX359" s="97">
        <f t="shared" si="748"/>
        <v>1.0127663357422376</v>
      </c>
      <c r="BY359" s="97">
        <f t="shared" si="749"/>
        <v>1.8100801278562342</v>
      </c>
      <c r="BZ359" s="97">
        <f t="shared" si="750"/>
        <v>9.1069592988755232</v>
      </c>
      <c r="CA359" s="97">
        <f t="shared" si="751"/>
        <v>-7.2968791710192891</v>
      </c>
      <c r="CB359" s="97">
        <f t="shared" si="752"/>
        <v>169.08296057326825</v>
      </c>
      <c r="CC359" s="97" t="s">
        <v>8053</v>
      </c>
      <c r="CD359" s="97" t="s">
        <v>8053</v>
      </c>
      <c r="CE359" s="97" t="s">
        <v>8053</v>
      </c>
      <c r="CF359" s="97">
        <f t="shared" si="753"/>
        <v>0</v>
      </c>
      <c r="CG359" s="97">
        <f t="shared" si="754"/>
        <v>0</v>
      </c>
      <c r="CH359" s="97">
        <f t="shared" si="755"/>
        <v>0</v>
      </c>
      <c r="CI359" s="97">
        <f t="shared" si="756"/>
        <v>0</v>
      </c>
      <c r="CJ359" s="97">
        <f t="shared" si="757"/>
        <v>0</v>
      </c>
      <c r="CK359" s="97">
        <f t="shared" si="758"/>
        <v>0</v>
      </c>
      <c r="CL359" s="97">
        <f>90-'C'!$F259</f>
        <v>82.242999999999995</v>
      </c>
      <c r="CM359" s="97">
        <v>2</v>
      </c>
      <c r="CN359" s="97"/>
      <c r="CO359" s="97"/>
      <c r="CP359" s="97"/>
      <c r="CQ359" s="97"/>
      <c r="CR359" s="97" t="s">
        <v>8214</v>
      </c>
      <c r="CS359" s="97">
        <f t="shared" si="759"/>
        <v>2</v>
      </c>
      <c r="CT359" s="97">
        <f t="shared" si="760"/>
        <v>34.31666666666667</v>
      </c>
      <c r="CU359" s="97">
        <f>'C'!F269</f>
        <v>4.0140000000000002</v>
      </c>
      <c r="CV359" s="97">
        <f t="shared" si="761"/>
        <v>3.1415926535897931</v>
      </c>
      <c r="CW359" s="97">
        <f t="shared" si="762"/>
        <v>1.7453292519943295E-2</v>
      </c>
      <c r="CX359" s="97">
        <f t="shared" si="763"/>
        <v>57.295779513082323</v>
      </c>
      <c r="CY359" s="97">
        <f t="shared" si="764"/>
        <v>0.59893882164272083</v>
      </c>
      <c r="CZ359" s="97">
        <f t="shared" si="765"/>
        <v>7.0057516175052389E-2</v>
      </c>
      <c r="DA359" s="97">
        <f t="shared" si="766"/>
        <v>1.6817685017046977</v>
      </c>
      <c r="DB359" s="97">
        <f t="shared" si="767"/>
        <v>83.093018618003953</v>
      </c>
      <c r="DC359" s="97">
        <f t="shared" si="768"/>
        <v>83.093018618003953</v>
      </c>
      <c r="DD359" s="97">
        <f t="shared" si="769"/>
        <v>276.90698138199605</v>
      </c>
      <c r="DE359" s="97"/>
      <c r="DF359" s="97"/>
      <c r="DG359" s="97"/>
      <c r="DH359" s="97"/>
      <c r="DI359" s="97"/>
      <c r="DJ359" s="97"/>
      <c r="DK359" s="97"/>
      <c r="DL359" s="97"/>
      <c r="DM359" s="97"/>
      <c r="DN359" s="97"/>
      <c r="DO359" s="97"/>
    </row>
    <row r="360" spans="1:119" ht="30" customHeight="1" x14ac:dyDescent="0.2">
      <c r="A360" s="98">
        <f t="shared" si="692"/>
        <v>0</v>
      </c>
      <c r="B360" s="98">
        <f t="shared" si="693"/>
        <v>0</v>
      </c>
      <c r="C360" s="98">
        <f t="shared" si="694"/>
        <v>0</v>
      </c>
      <c r="D360" s="98">
        <f t="shared" si="695"/>
        <v>0.48685594699950058</v>
      </c>
      <c r="E360" s="98">
        <f t="shared" si="696"/>
        <v>0</v>
      </c>
      <c r="F360" s="98">
        <f t="shared" si="697"/>
        <v>0.48685594699950058</v>
      </c>
      <c r="G360" s="98">
        <f t="shared" si="698"/>
        <v>0.65588801931149654</v>
      </c>
      <c r="H360" s="98">
        <f t="shared" si="699"/>
        <v>0</v>
      </c>
      <c r="I360" s="98">
        <f t="shared" si="700"/>
        <v>0.65588801931149654</v>
      </c>
      <c r="J360" s="98">
        <f t="shared" si="701"/>
        <v>0</v>
      </c>
      <c r="K360" s="98">
        <f t="shared" si="702"/>
        <v>0</v>
      </c>
      <c r="L360" s="98">
        <f t="shared" si="703"/>
        <v>0</v>
      </c>
      <c r="M360" s="98">
        <f t="shared" si="704"/>
        <v>3</v>
      </c>
      <c r="N360" s="98"/>
      <c r="O360" s="98"/>
      <c r="P360" s="98"/>
      <c r="Q360" s="98">
        <f t="shared" si="770"/>
        <v>3</v>
      </c>
      <c r="R360" s="97">
        <f t="shared" si="705"/>
        <v>105.87231873866266</v>
      </c>
      <c r="S360" s="97">
        <f t="shared" si="706"/>
        <v>83.553859477516681</v>
      </c>
      <c r="T360" s="97">
        <f t="shared" si="707"/>
        <v>22.318459261145975</v>
      </c>
      <c r="U360" s="97" t="str">
        <f t="shared" si="708"/>
        <v>QSOS</v>
      </c>
      <c r="V360" s="97">
        <f t="shared" si="709"/>
        <v>276.44614052248335</v>
      </c>
      <c r="W360" s="97">
        <f t="shared" si="533"/>
        <v>348</v>
      </c>
      <c r="X360" s="97">
        <f>SIN((90-$Y$9)*$AE$8)*TAN($AE$9*$AE$8)/TAN((90-'C'!$F260)*$AE$8)</f>
        <v>0.37675091832979662</v>
      </c>
      <c r="Y360" s="97">
        <f t="shared" si="710"/>
        <v>3.9313065427916092</v>
      </c>
      <c r="Z360" s="97">
        <f t="shared" si="711"/>
        <v>2.2206545302661578</v>
      </c>
      <c r="AA360" s="97">
        <f t="shared" si="712"/>
        <v>9.7679118082975442</v>
      </c>
      <c r="AB360" s="97">
        <f t="shared" si="713"/>
        <v>63.235932093769605</v>
      </c>
      <c r="AC360" s="97">
        <f t="shared" si="714"/>
        <v>-53.468020285472065</v>
      </c>
      <c r="AD360" s="97">
        <f t="shared" si="715"/>
        <v>106.99615609793284</v>
      </c>
      <c r="AE360" s="97">
        <f>(COS( 90.833*$AE$8)-SIN($Y$9*$AE$8)*SIN('C'!$F260*$AE$8))/COS($Y$9*$AE$8)/COS('C'!$F260*$AE$8)</f>
        <v>-0.106279949084133</v>
      </c>
      <c r="AF360" s="97">
        <f t="shared" si="716"/>
        <v>96.10091490898489</v>
      </c>
      <c r="AG360" s="97">
        <f>('C'!$E260+$AG$9+$AA$9/15)</f>
        <v>12.176777777777779</v>
      </c>
      <c r="AH360" s="97">
        <f t="shared" si="717"/>
        <v>0</v>
      </c>
      <c r="AI360" s="97">
        <f t="shared" si="718"/>
        <v>0</v>
      </c>
      <c r="AJ360" s="97">
        <f t="shared" si="719"/>
        <v>0</v>
      </c>
      <c r="AK360" s="97">
        <f t="shared" si="720"/>
        <v>0</v>
      </c>
      <c r="AL360" s="97">
        <f t="shared" si="721"/>
        <v>0</v>
      </c>
      <c r="AM360" s="97"/>
      <c r="AN360" s="97"/>
      <c r="AO360" s="97">
        <f t="shared" si="722"/>
        <v>0</v>
      </c>
      <c r="AP360" s="97">
        <f>SIN((90-$Y$9)*$AE$8)*TAN($AC$10*$AE$8)/TAN((90-'C'!$F260)*$AE$8)</f>
        <v>-3.0459002456475138E-2</v>
      </c>
      <c r="AQ360" s="97">
        <f t="shared" si="723"/>
        <v>2.5695650812758871E-2</v>
      </c>
      <c r="AR360" s="97">
        <f t="shared" si="724"/>
        <v>1.0127663357422376</v>
      </c>
      <c r="AS360" s="97">
        <f t="shared" si="725"/>
        <v>-1.7234335520290451</v>
      </c>
      <c r="AT360" s="97">
        <f t="shared" si="726"/>
        <v>-9.106959298875525</v>
      </c>
      <c r="AU360" s="97">
        <f t="shared" si="727"/>
        <v>7.3835257468464803</v>
      </c>
      <c r="AV360" s="97">
        <f t="shared" si="728"/>
        <v>190.83039285090456</v>
      </c>
      <c r="AW360" s="97" t="s">
        <v>8053</v>
      </c>
      <c r="AX360" s="97" t="s">
        <v>8053</v>
      </c>
      <c r="AY360" s="97" t="s">
        <v>8053</v>
      </c>
      <c r="AZ360" s="97">
        <f t="shared" si="729"/>
        <v>11.684542727988013</v>
      </c>
      <c r="BA360" s="97">
        <f t="shared" si="730"/>
        <v>11.684542727988013</v>
      </c>
      <c r="BB360" s="97">
        <f t="shared" si="731"/>
        <v>0.48685594699950058</v>
      </c>
      <c r="BC360" s="97">
        <f t="shared" si="732"/>
        <v>0</v>
      </c>
      <c r="BD360" s="97">
        <f t="shared" si="733"/>
        <v>0</v>
      </c>
      <c r="BE360" s="97">
        <f t="shared" si="734"/>
        <v>0</v>
      </c>
      <c r="BF360" s="97">
        <f>SIN((90-$Y$9)*$AE$8)*TAN($AC$9*$AE$8)/TAN((90-'C'!$F260)*$AE$8)</f>
        <v>-0.37675091832979679</v>
      </c>
      <c r="BG360" s="97">
        <f t="shared" si="735"/>
        <v>3.9313065427916136</v>
      </c>
      <c r="BH360" s="97">
        <f t="shared" si="736"/>
        <v>2.2206545302661587</v>
      </c>
      <c r="BI360" s="97">
        <f t="shared" si="737"/>
        <v>-9.7679118082975442</v>
      </c>
      <c r="BJ360" s="97">
        <f t="shared" si="738"/>
        <v>-63.235932093769613</v>
      </c>
      <c r="BK360" s="97">
        <f t="shared" si="739"/>
        <v>53.468020285472065</v>
      </c>
      <c r="BL360" s="97">
        <f t="shared" si="740"/>
        <v>253.00384390206716</v>
      </c>
      <c r="BM360" s="97" t="s">
        <v>8053</v>
      </c>
      <c r="BN360" s="97" t="s">
        <v>8053</v>
      </c>
      <c r="BO360" s="97" t="s">
        <v>8053</v>
      </c>
      <c r="BP360" s="97">
        <f t="shared" si="741"/>
        <v>15.741312463475918</v>
      </c>
      <c r="BQ360" s="97">
        <f t="shared" si="742"/>
        <v>15.741312463475918</v>
      </c>
      <c r="BR360" s="97">
        <f t="shared" si="743"/>
        <v>0.65588801931149654</v>
      </c>
      <c r="BS360" s="97">
        <f t="shared" si="744"/>
        <v>0</v>
      </c>
      <c r="BT360" s="97">
        <f t="shared" si="745"/>
        <v>0</v>
      </c>
      <c r="BU360" s="97">
        <f t="shared" si="746"/>
        <v>0</v>
      </c>
      <c r="BV360" s="97">
        <f>SIN((90-$Y$9)*$AE$8)*TAN($AE$10*$AE$8)/TAN((90-'C'!$F260)*$AE$8)</f>
        <v>3.0459002456475131E-2</v>
      </c>
      <c r="BW360" s="97">
        <f t="shared" si="747"/>
        <v>2.5695650812758864E-2</v>
      </c>
      <c r="BX360" s="97">
        <f t="shared" si="748"/>
        <v>1.0127663357422376</v>
      </c>
      <c r="BY360" s="97">
        <f t="shared" si="749"/>
        <v>1.7234335520290447</v>
      </c>
      <c r="BZ360" s="97">
        <f t="shared" si="750"/>
        <v>9.1069592988755232</v>
      </c>
      <c r="CA360" s="97">
        <f t="shared" si="751"/>
        <v>-7.3835257468464786</v>
      </c>
      <c r="CB360" s="97">
        <f t="shared" si="752"/>
        <v>169.16960714909544</v>
      </c>
      <c r="CC360" s="97" t="s">
        <v>8053</v>
      </c>
      <c r="CD360" s="97" t="s">
        <v>8053</v>
      </c>
      <c r="CE360" s="97" t="s">
        <v>8053</v>
      </c>
      <c r="CF360" s="97">
        <f t="shared" si="753"/>
        <v>0</v>
      </c>
      <c r="CG360" s="97">
        <f t="shared" si="754"/>
        <v>0</v>
      </c>
      <c r="CH360" s="97">
        <f t="shared" si="755"/>
        <v>0</v>
      </c>
      <c r="CI360" s="97">
        <f t="shared" si="756"/>
        <v>0</v>
      </c>
      <c r="CJ360" s="97">
        <f t="shared" si="757"/>
        <v>0</v>
      </c>
      <c r="CK360" s="97">
        <f t="shared" si="758"/>
        <v>0</v>
      </c>
      <c r="CL360" s="97">
        <f>90-'C'!$F260</f>
        <v>82.61</v>
      </c>
      <c r="CM360" s="97">
        <v>3</v>
      </c>
      <c r="CN360" s="97" t="str">
        <f>اندراج!$F$2</f>
        <v>مردان</v>
      </c>
      <c r="CO360" s="97"/>
      <c r="CP360" s="97"/>
      <c r="CQ360" s="97"/>
      <c r="CR360" s="97" t="s">
        <v>8214</v>
      </c>
      <c r="CS360" s="97">
        <f t="shared" si="759"/>
        <v>3</v>
      </c>
      <c r="CT360" s="97">
        <f t="shared" si="760"/>
        <v>34.31666666666667</v>
      </c>
      <c r="CU360" s="97">
        <f>'C'!F270</f>
        <v>3.6320000000000001</v>
      </c>
      <c r="CV360" s="97">
        <f t="shared" si="761"/>
        <v>3.1415926535897931</v>
      </c>
      <c r="CW360" s="97">
        <f t="shared" si="762"/>
        <v>1.7453292519943295E-2</v>
      </c>
      <c r="CX360" s="97">
        <f t="shared" si="763"/>
        <v>57.295779513082323</v>
      </c>
      <c r="CY360" s="97">
        <f t="shared" si="764"/>
        <v>0.59893882164272083</v>
      </c>
      <c r="CZ360" s="97">
        <f t="shared" si="765"/>
        <v>6.3390358432434055E-2</v>
      </c>
      <c r="DA360" s="97">
        <f t="shared" si="766"/>
        <v>1.6772773793406932</v>
      </c>
      <c r="DB360" s="97">
        <f t="shared" si="767"/>
        <v>83.553859477516681</v>
      </c>
      <c r="DC360" s="97">
        <f t="shared" si="768"/>
        <v>83.553859477516681</v>
      </c>
      <c r="DD360" s="97">
        <f t="shared" si="769"/>
        <v>276.44614052248335</v>
      </c>
      <c r="DE360" s="97"/>
      <c r="DF360" s="97"/>
      <c r="DG360" s="97"/>
      <c r="DH360" s="97"/>
      <c r="DI360" s="97"/>
      <c r="DJ360" s="97"/>
      <c r="DK360" s="97"/>
      <c r="DL360" s="97"/>
      <c r="DM360" s="97"/>
      <c r="DN360" s="97"/>
      <c r="DO360" s="97"/>
    </row>
    <row r="361" spans="1:119" ht="30" customHeight="1" x14ac:dyDescent="0.2">
      <c r="A361" s="98">
        <f t="shared" si="692"/>
        <v>0</v>
      </c>
      <c r="B361" s="98">
        <f t="shared" si="693"/>
        <v>0</v>
      </c>
      <c r="C361" s="98">
        <f t="shared" si="694"/>
        <v>0</v>
      </c>
      <c r="D361" s="98">
        <f t="shared" si="695"/>
        <v>0.48640668508329915</v>
      </c>
      <c r="E361" s="98">
        <f t="shared" si="696"/>
        <v>0</v>
      </c>
      <c r="F361" s="98">
        <f t="shared" si="697"/>
        <v>0.48640668508329915</v>
      </c>
      <c r="G361" s="98">
        <f t="shared" si="698"/>
        <v>0.65705718868239449</v>
      </c>
      <c r="H361" s="98">
        <f t="shared" si="699"/>
        <v>0</v>
      </c>
      <c r="I361" s="98">
        <f t="shared" si="700"/>
        <v>0.65705718868239449</v>
      </c>
      <c r="J361" s="98">
        <f t="shared" si="701"/>
        <v>0</v>
      </c>
      <c r="K361" s="98">
        <f t="shared" si="702"/>
        <v>0</v>
      </c>
      <c r="L361" s="98">
        <f t="shared" si="703"/>
        <v>0</v>
      </c>
      <c r="M361" s="98">
        <f t="shared" si="704"/>
        <v>4</v>
      </c>
      <c r="N361" s="98"/>
      <c r="O361" s="98" t="s">
        <v>8215</v>
      </c>
      <c r="P361" s="98"/>
      <c r="Q361" s="98">
        <f t="shared" si="770"/>
        <v>4</v>
      </c>
      <c r="R361" s="97">
        <f t="shared" si="705"/>
        <v>105.87231873866266</v>
      </c>
      <c r="S361" s="97">
        <f t="shared" si="706"/>
        <v>84.015653536484407</v>
      </c>
      <c r="T361" s="97">
        <f t="shared" si="707"/>
        <v>21.856665202178249</v>
      </c>
      <c r="U361" s="97" t="str">
        <f t="shared" si="708"/>
        <v>QSOS</v>
      </c>
      <c r="V361" s="97">
        <f t="shared" si="709"/>
        <v>275.98434646351558</v>
      </c>
      <c r="W361" s="97">
        <f t="shared" si="533"/>
        <v>349</v>
      </c>
      <c r="X361" s="97">
        <f>SIN((90-$Y$9)*$AE$8)*TAN($AE$9*$AE$8)/TAN((90-'C'!$F261)*$AE$8)</f>
        <v>0.35779567694352227</v>
      </c>
      <c r="Y361" s="97">
        <f t="shared" si="710"/>
        <v>3.9313065427916092</v>
      </c>
      <c r="Z361" s="97">
        <f t="shared" si="711"/>
        <v>2.2206545302661578</v>
      </c>
      <c r="AA361" s="97">
        <f t="shared" si="712"/>
        <v>9.2720108347743224</v>
      </c>
      <c r="AB361" s="97">
        <f t="shared" si="713"/>
        <v>63.235932093769605</v>
      </c>
      <c r="AC361" s="97">
        <f t="shared" si="714"/>
        <v>-53.963921258995285</v>
      </c>
      <c r="AD361" s="97">
        <f t="shared" si="715"/>
        <v>107.49205707145606</v>
      </c>
      <c r="AE361" s="97">
        <f>(COS( 90.833*$AE$8)-SIN($Y$9*$AE$8)*SIN('C'!$F261*$AE$8))/COS($Y$9*$AE$8)/COS('C'!$F261*$AE$8)</f>
        <v>-0.10181135773902958</v>
      </c>
      <c r="AF361" s="97">
        <f t="shared" si="716"/>
        <v>95.843486072836527</v>
      </c>
      <c r="AG361" s="97">
        <f>('C'!$E261+$AG$9+$AA$9/15)</f>
        <v>12.17177777777778</v>
      </c>
      <c r="AH361" s="97">
        <f t="shared" si="717"/>
        <v>0</v>
      </c>
      <c r="AI361" s="97">
        <f t="shared" si="718"/>
        <v>0</v>
      </c>
      <c r="AJ361" s="97">
        <f t="shared" si="719"/>
        <v>0</v>
      </c>
      <c r="AK361" s="97">
        <f t="shared" si="720"/>
        <v>0</v>
      </c>
      <c r="AL361" s="97">
        <f t="shared" si="721"/>
        <v>0</v>
      </c>
      <c r="AM361" s="97"/>
      <c r="AN361" s="97"/>
      <c r="AO361" s="97">
        <f t="shared" si="722"/>
        <v>0</v>
      </c>
      <c r="AP361" s="97">
        <f>SIN((90-$Y$9)*$AE$8)*TAN($AC$10*$AE$8)/TAN((90-'C'!$F261)*$AE$8)</f>
        <v>-2.8926537063936379E-2</v>
      </c>
      <c r="AQ361" s="97">
        <f t="shared" si="723"/>
        <v>2.5695650812758871E-2</v>
      </c>
      <c r="AR361" s="97">
        <f t="shared" si="724"/>
        <v>1.0127663357422376</v>
      </c>
      <c r="AS361" s="97">
        <f t="shared" si="725"/>
        <v>-1.6366992621965071</v>
      </c>
      <c r="AT361" s="97">
        <f t="shared" si="726"/>
        <v>-9.106959298875525</v>
      </c>
      <c r="AU361" s="97">
        <f t="shared" si="727"/>
        <v>7.4702600366790177</v>
      </c>
      <c r="AV361" s="97">
        <f t="shared" si="728"/>
        <v>190.74365856107204</v>
      </c>
      <c r="AW361" s="97" t="s">
        <v>8053</v>
      </c>
      <c r="AX361" s="97" t="s">
        <v>8053</v>
      </c>
      <c r="AY361" s="97" t="s">
        <v>8053</v>
      </c>
      <c r="AZ361" s="97">
        <f t="shared" si="729"/>
        <v>11.67376044199918</v>
      </c>
      <c r="BA361" s="97">
        <f t="shared" si="730"/>
        <v>11.67376044199918</v>
      </c>
      <c r="BB361" s="97">
        <f t="shared" si="731"/>
        <v>0.48640668508329915</v>
      </c>
      <c r="BC361" s="97">
        <f t="shared" si="732"/>
        <v>0</v>
      </c>
      <c r="BD361" s="97">
        <f t="shared" si="733"/>
        <v>0</v>
      </c>
      <c r="BE361" s="97">
        <f t="shared" si="734"/>
        <v>0</v>
      </c>
      <c r="BF361" s="97">
        <f>SIN((90-$Y$9)*$AE$8)*TAN($AC$9*$AE$8)/TAN((90-'C'!$F261)*$AE$8)</f>
        <v>-0.35779567694352243</v>
      </c>
      <c r="BG361" s="97">
        <f t="shared" si="735"/>
        <v>3.9313065427916136</v>
      </c>
      <c r="BH361" s="97">
        <f t="shared" si="736"/>
        <v>2.2206545302661587</v>
      </c>
      <c r="BI361" s="97">
        <f t="shared" si="737"/>
        <v>-9.2720108347743224</v>
      </c>
      <c r="BJ361" s="97">
        <f t="shared" si="738"/>
        <v>-63.235932093769613</v>
      </c>
      <c r="BK361" s="97">
        <f t="shared" si="739"/>
        <v>53.963921258995292</v>
      </c>
      <c r="BL361" s="97">
        <f t="shared" si="740"/>
        <v>252.50794292854394</v>
      </c>
      <c r="BM361" s="97" t="s">
        <v>8053</v>
      </c>
      <c r="BN361" s="97" t="s">
        <v>8053</v>
      </c>
      <c r="BO361" s="97" t="s">
        <v>8053</v>
      </c>
      <c r="BP361" s="97">
        <f t="shared" si="741"/>
        <v>15.769372528377467</v>
      </c>
      <c r="BQ361" s="97">
        <f t="shared" si="742"/>
        <v>15.769372528377467</v>
      </c>
      <c r="BR361" s="97">
        <f t="shared" si="743"/>
        <v>0.65705718868239449</v>
      </c>
      <c r="BS361" s="97">
        <f t="shared" si="744"/>
        <v>0</v>
      </c>
      <c r="BT361" s="97">
        <f t="shared" si="745"/>
        <v>0</v>
      </c>
      <c r="BU361" s="97">
        <f t="shared" si="746"/>
        <v>0</v>
      </c>
      <c r="BV361" s="97">
        <f>SIN((90-$Y$9)*$AE$8)*TAN($AE$10*$AE$8)/TAN((90-'C'!$F261)*$AE$8)</f>
        <v>2.8926537063936372E-2</v>
      </c>
      <c r="BW361" s="97">
        <f t="shared" si="747"/>
        <v>2.5695650812758864E-2</v>
      </c>
      <c r="BX361" s="97">
        <f t="shared" si="748"/>
        <v>1.0127663357422376</v>
      </c>
      <c r="BY361" s="97">
        <f t="shared" si="749"/>
        <v>1.6366992621965066</v>
      </c>
      <c r="BZ361" s="97">
        <f t="shared" si="750"/>
        <v>9.1069592988755232</v>
      </c>
      <c r="CA361" s="97">
        <f t="shared" si="751"/>
        <v>-7.4702600366790168</v>
      </c>
      <c r="CB361" s="97">
        <f t="shared" si="752"/>
        <v>169.25634143892796</v>
      </c>
      <c r="CC361" s="97" t="s">
        <v>8053</v>
      </c>
      <c r="CD361" s="97" t="s">
        <v>8053</v>
      </c>
      <c r="CE361" s="97" t="s">
        <v>8053</v>
      </c>
      <c r="CF361" s="97">
        <f t="shared" si="753"/>
        <v>0</v>
      </c>
      <c r="CG361" s="97">
        <f t="shared" si="754"/>
        <v>0</v>
      </c>
      <c r="CH361" s="97">
        <f t="shared" si="755"/>
        <v>0</v>
      </c>
      <c r="CI361" s="97">
        <f t="shared" si="756"/>
        <v>0</v>
      </c>
      <c r="CJ361" s="97">
        <f t="shared" si="757"/>
        <v>0</v>
      </c>
      <c r="CK361" s="97">
        <f t="shared" si="758"/>
        <v>0</v>
      </c>
      <c r="CL361" s="97">
        <f>90-'C'!$F261</f>
        <v>82.977999999999994</v>
      </c>
      <c r="CM361" s="97">
        <v>4</v>
      </c>
      <c r="CN361" s="97"/>
      <c r="CO361" s="97" t="s">
        <v>8215</v>
      </c>
      <c r="CP361" s="97"/>
      <c r="CQ361" s="97"/>
      <c r="CR361" s="97" t="s">
        <v>8214</v>
      </c>
      <c r="CS361" s="97">
        <f t="shared" si="759"/>
        <v>4</v>
      </c>
      <c r="CT361" s="97">
        <f t="shared" si="760"/>
        <v>34.31666666666667</v>
      </c>
      <c r="CU361" s="97">
        <f>'C'!F271</f>
        <v>3.2490000000000001</v>
      </c>
      <c r="CV361" s="97">
        <f t="shared" si="761"/>
        <v>3.1415926535897931</v>
      </c>
      <c r="CW361" s="97">
        <f t="shared" si="762"/>
        <v>1.7453292519943295E-2</v>
      </c>
      <c r="CX361" s="97">
        <f t="shared" si="763"/>
        <v>57.295779513082323</v>
      </c>
      <c r="CY361" s="97">
        <f t="shared" si="764"/>
        <v>0.59893882164272083</v>
      </c>
      <c r="CZ361" s="97">
        <f t="shared" si="765"/>
        <v>5.6705747397295767E-2</v>
      </c>
      <c r="DA361" s="97">
        <f t="shared" si="766"/>
        <v>1.6727843985603272</v>
      </c>
      <c r="DB361" s="97">
        <f t="shared" si="767"/>
        <v>84.015653536484407</v>
      </c>
      <c r="DC361" s="97">
        <f t="shared" si="768"/>
        <v>84.015653536484407</v>
      </c>
      <c r="DD361" s="97">
        <f t="shared" si="769"/>
        <v>275.98434646351558</v>
      </c>
      <c r="DE361" s="97"/>
      <c r="DF361" s="97"/>
      <c r="DG361" s="97"/>
      <c r="DH361" s="97"/>
      <c r="DI361" s="97"/>
      <c r="DJ361" s="97"/>
      <c r="DK361" s="97"/>
      <c r="DL361" s="97"/>
      <c r="DM361" s="97"/>
      <c r="DN361" s="97"/>
      <c r="DO361" s="97"/>
    </row>
    <row r="362" spans="1:119" ht="30" customHeight="1" x14ac:dyDescent="0.2">
      <c r="A362" s="98">
        <f t="shared" si="692"/>
        <v>0</v>
      </c>
      <c r="B362" s="98">
        <f t="shared" si="693"/>
        <v>0</v>
      </c>
      <c r="C362" s="98">
        <f t="shared" si="694"/>
        <v>0</v>
      </c>
      <c r="D362" s="98">
        <f t="shared" si="695"/>
        <v>0.48591484157264947</v>
      </c>
      <c r="E362" s="98">
        <f t="shared" si="696"/>
        <v>0</v>
      </c>
      <c r="F362" s="98">
        <f t="shared" si="697"/>
        <v>0.48591484157264947</v>
      </c>
      <c r="G362" s="98">
        <f t="shared" si="698"/>
        <v>0.65818802760281603</v>
      </c>
      <c r="H362" s="98">
        <f t="shared" si="699"/>
        <v>0</v>
      </c>
      <c r="I362" s="98">
        <f t="shared" si="700"/>
        <v>0.65818802760281603</v>
      </c>
      <c r="J362" s="98">
        <f t="shared" si="701"/>
        <v>0</v>
      </c>
      <c r="K362" s="98">
        <f t="shared" si="702"/>
        <v>0</v>
      </c>
      <c r="L362" s="98">
        <f t="shared" si="703"/>
        <v>0</v>
      </c>
      <c r="M362" s="98">
        <f t="shared" si="704"/>
        <v>5</v>
      </c>
      <c r="N362" s="98"/>
      <c r="O362" s="98"/>
      <c r="P362" s="98"/>
      <c r="Q362" s="98">
        <f t="shared" si="770"/>
        <v>5</v>
      </c>
      <c r="R362" s="97">
        <f t="shared" si="705"/>
        <v>105.87231873866266</v>
      </c>
      <c r="S362" s="97">
        <f t="shared" si="706"/>
        <v>84.479628304877764</v>
      </c>
      <c r="T362" s="97">
        <f t="shared" si="707"/>
        <v>21.392690433784892</v>
      </c>
      <c r="U362" s="97" t="str">
        <f t="shared" si="708"/>
        <v>QSOS</v>
      </c>
      <c r="V362" s="97">
        <f t="shared" si="709"/>
        <v>275.52037169512221</v>
      </c>
      <c r="W362" s="97">
        <f t="shared" si="533"/>
        <v>350</v>
      </c>
      <c r="X362" s="97">
        <f>SIN((90-$Y$9)*$AE$8)*TAN($AE$9*$AE$8)/TAN((90-'C'!$F262)*$AE$8)</f>
        <v>0.33876762837008029</v>
      </c>
      <c r="Y362" s="97">
        <f t="shared" si="710"/>
        <v>3.9313065427916092</v>
      </c>
      <c r="Z362" s="97">
        <f t="shared" si="711"/>
        <v>2.2206545302661578</v>
      </c>
      <c r="AA362" s="97">
        <f t="shared" si="712"/>
        <v>8.7749088234225372</v>
      </c>
      <c r="AB362" s="97">
        <f t="shared" si="713"/>
        <v>63.235932093769605</v>
      </c>
      <c r="AC362" s="97">
        <f t="shared" si="714"/>
        <v>-54.46102327034707</v>
      </c>
      <c r="AD362" s="97">
        <f t="shared" si="715"/>
        <v>107.98915908280784</v>
      </c>
      <c r="AE362" s="97">
        <f>(COS( 90.833*$AE$8)-SIN($Y$9*$AE$8)*SIN('C'!$F262*$AE$8))/COS($Y$9*$AE$8)/COS('C'!$F262*$AE$8)</f>
        <v>-9.7326339524928446E-2</v>
      </c>
      <c r="AF362" s="97">
        <f t="shared" si="716"/>
        <v>95.58522987510301</v>
      </c>
      <c r="AG362" s="97">
        <f>('C'!$E262+$AG$9+$AA$9/15)</f>
        <v>12.16577777777778</v>
      </c>
      <c r="AH362" s="97">
        <f t="shared" si="717"/>
        <v>0</v>
      </c>
      <c r="AI362" s="97">
        <f t="shared" si="718"/>
        <v>0</v>
      </c>
      <c r="AJ362" s="97">
        <f t="shared" si="719"/>
        <v>0</v>
      </c>
      <c r="AK362" s="97">
        <f t="shared" si="720"/>
        <v>0</v>
      </c>
      <c r="AL362" s="97">
        <f t="shared" si="721"/>
        <v>0</v>
      </c>
      <c r="AM362" s="97"/>
      <c r="AN362" s="97"/>
      <c r="AO362" s="97">
        <f t="shared" si="722"/>
        <v>0</v>
      </c>
      <c r="AP362" s="97">
        <f>SIN((90-$Y$9)*$AE$8)*TAN($AC$10*$AE$8)/TAN((90-'C'!$F262)*$AE$8)</f>
        <v>-2.7388185463335754E-2</v>
      </c>
      <c r="AQ362" s="97">
        <f t="shared" si="723"/>
        <v>2.5695650812758871E-2</v>
      </c>
      <c r="AR362" s="97">
        <f t="shared" si="724"/>
        <v>1.0127663357422376</v>
      </c>
      <c r="AS362" s="97">
        <f t="shared" si="725"/>
        <v>-1.5496355983626191</v>
      </c>
      <c r="AT362" s="97">
        <f t="shared" si="726"/>
        <v>-9.106959298875525</v>
      </c>
      <c r="AU362" s="97">
        <f t="shared" si="727"/>
        <v>7.5573237005129057</v>
      </c>
      <c r="AV362" s="97">
        <f t="shared" si="728"/>
        <v>190.65659489723814</v>
      </c>
      <c r="AW362" s="97" t="s">
        <v>8053</v>
      </c>
      <c r="AX362" s="97" t="s">
        <v>8053</v>
      </c>
      <c r="AY362" s="97" t="s">
        <v>8053</v>
      </c>
      <c r="AZ362" s="97">
        <f t="shared" si="729"/>
        <v>11.661956197743587</v>
      </c>
      <c r="BA362" s="97">
        <f t="shared" si="730"/>
        <v>11.661956197743587</v>
      </c>
      <c r="BB362" s="97">
        <f t="shared" si="731"/>
        <v>0.48591484157264947</v>
      </c>
      <c r="BC362" s="97">
        <f t="shared" si="732"/>
        <v>0</v>
      </c>
      <c r="BD362" s="97">
        <f t="shared" si="733"/>
        <v>0</v>
      </c>
      <c r="BE362" s="97">
        <f t="shared" si="734"/>
        <v>0</v>
      </c>
      <c r="BF362" s="97">
        <f>SIN((90-$Y$9)*$AE$8)*TAN($AC$9*$AE$8)/TAN((90-'C'!$F262)*$AE$8)</f>
        <v>-0.33876762837008045</v>
      </c>
      <c r="BG362" s="97">
        <f t="shared" si="735"/>
        <v>3.9313065427916136</v>
      </c>
      <c r="BH362" s="97">
        <f t="shared" si="736"/>
        <v>2.2206545302661587</v>
      </c>
      <c r="BI362" s="97">
        <f t="shared" si="737"/>
        <v>-8.7749088234225372</v>
      </c>
      <c r="BJ362" s="97">
        <f t="shared" si="738"/>
        <v>-63.235932093769613</v>
      </c>
      <c r="BK362" s="97">
        <f t="shared" si="739"/>
        <v>54.461023270347077</v>
      </c>
      <c r="BL362" s="97">
        <f t="shared" si="740"/>
        <v>252.01084091719216</v>
      </c>
      <c r="BM362" s="97" t="s">
        <v>8053</v>
      </c>
      <c r="BN362" s="97" t="s">
        <v>8053</v>
      </c>
      <c r="BO362" s="97" t="s">
        <v>8053</v>
      </c>
      <c r="BP362" s="97">
        <f t="shared" si="741"/>
        <v>15.796512662467585</v>
      </c>
      <c r="BQ362" s="97">
        <f t="shared" si="742"/>
        <v>15.796512662467585</v>
      </c>
      <c r="BR362" s="97">
        <f t="shared" si="743"/>
        <v>0.65818802760281603</v>
      </c>
      <c r="BS362" s="97">
        <f t="shared" si="744"/>
        <v>0</v>
      </c>
      <c r="BT362" s="97">
        <f t="shared" si="745"/>
        <v>0</v>
      </c>
      <c r="BU362" s="97">
        <f t="shared" si="746"/>
        <v>0</v>
      </c>
      <c r="BV362" s="97">
        <f>SIN((90-$Y$9)*$AE$8)*TAN($AE$10*$AE$8)/TAN((90-'C'!$F262)*$AE$8)</f>
        <v>2.7388185463335751E-2</v>
      </c>
      <c r="BW362" s="97">
        <f t="shared" si="747"/>
        <v>2.5695650812758864E-2</v>
      </c>
      <c r="BX362" s="97">
        <f t="shared" si="748"/>
        <v>1.0127663357422376</v>
      </c>
      <c r="BY362" s="97">
        <f t="shared" si="749"/>
        <v>1.5496355983626189</v>
      </c>
      <c r="BZ362" s="97">
        <f t="shared" si="750"/>
        <v>9.1069592988755232</v>
      </c>
      <c r="CA362" s="97">
        <f t="shared" si="751"/>
        <v>-7.5573237005129048</v>
      </c>
      <c r="CB362" s="97">
        <f t="shared" si="752"/>
        <v>169.34340510276186</v>
      </c>
      <c r="CC362" s="97" t="s">
        <v>8053</v>
      </c>
      <c r="CD362" s="97" t="s">
        <v>8053</v>
      </c>
      <c r="CE362" s="97" t="s">
        <v>8053</v>
      </c>
      <c r="CF362" s="97">
        <f t="shared" si="753"/>
        <v>0</v>
      </c>
      <c r="CG362" s="97">
        <f t="shared" si="754"/>
        <v>0</v>
      </c>
      <c r="CH362" s="97">
        <f t="shared" si="755"/>
        <v>0</v>
      </c>
      <c r="CI362" s="97">
        <f t="shared" si="756"/>
        <v>0</v>
      </c>
      <c r="CJ362" s="97">
        <f t="shared" si="757"/>
        <v>0</v>
      </c>
      <c r="CK362" s="97">
        <f t="shared" si="758"/>
        <v>0</v>
      </c>
      <c r="CL362" s="97">
        <f>90-'C'!$F262</f>
        <v>83.347999999999999</v>
      </c>
      <c r="CM362" s="97">
        <v>5</v>
      </c>
      <c r="CN362" s="97"/>
      <c r="CO362" s="97"/>
      <c r="CP362" s="97"/>
      <c r="CQ362" s="97"/>
      <c r="CR362" s="97" t="s">
        <v>8214</v>
      </c>
      <c r="CS362" s="97">
        <f t="shared" si="759"/>
        <v>5</v>
      </c>
      <c r="CT362" s="97">
        <f t="shared" si="760"/>
        <v>34.31666666666667</v>
      </c>
      <c r="CU362" s="97">
        <f>'C'!F272</f>
        <v>2.8639999999999999</v>
      </c>
      <c r="CV362" s="97">
        <f t="shared" si="761"/>
        <v>3.1415926535897931</v>
      </c>
      <c r="CW362" s="97">
        <f t="shared" si="762"/>
        <v>1.7453292519943295E-2</v>
      </c>
      <c r="CX362" s="97">
        <f t="shared" si="763"/>
        <v>57.295779513082323</v>
      </c>
      <c r="CY362" s="97">
        <f t="shared" si="764"/>
        <v>0.59893882164272083</v>
      </c>
      <c r="CZ362" s="97">
        <f t="shared" si="765"/>
        <v>4.99862297771176E-2</v>
      </c>
      <c r="DA362" s="97">
        <f t="shared" si="766"/>
        <v>1.6682769775961959</v>
      </c>
      <c r="DB362" s="97">
        <f t="shared" si="767"/>
        <v>84.479628304877764</v>
      </c>
      <c r="DC362" s="97">
        <f t="shared" si="768"/>
        <v>84.479628304877764</v>
      </c>
      <c r="DD362" s="97">
        <f t="shared" si="769"/>
        <v>275.52037169512221</v>
      </c>
      <c r="DE362" s="97"/>
      <c r="DF362" s="97"/>
      <c r="DG362" s="97"/>
      <c r="DH362" s="97"/>
      <c r="DI362" s="97"/>
      <c r="DJ362" s="97"/>
      <c r="DK362" s="97"/>
      <c r="DL362" s="97"/>
      <c r="DM362" s="97"/>
      <c r="DN362" s="97"/>
      <c r="DO362" s="97"/>
    </row>
    <row r="363" spans="1:119" ht="30" customHeight="1" x14ac:dyDescent="0.2">
      <c r="A363" s="98">
        <f t="shared" si="692"/>
        <v>0</v>
      </c>
      <c r="B363" s="98">
        <f t="shared" si="693"/>
        <v>0</v>
      </c>
      <c r="C363" s="98">
        <f t="shared" si="694"/>
        <v>0</v>
      </c>
      <c r="D363" s="98">
        <f t="shared" si="695"/>
        <v>0.48542206772404611</v>
      </c>
      <c r="E363" s="98">
        <f t="shared" si="696"/>
        <v>0</v>
      </c>
      <c r="F363" s="98">
        <f t="shared" si="697"/>
        <v>0.48542206772404611</v>
      </c>
      <c r="G363" s="98">
        <f t="shared" si="698"/>
        <v>0.65932237800889615</v>
      </c>
      <c r="H363" s="98">
        <f t="shared" si="699"/>
        <v>0</v>
      </c>
      <c r="I363" s="98">
        <f t="shared" si="700"/>
        <v>0.65932237800889615</v>
      </c>
      <c r="J363" s="98">
        <f t="shared" si="701"/>
        <v>0</v>
      </c>
      <c r="K363" s="98">
        <f t="shared" si="702"/>
        <v>0</v>
      </c>
      <c r="L363" s="98">
        <f t="shared" si="703"/>
        <v>0</v>
      </c>
      <c r="M363" s="98">
        <f t="shared" si="704"/>
        <v>6</v>
      </c>
      <c r="N363" s="98" t="s">
        <v>8185</v>
      </c>
      <c r="O363" s="98"/>
      <c r="P363" s="98"/>
      <c r="Q363" s="98">
        <f t="shared" si="770"/>
        <v>6</v>
      </c>
      <c r="R363" s="97">
        <f t="shared" si="705"/>
        <v>105.87231873866266</v>
      </c>
      <c r="S363" s="97">
        <f t="shared" si="706"/>
        <v>84.944139797331005</v>
      </c>
      <c r="T363" s="97">
        <f t="shared" si="707"/>
        <v>20.928178941331652</v>
      </c>
      <c r="U363" s="97" t="str">
        <f t="shared" si="708"/>
        <v>QSOS</v>
      </c>
      <c r="V363" s="97">
        <f t="shared" si="709"/>
        <v>275.05586020266901</v>
      </c>
      <c r="W363" s="97">
        <f t="shared" si="533"/>
        <v>351</v>
      </c>
      <c r="X363" s="97">
        <f>SIN((90-$Y$9)*$AE$8)*TAN($AE$9*$AE$8)/TAN((90-'C'!$F263)*$AE$8)</f>
        <v>0.31966559488586382</v>
      </c>
      <c r="Y363" s="97">
        <f t="shared" si="710"/>
        <v>3.9313065427916092</v>
      </c>
      <c r="Z363" s="97">
        <f t="shared" si="711"/>
        <v>2.2206545302661578</v>
      </c>
      <c r="AA363" s="97">
        <f t="shared" si="712"/>
        <v>8.2765426772336959</v>
      </c>
      <c r="AB363" s="97">
        <f t="shared" si="713"/>
        <v>63.235932093769605</v>
      </c>
      <c r="AC363" s="97">
        <f t="shared" si="714"/>
        <v>-54.959389416535913</v>
      </c>
      <c r="AD363" s="97">
        <f t="shared" si="715"/>
        <v>108.4875252289967</v>
      </c>
      <c r="AE363" s="97">
        <f>(COS( 90.833*$AE$8)-SIN($Y$9*$AE$8)*SIN('C'!$F263*$AE$8))/COS($Y$9*$AE$8)/COS('C'!$F263*$AE$8)</f>
        <v>-9.282462711787047E-2</v>
      </c>
      <c r="AF363" s="97">
        <f t="shared" si="716"/>
        <v>95.326126808030935</v>
      </c>
      <c r="AG363" s="97">
        <f>('C'!$E263+$AG$9+$AA$9/15)</f>
        <v>12.15977777777778</v>
      </c>
      <c r="AH363" s="97">
        <f t="shared" si="717"/>
        <v>0</v>
      </c>
      <c r="AI363" s="97">
        <f t="shared" si="718"/>
        <v>0</v>
      </c>
      <c r="AJ363" s="97">
        <f t="shared" si="719"/>
        <v>0</v>
      </c>
      <c r="AK363" s="97">
        <f t="shared" si="720"/>
        <v>0</v>
      </c>
      <c r="AL363" s="97">
        <f t="shared" si="721"/>
        <v>0</v>
      </c>
      <c r="AM363" s="97"/>
      <c r="AN363" s="97"/>
      <c r="AO363" s="97">
        <f t="shared" si="722"/>
        <v>0</v>
      </c>
      <c r="AP363" s="97">
        <f>SIN((90-$Y$9)*$AE$8)*TAN($AC$10*$AE$8)/TAN((90-'C'!$F263)*$AE$8)</f>
        <v>-2.5843852439812496E-2</v>
      </c>
      <c r="AQ363" s="97">
        <f t="shared" si="723"/>
        <v>2.5695650812758871E-2</v>
      </c>
      <c r="AR363" s="97">
        <f t="shared" si="724"/>
        <v>1.0127663357422376</v>
      </c>
      <c r="AS363" s="97">
        <f t="shared" si="725"/>
        <v>-1.4622370128654127</v>
      </c>
      <c r="AT363" s="97">
        <f t="shared" si="726"/>
        <v>-9.106959298875525</v>
      </c>
      <c r="AU363" s="97">
        <f t="shared" si="727"/>
        <v>7.6447222860101123</v>
      </c>
      <c r="AV363" s="97">
        <f t="shared" si="728"/>
        <v>190.56919631174094</v>
      </c>
      <c r="AW363" s="97" t="s">
        <v>8053</v>
      </c>
      <c r="AX363" s="97" t="s">
        <v>8053</v>
      </c>
      <c r="AY363" s="97" t="s">
        <v>8053</v>
      </c>
      <c r="AZ363" s="97">
        <f t="shared" si="729"/>
        <v>11.650129625377106</v>
      </c>
      <c r="BA363" s="97">
        <f t="shared" si="730"/>
        <v>11.650129625377106</v>
      </c>
      <c r="BB363" s="97">
        <f t="shared" si="731"/>
        <v>0.48542206772404611</v>
      </c>
      <c r="BC363" s="97">
        <f t="shared" si="732"/>
        <v>0</v>
      </c>
      <c r="BD363" s="97">
        <f t="shared" si="733"/>
        <v>0</v>
      </c>
      <c r="BE363" s="97">
        <f t="shared" si="734"/>
        <v>0</v>
      </c>
      <c r="BF363" s="97">
        <f>SIN((90-$Y$9)*$AE$8)*TAN($AC$9*$AE$8)/TAN((90-'C'!$F263)*$AE$8)</f>
        <v>-0.31966559488586399</v>
      </c>
      <c r="BG363" s="97">
        <f t="shared" si="735"/>
        <v>3.9313065427916136</v>
      </c>
      <c r="BH363" s="97">
        <f t="shared" si="736"/>
        <v>2.2206545302661587</v>
      </c>
      <c r="BI363" s="97">
        <f t="shared" si="737"/>
        <v>-8.2765426772336976</v>
      </c>
      <c r="BJ363" s="97">
        <f t="shared" si="738"/>
        <v>-63.235932093769613</v>
      </c>
      <c r="BK363" s="97">
        <f t="shared" si="739"/>
        <v>54.959389416535913</v>
      </c>
      <c r="BL363" s="97">
        <f t="shared" si="740"/>
        <v>251.5124747710033</v>
      </c>
      <c r="BM363" s="97" t="s">
        <v>8053</v>
      </c>
      <c r="BN363" s="97" t="s">
        <v>8053</v>
      </c>
      <c r="BO363" s="97" t="s">
        <v>8053</v>
      </c>
      <c r="BP363" s="97">
        <f t="shared" si="741"/>
        <v>15.823737072213508</v>
      </c>
      <c r="BQ363" s="97">
        <f t="shared" si="742"/>
        <v>15.823737072213508</v>
      </c>
      <c r="BR363" s="97">
        <f t="shared" si="743"/>
        <v>0.65932237800889615</v>
      </c>
      <c r="BS363" s="97">
        <f t="shared" si="744"/>
        <v>0</v>
      </c>
      <c r="BT363" s="97">
        <f t="shared" si="745"/>
        <v>0</v>
      </c>
      <c r="BU363" s="97">
        <f t="shared" si="746"/>
        <v>0</v>
      </c>
      <c r="BV363" s="97">
        <f>SIN((90-$Y$9)*$AE$8)*TAN($AE$10*$AE$8)/TAN((90-'C'!$F263)*$AE$8)</f>
        <v>2.5843852439812489E-2</v>
      </c>
      <c r="BW363" s="97">
        <f t="shared" si="747"/>
        <v>2.5695650812758864E-2</v>
      </c>
      <c r="BX363" s="97">
        <f t="shared" si="748"/>
        <v>1.0127663357422376</v>
      </c>
      <c r="BY363" s="97">
        <f t="shared" si="749"/>
        <v>1.4622370128654121</v>
      </c>
      <c r="BZ363" s="97">
        <f t="shared" si="750"/>
        <v>9.1069592988755232</v>
      </c>
      <c r="CA363" s="97">
        <f t="shared" si="751"/>
        <v>-7.6447222860101114</v>
      </c>
      <c r="CB363" s="97">
        <f t="shared" si="752"/>
        <v>169.43080368825906</v>
      </c>
      <c r="CC363" s="97" t="s">
        <v>8053</v>
      </c>
      <c r="CD363" s="97" t="s">
        <v>8053</v>
      </c>
      <c r="CE363" s="97" t="s">
        <v>8053</v>
      </c>
      <c r="CF363" s="97">
        <f t="shared" si="753"/>
        <v>0</v>
      </c>
      <c r="CG363" s="97">
        <f t="shared" si="754"/>
        <v>0</v>
      </c>
      <c r="CH363" s="97">
        <f t="shared" si="755"/>
        <v>0</v>
      </c>
      <c r="CI363" s="97">
        <f t="shared" si="756"/>
        <v>0</v>
      </c>
      <c r="CJ363" s="97">
        <f t="shared" si="757"/>
        <v>0</v>
      </c>
      <c r="CK363" s="97">
        <f t="shared" si="758"/>
        <v>0</v>
      </c>
      <c r="CL363" s="97">
        <f>90-'C'!$F263</f>
        <v>83.72</v>
      </c>
      <c r="CM363" s="97">
        <v>6</v>
      </c>
      <c r="CN363" s="97" t="s">
        <v>8185</v>
      </c>
      <c r="CO363" s="97"/>
      <c r="CP363" s="97"/>
      <c r="CQ363" s="97"/>
      <c r="CR363" s="97" t="s">
        <v>8214</v>
      </c>
      <c r="CS363" s="97">
        <f t="shared" si="759"/>
        <v>6</v>
      </c>
      <c r="CT363" s="97">
        <f t="shared" si="760"/>
        <v>34.31666666666667</v>
      </c>
      <c r="CU363" s="97">
        <f>'C'!F273</f>
        <v>2.4790000000000001</v>
      </c>
      <c r="CV363" s="97">
        <f t="shared" si="761"/>
        <v>3.1415926535897931</v>
      </c>
      <c r="CW363" s="97">
        <f t="shared" si="762"/>
        <v>1.7453292519943295E-2</v>
      </c>
      <c r="CX363" s="97">
        <f t="shared" si="763"/>
        <v>57.295779513082323</v>
      </c>
      <c r="CY363" s="97">
        <f t="shared" si="764"/>
        <v>0.59893882164272083</v>
      </c>
      <c r="CZ363" s="97">
        <f t="shared" si="765"/>
        <v>4.3266712156939433E-2</v>
      </c>
      <c r="DA363" s="97">
        <f t="shared" si="766"/>
        <v>1.6637547759737723</v>
      </c>
      <c r="DB363" s="97">
        <f t="shared" si="767"/>
        <v>84.944139797331005</v>
      </c>
      <c r="DC363" s="97">
        <f t="shared" si="768"/>
        <v>84.944139797331005</v>
      </c>
      <c r="DD363" s="97">
        <f t="shared" si="769"/>
        <v>275.05586020266901</v>
      </c>
      <c r="DE363" s="97"/>
      <c r="DF363" s="97"/>
      <c r="DG363" s="97"/>
      <c r="DH363" s="97"/>
      <c r="DI363" s="97"/>
      <c r="DJ363" s="97"/>
      <c r="DK363" s="97"/>
      <c r="DL363" s="97"/>
      <c r="DM363" s="97"/>
      <c r="DN363" s="97"/>
      <c r="DO363" s="97"/>
    </row>
    <row r="364" spans="1:119" ht="30" customHeight="1" x14ac:dyDescent="0.2">
      <c r="A364" s="98">
        <f t="shared" si="692"/>
        <v>0</v>
      </c>
      <c r="B364" s="98">
        <f t="shared" si="693"/>
        <v>0</v>
      </c>
      <c r="C364" s="98">
        <f t="shared" si="694"/>
        <v>0</v>
      </c>
      <c r="D364" s="98">
        <f t="shared" si="695"/>
        <v>0.48497001425711006</v>
      </c>
      <c r="E364" s="98">
        <f t="shared" si="696"/>
        <v>0</v>
      </c>
      <c r="F364" s="98">
        <f t="shared" si="697"/>
        <v>0.48497001425711006</v>
      </c>
      <c r="G364" s="98">
        <f t="shared" si="698"/>
        <v>0.66050208558801449</v>
      </c>
      <c r="H364" s="98">
        <f t="shared" si="699"/>
        <v>0</v>
      </c>
      <c r="I364" s="98">
        <f t="shared" si="700"/>
        <v>0.66050208558801449</v>
      </c>
      <c r="J364" s="98">
        <f t="shared" si="701"/>
        <v>0</v>
      </c>
      <c r="K364" s="98">
        <f t="shared" si="702"/>
        <v>0</v>
      </c>
      <c r="L364" s="98">
        <f t="shared" si="703"/>
        <v>0</v>
      </c>
      <c r="M364" s="98">
        <f t="shared" si="704"/>
        <v>7</v>
      </c>
      <c r="N364" s="98"/>
      <c r="O364" s="98"/>
      <c r="P364" s="97">
        <f>$A358</f>
        <v>0</v>
      </c>
      <c r="Q364" s="98">
        <f t="shared" si="770"/>
        <v>7</v>
      </c>
      <c r="R364" s="97">
        <f t="shared" si="705"/>
        <v>105.87231873866266</v>
      </c>
      <c r="S364" s="97">
        <f t="shared" si="706"/>
        <v>85.410016305845801</v>
      </c>
      <c r="T364" s="97">
        <f t="shared" si="707"/>
        <v>20.462302432816855</v>
      </c>
      <c r="U364" s="97" t="str">
        <f t="shared" si="708"/>
        <v>QSOS</v>
      </c>
      <c r="V364" s="97">
        <f t="shared" si="709"/>
        <v>274.58998369415417</v>
      </c>
      <c r="W364" s="97">
        <f t="shared" si="533"/>
        <v>352</v>
      </c>
      <c r="X364" s="97">
        <f>SIN((90-$Y$9)*$AE$8)*TAN($AE$9*$AE$8)/TAN((90-'C'!$F264)*$AE$8)</f>
        <v>0.30048835730777979</v>
      </c>
      <c r="Y364" s="97">
        <f t="shared" si="710"/>
        <v>3.9313065427916092</v>
      </c>
      <c r="Z364" s="97">
        <f t="shared" si="711"/>
        <v>2.2206545302661578</v>
      </c>
      <c r="AA364" s="97">
        <f t="shared" si="712"/>
        <v>7.776847948751084</v>
      </c>
      <c r="AB364" s="97">
        <f t="shared" si="713"/>
        <v>63.235932093769605</v>
      </c>
      <c r="AC364" s="97">
        <f t="shared" si="714"/>
        <v>-55.459084145018522</v>
      </c>
      <c r="AD364" s="97">
        <f t="shared" si="715"/>
        <v>108.98721995747931</v>
      </c>
      <c r="AE364" s="97">
        <f>(COS( 90.833*$AE$8)-SIN($Y$9*$AE$8)*SIN('C'!$F264*$AE$8))/COS($Y$9*$AE$8)/COS('C'!$F264*$AE$8)</f>
        <v>-8.8305943593684794E-2</v>
      </c>
      <c r="AF364" s="97">
        <f t="shared" si="716"/>
        <v>95.06615674392765</v>
      </c>
      <c r="AG364" s="97">
        <f>('C'!$E264+$AG$9+$AA$9/15)</f>
        <v>12.154777777777777</v>
      </c>
      <c r="AH364" s="97">
        <f t="shared" si="717"/>
        <v>0</v>
      </c>
      <c r="AI364" s="97">
        <f t="shared" si="718"/>
        <v>0</v>
      </c>
      <c r="AJ364" s="97">
        <f t="shared" si="719"/>
        <v>0</v>
      </c>
      <c r="AK364" s="97">
        <f t="shared" si="720"/>
        <v>0</v>
      </c>
      <c r="AL364" s="97">
        <f t="shared" si="721"/>
        <v>0</v>
      </c>
      <c r="AM364" s="97"/>
      <c r="AN364" s="97"/>
      <c r="AO364" s="97">
        <f t="shared" si="722"/>
        <v>0</v>
      </c>
      <c r="AP364" s="97">
        <f>SIN((90-$Y$9)*$AE$8)*TAN($AC$10*$AE$8)/TAN((90-'C'!$F264)*$AE$8)</f>
        <v>-2.4293439426650444E-2</v>
      </c>
      <c r="AQ364" s="97">
        <f t="shared" si="723"/>
        <v>2.5695650812758871E-2</v>
      </c>
      <c r="AR364" s="97">
        <f t="shared" si="724"/>
        <v>1.0127663357422376</v>
      </c>
      <c r="AS364" s="97">
        <f t="shared" si="725"/>
        <v>-1.3744977647684919</v>
      </c>
      <c r="AT364" s="97">
        <f t="shared" si="726"/>
        <v>-9.106959298875525</v>
      </c>
      <c r="AU364" s="97">
        <f t="shared" si="727"/>
        <v>7.7324615341070331</v>
      </c>
      <c r="AV364" s="97">
        <f t="shared" si="728"/>
        <v>190.481457063644</v>
      </c>
      <c r="AW364" s="97" t="s">
        <v>8053</v>
      </c>
      <c r="AX364" s="97" t="s">
        <v>8053</v>
      </c>
      <c r="AY364" s="97" t="s">
        <v>8053</v>
      </c>
      <c r="AZ364" s="97">
        <f t="shared" si="729"/>
        <v>11.639280342170641</v>
      </c>
      <c r="BA364" s="97">
        <f t="shared" si="730"/>
        <v>11.639280342170641</v>
      </c>
      <c r="BB364" s="97">
        <f t="shared" si="731"/>
        <v>0.48497001425711006</v>
      </c>
      <c r="BC364" s="97">
        <f t="shared" si="732"/>
        <v>0</v>
      </c>
      <c r="BD364" s="97">
        <f t="shared" si="733"/>
        <v>0</v>
      </c>
      <c r="BE364" s="97">
        <f t="shared" si="734"/>
        <v>0</v>
      </c>
      <c r="BF364" s="97">
        <f>SIN((90-$Y$9)*$AE$8)*TAN($AC$9*$AE$8)/TAN((90-'C'!$F264)*$AE$8)</f>
        <v>-0.3004883573077799</v>
      </c>
      <c r="BG364" s="97">
        <f t="shared" si="735"/>
        <v>3.9313065427916136</v>
      </c>
      <c r="BH364" s="97">
        <f t="shared" si="736"/>
        <v>2.2206545302661587</v>
      </c>
      <c r="BI364" s="97">
        <f t="shared" si="737"/>
        <v>-7.776847948751084</v>
      </c>
      <c r="BJ364" s="97">
        <f t="shared" si="738"/>
        <v>-63.235932093769613</v>
      </c>
      <c r="BK364" s="97">
        <f t="shared" si="739"/>
        <v>55.459084145018529</v>
      </c>
      <c r="BL364" s="97">
        <f t="shared" si="740"/>
        <v>251.01278004252069</v>
      </c>
      <c r="BM364" s="97" t="s">
        <v>8053</v>
      </c>
      <c r="BN364" s="97" t="s">
        <v>8053</v>
      </c>
      <c r="BO364" s="97" t="s">
        <v>8053</v>
      </c>
      <c r="BP364" s="97">
        <f t="shared" si="741"/>
        <v>15.852050054112347</v>
      </c>
      <c r="BQ364" s="97">
        <f t="shared" si="742"/>
        <v>15.852050054112347</v>
      </c>
      <c r="BR364" s="97">
        <f t="shared" si="743"/>
        <v>0.66050208558801449</v>
      </c>
      <c r="BS364" s="97">
        <f t="shared" si="744"/>
        <v>0</v>
      </c>
      <c r="BT364" s="97">
        <f t="shared" si="745"/>
        <v>0</v>
      </c>
      <c r="BU364" s="97">
        <f t="shared" si="746"/>
        <v>0</v>
      </c>
      <c r="BV364" s="97">
        <f>SIN((90-$Y$9)*$AE$8)*TAN($AE$10*$AE$8)/TAN((90-'C'!$F264)*$AE$8)</f>
        <v>2.4293439426650437E-2</v>
      </c>
      <c r="BW364" s="97">
        <f t="shared" si="747"/>
        <v>2.5695650812758864E-2</v>
      </c>
      <c r="BX364" s="97">
        <f t="shared" si="748"/>
        <v>1.0127663357422376</v>
      </c>
      <c r="BY364" s="97">
        <f t="shared" si="749"/>
        <v>1.3744977647684915</v>
      </c>
      <c r="BZ364" s="97">
        <f t="shared" si="750"/>
        <v>9.1069592988755232</v>
      </c>
      <c r="CA364" s="97">
        <f t="shared" si="751"/>
        <v>-7.7324615341070313</v>
      </c>
      <c r="CB364" s="97">
        <f t="shared" si="752"/>
        <v>169.518542936356</v>
      </c>
      <c r="CC364" s="97" t="s">
        <v>8053</v>
      </c>
      <c r="CD364" s="97" t="s">
        <v>8053</v>
      </c>
      <c r="CE364" s="97" t="s">
        <v>8053</v>
      </c>
      <c r="CF364" s="97">
        <f t="shared" si="753"/>
        <v>0</v>
      </c>
      <c r="CG364" s="97">
        <f t="shared" si="754"/>
        <v>0</v>
      </c>
      <c r="CH364" s="97">
        <f t="shared" si="755"/>
        <v>0</v>
      </c>
      <c r="CI364" s="97">
        <f t="shared" si="756"/>
        <v>0</v>
      </c>
      <c r="CJ364" s="97">
        <f t="shared" si="757"/>
        <v>0</v>
      </c>
      <c r="CK364" s="97">
        <f t="shared" si="758"/>
        <v>0</v>
      </c>
      <c r="CL364" s="97">
        <f>90-'C'!$F264</f>
        <v>84.093999999999994</v>
      </c>
      <c r="CM364" s="97">
        <v>7</v>
      </c>
      <c r="CN364" s="97"/>
      <c r="CO364" s="97"/>
      <c r="CP364" s="97">
        <f>$A358</f>
        <v>0</v>
      </c>
      <c r="CQ364" s="97"/>
      <c r="CR364" s="97" t="s">
        <v>8214</v>
      </c>
      <c r="CS364" s="97">
        <f t="shared" si="759"/>
        <v>7</v>
      </c>
      <c r="CT364" s="97">
        <f t="shared" si="760"/>
        <v>34.31666666666667</v>
      </c>
      <c r="CU364" s="97">
        <f>'C'!F274</f>
        <v>2.093</v>
      </c>
      <c r="CV364" s="97">
        <f t="shared" si="761"/>
        <v>3.1415926535897931</v>
      </c>
      <c r="CW364" s="97">
        <f t="shared" si="762"/>
        <v>1.7453292519943295E-2</v>
      </c>
      <c r="CX364" s="97">
        <f t="shared" si="763"/>
        <v>57.295779513082323</v>
      </c>
      <c r="CY364" s="97">
        <f t="shared" si="764"/>
        <v>0.59893882164272083</v>
      </c>
      <c r="CZ364" s="97">
        <f t="shared" si="765"/>
        <v>3.6529741244241319E-2</v>
      </c>
      <c r="DA364" s="97">
        <f t="shared" si="766"/>
        <v>1.6592174423985493</v>
      </c>
      <c r="DB364" s="97">
        <f t="shared" si="767"/>
        <v>85.410016305845801</v>
      </c>
      <c r="DC364" s="97">
        <f t="shared" si="768"/>
        <v>85.410016305845801</v>
      </c>
      <c r="DD364" s="97">
        <f t="shared" si="769"/>
        <v>274.58998369415417</v>
      </c>
      <c r="DE364" s="97"/>
      <c r="DF364" s="97"/>
      <c r="DG364" s="97"/>
      <c r="DH364" s="97"/>
      <c r="DI364" s="97"/>
      <c r="DJ364" s="97"/>
      <c r="DK364" s="97"/>
      <c r="DL364" s="97"/>
      <c r="DM364" s="97"/>
      <c r="DN364" s="97"/>
      <c r="DO364" s="97"/>
    </row>
    <row r="365" spans="1:119" ht="30" customHeight="1" x14ac:dyDescent="0.2">
      <c r="A365" s="98">
        <f t="shared" si="692"/>
        <v>0</v>
      </c>
      <c r="B365" s="98">
        <f t="shared" si="693"/>
        <v>0</v>
      </c>
      <c r="C365" s="98">
        <f t="shared" si="694"/>
        <v>0</v>
      </c>
      <c r="D365" s="98">
        <f t="shared" si="695"/>
        <v>0.48447533134403259</v>
      </c>
      <c r="E365" s="98">
        <f t="shared" si="696"/>
        <v>0</v>
      </c>
      <c r="F365" s="98">
        <f t="shared" si="697"/>
        <v>0.48447533134403259</v>
      </c>
      <c r="G365" s="98">
        <f t="shared" si="698"/>
        <v>0.66164399994760703</v>
      </c>
      <c r="H365" s="98">
        <f t="shared" si="699"/>
        <v>0</v>
      </c>
      <c r="I365" s="98">
        <f t="shared" si="700"/>
        <v>0.66164399994760703</v>
      </c>
      <c r="J365" s="98">
        <f t="shared" si="701"/>
        <v>0</v>
      </c>
      <c r="K365" s="98">
        <f t="shared" si="702"/>
        <v>0</v>
      </c>
      <c r="L365" s="98">
        <f t="shared" si="703"/>
        <v>0</v>
      </c>
      <c r="M365" s="98">
        <f t="shared" si="704"/>
        <v>8</v>
      </c>
      <c r="N365" s="98"/>
      <c r="O365" s="98" t="s">
        <v>8186</v>
      </c>
      <c r="P365" s="97">
        <f>$B358</f>
        <v>0</v>
      </c>
      <c r="Q365" s="98">
        <f t="shared" si="770"/>
        <v>8</v>
      </c>
      <c r="R365" s="97">
        <f t="shared" si="705"/>
        <v>105.87231873866266</v>
      </c>
      <c r="S365" s="97">
        <f t="shared" si="706"/>
        <v>85.877262524117114</v>
      </c>
      <c r="T365" s="97">
        <f t="shared" si="707"/>
        <v>19.995056214545542</v>
      </c>
      <c r="U365" s="97" t="str">
        <f t="shared" si="708"/>
        <v>QSOS</v>
      </c>
      <c r="V365" s="97">
        <f t="shared" si="709"/>
        <v>274.1227374758829</v>
      </c>
      <c r="W365" s="97">
        <f t="shared" si="533"/>
        <v>353</v>
      </c>
      <c r="X365" s="97">
        <f>SIN((90-$Y$9)*$AE$8)*TAN($AE$9*$AE$8)/TAN((90-'C'!$F265)*$AE$8)</f>
        <v>0.28123465419125243</v>
      </c>
      <c r="Y365" s="97">
        <f t="shared" si="710"/>
        <v>3.9313065427916092</v>
      </c>
      <c r="Z365" s="97">
        <f t="shared" si="711"/>
        <v>2.2206545302661578</v>
      </c>
      <c r="AA365" s="97">
        <f t="shared" si="712"/>
        <v>7.2757587792977194</v>
      </c>
      <c r="AB365" s="97">
        <f t="shared" si="713"/>
        <v>63.235932093769605</v>
      </c>
      <c r="AC365" s="97">
        <f t="shared" si="714"/>
        <v>-55.960173314471888</v>
      </c>
      <c r="AD365" s="97">
        <f t="shared" si="715"/>
        <v>109.48830912693268</v>
      </c>
      <c r="AE365" s="97">
        <f>(COS( 90.833*$AE$8)-SIN($Y$9*$AE$8)*SIN('C'!$F265*$AE$8))/COS($Y$9*$AE$8)/COS('C'!$F265*$AE$8)</f>
        <v>-8.3770002245934158E-2</v>
      </c>
      <c r="AF365" s="97">
        <f t="shared" si="716"/>
        <v>94.805298921369172</v>
      </c>
      <c r="AG365" s="97">
        <f>('C'!$E265+$AG$9+$AA$9/15)</f>
        <v>12.148777777777777</v>
      </c>
      <c r="AH365" s="97">
        <f t="shared" si="717"/>
        <v>0</v>
      </c>
      <c r="AI365" s="97">
        <f t="shared" si="718"/>
        <v>0</v>
      </c>
      <c r="AJ365" s="97">
        <f t="shared" si="719"/>
        <v>0</v>
      </c>
      <c r="AK365" s="97">
        <f t="shared" si="720"/>
        <v>0</v>
      </c>
      <c r="AL365" s="97">
        <f t="shared" si="721"/>
        <v>0</v>
      </c>
      <c r="AM365" s="97"/>
      <c r="AN365" s="97"/>
      <c r="AO365" s="97">
        <f t="shared" si="722"/>
        <v>0</v>
      </c>
      <c r="AP365" s="97">
        <f>SIN((90-$Y$9)*$AE$8)*TAN($AC$10*$AE$8)/TAN((90-'C'!$F265)*$AE$8)</f>
        <v>-2.2736844440439448E-2</v>
      </c>
      <c r="AQ365" s="97">
        <f t="shared" si="723"/>
        <v>2.5695650812758871E-2</v>
      </c>
      <c r="AR365" s="97">
        <f t="shared" si="724"/>
        <v>1.0127663357422376</v>
      </c>
      <c r="AS365" s="97">
        <f t="shared" si="725"/>
        <v>-1.2864119160605927</v>
      </c>
      <c r="AT365" s="97">
        <f t="shared" si="726"/>
        <v>-9.106959298875525</v>
      </c>
      <c r="AU365" s="97">
        <f t="shared" si="727"/>
        <v>7.8205473828149321</v>
      </c>
      <c r="AV365" s="97">
        <f t="shared" si="728"/>
        <v>190.39337121493611</v>
      </c>
      <c r="AW365" s="97" t="s">
        <v>8053</v>
      </c>
      <c r="AX365" s="97" t="s">
        <v>8053</v>
      </c>
      <c r="AY365" s="97" t="s">
        <v>8053</v>
      </c>
      <c r="AZ365" s="97">
        <f t="shared" si="729"/>
        <v>11.627407952256782</v>
      </c>
      <c r="BA365" s="97">
        <f t="shared" si="730"/>
        <v>11.627407952256782</v>
      </c>
      <c r="BB365" s="97">
        <f t="shared" si="731"/>
        <v>0.48447533134403259</v>
      </c>
      <c r="BC365" s="97">
        <f t="shared" si="732"/>
        <v>0</v>
      </c>
      <c r="BD365" s="97">
        <f t="shared" si="733"/>
        <v>0</v>
      </c>
      <c r="BE365" s="97">
        <f t="shared" si="734"/>
        <v>0</v>
      </c>
      <c r="BF365" s="97">
        <f>SIN((90-$Y$9)*$AE$8)*TAN($AC$9*$AE$8)/TAN((90-'C'!$F265)*$AE$8)</f>
        <v>-0.28123465419125254</v>
      </c>
      <c r="BG365" s="97">
        <f t="shared" si="735"/>
        <v>3.9313065427916136</v>
      </c>
      <c r="BH365" s="97">
        <f t="shared" si="736"/>
        <v>2.2206545302661587</v>
      </c>
      <c r="BI365" s="97">
        <f t="shared" si="737"/>
        <v>-7.2757587792977176</v>
      </c>
      <c r="BJ365" s="97">
        <f t="shared" si="738"/>
        <v>-63.235932093769613</v>
      </c>
      <c r="BK365" s="97">
        <f t="shared" si="739"/>
        <v>55.960173314471895</v>
      </c>
      <c r="BL365" s="97">
        <f t="shared" si="740"/>
        <v>250.51169087306732</v>
      </c>
      <c r="BM365" s="97" t="s">
        <v>8053</v>
      </c>
      <c r="BN365" s="97" t="s">
        <v>8053</v>
      </c>
      <c r="BO365" s="97" t="s">
        <v>8053</v>
      </c>
      <c r="BP365" s="97">
        <f t="shared" si="741"/>
        <v>15.87945599874257</v>
      </c>
      <c r="BQ365" s="97">
        <f t="shared" si="742"/>
        <v>15.87945599874257</v>
      </c>
      <c r="BR365" s="97">
        <f t="shared" si="743"/>
        <v>0.66164399994760703</v>
      </c>
      <c r="BS365" s="97">
        <f t="shared" si="744"/>
        <v>0</v>
      </c>
      <c r="BT365" s="97">
        <f t="shared" si="745"/>
        <v>0</v>
      </c>
      <c r="BU365" s="97">
        <f t="shared" si="746"/>
        <v>0</v>
      </c>
      <c r="BV365" s="97">
        <f>SIN((90-$Y$9)*$AE$8)*TAN($AE$10*$AE$8)/TAN((90-'C'!$F265)*$AE$8)</f>
        <v>2.2736844440439444E-2</v>
      </c>
      <c r="BW365" s="97">
        <f t="shared" si="747"/>
        <v>2.5695650812758864E-2</v>
      </c>
      <c r="BX365" s="97">
        <f t="shared" si="748"/>
        <v>1.0127663357422376</v>
      </c>
      <c r="BY365" s="97">
        <f t="shared" si="749"/>
        <v>1.2864119160605922</v>
      </c>
      <c r="BZ365" s="97">
        <f t="shared" si="750"/>
        <v>9.1069592988755232</v>
      </c>
      <c r="CA365" s="97">
        <f t="shared" si="751"/>
        <v>-7.8205473828149312</v>
      </c>
      <c r="CB365" s="97">
        <f t="shared" si="752"/>
        <v>169.60662878506389</v>
      </c>
      <c r="CC365" s="97" t="s">
        <v>8053</v>
      </c>
      <c r="CD365" s="97" t="s">
        <v>8053</v>
      </c>
      <c r="CE365" s="97" t="s">
        <v>8053</v>
      </c>
      <c r="CF365" s="97">
        <f t="shared" si="753"/>
        <v>0</v>
      </c>
      <c r="CG365" s="97">
        <f t="shared" si="754"/>
        <v>0</v>
      </c>
      <c r="CH365" s="97">
        <f t="shared" si="755"/>
        <v>0</v>
      </c>
      <c r="CI365" s="97">
        <f t="shared" si="756"/>
        <v>0</v>
      </c>
      <c r="CJ365" s="97">
        <f t="shared" si="757"/>
        <v>0</v>
      </c>
      <c r="CK365" s="97">
        <f t="shared" si="758"/>
        <v>0</v>
      </c>
      <c r="CL365" s="97">
        <f>90-'C'!$F265</f>
        <v>84.47</v>
      </c>
      <c r="CM365" s="97">
        <v>8</v>
      </c>
      <c r="CN365" s="97"/>
      <c r="CO365" s="97" t="s">
        <v>8186</v>
      </c>
      <c r="CP365" s="97">
        <f>$B358</f>
        <v>0</v>
      </c>
      <c r="CQ365" s="97"/>
      <c r="CR365" s="97" t="s">
        <v>8214</v>
      </c>
      <c r="CS365" s="97">
        <f t="shared" si="759"/>
        <v>8</v>
      </c>
      <c r="CT365" s="97">
        <f t="shared" si="760"/>
        <v>34.31666666666667</v>
      </c>
      <c r="CU365" s="97">
        <f>'C'!F275</f>
        <v>1.706</v>
      </c>
      <c r="CV365" s="97">
        <f t="shared" si="761"/>
        <v>3.1415926535897931</v>
      </c>
      <c r="CW365" s="97">
        <f t="shared" si="762"/>
        <v>1.7453292519943295E-2</v>
      </c>
      <c r="CX365" s="97">
        <f t="shared" si="763"/>
        <v>57.295779513082323</v>
      </c>
      <c r="CY365" s="97">
        <f t="shared" si="764"/>
        <v>0.59893882164272083</v>
      </c>
      <c r="CZ365" s="97">
        <f t="shared" si="765"/>
        <v>2.9775317039023263E-2</v>
      </c>
      <c r="DA365" s="97">
        <f t="shared" si="766"/>
        <v>1.6546646145153208</v>
      </c>
      <c r="DB365" s="97">
        <f t="shared" si="767"/>
        <v>85.877262524117114</v>
      </c>
      <c r="DC365" s="97">
        <f t="shared" si="768"/>
        <v>85.877262524117114</v>
      </c>
      <c r="DD365" s="97">
        <f t="shared" si="769"/>
        <v>274.1227374758829</v>
      </c>
      <c r="DE365" s="97"/>
      <c r="DF365" s="97"/>
      <c r="DG365" s="97"/>
      <c r="DH365" s="97"/>
      <c r="DI365" s="97"/>
      <c r="DJ365" s="97"/>
      <c r="DK365" s="97"/>
      <c r="DL365" s="97"/>
      <c r="DM365" s="97"/>
      <c r="DN365" s="97"/>
      <c r="DO365" s="97"/>
    </row>
    <row r="366" spans="1:119" ht="30" customHeight="1" x14ac:dyDescent="0.2">
      <c r="A366" s="98">
        <f t="shared" si="692"/>
        <v>0</v>
      </c>
      <c r="B366" s="98">
        <f t="shared" si="693"/>
        <v>0</v>
      </c>
      <c r="C366" s="98">
        <f t="shared" si="694"/>
        <v>0</v>
      </c>
      <c r="D366" s="98">
        <f t="shared" si="695"/>
        <v>0.48398031809431474</v>
      </c>
      <c r="E366" s="98">
        <f t="shared" si="696"/>
        <v>0</v>
      </c>
      <c r="F366" s="98">
        <f t="shared" si="697"/>
        <v>0.48398031809431474</v>
      </c>
      <c r="G366" s="98">
        <f t="shared" si="698"/>
        <v>0.66278628594535349</v>
      </c>
      <c r="H366" s="98">
        <f t="shared" si="699"/>
        <v>0</v>
      </c>
      <c r="I366" s="98">
        <f t="shared" si="700"/>
        <v>0.66278628594535349</v>
      </c>
      <c r="J366" s="98">
        <f t="shared" si="701"/>
        <v>0</v>
      </c>
      <c r="K366" s="98">
        <f t="shared" si="702"/>
        <v>0</v>
      </c>
      <c r="L366" s="98">
        <f t="shared" si="703"/>
        <v>0</v>
      </c>
      <c r="M366" s="98">
        <f t="shared" si="704"/>
        <v>9</v>
      </c>
      <c r="N366" s="98"/>
      <c r="O366" s="98"/>
      <c r="P366" s="97">
        <f>$G358</f>
        <v>0.65359689875379001</v>
      </c>
      <c r="Q366" s="98">
        <f t="shared" si="770"/>
        <v>9</v>
      </c>
      <c r="R366" s="97">
        <f t="shared" si="705"/>
        <v>105.87231873866266</v>
      </c>
      <c r="S366" s="97">
        <f t="shared" si="706"/>
        <v>86.344665832657256</v>
      </c>
      <c r="T366" s="97">
        <f t="shared" si="707"/>
        <v>19.5276529060054</v>
      </c>
      <c r="U366" s="97" t="str">
        <f t="shared" si="708"/>
        <v>QSOS</v>
      </c>
      <c r="V366" s="97">
        <f t="shared" si="709"/>
        <v>273.65533416734274</v>
      </c>
      <c r="W366" s="97">
        <f t="shared" si="533"/>
        <v>354</v>
      </c>
      <c r="X366" s="97">
        <f>SIN((90-$Y$9)*$AE$8)*TAN($AE$9*$AE$8)/TAN((90-'C'!$F266)*$AE$8)</f>
        <v>0.26195429137655518</v>
      </c>
      <c r="Y366" s="97">
        <f t="shared" si="710"/>
        <v>3.9313065427916092</v>
      </c>
      <c r="Z366" s="97">
        <f t="shared" si="711"/>
        <v>2.2206545302661578</v>
      </c>
      <c r="AA366" s="97">
        <f t="shared" si="712"/>
        <v>6.7745358201090191</v>
      </c>
      <c r="AB366" s="97">
        <f t="shared" si="713"/>
        <v>63.235932093769605</v>
      </c>
      <c r="AC366" s="97">
        <f t="shared" si="714"/>
        <v>-56.461396273660583</v>
      </c>
      <c r="AD366" s="97">
        <f t="shared" si="715"/>
        <v>109.98953208612139</v>
      </c>
      <c r="AE366" s="97">
        <f>(COS( 90.833*$AE$8)-SIN($Y$9*$AE$8)*SIN('C'!$F266*$AE$8))/COS($Y$9*$AE$8)/COS('C'!$F266*$AE$8)</f>
        <v>-7.9228544345447641E-2</v>
      </c>
      <c r="AF366" s="97">
        <f t="shared" si="716"/>
        <v>94.544223829094676</v>
      </c>
      <c r="AG366" s="97">
        <f>('C'!$E266+$AG$9+$AA$9/15)</f>
        <v>12.142777777777777</v>
      </c>
      <c r="AH366" s="97">
        <f t="shared" si="717"/>
        <v>0</v>
      </c>
      <c r="AI366" s="97">
        <f t="shared" si="718"/>
        <v>0</v>
      </c>
      <c r="AJ366" s="97">
        <f t="shared" si="719"/>
        <v>0</v>
      </c>
      <c r="AK366" s="97">
        <f t="shared" si="720"/>
        <v>0</v>
      </c>
      <c r="AL366" s="97">
        <f t="shared" si="721"/>
        <v>0</v>
      </c>
      <c r="AM366" s="97"/>
      <c r="AN366" s="97"/>
      <c r="AO366" s="97">
        <f t="shared" si="722"/>
        <v>0</v>
      </c>
      <c r="AP366" s="97">
        <f>SIN((90-$Y$9)*$AE$8)*TAN($AC$10*$AE$8)/TAN((90-'C'!$F266)*$AE$8)</f>
        <v>-2.1178094110279606E-2</v>
      </c>
      <c r="AQ366" s="97">
        <f t="shared" si="723"/>
        <v>2.5695650812758871E-2</v>
      </c>
      <c r="AR366" s="97">
        <f t="shared" si="724"/>
        <v>1.0127663357422376</v>
      </c>
      <c r="AS366" s="97">
        <f t="shared" si="725"/>
        <v>-1.1982071461621697</v>
      </c>
      <c r="AT366" s="97">
        <f t="shared" si="726"/>
        <v>-9.106959298875525</v>
      </c>
      <c r="AU366" s="97">
        <f t="shared" si="727"/>
        <v>7.9087521527133555</v>
      </c>
      <c r="AV366" s="97">
        <f t="shared" si="728"/>
        <v>190.30516644503768</v>
      </c>
      <c r="AW366" s="97" t="s">
        <v>8053</v>
      </c>
      <c r="AX366" s="97" t="s">
        <v>8053</v>
      </c>
      <c r="AY366" s="97" t="s">
        <v>8053</v>
      </c>
      <c r="AZ366" s="97">
        <f t="shared" si="729"/>
        <v>11.615527634263554</v>
      </c>
      <c r="BA366" s="97">
        <f t="shared" si="730"/>
        <v>11.615527634263554</v>
      </c>
      <c r="BB366" s="97">
        <f t="shared" si="731"/>
        <v>0.48398031809431474</v>
      </c>
      <c r="BC366" s="97">
        <f t="shared" si="732"/>
        <v>0</v>
      </c>
      <c r="BD366" s="97">
        <f t="shared" si="733"/>
        <v>0</v>
      </c>
      <c r="BE366" s="97">
        <f t="shared" si="734"/>
        <v>0</v>
      </c>
      <c r="BF366" s="97">
        <f>SIN((90-$Y$9)*$AE$8)*TAN($AC$9*$AE$8)/TAN((90-'C'!$F266)*$AE$8)</f>
        <v>-0.26195429137655529</v>
      </c>
      <c r="BG366" s="97">
        <f t="shared" si="735"/>
        <v>3.9313065427916136</v>
      </c>
      <c r="BH366" s="97">
        <f t="shared" si="736"/>
        <v>2.2206545302661587</v>
      </c>
      <c r="BI366" s="97">
        <f t="shared" si="737"/>
        <v>-6.7745358201090191</v>
      </c>
      <c r="BJ366" s="97">
        <f t="shared" si="738"/>
        <v>-63.235932093769613</v>
      </c>
      <c r="BK366" s="97">
        <f t="shared" si="739"/>
        <v>56.461396273660597</v>
      </c>
      <c r="BL366" s="97">
        <f t="shared" si="740"/>
        <v>250.01046791387861</v>
      </c>
      <c r="BM366" s="97" t="s">
        <v>8053</v>
      </c>
      <c r="BN366" s="97" t="s">
        <v>8053</v>
      </c>
      <c r="BO366" s="97" t="s">
        <v>8053</v>
      </c>
      <c r="BP366" s="97">
        <f t="shared" si="741"/>
        <v>15.906870862688484</v>
      </c>
      <c r="BQ366" s="97">
        <f t="shared" si="742"/>
        <v>15.906870862688484</v>
      </c>
      <c r="BR366" s="97">
        <f t="shared" si="743"/>
        <v>0.66278628594535349</v>
      </c>
      <c r="BS366" s="97">
        <f t="shared" si="744"/>
        <v>0</v>
      </c>
      <c r="BT366" s="97">
        <f t="shared" si="745"/>
        <v>0</v>
      </c>
      <c r="BU366" s="97">
        <f t="shared" si="746"/>
        <v>0</v>
      </c>
      <c r="BV366" s="97">
        <f>SIN((90-$Y$9)*$AE$8)*TAN($AE$10*$AE$8)/TAN((90-'C'!$F266)*$AE$8)</f>
        <v>2.1178094110279599E-2</v>
      </c>
      <c r="BW366" s="97">
        <f t="shared" si="747"/>
        <v>2.5695650812758864E-2</v>
      </c>
      <c r="BX366" s="97">
        <f t="shared" si="748"/>
        <v>1.0127663357422376</v>
      </c>
      <c r="BY366" s="97">
        <f t="shared" si="749"/>
        <v>1.1982071461621695</v>
      </c>
      <c r="BZ366" s="97">
        <f t="shared" si="750"/>
        <v>9.1069592988755232</v>
      </c>
      <c r="CA366" s="97">
        <f t="shared" si="751"/>
        <v>-7.9087521527133537</v>
      </c>
      <c r="CB366" s="97">
        <f t="shared" si="752"/>
        <v>169.69483355496232</v>
      </c>
      <c r="CC366" s="97" t="s">
        <v>8053</v>
      </c>
      <c r="CD366" s="97" t="s">
        <v>8053</v>
      </c>
      <c r="CE366" s="97" t="s">
        <v>8053</v>
      </c>
      <c r="CF366" s="97">
        <f t="shared" si="753"/>
        <v>0</v>
      </c>
      <c r="CG366" s="97">
        <f t="shared" si="754"/>
        <v>0</v>
      </c>
      <c r="CH366" s="97">
        <f t="shared" si="755"/>
        <v>0</v>
      </c>
      <c r="CI366" s="97">
        <f t="shared" si="756"/>
        <v>0</v>
      </c>
      <c r="CJ366" s="97">
        <f t="shared" si="757"/>
        <v>0</v>
      </c>
      <c r="CK366" s="97">
        <f t="shared" si="758"/>
        <v>0</v>
      </c>
      <c r="CL366" s="97">
        <f>90-'C'!$F266</f>
        <v>84.846999999999994</v>
      </c>
      <c r="CM366" s="97">
        <v>9</v>
      </c>
      <c r="CN366" s="97"/>
      <c r="CO366" s="97"/>
      <c r="CP366" s="97">
        <f>$G358</f>
        <v>0.65359689875379001</v>
      </c>
      <c r="CQ366" s="97"/>
      <c r="CR366" s="97" t="s">
        <v>8214</v>
      </c>
      <c r="CS366" s="97">
        <f t="shared" si="759"/>
        <v>9</v>
      </c>
      <c r="CT366" s="97">
        <f t="shared" si="760"/>
        <v>34.31666666666667</v>
      </c>
      <c r="CU366" s="97">
        <f>'C'!F276</f>
        <v>1.319</v>
      </c>
      <c r="CV366" s="97">
        <f t="shared" si="761"/>
        <v>3.1415926535897931</v>
      </c>
      <c r="CW366" s="97">
        <f t="shared" si="762"/>
        <v>1.7453292519943295E-2</v>
      </c>
      <c r="CX366" s="97">
        <f t="shared" si="763"/>
        <v>57.295779513082323</v>
      </c>
      <c r="CY366" s="97">
        <f t="shared" si="764"/>
        <v>0.59893882164272083</v>
      </c>
      <c r="CZ366" s="97">
        <f t="shared" si="765"/>
        <v>2.3020892833805207E-2</v>
      </c>
      <c r="DA366" s="97">
        <f t="shared" si="766"/>
        <v>1.6501079945601829</v>
      </c>
      <c r="DB366" s="97">
        <f t="shared" si="767"/>
        <v>86.344665832657256</v>
      </c>
      <c r="DC366" s="97">
        <f t="shared" si="768"/>
        <v>86.344665832657256</v>
      </c>
      <c r="DD366" s="97">
        <f t="shared" si="769"/>
        <v>273.65533416734274</v>
      </c>
      <c r="DE366" s="97"/>
      <c r="DF366" s="97"/>
      <c r="DG366" s="97"/>
      <c r="DH366" s="97"/>
      <c r="DI366" s="97"/>
      <c r="DJ366" s="97"/>
      <c r="DK366" s="97"/>
      <c r="DL366" s="97"/>
      <c r="DM366" s="97"/>
      <c r="DN366" s="97"/>
      <c r="DO366" s="97"/>
    </row>
    <row r="367" spans="1:119" ht="30" customHeight="1" x14ac:dyDescent="0.2">
      <c r="A367" s="98">
        <f t="shared" si="692"/>
        <v>0</v>
      </c>
      <c r="B367" s="98">
        <f t="shared" si="693"/>
        <v>0</v>
      </c>
      <c r="C367" s="98">
        <f t="shared" si="694"/>
        <v>0</v>
      </c>
      <c r="D367" s="98">
        <f t="shared" si="695"/>
        <v>0.48348495458736268</v>
      </c>
      <c r="E367" s="98">
        <f t="shared" si="696"/>
        <v>0</v>
      </c>
      <c r="F367" s="98">
        <f t="shared" si="697"/>
        <v>0.48348495458736268</v>
      </c>
      <c r="G367" s="98">
        <f t="shared" si="698"/>
        <v>0.66392915868896696</v>
      </c>
      <c r="H367" s="98">
        <f t="shared" si="699"/>
        <v>0</v>
      </c>
      <c r="I367" s="98">
        <f t="shared" si="700"/>
        <v>0.66392915868896696</v>
      </c>
      <c r="J367" s="98">
        <f t="shared" si="701"/>
        <v>0</v>
      </c>
      <c r="K367" s="98">
        <f t="shared" si="702"/>
        <v>0</v>
      </c>
      <c r="L367" s="98">
        <f t="shared" si="703"/>
        <v>0</v>
      </c>
      <c r="M367" s="98">
        <f t="shared" si="704"/>
        <v>10</v>
      </c>
      <c r="N367" s="98"/>
      <c r="O367" s="98"/>
      <c r="P367" s="97">
        <f>$H358</f>
        <v>0</v>
      </c>
      <c r="Q367" s="98">
        <f t="shared" si="770"/>
        <v>10</v>
      </c>
      <c r="R367" s="97">
        <f t="shared" si="705"/>
        <v>105.87231873866266</v>
      </c>
      <c r="S367" s="97">
        <f t="shared" si="706"/>
        <v>86.813059193267677</v>
      </c>
      <c r="T367" s="97">
        <f t="shared" si="707"/>
        <v>19.05925954539498</v>
      </c>
      <c r="U367" s="97" t="str">
        <f t="shared" si="708"/>
        <v>QSOS</v>
      </c>
      <c r="V367" s="97">
        <f t="shared" si="709"/>
        <v>273.18694080673231</v>
      </c>
      <c r="W367" s="97">
        <f t="shared" si="533"/>
        <v>355</v>
      </c>
      <c r="X367" s="97">
        <f>SIN((90-$Y$9)*$AE$8)*TAN($AE$9*$AE$8)/TAN((90-'C'!$F267)*$AE$8)</f>
        <v>0.24264574430578764</v>
      </c>
      <c r="Y367" s="97">
        <f t="shared" si="710"/>
        <v>3.9313065427916092</v>
      </c>
      <c r="Z367" s="97">
        <f t="shared" si="711"/>
        <v>2.2206545302661578</v>
      </c>
      <c r="AA367" s="97">
        <f t="shared" si="712"/>
        <v>6.2731016324081548</v>
      </c>
      <c r="AB367" s="97">
        <f t="shared" si="713"/>
        <v>63.235932093769605</v>
      </c>
      <c r="AC367" s="97">
        <f t="shared" si="714"/>
        <v>-56.962830461361449</v>
      </c>
      <c r="AD367" s="97">
        <f t="shared" si="715"/>
        <v>110.49096627382224</v>
      </c>
      <c r="AE367" s="97">
        <f>(COS( 90.833*$AE$8)-SIN($Y$9*$AE$8)*SIN('C'!$F267*$AE$8))/COS($Y$9*$AE$8)/COS('C'!$F267*$AE$8)</f>
        <v>-7.4681215463573605E-2</v>
      </c>
      <c r="AF367" s="97">
        <f t="shared" si="716"/>
        <v>94.282905927968827</v>
      </c>
      <c r="AG367" s="97">
        <f>('C'!$E267+$AG$9+$AA$9/15)</f>
        <v>12.136777777777777</v>
      </c>
      <c r="AH367" s="97">
        <f t="shared" si="717"/>
        <v>0</v>
      </c>
      <c r="AI367" s="97">
        <f t="shared" si="718"/>
        <v>0</v>
      </c>
      <c r="AJ367" s="97">
        <f t="shared" si="719"/>
        <v>0</v>
      </c>
      <c r="AK367" s="97">
        <f t="shared" si="720"/>
        <v>0</v>
      </c>
      <c r="AL367" s="97">
        <f t="shared" si="721"/>
        <v>0</v>
      </c>
      <c r="AM367" s="97"/>
      <c r="AN367" s="97"/>
      <c r="AO367" s="97">
        <f t="shared" si="722"/>
        <v>0</v>
      </c>
      <c r="AP367" s="97">
        <f>SIN((90-$Y$9)*$AE$8)*TAN($AC$10*$AE$8)/TAN((90-'C'!$F267)*$AE$8)</f>
        <v>-1.9617065180962831E-2</v>
      </c>
      <c r="AQ367" s="97">
        <f t="shared" si="723"/>
        <v>2.5695650812758871E-2</v>
      </c>
      <c r="AR367" s="97">
        <f t="shared" si="724"/>
        <v>1.0127663357422376</v>
      </c>
      <c r="AS367" s="97">
        <f t="shared" si="725"/>
        <v>-1.1098762836594378</v>
      </c>
      <c r="AT367" s="97">
        <f t="shared" si="726"/>
        <v>-9.106959298875525</v>
      </c>
      <c r="AU367" s="97">
        <f t="shared" si="727"/>
        <v>7.997083015216087</v>
      </c>
      <c r="AV367" s="97">
        <f t="shared" si="728"/>
        <v>190.21683558253497</v>
      </c>
      <c r="AW367" s="97" t="s">
        <v>8053</v>
      </c>
      <c r="AX367" s="97" t="s">
        <v>8053</v>
      </c>
      <c r="AY367" s="97" t="s">
        <v>8053</v>
      </c>
      <c r="AZ367" s="97">
        <f t="shared" si="729"/>
        <v>11.603638910096704</v>
      </c>
      <c r="BA367" s="97">
        <f t="shared" si="730"/>
        <v>11.603638910096704</v>
      </c>
      <c r="BB367" s="97">
        <f t="shared" si="731"/>
        <v>0.48348495458736268</v>
      </c>
      <c r="BC367" s="97">
        <f t="shared" si="732"/>
        <v>0</v>
      </c>
      <c r="BD367" s="97">
        <f t="shared" si="733"/>
        <v>0</v>
      </c>
      <c r="BE367" s="97">
        <f t="shared" si="734"/>
        <v>0</v>
      </c>
      <c r="BF367" s="97">
        <f>SIN((90-$Y$9)*$AE$8)*TAN($AC$9*$AE$8)/TAN((90-'C'!$F267)*$AE$8)</f>
        <v>-0.24264574430578775</v>
      </c>
      <c r="BG367" s="97">
        <f t="shared" si="735"/>
        <v>3.9313065427916136</v>
      </c>
      <c r="BH367" s="97">
        <f t="shared" si="736"/>
        <v>2.2206545302661587</v>
      </c>
      <c r="BI367" s="97">
        <f t="shared" si="737"/>
        <v>-6.2731016324081548</v>
      </c>
      <c r="BJ367" s="97">
        <f t="shared" si="738"/>
        <v>-63.235932093769613</v>
      </c>
      <c r="BK367" s="97">
        <f t="shared" si="739"/>
        <v>56.962830461361456</v>
      </c>
      <c r="BL367" s="97">
        <f t="shared" si="740"/>
        <v>249.50903372617776</v>
      </c>
      <c r="BM367" s="97" t="s">
        <v>8053</v>
      </c>
      <c r="BN367" s="97" t="s">
        <v>8053</v>
      </c>
      <c r="BO367" s="97" t="s">
        <v>8053</v>
      </c>
      <c r="BP367" s="97">
        <f t="shared" si="741"/>
        <v>15.934299808535208</v>
      </c>
      <c r="BQ367" s="97">
        <f t="shared" si="742"/>
        <v>15.934299808535208</v>
      </c>
      <c r="BR367" s="97">
        <f t="shared" si="743"/>
        <v>0.66392915868896696</v>
      </c>
      <c r="BS367" s="97">
        <f t="shared" si="744"/>
        <v>0</v>
      </c>
      <c r="BT367" s="97">
        <f t="shared" si="745"/>
        <v>0</v>
      </c>
      <c r="BU367" s="97">
        <f t="shared" si="746"/>
        <v>0</v>
      </c>
      <c r="BV367" s="97">
        <f>SIN((90-$Y$9)*$AE$8)*TAN($AE$10*$AE$8)/TAN((90-'C'!$F267)*$AE$8)</f>
        <v>1.9617065180962824E-2</v>
      </c>
      <c r="BW367" s="97">
        <f t="shared" si="747"/>
        <v>2.5695650812758864E-2</v>
      </c>
      <c r="BX367" s="97">
        <f t="shared" si="748"/>
        <v>1.0127663357422376</v>
      </c>
      <c r="BY367" s="97">
        <f t="shared" si="749"/>
        <v>1.1098762836594371</v>
      </c>
      <c r="BZ367" s="97">
        <f t="shared" si="750"/>
        <v>9.1069592988755232</v>
      </c>
      <c r="CA367" s="97">
        <f t="shared" si="751"/>
        <v>-7.9970830152160861</v>
      </c>
      <c r="CB367" s="97">
        <f t="shared" si="752"/>
        <v>169.78316441746503</v>
      </c>
      <c r="CC367" s="97" t="s">
        <v>8053</v>
      </c>
      <c r="CD367" s="97" t="s">
        <v>8053</v>
      </c>
      <c r="CE367" s="97" t="s">
        <v>8053</v>
      </c>
      <c r="CF367" s="97">
        <f t="shared" si="753"/>
        <v>0</v>
      </c>
      <c r="CG367" s="97">
        <f t="shared" si="754"/>
        <v>0</v>
      </c>
      <c r="CH367" s="97">
        <f t="shared" si="755"/>
        <v>0</v>
      </c>
      <c r="CI367" s="97">
        <f t="shared" si="756"/>
        <v>0</v>
      </c>
      <c r="CJ367" s="97">
        <f t="shared" si="757"/>
        <v>0</v>
      </c>
      <c r="CK367" s="97">
        <f t="shared" si="758"/>
        <v>0</v>
      </c>
      <c r="CL367" s="97">
        <f>90-'C'!$F267</f>
        <v>85.224999999999994</v>
      </c>
      <c r="CM367" s="97">
        <v>10</v>
      </c>
      <c r="CN367" s="97"/>
      <c r="CO367" s="97"/>
      <c r="CP367" s="97">
        <f>$H358</f>
        <v>0</v>
      </c>
      <c r="CQ367" s="97"/>
      <c r="CR367" s="97" t="s">
        <v>8214</v>
      </c>
      <c r="CS367" s="97">
        <f t="shared" si="759"/>
        <v>10</v>
      </c>
      <c r="CT367" s="97">
        <f t="shared" si="760"/>
        <v>34.31666666666667</v>
      </c>
      <c r="CU367" s="97">
        <f>'C'!F277</f>
        <v>0.93100000000000005</v>
      </c>
      <c r="CV367" s="97">
        <f t="shared" si="761"/>
        <v>3.1415926535897931</v>
      </c>
      <c r="CW367" s="97">
        <f t="shared" si="762"/>
        <v>1.7453292519943295E-2</v>
      </c>
      <c r="CX367" s="97">
        <f t="shared" si="763"/>
        <v>57.295779513082323</v>
      </c>
      <c r="CY367" s="97">
        <f t="shared" si="764"/>
        <v>0.59893882164272083</v>
      </c>
      <c r="CZ367" s="97">
        <f t="shared" si="765"/>
        <v>1.6249015336067207E-2</v>
      </c>
      <c r="DA367" s="97">
        <f t="shared" si="766"/>
        <v>1.6455471367911356</v>
      </c>
      <c r="DB367" s="97">
        <f t="shared" si="767"/>
        <v>86.813059193267677</v>
      </c>
      <c r="DC367" s="97">
        <f t="shared" si="768"/>
        <v>86.813059193267677</v>
      </c>
      <c r="DD367" s="97">
        <f t="shared" si="769"/>
        <v>273.18694080673231</v>
      </c>
      <c r="DE367" s="97"/>
      <c r="DF367" s="97"/>
      <c r="DG367" s="97"/>
      <c r="DH367" s="97"/>
      <c r="DI367" s="97"/>
      <c r="DJ367" s="97"/>
      <c r="DK367" s="97"/>
      <c r="DL367" s="97"/>
      <c r="DM367" s="97"/>
      <c r="DN367" s="97"/>
      <c r="DO367" s="97"/>
    </row>
    <row r="368" spans="1:119" ht="30" customHeight="1" x14ac:dyDescent="0.2">
      <c r="A368" s="98">
        <f t="shared" si="692"/>
        <v>0</v>
      </c>
      <c r="B368" s="98">
        <f t="shared" si="693"/>
        <v>0</v>
      </c>
      <c r="C368" s="98">
        <f t="shared" si="694"/>
        <v>0</v>
      </c>
      <c r="D368" s="98">
        <f t="shared" si="695"/>
        <v>0.48298857263689526</v>
      </c>
      <c r="E368" s="98">
        <f t="shared" si="696"/>
        <v>0</v>
      </c>
      <c r="F368" s="98">
        <f t="shared" si="697"/>
        <v>0.48298857263689526</v>
      </c>
      <c r="G368" s="98">
        <f t="shared" si="698"/>
        <v>0.6650765077596994</v>
      </c>
      <c r="H368" s="98">
        <f t="shared" si="699"/>
        <v>0</v>
      </c>
      <c r="I368" s="98">
        <f t="shared" si="700"/>
        <v>0.6650765077596994</v>
      </c>
      <c r="J368" s="98">
        <f t="shared" si="701"/>
        <v>0</v>
      </c>
      <c r="K368" s="98">
        <f t="shared" si="702"/>
        <v>0</v>
      </c>
      <c r="L368" s="98">
        <f t="shared" si="703"/>
        <v>0</v>
      </c>
      <c r="M368" s="98">
        <f t="shared" si="704"/>
        <v>11</v>
      </c>
      <c r="N368" s="98" t="s">
        <v>8187</v>
      </c>
      <c r="O368" s="98"/>
      <c r="P368" s="97"/>
      <c r="Q368" s="98">
        <f t="shared" si="770"/>
        <v>11</v>
      </c>
      <c r="R368" s="97">
        <f t="shared" si="705"/>
        <v>105.87231873866266</v>
      </c>
      <c r="S368" s="97">
        <f t="shared" si="706"/>
        <v>87.282840880790033</v>
      </c>
      <c r="T368" s="97">
        <f t="shared" si="707"/>
        <v>18.589477857872623</v>
      </c>
      <c r="U368" s="97" t="str">
        <f t="shared" si="708"/>
        <v>QSOS</v>
      </c>
      <c r="V368" s="97">
        <f t="shared" si="709"/>
        <v>272.71715911920995</v>
      </c>
      <c r="W368" s="97">
        <f t="shared" si="533"/>
        <v>356</v>
      </c>
      <c r="X368" s="97">
        <f>SIN((90-$Y$9)*$AE$8)*TAN($AE$9*$AE$8)/TAN((90-'C'!$F268)*$AE$8)</f>
        <v>0.22325647197460075</v>
      </c>
      <c r="Y368" s="97">
        <f t="shared" si="710"/>
        <v>3.9313065427916092</v>
      </c>
      <c r="Z368" s="97">
        <f t="shared" si="711"/>
        <v>2.2206545302661578</v>
      </c>
      <c r="AA368" s="97">
        <f t="shared" si="712"/>
        <v>5.7700559669444758</v>
      </c>
      <c r="AB368" s="97">
        <f t="shared" si="713"/>
        <v>63.235932093769605</v>
      </c>
      <c r="AC368" s="97">
        <f t="shared" si="714"/>
        <v>-57.46587612682513</v>
      </c>
      <c r="AD368" s="97">
        <f t="shared" si="715"/>
        <v>110.99401193928591</v>
      </c>
      <c r="AE368" s="97">
        <f>(COS( 90.833*$AE$8)-SIN($Y$9*$AE$8)*SIN('C'!$F268*$AE$8))/COS($Y$9*$AE$8)/COS('C'!$F268*$AE$8)</f>
        <v>-7.0115649579774453E-2</v>
      </c>
      <c r="AF368" s="97">
        <f t="shared" si="716"/>
        <v>94.020629772090558</v>
      </c>
      <c r="AG368" s="97">
        <f>('C'!$E268+$AG$9+$AA$9/15)</f>
        <v>12.130777777777777</v>
      </c>
      <c r="AH368" s="97">
        <f t="shared" si="717"/>
        <v>0</v>
      </c>
      <c r="AI368" s="97">
        <f t="shared" si="718"/>
        <v>0</v>
      </c>
      <c r="AJ368" s="97">
        <f t="shared" si="719"/>
        <v>0</v>
      </c>
      <c r="AK368" s="97">
        <f t="shared" si="720"/>
        <v>0</v>
      </c>
      <c r="AL368" s="97">
        <f t="shared" si="721"/>
        <v>0</v>
      </c>
      <c r="AM368" s="97"/>
      <c r="AN368" s="97"/>
      <c r="AO368" s="97">
        <f t="shared" si="722"/>
        <v>0</v>
      </c>
      <c r="AP368" s="97">
        <f>SIN((90-$Y$9)*$AE$8)*TAN($AC$10*$AE$8)/TAN((90-'C'!$F268)*$AE$8)</f>
        <v>-1.8049509894878794E-2</v>
      </c>
      <c r="AQ368" s="97">
        <f t="shared" si="723"/>
        <v>2.5695650812758871E-2</v>
      </c>
      <c r="AR368" s="97">
        <f t="shared" si="724"/>
        <v>1.0127663357422376</v>
      </c>
      <c r="AS368" s="97">
        <f t="shared" si="725"/>
        <v>-1.021178781491187</v>
      </c>
      <c r="AT368" s="97">
        <f t="shared" si="726"/>
        <v>-9.106959298875525</v>
      </c>
      <c r="AU368" s="97">
        <f t="shared" si="727"/>
        <v>8.0857805173843378</v>
      </c>
      <c r="AV368" s="97">
        <f t="shared" si="728"/>
        <v>190.12813808036671</v>
      </c>
      <c r="AW368" s="97" t="s">
        <v>8053</v>
      </c>
      <c r="AX368" s="97" t="s">
        <v>8053</v>
      </c>
      <c r="AY368" s="97" t="s">
        <v>8053</v>
      </c>
      <c r="AZ368" s="97">
        <f t="shared" si="729"/>
        <v>11.591725743285487</v>
      </c>
      <c r="BA368" s="97">
        <f t="shared" si="730"/>
        <v>11.591725743285487</v>
      </c>
      <c r="BB368" s="97">
        <f t="shared" si="731"/>
        <v>0.48298857263689526</v>
      </c>
      <c r="BC368" s="97">
        <f t="shared" si="732"/>
        <v>0</v>
      </c>
      <c r="BD368" s="97">
        <f t="shared" si="733"/>
        <v>0</v>
      </c>
      <c r="BE368" s="97">
        <f t="shared" si="734"/>
        <v>0</v>
      </c>
      <c r="BF368" s="97">
        <f>SIN((90-$Y$9)*$AE$8)*TAN($AC$9*$AE$8)/TAN((90-'C'!$F268)*$AE$8)</f>
        <v>-0.22325647197460083</v>
      </c>
      <c r="BG368" s="97">
        <f t="shared" si="735"/>
        <v>3.9313065427916136</v>
      </c>
      <c r="BH368" s="97">
        <f t="shared" si="736"/>
        <v>2.2206545302661587</v>
      </c>
      <c r="BI368" s="97">
        <f t="shared" si="737"/>
        <v>-5.7700559669444749</v>
      </c>
      <c r="BJ368" s="97">
        <f t="shared" si="738"/>
        <v>-63.235932093769613</v>
      </c>
      <c r="BK368" s="97">
        <f t="shared" si="739"/>
        <v>57.465876126825137</v>
      </c>
      <c r="BL368" s="97">
        <f t="shared" si="740"/>
        <v>249.00598806071409</v>
      </c>
      <c r="BM368" s="97" t="s">
        <v>8053</v>
      </c>
      <c r="BN368" s="97" t="s">
        <v>8053</v>
      </c>
      <c r="BO368" s="97" t="s">
        <v>8053</v>
      </c>
      <c r="BP368" s="97">
        <f t="shared" si="741"/>
        <v>15.961836186232786</v>
      </c>
      <c r="BQ368" s="97">
        <f t="shared" si="742"/>
        <v>15.961836186232786</v>
      </c>
      <c r="BR368" s="97">
        <f t="shared" si="743"/>
        <v>0.6650765077596994</v>
      </c>
      <c r="BS368" s="97">
        <f t="shared" si="744"/>
        <v>0</v>
      </c>
      <c r="BT368" s="97">
        <f t="shared" si="745"/>
        <v>0</v>
      </c>
      <c r="BU368" s="97">
        <f t="shared" si="746"/>
        <v>0</v>
      </c>
      <c r="BV368" s="97">
        <f>SIN((90-$Y$9)*$AE$8)*TAN($AE$10*$AE$8)/TAN((90-'C'!$F268)*$AE$8)</f>
        <v>1.8049509894878787E-2</v>
      </c>
      <c r="BW368" s="97">
        <f t="shared" si="747"/>
        <v>2.5695650812758864E-2</v>
      </c>
      <c r="BX368" s="97">
        <f t="shared" si="748"/>
        <v>1.0127663357422376</v>
      </c>
      <c r="BY368" s="97">
        <f t="shared" si="749"/>
        <v>1.0211787814911866</v>
      </c>
      <c r="BZ368" s="97">
        <f t="shared" si="750"/>
        <v>9.1069592988755232</v>
      </c>
      <c r="CA368" s="97">
        <f t="shared" si="751"/>
        <v>-8.085780517384336</v>
      </c>
      <c r="CB368" s="97">
        <f t="shared" si="752"/>
        <v>169.87186191963329</v>
      </c>
      <c r="CC368" s="97" t="s">
        <v>8053</v>
      </c>
      <c r="CD368" s="97" t="s">
        <v>8053</v>
      </c>
      <c r="CE368" s="97" t="s">
        <v>8053</v>
      </c>
      <c r="CF368" s="97">
        <f t="shared" si="753"/>
        <v>0</v>
      </c>
      <c r="CG368" s="97">
        <f t="shared" si="754"/>
        <v>0</v>
      </c>
      <c r="CH368" s="97">
        <f t="shared" si="755"/>
        <v>0</v>
      </c>
      <c r="CI368" s="97">
        <f t="shared" si="756"/>
        <v>0</v>
      </c>
      <c r="CJ368" s="97">
        <f t="shared" si="757"/>
        <v>0</v>
      </c>
      <c r="CK368" s="97">
        <f t="shared" si="758"/>
        <v>0</v>
      </c>
      <c r="CL368" s="97">
        <f>90-'C'!$F268</f>
        <v>85.605000000000004</v>
      </c>
      <c r="CM368" s="97">
        <v>11</v>
      </c>
      <c r="CN368" s="97" t="s">
        <v>8187</v>
      </c>
      <c r="CO368" s="97"/>
      <c r="CP368" s="97"/>
      <c r="CQ368" s="97"/>
      <c r="CR368" s="97" t="s">
        <v>8214</v>
      </c>
      <c r="CS368" s="97">
        <f t="shared" si="759"/>
        <v>11</v>
      </c>
      <c r="CT368" s="97">
        <f t="shared" si="760"/>
        <v>34.31666666666667</v>
      </c>
      <c r="CU368" s="97">
        <f>'C'!F278</f>
        <v>0.54200000000000004</v>
      </c>
      <c r="CV368" s="97">
        <f t="shared" si="761"/>
        <v>3.1415926535897931</v>
      </c>
      <c r="CW368" s="97">
        <f t="shared" si="762"/>
        <v>1.7453292519943295E-2</v>
      </c>
      <c r="CX368" s="97">
        <f t="shared" si="763"/>
        <v>57.295779513082323</v>
      </c>
      <c r="CY368" s="97">
        <f t="shared" si="764"/>
        <v>0.59893882164272083</v>
      </c>
      <c r="CZ368" s="97">
        <f t="shared" si="765"/>
        <v>9.459684545809267E-3</v>
      </c>
      <c r="DA368" s="97">
        <f t="shared" si="766"/>
        <v>1.6409695543215861</v>
      </c>
      <c r="DB368" s="97">
        <f t="shared" si="767"/>
        <v>87.282840880790033</v>
      </c>
      <c r="DC368" s="97">
        <f t="shared" si="768"/>
        <v>87.282840880790033</v>
      </c>
      <c r="DD368" s="97">
        <f t="shared" si="769"/>
        <v>272.71715911920995</v>
      </c>
      <c r="DE368" s="97"/>
      <c r="DF368" s="97"/>
      <c r="DG368" s="97"/>
      <c r="DH368" s="97"/>
      <c r="DI368" s="97"/>
      <c r="DJ368" s="97"/>
      <c r="DK368" s="97"/>
      <c r="DL368" s="97"/>
      <c r="DM368" s="97"/>
      <c r="DN368" s="97"/>
      <c r="DO368" s="97"/>
    </row>
    <row r="369" spans="1:119" ht="30" customHeight="1" x14ac:dyDescent="0.2">
      <c r="A369" s="98">
        <f t="shared" si="692"/>
        <v>0</v>
      </c>
      <c r="B369" s="98">
        <f t="shared" si="693"/>
        <v>0</v>
      </c>
      <c r="C369" s="98">
        <f t="shared" si="694"/>
        <v>0</v>
      </c>
      <c r="D369" s="98">
        <f t="shared" si="695"/>
        <v>0.48253346782462164</v>
      </c>
      <c r="E369" s="98">
        <f t="shared" si="696"/>
        <v>0</v>
      </c>
      <c r="F369" s="98">
        <f t="shared" si="697"/>
        <v>0.48253346782462164</v>
      </c>
      <c r="G369" s="98">
        <f t="shared" si="698"/>
        <v>0.66626652976834233</v>
      </c>
      <c r="H369" s="98">
        <f t="shared" si="699"/>
        <v>0</v>
      </c>
      <c r="I369" s="98">
        <f t="shared" si="700"/>
        <v>0.66626652976834233</v>
      </c>
      <c r="J369" s="98">
        <f t="shared" si="701"/>
        <v>0</v>
      </c>
      <c r="K369" s="98">
        <f t="shared" si="702"/>
        <v>0</v>
      </c>
      <c r="L369" s="98">
        <f t="shared" si="703"/>
        <v>0</v>
      </c>
      <c r="M369" s="98">
        <f t="shared" si="704"/>
        <v>12</v>
      </c>
      <c r="N369" s="98"/>
      <c r="O369" s="98" t="s">
        <v>8188</v>
      </c>
      <c r="P369" s="97"/>
      <c r="Q369" s="98">
        <f t="shared" si="770"/>
        <v>12</v>
      </c>
      <c r="R369" s="97">
        <f t="shared" si="705"/>
        <v>105.87231873866266</v>
      </c>
      <c r="S369" s="97">
        <f t="shared" si="706"/>
        <v>87.751974230718105</v>
      </c>
      <c r="T369" s="97">
        <f t="shared" si="707"/>
        <v>18.120344507944552</v>
      </c>
      <c r="U369" s="97" t="str">
        <f t="shared" si="708"/>
        <v>QSOS</v>
      </c>
      <c r="V369" s="97">
        <f t="shared" si="709"/>
        <v>272.24802576928187</v>
      </c>
      <c r="W369" s="97">
        <f t="shared" si="533"/>
        <v>357</v>
      </c>
      <c r="X369" s="97">
        <f>SIN((90-$Y$9)*$AE$8)*TAN($AE$9*$AE$8)/TAN((90-'C'!$F269)*$AE$8)</f>
        <v>0.20383600903421126</v>
      </c>
      <c r="Y369" s="97">
        <f t="shared" si="710"/>
        <v>3.9313065427916092</v>
      </c>
      <c r="Z369" s="97">
        <f t="shared" si="711"/>
        <v>2.2206545302661578</v>
      </c>
      <c r="AA369" s="97">
        <f t="shared" si="712"/>
        <v>5.2666480438330963</v>
      </c>
      <c r="AB369" s="97">
        <f t="shared" si="713"/>
        <v>63.235932093769605</v>
      </c>
      <c r="AC369" s="97">
        <f t="shared" si="714"/>
        <v>-57.969284049936512</v>
      </c>
      <c r="AD369" s="97">
        <f t="shared" si="715"/>
        <v>111.49741986239729</v>
      </c>
      <c r="AE369" s="97">
        <f>(COS( 90.833*$AE$8)-SIN($Y$9*$AE$8)*SIN('C'!$F269*$AE$8))/COS($Y$9*$AE$8)/COS('C'!$F269*$AE$8)</f>
        <v>-6.5543518506724838E-2</v>
      </c>
      <c r="AF369" s="97">
        <f t="shared" si="716"/>
        <v>93.758061009390701</v>
      </c>
      <c r="AG369" s="97">
        <f>('C'!$E269+$AG$9+$AA$9/15)</f>
        <v>12.125777777777781</v>
      </c>
      <c r="AH369" s="97">
        <f t="shared" si="717"/>
        <v>0</v>
      </c>
      <c r="AI369" s="97">
        <f t="shared" si="718"/>
        <v>0</v>
      </c>
      <c r="AJ369" s="97">
        <f t="shared" si="719"/>
        <v>0</v>
      </c>
      <c r="AK369" s="97">
        <f t="shared" si="720"/>
        <v>0</v>
      </c>
      <c r="AL369" s="97">
        <f t="shared" si="721"/>
        <v>0</v>
      </c>
      <c r="AM369" s="97"/>
      <c r="AN369" s="97"/>
      <c r="AO369" s="97">
        <f t="shared" si="722"/>
        <v>0</v>
      </c>
      <c r="AP369" s="97">
        <f>SIN((90-$Y$9)*$AE$8)*TAN($AC$10*$AE$8)/TAN((90-'C'!$F269)*$AE$8)</f>
        <v>-1.6479432956434805E-2</v>
      </c>
      <c r="AQ369" s="97">
        <f t="shared" si="723"/>
        <v>2.5695650812758871E-2</v>
      </c>
      <c r="AR369" s="97">
        <f t="shared" si="724"/>
        <v>1.0127663357422376</v>
      </c>
      <c r="AS369" s="97">
        <f t="shared" si="725"/>
        <v>-0.93234104907261528</v>
      </c>
      <c r="AT369" s="97">
        <f t="shared" si="726"/>
        <v>-9.106959298875525</v>
      </c>
      <c r="AU369" s="97">
        <f t="shared" si="727"/>
        <v>8.1746182498029096</v>
      </c>
      <c r="AV369" s="97">
        <f t="shared" si="728"/>
        <v>190.03930034794814</v>
      </c>
      <c r="AW369" s="97" t="s">
        <v>8053</v>
      </c>
      <c r="AX369" s="97" t="s">
        <v>8053</v>
      </c>
      <c r="AY369" s="97" t="s">
        <v>8053</v>
      </c>
      <c r="AZ369" s="97">
        <f t="shared" si="729"/>
        <v>11.58080322779092</v>
      </c>
      <c r="BA369" s="97">
        <f t="shared" si="730"/>
        <v>11.58080322779092</v>
      </c>
      <c r="BB369" s="97">
        <f t="shared" si="731"/>
        <v>0.48253346782462164</v>
      </c>
      <c r="BC369" s="97">
        <f t="shared" si="732"/>
        <v>0</v>
      </c>
      <c r="BD369" s="97">
        <f t="shared" si="733"/>
        <v>0</v>
      </c>
      <c r="BE369" s="97">
        <f t="shared" si="734"/>
        <v>0</v>
      </c>
      <c r="BF369" s="97">
        <f>SIN((90-$Y$9)*$AE$8)*TAN($AC$9*$AE$8)/TAN((90-'C'!$F269)*$AE$8)</f>
        <v>-0.20383600903421134</v>
      </c>
      <c r="BG369" s="97">
        <f t="shared" si="735"/>
        <v>3.9313065427916136</v>
      </c>
      <c r="BH369" s="97">
        <f t="shared" si="736"/>
        <v>2.2206545302661587</v>
      </c>
      <c r="BI369" s="97">
        <f t="shared" si="737"/>
        <v>-5.2666480438330963</v>
      </c>
      <c r="BJ369" s="97">
        <f t="shared" si="738"/>
        <v>-63.235932093769613</v>
      </c>
      <c r="BK369" s="97">
        <f t="shared" si="739"/>
        <v>57.969284049936519</v>
      </c>
      <c r="BL369" s="97">
        <f t="shared" si="740"/>
        <v>248.50258013760271</v>
      </c>
      <c r="BM369" s="97" t="s">
        <v>8053</v>
      </c>
      <c r="BN369" s="97" t="s">
        <v>8053</v>
      </c>
      <c r="BO369" s="97" t="s">
        <v>8053</v>
      </c>
      <c r="BP369" s="97">
        <f t="shared" si="741"/>
        <v>15.990396714440216</v>
      </c>
      <c r="BQ369" s="97">
        <f t="shared" si="742"/>
        <v>15.990396714440216</v>
      </c>
      <c r="BR369" s="97">
        <f t="shared" si="743"/>
        <v>0.66626652976834233</v>
      </c>
      <c r="BS369" s="97">
        <f t="shared" si="744"/>
        <v>0</v>
      </c>
      <c r="BT369" s="97">
        <f t="shared" si="745"/>
        <v>0</v>
      </c>
      <c r="BU369" s="97">
        <f t="shared" si="746"/>
        <v>0</v>
      </c>
      <c r="BV369" s="97">
        <f>SIN((90-$Y$9)*$AE$8)*TAN($AE$10*$AE$8)/TAN((90-'C'!$F269)*$AE$8)</f>
        <v>1.6479432956434802E-2</v>
      </c>
      <c r="BW369" s="97">
        <f t="shared" si="747"/>
        <v>2.5695650812758864E-2</v>
      </c>
      <c r="BX369" s="97">
        <f t="shared" si="748"/>
        <v>1.0127663357422376</v>
      </c>
      <c r="BY369" s="97">
        <f t="shared" si="749"/>
        <v>0.93234104907261506</v>
      </c>
      <c r="BZ369" s="97">
        <f t="shared" si="750"/>
        <v>9.1069592988755232</v>
      </c>
      <c r="CA369" s="97">
        <f t="shared" si="751"/>
        <v>-8.1746182498029079</v>
      </c>
      <c r="CB369" s="97">
        <f t="shared" si="752"/>
        <v>169.96069965205186</v>
      </c>
      <c r="CC369" s="97" t="s">
        <v>8053</v>
      </c>
      <c r="CD369" s="97" t="s">
        <v>8053</v>
      </c>
      <c r="CE369" s="97" t="s">
        <v>8053</v>
      </c>
      <c r="CF369" s="97">
        <f t="shared" si="753"/>
        <v>0</v>
      </c>
      <c r="CG369" s="97">
        <f t="shared" si="754"/>
        <v>0</v>
      </c>
      <c r="CH369" s="97">
        <f t="shared" si="755"/>
        <v>0</v>
      </c>
      <c r="CI369" s="97">
        <f t="shared" si="756"/>
        <v>0</v>
      </c>
      <c r="CJ369" s="97">
        <f t="shared" si="757"/>
        <v>0</v>
      </c>
      <c r="CK369" s="97">
        <f t="shared" si="758"/>
        <v>0</v>
      </c>
      <c r="CL369" s="97">
        <f>90-'C'!$F269</f>
        <v>85.986000000000004</v>
      </c>
      <c r="CM369" s="97">
        <v>12</v>
      </c>
      <c r="CN369" s="97"/>
      <c r="CO369" s="97" t="s">
        <v>8188</v>
      </c>
      <c r="CP369" s="97"/>
      <c r="CQ369" s="97"/>
      <c r="CR369" s="97" t="s">
        <v>8214</v>
      </c>
      <c r="CS369" s="97">
        <f t="shared" si="759"/>
        <v>12</v>
      </c>
      <c r="CT369" s="97">
        <f t="shared" si="760"/>
        <v>34.31666666666667</v>
      </c>
      <c r="CU369" s="97">
        <f>'C'!F279</f>
        <v>0.154</v>
      </c>
      <c r="CV369" s="97">
        <f t="shared" si="761"/>
        <v>3.1415926535897931</v>
      </c>
      <c r="CW369" s="97">
        <f t="shared" si="762"/>
        <v>1.7453292519943295E-2</v>
      </c>
      <c r="CX369" s="97">
        <f t="shared" si="763"/>
        <v>57.295779513082323</v>
      </c>
      <c r="CY369" s="97">
        <f t="shared" si="764"/>
        <v>0.59893882164272083</v>
      </c>
      <c r="CZ369" s="97">
        <f t="shared" si="765"/>
        <v>2.6878070480712674E-3</v>
      </c>
      <c r="DA369" s="97">
        <f t="shared" si="766"/>
        <v>1.6363868648995858</v>
      </c>
      <c r="DB369" s="97">
        <f t="shared" si="767"/>
        <v>87.751974230718105</v>
      </c>
      <c r="DC369" s="97">
        <f t="shared" si="768"/>
        <v>87.751974230718105</v>
      </c>
      <c r="DD369" s="97">
        <f t="shared" si="769"/>
        <v>272.24802576928187</v>
      </c>
      <c r="DE369" s="97"/>
      <c r="DF369" s="97"/>
      <c r="DG369" s="97"/>
      <c r="DH369" s="97"/>
      <c r="DI369" s="97"/>
      <c r="DJ369" s="97"/>
      <c r="DK369" s="97"/>
      <c r="DL369" s="97"/>
      <c r="DM369" s="97"/>
      <c r="DN369" s="97"/>
      <c r="DO369" s="97"/>
    </row>
    <row r="370" spans="1:119" ht="30" customHeight="1" x14ac:dyDescent="0.2">
      <c r="A370" s="98">
        <f t="shared" si="692"/>
        <v>0</v>
      </c>
      <c r="B370" s="98">
        <f t="shared" si="693"/>
        <v>0</v>
      </c>
      <c r="C370" s="98">
        <f t="shared" si="694"/>
        <v>0</v>
      </c>
      <c r="D370" s="98">
        <f t="shared" si="695"/>
        <v>0.48203628597686082</v>
      </c>
      <c r="E370" s="98">
        <f t="shared" si="696"/>
        <v>0</v>
      </c>
      <c r="F370" s="98">
        <f t="shared" si="697"/>
        <v>0.48203628597686082</v>
      </c>
      <c r="G370" s="98">
        <f t="shared" si="698"/>
        <v>0.66741611141563917</v>
      </c>
      <c r="H370" s="98">
        <f t="shared" si="699"/>
        <v>0</v>
      </c>
      <c r="I370" s="98">
        <f t="shared" si="700"/>
        <v>0.66741611141563917</v>
      </c>
      <c r="J370" s="98">
        <f t="shared" si="701"/>
        <v>0</v>
      </c>
      <c r="K370" s="98">
        <f t="shared" si="702"/>
        <v>0</v>
      </c>
      <c r="L370" s="98">
        <f t="shared" si="703"/>
        <v>0</v>
      </c>
      <c r="M370" s="98">
        <f t="shared" si="704"/>
        <v>13</v>
      </c>
      <c r="N370" s="98"/>
      <c r="O370" s="98"/>
      <c r="P370" s="97">
        <f>$D358</f>
        <v>0.48779410932226641</v>
      </c>
      <c r="Q370" s="98">
        <f t="shared" si="770"/>
        <v>13</v>
      </c>
      <c r="R370" s="97">
        <f t="shared" si="705"/>
        <v>105.87231873866266</v>
      </c>
      <c r="S370" s="97">
        <f t="shared" si="706"/>
        <v>88.222119423832495</v>
      </c>
      <c r="T370" s="97">
        <f t="shared" si="707"/>
        <v>17.650199314830161</v>
      </c>
      <c r="U370" s="97" t="str">
        <f t="shared" si="708"/>
        <v>QSOS</v>
      </c>
      <c r="V370" s="97">
        <f t="shared" si="709"/>
        <v>271.77788057616749</v>
      </c>
      <c r="W370" s="97">
        <f t="shared" si="533"/>
        <v>358</v>
      </c>
      <c r="X370" s="97">
        <f>SIN((90-$Y$9)*$AE$8)*TAN($AE$9*$AE$8)/TAN((90-'C'!$F270)*$AE$8)</f>
        <v>0.18438275958414738</v>
      </c>
      <c r="Y370" s="97">
        <f t="shared" si="710"/>
        <v>3.9313065427916092</v>
      </c>
      <c r="Z370" s="97">
        <f t="shared" si="711"/>
        <v>2.2206545302661578</v>
      </c>
      <c r="AA370" s="97">
        <f t="shared" si="712"/>
        <v>4.7627986508062028</v>
      </c>
      <c r="AB370" s="97">
        <f t="shared" si="713"/>
        <v>63.235932093769605</v>
      </c>
      <c r="AC370" s="97">
        <f t="shared" si="714"/>
        <v>-58.473133442963402</v>
      </c>
      <c r="AD370" s="97">
        <f t="shared" si="715"/>
        <v>112.00126925542421</v>
      </c>
      <c r="AE370" s="97">
        <f>(COS( 90.833*$AE$8)-SIN($Y$9*$AE$8)*SIN('C'!$F270*$AE$8))/COS($Y$9*$AE$8)/COS('C'!$F270*$AE$8)</f>
        <v>-6.0964451524944695E-2</v>
      </c>
      <c r="AF370" s="97">
        <f t="shared" si="716"/>
        <v>93.495173121229172</v>
      </c>
      <c r="AG370" s="97">
        <f>('C'!$E270+$AG$9+$AA$9/15)</f>
        <v>12.119777777777781</v>
      </c>
      <c r="AH370" s="97">
        <f t="shared" si="717"/>
        <v>0</v>
      </c>
      <c r="AI370" s="97">
        <f t="shared" si="718"/>
        <v>0</v>
      </c>
      <c r="AJ370" s="97">
        <f t="shared" si="719"/>
        <v>0</v>
      </c>
      <c r="AK370" s="97">
        <f t="shared" si="720"/>
        <v>0</v>
      </c>
      <c r="AL370" s="97">
        <f t="shared" si="721"/>
        <v>0</v>
      </c>
      <c r="AM370" s="97"/>
      <c r="AN370" s="97"/>
      <c r="AO370" s="97">
        <f t="shared" si="722"/>
        <v>0</v>
      </c>
      <c r="AP370" s="97">
        <f>SIN((90-$Y$9)*$AE$8)*TAN($AC$10*$AE$8)/TAN((90-'C'!$F270)*$AE$8)</f>
        <v>-1.4906705342623819E-2</v>
      </c>
      <c r="AQ370" s="97">
        <f t="shared" si="723"/>
        <v>2.5695650812758871E-2</v>
      </c>
      <c r="AR370" s="97">
        <f t="shared" si="724"/>
        <v>1.0127663357422376</v>
      </c>
      <c r="AS370" s="97">
        <f t="shared" si="725"/>
        <v>-0.84335558387871312</v>
      </c>
      <c r="AT370" s="97">
        <f t="shared" si="726"/>
        <v>-9.106959298875525</v>
      </c>
      <c r="AU370" s="97">
        <f t="shared" si="727"/>
        <v>8.2636037149968118</v>
      </c>
      <c r="AV370" s="97">
        <f t="shared" si="728"/>
        <v>189.95031488275424</v>
      </c>
      <c r="AW370" s="97" t="s">
        <v>8053</v>
      </c>
      <c r="AX370" s="97" t="s">
        <v>8053</v>
      </c>
      <c r="AY370" s="97" t="s">
        <v>8053</v>
      </c>
      <c r="AZ370" s="97">
        <f t="shared" si="729"/>
        <v>11.56887086344466</v>
      </c>
      <c r="BA370" s="97">
        <f t="shared" si="730"/>
        <v>11.56887086344466</v>
      </c>
      <c r="BB370" s="97">
        <f t="shared" si="731"/>
        <v>0.48203628597686082</v>
      </c>
      <c r="BC370" s="97">
        <f t="shared" si="732"/>
        <v>0</v>
      </c>
      <c r="BD370" s="97">
        <f t="shared" si="733"/>
        <v>0</v>
      </c>
      <c r="BE370" s="97">
        <f t="shared" si="734"/>
        <v>0</v>
      </c>
      <c r="BF370" s="97">
        <f>SIN((90-$Y$9)*$AE$8)*TAN($AC$9*$AE$8)/TAN((90-'C'!$F270)*$AE$8)</f>
        <v>-0.18438275958414746</v>
      </c>
      <c r="BG370" s="97">
        <f t="shared" si="735"/>
        <v>3.9313065427916136</v>
      </c>
      <c r="BH370" s="97">
        <f t="shared" si="736"/>
        <v>2.2206545302661587</v>
      </c>
      <c r="BI370" s="97">
        <f t="shared" si="737"/>
        <v>-4.7627986508062028</v>
      </c>
      <c r="BJ370" s="97">
        <f t="shared" si="738"/>
        <v>-63.235932093769613</v>
      </c>
      <c r="BK370" s="97">
        <f t="shared" si="739"/>
        <v>58.473133442963409</v>
      </c>
      <c r="BL370" s="97">
        <f t="shared" si="740"/>
        <v>247.99873074457579</v>
      </c>
      <c r="BM370" s="97" t="s">
        <v>8053</v>
      </c>
      <c r="BN370" s="97" t="s">
        <v>8053</v>
      </c>
      <c r="BO370" s="97" t="s">
        <v>8053</v>
      </c>
      <c r="BP370" s="97">
        <f t="shared" si="741"/>
        <v>16.01798667397534</v>
      </c>
      <c r="BQ370" s="97">
        <f t="shared" si="742"/>
        <v>16.01798667397534</v>
      </c>
      <c r="BR370" s="97">
        <f t="shared" si="743"/>
        <v>0.66741611141563917</v>
      </c>
      <c r="BS370" s="97">
        <f t="shared" si="744"/>
        <v>0</v>
      </c>
      <c r="BT370" s="97">
        <f t="shared" si="745"/>
        <v>0</v>
      </c>
      <c r="BU370" s="97">
        <f t="shared" si="746"/>
        <v>0</v>
      </c>
      <c r="BV370" s="97">
        <f>SIN((90-$Y$9)*$AE$8)*TAN($AE$10*$AE$8)/TAN((90-'C'!$F270)*$AE$8)</f>
        <v>1.4906705342623816E-2</v>
      </c>
      <c r="BW370" s="97">
        <f t="shared" si="747"/>
        <v>2.5695650812758864E-2</v>
      </c>
      <c r="BX370" s="97">
        <f t="shared" si="748"/>
        <v>1.0127663357422376</v>
      </c>
      <c r="BY370" s="97">
        <f t="shared" si="749"/>
        <v>0.8433555838787129</v>
      </c>
      <c r="BZ370" s="97">
        <f t="shared" si="750"/>
        <v>9.1069592988755232</v>
      </c>
      <c r="CA370" s="97">
        <f t="shared" si="751"/>
        <v>-8.26360371499681</v>
      </c>
      <c r="CB370" s="97">
        <f t="shared" si="752"/>
        <v>170.04968511724576</v>
      </c>
      <c r="CC370" s="97" t="s">
        <v>8053</v>
      </c>
      <c r="CD370" s="97" t="s">
        <v>8053</v>
      </c>
      <c r="CE370" s="97" t="s">
        <v>8053</v>
      </c>
      <c r="CF370" s="97">
        <f t="shared" si="753"/>
        <v>0</v>
      </c>
      <c r="CG370" s="97">
        <f t="shared" si="754"/>
        <v>0</v>
      </c>
      <c r="CH370" s="97">
        <f t="shared" si="755"/>
        <v>0</v>
      </c>
      <c r="CI370" s="97">
        <f t="shared" si="756"/>
        <v>0</v>
      </c>
      <c r="CJ370" s="97">
        <f t="shared" si="757"/>
        <v>0</v>
      </c>
      <c r="CK370" s="97">
        <f t="shared" si="758"/>
        <v>0</v>
      </c>
      <c r="CL370" s="97">
        <f>90-'C'!$F270</f>
        <v>86.367999999999995</v>
      </c>
      <c r="CM370" s="97">
        <v>13</v>
      </c>
      <c r="CN370" s="97"/>
      <c r="CO370" s="97"/>
      <c r="CP370" s="97">
        <f>$D358</f>
        <v>0.48779410932226641</v>
      </c>
      <c r="CQ370" s="97"/>
      <c r="CR370" s="97" t="s">
        <v>8214</v>
      </c>
      <c r="CS370" s="97">
        <f t="shared" si="759"/>
        <v>13</v>
      </c>
      <c r="CT370" s="97">
        <f t="shared" si="760"/>
        <v>34.31666666666667</v>
      </c>
      <c r="CU370" s="97">
        <f>'C'!F280</f>
        <v>-0.23499999999999999</v>
      </c>
      <c r="CV370" s="97">
        <f t="shared" si="761"/>
        <v>3.1415926535897931</v>
      </c>
      <c r="CW370" s="97">
        <f t="shared" si="762"/>
        <v>1.7453292519943295E-2</v>
      </c>
      <c r="CX370" s="97">
        <f t="shared" si="763"/>
        <v>57.295779513082323</v>
      </c>
      <c r="CY370" s="97">
        <f t="shared" si="764"/>
        <v>0.59893882164272083</v>
      </c>
      <c r="CZ370" s="97">
        <f t="shared" si="765"/>
        <v>-4.1015237421866742E-3</v>
      </c>
      <c r="DA370" s="97">
        <f t="shared" si="766"/>
        <v>1.6317986056875526</v>
      </c>
      <c r="DB370" s="97">
        <f t="shared" si="767"/>
        <v>88.222119423832495</v>
      </c>
      <c r="DC370" s="97">
        <f t="shared" si="768"/>
        <v>88.222119423832495</v>
      </c>
      <c r="DD370" s="97">
        <f t="shared" si="769"/>
        <v>271.77788057616749</v>
      </c>
      <c r="DE370" s="97"/>
      <c r="DF370" s="97"/>
      <c r="DG370" s="97"/>
      <c r="DH370" s="97"/>
      <c r="DI370" s="97"/>
      <c r="DJ370" s="97"/>
      <c r="DK370" s="97"/>
      <c r="DL370" s="97"/>
      <c r="DM370" s="97"/>
      <c r="DN370" s="97"/>
      <c r="DO370" s="97"/>
    </row>
    <row r="371" spans="1:119" ht="30" customHeight="1" x14ac:dyDescent="0.2">
      <c r="A371" s="98">
        <f t="shared" si="692"/>
        <v>0</v>
      </c>
      <c r="B371" s="98">
        <f t="shared" si="693"/>
        <v>0</v>
      </c>
      <c r="C371" s="98">
        <f t="shared" si="694"/>
        <v>0</v>
      </c>
      <c r="D371" s="98">
        <f t="shared" si="695"/>
        <v>0.48153867265383399</v>
      </c>
      <c r="E371" s="98">
        <f t="shared" si="696"/>
        <v>0</v>
      </c>
      <c r="F371" s="98">
        <f t="shared" si="697"/>
        <v>0.48153867265383399</v>
      </c>
      <c r="G371" s="98">
        <f t="shared" si="698"/>
        <v>0.66856714082655</v>
      </c>
      <c r="H371" s="98">
        <f t="shared" si="699"/>
        <v>0</v>
      </c>
      <c r="I371" s="98">
        <f t="shared" si="700"/>
        <v>0.66856714082655</v>
      </c>
      <c r="J371" s="98">
        <f t="shared" si="701"/>
        <v>0</v>
      </c>
      <c r="K371" s="98">
        <f t="shared" si="702"/>
        <v>0</v>
      </c>
      <c r="L371" s="98">
        <f t="shared" si="703"/>
        <v>0</v>
      </c>
      <c r="M371" s="98">
        <f t="shared" si="704"/>
        <v>14</v>
      </c>
      <c r="N371" s="98"/>
      <c r="O371" s="98"/>
      <c r="P371" s="97">
        <f>$E358</f>
        <v>0</v>
      </c>
      <c r="Q371" s="98">
        <f t="shared" si="770"/>
        <v>14</v>
      </c>
      <c r="R371" s="97">
        <f t="shared" si="705"/>
        <v>105.87231873866266</v>
      </c>
      <c r="S371" s="97">
        <f t="shared" si="706"/>
        <v>88.692457966905209</v>
      </c>
      <c r="T371" s="97">
        <f t="shared" si="707"/>
        <v>17.179860771757447</v>
      </c>
      <c r="U371" s="97" t="str">
        <f t="shared" si="708"/>
        <v>QSOS</v>
      </c>
      <c r="V371" s="97">
        <f t="shared" si="709"/>
        <v>271.30754203309482</v>
      </c>
      <c r="W371" s="97">
        <f t="shared" si="533"/>
        <v>359</v>
      </c>
      <c r="X371" s="97">
        <f>SIN((90-$Y$9)*$AE$8)*TAN($AE$9*$AE$8)/TAN((90-'C'!$F271)*$AE$8)</f>
        <v>0.16489510707936572</v>
      </c>
      <c r="Y371" s="97">
        <f t="shared" si="710"/>
        <v>3.9313065427916092</v>
      </c>
      <c r="Z371" s="97">
        <f t="shared" si="711"/>
        <v>2.2206545302661578</v>
      </c>
      <c r="AA371" s="97">
        <f t="shared" si="712"/>
        <v>4.2584280628783127</v>
      </c>
      <c r="AB371" s="97">
        <f t="shared" si="713"/>
        <v>63.235932093769605</v>
      </c>
      <c r="AC371" s="97">
        <f t="shared" si="714"/>
        <v>-58.977504030891296</v>
      </c>
      <c r="AD371" s="97">
        <f t="shared" si="715"/>
        <v>112.50563984335207</v>
      </c>
      <c r="AE371" s="97">
        <f>(COS( 90.833*$AE$8)-SIN($Y$9*$AE$8)*SIN('C'!$F271*$AE$8))/COS($Y$9*$AE$8)/COS('C'!$F271*$AE$8)</f>
        <v>-5.6378073229411275E-2</v>
      </c>
      <c r="AF371" s="97">
        <f t="shared" si="716"/>
        <v>93.231939310451921</v>
      </c>
      <c r="AG371" s="97">
        <f>('C'!$E271+$AG$9+$AA$9/15)</f>
        <v>12.113777777777781</v>
      </c>
      <c r="AH371" s="97">
        <f t="shared" si="717"/>
        <v>0</v>
      </c>
      <c r="AI371" s="97">
        <f t="shared" si="718"/>
        <v>0</v>
      </c>
      <c r="AJ371" s="97">
        <f t="shared" si="719"/>
        <v>0</v>
      </c>
      <c r="AK371" s="97">
        <f t="shared" si="720"/>
        <v>0</v>
      </c>
      <c r="AL371" s="97">
        <f t="shared" si="721"/>
        <v>0</v>
      </c>
      <c r="AM371" s="97"/>
      <c r="AN371" s="97"/>
      <c r="AO371" s="97">
        <f t="shared" si="722"/>
        <v>0</v>
      </c>
      <c r="AP371" s="97">
        <f>SIN((90-$Y$9)*$AE$8)*TAN($AC$10*$AE$8)/TAN((90-'C'!$F271)*$AE$8)</f>
        <v>-1.3331196361396916E-2</v>
      </c>
      <c r="AQ371" s="97">
        <f t="shared" si="723"/>
        <v>2.5695650812758871E-2</v>
      </c>
      <c r="AR371" s="97">
        <f t="shared" si="724"/>
        <v>1.0127663357422376</v>
      </c>
      <c r="AS371" s="97">
        <f t="shared" si="725"/>
        <v>-0.75421478758905436</v>
      </c>
      <c r="AT371" s="97">
        <f t="shared" si="726"/>
        <v>-9.106959298875525</v>
      </c>
      <c r="AU371" s="97">
        <f t="shared" si="727"/>
        <v>8.3527445112864704</v>
      </c>
      <c r="AV371" s="97">
        <f t="shared" si="728"/>
        <v>189.86117408646459</v>
      </c>
      <c r="AW371" s="97" t="s">
        <v>8053</v>
      </c>
      <c r="AX371" s="97" t="s">
        <v>8053</v>
      </c>
      <c r="AY371" s="97" t="s">
        <v>8053</v>
      </c>
      <c r="AZ371" s="97">
        <f t="shared" si="729"/>
        <v>11.556928143692016</v>
      </c>
      <c r="BA371" s="97">
        <f t="shared" si="730"/>
        <v>11.556928143692016</v>
      </c>
      <c r="BB371" s="97">
        <f t="shared" si="731"/>
        <v>0.48153867265383399</v>
      </c>
      <c r="BC371" s="97">
        <f t="shared" si="732"/>
        <v>0</v>
      </c>
      <c r="BD371" s="97">
        <f t="shared" si="733"/>
        <v>0</v>
      </c>
      <c r="BE371" s="97">
        <f t="shared" si="734"/>
        <v>0</v>
      </c>
      <c r="BF371" s="97">
        <f>SIN((90-$Y$9)*$AE$8)*TAN($AC$9*$AE$8)/TAN((90-'C'!$F271)*$AE$8)</f>
        <v>-0.16489510707936578</v>
      </c>
      <c r="BG371" s="97">
        <f t="shared" si="735"/>
        <v>3.9313065427916136</v>
      </c>
      <c r="BH371" s="97">
        <f t="shared" si="736"/>
        <v>2.2206545302661587</v>
      </c>
      <c r="BI371" s="97">
        <f t="shared" si="737"/>
        <v>-4.2584280628783127</v>
      </c>
      <c r="BJ371" s="97">
        <f t="shared" si="738"/>
        <v>-63.235932093769613</v>
      </c>
      <c r="BK371" s="97">
        <f t="shared" si="739"/>
        <v>58.977504030891296</v>
      </c>
      <c r="BL371" s="97">
        <f t="shared" si="740"/>
        <v>247.49436015664793</v>
      </c>
      <c r="BM371" s="97" t="s">
        <v>8053</v>
      </c>
      <c r="BN371" s="97" t="s">
        <v>8053</v>
      </c>
      <c r="BO371" s="97" t="s">
        <v>8053</v>
      </c>
      <c r="BP371" s="97">
        <f t="shared" si="741"/>
        <v>16.045611379837201</v>
      </c>
      <c r="BQ371" s="97">
        <f t="shared" si="742"/>
        <v>16.045611379837201</v>
      </c>
      <c r="BR371" s="97">
        <f t="shared" si="743"/>
        <v>0.66856714082655</v>
      </c>
      <c r="BS371" s="97">
        <f t="shared" si="744"/>
        <v>0</v>
      </c>
      <c r="BT371" s="97">
        <f t="shared" si="745"/>
        <v>0</v>
      </c>
      <c r="BU371" s="97">
        <f t="shared" si="746"/>
        <v>0</v>
      </c>
      <c r="BV371" s="97">
        <f>SIN((90-$Y$9)*$AE$8)*TAN($AE$10*$AE$8)/TAN((90-'C'!$F271)*$AE$8)</f>
        <v>1.3331196361396912E-2</v>
      </c>
      <c r="BW371" s="97">
        <f t="shared" si="747"/>
        <v>2.5695650812758864E-2</v>
      </c>
      <c r="BX371" s="97">
        <f t="shared" si="748"/>
        <v>1.0127663357422376</v>
      </c>
      <c r="BY371" s="97">
        <f t="shared" si="749"/>
        <v>0.75421478758905414</v>
      </c>
      <c r="BZ371" s="97">
        <f t="shared" si="750"/>
        <v>9.1069592988755232</v>
      </c>
      <c r="CA371" s="97">
        <f t="shared" si="751"/>
        <v>-8.3527445112864687</v>
      </c>
      <c r="CB371" s="97">
        <f t="shared" si="752"/>
        <v>170.13882591353541</v>
      </c>
      <c r="CC371" s="97" t="s">
        <v>8053</v>
      </c>
      <c r="CD371" s="97" t="s">
        <v>8053</v>
      </c>
      <c r="CE371" s="97" t="s">
        <v>8053</v>
      </c>
      <c r="CF371" s="97">
        <f t="shared" si="753"/>
        <v>0</v>
      </c>
      <c r="CG371" s="97">
        <f t="shared" si="754"/>
        <v>0</v>
      </c>
      <c r="CH371" s="97">
        <f t="shared" si="755"/>
        <v>0</v>
      </c>
      <c r="CI371" s="97">
        <f t="shared" si="756"/>
        <v>0</v>
      </c>
      <c r="CJ371" s="97">
        <f t="shared" si="757"/>
        <v>0</v>
      </c>
      <c r="CK371" s="97">
        <f t="shared" si="758"/>
        <v>0</v>
      </c>
      <c r="CL371" s="97">
        <f>90-'C'!$F271</f>
        <v>86.751000000000005</v>
      </c>
      <c r="CM371" s="97">
        <v>14</v>
      </c>
      <c r="CN371" s="97"/>
      <c r="CO371" s="97"/>
      <c r="CP371" s="97">
        <f>$E358</f>
        <v>0</v>
      </c>
      <c r="CQ371" s="97"/>
      <c r="CR371" s="97" t="s">
        <v>8214</v>
      </c>
      <c r="CS371" s="97">
        <f t="shared" si="759"/>
        <v>14</v>
      </c>
      <c r="CT371" s="97">
        <f t="shared" si="760"/>
        <v>34.31666666666667</v>
      </c>
      <c r="CU371" s="97">
        <f>'C'!F281</f>
        <v>-0.624</v>
      </c>
      <c r="CV371" s="97">
        <f t="shared" si="761"/>
        <v>3.1415926535897931</v>
      </c>
      <c r="CW371" s="97">
        <f t="shared" si="762"/>
        <v>1.7453292519943295E-2</v>
      </c>
      <c r="CX371" s="97">
        <f t="shared" si="763"/>
        <v>57.295779513082323</v>
      </c>
      <c r="CY371" s="97">
        <f t="shared" si="764"/>
        <v>0.59893882164272083</v>
      </c>
      <c r="CZ371" s="97">
        <f t="shared" si="765"/>
        <v>-1.0890854532444616E-2</v>
      </c>
      <c r="DA371" s="97">
        <f t="shared" si="766"/>
        <v>1.6272043089869177</v>
      </c>
      <c r="DB371" s="97">
        <f t="shared" si="767"/>
        <v>88.692457966905209</v>
      </c>
      <c r="DC371" s="97">
        <f t="shared" si="768"/>
        <v>88.692457966905209</v>
      </c>
      <c r="DD371" s="97">
        <f t="shared" si="769"/>
        <v>271.30754203309482</v>
      </c>
      <c r="DE371" s="97"/>
      <c r="DF371" s="97"/>
      <c r="DG371" s="97"/>
      <c r="DH371" s="97"/>
      <c r="DI371" s="97"/>
      <c r="DJ371" s="97"/>
      <c r="DK371" s="97"/>
      <c r="DL371" s="97"/>
      <c r="DM371" s="97"/>
      <c r="DN371" s="97"/>
      <c r="DO371" s="97"/>
    </row>
    <row r="372" spans="1:119" ht="30" customHeight="1" x14ac:dyDescent="0.2">
      <c r="A372" s="98">
        <f t="shared" si="692"/>
        <v>0</v>
      </c>
      <c r="B372" s="98">
        <f t="shared" si="693"/>
        <v>0</v>
      </c>
      <c r="C372" s="98">
        <f t="shared" si="694"/>
        <v>0</v>
      </c>
      <c r="D372" s="98">
        <f t="shared" si="695"/>
        <v>0.48103996070155297</v>
      </c>
      <c r="E372" s="98">
        <f t="shared" si="696"/>
        <v>0</v>
      </c>
      <c r="F372" s="98">
        <f t="shared" si="697"/>
        <v>0.48103996070155297</v>
      </c>
      <c r="G372" s="98">
        <f t="shared" si="698"/>
        <v>0.6697234915648318</v>
      </c>
      <c r="H372" s="98">
        <f t="shared" si="699"/>
        <v>0</v>
      </c>
      <c r="I372" s="98">
        <f t="shared" si="700"/>
        <v>0.6697234915648318</v>
      </c>
      <c r="J372" s="98">
        <f t="shared" si="701"/>
        <v>0</v>
      </c>
      <c r="K372" s="98">
        <f t="shared" si="702"/>
        <v>0</v>
      </c>
      <c r="L372" s="98">
        <f t="shared" si="703"/>
        <v>0</v>
      </c>
      <c r="M372" s="98">
        <f t="shared" si="704"/>
        <v>15</v>
      </c>
      <c r="N372" s="98"/>
      <c r="O372" s="98"/>
      <c r="P372" s="97">
        <f>$J358</f>
        <v>0</v>
      </c>
      <c r="Q372" s="98">
        <f t="shared" si="770"/>
        <v>15</v>
      </c>
      <c r="R372" s="97">
        <f t="shared" si="705"/>
        <v>105.87231873866266</v>
      </c>
      <c r="S372" s="97">
        <f t="shared" si="706"/>
        <v>89.163384948980408</v>
      </c>
      <c r="T372" s="97">
        <f t="shared" si="707"/>
        <v>16.708933789682249</v>
      </c>
      <c r="U372" s="97" t="str">
        <f t="shared" si="708"/>
        <v>QSOS</v>
      </c>
      <c r="V372" s="97">
        <f t="shared" si="709"/>
        <v>270.83661505101958</v>
      </c>
      <c r="W372" s="97">
        <f t="shared" si="533"/>
        <v>360</v>
      </c>
      <c r="X372" s="97">
        <f>SIN((90-$Y$9)*$AE$8)*TAN($AE$9*$AE$8)/TAN((90-'C'!$F272)*$AE$8)</f>
        <v>0.14532058858389305</v>
      </c>
      <c r="Y372" s="97">
        <f t="shared" si="710"/>
        <v>3.9313065427916092</v>
      </c>
      <c r="Z372" s="97">
        <f t="shared" si="711"/>
        <v>2.2206545302661578</v>
      </c>
      <c r="AA372" s="97">
        <f t="shared" si="712"/>
        <v>3.7521417970968507</v>
      </c>
      <c r="AB372" s="97">
        <f t="shared" si="713"/>
        <v>63.235932093769605</v>
      </c>
      <c r="AC372" s="97">
        <f t="shared" si="714"/>
        <v>-59.483790296672751</v>
      </c>
      <c r="AD372" s="97">
        <f t="shared" si="715"/>
        <v>113.01192610913355</v>
      </c>
      <c r="AE372" s="97">
        <f>(COS( 90.833*$AE$8)-SIN($Y$9*$AE$8)*SIN('C'!$F272*$AE$8))/COS($Y$9*$AE$8)/COS('C'!$F272*$AE$8)</f>
        <v>-5.1772044891708419E-2</v>
      </c>
      <c r="AF372" s="97">
        <f t="shared" si="716"/>
        <v>92.96764639641988</v>
      </c>
      <c r="AG372" s="97">
        <f>('C'!$E272+$AG$9+$AA$9/15)</f>
        <v>12.10777777777778</v>
      </c>
      <c r="AH372" s="97">
        <f t="shared" si="717"/>
        <v>0</v>
      </c>
      <c r="AI372" s="97">
        <f t="shared" si="718"/>
        <v>0</v>
      </c>
      <c r="AJ372" s="97">
        <f t="shared" si="719"/>
        <v>0</v>
      </c>
      <c r="AK372" s="97">
        <f t="shared" si="720"/>
        <v>0</v>
      </c>
      <c r="AL372" s="97">
        <f t="shared" si="721"/>
        <v>0</v>
      </c>
      <c r="AM372" s="97"/>
      <c r="AN372" s="97"/>
      <c r="AO372" s="97">
        <f t="shared" si="722"/>
        <v>0</v>
      </c>
      <c r="AP372" s="97">
        <f>SIN((90-$Y$9)*$AE$8)*TAN($AC$10*$AE$8)/TAN((90-'C'!$F272)*$AE$8)</f>
        <v>-1.1748664566700647E-2</v>
      </c>
      <c r="AQ372" s="97">
        <f t="shared" si="723"/>
        <v>2.5695650812758871E-2</v>
      </c>
      <c r="AR372" s="97">
        <f t="shared" si="724"/>
        <v>1.0127663357422376</v>
      </c>
      <c r="AS372" s="97">
        <f t="shared" si="725"/>
        <v>-0.66467848476789515</v>
      </c>
      <c r="AT372" s="97">
        <f t="shared" si="726"/>
        <v>-9.106959298875525</v>
      </c>
      <c r="AU372" s="97">
        <f t="shared" si="727"/>
        <v>8.4422808141076295</v>
      </c>
      <c r="AV372" s="97">
        <f t="shared" si="728"/>
        <v>189.77163778364343</v>
      </c>
      <c r="AW372" s="97" t="s">
        <v>8053</v>
      </c>
      <c r="AX372" s="97" t="s">
        <v>8053</v>
      </c>
      <c r="AY372" s="97" t="s">
        <v>8053</v>
      </c>
      <c r="AZ372" s="97">
        <f t="shared" si="729"/>
        <v>11.544959056837271</v>
      </c>
      <c r="BA372" s="97">
        <f t="shared" si="730"/>
        <v>11.544959056837271</v>
      </c>
      <c r="BB372" s="97">
        <f t="shared" si="731"/>
        <v>0.48103996070155297</v>
      </c>
      <c r="BC372" s="97">
        <f t="shared" si="732"/>
        <v>0</v>
      </c>
      <c r="BD372" s="97">
        <f t="shared" si="733"/>
        <v>0</v>
      </c>
      <c r="BE372" s="97">
        <f t="shared" si="734"/>
        <v>0</v>
      </c>
      <c r="BF372" s="97">
        <f>SIN((90-$Y$9)*$AE$8)*TAN($AC$9*$AE$8)/TAN((90-'C'!$F272)*$AE$8)</f>
        <v>-0.1453205885838931</v>
      </c>
      <c r="BG372" s="97">
        <f t="shared" si="735"/>
        <v>3.9313065427916136</v>
      </c>
      <c r="BH372" s="97">
        <f t="shared" si="736"/>
        <v>2.2206545302661587</v>
      </c>
      <c r="BI372" s="97">
        <f t="shared" si="737"/>
        <v>-3.7521417970968498</v>
      </c>
      <c r="BJ372" s="97">
        <f t="shared" si="738"/>
        <v>-63.235932093769613</v>
      </c>
      <c r="BK372" s="97">
        <f t="shared" si="739"/>
        <v>59.483790296672765</v>
      </c>
      <c r="BL372" s="97">
        <f t="shared" si="740"/>
        <v>246.98807389086645</v>
      </c>
      <c r="BM372" s="97" t="s">
        <v>8053</v>
      </c>
      <c r="BN372" s="97" t="s">
        <v>8053</v>
      </c>
      <c r="BO372" s="97" t="s">
        <v>8053</v>
      </c>
      <c r="BP372" s="97">
        <f t="shared" si="741"/>
        <v>16.073363797555963</v>
      </c>
      <c r="BQ372" s="97">
        <f t="shared" si="742"/>
        <v>16.073363797555963</v>
      </c>
      <c r="BR372" s="97">
        <f t="shared" si="743"/>
        <v>0.6697234915648318</v>
      </c>
      <c r="BS372" s="97">
        <f t="shared" si="744"/>
        <v>0</v>
      </c>
      <c r="BT372" s="97">
        <f t="shared" si="745"/>
        <v>0</v>
      </c>
      <c r="BU372" s="97">
        <f t="shared" si="746"/>
        <v>0</v>
      </c>
      <c r="BV372" s="97">
        <f>SIN((90-$Y$9)*$AE$8)*TAN($AE$10*$AE$8)/TAN((90-'C'!$F272)*$AE$8)</f>
        <v>1.1748664566700644E-2</v>
      </c>
      <c r="BW372" s="97">
        <f t="shared" si="747"/>
        <v>2.5695650812758864E-2</v>
      </c>
      <c r="BX372" s="97">
        <f t="shared" si="748"/>
        <v>1.0127663357422376</v>
      </c>
      <c r="BY372" s="97">
        <f t="shared" si="749"/>
        <v>0.66467848476789493</v>
      </c>
      <c r="BZ372" s="97">
        <f t="shared" si="750"/>
        <v>9.1069592988755232</v>
      </c>
      <c r="CA372" s="97">
        <f t="shared" si="751"/>
        <v>-8.4422808141076278</v>
      </c>
      <c r="CB372" s="97">
        <f t="shared" si="752"/>
        <v>170.22836221635657</v>
      </c>
      <c r="CC372" s="97" t="s">
        <v>8053</v>
      </c>
      <c r="CD372" s="97" t="s">
        <v>8053</v>
      </c>
      <c r="CE372" s="97" t="s">
        <v>8053</v>
      </c>
      <c r="CF372" s="97">
        <f t="shared" si="753"/>
        <v>0</v>
      </c>
      <c r="CG372" s="97">
        <f t="shared" si="754"/>
        <v>0</v>
      </c>
      <c r="CH372" s="97">
        <f t="shared" si="755"/>
        <v>0</v>
      </c>
      <c r="CI372" s="97">
        <f t="shared" si="756"/>
        <v>0</v>
      </c>
      <c r="CJ372" s="97">
        <f t="shared" si="757"/>
        <v>0</v>
      </c>
      <c r="CK372" s="97">
        <f t="shared" si="758"/>
        <v>0</v>
      </c>
      <c r="CL372" s="97">
        <f>90-'C'!$F272</f>
        <v>87.135999999999996</v>
      </c>
      <c r="CM372" s="97">
        <v>15</v>
      </c>
      <c r="CN372" s="97"/>
      <c r="CO372" s="97"/>
      <c r="CP372" s="97">
        <f>$J358</f>
        <v>0</v>
      </c>
      <c r="CQ372" s="97"/>
      <c r="CR372" s="97" t="s">
        <v>8214</v>
      </c>
      <c r="CS372" s="97">
        <f t="shared" si="759"/>
        <v>15</v>
      </c>
      <c r="CT372" s="97">
        <f t="shared" si="760"/>
        <v>34.31666666666667</v>
      </c>
      <c r="CU372" s="97">
        <f>'C'!F282</f>
        <v>-1.0129999999999999</v>
      </c>
      <c r="CV372" s="97">
        <f t="shared" si="761"/>
        <v>3.1415926535897931</v>
      </c>
      <c r="CW372" s="97">
        <f t="shared" si="762"/>
        <v>1.7453292519943295E-2</v>
      </c>
      <c r="CX372" s="97">
        <f t="shared" si="763"/>
        <v>57.295779513082323</v>
      </c>
      <c r="CY372" s="97">
        <f t="shared" si="764"/>
        <v>0.59893882164272083</v>
      </c>
      <c r="CZ372" s="97">
        <f t="shared" si="765"/>
        <v>-1.7680185322702557E-2</v>
      </c>
      <c r="DA372" s="97">
        <f t="shared" si="766"/>
        <v>1.6225915274473683</v>
      </c>
      <c r="DB372" s="97">
        <f t="shared" si="767"/>
        <v>89.163384948980408</v>
      </c>
      <c r="DC372" s="97">
        <f t="shared" si="768"/>
        <v>89.163384948980408</v>
      </c>
      <c r="DD372" s="97">
        <f t="shared" si="769"/>
        <v>270.83661505101958</v>
      </c>
      <c r="DE372" s="97"/>
      <c r="DF372" s="97"/>
      <c r="DG372" s="97"/>
      <c r="DH372" s="97"/>
      <c r="DI372" s="97"/>
      <c r="DJ372" s="97"/>
      <c r="DK372" s="97"/>
      <c r="DL372" s="97"/>
      <c r="DM372" s="97"/>
      <c r="DN372" s="97"/>
      <c r="DO372" s="97"/>
    </row>
    <row r="373" spans="1:119" ht="30" customHeight="1" x14ac:dyDescent="0.2">
      <c r="A373" s="98">
        <f t="shared" si="692"/>
        <v>0</v>
      </c>
      <c r="B373" s="98">
        <f t="shared" si="693"/>
        <v>0</v>
      </c>
      <c r="C373" s="98">
        <f t="shared" si="694"/>
        <v>0</v>
      </c>
      <c r="D373" s="98">
        <f t="shared" si="695"/>
        <v>0.48054142041582409</v>
      </c>
      <c r="E373" s="98">
        <f t="shared" si="696"/>
        <v>0</v>
      </c>
      <c r="F373" s="98">
        <f t="shared" si="697"/>
        <v>0.48054142041582409</v>
      </c>
      <c r="G373" s="98">
        <f t="shared" si="698"/>
        <v>0.67087808334419341</v>
      </c>
      <c r="H373" s="98">
        <f t="shared" si="699"/>
        <v>0</v>
      </c>
      <c r="I373" s="98">
        <f t="shared" si="700"/>
        <v>0.67087808334419341</v>
      </c>
      <c r="J373" s="98">
        <f t="shared" si="701"/>
        <v>0</v>
      </c>
      <c r="K373" s="98">
        <f t="shared" si="702"/>
        <v>0</v>
      </c>
      <c r="L373" s="98">
        <f t="shared" si="703"/>
        <v>0</v>
      </c>
      <c r="M373" s="98">
        <f t="shared" si="704"/>
        <v>16</v>
      </c>
      <c r="N373" s="98"/>
      <c r="O373" s="98"/>
      <c r="P373" s="97">
        <f>$K358</f>
        <v>0</v>
      </c>
      <c r="Q373" s="98">
        <f t="shared" si="770"/>
        <v>16</v>
      </c>
      <c r="R373" s="97">
        <f t="shared" si="705"/>
        <v>105.87231873866266</v>
      </c>
      <c r="S373" s="97">
        <f t="shared" si="706"/>
        <v>89.634960606389612</v>
      </c>
      <c r="T373" s="97">
        <f t="shared" si="707"/>
        <v>16.237358132273044</v>
      </c>
      <c r="U373" s="97" t="str">
        <f t="shared" si="708"/>
        <v>QSOS</v>
      </c>
      <c r="V373" s="97">
        <f t="shared" si="709"/>
        <v>270.3650393936104</v>
      </c>
      <c r="W373" s="97">
        <f t="shared" si="533"/>
        <v>361</v>
      </c>
      <c r="X373" s="97">
        <f>SIN((90-$Y$9)*$AE$8)*TAN($AE$9*$AE$8)/TAN((90-'C'!$F273)*$AE$8)</f>
        <v>0.12575922633639072</v>
      </c>
      <c r="Y373" s="97">
        <f t="shared" si="710"/>
        <v>3.9313065427916092</v>
      </c>
      <c r="Z373" s="97">
        <f t="shared" si="711"/>
        <v>2.2206545302661578</v>
      </c>
      <c r="AA373" s="97">
        <f t="shared" si="712"/>
        <v>3.2464887565266785</v>
      </c>
      <c r="AB373" s="97">
        <f t="shared" si="713"/>
        <v>63.235932093769605</v>
      </c>
      <c r="AC373" s="97">
        <f t="shared" si="714"/>
        <v>-59.989443337242925</v>
      </c>
      <c r="AD373" s="97">
        <f t="shared" si="715"/>
        <v>113.51757914970372</v>
      </c>
      <c r="AE373" s="97">
        <f>(COS( 90.833*$AE$8)-SIN($Y$9*$AE$8)*SIN('C'!$F273*$AE$8))/COS($Y$9*$AE$8)/COS('C'!$F273*$AE$8)</f>
        <v>-4.7169907820703738E-2</v>
      </c>
      <c r="AF373" s="97">
        <f t="shared" si="716"/>
        <v>92.703639870804324</v>
      </c>
      <c r="AG373" s="97">
        <f>('C'!$E273+$AG$9+$AA$9/15)</f>
        <v>12.10177777777778</v>
      </c>
      <c r="AH373" s="97">
        <f t="shared" si="717"/>
        <v>0</v>
      </c>
      <c r="AI373" s="97">
        <f t="shared" si="718"/>
        <v>0</v>
      </c>
      <c r="AJ373" s="97">
        <f t="shared" si="719"/>
        <v>0</v>
      </c>
      <c r="AK373" s="97">
        <f t="shared" si="720"/>
        <v>0</v>
      </c>
      <c r="AL373" s="97">
        <f t="shared" si="721"/>
        <v>0</v>
      </c>
      <c r="AM373" s="97"/>
      <c r="AN373" s="97"/>
      <c r="AO373" s="97">
        <f t="shared" si="722"/>
        <v>0</v>
      </c>
      <c r="AP373" s="97">
        <f>SIN((90-$Y$9)*$AE$8)*TAN($AC$10*$AE$8)/TAN((90-'C'!$F273)*$AE$8)</f>
        <v>-1.0167196408931991E-2</v>
      </c>
      <c r="AQ373" s="97">
        <f t="shared" si="723"/>
        <v>2.5695650812758871E-2</v>
      </c>
      <c r="AR373" s="97">
        <f t="shared" si="724"/>
        <v>1.0127663357422376</v>
      </c>
      <c r="AS373" s="97">
        <f t="shared" si="725"/>
        <v>-0.57520398190550392</v>
      </c>
      <c r="AT373" s="97">
        <f t="shared" si="726"/>
        <v>-9.106959298875525</v>
      </c>
      <c r="AU373" s="97">
        <f t="shared" si="727"/>
        <v>8.5317553169700204</v>
      </c>
      <c r="AV373" s="97">
        <f t="shared" si="728"/>
        <v>189.68216328078103</v>
      </c>
      <c r="AW373" s="97" t="s">
        <v>8053</v>
      </c>
      <c r="AX373" s="97" t="s">
        <v>8053</v>
      </c>
      <c r="AY373" s="97" t="s">
        <v>8053</v>
      </c>
      <c r="AZ373" s="97">
        <f t="shared" si="729"/>
        <v>11.532994089979779</v>
      </c>
      <c r="BA373" s="97">
        <f t="shared" si="730"/>
        <v>11.532994089979779</v>
      </c>
      <c r="BB373" s="97">
        <f t="shared" si="731"/>
        <v>0.48054142041582409</v>
      </c>
      <c r="BC373" s="97">
        <f t="shared" si="732"/>
        <v>0</v>
      </c>
      <c r="BD373" s="97">
        <f t="shared" si="733"/>
        <v>0</v>
      </c>
      <c r="BE373" s="97">
        <f t="shared" si="734"/>
        <v>0</v>
      </c>
      <c r="BF373" s="97">
        <f>SIN((90-$Y$9)*$AE$8)*TAN($AC$9*$AE$8)/TAN((90-'C'!$F273)*$AE$8)</f>
        <v>-0.12575922633639078</v>
      </c>
      <c r="BG373" s="97">
        <f t="shared" si="735"/>
        <v>3.9313065427916136</v>
      </c>
      <c r="BH373" s="97">
        <f t="shared" si="736"/>
        <v>2.2206545302661587</v>
      </c>
      <c r="BI373" s="97">
        <f t="shared" si="737"/>
        <v>-3.2464887565266785</v>
      </c>
      <c r="BJ373" s="97">
        <f t="shared" si="738"/>
        <v>-63.235932093769613</v>
      </c>
      <c r="BK373" s="97">
        <f t="shared" si="739"/>
        <v>59.989443337242932</v>
      </c>
      <c r="BL373" s="97">
        <f t="shared" si="740"/>
        <v>246.48242085029628</v>
      </c>
      <c r="BM373" s="97" t="s">
        <v>8053</v>
      </c>
      <c r="BN373" s="97" t="s">
        <v>8053</v>
      </c>
      <c r="BO373" s="97" t="s">
        <v>8053</v>
      </c>
      <c r="BP373" s="97">
        <f t="shared" si="741"/>
        <v>16.101074000260642</v>
      </c>
      <c r="BQ373" s="97">
        <f t="shared" si="742"/>
        <v>16.101074000260642</v>
      </c>
      <c r="BR373" s="97">
        <f t="shared" si="743"/>
        <v>0.67087808334419341</v>
      </c>
      <c r="BS373" s="97">
        <f t="shared" si="744"/>
        <v>0</v>
      </c>
      <c r="BT373" s="97">
        <f t="shared" si="745"/>
        <v>0</v>
      </c>
      <c r="BU373" s="97">
        <f t="shared" si="746"/>
        <v>0</v>
      </c>
      <c r="BV373" s="97">
        <f>SIN((90-$Y$9)*$AE$8)*TAN($AE$10*$AE$8)/TAN((90-'C'!$F273)*$AE$8)</f>
        <v>1.0167196408931989E-2</v>
      </c>
      <c r="BW373" s="97">
        <f t="shared" si="747"/>
        <v>2.5695650812758864E-2</v>
      </c>
      <c r="BX373" s="97">
        <f t="shared" si="748"/>
        <v>1.0127663357422376</v>
      </c>
      <c r="BY373" s="97">
        <f t="shared" si="749"/>
        <v>0.57520398190550381</v>
      </c>
      <c r="BZ373" s="97">
        <f t="shared" si="750"/>
        <v>9.1069592988755232</v>
      </c>
      <c r="CA373" s="97">
        <f t="shared" si="751"/>
        <v>-8.5317553169700187</v>
      </c>
      <c r="CB373" s="97">
        <f t="shared" si="752"/>
        <v>170.31783671921897</v>
      </c>
      <c r="CC373" s="97" t="s">
        <v>8053</v>
      </c>
      <c r="CD373" s="97" t="s">
        <v>8053</v>
      </c>
      <c r="CE373" s="97" t="s">
        <v>8053</v>
      </c>
      <c r="CF373" s="97">
        <f t="shared" si="753"/>
        <v>0</v>
      </c>
      <c r="CG373" s="97">
        <f t="shared" si="754"/>
        <v>0</v>
      </c>
      <c r="CH373" s="97">
        <f t="shared" si="755"/>
        <v>0</v>
      </c>
      <c r="CI373" s="97">
        <f t="shared" si="756"/>
        <v>0</v>
      </c>
      <c r="CJ373" s="97">
        <f t="shared" si="757"/>
        <v>0</v>
      </c>
      <c r="CK373" s="97">
        <f t="shared" si="758"/>
        <v>0</v>
      </c>
      <c r="CL373" s="97">
        <f>90-'C'!$F273</f>
        <v>87.521000000000001</v>
      </c>
      <c r="CM373" s="97">
        <v>16</v>
      </c>
      <c r="CN373" s="97"/>
      <c r="CO373" s="97"/>
      <c r="CP373" s="97">
        <f>$K358</f>
        <v>0</v>
      </c>
      <c r="CQ373" s="97"/>
      <c r="CR373" s="97" t="s">
        <v>8214</v>
      </c>
      <c r="CS373" s="97">
        <f t="shared" si="759"/>
        <v>16</v>
      </c>
      <c r="CT373" s="97">
        <f t="shared" si="760"/>
        <v>34.31666666666667</v>
      </c>
      <c r="CU373" s="97">
        <f>'C'!F283</f>
        <v>-1.403</v>
      </c>
      <c r="CV373" s="97">
        <f t="shared" si="761"/>
        <v>3.1415926535897931</v>
      </c>
      <c r="CW373" s="97">
        <f t="shared" si="762"/>
        <v>1.7453292519943295E-2</v>
      </c>
      <c r="CX373" s="97">
        <f t="shared" si="763"/>
        <v>57.295779513082323</v>
      </c>
      <c r="CY373" s="97">
        <f t="shared" si="764"/>
        <v>0.59893882164272083</v>
      </c>
      <c r="CZ373" s="97">
        <f t="shared" si="765"/>
        <v>-2.4486969405480445E-2</v>
      </c>
      <c r="DA373" s="97">
        <f t="shared" si="766"/>
        <v>1.6179837443286262</v>
      </c>
      <c r="DB373" s="97">
        <f t="shared" si="767"/>
        <v>89.634960606389612</v>
      </c>
      <c r="DC373" s="97">
        <f t="shared" si="768"/>
        <v>89.634960606389612</v>
      </c>
      <c r="DD373" s="97">
        <f t="shared" si="769"/>
        <v>270.3650393936104</v>
      </c>
      <c r="DE373" s="97"/>
      <c r="DF373" s="97"/>
      <c r="DG373" s="97"/>
      <c r="DH373" s="97"/>
      <c r="DI373" s="97"/>
      <c r="DJ373" s="97"/>
      <c r="DK373" s="97"/>
      <c r="DL373" s="97"/>
      <c r="DM373" s="97"/>
      <c r="DN373" s="97"/>
      <c r="DO373" s="97"/>
    </row>
    <row r="374" spans="1:119" ht="30" customHeight="1" x14ac:dyDescent="0.2">
      <c r="A374" s="98">
        <f t="shared" si="692"/>
        <v>0</v>
      </c>
      <c r="B374" s="98">
        <f t="shared" si="693"/>
        <v>0</v>
      </c>
      <c r="C374" s="98">
        <f t="shared" si="694"/>
        <v>0</v>
      </c>
      <c r="D374" s="98">
        <f t="shared" si="695"/>
        <v>0.48004238359028584</v>
      </c>
      <c r="E374" s="98">
        <f t="shared" si="696"/>
        <v>0</v>
      </c>
      <c r="F374" s="98">
        <f t="shared" si="697"/>
        <v>0.48004238359028584</v>
      </c>
      <c r="G374" s="98">
        <f t="shared" si="698"/>
        <v>0.67203479848379233</v>
      </c>
      <c r="H374" s="98">
        <f t="shared" si="699"/>
        <v>0</v>
      </c>
      <c r="I374" s="98">
        <f t="shared" si="700"/>
        <v>0.67203479848379233</v>
      </c>
      <c r="J374" s="98">
        <f t="shared" si="701"/>
        <v>0</v>
      </c>
      <c r="K374" s="98">
        <f t="shared" si="702"/>
        <v>0</v>
      </c>
      <c r="L374" s="98">
        <f t="shared" si="703"/>
        <v>0</v>
      </c>
      <c r="M374" s="98">
        <f t="shared" si="704"/>
        <v>17</v>
      </c>
      <c r="N374" s="98"/>
      <c r="O374" s="98"/>
      <c r="P374" s="98"/>
      <c r="Q374" s="98">
        <f t="shared" si="770"/>
        <v>17</v>
      </c>
      <c r="R374" s="97">
        <f t="shared" si="705"/>
        <v>105.87231873866266</v>
      </c>
      <c r="S374" s="97">
        <f t="shared" si="706"/>
        <v>90.105926599469328</v>
      </c>
      <c r="T374" s="97">
        <f t="shared" si="707"/>
        <v>15.766392139193329</v>
      </c>
      <c r="U374" s="97" t="str">
        <f t="shared" si="708"/>
        <v>QSOS</v>
      </c>
      <c r="V374" s="97">
        <f t="shared" si="709"/>
        <v>269.89407340053066</v>
      </c>
      <c r="W374" s="97">
        <f t="shared" si="533"/>
        <v>362</v>
      </c>
      <c r="X374" s="97">
        <f>SIN((90-$Y$9)*$AE$8)*TAN($AE$9*$AE$8)/TAN((90-'C'!$F274)*$AE$8)</f>
        <v>0.10615847635186913</v>
      </c>
      <c r="Y374" s="97">
        <f t="shared" si="710"/>
        <v>3.9313065427916092</v>
      </c>
      <c r="Z374" s="97">
        <f t="shared" si="711"/>
        <v>2.2206545302661578</v>
      </c>
      <c r="AA374" s="97">
        <f t="shared" si="712"/>
        <v>2.7400713062710755</v>
      </c>
      <c r="AB374" s="97">
        <f t="shared" si="713"/>
        <v>63.235932093769605</v>
      </c>
      <c r="AC374" s="97">
        <f t="shared" si="714"/>
        <v>-60.495860787498529</v>
      </c>
      <c r="AD374" s="97">
        <f t="shared" si="715"/>
        <v>114.02399659995933</v>
      </c>
      <c r="AE374" s="97">
        <f>(COS( 90.833*$AE$8)-SIN($Y$9*$AE$8)*SIN('C'!$F274*$AE$8))/COS($Y$9*$AE$8)/COS('C'!$F274*$AE$8)</f>
        <v>-4.2559302518894254E-2</v>
      </c>
      <c r="AF374" s="97">
        <f t="shared" si="716"/>
        <v>92.439205144636162</v>
      </c>
      <c r="AG374" s="97">
        <f>('C'!$E274+$AG$9+$AA$9/15)</f>
        <v>12.09577777777778</v>
      </c>
      <c r="AH374" s="97">
        <f t="shared" si="717"/>
        <v>0</v>
      </c>
      <c r="AI374" s="97">
        <f t="shared" si="718"/>
        <v>0</v>
      </c>
      <c r="AJ374" s="97">
        <f t="shared" si="719"/>
        <v>0</v>
      </c>
      <c r="AK374" s="97">
        <f t="shared" si="720"/>
        <v>0</v>
      </c>
      <c r="AL374" s="97">
        <f t="shared" si="721"/>
        <v>0</v>
      </c>
      <c r="AM374" s="97"/>
      <c r="AN374" s="97"/>
      <c r="AO374" s="97">
        <f t="shared" si="722"/>
        <v>0</v>
      </c>
      <c r="AP374" s="97">
        <f>SIN((90-$Y$9)*$AE$8)*TAN($AC$10*$AE$8)/TAN((90-'C'!$F274)*$AE$8)</f>
        <v>-8.5825438895061855E-3</v>
      </c>
      <c r="AQ374" s="97">
        <f t="shared" si="723"/>
        <v>2.5695650812758871E-2</v>
      </c>
      <c r="AR374" s="97">
        <f t="shared" si="724"/>
        <v>1.0127663357422376</v>
      </c>
      <c r="AS374" s="97">
        <f t="shared" si="725"/>
        <v>-0.48555072471171529</v>
      </c>
      <c r="AT374" s="97">
        <f t="shared" si="726"/>
        <v>-9.106959298875525</v>
      </c>
      <c r="AU374" s="97">
        <f t="shared" si="727"/>
        <v>8.6214085741638105</v>
      </c>
      <c r="AV374" s="97">
        <f t="shared" si="728"/>
        <v>189.59251002358724</v>
      </c>
      <c r="AW374" s="97" t="s">
        <v>8053</v>
      </c>
      <c r="AX374" s="97" t="s">
        <v>8053</v>
      </c>
      <c r="AY374" s="97" t="s">
        <v>8053</v>
      </c>
      <c r="AZ374" s="97">
        <f t="shared" si="729"/>
        <v>11.52101720616686</v>
      </c>
      <c r="BA374" s="97">
        <f t="shared" si="730"/>
        <v>11.52101720616686</v>
      </c>
      <c r="BB374" s="97">
        <f t="shared" si="731"/>
        <v>0.48004238359028584</v>
      </c>
      <c r="BC374" s="97">
        <f t="shared" si="732"/>
        <v>0</v>
      </c>
      <c r="BD374" s="97">
        <f t="shared" si="733"/>
        <v>0</v>
      </c>
      <c r="BE374" s="97">
        <f t="shared" si="734"/>
        <v>0</v>
      </c>
      <c r="BF374" s="97">
        <f>SIN((90-$Y$9)*$AE$8)*TAN($AC$9*$AE$8)/TAN((90-'C'!$F274)*$AE$8)</f>
        <v>-0.10615847635186917</v>
      </c>
      <c r="BG374" s="97">
        <f t="shared" si="735"/>
        <v>3.9313065427916136</v>
      </c>
      <c r="BH374" s="97">
        <f t="shared" si="736"/>
        <v>2.2206545302661587</v>
      </c>
      <c r="BI374" s="97">
        <f t="shared" si="737"/>
        <v>-2.7400713062710755</v>
      </c>
      <c r="BJ374" s="97">
        <f t="shared" si="738"/>
        <v>-63.235932093769613</v>
      </c>
      <c r="BK374" s="97">
        <f t="shared" si="739"/>
        <v>60.495860787498536</v>
      </c>
      <c r="BL374" s="97">
        <f t="shared" si="740"/>
        <v>245.97600340004067</v>
      </c>
      <c r="BM374" s="97" t="s">
        <v>8053</v>
      </c>
      <c r="BN374" s="97" t="s">
        <v>8053</v>
      </c>
      <c r="BO374" s="97" t="s">
        <v>8053</v>
      </c>
      <c r="BP374" s="97">
        <f t="shared" si="741"/>
        <v>16.128835163611015</v>
      </c>
      <c r="BQ374" s="97">
        <f t="shared" si="742"/>
        <v>16.128835163611015</v>
      </c>
      <c r="BR374" s="97">
        <f t="shared" si="743"/>
        <v>0.67203479848379233</v>
      </c>
      <c r="BS374" s="97">
        <f t="shared" si="744"/>
        <v>0</v>
      </c>
      <c r="BT374" s="97">
        <f t="shared" si="745"/>
        <v>0</v>
      </c>
      <c r="BU374" s="97">
        <f t="shared" si="746"/>
        <v>0</v>
      </c>
      <c r="BV374" s="97">
        <f>SIN((90-$Y$9)*$AE$8)*TAN($AE$10*$AE$8)/TAN((90-'C'!$F274)*$AE$8)</f>
        <v>8.582543889506182E-3</v>
      </c>
      <c r="BW374" s="97">
        <f t="shared" si="747"/>
        <v>2.5695650812758864E-2</v>
      </c>
      <c r="BX374" s="97">
        <f t="shared" si="748"/>
        <v>1.0127663357422376</v>
      </c>
      <c r="BY374" s="97">
        <f t="shared" si="749"/>
        <v>0.48555072471171506</v>
      </c>
      <c r="BZ374" s="97">
        <f t="shared" si="750"/>
        <v>9.1069592988755232</v>
      </c>
      <c r="CA374" s="97">
        <f t="shared" si="751"/>
        <v>-8.6214085741638087</v>
      </c>
      <c r="CB374" s="97">
        <f t="shared" si="752"/>
        <v>170.40748997641276</v>
      </c>
      <c r="CC374" s="97" t="s">
        <v>8053</v>
      </c>
      <c r="CD374" s="97" t="s">
        <v>8053</v>
      </c>
      <c r="CE374" s="97" t="s">
        <v>8053</v>
      </c>
      <c r="CF374" s="97">
        <f t="shared" si="753"/>
        <v>0</v>
      </c>
      <c r="CG374" s="97">
        <f t="shared" si="754"/>
        <v>0</v>
      </c>
      <c r="CH374" s="97">
        <f t="shared" si="755"/>
        <v>0</v>
      </c>
      <c r="CI374" s="97">
        <f t="shared" si="756"/>
        <v>0</v>
      </c>
      <c r="CJ374" s="97">
        <f t="shared" si="757"/>
        <v>0</v>
      </c>
      <c r="CK374" s="97">
        <f t="shared" si="758"/>
        <v>0</v>
      </c>
      <c r="CL374" s="97">
        <f>90-'C'!$F274</f>
        <v>87.906999999999996</v>
      </c>
      <c r="CM374" s="97">
        <v>17</v>
      </c>
      <c r="CN374" s="97"/>
      <c r="CO374" s="97"/>
      <c r="CP374" s="97"/>
      <c r="CQ374" s="97"/>
      <c r="CR374" s="97" t="s">
        <v>8214</v>
      </c>
      <c r="CS374" s="97">
        <f t="shared" si="759"/>
        <v>17</v>
      </c>
      <c r="CT374" s="97">
        <f t="shared" si="760"/>
        <v>34.31666666666667</v>
      </c>
      <c r="CU374" s="97">
        <f>'C'!F284</f>
        <v>-1.792</v>
      </c>
      <c r="CV374" s="97">
        <f t="shared" si="761"/>
        <v>3.1415926535897931</v>
      </c>
      <c r="CW374" s="97">
        <f t="shared" si="762"/>
        <v>1.7453292519943295E-2</v>
      </c>
      <c r="CX374" s="97">
        <f t="shared" si="763"/>
        <v>57.295779513082323</v>
      </c>
      <c r="CY374" s="97">
        <f t="shared" si="764"/>
        <v>0.59893882164272083</v>
      </c>
      <c r="CZ374" s="97">
        <f t="shared" si="765"/>
        <v>-3.1276300195738384E-2</v>
      </c>
      <c r="DA374" s="97">
        <f t="shared" si="766"/>
        <v>1.6133684877003822</v>
      </c>
      <c r="DB374" s="97">
        <f t="shared" si="767"/>
        <v>-89.894073400530672</v>
      </c>
      <c r="DC374" s="97">
        <f t="shared" si="768"/>
        <v>90.105926599469328</v>
      </c>
      <c r="DD374" s="97">
        <f t="shared" si="769"/>
        <v>269.89407340053066</v>
      </c>
      <c r="DE374" s="97"/>
      <c r="DF374" s="97"/>
      <c r="DG374" s="97"/>
      <c r="DH374" s="97"/>
      <c r="DI374" s="97"/>
      <c r="DJ374" s="97"/>
      <c r="DK374" s="97"/>
      <c r="DL374" s="97"/>
      <c r="DM374" s="97"/>
      <c r="DN374" s="97"/>
      <c r="DO374" s="97"/>
    </row>
    <row r="375" spans="1:119" ht="30" customHeight="1" x14ac:dyDescent="0.2">
      <c r="A375" s="98">
        <f t="shared" si="692"/>
        <v>0</v>
      </c>
      <c r="B375" s="98">
        <f t="shared" si="693"/>
        <v>0</v>
      </c>
      <c r="C375" s="98">
        <f t="shared" si="694"/>
        <v>0</v>
      </c>
      <c r="D375" s="98">
        <f t="shared" si="695"/>
        <v>0.47954282796317788</v>
      </c>
      <c r="E375" s="98">
        <f t="shared" si="696"/>
        <v>0</v>
      </c>
      <c r="F375" s="98">
        <f t="shared" si="697"/>
        <v>0.47954282796317788</v>
      </c>
      <c r="G375" s="98">
        <f t="shared" si="698"/>
        <v>0.67319386622302047</v>
      </c>
      <c r="H375" s="98">
        <f t="shared" si="699"/>
        <v>0</v>
      </c>
      <c r="I375" s="98">
        <f t="shared" si="700"/>
        <v>0.67319386622302047</v>
      </c>
      <c r="J375" s="98">
        <f t="shared" si="701"/>
        <v>0</v>
      </c>
      <c r="K375" s="98">
        <f t="shared" si="702"/>
        <v>0</v>
      </c>
      <c r="L375" s="98">
        <f t="shared" si="703"/>
        <v>0</v>
      </c>
      <c r="M375" s="98">
        <f t="shared" si="704"/>
        <v>18</v>
      </c>
      <c r="N375" s="98"/>
      <c r="O375" s="98"/>
      <c r="P375" s="98"/>
      <c r="Q375" s="98">
        <f t="shared" si="770"/>
        <v>18</v>
      </c>
      <c r="R375" s="97">
        <f t="shared" si="705"/>
        <v>105.87231873866266</v>
      </c>
      <c r="S375" s="97">
        <f t="shared" si="706"/>
        <v>90.576290794136156</v>
      </c>
      <c r="T375" s="97">
        <f t="shared" si="707"/>
        <v>15.2960279445265</v>
      </c>
      <c r="U375" s="97" t="str">
        <f t="shared" si="708"/>
        <v>QSOS</v>
      </c>
      <c r="V375" s="97">
        <f t="shared" si="709"/>
        <v>269.42370920586382</v>
      </c>
      <c r="W375" s="97">
        <f t="shared" si="533"/>
        <v>363</v>
      </c>
      <c r="X375" s="97">
        <f>SIN((90-$Y$9)*$AE$8)*TAN($AE$9*$AE$8)/TAN((90-'C'!$F275)*$AE$8)</f>
        <v>8.6516632750620548E-2</v>
      </c>
      <c r="Y375" s="97">
        <f t="shared" si="710"/>
        <v>3.9313065427916092</v>
      </c>
      <c r="Z375" s="97">
        <f t="shared" si="711"/>
        <v>2.2206545302661578</v>
      </c>
      <c r="AA375" s="97">
        <f t="shared" si="712"/>
        <v>2.2328069201489131</v>
      </c>
      <c r="AB375" s="97">
        <f t="shared" si="713"/>
        <v>63.235932093769605</v>
      </c>
      <c r="AC375" s="97">
        <f t="shared" si="714"/>
        <v>-61.003125173620695</v>
      </c>
      <c r="AD375" s="97">
        <f t="shared" si="715"/>
        <v>114.53126098608149</v>
      </c>
      <c r="AE375" s="97">
        <f>(COS( 90.833*$AE$8)-SIN($Y$9*$AE$8)*SIN('C'!$F275*$AE$8))/COS($Y$9*$AE$8)/COS('C'!$F275*$AE$8)</f>
        <v>-3.7939833288474646E-2</v>
      </c>
      <c r="AF375" s="97">
        <f t="shared" si="716"/>
        <v>92.174314164941691</v>
      </c>
      <c r="AG375" s="97">
        <f>('C'!$E275+$AG$9+$AA$9/15)</f>
        <v>12.08977777777778</v>
      </c>
      <c r="AH375" s="97">
        <f t="shared" si="717"/>
        <v>0</v>
      </c>
      <c r="AI375" s="97">
        <f t="shared" si="718"/>
        <v>0</v>
      </c>
      <c r="AJ375" s="97">
        <f t="shared" si="719"/>
        <v>0</v>
      </c>
      <c r="AK375" s="97">
        <f t="shared" si="720"/>
        <v>0</v>
      </c>
      <c r="AL375" s="97">
        <f t="shared" si="721"/>
        <v>0</v>
      </c>
      <c r="AM375" s="97"/>
      <c r="AN375" s="97"/>
      <c r="AO375" s="97">
        <f t="shared" si="722"/>
        <v>0</v>
      </c>
      <c r="AP375" s="97">
        <f>SIN((90-$Y$9)*$AE$8)*TAN($AC$10*$AE$8)/TAN((90-'C'!$F275)*$AE$8)</f>
        <v>-6.9945690939771593E-3</v>
      </c>
      <c r="AQ375" s="97">
        <f t="shared" si="723"/>
        <v>2.5695650812758871E-2</v>
      </c>
      <c r="AR375" s="97">
        <f t="shared" si="724"/>
        <v>1.0127663357422376</v>
      </c>
      <c r="AS375" s="97">
        <f t="shared" si="725"/>
        <v>-0.39571069895286254</v>
      </c>
      <c r="AT375" s="97">
        <f t="shared" si="726"/>
        <v>-9.106959298875525</v>
      </c>
      <c r="AU375" s="97">
        <f t="shared" si="727"/>
        <v>8.7112485999226621</v>
      </c>
      <c r="AV375" s="97">
        <f t="shared" si="728"/>
        <v>189.50266999782838</v>
      </c>
      <c r="AW375" s="97" t="s">
        <v>8053</v>
      </c>
      <c r="AX375" s="97" t="s">
        <v>8053</v>
      </c>
      <c r="AY375" s="97" t="s">
        <v>8053</v>
      </c>
      <c r="AZ375" s="97">
        <f t="shared" si="729"/>
        <v>11.509027871116269</v>
      </c>
      <c r="BA375" s="97">
        <f t="shared" si="730"/>
        <v>11.509027871116269</v>
      </c>
      <c r="BB375" s="97">
        <f t="shared" si="731"/>
        <v>0.47954282796317788</v>
      </c>
      <c r="BC375" s="97">
        <f t="shared" si="732"/>
        <v>0</v>
      </c>
      <c r="BD375" s="97">
        <f t="shared" si="733"/>
        <v>0</v>
      </c>
      <c r="BE375" s="97">
        <f t="shared" si="734"/>
        <v>0</v>
      </c>
      <c r="BF375" s="97">
        <f>SIN((90-$Y$9)*$AE$8)*TAN($AC$9*$AE$8)/TAN((90-'C'!$F275)*$AE$8)</f>
        <v>-8.6516632750620576E-2</v>
      </c>
      <c r="BG375" s="97">
        <f t="shared" si="735"/>
        <v>3.9313065427916136</v>
      </c>
      <c r="BH375" s="97">
        <f t="shared" si="736"/>
        <v>2.2206545302661587</v>
      </c>
      <c r="BI375" s="97">
        <f t="shared" si="737"/>
        <v>-2.2328069201489131</v>
      </c>
      <c r="BJ375" s="97">
        <f t="shared" si="738"/>
        <v>-63.235932093769613</v>
      </c>
      <c r="BK375" s="97">
        <f t="shared" si="739"/>
        <v>61.003125173620703</v>
      </c>
      <c r="BL375" s="97">
        <f t="shared" si="740"/>
        <v>245.46873901391851</v>
      </c>
      <c r="BM375" s="97" t="s">
        <v>8053</v>
      </c>
      <c r="BN375" s="97" t="s">
        <v>8053</v>
      </c>
      <c r="BO375" s="97" t="s">
        <v>8053</v>
      </c>
      <c r="BP375" s="97">
        <f t="shared" si="741"/>
        <v>16.156652789352492</v>
      </c>
      <c r="BQ375" s="97">
        <f t="shared" si="742"/>
        <v>16.156652789352492</v>
      </c>
      <c r="BR375" s="97">
        <f t="shared" si="743"/>
        <v>0.67319386622302047</v>
      </c>
      <c r="BS375" s="97">
        <f t="shared" si="744"/>
        <v>0</v>
      </c>
      <c r="BT375" s="97">
        <f t="shared" si="745"/>
        <v>0</v>
      </c>
      <c r="BU375" s="97">
        <f t="shared" si="746"/>
        <v>0</v>
      </c>
      <c r="BV375" s="97">
        <f>SIN((90-$Y$9)*$AE$8)*TAN($AE$10*$AE$8)/TAN((90-'C'!$F275)*$AE$8)</f>
        <v>6.9945690939771576E-3</v>
      </c>
      <c r="BW375" s="97">
        <f t="shared" si="747"/>
        <v>2.5695650812758864E-2</v>
      </c>
      <c r="BX375" s="97">
        <f t="shared" si="748"/>
        <v>1.0127663357422376</v>
      </c>
      <c r="BY375" s="97">
        <f t="shared" si="749"/>
        <v>0.39571069895286243</v>
      </c>
      <c r="BZ375" s="97">
        <f t="shared" si="750"/>
        <v>9.1069592988755232</v>
      </c>
      <c r="CA375" s="97">
        <f t="shared" si="751"/>
        <v>-8.7112485999226603</v>
      </c>
      <c r="CB375" s="97">
        <f t="shared" si="752"/>
        <v>170.49733000217162</v>
      </c>
      <c r="CC375" s="97" t="s">
        <v>8053</v>
      </c>
      <c r="CD375" s="97" t="s">
        <v>8053</v>
      </c>
      <c r="CE375" s="97" t="s">
        <v>8053</v>
      </c>
      <c r="CF375" s="97">
        <f t="shared" si="753"/>
        <v>0</v>
      </c>
      <c r="CG375" s="97">
        <f t="shared" si="754"/>
        <v>0</v>
      </c>
      <c r="CH375" s="97">
        <f t="shared" si="755"/>
        <v>0</v>
      </c>
      <c r="CI375" s="97">
        <f t="shared" si="756"/>
        <v>0</v>
      </c>
      <c r="CJ375" s="97">
        <f t="shared" si="757"/>
        <v>0</v>
      </c>
      <c r="CK375" s="97">
        <f t="shared" si="758"/>
        <v>0</v>
      </c>
      <c r="CL375" s="97">
        <f>90-'C'!$F275</f>
        <v>88.293999999999997</v>
      </c>
      <c r="CM375" s="97">
        <v>18</v>
      </c>
      <c r="CN375" s="97"/>
      <c r="CO375" s="97"/>
      <c r="CP375" s="97"/>
      <c r="CQ375" s="97"/>
      <c r="CR375" s="97" t="s">
        <v>8214</v>
      </c>
      <c r="CS375" s="97">
        <f t="shared" si="759"/>
        <v>18</v>
      </c>
      <c r="CT375" s="97">
        <f t="shared" si="760"/>
        <v>34.31666666666667</v>
      </c>
      <c r="CU375" s="97">
        <f>'C'!F285</f>
        <v>-2.1800000000000002</v>
      </c>
      <c r="CV375" s="97">
        <f t="shared" si="761"/>
        <v>3.1415926535897931</v>
      </c>
      <c r="CW375" s="97">
        <f t="shared" si="762"/>
        <v>1.7453292519943295E-2</v>
      </c>
      <c r="CX375" s="97">
        <f t="shared" si="763"/>
        <v>57.295779513082323</v>
      </c>
      <c r="CY375" s="97">
        <f t="shared" si="764"/>
        <v>0.59893882164272083</v>
      </c>
      <c r="CZ375" s="97">
        <f t="shared" si="765"/>
        <v>-3.804817769347639E-2</v>
      </c>
      <c r="DA375" s="97">
        <f t="shared" si="766"/>
        <v>1.6087452679458802</v>
      </c>
      <c r="DB375" s="97">
        <f t="shared" si="767"/>
        <v>-89.423709205863844</v>
      </c>
      <c r="DC375" s="97">
        <f t="shared" si="768"/>
        <v>90.576290794136156</v>
      </c>
      <c r="DD375" s="97">
        <f t="shared" si="769"/>
        <v>269.42370920586382</v>
      </c>
      <c r="DE375" s="97"/>
      <c r="DF375" s="97"/>
      <c r="DG375" s="97"/>
      <c r="DH375" s="97"/>
      <c r="DI375" s="97"/>
      <c r="DJ375" s="97"/>
      <c r="DK375" s="97"/>
      <c r="DL375" s="97"/>
      <c r="DM375" s="97"/>
      <c r="DN375" s="97"/>
      <c r="DO375" s="97"/>
    </row>
    <row r="376" spans="1:119" ht="30" customHeight="1" x14ac:dyDescent="0.2">
      <c r="A376" s="98">
        <f t="shared" si="692"/>
        <v>0</v>
      </c>
      <c r="B376" s="98">
        <f t="shared" si="693"/>
        <v>0</v>
      </c>
      <c r="C376" s="98">
        <f t="shared" si="694"/>
        <v>0</v>
      </c>
      <c r="D376" s="98">
        <f t="shared" si="695"/>
        <v>0.47904337542688985</v>
      </c>
      <c r="E376" s="98">
        <f t="shared" si="696"/>
        <v>0</v>
      </c>
      <c r="F376" s="98">
        <f t="shared" si="697"/>
        <v>0.47904337542688985</v>
      </c>
      <c r="G376" s="98">
        <f t="shared" si="698"/>
        <v>0.67435188116257994</v>
      </c>
      <c r="H376" s="98">
        <f t="shared" si="699"/>
        <v>0</v>
      </c>
      <c r="I376" s="98">
        <f t="shared" si="700"/>
        <v>0.67435188116257994</v>
      </c>
      <c r="J376" s="98">
        <f t="shared" si="701"/>
        <v>0</v>
      </c>
      <c r="K376" s="98">
        <f t="shared" si="702"/>
        <v>0</v>
      </c>
      <c r="L376" s="98">
        <f t="shared" si="703"/>
        <v>0</v>
      </c>
      <c r="M376" s="98">
        <f t="shared" si="704"/>
        <v>19</v>
      </c>
      <c r="N376" s="98"/>
      <c r="O376" s="98"/>
      <c r="P376" s="98"/>
      <c r="Q376" s="98">
        <f t="shared" si="770"/>
        <v>19</v>
      </c>
      <c r="R376" s="97">
        <f t="shared" si="705"/>
        <v>105.87231873866266</v>
      </c>
      <c r="S376" s="97">
        <f t="shared" si="706"/>
        <v>91.047331995148852</v>
      </c>
      <c r="T376" s="97">
        <f t="shared" si="707"/>
        <v>14.824986743513804</v>
      </c>
      <c r="U376" s="97" t="str">
        <f t="shared" si="708"/>
        <v>QSOS</v>
      </c>
      <c r="V376" s="97">
        <f t="shared" si="709"/>
        <v>268.95266800485115</v>
      </c>
      <c r="W376" s="97">
        <f t="shared" si="533"/>
        <v>364</v>
      </c>
      <c r="X376" s="97">
        <f>SIN((90-$Y$9)*$AE$8)*TAN($AE$9*$AE$8)/TAN((90-'C'!$F276)*$AE$8)</f>
        <v>6.6882690559140145E-2</v>
      </c>
      <c r="Y376" s="97">
        <f t="shared" si="710"/>
        <v>3.9313065427916092</v>
      </c>
      <c r="Z376" s="97">
        <f t="shared" si="711"/>
        <v>2.2206545302661578</v>
      </c>
      <c r="AA376" s="97">
        <f t="shared" si="712"/>
        <v>1.725921541907494</v>
      </c>
      <c r="AB376" s="97">
        <f t="shared" si="713"/>
        <v>63.235932093769605</v>
      </c>
      <c r="AC376" s="97">
        <f t="shared" si="714"/>
        <v>-61.510010551862109</v>
      </c>
      <c r="AD376" s="97">
        <f t="shared" si="715"/>
        <v>115.0381463643229</v>
      </c>
      <c r="AE376" s="97">
        <f>(COS( 90.833*$AE$8)-SIN($Y$9*$AE$8)*SIN('C'!$F276*$AE$8))/COS($Y$9*$AE$8)/COS('C'!$F276*$AE$8)</f>
        <v>-3.3323025603711247E-2</v>
      </c>
      <c r="AF376" s="97">
        <f t="shared" si="716"/>
        <v>91.909622254028946</v>
      </c>
      <c r="AG376" s="97">
        <f>('C'!$E276+$AG$9+$AA$9/15)</f>
        <v>12.08377777777778</v>
      </c>
      <c r="AH376" s="97">
        <f t="shared" si="717"/>
        <v>0</v>
      </c>
      <c r="AI376" s="97">
        <f t="shared" si="718"/>
        <v>0</v>
      </c>
      <c r="AJ376" s="97">
        <f t="shared" si="719"/>
        <v>0</v>
      </c>
      <c r="AK376" s="97">
        <f t="shared" si="720"/>
        <v>0</v>
      </c>
      <c r="AL376" s="97">
        <f t="shared" si="721"/>
        <v>0</v>
      </c>
      <c r="AM376" s="97"/>
      <c r="AN376" s="97"/>
      <c r="AO376" s="97">
        <f t="shared" si="722"/>
        <v>0</v>
      </c>
      <c r="AP376" s="97">
        <f>SIN((90-$Y$9)*$AE$8)*TAN($AC$10*$AE$8)/TAN((90-'C'!$F276)*$AE$8)</f>
        <v>-5.4072330999687945E-3</v>
      </c>
      <c r="AQ376" s="97">
        <f t="shared" si="723"/>
        <v>2.5695650812758871E-2</v>
      </c>
      <c r="AR376" s="97">
        <f t="shared" si="724"/>
        <v>1.0127663357422376</v>
      </c>
      <c r="AS376" s="97">
        <f t="shared" si="725"/>
        <v>-0.30590778588916112</v>
      </c>
      <c r="AT376" s="97">
        <f t="shared" si="726"/>
        <v>-9.106959298875525</v>
      </c>
      <c r="AU376" s="97">
        <f t="shared" si="727"/>
        <v>8.8010515129863638</v>
      </c>
      <c r="AV376" s="97">
        <f t="shared" si="728"/>
        <v>189.41286708476468</v>
      </c>
      <c r="AW376" s="97" t="s">
        <v>8053</v>
      </c>
      <c r="AX376" s="97" t="s">
        <v>8053</v>
      </c>
      <c r="AY376" s="97" t="s">
        <v>8053</v>
      </c>
      <c r="AZ376" s="97">
        <f t="shared" si="729"/>
        <v>11.497041010245356</v>
      </c>
      <c r="BA376" s="97">
        <f t="shared" si="730"/>
        <v>11.497041010245356</v>
      </c>
      <c r="BB376" s="97">
        <f t="shared" si="731"/>
        <v>0.47904337542688985</v>
      </c>
      <c r="BC376" s="97">
        <f t="shared" si="732"/>
        <v>0</v>
      </c>
      <c r="BD376" s="97">
        <f t="shared" si="733"/>
        <v>0</v>
      </c>
      <c r="BE376" s="97">
        <f t="shared" si="734"/>
        <v>0</v>
      </c>
      <c r="BF376" s="97">
        <f>SIN((90-$Y$9)*$AE$8)*TAN($AC$9*$AE$8)/TAN((90-'C'!$F276)*$AE$8)</f>
        <v>-6.6882690559140173E-2</v>
      </c>
      <c r="BG376" s="97">
        <f t="shared" si="735"/>
        <v>3.9313065427916136</v>
      </c>
      <c r="BH376" s="97">
        <f t="shared" si="736"/>
        <v>2.2206545302661587</v>
      </c>
      <c r="BI376" s="97">
        <f t="shared" si="737"/>
        <v>-1.725921541907494</v>
      </c>
      <c r="BJ376" s="97">
        <f t="shared" si="738"/>
        <v>-63.235932093769613</v>
      </c>
      <c r="BK376" s="97">
        <f t="shared" si="739"/>
        <v>61.510010551862116</v>
      </c>
      <c r="BL376" s="97">
        <f t="shared" si="740"/>
        <v>244.9618536356771</v>
      </c>
      <c r="BM376" s="97" t="s">
        <v>8053</v>
      </c>
      <c r="BN376" s="97" t="s">
        <v>8053</v>
      </c>
      <c r="BO376" s="97" t="s">
        <v>8053</v>
      </c>
      <c r="BP376" s="97">
        <f t="shared" si="741"/>
        <v>16.184445147901918</v>
      </c>
      <c r="BQ376" s="97">
        <f t="shared" si="742"/>
        <v>16.184445147901918</v>
      </c>
      <c r="BR376" s="97">
        <f t="shared" si="743"/>
        <v>0.67435188116257994</v>
      </c>
      <c r="BS376" s="97">
        <f t="shared" si="744"/>
        <v>0</v>
      </c>
      <c r="BT376" s="97">
        <f t="shared" si="745"/>
        <v>0</v>
      </c>
      <c r="BU376" s="97">
        <f t="shared" si="746"/>
        <v>0</v>
      </c>
      <c r="BV376" s="97">
        <f>SIN((90-$Y$9)*$AE$8)*TAN($AE$10*$AE$8)/TAN((90-'C'!$F276)*$AE$8)</f>
        <v>5.4072330999687928E-3</v>
      </c>
      <c r="BW376" s="97">
        <f t="shared" si="747"/>
        <v>2.5695650812758864E-2</v>
      </c>
      <c r="BX376" s="97">
        <f t="shared" si="748"/>
        <v>1.0127663357422376</v>
      </c>
      <c r="BY376" s="97">
        <f t="shared" si="749"/>
        <v>0.30590778588916107</v>
      </c>
      <c r="BZ376" s="97">
        <f t="shared" si="750"/>
        <v>9.1069592988755232</v>
      </c>
      <c r="CA376" s="97">
        <f t="shared" si="751"/>
        <v>-8.801051512986362</v>
      </c>
      <c r="CB376" s="97">
        <f t="shared" si="752"/>
        <v>170.58713291523532</v>
      </c>
      <c r="CC376" s="97" t="s">
        <v>8053</v>
      </c>
      <c r="CD376" s="97" t="s">
        <v>8053</v>
      </c>
      <c r="CE376" s="97" t="s">
        <v>8053</v>
      </c>
      <c r="CF376" s="97">
        <f t="shared" si="753"/>
        <v>0</v>
      </c>
      <c r="CG376" s="97">
        <f t="shared" si="754"/>
        <v>0</v>
      </c>
      <c r="CH376" s="97">
        <f t="shared" si="755"/>
        <v>0</v>
      </c>
      <c r="CI376" s="97">
        <f t="shared" si="756"/>
        <v>0</v>
      </c>
      <c r="CJ376" s="97">
        <f t="shared" si="757"/>
        <v>0</v>
      </c>
      <c r="CK376" s="97">
        <f t="shared" si="758"/>
        <v>0</v>
      </c>
      <c r="CL376" s="97">
        <f>90-'C'!$F276</f>
        <v>88.680999999999997</v>
      </c>
      <c r="CM376" s="97">
        <v>19</v>
      </c>
      <c r="CN376" s="97"/>
      <c r="CO376" s="97"/>
      <c r="CP376" s="97"/>
      <c r="CQ376" s="97"/>
      <c r="CR376" s="97" t="s">
        <v>8214</v>
      </c>
      <c r="CS376" s="97">
        <f t="shared" si="759"/>
        <v>19</v>
      </c>
      <c r="CT376" s="97">
        <f t="shared" si="760"/>
        <v>34.31666666666667</v>
      </c>
      <c r="CU376" s="97">
        <f>'C'!F286</f>
        <v>-2.569</v>
      </c>
      <c r="CV376" s="97">
        <f t="shared" si="761"/>
        <v>3.1415926535897931</v>
      </c>
      <c r="CW376" s="97">
        <f t="shared" si="762"/>
        <v>1.7453292519943295E-2</v>
      </c>
      <c r="CX376" s="97">
        <f t="shared" si="763"/>
        <v>57.295779513082323</v>
      </c>
      <c r="CY376" s="97">
        <f t="shared" si="764"/>
        <v>0.59893882164272083</v>
      </c>
      <c r="CZ376" s="97">
        <f t="shared" si="765"/>
        <v>-4.4837508483734329E-2</v>
      </c>
      <c r="DA376" s="97">
        <f t="shared" si="766"/>
        <v>1.6041255225970572</v>
      </c>
      <c r="DB376" s="97">
        <f t="shared" si="767"/>
        <v>-88.952668004851148</v>
      </c>
      <c r="DC376" s="97">
        <f t="shared" si="768"/>
        <v>91.047331995148852</v>
      </c>
      <c r="DD376" s="97">
        <f t="shared" si="769"/>
        <v>268.95266800485115</v>
      </c>
      <c r="DE376" s="97"/>
      <c r="DF376" s="97"/>
      <c r="DG376" s="97"/>
      <c r="DH376" s="97"/>
      <c r="DI376" s="97"/>
      <c r="DJ376" s="97"/>
      <c r="DK376" s="97"/>
      <c r="DL376" s="97"/>
      <c r="DM376" s="97"/>
      <c r="DN376" s="97"/>
      <c r="DO376" s="97"/>
    </row>
    <row r="377" spans="1:119" ht="30" customHeight="1" x14ac:dyDescent="0.2">
      <c r="A377" s="98">
        <f t="shared" si="692"/>
        <v>0</v>
      </c>
      <c r="B377" s="98">
        <f t="shared" si="693"/>
        <v>0</v>
      </c>
      <c r="C377" s="98">
        <f t="shared" si="694"/>
        <v>0</v>
      </c>
      <c r="D377" s="98">
        <f t="shared" si="695"/>
        <v>0.47854335826480437</v>
      </c>
      <c r="E377" s="98">
        <f t="shared" si="696"/>
        <v>0</v>
      </c>
      <c r="F377" s="98">
        <f t="shared" si="697"/>
        <v>0.47854335826480437</v>
      </c>
      <c r="G377" s="98">
        <f t="shared" si="698"/>
        <v>0.67551271846012384</v>
      </c>
      <c r="H377" s="98">
        <f t="shared" si="699"/>
        <v>0</v>
      </c>
      <c r="I377" s="98">
        <f t="shared" si="700"/>
        <v>0.67551271846012384</v>
      </c>
      <c r="J377" s="98">
        <f t="shared" si="701"/>
        <v>0</v>
      </c>
      <c r="K377" s="98">
        <f t="shared" si="702"/>
        <v>0</v>
      </c>
      <c r="L377" s="98">
        <f t="shared" si="703"/>
        <v>0</v>
      </c>
      <c r="M377" s="98">
        <f t="shared" si="704"/>
        <v>20</v>
      </c>
      <c r="N377" s="98"/>
      <c r="O377" s="98"/>
      <c r="P377" s="98"/>
      <c r="Q377" s="98">
        <f t="shared" si="770"/>
        <v>20</v>
      </c>
      <c r="R377" s="97">
        <f t="shared" si="705"/>
        <v>105.87231873866266</v>
      </c>
      <c r="S377" s="97">
        <f t="shared" si="706"/>
        <v>91.51778943386141</v>
      </c>
      <c r="T377" s="97">
        <f t="shared" si="707"/>
        <v>14.354529304801247</v>
      </c>
      <c r="U377" s="97" t="str">
        <f t="shared" si="708"/>
        <v>QSOS</v>
      </c>
      <c r="V377" s="97">
        <f t="shared" si="709"/>
        <v>268.48221056613858</v>
      </c>
      <c r="W377" s="97">
        <f t="shared" si="533"/>
        <v>365</v>
      </c>
      <c r="X377" s="97">
        <f>SIN((90-$Y$9)*$AE$8)*TAN($AE$9*$AE$8)/TAN((90-'C'!$F277)*$AE$8)</f>
        <v>4.7204142901883926E-2</v>
      </c>
      <c r="Y377" s="97">
        <f t="shared" si="710"/>
        <v>3.9313065427916092</v>
      </c>
      <c r="Z377" s="97">
        <f t="shared" si="711"/>
        <v>2.2206545302661578</v>
      </c>
      <c r="AA377" s="97">
        <f t="shared" si="712"/>
        <v>1.2180201147916938</v>
      </c>
      <c r="AB377" s="97">
        <f t="shared" si="713"/>
        <v>63.235932093769605</v>
      </c>
      <c r="AC377" s="97">
        <f t="shared" si="714"/>
        <v>-62.017911978977914</v>
      </c>
      <c r="AD377" s="97">
        <f t="shared" si="715"/>
        <v>115.5460477914387</v>
      </c>
      <c r="AE377" s="97">
        <f>(COS( 90.833*$AE$8)-SIN($Y$9*$AE$8)*SIN('C'!$F277*$AE$8))/COS($Y$9*$AE$8)/COS('C'!$F277*$AE$8)</f>
        <v>-2.8696535462764457E-2</v>
      </c>
      <c r="AF377" s="97">
        <f t="shared" si="716"/>
        <v>91.64441611503122</v>
      </c>
      <c r="AG377" s="97">
        <f>('C'!$E277+$AG$9+$AA$9/15)</f>
        <v>12.077777777777779</v>
      </c>
      <c r="AH377" s="97">
        <f t="shared" si="717"/>
        <v>0</v>
      </c>
      <c r="AI377" s="97">
        <f t="shared" si="718"/>
        <v>0</v>
      </c>
      <c r="AJ377" s="97">
        <f t="shared" si="719"/>
        <v>0</v>
      </c>
      <c r="AK377" s="97">
        <f t="shared" si="720"/>
        <v>0</v>
      </c>
      <c r="AL377" s="97">
        <f t="shared" si="721"/>
        <v>0</v>
      </c>
      <c r="AM377" s="97"/>
      <c r="AN377" s="97"/>
      <c r="AO377" s="97">
        <f t="shared" si="722"/>
        <v>0</v>
      </c>
      <c r="AP377" s="97">
        <f>SIN((90-$Y$9)*$AE$8)*TAN($AC$10*$AE$8)/TAN((90-'C'!$F277)*$AE$8)</f>
        <v>-3.8162909090660425E-3</v>
      </c>
      <c r="AQ377" s="97">
        <f t="shared" si="723"/>
        <v>2.5695650812758871E-2</v>
      </c>
      <c r="AR377" s="97">
        <f t="shared" si="724"/>
        <v>1.0127663357422376</v>
      </c>
      <c r="AS377" s="97">
        <f t="shared" si="725"/>
        <v>-0.21590160753840912</v>
      </c>
      <c r="AT377" s="97">
        <f t="shared" si="726"/>
        <v>-9.106959298875525</v>
      </c>
      <c r="AU377" s="97">
        <f t="shared" si="727"/>
        <v>8.8910576913371155</v>
      </c>
      <c r="AV377" s="97">
        <f t="shared" si="728"/>
        <v>189.32286090641392</v>
      </c>
      <c r="AW377" s="97" t="s">
        <v>8053</v>
      </c>
      <c r="AX377" s="97" t="s">
        <v>8053</v>
      </c>
      <c r="AY377" s="97" t="s">
        <v>8053</v>
      </c>
      <c r="AZ377" s="97">
        <f t="shared" si="729"/>
        <v>11.485040598355305</v>
      </c>
      <c r="BA377" s="97">
        <f t="shared" si="730"/>
        <v>11.485040598355305</v>
      </c>
      <c r="BB377" s="97">
        <f t="shared" si="731"/>
        <v>0.47854335826480437</v>
      </c>
      <c r="BC377" s="97">
        <f t="shared" si="732"/>
        <v>0</v>
      </c>
      <c r="BD377" s="97">
        <f t="shared" si="733"/>
        <v>0</v>
      </c>
      <c r="BE377" s="97">
        <f t="shared" si="734"/>
        <v>0</v>
      </c>
      <c r="BF377" s="97">
        <f>SIN((90-$Y$9)*$AE$8)*TAN($AC$9*$AE$8)/TAN((90-'C'!$F277)*$AE$8)</f>
        <v>-4.7204142901883947E-2</v>
      </c>
      <c r="BG377" s="97">
        <f t="shared" si="735"/>
        <v>3.9313065427916136</v>
      </c>
      <c r="BH377" s="97">
        <f t="shared" si="736"/>
        <v>2.2206545302661587</v>
      </c>
      <c r="BI377" s="97">
        <f t="shared" si="737"/>
        <v>-1.2180201147916938</v>
      </c>
      <c r="BJ377" s="97">
        <f t="shared" si="738"/>
        <v>-63.235932093769613</v>
      </c>
      <c r="BK377" s="97">
        <f t="shared" si="739"/>
        <v>62.017911978977921</v>
      </c>
      <c r="BL377" s="97">
        <f t="shared" si="740"/>
        <v>244.4539522085613</v>
      </c>
      <c r="BM377" s="97" t="s">
        <v>8053</v>
      </c>
      <c r="BN377" s="97" t="s">
        <v>8053</v>
      </c>
      <c r="BO377" s="97" t="s">
        <v>8053</v>
      </c>
      <c r="BP377" s="97">
        <f t="shared" si="741"/>
        <v>16.212305243042973</v>
      </c>
      <c r="BQ377" s="97">
        <f t="shared" si="742"/>
        <v>16.212305243042973</v>
      </c>
      <c r="BR377" s="97">
        <f t="shared" si="743"/>
        <v>0.67551271846012384</v>
      </c>
      <c r="BS377" s="97">
        <f t="shared" si="744"/>
        <v>0</v>
      </c>
      <c r="BT377" s="97">
        <f t="shared" si="745"/>
        <v>0</v>
      </c>
      <c r="BU377" s="97">
        <f t="shared" si="746"/>
        <v>0</v>
      </c>
      <c r="BV377" s="97">
        <f>SIN((90-$Y$9)*$AE$8)*TAN($AE$10*$AE$8)/TAN((90-'C'!$F277)*$AE$8)</f>
        <v>3.8162909090660416E-3</v>
      </c>
      <c r="BW377" s="97">
        <f t="shared" si="747"/>
        <v>2.5695650812758864E-2</v>
      </c>
      <c r="BX377" s="97">
        <f t="shared" si="748"/>
        <v>1.0127663357422376</v>
      </c>
      <c r="BY377" s="97">
        <f t="shared" si="749"/>
        <v>0.21590160753840909</v>
      </c>
      <c r="BZ377" s="97">
        <f t="shared" si="750"/>
        <v>9.1069592988755232</v>
      </c>
      <c r="CA377" s="97">
        <f t="shared" si="751"/>
        <v>-8.8910576913371138</v>
      </c>
      <c r="CB377" s="97">
        <f t="shared" si="752"/>
        <v>170.67713909358608</v>
      </c>
      <c r="CC377" s="97" t="s">
        <v>8053</v>
      </c>
      <c r="CD377" s="97" t="s">
        <v>8053</v>
      </c>
      <c r="CE377" s="97" t="s">
        <v>8053</v>
      </c>
      <c r="CF377" s="97">
        <f t="shared" si="753"/>
        <v>0</v>
      </c>
      <c r="CG377" s="97">
        <f t="shared" si="754"/>
        <v>0</v>
      </c>
      <c r="CH377" s="97">
        <f t="shared" si="755"/>
        <v>0</v>
      </c>
      <c r="CI377" s="97">
        <f t="shared" si="756"/>
        <v>0</v>
      </c>
      <c r="CJ377" s="97">
        <f t="shared" si="757"/>
        <v>0</v>
      </c>
      <c r="CK377" s="97">
        <f t="shared" si="758"/>
        <v>0</v>
      </c>
      <c r="CL377" s="97">
        <f>90-'C'!$F277</f>
        <v>89.069000000000003</v>
      </c>
      <c r="CM377" s="97">
        <v>20</v>
      </c>
      <c r="CN377" s="97"/>
      <c r="CO377" s="97"/>
      <c r="CP377" s="97"/>
      <c r="CQ377" s="97"/>
      <c r="CR377" s="97" t="s">
        <v>8214</v>
      </c>
      <c r="CS377" s="97">
        <f t="shared" si="759"/>
        <v>20</v>
      </c>
      <c r="CT377" s="97">
        <f t="shared" si="760"/>
        <v>34.31666666666667</v>
      </c>
      <c r="CU377" s="97">
        <f>'C'!F287</f>
        <v>-2.9569999999999999</v>
      </c>
      <c r="CV377" s="97">
        <f t="shared" si="761"/>
        <v>3.1415926535897931</v>
      </c>
      <c r="CW377" s="97">
        <f t="shared" si="762"/>
        <v>1.7453292519943295E-2</v>
      </c>
      <c r="CX377" s="97">
        <f t="shared" si="763"/>
        <v>57.295779513082323</v>
      </c>
      <c r="CY377" s="97">
        <f t="shared" si="764"/>
        <v>0.59893882164272083</v>
      </c>
      <c r="CZ377" s="97">
        <f t="shared" si="765"/>
        <v>-5.1609385981472321E-2</v>
      </c>
      <c r="DA377" s="97">
        <f t="shared" si="766"/>
        <v>1.5994968022750451</v>
      </c>
      <c r="DB377" s="97">
        <f t="shared" si="767"/>
        <v>-88.48221056613859</v>
      </c>
      <c r="DC377" s="97">
        <f t="shared" si="768"/>
        <v>91.51778943386141</v>
      </c>
      <c r="DD377" s="97">
        <f t="shared" si="769"/>
        <v>268.48221056613858</v>
      </c>
      <c r="DE377" s="97"/>
      <c r="DF377" s="97"/>
      <c r="DG377" s="97"/>
      <c r="DH377" s="97"/>
      <c r="DI377" s="97"/>
      <c r="DJ377" s="97"/>
      <c r="DK377" s="97"/>
      <c r="DL377" s="97"/>
      <c r="DM377" s="97"/>
      <c r="DN377" s="97"/>
      <c r="DO377" s="97"/>
    </row>
    <row r="378" spans="1:119" ht="30" customHeight="1" x14ac:dyDescent="0.2">
      <c r="A378" s="98">
        <f t="shared" si="692"/>
        <v>0</v>
      </c>
      <c r="B378" s="98">
        <f t="shared" si="693"/>
        <v>0</v>
      </c>
      <c r="C378" s="98">
        <f t="shared" si="694"/>
        <v>0</v>
      </c>
      <c r="D378" s="98">
        <f t="shared" si="695"/>
        <v>0.47804275342799413</v>
      </c>
      <c r="E378" s="98">
        <f t="shared" si="696"/>
        <v>0</v>
      </c>
      <c r="F378" s="98">
        <f t="shared" si="697"/>
        <v>0.47804275342799413</v>
      </c>
      <c r="G378" s="98">
        <f t="shared" si="698"/>
        <v>0.67667661364250975</v>
      </c>
      <c r="H378" s="98">
        <f t="shared" si="699"/>
        <v>0</v>
      </c>
      <c r="I378" s="98">
        <f t="shared" si="700"/>
        <v>0.67667661364250975</v>
      </c>
      <c r="J378" s="98">
        <f t="shared" si="701"/>
        <v>0</v>
      </c>
      <c r="K378" s="98">
        <f t="shared" si="702"/>
        <v>0</v>
      </c>
      <c r="L378" s="98">
        <f t="shared" si="703"/>
        <v>0</v>
      </c>
      <c r="M378" s="98">
        <f t="shared" si="704"/>
        <v>21</v>
      </c>
      <c r="N378" s="98"/>
      <c r="O378" s="98"/>
      <c r="P378" s="98"/>
      <c r="Q378" s="98">
        <f t="shared" si="770"/>
        <v>21</v>
      </c>
      <c r="R378" s="97">
        <f t="shared" si="705"/>
        <v>105.87231873866266</v>
      </c>
      <c r="S378" s="97">
        <f t="shared" si="706"/>
        <v>91.667299589020786</v>
      </c>
      <c r="T378" s="97">
        <f t="shared" si="707"/>
        <v>14.205019149641871</v>
      </c>
      <c r="U378" s="97" t="str">
        <f t="shared" si="708"/>
        <v>QSOS</v>
      </c>
      <c r="V378" s="97">
        <f t="shared" si="709"/>
        <v>268.33270041097921</v>
      </c>
      <c r="W378" s="97">
        <f t="shared" si="533"/>
        <v>366</v>
      </c>
      <c r="X378" s="97">
        <f>SIN((90-$Y$9)*$AE$8)*TAN($AE$9*$AE$8)/TAN((90-'C'!$F278)*$AE$8)</f>
        <v>2.7479223219279602E-2</v>
      </c>
      <c r="Y378" s="97">
        <f t="shared" si="710"/>
        <v>3.9313065427916092</v>
      </c>
      <c r="Z378" s="97">
        <f t="shared" si="711"/>
        <v>2.2206545302661578</v>
      </c>
      <c r="AA378" s="97">
        <f t="shared" si="712"/>
        <v>0.70901784913280896</v>
      </c>
      <c r="AB378" s="97">
        <f t="shared" si="713"/>
        <v>63.235932093769605</v>
      </c>
      <c r="AC378" s="97">
        <f t="shared" si="714"/>
        <v>-62.526914244636799</v>
      </c>
      <c r="AD378" s="97">
        <f t="shared" si="715"/>
        <v>116.05505005709759</v>
      </c>
      <c r="AE378" s="97">
        <f>(COS( 90.833*$AE$8)-SIN($Y$9*$AE$8)*SIN('C'!$F278*$AE$8))/COS($Y$9*$AE$8)/COS('C'!$F278*$AE$8)</f>
        <v>-2.405995346260633E-2</v>
      </c>
      <c r="AF378" s="97">
        <f t="shared" si="716"/>
        <v>91.378666824599378</v>
      </c>
      <c r="AG378" s="97">
        <f>('C'!$E278+$AG$9+$AA$9/15)</f>
        <v>12.071777777777779</v>
      </c>
      <c r="AH378" s="97">
        <f t="shared" si="717"/>
        <v>0</v>
      </c>
      <c r="AI378" s="97">
        <f t="shared" si="718"/>
        <v>0</v>
      </c>
      <c r="AJ378" s="97">
        <f t="shared" si="719"/>
        <v>0</v>
      </c>
      <c r="AK378" s="97">
        <f t="shared" si="720"/>
        <v>0</v>
      </c>
      <c r="AL378" s="97">
        <f t="shared" si="721"/>
        <v>0</v>
      </c>
      <c r="AM378" s="97"/>
      <c r="AN378" s="97"/>
      <c r="AO378" s="97">
        <f t="shared" si="722"/>
        <v>0</v>
      </c>
      <c r="AP378" s="97">
        <f>SIN((90-$Y$9)*$AE$8)*TAN($AC$10*$AE$8)/TAN((90-'C'!$F278)*$AE$8)</f>
        <v>-2.2215997010666603E-3</v>
      </c>
      <c r="AQ378" s="97">
        <f t="shared" si="723"/>
        <v>2.5695650812758871E-2</v>
      </c>
      <c r="AR378" s="97">
        <f t="shared" si="724"/>
        <v>1.0127663357422376</v>
      </c>
      <c r="AS378" s="97">
        <f t="shared" si="725"/>
        <v>-0.12568386628673098</v>
      </c>
      <c r="AT378" s="97">
        <f t="shared" si="726"/>
        <v>-9.106959298875525</v>
      </c>
      <c r="AU378" s="97">
        <f t="shared" si="727"/>
        <v>8.9812754325887934</v>
      </c>
      <c r="AV378" s="97">
        <f t="shared" si="728"/>
        <v>189.23264316516224</v>
      </c>
      <c r="AW378" s="97" t="s">
        <v>8053</v>
      </c>
      <c r="AX378" s="97" t="s">
        <v>8053</v>
      </c>
      <c r="AY378" s="97" t="s">
        <v>8053</v>
      </c>
      <c r="AZ378" s="97">
        <f t="shared" si="729"/>
        <v>11.473026082271859</v>
      </c>
      <c r="BA378" s="97">
        <f t="shared" si="730"/>
        <v>11.473026082271859</v>
      </c>
      <c r="BB378" s="97">
        <f t="shared" si="731"/>
        <v>0.47804275342799413</v>
      </c>
      <c r="BC378" s="97">
        <f t="shared" si="732"/>
        <v>0</v>
      </c>
      <c r="BD378" s="97">
        <f t="shared" si="733"/>
        <v>0</v>
      </c>
      <c r="BE378" s="97">
        <f t="shared" si="734"/>
        <v>0</v>
      </c>
      <c r="BF378" s="97">
        <f>SIN((90-$Y$9)*$AE$8)*TAN($AC$9*$AE$8)/TAN((90-'C'!$F278)*$AE$8)</f>
        <v>-2.7479223219279616E-2</v>
      </c>
      <c r="BG378" s="97">
        <f t="shared" si="735"/>
        <v>3.9313065427916136</v>
      </c>
      <c r="BH378" s="97">
        <f t="shared" si="736"/>
        <v>2.2206545302661587</v>
      </c>
      <c r="BI378" s="97">
        <f t="shared" si="737"/>
        <v>-0.70901784913280907</v>
      </c>
      <c r="BJ378" s="97">
        <f t="shared" si="738"/>
        <v>-63.235932093769613</v>
      </c>
      <c r="BK378" s="97">
        <f t="shared" si="739"/>
        <v>62.526914244636806</v>
      </c>
      <c r="BL378" s="97">
        <f t="shared" si="740"/>
        <v>243.94494994290241</v>
      </c>
      <c r="BM378" s="97" t="s">
        <v>8053</v>
      </c>
      <c r="BN378" s="97" t="s">
        <v>8053</v>
      </c>
      <c r="BO378" s="97" t="s">
        <v>8053</v>
      </c>
      <c r="BP378" s="97">
        <f t="shared" si="741"/>
        <v>16.240238727420234</v>
      </c>
      <c r="BQ378" s="97">
        <f t="shared" si="742"/>
        <v>16.240238727420234</v>
      </c>
      <c r="BR378" s="97">
        <f t="shared" si="743"/>
        <v>0.67667661364250975</v>
      </c>
      <c r="BS378" s="97">
        <f t="shared" si="744"/>
        <v>0</v>
      </c>
      <c r="BT378" s="97">
        <f t="shared" si="745"/>
        <v>0</v>
      </c>
      <c r="BU378" s="97">
        <f t="shared" si="746"/>
        <v>0</v>
      </c>
      <c r="BV378" s="97">
        <f>SIN((90-$Y$9)*$AE$8)*TAN($AE$10*$AE$8)/TAN((90-'C'!$F278)*$AE$8)</f>
        <v>2.2215997010666599E-3</v>
      </c>
      <c r="BW378" s="97">
        <f t="shared" si="747"/>
        <v>2.5695650812758864E-2</v>
      </c>
      <c r="BX378" s="97">
        <f t="shared" si="748"/>
        <v>1.0127663357422376</v>
      </c>
      <c r="BY378" s="97">
        <f t="shared" si="749"/>
        <v>0.12568386628673095</v>
      </c>
      <c r="BZ378" s="97">
        <f t="shared" si="750"/>
        <v>9.1069592988755232</v>
      </c>
      <c r="CA378" s="97">
        <f t="shared" si="751"/>
        <v>-8.9812754325887916</v>
      </c>
      <c r="CB378" s="97">
        <f t="shared" si="752"/>
        <v>170.76735683483776</v>
      </c>
      <c r="CC378" s="97" t="s">
        <v>8053</v>
      </c>
      <c r="CD378" s="97" t="s">
        <v>8053</v>
      </c>
      <c r="CE378" s="97" t="s">
        <v>8053</v>
      </c>
      <c r="CF378" s="97">
        <f t="shared" si="753"/>
        <v>0</v>
      </c>
      <c r="CG378" s="97">
        <f t="shared" si="754"/>
        <v>0</v>
      </c>
      <c r="CH378" s="97">
        <f t="shared" si="755"/>
        <v>0</v>
      </c>
      <c r="CI378" s="97">
        <f t="shared" si="756"/>
        <v>0</v>
      </c>
      <c r="CJ378" s="97">
        <f t="shared" si="757"/>
        <v>0</v>
      </c>
      <c r="CK378" s="97">
        <f t="shared" si="758"/>
        <v>0</v>
      </c>
      <c r="CL378" s="97">
        <f>90-'C'!$F278</f>
        <v>89.457999999999998</v>
      </c>
      <c r="CM378" s="97">
        <v>21</v>
      </c>
      <c r="CN378" s="97"/>
      <c r="CO378" s="97"/>
      <c r="CP378" s="97"/>
      <c r="CQ378" s="97"/>
      <c r="CR378" s="97" t="s">
        <v>8214</v>
      </c>
      <c r="CS378" s="97">
        <f t="shared" si="759"/>
        <v>21</v>
      </c>
      <c r="CT378" s="97">
        <f t="shared" si="760"/>
        <v>34.31666666666667</v>
      </c>
      <c r="CU378" s="97">
        <f>'C'!F288</f>
        <v>-2.9569999999999999</v>
      </c>
      <c r="CV378" s="97">
        <f t="shared" si="761"/>
        <v>3.1415926535897931</v>
      </c>
      <c r="CW378" s="97">
        <f t="shared" si="762"/>
        <v>1.7453292519943295E-2</v>
      </c>
      <c r="CX378" s="97">
        <f t="shared" si="763"/>
        <v>57.295779513082323</v>
      </c>
      <c r="CY378" s="97">
        <f t="shared" si="764"/>
        <v>0.59893882164272083</v>
      </c>
      <c r="CZ378" s="97">
        <f t="shared" si="765"/>
        <v>-5.1609385981472321E-2</v>
      </c>
      <c r="DA378" s="97">
        <f t="shared" si="766"/>
        <v>1.5948586021721709</v>
      </c>
      <c r="DB378" s="97">
        <f t="shared" si="767"/>
        <v>-88.332700410979214</v>
      </c>
      <c r="DC378" s="97">
        <f t="shared" si="768"/>
        <v>91.667299589020786</v>
      </c>
      <c r="DD378" s="97">
        <f t="shared" si="769"/>
        <v>268.33270041097921</v>
      </c>
      <c r="DE378" s="97"/>
      <c r="DF378" s="97"/>
      <c r="DG378" s="97"/>
      <c r="DH378" s="97"/>
      <c r="DI378" s="97"/>
      <c r="DJ378" s="97"/>
      <c r="DK378" s="97"/>
      <c r="DL378" s="97"/>
      <c r="DM378" s="97"/>
      <c r="DN378" s="97"/>
      <c r="DO378" s="97"/>
    </row>
    <row r="379" spans="1:119" ht="30" customHeight="1" x14ac:dyDescent="0.2">
      <c r="A379" s="98">
        <f t="shared" si="692"/>
        <v>0</v>
      </c>
      <c r="B379" s="98">
        <f t="shared" si="693"/>
        <v>0</v>
      </c>
      <c r="C379" s="98">
        <f t="shared" si="694"/>
        <v>0</v>
      </c>
      <c r="D379" s="98">
        <f t="shared" si="695"/>
        <v>0.47754282576745544</v>
      </c>
      <c r="E379" s="98">
        <f t="shared" si="696"/>
        <v>0</v>
      </c>
      <c r="F379" s="98">
        <f t="shared" si="697"/>
        <v>0.47754282576745544</v>
      </c>
      <c r="G379" s="98">
        <f t="shared" si="698"/>
        <v>0.6778365382078464</v>
      </c>
      <c r="H379" s="98">
        <f t="shared" si="699"/>
        <v>0</v>
      </c>
      <c r="I379" s="98">
        <f t="shared" si="700"/>
        <v>0.6778365382078464</v>
      </c>
      <c r="J379" s="98">
        <f t="shared" si="701"/>
        <v>0</v>
      </c>
      <c r="K379" s="98">
        <f t="shared" si="702"/>
        <v>0</v>
      </c>
      <c r="L379" s="98">
        <f t="shared" si="703"/>
        <v>0</v>
      </c>
      <c r="M379" s="98">
        <f t="shared" si="704"/>
        <v>22</v>
      </c>
      <c r="N379" s="103"/>
      <c r="O379" s="98"/>
      <c r="P379" s="98"/>
      <c r="Q379" s="98">
        <f t="shared" si="770"/>
        <v>22</v>
      </c>
      <c r="R379" s="97">
        <f t="shared" si="705"/>
        <v>105.87231873866266</v>
      </c>
      <c r="S379" s="97">
        <f t="shared" si="706"/>
        <v>92.137472309601264</v>
      </c>
      <c r="T379" s="97">
        <f t="shared" si="707"/>
        <v>13.734846429061392</v>
      </c>
      <c r="U379" s="97" t="str">
        <f t="shared" si="708"/>
        <v>QSOS</v>
      </c>
      <c r="V379" s="97">
        <f t="shared" si="709"/>
        <v>267.86252769039874</v>
      </c>
      <c r="W379" s="97">
        <f t="shared" si="533"/>
        <v>367</v>
      </c>
      <c r="X379" s="97">
        <f>SIN((90-$Y$9)*$AE$8)*TAN($AE$9*$AE$8)/TAN((90-'C'!$F279)*$AE$8)</f>
        <v>7.8075356769484261E-3</v>
      </c>
      <c r="Y379" s="97">
        <f t="shared" si="710"/>
        <v>3.9313065427916092</v>
      </c>
      <c r="Z379" s="97">
        <f t="shared" si="711"/>
        <v>2.2206545302661578</v>
      </c>
      <c r="AA379" s="97">
        <f t="shared" si="712"/>
        <v>0.20144500561158771</v>
      </c>
      <c r="AB379" s="97">
        <f t="shared" si="713"/>
        <v>63.235932093769605</v>
      </c>
      <c r="AC379" s="97">
        <f t="shared" si="714"/>
        <v>-63.034487088158016</v>
      </c>
      <c r="AD379" s="97">
        <f t="shared" si="715"/>
        <v>116.56262290061881</v>
      </c>
      <c r="AE379" s="97">
        <f>(COS( 90.833*$AE$8)-SIN($Y$9*$AE$8)*SIN('C'!$F279*$AE$8))/COS($Y$9*$AE$8)/COS('C'!$F279*$AE$8)</f>
        <v>-1.9436692561116211E-2</v>
      </c>
      <c r="AF379" s="97">
        <f t="shared" si="716"/>
        <v>91.113710582814775</v>
      </c>
      <c r="AG379" s="97">
        <f>('C'!$E279+$AG$9+$AA$9/15)</f>
        <v>12.065777777777779</v>
      </c>
      <c r="AH379" s="97">
        <f t="shared" si="717"/>
        <v>0</v>
      </c>
      <c r="AI379" s="97">
        <f t="shared" si="718"/>
        <v>0</v>
      </c>
      <c r="AJ379" s="97">
        <f t="shared" si="719"/>
        <v>0</v>
      </c>
      <c r="AK379" s="97">
        <f t="shared" si="720"/>
        <v>0</v>
      </c>
      <c r="AL379" s="97">
        <f t="shared" si="721"/>
        <v>0</v>
      </c>
      <c r="AM379" s="97"/>
      <c r="AN379" s="97"/>
      <c r="AO379" s="97">
        <f t="shared" si="722"/>
        <v>0</v>
      </c>
      <c r="AP379" s="97">
        <f>SIN((90-$Y$9)*$AE$8)*TAN($AC$10*$AE$8)/TAN((90-'C'!$F279)*$AE$8)</f>
        <v>-6.3121212661522365E-4</v>
      </c>
      <c r="AQ379" s="97">
        <f t="shared" si="723"/>
        <v>2.5695650812758871E-2</v>
      </c>
      <c r="AR379" s="97">
        <f t="shared" si="724"/>
        <v>1.0127663357422376</v>
      </c>
      <c r="AS379" s="97">
        <f t="shared" si="725"/>
        <v>-3.5709908492803893E-2</v>
      </c>
      <c r="AT379" s="97">
        <f t="shared" si="726"/>
        <v>-9.106959298875525</v>
      </c>
      <c r="AU379" s="97">
        <f t="shared" si="727"/>
        <v>9.0712493903827216</v>
      </c>
      <c r="AV379" s="97">
        <f t="shared" si="728"/>
        <v>189.14266920736833</v>
      </c>
      <c r="AW379" s="97" t="s">
        <v>8053</v>
      </c>
      <c r="AX379" s="97" t="s">
        <v>8053</v>
      </c>
      <c r="AY379" s="97" t="s">
        <v>8053</v>
      </c>
      <c r="AZ379" s="97">
        <f t="shared" si="729"/>
        <v>11.46102781841893</v>
      </c>
      <c r="BA379" s="97">
        <f t="shared" si="730"/>
        <v>11.46102781841893</v>
      </c>
      <c r="BB379" s="97">
        <f t="shared" si="731"/>
        <v>0.47754282576745544</v>
      </c>
      <c r="BC379" s="97">
        <f t="shared" si="732"/>
        <v>0</v>
      </c>
      <c r="BD379" s="97">
        <f t="shared" si="733"/>
        <v>0</v>
      </c>
      <c r="BE379" s="97">
        <f t="shared" si="734"/>
        <v>0</v>
      </c>
      <c r="BF379" s="97">
        <f>SIN((90-$Y$9)*$AE$8)*TAN($AC$9*$AE$8)/TAN((90-'C'!$F279)*$AE$8)</f>
        <v>-7.8075356769484296E-3</v>
      </c>
      <c r="BG379" s="97">
        <f t="shared" si="735"/>
        <v>3.9313065427916136</v>
      </c>
      <c r="BH379" s="97">
        <f t="shared" si="736"/>
        <v>2.2206545302661587</v>
      </c>
      <c r="BI379" s="97">
        <f t="shared" si="737"/>
        <v>-0.20144500561158771</v>
      </c>
      <c r="BJ379" s="97">
        <f t="shared" si="738"/>
        <v>-63.235932093769613</v>
      </c>
      <c r="BK379" s="97">
        <f t="shared" si="739"/>
        <v>63.034487088158023</v>
      </c>
      <c r="BL379" s="97">
        <f t="shared" si="740"/>
        <v>243.43737709938119</v>
      </c>
      <c r="BM379" s="97" t="s">
        <v>8053</v>
      </c>
      <c r="BN379" s="97" t="s">
        <v>8053</v>
      </c>
      <c r="BO379" s="97" t="s">
        <v>8053</v>
      </c>
      <c r="BP379" s="97">
        <f t="shared" si="741"/>
        <v>16.268076916988313</v>
      </c>
      <c r="BQ379" s="97">
        <f t="shared" si="742"/>
        <v>16.268076916988313</v>
      </c>
      <c r="BR379" s="97">
        <f t="shared" si="743"/>
        <v>0.6778365382078464</v>
      </c>
      <c r="BS379" s="97">
        <f t="shared" si="744"/>
        <v>0</v>
      </c>
      <c r="BT379" s="97">
        <f t="shared" si="745"/>
        <v>0</v>
      </c>
      <c r="BU379" s="97">
        <f t="shared" si="746"/>
        <v>0</v>
      </c>
      <c r="BV379" s="97">
        <f>SIN((90-$Y$9)*$AE$8)*TAN($AE$10*$AE$8)/TAN((90-'C'!$F279)*$AE$8)</f>
        <v>6.3121212661522354E-4</v>
      </c>
      <c r="BW379" s="97">
        <f t="shared" si="747"/>
        <v>2.5695650812758864E-2</v>
      </c>
      <c r="BX379" s="97">
        <f t="shared" si="748"/>
        <v>1.0127663357422376</v>
      </c>
      <c r="BY379" s="97">
        <f t="shared" si="749"/>
        <v>3.5709908492803893E-2</v>
      </c>
      <c r="BZ379" s="97">
        <f t="shared" si="750"/>
        <v>9.1069592988755232</v>
      </c>
      <c r="CA379" s="97">
        <f t="shared" si="751"/>
        <v>-9.0712493903827198</v>
      </c>
      <c r="CB379" s="97">
        <f t="shared" si="752"/>
        <v>170.85733079263167</v>
      </c>
      <c r="CC379" s="97" t="s">
        <v>8053</v>
      </c>
      <c r="CD379" s="97" t="s">
        <v>8053</v>
      </c>
      <c r="CE379" s="97" t="s">
        <v>8053</v>
      </c>
      <c r="CF379" s="97">
        <f t="shared" si="753"/>
        <v>0</v>
      </c>
      <c r="CG379" s="97">
        <f t="shared" si="754"/>
        <v>0</v>
      </c>
      <c r="CH379" s="97">
        <f t="shared" si="755"/>
        <v>0</v>
      </c>
      <c r="CI379" s="97">
        <f t="shared" si="756"/>
        <v>0</v>
      </c>
      <c r="CJ379" s="97">
        <f t="shared" si="757"/>
        <v>0</v>
      </c>
      <c r="CK379" s="97">
        <f t="shared" si="758"/>
        <v>0</v>
      </c>
      <c r="CL379" s="97">
        <f>90-'C'!$F279</f>
        <v>89.846000000000004</v>
      </c>
      <c r="CM379" s="97">
        <v>22</v>
      </c>
      <c r="CN379" s="102"/>
      <c r="CO379" s="97"/>
      <c r="CP379" s="97"/>
      <c r="CQ379" s="97"/>
      <c r="CR379" s="97" t="s">
        <v>8214</v>
      </c>
      <c r="CS379" s="97">
        <f t="shared" si="759"/>
        <v>22</v>
      </c>
      <c r="CT379" s="97">
        <f t="shared" si="760"/>
        <v>34.31666666666667</v>
      </c>
      <c r="CU379" s="97">
        <f>'C'!F289</f>
        <v>-3.3450000000000002</v>
      </c>
      <c r="CV379" s="97">
        <f t="shared" si="761"/>
        <v>3.1415926535897931</v>
      </c>
      <c r="CW379" s="97">
        <f t="shared" si="762"/>
        <v>1.7453292519943295E-2</v>
      </c>
      <c r="CX379" s="97">
        <f t="shared" si="763"/>
        <v>57.295779513082323</v>
      </c>
      <c r="CY379" s="97">
        <f t="shared" si="764"/>
        <v>0.59893882164272083</v>
      </c>
      <c r="CZ379" s="97">
        <f t="shared" si="765"/>
        <v>-5.8381263479210327E-2</v>
      </c>
      <c r="DA379" s="97">
        <f t="shared" si="766"/>
        <v>1.5902342433793193</v>
      </c>
      <c r="DB379" s="97">
        <f t="shared" si="767"/>
        <v>-87.862527690398736</v>
      </c>
      <c r="DC379" s="97">
        <f t="shared" si="768"/>
        <v>92.137472309601264</v>
      </c>
      <c r="DD379" s="97">
        <f t="shared" si="769"/>
        <v>267.86252769039874</v>
      </c>
      <c r="DE379" s="97"/>
      <c r="DF379" s="97"/>
      <c r="DG379" s="97"/>
      <c r="DH379" s="97"/>
      <c r="DI379" s="97"/>
      <c r="DJ379" s="97"/>
      <c r="DK379" s="97"/>
      <c r="DL379" s="97"/>
      <c r="DM379" s="97"/>
      <c r="DN379" s="97"/>
      <c r="DO379" s="97"/>
    </row>
    <row r="380" spans="1:119" ht="30" customHeight="1" x14ac:dyDescent="0.2">
      <c r="A380" s="98">
        <f t="shared" si="692"/>
        <v>0</v>
      </c>
      <c r="B380" s="98">
        <f t="shared" si="693"/>
        <v>0</v>
      </c>
      <c r="C380" s="98">
        <f t="shared" si="694"/>
        <v>0</v>
      </c>
      <c r="D380" s="98">
        <f t="shared" si="695"/>
        <v>0.47704226332202765</v>
      </c>
      <c r="E380" s="98">
        <f t="shared" si="696"/>
        <v>0</v>
      </c>
      <c r="F380" s="98">
        <f t="shared" si="697"/>
        <v>0.47704226332202765</v>
      </c>
      <c r="G380" s="98">
        <f t="shared" si="698"/>
        <v>0.67900000119890658</v>
      </c>
      <c r="H380" s="98">
        <f t="shared" si="699"/>
        <v>0</v>
      </c>
      <c r="I380" s="98">
        <f t="shared" si="700"/>
        <v>0.67900000119890658</v>
      </c>
      <c r="J380" s="98">
        <f t="shared" si="701"/>
        <v>0</v>
      </c>
      <c r="K380" s="98">
        <f t="shared" si="702"/>
        <v>0</v>
      </c>
      <c r="L380" s="98">
        <f t="shared" si="703"/>
        <v>0</v>
      </c>
      <c r="M380" s="98">
        <f t="shared" si="704"/>
        <v>23</v>
      </c>
      <c r="N380" s="98"/>
      <c r="O380" s="98"/>
      <c r="P380" s="98"/>
      <c r="Q380" s="98">
        <f t="shared" si="770"/>
        <v>23</v>
      </c>
      <c r="R380" s="97">
        <f t="shared" si="705"/>
        <v>105.87231873866266</v>
      </c>
      <c r="S380" s="97">
        <f t="shared" si="706"/>
        <v>92.607096794583597</v>
      </c>
      <c r="T380" s="97">
        <f t="shared" si="707"/>
        <v>13.265221944079059</v>
      </c>
      <c r="U380" s="97" t="str">
        <f t="shared" si="708"/>
        <v>QSOS</v>
      </c>
      <c r="V380" s="97">
        <f t="shared" si="709"/>
        <v>267.39290320541642</v>
      </c>
      <c r="W380" s="97">
        <f t="shared" si="533"/>
        <v>368</v>
      </c>
      <c r="X380" s="97">
        <f>SIN((90-$Y$9)*$AE$8)*TAN($AE$9*$AE$8)/TAN((90-'C'!$F280)*$AE$8)</f>
        <v>-1.1914134768085907E-2</v>
      </c>
      <c r="Y380" s="97">
        <f t="shared" si="710"/>
        <v>3.9313065427916092</v>
      </c>
      <c r="Z380" s="97">
        <f t="shared" si="711"/>
        <v>2.2206545302661578</v>
      </c>
      <c r="AA380" s="97">
        <f t="shared" si="712"/>
        <v>-0.30740167117009098</v>
      </c>
      <c r="AB380" s="97">
        <f t="shared" si="713"/>
        <v>63.235932093769605</v>
      </c>
      <c r="AC380" s="97">
        <f t="shared" si="714"/>
        <v>-63.543333764939696</v>
      </c>
      <c r="AD380" s="97">
        <f t="shared" si="715"/>
        <v>117.07146957740048</v>
      </c>
      <c r="AE380" s="97">
        <f>(COS( 90.833*$AE$8)-SIN($Y$9*$AE$8)*SIN('C'!$F280*$AE$8))/COS($Y$9*$AE$8)/COS('C'!$F280*$AE$8)</f>
        <v>-1.4802494949088084E-2</v>
      </c>
      <c r="AF380" s="97">
        <f t="shared" si="716"/>
        <v>90.848151462392593</v>
      </c>
      <c r="AG380" s="97">
        <f>('C'!$E280+$AG$9+$AA$9/15)</f>
        <v>12.059777777777779</v>
      </c>
      <c r="AH380" s="97">
        <f t="shared" si="717"/>
        <v>0</v>
      </c>
      <c r="AI380" s="97">
        <f t="shared" si="718"/>
        <v>0</v>
      </c>
      <c r="AJ380" s="97">
        <f t="shared" si="719"/>
        <v>0</v>
      </c>
      <c r="AK380" s="97">
        <f t="shared" si="720"/>
        <v>0</v>
      </c>
      <c r="AL380" s="97">
        <f t="shared" si="721"/>
        <v>0</v>
      </c>
      <c r="AM380" s="97"/>
      <c r="AN380" s="97"/>
      <c r="AO380" s="97">
        <f t="shared" si="722"/>
        <v>0</v>
      </c>
      <c r="AP380" s="97">
        <f>SIN((90-$Y$9)*$AE$8)*TAN($AC$10*$AE$8)/TAN((90-'C'!$F280)*$AE$8)</f>
        <v>9.6321639181842409E-4</v>
      </c>
      <c r="AQ380" s="97">
        <f t="shared" si="723"/>
        <v>2.5695650812758871E-2</v>
      </c>
      <c r="AR380" s="97">
        <f t="shared" si="724"/>
        <v>1.0127663357422376</v>
      </c>
      <c r="AS380" s="97">
        <f t="shared" si="725"/>
        <v>5.4492571861202169E-2</v>
      </c>
      <c r="AT380" s="97">
        <f t="shared" si="726"/>
        <v>-9.106959298875525</v>
      </c>
      <c r="AU380" s="97">
        <f t="shared" si="727"/>
        <v>9.1614518707367267</v>
      </c>
      <c r="AV380" s="97">
        <f t="shared" si="728"/>
        <v>189.05246672701432</v>
      </c>
      <c r="AW380" s="97" t="s">
        <v>8053</v>
      </c>
      <c r="AX380" s="97" t="s">
        <v>8053</v>
      </c>
      <c r="AY380" s="97" t="s">
        <v>8053</v>
      </c>
      <c r="AZ380" s="97">
        <f t="shared" si="729"/>
        <v>11.449014319728663</v>
      </c>
      <c r="BA380" s="97">
        <f t="shared" si="730"/>
        <v>11.449014319728663</v>
      </c>
      <c r="BB380" s="97">
        <f t="shared" si="731"/>
        <v>0.47704226332202765</v>
      </c>
      <c r="BC380" s="97">
        <f t="shared" si="732"/>
        <v>0</v>
      </c>
      <c r="BD380" s="97">
        <f t="shared" si="733"/>
        <v>0</v>
      </c>
      <c r="BE380" s="97">
        <f t="shared" si="734"/>
        <v>0</v>
      </c>
      <c r="BF380" s="97">
        <f>SIN((90-$Y$9)*$AE$8)*TAN($AC$9*$AE$8)/TAN((90-'C'!$F280)*$AE$8)</f>
        <v>1.1914134768085912E-2</v>
      </c>
      <c r="BG380" s="97">
        <f t="shared" si="735"/>
        <v>3.9313065427916136</v>
      </c>
      <c r="BH380" s="97">
        <f t="shared" si="736"/>
        <v>2.2206545302661587</v>
      </c>
      <c r="BI380" s="97">
        <f t="shared" si="737"/>
        <v>0.30740167117009098</v>
      </c>
      <c r="BJ380" s="97">
        <f t="shared" si="738"/>
        <v>-63.235932093769613</v>
      </c>
      <c r="BK380" s="97">
        <f t="shared" si="739"/>
        <v>63.543333764939703</v>
      </c>
      <c r="BL380" s="97">
        <f t="shared" si="740"/>
        <v>242.92853042259952</v>
      </c>
      <c r="BM380" s="97" t="s">
        <v>8053</v>
      </c>
      <c r="BN380" s="97" t="s">
        <v>8053</v>
      </c>
      <c r="BO380" s="97" t="s">
        <v>8053</v>
      </c>
      <c r="BP380" s="97">
        <f t="shared" si="741"/>
        <v>16.296000028773758</v>
      </c>
      <c r="BQ380" s="97">
        <f t="shared" si="742"/>
        <v>16.296000028773758</v>
      </c>
      <c r="BR380" s="97">
        <f t="shared" si="743"/>
        <v>0.67900000119890658</v>
      </c>
      <c r="BS380" s="97">
        <f t="shared" si="744"/>
        <v>0</v>
      </c>
      <c r="BT380" s="97">
        <f t="shared" si="745"/>
        <v>0</v>
      </c>
      <c r="BU380" s="97">
        <f t="shared" si="746"/>
        <v>0</v>
      </c>
      <c r="BV380" s="97">
        <f>SIN((90-$Y$9)*$AE$8)*TAN($AE$10*$AE$8)/TAN((90-'C'!$F280)*$AE$8)</f>
        <v>-9.6321639181842387E-4</v>
      </c>
      <c r="BW380" s="97">
        <f t="shared" si="747"/>
        <v>2.5695650812758864E-2</v>
      </c>
      <c r="BX380" s="97">
        <f t="shared" si="748"/>
        <v>1.0127663357422376</v>
      </c>
      <c r="BY380" s="97">
        <f t="shared" si="749"/>
        <v>-5.4492571861202155E-2</v>
      </c>
      <c r="BZ380" s="97">
        <f t="shared" si="750"/>
        <v>9.1069592988755232</v>
      </c>
      <c r="CA380" s="97">
        <f t="shared" si="751"/>
        <v>-9.161451870736725</v>
      </c>
      <c r="CB380" s="97">
        <f t="shared" si="752"/>
        <v>170.94753327298568</v>
      </c>
      <c r="CC380" s="97" t="s">
        <v>8053</v>
      </c>
      <c r="CD380" s="97" t="s">
        <v>8053</v>
      </c>
      <c r="CE380" s="97" t="s">
        <v>8053</v>
      </c>
      <c r="CF380" s="97">
        <f t="shared" si="753"/>
        <v>0</v>
      </c>
      <c r="CG380" s="97">
        <f t="shared" si="754"/>
        <v>0</v>
      </c>
      <c r="CH380" s="97">
        <f t="shared" si="755"/>
        <v>0</v>
      </c>
      <c r="CI380" s="97">
        <f t="shared" si="756"/>
        <v>0</v>
      </c>
      <c r="CJ380" s="97">
        <f t="shared" si="757"/>
        <v>0</v>
      </c>
      <c r="CK380" s="97">
        <f t="shared" si="758"/>
        <v>0</v>
      </c>
      <c r="CL380" s="97">
        <f>90-'C'!$F280</f>
        <v>90.234999999999999</v>
      </c>
      <c r="CM380" s="97">
        <v>23</v>
      </c>
      <c r="CN380" s="97"/>
      <c r="CO380" s="97"/>
      <c r="CP380" s="97"/>
      <c r="CQ380" s="97"/>
      <c r="CR380" s="97" t="s">
        <v>8214</v>
      </c>
      <c r="CS380" s="97">
        <f t="shared" si="759"/>
        <v>23</v>
      </c>
      <c r="CT380" s="97">
        <f t="shared" si="760"/>
        <v>34.31666666666667</v>
      </c>
      <c r="CU380" s="97">
        <f>'C'!F290</f>
        <v>-3.7320000000000002</v>
      </c>
      <c r="CV380" s="97">
        <f t="shared" si="761"/>
        <v>3.1415926535897931</v>
      </c>
      <c r="CW380" s="97">
        <f t="shared" si="762"/>
        <v>1.7453292519943295E-2</v>
      </c>
      <c r="CX380" s="97">
        <f t="shared" si="763"/>
        <v>57.295779513082323</v>
      </c>
      <c r="CY380" s="97">
        <f t="shared" si="764"/>
        <v>0.59893882164272083</v>
      </c>
      <c r="CZ380" s="97">
        <f t="shared" si="765"/>
        <v>-6.5135687684428387E-2</v>
      </c>
      <c r="DA380" s="97">
        <f t="shared" si="766"/>
        <v>1.5855993623692521</v>
      </c>
      <c r="DB380" s="97">
        <f t="shared" si="767"/>
        <v>-87.392903205416403</v>
      </c>
      <c r="DC380" s="97">
        <f t="shared" si="768"/>
        <v>92.607096794583597</v>
      </c>
      <c r="DD380" s="97">
        <f t="shared" si="769"/>
        <v>267.39290320541642</v>
      </c>
      <c r="DE380" s="97"/>
      <c r="DF380" s="97"/>
      <c r="DG380" s="97"/>
      <c r="DH380" s="97"/>
      <c r="DI380" s="97"/>
      <c r="DJ380" s="97"/>
      <c r="DK380" s="97"/>
      <c r="DL380" s="97"/>
      <c r="DM380" s="97"/>
      <c r="DN380" s="97"/>
      <c r="DO380" s="97"/>
    </row>
    <row r="381" spans="1:119" ht="30" customHeight="1" x14ac:dyDescent="0.2">
      <c r="A381" s="98">
        <f t="shared" si="692"/>
        <v>0</v>
      </c>
      <c r="B381" s="98">
        <f t="shared" si="693"/>
        <v>0</v>
      </c>
      <c r="C381" s="98">
        <f t="shared" si="694"/>
        <v>0</v>
      </c>
      <c r="D381" s="98">
        <f t="shared" si="695"/>
        <v>0.47654168654608092</v>
      </c>
      <c r="E381" s="98">
        <f t="shared" si="696"/>
        <v>0</v>
      </c>
      <c r="F381" s="98">
        <f t="shared" si="697"/>
        <v>0.47654168654608092</v>
      </c>
      <c r="G381" s="98">
        <f t="shared" si="698"/>
        <v>0.68016361027704308</v>
      </c>
      <c r="H381" s="98">
        <f t="shared" si="699"/>
        <v>0</v>
      </c>
      <c r="I381" s="98">
        <f t="shared" si="700"/>
        <v>0.68016361027704308</v>
      </c>
      <c r="J381" s="98">
        <f t="shared" si="701"/>
        <v>0</v>
      </c>
      <c r="K381" s="98">
        <f t="shared" si="702"/>
        <v>0</v>
      </c>
      <c r="L381" s="98">
        <f t="shared" si="703"/>
        <v>0</v>
      </c>
      <c r="M381" s="98">
        <f t="shared" si="704"/>
        <v>24</v>
      </c>
      <c r="N381" s="98"/>
      <c r="O381" s="98"/>
      <c r="P381" s="98"/>
      <c r="Q381" s="98">
        <f t="shared" si="770"/>
        <v>24</v>
      </c>
      <c r="R381" s="97">
        <f t="shared" si="705"/>
        <v>105.87231873866266</v>
      </c>
      <c r="S381" s="97">
        <f t="shared" si="706"/>
        <v>93.075798909126803</v>
      </c>
      <c r="T381" s="97">
        <f t="shared" si="707"/>
        <v>12.796519829535853</v>
      </c>
      <c r="U381" s="97" t="str">
        <f t="shared" si="708"/>
        <v>QSOS</v>
      </c>
      <c r="V381" s="97">
        <f t="shared" si="709"/>
        <v>266.92420109087323</v>
      </c>
      <c r="W381" s="97">
        <f t="shared" si="533"/>
        <v>369</v>
      </c>
      <c r="X381" s="97">
        <f>SIN((90-$Y$9)*$AE$8)*TAN($AE$9*$AE$8)/TAN((90-'C'!$F281)*$AE$8)</f>
        <v>-3.1636903629737388E-2</v>
      </c>
      <c r="Y381" s="97">
        <f t="shared" si="710"/>
        <v>3.9313065427916092</v>
      </c>
      <c r="Z381" s="97">
        <f t="shared" si="711"/>
        <v>2.2206545302661578</v>
      </c>
      <c r="AA381" s="97">
        <f t="shared" si="712"/>
        <v>-0.81630093929924752</v>
      </c>
      <c r="AB381" s="97">
        <f t="shared" si="713"/>
        <v>63.235932093769605</v>
      </c>
      <c r="AC381" s="97">
        <f t="shared" si="714"/>
        <v>-64.052233033068859</v>
      </c>
      <c r="AD381" s="97">
        <f t="shared" si="715"/>
        <v>117.58036884552965</v>
      </c>
      <c r="AE381" s="97">
        <f>(COS( 90.833*$AE$8)-SIN($Y$9*$AE$8)*SIN('C'!$F281*$AE$8))/COS($Y$9*$AE$8)/COS('C'!$F281*$AE$8)</f>
        <v>-1.0168850639691406E-2</v>
      </c>
      <c r="AF381" s="97">
        <f t="shared" si="716"/>
        <v>90.582642265852172</v>
      </c>
      <c r="AG381" s="97">
        <f>('C'!$E281+$AG$9+$AA$9/15)</f>
        <v>12.053777777777778</v>
      </c>
      <c r="AH381" s="97">
        <f t="shared" si="717"/>
        <v>0</v>
      </c>
      <c r="AI381" s="97">
        <f t="shared" si="718"/>
        <v>0</v>
      </c>
      <c r="AJ381" s="97">
        <f t="shared" si="719"/>
        <v>0</v>
      </c>
      <c r="AK381" s="97">
        <f t="shared" si="720"/>
        <v>0</v>
      </c>
      <c r="AL381" s="97">
        <f t="shared" si="721"/>
        <v>0</v>
      </c>
      <c r="AM381" s="97"/>
      <c r="AN381" s="97"/>
      <c r="AO381" s="97">
        <f t="shared" si="722"/>
        <v>0</v>
      </c>
      <c r="AP381" s="97">
        <f>SIN((90-$Y$9)*$AE$8)*TAN($AC$10*$AE$8)/TAN((90-'C'!$F281)*$AE$8)</f>
        <v>2.5577337134183344E-3</v>
      </c>
      <c r="AQ381" s="97">
        <f t="shared" si="723"/>
        <v>2.5695650812758871E-2</v>
      </c>
      <c r="AR381" s="97">
        <f t="shared" si="724"/>
        <v>1.0127663357422376</v>
      </c>
      <c r="AS381" s="97">
        <f t="shared" si="725"/>
        <v>0.14470021120202903</v>
      </c>
      <c r="AT381" s="97">
        <f t="shared" si="726"/>
        <v>-9.106959298875525</v>
      </c>
      <c r="AU381" s="97">
        <f t="shared" si="727"/>
        <v>9.2516595100775536</v>
      </c>
      <c r="AV381" s="97">
        <f t="shared" si="728"/>
        <v>188.96225908767349</v>
      </c>
      <c r="AW381" s="97" t="s">
        <v>8053</v>
      </c>
      <c r="AX381" s="97" t="s">
        <v>8053</v>
      </c>
      <c r="AY381" s="97" t="s">
        <v>8053</v>
      </c>
      <c r="AZ381" s="97">
        <f t="shared" si="729"/>
        <v>11.437000477105942</v>
      </c>
      <c r="BA381" s="97">
        <f t="shared" si="730"/>
        <v>11.437000477105942</v>
      </c>
      <c r="BB381" s="97">
        <f t="shared" si="731"/>
        <v>0.47654168654608092</v>
      </c>
      <c r="BC381" s="97">
        <f t="shared" si="732"/>
        <v>0</v>
      </c>
      <c r="BD381" s="97">
        <f t="shared" si="733"/>
        <v>0</v>
      </c>
      <c r="BE381" s="97">
        <f t="shared" si="734"/>
        <v>0</v>
      </c>
      <c r="BF381" s="97">
        <f>SIN((90-$Y$9)*$AE$8)*TAN($AC$9*$AE$8)/TAN((90-'C'!$F281)*$AE$8)</f>
        <v>3.1636903629737402E-2</v>
      </c>
      <c r="BG381" s="97">
        <f t="shared" si="735"/>
        <v>3.9313065427916136</v>
      </c>
      <c r="BH381" s="97">
        <f t="shared" si="736"/>
        <v>2.2206545302661587</v>
      </c>
      <c r="BI381" s="97">
        <f t="shared" si="737"/>
        <v>0.81630093929924763</v>
      </c>
      <c r="BJ381" s="97">
        <f t="shared" si="738"/>
        <v>-63.235932093769613</v>
      </c>
      <c r="BK381" s="97">
        <f t="shared" si="739"/>
        <v>64.052233033068859</v>
      </c>
      <c r="BL381" s="97">
        <f t="shared" si="740"/>
        <v>242.41963115447035</v>
      </c>
      <c r="BM381" s="97" t="s">
        <v>8053</v>
      </c>
      <c r="BN381" s="97" t="s">
        <v>8053</v>
      </c>
      <c r="BO381" s="97" t="s">
        <v>8053</v>
      </c>
      <c r="BP381" s="97">
        <f t="shared" si="741"/>
        <v>16.323926646649035</v>
      </c>
      <c r="BQ381" s="97">
        <f t="shared" si="742"/>
        <v>16.323926646649035</v>
      </c>
      <c r="BR381" s="97">
        <f t="shared" si="743"/>
        <v>0.68016361027704308</v>
      </c>
      <c r="BS381" s="97">
        <f t="shared" si="744"/>
        <v>0</v>
      </c>
      <c r="BT381" s="97">
        <f t="shared" si="745"/>
        <v>0</v>
      </c>
      <c r="BU381" s="97">
        <f t="shared" si="746"/>
        <v>0</v>
      </c>
      <c r="BV381" s="97">
        <f>SIN((90-$Y$9)*$AE$8)*TAN($AE$10*$AE$8)/TAN((90-'C'!$F281)*$AE$8)</f>
        <v>-2.5577337134183335E-3</v>
      </c>
      <c r="BW381" s="97">
        <f t="shared" si="747"/>
        <v>2.5695650812758864E-2</v>
      </c>
      <c r="BX381" s="97">
        <f t="shared" si="748"/>
        <v>1.0127663357422376</v>
      </c>
      <c r="BY381" s="97">
        <f t="shared" si="749"/>
        <v>-0.144700211202029</v>
      </c>
      <c r="BZ381" s="97">
        <f t="shared" si="750"/>
        <v>9.1069592988755232</v>
      </c>
      <c r="CA381" s="97">
        <f t="shared" si="751"/>
        <v>-9.2516595100775518</v>
      </c>
      <c r="CB381" s="97">
        <f t="shared" si="752"/>
        <v>171.03774091232651</v>
      </c>
      <c r="CC381" s="97" t="s">
        <v>8053</v>
      </c>
      <c r="CD381" s="97" t="s">
        <v>8053</v>
      </c>
      <c r="CE381" s="97" t="s">
        <v>8053</v>
      </c>
      <c r="CF381" s="97">
        <f t="shared" si="753"/>
        <v>0</v>
      </c>
      <c r="CG381" s="97">
        <f t="shared" si="754"/>
        <v>0</v>
      </c>
      <c r="CH381" s="97">
        <f t="shared" si="755"/>
        <v>0</v>
      </c>
      <c r="CI381" s="97">
        <f t="shared" si="756"/>
        <v>0</v>
      </c>
      <c r="CJ381" s="97">
        <f t="shared" si="757"/>
        <v>0</v>
      </c>
      <c r="CK381" s="97">
        <f t="shared" si="758"/>
        <v>0</v>
      </c>
      <c r="CL381" s="97">
        <f>90-'C'!$F281</f>
        <v>90.623999999999995</v>
      </c>
      <c r="CM381" s="97">
        <v>24</v>
      </c>
      <c r="CN381" s="97"/>
      <c r="CO381" s="97"/>
      <c r="CP381" s="97"/>
      <c r="CQ381" s="97"/>
      <c r="CR381" s="97" t="s">
        <v>8214</v>
      </c>
      <c r="CS381" s="97">
        <f t="shared" si="759"/>
        <v>24</v>
      </c>
      <c r="CT381" s="97">
        <f t="shared" si="760"/>
        <v>34.31666666666667</v>
      </c>
      <c r="CU381" s="97">
        <f>'C'!F291</f>
        <v>-4.1180000000000003</v>
      </c>
      <c r="CV381" s="97">
        <f t="shared" si="761"/>
        <v>3.1415926535897931</v>
      </c>
      <c r="CW381" s="97">
        <f t="shared" si="762"/>
        <v>1.7453292519943295E-2</v>
      </c>
      <c r="CX381" s="97">
        <f t="shared" si="763"/>
        <v>57.295779513082323</v>
      </c>
      <c r="CY381" s="97">
        <f t="shared" si="764"/>
        <v>0.59893882164272083</v>
      </c>
      <c r="CZ381" s="97">
        <f t="shared" si="765"/>
        <v>-7.1872658597126493E-2</v>
      </c>
      <c r="DA381" s="97">
        <f t="shared" si="766"/>
        <v>1.5809653526952971</v>
      </c>
      <c r="DB381" s="97">
        <f t="shared" si="767"/>
        <v>-86.924201090873197</v>
      </c>
      <c r="DC381" s="97">
        <f t="shared" si="768"/>
        <v>93.075798909126803</v>
      </c>
      <c r="DD381" s="97">
        <f t="shared" si="769"/>
        <v>266.92420109087323</v>
      </c>
      <c r="DE381" s="97"/>
      <c r="DF381" s="97"/>
      <c r="DG381" s="97"/>
      <c r="DH381" s="97"/>
      <c r="DI381" s="97"/>
      <c r="DJ381" s="97"/>
      <c r="DK381" s="97"/>
      <c r="DL381" s="97"/>
      <c r="DM381" s="97"/>
      <c r="DN381" s="97"/>
      <c r="DO381" s="97"/>
    </row>
    <row r="382" spans="1:119" ht="30" customHeight="1" x14ac:dyDescent="0.2">
      <c r="A382" s="98">
        <f t="shared" si="692"/>
        <v>0</v>
      </c>
      <c r="B382" s="98">
        <f t="shared" si="693"/>
        <v>0</v>
      </c>
      <c r="C382" s="98">
        <f t="shared" si="694"/>
        <v>0</v>
      </c>
      <c r="D382" s="98">
        <f t="shared" si="695"/>
        <v>0.47608273837932341</v>
      </c>
      <c r="E382" s="98">
        <f t="shared" si="696"/>
        <v>0</v>
      </c>
      <c r="F382" s="98">
        <f t="shared" si="697"/>
        <v>0.47608273837932341</v>
      </c>
      <c r="G382" s="98">
        <f t="shared" si="698"/>
        <v>0.68136927406550152</v>
      </c>
      <c r="H382" s="98">
        <f t="shared" si="699"/>
        <v>0</v>
      </c>
      <c r="I382" s="98">
        <f t="shared" si="700"/>
        <v>0.68136927406550152</v>
      </c>
      <c r="J382" s="98">
        <f t="shared" si="701"/>
        <v>0</v>
      </c>
      <c r="K382" s="98">
        <f t="shared" si="702"/>
        <v>0</v>
      </c>
      <c r="L382" s="98">
        <f t="shared" si="703"/>
        <v>0</v>
      </c>
      <c r="M382" s="98">
        <f t="shared" si="704"/>
        <v>25</v>
      </c>
      <c r="N382" s="103"/>
      <c r="O382" s="98"/>
      <c r="P382" s="98"/>
      <c r="Q382" s="98">
        <f t="shared" si="770"/>
        <v>25</v>
      </c>
      <c r="R382" s="97">
        <f t="shared" si="705"/>
        <v>105.87231873866266</v>
      </c>
      <c r="S382" s="97">
        <f t="shared" si="706"/>
        <v>93.543588838476055</v>
      </c>
      <c r="T382" s="97">
        <f t="shared" si="707"/>
        <v>12.328729900186602</v>
      </c>
      <c r="U382" s="97" t="str">
        <f t="shared" si="708"/>
        <v>QSOS</v>
      </c>
      <c r="V382" s="97">
        <f t="shared" si="709"/>
        <v>266.45641116152393</v>
      </c>
      <c r="W382" s="97">
        <f t="shared" si="533"/>
        <v>370</v>
      </c>
      <c r="X382" s="97">
        <f>SIN((90-$Y$9)*$AE$8)*TAN($AE$9*$AE$8)/TAN((90-'C'!$F282)*$AE$8)</f>
        <v>-5.1362589533954922E-2</v>
      </c>
      <c r="Y382" s="97">
        <f t="shared" si="710"/>
        <v>3.9313065427916092</v>
      </c>
      <c r="Z382" s="97">
        <f t="shared" si="711"/>
        <v>2.2206545302661578</v>
      </c>
      <c r="AA382" s="97">
        <f t="shared" si="712"/>
        <v>-1.325339903144229</v>
      </c>
      <c r="AB382" s="97">
        <f t="shared" si="713"/>
        <v>63.235932093769605</v>
      </c>
      <c r="AC382" s="97">
        <f t="shared" si="714"/>
        <v>-64.561271996913831</v>
      </c>
      <c r="AD382" s="97">
        <f t="shared" si="715"/>
        <v>118.08940780937462</v>
      </c>
      <c r="AE382" s="97">
        <f>(COS( 90.833*$AE$8)-SIN($Y$9*$AE$8)*SIN('C'!$F282*$AE$8))/COS($Y$9*$AE$8)/COS('C'!$F282*$AE$8)</f>
        <v>-5.5353324909639583E-3</v>
      </c>
      <c r="AF382" s="97">
        <f t="shared" si="716"/>
        <v>90.317152809536637</v>
      </c>
      <c r="AG382" s="97">
        <f>('C'!$E282+$AG$9+$AA$9/15)</f>
        <v>12.048777777777779</v>
      </c>
      <c r="AH382" s="97">
        <f t="shared" si="717"/>
        <v>0</v>
      </c>
      <c r="AI382" s="97">
        <f t="shared" si="718"/>
        <v>0</v>
      </c>
      <c r="AJ382" s="97">
        <f t="shared" si="719"/>
        <v>0</v>
      </c>
      <c r="AK382" s="97">
        <f t="shared" si="720"/>
        <v>0</v>
      </c>
      <c r="AL382" s="97">
        <f t="shared" si="721"/>
        <v>0</v>
      </c>
      <c r="AM382" s="97"/>
      <c r="AN382" s="97"/>
      <c r="AO382" s="97">
        <f t="shared" si="722"/>
        <v>0</v>
      </c>
      <c r="AP382" s="97">
        <f>SIN((90-$Y$9)*$AE$8)*TAN($AC$10*$AE$8)/TAN((90-'C'!$F282)*$AE$8)</f>
        <v>4.1524868677723595E-3</v>
      </c>
      <c r="AQ382" s="97">
        <f t="shared" si="723"/>
        <v>2.5695650812758871E-2</v>
      </c>
      <c r="AR382" s="97">
        <f t="shared" si="724"/>
        <v>1.0127663357422376</v>
      </c>
      <c r="AS382" s="97">
        <f t="shared" si="725"/>
        <v>0.23492155123472253</v>
      </c>
      <c r="AT382" s="97">
        <f t="shared" si="726"/>
        <v>-9.106959298875525</v>
      </c>
      <c r="AU382" s="97">
        <f t="shared" si="727"/>
        <v>9.3418808501102468</v>
      </c>
      <c r="AV382" s="97">
        <f t="shared" si="728"/>
        <v>188.8720377476408</v>
      </c>
      <c r="AW382" s="97" t="s">
        <v>8053</v>
      </c>
      <c r="AX382" s="97" t="s">
        <v>8053</v>
      </c>
      <c r="AY382" s="97" t="s">
        <v>8053</v>
      </c>
      <c r="AZ382" s="97">
        <f t="shared" si="729"/>
        <v>11.425985721103762</v>
      </c>
      <c r="BA382" s="97">
        <f t="shared" si="730"/>
        <v>11.425985721103762</v>
      </c>
      <c r="BB382" s="97">
        <f t="shared" si="731"/>
        <v>0.47608273837932341</v>
      </c>
      <c r="BC382" s="97">
        <f t="shared" si="732"/>
        <v>0</v>
      </c>
      <c r="BD382" s="97">
        <f t="shared" si="733"/>
        <v>0</v>
      </c>
      <c r="BE382" s="97">
        <f t="shared" si="734"/>
        <v>0</v>
      </c>
      <c r="BF382" s="97">
        <f>SIN((90-$Y$9)*$AE$8)*TAN($AC$9*$AE$8)/TAN((90-'C'!$F282)*$AE$8)</f>
        <v>5.1362589533954943E-2</v>
      </c>
      <c r="BG382" s="97">
        <f t="shared" si="735"/>
        <v>3.9313065427916136</v>
      </c>
      <c r="BH382" s="97">
        <f t="shared" si="736"/>
        <v>2.2206545302661587</v>
      </c>
      <c r="BI382" s="97">
        <f t="shared" si="737"/>
        <v>1.325339903144229</v>
      </c>
      <c r="BJ382" s="97">
        <f t="shared" si="738"/>
        <v>-63.235932093769613</v>
      </c>
      <c r="BK382" s="97">
        <f t="shared" si="739"/>
        <v>64.561271996913845</v>
      </c>
      <c r="BL382" s="97">
        <f t="shared" si="740"/>
        <v>241.91059219062538</v>
      </c>
      <c r="BM382" s="97" t="s">
        <v>8053</v>
      </c>
      <c r="BN382" s="97" t="s">
        <v>8053</v>
      </c>
      <c r="BO382" s="97" t="s">
        <v>8053</v>
      </c>
      <c r="BP382" s="97">
        <f t="shared" si="741"/>
        <v>16.352862577572036</v>
      </c>
      <c r="BQ382" s="97">
        <f t="shared" si="742"/>
        <v>16.352862577572036</v>
      </c>
      <c r="BR382" s="97">
        <f t="shared" si="743"/>
        <v>0.68136927406550152</v>
      </c>
      <c r="BS382" s="97">
        <f t="shared" si="744"/>
        <v>0</v>
      </c>
      <c r="BT382" s="97">
        <f t="shared" si="745"/>
        <v>0</v>
      </c>
      <c r="BU382" s="97">
        <f t="shared" si="746"/>
        <v>0</v>
      </c>
      <c r="BV382" s="97">
        <f>SIN((90-$Y$9)*$AE$8)*TAN($AE$10*$AE$8)/TAN((90-'C'!$F282)*$AE$8)</f>
        <v>-4.1524868677723578E-3</v>
      </c>
      <c r="BW382" s="97">
        <f t="shared" si="747"/>
        <v>2.5695650812758864E-2</v>
      </c>
      <c r="BX382" s="97">
        <f t="shared" si="748"/>
        <v>1.0127663357422376</v>
      </c>
      <c r="BY382" s="97">
        <f t="shared" si="749"/>
        <v>-0.23492155123472241</v>
      </c>
      <c r="BZ382" s="97">
        <f t="shared" si="750"/>
        <v>9.1069592988755232</v>
      </c>
      <c r="CA382" s="97">
        <f t="shared" si="751"/>
        <v>-9.341880850110245</v>
      </c>
      <c r="CB382" s="97">
        <f t="shared" si="752"/>
        <v>171.1279622523592</v>
      </c>
      <c r="CC382" s="97" t="s">
        <v>8053</v>
      </c>
      <c r="CD382" s="97" t="s">
        <v>8053</v>
      </c>
      <c r="CE382" s="97" t="s">
        <v>8053</v>
      </c>
      <c r="CF382" s="97">
        <f t="shared" si="753"/>
        <v>0</v>
      </c>
      <c r="CG382" s="97">
        <f t="shared" si="754"/>
        <v>0</v>
      </c>
      <c r="CH382" s="97">
        <f t="shared" si="755"/>
        <v>0</v>
      </c>
      <c r="CI382" s="97">
        <f t="shared" si="756"/>
        <v>0</v>
      </c>
      <c r="CJ382" s="97">
        <f t="shared" si="757"/>
        <v>0</v>
      </c>
      <c r="CK382" s="97">
        <f t="shared" si="758"/>
        <v>0</v>
      </c>
      <c r="CL382" s="97">
        <f>90-'C'!$F282</f>
        <v>91.013000000000005</v>
      </c>
      <c r="CM382" s="97">
        <v>25</v>
      </c>
      <c r="CN382" s="102"/>
      <c r="CO382" s="97"/>
      <c r="CP382" s="97"/>
      <c r="CQ382" s="97"/>
      <c r="CR382" s="97" t="s">
        <v>8214</v>
      </c>
      <c r="CS382" s="97">
        <f t="shared" si="759"/>
        <v>25</v>
      </c>
      <c r="CT382" s="97">
        <f t="shared" si="760"/>
        <v>34.31666666666667</v>
      </c>
      <c r="CU382" s="97">
        <f>'C'!F292</f>
        <v>-4.5030000000000001</v>
      </c>
      <c r="CV382" s="97">
        <f t="shared" si="761"/>
        <v>3.1415926535897931</v>
      </c>
      <c r="CW382" s="97">
        <f t="shared" si="762"/>
        <v>1.7453292519943295E-2</v>
      </c>
      <c r="CX382" s="97">
        <f t="shared" si="763"/>
        <v>57.295779513082323</v>
      </c>
      <c r="CY382" s="97">
        <f t="shared" si="764"/>
        <v>0.59893882164272083</v>
      </c>
      <c r="CZ382" s="97">
        <f t="shared" si="765"/>
        <v>-7.859217621730466E-2</v>
      </c>
      <c r="DA382" s="97">
        <f t="shared" si="766"/>
        <v>1.5763316875532614</v>
      </c>
      <c r="DB382" s="97">
        <f t="shared" si="767"/>
        <v>-86.456411161523945</v>
      </c>
      <c r="DC382" s="97">
        <f t="shared" si="768"/>
        <v>93.543588838476055</v>
      </c>
      <c r="DD382" s="97">
        <f t="shared" si="769"/>
        <v>266.45641116152393</v>
      </c>
      <c r="DE382" s="97"/>
      <c r="DF382" s="97"/>
      <c r="DG382" s="97"/>
      <c r="DH382" s="97"/>
      <c r="DI382" s="97"/>
      <c r="DJ382" s="97"/>
      <c r="DK382" s="97"/>
      <c r="DL382" s="97"/>
      <c r="DM382" s="97"/>
      <c r="DN382" s="97"/>
      <c r="DO382" s="97"/>
    </row>
    <row r="383" spans="1:119" ht="30" customHeight="1" x14ac:dyDescent="0.2">
      <c r="A383" s="98">
        <f t="shared" si="692"/>
        <v>0</v>
      </c>
      <c r="B383" s="98">
        <f t="shared" si="693"/>
        <v>0</v>
      </c>
      <c r="C383" s="98">
        <f t="shared" si="694"/>
        <v>0</v>
      </c>
      <c r="D383" s="98">
        <f t="shared" si="695"/>
        <v>0.47558141723384056</v>
      </c>
      <c r="E383" s="98">
        <f t="shared" si="696"/>
        <v>0</v>
      </c>
      <c r="F383" s="98">
        <f t="shared" si="697"/>
        <v>0.47558141723384056</v>
      </c>
      <c r="G383" s="98">
        <f t="shared" si="698"/>
        <v>0.68253753915264281</v>
      </c>
      <c r="H383" s="98">
        <f t="shared" si="699"/>
        <v>0</v>
      </c>
      <c r="I383" s="98">
        <f t="shared" si="700"/>
        <v>0.68253753915264281</v>
      </c>
      <c r="J383" s="98">
        <f t="shared" si="701"/>
        <v>0</v>
      </c>
      <c r="K383" s="98">
        <f t="shared" si="702"/>
        <v>0</v>
      </c>
      <c r="L383" s="98">
        <f t="shared" si="703"/>
        <v>0</v>
      </c>
      <c r="M383" s="98">
        <f t="shared" si="704"/>
        <v>26</v>
      </c>
      <c r="N383" s="98"/>
      <c r="O383" s="98"/>
      <c r="P383" s="98"/>
      <c r="Q383" s="98">
        <f t="shared" si="770"/>
        <v>26</v>
      </c>
      <c r="R383" s="97">
        <f t="shared" si="705"/>
        <v>105.87231873866266</v>
      </c>
      <c r="S383" s="97">
        <f t="shared" si="706"/>
        <v>94.011687623201098</v>
      </c>
      <c r="T383" s="97">
        <f t="shared" si="707"/>
        <v>11.860631115461558</v>
      </c>
      <c r="U383" s="97" t="str">
        <f t="shared" si="708"/>
        <v>QSOS</v>
      </c>
      <c r="V383" s="97">
        <f t="shared" si="709"/>
        <v>265.98831237679889</v>
      </c>
      <c r="W383" s="97">
        <f t="shared" si="533"/>
        <v>371</v>
      </c>
      <c r="X383" s="97">
        <f>SIN((90-$Y$9)*$AE$8)*TAN($AE$9*$AE$8)/TAN((90-'C'!$F283)*$AE$8)</f>
        <v>-7.1143740733891347E-2</v>
      </c>
      <c r="Y383" s="97">
        <f t="shared" si="710"/>
        <v>3.9313065427916092</v>
      </c>
      <c r="Z383" s="97">
        <f t="shared" si="711"/>
        <v>2.2206545302661578</v>
      </c>
      <c r="AA383" s="97">
        <f t="shared" si="712"/>
        <v>-1.8359153345150652</v>
      </c>
      <c r="AB383" s="97">
        <f t="shared" si="713"/>
        <v>63.235932093769605</v>
      </c>
      <c r="AC383" s="97">
        <f t="shared" si="714"/>
        <v>-65.07184742828467</v>
      </c>
      <c r="AD383" s="97">
        <f t="shared" si="715"/>
        <v>118.59998324074547</v>
      </c>
      <c r="AE383" s="97">
        <f>(COS( 90.833*$AE$8)-SIN($Y$9*$AE$8)*SIN('C'!$F283*$AE$8))/COS($Y$9*$AE$8)/COS('C'!$F283*$AE$8)</f>
        <v>-8.896004080921079E-4</v>
      </c>
      <c r="AF383" s="97">
        <f t="shared" si="716"/>
        <v>90.050970355559699</v>
      </c>
      <c r="AG383" s="97">
        <f>('C'!$E283+$AG$9+$AA$9/15)</f>
        <v>12.042777777777779</v>
      </c>
      <c r="AH383" s="97">
        <f t="shared" si="717"/>
        <v>0</v>
      </c>
      <c r="AI383" s="97">
        <f t="shared" si="718"/>
        <v>0</v>
      </c>
      <c r="AJ383" s="97">
        <f t="shared" si="719"/>
        <v>0</v>
      </c>
      <c r="AK383" s="97">
        <f t="shared" si="720"/>
        <v>0</v>
      </c>
      <c r="AL383" s="97">
        <f t="shared" si="721"/>
        <v>0</v>
      </c>
      <c r="AM383" s="97"/>
      <c r="AN383" s="97"/>
      <c r="AO383" s="97">
        <f t="shared" si="722"/>
        <v>0</v>
      </c>
      <c r="AP383" s="97">
        <f>SIN((90-$Y$9)*$AE$8)*TAN($AC$10*$AE$8)/TAN((90-'C'!$F283)*$AE$8)</f>
        <v>5.7517241985314228E-3</v>
      </c>
      <c r="AQ383" s="97">
        <f t="shared" si="723"/>
        <v>2.5695650812758871E-2</v>
      </c>
      <c r="AR383" s="97">
        <f t="shared" si="724"/>
        <v>1.0127663357422376</v>
      </c>
      <c r="AS383" s="97">
        <f t="shared" si="725"/>
        <v>0.3253971636085754</v>
      </c>
      <c r="AT383" s="97">
        <f t="shared" si="726"/>
        <v>-9.106959298875525</v>
      </c>
      <c r="AU383" s="97">
        <f t="shared" si="727"/>
        <v>9.4323564624841012</v>
      </c>
      <c r="AV383" s="97">
        <f t="shared" si="728"/>
        <v>188.78156213526694</v>
      </c>
      <c r="AW383" s="97" t="s">
        <v>8053</v>
      </c>
      <c r="AX383" s="97" t="s">
        <v>8053</v>
      </c>
      <c r="AY383" s="97" t="s">
        <v>8053</v>
      </c>
      <c r="AZ383" s="97">
        <f t="shared" si="729"/>
        <v>11.413954013612173</v>
      </c>
      <c r="BA383" s="97">
        <f t="shared" si="730"/>
        <v>11.413954013612173</v>
      </c>
      <c r="BB383" s="97">
        <f t="shared" si="731"/>
        <v>0.47558141723384056</v>
      </c>
      <c r="BC383" s="97">
        <f t="shared" si="732"/>
        <v>0</v>
      </c>
      <c r="BD383" s="97">
        <f t="shared" si="733"/>
        <v>0</v>
      </c>
      <c r="BE383" s="97">
        <f t="shared" si="734"/>
        <v>0</v>
      </c>
      <c r="BF383" s="97">
        <f>SIN((90-$Y$9)*$AE$8)*TAN($AC$9*$AE$8)/TAN((90-'C'!$F283)*$AE$8)</f>
        <v>7.1143740733891375E-2</v>
      </c>
      <c r="BG383" s="97">
        <f t="shared" si="735"/>
        <v>3.9313065427916136</v>
      </c>
      <c r="BH383" s="97">
        <f t="shared" si="736"/>
        <v>2.2206545302661587</v>
      </c>
      <c r="BI383" s="97">
        <f t="shared" si="737"/>
        <v>1.8359153345150652</v>
      </c>
      <c r="BJ383" s="97">
        <f t="shared" si="738"/>
        <v>-63.235932093769613</v>
      </c>
      <c r="BK383" s="97">
        <f t="shared" si="739"/>
        <v>65.071847428284684</v>
      </c>
      <c r="BL383" s="97">
        <f t="shared" si="740"/>
        <v>241.40001675925453</v>
      </c>
      <c r="BM383" s="97" t="s">
        <v>8053</v>
      </c>
      <c r="BN383" s="97" t="s">
        <v>8053</v>
      </c>
      <c r="BO383" s="97" t="s">
        <v>8053</v>
      </c>
      <c r="BP383" s="97">
        <f t="shared" si="741"/>
        <v>16.380900939663427</v>
      </c>
      <c r="BQ383" s="97">
        <f t="shared" si="742"/>
        <v>16.380900939663427</v>
      </c>
      <c r="BR383" s="97">
        <f t="shared" si="743"/>
        <v>0.68253753915264281</v>
      </c>
      <c r="BS383" s="97">
        <f t="shared" si="744"/>
        <v>0</v>
      </c>
      <c r="BT383" s="97">
        <f t="shared" si="745"/>
        <v>0</v>
      </c>
      <c r="BU383" s="97">
        <f t="shared" si="746"/>
        <v>0</v>
      </c>
      <c r="BV383" s="97">
        <f>SIN((90-$Y$9)*$AE$8)*TAN($AE$10*$AE$8)/TAN((90-'C'!$F283)*$AE$8)</f>
        <v>-5.7517241985314211E-3</v>
      </c>
      <c r="BW383" s="97">
        <f t="shared" si="747"/>
        <v>2.5695650812758864E-2</v>
      </c>
      <c r="BX383" s="97">
        <f t="shared" si="748"/>
        <v>1.0127663357422376</v>
      </c>
      <c r="BY383" s="97">
        <f t="shared" si="749"/>
        <v>-0.32539716360857529</v>
      </c>
      <c r="BZ383" s="97">
        <f t="shared" si="750"/>
        <v>9.1069592988755232</v>
      </c>
      <c r="CA383" s="97">
        <f t="shared" si="751"/>
        <v>-9.4323564624840976</v>
      </c>
      <c r="CB383" s="97">
        <f t="shared" si="752"/>
        <v>171.21843786473306</v>
      </c>
      <c r="CC383" s="97" t="s">
        <v>8053</v>
      </c>
      <c r="CD383" s="97" t="s">
        <v>8053</v>
      </c>
      <c r="CE383" s="97" t="s">
        <v>8053</v>
      </c>
      <c r="CF383" s="97">
        <f t="shared" si="753"/>
        <v>0</v>
      </c>
      <c r="CG383" s="97">
        <f t="shared" si="754"/>
        <v>0</v>
      </c>
      <c r="CH383" s="97">
        <f t="shared" si="755"/>
        <v>0</v>
      </c>
      <c r="CI383" s="97">
        <f t="shared" si="756"/>
        <v>0</v>
      </c>
      <c r="CJ383" s="97">
        <f t="shared" si="757"/>
        <v>0</v>
      </c>
      <c r="CK383" s="97">
        <f t="shared" si="758"/>
        <v>0</v>
      </c>
      <c r="CL383" s="97">
        <f>90-'C'!$F283</f>
        <v>91.403000000000006</v>
      </c>
      <c r="CM383" s="97">
        <v>26</v>
      </c>
      <c r="CN383" s="97"/>
      <c r="CO383" s="97"/>
      <c r="CP383" s="97"/>
      <c r="CQ383" s="97"/>
      <c r="CR383" s="97" t="s">
        <v>8214</v>
      </c>
      <c r="CS383" s="97">
        <f t="shared" si="759"/>
        <v>26</v>
      </c>
      <c r="CT383" s="97">
        <f t="shared" si="760"/>
        <v>34.31666666666667</v>
      </c>
      <c r="CU383" s="97">
        <f>'C'!F293</f>
        <v>-4.8879999999999999</v>
      </c>
      <c r="CV383" s="97">
        <f t="shared" si="761"/>
        <v>3.1415926535897931</v>
      </c>
      <c r="CW383" s="97">
        <f t="shared" si="762"/>
        <v>1.7453292519943295E-2</v>
      </c>
      <c r="CX383" s="97">
        <f t="shared" si="763"/>
        <v>57.295779513082323</v>
      </c>
      <c r="CY383" s="97">
        <f t="shared" si="764"/>
        <v>0.59893882164272083</v>
      </c>
      <c r="CZ383" s="97">
        <f t="shared" si="765"/>
        <v>-8.5311693837482827E-2</v>
      </c>
      <c r="DA383" s="97">
        <f t="shared" si="766"/>
        <v>1.5716859273203256</v>
      </c>
      <c r="DB383" s="97">
        <f t="shared" si="767"/>
        <v>-85.988312376798902</v>
      </c>
      <c r="DC383" s="97">
        <f t="shared" si="768"/>
        <v>94.011687623201098</v>
      </c>
      <c r="DD383" s="97">
        <f t="shared" si="769"/>
        <v>265.98831237679889</v>
      </c>
      <c r="DE383" s="97"/>
      <c r="DF383" s="97"/>
      <c r="DG383" s="97"/>
      <c r="DH383" s="97"/>
      <c r="DI383" s="97"/>
      <c r="DJ383" s="97"/>
      <c r="DK383" s="97"/>
      <c r="DL383" s="97"/>
      <c r="DM383" s="97"/>
      <c r="DN383" s="97"/>
      <c r="DO383" s="97"/>
    </row>
    <row r="384" spans="1:119" ht="30" customHeight="1" x14ac:dyDescent="0.2">
      <c r="A384" s="98">
        <f t="shared" si="692"/>
        <v>0</v>
      </c>
      <c r="B384" s="98">
        <f t="shared" si="693"/>
        <v>0</v>
      </c>
      <c r="C384" s="98">
        <f t="shared" si="694"/>
        <v>0</v>
      </c>
      <c r="D384" s="98">
        <f t="shared" si="695"/>
        <v>0.4750806547864051</v>
      </c>
      <c r="E384" s="98">
        <f t="shared" si="696"/>
        <v>0</v>
      </c>
      <c r="F384" s="98">
        <f t="shared" si="697"/>
        <v>0.4750806547864051</v>
      </c>
      <c r="G384" s="98">
        <f t="shared" si="698"/>
        <v>0.68370304249939107</v>
      </c>
      <c r="H384" s="98">
        <f t="shared" si="699"/>
        <v>0</v>
      </c>
      <c r="I384" s="98">
        <f t="shared" si="700"/>
        <v>0.68370304249939107</v>
      </c>
      <c r="J384" s="98">
        <f t="shared" si="701"/>
        <v>0</v>
      </c>
      <c r="K384" s="98">
        <f t="shared" si="702"/>
        <v>0</v>
      </c>
      <c r="L384" s="98">
        <f t="shared" si="703"/>
        <v>0</v>
      </c>
      <c r="M384" s="98">
        <f t="shared" si="704"/>
        <v>27</v>
      </c>
      <c r="N384" s="98"/>
      <c r="O384" s="98"/>
      <c r="P384" s="98"/>
      <c r="Q384" s="98">
        <f t="shared" si="770"/>
        <v>27</v>
      </c>
      <c r="R384" s="97">
        <f t="shared" si="705"/>
        <v>105.87231873866266</v>
      </c>
      <c r="S384" s="97">
        <f t="shared" si="706"/>
        <v>94.477683889926823</v>
      </c>
      <c r="T384" s="97">
        <f t="shared" si="707"/>
        <v>11.394634848735834</v>
      </c>
      <c r="U384" s="97" t="str">
        <f t="shared" si="708"/>
        <v>QSOS</v>
      </c>
      <c r="V384" s="97">
        <f t="shared" si="709"/>
        <v>265.52231611007318</v>
      </c>
      <c r="W384" s="97">
        <f t="shared" si="533"/>
        <v>372</v>
      </c>
      <c r="X384" s="97">
        <f>SIN((90-$Y$9)*$AE$8)*TAN($AE$9*$AE$8)/TAN((90-'C'!$F284)*$AE$8)</f>
        <v>-9.0880740785030723E-2</v>
      </c>
      <c r="Y384" s="97">
        <f t="shared" si="710"/>
        <v>3.9313065427916092</v>
      </c>
      <c r="Z384" s="97">
        <f t="shared" si="711"/>
        <v>2.2206545302661578</v>
      </c>
      <c r="AA384" s="97">
        <f t="shared" si="712"/>
        <v>-2.3454965393444605</v>
      </c>
      <c r="AB384" s="97">
        <f t="shared" si="713"/>
        <v>63.235932093769605</v>
      </c>
      <c r="AC384" s="97">
        <f t="shared" si="714"/>
        <v>-65.581428633114072</v>
      </c>
      <c r="AD384" s="97">
        <f t="shared" si="715"/>
        <v>119.10956444557485</v>
      </c>
      <c r="AE384" s="97">
        <f>(COS( 90.833*$AE$8)-SIN($Y$9*$AE$8)*SIN('C'!$F284*$AE$8))/COS($Y$9*$AE$8)/COS('C'!$F284*$AE$8)</f>
        <v>3.744949689358042E-3</v>
      </c>
      <c r="AF384" s="97">
        <f t="shared" si="716"/>
        <v>89.785429686763436</v>
      </c>
      <c r="AG384" s="97">
        <f>('C'!$E284+$AG$9+$AA$9/15)</f>
        <v>12.036777777777779</v>
      </c>
      <c r="AH384" s="97">
        <f t="shared" si="717"/>
        <v>0</v>
      </c>
      <c r="AI384" s="97">
        <f t="shared" si="718"/>
        <v>0</v>
      </c>
      <c r="AJ384" s="97">
        <f t="shared" si="719"/>
        <v>0</v>
      </c>
      <c r="AK384" s="97">
        <f t="shared" si="720"/>
        <v>0</v>
      </c>
      <c r="AL384" s="97">
        <f t="shared" si="721"/>
        <v>0</v>
      </c>
      <c r="AM384" s="97"/>
      <c r="AN384" s="97"/>
      <c r="AO384" s="97">
        <f t="shared" si="722"/>
        <v>0</v>
      </c>
      <c r="AP384" s="97">
        <f>SIN((90-$Y$9)*$AE$8)*TAN($AC$10*$AE$8)/TAN((90-'C'!$F284)*$AE$8)</f>
        <v>7.3473920623449837E-3</v>
      </c>
      <c r="AQ384" s="97">
        <f t="shared" si="723"/>
        <v>2.5695650812758871E-2</v>
      </c>
      <c r="AR384" s="97">
        <f t="shared" si="724"/>
        <v>1.0127663357422376</v>
      </c>
      <c r="AS384" s="97">
        <f t="shared" si="725"/>
        <v>0.41567164468532558</v>
      </c>
      <c r="AT384" s="97">
        <f t="shared" si="726"/>
        <v>-9.106959298875525</v>
      </c>
      <c r="AU384" s="97">
        <f t="shared" si="727"/>
        <v>9.5226309435608503</v>
      </c>
      <c r="AV384" s="97">
        <f t="shared" si="728"/>
        <v>188.69128765419021</v>
      </c>
      <c r="AW384" s="97" t="s">
        <v>8053</v>
      </c>
      <c r="AX384" s="97" t="s">
        <v>8053</v>
      </c>
      <c r="AY384" s="97" t="s">
        <v>8053</v>
      </c>
      <c r="AZ384" s="97">
        <f t="shared" si="729"/>
        <v>11.401935714873723</v>
      </c>
      <c r="BA384" s="97">
        <f t="shared" si="730"/>
        <v>11.401935714873723</v>
      </c>
      <c r="BB384" s="97">
        <f t="shared" si="731"/>
        <v>0.4750806547864051</v>
      </c>
      <c r="BC384" s="97">
        <f t="shared" si="732"/>
        <v>0</v>
      </c>
      <c r="BD384" s="97">
        <f t="shared" si="733"/>
        <v>0</v>
      </c>
      <c r="BE384" s="97">
        <f t="shared" si="734"/>
        <v>0</v>
      </c>
      <c r="BF384" s="97">
        <f>SIN((90-$Y$9)*$AE$8)*TAN($AC$9*$AE$8)/TAN((90-'C'!$F284)*$AE$8)</f>
        <v>9.0880740785030764E-2</v>
      </c>
      <c r="BG384" s="97">
        <f t="shared" si="735"/>
        <v>3.9313065427916136</v>
      </c>
      <c r="BH384" s="97">
        <f t="shared" si="736"/>
        <v>2.2206545302661587</v>
      </c>
      <c r="BI384" s="97">
        <f t="shared" si="737"/>
        <v>2.3454965393444605</v>
      </c>
      <c r="BJ384" s="97">
        <f t="shared" si="738"/>
        <v>-63.235932093769613</v>
      </c>
      <c r="BK384" s="97">
        <f t="shared" si="739"/>
        <v>65.581428633114072</v>
      </c>
      <c r="BL384" s="97">
        <f t="shared" si="740"/>
        <v>240.89043555442515</v>
      </c>
      <c r="BM384" s="97" t="s">
        <v>8053</v>
      </c>
      <c r="BN384" s="97" t="s">
        <v>8053</v>
      </c>
      <c r="BO384" s="97" t="s">
        <v>8053</v>
      </c>
      <c r="BP384" s="97">
        <f t="shared" si="741"/>
        <v>16.408873019985386</v>
      </c>
      <c r="BQ384" s="97">
        <f t="shared" si="742"/>
        <v>16.408873019985386</v>
      </c>
      <c r="BR384" s="97">
        <f t="shared" si="743"/>
        <v>0.68370304249939107</v>
      </c>
      <c r="BS384" s="97">
        <f t="shared" si="744"/>
        <v>0</v>
      </c>
      <c r="BT384" s="97">
        <f t="shared" si="745"/>
        <v>0</v>
      </c>
      <c r="BU384" s="97">
        <f t="shared" si="746"/>
        <v>0</v>
      </c>
      <c r="BV384" s="97">
        <f>SIN((90-$Y$9)*$AE$8)*TAN($AE$10*$AE$8)/TAN((90-'C'!$F284)*$AE$8)</f>
        <v>-7.3473920623449819E-3</v>
      </c>
      <c r="BW384" s="97">
        <f t="shared" si="747"/>
        <v>2.5695650812758864E-2</v>
      </c>
      <c r="BX384" s="97">
        <f t="shared" si="748"/>
        <v>1.0127663357422376</v>
      </c>
      <c r="BY384" s="97">
        <f t="shared" si="749"/>
        <v>-0.41567164468532547</v>
      </c>
      <c r="BZ384" s="97">
        <f t="shared" si="750"/>
        <v>9.1069592988755232</v>
      </c>
      <c r="CA384" s="97">
        <f t="shared" si="751"/>
        <v>-9.5226309435608485</v>
      </c>
      <c r="CB384" s="97">
        <f t="shared" si="752"/>
        <v>171.30871234580979</v>
      </c>
      <c r="CC384" s="97" t="s">
        <v>8053</v>
      </c>
      <c r="CD384" s="97" t="s">
        <v>8053</v>
      </c>
      <c r="CE384" s="97" t="s">
        <v>8053</v>
      </c>
      <c r="CF384" s="97">
        <f t="shared" si="753"/>
        <v>0</v>
      </c>
      <c r="CG384" s="97">
        <f t="shared" si="754"/>
        <v>0</v>
      </c>
      <c r="CH384" s="97">
        <f t="shared" si="755"/>
        <v>0</v>
      </c>
      <c r="CI384" s="97">
        <f t="shared" si="756"/>
        <v>0</v>
      </c>
      <c r="CJ384" s="97">
        <f t="shared" si="757"/>
        <v>0</v>
      </c>
      <c r="CK384" s="97">
        <f t="shared" si="758"/>
        <v>0</v>
      </c>
      <c r="CL384" s="97">
        <f>90-'C'!$F284</f>
        <v>91.792000000000002</v>
      </c>
      <c r="CM384" s="97">
        <v>27</v>
      </c>
      <c r="CN384" s="97"/>
      <c r="CO384" s="97"/>
      <c r="CP384" s="97"/>
      <c r="CQ384" s="97"/>
      <c r="CR384" s="97" t="s">
        <v>8214</v>
      </c>
      <c r="CS384" s="97">
        <f t="shared" si="759"/>
        <v>27</v>
      </c>
      <c r="CT384" s="97">
        <f t="shared" si="760"/>
        <v>34.31666666666667</v>
      </c>
      <c r="CU384" s="97">
        <f>'C'!F294</f>
        <v>-5.2709999999999999</v>
      </c>
      <c r="CV384" s="97">
        <f t="shared" si="761"/>
        <v>3.1415926535897931</v>
      </c>
      <c r="CW384" s="97">
        <f t="shared" si="762"/>
        <v>1.7453292519943295E-2</v>
      </c>
      <c r="CX384" s="97">
        <f t="shared" si="763"/>
        <v>57.295779513082323</v>
      </c>
      <c r="CY384" s="97">
        <f t="shared" si="764"/>
        <v>0.59893882164272083</v>
      </c>
      <c r="CZ384" s="97">
        <f t="shared" si="765"/>
        <v>-9.1996304872621115E-2</v>
      </c>
      <c r="DA384" s="97">
        <f t="shared" si="766"/>
        <v>1.567051368351883</v>
      </c>
      <c r="DB384" s="97">
        <f t="shared" si="767"/>
        <v>-85.522316110073177</v>
      </c>
      <c r="DC384" s="97">
        <f t="shared" si="768"/>
        <v>94.477683889926823</v>
      </c>
      <c r="DD384" s="97">
        <f t="shared" si="769"/>
        <v>265.52231611007318</v>
      </c>
      <c r="DE384" s="97"/>
      <c r="DF384" s="97"/>
      <c r="DG384" s="97"/>
      <c r="DH384" s="97"/>
      <c r="DI384" s="97"/>
      <c r="DJ384" s="97"/>
      <c r="DK384" s="97"/>
      <c r="DL384" s="97"/>
      <c r="DM384" s="97"/>
      <c r="DN384" s="97"/>
      <c r="DO384" s="97"/>
    </row>
    <row r="385" spans="1:119" ht="30" customHeight="1" x14ac:dyDescent="0.2">
      <c r="A385" s="98">
        <f t="shared" si="692"/>
        <v>0</v>
      </c>
      <c r="B385" s="98">
        <f t="shared" si="693"/>
        <v>0</v>
      </c>
      <c r="C385" s="98">
        <f t="shared" si="694"/>
        <v>0</v>
      </c>
      <c r="D385" s="98">
        <f t="shared" si="695"/>
        <v>0.47462209465733612</v>
      </c>
      <c r="E385" s="98">
        <f t="shared" si="696"/>
        <v>0</v>
      </c>
      <c r="F385" s="98">
        <f t="shared" si="697"/>
        <v>0.47462209465733612</v>
      </c>
      <c r="G385" s="98">
        <f t="shared" si="698"/>
        <v>0.68490768685704839</v>
      </c>
      <c r="H385" s="98">
        <f t="shared" si="699"/>
        <v>0</v>
      </c>
      <c r="I385" s="98">
        <f t="shared" si="700"/>
        <v>0.68490768685704839</v>
      </c>
      <c r="J385" s="98">
        <f t="shared" si="701"/>
        <v>0</v>
      </c>
      <c r="K385" s="98">
        <f t="shared" si="702"/>
        <v>0</v>
      </c>
      <c r="L385" s="98">
        <f t="shared" si="703"/>
        <v>0</v>
      </c>
      <c r="M385" s="98">
        <f t="shared" si="704"/>
        <v>28</v>
      </c>
      <c r="N385" s="98"/>
      <c r="O385" s="98"/>
      <c r="P385" s="98"/>
      <c r="Q385" s="98">
        <f t="shared" si="770"/>
        <v>28</v>
      </c>
      <c r="R385" s="97">
        <f t="shared" si="705"/>
        <v>105.87231873866266</v>
      </c>
      <c r="S385" s="97">
        <f t="shared" si="706"/>
        <v>94.943244245744197</v>
      </c>
      <c r="T385" s="97">
        <f t="shared" si="707"/>
        <v>10.92907449291846</v>
      </c>
      <c r="U385" s="97" t="str">
        <f t="shared" si="708"/>
        <v>QSOS</v>
      </c>
      <c r="V385" s="97">
        <f t="shared" si="709"/>
        <v>265.05675575425579</v>
      </c>
      <c r="W385" s="97">
        <f t="shared" si="533"/>
        <v>373</v>
      </c>
      <c r="X385" s="97">
        <f>SIN((90-$Y$9)*$AE$8)*TAN($AE$9*$AE$8)/TAN((90-'C'!$F285)*$AE$8)</f>
        <v>-0.11057535593305673</v>
      </c>
      <c r="Y385" s="97">
        <f t="shared" si="710"/>
        <v>3.9313065427916092</v>
      </c>
      <c r="Z385" s="97">
        <f t="shared" si="711"/>
        <v>2.2206545302661578</v>
      </c>
      <c r="AA385" s="97">
        <f t="shared" si="712"/>
        <v>-2.8541685081010995</v>
      </c>
      <c r="AB385" s="97">
        <f t="shared" si="713"/>
        <v>63.235932093769605</v>
      </c>
      <c r="AC385" s="97">
        <f t="shared" si="714"/>
        <v>-66.090100601870702</v>
      </c>
      <c r="AD385" s="97">
        <f t="shared" si="715"/>
        <v>119.61823641433151</v>
      </c>
      <c r="AE385" s="97">
        <f>(COS( 90.833*$AE$8)-SIN($Y$9*$AE$8)*SIN('C'!$F285*$AE$8))/COS($Y$9*$AE$8)/COS('C'!$F285*$AE$8)</f>
        <v>8.3687383421102348E-3</v>
      </c>
      <c r="AF385" s="97">
        <f t="shared" si="716"/>
        <v>89.520501016022365</v>
      </c>
      <c r="AG385" s="97">
        <f>('C'!$E285+$AG$9+$AA$9/15)</f>
        <v>12.03177777777778</v>
      </c>
      <c r="AH385" s="97">
        <f t="shared" si="717"/>
        <v>0</v>
      </c>
      <c r="AI385" s="97">
        <f t="shared" si="718"/>
        <v>0</v>
      </c>
      <c r="AJ385" s="97">
        <f t="shared" si="719"/>
        <v>0</v>
      </c>
      <c r="AK385" s="97">
        <f t="shared" si="720"/>
        <v>0</v>
      </c>
      <c r="AL385" s="97">
        <f t="shared" si="721"/>
        <v>0</v>
      </c>
      <c r="AM385" s="97"/>
      <c r="AN385" s="97"/>
      <c r="AO385" s="97">
        <f t="shared" si="722"/>
        <v>0</v>
      </c>
      <c r="AP385" s="97">
        <f>SIN((90-$Y$9)*$AE$8)*TAN($AC$10*$AE$8)/TAN((90-'C'!$F285)*$AE$8)</f>
        <v>8.9396332540384853E-3</v>
      </c>
      <c r="AQ385" s="97">
        <f t="shared" si="723"/>
        <v>2.5695650812758871E-2</v>
      </c>
      <c r="AR385" s="97">
        <f t="shared" si="724"/>
        <v>1.0127663357422376</v>
      </c>
      <c r="AS385" s="97">
        <f t="shared" si="725"/>
        <v>0.50575329115015344</v>
      </c>
      <c r="AT385" s="97">
        <f t="shared" si="726"/>
        <v>-9.106959298875525</v>
      </c>
      <c r="AU385" s="97">
        <f t="shared" si="727"/>
        <v>9.6127125900256782</v>
      </c>
      <c r="AV385" s="97">
        <f t="shared" si="728"/>
        <v>188.60120600772538</v>
      </c>
      <c r="AW385" s="97" t="s">
        <v>8053</v>
      </c>
      <c r="AX385" s="97" t="s">
        <v>8053</v>
      </c>
      <c r="AY385" s="97" t="s">
        <v>8053</v>
      </c>
      <c r="AZ385" s="97">
        <f t="shared" si="729"/>
        <v>11.390930271776067</v>
      </c>
      <c r="BA385" s="97">
        <f t="shared" si="730"/>
        <v>11.390930271776067</v>
      </c>
      <c r="BB385" s="97">
        <f t="shared" si="731"/>
        <v>0.47462209465733612</v>
      </c>
      <c r="BC385" s="97">
        <f t="shared" si="732"/>
        <v>0</v>
      </c>
      <c r="BD385" s="97">
        <f t="shared" si="733"/>
        <v>0</v>
      </c>
      <c r="BE385" s="97">
        <f t="shared" si="734"/>
        <v>0</v>
      </c>
      <c r="BF385" s="97">
        <f>SIN((90-$Y$9)*$AE$8)*TAN($AC$9*$AE$8)/TAN((90-'C'!$F285)*$AE$8)</f>
        <v>0.11057535593305678</v>
      </c>
      <c r="BG385" s="97">
        <f t="shared" si="735"/>
        <v>3.9313065427916136</v>
      </c>
      <c r="BH385" s="97">
        <f t="shared" si="736"/>
        <v>2.2206545302661587</v>
      </c>
      <c r="BI385" s="97">
        <f t="shared" si="737"/>
        <v>2.8541685081010995</v>
      </c>
      <c r="BJ385" s="97">
        <f t="shared" si="738"/>
        <v>-63.235932093769613</v>
      </c>
      <c r="BK385" s="97">
        <f t="shared" si="739"/>
        <v>66.090100601870716</v>
      </c>
      <c r="BL385" s="97">
        <f t="shared" si="740"/>
        <v>240.38176358566849</v>
      </c>
      <c r="BM385" s="97" t="s">
        <v>8053</v>
      </c>
      <c r="BN385" s="97" t="s">
        <v>8053</v>
      </c>
      <c r="BO385" s="97" t="s">
        <v>8053</v>
      </c>
      <c r="BP385" s="97">
        <f t="shared" si="741"/>
        <v>16.437784484569161</v>
      </c>
      <c r="BQ385" s="97">
        <f t="shared" si="742"/>
        <v>16.437784484569161</v>
      </c>
      <c r="BR385" s="97">
        <f t="shared" si="743"/>
        <v>0.68490768685704839</v>
      </c>
      <c r="BS385" s="97">
        <f t="shared" si="744"/>
        <v>0</v>
      </c>
      <c r="BT385" s="97">
        <f t="shared" si="745"/>
        <v>0</v>
      </c>
      <c r="BU385" s="97">
        <f t="shared" si="746"/>
        <v>0</v>
      </c>
      <c r="BV385" s="97">
        <f>SIN((90-$Y$9)*$AE$8)*TAN($AE$10*$AE$8)/TAN((90-'C'!$F285)*$AE$8)</f>
        <v>-8.9396332540384836E-3</v>
      </c>
      <c r="BW385" s="97">
        <f t="shared" si="747"/>
        <v>2.5695650812758864E-2</v>
      </c>
      <c r="BX385" s="97">
        <f t="shared" si="748"/>
        <v>1.0127663357422376</v>
      </c>
      <c r="BY385" s="97">
        <f t="shared" si="749"/>
        <v>-0.50575329115015344</v>
      </c>
      <c r="BZ385" s="97">
        <f t="shared" si="750"/>
        <v>9.1069592988755232</v>
      </c>
      <c r="CA385" s="97">
        <f t="shared" si="751"/>
        <v>-9.6127125900256765</v>
      </c>
      <c r="CB385" s="97">
        <f t="shared" si="752"/>
        <v>171.39879399227462</v>
      </c>
      <c r="CC385" s="97" t="s">
        <v>8053</v>
      </c>
      <c r="CD385" s="97" t="s">
        <v>8053</v>
      </c>
      <c r="CE385" s="97" t="s">
        <v>8053</v>
      </c>
      <c r="CF385" s="97">
        <f t="shared" si="753"/>
        <v>0</v>
      </c>
      <c r="CG385" s="97">
        <f t="shared" si="754"/>
        <v>0</v>
      </c>
      <c r="CH385" s="97">
        <f t="shared" si="755"/>
        <v>0</v>
      </c>
      <c r="CI385" s="97">
        <f t="shared" si="756"/>
        <v>0</v>
      </c>
      <c r="CJ385" s="97">
        <f t="shared" si="757"/>
        <v>0</v>
      </c>
      <c r="CK385" s="97">
        <f t="shared" si="758"/>
        <v>0</v>
      </c>
      <c r="CL385" s="97">
        <f>90-'C'!$F285</f>
        <v>92.18</v>
      </c>
      <c r="CM385" s="97">
        <v>28</v>
      </c>
      <c r="CN385" s="97"/>
      <c r="CO385" s="97"/>
      <c r="CP385" s="97"/>
      <c r="CQ385" s="97"/>
      <c r="CR385" s="97" t="s">
        <v>8214</v>
      </c>
      <c r="CS385" s="97">
        <f t="shared" si="759"/>
        <v>28</v>
      </c>
      <c r="CT385" s="97">
        <f t="shared" si="760"/>
        <v>34.31666666666667</v>
      </c>
      <c r="CU385" s="97">
        <f>'C'!F295</f>
        <v>-5.6539999999999999</v>
      </c>
      <c r="CV385" s="97">
        <f t="shared" si="761"/>
        <v>3.1415926535897931</v>
      </c>
      <c r="CW385" s="97">
        <f t="shared" si="762"/>
        <v>1.7453292519943295E-2</v>
      </c>
      <c r="CX385" s="97">
        <f t="shared" si="763"/>
        <v>57.295779513082323</v>
      </c>
      <c r="CY385" s="97">
        <f t="shared" si="764"/>
        <v>0.59893882164272083</v>
      </c>
      <c r="CZ385" s="97">
        <f t="shared" si="765"/>
        <v>-9.8680915907759389E-2</v>
      </c>
      <c r="DA385" s="97">
        <f t="shared" si="766"/>
        <v>1.5624274907645193</v>
      </c>
      <c r="DB385" s="97">
        <f t="shared" si="767"/>
        <v>-85.056755754255803</v>
      </c>
      <c r="DC385" s="97">
        <f t="shared" si="768"/>
        <v>94.943244245744197</v>
      </c>
      <c r="DD385" s="97">
        <f t="shared" si="769"/>
        <v>265.05675575425579</v>
      </c>
      <c r="DE385" s="97"/>
      <c r="DF385" s="97"/>
      <c r="DG385" s="97"/>
      <c r="DH385" s="97"/>
      <c r="DI385" s="97"/>
      <c r="DJ385" s="97"/>
      <c r="DK385" s="97"/>
      <c r="DL385" s="97"/>
      <c r="DM385" s="97"/>
      <c r="DN385" s="97"/>
      <c r="DO385" s="97"/>
    </row>
    <row r="386" spans="1:119" ht="30" customHeight="1" x14ac:dyDescent="0.2">
      <c r="A386" s="98">
        <f t="shared" si="692"/>
        <v>0</v>
      </c>
      <c r="B386" s="98">
        <f t="shared" si="693"/>
        <v>0</v>
      </c>
      <c r="C386" s="98">
        <f t="shared" si="694"/>
        <v>0</v>
      </c>
      <c r="D386" s="98">
        <f t="shared" si="695"/>
        <v>0.47412108989521617</v>
      </c>
      <c r="E386" s="98">
        <f t="shared" si="696"/>
        <v>0</v>
      </c>
      <c r="F386" s="98">
        <f t="shared" si="697"/>
        <v>0.47412108989521617</v>
      </c>
      <c r="G386" s="98">
        <f t="shared" si="698"/>
        <v>0.68607566658936603</v>
      </c>
      <c r="H386" s="98">
        <f t="shared" si="699"/>
        <v>0</v>
      </c>
      <c r="I386" s="98">
        <f t="shared" si="700"/>
        <v>0.68607566658936603</v>
      </c>
      <c r="J386" s="98">
        <f t="shared" si="701"/>
        <v>0</v>
      </c>
      <c r="K386" s="98">
        <f t="shared" si="702"/>
        <v>0</v>
      </c>
      <c r="L386" s="98">
        <f t="shared" si="703"/>
        <v>0</v>
      </c>
      <c r="M386" s="98">
        <f t="shared" si="704"/>
        <v>29</v>
      </c>
      <c r="N386" s="98"/>
      <c r="O386" s="98"/>
      <c r="P386" s="98"/>
      <c r="Q386" s="98">
        <f t="shared" si="770"/>
        <v>29</v>
      </c>
      <c r="R386" s="97">
        <f t="shared" si="705"/>
        <v>105.87231873866266</v>
      </c>
      <c r="S386" s="97">
        <f t="shared" si="706"/>
        <v>95.407488763711939</v>
      </c>
      <c r="T386" s="97">
        <f t="shared" si="707"/>
        <v>10.464829974950717</v>
      </c>
      <c r="U386" s="97" t="str">
        <f t="shared" si="708"/>
        <v>QSOS</v>
      </c>
      <c r="V386" s="97">
        <f t="shared" si="709"/>
        <v>264.59251123628803</v>
      </c>
      <c r="W386" s="97">
        <f t="shared" si="533"/>
        <v>374</v>
      </c>
      <c r="X386" s="97">
        <f>SIN((90-$Y$9)*$AE$8)*TAN($AE$9*$AE$8)/TAN((90-'C'!$F286)*$AE$8)</f>
        <v>-0.13033092787146933</v>
      </c>
      <c r="Y386" s="97">
        <f t="shared" si="710"/>
        <v>3.9313065427916092</v>
      </c>
      <c r="Z386" s="97">
        <f t="shared" si="711"/>
        <v>2.2206545302661578</v>
      </c>
      <c r="AA386" s="97">
        <f t="shared" si="712"/>
        <v>-3.3646412117354529</v>
      </c>
      <c r="AB386" s="97">
        <f t="shared" si="713"/>
        <v>63.235932093769605</v>
      </c>
      <c r="AC386" s="97">
        <f t="shared" si="714"/>
        <v>-66.600573305505065</v>
      </c>
      <c r="AD386" s="97">
        <f t="shared" si="715"/>
        <v>120.12870911796585</v>
      </c>
      <c r="AE386" s="97">
        <f>(COS( 90.833*$AE$8)-SIN($Y$9*$AE$8)*SIN('C'!$F286*$AE$8))/COS($Y$9*$AE$8)/COS('C'!$F286*$AE$8)</f>
        <v>1.3006026947332898E-2</v>
      </c>
      <c r="AF386" s="97">
        <f t="shared" si="716"/>
        <v>89.254788537087478</v>
      </c>
      <c r="AG386" s="97">
        <f>('C'!$E286+$AG$9+$AA$9/15)</f>
        <v>12.02577777777778</v>
      </c>
      <c r="AH386" s="97">
        <f t="shared" si="717"/>
        <v>0</v>
      </c>
      <c r="AI386" s="97">
        <f t="shared" si="718"/>
        <v>0</v>
      </c>
      <c r="AJ386" s="97">
        <f t="shared" si="719"/>
        <v>0</v>
      </c>
      <c r="AK386" s="97">
        <f t="shared" si="720"/>
        <v>0</v>
      </c>
      <c r="AL386" s="97">
        <f t="shared" si="721"/>
        <v>0</v>
      </c>
      <c r="AM386" s="97"/>
      <c r="AN386" s="97"/>
      <c r="AO386" s="97">
        <f t="shared" si="722"/>
        <v>0</v>
      </c>
      <c r="AP386" s="97">
        <f>SIN((90-$Y$9)*$AE$8)*TAN($AC$10*$AE$8)/TAN((90-'C'!$F286)*$AE$8)</f>
        <v>1.0536802590396783E-2</v>
      </c>
      <c r="AQ386" s="97">
        <f t="shared" si="723"/>
        <v>2.5695650812758871E-2</v>
      </c>
      <c r="AR386" s="97">
        <f t="shared" si="724"/>
        <v>1.0127663357422376</v>
      </c>
      <c r="AS386" s="97">
        <f t="shared" si="725"/>
        <v>0.59611500551333907</v>
      </c>
      <c r="AT386" s="97">
        <f t="shared" si="726"/>
        <v>-9.106959298875525</v>
      </c>
      <c r="AU386" s="97">
        <f t="shared" si="727"/>
        <v>9.7030743043888634</v>
      </c>
      <c r="AV386" s="97">
        <f t="shared" si="728"/>
        <v>188.5108442933622</v>
      </c>
      <c r="AW386" s="97" t="s">
        <v>8053</v>
      </c>
      <c r="AX386" s="97" t="s">
        <v>8053</v>
      </c>
      <c r="AY386" s="97" t="s">
        <v>8053</v>
      </c>
      <c r="AZ386" s="97">
        <f t="shared" si="729"/>
        <v>11.378906157485188</v>
      </c>
      <c r="BA386" s="97">
        <f t="shared" si="730"/>
        <v>11.378906157485188</v>
      </c>
      <c r="BB386" s="97">
        <f t="shared" si="731"/>
        <v>0.47412108989521617</v>
      </c>
      <c r="BC386" s="97">
        <f t="shared" si="732"/>
        <v>0</v>
      </c>
      <c r="BD386" s="97">
        <f t="shared" si="733"/>
        <v>0</v>
      </c>
      <c r="BE386" s="97">
        <f t="shared" si="734"/>
        <v>0</v>
      </c>
      <c r="BF386" s="97">
        <f>SIN((90-$Y$9)*$AE$8)*TAN($AC$9*$AE$8)/TAN((90-'C'!$F286)*$AE$8)</f>
        <v>0.13033092787146938</v>
      </c>
      <c r="BG386" s="97">
        <f t="shared" si="735"/>
        <v>3.9313065427916136</v>
      </c>
      <c r="BH386" s="97">
        <f t="shared" si="736"/>
        <v>2.2206545302661587</v>
      </c>
      <c r="BI386" s="97">
        <f t="shared" si="737"/>
        <v>3.3646412117354529</v>
      </c>
      <c r="BJ386" s="97">
        <f t="shared" si="738"/>
        <v>-63.235932093769613</v>
      </c>
      <c r="BK386" s="97">
        <f t="shared" si="739"/>
        <v>66.600573305505065</v>
      </c>
      <c r="BL386" s="97">
        <f t="shared" si="740"/>
        <v>239.87129088203415</v>
      </c>
      <c r="BM386" s="97" t="s">
        <v>8053</v>
      </c>
      <c r="BN386" s="97" t="s">
        <v>8053</v>
      </c>
      <c r="BO386" s="97" t="s">
        <v>8053</v>
      </c>
      <c r="BP386" s="97">
        <f t="shared" si="741"/>
        <v>16.465815998144784</v>
      </c>
      <c r="BQ386" s="97">
        <f t="shared" si="742"/>
        <v>16.465815998144784</v>
      </c>
      <c r="BR386" s="97">
        <f t="shared" si="743"/>
        <v>0.68607566658936603</v>
      </c>
      <c r="BS386" s="97">
        <f t="shared" si="744"/>
        <v>0</v>
      </c>
      <c r="BT386" s="97">
        <f t="shared" si="745"/>
        <v>0</v>
      </c>
      <c r="BU386" s="97">
        <f t="shared" si="746"/>
        <v>0</v>
      </c>
      <c r="BV386" s="97">
        <f>SIN((90-$Y$9)*$AE$8)*TAN($AE$10*$AE$8)/TAN((90-'C'!$F286)*$AE$8)</f>
        <v>-1.0536802590396781E-2</v>
      </c>
      <c r="BW386" s="97">
        <f t="shared" si="747"/>
        <v>2.5695650812758864E-2</v>
      </c>
      <c r="BX386" s="97">
        <f t="shared" si="748"/>
        <v>1.0127663357422376</v>
      </c>
      <c r="BY386" s="97">
        <f t="shared" si="749"/>
        <v>-0.59611500551333896</v>
      </c>
      <c r="BZ386" s="97">
        <f t="shared" si="750"/>
        <v>9.1069592988755232</v>
      </c>
      <c r="CA386" s="97">
        <f t="shared" si="751"/>
        <v>-9.7030743043888616</v>
      </c>
      <c r="CB386" s="97">
        <f t="shared" si="752"/>
        <v>171.4891557066378</v>
      </c>
      <c r="CC386" s="97" t="s">
        <v>8053</v>
      </c>
      <c r="CD386" s="97" t="s">
        <v>8053</v>
      </c>
      <c r="CE386" s="97" t="s">
        <v>8053</v>
      </c>
      <c r="CF386" s="97">
        <f t="shared" si="753"/>
        <v>0</v>
      </c>
      <c r="CG386" s="97">
        <f t="shared" si="754"/>
        <v>0</v>
      </c>
      <c r="CH386" s="97">
        <f t="shared" si="755"/>
        <v>0</v>
      </c>
      <c r="CI386" s="97">
        <f t="shared" si="756"/>
        <v>0</v>
      </c>
      <c r="CJ386" s="97">
        <f t="shared" si="757"/>
        <v>0</v>
      </c>
      <c r="CK386" s="97">
        <f t="shared" si="758"/>
        <v>0</v>
      </c>
      <c r="CL386" s="97">
        <f>90-'C'!$F286</f>
        <v>92.569000000000003</v>
      </c>
      <c r="CM386" s="97">
        <v>29</v>
      </c>
      <c r="CN386" s="97"/>
      <c r="CO386" s="97"/>
      <c r="CP386" s="97"/>
      <c r="CQ386" s="97"/>
      <c r="CR386" s="97" t="s">
        <v>8214</v>
      </c>
      <c r="CS386" s="97">
        <f t="shared" si="759"/>
        <v>29</v>
      </c>
      <c r="CT386" s="97">
        <f t="shared" si="760"/>
        <v>34.31666666666667</v>
      </c>
      <c r="CU386" s="97">
        <f>'C'!F296</f>
        <v>-6.0350000000000001</v>
      </c>
      <c r="CV386" s="97">
        <f t="shared" si="761"/>
        <v>3.1415926535897931</v>
      </c>
      <c r="CW386" s="97">
        <f t="shared" si="762"/>
        <v>1.7453292519943295E-2</v>
      </c>
      <c r="CX386" s="97">
        <f t="shared" si="763"/>
        <v>57.295779513082323</v>
      </c>
      <c r="CY386" s="97">
        <f t="shared" si="764"/>
        <v>0.59893882164272083</v>
      </c>
      <c r="CZ386" s="97">
        <f t="shared" si="765"/>
        <v>-0.10533062035785778</v>
      </c>
      <c r="DA386" s="97">
        <f t="shared" si="766"/>
        <v>1.5577899331434695</v>
      </c>
      <c r="DB386" s="97">
        <f t="shared" si="767"/>
        <v>-84.592511236288061</v>
      </c>
      <c r="DC386" s="97">
        <f t="shared" si="768"/>
        <v>95.407488763711939</v>
      </c>
      <c r="DD386" s="97">
        <f t="shared" si="769"/>
        <v>264.59251123628803</v>
      </c>
      <c r="DE386" s="97"/>
      <c r="DF386" s="97"/>
      <c r="DG386" s="97"/>
      <c r="DH386" s="97"/>
      <c r="DI386" s="97"/>
      <c r="DJ386" s="97"/>
      <c r="DK386" s="97"/>
      <c r="DL386" s="97"/>
      <c r="DM386" s="97"/>
      <c r="DN386" s="97"/>
      <c r="DO386" s="97"/>
    </row>
    <row r="387" spans="1:119" ht="30" customHeight="1" x14ac:dyDescent="0.2">
      <c r="A387" s="98">
        <f t="shared" si="692"/>
        <v>0</v>
      </c>
      <c r="B387" s="98">
        <f t="shared" si="693"/>
        <v>0</v>
      </c>
      <c r="C387" s="98">
        <f t="shared" si="694"/>
        <v>0</v>
      </c>
      <c r="D387" s="98">
        <f t="shared" si="695"/>
        <v>0.47366224058765383</v>
      </c>
      <c r="E387" s="98">
        <f t="shared" si="696"/>
        <v>0</v>
      </c>
      <c r="F387" s="98">
        <f t="shared" si="697"/>
        <v>0.47366224058765383</v>
      </c>
      <c r="G387" s="98">
        <f t="shared" si="698"/>
        <v>0.68728326941342688</v>
      </c>
      <c r="H387" s="98">
        <f t="shared" si="699"/>
        <v>0</v>
      </c>
      <c r="I387" s="98">
        <f t="shared" si="700"/>
        <v>0.68728326941342688</v>
      </c>
      <c r="J387" s="98">
        <f t="shared" si="701"/>
        <v>0</v>
      </c>
      <c r="K387" s="98">
        <f t="shared" si="702"/>
        <v>0</v>
      </c>
      <c r="L387" s="98">
        <f t="shared" si="703"/>
        <v>0</v>
      </c>
      <c r="M387" s="98">
        <f t="shared" si="704"/>
        <v>30</v>
      </c>
      <c r="N387" s="98"/>
      <c r="O387" s="98"/>
      <c r="P387" s="98"/>
      <c r="Q387" s="98">
        <f t="shared" si="770"/>
        <v>30</v>
      </c>
      <c r="R387" s="97">
        <f t="shared" si="705"/>
        <v>105.87231873866266</v>
      </c>
      <c r="S387" s="97">
        <f t="shared" si="706"/>
        <v>95.870490631175585</v>
      </c>
      <c r="T387" s="97">
        <f t="shared" si="707"/>
        <v>10.001828107487071</v>
      </c>
      <c r="U387" s="97" t="str">
        <f t="shared" si="708"/>
        <v>QSOS</v>
      </c>
      <c r="V387" s="97">
        <f t="shared" si="709"/>
        <v>264.12950936882442</v>
      </c>
      <c r="W387" s="97">
        <f t="shared" si="533"/>
        <v>375</v>
      </c>
      <c r="X387" s="97">
        <f>SIN((90-$Y$9)*$AE$8)*TAN($AE$9*$AE$8)/TAN((90-'C'!$F287)*$AE$8)</f>
        <v>-0.15004770609680013</v>
      </c>
      <c r="Y387" s="97">
        <f t="shared" si="710"/>
        <v>3.9313065427916092</v>
      </c>
      <c r="Z387" s="97">
        <f t="shared" si="711"/>
        <v>2.2206545302661578</v>
      </c>
      <c r="AA387" s="97">
        <f t="shared" si="712"/>
        <v>-3.8743782283973744</v>
      </c>
      <c r="AB387" s="97">
        <f t="shared" si="713"/>
        <v>63.235932093769605</v>
      </c>
      <c r="AC387" s="97">
        <f t="shared" si="714"/>
        <v>-67.110310322166981</v>
      </c>
      <c r="AD387" s="97">
        <f t="shared" si="715"/>
        <v>120.63844613462777</v>
      </c>
      <c r="AE387" s="97">
        <f>(COS( 90.833*$AE$8)-SIN($Y$9*$AE$8)*SIN('C'!$F287*$AE$8))/COS($Y$9*$AE$8)/COS('C'!$F287*$AE$8)</f>
        <v>1.7633400068112343E-2</v>
      </c>
      <c r="AF387" s="97">
        <f t="shared" si="716"/>
        <v>88.989628232724172</v>
      </c>
      <c r="AG387" s="97">
        <f>('C'!$E287+$AG$9+$AA$9/15)</f>
        <v>12.020777777777777</v>
      </c>
      <c r="AH387" s="97">
        <f t="shared" si="717"/>
        <v>0</v>
      </c>
      <c r="AI387" s="97">
        <f t="shared" si="718"/>
        <v>0</v>
      </c>
      <c r="AJ387" s="97">
        <f t="shared" si="719"/>
        <v>0</v>
      </c>
      <c r="AK387" s="97">
        <f t="shared" si="720"/>
        <v>0</v>
      </c>
      <c r="AL387" s="97">
        <f t="shared" si="721"/>
        <v>0</v>
      </c>
      <c r="AM387" s="97"/>
      <c r="AN387" s="97"/>
      <c r="AO387" s="97">
        <f t="shared" si="722"/>
        <v>0</v>
      </c>
      <c r="AP387" s="97">
        <f>SIN((90-$Y$9)*$AE$8)*TAN($AC$10*$AE$8)/TAN((90-'C'!$F287)*$AE$8)</f>
        <v>1.2130835589868917E-2</v>
      </c>
      <c r="AQ387" s="97">
        <f t="shared" si="723"/>
        <v>2.5695650812758871E-2</v>
      </c>
      <c r="AR387" s="97">
        <f t="shared" si="724"/>
        <v>1.0127663357422376</v>
      </c>
      <c r="AS387" s="97">
        <f t="shared" si="725"/>
        <v>0.68630075623575904</v>
      </c>
      <c r="AT387" s="97">
        <f t="shared" si="726"/>
        <v>-9.106959298875525</v>
      </c>
      <c r="AU387" s="97">
        <f t="shared" si="727"/>
        <v>9.7932600551112845</v>
      </c>
      <c r="AV387" s="97">
        <f t="shared" si="728"/>
        <v>188.42065854263976</v>
      </c>
      <c r="AW387" s="97" t="s">
        <v>8053</v>
      </c>
      <c r="AX387" s="97" t="s">
        <v>8053</v>
      </c>
      <c r="AY387" s="97" t="s">
        <v>8053</v>
      </c>
      <c r="AZ387" s="97">
        <f t="shared" si="729"/>
        <v>11.367893774103692</v>
      </c>
      <c r="BA387" s="97">
        <f t="shared" si="730"/>
        <v>11.367893774103692</v>
      </c>
      <c r="BB387" s="97">
        <f t="shared" si="731"/>
        <v>0.47366224058765383</v>
      </c>
      <c r="BC387" s="97">
        <f t="shared" si="732"/>
        <v>0</v>
      </c>
      <c r="BD387" s="97">
        <f t="shared" si="733"/>
        <v>0</v>
      </c>
      <c r="BE387" s="97">
        <f t="shared" si="734"/>
        <v>0</v>
      </c>
      <c r="BF387" s="97">
        <f>SIN((90-$Y$9)*$AE$8)*TAN($AC$9*$AE$8)/TAN((90-'C'!$F287)*$AE$8)</f>
        <v>0.15004770609680018</v>
      </c>
      <c r="BG387" s="97">
        <f t="shared" si="735"/>
        <v>3.9313065427916136</v>
      </c>
      <c r="BH387" s="97">
        <f t="shared" si="736"/>
        <v>2.2206545302661587</v>
      </c>
      <c r="BI387" s="97">
        <f t="shared" si="737"/>
        <v>3.8743782283973753</v>
      </c>
      <c r="BJ387" s="97">
        <f t="shared" si="738"/>
        <v>-63.235932093769613</v>
      </c>
      <c r="BK387" s="97">
        <f t="shared" si="739"/>
        <v>67.110310322166981</v>
      </c>
      <c r="BL387" s="97">
        <f t="shared" si="740"/>
        <v>239.36155386537223</v>
      </c>
      <c r="BM387" s="97" t="s">
        <v>8053</v>
      </c>
      <c r="BN387" s="97" t="s">
        <v>8053</v>
      </c>
      <c r="BO387" s="97" t="s">
        <v>8053</v>
      </c>
      <c r="BP387" s="97">
        <f t="shared" si="741"/>
        <v>16.494798465922244</v>
      </c>
      <c r="BQ387" s="97">
        <f t="shared" si="742"/>
        <v>16.494798465922244</v>
      </c>
      <c r="BR387" s="97">
        <f t="shared" si="743"/>
        <v>0.68728326941342688</v>
      </c>
      <c r="BS387" s="97">
        <f t="shared" si="744"/>
        <v>0</v>
      </c>
      <c r="BT387" s="97">
        <f t="shared" si="745"/>
        <v>0</v>
      </c>
      <c r="BU387" s="97">
        <f t="shared" si="746"/>
        <v>0</v>
      </c>
      <c r="BV387" s="97">
        <f>SIN((90-$Y$9)*$AE$8)*TAN($AE$10*$AE$8)/TAN((90-'C'!$F287)*$AE$8)</f>
        <v>-1.2130835589868914E-2</v>
      </c>
      <c r="BW387" s="97">
        <f t="shared" si="747"/>
        <v>2.5695650812758864E-2</v>
      </c>
      <c r="BX387" s="97">
        <f t="shared" si="748"/>
        <v>1.0127663357422376</v>
      </c>
      <c r="BY387" s="97">
        <f t="shared" si="749"/>
        <v>-0.68630075623575892</v>
      </c>
      <c r="BZ387" s="97">
        <f t="shared" si="750"/>
        <v>9.1069592988755232</v>
      </c>
      <c r="CA387" s="97">
        <f t="shared" si="751"/>
        <v>-9.7932600551112827</v>
      </c>
      <c r="CB387" s="97">
        <f t="shared" si="752"/>
        <v>171.57934145736024</v>
      </c>
      <c r="CC387" s="97" t="s">
        <v>8053</v>
      </c>
      <c r="CD387" s="97" t="s">
        <v>8053</v>
      </c>
      <c r="CE387" s="97" t="s">
        <v>8053</v>
      </c>
      <c r="CF387" s="97">
        <f t="shared" si="753"/>
        <v>0</v>
      </c>
      <c r="CG387" s="97">
        <f t="shared" si="754"/>
        <v>0</v>
      </c>
      <c r="CH387" s="97">
        <f t="shared" si="755"/>
        <v>0</v>
      </c>
      <c r="CI387" s="97">
        <f t="shared" si="756"/>
        <v>0</v>
      </c>
      <c r="CJ387" s="97">
        <f t="shared" si="757"/>
        <v>0</v>
      </c>
      <c r="CK387" s="97">
        <f t="shared" si="758"/>
        <v>0</v>
      </c>
      <c r="CL387" s="97">
        <f>90-'C'!$F287</f>
        <v>92.956999999999994</v>
      </c>
      <c r="CM387" s="97">
        <v>30</v>
      </c>
      <c r="CN387" s="97"/>
      <c r="CO387" s="97"/>
      <c r="CP387" s="97"/>
      <c r="CQ387" s="97"/>
      <c r="CR387" s="97" t="s">
        <v>8214</v>
      </c>
      <c r="CS387" s="97">
        <f t="shared" si="759"/>
        <v>30</v>
      </c>
      <c r="CT387" s="97">
        <f t="shared" si="760"/>
        <v>34.31666666666667</v>
      </c>
      <c r="CU387" s="97">
        <f>'C'!F297</f>
        <v>-6.415</v>
      </c>
      <c r="CV387" s="97">
        <f t="shared" si="761"/>
        <v>3.1415926535897931</v>
      </c>
      <c r="CW387" s="97">
        <f t="shared" si="762"/>
        <v>1.7453292519943295E-2</v>
      </c>
      <c r="CX387" s="97">
        <f t="shared" si="763"/>
        <v>57.295779513082323</v>
      </c>
      <c r="CY387" s="97">
        <f t="shared" si="764"/>
        <v>0.59893882164272083</v>
      </c>
      <c r="CZ387" s="97">
        <f t="shared" si="765"/>
        <v>-0.11196287151543624</v>
      </c>
      <c r="DA387" s="97">
        <f t="shared" si="766"/>
        <v>1.5531620127867396</v>
      </c>
      <c r="DB387" s="97">
        <f t="shared" si="767"/>
        <v>-84.129509368824415</v>
      </c>
      <c r="DC387" s="97">
        <f t="shared" si="768"/>
        <v>95.870490631175585</v>
      </c>
      <c r="DD387" s="97">
        <f t="shared" si="769"/>
        <v>264.12950936882442</v>
      </c>
      <c r="DE387" s="97"/>
      <c r="DF387" s="97"/>
      <c r="DG387" s="97"/>
      <c r="DH387" s="97"/>
      <c r="DI387" s="97"/>
      <c r="DJ387" s="97"/>
      <c r="DK387" s="97"/>
      <c r="DL387" s="97"/>
      <c r="DM387" s="97"/>
      <c r="DN387" s="97"/>
      <c r="DO387" s="97"/>
    </row>
    <row r="388" spans="1:119" ht="30" customHeight="1" x14ac:dyDescent="0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>
        <f t="shared" si="770"/>
        <v>31</v>
      </c>
      <c r="R388" s="97" t="s">
        <v>8168</v>
      </c>
      <c r="S388" s="97" t="s">
        <v>8169</v>
      </c>
      <c r="T388" s="97" t="s">
        <v>8170</v>
      </c>
      <c r="U388" s="97" t="s">
        <v>8171</v>
      </c>
      <c r="V388" s="97" t="s">
        <v>8172</v>
      </c>
      <c r="W388" s="97">
        <f t="shared" si="533"/>
        <v>376</v>
      </c>
      <c r="X388" s="98"/>
      <c r="Y388" s="98"/>
      <c r="Z388" s="98"/>
      <c r="AA388" s="98"/>
      <c r="AB388" s="98"/>
      <c r="AC388" s="98"/>
      <c r="AD388" s="98"/>
      <c r="AE388" s="98"/>
      <c r="AF388" s="98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7"/>
      <c r="AR388" s="97"/>
      <c r="AS388" s="97"/>
      <c r="AT388" s="97"/>
      <c r="AU388" s="98"/>
      <c r="AV388" s="97"/>
      <c r="AW388" s="97"/>
      <c r="AX388" s="97"/>
      <c r="AY388" s="97"/>
      <c r="AZ388" s="97"/>
      <c r="BA388" s="97"/>
      <c r="BB388" s="97"/>
      <c r="BC388" s="97"/>
      <c r="BD388" s="97"/>
      <c r="BE388" s="97"/>
      <c r="BF388" s="97"/>
      <c r="BG388" s="97"/>
      <c r="BH388" s="97"/>
      <c r="BI388" s="98"/>
      <c r="BJ388" s="97"/>
      <c r="BK388" s="97"/>
      <c r="BL388" s="97"/>
      <c r="BM388" s="97"/>
      <c r="BN388" s="97"/>
      <c r="BO388" s="97"/>
      <c r="BP388" s="97"/>
      <c r="BQ388" s="97"/>
      <c r="BR388" s="97"/>
      <c r="BS388" s="97"/>
      <c r="BT388" s="97"/>
      <c r="BU388" s="97"/>
      <c r="BV388" s="97"/>
      <c r="BW388" s="98"/>
      <c r="BX388" s="97"/>
      <c r="BY388" s="97"/>
      <c r="BZ388" s="97"/>
      <c r="CA388" s="97"/>
      <c r="CB388" s="97"/>
      <c r="CC388" s="97"/>
      <c r="CD388" s="97"/>
      <c r="CE388" s="97"/>
      <c r="CF388" s="97"/>
      <c r="CG388" s="97"/>
      <c r="CH388" s="97"/>
      <c r="CI388" s="97"/>
      <c r="CJ388" s="97"/>
      <c r="CK388" s="98"/>
      <c r="CL388" s="98"/>
      <c r="CM388" s="97"/>
      <c r="CN388" s="97"/>
      <c r="CO388" s="97"/>
      <c r="CP388" s="97"/>
      <c r="CQ388" s="97"/>
      <c r="CR388" s="97"/>
      <c r="CS388" s="97"/>
      <c r="CT388" s="97"/>
      <c r="CU388" s="97"/>
      <c r="CV388" s="97"/>
      <c r="CW388" s="97"/>
      <c r="CX388" s="97"/>
      <c r="CY388" s="97"/>
      <c r="CZ388" s="97"/>
      <c r="DA388" s="97"/>
      <c r="DB388" s="97"/>
      <c r="DC388" s="97"/>
      <c r="DD388" s="97"/>
      <c r="DE388" s="97"/>
      <c r="DF388" s="97"/>
      <c r="DG388" s="97"/>
      <c r="DH388" s="97"/>
      <c r="DI388" s="97"/>
      <c r="DJ388" s="97"/>
      <c r="DK388" s="97"/>
      <c r="DL388" s="97"/>
      <c r="DM388" s="97"/>
      <c r="DN388" s="97"/>
      <c r="DO388" s="97"/>
    </row>
    <row r="389" spans="1:119" ht="30" customHeight="1" x14ac:dyDescent="0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7"/>
      <c r="S389" s="97"/>
      <c r="T389" s="97"/>
      <c r="U389" s="97"/>
      <c r="V389" s="97"/>
      <c r="W389" s="97">
        <f t="shared" si="533"/>
        <v>377</v>
      </c>
      <c r="X389" s="98"/>
      <c r="Y389" s="98"/>
      <c r="Z389" s="98"/>
      <c r="AA389" s="98"/>
      <c r="AB389" s="98"/>
      <c r="AC389" s="98"/>
      <c r="AD389" s="98"/>
      <c r="AE389" s="98"/>
      <c r="AF389" s="98"/>
      <c r="AG389" s="97"/>
      <c r="AH389" s="97"/>
      <c r="AI389" s="97"/>
      <c r="AJ389" s="97"/>
      <c r="AK389" s="97"/>
      <c r="AL389" s="97"/>
      <c r="AM389" s="97"/>
      <c r="AN389" s="97"/>
      <c r="AO389" s="97"/>
      <c r="AP389" s="97"/>
      <c r="AQ389" s="97"/>
      <c r="AR389" s="97"/>
      <c r="AS389" s="97"/>
      <c r="AT389" s="97"/>
      <c r="AU389" s="98"/>
      <c r="AV389" s="97"/>
      <c r="AW389" s="97"/>
      <c r="AX389" s="97"/>
      <c r="AY389" s="97"/>
      <c r="AZ389" s="97"/>
      <c r="BA389" s="97"/>
      <c r="BB389" s="97"/>
      <c r="BC389" s="97"/>
      <c r="BD389" s="97"/>
      <c r="BE389" s="97"/>
      <c r="BF389" s="97"/>
      <c r="BG389" s="97"/>
      <c r="BH389" s="97"/>
      <c r="BI389" s="98"/>
      <c r="BJ389" s="97"/>
      <c r="BK389" s="97"/>
      <c r="BL389" s="97"/>
      <c r="BM389" s="97"/>
      <c r="BN389" s="97"/>
      <c r="BO389" s="97"/>
      <c r="BP389" s="97"/>
      <c r="BQ389" s="97"/>
      <c r="BR389" s="97"/>
      <c r="BS389" s="97"/>
      <c r="BT389" s="97"/>
      <c r="BU389" s="97"/>
      <c r="BV389" s="97"/>
      <c r="BW389" s="98"/>
      <c r="BX389" s="97"/>
      <c r="BY389" s="97"/>
      <c r="BZ389" s="97"/>
      <c r="CA389" s="97"/>
      <c r="CB389" s="97"/>
      <c r="CC389" s="97"/>
      <c r="CD389" s="97"/>
      <c r="CE389" s="97"/>
      <c r="CF389" s="97"/>
      <c r="CG389" s="97"/>
      <c r="CH389" s="97"/>
      <c r="CI389" s="97"/>
      <c r="CJ389" s="97"/>
      <c r="CK389" s="98"/>
      <c r="CL389" s="98"/>
      <c r="CM389" s="97"/>
      <c r="CN389" s="97"/>
      <c r="CO389" s="97"/>
      <c r="CP389" s="97"/>
      <c r="CQ389" s="97"/>
      <c r="CR389" s="97"/>
      <c r="CS389" s="97"/>
      <c r="CT389" s="97"/>
      <c r="CU389" s="97"/>
      <c r="CV389" s="97"/>
      <c r="CW389" s="97"/>
      <c r="CX389" s="97"/>
      <c r="CY389" s="97"/>
      <c r="CZ389" s="97"/>
      <c r="DA389" s="97"/>
      <c r="DB389" s="97"/>
      <c r="DC389" s="97"/>
      <c r="DD389" s="97"/>
      <c r="DE389" s="97"/>
      <c r="DF389" s="97"/>
      <c r="DG389" s="97"/>
      <c r="DH389" s="97"/>
      <c r="DI389" s="97"/>
      <c r="DJ389" s="97"/>
      <c r="DK389" s="97"/>
      <c r="DL389" s="97"/>
      <c r="DM389" s="97"/>
      <c r="DN389" s="97"/>
      <c r="DO389" s="97"/>
    </row>
    <row r="390" spans="1:119" ht="30" customHeight="1" x14ac:dyDescent="0.2">
      <c r="A390" s="98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98"/>
      <c r="O390" s="98"/>
      <c r="P390" s="98"/>
      <c r="Q390" s="98"/>
      <c r="R390" s="97"/>
      <c r="S390" s="97"/>
      <c r="T390" s="97"/>
      <c r="U390" s="97"/>
      <c r="V390" s="97"/>
      <c r="W390" s="97">
        <f t="shared" si="533"/>
        <v>378</v>
      </c>
      <c r="X390" s="98"/>
      <c r="Y390" s="98"/>
      <c r="Z390" s="98"/>
      <c r="AA390" s="98"/>
      <c r="AB390" s="98"/>
      <c r="AC390" s="98"/>
      <c r="AD390" s="98"/>
      <c r="AE390" s="98"/>
      <c r="AF390" s="98"/>
      <c r="AG390" s="97"/>
      <c r="AH390" s="97"/>
      <c r="AI390" s="97"/>
      <c r="AJ390" s="97"/>
      <c r="AK390" s="97"/>
      <c r="AL390" s="97"/>
      <c r="AM390" s="97"/>
      <c r="AN390" s="97"/>
      <c r="AO390" s="97"/>
      <c r="AP390" s="97"/>
      <c r="AQ390" s="97"/>
      <c r="AR390" s="97"/>
      <c r="AS390" s="97"/>
      <c r="AT390" s="97"/>
      <c r="AU390" s="98"/>
      <c r="AV390" s="97"/>
      <c r="AW390" s="97"/>
      <c r="AX390" s="97"/>
      <c r="AY390" s="97"/>
      <c r="AZ390" s="97"/>
      <c r="BA390" s="97"/>
      <c r="BB390" s="97"/>
      <c r="BC390" s="97"/>
      <c r="BD390" s="97"/>
      <c r="BE390" s="97"/>
      <c r="BF390" s="97"/>
      <c r="BG390" s="97"/>
      <c r="BH390" s="97"/>
      <c r="BI390" s="98"/>
      <c r="BJ390" s="97"/>
      <c r="BK390" s="97"/>
      <c r="BL390" s="97"/>
      <c r="BM390" s="97"/>
      <c r="BN390" s="97"/>
      <c r="BO390" s="97"/>
      <c r="BP390" s="97"/>
      <c r="BQ390" s="97"/>
      <c r="BR390" s="97"/>
      <c r="BS390" s="97"/>
      <c r="BT390" s="97"/>
      <c r="BU390" s="97"/>
      <c r="BV390" s="97"/>
      <c r="BW390" s="98"/>
      <c r="BX390" s="97"/>
      <c r="BY390" s="97"/>
      <c r="BZ390" s="97"/>
      <c r="CA390" s="97"/>
      <c r="CB390" s="97"/>
      <c r="CC390" s="97"/>
      <c r="CD390" s="97"/>
      <c r="CE390" s="97"/>
      <c r="CF390" s="97"/>
      <c r="CG390" s="97"/>
      <c r="CH390" s="97"/>
      <c r="CI390" s="97"/>
      <c r="CJ390" s="97"/>
      <c r="CK390" s="98"/>
      <c r="CL390" s="98"/>
      <c r="CM390" s="97"/>
      <c r="CN390" s="97"/>
      <c r="CO390" s="97"/>
      <c r="CP390" s="97"/>
      <c r="CQ390" s="97"/>
      <c r="CR390" s="97"/>
      <c r="CS390" s="97"/>
      <c r="CT390" s="97"/>
      <c r="CU390" s="97"/>
      <c r="CV390" s="97"/>
      <c r="CW390" s="97"/>
      <c r="CX390" s="97"/>
      <c r="CY390" s="97"/>
      <c r="CZ390" s="97"/>
      <c r="DA390" s="97"/>
      <c r="DB390" s="97"/>
      <c r="DC390" s="97"/>
      <c r="DD390" s="97"/>
      <c r="DE390" s="97"/>
      <c r="DF390" s="97"/>
      <c r="DG390" s="97"/>
      <c r="DH390" s="97"/>
      <c r="DI390" s="97"/>
      <c r="DJ390" s="97"/>
      <c r="DK390" s="97"/>
      <c r="DL390" s="97"/>
      <c r="DM390" s="97"/>
      <c r="DN390" s="97"/>
      <c r="DO390" s="97"/>
    </row>
    <row r="391" spans="1:119" ht="30" customHeight="1" x14ac:dyDescent="0.2">
      <c r="A391" s="97"/>
      <c r="B391" s="97"/>
      <c r="C391" s="97"/>
      <c r="D391" s="97"/>
      <c r="E391" s="97"/>
      <c r="F391" s="98"/>
      <c r="G391" s="97"/>
      <c r="H391" s="97"/>
      <c r="I391" s="97"/>
      <c r="J391" s="97"/>
      <c r="K391" s="97"/>
      <c r="L391" s="97"/>
      <c r="M391" s="97"/>
      <c r="N391" s="97" t="s">
        <v>8131</v>
      </c>
      <c r="O391" s="97" t="s">
        <v>8132</v>
      </c>
      <c r="P391" s="97" t="s">
        <v>8133</v>
      </c>
      <c r="Q391" s="97"/>
      <c r="R391" s="97"/>
      <c r="S391" s="97"/>
      <c r="T391" s="97"/>
      <c r="U391" s="97"/>
      <c r="V391" s="97"/>
      <c r="W391" s="97">
        <f t="shared" si="533"/>
        <v>379</v>
      </c>
      <c r="X391" s="97" t="s">
        <v>8137</v>
      </c>
      <c r="Y391" s="97"/>
      <c r="Z391" s="97"/>
      <c r="AA391" s="97">
        <f>IF(AND(AA389&lt;AA390,Y390&lt;90),1,0)</f>
        <v>0</v>
      </c>
      <c r="AB391" s="97" t="s">
        <v>8138</v>
      </c>
      <c r="AC391" s="97"/>
      <c r="AD391" s="97"/>
      <c r="AE391" s="97">
        <f>IF(AND(AA389&gt;AA390,Y390&gt;90),1,0)</f>
        <v>0</v>
      </c>
      <c r="AF391" s="97"/>
      <c r="AG391" s="97"/>
      <c r="AH391" s="97"/>
      <c r="AI391" s="97"/>
      <c r="AJ391" s="97"/>
      <c r="AK391" s="97"/>
      <c r="AL391" s="97"/>
      <c r="AM391" s="97"/>
      <c r="AN391" s="97"/>
      <c r="AO391" s="97"/>
      <c r="AP391" s="97" t="s">
        <v>8139</v>
      </c>
      <c r="AQ391" s="97"/>
      <c r="AR391" s="97"/>
      <c r="AS391" s="97"/>
      <c r="AT391" s="97"/>
      <c r="AU391" s="97"/>
      <c r="AV391" s="97"/>
      <c r="AW391" s="97"/>
      <c r="AX391" s="97"/>
      <c r="AY391" s="97"/>
      <c r="AZ391" s="97"/>
      <c r="BA391" s="97"/>
      <c r="BB391" s="97"/>
      <c r="BC391" s="97"/>
      <c r="BD391" s="97"/>
      <c r="BE391" s="97"/>
      <c r="BF391" s="97" t="s">
        <v>8140</v>
      </c>
      <c r="BG391" s="97"/>
      <c r="BH391" s="97"/>
      <c r="BI391" s="97"/>
      <c r="BJ391" s="97"/>
      <c r="BK391" s="97"/>
      <c r="BL391" s="97"/>
      <c r="BM391" s="97"/>
      <c r="BN391" s="97"/>
      <c r="BO391" s="97"/>
      <c r="BP391" s="97"/>
      <c r="BQ391" s="97"/>
      <c r="BR391" s="97"/>
      <c r="BS391" s="97"/>
      <c r="BT391" s="97"/>
      <c r="BU391" s="97"/>
      <c r="BV391" s="97"/>
      <c r="BW391" s="97" t="s">
        <v>8141</v>
      </c>
      <c r="BX391" s="97"/>
      <c r="BY391" s="97"/>
      <c r="BZ391" s="97"/>
      <c r="CA391" s="97"/>
      <c r="CB391" s="97"/>
      <c r="CC391" s="97"/>
      <c r="CD391" s="97"/>
      <c r="CE391" s="97"/>
      <c r="CF391" s="97"/>
      <c r="CG391" s="97"/>
      <c r="CH391" s="97"/>
      <c r="CI391" s="97"/>
      <c r="CJ391" s="97"/>
      <c r="CK391" s="97"/>
      <c r="CL391" s="97"/>
      <c r="CM391" s="97"/>
      <c r="CN391" s="97" t="s">
        <v>8131</v>
      </c>
      <c r="CO391" s="97" t="s">
        <v>8132</v>
      </c>
      <c r="CP391" s="97" t="s">
        <v>8133</v>
      </c>
      <c r="CQ391" s="97"/>
      <c r="CR391" s="97"/>
      <c r="CS391" s="97"/>
      <c r="CT391" s="97"/>
      <c r="CU391" s="97"/>
      <c r="CV391" s="97"/>
      <c r="CW391" s="97"/>
      <c r="CX391" s="97"/>
      <c r="CY391" s="97"/>
      <c r="CZ391" s="97"/>
      <c r="DA391" s="97"/>
      <c r="DB391" s="97"/>
      <c r="DC391" s="97"/>
      <c r="DD391" s="97"/>
      <c r="DE391" s="97"/>
      <c r="DF391" s="97"/>
      <c r="DG391" s="97"/>
      <c r="DH391" s="97"/>
      <c r="DI391" s="97"/>
      <c r="DJ391" s="97"/>
      <c r="DK391" s="97"/>
      <c r="DL391" s="97"/>
      <c r="DM391" s="97"/>
      <c r="DN391" s="97"/>
      <c r="DO391" s="97"/>
    </row>
    <row r="392" spans="1:119" ht="30" customHeight="1" x14ac:dyDescent="0.2">
      <c r="A392" s="97"/>
      <c r="B392" s="97" t="s">
        <v>8054</v>
      </c>
      <c r="C392" s="97"/>
      <c r="D392" s="97"/>
      <c r="E392" s="97"/>
      <c r="F392" s="98"/>
      <c r="G392" s="98" t="str">
        <f>اندراج!$F$2</f>
        <v>مردان</v>
      </c>
      <c r="H392" s="97"/>
      <c r="I392" s="104" t="s">
        <v>8148</v>
      </c>
      <c r="J392" s="105">
        <f>اندراج!$E$2</f>
        <v>34</v>
      </c>
      <c r="K392" s="105">
        <f>اندراج!$E$3</f>
        <v>19</v>
      </c>
      <c r="L392" s="97"/>
      <c r="M392" s="97"/>
      <c r="N392" s="97" t="s">
        <v>8143</v>
      </c>
      <c r="O392" s="97" t="s">
        <v>8144</v>
      </c>
      <c r="P392" s="97" t="s">
        <v>8145</v>
      </c>
      <c r="Q392" s="97"/>
      <c r="R392" s="97"/>
      <c r="S392" s="97"/>
      <c r="T392" s="97"/>
      <c r="U392" s="97"/>
      <c r="V392" s="97"/>
      <c r="W392" s="97">
        <f t="shared" si="533"/>
        <v>380</v>
      </c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97"/>
      <c r="AP392" s="97"/>
      <c r="AQ392" s="97"/>
      <c r="AR392" s="97"/>
      <c r="AS392" s="97"/>
      <c r="AT392" s="97"/>
      <c r="AU392" s="97"/>
      <c r="AV392" s="97"/>
      <c r="AW392" s="97"/>
      <c r="AX392" s="97"/>
      <c r="AY392" s="97"/>
      <c r="AZ392" s="97"/>
      <c r="BA392" s="97"/>
      <c r="BB392" s="97"/>
      <c r="BC392" s="97"/>
      <c r="BD392" s="97"/>
      <c r="BE392" s="97"/>
      <c r="BF392" s="97"/>
      <c r="BG392" s="97"/>
      <c r="BH392" s="97"/>
      <c r="BI392" s="97"/>
      <c r="BJ392" s="97"/>
      <c r="BK392" s="97"/>
      <c r="BL392" s="97"/>
      <c r="BM392" s="97"/>
      <c r="BN392" s="97"/>
      <c r="BO392" s="97" t="s">
        <v>8123</v>
      </c>
      <c r="BP392" s="97"/>
      <c r="BQ392" s="97"/>
      <c r="BR392" s="97"/>
      <c r="BS392" s="97"/>
      <c r="BT392" s="97"/>
      <c r="BU392" s="97"/>
      <c r="BV392" s="97"/>
      <c r="BW392" s="97"/>
      <c r="BX392" s="97"/>
      <c r="BY392" s="97"/>
      <c r="BZ392" s="97"/>
      <c r="CA392" s="97"/>
      <c r="CB392" s="97"/>
      <c r="CC392" s="97"/>
      <c r="CD392" s="97"/>
      <c r="CE392" s="97"/>
      <c r="CF392" s="97"/>
      <c r="CG392" s="97"/>
      <c r="CH392" s="97"/>
      <c r="CI392" s="97"/>
      <c r="CJ392" s="97"/>
      <c r="CK392" s="97"/>
      <c r="CL392" s="97"/>
      <c r="CM392" s="97"/>
      <c r="CN392" s="97" t="s">
        <v>8143</v>
      </c>
      <c r="CO392" s="97" t="s">
        <v>8144</v>
      </c>
      <c r="CP392" s="97" t="s">
        <v>8145</v>
      </c>
      <c r="CQ392" s="97"/>
      <c r="CR392" s="97"/>
      <c r="CS392" s="97"/>
      <c r="CT392" s="97"/>
      <c r="CU392" s="97"/>
      <c r="CV392" s="97"/>
      <c r="CW392" s="97"/>
      <c r="CX392" s="97"/>
      <c r="CY392" s="97"/>
      <c r="CZ392" s="97"/>
      <c r="DA392" s="97"/>
      <c r="DB392" s="97"/>
      <c r="DC392" s="97"/>
      <c r="DD392" s="97"/>
      <c r="DE392" s="97"/>
      <c r="DF392" s="97"/>
      <c r="DG392" s="97"/>
      <c r="DH392" s="97"/>
      <c r="DI392" s="97"/>
      <c r="DJ392" s="97"/>
      <c r="DK392" s="97"/>
      <c r="DL392" s="97"/>
      <c r="DM392" s="97"/>
      <c r="DN392" s="97"/>
      <c r="DO392" s="97"/>
    </row>
    <row r="393" spans="1:119" ht="30" customHeight="1" x14ac:dyDescent="0.2">
      <c r="A393" s="97" t="s">
        <v>8058</v>
      </c>
      <c r="B393" s="97"/>
      <c r="C393" s="97"/>
      <c r="D393" s="97"/>
      <c r="E393" s="97" t="s">
        <v>8059</v>
      </c>
      <c r="F393" s="98"/>
      <c r="G393" s="97"/>
      <c r="H393" s="97"/>
      <c r="I393" s="106" t="s">
        <v>8224</v>
      </c>
      <c r="J393" s="107">
        <f>اندراج!$D$2</f>
        <v>-72</v>
      </c>
      <c r="K393" s="107">
        <f>اندراج!$D$3</f>
        <v>11</v>
      </c>
      <c r="L393" s="97"/>
      <c r="M393" s="97"/>
      <c r="N393" s="97"/>
      <c r="O393" s="97"/>
      <c r="P393" s="97"/>
      <c r="Q393" s="97"/>
      <c r="R393" s="157" t="s">
        <v>8055</v>
      </c>
      <c r="S393" s="158"/>
      <c r="T393" s="158"/>
      <c r="U393" s="158"/>
      <c r="V393" s="158"/>
      <c r="W393" s="97">
        <f t="shared" si="533"/>
        <v>381</v>
      </c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7"/>
      <c r="AJ393" s="97"/>
      <c r="AK393" s="97"/>
      <c r="AL393" s="97"/>
      <c r="AM393" s="97"/>
      <c r="AN393" s="97"/>
      <c r="AO393" s="97"/>
      <c r="AP393" s="97"/>
      <c r="AQ393" s="97"/>
      <c r="AR393" s="97"/>
      <c r="AS393" s="97"/>
      <c r="AT393" s="97"/>
      <c r="AU393" s="97"/>
      <c r="AV393" s="97"/>
      <c r="AW393" s="97"/>
      <c r="AX393" s="97"/>
      <c r="AY393" s="97"/>
      <c r="AZ393" s="97"/>
      <c r="BA393" s="97"/>
      <c r="BB393" s="97"/>
      <c r="BC393" s="97"/>
      <c r="BD393" s="97"/>
      <c r="BE393" s="97"/>
      <c r="BF393" s="97"/>
      <c r="BG393" s="97"/>
      <c r="BH393" s="97"/>
      <c r="BI393" s="97"/>
      <c r="BJ393" s="97"/>
      <c r="BK393" s="97"/>
      <c r="BL393" s="97"/>
      <c r="BM393" s="97"/>
      <c r="BN393" s="97"/>
      <c r="BO393" s="97"/>
      <c r="BP393" s="97"/>
      <c r="BQ393" s="97"/>
      <c r="BR393" s="97"/>
      <c r="BS393" s="97"/>
      <c r="BT393" s="97"/>
      <c r="BU393" s="97"/>
      <c r="BV393" s="97"/>
      <c r="BW393" s="97"/>
      <c r="BX393" s="97"/>
      <c r="BY393" s="97"/>
      <c r="BZ393" s="97"/>
      <c r="CA393" s="97"/>
      <c r="CB393" s="97"/>
      <c r="CC393" s="97"/>
      <c r="CD393" s="97"/>
      <c r="CE393" s="97"/>
      <c r="CF393" s="97"/>
      <c r="CG393" s="97"/>
      <c r="CH393" s="97"/>
      <c r="CI393" s="97"/>
      <c r="CJ393" s="97"/>
      <c r="CK393" s="97"/>
      <c r="CL393" s="97"/>
      <c r="CM393" s="97"/>
      <c r="CN393" s="97"/>
      <c r="CO393" s="97"/>
      <c r="CP393" s="97"/>
      <c r="CQ393" s="97"/>
      <c r="CR393" s="97"/>
      <c r="CS393" s="97"/>
      <c r="CT393" s="97"/>
      <c r="CU393" s="97"/>
      <c r="CV393" s="97"/>
      <c r="CW393" s="97"/>
      <c r="CX393" s="97"/>
      <c r="CY393" s="97"/>
      <c r="CZ393" s="97"/>
      <c r="DA393" s="97"/>
      <c r="DB393" s="97"/>
      <c r="DC393" s="97"/>
      <c r="DD393" s="97"/>
      <c r="DE393" s="97"/>
      <c r="DF393" s="97"/>
      <c r="DG393" s="97"/>
      <c r="DH393" s="97"/>
      <c r="DI393" s="97"/>
      <c r="DJ393" s="97"/>
      <c r="DK393" s="97"/>
      <c r="DL393" s="97"/>
      <c r="DM393" s="97"/>
      <c r="DN393" s="97"/>
      <c r="DO393" s="97"/>
    </row>
    <row r="394" spans="1:119" ht="30" customHeight="1" x14ac:dyDescent="0.2">
      <c r="A394" s="97" t="s">
        <v>8069</v>
      </c>
      <c r="B394" s="97"/>
      <c r="C394" s="97"/>
      <c r="D394" s="97"/>
      <c r="E394" s="97" t="s">
        <v>8070</v>
      </c>
      <c r="F394" s="98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>
        <v>1</v>
      </c>
      <c r="S394" s="97">
        <v>2</v>
      </c>
      <c r="T394" s="97">
        <v>3</v>
      </c>
      <c r="U394" s="97">
        <v>4</v>
      </c>
      <c r="V394" s="97">
        <v>5</v>
      </c>
      <c r="W394" s="97">
        <f t="shared" si="533"/>
        <v>382</v>
      </c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  <c r="AL394" s="97"/>
      <c r="AM394" s="97"/>
      <c r="AN394" s="97"/>
      <c r="AO394" s="97"/>
      <c r="AP394" s="97"/>
      <c r="AQ394" s="97"/>
      <c r="AR394" s="97"/>
      <c r="AS394" s="97"/>
      <c r="AT394" s="97"/>
      <c r="AU394" s="97"/>
      <c r="AV394" s="97"/>
      <c r="AW394" s="97"/>
      <c r="AX394" s="97"/>
      <c r="AY394" s="97"/>
      <c r="AZ394" s="97"/>
      <c r="BA394" s="97"/>
      <c r="BB394" s="97"/>
      <c r="BC394" s="97"/>
      <c r="BD394" s="97"/>
      <c r="BE394" s="97"/>
      <c r="BF394" s="97"/>
      <c r="BG394" s="97"/>
      <c r="BH394" s="97"/>
      <c r="BI394" s="97"/>
      <c r="BJ394" s="97"/>
      <c r="BK394" s="97"/>
      <c r="BL394" s="97"/>
      <c r="BM394" s="97"/>
      <c r="BN394" s="97"/>
      <c r="BO394" s="97"/>
      <c r="BP394" s="97"/>
      <c r="BQ394" s="97"/>
      <c r="BR394" s="97"/>
      <c r="BS394" s="97"/>
      <c r="BT394" s="97"/>
      <c r="BU394" s="97"/>
      <c r="BV394" s="97"/>
      <c r="BW394" s="97"/>
      <c r="BX394" s="97"/>
      <c r="BY394" s="97"/>
      <c r="BZ394" s="97"/>
      <c r="CA394" s="97"/>
      <c r="CB394" s="97"/>
      <c r="CC394" s="97"/>
      <c r="CD394" s="97"/>
      <c r="CE394" s="97"/>
      <c r="CF394" s="97"/>
      <c r="CG394" s="97"/>
      <c r="CH394" s="97"/>
      <c r="CI394" s="97"/>
      <c r="CJ394" s="97"/>
      <c r="CK394" s="97"/>
      <c r="CL394" s="97"/>
      <c r="CM394" s="97"/>
      <c r="CN394" s="97"/>
      <c r="CO394" s="97"/>
      <c r="CP394" s="97"/>
      <c r="CQ394" s="97"/>
      <c r="CR394" s="97"/>
      <c r="CS394" s="97"/>
      <c r="CT394" s="97"/>
      <c r="CU394" s="97"/>
      <c r="CV394" s="97"/>
      <c r="CW394" s="97"/>
      <c r="CX394" s="97"/>
      <c r="CY394" s="97"/>
      <c r="CZ394" s="97"/>
      <c r="DA394" s="97"/>
      <c r="DB394" s="97"/>
      <c r="DC394" s="97"/>
      <c r="DD394" s="97"/>
      <c r="DE394" s="97"/>
      <c r="DF394" s="97"/>
      <c r="DG394" s="97"/>
      <c r="DH394" s="97"/>
      <c r="DI394" s="97"/>
      <c r="DJ394" s="97"/>
      <c r="DK394" s="97"/>
      <c r="DL394" s="97"/>
      <c r="DM394" s="97"/>
      <c r="DN394" s="97"/>
      <c r="DO394" s="97"/>
    </row>
    <row r="395" spans="1:119" ht="30" customHeight="1" x14ac:dyDescent="0.2">
      <c r="A395" s="97" t="s">
        <v>8078</v>
      </c>
      <c r="B395" s="97"/>
      <c r="C395" s="97"/>
      <c r="D395" s="97"/>
      <c r="E395" s="97" t="s">
        <v>8079</v>
      </c>
      <c r="F395" s="98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 t="s">
        <v>8072</v>
      </c>
      <c r="S395" s="97" t="s">
        <v>8106</v>
      </c>
      <c r="T395" s="97" t="s">
        <v>8072</v>
      </c>
      <c r="U395" s="97" t="s">
        <v>8107</v>
      </c>
      <c r="V395" s="97" t="s">
        <v>8108</v>
      </c>
      <c r="W395" s="97">
        <f t="shared" si="533"/>
        <v>383</v>
      </c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  <c r="AL395" s="97"/>
      <c r="AM395" s="97"/>
      <c r="AN395" s="97"/>
      <c r="AO395" s="97"/>
      <c r="AP395" s="97"/>
      <c r="AQ395" s="97"/>
      <c r="AR395" s="97"/>
      <c r="AS395" s="97"/>
      <c r="AT395" s="97"/>
      <c r="AU395" s="97"/>
      <c r="AV395" s="97"/>
      <c r="AW395" s="97"/>
      <c r="AX395" s="97"/>
      <c r="AY395" s="97"/>
      <c r="AZ395" s="97"/>
      <c r="BA395" s="97"/>
      <c r="BB395" s="97"/>
      <c r="BC395" s="97"/>
      <c r="BD395" s="97"/>
      <c r="BE395" s="97"/>
      <c r="BF395" s="97"/>
      <c r="BG395" s="97"/>
      <c r="BH395" s="97"/>
      <c r="BI395" s="97"/>
      <c r="BJ395" s="97"/>
      <c r="BK395" s="97"/>
      <c r="BL395" s="97"/>
      <c r="BM395" s="97"/>
      <c r="BN395" s="97"/>
      <c r="BO395" s="97"/>
      <c r="BP395" s="97"/>
      <c r="BQ395" s="97"/>
      <c r="BR395" s="97"/>
      <c r="BS395" s="97"/>
      <c r="BT395" s="97"/>
      <c r="BU395" s="97"/>
      <c r="BV395" s="97"/>
      <c r="BW395" s="97"/>
      <c r="BX395" s="97"/>
      <c r="BY395" s="97"/>
      <c r="BZ395" s="97"/>
      <c r="CA395" s="97"/>
      <c r="CB395" s="97"/>
      <c r="CC395" s="97"/>
      <c r="CD395" s="97"/>
      <c r="CE395" s="97"/>
      <c r="CF395" s="97"/>
      <c r="CG395" s="97"/>
      <c r="CH395" s="97"/>
      <c r="CI395" s="97"/>
      <c r="CJ395" s="97"/>
      <c r="CK395" s="97"/>
      <c r="CL395" s="97"/>
      <c r="CM395" s="97"/>
      <c r="CN395" s="97"/>
      <c r="CO395" s="97"/>
      <c r="CP395" s="97"/>
      <c r="CQ395" s="97"/>
      <c r="CR395" s="97"/>
      <c r="CS395" s="97"/>
      <c r="CT395" s="97"/>
      <c r="CU395" s="97"/>
      <c r="CV395" s="97"/>
      <c r="CW395" s="97"/>
      <c r="CX395" s="97"/>
      <c r="CY395" s="97"/>
      <c r="CZ395" s="97"/>
      <c r="DA395" s="97"/>
      <c r="DB395" s="97"/>
      <c r="DC395" s="97"/>
      <c r="DD395" s="97"/>
      <c r="DE395" s="97"/>
      <c r="DF395" s="97"/>
      <c r="DG395" s="97"/>
      <c r="DH395" s="97"/>
      <c r="DI395" s="97"/>
      <c r="DJ395" s="97"/>
      <c r="DK395" s="97"/>
      <c r="DL395" s="97"/>
      <c r="DM395" s="97"/>
      <c r="DN395" s="97"/>
      <c r="DO395" s="97"/>
    </row>
    <row r="396" spans="1:119" ht="30" customHeight="1" x14ac:dyDescent="0.2">
      <c r="A396" s="97" t="s">
        <v>8127</v>
      </c>
      <c r="B396" s="97"/>
      <c r="C396" s="97"/>
      <c r="D396" s="97" t="s">
        <v>8128</v>
      </c>
      <c r="E396" s="97"/>
      <c r="F396" s="98"/>
      <c r="G396" s="97" t="s">
        <v>8129</v>
      </c>
      <c r="H396" s="97"/>
      <c r="I396" s="97"/>
      <c r="J396" s="97" t="s">
        <v>8130</v>
      </c>
      <c r="K396" s="97"/>
      <c r="L396" s="97"/>
      <c r="M396" s="97"/>
      <c r="N396" s="97"/>
      <c r="O396" s="97"/>
      <c r="P396" s="97"/>
      <c r="Q396" s="97"/>
      <c r="R396" s="97" t="s">
        <v>8134</v>
      </c>
      <c r="S396" s="97" t="s">
        <v>8134</v>
      </c>
      <c r="T396" s="97" t="s">
        <v>8134</v>
      </c>
      <c r="U396" s="97" t="s">
        <v>8135</v>
      </c>
      <c r="V396" s="97" t="s">
        <v>8209</v>
      </c>
      <c r="W396" s="97">
        <f t="shared" si="533"/>
        <v>384</v>
      </c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  <c r="AL396" s="97"/>
      <c r="AM396" s="97"/>
      <c r="AN396" s="97"/>
      <c r="AO396" s="97"/>
      <c r="AP396" s="97"/>
      <c r="AQ396" s="97"/>
      <c r="AR396" s="97"/>
      <c r="AS396" s="97"/>
      <c r="AT396" s="97"/>
      <c r="AU396" s="97"/>
      <c r="AV396" s="97"/>
      <c r="AW396" s="97"/>
      <c r="AX396" s="97"/>
      <c r="AY396" s="97"/>
      <c r="AZ396" s="97"/>
      <c r="BA396" s="97"/>
      <c r="BB396" s="97"/>
      <c r="BC396" s="97"/>
      <c r="BD396" s="97"/>
      <c r="BE396" s="97"/>
      <c r="BF396" s="97"/>
      <c r="BG396" s="97"/>
      <c r="BH396" s="97"/>
      <c r="BI396" s="97"/>
      <c r="BJ396" s="97"/>
      <c r="BK396" s="97"/>
      <c r="BL396" s="97"/>
      <c r="BM396" s="97"/>
      <c r="BN396" s="97"/>
      <c r="BO396" s="97"/>
      <c r="BP396" s="97"/>
      <c r="BQ396" s="97"/>
      <c r="BR396" s="97"/>
      <c r="BS396" s="97"/>
      <c r="BT396" s="97"/>
      <c r="BU396" s="97"/>
      <c r="BV396" s="97"/>
      <c r="BW396" s="97"/>
      <c r="BX396" s="97"/>
      <c r="BY396" s="97"/>
      <c r="BZ396" s="97"/>
      <c r="CA396" s="97"/>
      <c r="CB396" s="97"/>
      <c r="CC396" s="97"/>
      <c r="CD396" s="97"/>
      <c r="CE396" s="97"/>
      <c r="CF396" s="97"/>
      <c r="CG396" s="97"/>
      <c r="CH396" s="97"/>
      <c r="CI396" s="97"/>
      <c r="CJ396" s="97"/>
      <c r="CK396" s="97"/>
      <c r="CL396" s="97"/>
      <c r="CM396" s="97"/>
      <c r="CN396" s="97"/>
      <c r="CO396" s="97"/>
      <c r="CP396" s="97"/>
      <c r="CQ396" s="97"/>
      <c r="CR396" s="97"/>
      <c r="CS396" s="97"/>
      <c r="CT396" s="97"/>
      <c r="CU396" s="97"/>
      <c r="CV396" s="97"/>
      <c r="CW396" s="97"/>
      <c r="CX396" s="97"/>
      <c r="CY396" s="97"/>
      <c r="CZ396" s="97"/>
      <c r="DA396" s="97"/>
      <c r="DB396" s="97"/>
      <c r="DC396" s="97"/>
      <c r="DD396" s="97"/>
      <c r="DE396" s="97"/>
      <c r="DF396" s="97"/>
      <c r="DG396" s="97"/>
      <c r="DH396" s="97"/>
      <c r="DI396" s="97"/>
      <c r="DJ396" s="97"/>
      <c r="DK396" s="97"/>
      <c r="DL396" s="97"/>
      <c r="DM396" s="97"/>
      <c r="DN396" s="97"/>
      <c r="DO396" s="97"/>
    </row>
    <row r="397" spans="1:119" ht="30" customHeight="1" x14ac:dyDescent="0.2">
      <c r="A397" s="97"/>
      <c r="B397" s="97" t="s">
        <v>8070</v>
      </c>
      <c r="C397" s="97"/>
      <c r="D397" s="97"/>
      <c r="E397" s="97" t="s">
        <v>8079</v>
      </c>
      <c r="F397" s="98"/>
      <c r="G397" s="97"/>
      <c r="H397" s="97" t="s">
        <v>8070</v>
      </c>
      <c r="I397" s="97"/>
      <c r="J397" s="97"/>
      <c r="K397" s="97" t="s">
        <v>8079</v>
      </c>
      <c r="L397" s="97"/>
      <c r="M397" s="97"/>
      <c r="N397" s="97"/>
      <c r="O397" s="97"/>
      <c r="P397" s="97"/>
      <c r="Q397" s="97"/>
      <c r="R397" s="97" t="s">
        <v>8146</v>
      </c>
      <c r="S397" s="97" t="s">
        <v>8146</v>
      </c>
      <c r="T397" s="97" t="s">
        <v>8106</v>
      </c>
      <c r="U397" s="97" t="s">
        <v>8147</v>
      </c>
      <c r="V397" s="97" t="s">
        <v>8210</v>
      </c>
      <c r="W397" s="97">
        <f t="shared" si="533"/>
        <v>385</v>
      </c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7"/>
      <c r="AJ397" s="97"/>
      <c r="AK397" s="97"/>
      <c r="AL397" s="97"/>
      <c r="AM397" s="97"/>
      <c r="AN397" s="97"/>
      <c r="AO397" s="97"/>
      <c r="AP397" s="97"/>
      <c r="AQ397" s="97"/>
      <c r="AR397" s="97"/>
      <c r="AS397" s="97"/>
      <c r="AT397" s="97"/>
      <c r="AU397" s="97"/>
      <c r="AV397" s="97"/>
      <c r="AW397" s="97"/>
      <c r="AX397" s="97"/>
      <c r="AY397" s="97"/>
      <c r="AZ397" s="97"/>
      <c r="BA397" s="97"/>
      <c r="BB397" s="97"/>
      <c r="BC397" s="97"/>
      <c r="BD397" s="97"/>
      <c r="BE397" s="97"/>
      <c r="BF397" s="97"/>
      <c r="BG397" s="97"/>
      <c r="BH397" s="97"/>
      <c r="BI397" s="97"/>
      <c r="BJ397" s="97"/>
      <c r="BK397" s="97"/>
      <c r="BL397" s="97"/>
      <c r="BM397" s="97"/>
      <c r="BN397" s="97"/>
      <c r="BO397" s="97"/>
      <c r="BP397" s="97"/>
      <c r="BQ397" s="97"/>
      <c r="BR397" s="97"/>
      <c r="BS397" s="97"/>
      <c r="BT397" s="97"/>
      <c r="BU397" s="97"/>
      <c r="BV397" s="97"/>
      <c r="BW397" s="97"/>
      <c r="BX397" s="97"/>
      <c r="BY397" s="97"/>
      <c r="BZ397" s="97"/>
      <c r="CA397" s="97"/>
      <c r="CB397" s="97"/>
      <c r="CC397" s="97"/>
      <c r="CD397" s="97"/>
      <c r="CE397" s="97"/>
      <c r="CF397" s="97"/>
      <c r="CG397" s="97"/>
      <c r="CH397" s="97"/>
      <c r="CI397" s="97"/>
      <c r="CJ397" s="97"/>
      <c r="CK397" s="97"/>
      <c r="CL397" s="97" t="s">
        <v>8190</v>
      </c>
      <c r="CM397" s="97"/>
      <c r="CN397" s="97"/>
      <c r="CO397" s="97"/>
      <c r="CP397" s="97"/>
      <c r="CQ397" s="97"/>
      <c r="CR397" s="97"/>
      <c r="CS397" s="97"/>
      <c r="CT397" s="97"/>
      <c r="CU397" s="97"/>
      <c r="CV397" s="97"/>
      <c r="CW397" s="97"/>
      <c r="CX397" s="97"/>
      <c r="CY397" s="97"/>
      <c r="CZ397" s="97"/>
      <c r="DA397" s="97"/>
      <c r="DB397" s="97"/>
      <c r="DC397" s="97"/>
      <c r="DD397" s="97"/>
      <c r="DE397" s="97"/>
      <c r="DF397" s="97"/>
      <c r="DG397" s="97"/>
      <c r="DH397" s="97"/>
      <c r="DI397" s="97"/>
      <c r="DJ397" s="97"/>
      <c r="DK397" s="97"/>
      <c r="DL397" s="97"/>
      <c r="DM397" s="97"/>
      <c r="DN397" s="97"/>
      <c r="DO397" s="97"/>
    </row>
    <row r="398" spans="1:119" ht="30" customHeight="1" x14ac:dyDescent="0.2">
      <c r="A398" s="98"/>
      <c r="B398" s="97"/>
      <c r="C398" s="97"/>
      <c r="D398" s="97" t="s">
        <v>8216</v>
      </c>
      <c r="E398" s="98"/>
      <c r="F398" s="98"/>
      <c r="G398" s="98"/>
      <c r="H398" s="98"/>
      <c r="I398" s="98"/>
      <c r="J398" s="97"/>
      <c r="K398" s="97"/>
      <c r="L398" s="98"/>
      <c r="M398" s="98"/>
      <c r="N398" s="98" t="str">
        <f>اندراج!$F$2</f>
        <v>مردان</v>
      </c>
      <c r="O398" s="97"/>
      <c r="P398" s="97"/>
      <c r="Q398" s="97"/>
      <c r="R398" s="98" t="s">
        <v>8216</v>
      </c>
      <c r="S398" s="98" t="s">
        <v>8216</v>
      </c>
      <c r="T398" s="98" t="s">
        <v>8216</v>
      </c>
      <c r="U398" s="98" t="s">
        <v>8216</v>
      </c>
      <c r="V398" s="98" t="s">
        <v>8216</v>
      </c>
      <c r="W398" s="97">
        <f t="shared" si="533"/>
        <v>386</v>
      </c>
      <c r="X398" s="98" t="s">
        <v>8216</v>
      </c>
      <c r="Y398" s="98" t="s">
        <v>8151</v>
      </c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 t="s">
        <v>8216</v>
      </c>
      <c r="AK398" s="98"/>
      <c r="AL398" s="98"/>
      <c r="AM398" s="98"/>
      <c r="AN398" s="98"/>
      <c r="AO398" s="98"/>
      <c r="AP398" s="98" t="s">
        <v>8216</v>
      </c>
      <c r="AQ398" s="98" t="s">
        <v>8153</v>
      </c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 t="s">
        <v>8216</v>
      </c>
      <c r="BG398" s="98" t="s">
        <v>8154</v>
      </c>
      <c r="BH398" s="98"/>
      <c r="BI398" s="98"/>
      <c r="BJ398" s="98"/>
      <c r="BK398" s="98"/>
      <c r="BL398" s="98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 t="s">
        <v>8216</v>
      </c>
      <c r="BW398" s="98" t="s">
        <v>8155</v>
      </c>
      <c r="BX398" s="97"/>
      <c r="BY398" s="97"/>
      <c r="BZ398" s="97"/>
      <c r="CA398" s="97"/>
      <c r="CB398" s="97"/>
      <c r="CC398" s="97"/>
      <c r="CD398" s="97"/>
      <c r="CE398" s="97"/>
      <c r="CF398" s="97"/>
      <c r="CG398" s="97"/>
      <c r="CH398" s="97"/>
      <c r="CI398" s="97"/>
      <c r="CJ398" s="97"/>
      <c r="CK398" s="97"/>
      <c r="CL398" s="97" t="s">
        <v>8216</v>
      </c>
      <c r="CM398" s="97"/>
      <c r="CN398" s="116"/>
      <c r="CO398" s="116"/>
      <c r="CP398" s="116"/>
      <c r="CQ398" s="116"/>
      <c r="CR398" s="97"/>
      <c r="CS398" s="97"/>
      <c r="CT398" s="97"/>
      <c r="CU398" s="97"/>
      <c r="CV398" s="97"/>
      <c r="CW398" s="97"/>
      <c r="CX398" s="97"/>
      <c r="CY398" s="97"/>
      <c r="CZ398" s="97"/>
      <c r="DA398" s="97"/>
      <c r="DB398" s="97"/>
      <c r="DC398" s="97"/>
      <c r="DD398" s="97"/>
      <c r="DE398" s="97"/>
      <c r="DF398" s="97"/>
      <c r="DG398" s="97"/>
      <c r="DH398" s="97"/>
      <c r="DI398" s="97"/>
      <c r="DJ398" s="97"/>
      <c r="DK398" s="97"/>
      <c r="DL398" s="97"/>
      <c r="DM398" s="97"/>
      <c r="DN398" s="97"/>
      <c r="DO398" s="97"/>
    </row>
    <row r="399" spans="1:119" ht="30" customHeight="1" x14ac:dyDescent="0.2">
      <c r="A399" s="98" t="s">
        <v>8173</v>
      </c>
      <c r="B399" s="98" t="s">
        <v>8174</v>
      </c>
      <c r="C399" s="98" t="s">
        <v>8225</v>
      </c>
      <c r="D399" s="98" t="s">
        <v>8175</v>
      </c>
      <c r="E399" s="98" t="s">
        <v>8176</v>
      </c>
      <c r="F399" s="98" t="s">
        <v>8226</v>
      </c>
      <c r="G399" s="98" t="s">
        <v>8124</v>
      </c>
      <c r="H399" s="98" t="s">
        <v>8125</v>
      </c>
      <c r="I399" s="98" t="s">
        <v>8227</v>
      </c>
      <c r="J399" s="98" t="s">
        <v>8177</v>
      </c>
      <c r="K399" s="98" t="s">
        <v>8178</v>
      </c>
      <c r="L399" s="98" t="s">
        <v>8228</v>
      </c>
      <c r="M399" s="98" t="s">
        <v>8229</v>
      </c>
      <c r="N399" s="97" t="s">
        <v>8131</v>
      </c>
      <c r="O399" s="97" t="s">
        <v>8167</v>
      </c>
      <c r="P399" s="98" t="s">
        <v>8133</v>
      </c>
      <c r="Q399" s="98"/>
      <c r="R399" s="97" t="s">
        <v>8191</v>
      </c>
      <c r="S399" s="97" t="s">
        <v>8169</v>
      </c>
      <c r="T399" s="97" t="s">
        <v>8170</v>
      </c>
      <c r="U399" s="98" t="s">
        <v>8171</v>
      </c>
      <c r="V399" s="97" t="s">
        <v>8172</v>
      </c>
      <c r="W399" s="97">
        <f t="shared" si="533"/>
        <v>387</v>
      </c>
      <c r="X399" s="97" t="s">
        <v>8114</v>
      </c>
      <c r="Y399" s="97" t="s">
        <v>8115</v>
      </c>
      <c r="Z399" s="97" t="s">
        <v>8116</v>
      </c>
      <c r="AA399" s="97" t="s">
        <v>8117</v>
      </c>
      <c r="AB399" s="97" t="s">
        <v>8118</v>
      </c>
      <c r="AC399" s="97" t="s">
        <v>8119</v>
      </c>
      <c r="AD399" s="97" t="s">
        <v>8120</v>
      </c>
      <c r="AE399" s="97" t="s">
        <v>8121</v>
      </c>
      <c r="AF399" s="97" t="s">
        <v>8122</v>
      </c>
      <c r="AG399" s="97" t="s">
        <v>8123</v>
      </c>
      <c r="AH399" s="97" t="s">
        <v>8173</v>
      </c>
      <c r="AI399" s="97" t="s">
        <v>8173</v>
      </c>
      <c r="AJ399" s="97" t="s">
        <v>8173</v>
      </c>
      <c r="AK399" s="97" t="s">
        <v>8174</v>
      </c>
      <c r="AL399" s="97" t="s">
        <v>8174</v>
      </c>
      <c r="AM399" s="97"/>
      <c r="AN399" s="97"/>
      <c r="AO399" s="97" t="s">
        <v>8174</v>
      </c>
      <c r="AP399" s="97" t="s">
        <v>8114</v>
      </c>
      <c r="AQ399" s="97" t="s">
        <v>8115</v>
      </c>
      <c r="AR399" s="97" t="s">
        <v>8116</v>
      </c>
      <c r="AS399" s="97" t="s">
        <v>8117</v>
      </c>
      <c r="AT399" s="97" t="s">
        <v>8118</v>
      </c>
      <c r="AU399" s="97" t="s">
        <v>8119</v>
      </c>
      <c r="AV399" s="97" t="s">
        <v>8120</v>
      </c>
      <c r="AW399" s="97" t="s">
        <v>8121</v>
      </c>
      <c r="AX399" s="97" t="s">
        <v>8122</v>
      </c>
      <c r="AY399" s="97" t="s">
        <v>8123</v>
      </c>
      <c r="AZ399" s="97" t="s">
        <v>8175</v>
      </c>
      <c r="BA399" s="97"/>
      <c r="BB399" s="97" t="s">
        <v>8175</v>
      </c>
      <c r="BC399" s="97" t="s">
        <v>8176</v>
      </c>
      <c r="BD399" s="97"/>
      <c r="BE399" s="97" t="s">
        <v>8176</v>
      </c>
      <c r="BF399" s="97" t="s">
        <v>8114</v>
      </c>
      <c r="BG399" s="97" t="s">
        <v>8115</v>
      </c>
      <c r="BH399" s="97" t="s">
        <v>8116</v>
      </c>
      <c r="BI399" s="97" t="s">
        <v>8117</v>
      </c>
      <c r="BJ399" s="97" t="s">
        <v>8118</v>
      </c>
      <c r="BK399" s="97" t="s">
        <v>8119</v>
      </c>
      <c r="BL399" s="97" t="s">
        <v>8120</v>
      </c>
      <c r="BM399" s="97" t="s">
        <v>8121</v>
      </c>
      <c r="BN399" s="97" t="s">
        <v>8122</v>
      </c>
      <c r="BO399" s="97" t="s">
        <v>8123</v>
      </c>
      <c r="BP399" s="97" t="s">
        <v>8124</v>
      </c>
      <c r="BQ399" s="97"/>
      <c r="BR399" s="97" t="s">
        <v>8124</v>
      </c>
      <c r="BS399" s="97" t="s">
        <v>8125</v>
      </c>
      <c r="BT399" s="97"/>
      <c r="BU399" s="97" t="s">
        <v>8125</v>
      </c>
      <c r="BV399" s="97" t="s">
        <v>8114</v>
      </c>
      <c r="BW399" s="97" t="s">
        <v>8115</v>
      </c>
      <c r="BX399" s="97" t="s">
        <v>8116</v>
      </c>
      <c r="BY399" s="97" t="s">
        <v>8117</v>
      </c>
      <c r="BZ399" s="97" t="s">
        <v>8118</v>
      </c>
      <c r="CA399" s="97" t="s">
        <v>8119</v>
      </c>
      <c r="CB399" s="97" t="s">
        <v>8120</v>
      </c>
      <c r="CC399" s="97" t="s">
        <v>8121</v>
      </c>
      <c r="CD399" s="97" t="s">
        <v>8122</v>
      </c>
      <c r="CE399" s="97" t="s">
        <v>8123</v>
      </c>
      <c r="CF399" s="97" t="s">
        <v>8177</v>
      </c>
      <c r="CG399" s="97"/>
      <c r="CH399" s="97" t="s">
        <v>8177</v>
      </c>
      <c r="CI399" s="97" t="s">
        <v>8178</v>
      </c>
      <c r="CJ399" s="97"/>
      <c r="CK399" s="97" t="s">
        <v>8178</v>
      </c>
      <c r="CL399" s="97" t="s">
        <v>8192</v>
      </c>
      <c r="CM399" s="97"/>
      <c r="CN399" s="97" t="s">
        <v>8131</v>
      </c>
      <c r="CO399" s="97" t="s">
        <v>8132</v>
      </c>
      <c r="CP399" s="97" t="s">
        <v>8133</v>
      </c>
      <c r="CQ399" s="116"/>
      <c r="CR399" s="97"/>
      <c r="CS399" s="97"/>
      <c r="CT399" s="97"/>
      <c r="CU399" s="97"/>
      <c r="CV399" s="97"/>
      <c r="CW399" s="97"/>
      <c r="CX399" s="97"/>
      <c r="CY399" s="97"/>
      <c r="CZ399" s="97"/>
      <c r="DA399" s="97"/>
      <c r="DB399" s="97"/>
      <c r="DC399" s="97"/>
      <c r="DD399" s="97"/>
      <c r="DE399" s="97"/>
      <c r="DF399" s="97"/>
      <c r="DG399" s="97"/>
      <c r="DH399" s="97"/>
      <c r="DI399" s="97"/>
      <c r="DJ399" s="97"/>
      <c r="DK399" s="97"/>
      <c r="DL399" s="97"/>
      <c r="DM399" s="97"/>
      <c r="DN399" s="97"/>
      <c r="DO399" s="97"/>
    </row>
    <row r="400" spans="1:119" ht="30" customHeight="1" x14ac:dyDescent="0.2">
      <c r="A400" s="98">
        <f t="shared" ref="A400:A430" si="771">AJ400</f>
        <v>0</v>
      </c>
      <c r="B400" s="98">
        <f t="shared" ref="B400:B430" si="772">AO400</f>
        <v>0</v>
      </c>
      <c r="C400" s="98">
        <f t="shared" ref="C400:C430" si="773">IF(AND(A400=0),B400,A400)</f>
        <v>0</v>
      </c>
      <c r="D400" s="98">
        <f t="shared" ref="D400:D430" si="774">BB400</f>
        <v>0.4731615445582113</v>
      </c>
      <c r="E400" s="98">
        <f t="shared" ref="E400:E430" si="775">BE400</f>
        <v>0</v>
      </c>
      <c r="F400" s="98">
        <f t="shared" ref="F400:F430" si="776">IF(AND(D400=0),E400,D400)</f>
        <v>0.4731615445582113</v>
      </c>
      <c r="G400" s="98">
        <f t="shared" ref="G400:G430" si="777">BR400</f>
        <v>0.68845105111413896</v>
      </c>
      <c r="H400" s="98">
        <f t="shared" ref="H400:H430" si="778">BU400</f>
        <v>0</v>
      </c>
      <c r="I400" s="98">
        <f t="shared" ref="I400:I430" si="779">IF(AND(G400=0),H400,G400)</f>
        <v>0.68845105111413896</v>
      </c>
      <c r="J400" s="98">
        <f t="shared" ref="J400:J430" si="780">CH400</f>
        <v>0</v>
      </c>
      <c r="K400" s="98">
        <f t="shared" ref="K400:K430" si="781">CK400</f>
        <v>0</v>
      </c>
      <c r="L400" s="98">
        <f t="shared" ref="L400:L430" si="782">IF(AND(J400=0),K400,J400)</f>
        <v>0</v>
      </c>
      <c r="M400" s="98">
        <f t="shared" ref="M400:M430" si="783">CM400</f>
        <v>1</v>
      </c>
      <c r="N400" s="98" t="s">
        <v>8180</v>
      </c>
      <c r="O400" s="98" t="s">
        <v>8181</v>
      </c>
      <c r="P400" s="98" t="s">
        <v>8145</v>
      </c>
      <c r="Q400" s="98">
        <v>1</v>
      </c>
      <c r="R400" s="97">
        <f t="shared" ref="R400:R430" si="784">AC$9</f>
        <v>105.87231873866266</v>
      </c>
      <c r="S400" s="97">
        <f t="shared" ref="S400:S430" si="785">DC400</f>
        <v>93.481599264103579</v>
      </c>
      <c r="T400" s="97">
        <f t="shared" ref="T400:T430" si="786">R400-S400</f>
        <v>12.390719474559077</v>
      </c>
      <c r="U400" s="97" t="str">
        <f t="shared" ref="U400:U430" si="787">IF(T385&lt;0,"QNOS","QSOS")</f>
        <v>QSOS</v>
      </c>
      <c r="V400" s="97">
        <f t="shared" ref="V400:V430" si="788">DD400</f>
        <v>266.51840073589642</v>
      </c>
      <c r="W400" s="97">
        <f t="shared" si="533"/>
        <v>388</v>
      </c>
      <c r="X400" s="97">
        <f>SIN((90-$Y$9)*$AE$8)*TAN($AE$9*$AE$8)/TAN((90-'C'!$F289)*$AE$8)</f>
        <v>-0.16977828333891079</v>
      </c>
      <c r="Y400" s="97">
        <f t="shared" ref="Y400:Y430" si="789">POWER((COS((90-$Y$9)*$AE$8)*TAN($AE$9*$AE$8)),2)</f>
        <v>3.9313065427916092</v>
      </c>
      <c r="Z400" s="97">
        <f t="shared" ref="Z400:Z430" si="790">SQRT(1+$Y400)</f>
        <v>2.2206545302661578</v>
      </c>
      <c r="AA400" s="97">
        <f t="shared" ref="AA400:AA430" si="791">IF(OR(ABS(X400/Z400)&gt;1),180,ASIN($X400/$Z400)*$AG$8)</f>
        <v>-4.3847796406537389</v>
      </c>
      <c r="AB400" s="97">
        <f t="shared" ref="AB400:AB430" si="792">ATAN(COS((90-$Y$9)*$AE$8)*TAN($AE$9*$AE$8))*$AG$8</f>
        <v>63.235932093769605</v>
      </c>
      <c r="AC400" s="97">
        <f t="shared" ref="AC400:AC430" si="793">IF(OR($AA400=180),180,$AA400-$AB400)</f>
        <v>-67.620711734423338</v>
      </c>
      <c r="AD400" s="97">
        <f t="shared" ref="AD400:AD430" si="794">IF(OR($AA400=180),180,180-$AA400-$AB400)</f>
        <v>121.14884754688413</v>
      </c>
      <c r="AE400" s="97">
        <f>(COS( 90.833*$AE$8)-SIN($Y$9*$AE$8)*SIN('C'!$F289*$AE$8))/COS($Y$9*$AE$8)/COS('C'!$F289*$AE$8)</f>
        <v>2.2263203137997761E-2</v>
      </c>
      <c r="AF400" s="97">
        <f t="shared" ref="AF400:AF430" si="795">IF($AE400&gt;1,0,IF($AE400&lt;-1,180,IF(AND($AE400&lt;1,$AE400&gt;-1),ACOS($AE400)*$AG$8)))</f>
        <v>88.724307024031091</v>
      </c>
      <c r="AG400" s="97">
        <f>('C'!$E289+$AG$9+$AA$9/15)</f>
        <v>12.014777777777777</v>
      </c>
      <c r="AH400" s="97">
        <f t="shared" ref="AH400:AH430" si="796">IF(OR($AC400&lt;0,$AC400&gt;$AF400),0,$AG400-$AC400/15)</f>
        <v>0</v>
      </c>
      <c r="AI400" s="97">
        <f t="shared" ref="AI400:AI430" si="797">IF(OR(AH400&lt;0),AH400+24,AH400)</f>
        <v>0</v>
      </c>
      <c r="AJ400" s="97">
        <f t="shared" ref="AJ400:AJ430" si="798">(IF(OR(ABS($BG$7-$CL400)&lt;90.833),AI400,0)/24)</f>
        <v>0</v>
      </c>
      <c r="AK400" s="97">
        <f t="shared" ref="AK400:AK430" si="799">IF(OR($AD400&lt;0,$AD400&gt;$AF400),0,$AG400-$AD400/15)</f>
        <v>0</v>
      </c>
      <c r="AL400" s="97">
        <f t="shared" ref="AL400:AL430" si="800">IF(OR(AK400&lt;0),AK400+24,AK400)</f>
        <v>0</v>
      </c>
      <c r="AM400" s="97"/>
      <c r="AN400" s="97"/>
      <c r="AO400" s="97">
        <f t="shared" ref="AO400:AO430" si="801">(IF(OR(ABS($BG$7-$CL400)&lt;90.833),AL400,0)/24)</f>
        <v>0</v>
      </c>
      <c r="AP400" s="97">
        <f>SIN((90-$Y$9)*$AE$8)*TAN($AC$10*$AE$8)/TAN((90-'C'!$F289)*$AE$8)</f>
        <v>1.3725984191893151E-2</v>
      </c>
      <c r="AQ400" s="97">
        <f t="shared" ref="AQ400:AQ430" si="802">POWER((COS((90-$Y$9)*$AE$8)*TAN($AC$10*$AE$8)),2)</f>
        <v>2.5695650812758871E-2</v>
      </c>
      <c r="AR400" s="97">
        <f t="shared" ref="AR400:AR430" si="803">SQRT(1+$AQ400)</f>
        <v>1.0127663357422376</v>
      </c>
      <c r="AS400" s="97">
        <f t="shared" ref="AS400:AS430" si="804">IF(OR(ABS(AP400/AR400)&gt;1),180,ASIN($AP400/$AR400)*$AG$8)</f>
        <v>0.77655132683505435</v>
      </c>
      <c r="AT400" s="97">
        <f t="shared" ref="AT400:AT430" si="805">ATAN(COS((90-$Y$9)*$AE$8)*TAN($AC$10*$AE$8))*$AG$8</f>
        <v>-9.106959298875525</v>
      </c>
      <c r="AU400" s="97">
        <f t="shared" ref="AU400:AU430" si="806">IF(OR($AS400=180),180,$AS400-$AT400)</f>
        <v>9.8835106257105796</v>
      </c>
      <c r="AV400" s="97">
        <f t="shared" ref="AV400:AV430" si="807">IF(OR($AS400=180),180,180-$AS400-$AT400)</f>
        <v>188.33040797204046</v>
      </c>
      <c r="AW400" s="97" t="s">
        <v>8053</v>
      </c>
      <c r="AX400" s="97" t="s">
        <v>8053</v>
      </c>
      <c r="AY400" s="97" t="s">
        <v>8053</v>
      </c>
      <c r="AZ400" s="97">
        <f t="shared" ref="AZ400:AZ430" si="808">IF(OR($AU400&lt;0,$AU400&gt;$AF400),0,$AG400-$AU400/15)</f>
        <v>11.355877069397071</v>
      </c>
      <c r="BA400" s="97">
        <f t="shared" ref="BA400:BA430" si="809">IF(OR(AZ400&lt;0),AZ400+24,AZ400)</f>
        <v>11.355877069397071</v>
      </c>
      <c r="BB400" s="97">
        <f t="shared" ref="BB400:BB430" si="810">(IF(OR(ABS($BG$7-$CL400)&lt;90.833),BA400,0)/24)</f>
        <v>0.4731615445582113</v>
      </c>
      <c r="BC400" s="97">
        <f t="shared" ref="BC400:BC430" si="811">IF(OR($AV400&lt;0,$AV400&gt;$AF400),0,$AG400-$AV400/15)</f>
        <v>0</v>
      </c>
      <c r="BD400" s="97">
        <f t="shared" ref="BD400:BD430" si="812">IF(OR(BC400&lt;0),BC400+24,BC400)</f>
        <v>0</v>
      </c>
      <c r="BE400" s="97">
        <f t="shared" ref="BE400:BE430" si="813">(IF(OR(ABS($BG$7-$CL400)&lt;90.833),BD400,0)/24)</f>
        <v>0</v>
      </c>
      <c r="BF400" s="97">
        <f>SIN((90-$Y$9)*$AE$8)*TAN($AC$9*$AE$8)/TAN((90-'C'!$F289)*$AE$8)</f>
        <v>0.16977828333891087</v>
      </c>
      <c r="BG400" s="97">
        <f t="shared" ref="BG400:BG430" si="814">POWER((COS((90-$Y$9)*$AE$8)*TAN($AC$9*$AE$8)),2)</f>
        <v>3.9313065427916136</v>
      </c>
      <c r="BH400" s="97">
        <f t="shared" ref="BH400:BH430" si="815">SQRT(1+$BG400)</f>
        <v>2.2206545302661587</v>
      </c>
      <c r="BI400" s="97">
        <f t="shared" ref="BI400:BI430" si="816">IF(OR(ABS(BF400/BH400)&gt;1),180,ASIN($BF400/$BH400)*$AG$8)</f>
        <v>4.3847796406537389</v>
      </c>
      <c r="BJ400" s="97">
        <f t="shared" ref="BJ400:BJ430" si="817">ATAN(COS((90-$Y$9)*$AE$8)*TAN($AC$9*$AE$8))*$AG$8</f>
        <v>-63.235932093769613</v>
      </c>
      <c r="BK400" s="97">
        <f t="shared" ref="BK400:BK430" si="818">IF(OR($BI400=180),180,$BI400-$BJ400)</f>
        <v>67.620711734423352</v>
      </c>
      <c r="BL400" s="97">
        <f t="shared" ref="BL400:BL430" si="819">IF(OR($BI400=180),180,180-$BI400-$BJ400)</f>
        <v>238.85115245311587</v>
      </c>
      <c r="BM400" s="97" t="s">
        <v>8053</v>
      </c>
      <c r="BN400" s="97" t="s">
        <v>8053</v>
      </c>
      <c r="BO400" s="97" t="s">
        <v>8053</v>
      </c>
      <c r="BP400" s="97">
        <f t="shared" ref="BP400:BP430" si="820">IF(OR($BK400&lt;0,$BK400&gt;$AF400),0,$AG400+$BK400/15)</f>
        <v>16.522825226739336</v>
      </c>
      <c r="BQ400" s="97">
        <f t="shared" ref="BQ400:BQ430" si="821">IF(OR(BP400&lt;0),BP400+24,BP400)</f>
        <v>16.522825226739336</v>
      </c>
      <c r="BR400" s="97">
        <f t="shared" ref="BR400:BR430" si="822">(IF(OR(ABS($BG$7-$CL400)&lt;90.833),BQ400,0)/24)</f>
        <v>0.68845105111413896</v>
      </c>
      <c r="BS400" s="97">
        <f t="shared" ref="BS400:BS430" si="823">IF(OR($BL400&lt;0,$BL400&gt;$AF400),0,$AG400+$BL400/15)</f>
        <v>0</v>
      </c>
      <c r="BT400" s="97">
        <f t="shared" ref="BT400:BT430" si="824">IF(OR(BS400&lt;0),BS400+24,BS400)</f>
        <v>0</v>
      </c>
      <c r="BU400" s="97">
        <f t="shared" ref="BU400:BU430" si="825">(IF(OR(ABS($BG$7-$CL400)&lt;90.833),BT400,0)/24)</f>
        <v>0</v>
      </c>
      <c r="BV400" s="97">
        <f>SIN((90-$Y$9)*$AE$8)*TAN($AE$10*$AE$8)/TAN((90-'C'!$F289)*$AE$8)</f>
        <v>-1.3725984191893147E-2</v>
      </c>
      <c r="BW400" s="97">
        <f t="shared" ref="BW400:BW430" si="826">POWER((COS((90-$Y$9)*$AE$8)*TAN($AE$10*$AE$8)),2)</f>
        <v>2.5695650812758864E-2</v>
      </c>
      <c r="BX400" s="97">
        <f t="shared" ref="BX400:BX430" si="827">SQRT(1+$BW400)</f>
        <v>1.0127663357422376</v>
      </c>
      <c r="BY400" s="97">
        <f t="shared" ref="BY400:BY430" si="828">IF(OR(ABS(BV400/BX400)&gt;1),180,ASIN($BV400/$BX400)*$AG$8)</f>
        <v>-0.77655132683505401</v>
      </c>
      <c r="BZ400" s="97">
        <f t="shared" ref="BZ400:BZ430" si="829">ATAN(COS((90-$Y$9)*$AE$8)*TAN($AE$10*$AE$8))*$AG$8</f>
        <v>9.1069592988755232</v>
      </c>
      <c r="CA400" s="97">
        <f t="shared" ref="CA400:CA430" si="830">IF(OR($BY400=180),180,$BY400-$BZ400)</f>
        <v>-9.8835106257105778</v>
      </c>
      <c r="CB400" s="97">
        <f t="shared" ref="CB400:CB430" si="831">IF(OR($BY400=180),180,180-$BY400-$BZ400)</f>
        <v>171.66959202795954</v>
      </c>
      <c r="CC400" s="97" t="s">
        <v>8053</v>
      </c>
      <c r="CD400" s="97" t="s">
        <v>8053</v>
      </c>
      <c r="CE400" s="97" t="s">
        <v>8053</v>
      </c>
      <c r="CF400" s="97">
        <f t="shared" ref="CF400:CF430" si="832">IF(OR($CA400&lt;0,$CA400&gt;$AF400),0,$AG400+$CA400/15)</f>
        <v>0</v>
      </c>
      <c r="CG400" s="97">
        <f t="shared" ref="CG400:CG430" si="833">IF(OR(CF400&lt;0),CF400+24,CF400)</f>
        <v>0</v>
      </c>
      <c r="CH400" s="97">
        <f t="shared" ref="CH400:CH430" si="834">(IF(OR(ABS($BG$7-$CL400)&lt;90.833),CG400,0)/24)</f>
        <v>0</v>
      </c>
      <c r="CI400" s="97">
        <f t="shared" ref="CI400:CI430" si="835">IF(OR($CB400&lt;0,$CB400&gt;$AF400),0,$AG400+$CB400/15)</f>
        <v>0</v>
      </c>
      <c r="CJ400" s="97">
        <f t="shared" ref="CJ400:CJ430" si="836">IF(OR(CI400&lt;0),CI400+24,CI400)</f>
        <v>0</v>
      </c>
      <c r="CK400" s="97">
        <f t="shared" ref="CK400:CK430" si="837">(IF(OR(ABS($BG$7-$CL400)&lt;90.833),CJ400,0)/24)</f>
        <v>0</v>
      </c>
      <c r="CL400" s="97">
        <f>90-'C'!$F289</f>
        <v>93.344999999999999</v>
      </c>
      <c r="CM400" s="97">
        <v>1</v>
      </c>
      <c r="CN400" s="97" t="s">
        <v>8143</v>
      </c>
      <c r="CO400" s="97" t="s">
        <v>8144</v>
      </c>
      <c r="CP400" s="97" t="s">
        <v>8145</v>
      </c>
      <c r="CQ400" s="116"/>
      <c r="CR400" s="97" t="s">
        <v>8216</v>
      </c>
      <c r="CS400" s="97">
        <f t="shared" ref="CS400:CS430" si="838">CM400</f>
        <v>1</v>
      </c>
      <c r="CT400" s="97">
        <f t="shared" ref="CT400:CT430" si="839">Y$9</f>
        <v>34.31666666666667</v>
      </c>
      <c r="CU400" s="97">
        <f>'C'!F289</f>
        <v>-3.3450000000000002</v>
      </c>
      <c r="CV400" s="97">
        <f t="shared" ref="CV400:CV430" si="840">ATAN(1)*4</f>
        <v>3.1415926535897931</v>
      </c>
      <c r="CW400" s="97">
        <f t="shared" ref="CW400:CW430" si="841">CV400/180</f>
        <v>1.7453292519943295E-2</v>
      </c>
      <c r="CX400" s="97">
        <f t="shared" ref="CX400:CX430" si="842">1/CW400</f>
        <v>57.295779513082323</v>
      </c>
      <c r="CY400" s="97">
        <f t="shared" ref="CY400:CY430" si="843">CT400*CW400</f>
        <v>0.59893882164272083</v>
      </c>
      <c r="CZ400" s="97">
        <f t="shared" ref="CZ400:CZ430" si="844">CU400*CW400</f>
        <v>-5.8381263479210327E-2</v>
      </c>
      <c r="DA400" s="97">
        <f t="shared" ref="DA400:DA430" si="845">AF400*CW400</f>
        <v>1.5485312841196743</v>
      </c>
      <c r="DB400" s="97">
        <f t="shared" ref="DB400:DB430" si="846">ATAN(SIN(DA400)/(COS(CY400)*TAN(CZ400)-SIN(CY400)*COS(DA400)))*CX400</f>
        <v>-86.518400735896421</v>
      </c>
      <c r="DC400" s="97">
        <f t="shared" ref="DC400:DC430" si="847">IF(DB400&lt;0,180+DB400,DB400)</f>
        <v>93.481599264103579</v>
      </c>
      <c r="DD400" s="97">
        <f t="shared" ref="DD400:DD430" si="848">360-DC400</f>
        <v>266.51840073589642</v>
      </c>
      <c r="DE400" s="97"/>
      <c r="DF400" s="97"/>
      <c r="DG400" s="97"/>
      <c r="DH400" s="97"/>
      <c r="DI400" s="97"/>
      <c r="DJ400" s="97"/>
      <c r="DK400" s="97"/>
      <c r="DL400" s="97"/>
      <c r="DM400" s="97"/>
      <c r="DN400" s="97"/>
      <c r="DO400" s="97"/>
    </row>
    <row r="401" spans="1:119" ht="30" customHeight="1" x14ac:dyDescent="0.2">
      <c r="A401" s="98">
        <f t="shared" si="771"/>
        <v>0</v>
      </c>
      <c r="B401" s="98">
        <f t="shared" si="772"/>
        <v>0</v>
      </c>
      <c r="C401" s="98">
        <f t="shared" si="773"/>
        <v>0</v>
      </c>
      <c r="D401" s="98">
        <f t="shared" si="774"/>
        <v>0.47270295823532277</v>
      </c>
      <c r="E401" s="98">
        <f t="shared" si="775"/>
        <v>0</v>
      </c>
      <c r="F401" s="98">
        <f t="shared" si="776"/>
        <v>0.47270295823532277</v>
      </c>
      <c r="G401" s="98">
        <f t="shared" si="777"/>
        <v>0.68965893020223357</v>
      </c>
      <c r="H401" s="98">
        <f t="shared" si="778"/>
        <v>0</v>
      </c>
      <c r="I401" s="98">
        <f t="shared" si="779"/>
        <v>0.68965893020223357</v>
      </c>
      <c r="J401" s="98">
        <f t="shared" si="780"/>
        <v>0</v>
      </c>
      <c r="K401" s="98">
        <f t="shared" si="781"/>
        <v>0</v>
      </c>
      <c r="L401" s="98">
        <f t="shared" si="782"/>
        <v>0</v>
      </c>
      <c r="M401" s="98">
        <f t="shared" si="783"/>
        <v>2</v>
      </c>
      <c r="N401" s="97"/>
      <c r="O401" s="98" t="s">
        <v>8182</v>
      </c>
      <c r="P401" s="98" t="s">
        <v>8183</v>
      </c>
      <c r="Q401" s="98">
        <f t="shared" ref="Q401:Q430" si="849">Q400+1</f>
        <v>2</v>
      </c>
      <c r="R401" s="97">
        <f t="shared" si="784"/>
        <v>105.87231873866266</v>
      </c>
      <c r="S401" s="97">
        <f t="shared" si="785"/>
        <v>93.950301466625845</v>
      </c>
      <c r="T401" s="97">
        <f t="shared" si="786"/>
        <v>11.922017272036811</v>
      </c>
      <c r="U401" s="97" t="str">
        <f t="shared" si="787"/>
        <v>QSOS</v>
      </c>
      <c r="V401" s="97">
        <f t="shared" si="788"/>
        <v>266.04969853337417</v>
      </c>
      <c r="W401" s="97">
        <f t="shared" si="533"/>
        <v>389</v>
      </c>
      <c r="X401" s="97">
        <f>SIN((90-$Y$9)*$AE$8)*TAN($AE$9*$AE$8)/TAN((90-'C'!$F290)*$AE$8)</f>
        <v>-0.18947357182648128</v>
      </c>
      <c r="Y401" s="97">
        <f t="shared" si="789"/>
        <v>3.9313065427916092</v>
      </c>
      <c r="Z401" s="97">
        <f t="shared" si="790"/>
        <v>2.2206545302661578</v>
      </c>
      <c r="AA401" s="97">
        <f t="shared" si="791"/>
        <v>-4.8946161123678174</v>
      </c>
      <c r="AB401" s="97">
        <f t="shared" si="792"/>
        <v>63.235932093769605</v>
      </c>
      <c r="AC401" s="97">
        <f t="shared" si="793"/>
        <v>-68.130548206137419</v>
      </c>
      <c r="AD401" s="97">
        <f t="shared" si="794"/>
        <v>121.65868401859822</v>
      </c>
      <c r="AE401" s="97">
        <f>(COS( 90.833*$AE$8)-SIN($Y$9*$AE$8)*SIN('C'!$F290*$AE$8))/COS($Y$9*$AE$8)/COS('C'!$F290*$AE$8)</f>
        <v>2.6883919875161862E-2</v>
      </c>
      <c r="AF401" s="97">
        <f t="shared" si="795"/>
        <v>88.459479249054837</v>
      </c>
      <c r="AG401" s="97">
        <f>('C'!$E290+$AG$9+$AA$9/15)</f>
        <v>12.009777777777778</v>
      </c>
      <c r="AH401" s="97">
        <f t="shared" si="796"/>
        <v>0</v>
      </c>
      <c r="AI401" s="97">
        <f t="shared" si="797"/>
        <v>0</v>
      </c>
      <c r="AJ401" s="97">
        <f t="shared" si="798"/>
        <v>0</v>
      </c>
      <c r="AK401" s="97">
        <f t="shared" si="799"/>
        <v>0</v>
      </c>
      <c r="AL401" s="97">
        <f t="shared" si="800"/>
        <v>0</v>
      </c>
      <c r="AM401" s="97"/>
      <c r="AN401" s="97"/>
      <c r="AO401" s="97">
        <f t="shared" si="801"/>
        <v>0</v>
      </c>
      <c r="AP401" s="97">
        <f>SIN((90-$Y$9)*$AE$8)*TAN($AC$10*$AE$8)/TAN((90-'C'!$F290)*$AE$8)</f>
        <v>1.5318279820748824E-2</v>
      </c>
      <c r="AQ401" s="97">
        <f t="shared" si="802"/>
        <v>2.5695650812758871E-2</v>
      </c>
      <c r="AR401" s="97">
        <f t="shared" si="803"/>
        <v>1.0127663357422376</v>
      </c>
      <c r="AS401" s="97">
        <f t="shared" si="804"/>
        <v>0.86664240307494456</v>
      </c>
      <c r="AT401" s="97">
        <f t="shared" si="805"/>
        <v>-9.106959298875525</v>
      </c>
      <c r="AU401" s="97">
        <f t="shared" si="806"/>
        <v>9.9736017019504697</v>
      </c>
      <c r="AV401" s="97">
        <f t="shared" si="807"/>
        <v>188.24031689580059</v>
      </c>
      <c r="AW401" s="97" t="s">
        <v>8053</v>
      </c>
      <c r="AX401" s="97" t="s">
        <v>8053</v>
      </c>
      <c r="AY401" s="97" t="s">
        <v>8053</v>
      </c>
      <c r="AZ401" s="97">
        <f t="shared" si="808"/>
        <v>11.344870997647746</v>
      </c>
      <c r="BA401" s="97">
        <f t="shared" si="809"/>
        <v>11.344870997647746</v>
      </c>
      <c r="BB401" s="97">
        <f t="shared" si="810"/>
        <v>0.47270295823532277</v>
      </c>
      <c r="BC401" s="97">
        <f t="shared" si="811"/>
        <v>0</v>
      </c>
      <c r="BD401" s="97">
        <f t="shared" si="812"/>
        <v>0</v>
      </c>
      <c r="BE401" s="97">
        <f t="shared" si="813"/>
        <v>0</v>
      </c>
      <c r="BF401" s="97">
        <f>SIN((90-$Y$9)*$AE$8)*TAN($AC$9*$AE$8)/TAN((90-'C'!$F290)*$AE$8)</f>
        <v>0.18947357182648139</v>
      </c>
      <c r="BG401" s="97">
        <f t="shared" si="814"/>
        <v>3.9313065427916136</v>
      </c>
      <c r="BH401" s="97">
        <f t="shared" si="815"/>
        <v>2.2206545302661587</v>
      </c>
      <c r="BI401" s="97">
        <f t="shared" si="816"/>
        <v>4.8946161123678182</v>
      </c>
      <c r="BJ401" s="97">
        <f t="shared" si="817"/>
        <v>-63.235932093769613</v>
      </c>
      <c r="BK401" s="97">
        <f t="shared" si="818"/>
        <v>68.130548206137433</v>
      </c>
      <c r="BL401" s="97">
        <f t="shared" si="819"/>
        <v>238.34131598140178</v>
      </c>
      <c r="BM401" s="97" t="s">
        <v>8053</v>
      </c>
      <c r="BN401" s="97" t="s">
        <v>8053</v>
      </c>
      <c r="BO401" s="97" t="s">
        <v>8053</v>
      </c>
      <c r="BP401" s="97">
        <f t="shared" si="820"/>
        <v>16.551814324853606</v>
      </c>
      <c r="BQ401" s="97">
        <f t="shared" si="821"/>
        <v>16.551814324853606</v>
      </c>
      <c r="BR401" s="97">
        <f t="shared" si="822"/>
        <v>0.68965893020223357</v>
      </c>
      <c r="BS401" s="97">
        <f t="shared" si="823"/>
        <v>0</v>
      </c>
      <c r="BT401" s="97">
        <f t="shared" si="824"/>
        <v>0</v>
      </c>
      <c r="BU401" s="97">
        <f t="shared" si="825"/>
        <v>0</v>
      </c>
      <c r="BV401" s="97">
        <f>SIN((90-$Y$9)*$AE$8)*TAN($AE$10*$AE$8)/TAN((90-'C'!$F290)*$AE$8)</f>
        <v>-1.531827982074882E-2</v>
      </c>
      <c r="BW401" s="97">
        <f t="shared" si="826"/>
        <v>2.5695650812758864E-2</v>
      </c>
      <c r="BX401" s="97">
        <f t="shared" si="827"/>
        <v>1.0127663357422376</v>
      </c>
      <c r="BY401" s="97">
        <f t="shared" si="828"/>
        <v>-0.86664240307494433</v>
      </c>
      <c r="BZ401" s="97">
        <f t="shared" si="829"/>
        <v>9.1069592988755232</v>
      </c>
      <c r="CA401" s="97">
        <f t="shared" si="830"/>
        <v>-9.9736017019504679</v>
      </c>
      <c r="CB401" s="97">
        <f t="shared" si="831"/>
        <v>171.75968310419941</v>
      </c>
      <c r="CC401" s="97" t="s">
        <v>8053</v>
      </c>
      <c r="CD401" s="97" t="s">
        <v>8053</v>
      </c>
      <c r="CE401" s="97" t="s">
        <v>8053</v>
      </c>
      <c r="CF401" s="97">
        <f t="shared" si="832"/>
        <v>0</v>
      </c>
      <c r="CG401" s="97">
        <f t="shared" si="833"/>
        <v>0</v>
      </c>
      <c r="CH401" s="97">
        <f t="shared" si="834"/>
        <v>0</v>
      </c>
      <c r="CI401" s="97">
        <f t="shared" si="835"/>
        <v>0</v>
      </c>
      <c r="CJ401" s="97">
        <f t="shared" si="836"/>
        <v>0</v>
      </c>
      <c r="CK401" s="97">
        <f t="shared" si="837"/>
        <v>0</v>
      </c>
      <c r="CL401" s="97">
        <f>90-'C'!$F290</f>
        <v>93.731999999999999</v>
      </c>
      <c r="CM401" s="97">
        <v>2</v>
      </c>
      <c r="CN401" s="97"/>
      <c r="CO401" s="97"/>
      <c r="CP401" s="97"/>
      <c r="CQ401" s="97"/>
      <c r="CR401" s="97" t="s">
        <v>8216</v>
      </c>
      <c r="CS401" s="97">
        <f t="shared" si="838"/>
        <v>2</v>
      </c>
      <c r="CT401" s="97">
        <f t="shared" si="839"/>
        <v>34.31666666666667</v>
      </c>
      <c r="CU401" s="97">
        <f>'C'!F290</f>
        <v>-3.7320000000000002</v>
      </c>
      <c r="CV401" s="97">
        <f t="shared" si="840"/>
        <v>3.1415926535897931</v>
      </c>
      <c r="CW401" s="97">
        <f t="shared" si="841"/>
        <v>1.7453292519943295E-2</v>
      </c>
      <c r="CX401" s="97">
        <f t="shared" si="842"/>
        <v>57.295779513082323</v>
      </c>
      <c r="CY401" s="97">
        <f t="shared" si="843"/>
        <v>0.59893882164272083</v>
      </c>
      <c r="CZ401" s="97">
        <f t="shared" si="844"/>
        <v>-6.5135687684428387E-2</v>
      </c>
      <c r="DA401" s="97">
        <f t="shared" si="845"/>
        <v>1.543909167495608</v>
      </c>
      <c r="DB401" s="97">
        <f t="shared" si="846"/>
        <v>-86.049698533374155</v>
      </c>
      <c r="DC401" s="97">
        <f t="shared" si="847"/>
        <v>93.950301466625845</v>
      </c>
      <c r="DD401" s="97">
        <f t="shared" si="848"/>
        <v>266.04969853337417</v>
      </c>
      <c r="DE401" s="97"/>
      <c r="DF401" s="97"/>
      <c r="DG401" s="97"/>
      <c r="DH401" s="97"/>
      <c r="DI401" s="97"/>
      <c r="DJ401" s="97"/>
      <c r="DK401" s="97"/>
      <c r="DL401" s="97"/>
      <c r="DM401" s="97"/>
      <c r="DN401" s="97"/>
      <c r="DO401" s="97"/>
    </row>
    <row r="402" spans="1:119" ht="30" customHeight="1" x14ac:dyDescent="0.2">
      <c r="A402" s="98">
        <f t="shared" si="771"/>
        <v>0</v>
      </c>
      <c r="B402" s="98">
        <f t="shared" si="772"/>
        <v>0</v>
      </c>
      <c r="C402" s="98">
        <f t="shared" si="773"/>
        <v>0</v>
      </c>
      <c r="D402" s="98">
        <f t="shared" si="774"/>
        <v>0.4722031262194763</v>
      </c>
      <c r="E402" s="98">
        <f t="shared" si="775"/>
        <v>0</v>
      </c>
      <c r="F402" s="98">
        <f t="shared" si="776"/>
        <v>0.4722031262194763</v>
      </c>
      <c r="G402" s="98">
        <f t="shared" si="777"/>
        <v>0.69082380388825992</v>
      </c>
      <c r="H402" s="98">
        <f t="shared" si="778"/>
        <v>0</v>
      </c>
      <c r="I402" s="98">
        <f t="shared" si="779"/>
        <v>0.69082380388825992</v>
      </c>
      <c r="J402" s="98">
        <f t="shared" si="780"/>
        <v>0</v>
      </c>
      <c r="K402" s="98">
        <f t="shared" si="781"/>
        <v>0</v>
      </c>
      <c r="L402" s="98">
        <f t="shared" si="782"/>
        <v>0</v>
      </c>
      <c r="M402" s="98">
        <f t="shared" si="783"/>
        <v>3</v>
      </c>
      <c r="N402" s="97"/>
      <c r="O402" s="97"/>
      <c r="P402" s="97"/>
      <c r="Q402" s="98">
        <f t="shared" si="849"/>
        <v>3</v>
      </c>
      <c r="R402" s="97">
        <f t="shared" si="784"/>
        <v>105.87231873866266</v>
      </c>
      <c r="S402" s="97">
        <f t="shared" si="785"/>
        <v>94.417850609921146</v>
      </c>
      <c r="T402" s="97">
        <f t="shared" si="786"/>
        <v>11.45446812874151</v>
      </c>
      <c r="U402" s="97" t="str">
        <f t="shared" si="787"/>
        <v>QSOS</v>
      </c>
      <c r="V402" s="97">
        <f t="shared" si="788"/>
        <v>265.58214939007883</v>
      </c>
      <c r="W402" s="97">
        <f t="shared" si="533"/>
        <v>390</v>
      </c>
      <c r="X402" s="97">
        <f>SIN((90-$Y$9)*$AE$8)*TAN($AE$9*$AE$8)/TAN((90-'C'!$F291)*$AE$8)</f>
        <v>-0.20913526180170397</v>
      </c>
      <c r="Y402" s="97">
        <f t="shared" si="789"/>
        <v>3.9313065427916092</v>
      </c>
      <c r="Z402" s="97">
        <f t="shared" si="790"/>
        <v>2.2206545302661578</v>
      </c>
      <c r="AA402" s="97">
        <f t="shared" si="791"/>
        <v>-5.4039706393372589</v>
      </c>
      <c r="AB402" s="97">
        <f t="shared" si="792"/>
        <v>63.235932093769605</v>
      </c>
      <c r="AC402" s="97">
        <f t="shared" si="793"/>
        <v>-68.639902733106865</v>
      </c>
      <c r="AD402" s="97">
        <f t="shared" si="794"/>
        <v>122.16803854556764</v>
      </c>
      <c r="AE402" s="97">
        <f>(COS( 90.833*$AE$8)-SIN($Y$9*$AE$8)*SIN('C'!$F291*$AE$8))/COS($Y$9*$AE$8)/COS('C'!$F291*$AE$8)</f>
        <v>3.149595205707939E-2</v>
      </c>
      <c r="AF402" s="97">
        <f t="shared" si="795"/>
        <v>88.195116385549667</v>
      </c>
      <c r="AG402" s="97">
        <f>('C'!$E291+$AG$9+$AA$9/15)</f>
        <v>12.003777777777781</v>
      </c>
      <c r="AH402" s="97">
        <f t="shared" si="796"/>
        <v>0</v>
      </c>
      <c r="AI402" s="97">
        <f t="shared" si="797"/>
        <v>0</v>
      </c>
      <c r="AJ402" s="97">
        <f t="shared" si="798"/>
        <v>0</v>
      </c>
      <c r="AK402" s="97">
        <f t="shared" si="799"/>
        <v>0</v>
      </c>
      <c r="AL402" s="97">
        <f t="shared" si="800"/>
        <v>0</v>
      </c>
      <c r="AM402" s="97"/>
      <c r="AN402" s="97"/>
      <c r="AO402" s="97">
        <f t="shared" si="801"/>
        <v>0</v>
      </c>
      <c r="AP402" s="97">
        <f>SIN((90-$Y$9)*$AE$8)*TAN($AC$10*$AE$8)/TAN((90-'C'!$F291)*$AE$8)</f>
        <v>1.6907859126643235E-2</v>
      </c>
      <c r="AQ402" s="97">
        <f t="shared" si="802"/>
        <v>2.5695650812758871E-2</v>
      </c>
      <c r="AR402" s="97">
        <f t="shared" si="803"/>
        <v>1.0127663357422376</v>
      </c>
      <c r="AS402" s="97">
        <f t="shared" si="804"/>
        <v>0.95658192877974368</v>
      </c>
      <c r="AT402" s="97">
        <f t="shared" si="805"/>
        <v>-9.106959298875525</v>
      </c>
      <c r="AU402" s="97">
        <f t="shared" si="806"/>
        <v>10.063541227655268</v>
      </c>
      <c r="AV402" s="97">
        <f t="shared" si="807"/>
        <v>188.15037737009578</v>
      </c>
      <c r="AW402" s="97" t="s">
        <v>8053</v>
      </c>
      <c r="AX402" s="97" t="s">
        <v>8053</v>
      </c>
      <c r="AY402" s="97" t="s">
        <v>8053</v>
      </c>
      <c r="AZ402" s="97">
        <f t="shared" si="808"/>
        <v>11.332875029267431</v>
      </c>
      <c r="BA402" s="97">
        <f t="shared" si="809"/>
        <v>11.332875029267431</v>
      </c>
      <c r="BB402" s="97">
        <f t="shared" si="810"/>
        <v>0.4722031262194763</v>
      </c>
      <c r="BC402" s="97">
        <f t="shared" si="811"/>
        <v>0</v>
      </c>
      <c r="BD402" s="97">
        <f t="shared" si="812"/>
        <v>0</v>
      </c>
      <c r="BE402" s="97">
        <f t="shared" si="813"/>
        <v>0</v>
      </c>
      <c r="BF402" s="97">
        <f>SIN((90-$Y$9)*$AE$8)*TAN($AC$9*$AE$8)/TAN((90-'C'!$F291)*$AE$8)</f>
        <v>0.20913526180170408</v>
      </c>
      <c r="BG402" s="97">
        <f t="shared" si="814"/>
        <v>3.9313065427916136</v>
      </c>
      <c r="BH402" s="97">
        <f t="shared" si="815"/>
        <v>2.2206545302661587</v>
      </c>
      <c r="BI402" s="97">
        <f t="shared" si="816"/>
        <v>5.4039706393372597</v>
      </c>
      <c r="BJ402" s="97">
        <f t="shared" si="817"/>
        <v>-63.235932093769613</v>
      </c>
      <c r="BK402" s="97">
        <f t="shared" si="818"/>
        <v>68.639902733106879</v>
      </c>
      <c r="BL402" s="97">
        <f t="shared" si="819"/>
        <v>237.83196145443233</v>
      </c>
      <c r="BM402" s="97" t="s">
        <v>8053</v>
      </c>
      <c r="BN402" s="97" t="s">
        <v>8053</v>
      </c>
      <c r="BO402" s="97" t="s">
        <v>8053</v>
      </c>
      <c r="BP402" s="97">
        <f t="shared" si="820"/>
        <v>16.579771293318238</v>
      </c>
      <c r="BQ402" s="97">
        <f t="shared" si="821"/>
        <v>16.579771293318238</v>
      </c>
      <c r="BR402" s="97">
        <f t="shared" si="822"/>
        <v>0.69082380388825992</v>
      </c>
      <c r="BS402" s="97">
        <f t="shared" si="823"/>
        <v>0</v>
      </c>
      <c r="BT402" s="97">
        <f t="shared" si="824"/>
        <v>0</v>
      </c>
      <c r="BU402" s="97">
        <f t="shared" si="825"/>
        <v>0</v>
      </c>
      <c r="BV402" s="97">
        <f>SIN((90-$Y$9)*$AE$8)*TAN($AE$10*$AE$8)/TAN((90-'C'!$F291)*$AE$8)</f>
        <v>-1.6907859126643231E-2</v>
      </c>
      <c r="BW402" s="97">
        <f t="shared" si="826"/>
        <v>2.5695650812758864E-2</v>
      </c>
      <c r="BX402" s="97">
        <f t="shared" si="827"/>
        <v>1.0127663357422376</v>
      </c>
      <c r="BY402" s="97">
        <f t="shared" si="828"/>
        <v>-0.95658192877974346</v>
      </c>
      <c r="BZ402" s="97">
        <f t="shared" si="829"/>
        <v>9.1069592988755232</v>
      </c>
      <c r="CA402" s="97">
        <f t="shared" si="830"/>
        <v>-10.063541227655266</v>
      </c>
      <c r="CB402" s="97">
        <f t="shared" si="831"/>
        <v>171.84962262990422</v>
      </c>
      <c r="CC402" s="97" t="s">
        <v>8053</v>
      </c>
      <c r="CD402" s="97" t="s">
        <v>8053</v>
      </c>
      <c r="CE402" s="97" t="s">
        <v>8053</v>
      </c>
      <c r="CF402" s="97">
        <f t="shared" si="832"/>
        <v>0</v>
      </c>
      <c r="CG402" s="97">
        <f t="shared" si="833"/>
        <v>0</v>
      </c>
      <c r="CH402" s="97">
        <f t="shared" si="834"/>
        <v>0</v>
      </c>
      <c r="CI402" s="97">
        <f t="shared" si="835"/>
        <v>0</v>
      </c>
      <c r="CJ402" s="97">
        <f t="shared" si="836"/>
        <v>0</v>
      </c>
      <c r="CK402" s="97">
        <f t="shared" si="837"/>
        <v>0</v>
      </c>
      <c r="CL402" s="97">
        <f>90-'C'!$F291</f>
        <v>94.117999999999995</v>
      </c>
      <c r="CM402" s="97">
        <v>3</v>
      </c>
      <c r="CN402" s="97" t="str">
        <f>اندراج!$F$2</f>
        <v>مردان</v>
      </c>
      <c r="CO402" s="97"/>
      <c r="CP402" s="97"/>
      <c r="CQ402" s="97"/>
      <c r="CR402" s="97" t="s">
        <v>8216</v>
      </c>
      <c r="CS402" s="97">
        <f t="shared" si="838"/>
        <v>3</v>
      </c>
      <c r="CT402" s="97">
        <f t="shared" si="839"/>
        <v>34.31666666666667</v>
      </c>
      <c r="CU402" s="97">
        <f>'C'!F291</f>
        <v>-4.1180000000000003</v>
      </c>
      <c r="CV402" s="97">
        <f t="shared" si="840"/>
        <v>3.1415926535897931</v>
      </c>
      <c r="CW402" s="97">
        <f t="shared" si="841"/>
        <v>1.7453292519943295E-2</v>
      </c>
      <c r="CX402" s="97">
        <f t="shared" si="842"/>
        <v>57.295779513082323</v>
      </c>
      <c r="CY402" s="97">
        <f t="shared" si="843"/>
        <v>0.59893882164272083</v>
      </c>
      <c r="CZ402" s="97">
        <f t="shared" si="844"/>
        <v>-7.1872658597126493E-2</v>
      </c>
      <c r="DA402" s="97">
        <f t="shared" si="845"/>
        <v>1.5392951651074425</v>
      </c>
      <c r="DB402" s="97">
        <f t="shared" si="846"/>
        <v>-85.582149390078854</v>
      </c>
      <c r="DC402" s="97">
        <f t="shared" si="847"/>
        <v>94.417850609921146</v>
      </c>
      <c r="DD402" s="97">
        <f t="shared" si="848"/>
        <v>265.58214939007883</v>
      </c>
      <c r="DE402" s="97"/>
      <c r="DF402" s="97"/>
      <c r="DG402" s="97"/>
      <c r="DH402" s="97"/>
      <c r="DI402" s="97"/>
      <c r="DJ402" s="97"/>
      <c r="DK402" s="97"/>
      <c r="DL402" s="97"/>
      <c r="DM402" s="97"/>
      <c r="DN402" s="97"/>
      <c r="DO402" s="97"/>
    </row>
    <row r="403" spans="1:119" ht="30" customHeight="1" x14ac:dyDescent="0.2">
      <c r="A403" s="97">
        <f t="shared" si="771"/>
        <v>0</v>
      </c>
      <c r="B403" s="97">
        <f t="shared" si="772"/>
        <v>0</v>
      </c>
      <c r="C403" s="98">
        <f t="shared" si="773"/>
        <v>0</v>
      </c>
      <c r="D403" s="97">
        <f t="shared" si="774"/>
        <v>0.47174536005471984</v>
      </c>
      <c r="E403" s="97">
        <f t="shared" si="775"/>
        <v>0</v>
      </c>
      <c r="F403" s="98">
        <f t="shared" si="776"/>
        <v>0.47174536005471984</v>
      </c>
      <c r="G403" s="97">
        <f t="shared" si="777"/>
        <v>0.69202923448702769</v>
      </c>
      <c r="H403" s="97">
        <f t="shared" si="778"/>
        <v>0</v>
      </c>
      <c r="I403" s="98">
        <f t="shared" si="779"/>
        <v>0.69202923448702769</v>
      </c>
      <c r="J403" s="97">
        <f t="shared" si="780"/>
        <v>0</v>
      </c>
      <c r="K403" s="97">
        <f t="shared" si="781"/>
        <v>0</v>
      </c>
      <c r="L403" s="98">
        <f t="shared" si="782"/>
        <v>0</v>
      </c>
      <c r="M403" s="98">
        <f t="shared" si="783"/>
        <v>4</v>
      </c>
      <c r="N403" s="97"/>
      <c r="O403" s="97" t="s">
        <v>8217</v>
      </c>
      <c r="P403" s="97"/>
      <c r="Q403" s="98">
        <f t="shared" si="849"/>
        <v>4</v>
      </c>
      <c r="R403" s="97">
        <f t="shared" si="784"/>
        <v>105.87231873866266</v>
      </c>
      <c r="S403" s="97">
        <f t="shared" si="785"/>
        <v>94.884256231397828</v>
      </c>
      <c r="T403" s="97">
        <f t="shared" si="786"/>
        <v>10.988062507264829</v>
      </c>
      <c r="U403" s="97" t="str">
        <f t="shared" si="787"/>
        <v>QSOS</v>
      </c>
      <c r="V403" s="97">
        <f t="shared" si="788"/>
        <v>265.11574376860216</v>
      </c>
      <c r="W403" s="97">
        <f t="shared" si="533"/>
        <v>391</v>
      </c>
      <c r="X403" s="97">
        <f>SIN((90-$Y$9)*$AE$8)*TAN($AE$9*$AE$8)/TAN((90-'C'!$F292)*$AE$8)</f>
        <v>-0.22876502203900459</v>
      </c>
      <c r="Y403" s="97">
        <f t="shared" si="789"/>
        <v>3.9313065427916092</v>
      </c>
      <c r="Z403" s="97">
        <f t="shared" si="790"/>
        <v>2.2206545302661578</v>
      </c>
      <c r="AA403" s="97">
        <f t="shared" si="791"/>
        <v>-5.9129256548936517</v>
      </c>
      <c r="AB403" s="97">
        <f t="shared" si="792"/>
        <v>63.235932093769605</v>
      </c>
      <c r="AC403" s="97">
        <f t="shared" si="793"/>
        <v>-69.148857748663261</v>
      </c>
      <c r="AD403" s="97">
        <f t="shared" si="794"/>
        <v>122.67699356112405</v>
      </c>
      <c r="AE403" s="97">
        <f>(COS( 90.833*$AE$8)-SIN($Y$9*$AE$8)*SIN('C'!$F292*$AE$8))/COS($Y$9*$AE$8)/COS('C'!$F292*$AE$8)</f>
        <v>3.60996962409212E-2</v>
      </c>
      <c r="AF403" s="97">
        <f t="shared" si="795"/>
        <v>87.931190256304021</v>
      </c>
      <c r="AG403" s="97">
        <f>('C'!$E292+$AG$9+$AA$9/15)</f>
        <v>11.998777777777779</v>
      </c>
      <c r="AH403" s="97">
        <f t="shared" si="796"/>
        <v>0</v>
      </c>
      <c r="AI403" s="97">
        <f t="shared" si="797"/>
        <v>0</v>
      </c>
      <c r="AJ403" s="97">
        <f t="shared" si="798"/>
        <v>0</v>
      </c>
      <c r="AK403" s="97">
        <f t="shared" si="799"/>
        <v>0</v>
      </c>
      <c r="AL403" s="97">
        <f t="shared" si="800"/>
        <v>0</v>
      </c>
      <c r="AM403" s="97"/>
      <c r="AN403" s="97"/>
      <c r="AO403" s="97">
        <f t="shared" si="801"/>
        <v>0</v>
      </c>
      <c r="AP403" s="97">
        <f>SIN((90-$Y$9)*$AE$8)*TAN($AC$10*$AE$8)/TAN((90-'C'!$F292)*$AE$8)</f>
        <v>1.8494857024189355E-2</v>
      </c>
      <c r="AQ403" s="97">
        <f t="shared" si="802"/>
        <v>2.5695650812758871E-2</v>
      </c>
      <c r="AR403" s="97">
        <f t="shared" si="803"/>
        <v>1.0127663357422376</v>
      </c>
      <c r="AS403" s="97">
        <f t="shared" si="804"/>
        <v>1.0463777480920258</v>
      </c>
      <c r="AT403" s="97">
        <f t="shared" si="805"/>
        <v>-9.106959298875525</v>
      </c>
      <c r="AU403" s="97">
        <f t="shared" si="806"/>
        <v>10.15333704696755</v>
      </c>
      <c r="AV403" s="97">
        <f t="shared" si="807"/>
        <v>188.0605815507835</v>
      </c>
      <c r="AW403" s="97" t="s">
        <v>8053</v>
      </c>
      <c r="AX403" s="97" t="s">
        <v>8053</v>
      </c>
      <c r="AY403" s="97" t="s">
        <v>8053</v>
      </c>
      <c r="AZ403" s="97">
        <f t="shared" si="808"/>
        <v>11.321888641313276</v>
      </c>
      <c r="BA403" s="97">
        <f t="shared" si="809"/>
        <v>11.321888641313276</v>
      </c>
      <c r="BB403" s="97">
        <f t="shared" si="810"/>
        <v>0.47174536005471984</v>
      </c>
      <c r="BC403" s="97">
        <f t="shared" si="811"/>
        <v>0</v>
      </c>
      <c r="BD403" s="97">
        <f t="shared" si="812"/>
        <v>0</v>
      </c>
      <c r="BE403" s="97">
        <f t="shared" si="813"/>
        <v>0</v>
      </c>
      <c r="BF403" s="97">
        <f>SIN((90-$Y$9)*$AE$8)*TAN($AC$9*$AE$8)/TAN((90-'C'!$F292)*$AE$8)</f>
        <v>0.22876502203900467</v>
      </c>
      <c r="BG403" s="97">
        <f t="shared" si="814"/>
        <v>3.9313065427916136</v>
      </c>
      <c r="BH403" s="97">
        <f t="shared" si="815"/>
        <v>2.2206545302661587</v>
      </c>
      <c r="BI403" s="97">
        <f t="shared" si="816"/>
        <v>5.9129256548936517</v>
      </c>
      <c r="BJ403" s="97">
        <f t="shared" si="817"/>
        <v>-63.235932093769613</v>
      </c>
      <c r="BK403" s="97">
        <f t="shared" si="818"/>
        <v>69.148857748663261</v>
      </c>
      <c r="BL403" s="97">
        <f t="shared" si="819"/>
        <v>237.32300643887595</v>
      </c>
      <c r="BM403" s="97" t="s">
        <v>8053</v>
      </c>
      <c r="BN403" s="97" t="s">
        <v>8053</v>
      </c>
      <c r="BO403" s="97" t="s">
        <v>8053</v>
      </c>
      <c r="BP403" s="97">
        <f t="shared" si="820"/>
        <v>16.608701627688664</v>
      </c>
      <c r="BQ403" s="97">
        <f t="shared" si="821"/>
        <v>16.608701627688664</v>
      </c>
      <c r="BR403" s="97">
        <f t="shared" si="822"/>
        <v>0.69202923448702769</v>
      </c>
      <c r="BS403" s="97">
        <f t="shared" si="823"/>
        <v>0</v>
      </c>
      <c r="BT403" s="97">
        <f t="shared" si="824"/>
        <v>0</v>
      </c>
      <c r="BU403" s="97">
        <f t="shared" si="825"/>
        <v>0</v>
      </c>
      <c r="BV403" s="97">
        <f>SIN((90-$Y$9)*$AE$8)*TAN($AE$10*$AE$8)/TAN((90-'C'!$F292)*$AE$8)</f>
        <v>-1.8494857024189352E-2</v>
      </c>
      <c r="BW403" s="97">
        <f t="shared" si="826"/>
        <v>2.5695650812758864E-2</v>
      </c>
      <c r="BX403" s="97">
        <f t="shared" si="827"/>
        <v>1.0127663357422376</v>
      </c>
      <c r="BY403" s="97">
        <f t="shared" si="828"/>
        <v>-1.0463777480920256</v>
      </c>
      <c r="BZ403" s="97">
        <f t="shared" si="829"/>
        <v>9.1069592988755232</v>
      </c>
      <c r="CA403" s="97">
        <f t="shared" si="830"/>
        <v>-10.153337046967549</v>
      </c>
      <c r="CB403" s="97">
        <f t="shared" si="831"/>
        <v>171.9394184492165</v>
      </c>
      <c r="CC403" s="97" t="s">
        <v>8053</v>
      </c>
      <c r="CD403" s="97" t="s">
        <v>8053</v>
      </c>
      <c r="CE403" s="97" t="s">
        <v>8053</v>
      </c>
      <c r="CF403" s="97">
        <f t="shared" si="832"/>
        <v>0</v>
      </c>
      <c r="CG403" s="97">
        <f t="shared" si="833"/>
        <v>0</v>
      </c>
      <c r="CH403" s="97">
        <f t="shared" si="834"/>
        <v>0</v>
      </c>
      <c r="CI403" s="97">
        <f t="shared" si="835"/>
        <v>0</v>
      </c>
      <c r="CJ403" s="97">
        <f t="shared" si="836"/>
        <v>0</v>
      </c>
      <c r="CK403" s="97">
        <f t="shared" si="837"/>
        <v>0</v>
      </c>
      <c r="CL403" s="97">
        <f>90-'C'!$F292</f>
        <v>94.503</v>
      </c>
      <c r="CM403" s="97">
        <v>4</v>
      </c>
      <c r="CN403" s="97"/>
      <c r="CO403" s="97" t="s">
        <v>8217</v>
      </c>
      <c r="CP403" s="97"/>
      <c r="CQ403" s="97"/>
      <c r="CR403" s="97" t="s">
        <v>8216</v>
      </c>
      <c r="CS403" s="97">
        <f t="shared" si="838"/>
        <v>4</v>
      </c>
      <c r="CT403" s="97">
        <f t="shared" si="839"/>
        <v>34.31666666666667</v>
      </c>
      <c r="CU403" s="97">
        <f>'C'!F292</f>
        <v>-4.5030000000000001</v>
      </c>
      <c r="CV403" s="97">
        <f t="shared" si="840"/>
        <v>3.1415926535897931</v>
      </c>
      <c r="CW403" s="97">
        <f t="shared" si="841"/>
        <v>1.7453292519943295E-2</v>
      </c>
      <c r="CX403" s="97">
        <f t="shared" si="842"/>
        <v>57.295779513082323</v>
      </c>
      <c r="CY403" s="97">
        <f t="shared" si="843"/>
        <v>0.59893882164272083</v>
      </c>
      <c r="CZ403" s="97">
        <f t="shared" si="844"/>
        <v>-7.859217621730466E-2</v>
      </c>
      <c r="DA403" s="97">
        <f t="shared" si="845"/>
        <v>1.5346887851700617</v>
      </c>
      <c r="DB403" s="97">
        <f t="shared" si="846"/>
        <v>-85.115743768602172</v>
      </c>
      <c r="DC403" s="97">
        <f t="shared" si="847"/>
        <v>94.884256231397828</v>
      </c>
      <c r="DD403" s="97">
        <f t="shared" si="848"/>
        <v>265.11574376860216</v>
      </c>
      <c r="DE403" s="97"/>
      <c r="DF403" s="97"/>
      <c r="DG403" s="97"/>
      <c r="DH403" s="97"/>
      <c r="DI403" s="97"/>
      <c r="DJ403" s="97"/>
      <c r="DK403" s="97"/>
      <c r="DL403" s="97"/>
      <c r="DM403" s="97"/>
      <c r="DN403" s="97"/>
      <c r="DO403" s="97"/>
    </row>
    <row r="404" spans="1:119" ht="30" customHeight="1" x14ac:dyDescent="0.2">
      <c r="A404" s="97">
        <f t="shared" si="771"/>
        <v>0</v>
      </c>
      <c r="B404" s="97">
        <f t="shared" si="772"/>
        <v>0</v>
      </c>
      <c r="C404" s="98">
        <f t="shared" si="773"/>
        <v>0</v>
      </c>
      <c r="D404" s="97">
        <f t="shared" si="774"/>
        <v>0.4712873225989051</v>
      </c>
      <c r="E404" s="97">
        <f t="shared" si="775"/>
        <v>0</v>
      </c>
      <c r="F404" s="98">
        <f t="shared" si="776"/>
        <v>0.4712873225989051</v>
      </c>
      <c r="G404" s="97">
        <f t="shared" si="777"/>
        <v>0.69323746620091276</v>
      </c>
      <c r="H404" s="97">
        <f t="shared" si="778"/>
        <v>0</v>
      </c>
      <c r="I404" s="98">
        <f t="shared" si="779"/>
        <v>0.69323746620091276</v>
      </c>
      <c r="J404" s="97">
        <f t="shared" si="780"/>
        <v>0</v>
      </c>
      <c r="K404" s="97">
        <f t="shared" si="781"/>
        <v>0</v>
      </c>
      <c r="L404" s="98">
        <f t="shared" si="782"/>
        <v>0</v>
      </c>
      <c r="M404" s="98">
        <f t="shared" si="783"/>
        <v>5</v>
      </c>
      <c r="N404" s="97"/>
      <c r="O404" s="97"/>
      <c r="P404" s="97"/>
      <c r="Q404" s="98">
        <f t="shared" si="849"/>
        <v>5</v>
      </c>
      <c r="R404" s="97">
        <f t="shared" si="784"/>
        <v>105.87231873866266</v>
      </c>
      <c r="S404" s="97">
        <f t="shared" si="785"/>
        <v>95.350739511134108</v>
      </c>
      <c r="T404" s="97">
        <f t="shared" si="786"/>
        <v>10.521579227528548</v>
      </c>
      <c r="U404" s="97" t="str">
        <f t="shared" si="787"/>
        <v>QSOS</v>
      </c>
      <c r="V404" s="97">
        <f t="shared" si="788"/>
        <v>264.64926048886588</v>
      </c>
      <c r="W404" s="97">
        <f t="shared" si="533"/>
        <v>392</v>
      </c>
      <c r="X404" s="97">
        <f>SIN((90-$Y$9)*$AE$8)*TAN($AE$9*$AE$8)/TAN((90-'C'!$F293)*$AE$8)</f>
        <v>-0.24841556939482973</v>
      </c>
      <c r="Y404" s="97">
        <f t="shared" si="789"/>
        <v>3.9313065427916092</v>
      </c>
      <c r="Z404" s="97">
        <f t="shared" si="790"/>
        <v>2.2206545302661578</v>
      </c>
      <c r="AA404" s="97">
        <f t="shared" si="791"/>
        <v>-6.4228890718922917</v>
      </c>
      <c r="AB404" s="97">
        <f t="shared" si="792"/>
        <v>63.235932093769605</v>
      </c>
      <c r="AC404" s="97">
        <f t="shared" si="793"/>
        <v>-69.658821165661891</v>
      </c>
      <c r="AD404" s="97">
        <f t="shared" si="794"/>
        <v>123.18695697812268</v>
      </c>
      <c r="AE404" s="97">
        <f>(COS( 90.833*$AE$8)-SIN($Y$9*$AE$8)*SIN('C'!$F293*$AE$8))/COS($Y$9*$AE$8)/COS('C'!$F293*$AE$8)</f>
        <v>4.0707517941642679E-2</v>
      </c>
      <c r="AF404" s="97">
        <f t="shared" si="795"/>
        <v>87.666986384445892</v>
      </c>
      <c r="AG404" s="97">
        <f>('C'!$E293+$AG$9+$AA$9/15)</f>
        <v>11.993777777777776</v>
      </c>
      <c r="AH404" s="97">
        <f t="shared" si="796"/>
        <v>0</v>
      </c>
      <c r="AI404" s="97">
        <f t="shared" si="797"/>
        <v>0</v>
      </c>
      <c r="AJ404" s="97">
        <f t="shared" si="798"/>
        <v>0</v>
      </c>
      <c r="AK404" s="97">
        <f t="shared" si="799"/>
        <v>0</v>
      </c>
      <c r="AL404" s="97">
        <f t="shared" si="800"/>
        <v>0</v>
      </c>
      <c r="AM404" s="97"/>
      <c r="AN404" s="97"/>
      <c r="AO404" s="97">
        <f t="shared" si="801"/>
        <v>0</v>
      </c>
      <c r="AP404" s="97">
        <f>SIN((90-$Y$9)*$AE$8)*TAN($AC$10*$AE$8)/TAN((90-'C'!$F293)*$AE$8)</f>
        <v>2.0083535488028475E-2</v>
      </c>
      <c r="AQ404" s="97">
        <f t="shared" si="802"/>
        <v>2.5695650812758871E-2</v>
      </c>
      <c r="AR404" s="97">
        <f t="shared" si="803"/>
        <v>1.0127663357422376</v>
      </c>
      <c r="AS404" s="97">
        <f t="shared" si="804"/>
        <v>1.1362712321852939</v>
      </c>
      <c r="AT404" s="97">
        <f t="shared" si="805"/>
        <v>-9.106959298875525</v>
      </c>
      <c r="AU404" s="97">
        <f t="shared" si="806"/>
        <v>10.243230531060819</v>
      </c>
      <c r="AV404" s="97">
        <f t="shared" si="807"/>
        <v>187.97068806669023</v>
      </c>
      <c r="AW404" s="97" t="s">
        <v>8053</v>
      </c>
      <c r="AX404" s="97" t="s">
        <v>8053</v>
      </c>
      <c r="AY404" s="97" t="s">
        <v>8053</v>
      </c>
      <c r="AZ404" s="97">
        <f t="shared" si="808"/>
        <v>11.310895742373722</v>
      </c>
      <c r="BA404" s="97">
        <f t="shared" si="809"/>
        <v>11.310895742373722</v>
      </c>
      <c r="BB404" s="97">
        <f t="shared" si="810"/>
        <v>0.4712873225989051</v>
      </c>
      <c r="BC404" s="97">
        <f t="shared" si="811"/>
        <v>0</v>
      </c>
      <c r="BD404" s="97">
        <f t="shared" si="812"/>
        <v>0</v>
      </c>
      <c r="BE404" s="97">
        <f t="shared" si="813"/>
        <v>0</v>
      </c>
      <c r="BF404" s="97">
        <f>SIN((90-$Y$9)*$AE$8)*TAN($AC$9*$AE$8)/TAN((90-'C'!$F293)*$AE$8)</f>
        <v>0.24841556939482984</v>
      </c>
      <c r="BG404" s="97">
        <f t="shared" si="814"/>
        <v>3.9313065427916136</v>
      </c>
      <c r="BH404" s="97">
        <f t="shared" si="815"/>
        <v>2.2206545302661587</v>
      </c>
      <c r="BI404" s="97">
        <f t="shared" si="816"/>
        <v>6.4228890718922917</v>
      </c>
      <c r="BJ404" s="97">
        <f t="shared" si="817"/>
        <v>-63.235932093769613</v>
      </c>
      <c r="BK404" s="97">
        <f t="shared" si="818"/>
        <v>69.658821165661905</v>
      </c>
      <c r="BL404" s="97">
        <f t="shared" si="819"/>
        <v>236.81304302187732</v>
      </c>
      <c r="BM404" s="97" t="s">
        <v>8053</v>
      </c>
      <c r="BN404" s="97" t="s">
        <v>8053</v>
      </c>
      <c r="BO404" s="97" t="s">
        <v>8053</v>
      </c>
      <c r="BP404" s="97">
        <f t="shared" si="820"/>
        <v>16.637699188821905</v>
      </c>
      <c r="BQ404" s="97">
        <f t="shared" si="821"/>
        <v>16.637699188821905</v>
      </c>
      <c r="BR404" s="97">
        <f t="shared" si="822"/>
        <v>0.69323746620091276</v>
      </c>
      <c r="BS404" s="97">
        <f t="shared" si="823"/>
        <v>0</v>
      </c>
      <c r="BT404" s="97">
        <f t="shared" si="824"/>
        <v>0</v>
      </c>
      <c r="BU404" s="97">
        <f t="shared" si="825"/>
        <v>0</v>
      </c>
      <c r="BV404" s="97">
        <f>SIN((90-$Y$9)*$AE$8)*TAN($AE$10*$AE$8)/TAN((90-'C'!$F293)*$AE$8)</f>
        <v>-2.0083535488028471E-2</v>
      </c>
      <c r="BW404" s="97">
        <f t="shared" si="826"/>
        <v>2.5695650812758864E-2</v>
      </c>
      <c r="BX404" s="97">
        <f t="shared" si="827"/>
        <v>1.0127663357422376</v>
      </c>
      <c r="BY404" s="97">
        <f t="shared" si="828"/>
        <v>-1.1362712321852939</v>
      </c>
      <c r="BZ404" s="97">
        <f t="shared" si="829"/>
        <v>9.1069592988755232</v>
      </c>
      <c r="CA404" s="97">
        <f t="shared" si="830"/>
        <v>-10.243230531060817</v>
      </c>
      <c r="CB404" s="97">
        <f t="shared" si="831"/>
        <v>172.02931193330977</v>
      </c>
      <c r="CC404" s="97" t="s">
        <v>8053</v>
      </c>
      <c r="CD404" s="97" t="s">
        <v>8053</v>
      </c>
      <c r="CE404" s="97" t="s">
        <v>8053</v>
      </c>
      <c r="CF404" s="97">
        <f t="shared" si="832"/>
        <v>0</v>
      </c>
      <c r="CG404" s="97">
        <f t="shared" si="833"/>
        <v>0</v>
      </c>
      <c r="CH404" s="97">
        <f t="shared" si="834"/>
        <v>0</v>
      </c>
      <c r="CI404" s="97">
        <f t="shared" si="835"/>
        <v>0</v>
      </c>
      <c r="CJ404" s="97">
        <f t="shared" si="836"/>
        <v>0</v>
      </c>
      <c r="CK404" s="97">
        <f t="shared" si="837"/>
        <v>0</v>
      </c>
      <c r="CL404" s="97">
        <f>90-'C'!$F293</f>
        <v>94.888000000000005</v>
      </c>
      <c r="CM404" s="97">
        <v>5</v>
      </c>
      <c r="CN404" s="97"/>
      <c r="CO404" s="97"/>
      <c r="CP404" s="97"/>
      <c r="CQ404" s="97"/>
      <c r="CR404" s="97" t="s">
        <v>8216</v>
      </c>
      <c r="CS404" s="97">
        <f t="shared" si="838"/>
        <v>5</v>
      </c>
      <c r="CT404" s="97">
        <f t="shared" si="839"/>
        <v>34.31666666666667</v>
      </c>
      <c r="CU404" s="97">
        <f>'C'!F293</f>
        <v>-4.8879999999999999</v>
      </c>
      <c r="CV404" s="97">
        <f t="shared" si="840"/>
        <v>3.1415926535897931</v>
      </c>
      <c r="CW404" s="97">
        <f t="shared" si="841"/>
        <v>1.7453292519943295E-2</v>
      </c>
      <c r="CX404" s="97">
        <f t="shared" si="842"/>
        <v>57.295779513082323</v>
      </c>
      <c r="CY404" s="97">
        <f t="shared" si="843"/>
        <v>0.59893882164272083</v>
      </c>
      <c r="CZ404" s="97">
        <f t="shared" si="844"/>
        <v>-8.5311693837482827E-2</v>
      </c>
      <c r="DA404" s="97">
        <f t="shared" si="845"/>
        <v>1.5300775577096202</v>
      </c>
      <c r="DB404" s="97">
        <f t="shared" si="846"/>
        <v>-84.649260488865892</v>
      </c>
      <c r="DC404" s="97">
        <f t="shared" si="847"/>
        <v>95.350739511134108</v>
      </c>
      <c r="DD404" s="97">
        <f t="shared" si="848"/>
        <v>264.64926048886588</v>
      </c>
      <c r="DE404" s="97"/>
      <c r="DF404" s="97"/>
      <c r="DG404" s="97"/>
      <c r="DH404" s="97"/>
      <c r="DI404" s="97"/>
      <c r="DJ404" s="97"/>
      <c r="DK404" s="97"/>
      <c r="DL404" s="97"/>
      <c r="DM404" s="97"/>
      <c r="DN404" s="97"/>
      <c r="DO404" s="97"/>
    </row>
    <row r="405" spans="1:119" ht="30" customHeight="1" x14ac:dyDescent="0.2">
      <c r="A405" s="97">
        <f t="shared" si="771"/>
        <v>0</v>
      </c>
      <c r="B405" s="97">
        <f t="shared" si="772"/>
        <v>0</v>
      </c>
      <c r="C405" s="98">
        <f t="shared" si="773"/>
        <v>0</v>
      </c>
      <c r="D405" s="97">
        <f t="shared" si="774"/>
        <v>0.47083028970460594</v>
      </c>
      <c r="E405" s="97">
        <f t="shared" si="775"/>
        <v>0</v>
      </c>
      <c r="F405" s="98">
        <f t="shared" si="776"/>
        <v>0.47083028970460594</v>
      </c>
      <c r="G405" s="97">
        <f t="shared" si="777"/>
        <v>0.6944413672746762</v>
      </c>
      <c r="H405" s="97">
        <f t="shared" si="778"/>
        <v>0</v>
      </c>
      <c r="I405" s="98">
        <f t="shared" si="779"/>
        <v>0.6944413672746762</v>
      </c>
      <c r="J405" s="97">
        <f t="shared" si="780"/>
        <v>0</v>
      </c>
      <c r="K405" s="97">
        <f t="shared" si="781"/>
        <v>0</v>
      </c>
      <c r="L405" s="98">
        <f t="shared" si="782"/>
        <v>0</v>
      </c>
      <c r="M405" s="98">
        <f t="shared" si="783"/>
        <v>6</v>
      </c>
      <c r="N405" s="97" t="s">
        <v>8185</v>
      </c>
      <c r="O405" s="97"/>
      <c r="P405" s="97"/>
      <c r="Q405" s="98">
        <f t="shared" si="849"/>
        <v>6</v>
      </c>
      <c r="R405" s="97">
        <f t="shared" si="784"/>
        <v>105.87231873866266</v>
      </c>
      <c r="S405" s="97">
        <f t="shared" si="785"/>
        <v>95.814886500399183</v>
      </c>
      <c r="T405" s="97">
        <f t="shared" si="786"/>
        <v>10.057432238263473</v>
      </c>
      <c r="U405" s="97" t="str">
        <f t="shared" si="787"/>
        <v>QSOS</v>
      </c>
      <c r="V405" s="97">
        <f t="shared" si="788"/>
        <v>264.18511349960079</v>
      </c>
      <c r="W405" s="97">
        <f t="shared" si="533"/>
        <v>393</v>
      </c>
      <c r="X405" s="97">
        <f>SIN((90-$Y$9)*$AE$8)*TAN($AE$9*$AE$8)/TAN((90-'C'!$F294)*$AE$8)</f>
        <v>-0.26798645471342003</v>
      </c>
      <c r="Y405" s="97">
        <f t="shared" si="789"/>
        <v>3.9313065427916092</v>
      </c>
      <c r="Z405" s="97">
        <f t="shared" si="790"/>
        <v>2.2206545302661578</v>
      </c>
      <c r="AA405" s="97">
        <f t="shared" si="791"/>
        <v>-6.9312934584471053</v>
      </c>
      <c r="AB405" s="97">
        <f t="shared" si="792"/>
        <v>63.235932093769605</v>
      </c>
      <c r="AC405" s="97">
        <f t="shared" si="793"/>
        <v>-70.167225552216706</v>
      </c>
      <c r="AD405" s="97">
        <f t="shared" si="794"/>
        <v>123.6953613646775</v>
      </c>
      <c r="AE405" s="97">
        <f>(COS( 90.833*$AE$8)-SIN($Y$9*$AE$8)*SIN('C'!$F294*$AE$8))/COS($Y$9*$AE$8)/COS('C'!$F294*$AE$8)</f>
        <v>4.5295867906912389E-2</v>
      </c>
      <c r="AF405" s="97">
        <f t="shared" si="795"/>
        <v>87.40384966255526</v>
      </c>
      <c r="AG405" s="97">
        <f>('C'!$E294+$AG$9+$AA$9/15)</f>
        <v>11.988777777777781</v>
      </c>
      <c r="AH405" s="97">
        <f t="shared" si="796"/>
        <v>0</v>
      </c>
      <c r="AI405" s="97">
        <f t="shared" si="797"/>
        <v>0</v>
      </c>
      <c r="AJ405" s="97">
        <f t="shared" si="798"/>
        <v>0</v>
      </c>
      <c r="AK405" s="97">
        <f t="shared" si="799"/>
        <v>0</v>
      </c>
      <c r="AL405" s="97">
        <f t="shared" si="800"/>
        <v>0</v>
      </c>
      <c r="AM405" s="97"/>
      <c r="AN405" s="97"/>
      <c r="AO405" s="97">
        <f t="shared" si="801"/>
        <v>0</v>
      </c>
      <c r="AP405" s="97">
        <f>SIN((90-$Y$9)*$AE$8)*TAN($AC$10*$AE$8)/TAN((90-'C'!$F294)*$AE$8)</f>
        <v>2.1665773552999874E-2</v>
      </c>
      <c r="AQ405" s="97">
        <f t="shared" si="802"/>
        <v>2.5695650812758871E-2</v>
      </c>
      <c r="AR405" s="97">
        <f t="shared" si="803"/>
        <v>1.0127663357422376</v>
      </c>
      <c r="AS405" s="97">
        <f t="shared" si="804"/>
        <v>1.2258030741330561</v>
      </c>
      <c r="AT405" s="97">
        <f t="shared" si="805"/>
        <v>-9.106959298875525</v>
      </c>
      <c r="AU405" s="97">
        <f t="shared" si="806"/>
        <v>10.332762373008581</v>
      </c>
      <c r="AV405" s="97">
        <f t="shared" si="807"/>
        <v>187.88115622474245</v>
      </c>
      <c r="AW405" s="97" t="s">
        <v>8053</v>
      </c>
      <c r="AX405" s="97" t="s">
        <v>8053</v>
      </c>
      <c r="AY405" s="97" t="s">
        <v>8053</v>
      </c>
      <c r="AZ405" s="97">
        <f t="shared" si="808"/>
        <v>11.299926952910543</v>
      </c>
      <c r="BA405" s="97">
        <f t="shared" si="809"/>
        <v>11.299926952910543</v>
      </c>
      <c r="BB405" s="97">
        <f t="shared" si="810"/>
        <v>0.47083028970460594</v>
      </c>
      <c r="BC405" s="97">
        <f t="shared" si="811"/>
        <v>0</v>
      </c>
      <c r="BD405" s="97">
        <f t="shared" si="812"/>
        <v>0</v>
      </c>
      <c r="BE405" s="97">
        <f t="shared" si="813"/>
        <v>0</v>
      </c>
      <c r="BF405" s="97">
        <f>SIN((90-$Y$9)*$AE$8)*TAN($AC$9*$AE$8)/TAN((90-'C'!$F294)*$AE$8)</f>
        <v>0.26798645471342014</v>
      </c>
      <c r="BG405" s="97">
        <f t="shared" si="814"/>
        <v>3.9313065427916136</v>
      </c>
      <c r="BH405" s="97">
        <f t="shared" si="815"/>
        <v>2.2206545302661587</v>
      </c>
      <c r="BI405" s="97">
        <f t="shared" si="816"/>
        <v>6.9312934584471053</v>
      </c>
      <c r="BJ405" s="97">
        <f t="shared" si="817"/>
        <v>-63.235932093769613</v>
      </c>
      <c r="BK405" s="97">
        <f t="shared" si="818"/>
        <v>70.167225552216721</v>
      </c>
      <c r="BL405" s="97">
        <f t="shared" si="819"/>
        <v>236.3046386353225</v>
      </c>
      <c r="BM405" s="97" t="s">
        <v>8053</v>
      </c>
      <c r="BN405" s="97" t="s">
        <v>8053</v>
      </c>
      <c r="BO405" s="97" t="s">
        <v>8053</v>
      </c>
      <c r="BP405" s="97">
        <f t="shared" si="820"/>
        <v>16.666592814592228</v>
      </c>
      <c r="BQ405" s="97">
        <f t="shared" si="821"/>
        <v>16.666592814592228</v>
      </c>
      <c r="BR405" s="97">
        <f t="shared" si="822"/>
        <v>0.6944413672746762</v>
      </c>
      <c r="BS405" s="97">
        <f t="shared" si="823"/>
        <v>0</v>
      </c>
      <c r="BT405" s="97">
        <f t="shared" si="824"/>
        <v>0</v>
      </c>
      <c r="BU405" s="97">
        <f t="shared" si="825"/>
        <v>0</v>
      </c>
      <c r="BV405" s="97">
        <f>SIN((90-$Y$9)*$AE$8)*TAN($AE$10*$AE$8)/TAN((90-'C'!$F294)*$AE$8)</f>
        <v>-2.1665773552999871E-2</v>
      </c>
      <c r="BW405" s="97">
        <f t="shared" si="826"/>
        <v>2.5695650812758864E-2</v>
      </c>
      <c r="BX405" s="97">
        <f t="shared" si="827"/>
        <v>1.0127663357422376</v>
      </c>
      <c r="BY405" s="97">
        <f t="shared" si="828"/>
        <v>-1.2258030741330559</v>
      </c>
      <c r="BZ405" s="97">
        <f t="shared" si="829"/>
        <v>9.1069592988755232</v>
      </c>
      <c r="CA405" s="97">
        <f t="shared" si="830"/>
        <v>-10.332762373008579</v>
      </c>
      <c r="CB405" s="97">
        <f t="shared" si="831"/>
        <v>172.11884377525755</v>
      </c>
      <c r="CC405" s="97" t="s">
        <v>8053</v>
      </c>
      <c r="CD405" s="97" t="s">
        <v>8053</v>
      </c>
      <c r="CE405" s="97" t="s">
        <v>8053</v>
      </c>
      <c r="CF405" s="97">
        <f t="shared" si="832"/>
        <v>0</v>
      </c>
      <c r="CG405" s="97">
        <f t="shared" si="833"/>
        <v>0</v>
      </c>
      <c r="CH405" s="97">
        <f t="shared" si="834"/>
        <v>0</v>
      </c>
      <c r="CI405" s="97">
        <f t="shared" si="835"/>
        <v>0</v>
      </c>
      <c r="CJ405" s="97">
        <f t="shared" si="836"/>
        <v>0</v>
      </c>
      <c r="CK405" s="97">
        <f t="shared" si="837"/>
        <v>0</v>
      </c>
      <c r="CL405" s="97">
        <f>90-'C'!$F294</f>
        <v>95.271000000000001</v>
      </c>
      <c r="CM405" s="97">
        <v>6</v>
      </c>
      <c r="CN405" s="97" t="s">
        <v>8185</v>
      </c>
      <c r="CO405" s="97"/>
      <c r="CP405" s="97"/>
      <c r="CQ405" s="97"/>
      <c r="CR405" s="97" t="s">
        <v>8216</v>
      </c>
      <c r="CS405" s="97">
        <f t="shared" si="838"/>
        <v>6</v>
      </c>
      <c r="CT405" s="97">
        <f t="shared" si="839"/>
        <v>34.31666666666667</v>
      </c>
      <c r="CU405" s="97">
        <f>'C'!F294</f>
        <v>-5.2709999999999999</v>
      </c>
      <c r="CV405" s="97">
        <f t="shared" si="840"/>
        <v>3.1415926535897931</v>
      </c>
      <c r="CW405" s="97">
        <f t="shared" si="841"/>
        <v>1.7453292519943295E-2</v>
      </c>
      <c r="CX405" s="97">
        <f t="shared" si="842"/>
        <v>57.295779513082323</v>
      </c>
      <c r="CY405" s="97">
        <f t="shared" si="843"/>
        <v>0.59893882164272083</v>
      </c>
      <c r="CZ405" s="97">
        <f t="shared" si="844"/>
        <v>-9.1996304872621115E-2</v>
      </c>
      <c r="DA405" s="97">
        <f t="shared" si="845"/>
        <v>1.5254849555297241</v>
      </c>
      <c r="DB405" s="97">
        <f t="shared" si="846"/>
        <v>-84.185113499600817</v>
      </c>
      <c r="DC405" s="97">
        <f t="shared" si="847"/>
        <v>95.814886500399183</v>
      </c>
      <c r="DD405" s="97">
        <f t="shared" si="848"/>
        <v>264.18511349960079</v>
      </c>
      <c r="DE405" s="97"/>
      <c r="DF405" s="97"/>
      <c r="DG405" s="97"/>
      <c r="DH405" s="97"/>
      <c r="DI405" s="97"/>
      <c r="DJ405" s="97"/>
      <c r="DK405" s="97"/>
      <c r="DL405" s="97"/>
      <c r="DM405" s="97"/>
      <c r="DN405" s="97"/>
      <c r="DO405" s="97"/>
    </row>
    <row r="406" spans="1:119" ht="30" customHeight="1" x14ac:dyDescent="0.2">
      <c r="A406" s="97">
        <f t="shared" si="771"/>
        <v>0</v>
      </c>
      <c r="B406" s="97">
        <f t="shared" si="772"/>
        <v>0</v>
      </c>
      <c r="C406" s="98">
        <f t="shared" si="773"/>
        <v>0</v>
      </c>
      <c r="D406" s="97">
        <f t="shared" si="774"/>
        <v>0.47037294153871861</v>
      </c>
      <c r="E406" s="97">
        <f t="shared" si="775"/>
        <v>0</v>
      </c>
      <c r="F406" s="98">
        <f t="shared" si="776"/>
        <v>0.47037294153871861</v>
      </c>
      <c r="G406" s="97">
        <f t="shared" si="777"/>
        <v>0.69564853925810599</v>
      </c>
      <c r="H406" s="97">
        <f t="shared" si="778"/>
        <v>0</v>
      </c>
      <c r="I406" s="98">
        <f t="shared" si="779"/>
        <v>0.69564853925810599</v>
      </c>
      <c r="J406" s="97">
        <f t="shared" si="780"/>
        <v>0</v>
      </c>
      <c r="K406" s="97">
        <f t="shared" si="781"/>
        <v>0</v>
      </c>
      <c r="L406" s="98">
        <f t="shared" si="782"/>
        <v>0</v>
      </c>
      <c r="M406" s="98">
        <f t="shared" si="783"/>
        <v>7</v>
      </c>
      <c r="N406" s="97"/>
      <c r="O406" s="97"/>
      <c r="P406" s="97">
        <f>$A400</f>
        <v>0</v>
      </c>
      <c r="Q406" s="98">
        <f t="shared" si="849"/>
        <v>7</v>
      </c>
      <c r="R406" s="97">
        <f t="shared" si="784"/>
        <v>105.87231873866266</v>
      </c>
      <c r="S406" s="97">
        <f t="shared" si="785"/>
        <v>96.279130217662527</v>
      </c>
      <c r="T406" s="97">
        <f t="shared" si="786"/>
        <v>9.5931885210001298</v>
      </c>
      <c r="U406" s="97" t="str">
        <f t="shared" si="787"/>
        <v>QSOS</v>
      </c>
      <c r="V406" s="97">
        <f t="shared" si="788"/>
        <v>263.72086978233745</v>
      </c>
      <c r="W406" s="97">
        <f t="shared" si="533"/>
        <v>394</v>
      </c>
      <c r="X406" s="97">
        <f>SIN((90-$Y$9)*$AE$8)*TAN($AE$9*$AE$8)/TAN((90-'C'!$F295)*$AE$8)</f>
        <v>-0.28758149402824718</v>
      </c>
      <c r="Y406" s="97">
        <f t="shared" si="789"/>
        <v>3.9313065427916092</v>
      </c>
      <c r="Z406" s="97">
        <f t="shared" si="790"/>
        <v>2.2206545302661578</v>
      </c>
      <c r="AA406" s="97">
        <f t="shared" si="791"/>
        <v>-7.4408753724818686</v>
      </c>
      <c r="AB406" s="97">
        <f t="shared" si="792"/>
        <v>63.235932093769605</v>
      </c>
      <c r="AC406" s="97">
        <f t="shared" si="793"/>
        <v>-70.676807466251475</v>
      </c>
      <c r="AD406" s="97">
        <f t="shared" si="794"/>
        <v>124.20494327871225</v>
      </c>
      <c r="AE406" s="97">
        <f>(COS( 90.833*$AE$8)-SIN($Y$9*$AE$8)*SIN('C'!$F295*$AE$8))/COS($Y$9*$AE$8)/COS('C'!$F295*$AE$8)</f>
        <v>4.9889090352592924E-2</v>
      </c>
      <c r="AF406" s="97">
        <f t="shared" si="795"/>
        <v>87.140378612675121</v>
      </c>
      <c r="AG406" s="97">
        <f>('C'!$E295+$AG$9+$AA$9/15)</f>
        <v>11.983777777777778</v>
      </c>
      <c r="AH406" s="97">
        <f t="shared" si="796"/>
        <v>0</v>
      </c>
      <c r="AI406" s="97">
        <f t="shared" si="797"/>
        <v>0</v>
      </c>
      <c r="AJ406" s="97">
        <f t="shared" si="798"/>
        <v>0</v>
      </c>
      <c r="AK406" s="97">
        <f t="shared" si="799"/>
        <v>0</v>
      </c>
      <c r="AL406" s="97">
        <f t="shared" si="800"/>
        <v>0</v>
      </c>
      <c r="AM406" s="97"/>
      <c r="AN406" s="97"/>
      <c r="AO406" s="97">
        <f t="shared" si="801"/>
        <v>0</v>
      </c>
      <c r="AP406" s="97">
        <f>SIN((90-$Y$9)*$AE$8)*TAN($AC$10*$AE$8)/TAN((90-'C'!$F295)*$AE$8)</f>
        <v>2.3249964384626693E-2</v>
      </c>
      <c r="AQ406" s="97">
        <f t="shared" si="802"/>
        <v>2.5695650812758871E-2</v>
      </c>
      <c r="AR406" s="97">
        <f t="shared" si="803"/>
        <v>1.0127663357422376</v>
      </c>
      <c r="AS406" s="97">
        <f t="shared" si="804"/>
        <v>1.3154484138524491</v>
      </c>
      <c r="AT406" s="97">
        <f t="shared" si="805"/>
        <v>-9.106959298875525</v>
      </c>
      <c r="AU406" s="97">
        <f t="shared" si="806"/>
        <v>10.422407712727974</v>
      </c>
      <c r="AV406" s="97">
        <f t="shared" si="807"/>
        <v>187.79151088502309</v>
      </c>
      <c r="AW406" s="97" t="s">
        <v>8053</v>
      </c>
      <c r="AX406" s="97" t="s">
        <v>8053</v>
      </c>
      <c r="AY406" s="97" t="s">
        <v>8053</v>
      </c>
      <c r="AZ406" s="97">
        <f t="shared" si="808"/>
        <v>11.288950596929247</v>
      </c>
      <c r="BA406" s="97">
        <f t="shared" si="809"/>
        <v>11.288950596929247</v>
      </c>
      <c r="BB406" s="97">
        <f t="shared" si="810"/>
        <v>0.47037294153871861</v>
      </c>
      <c r="BC406" s="97">
        <f t="shared" si="811"/>
        <v>0</v>
      </c>
      <c r="BD406" s="97">
        <f t="shared" si="812"/>
        <v>0</v>
      </c>
      <c r="BE406" s="97">
        <f t="shared" si="813"/>
        <v>0</v>
      </c>
      <c r="BF406" s="97">
        <f>SIN((90-$Y$9)*$AE$8)*TAN($AC$9*$AE$8)/TAN((90-'C'!$F295)*$AE$8)</f>
        <v>0.28758149402824734</v>
      </c>
      <c r="BG406" s="97">
        <f t="shared" si="814"/>
        <v>3.9313065427916136</v>
      </c>
      <c r="BH406" s="97">
        <f t="shared" si="815"/>
        <v>2.2206545302661587</v>
      </c>
      <c r="BI406" s="97">
        <f t="shared" si="816"/>
        <v>7.4408753724818713</v>
      </c>
      <c r="BJ406" s="97">
        <f t="shared" si="817"/>
        <v>-63.235932093769613</v>
      </c>
      <c r="BK406" s="97">
        <f t="shared" si="818"/>
        <v>70.676807466251489</v>
      </c>
      <c r="BL406" s="97">
        <f t="shared" si="819"/>
        <v>235.79505672128772</v>
      </c>
      <c r="BM406" s="97" t="s">
        <v>8053</v>
      </c>
      <c r="BN406" s="97" t="s">
        <v>8053</v>
      </c>
      <c r="BO406" s="97" t="s">
        <v>8053</v>
      </c>
      <c r="BP406" s="97">
        <f t="shared" si="820"/>
        <v>16.695564942194544</v>
      </c>
      <c r="BQ406" s="97">
        <f t="shared" si="821"/>
        <v>16.695564942194544</v>
      </c>
      <c r="BR406" s="97">
        <f t="shared" si="822"/>
        <v>0.69564853925810599</v>
      </c>
      <c r="BS406" s="97">
        <f t="shared" si="823"/>
        <v>0</v>
      </c>
      <c r="BT406" s="97">
        <f t="shared" si="824"/>
        <v>0</v>
      </c>
      <c r="BU406" s="97">
        <f t="shared" si="825"/>
        <v>0</v>
      </c>
      <c r="BV406" s="97">
        <f>SIN((90-$Y$9)*$AE$8)*TAN($AE$10*$AE$8)/TAN((90-'C'!$F295)*$AE$8)</f>
        <v>-2.3249964384626686E-2</v>
      </c>
      <c r="BW406" s="97">
        <f t="shared" si="826"/>
        <v>2.5695650812758864E-2</v>
      </c>
      <c r="BX406" s="97">
        <f t="shared" si="827"/>
        <v>1.0127663357422376</v>
      </c>
      <c r="BY406" s="97">
        <f t="shared" si="828"/>
        <v>-1.3154484138524487</v>
      </c>
      <c r="BZ406" s="97">
        <f t="shared" si="829"/>
        <v>9.1069592988755232</v>
      </c>
      <c r="CA406" s="97">
        <f t="shared" si="830"/>
        <v>-10.422407712727972</v>
      </c>
      <c r="CB406" s="97">
        <f t="shared" si="831"/>
        <v>172.20848911497691</v>
      </c>
      <c r="CC406" s="97" t="s">
        <v>8053</v>
      </c>
      <c r="CD406" s="97" t="s">
        <v>8053</v>
      </c>
      <c r="CE406" s="97" t="s">
        <v>8053</v>
      </c>
      <c r="CF406" s="97">
        <f t="shared" si="832"/>
        <v>0</v>
      </c>
      <c r="CG406" s="97">
        <f t="shared" si="833"/>
        <v>0</v>
      </c>
      <c r="CH406" s="97">
        <f t="shared" si="834"/>
        <v>0</v>
      </c>
      <c r="CI406" s="97">
        <f t="shared" si="835"/>
        <v>0</v>
      </c>
      <c r="CJ406" s="97">
        <f t="shared" si="836"/>
        <v>0</v>
      </c>
      <c r="CK406" s="97">
        <f t="shared" si="837"/>
        <v>0</v>
      </c>
      <c r="CL406" s="97">
        <f>90-'C'!$F295</f>
        <v>95.653999999999996</v>
      </c>
      <c r="CM406" s="97">
        <v>7</v>
      </c>
      <c r="CN406" s="97"/>
      <c r="CO406" s="97"/>
      <c r="CP406" s="97">
        <f>$A400</f>
        <v>0</v>
      </c>
      <c r="CQ406" s="97"/>
      <c r="CR406" s="97" t="s">
        <v>8216</v>
      </c>
      <c r="CS406" s="97">
        <f t="shared" si="838"/>
        <v>7</v>
      </c>
      <c r="CT406" s="97">
        <f t="shared" si="839"/>
        <v>34.31666666666667</v>
      </c>
      <c r="CU406" s="97">
        <f>'C'!F295</f>
        <v>-5.6539999999999999</v>
      </c>
      <c r="CV406" s="97">
        <f t="shared" si="840"/>
        <v>3.1415926535897931</v>
      </c>
      <c r="CW406" s="97">
        <f t="shared" si="841"/>
        <v>1.7453292519943295E-2</v>
      </c>
      <c r="CX406" s="97">
        <f t="shared" si="842"/>
        <v>57.295779513082323</v>
      </c>
      <c r="CY406" s="97">
        <f t="shared" si="843"/>
        <v>0.59893882164272083</v>
      </c>
      <c r="CZ406" s="97">
        <f t="shared" si="844"/>
        <v>-9.8680915907759389E-2</v>
      </c>
      <c r="DA406" s="97">
        <f t="shared" si="845"/>
        <v>1.5208865182256295</v>
      </c>
      <c r="DB406" s="97">
        <f t="shared" si="846"/>
        <v>-83.720869782337473</v>
      </c>
      <c r="DC406" s="97">
        <f t="shared" si="847"/>
        <v>96.279130217662527</v>
      </c>
      <c r="DD406" s="97">
        <f t="shared" si="848"/>
        <v>263.72086978233745</v>
      </c>
      <c r="DE406" s="97"/>
      <c r="DF406" s="97"/>
      <c r="DG406" s="97"/>
      <c r="DH406" s="97"/>
      <c r="DI406" s="97"/>
      <c r="DJ406" s="97"/>
      <c r="DK406" s="97"/>
      <c r="DL406" s="97"/>
      <c r="DM406" s="97"/>
      <c r="DN406" s="97"/>
      <c r="DO406" s="97"/>
    </row>
    <row r="407" spans="1:119" ht="30" customHeight="1" x14ac:dyDescent="0.2">
      <c r="A407" s="97">
        <f t="shared" si="771"/>
        <v>0</v>
      </c>
      <c r="B407" s="97">
        <f t="shared" si="772"/>
        <v>0</v>
      </c>
      <c r="C407" s="98">
        <f t="shared" si="773"/>
        <v>0</v>
      </c>
      <c r="D407" s="97">
        <f t="shared" si="774"/>
        <v>0.46995822428707285</v>
      </c>
      <c r="E407" s="97">
        <f t="shared" si="775"/>
        <v>0</v>
      </c>
      <c r="F407" s="98">
        <f t="shared" si="776"/>
        <v>0.46995822428707285</v>
      </c>
      <c r="G407" s="97">
        <f t="shared" si="777"/>
        <v>0.69689348254296135</v>
      </c>
      <c r="H407" s="97">
        <f t="shared" si="778"/>
        <v>0</v>
      </c>
      <c r="I407" s="98">
        <f t="shared" si="779"/>
        <v>0.69689348254296135</v>
      </c>
      <c r="J407" s="97">
        <f t="shared" si="780"/>
        <v>0</v>
      </c>
      <c r="K407" s="97">
        <f t="shared" si="781"/>
        <v>0</v>
      </c>
      <c r="L407" s="98">
        <f t="shared" si="782"/>
        <v>0</v>
      </c>
      <c r="M407" s="98">
        <f t="shared" si="783"/>
        <v>8</v>
      </c>
      <c r="N407" s="97"/>
      <c r="O407" s="97" t="s">
        <v>8186</v>
      </c>
      <c r="P407" s="97">
        <f>$B400</f>
        <v>0</v>
      </c>
      <c r="Q407" s="98">
        <f t="shared" si="849"/>
        <v>8</v>
      </c>
      <c r="R407" s="97">
        <f t="shared" si="784"/>
        <v>105.87231873866266</v>
      </c>
      <c r="S407" s="97">
        <f t="shared" si="785"/>
        <v>96.741055558628616</v>
      </c>
      <c r="T407" s="97">
        <f t="shared" si="786"/>
        <v>9.1312631800340398</v>
      </c>
      <c r="U407" s="97" t="str">
        <f t="shared" si="787"/>
        <v>QSOS</v>
      </c>
      <c r="V407" s="97">
        <f t="shared" si="788"/>
        <v>263.2589444413714</v>
      </c>
      <c r="W407" s="97">
        <f t="shared" si="533"/>
        <v>395</v>
      </c>
      <c r="X407" s="97">
        <f>SIN((90-$Y$9)*$AE$8)*TAN($AE$9*$AE$8)/TAN((90-'C'!$F296)*$AE$8)</f>
        <v>-0.30709995660881068</v>
      </c>
      <c r="Y407" s="97">
        <f t="shared" si="789"/>
        <v>3.9313065427916092</v>
      </c>
      <c r="Z407" s="97">
        <f t="shared" si="790"/>
        <v>2.2206545302661578</v>
      </c>
      <c r="AA407" s="97">
        <f t="shared" si="791"/>
        <v>-7.9490549550297755</v>
      </c>
      <c r="AB407" s="97">
        <f t="shared" si="792"/>
        <v>63.235932093769605</v>
      </c>
      <c r="AC407" s="97">
        <f t="shared" si="793"/>
        <v>-71.184987048799385</v>
      </c>
      <c r="AD407" s="97">
        <f t="shared" si="794"/>
        <v>124.71312286126016</v>
      </c>
      <c r="AE407" s="97">
        <f>(COS( 90.833*$AE$8)-SIN($Y$9*$AE$8)*SIN('C'!$F296*$AE$8))/COS($Y$9*$AE$8)/COS('C'!$F296*$AE$8)</f>
        <v>5.4463577920728853E-2</v>
      </c>
      <c r="AF407" s="97">
        <f t="shared" si="795"/>
        <v>86.877922055173997</v>
      </c>
      <c r="AG407" s="97">
        <f>('C'!$E296+$AG$9+$AA$9/15)</f>
        <v>11.97977777777778</v>
      </c>
      <c r="AH407" s="97">
        <f t="shared" si="796"/>
        <v>0</v>
      </c>
      <c r="AI407" s="97">
        <f t="shared" si="797"/>
        <v>0</v>
      </c>
      <c r="AJ407" s="97">
        <f t="shared" si="798"/>
        <v>0</v>
      </c>
      <c r="AK407" s="97">
        <f t="shared" si="799"/>
        <v>0</v>
      </c>
      <c r="AL407" s="97">
        <f t="shared" si="800"/>
        <v>0</v>
      </c>
      <c r="AM407" s="97"/>
      <c r="AN407" s="97"/>
      <c r="AO407" s="97">
        <f t="shared" si="801"/>
        <v>0</v>
      </c>
      <c r="AP407" s="97">
        <f>SIN((90-$Y$9)*$AE$8)*TAN($AC$10*$AE$8)/TAN((90-'C'!$F296)*$AE$8)</f>
        <v>2.4827964253408916E-2</v>
      </c>
      <c r="AQ407" s="97">
        <f t="shared" si="802"/>
        <v>2.5695650812758871E-2</v>
      </c>
      <c r="AR407" s="97">
        <f t="shared" si="803"/>
        <v>1.0127663357422376</v>
      </c>
      <c r="AS407" s="97">
        <f t="shared" si="804"/>
        <v>1.4047466244449356</v>
      </c>
      <c r="AT407" s="97">
        <f t="shared" si="805"/>
        <v>-9.106959298875525</v>
      </c>
      <c r="AU407" s="97">
        <f t="shared" si="806"/>
        <v>10.511705923320461</v>
      </c>
      <c r="AV407" s="97">
        <f t="shared" si="807"/>
        <v>187.7022126744306</v>
      </c>
      <c r="AW407" s="97" t="s">
        <v>8053</v>
      </c>
      <c r="AX407" s="97" t="s">
        <v>8053</v>
      </c>
      <c r="AY407" s="97" t="s">
        <v>8053</v>
      </c>
      <c r="AZ407" s="97">
        <f t="shared" si="808"/>
        <v>11.278997382889749</v>
      </c>
      <c r="BA407" s="97">
        <f t="shared" si="809"/>
        <v>11.278997382889749</v>
      </c>
      <c r="BB407" s="97">
        <f t="shared" si="810"/>
        <v>0.46995822428707285</v>
      </c>
      <c r="BC407" s="97">
        <f t="shared" si="811"/>
        <v>0</v>
      </c>
      <c r="BD407" s="97">
        <f t="shared" si="812"/>
        <v>0</v>
      </c>
      <c r="BE407" s="97">
        <f t="shared" si="813"/>
        <v>0</v>
      </c>
      <c r="BF407" s="97">
        <f>SIN((90-$Y$9)*$AE$8)*TAN($AC$9*$AE$8)/TAN((90-'C'!$F296)*$AE$8)</f>
        <v>0.30709995660881084</v>
      </c>
      <c r="BG407" s="97">
        <f t="shared" si="814"/>
        <v>3.9313065427916136</v>
      </c>
      <c r="BH407" s="97">
        <f t="shared" si="815"/>
        <v>2.2206545302661587</v>
      </c>
      <c r="BI407" s="97">
        <f t="shared" si="816"/>
        <v>7.9490549550297755</v>
      </c>
      <c r="BJ407" s="97">
        <f t="shared" si="817"/>
        <v>-63.235932093769613</v>
      </c>
      <c r="BK407" s="97">
        <f t="shared" si="818"/>
        <v>71.184987048799385</v>
      </c>
      <c r="BL407" s="97">
        <f t="shared" si="819"/>
        <v>235.28687713873984</v>
      </c>
      <c r="BM407" s="97" t="s">
        <v>8053</v>
      </c>
      <c r="BN407" s="97" t="s">
        <v>8053</v>
      </c>
      <c r="BO407" s="97" t="s">
        <v>8053</v>
      </c>
      <c r="BP407" s="97">
        <f t="shared" si="820"/>
        <v>16.725443581031072</v>
      </c>
      <c r="BQ407" s="97">
        <f t="shared" si="821"/>
        <v>16.725443581031072</v>
      </c>
      <c r="BR407" s="97">
        <f t="shared" si="822"/>
        <v>0.69689348254296135</v>
      </c>
      <c r="BS407" s="97">
        <f t="shared" si="823"/>
        <v>0</v>
      </c>
      <c r="BT407" s="97">
        <f t="shared" si="824"/>
        <v>0</v>
      </c>
      <c r="BU407" s="97">
        <f t="shared" si="825"/>
        <v>0</v>
      </c>
      <c r="BV407" s="97">
        <f>SIN((90-$Y$9)*$AE$8)*TAN($AE$10*$AE$8)/TAN((90-'C'!$F296)*$AE$8)</f>
        <v>-2.4827964253408909E-2</v>
      </c>
      <c r="BW407" s="97">
        <f t="shared" si="826"/>
        <v>2.5695650812758864E-2</v>
      </c>
      <c r="BX407" s="97">
        <f t="shared" si="827"/>
        <v>1.0127663357422376</v>
      </c>
      <c r="BY407" s="97">
        <f t="shared" si="828"/>
        <v>-1.4047466244449354</v>
      </c>
      <c r="BZ407" s="97">
        <f t="shared" si="829"/>
        <v>9.1069592988755232</v>
      </c>
      <c r="CA407" s="97">
        <f t="shared" si="830"/>
        <v>-10.511705923320459</v>
      </c>
      <c r="CB407" s="97">
        <f t="shared" si="831"/>
        <v>172.2977873255694</v>
      </c>
      <c r="CC407" s="97" t="s">
        <v>8053</v>
      </c>
      <c r="CD407" s="97" t="s">
        <v>8053</v>
      </c>
      <c r="CE407" s="97" t="s">
        <v>8053</v>
      </c>
      <c r="CF407" s="97">
        <f t="shared" si="832"/>
        <v>0</v>
      </c>
      <c r="CG407" s="97">
        <f t="shared" si="833"/>
        <v>0</v>
      </c>
      <c r="CH407" s="97">
        <f t="shared" si="834"/>
        <v>0</v>
      </c>
      <c r="CI407" s="97">
        <f t="shared" si="835"/>
        <v>0</v>
      </c>
      <c r="CJ407" s="97">
        <f t="shared" si="836"/>
        <v>0</v>
      </c>
      <c r="CK407" s="97">
        <f t="shared" si="837"/>
        <v>0</v>
      </c>
      <c r="CL407" s="97">
        <f>90-'C'!$F296</f>
        <v>96.034999999999997</v>
      </c>
      <c r="CM407" s="97">
        <v>8</v>
      </c>
      <c r="CN407" s="97"/>
      <c r="CO407" s="97" t="s">
        <v>8186</v>
      </c>
      <c r="CP407" s="97">
        <f>$B400</f>
        <v>0</v>
      </c>
      <c r="CQ407" s="97"/>
      <c r="CR407" s="97" t="s">
        <v>8216</v>
      </c>
      <c r="CS407" s="97">
        <f t="shared" si="838"/>
        <v>8</v>
      </c>
      <c r="CT407" s="97">
        <f t="shared" si="839"/>
        <v>34.31666666666667</v>
      </c>
      <c r="CU407" s="97">
        <f>'C'!F296</f>
        <v>-6.0350000000000001</v>
      </c>
      <c r="CV407" s="97">
        <f t="shared" si="840"/>
        <v>3.1415926535897931</v>
      </c>
      <c r="CW407" s="97">
        <f t="shared" si="841"/>
        <v>1.7453292519943295E-2</v>
      </c>
      <c r="CX407" s="97">
        <f t="shared" si="842"/>
        <v>57.295779513082323</v>
      </c>
      <c r="CY407" s="97">
        <f t="shared" si="843"/>
        <v>0.59893882164272083</v>
      </c>
      <c r="CZ407" s="97">
        <f t="shared" si="844"/>
        <v>-0.10533062035785778</v>
      </c>
      <c r="DA407" s="97">
        <f t="shared" si="845"/>
        <v>1.5163057871537851</v>
      </c>
      <c r="DB407" s="97">
        <f t="shared" si="846"/>
        <v>-83.258944441371384</v>
      </c>
      <c r="DC407" s="97">
        <f t="shared" si="847"/>
        <v>96.741055558628616</v>
      </c>
      <c r="DD407" s="97">
        <f t="shared" si="848"/>
        <v>263.2589444413714</v>
      </c>
      <c r="DE407" s="97"/>
      <c r="DF407" s="97"/>
      <c r="DG407" s="97"/>
      <c r="DH407" s="97"/>
      <c r="DI407" s="97"/>
      <c r="DJ407" s="97"/>
      <c r="DK407" s="97"/>
      <c r="DL407" s="97"/>
      <c r="DM407" s="97"/>
      <c r="DN407" s="97"/>
      <c r="DO407" s="97"/>
    </row>
    <row r="408" spans="1:119" ht="30" customHeight="1" x14ac:dyDescent="0.2">
      <c r="A408" s="97">
        <f t="shared" si="771"/>
        <v>0</v>
      </c>
      <c r="B408" s="97">
        <f t="shared" si="772"/>
        <v>0</v>
      </c>
      <c r="C408" s="98">
        <f t="shared" si="773"/>
        <v>0</v>
      </c>
      <c r="D408" s="97">
        <f t="shared" si="774"/>
        <v>0.46950213433058563</v>
      </c>
      <c r="E408" s="97">
        <f t="shared" si="775"/>
        <v>0</v>
      </c>
      <c r="F408" s="98">
        <f t="shared" si="776"/>
        <v>0.46950213433058563</v>
      </c>
      <c r="G408" s="97">
        <f t="shared" si="777"/>
        <v>0.69809677963493055</v>
      </c>
      <c r="H408" s="97">
        <f t="shared" si="778"/>
        <v>0</v>
      </c>
      <c r="I408" s="98">
        <f t="shared" si="779"/>
        <v>0.69809677963493055</v>
      </c>
      <c r="J408" s="97">
        <f t="shared" si="780"/>
        <v>0</v>
      </c>
      <c r="K408" s="97">
        <f t="shared" si="781"/>
        <v>0</v>
      </c>
      <c r="L408" s="98">
        <f t="shared" si="782"/>
        <v>0</v>
      </c>
      <c r="M408" s="98">
        <f t="shared" si="783"/>
        <v>9</v>
      </c>
      <c r="N408" s="97"/>
      <c r="O408" s="97"/>
      <c r="P408" s="97">
        <f>$G400</f>
        <v>0.68845105111413896</v>
      </c>
      <c r="Q408" s="98">
        <f t="shared" si="849"/>
        <v>9</v>
      </c>
      <c r="R408" s="97">
        <f t="shared" si="784"/>
        <v>105.87231873866266</v>
      </c>
      <c r="S408" s="97">
        <f t="shared" si="785"/>
        <v>97.201883551223816</v>
      </c>
      <c r="T408" s="97">
        <f t="shared" si="786"/>
        <v>8.6704351874388408</v>
      </c>
      <c r="U408" s="97" t="str">
        <f t="shared" si="787"/>
        <v>QSOS</v>
      </c>
      <c r="V408" s="97">
        <f t="shared" si="788"/>
        <v>262.79811644877617</v>
      </c>
      <c r="W408" s="97">
        <f t="shared" si="533"/>
        <v>396</v>
      </c>
      <c r="X408" s="97">
        <f>SIN((90-$Y$9)*$AE$8)*TAN($AE$9*$AE$8)/TAN((90-'C'!$F297)*$AE$8)</f>
        <v>-0.32659454346608047</v>
      </c>
      <c r="Y408" s="97">
        <f t="shared" si="789"/>
        <v>3.9313065427916092</v>
      </c>
      <c r="Z408" s="97">
        <f t="shared" si="790"/>
        <v>2.2206545302661578</v>
      </c>
      <c r="AA408" s="97">
        <f t="shared" si="791"/>
        <v>-8.4572419081387373</v>
      </c>
      <c r="AB408" s="97">
        <f t="shared" si="792"/>
        <v>63.235932093769605</v>
      </c>
      <c r="AC408" s="97">
        <f t="shared" si="793"/>
        <v>-71.693174001908346</v>
      </c>
      <c r="AD408" s="97">
        <f t="shared" si="794"/>
        <v>125.22130981436914</v>
      </c>
      <c r="AE408" s="97">
        <f>(COS( 90.833*$AE$8)-SIN($Y$9*$AE$8)*SIN('C'!$F297*$AE$8))/COS($Y$9*$AE$8)/COS('C'!$F297*$AE$8)</f>
        <v>5.9031689647535947E-2</v>
      </c>
      <c r="AF408" s="97">
        <f t="shared" si="795"/>
        <v>86.615765851967623</v>
      </c>
      <c r="AG408" s="97">
        <f>('C'!$E297+$AG$9+$AA$9/15)</f>
        <v>11.974777777777778</v>
      </c>
      <c r="AH408" s="97">
        <f t="shared" si="796"/>
        <v>0</v>
      </c>
      <c r="AI408" s="97">
        <f t="shared" si="797"/>
        <v>0</v>
      </c>
      <c r="AJ408" s="97">
        <f t="shared" si="798"/>
        <v>0</v>
      </c>
      <c r="AK408" s="97">
        <f t="shared" si="799"/>
        <v>0</v>
      </c>
      <c r="AL408" s="97">
        <f t="shared" si="800"/>
        <v>0</v>
      </c>
      <c r="AM408" s="97"/>
      <c r="AN408" s="97"/>
      <c r="AO408" s="97">
        <f t="shared" si="801"/>
        <v>0</v>
      </c>
      <c r="AP408" s="97">
        <f>SIN((90-$Y$9)*$AE$8)*TAN($AC$10*$AE$8)/TAN((90-'C'!$F297)*$AE$8)</f>
        <v>2.6404033852936118E-2</v>
      </c>
      <c r="AQ408" s="97">
        <f t="shared" si="802"/>
        <v>2.5695650812758871E-2</v>
      </c>
      <c r="AR408" s="97">
        <f t="shared" si="803"/>
        <v>1.0127663357422376</v>
      </c>
      <c r="AS408" s="97">
        <f t="shared" si="804"/>
        <v>1.4939390087803022</v>
      </c>
      <c r="AT408" s="97">
        <f t="shared" si="805"/>
        <v>-9.106959298875525</v>
      </c>
      <c r="AU408" s="97">
        <f t="shared" si="806"/>
        <v>10.600898307655827</v>
      </c>
      <c r="AV408" s="97">
        <f t="shared" si="807"/>
        <v>187.61302029009522</v>
      </c>
      <c r="AW408" s="97" t="s">
        <v>8053</v>
      </c>
      <c r="AX408" s="97" t="s">
        <v>8053</v>
      </c>
      <c r="AY408" s="97" t="s">
        <v>8053</v>
      </c>
      <c r="AZ408" s="97">
        <f t="shared" si="808"/>
        <v>11.268051223934055</v>
      </c>
      <c r="BA408" s="97">
        <f t="shared" si="809"/>
        <v>11.268051223934055</v>
      </c>
      <c r="BB408" s="97">
        <f t="shared" si="810"/>
        <v>0.46950213433058563</v>
      </c>
      <c r="BC408" s="97">
        <f t="shared" si="811"/>
        <v>0</v>
      </c>
      <c r="BD408" s="97">
        <f t="shared" si="812"/>
        <v>0</v>
      </c>
      <c r="BE408" s="97">
        <f t="shared" si="813"/>
        <v>0</v>
      </c>
      <c r="BF408" s="97">
        <f>SIN((90-$Y$9)*$AE$8)*TAN($AC$9*$AE$8)/TAN((90-'C'!$F297)*$AE$8)</f>
        <v>0.32659454346608058</v>
      </c>
      <c r="BG408" s="97">
        <f t="shared" si="814"/>
        <v>3.9313065427916136</v>
      </c>
      <c r="BH408" s="97">
        <f t="shared" si="815"/>
        <v>2.2206545302661587</v>
      </c>
      <c r="BI408" s="97">
        <f t="shared" si="816"/>
        <v>8.4572419081387356</v>
      </c>
      <c r="BJ408" s="97">
        <f t="shared" si="817"/>
        <v>-63.235932093769613</v>
      </c>
      <c r="BK408" s="97">
        <f t="shared" si="818"/>
        <v>71.693174001908346</v>
      </c>
      <c r="BL408" s="97">
        <f t="shared" si="819"/>
        <v>234.77869018563086</v>
      </c>
      <c r="BM408" s="97" t="s">
        <v>8053</v>
      </c>
      <c r="BN408" s="97" t="s">
        <v>8053</v>
      </c>
      <c r="BO408" s="97" t="s">
        <v>8053</v>
      </c>
      <c r="BP408" s="97">
        <f t="shared" si="820"/>
        <v>16.754322711238334</v>
      </c>
      <c r="BQ408" s="97">
        <f t="shared" si="821"/>
        <v>16.754322711238334</v>
      </c>
      <c r="BR408" s="97">
        <f t="shared" si="822"/>
        <v>0.69809677963493055</v>
      </c>
      <c r="BS408" s="97">
        <f t="shared" si="823"/>
        <v>0</v>
      </c>
      <c r="BT408" s="97">
        <f t="shared" si="824"/>
        <v>0</v>
      </c>
      <c r="BU408" s="97">
        <f t="shared" si="825"/>
        <v>0</v>
      </c>
      <c r="BV408" s="97">
        <f>SIN((90-$Y$9)*$AE$8)*TAN($AE$10*$AE$8)/TAN((90-'C'!$F297)*$AE$8)</f>
        <v>-2.6404033852936111E-2</v>
      </c>
      <c r="BW408" s="97">
        <f t="shared" si="826"/>
        <v>2.5695650812758864E-2</v>
      </c>
      <c r="BX408" s="97">
        <f t="shared" si="827"/>
        <v>1.0127663357422376</v>
      </c>
      <c r="BY408" s="97">
        <f t="shared" si="828"/>
        <v>-1.4939390087803017</v>
      </c>
      <c r="BZ408" s="97">
        <f t="shared" si="829"/>
        <v>9.1069592988755232</v>
      </c>
      <c r="CA408" s="97">
        <f t="shared" si="830"/>
        <v>-10.600898307655825</v>
      </c>
      <c r="CB408" s="97">
        <f t="shared" si="831"/>
        <v>172.38697970990478</v>
      </c>
      <c r="CC408" s="97" t="s">
        <v>8053</v>
      </c>
      <c r="CD408" s="97" t="s">
        <v>8053</v>
      </c>
      <c r="CE408" s="97" t="s">
        <v>8053</v>
      </c>
      <c r="CF408" s="97">
        <f t="shared" si="832"/>
        <v>0</v>
      </c>
      <c r="CG408" s="97">
        <f t="shared" si="833"/>
        <v>0</v>
      </c>
      <c r="CH408" s="97">
        <f t="shared" si="834"/>
        <v>0</v>
      </c>
      <c r="CI408" s="97">
        <f t="shared" si="835"/>
        <v>0</v>
      </c>
      <c r="CJ408" s="97">
        <f t="shared" si="836"/>
        <v>0</v>
      </c>
      <c r="CK408" s="97">
        <f t="shared" si="837"/>
        <v>0</v>
      </c>
      <c r="CL408" s="97">
        <f>90-'C'!$F297</f>
        <v>96.415000000000006</v>
      </c>
      <c r="CM408" s="97">
        <v>9</v>
      </c>
      <c r="CN408" s="97"/>
      <c r="CO408" s="97"/>
      <c r="CP408" s="97">
        <f>$G400</f>
        <v>0.68845105111413896</v>
      </c>
      <c r="CQ408" s="97"/>
      <c r="CR408" s="97" t="s">
        <v>8216</v>
      </c>
      <c r="CS408" s="97">
        <f t="shared" si="838"/>
        <v>9</v>
      </c>
      <c r="CT408" s="97">
        <f t="shared" si="839"/>
        <v>34.31666666666667</v>
      </c>
      <c r="CU408" s="97">
        <f>'C'!F297</f>
        <v>-6.415</v>
      </c>
      <c r="CV408" s="97">
        <f t="shared" si="840"/>
        <v>3.1415926535897931</v>
      </c>
      <c r="CW408" s="97">
        <f t="shared" si="841"/>
        <v>1.7453292519943295E-2</v>
      </c>
      <c r="CX408" s="97">
        <f t="shared" si="842"/>
        <v>57.295779513082323</v>
      </c>
      <c r="CY408" s="97">
        <f t="shared" si="843"/>
        <v>0.59893882164272083</v>
      </c>
      <c r="CZ408" s="97">
        <f t="shared" si="844"/>
        <v>-0.11196287151543624</v>
      </c>
      <c r="DA408" s="97">
        <f t="shared" si="845"/>
        <v>1.5117302982533065</v>
      </c>
      <c r="DB408" s="97">
        <f t="shared" si="846"/>
        <v>-82.798116448776184</v>
      </c>
      <c r="DC408" s="97">
        <f t="shared" si="847"/>
        <v>97.201883551223816</v>
      </c>
      <c r="DD408" s="97">
        <f t="shared" si="848"/>
        <v>262.79811644877617</v>
      </c>
      <c r="DE408" s="97"/>
      <c r="DF408" s="97"/>
      <c r="DG408" s="97"/>
      <c r="DH408" s="97"/>
      <c r="DI408" s="97"/>
      <c r="DJ408" s="97"/>
      <c r="DK408" s="97"/>
      <c r="DL408" s="97"/>
      <c r="DM408" s="97"/>
      <c r="DN408" s="97"/>
      <c r="DO408" s="97"/>
    </row>
    <row r="409" spans="1:119" ht="30" customHeight="1" x14ac:dyDescent="0.2">
      <c r="A409" s="97">
        <f t="shared" si="771"/>
        <v>0</v>
      </c>
      <c r="B409" s="97">
        <f t="shared" si="772"/>
        <v>0</v>
      </c>
      <c r="C409" s="98">
        <f t="shared" si="773"/>
        <v>0</v>
      </c>
      <c r="D409" s="97">
        <f t="shared" si="774"/>
        <v>0.46908863819768665</v>
      </c>
      <c r="E409" s="97">
        <f t="shared" si="775"/>
        <v>0</v>
      </c>
      <c r="F409" s="98">
        <f t="shared" si="776"/>
        <v>0.46908863819768665</v>
      </c>
      <c r="G409" s="97">
        <f t="shared" si="777"/>
        <v>0.69933825725365761</v>
      </c>
      <c r="H409" s="97">
        <f t="shared" si="778"/>
        <v>0</v>
      </c>
      <c r="I409" s="98">
        <f t="shared" si="779"/>
        <v>0.69933825725365761</v>
      </c>
      <c r="J409" s="97">
        <f t="shared" si="780"/>
        <v>0</v>
      </c>
      <c r="K409" s="97">
        <f t="shared" si="781"/>
        <v>0</v>
      </c>
      <c r="L409" s="98">
        <f t="shared" si="782"/>
        <v>0</v>
      </c>
      <c r="M409" s="98">
        <f t="shared" si="783"/>
        <v>10</v>
      </c>
      <c r="N409" s="97"/>
      <c r="O409" s="97"/>
      <c r="P409" s="97">
        <f>$H400</f>
        <v>0</v>
      </c>
      <c r="Q409" s="98">
        <f t="shared" si="849"/>
        <v>10</v>
      </c>
      <c r="R409" s="97">
        <f t="shared" si="784"/>
        <v>105.87231873866266</v>
      </c>
      <c r="S409" s="97">
        <f t="shared" si="785"/>
        <v>97.660409938531885</v>
      </c>
      <c r="T409" s="97">
        <f t="shared" si="786"/>
        <v>8.2119088001307716</v>
      </c>
      <c r="U409" s="97" t="str">
        <f t="shared" si="787"/>
        <v>QSOS</v>
      </c>
      <c r="V409" s="97">
        <f t="shared" si="788"/>
        <v>262.33959006146813</v>
      </c>
      <c r="W409" s="97">
        <f t="shared" si="533"/>
        <v>397</v>
      </c>
      <c r="X409" s="97">
        <f>SIN((90-$Y$9)*$AE$8)*TAN($AE$9*$AE$8)/TAN((90-'C'!$F298)*$AE$8)</f>
        <v>-0.34601539056987962</v>
      </c>
      <c r="Y409" s="97">
        <f t="shared" si="789"/>
        <v>3.9313065427916092</v>
      </c>
      <c r="Z409" s="97">
        <f t="shared" si="790"/>
        <v>2.2206545302661578</v>
      </c>
      <c r="AA409" s="97">
        <f t="shared" si="791"/>
        <v>-8.9641738508804387</v>
      </c>
      <c r="AB409" s="97">
        <f t="shared" si="792"/>
        <v>63.235932093769605</v>
      </c>
      <c r="AC409" s="97">
        <f t="shared" si="793"/>
        <v>-72.200105944650048</v>
      </c>
      <c r="AD409" s="97">
        <f t="shared" si="794"/>
        <v>125.72824175711082</v>
      </c>
      <c r="AE409" s="97">
        <f>(COS( 90.833*$AE$8)-SIN($Y$9*$AE$8)*SIN('C'!$F298*$AE$8))/COS($Y$9*$AE$8)/COS('C'!$F298*$AE$8)</f>
        <v>6.358174856522944E-2</v>
      </c>
      <c r="AF409" s="97">
        <f t="shared" si="795"/>
        <v>86.354575144637906</v>
      </c>
      <c r="AG409" s="97">
        <f>('C'!$E298+$AG$9+$AA$9/15)</f>
        <v>11.97077777777778</v>
      </c>
      <c r="AH409" s="97">
        <f t="shared" si="796"/>
        <v>0</v>
      </c>
      <c r="AI409" s="97">
        <f t="shared" si="797"/>
        <v>0</v>
      </c>
      <c r="AJ409" s="97">
        <f t="shared" si="798"/>
        <v>0</v>
      </c>
      <c r="AK409" s="97">
        <f t="shared" si="799"/>
        <v>0</v>
      </c>
      <c r="AL409" s="97">
        <f t="shared" si="800"/>
        <v>0</v>
      </c>
      <c r="AM409" s="97"/>
      <c r="AN409" s="97"/>
      <c r="AO409" s="97">
        <f t="shared" si="801"/>
        <v>0</v>
      </c>
      <c r="AP409" s="97">
        <f>SIN((90-$Y$9)*$AE$8)*TAN($AC$10*$AE$8)/TAN((90-'C'!$F298)*$AE$8)</f>
        <v>2.7974141849656728E-2</v>
      </c>
      <c r="AQ409" s="97">
        <f t="shared" si="802"/>
        <v>2.5695650812758871E-2</v>
      </c>
      <c r="AR409" s="97">
        <f t="shared" si="803"/>
        <v>1.0127663357422376</v>
      </c>
      <c r="AS409" s="97">
        <f t="shared" si="804"/>
        <v>1.582797616623971</v>
      </c>
      <c r="AT409" s="97">
        <f t="shared" si="805"/>
        <v>-9.106959298875525</v>
      </c>
      <c r="AU409" s="97">
        <f t="shared" si="806"/>
        <v>10.689756915499496</v>
      </c>
      <c r="AV409" s="97">
        <f t="shared" si="807"/>
        <v>187.52416168225156</v>
      </c>
      <c r="AW409" s="97" t="s">
        <v>8053</v>
      </c>
      <c r="AX409" s="97" t="s">
        <v>8053</v>
      </c>
      <c r="AY409" s="97" t="s">
        <v>8053</v>
      </c>
      <c r="AZ409" s="97">
        <f t="shared" si="808"/>
        <v>11.25812731674448</v>
      </c>
      <c r="BA409" s="97">
        <f t="shared" si="809"/>
        <v>11.25812731674448</v>
      </c>
      <c r="BB409" s="97">
        <f t="shared" si="810"/>
        <v>0.46908863819768665</v>
      </c>
      <c r="BC409" s="97">
        <f t="shared" si="811"/>
        <v>0</v>
      </c>
      <c r="BD409" s="97">
        <f t="shared" si="812"/>
        <v>0</v>
      </c>
      <c r="BE409" s="97">
        <f t="shared" si="813"/>
        <v>0</v>
      </c>
      <c r="BF409" s="97">
        <f>SIN((90-$Y$9)*$AE$8)*TAN($AC$9*$AE$8)/TAN((90-'C'!$F298)*$AE$8)</f>
        <v>0.34601539056987979</v>
      </c>
      <c r="BG409" s="97">
        <f t="shared" si="814"/>
        <v>3.9313065427916136</v>
      </c>
      <c r="BH409" s="97">
        <f t="shared" si="815"/>
        <v>2.2206545302661587</v>
      </c>
      <c r="BI409" s="97">
        <f t="shared" si="816"/>
        <v>8.9641738508804405</v>
      </c>
      <c r="BJ409" s="97">
        <f t="shared" si="817"/>
        <v>-63.235932093769613</v>
      </c>
      <c r="BK409" s="97">
        <f t="shared" si="818"/>
        <v>72.200105944650048</v>
      </c>
      <c r="BL409" s="97">
        <f t="shared" si="819"/>
        <v>234.27175824288918</v>
      </c>
      <c r="BM409" s="97" t="s">
        <v>8053</v>
      </c>
      <c r="BN409" s="97" t="s">
        <v>8053</v>
      </c>
      <c r="BO409" s="97" t="s">
        <v>8053</v>
      </c>
      <c r="BP409" s="97">
        <f t="shared" si="820"/>
        <v>16.784118174087784</v>
      </c>
      <c r="BQ409" s="97">
        <f t="shared" si="821"/>
        <v>16.784118174087784</v>
      </c>
      <c r="BR409" s="97">
        <f t="shared" si="822"/>
        <v>0.69933825725365761</v>
      </c>
      <c r="BS409" s="97">
        <f t="shared" si="823"/>
        <v>0</v>
      </c>
      <c r="BT409" s="97">
        <f t="shared" si="824"/>
        <v>0</v>
      </c>
      <c r="BU409" s="97">
        <f t="shared" si="825"/>
        <v>0</v>
      </c>
      <c r="BV409" s="97">
        <f>SIN((90-$Y$9)*$AE$8)*TAN($AE$10*$AE$8)/TAN((90-'C'!$F298)*$AE$8)</f>
        <v>-2.7974141849656721E-2</v>
      </c>
      <c r="BW409" s="97">
        <f t="shared" si="826"/>
        <v>2.5695650812758864E-2</v>
      </c>
      <c r="BX409" s="97">
        <f t="shared" si="827"/>
        <v>1.0127663357422376</v>
      </c>
      <c r="BY409" s="97">
        <f t="shared" si="828"/>
        <v>-1.5827976166239706</v>
      </c>
      <c r="BZ409" s="97">
        <f t="shared" si="829"/>
        <v>9.1069592988755232</v>
      </c>
      <c r="CA409" s="97">
        <f t="shared" si="830"/>
        <v>-10.689756915499494</v>
      </c>
      <c r="CB409" s="97">
        <f t="shared" si="831"/>
        <v>172.47583831774844</v>
      </c>
      <c r="CC409" s="97" t="s">
        <v>8053</v>
      </c>
      <c r="CD409" s="97" t="s">
        <v>8053</v>
      </c>
      <c r="CE409" s="97" t="s">
        <v>8053</v>
      </c>
      <c r="CF409" s="97">
        <f t="shared" si="832"/>
        <v>0</v>
      </c>
      <c r="CG409" s="97">
        <f t="shared" si="833"/>
        <v>0</v>
      </c>
      <c r="CH409" s="97">
        <f t="shared" si="834"/>
        <v>0</v>
      </c>
      <c r="CI409" s="97">
        <f t="shared" si="835"/>
        <v>0</v>
      </c>
      <c r="CJ409" s="97">
        <f t="shared" si="836"/>
        <v>0</v>
      </c>
      <c r="CK409" s="97">
        <f t="shared" si="837"/>
        <v>0</v>
      </c>
      <c r="CL409" s="97">
        <f>90-'C'!$F298</f>
        <v>96.793000000000006</v>
      </c>
      <c r="CM409" s="97">
        <v>10</v>
      </c>
      <c r="CN409" s="97"/>
      <c r="CO409" s="97"/>
      <c r="CP409" s="97">
        <f>$H400</f>
        <v>0</v>
      </c>
      <c r="CQ409" s="97"/>
      <c r="CR409" s="97" t="s">
        <v>8216</v>
      </c>
      <c r="CS409" s="97">
        <f t="shared" si="838"/>
        <v>10</v>
      </c>
      <c r="CT409" s="97">
        <f t="shared" si="839"/>
        <v>34.31666666666667</v>
      </c>
      <c r="CU409" s="97">
        <f>'C'!F298</f>
        <v>-6.7930000000000001</v>
      </c>
      <c r="CV409" s="97">
        <f t="shared" si="840"/>
        <v>3.1415926535897931</v>
      </c>
      <c r="CW409" s="97">
        <f t="shared" si="841"/>
        <v>1.7453292519943295E-2</v>
      </c>
      <c r="CX409" s="97">
        <f t="shared" si="842"/>
        <v>57.295779513082323</v>
      </c>
      <c r="CY409" s="97">
        <f t="shared" si="843"/>
        <v>0.59893882164272083</v>
      </c>
      <c r="CZ409" s="97">
        <f t="shared" si="844"/>
        <v>-0.1185602160879748</v>
      </c>
      <c r="DA409" s="97">
        <f t="shared" si="845"/>
        <v>1.50717166043479</v>
      </c>
      <c r="DB409" s="97">
        <f t="shared" si="846"/>
        <v>-82.339590061468115</v>
      </c>
      <c r="DC409" s="97">
        <f t="shared" si="847"/>
        <v>97.660409938531885</v>
      </c>
      <c r="DD409" s="97">
        <f t="shared" si="848"/>
        <v>262.33959006146813</v>
      </c>
      <c r="DE409" s="97"/>
      <c r="DF409" s="97"/>
      <c r="DG409" s="97"/>
      <c r="DH409" s="97"/>
      <c r="DI409" s="97"/>
      <c r="DJ409" s="97"/>
      <c r="DK409" s="97"/>
      <c r="DL409" s="97"/>
      <c r="DM409" s="97"/>
      <c r="DN409" s="97"/>
      <c r="DO409" s="97"/>
    </row>
    <row r="410" spans="1:119" ht="30" customHeight="1" x14ac:dyDescent="0.2">
      <c r="A410" s="97">
        <f t="shared" si="771"/>
        <v>0</v>
      </c>
      <c r="B410" s="97">
        <f t="shared" si="772"/>
        <v>0</v>
      </c>
      <c r="C410" s="98">
        <f t="shared" si="773"/>
        <v>0</v>
      </c>
      <c r="D410" s="97">
        <f t="shared" si="774"/>
        <v>0.46863373112283774</v>
      </c>
      <c r="E410" s="97">
        <f t="shared" si="775"/>
        <v>0</v>
      </c>
      <c r="F410" s="98">
        <f t="shared" si="776"/>
        <v>0.46863373112283774</v>
      </c>
      <c r="G410" s="97">
        <f t="shared" si="777"/>
        <v>0.70053851393890465</v>
      </c>
      <c r="H410" s="97">
        <f t="shared" si="778"/>
        <v>0</v>
      </c>
      <c r="I410" s="98">
        <f t="shared" si="779"/>
        <v>0.70053851393890465</v>
      </c>
      <c r="J410" s="97">
        <f t="shared" si="780"/>
        <v>0</v>
      </c>
      <c r="K410" s="97">
        <f t="shared" si="781"/>
        <v>0</v>
      </c>
      <c r="L410" s="98">
        <f t="shared" si="782"/>
        <v>0</v>
      </c>
      <c r="M410" s="98">
        <f t="shared" si="783"/>
        <v>11</v>
      </c>
      <c r="N410" s="97" t="s">
        <v>8187</v>
      </c>
      <c r="O410" s="97"/>
      <c r="P410" s="97"/>
      <c r="Q410" s="98">
        <f t="shared" si="849"/>
        <v>11</v>
      </c>
      <c r="R410" s="97">
        <f t="shared" si="784"/>
        <v>105.87231873866266</v>
      </c>
      <c r="S410" s="97">
        <f t="shared" si="785"/>
        <v>98.117856063146064</v>
      </c>
      <c r="T410" s="97">
        <f t="shared" si="786"/>
        <v>7.7544626755165922</v>
      </c>
      <c r="U410" s="97" t="str">
        <f t="shared" si="787"/>
        <v>QSOS</v>
      </c>
      <c r="V410" s="97">
        <f t="shared" si="788"/>
        <v>261.88214393685394</v>
      </c>
      <c r="W410" s="97">
        <f t="shared" si="533"/>
        <v>398</v>
      </c>
      <c r="X410" s="97">
        <f>SIN((90-$Y$9)*$AE$8)*TAN($AE$9*$AE$8)/TAN((90-'C'!$F299)*$AE$8)</f>
        <v>-0.36541528600534201</v>
      </c>
      <c r="Y410" s="97">
        <f t="shared" si="789"/>
        <v>3.9313065427916092</v>
      </c>
      <c r="Z410" s="97">
        <f t="shared" si="790"/>
        <v>2.2206545302661578</v>
      </c>
      <c r="AA410" s="97">
        <f t="shared" si="791"/>
        <v>-9.4712662575694377</v>
      </c>
      <c r="AB410" s="97">
        <f t="shared" si="792"/>
        <v>63.235932093769605</v>
      </c>
      <c r="AC410" s="97">
        <f t="shared" si="793"/>
        <v>-72.707198351339045</v>
      </c>
      <c r="AD410" s="97">
        <f t="shared" si="794"/>
        <v>126.23533416379982</v>
      </c>
      <c r="AE410" s="97">
        <f>(COS( 90.833*$AE$8)-SIN($Y$9*$AE$8)*SIN('C'!$F299*$AE$8))/COS($Y$9*$AE$8)/COS('C'!$F299*$AE$8)</f>
        <v>6.8126129672541461E-2</v>
      </c>
      <c r="AF410" s="97">
        <f t="shared" si="795"/>
        <v>86.093634628188141</v>
      </c>
      <c r="AG410" s="97">
        <f>('C'!$E299+$AG$9+$AA$9/15)</f>
        <v>11.965777777777777</v>
      </c>
      <c r="AH410" s="97">
        <f t="shared" si="796"/>
        <v>0</v>
      </c>
      <c r="AI410" s="97">
        <f t="shared" si="797"/>
        <v>0</v>
      </c>
      <c r="AJ410" s="97">
        <f t="shared" si="798"/>
        <v>0</v>
      </c>
      <c r="AK410" s="97">
        <f t="shared" si="799"/>
        <v>0</v>
      </c>
      <c r="AL410" s="97">
        <f t="shared" si="800"/>
        <v>0</v>
      </c>
      <c r="AM410" s="97"/>
      <c r="AN410" s="97"/>
      <c r="AO410" s="97">
        <f t="shared" si="801"/>
        <v>0</v>
      </c>
      <c r="AP410" s="97">
        <f>SIN((90-$Y$9)*$AE$8)*TAN($AC$10*$AE$8)/TAN((90-'C'!$F299)*$AE$8)</f>
        <v>2.9542555976803862E-2</v>
      </c>
      <c r="AQ410" s="97">
        <f t="shared" si="802"/>
        <v>2.5695650812758871E-2</v>
      </c>
      <c r="AR410" s="97">
        <f t="shared" si="803"/>
        <v>1.0127663357422376</v>
      </c>
      <c r="AS410" s="97">
        <f t="shared" si="804"/>
        <v>1.6715641635695451</v>
      </c>
      <c r="AT410" s="97">
        <f t="shared" si="805"/>
        <v>-9.106959298875525</v>
      </c>
      <c r="AU410" s="97">
        <f t="shared" si="806"/>
        <v>10.778523462445071</v>
      </c>
      <c r="AV410" s="97">
        <f t="shared" si="807"/>
        <v>187.43539513530598</v>
      </c>
      <c r="AW410" s="97" t="s">
        <v>8053</v>
      </c>
      <c r="AX410" s="97" t="s">
        <v>8053</v>
      </c>
      <c r="AY410" s="97" t="s">
        <v>8053</v>
      </c>
      <c r="AZ410" s="97">
        <f t="shared" si="808"/>
        <v>11.247209546948106</v>
      </c>
      <c r="BA410" s="97">
        <f t="shared" si="809"/>
        <v>11.247209546948106</v>
      </c>
      <c r="BB410" s="97">
        <f t="shared" si="810"/>
        <v>0.46863373112283774</v>
      </c>
      <c r="BC410" s="97">
        <f t="shared" si="811"/>
        <v>0</v>
      </c>
      <c r="BD410" s="97">
        <f t="shared" si="812"/>
        <v>0</v>
      </c>
      <c r="BE410" s="97">
        <f t="shared" si="813"/>
        <v>0</v>
      </c>
      <c r="BF410" s="97">
        <f>SIN((90-$Y$9)*$AE$8)*TAN($AC$9*$AE$8)/TAN((90-'C'!$F299)*$AE$8)</f>
        <v>0.36541528600534218</v>
      </c>
      <c r="BG410" s="97">
        <f t="shared" si="814"/>
        <v>3.9313065427916136</v>
      </c>
      <c r="BH410" s="97">
        <f t="shared" si="815"/>
        <v>2.2206545302661587</v>
      </c>
      <c r="BI410" s="97">
        <f t="shared" si="816"/>
        <v>9.4712662575694377</v>
      </c>
      <c r="BJ410" s="97">
        <f t="shared" si="817"/>
        <v>-63.235932093769613</v>
      </c>
      <c r="BK410" s="97">
        <f t="shared" si="818"/>
        <v>72.707198351339045</v>
      </c>
      <c r="BL410" s="97">
        <f t="shared" si="819"/>
        <v>233.76466583620018</v>
      </c>
      <c r="BM410" s="97" t="s">
        <v>8053</v>
      </c>
      <c r="BN410" s="97" t="s">
        <v>8053</v>
      </c>
      <c r="BO410" s="97" t="s">
        <v>8053</v>
      </c>
      <c r="BP410" s="97">
        <f t="shared" si="820"/>
        <v>16.812924334533712</v>
      </c>
      <c r="BQ410" s="97">
        <f t="shared" si="821"/>
        <v>16.812924334533712</v>
      </c>
      <c r="BR410" s="97">
        <f t="shared" si="822"/>
        <v>0.70053851393890465</v>
      </c>
      <c r="BS410" s="97">
        <f t="shared" si="823"/>
        <v>0</v>
      </c>
      <c r="BT410" s="97">
        <f t="shared" si="824"/>
        <v>0</v>
      </c>
      <c r="BU410" s="97">
        <f t="shared" si="825"/>
        <v>0</v>
      </c>
      <c r="BV410" s="97">
        <f>SIN((90-$Y$9)*$AE$8)*TAN($AE$10*$AE$8)/TAN((90-'C'!$F299)*$AE$8)</f>
        <v>-2.9542555976803855E-2</v>
      </c>
      <c r="BW410" s="97">
        <f t="shared" si="826"/>
        <v>2.5695650812758864E-2</v>
      </c>
      <c r="BX410" s="97">
        <f t="shared" si="827"/>
        <v>1.0127663357422376</v>
      </c>
      <c r="BY410" s="97">
        <f t="shared" si="828"/>
        <v>-1.6715641635695446</v>
      </c>
      <c r="BZ410" s="97">
        <f t="shared" si="829"/>
        <v>9.1069592988755232</v>
      </c>
      <c r="CA410" s="97">
        <f t="shared" si="830"/>
        <v>-10.778523462445069</v>
      </c>
      <c r="CB410" s="97">
        <f t="shared" si="831"/>
        <v>172.56460486469402</v>
      </c>
      <c r="CC410" s="97" t="s">
        <v>8053</v>
      </c>
      <c r="CD410" s="97" t="s">
        <v>8053</v>
      </c>
      <c r="CE410" s="97" t="s">
        <v>8053</v>
      </c>
      <c r="CF410" s="97">
        <f t="shared" si="832"/>
        <v>0</v>
      </c>
      <c r="CG410" s="97">
        <f t="shared" si="833"/>
        <v>0</v>
      </c>
      <c r="CH410" s="97">
        <f t="shared" si="834"/>
        <v>0</v>
      </c>
      <c r="CI410" s="97">
        <f t="shared" si="835"/>
        <v>0</v>
      </c>
      <c r="CJ410" s="97">
        <f t="shared" si="836"/>
        <v>0</v>
      </c>
      <c r="CK410" s="97">
        <f t="shared" si="837"/>
        <v>0</v>
      </c>
      <c r="CL410" s="97">
        <f>90-'C'!$F299</f>
        <v>97.17</v>
      </c>
      <c r="CM410" s="97">
        <v>11</v>
      </c>
      <c r="CN410" s="97" t="s">
        <v>8187</v>
      </c>
      <c r="CO410" s="97"/>
      <c r="CP410" s="97"/>
      <c r="CQ410" s="97"/>
      <c r="CR410" s="97" t="s">
        <v>8216</v>
      </c>
      <c r="CS410" s="97">
        <f t="shared" si="838"/>
        <v>11</v>
      </c>
      <c r="CT410" s="97">
        <f t="shared" si="839"/>
        <v>34.31666666666667</v>
      </c>
      <c r="CU410" s="97">
        <f>'C'!F299</f>
        <v>-7.17</v>
      </c>
      <c r="CV410" s="97">
        <f t="shared" si="840"/>
        <v>3.1415926535897931</v>
      </c>
      <c r="CW410" s="97">
        <f t="shared" si="841"/>
        <v>1.7453292519943295E-2</v>
      </c>
      <c r="CX410" s="97">
        <f t="shared" si="842"/>
        <v>57.295779513082323</v>
      </c>
      <c r="CY410" s="97">
        <f t="shared" si="843"/>
        <v>0.59893882164272083</v>
      </c>
      <c r="CZ410" s="97">
        <f t="shared" si="844"/>
        <v>-0.12514010736799341</v>
      </c>
      <c r="DA410" s="97">
        <f t="shared" si="845"/>
        <v>1.5026173892708872</v>
      </c>
      <c r="DB410" s="97">
        <f t="shared" si="846"/>
        <v>-81.882143936853936</v>
      </c>
      <c r="DC410" s="97">
        <f t="shared" si="847"/>
        <v>98.117856063146064</v>
      </c>
      <c r="DD410" s="97">
        <f t="shared" si="848"/>
        <v>261.88214393685394</v>
      </c>
      <c r="DE410" s="97"/>
      <c r="DF410" s="97"/>
      <c r="DG410" s="97"/>
      <c r="DH410" s="97"/>
      <c r="DI410" s="97"/>
      <c r="DJ410" s="97"/>
      <c r="DK410" s="97"/>
      <c r="DL410" s="97"/>
      <c r="DM410" s="97"/>
      <c r="DN410" s="97"/>
      <c r="DO410" s="97"/>
    </row>
    <row r="411" spans="1:119" ht="30" customHeight="1" x14ac:dyDescent="0.2">
      <c r="A411" s="97">
        <f t="shared" si="771"/>
        <v>0</v>
      </c>
      <c r="B411" s="97">
        <f t="shared" si="772"/>
        <v>0</v>
      </c>
      <c r="C411" s="98">
        <f t="shared" si="773"/>
        <v>0</v>
      </c>
      <c r="D411" s="97">
        <f t="shared" si="774"/>
        <v>0.46822138245727457</v>
      </c>
      <c r="E411" s="97">
        <f t="shared" si="775"/>
        <v>0</v>
      </c>
      <c r="F411" s="98">
        <f t="shared" si="776"/>
        <v>0.46822138245727457</v>
      </c>
      <c r="G411" s="97">
        <f t="shared" si="777"/>
        <v>0.70177735108711159</v>
      </c>
      <c r="H411" s="97">
        <f t="shared" si="778"/>
        <v>0</v>
      </c>
      <c r="I411" s="98">
        <f t="shared" si="779"/>
        <v>0.70177735108711159</v>
      </c>
      <c r="J411" s="97">
        <f t="shared" si="780"/>
        <v>0</v>
      </c>
      <c r="K411" s="97">
        <f t="shared" si="781"/>
        <v>0</v>
      </c>
      <c r="L411" s="98">
        <f t="shared" si="782"/>
        <v>0</v>
      </c>
      <c r="M411" s="98">
        <f t="shared" si="783"/>
        <v>12</v>
      </c>
      <c r="N411" s="97"/>
      <c r="O411" s="97" t="s">
        <v>8188</v>
      </c>
      <c r="P411" s="97"/>
      <c r="Q411" s="98">
        <f t="shared" si="849"/>
        <v>12</v>
      </c>
      <c r="R411" s="97">
        <f t="shared" si="784"/>
        <v>105.87231873866266</v>
      </c>
      <c r="S411" s="97">
        <f t="shared" si="785"/>
        <v>98.573016683124777</v>
      </c>
      <c r="T411" s="97">
        <f t="shared" si="786"/>
        <v>7.2993020555378791</v>
      </c>
      <c r="U411" s="97" t="str">
        <f t="shared" si="787"/>
        <v>QSOS</v>
      </c>
      <c r="V411" s="97">
        <f t="shared" si="788"/>
        <v>261.42698331687524</v>
      </c>
      <c r="W411" s="97">
        <f t="shared" si="533"/>
        <v>399</v>
      </c>
      <c r="X411" s="97">
        <f>SIN((90-$Y$9)*$AE$8)*TAN($AE$9*$AE$8)/TAN((90-'C'!$F300)*$AE$8)</f>
        <v>-0.38474414876229052</v>
      </c>
      <c r="Y411" s="97">
        <f t="shared" si="789"/>
        <v>3.9313065427916092</v>
      </c>
      <c r="Z411" s="97">
        <f t="shared" si="790"/>
        <v>2.2206545302661578</v>
      </c>
      <c r="AA411" s="97">
        <f t="shared" si="791"/>
        <v>-9.9772476309238751</v>
      </c>
      <c r="AB411" s="97">
        <f t="shared" si="792"/>
        <v>63.235932093769605</v>
      </c>
      <c r="AC411" s="97">
        <f t="shared" si="793"/>
        <v>-73.213179724693475</v>
      </c>
      <c r="AD411" s="97">
        <f t="shared" si="794"/>
        <v>126.74131553715426</v>
      </c>
      <c r="AE411" s="97">
        <f>(COS( 90.833*$AE$8)-SIN($Y$9*$AE$8)*SIN('C'!$F300*$AE$8))/COS($Y$9*$AE$8)/COS('C'!$F300*$AE$8)</f>
        <v>7.2653108913719941E-2</v>
      </c>
      <c r="AF411" s="97">
        <f t="shared" si="795"/>
        <v>85.833612632625403</v>
      </c>
      <c r="AG411" s="97">
        <f>('C'!$E300+$AG$9+$AA$9/15)</f>
        <v>11.96177777777778</v>
      </c>
      <c r="AH411" s="97">
        <f t="shared" si="796"/>
        <v>0</v>
      </c>
      <c r="AI411" s="97">
        <f t="shared" si="797"/>
        <v>0</v>
      </c>
      <c r="AJ411" s="97">
        <f t="shared" si="798"/>
        <v>0</v>
      </c>
      <c r="AK411" s="97">
        <f t="shared" si="799"/>
        <v>0</v>
      </c>
      <c r="AL411" s="97">
        <f t="shared" si="800"/>
        <v>0</v>
      </c>
      <c r="AM411" s="97"/>
      <c r="AN411" s="97"/>
      <c r="AO411" s="97">
        <f t="shared" si="801"/>
        <v>0</v>
      </c>
      <c r="AP411" s="97">
        <f>SIN((90-$Y$9)*$AE$8)*TAN($AC$10*$AE$8)/TAN((90-'C'!$F300)*$AE$8)</f>
        <v>3.110522735874699E-2</v>
      </c>
      <c r="AQ411" s="97">
        <f t="shared" si="802"/>
        <v>2.5695650812758871E-2</v>
      </c>
      <c r="AR411" s="97">
        <f t="shared" si="803"/>
        <v>1.0127663357422376</v>
      </c>
      <c r="AS411" s="97">
        <f t="shared" si="804"/>
        <v>1.760009683172318</v>
      </c>
      <c r="AT411" s="97">
        <f t="shared" si="805"/>
        <v>-9.106959298875525</v>
      </c>
      <c r="AU411" s="97">
        <f t="shared" si="806"/>
        <v>10.866968982047844</v>
      </c>
      <c r="AV411" s="97">
        <f t="shared" si="807"/>
        <v>187.34694961570321</v>
      </c>
      <c r="AW411" s="97" t="s">
        <v>8053</v>
      </c>
      <c r="AX411" s="97" t="s">
        <v>8053</v>
      </c>
      <c r="AY411" s="97" t="s">
        <v>8053</v>
      </c>
      <c r="AZ411" s="97">
        <f t="shared" si="808"/>
        <v>11.23731317897459</v>
      </c>
      <c r="BA411" s="97">
        <f t="shared" si="809"/>
        <v>11.23731317897459</v>
      </c>
      <c r="BB411" s="97">
        <f t="shared" si="810"/>
        <v>0.46822138245727457</v>
      </c>
      <c r="BC411" s="97">
        <f t="shared" si="811"/>
        <v>0</v>
      </c>
      <c r="BD411" s="97">
        <f t="shared" si="812"/>
        <v>0</v>
      </c>
      <c r="BE411" s="97">
        <f t="shared" si="813"/>
        <v>0</v>
      </c>
      <c r="BF411" s="97">
        <f>SIN((90-$Y$9)*$AE$8)*TAN($AC$9*$AE$8)/TAN((90-'C'!$F300)*$AE$8)</f>
        <v>0.38474414876229068</v>
      </c>
      <c r="BG411" s="97">
        <f t="shared" si="814"/>
        <v>3.9313065427916136</v>
      </c>
      <c r="BH411" s="97">
        <f t="shared" si="815"/>
        <v>2.2206545302661587</v>
      </c>
      <c r="BI411" s="97">
        <f t="shared" si="816"/>
        <v>9.9772476309238751</v>
      </c>
      <c r="BJ411" s="97">
        <f t="shared" si="817"/>
        <v>-63.235932093769613</v>
      </c>
      <c r="BK411" s="97">
        <f t="shared" si="818"/>
        <v>73.213179724693489</v>
      </c>
      <c r="BL411" s="97">
        <f t="shared" si="819"/>
        <v>233.25868446284574</v>
      </c>
      <c r="BM411" s="97" t="s">
        <v>8053</v>
      </c>
      <c r="BN411" s="97" t="s">
        <v>8053</v>
      </c>
      <c r="BO411" s="97" t="s">
        <v>8053</v>
      </c>
      <c r="BP411" s="97">
        <f t="shared" si="820"/>
        <v>16.842656426090677</v>
      </c>
      <c r="BQ411" s="97">
        <f t="shared" si="821"/>
        <v>16.842656426090677</v>
      </c>
      <c r="BR411" s="97">
        <f t="shared" si="822"/>
        <v>0.70177735108711159</v>
      </c>
      <c r="BS411" s="97">
        <f t="shared" si="823"/>
        <v>0</v>
      </c>
      <c r="BT411" s="97">
        <f t="shared" si="824"/>
        <v>0</v>
      </c>
      <c r="BU411" s="97">
        <f t="shared" si="825"/>
        <v>0</v>
      </c>
      <c r="BV411" s="97">
        <f>SIN((90-$Y$9)*$AE$8)*TAN($AE$10*$AE$8)/TAN((90-'C'!$F300)*$AE$8)</f>
        <v>-3.1105227358746979E-2</v>
      </c>
      <c r="BW411" s="97">
        <f t="shared" si="826"/>
        <v>2.5695650812758864E-2</v>
      </c>
      <c r="BX411" s="97">
        <f t="shared" si="827"/>
        <v>1.0127663357422376</v>
      </c>
      <c r="BY411" s="97">
        <f t="shared" si="828"/>
        <v>-1.7600096831723175</v>
      </c>
      <c r="BZ411" s="97">
        <f t="shared" si="829"/>
        <v>9.1069592988755232</v>
      </c>
      <c r="CA411" s="97">
        <f t="shared" si="830"/>
        <v>-10.86696898204784</v>
      </c>
      <c r="CB411" s="97">
        <f t="shared" si="831"/>
        <v>172.65305038429679</v>
      </c>
      <c r="CC411" s="97" t="s">
        <v>8053</v>
      </c>
      <c r="CD411" s="97" t="s">
        <v>8053</v>
      </c>
      <c r="CE411" s="97" t="s">
        <v>8053</v>
      </c>
      <c r="CF411" s="97">
        <f t="shared" si="832"/>
        <v>0</v>
      </c>
      <c r="CG411" s="97">
        <f t="shared" si="833"/>
        <v>0</v>
      </c>
      <c r="CH411" s="97">
        <f t="shared" si="834"/>
        <v>0</v>
      </c>
      <c r="CI411" s="97">
        <f t="shared" si="835"/>
        <v>0</v>
      </c>
      <c r="CJ411" s="97">
        <f t="shared" si="836"/>
        <v>0</v>
      </c>
      <c r="CK411" s="97">
        <f t="shared" si="837"/>
        <v>0</v>
      </c>
      <c r="CL411" s="97">
        <f>90-'C'!$F300</f>
        <v>97.545000000000002</v>
      </c>
      <c r="CM411" s="97">
        <v>12</v>
      </c>
      <c r="CN411" s="97"/>
      <c r="CO411" s="97" t="s">
        <v>8188</v>
      </c>
      <c r="CP411" s="97"/>
      <c r="CQ411" s="97"/>
      <c r="CR411" s="97" t="s">
        <v>8216</v>
      </c>
      <c r="CS411" s="97">
        <f t="shared" si="838"/>
        <v>12</v>
      </c>
      <c r="CT411" s="97">
        <f t="shared" si="839"/>
        <v>34.31666666666667</v>
      </c>
      <c r="CU411" s="97">
        <f>'C'!F300</f>
        <v>-7.5449999999999999</v>
      </c>
      <c r="CV411" s="97">
        <f t="shared" si="840"/>
        <v>3.1415926535897931</v>
      </c>
      <c r="CW411" s="97">
        <f t="shared" si="841"/>
        <v>1.7453292519943295E-2</v>
      </c>
      <c r="CX411" s="97">
        <f t="shared" si="842"/>
        <v>57.295779513082323</v>
      </c>
      <c r="CY411" s="97">
        <f t="shared" si="843"/>
        <v>0.59893882164272083</v>
      </c>
      <c r="CZ411" s="97">
        <f t="shared" si="844"/>
        <v>-0.13168509206297216</v>
      </c>
      <c r="DA411" s="97">
        <f t="shared" si="845"/>
        <v>1.4980791493207113</v>
      </c>
      <c r="DB411" s="97">
        <f t="shared" si="846"/>
        <v>-81.426983316875223</v>
      </c>
      <c r="DC411" s="97">
        <f t="shared" si="847"/>
        <v>98.573016683124777</v>
      </c>
      <c r="DD411" s="97">
        <f t="shared" si="848"/>
        <v>261.42698331687524</v>
      </c>
      <c r="DE411" s="97"/>
      <c r="DF411" s="97"/>
      <c r="DG411" s="97"/>
      <c r="DH411" s="97"/>
      <c r="DI411" s="97"/>
      <c r="DJ411" s="97"/>
      <c r="DK411" s="97"/>
      <c r="DL411" s="97"/>
      <c r="DM411" s="97"/>
      <c r="DN411" s="97"/>
      <c r="DO411" s="97"/>
    </row>
    <row r="412" spans="1:119" ht="30" customHeight="1" x14ac:dyDescent="0.2">
      <c r="A412" s="97">
        <f t="shared" si="771"/>
        <v>0</v>
      </c>
      <c r="B412" s="97">
        <f t="shared" si="772"/>
        <v>0</v>
      </c>
      <c r="C412" s="98">
        <f t="shared" si="773"/>
        <v>0</v>
      </c>
      <c r="D412" s="97">
        <f t="shared" si="774"/>
        <v>0.46780925269374202</v>
      </c>
      <c r="E412" s="97">
        <f t="shared" si="775"/>
        <v>0</v>
      </c>
      <c r="F412" s="98">
        <f t="shared" si="776"/>
        <v>0.46780925269374202</v>
      </c>
      <c r="G412" s="97">
        <f t="shared" si="777"/>
        <v>0.7030170532151595</v>
      </c>
      <c r="H412" s="97">
        <f t="shared" si="778"/>
        <v>0</v>
      </c>
      <c r="I412" s="98">
        <f t="shared" si="779"/>
        <v>0.7030170532151595</v>
      </c>
      <c r="J412" s="97">
        <f t="shared" si="780"/>
        <v>0</v>
      </c>
      <c r="K412" s="97">
        <f t="shared" si="781"/>
        <v>0</v>
      </c>
      <c r="L412" s="98">
        <f t="shared" si="782"/>
        <v>0</v>
      </c>
      <c r="M412" s="98">
        <f t="shared" si="783"/>
        <v>13</v>
      </c>
      <c r="N412" s="97"/>
      <c r="O412" s="97"/>
      <c r="P412" s="97">
        <f>$D400</f>
        <v>0.4731615445582113</v>
      </c>
      <c r="Q412" s="98">
        <f t="shared" si="849"/>
        <v>13</v>
      </c>
      <c r="R412" s="97">
        <f t="shared" si="784"/>
        <v>105.87231873866266</v>
      </c>
      <c r="S412" s="97">
        <f t="shared" si="785"/>
        <v>99.027113574322428</v>
      </c>
      <c r="T412" s="97">
        <f t="shared" si="786"/>
        <v>6.8452051643402285</v>
      </c>
      <c r="U412" s="97" t="str">
        <f t="shared" si="787"/>
        <v>QSOS</v>
      </c>
      <c r="V412" s="97">
        <f t="shared" si="788"/>
        <v>260.97288642567759</v>
      </c>
      <c r="W412" s="97">
        <f t="shared" si="533"/>
        <v>400</v>
      </c>
      <c r="X412" s="97">
        <f>SIN((90-$Y$9)*$AE$8)*TAN($AE$9*$AE$8)/TAN((90-'C'!$F301)*$AE$8)</f>
        <v>-0.40405487398281709</v>
      </c>
      <c r="Y412" s="97">
        <f t="shared" si="789"/>
        <v>3.9313065427916092</v>
      </c>
      <c r="Z412" s="97">
        <f t="shared" si="790"/>
        <v>2.2206545302661578</v>
      </c>
      <c r="AA412" s="97">
        <f t="shared" si="791"/>
        <v>-10.483540397021166</v>
      </c>
      <c r="AB412" s="97">
        <f t="shared" si="792"/>
        <v>63.235932093769605</v>
      </c>
      <c r="AC412" s="97">
        <f t="shared" si="793"/>
        <v>-73.719472490790764</v>
      </c>
      <c r="AD412" s="97">
        <f t="shared" si="794"/>
        <v>127.24760830325155</v>
      </c>
      <c r="AE412" s="97">
        <f>(COS( 90.833*$AE$8)-SIN($Y$9*$AE$8)*SIN('C'!$F301*$AE$8))/COS($Y$9*$AE$8)/COS('C'!$F301*$AE$8)</f>
        <v>7.717508196659105E-2</v>
      </c>
      <c r="AF412" s="97">
        <f t="shared" si="795"/>
        <v>85.573792338526943</v>
      </c>
      <c r="AG412" s="97">
        <f>('C'!$E301+$AG$9+$AA$9/15)</f>
        <v>11.957777777777778</v>
      </c>
      <c r="AH412" s="97">
        <f t="shared" si="796"/>
        <v>0</v>
      </c>
      <c r="AI412" s="97">
        <f t="shared" si="797"/>
        <v>0</v>
      </c>
      <c r="AJ412" s="97">
        <f t="shared" si="798"/>
        <v>0</v>
      </c>
      <c r="AK412" s="97">
        <f t="shared" si="799"/>
        <v>0</v>
      </c>
      <c r="AL412" s="97">
        <f t="shared" si="800"/>
        <v>0</v>
      </c>
      <c r="AM412" s="97"/>
      <c r="AN412" s="97"/>
      <c r="AO412" s="97">
        <f t="shared" si="801"/>
        <v>0</v>
      </c>
      <c r="AP412" s="97">
        <f>SIN((90-$Y$9)*$AE$8)*TAN($AC$10*$AE$8)/TAN((90-'C'!$F301)*$AE$8)</f>
        <v>3.2666432383902246E-2</v>
      </c>
      <c r="AQ412" s="97">
        <f t="shared" si="802"/>
        <v>2.5695650812758871E-2</v>
      </c>
      <c r="AR412" s="97">
        <f t="shared" si="803"/>
        <v>1.0127663357422376</v>
      </c>
      <c r="AS412" s="97">
        <f t="shared" si="804"/>
        <v>1.8483763980440402</v>
      </c>
      <c r="AT412" s="97">
        <f t="shared" si="805"/>
        <v>-9.106959298875525</v>
      </c>
      <c r="AU412" s="97">
        <f t="shared" si="806"/>
        <v>10.955335696919565</v>
      </c>
      <c r="AV412" s="97">
        <f t="shared" si="807"/>
        <v>187.25858290083147</v>
      </c>
      <c r="AW412" s="97" t="s">
        <v>8053</v>
      </c>
      <c r="AX412" s="97" t="s">
        <v>8053</v>
      </c>
      <c r="AY412" s="97" t="s">
        <v>8053</v>
      </c>
      <c r="AZ412" s="97">
        <f t="shared" si="808"/>
        <v>11.227422064649808</v>
      </c>
      <c r="BA412" s="97">
        <f t="shared" si="809"/>
        <v>11.227422064649808</v>
      </c>
      <c r="BB412" s="97">
        <f t="shared" si="810"/>
        <v>0.46780925269374202</v>
      </c>
      <c r="BC412" s="97">
        <f t="shared" si="811"/>
        <v>0</v>
      </c>
      <c r="BD412" s="97">
        <f t="shared" si="812"/>
        <v>0</v>
      </c>
      <c r="BE412" s="97">
        <f t="shared" si="813"/>
        <v>0</v>
      </c>
      <c r="BF412" s="97">
        <f>SIN((90-$Y$9)*$AE$8)*TAN($AC$9*$AE$8)/TAN((90-'C'!$F301)*$AE$8)</f>
        <v>0.40405487398281731</v>
      </c>
      <c r="BG412" s="97">
        <f t="shared" si="814"/>
        <v>3.9313065427916136</v>
      </c>
      <c r="BH412" s="97">
        <f t="shared" si="815"/>
        <v>2.2206545302661587</v>
      </c>
      <c r="BI412" s="97">
        <f t="shared" si="816"/>
        <v>10.483540397021168</v>
      </c>
      <c r="BJ412" s="97">
        <f t="shared" si="817"/>
        <v>-63.235932093769613</v>
      </c>
      <c r="BK412" s="97">
        <f t="shared" si="818"/>
        <v>73.719472490790778</v>
      </c>
      <c r="BL412" s="97">
        <f t="shared" si="819"/>
        <v>232.75239169674845</v>
      </c>
      <c r="BM412" s="97" t="s">
        <v>8053</v>
      </c>
      <c r="BN412" s="97" t="s">
        <v>8053</v>
      </c>
      <c r="BO412" s="97" t="s">
        <v>8053</v>
      </c>
      <c r="BP412" s="97">
        <f t="shared" si="820"/>
        <v>16.872409277163829</v>
      </c>
      <c r="BQ412" s="97">
        <f t="shared" si="821"/>
        <v>16.872409277163829</v>
      </c>
      <c r="BR412" s="97">
        <f t="shared" si="822"/>
        <v>0.7030170532151595</v>
      </c>
      <c r="BS412" s="97">
        <f t="shared" si="823"/>
        <v>0</v>
      </c>
      <c r="BT412" s="97">
        <f t="shared" si="824"/>
        <v>0</v>
      </c>
      <c r="BU412" s="97">
        <f t="shared" si="825"/>
        <v>0</v>
      </c>
      <c r="BV412" s="97">
        <f>SIN((90-$Y$9)*$AE$8)*TAN($AE$10*$AE$8)/TAN((90-'C'!$F301)*$AE$8)</f>
        <v>-3.2666432383902239E-2</v>
      </c>
      <c r="BW412" s="97">
        <f t="shared" si="826"/>
        <v>2.5695650812758864E-2</v>
      </c>
      <c r="BX412" s="97">
        <f t="shared" si="827"/>
        <v>1.0127663357422376</v>
      </c>
      <c r="BY412" s="97">
        <f t="shared" si="828"/>
        <v>-1.8483763980440397</v>
      </c>
      <c r="BZ412" s="97">
        <f t="shared" si="829"/>
        <v>9.1069592988755232</v>
      </c>
      <c r="CA412" s="97">
        <f t="shared" si="830"/>
        <v>-10.955335696919564</v>
      </c>
      <c r="CB412" s="97">
        <f t="shared" si="831"/>
        <v>172.74141709916853</v>
      </c>
      <c r="CC412" s="97" t="s">
        <v>8053</v>
      </c>
      <c r="CD412" s="97" t="s">
        <v>8053</v>
      </c>
      <c r="CE412" s="97" t="s">
        <v>8053</v>
      </c>
      <c r="CF412" s="97">
        <f t="shared" si="832"/>
        <v>0</v>
      </c>
      <c r="CG412" s="97">
        <f t="shared" si="833"/>
        <v>0</v>
      </c>
      <c r="CH412" s="97">
        <f t="shared" si="834"/>
        <v>0</v>
      </c>
      <c r="CI412" s="97">
        <f t="shared" si="835"/>
        <v>0</v>
      </c>
      <c r="CJ412" s="97">
        <f t="shared" si="836"/>
        <v>0</v>
      </c>
      <c r="CK412" s="97">
        <f t="shared" si="837"/>
        <v>0</v>
      </c>
      <c r="CL412" s="97">
        <f>90-'C'!$F301</f>
        <v>97.918999999999997</v>
      </c>
      <c r="CM412" s="97">
        <v>13</v>
      </c>
      <c r="CN412" s="97"/>
      <c r="CO412" s="97"/>
      <c r="CP412" s="97">
        <f>$D400</f>
        <v>0.4731615445582113</v>
      </c>
      <c r="CQ412" s="97"/>
      <c r="CR412" s="97" t="s">
        <v>8216</v>
      </c>
      <c r="CS412" s="97">
        <f t="shared" si="838"/>
        <v>13</v>
      </c>
      <c r="CT412" s="97">
        <f t="shared" si="839"/>
        <v>34.31666666666667</v>
      </c>
      <c r="CU412" s="97">
        <f>'C'!F301</f>
        <v>-7.9189999999999996</v>
      </c>
      <c r="CV412" s="97">
        <f t="shared" si="840"/>
        <v>3.1415926535897931</v>
      </c>
      <c r="CW412" s="97">
        <f t="shared" si="841"/>
        <v>1.7453292519943295E-2</v>
      </c>
      <c r="CX412" s="97">
        <f t="shared" si="842"/>
        <v>57.295779513082323</v>
      </c>
      <c r="CY412" s="97">
        <f t="shared" si="843"/>
        <v>0.59893882164272083</v>
      </c>
      <c r="CZ412" s="97">
        <f t="shared" si="844"/>
        <v>-0.13821262346543095</v>
      </c>
      <c r="DA412" s="97">
        <f t="shared" si="845"/>
        <v>1.4935444297251932</v>
      </c>
      <c r="DB412" s="97">
        <f t="shared" si="846"/>
        <v>-80.972886425677572</v>
      </c>
      <c r="DC412" s="97">
        <f t="shared" si="847"/>
        <v>99.027113574322428</v>
      </c>
      <c r="DD412" s="97">
        <f t="shared" si="848"/>
        <v>260.97288642567759</v>
      </c>
      <c r="DE412" s="97"/>
      <c r="DF412" s="97"/>
      <c r="DG412" s="97"/>
      <c r="DH412" s="97"/>
      <c r="DI412" s="97"/>
      <c r="DJ412" s="97"/>
      <c r="DK412" s="97"/>
      <c r="DL412" s="97"/>
      <c r="DM412" s="97"/>
      <c r="DN412" s="97"/>
      <c r="DO412" s="97"/>
    </row>
    <row r="413" spans="1:119" ht="30" customHeight="1" x14ac:dyDescent="0.2">
      <c r="A413" s="97">
        <f t="shared" si="771"/>
        <v>0</v>
      </c>
      <c r="B413" s="97">
        <f t="shared" si="772"/>
        <v>0</v>
      </c>
      <c r="C413" s="98">
        <f t="shared" si="773"/>
        <v>0</v>
      </c>
      <c r="D413" s="97">
        <f t="shared" si="774"/>
        <v>0.46739798086580892</v>
      </c>
      <c r="E413" s="97">
        <f t="shared" si="775"/>
        <v>0</v>
      </c>
      <c r="F413" s="98">
        <f t="shared" si="776"/>
        <v>0.46739798086580892</v>
      </c>
      <c r="G413" s="97">
        <f t="shared" si="777"/>
        <v>0.7042540612656385</v>
      </c>
      <c r="H413" s="97">
        <f t="shared" si="778"/>
        <v>0</v>
      </c>
      <c r="I413" s="98">
        <f t="shared" si="779"/>
        <v>0.7042540612656385</v>
      </c>
      <c r="J413" s="97">
        <f t="shared" si="780"/>
        <v>0</v>
      </c>
      <c r="K413" s="97">
        <f t="shared" si="781"/>
        <v>0</v>
      </c>
      <c r="L413" s="98">
        <f t="shared" si="782"/>
        <v>0</v>
      </c>
      <c r="M413" s="98">
        <f t="shared" si="783"/>
        <v>14</v>
      </c>
      <c r="N413" s="97"/>
      <c r="O413" s="97"/>
      <c r="P413" s="97">
        <f>$E400</f>
        <v>0</v>
      </c>
      <c r="Q413" s="98">
        <f t="shared" si="849"/>
        <v>14</v>
      </c>
      <c r="R413" s="97">
        <f t="shared" si="784"/>
        <v>105.87231873866266</v>
      </c>
      <c r="S413" s="97">
        <f t="shared" si="785"/>
        <v>99.478940430841348</v>
      </c>
      <c r="T413" s="97">
        <f t="shared" si="786"/>
        <v>6.3933783078213082</v>
      </c>
      <c r="U413" s="97" t="str">
        <f t="shared" si="787"/>
        <v>QSOS</v>
      </c>
      <c r="V413" s="97">
        <f t="shared" si="788"/>
        <v>260.52105956915864</v>
      </c>
      <c r="W413" s="97">
        <f t="shared" si="533"/>
        <v>401</v>
      </c>
      <c r="X413" s="97">
        <f>SIN((90-$Y$9)*$AE$8)*TAN($AE$9*$AE$8)/TAN((90-'C'!$F302)*$AE$8)</f>
        <v>-0.42329714888627024</v>
      </c>
      <c r="Y413" s="97">
        <f t="shared" si="789"/>
        <v>3.9313065427916092</v>
      </c>
      <c r="Z413" s="97">
        <f t="shared" si="790"/>
        <v>2.2206545302661578</v>
      </c>
      <c r="AA413" s="97">
        <f t="shared" si="791"/>
        <v>-10.988863295193566</v>
      </c>
      <c r="AB413" s="97">
        <f t="shared" si="792"/>
        <v>63.235932093769605</v>
      </c>
      <c r="AC413" s="97">
        <f t="shared" si="793"/>
        <v>-74.224795388963173</v>
      </c>
      <c r="AD413" s="97">
        <f t="shared" si="794"/>
        <v>127.75293120142396</v>
      </c>
      <c r="AE413" s="97">
        <f>(COS( 90.833*$AE$8)-SIN($Y$9*$AE$8)*SIN('C'!$F302*$AE$8))/COS($Y$9*$AE$8)/COS('C'!$F302*$AE$8)</f>
        <v>8.1680274230730571E-2</v>
      </c>
      <c r="AF413" s="97">
        <f t="shared" si="795"/>
        <v>85.314845503467993</v>
      </c>
      <c r="AG413" s="97">
        <f>('C'!$E302+$AG$9+$AA$9/15)</f>
        <v>11.953777777777777</v>
      </c>
      <c r="AH413" s="97">
        <f t="shared" si="796"/>
        <v>0</v>
      </c>
      <c r="AI413" s="97">
        <f t="shared" si="797"/>
        <v>0</v>
      </c>
      <c r="AJ413" s="97">
        <f t="shared" si="798"/>
        <v>0</v>
      </c>
      <c r="AK413" s="97">
        <f t="shared" si="799"/>
        <v>0</v>
      </c>
      <c r="AL413" s="97">
        <f t="shared" si="800"/>
        <v>0</v>
      </c>
      <c r="AM413" s="97"/>
      <c r="AN413" s="97"/>
      <c r="AO413" s="97">
        <f t="shared" si="801"/>
        <v>0</v>
      </c>
      <c r="AP413" s="97">
        <f>SIN((90-$Y$9)*$AE$8)*TAN($AC$10*$AE$8)/TAN((90-'C'!$F302)*$AE$8)</f>
        <v>3.4222103438801686E-2</v>
      </c>
      <c r="AQ413" s="97">
        <f t="shared" si="802"/>
        <v>2.5695650812758871E-2</v>
      </c>
      <c r="AR413" s="97">
        <f t="shared" si="803"/>
        <v>1.0127663357422376</v>
      </c>
      <c r="AS413" s="97">
        <f t="shared" si="804"/>
        <v>1.9364342560999086</v>
      </c>
      <c r="AT413" s="97">
        <f t="shared" si="805"/>
        <v>-9.106959298875525</v>
      </c>
      <c r="AU413" s="97">
        <f t="shared" si="806"/>
        <v>11.043393554975435</v>
      </c>
      <c r="AV413" s="97">
        <f t="shared" si="807"/>
        <v>187.17052504277561</v>
      </c>
      <c r="AW413" s="97" t="s">
        <v>8053</v>
      </c>
      <c r="AX413" s="97" t="s">
        <v>8053</v>
      </c>
      <c r="AY413" s="97" t="s">
        <v>8053</v>
      </c>
      <c r="AZ413" s="97">
        <f t="shared" si="808"/>
        <v>11.217551540779414</v>
      </c>
      <c r="BA413" s="97">
        <f t="shared" si="809"/>
        <v>11.217551540779414</v>
      </c>
      <c r="BB413" s="97">
        <f t="shared" si="810"/>
        <v>0.46739798086580892</v>
      </c>
      <c r="BC413" s="97">
        <f t="shared" si="811"/>
        <v>0</v>
      </c>
      <c r="BD413" s="97">
        <f t="shared" si="812"/>
        <v>0</v>
      </c>
      <c r="BE413" s="97">
        <f t="shared" si="813"/>
        <v>0</v>
      </c>
      <c r="BF413" s="97">
        <f>SIN((90-$Y$9)*$AE$8)*TAN($AC$9*$AE$8)/TAN((90-'C'!$F302)*$AE$8)</f>
        <v>0.4232971488862704</v>
      </c>
      <c r="BG413" s="97">
        <f t="shared" si="814"/>
        <v>3.9313065427916136</v>
      </c>
      <c r="BH413" s="97">
        <f t="shared" si="815"/>
        <v>2.2206545302661587</v>
      </c>
      <c r="BI413" s="97">
        <f t="shared" si="816"/>
        <v>10.988863295193566</v>
      </c>
      <c r="BJ413" s="97">
        <f t="shared" si="817"/>
        <v>-63.235932093769613</v>
      </c>
      <c r="BK413" s="97">
        <f t="shared" si="818"/>
        <v>74.224795388963173</v>
      </c>
      <c r="BL413" s="97">
        <f t="shared" si="819"/>
        <v>232.24706879857604</v>
      </c>
      <c r="BM413" s="97" t="s">
        <v>8053</v>
      </c>
      <c r="BN413" s="97" t="s">
        <v>8053</v>
      </c>
      <c r="BO413" s="97" t="s">
        <v>8053</v>
      </c>
      <c r="BP413" s="97">
        <f t="shared" si="820"/>
        <v>16.902097470375324</v>
      </c>
      <c r="BQ413" s="97">
        <f t="shared" si="821"/>
        <v>16.902097470375324</v>
      </c>
      <c r="BR413" s="97">
        <f t="shared" si="822"/>
        <v>0.7042540612656385</v>
      </c>
      <c r="BS413" s="97">
        <f t="shared" si="823"/>
        <v>0</v>
      </c>
      <c r="BT413" s="97">
        <f t="shared" si="824"/>
        <v>0</v>
      </c>
      <c r="BU413" s="97">
        <f t="shared" si="825"/>
        <v>0</v>
      </c>
      <c r="BV413" s="97">
        <f>SIN((90-$Y$9)*$AE$8)*TAN($AE$10*$AE$8)/TAN((90-'C'!$F302)*$AE$8)</f>
        <v>-3.4222103438801679E-2</v>
      </c>
      <c r="BW413" s="97">
        <f t="shared" si="826"/>
        <v>2.5695650812758864E-2</v>
      </c>
      <c r="BX413" s="97">
        <f t="shared" si="827"/>
        <v>1.0127663357422376</v>
      </c>
      <c r="BY413" s="97">
        <f t="shared" si="828"/>
        <v>-1.9364342560999082</v>
      </c>
      <c r="BZ413" s="97">
        <f t="shared" si="829"/>
        <v>9.1069592988755232</v>
      </c>
      <c r="CA413" s="97">
        <f t="shared" si="830"/>
        <v>-11.043393554975431</v>
      </c>
      <c r="CB413" s="97">
        <f t="shared" si="831"/>
        <v>172.82947495722439</v>
      </c>
      <c r="CC413" s="97" t="s">
        <v>8053</v>
      </c>
      <c r="CD413" s="97" t="s">
        <v>8053</v>
      </c>
      <c r="CE413" s="97" t="s">
        <v>8053</v>
      </c>
      <c r="CF413" s="97">
        <f t="shared" si="832"/>
        <v>0</v>
      </c>
      <c r="CG413" s="97">
        <f t="shared" si="833"/>
        <v>0</v>
      </c>
      <c r="CH413" s="97">
        <f t="shared" si="834"/>
        <v>0</v>
      </c>
      <c r="CI413" s="97">
        <f t="shared" si="835"/>
        <v>0</v>
      </c>
      <c r="CJ413" s="97">
        <f t="shared" si="836"/>
        <v>0</v>
      </c>
      <c r="CK413" s="97">
        <f t="shared" si="837"/>
        <v>0</v>
      </c>
      <c r="CL413" s="97">
        <f>90-'C'!$F302</f>
        <v>98.290999999999997</v>
      </c>
      <c r="CM413" s="97">
        <v>14</v>
      </c>
      <c r="CN413" s="97"/>
      <c r="CO413" s="97"/>
      <c r="CP413" s="97">
        <f>$E400</f>
        <v>0</v>
      </c>
      <c r="CQ413" s="97"/>
      <c r="CR413" s="97" t="s">
        <v>8216</v>
      </c>
      <c r="CS413" s="97">
        <f t="shared" si="838"/>
        <v>14</v>
      </c>
      <c r="CT413" s="97">
        <f t="shared" si="839"/>
        <v>34.31666666666667</v>
      </c>
      <c r="CU413" s="97">
        <f>'C'!F302</f>
        <v>-8.2910000000000004</v>
      </c>
      <c r="CV413" s="97">
        <f t="shared" si="840"/>
        <v>3.1415926535897931</v>
      </c>
      <c r="CW413" s="97">
        <f t="shared" si="841"/>
        <v>1.7453292519943295E-2</v>
      </c>
      <c r="CX413" s="97">
        <f t="shared" si="842"/>
        <v>57.295779513082323</v>
      </c>
      <c r="CY413" s="97">
        <f t="shared" si="843"/>
        <v>0.59893882164272083</v>
      </c>
      <c r="CZ413" s="97">
        <f t="shared" si="844"/>
        <v>-0.14470524828284986</v>
      </c>
      <c r="DA413" s="97">
        <f t="shared" si="845"/>
        <v>1.4890249548657959</v>
      </c>
      <c r="DB413" s="97">
        <f t="shared" si="846"/>
        <v>-80.521059569158652</v>
      </c>
      <c r="DC413" s="97">
        <f t="shared" si="847"/>
        <v>99.478940430841348</v>
      </c>
      <c r="DD413" s="97">
        <f t="shared" si="848"/>
        <v>260.52105956915864</v>
      </c>
      <c r="DE413" s="97"/>
      <c r="DF413" s="97"/>
      <c r="DG413" s="97"/>
      <c r="DH413" s="97"/>
      <c r="DI413" s="97"/>
      <c r="DJ413" s="97"/>
      <c r="DK413" s="97"/>
      <c r="DL413" s="97"/>
      <c r="DM413" s="97"/>
      <c r="DN413" s="97"/>
      <c r="DO413" s="97"/>
    </row>
    <row r="414" spans="1:119" ht="30" customHeight="1" x14ac:dyDescent="0.2">
      <c r="A414" s="97">
        <f t="shared" si="771"/>
        <v>0</v>
      </c>
      <c r="B414" s="97">
        <f t="shared" si="772"/>
        <v>0</v>
      </c>
      <c r="C414" s="98">
        <f t="shared" si="773"/>
        <v>0</v>
      </c>
      <c r="D414" s="97">
        <f t="shared" si="774"/>
        <v>0.46698755194297475</v>
      </c>
      <c r="E414" s="97">
        <f t="shared" si="775"/>
        <v>0</v>
      </c>
      <c r="F414" s="98">
        <f t="shared" si="776"/>
        <v>0.46698755194297475</v>
      </c>
      <c r="G414" s="97">
        <f t="shared" si="777"/>
        <v>0.70548855505360331</v>
      </c>
      <c r="H414" s="97">
        <f t="shared" si="778"/>
        <v>0</v>
      </c>
      <c r="I414" s="98">
        <f t="shared" si="779"/>
        <v>0.70548855505360331</v>
      </c>
      <c r="J414" s="97">
        <f t="shared" si="780"/>
        <v>0</v>
      </c>
      <c r="K414" s="97">
        <f t="shared" si="781"/>
        <v>0</v>
      </c>
      <c r="L414" s="98">
        <f t="shared" si="782"/>
        <v>0</v>
      </c>
      <c r="M414" s="98">
        <f t="shared" si="783"/>
        <v>15</v>
      </c>
      <c r="N414" s="97"/>
      <c r="O414" s="97"/>
      <c r="P414" s="97">
        <f>$J400</f>
        <v>0</v>
      </c>
      <c r="Q414" s="98">
        <f t="shared" si="849"/>
        <v>15</v>
      </c>
      <c r="R414" s="97">
        <f t="shared" si="784"/>
        <v>105.87231873866266</v>
      </c>
      <c r="S414" s="97">
        <f t="shared" si="785"/>
        <v>99.928504307333498</v>
      </c>
      <c r="T414" s="97">
        <f t="shared" si="786"/>
        <v>5.9438144313291588</v>
      </c>
      <c r="U414" s="97" t="str">
        <f t="shared" si="787"/>
        <v>QSOS</v>
      </c>
      <c r="V414" s="97">
        <f t="shared" si="788"/>
        <v>260.07149569266653</v>
      </c>
      <c r="W414" s="97">
        <f t="shared" si="533"/>
        <v>402</v>
      </c>
      <c r="X414" s="97">
        <f>SIN((90-$Y$9)*$AE$8)*TAN($AE$9*$AE$8)/TAN((90-'C'!$F303)*$AE$8)</f>
        <v>-0.44247212060869917</v>
      </c>
      <c r="Y414" s="97">
        <f t="shared" si="789"/>
        <v>3.9313065427916092</v>
      </c>
      <c r="Z414" s="97">
        <f t="shared" si="790"/>
        <v>2.2206545302661578</v>
      </c>
      <c r="AA414" s="97">
        <f t="shared" si="791"/>
        <v>-11.49328105886087</v>
      </c>
      <c r="AB414" s="97">
        <f t="shared" si="792"/>
        <v>63.235932093769605</v>
      </c>
      <c r="AC414" s="97">
        <f t="shared" si="793"/>
        <v>-74.729213152630479</v>
      </c>
      <c r="AD414" s="97">
        <f t="shared" si="794"/>
        <v>128.25734896509127</v>
      </c>
      <c r="AE414" s="97">
        <f>(COS( 90.833*$AE$8)-SIN($Y$9*$AE$8)*SIN('C'!$F303*$AE$8))/COS($Y$9*$AE$8)/COS('C'!$F303*$AE$8)</f>
        <v>8.6168964295246814E-2</v>
      </c>
      <c r="AF414" s="97">
        <f t="shared" si="795"/>
        <v>85.056751757816087</v>
      </c>
      <c r="AG414" s="97">
        <f>('C'!$E303+$AG$9+$AA$9/15)</f>
        <v>11.949777777777779</v>
      </c>
      <c r="AH414" s="97">
        <f t="shared" si="796"/>
        <v>0</v>
      </c>
      <c r="AI414" s="97">
        <f t="shared" si="797"/>
        <v>0</v>
      </c>
      <c r="AJ414" s="97">
        <f t="shared" si="798"/>
        <v>0</v>
      </c>
      <c r="AK414" s="97">
        <f t="shared" si="799"/>
        <v>0</v>
      </c>
      <c r="AL414" s="97">
        <f t="shared" si="800"/>
        <v>0</v>
      </c>
      <c r="AM414" s="97"/>
      <c r="AN414" s="97"/>
      <c r="AO414" s="97">
        <f t="shared" si="801"/>
        <v>0</v>
      </c>
      <c r="AP414" s="97">
        <f>SIN((90-$Y$9)*$AE$8)*TAN($AC$10*$AE$8)/TAN((90-'C'!$F303)*$AE$8)</f>
        <v>3.5772333265408358E-2</v>
      </c>
      <c r="AQ414" s="97">
        <f t="shared" si="802"/>
        <v>2.5695650812758871E-2</v>
      </c>
      <c r="AR414" s="97">
        <f t="shared" si="803"/>
        <v>1.0127663357422376</v>
      </c>
      <c r="AS414" s="97">
        <f t="shared" si="804"/>
        <v>2.0241886683202535</v>
      </c>
      <c r="AT414" s="97">
        <f t="shared" si="805"/>
        <v>-9.106959298875525</v>
      </c>
      <c r="AU414" s="97">
        <f t="shared" si="806"/>
        <v>11.131147967195778</v>
      </c>
      <c r="AV414" s="97">
        <f t="shared" si="807"/>
        <v>187.08277063055527</v>
      </c>
      <c r="AW414" s="97" t="s">
        <v>8053</v>
      </c>
      <c r="AX414" s="97" t="s">
        <v>8053</v>
      </c>
      <c r="AY414" s="97" t="s">
        <v>8053</v>
      </c>
      <c r="AZ414" s="97">
        <f t="shared" si="808"/>
        <v>11.207701246631395</v>
      </c>
      <c r="BA414" s="97">
        <f t="shared" si="809"/>
        <v>11.207701246631395</v>
      </c>
      <c r="BB414" s="97">
        <f t="shared" si="810"/>
        <v>0.46698755194297475</v>
      </c>
      <c r="BC414" s="97">
        <f t="shared" si="811"/>
        <v>0</v>
      </c>
      <c r="BD414" s="97">
        <f t="shared" si="812"/>
        <v>0</v>
      </c>
      <c r="BE414" s="97">
        <f t="shared" si="813"/>
        <v>0</v>
      </c>
      <c r="BF414" s="97">
        <f>SIN((90-$Y$9)*$AE$8)*TAN($AC$9*$AE$8)/TAN((90-'C'!$F303)*$AE$8)</f>
        <v>0.44247212060869939</v>
      </c>
      <c r="BG414" s="97">
        <f t="shared" si="814"/>
        <v>3.9313065427916136</v>
      </c>
      <c r="BH414" s="97">
        <f t="shared" si="815"/>
        <v>2.2206545302661587</v>
      </c>
      <c r="BI414" s="97">
        <f t="shared" si="816"/>
        <v>11.49328105886087</v>
      </c>
      <c r="BJ414" s="97">
        <f t="shared" si="817"/>
        <v>-63.235932093769613</v>
      </c>
      <c r="BK414" s="97">
        <f t="shared" si="818"/>
        <v>74.729213152630479</v>
      </c>
      <c r="BL414" s="97">
        <f t="shared" si="819"/>
        <v>231.74265103490873</v>
      </c>
      <c r="BM414" s="97" t="s">
        <v>8053</v>
      </c>
      <c r="BN414" s="97" t="s">
        <v>8053</v>
      </c>
      <c r="BO414" s="97" t="s">
        <v>8053</v>
      </c>
      <c r="BP414" s="97">
        <f t="shared" si="820"/>
        <v>16.931725321286478</v>
      </c>
      <c r="BQ414" s="97">
        <f t="shared" si="821"/>
        <v>16.931725321286478</v>
      </c>
      <c r="BR414" s="97">
        <f t="shared" si="822"/>
        <v>0.70548855505360331</v>
      </c>
      <c r="BS414" s="97">
        <f t="shared" si="823"/>
        <v>0</v>
      </c>
      <c r="BT414" s="97">
        <f t="shared" si="824"/>
        <v>0</v>
      </c>
      <c r="BU414" s="97">
        <f t="shared" si="825"/>
        <v>0</v>
      </c>
      <c r="BV414" s="97">
        <f>SIN((90-$Y$9)*$AE$8)*TAN($AE$10*$AE$8)/TAN((90-'C'!$F303)*$AE$8)</f>
        <v>-3.5772333265408351E-2</v>
      </c>
      <c r="BW414" s="97">
        <f t="shared" si="826"/>
        <v>2.5695650812758864E-2</v>
      </c>
      <c r="BX414" s="97">
        <f t="shared" si="827"/>
        <v>1.0127663357422376</v>
      </c>
      <c r="BY414" s="97">
        <f t="shared" si="828"/>
        <v>-2.024188668320253</v>
      </c>
      <c r="BZ414" s="97">
        <f t="shared" si="829"/>
        <v>9.1069592988755232</v>
      </c>
      <c r="CA414" s="97">
        <f t="shared" si="830"/>
        <v>-11.131147967195776</v>
      </c>
      <c r="CB414" s="97">
        <f t="shared" si="831"/>
        <v>172.91722936944473</v>
      </c>
      <c r="CC414" s="97" t="s">
        <v>8053</v>
      </c>
      <c r="CD414" s="97" t="s">
        <v>8053</v>
      </c>
      <c r="CE414" s="97" t="s">
        <v>8053</v>
      </c>
      <c r="CF414" s="97">
        <f t="shared" si="832"/>
        <v>0</v>
      </c>
      <c r="CG414" s="97">
        <f t="shared" si="833"/>
        <v>0</v>
      </c>
      <c r="CH414" s="97">
        <f t="shared" si="834"/>
        <v>0</v>
      </c>
      <c r="CI414" s="97">
        <f t="shared" si="835"/>
        <v>0</v>
      </c>
      <c r="CJ414" s="97">
        <f t="shared" si="836"/>
        <v>0</v>
      </c>
      <c r="CK414" s="97">
        <f t="shared" si="837"/>
        <v>0</v>
      </c>
      <c r="CL414" s="97">
        <f>90-'C'!$F303</f>
        <v>98.661000000000001</v>
      </c>
      <c r="CM414" s="97">
        <v>15</v>
      </c>
      <c r="CN414" s="97"/>
      <c r="CO414" s="97"/>
      <c r="CP414" s="97">
        <f>$J400</f>
        <v>0</v>
      </c>
      <c r="CQ414" s="97"/>
      <c r="CR414" s="97" t="s">
        <v>8216</v>
      </c>
      <c r="CS414" s="97">
        <f t="shared" si="838"/>
        <v>15</v>
      </c>
      <c r="CT414" s="97">
        <f t="shared" si="839"/>
        <v>34.31666666666667</v>
      </c>
      <c r="CU414" s="97">
        <f>'C'!F303</f>
        <v>-8.6609999999999996</v>
      </c>
      <c r="CV414" s="97">
        <f t="shared" si="840"/>
        <v>3.1415926535897931</v>
      </c>
      <c r="CW414" s="97">
        <f t="shared" si="841"/>
        <v>1.7453292519943295E-2</v>
      </c>
      <c r="CX414" s="97">
        <f t="shared" si="842"/>
        <v>57.295779513082323</v>
      </c>
      <c r="CY414" s="97">
        <f t="shared" si="843"/>
        <v>0.59893882164272083</v>
      </c>
      <c r="CZ414" s="97">
        <f t="shared" si="844"/>
        <v>-0.15116296651522887</v>
      </c>
      <c r="DA414" s="97">
        <f t="shared" si="845"/>
        <v>1.4845203692253652</v>
      </c>
      <c r="DB414" s="97">
        <f t="shared" si="846"/>
        <v>-80.071495692666502</v>
      </c>
      <c r="DC414" s="97">
        <f t="shared" si="847"/>
        <v>99.928504307333498</v>
      </c>
      <c r="DD414" s="97">
        <f t="shared" si="848"/>
        <v>260.07149569266653</v>
      </c>
      <c r="DE414" s="97"/>
      <c r="DF414" s="97"/>
      <c r="DG414" s="97"/>
      <c r="DH414" s="97"/>
      <c r="DI414" s="97"/>
      <c r="DJ414" s="97"/>
      <c r="DK414" s="97"/>
      <c r="DL414" s="97"/>
      <c r="DM414" s="97"/>
      <c r="DN414" s="97"/>
      <c r="DO414" s="97"/>
    </row>
    <row r="415" spans="1:119" ht="30" customHeight="1" x14ac:dyDescent="0.2">
      <c r="A415" s="97">
        <f t="shared" si="771"/>
        <v>0</v>
      </c>
      <c r="B415" s="97">
        <f t="shared" si="772"/>
        <v>0</v>
      </c>
      <c r="C415" s="98">
        <f t="shared" si="773"/>
        <v>0</v>
      </c>
      <c r="D415" s="97">
        <f t="shared" si="774"/>
        <v>0.46661961807470909</v>
      </c>
      <c r="E415" s="97">
        <f t="shared" si="775"/>
        <v>0</v>
      </c>
      <c r="F415" s="98">
        <f t="shared" si="776"/>
        <v>0.46661961807470909</v>
      </c>
      <c r="G415" s="97">
        <f t="shared" si="777"/>
        <v>0.70676237804633379</v>
      </c>
      <c r="H415" s="97">
        <f t="shared" si="778"/>
        <v>0</v>
      </c>
      <c r="I415" s="98">
        <f t="shared" si="779"/>
        <v>0.70676237804633379</v>
      </c>
      <c r="J415" s="97">
        <f t="shared" si="780"/>
        <v>0</v>
      </c>
      <c r="K415" s="97">
        <f t="shared" si="781"/>
        <v>0</v>
      </c>
      <c r="L415" s="98">
        <f t="shared" si="782"/>
        <v>0</v>
      </c>
      <c r="M415" s="98">
        <f t="shared" si="783"/>
        <v>16</v>
      </c>
      <c r="N415" s="97"/>
      <c r="O415" s="97"/>
      <c r="P415" s="97">
        <f>$K400</f>
        <v>0</v>
      </c>
      <c r="Q415" s="98">
        <f t="shared" si="849"/>
        <v>16</v>
      </c>
      <c r="R415" s="97">
        <f t="shared" si="784"/>
        <v>105.87231873866266</v>
      </c>
      <c r="S415" s="97">
        <f t="shared" si="785"/>
        <v>100.37581205491075</v>
      </c>
      <c r="T415" s="97">
        <f t="shared" si="786"/>
        <v>5.4965066837519032</v>
      </c>
      <c r="U415" s="97" t="str">
        <f t="shared" si="787"/>
        <v>QSOS</v>
      </c>
      <c r="V415" s="97">
        <f t="shared" si="788"/>
        <v>259.62418794508926</v>
      </c>
      <c r="W415" s="97">
        <f t="shared" si="533"/>
        <v>403</v>
      </c>
      <c r="X415" s="97">
        <f>SIN((90-$Y$9)*$AE$8)*TAN($AE$9*$AE$8)/TAN((90-'C'!$F304)*$AE$8)</f>
        <v>-0.46158089656957674</v>
      </c>
      <c r="Y415" s="97">
        <f t="shared" si="789"/>
        <v>3.9313065427916092</v>
      </c>
      <c r="Z415" s="97">
        <f t="shared" si="790"/>
        <v>2.2206545302661578</v>
      </c>
      <c r="AA415" s="97">
        <f t="shared" si="791"/>
        <v>-11.996857336243892</v>
      </c>
      <c r="AB415" s="97">
        <f t="shared" si="792"/>
        <v>63.235932093769605</v>
      </c>
      <c r="AC415" s="97">
        <f t="shared" si="793"/>
        <v>-75.232789430013497</v>
      </c>
      <c r="AD415" s="97">
        <f t="shared" si="794"/>
        <v>128.76092524247429</v>
      </c>
      <c r="AE415" s="97">
        <f>(COS( 90.833*$AE$8)-SIN($Y$9*$AE$8)*SIN('C'!$F304*$AE$8))/COS($Y$9*$AE$8)/COS('C'!$F304*$AE$8)</f>
        <v>9.0641421290096211E-2</v>
      </c>
      <c r="AF415" s="97">
        <f t="shared" si="795"/>
        <v>84.799491349115073</v>
      </c>
      <c r="AG415" s="97">
        <f>('C'!$E304+$AG$9+$AA$9/15)</f>
        <v>11.946777777777779</v>
      </c>
      <c r="AH415" s="97">
        <f t="shared" si="796"/>
        <v>0</v>
      </c>
      <c r="AI415" s="97">
        <f t="shared" si="797"/>
        <v>0</v>
      </c>
      <c r="AJ415" s="97">
        <f t="shared" si="798"/>
        <v>0</v>
      </c>
      <c r="AK415" s="97">
        <f t="shared" si="799"/>
        <v>0</v>
      </c>
      <c r="AL415" s="97">
        <f t="shared" si="800"/>
        <v>0</v>
      </c>
      <c r="AM415" s="97"/>
      <c r="AN415" s="97"/>
      <c r="AO415" s="97">
        <f t="shared" si="801"/>
        <v>0</v>
      </c>
      <c r="AP415" s="97">
        <f>SIN((90-$Y$9)*$AE$8)*TAN($AC$10*$AE$8)/TAN((90-'C'!$F304)*$AE$8)</f>
        <v>3.7317211394738113E-2</v>
      </c>
      <c r="AQ415" s="97">
        <f t="shared" si="802"/>
        <v>2.5695650812758871E-2</v>
      </c>
      <c r="AR415" s="97">
        <f t="shared" si="803"/>
        <v>1.0127663357422376</v>
      </c>
      <c r="AS415" s="97">
        <f t="shared" si="804"/>
        <v>2.1116448608959009</v>
      </c>
      <c r="AT415" s="97">
        <f t="shared" si="805"/>
        <v>-9.106959298875525</v>
      </c>
      <c r="AU415" s="97">
        <f t="shared" si="806"/>
        <v>11.218604159771425</v>
      </c>
      <c r="AV415" s="97">
        <f t="shared" si="807"/>
        <v>186.99531443797963</v>
      </c>
      <c r="AW415" s="97" t="s">
        <v>8053</v>
      </c>
      <c r="AX415" s="97" t="s">
        <v>8053</v>
      </c>
      <c r="AY415" s="97" t="s">
        <v>8053</v>
      </c>
      <c r="AZ415" s="97">
        <f t="shared" si="808"/>
        <v>11.198870833793018</v>
      </c>
      <c r="BA415" s="97">
        <f t="shared" si="809"/>
        <v>11.198870833793018</v>
      </c>
      <c r="BB415" s="97">
        <f t="shared" si="810"/>
        <v>0.46661961807470909</v>
      </c>
      <c r="BC415" s="97">
        <f t="shared" si="811"/>
        <v>0</v>
      </c>
      <c r="BD415" s="97">
        <f t="shared" si="812"/>
        <v>0</v>
      </c>
      <c r="BE415" s="97">
        <f t="shared" si="813"/>
        <v>0</v>
      </c>
      <c r="BF415" s="97">
        <f>SIN((90-$Y$9)*$AE$8)*TAN($AC$9*$AE$8)/TAN((90-'C'!$F304)*$AE$8)</f>
        <v>0.46158089656957696</v>
      </c>
      <c r="BG415" s="97">
        <f t="shared" si="814"/>
        <v>3.9313065427916136</v>
      </c>
      <c r="BH415" s="97">
        <f t="shared" si="815"/>
        <v>2.2206545302661587</v>
      </c>
      <c r="BI415" s="97">
        <f t="shared" si="816"/>
        <v>11.996857336243893</v>
      </c>
      <c r="BJ415" s="97">
        <f t="shared" si="817"/>
        <v>-63.235932093769613</v>
      </c>
      <c r="BK415" s="97">
        <f t="shared" si="818"/>
        <v>75.232789430013511</v>
      </c>
      <c r="BL415" s="97">
        <f t="shared" si="819"/>
        <v>231.23907475752571</v>
      </c>
      <c r="BM415" s="97" t="s">
        <v>8053</v>
      </c>
      <c r="BN415" s="97" t="s">
        <v>8053</v>
      </c>
      <c r="BO415" s="97" t="s">
        <v>8053</v>
      </c>
      <c r="BP415" s="97">
        <f t="shared" si="820"/>
        <v>16.962297073112012</v>
      </c>
      <c r="BQ415" s="97">
        <f t="shared" si="821"/>
        <v>16.962297073112012</v>
      </c>
      <c r="BR415" s="97">
        <f t="shared" si="822"/>
        <v>0.70676237804633379</v>
      </c>
      <c r="BS415" s="97">
        <f t="shared" si="823"/>
        <v>0</v>
      </c>
      <c r="BT415" s="97">
        <f t="shared" si="824"/>
        <v>0</v>
      </c>
      <c r="BU415" s="97">
        <f t="shared" si="825"/>
        <v>0</v>
      </c>
      <c r="BV415" s="97">
        <f>SIN((90-$Y$9)*$AE$8)*TAN($AE$10*$AE$8)/TAN((90-'C'!$F304)*$AE$8)</f>
        <v>-3.7317211394738099E-2</v>
      </c>
      <c r="BW415" s="97">
        <f t="shared" si="826"/>
        <v>2.5695650812758864E-2</v>
      </c>
      <c r="BX415" s="97">
        <f t="shared" si="827"/>
        <v>1.0127663357422376</v>
      </c>
      <c r="BY415" s="97">
        <f t="shared" si="828"/>
        <v>-2.1116448608959004</v>
      </c>
      <c r="BZ415" s="97">
        <f t="shared" si="829"/>
        <v>9.1069592988755232</v>
      </c>
      <c r="CA415" s="97">
        <f t="shared" si="830"/>
        <v>-11.218604159771424</v>
      </c>
      <c r="CB415" s="97">
        <f t="shared" si="831"/>
        <v>173.00468556202037</v>
      </c>
      <c r="CC415" s="97" t="s">
        <v>8053</v>
      </c>
      <c r="CD415" s="97" t="s">
        <v>8053</v>
      </c>
      <c r="CE415" s="97" t="s">
        <v>8053</v>
      </c>
      <c r="CF415" s="97">
        <f t="shared" si="832"/>
        <v>0</v>
      </c>
      <c r="CG415" s="97">
        <f t="shared" si="833"/>
        <v>0</v>
      </c>
      <c r="CH415" s="97">
        <f t="shared" si="834"/>
        <v>0</v>
      </c>
      <c r="CI415" s="97">
        <f t="shared" si="835"/>
        <v>0</v>
      </c>
      <c r="CJ415" s="97">
        <f t="shared" si="836"/>
        <v>0</v>
      </c>
      <c r="CK415" s="97">
        <f t="shared" si="837"/>
        <v>0</v>
      </c>
      <c r="CL415" s="97">
        <f>90-'C'!$F304</f>
        <v>99.028999999999996</v>
      </c>
      <c r="CM415" s="97">
        <v>16</v>
      </c>
      <c r="CN415" s="97"/>
      <c r="CO415" s="97"/>
      <c r="CP415" s="97">
        <f>$K400</f>
        <v>0</v>
      </c>
      <c r="CQ415" s="97"/>
      <c r="CR415" s="97" t="s">
        <v>8216</v>
      </c>
      <c r="CS415" s="97">
        <f t="shared" si="838"/>
        <v>16</v>
      </c>
      <c r="CT415" s="97">
        <f t="shared" si="839"/>
        <v>34.31666666666667</v>
      </c>
      <c r="CU415" s="97">
        <f>'C'!F304</f>
        <v>-9.0289999999999999</v>
      </c>
      <c r="CV415" s="97">
        <f t="shared" si="840"/>
        <v>3.1415926535897931</v>
      </c>
      <c r="CW415" s="97">
        <f t="shared" si="841"/>
        <v>1.7453292519943295E-2</v>
      </c>
      <c r="CX415" s="97">
        <f t="shared" si="842"/>
        <v>57.295779513082323</v>
      </c>
      <c r="CY415" s="97">
        <f t="shared" si="843"/>
        <v>0.59893882164272083</v>
      </c>
      <c r="CZ415" s="97">
        <f t="shared" si="844"/>
        <v>-0.15758577816256802</v>
      </c>
      <c r="DA415" s="97">
        <f t="shared" si="845"/>
        <v>1.4800303280585063</v>
      </c>
      <c r="DB415" s="97">
        <f t="shared" si="846"/>
        <v>-79.624187945089247</v>
      </c>
      <c r="DC415" s="97">
        <f t="shared" si="847"/>
        <v>100.37581205491075</v>
      </c>
      <c r="DD415" s="97">
        <f t="shared" si="848"/>
        <v>259.62418794508926</v>
      </c>
      <c r="DE415" s="97"/>
      <c r="DF415" s="97"/>
      <c r="DG415" s="97"/>
      <c r="DH415" s="97"/>
      <c r="DI415" s="97"/>
      <c r="DJ415" s="97"/>
      <c r="DK415" s="97"/>
      <c r="DL415" s="97"/>
      <c r="DM415" s="97"/>
      <c r="DN415" s="97"/>
      <c r="DO415" s="97"/>
    </row>
    <row r="416" spans="1:119" ht="30" customHeight="1" x14ac:dyDescent="0.2">
      <c r="A416" s="97">
        <f t="shared" si="771"/>
        <v>0</v>
      </c>
      <c r="B416" s="97">
        <f t="shared" si="772"/>
        <v>0</v>
      </c>
      <c r="C416" s="98">
        <f t="shared" si="773"/>
        <v>0</v>
      </c>
      <c r="D416" s="97">
        <f t="shared" si="774"/>
        <v>0.46621149415079044</v>
      </c>
      <c r="E416" s="97">
        <f t="shared" si="775"/>
        <v>0</v>
      </c>
      <c r="F416" s="98">
        <f t="shared" si="776"/>
        <v>0.46621149415079044</v>
      </c>
      <c r="G416" s="97">
        <f t="shared" si="777"/>
        <v>0.70798854721615145</v>
      </c>
      <c r="H416" s="97">
        <f t="shared" si="778"/>
        <v>0</v>
      </c>
      <c r="I416" s="98">
        <f t="shared" si="779"/>
        <v>0.70798854721615145</v>
      </c>
      <c r="J416" s="97">
        <f t="shared" si="780"/>
        <v>0</v>
      </c>
      <c r="K416" s="97">
        <f t="shared" si="781"/>
        <v>0</v>
      </c>
      <c r="L416" s="98">
        <f t="shared" si="782"/>
        <v>0</v>
      </c>
      <c r="M416" s="98">
        <f t="shared" si="783"/>
        <v>17</v>
      </c>
      <c r="N416" s="97"/>
      <c r="O416" s="97"/>
      <c r="P416" s="97"/>
      <c r="Q416" s="98">
        <f t="shared" si="849"/>
        <v>17</v>
      </c>
      <c r="R416" s="97">
        <f t="shared" si="784"/>
        <v>105.87231873866266</v>
      </c>
      <c r="S416" s="97">
        <f t="shared" si="785"/>
        <v>100.8196540643092</v>
      </c>
      <c r="T416" s="97">
        <f t="shared" si="786"/>
        <v>5.0526646743534513</v>
      </c>
      <c r="U416" s="97" t="str">
        <f t="shared" si="787"/>
        <v>QSOS</v>
      </c>
      <c r="V416" s="97">
        <f t="shared" si="788"/>
        <v>259.18034593569081</v>
      </c>
      <c r="W416" s="97">
        <f t="shared" si="533"/>
        <v>404</v>
      </c>
      <c r="X416" s="97">
        <f>SIN((90-$Y$9)*$AE$8)*TAN($AE$9*$AE$8)/TAN((90-'C'!$F305)*$AE$8)</f>
        <v>-0.48057245919329405</v>
      </c>
      <c r="Y416" s="97">
        <f t="shared" si="789"/>
        <v>3.9313065427916092</v>
      </c>
      <c r="Z416" s="97">
        <f t="shared" si="790"/>
        <v>2.2206545302661578</v>
      </c>
      <c r="AA416" s="97">
        <f t="shared" si="791"/>
        <v>-12.498278237378193</v>
      </c>
      <c r="AB416" s="97">
        <f t="shared" si="792"/>
        <v>63.235932093769605</v>
      </c>
      <c r="AC416" s="97">
        <f t="shared" si="793"/>
        <v>-75.734210331147793</v>
      </c>
      <c r="AD416" s="97">
        <f t="shared" si="794"/>
        <v>129.2623461436086</v>
      </c>
      <c r="AE416" s="97">
        <f>(COS( 90.833*$AE$8)-SIN($Y$9*$AE$8)*SIN('C'!$F305*$AE$8))/COS($Y$9*$AE$8)/COS('C'!$F305*$AE$8)</f>
        <v>9.508571719085987E-2</v>
      </c>
      <c r="AF416" s="97">
        <f t="shared" si="795"/>
        <v>84.543746620951836</v>
      </c>
      <c r="AG416" s="97">
        <f>('C'!$E305+$AG$9+$AA$9/15)</f>
        <v>11.942777777777781</v>
      </c>
      <c r="AH416" s="97">
        <f t="shared" si="796"/>
        <v>0</v>
      </c>
      <c r="AI416" s="97">
        <f t="shared" si="797"/>
        <v>0</v>
      </c>
      <c r="AJ416" s="97">
        <f t="shared" si="798"/>
        <v>0</v>
      </c>
      <c r="AK416" s="97">
        <f t="shared" si="799"/>
        <v>0</v>
      </c>
      <c r="AL416" s="97">
        <f t="shared" si="800"/>
        <v>0</v>
      </c>
      <c r="AM416" s="97"/>
      <c r="AN416" s="97"/>
      <c r="AO416" s="97">
        <f t="shared" si="801"/>
        <v>0</v>
      </c>
      <c r="AP416" s="97">
        <f>SIN((90-$Y$9)*$AE$8)*TAN($AC$10*$AE$8)/TAN((90-'C'!$F305)*$AE$8)</f>
        <v>3.885261323310002E-2</v>
      </c>
      <c r="AQ416" s="97">
        <f t="shared" si="802"/>
        <v>2.5695650812758871E-2</v>
      </c>
      <c r="AR416" s="97">
        <f t="shared" si="803"/>
        <v>1.0127663357422376</v>
      </c>
      <c r="AS416" s="97">
        <f t="shared" si="804"/>
        <v>2.1985694735066237</v>
      </c>
      <c r="AT416" s="97">
        <f t="shared" si="805"/>
        <v>-9.106959298875525</v>
      </c>
      <c r="AU416" s="97">
        <f t="shared" si="806"/>
        <v>11.305528772382148</v>
      </c>
      <c r="AV416" s="97">
        <f t="shared" si="807"/>
        <v>186.90838982536889</v>
      </c>
      <c r="AW416" s="97" t="s">
        <v>8053</v>
      </c>
      <c r="AX416" s="97" t="s">
        <v>8053</v>
      </c>
      <c r="AY416" s="97" t="s">
        <v>8053</v>
      </c>
      <c r="AZ416" s="97">
        <f t="shared" si="808"/>
        <v>11.189075859618971</v>
      </c>
      <c r="BA416" s="97">
        <f t="shared" si="809"/>
        <v>11.189075859618971</v>
      </c>
      <c r="BB416" s="97">
        <f t="shared" si="810"/>
        <v>0.46621149415079044</v>
      </c>
      <c r="BC416" s="97">
        <f t="shared" si="811"/>
        <v>0</v>
      </c>
      <c r="BD416" s="97">
        <f t="shared" si="812"/>
        <v>0</v>
      </c>
      <c r="BE416" s="97">
        <f t="shared" si="813"/>
        <v>0</v>
      </c>
      <c r="BF416" s="97">
        <f>SIN((90-$Y$9)*$AE$8)*TAN($AC$9*$AE$8)/TAN((90-'C'!$F305)*$AE$8)</f>
        <v>0.48057245919329428</v>
      </c>
      <c r="BG416" s="97">
        <f t="shared" si="814"/>
        <v>3.9313065427916136</v>
      </c>
      <c r="BH416" s="97">
        <f t="shared" si="815"/>
        <v>2.2206545302661587</v>
      </c>
      <c r="BI416" s="97">
        <f t="shared" si="816"/>
        <v>12.498278237378191</v>
      </c>
      <c r="BJ416" s="97">
        <f t="shared" si="817"/>
        <v>-63.235932093769613</v>
      </c>
      <c r="BK416" s="97">
        <f t="shared" si="818"/>
        <v>75.734210331147807</v>
      </c>
      <c r="BL416" s="97">
        <f t="shared" si="819"/>
        <v>230.7376538563914</v>
      </c>
      <c r="BM416" s="97" t="s">
        <v>8053</v>
      </c>
      <c r="BN416" s="97" t="s">
        <v>8053</v>
      </c>
      <c r="BO416" s="97" t="s">
        <v>8053</v>
      </c>
      <c r="BP416" s="97">
        <f t="shared" si="820"/>
        <v>16.991725133187636</v>
      </c>
      <c r="BQ416" s="97">
        <f t="shared" si="821"/>
        <v>16.991725133187636</v>
      </c>
      <c r="BR416" s="97">
        <f t="shared" si="822"/>
        <v>0.70798854721615145</v>
      </c>
      <c r="BS416" s="97">
        <f t="shared" si="823"/>
        <v>0</v>
      </c>
      <c r="BT416" s="97">
        <f t="shared" si="824"/>
        <v>0</v>
      </c>
      <c r="BU416" s="97">
        <f t="shared" si="825"/>
        <v>0</v>
      </c>
      <c r="BV416" s="97">
        <f>SIN((90-$Y$9)*$AE$8)*TAN($AE$10*$AE$8)/TAN((90-'C'!$F305)*$AE$8)</f>
        <v>-3.8852613233100013E-2</v>
      </c>
      <c r="BW416" s="97">
        <f t="shared" si="826"/>
        <v>2.5695650812758864E-2</v>
      </c>
      <c r="BX416" s="97">
        <f t="shared" si="827"/>
        <v>1.0127663357422376</v>
      </c>
      <c r="BY416" s="97">
        <f t="shared" si="828"/>
        <v>-2.1985694735066237</v>
      </c>
      <c r="BZ416" s="97">
        <f t="shared" si="829"/>
        <v>9.1069592988755232</v>
      </c>
      <c r="CA416" s="97">
        <f t="shared" si="830"/>
        <v>-11.305528772382146</v>
      </c>
      <c r="CB416" s="97">
        <f t="shared" si="831"/>
        <v>173.09161017463111</v>
      </c>
      <c r="CC416" s="97" t="s">
        <v>8053</v>
      </c>
      <c r="CD416" s="97" t="s">
        <v>8053</v>
      </c>
      <c r="CE416" s="97" t="s">
        <v>8053</v>
      </c>
      <c r="CF416" s="97">
        <f t="shared" si="832"/>
        <v>0</v>
      </c>
      <c r="CG416" s="97">
        <f t="shared" si="833"/>
        <v>0</v>
      </c>
      <c r="CH416" s="97">
        <f t="shared" si="834"/>
        <v>0</v>
      </c>
      <c r="CI416" s="97">
        <f t="shared" si="835"/>
        <v>0</v>
      </c>
      <c r="CJ416" s="97">
        <f t="shared" si="836"/>
        <v>0</v>
      </c>
      <c r="CK416" s="97">
        <f t="shared" si="837"/>
        <v>0</v>
      </c>
      <c r="CL416" s="97">
        <f>90-'C'!$F305</f>
        <v>99.394000000000005</v>
      </c>
      <c r="CM416" s="97">
        <v>17</v>
      </c>
      <c r="CN416" s="97"/>
      <c r="CO416" s="97"/>
      <c r="CP416" s="97"/>
      <c r="CQ416" s="97"/>
      <c r="CR416" s="97" t="s">
        <v>8216</v>
      </c>
      <c r="CS416" s="97">
        <f t="shared" si="838"/>
        <v>17</v>
      </c>
      <c r="CT416" s="97">
        <f t="shared" si="839"/>
        <v>34.31666666666667</v>
      </c>
      <c r="CU416" s="97">
        <f>'C'!F305</f>
        <v>-9.3940000000000001</v>
      </c>
      <c r="CV416" s="97">
        <f t="shared" si="840"/>
        <v>3.1415926535897931</v>
      </c>
      <c r="CW416" s="97">
        <f t="shared" si="841"/>
        <v>1.7453292519943295E-2</v>
      </c>
      <c r="CX416" s="97">
        <f t="shared" si="842"/>
        <v>57.295779513082323</v>
      </c>
      <c r="CY416" s="97">
        <f t="shared" si="843"/>
        <v>0.59893882164272083</v>
      </c>
      <c r="CZ416" s="97">
        <f t="shared" si="844"/>
        <v>-0.16395622993234732</v>
      </c>
      <c r="DA416" s="97">
        <f t="shared" si="845"/>
        <v>1.47556674050744</v>
      </c>
      <c r="DB416" s="97">
        <f t="shared" si="846"/>
        <v>-79.180345935690795</v>
      </c>
      <c r="DC416" s="97">
        <f t="shared" si="847"/>
        <v>100.8196540643092</v>
      </c>
      <c r="DD416" s="97">
        <f t="shared" si="848"/>
        <v>259.18034593569081</v>
      </c>
      <c r="DE416" s="97"/>
      <c r="DF416" s="97"/>
      <c r="DG416" s="97"/>
      <c r="DH416" s="97"/>
      <c r="DI416" s="97"/>
      <c r="DJ416" s="97"/>
      <c r="DK416" s="97"/>
      <c r="DL416" s="97"/>
      <c r="DM416" s="97"/>
      <c r="DN416" s="97"/>
      <c r="DO416" s="97"/>
    </row>
    <row r="417" spans="1:119" ht="30" customHeight="1" x14ac:dyDescent="0.2">
      <c r="A417" s="97">
        <f t="shared" si="771"/>
        <v>0</v>
      </c>
      <c r="B417" s="97">
        <f t="shared" si="772"/>
        <v>0</v>
      </c>
      <c r="C417" s="98">
        <f t="shared" si="773"/>
        <v>0</v>
      </c>
      <c r="D417" s="97">
        <f t="shared" si="774"/>
        <v>0.46584517697598143</v>
      </c>
      <c r="E417" s="97">
        <f t="shared" si="775"/>
        <v>0</v>
      </c>
      <c r="F417" s="98">
        <f t="shared" si="776"/>
        <v>0.46584517697598143</v>
      </c>
      <c r="G417" s="97">
        <f t="shared" si="777"/>
        <v>0.70925819859232098</v>
      </c>
      <c r="H417" s="97">
        <f t="shared" si="778"/>
        <v>0</v>
      </c>
      <c r="I417" s="98">
        <f t="shared" si="779"/>
        <v>0.70925819859232098</v>
      </c>
      <c r="J417" s="97">
        <f t="shared" si="780"/>
        <v>0</v>
      </c>
      <c r="K417" s="97">
        <f t="shared" si="781"/>
        <v>0</v>
      </c>
      <c r="L417" s="98">
        <f t="shared" si="782"/>
        <v>0</v>
      </c>
      <c r="M417" s="98">
        <f t="shared" si="783"/>
        <v>18</v>
      </c>
      <c r="N417" s="97"/>
      <c r="O417" s="97"/>
      <c r="P417" s="97"/>
      <c r="Q417" s="98">
        <f t="shared" si="849"/>
        <v>18</v>
      </c>
      <c r="R417" s="97">
        <f t="shared" si="784"/>
        <v>105.87231873866266</v>
      </c>
      <c r="S417" s="97">
        <f t="shared" si="785"/>
        <v>101.26246878551324</v>
      </c>
      <c r="T417" s="97">
        <f t="shared" si="786"/>
        <v>4.6098499531494213</v>
      </c>
      <c r="U417" s="97" t="str">
        <f t="shared" si="787"/>
        <v>QSOS</v>
      </c>
      <c r="V417" s="97">
        <f t="shared" si="788"/>
        <v>258.73753121448675</v>
      </c>
      <c r="W417" s="97">
        <f t="shared" si="533"/>
        <v>405</v>
      </c>
      <c r="X417" s="97">
        <f>SIN((90-$Y$9)*$AE$8)*TAN($AE$9*$AE$8)/TAN((90-'C'!$F306)*$AE$8)</f>
        <v>-0.49955189864106014</v>
      </c>
      <c r="Y417" s="97">
        <f t="shared" si="789"/>
        <v>3.9313065427916092</v>
      </c>
      <c r="Z417" s="97">
        <f t="shared" si="790"/>
        <v>2.2206545302661578</v>
      </c>
      <c r="AA417" s="97">
        <f t="shared" si="791"/>
        <v>-13.000352732799222</v>
      </c>
      <c r="AB417" s="97">
        <f t="shared" si="792"/>
        <v>63.235932093769605</v>
      </c>
      <c r="AC417" s="97">
        <f t="shared" si="793"/>
        <v>-76.236284826568834</v>
      </c>
      <c r="AD417" s="97">
        <f t="shared" si="794"/>
        <v>129.76442063902962</v>
      </c>
      <c r="AE417" s="97">
        <f>(COS( 90.833*$AE$8)-SIN($Y$9*$AE$8)*SIN('C'!$F306*$AE$8))/COS($Y$9*$AE$8)/COS('C'!$F306*$AE$8)</f>
        <v>9.9526454252798463E-2</v>
      </c>
      <c r="AF417" s="97">
        <f t="shared" si="795"/>
        <v>84.288097731214151</v>
      </c>
      <c r="AG417" s="97">
        <f>('C'!$E306+$AG$9+$AA$9/15)</f>
        <v>11.939777777777781</v>
      </c>
      <c r="AH417" s="97">
        <f t="shared" si="796"/>
        <v>0</v>
      </c>
      <c r="AI417" s="97">
        <f t="shared" si="797"/>
        <v>0</v>
      </c>
      <c r="AJ417" s="97">
        <f t="shared" si="798"/>
        <v>0</v>
      </c>
      <c r="AK417" s="97">
        <f t="shared" si="799"/>
        <v>0</v>
      </c>
      <c r="AL417" s="97">
        <f t="shared" si="800"/>
        <v>0</v>
      </c>
      <c r="AM417" s="97"/>
      <c r="AN417" s="97"/>
      <c r="AO417" s="97">
        <f t="shared" si="801"/>
        <v>0</v>
      </c>
      <c r="AP417" s="97">
        <f>SIN((90-$Y$9)*$AE$8)*TAN($AC$10*$AE$8)/TAN((90-'C'!$F306)*$AE$8)</f>
        <v>4.0387034954816915E-2</v>
      </c>
      <c r="AQ417" s="97">
        <f t="shared" si="802"/>
        <v>2.5695650812758871E-2</v>
      </c>
      <c r="AR417" s="97">
        <f t="shared" si="803"/>
        <v>1.0127663357422376</v>
      </c>
      <c r="AS417" s="97">
        <f t="shared" si="804"/>
        <v>2.2854436564378924</v>
      </c>
      <c r="AT417" s="97">
        <f t="shared" si="805"/>
        <v>-9.106959298875525</v>
      </c>
      <c r="AU417" s="97">
        <f t="shared" si="806"/>
        <v>11.392402955313418</v>
      </c>
      <c r="AV417" s="97">
        <f t="shared" si="807"/>
        <v>186.82151564243762</v>
      </c>
      <c r="AW417" s="97" t="s">
        <v>8053</v>
      </c>
      <c r="AX417" s="97" t="s">
        <v>8053</v>
      </c>
      <c r="AY417" s="97" t="s">
        <v>8053</v>
      </c>
      <c r="AZ417" s="97">
        <f t="shared" si="808"/>
        <v>11.180284247423554</v>
      </c>
      <c r="BA417" s="97">
        <f t="shared" si="809"/>
        <v>11.180284247423554</v>
      </c>
      <c r="BB417" s="97">
        <f t="shared" si="810"/>
        <v>0.46584517697598143</v>
      </c>
      <c r="BC417" s="97">
        <f t="shared" si="811"/>
        <v>0</v>
      </c>
      <c r="BD417" s="97">
        <f t="shared" si="812"/>
        <v>0</v>
      </c>
      <c r="BE417" s="97">
        <f t="shared" si="813"/>
        <v>0</v>
      </c>
      <c r="BF417" s="97">
        <f>SIN((90-$Y$9)*$AE$8)*TAN($AC$9*$AE$8)/TAN((90-'C'!$F306)*$AE$8)</f>
        <v>0.49955189864106037</v>
      </c>
      <c r="BG417" s="97">
        <f t="shared" si="814"/>
        <v>3.9313065427916136</v>
      </c>
      <c r="BH417" s="97">
        <f t="shared" si="815"/>
        <v>2.2206545302661587</v>
      </c>
      <c r="BI417" s="97">
        <f t="shared" si="816"/>
        <v>13.000352732799222</v>
      </c>
      <c r="BJ417" s="97">
        <f t="shared" si="817"/>
        <v>-63.235932093769613</v>
      </c>
      <c r="BK417" s="97">
        <f t="shared" si="818"/>
        <v>76.236284826568834</v>
      </c>
      <c r="BL417" s="97">
        <f t="shared" si="819"/>
        <v>230.23557936097038</v>
      </c>
      <c r="BM417" s="97" t="s">
        <v>8053</v>
      </c>
      <c r="BN417" s="97" t="s">
        <v>8053</v>
      </c>
      <c r="BO417" s="97" t="s">
        <v>8053</v>
      </c>
      <c r="BP417" s="97">
        <f t="shared" si="820"/>
        <v>17.022196766215703</v>
      </c>
      <c r="BQ417" s="97">
        <f t="shared" si="821"/>
        <v>17.022196766215703</v>
      </c>
      <c r="BR417" s="97">
        <f t="shared" si="822"/>
        <v>0.70925819859232098</v>
      </c>
      <c r="BS417" s="97">
        <f t="shared" si="823"/>
        <v>0</v>
      </c>
      <c r="BT417" s="97">
        <f t="shared" si="824"/>
        <v>0</v>
      </c>
      <c r="BU417" s="97">
        <f t="shared" si="825"/>
        <v>0</v>
      </c>
      <c r="BV417" s="97">
        <f>SIN((90-$Y$9)*$AE$8)*TAN($AE$10*$AE$8)/TAN((90-'C'!$F306)*$AE$8)</f>
        <v>-4.0387034954816908E-2</v>
      </c>
      <c r="BW417" s="97">
        <f t="shared" si="826"/>
        <v>2.5695650812758864E-2</v>
      </c>
      <c r="BX417" s="97">
        <f t="shared" si="827"/>
        <v>1.0127663357422376</v>
      </c>
      <c r="BY417" s="97">
        <f t="shared" si="828"/>
        <v>-2.2854436564378919</v>
      </c>
      <c r="BZ417" s="97">
        <f t="shared" si="829"/>
        <v>9.1069592988755232</v>
      </c>
      <c r="CA417" s="97">
        <f t="shared" si="830"/>
        <v>-11.392402955313415</v>
      </c>
      <c r="CB417" s="97">
        <f t="shared" si="831"/>
        <v>173.17848435756238</v>
      </c>
      <c r="CC417" s="97" t="s">
        <v>8053</v>
      </c>
      <c r="CD417" s="97" t="s">
        <v>8053</v>
      </c>
      <c r="CE417" s="97" t="s">
        <v>8053</v>
      </c>
      <c r="CF417" s="97">
        <f t="shared" si="832"/>
        <v>0</v>
      </c>
      <c r="CG417" s="97">
        <f t="shared" si="833"/>
        <v>0</v>
      </c>
      <c r="CH417" s="97">
        <f t="shared" si="834"/>
        <v>0</v>
      </c>
      <c r="CI417" s="97">
        <f t="shared" si="835"/>
        <v>0</v>
      </c>
      <c r="CJ417" s="97">
        <f t="shared" si="836"/>
        <v>0</v>
      </c>
      <c r="CK417" s="97">
        <f t="shared" si="837"/>
        <v>0</v>
      </c>
      <c r="CL417" s="97">
        <f>90-'C'!$F306</f>
        <v>99.757999999999996</v>
      </c>
      <c r="CM417" s="97">
        <v>18</v>
      </c>
      <c r="CN417" s="97"/>
      <c r="CO417" s="97"/>
      <c r="CP417" s="97"/>
      <c r="CQ417" s="97"/>
      <c r="CR417" s="97" t="s">
        <v>8216</v>
      </c>
      <c r="CS417" s="97">
        <f t="shared" si="838"/>
        <v>18</v>
      </c>
      <c r="CT417" s="97">
        <f t="shared" si="839"/>
        <v>34.31666666666667</v>
      </c>
      <c r="CU417" s="97">
        <f>'C'!F306</f>
        <v>-9.7579999999999991</v>
      </c>
      <c r="CV417" s="97">
        <f t="shared" si="840"/>
        <v>3.1415926535897931</v>
      </c>
      <c r="CW417" s="97">
        <f t="shared" si="841"/>
        <v>1.7453292519943295E-2</v>
      </c>
      <c r="CX417" s="97">
        <f t="shared" si="842"/>
        <v>57.295779513082323</v>
      </c>
      <c r="CY417" s="97">
        <f t="shared" si="843"/>
        <v>0.59893882164272083</v>
      </c>
      <c r="CZ417" s="97">
        <f t="shared" si="844"/>
        <v>-0.17030922840960666</v>
      </c>
      <c r="DA417" s="97">
        <f t="shared" si="845"/>
        <v>1.4711048256524495</v>
      </c>
      <c r="DB417" s="97">
        <f t="shared" si="846"/>
        <v>-78.737531214486765</v>
      </c>
      <c r="DC417" s="97">
        <f t="shared" si="847"/>
        <v>101.26246878551324</v>
      </c>
      <c r="DD417" s="97">
        <f t="shared" si="848"/>
        <v>258.73753121448675</v>
      </c>
      <c r="DE417" s="97"/>
      <c r="DF417" s="97"/>
      <c r="DG417" s="97"/>
      <c r="DH417" s="97"/>
      <c r="DI417" s="97"/>
      <c r="DJ417" s="97"/>
      <c r="DK417" s="97"/>
      <c r="DL417" s="97"/>
      <c r="DM417" s="97"/>
      <c r="DN417" s="97"/>
      <c r="DO417" s="97"/>
    </row>
    <row r="418" spans="1:119" ht="30" customHeight="1" x14ac:dyDescent="0.2">
      <c r="A418" s="97">
        <f t="shared" si="771"/>
        <v>0</v>
      </c>
      <c r="B418" s="97">
        <f t="shared" si="772"/>
        <v>0</v>
      </c>
      <c r="C418" s="98">
        <f t="shared" si="773"/>
        <v>0</v>
      </c>
      <c r="D418" s="97">
        <f t="shared" si="774"/>
        <v>0.46548031288541991</v>
      </c>
      <c r="E418" s="97">
        <f t="shared" si="775"/>
        <v>0</v>
      </c>
      <c r="F418" s="98">
        <f t="shared" si="776"/>
        <v>0.46548031288541991</v>
      </c>
      <c r="G418" s="97">
        <f t="shared" si="777"/>
        <v>0.71052216986603156</v>
      </c>
      <c r="H418" s="97">
        <f t="shared" si="778"/>
        <v>0</v>
      </c>
      <c r="I418" s="98">
        <f t="shared" si="779"/>
        <v>0.71052216986603156</v>
      </c>
      <c r="J418" s="97">
        <f t="shared" si="780"/>
        <v>0</v>
      </c>
      <c r="K418" s="97">
        <f t="shared" si="781"/>
        <v>0</v>
      </c>
      <c r="L418" s="98">
        <f t="shared" si="782"/>
        <v>0</v>
      </c>
      <c r="M418" s="98">
        <f t="shared" si="783"/>
        <v>19</v>
      </c>
      <c r="N418" s="97"/>
      <c r="O418" s="97"/>
      <c r="P418" s="97"/>
      <c r="Q418" s="98">
        <f t="shared" si="849"/>
        <v>19</v>
      </c>
      <c r="R418" s="97">
        <f t="shared" si="784"/>
        <v>105.87231873866266</v>
      </c>
      <c r="S418" s="97">
        <f t="shared" si="785"/>
        <v>101.70182938792315</v>
      </c>
      <c r="T418" s="97">
        <f t="shared" si="786"/>
        <v>4.1704893507395013</v>
      </c>
      <c r="U418" s="97" t="str">
        <f t="shared" si="787"/>
        <v>QSOS</v>
      </c>
      <c r="V418" s="97">
        <f t="shared" si="788"/>
        <v>258.29817061207683</v>
      </c>
      <c r="W418" s="97">
        <f t="shared" si="533"/>
        <v>406</v>
      </c>
      <c r="X418" s="97">
        <f>SIN((90-$Y$9)*$AE$8)*TAN($AE$9*$AE$8)/TAN((90-'C'!$F307)*$AE$8)</f>
        <v>-0.51841591593106007</v>
      </c>
      <c r="Y418" s="97">
        <f t="shared" si="789"/>
        <v>3.9313065427916092</v>
      </c>
      <c r="Z418" s="97">
        <f t="shared" si="790"/>
        <v>2.2206545302661578</v>
      </c>
      <c r="AA418" s="97">
        <f t="shared" si="791"/>
        <v>-13.500382391335037</v>
      </c>
      <c r="AB418" s="97">
        <f t="shared" si="792"/>
        <v>63.235932093769605</v>
      </c>
      <c r="AC418" s="97">
        <f t="shared" si="793"/>
        <v>-76.736314485104643</v>
      </c>
      <c r="AD418" s="97">
        <f t="shared" si="794"/>
        <v>130.26445029756545</v>
      </c>
      <c r="AE418" s="97">
        <f>(COS( 90.833*$AE$8)-SIN($Y$9*$AE$8)*SIN('C'!$F307*$AE$8))/COS($Y$9*$AE$8)/COS('C'!$F307*$AE$8)</f>
        <v>0.10393947252492301</v>
      </c>
      <c r="AF418" s="97">
        <f t="shared" si="795"/>
        <v>84.033931515857716</v>
      </c>
      <c r="AG418" s="97">
        <f>('C'!$E307+$AG$9+$AA$9/15)</f>
        <v>11.936777777777781</v>
      </c>
      <c r="AH418" s="97">
        <f t="shared" si="796"/>
        <v>0</v>
      </c>
      <c r="AI418" s="97">
        <f t="shared" si="797"/>
        <v>0</v>
      </c>
      <c r="AJ418" s="97">
        <f t="shared" si="798"/>
        <v>0</v>
      </c>
      <c r="AK418" s="97">
        <f t="shared" si="799"/>
        <v>0</v>
      </c>
      <c r="AL418" s="97">
        <f t="shared" si="800"/>
        <v>0</v>
      </c>
      <c r="AM418" s="97"/>
      <c r="AN418" s="97"/>
      <c r="AO418" s="97">
        <f t="shared" si="801"/>
        <v>0</v>
      </c>
      <c r="AP418" s="97">
        <f>SIN((90-$Y$9)*$AE$8)*TAN($AC$10*$AE$8)/TAN((90-'C'!$F307)*$AE$8)</f>
        <v>4.1912125196195242E-2</v>
      </c>
      <c r="AQ418" s="97">
        <f t="shared" si="802"/>
        <v>2.5695650812758871E-2</v>
      </c>
      <c r="AR418" s="97">
        <f t="shared" si="803"/>
        <v>1.0127663357422376</v>
      </c>
      <c r="AS418" s="97">
        <f t="shared" si="804"/>
        <v>2.3717947290400323</v>
      </c>
      <c r="AT418" s="97">
        <f t="shared" si="805"/>
        <v>-9.106959298875525</v>
      </c>
      <c r="AU418" s="97">
        <f t="shared" si="806"/>
        <v>11.478754027915556</v>
      </c>
      <c r="AV418" s="97">
        <f t="shared" si="807"/>
        <v>186.73516456983549</v>
      </c>
      <c r="AW418" s="97" t="s">
        <v>8053</v>
      </c>
      <c r="AX418" s="97" t="s">
        <v>8053</v>
      </c>
      <c r="AY418" s="97" t="s">
        <v>8053</v>
      </c>
      <c r="AZ418" s="97">
        <f t="shared" si="808"/>
        <v>11.171527509250078</v>
      </c>
      <c r="BA418" s="97">
        <f t="shared" si="809"/>
        <v>11.171527509250078</v>
      </c>
      <c r="BB418" s="97">
        <f t="shared" si="810"/>
        <v>0.46548031288541991</v>
      </c>
      <c r="BC418" s="97">
        <f t="shared" si="811"/>
        <v>0</v>
      </c>
      <c r="BD418" s="97">
        <f t="shared" si="812"/>
        <v>0</v>
      </c>
      <c r="BE418" s="97">
        <f t="shared" si="813"/>
        <v>0</v>
      </c>
      <c r="BF418" s="97">
        <f>SIN((90-$Y$9)*$AE$8)*TAN($AC$9*$AE$8)/TAN((90-'C'!$F307)*$AE$8)</f>
        <v>0.51841591593106029</v>
      </c>
      <c r="BG418" s="97">
        <f t="shared" si="814"/>
        <v>3.9313065427916136</v>
      </c>
      <c r="BH418" s="97">
        <f t="shared" si="815"/>
        <v>2.2206545302661587</v>
      </c>
      <c r="BI418" s="97">
        <f t="shared" si="816"/>
        <v>13.500382391335037</v>
      </c>
      <c r="BJ418" s="97">
        <f t="shared" si="817"/>
        <v>-63.235932093769613</v>
      </c>
      <c r="BK418" s="97">
        <f t="shared" si="818"/>
        <v>76.736314485104657</v>
      </c>
      <c r="BL418" s="97">
        <f t="shared" si="819"/>
        <v>229.73554970243455</v>
      </c>
      <c r="BM418" s="97" t="s">
        <v>8053</v>
      </c>
      <c r="BN418" s="97" t="s">
        <v>8053</v>
      </c>
      <c r="BO418" s="97" t="s">
        <v>8053</v>
      </c>
      <c r="BP418" s="97">
        <f t="shared" si="820"/>
        <v>17.052532076784757</v>
      </c>
      <c r="BQ418" s="97">
        <f t="shared" si="821"/>
        <v>17.052532076784757</v>
      </c>
      <c r="BR418" s="97">
        <f t="shared" si="822"/>
        <v>0.71052216986603156</v>
      </c>
      <c r="BS418" s="97">
        <f t="shared" si="823"/>
        <v>0</v>
      </c>
      <c r="BT418" s="97">
        <f t="shared" si="824"/>
        <v>0</v>
      </c>
      <c r="BU418" s="97">
        <f t="shared" si="825"/>
        <v>0</v>
      </c>
      <c r="BV418" s="97">
        <f>SIN((90-$Y$9)*$AE$8)*TAN($AE$10*$AE$8)/TAN((90-'C'!$F307)*$AE$8)</f>
        <v>-4.1912125196195235E-2</v>
      </c>
      <c r="BW418" s="97">
        <f t="shared" si="826"/>
        <v>2.5695650812758864E-2</v>
      </c>
      <c r="BX418" s="97">
        <f t="shared" si="827"/>
        <v>1.0127663357422376</v>
      </c>
      <c r="BY418" s="97">
        <f t="shared" si="828"/>
        <v>-2.3717947290400319</v>
      </c>
      <c r="BZ418" s="97">
        <f t="shared" si="829"/>
        <v>9.1069592988755232</v>
      </c>
      <c r="CA418" s="97">
        <f t="shared" si="830"/>
        <v>-11.478754027915555</v>
      </c>
      <c r="CB418" s="97">
        <f t="shared" si="831"/>
        <v>173.26483543016451</v>
      </c>
      <c r="CC418" s="97" t="s">
        <v>8053</v>
      </c>
      <c r="CD418" s="97" t="s">
        <v>8053</v>
      </c>
      <c r="CE418" s="97" t="s">
        <v>8053</v>
      </c>
      <c r="CF418" s="97">
        <f t="shared" si="832"/>
        <v>0</v>
      </c>
      <c r="CG418" s="97">
        <f t="shared" si="833"/>
        <v>0</v>
      </c>
      <c r="CH418" s="97">
        <f t="shared" si="834"/>
        <v>0</v>
      </c>
      <c r="CI418" s="97">
        <f t="shared" si="835"/>
        <v>0</v>
      </c>
      <c r="CJ418" s="97">
        <f t="shared" si="836"/>
        <v>0</v>
      </c>
      <c r="CK418" s="97">
        <f t="shared" si="837"/>
        <v>0</v>
      </c>
      <c r="CL418" s="97">
        <f>90-'C'!$F307</f>
        <v>100.119</v>
      </c>
      <c r="CM418" s="97">
        <v>19</v>
      </c>
      <c r="CN418" s="97"/>
      <c r="CO418" s="97"/>
      <c r="CP418" s="97"/>
      <c r="CQ418" s="97"/>
      <c r="CR418" s="97" t="s">
        <v>8216</v>
      </c>
      <c r="CS418" s="97">
        <f t="shared" si="838"/>
        <v>19</v>
      </c>
      <c r="CT418" s="97">
        <f t="shared" si="839"/>
        <v>34.31666666666667</v>
      </c>
      <c r="CU418" s="97">
        <f>'C'!F307</f>
        <v>-10.119</v>
      </c>
      <c r="CV418" s="97">
        <f t="shared" si="840"/>
        <v>3.1415926535897931</v>
      </c>
      <c r="CW418" s="97">
        <f t="shared" si="841"/>
        <v>1.7453292519943295E-2</v>
      </c>
      <c r="CX418" s="97">
        <f t="shared" si="842"/>
        <v>57.295779513082323</v>
      </c>
      <c r="CY418" s="97">
        <f t="shared" si="843"/>
        <v>0.59893882164272083</v>
      </c>
      <c r="CZ418" s="97">
        <f t="shared" si="844"/>
        <v>-0.1766098670093062</v>
      </c>
      <c r="DA418" s="97">
        <f t="shared" si="845"/>
        <v>1.4666687883471465</v>
      </c>
      <c r="DB418" s="97">
        <f t="shared" si="846"/>
        <v>-78.298170612076845</v>
      </c>
      <c r="DC418" s="97">
        <f t="shared" si="847"/>
        <v>101.70182938792315</v>
      </c>
      <c r="DD418" s="97">
        <f t="shared" si="848"/>
        <v>258.29817061207683</v>
      </c>
      <c r="DE418" s="97"/>
      <c r="DF418" s="97"/>
      <c r="DG418" s="97"/>
      <c r="DH418" s="97"/>
      <c r="DI418" s="97"/>
      <c r="DJ418" s="97"/>
      <c r="DK418" s="97"/>
      <c r="DL418" s="97"/>
      <c r="DM418" s="97"/>
      <c r="DN418" s="97"/>
      <c r="DO418" s="97"/>
    </row>
    <row r="419" spans="1:119" ht="30" customHeight="1" x14ac:dyDescent="0.2">
      <c r="A419" s="97">
        <f t="shared" si="771"/>
        <v>0</v>
      </c>
      <c r="B419" s="97">
        <f t="shared" si="772"/>
        <v>0</v>
      </c>
      <c r="C419" s="98">
        <f t="shared" si="773"/>
        <v>0</v>
      </c>
      <c r="D419" s="97">
        <f t="shared" si="774"/>
        <v>0.46511689400470885</v>
      </c>
      <c r="E419" s="97">
        <f t="shared" si="775"/>
        <v>0</v>
      </c>
      <c r="F419" s="98">
        <f t="shared" si="776"/>
        <v>0.46511689400470885</v>
      </c>
      <c r="G419" s="97">
        <f t="shared" si="777"/>
        <v>0.71178057615950563</v>
      </c>
      <c r="H419" s="97">
        <f t="shared" si="778"/>
        <v>0</v>
      </c>
      <c r="I419" s="98">
        <f t="shared" si="779"/>
        <v>0.71178057615950563</v>
      </c>
      <c r="J419" s="97">
        <f t="shared" si="780"/>
        <v>0</v>
      </c>
      <c r="K419" s="97">
        <f t="shared" si="781"/>
        <v>0</v>
      </c>
      <c r="L419" s="98">
        <f t="shared" si="782"/>
        <v>0</v>
      </c>
      <c r="M419" s="98">
        <f t="shared" si="783"/>
        <v>20</v>
      </c>
      <c r="N419" s="97"/>
      <c r="O419" s="97"/>
      <c r="P419" s="97"/>
      <c r="Q419" s="98">
        <f t="shared" si="849"/>
        <v>20</v>
      </c>
      <c r="R419" s="97">
        <f t="shared" si="784"/>
        <v>105.87231873866266</v>
      </c>
      <c r="S419" s="97">
        <f t="shared" si="785"/>
        <v>102.13774022834367</v>
      </c>
      <c r="T419" s="97">
        <f t="shared" si="786"/>
        <v>3.7345785103189826</v>
      </c>
      <c r="U419" s="97" t="str">
        <f t="shared" si="787"/>
        <v>QSOS</v>
      </c>
      <c r="V419" s="97">
        <f t="shared" si="788"/>
        <v>257.86225977165634</v>
      </c>
      <c r="W419" s="97">
        <f t="shared" si="533"/>
        <v>407</v>
      </c>
      <c r="X419" s="97">
        <f>SIN((90-$Y$9)*$AE$8)*TAN($AE$9*$AE$8)/TAN((90-'C'!$F308)*$AE$8)</f>
        <v>-0.53716510844492604</v>
      </c>
      <c r="Y419" s="97">
        <f t="shared" si="789"/>
        <v>3.9313065427916092</v>
      </c>
      <c r="Z419" s="97">
        <f t="shared" si="790"/>
        <v>2.2206545302661578</v>
      </c>
      <c r="AA419" s="97">
        <f t="shared" si="791"/>
        <v>-13.998408656985735</v>
      </c>
      <c r="AB419" s="97">
        <f t="shared" si="792"/>
        <v>63.235932093769605</v>
      </c>
      <c r="AC419" s="97">
        <f t="shared" si="793"/>
        <v>-77.234340750755337</v>
      </c>
      <c r="AD419" s="97">
        <f t="shared" si="794"/>
        <v>130.76247656321613</v>
      </c>
      <c r="AE419" s="97">
        <f>(COS( 90.833*$AE$8)-SIN($Y$9*$AE$8)*SIN('C'!$F308*$AE$8))/COS($Y$9*$AE$8)/COS('C'!$F308*$AE$8)</f>
        <v>0.10832492709528975</v>
      </c>
      <c r="AF419" s="97">
        <f t="shared" si="795"/>
        <v>83.781236050282345</v>
      </c>
      <c r="AG419" s="97">
        <f>('C'!$E308+$AG$9+$AA$9/15)</f>
        <v>11.933777777777781</v>
      </c>
      <c r="AH419" s="97">
        <f t="shared" si="796"/>
        <v>0</v>
      </c>
      <c r="AI419" s="97">
        <f t="shared" si="797"/>
        <v>0</v>
      </c>
      <c r="AJ419" s="97">
        <f t="shared" si="798"/>
        <v>0</v>
      </c>
      <c r="AK419" s="97">
        <f t="shared" si="799"/>
        <v>0</v>
      </c>
      <c r="AL419" s="97">
        <f t="shared" si="800"/>
        <v>0</v>
      </c>
      <c r="AM419" s="97"/>
      <c r="AN419" s="97"/>
      <c r="AO419" s="97">
        <f t="shared" si="801"/>
        <v>0</v>
      </c>
      <c r="AP419" s="97">
        <f>SIN((90-$Y$9)*$AE$8)*TAN($AC$10*$AE$8)/TAN((90-'C'!$F308)*$AE$8)</f>
        <v>4.3427932253463947E-2</v>
      </c>
      <c r="AQ419" s="97">
        <f t="shared" si="802"/>
        <v>2.5695650812758871E-2</v>
      </c>
      <c r="AR419" s="97">
        <f t="shared" si="803"/>
        <v>1.0127663357422376</v>
      </c>
      <c r="AS419" s="97">
        <f t="shared" si="804"/>
        <v>2.4576255260960052</v>
      </c>
      <c r="AT419" s="97">
        <f t="shared" si="805"/>
        <v>-9.106959298875525</v>
      </c>
      <c r="AU419" s="97">
        <f t="shared" si="806"/>
        <v>11.564584824971529</v>
      </c>
      <c r="AV419" s="97">
        <f t="shared" si="807"/>
        <v>186.64933377277953</v>
      </c>
      <c r="AW419" s="97" t="s">
        <v>8053</v>
      </c>
      <c r="AX419" s="97" t="s">
        <v>8053</v>
      </c>
      <c r="AY419" s="97" t="s">
        <v>8053</v>
      </c>
      <c r="AZ419" s="97">
        <f t="shared" si="808"/>
        <v>11.162805456113013</v>
      </c>
      <c r="BA419" s="97">
        <f t="shared" si="809"/>
        <v>11.162805456113013</v>
      </c>
      <c r="BB419" s="97">
        <f t="shared" si="810"/>
        <v>0.46511689400470885</v>
      </c>
      <c r="BC419" s="97">
        <f t="shared" si="811"/>
        <v>0</v>
      </c>
      <c r="BD419" s="97">
        <f t="shared" si="812"/>
        <v>0</v>
      </c>
      <c r="BE419" s="97">
        <f t="shared" si="813"/>
        <v>0</v>
      </c>
      <c r="BF419" s="97">
        <f>SIN((90-$Y$9)*$AE$8)*TAN($AC$9*$AE$8)/TAN((90-'C'!$F308)*$AE$8)</f>
        <v>0.53716510844492626</v>
      </c>
      <c r="BG419" s="97">
        <f t="shared" si="814"/>
        <v>3.9313065427916136</v>
      </c>
      <c r="BH419" s="97">
        <f t="shared" si="815"/>
        <v>2.2206545302661587</v>
      </c>
      <c r="BI419" s="97">
        <f t="shared" si="816"/>
        <v>13.998408656985735</v>
      </c>
      <c r="BJ419" s="97">
        <f t="shared" si="817"/>
        <v>-63.235932093769613</v>
      </c>
      <c r="BK419" s="97">
        <f t="shared" si="818"/>
        <v>77.234340750755351</v>
      </c>
      <c r="BL419" s="97">
        <f t="shared" si="819"/>
        <v>229.23752343678387</v>
      </c>
      <c r="BM419" s="97" t="s">
        <v>8053</v>
      </c>
      <c r="BN419" s="97" t="s">
        <v>8053</v>
      </c>
      <c r="BO419" s="97" t="s">
        <v>8053</v>
      </c>
      <c r="BP419" s="97">
        <f t="shared" si="820"/>
        <v>17.082733827828136</v>
      </c>
      <c r="BQ419" s="97">
        <f t="shared" si="821"/>
        <v>17.082733827828136</v>
      </c>
      <c r="BR419" s="97">
        <f t="shared" si="822"/>
        <v>0.71178057615950563</v>
      </c>
      <c r="BS419" s="97">
        <f t="shared" si="823"/>
        <v>0</v>
      </c>
      <c r="BT419" s="97">
        <f t="shared" si="824"/>
        <v>0</v>
      </c>
      <c r="BU419" s="97">
        <f t="shared" si="825"/>
        <v>0</v>
      </c>
      <c r="BV419" s="97">
        <f>SIN((90-$Y$9)*$AE$8)*TAN($AE$10*$AE$8)/TAN((90-'C'!$F308)*$AE$8)</f>
        <v>-4.3427932253463933E-2</v>
      </c>
      <c r="BW419" s="97">
        <f t="shared" si="826"/>
        <v>2.5695650812758864E-2</v>
      </c>
      <c r="BX419" s="97">
        <f t="shared" si="827"/>
        <v>1.0127663357422376</v>
      </c>
      <c r="BY419" s="97">
        <f t="shared" si="828"/>
        <v>-2.4576255260960043</v>
      </c>
      <c r="BZ419" s="97">
        <f t="shared" si="829"/>
        <v>9.1069592988755232</v>
      </c>
      <c r="CA419" s="97">
        <f t="shared" si="830"/>
        <v>-11.564584824971528</v>
      </c>
      <c r="CB419" s="97">
        <f t="shared" si="831"/>
        <v>173.35066622722047</v>
      </c>
      <c r="CC419" s="97" t="s">
        <v>8053</v>
      </c>
      <c r="CD419" s="97" t="s">
        <v>8053</v>
      </c>
      <c r="CE419" s="97" t="s">
        <v>8053</v>
      </c>
      <c r="CF419" s="97">
        <f t="shared" si="832"/>
        <v>0</v>
      </c>
      <c r="CG419" s="97">
        <f t="shared" si="833"/>
        <v>0</v>
      </c>
      <c r="CH419" s="97">
        <f t="shared" si="834"/>
        <v>0</v>
      </c>
      <c r="CI419" s="97">
        <f t="shared" si="835"/>
        <v>0</v>
      </c>
      <c r="CJ419" s="97">
        <f t="shared" si="836"/>
        <v>0</v>
      </c>
      <c r="CK419" s="97">
        <f t="shared" si="837"/>
        <v>0</v>
      </c>
      <c r="CL419" s="97">
        <f>90-'C'!$F308</f>
        <v>100.477</v>
      </c>
      <c r="CM419" s="97">
        <v>20</v>
      </c>
      <c r="CN419" s="97"/>
      <c r="CO419" s="97"/>
      <c r="CP419" s="97"/>
      <c r="CQ419" s="97"/>
      <c r="CR419" s="97" t="s">
        <v>8216</v>
      </c>
      <c r="CS419" s="97">
        <f t="shared" si="838"/>
        <v>20</v>
      </c>
      <c r="CT419" s="97">
        <f t="shared" si="839"/>
        <v>34.31666666666667</v>
      </c>
      <c r="CU419" s="97">
        <f>'C'!F308</f>
        <v>-10.477</v>
      </c>
      <c r="CV419" s="97">
        <f t="shared" si="840"/>
        <v>3.1415926535897931</v>
      </c>
      <c r="CW419" s="97">
        <f t="shared" si="841"/>
        <v>1.7453292519943295E-2</v>
      </c>
      <c r="CX419" s="97">
        <f t="shared" si="842"/>
        <v>57.295779513082323</v>
      </c>
      <c r="CY419" s="97">
        <f t="shared" si="843"/>
        <v>0.59893882164272083</v>
      </c>
      <c r="CZ419" s="97">
        <f t="shared" si="844"/>
        <v>-0.1828581457314459</v>
      </c>
      <c r="DA419" s="97">
        <f t="shared" si="845"/>
        <v>1.4622584204679965</v>
      </c>
      <c r="DB419" s="97">
        <f t="shared" si="846"/>
        <v>-77.862259771656326</v>
      </c>
      <c r="DC419" s="97">
        <f t="shared" si="847"/>
        <v>102.13774022834367</v>
      </c>
      <c r="DD419" s="97">
        <f t="shared" si="848"/>
        <v>257.86225977165634</v>
      </c>
      <c r="DE419" s="97"/>
      <c r="DF419" s="97"/>
      <c r="DG419" s="97"/>
      <c r="DH419" s="97"/>
      <c r="DI419" s="97"/>
      <c r="DJ419" s="97"/>
      <c r="DK419" s="97"/>
      <c r="DL419" s="97"/>
      <c r="DM419" s="97"/>
      <c r="DN419" s="97"/>
      <c r="DO419" s="97"/>
    </row>
    <row r="420" spans="1:119" ht="30" customHeight="1" x14ac:dyDescent="0.2">
      <c r="A420" s="97">
        <f t="shared" si="771"/>
        <v>0</v>
      </c>
      <c r="B420" s="97">
        <f t="shared" si="772"/>
        <v>0</v>
      </c>
      <c r="C420" s="98">
        <f t="shared" si="773"/>
        <v>0</v>
      </c>
      <c r="D420" s="97">
        <f t="shared" si="774"/>
        <v>0.4647542448613679</v>
      </c>
      <c r="E420" s="97">
        <f t="shared" si="775"/>
        <v>0</v>
      </c>
      <c r="F420" s="98">
        <f t="shared" si="776"/>
        <v>0.4647542448613679</v>
      </c>
      <c r="G420" s="97">
        <f t="shared" si="777"/>
        <v>0.71303741703295753</v>
      </c>
      <c r="H420" s="97">
        <f t="shared" si="778"/>
        <v>0</v>
      </c>
      <c r="I420" s="98">
        <f t="shared" si="779"/>
        <v>0.71303741703295753</v>
      </c>
      <c r="J420" s="97">
        <f t="shared" si="780"/>
        <v>0</v>
      </c>
      <c r="K420" s="97">
        <f t="shared" si="781"/>
        <v>0</v>
      </c>
      <c r="L420" s="98">
        <f t="shared" si="782"/>
        <v>0</v>
      </c>
      <c r="M420" s="98">
        <f t="shared" si="783"/>
        <v>21</v>
      </c>
      <c r="N420" s="97"/>
      <c r="O420" s="97"/>
      <c r="P420" s="97"/>
      <c r="Q420" s="98">
        <f t="shared" si="849"/>
        <v>21</v>
      </c>
      <c r="R420" s="97">
        <f t="shared" si="784"/>
        <v>105.87231873866266</v>
      </c>
      <c r="S420" s="97">
        <f t="shared" si="785"/>
        <v>102.57142386232307</v>
      </c>
      <c r="T420" s="97">
        <f t="shared" si="786"/>
        <v>3.3008948763395836</v>
      </c>
      <c r="U420" s="97" t="str">
        <f t="shared" si="787"/>
        <v>QSOS</v>
      </c>
      <c r="V420" s="97">
        <f t="shared" si="788"/>
        <v>257.42857613767694</v>
      </c>
      <c r="W420" s="97">
        <f t="shared" si="533"/>
        <v>408</v>
      </c>
      <c r="X420" s="97">
        <f>SIN((90-$Y$9)*$AE$8)*TAN($AE$9*$AE$8)/TAN((90-'C'!$F309)*$AE$8)</f>
        <v>-0.55585256946016171</v>
      </c>
      <c r="Y420" s="97">
        <f t="shared" si="789"/>
        <v>3.9313065427916092</v>
      </c>
      <c r="Z420" s="97">
        <f t="shared" si="790"/>
        <v>2.2206545302661578</v>
      </c>
      <c r="AA420" s="97">
        <f t="shared" si="791"/>
        <v>-14.495871371428398</v>
      </c>
      <c r="AB420" s="97">
        <f t="shared" si="792"/>
        <v>63.235932093769605</v>
      </c>
      <c r="AC420" s="97">
        <f t="shared" si="793"/>
        <v>-77.731803465197999</v>
      </c>
      <c r="AD420" s="97">
        <f t="shared" si="794"/>
        <v>131.25993927765879</v>
      </c>
      <c r="AE420" s="97">
        <f>(COS( 90.833*$AE$8)-SIN($Y$9*$AE$8)*SIN('C'!$F309*$AE$8))/COS($Y$9*$AE$8)/COS('C'!$F309*$AE$8)</f>
        <v>0.11269524879447557</v>
      </c>
      <c r="AF420" s="97">
        <f t="shared" si="795"/>
        <v>83.529291694014347</v>
      </c>
      <c r="AG420" s="97">
        <f>('C'!$E309+$AG$9+$AA$9/15)</f>
        <v>11.930777777777781</v>
      </c>
      <c r="AH420" s="97">
        <f t="shared" si="796"/>
        <v>0</v>
      </c>
      <c r="AI420" s="97">
        <f t="shared" si="797"/>
        <v>0</v>
      </c>
      <c r="AJ420" s="97">
        <f t="shared" si="798"/>
        <v>0</v>
      </c>
      <c r="AK420" s="97">
        <f t="shared" si="799"/>
        <v>0</v>
      </c>
      <c r="AL420" s="97">
        <f t="shared" si="800"/>
        <v>0</v>
      </c>
      <c r="AM420" s="97"/>
      <c r="AN420" s="97"/>
      <c r="AO420" s="97">
        <f t="shared" si="801"/>
        <v>0</v>
      </c>
      <c r="AP420" s="97">
        <f>SIN((90-$Y$9)*$AE$8)*TAN($AC$10*$AE$8)/TAN((90-'C'!$F309)*$AE$8)</f>
        <v>4.4938748533598624E-2</v>
      </c>
      <c r="AQ420" s="97">
        <f t="shared" si="802"/>
        <v>2.5695650812758871E-2</v>
      </c>
      <c r="AR420" s="97">
        <f t="shared" si="803"/>
        <v>1.0127663357422376</v>
      </c>
      <c r="AS420" s="97">
        <f t="shared" si="804"/>
        <v>2.54317921769875</v>
      </c>
      <c r="AT420" s="97">
        <f t="shared" si="805"/>
        <v>-9.106959298875525</v>
      </c>
      <c r="AU420" s="97">
        <f t="shared" si="806"/>
        <v>11.650138516574275</v>
      </c>
      <c r="AV420" s="97">
        <f t="shared" si="807"/>
        <v>186.56378008117676</v>
      </c>
      <c r="AW420" s="97" t="s">
        <v>8053</v>
      </c>
      <c r="AX420" s="97" t="s">
        <v>8053</v>
      </c>
      <c r="AY420" s="97" t="s">
        <v>8053</v>
      </c>
      <c r="AZ420" s="97">
        <f t="shared" si="808"/>
        <v>11.154101876672829</v>
      </c>
      <c r="BA420" s="97">
        <f t="shared" si="809"/>
        <v>11.154101876672829</v>
      </c>
      <c r="BB420" s="97">
        <f t="shared" si="810"/>
        <v>0.4647542448613679</v>
      </c>
      <c r="BC420" s="97">
        <f t="shared" si="811"/>
        <v>0</v>
      </c>
      <c r="BD420" s="97">
        <f t="shared" si="812"/>
        <v>0</v>
      </c>
      <c r="BE420" s="97">
        <f t="shared" si="813"/>
        <v>0</v>
      </c>
      <c r="BF420" s="97">
        <f>SIN((90-$Y$9)*$AE$8)*TAN($AC$9*$AE$8)/TAN((90-'C'!$F309)*$AE$8)</f>
        <v>0.55585256946016204</v>
      </c>
      <c r="BG420" s="97">
        <f t="shared" si="814"/>
        <v>3.9313065427916136</v>
      </c>
      <c r="BH420" s="97">
        <f t="shared" si="815"/>
        <v>2.2206545302661587</v>
      </c>
      <c r="BI420" s="97">
        <f t="shared" si="816"/>
        <v>14.495871371428402</v>
      </c>
      <c r="BJ420" s="97">
        <f t="shared" si="817"/>
        <v>-63.235932093769613</v>
      </c>
      <c r="BK420" s="97">
        <f t="shared" si="818"/>
        <v>77.731803465198013</v>
      </c>
      <c r="BL420" s="97">
        <f t="shared" si="819"/>
        <v>228.74006072234121</v>
      </c>
      <c r="BM420" s="97" t="s">
        <v>8053</v>
      </c>
      <c r="BN420" s="97" t="s">
        <v>8053</v>
      </c>
      <c r="BO420" s="97" t="s">
        <v>8053</v>
      </c>
      <c r="BP420" s="97">
        <f t="shared" si="820"/>
        <v>17.112898008790982</v>
      </c>
      <c r="BQ420" s="97">
        <f t="shared" si="821"/>
        <v>17.112898008790982</v>
      </c>
      <c r="BR420" s="97">
        <f t="shared" si="822"/>
        <v>0.71303741703295753</v>
      </c>
      <c r="BS420" s="97">
        <f t="shared" si="823"/>
        <v>0</v>
      </c>
      <c r="BT420" s="97">
        <f t="shared" si="824"/>
        <v>0</v>
      </c>
      <c r="BU420" s="97">
        <f t="shared" si="825"/>
        <v>0</v>
      </c>
      <c r="BV420" s="97">
        <f>SIN((90-$Y$9)*$AE$8)*TAN($AE$10*$AE$8)/TAN((90-'C'!$F309)*$AE$8)</f>
        <v>-4.4938748533598617E-2</v>
      </c>
      <c r="BW420" s="97">
        <f t="shared" si="826"/>
        <v>2.5695650812758864E-2</v>
      </c>
      <c r="BX420" s="97">
        <f t="shared" si="827"/>
        <v>1.0127663357422376</v>
      </c>
      <c r="BY420" s="97">
        <f t="shared" si="828"/>
        <v>-2.5431792176987496</v>
      </c>
      <c r="BZ420" s="97">
        <f t="shared" si="829"/>
        <v>9.1069592988755232</v>
      </c>
      <c r="CA420" s="97">
        <f t="shared" si="830"/>
        <v>-11.650138516574273</v>
      </c>
      <c r="CB420" s="97">
        <f t="shared" si="831"/>
        <v>173.43621991882321</v>
      </c>
      <c r="CC420" s="97" t="s">
        <v>8053</v>
      </c>
      <c r="CD420" s="97" t="s">
        <v>8053</v>
      </c>
      <c r="CE420" s="97" t="s">
        <v>8053</v>
      </c>
      <c r="CF420" s="97">
        <f t="shared" si="832"/>
        <v>0</v>
      </c>
      <c r="CG420" s="97">
        <f t="shared" si="833"/>
        <v>0</v>
      </c>
      <c r="CH420" s="97">
        <f t="shared" si="834"/>
        <v>0</v>
      </c>
      <c r="CI420" s="97">
        <f t="shared" si="835"/>
        <v>0</v>
      </c>
      <c r="CJ420" s="97">
        <f t="shared" si="836"/>
        <v>0</v>
      </c>
      <c r="CK420" s="97">
        <f t="shared" si="837"/>
        <v>0</v>
      </c>
      <c r="CL420" s="97">
        <f>90-'C'!$F309</f>
        <v>100.833</v>
      </c>
      <c r="CM420" s="97">
        <v>21</v>
      </c>
      <c r="CN420" s="97"/>
      <c r="CO420" s="97"/>
      <c r="CP420" s="97"/>
      <c r="CQ420" s="97"/>
      <c r="CR420" s="97" t="s">
        <v>8216</v>
      </c>
      <c r="CS420" s="97">
        <f t="shared" si="838"/>
        <v>21</v>
      </c>
      <c r="CT420" s="97">
        <f t="shared" si="839"/>
        <v>34.31666666666667</v>
      </c>
      <c r="CU420" s="97">
        <f>'C'!F309</f>
        <v>-10.833</v>
      </c>
      <c r="CV420" s="97">
        <f t="shared" si="840"/>
        <v>3.1415926535897931</v>
      </c>
      <c r="CW420" s="97">
        <f t="shared" si="841"/>
        <v>1.7453292519943295E-2</v>
      </c>
      <c r="CX420" s="97">
        <f t="shared" si="842"/>
        <v>57.295779513082323</v>
      </c>
      <c r="CY420" s="97">
        <f t="shared" si="843"/>
        <v>0.59893882164272083</v>
      </c>
      <c r="CZ420" s="97">
        <f t="shared" si="844"/>
        <v>-0.18907151786854573</v>
      </c>
      <c r="DA420" s="97">
        <f t="shared" si="845"/>
        <v>1.4578611619193023</v>
      </c>
      <c r="DB420" s="97">
        <f t="shared" si="846"/>
        <v>-77.428576137676927</v>
      </c>
      <c r="DC420" s="97">
        <f t="shared" si="847"/>
        <v>102.57142386232307</v>
      </c>
      <c r="DD420" s="97">
        <f t="shared" si="848"/>
        <v>257.42857613767694</v>
      </c>
      <c r="DE420" s="97"/>
      <c r="DF420" s="97"/>
      <c r="DG420" s="97"/>
      <c r="DH420" s="97"/>
      <c r="DI420" s="97"/>
      <c r="DJ420" s="97"/>
      <c r="DK420" s="97"/>
      <c r="DL420" s="97"/>
      <c r="DM420" s="97"/>
      <c r="DN420" s="97"/>
      <c r="DO420" s="97"/>
    </row>
    <row r="421" spans="1:119" ht="30" customHeight="1" x14ac:dyDescent="0.2">
      <c r="A421" s="97">
        <f t="shared" si="771"/>
        <v>0</v>
      </c>
      <c r="B421" s="97">
        <f t="shared" si="772"/>
        <v>0</v>
      </c>
      <c r="C421" s="98">
        <f t="shared" si="773"/>
        <v>0</v>
      </c>
      <c r="D421" s="97">
        <f t="shared" si="774"/>
        <v>0.46443402080733781</v>
      </c>
      <c r="E421" s="97">
        <f t="shared" si="775"/>
        <v>0</v>
      </c>
      <c r="F421" s="98">
        <f t="shared" si="776"/>
        <v>0.46443402080733781</v>
      </c>
      <c r="G421" s="97">
        <f t="shared" si="777"/>
        <v>0.71433451708100781</v>
      </c>
      <c r="H421" s="97">
        <f t="shared" si="778"/>
        <v>0</v>
      </c>
      <c r="I421" s="98">
        <f t="shared" si="779"/>
        <v>0.71433451708100781</v>
      </c>
      <c r="J421" s="97">
        <f t="shared" si="780"/>
        <v>0</v>
      </c>
      <c r="K421" s="97">
        <f t="shared" si="781"/>
        <v>0</v>
      </c>
      <c r="L421" s="98">
        <f t="shared" si="782"/>
        <v>0</v>
      </c>
      <c r="M421" s="98">
        <f t="shared" si="783"/>
        <v>22</v>
      </c>
      <c r="N421" s="102"/>
      <c r="O421" s="97"/>
      <c r="P421" s="97"/>
      <c r="Q421" s="98">
        <f t="shared" si="849"/>
        <v>22</v>
      </c>
      <c r="R421" s="97">
        <f t="shared" si="784"/>
        <v>105.87231873866266</v>
      </c>
      <c r="S421" s="97">
        <f t="shared" si="785"/>
        <v>103.00288587532516</v>
      </c>
      <c r="T421" s="97">
        <f t="shared" si="786"/>
        <v>2.8694328633374937</v>
      </c>
      <c r="U421" s="97" t="str">
        <f t="shared" si="787"/>
        <v>QSOS</v>
      </c>
      <c r="V421" s="97">
        <f t="shared" si="788"/>
        <v>256.99711412467485</v>
      </c>
      <c r="W421" s="97">
        <f t="shared" si="533"/>
        <v>409</v>
      </c>
      <c r="X421" s="97">
        <f>SIN((90-$Y$9)*$AE$8)*TAN($AE$9*$AE$8)/TAN((90-'C'!$F310)*$AE$8)</f>
        <v>-0.57447915879089695</v>
      </c>
      <c r="Y421" s="97">
        <f t="shared" si="789"/>
        <v>3.9313065427916092</v>
      </c>
      <c r="Z421" s="97">
        <f t="shared" si="790"/>
        <v>2.2206545302661578</v>
      </c>
      <c r="AA421" s="97">
        <f t="shared" si="791"/>
        <v>-14.992827388726532</v>
      </c>
      <c r="AB421" s="97">
        <f t="shared" si="792"/>
        <v>63.235932093769605</v>
      </c>
      <c r="AC421" s="97">
        <f t="shared" si="793"/>
        <v>-78.228759482496145</v>
      </c>
      <c r="AD421" s="97">
        <f t="shared" si="794"/>
        <v>131.75689529495693</v>
      </c>
      <c r="AE421" s="97">
        <f>(COS( 90.833*$AE$8)-SIN($Y$9*$AE$8)*SIN('C'!$F310*$AE$8))/COS($Y$9*$AE$8)/COS('C'!$F310*$AE$8)</f>
        <v>0.11705064793152392</v>
      </c>
      <c r="AF421" s="97">
        <f t="shared" si="795"/>
        <v>83.27808254109415</v>
      </c>
      <c r="AG421" s="97">
        <f>('C'!$E310+$AG$9+$AA$9/15)</f>
        <v>11.928777777777778</v>
      </c>
      <c r="AH421" s="97">
        <f t="shared" si="796"/>
        <v>0</v>
      </c>
      <c r="AI421" s="97">
        <f t="shared" si="797"/>
        <v>0</v>
      </c>
      <c r="AJ421" s="97">
        <f t="shared" si="798"/>
        <v>0</v>
      </c>
      <c r="AK421" s="97">
        <f t="shared" si="799"/>
        <v>0</v>
      </c>
      <c r="AL421" s="97">
        <f t="shared" si="800"/>
        <v>0</v>
      </c>
      <c r="AM421" s="97"/>
      <c r="AN421" s="97"/>
      <c r="AO421" s="97">
        <f t="shared" si="801"/>
        <v>0</v>
      </c>
      <c r="AP421" s="97">
        <f>SIN((90-$Y$9)*$AE$8)*TAN($AC$10*$AE$8)/TAN((90-'C'!$F310)*$AE$8)</f>
        <v>4.6444643549583636E-2</v>
      </c>
      <c r="AQ421" s="97">
        <f t="shared" si="802"/>
        <v>2.5695650812758871E-2</v>
      </c>
      <c r="AR421" s="97">
        <f t="shared" si="803"/>
        <v>1.0127663357422376</v>
      </c>
      <c r="AS421" s="97">
        <f t="shared" si="804"/>
        <v>2.6284598771495586</v>
      </c>
      <c r="AT421" s="97">
        <f t="shared" si="805"/>
        <v>-9.106959298875525</v>
      </c>
      <c r="AU421" s="97">
        <f t="shared" si="806"/>
        <v>11.735419176025083</v>
      </c>
      <c r="AV421" s="97">
        <f t="shared" si="807"/>
        <v>186.47849942172596</v>
      </c>
      <c r="AW421" s="97" t="s">
        <v>8053</v>
      </c>
      <c r="AX421" s="97" t="s">
        <v>8053</v>
      </c>
      <c r="AY421" s="97" t="s">
        <v>8053</v>
      </c>
      <c r="AZ421" s="97">
        <f t="shared" si="808"/>
        <v>11.146416499376107</v>
      </c>
      <c r="BA421" s="97">
        <f t="shared" si="809"/>
        <v>11.146416499376107</v>
      </c>
      <c r="BB421" s="97">
        <f t="shared" si="810"/>
        <v>0.46443402080733781</v>
      </c>
      <c r="BC421" s="97">
        <f t="shared" si="811"/>
        <v>0</v>
      </c>
      <c r="BD421" s="97">
        <f t="shared" si="812"/>
        <v>0</v>
      </c>
      <c r="BE421" s="97">
        <f t="shared" si="813"/>
        <v>0</v>
      </c>
      <c r="BF421" s="97">
        <f>SIN((90-$Y$9)*$AE$8)*TAN($AC$9*$AE$8)/TAN((90-'C'!$F310)*$AE$8)</f>
        <v>0.57447915879089717</v>
      </c>
      <c r="BG421" s="97">
        <f t="shared" si="814"/>
        <v>3.9313065427916136</v>
      </c>
      <c r="BH421" s="97">
        <f t="shared" si="815"/>
        <v>2.2206545302661587</v>
      </c>
      <c r="BI421" s="97">
        <f t="shared" si="816"/>
        <v>14.992827388726532</v>
      </c>
      <c r="BJ421" s="97">
        <f t="shared" si="817"/>
        <v>-63.235932093769613</v>
      </c>
      <c r="BK421" s="97">
        <f t="shared" si="818"/>
        <v>78.228759482496145</v>
      </c>
      <c r="BL421" s="97">
        <f t="shared" si="819"/>
        <v>228.24310470504307</v>
      </c>
      <c r="BM421" s="97" t="s">
        <v>8053</v>
      </c>
      <c r="BN421" s="97" t="s">
        <v>8053</v>
      </c>
      <c r="BO421" s="97" t="s">
        <v>8053</v>
      </c>
      <c r="BP421" s="97">
        <f t="shared" si="820"/>
        <v>17.144028409944188</v>
      </c>
      <c r="BQ421" s="97">
        <f t="shared" si="821"/>
        <v>17.144028409944188</v>
      </c>
      <c r="BR421" s="97">
        <f t="shared" si="822"/>
        <v>0.71433451708100781</v>
      </c>
      <c r="BS421" s="97">
        <f t="shared" si="823"/>
        <v>0</v>
      </c>
      <c r="BT421" s="97">
        <f t="shared" si="824"/>
        <v>0</v>
      </c>
      <c r="BU421" s="97">
        <f t="shared" si="825"/>
        <v>0</v>
      </c>
      <c r="BV421" s="97">
        <f>SIN((90-$Y$9)*$AE$8)*TAN($AE$10*$AE$8)/TAN((90-'C'!$F310)*$AE$8)</f>
        <v>-4.6444643549583622E-2</v>
      </c>
      <c r="BW421" s="97">
        <f t="shared" si="826"/>
        <v>2.5695650812758864E-2</v>
      </c>
      <c r="BX421" s="97">
        <f t="shared" si="827"/>
        <v>1.0127663357422376</v>
      </c>
      <c r="BY421" s="97">
        <f t="shared" si="828"/>
        <v>-2.6284598771495578</v>
      </c>
      <c r="BZ421" s="97">
        <f t="shared" si="829"/>
        <v>9.1069592988755232</v>
      </c>
      <c r="CA421" s="97">
        <f t="shared" si="830"/>
        <v>-11.735419176025081</v>
      </c>
      <c r="CB421" s="97">
        <f t="shared" si="831"/>
        <v>173.52150057827404</v>
      </c>
      <c r="CC421" s="97" t="s">
        <v>8053</v>
      </c>
      <c r="CD421" s="97" t="s">
        <v>8053</v>
      </c>
      <c r="CE421" s="97" t="s">
        <v>8053</v>
      </c>
      <c r="CF421" s="97">
        <f t="shared" si="832"/>
        <v>0</v>
      </c>
      <c r="CG421" s="97">
        <f t="shared" si="833"/>
        <v>0</v>
      </c>
      <c r="CH421" s="97">
        <f t="shared" si="834"/>
        <v>0</v>
      </c>
      <c r="CI421" s="97">
        <f t="shared" si="835"/>
        <v>0</v>
      </c>
      <c r="CJ421" s="97">
        <f t="shared" si="836"/>
        <v>0</v>
      </c>
      <c r="CK421" s="97">
        <f t="shared" si="837"/>
        <v>0</v>
      </c>
      <c r="CL421" s="97">
        <f>90-'C'!$F310</f>
        <v>101.187</v>
      </c>
      <c r="CM421" s="97">
        <v>22</v>
      </c>
      <c r="CN421" s="102"/>
      <c r="CO421" s="97"/>
      <c r="CP421" s="97"/>
      <c r="CQ421" s="97"/>
      <c r="CR421" s="97" t="s">
        <v>8216</v>
      </c>
      <c r="CS421" s="97">
        <f t="shared" si="838"/>
        <v>22</v>
      </c>
      <c r="CT421" s="97">
        <f t="shared" si="839"/>
        <v>34.31666666666667</v>
      </c>
      <c r="CU421" s="97">
        <f>'C'!F310</f>
        <v>-11.186999999999999</v>
      </c>
      <c r="CV421" s="97">
        <f t="shared" si="840"/>
        <v>3.1415926535897931</v>
      </c>
      <c r="CW421" s="97">
        <f t="shared" si="841"/>
        <v>1.7453292519943295E-2</v>
      </c>
      <c r="CX421" s="97">
        <f t="shared" si="842"/>
        <v>57.295779513082323</v>
      </c>
      <c r="CY421" s="97">
        <f t="shared" si="843"/>
        <v>0.59893882164272083</v>
      </c>
      <c r="CZ421" s="97">
        <f t="shared" si="844"/>
        <v>-0.19524998342060565</v>
      </c>
      <c r="DA421" s="97">
        <f t="shared" si="845"/>
        <v>1.4534767350896989</v>
      </c>
      <c r="DB421" s="97">
        <f t="shared" si="846"/>
        <v>-76.997114124674837</v>
      </c>
      <c r="DC421" s="97">
        <f t="shared" si="847"/>
        <v>103.00288587532516</v>
      </c>
      <c r="DD421" s="97">
        <f t="shared" si="848"/>
        <v>256.99711412467485</v>
      </c>
      <c r="DE421" s="97"/>
      <c r="DF421" s="97"/>
      <c r="DG421" s="97"/>
      <c r="DH421" s="97"/>
      <c r="DI421" s="97"/>
      <c r="DJ421" s="97"/>
      <c r="DK421" s="97"/>
      <c r="DL421" s="97"/>
      <c r="DM421" s="97"/>
      <c r="DN421" s="97"/>
      <c r="DO421" s="97"/>
    </row>
    <row r="422" spans="1:119" ht="30" customHeight="1" x14ac:dyDescent="0.2">
      <c r="A422" s="97">
        <f t="shared" si="771"/>
        <v>0</v>
      </c>
      <c r="B422" s="97">
        <f t="shared" si="772"/>
        <v>0</v>
      </c>
      <c r="C422" s="98">
        <f t="shared" si="773"/>
        <v>0</v>
      </c>
      <c r="D422" s="97">
        <f t="shared" si="774"/>
        <v>0.46407422107432178</v>
      </c>
      <c r="E422" s="97">
        <f t="shared" si="775"/>
        <v>0</v>
      </c>
      <c r="F422" s="98">
        <f t="shared" si="776"/>
        <v>0.46407422107432178</v>
      </c>
      <c r="G422" s="97">
        <f t="shared" si="777"/>
        <v>0.71558084363747143</v>
      </c>
      <c r="H422" s="97">
        <f t="shared" si="778"/>
        <v>0</v>
      </c>
      <c r="I422" s="98">
        <f t="shared" si="779"/>
        <v>0.71558084363747143</v>
      </c>
      <c r="J422" s="97">
        <f t="shared" si="780"/>
        <v>0</v>
      </c>
      <c r="K422" s="97">
        <f t="shared" si="781"/>
        <v>0</v>
      </c>
      <c r="L422" s="98">
        <f t="shared" si="782"/>
        <v>0</v>
      </c>
      <c r="M422" s="98">
        <f t="shared" si="783"/>
        <v>23</v>
      </c>
      <c r="N422" s="97"/>
      <c r="O422" s="97"/>
      <c r="P422" s="97"/>
      <c r="Q422" s="98">
        <f t="shared" si="849"/>
        <v>23</v>
      </c>
      <c r="R422" s="97">
        <f t="shared" si="784"/>
        <v>105.87231873866266</v>
      </c>
      <c r="S422" s="97">
        <f t="shared" si="785"/>
        <v>103.4296921409661</v>
      </c>
      <c r="T422" s="97">
        <f t="shared" si="786"/>
        <v>2.4426265976965595</v>
      </c>
      <c r="U422" s="97" t="str">
        <f t="shared" si="787"/>
        <v>QSOS</v>
      </c>
      <c r="V422" s="97">
        <f t="shared" si="788"/>
        <v>256.5703078590339</v>
      </c>
      <c r="W422" s="97">
        <f t="shared" si="533"/>
        <v>410</v>
      </c>
      <c r="X422" s="97">
        <f>SIN((90-$Y$9)*$AE$8)*TAN($AE$9*$AE$8)/TAN((90-'C'!$F311)*$AE$8)</f>
        <v>-0.59294007909996083</v>
      </c>
      <c r="Y422" s="97">
        <f t="shared" si="789"/>
        <v>3.9313065427916092</v>
      </c>
      <c r="Z422" s="97">
        <f t="shared" si="790"/>
        <v>2.2206545302661578</v>
      </c>
      <c r="AA422" s="97">
        <f t="shared" si="791"/>
        <v>-15.486504949053444</v>
      </c>
      <c r="AB422" s="97">
        <f t="shared" si="792"/>
        <v>63.235932093769605</v>
      </c>
      <c r="AC422" s="97">
        <f t="shared" si="793"/>
        <v>-78.722437042823046</v>
      </c>
      <c r="AD422" s="97">
        <f t="shared" si="794"/>
        <v>132.25057285528385</v>
      </c>
      <c r="AE422" s="97">
        <f>(COS( 90.833*$AE$8)-SIN($Y$9*$AE$8)*SIN('C'!$F311*$AE$8))/COS($Y$9*$AE$8)/COS('C'!$F311*$AE$8)</f>
        <v>0.12136663497939731</v>
      </c>
      <c r="AF422" s="97">
        <f t="shared" si="795"/>
        <v>83.029018476120626</v>
      </c>
      <c r="AG422" s="97">
        <f>('C'!$E311+$AG$9+$AA$9/15)</f>
        <v>11.925777777777778</v>
      </c>
      <c r="AH422" s="97">
        <f t="shared" si="796"/>
        <v>0</v>
      </c>
      <c r="AI422" s="97">
        <f t="shared" si="797"/>
        <v>0</v>
      </c>
      <c r="AJ422" s="97">
        <f t="shared" si="798"/>
        <v>0</v>
      </c>
      <c r="AK422" s="97">
        <f t="shared" si="799"/>
        <v>0</v>
      </c>
      <c r="AL422" s="97">
        <f t="shared" si="800"/>
        <v>0</v>
      </c>
      <c r="AM422" s="97"/>
      <c r="AN422" s="97"/>
      <c r="AO422" s="97">
        <f t="shared" si="801"/>
        <v>0</v>
      </c>
      <c r="AP422" s="97">
        <f>SIN((90-$Y$9)*$AE$8)*TAN($AC$10*$AE$8)/TAN((90-'C'!$F311)*$AE$8)</f>
        <v>4.7937144800902012E-2</v>
      </c>
      <c r="AQ422" s="97">
        <f t="shared" si="802"/>
        <v>2.5695650812758871E-2</v>
      </c>
      <c r="AR422" s="97">
        <f t="shared" si="803"/>
        <v>1.0127663357422376</v>
      </c>
      <c r="AS422" s="97">
        <f t="shared" si="804"/>
        <v>2.7129877810353116</v>
      </c>
      <c r="AT422" s="97">
        <f t="shared" si="805"/>
        <v>-9.106959298875525</v>
      </c>
      <c r="AU422" s="97">
        <f t="shared" si="806"/>
        <v>11.819947079910836</v>
      </c>
      <c r="AV422" s="97">
        <f t="shared" si="807"/>
        <v>186.39397151784021</v>
      </c>
      <c r="AW422" s="97" t="s">
        <v>8053</v>
      </c>
      <c r="AX422" s="97" t="s">
        <v>8053</v>
      </c>
      <c r="AY422" s="97" t="s">
        <v>8053</v>
      </c>
      <c r="AZ422" s="97">
        <f t="shared" si="808"/>
        <v>11.137781305783722</v>
      </c>
      <c r="BA422" s="97">
        <f t="shared" si="809"/>
        <v>11.137781305783722</v>
      </c>
      <c r="BB422" s="97">
        <f t="shared" si="810"/>
        <v>0.46407422107432178</v>
      </c>
      <c r="BC422" s="97">
        <f t="shared" si="811"/>
        <v>0</v>
      </c>
      <c r="BD422" s="97">
        <f t="shared" si="812"/>
        <v>0</v>
      </c>
      <c r="BE422" s="97">
        <f t="shared" si="813"/>
        <v>0</v>
      </c>
      <c r="BF422" s="97">
        <f>SIN((90-$Y$9)*$AE$8)*TAN($AC$9*$AE$8)/TAN((90-'C'!$F311)*$AE$8)</f>
        <v>0.59294007909996105</v>
      </c>
      <c r="BG422" s="97">
        <f t="shared" si="814"/>
        <v>3.9313065427916136</v>
      </c>
      <c r="BH422" s="97">
        <f t="shared" si="815"/>
        <v>2.2206545302661587</v>
      </c>
      <c r="BI422" s="97">
        <f t="shared" si="816"/>
        <v>15.48650494905344</v>
      </c>
      <c r="BJ422" s="97">
        <f t="shared" si="817"/>
        <v>-63.235932093769613</v>
      </c>
      <c r="BK422" s="97">
        <f t="shared" si="818"/>
        <v>78.72243704282306</v>
      </c>
      <c r="BL422" s="97">
        <f t="shared" si="819"/>
        <v>227.74942714471618</v>
      </c>
      <c r="BM422" s="97" t="s">
        <v>8053</v>
      </c>
      <c r="BN422" s="97" t="s">
        <v>8053</v>
      </c>
      <c r="BO422" s="97" t="s">
        <v>8053</v>
      </c>
      <c r="BP422" s="97">
        <f t="shared" si="820"/>
        <v>17.173940247299313</v>
      </c>
      <c r="BQ422" s="97">
        <f t="shared" si="821"/>
        <v>17.173940247299313</v>
      </c>
      <c r="BR422" s="97">
        <f t="shared" si="822"/>
        <v>0.71558084363747143</v>
      </c>
      <c r="BS422" s="97">
        <f t="shared" si="823"/>
        <v>0</v>
      </c>
      <c r="BT422" s="97">
        <f t="shared" si="824"/>
        <v>0</v>
      </c>
      <c r="BU422" s="97">
        <f t="shared" si="825"/>
        <v>0</v>
      </c>
      <c r="BV422" s="97">
        <f>SIN((90-$Y$9)*$AE$8)*TAN($AE$10*$AE$8)/TAN((90-'C'!$F311)*$AE$8)</f>
        <v>-4.7937144800901998E-2</v>
      </c>
      <c r="BW422" s="97">
        <f t="shared" si="826"/>
        <v>2.5695650812758864E-2</v>
      </c>
      <c r="BX422" s="97">
        <f t="shared" si="827"/>
        <v>1.0127663357422376</v>
      </c>
      <c r="BY422" s="97">
        <f t="shared" si="828"/>
        <v>-2.7129877810353107</v>
      </c>
      <c r="BZ422" s="97">
        <f t="shared" si="829"/>
        <v>9.1069592988755232</v>
      </c>
      <c r="CA422" s="97">
        <f t="shared" si="830"/>
        <v>-11.819947079910834</v>
      </c>
      <c r="CB422" s="97">
        <f t="shared" si="831"/>
        <v>173.60602848215979</v>
      </c>
      <c r="CC422" s="97" t="s">
        <v>8053</v>
      </c>
      <c r="CD422" s="97" t="s">
        <v>8053</v>
      </c>
      <c r="CE422" s="97" t="s">
        <v>8053</v>
      </c>
      <c r="CF422" s="97">
        <f t="shared" si="832"/>
        <v>0</v>
      </c>
      <c r="CG422" s="97">
        <f t="shared" si="833"/>
        <v>0</v>
      </c>
      <c r="CH422" s="97">
        <f t="shared" si="834"/>
        <v>0</v>
      </c>
      <c r="CI422" s="97">
        <f t="shared" si="835"/>
        <v>0</v>
      </c>
      <c r="CJ422" s="97">
        <f t="shared" si="836"/>
        <v>0</v>
      </c>
      <c r="CK422" s="97">
        <f t="shared" si="837"/>
        <v>0</v>
      </c>
      <c r="CL422" s="97">
        <f>90-'C'!$F311</f>
        <v>101.53700000000001</v>
      </c>
      <c r="CM422" s="97">
        <v>23</v>
      </c>
      <c r="CN422" s="97"/>
      <c r="CO422" s="97"/>
      <c r="CP422" s="97"/>
      <c r="CQ422" s="97"/>
      <c r="CR422" s="97" t="s">
        <v>8216</v>
      </c>
      <c r="CS422" s="97">
        <f t="shared" si="838"/>
        <v>23</v>
      </c>
      <c r="CT422" s="97">
        <f t="shared" si="839"/>
        <v>34.31666666666667</v>
      </c>
      <c r="CU422" s="97">
        <f>'C'!F311</f>
        <v>-11.537000000000001</v>
      </c>
      <c r="CV422" s="97">
        <f t="shared" si="840"/>
        <v>3.1415926535897931</v>
      </c>
      <c r="CW422" s="97">
        <f t="shared" si="841"/>
        <v>1.7453292519943295E-2</v>
      </c>
      <c r="CX422" s="97">
        <f t="shared" si="842"/>
        <v>57.295779513082323</v>
      </c>
      <c r="CY422" s="97">
        <f t="shared" si="843"/>
        <v>0.59893882164272083</v>
      </c>
      <c r="CZ422" s="97">
        <f t="shared" si="844"/>
        <v>-0.20135863580258581</v>
      </c>
      <c r="DA422" s="97">
        <f t="shared" si="845"/>
        <v>1.4491297471075097</v>
      </c>
      <c r="DB422" s="97">
        <f t="shared" si="846"/>
        <v>-76.570307859033903</v>
      </c>
      <c r="DC422" s="97">
        <f t="shared" si="847"/>
        <v>103.4296921409661</v>
      </c>
      <c r="DD422" s="97">
        <f t="shared" si="848"/>
        <v>256.5703078590339</v>
      </c>
      <c r="DE422" s="97"/>
      <c r="DF422" s="97"/>
      <c r="DG422" s="97"/>
      <c r="DH422" s="97"/>
      <c r="DI422" s="97"/>
      <c r="DJ422" s="97"/>
      <c r="DK422" s="97"/>
      <c r="DL422" s="97"/>
      <c r="DM422" s="97"/>
      <c r="DN422" s="97"/>
      <c r="DO422" s="97"/>
    </row>
    <row r="423" spans="1:119" ht="30" customHeight="1" x14ac:dyDescent="0.2">
      <c r="A423" s="97">
        <f t="shared" si="771"/>
        <v>0</v>
      </c>
      <c r="B423" s="97">
        <f t="shared" si="772"/>
        <v>0</v>
      </c>
      <c r="C423" s="98">
        <f t="shared" si="773"/>
        <v>0</v>
      </c>
      <c r="D423" s="97">
        <f t="shared" si="774"/>
        <v>0.46375683214348334</v>
      </c>
      <c r="E423" s="97">
        <f t="shared" si="775"/>
        <v>0</v>
      </c>
      <c r="F423" s="98">
        <f t="shared" si="776"/>
        <v>0.46375683214348334</v>
      </c>
      <c r="G423" s="97">
        <f t="shared" si="777"/>
        <v>0.71686766108656352</v>
      </c>
      <c r="H423" s="97">
        <f t="shared" si="778"/>
        <v>0</v>
      </c>
      <c r="I423" s="98">
        <f t="shared" si="779"/>
        <v>0.71686766108656352</v>
      </c>
      <c r="J423" s="97">
        <f t="shared" si="780"/>
        <v>0</v>
      </c>
      <c r="K423" s="97">
        <f t="shared" si="781"/>
        <v>0</v>
      </c>
      <c r="L423" s="98">
        <f t="shared" si="782"/>
        <v>0</v>
      </c>
      <c r="M423" s="98">
        <f t="shared" si="783"/>
        <v>24</v>
      </c>
      <c r="N423" s="97"/>
      <c r="O423" s="97"/>
      <c r="P423" s="97"/>
      <c r="Q423" s="98">
        <f t="shared" si="849"/>
        <v>24</v>
      </c>
      <c r="R423" s="97">
        <f t="shared" si="784"/>
        <v>105.87231873866266</v>
      </c>
      <c r="S423" s="97">
        <f t="shared" si="785"/>
        <v>103.85428479522581</v>
      </c>
      <c r="T423" s="97">
        <f t="shared" si="786"/>
        <v>2.0180339434368477</v>
      </c>
      <c r="U423" s="97" t="str">
        <f t="shared" si="787"/>
        <v>QSOS</v>
      </c>
      <c r="V423" s="97">
        <f t="shared" si="788"/>
        <v>256.14571520477421</v>
      </c>
      <c r="W423" s="97">
        <f t="shared" si="533"/>
        <v>411</v>
      </c>
      <c r="X423" s="97">
        <f>SIN((90-$Y$9)*$AE$8)*TAN($AE$9*$AE$8)/TAN((90-'C'!$F312)*$AE$8)</f>
        <v>-0.61134120806387571</v>
      </c>
      <c r="Y423" s="97">
        <f t="shared" si="789"/>
        <v>3.9313065427916092</v>
      </c>
      <c r="Z423" s="97">
        <f t="shared" si="790"/>
        <v>2.2206545302661578</v>
      </c>
      <c r="AA423" s="97">
        <f t="shared" si="791"/>
        <v>-15.979759230726593</v>
      </c>
      <c r="AB423" s="97">
        <f t="shared" si="792"/>
        <v>63.235932093769605</v>
      </c>
      <c r="AC423" s="97">
        <f t="shared" si="793"/>
        <v>-79.215691324496191</v>
      </c>
      <c r="AD423" s="97">
        <f t="shared" si="794"/>
        <v>132.74382713695698</v>
      </c>
      <c r="AE423" s="97">
        <f>(COS( 90.833*$AE$8)-SIN($Y$9*$AE$8)*SIN('C'!$F312*$AE$8))/COS($Y$9*$AE$8)/COS('C'!$F312*$AE$8)</f>
        <v>0.12566797790754378</v>
      </c>
      <c r="AF423" s="97">
        <f t="shared" si="795"/>
        <v>82.780667711915697</v>
      </c>
      <c r="AG423" s="97">
        <f>('C'!$E312+$AG$9+$AA$9/15)</f>
        <v>11.923777777777779</v>
      </c>
      <c r="AH423" s="97">
        <f t="shared" si="796"/>
        <v>0</v>
      </c>
      <c r="AI423" s="97">
        <f t="shared" si="797"/>
        <v>0</v>
      </c>
      <c r="AJ423" s="97">
        <f t="shared" si="798"/>
        <v>0</v>
      </c>
      <c r="AK423" s="97">
        <f t="shared" si="799"/>
        <v>0</v>
      </c>
      <c r="AL423" s="97">
        <f t="shared" si="800"/>
        <v>0</v>
      </c>
      <c r="AM423" s="97"/>
      <c r="AN423" s="97"/>
      <c r="AO423" s="97">
        <f t="shared" si="801"/>
        <v>0</v>
      </c>
      <c r="AP423" s="97">
        <f>SIN((90-$Y$9)*$AE$8)*TAN($AC$10*$AE$8)/TAN((90-'C'!$F312)*$AE$8)</f>
        <v>4.9424812129752881E-2</v>
      </c>
      <c r="AQ423" s="97">
        <f t="shared" si="802"/>
        <v>2.5695650812758871E-2</v>
      </c>
      <c r="AR423" s="97">
        <f t="shared" si="803"/>
        <v>1.0127663357422376</v>
      </c>
      <c r="AS423" s="97">
        <f t="shared" si="804"/>
        <v>2.7972477961371629</v>
      </c>
      <c r="AT423" s="97">
        <f t="shared" si="805"/>
        <v>-9.106959298875525</v>
      </c>
      <c r="AU423" s="97">
        <f t="shared" si="806"/>
        <v>11.904207095012687</v>
      </c>
      <c r="AV423" s="97">
        <f t="shared" si="807"/>
        <v>186.30971150273837</v>
      </c>
      <c r="AW423" s="97" t="s">
        <v>8053</v>
      </c>
      <c r="AX423" s="97" t="s">
        <v>8053</v>
      </c>
      <c r="AY423" s="97" t="s">
        <v>8053</v>
      </c>
      <c r="AZ423" s="97">
        <f t="shared" si="808"/>
        <v>11.130163971443601</v>
      </c>
      <c r="BA423" s="97">
        <f t="shared" si="809"/>
        <v>11.130163971443601</v>
      </c>
      <c r="BB423" s="97">
        <f t="shared" si="810"/>
        <v>0.46375683214348334</v>
      </c>
      <c r="BC423" s="97">
        <f t="shared" si="811"/>
        <v>0</v>
      </c>
      <c r="BD423" s="97">
        <f t="shared" si="812"/>
        <v>0</v>
      </c>
      <c r="BE423" s="97">
        <f t="shared" si="813"/>
        <v>0</v>
      </c>
      <c r="BF423" s="97">
        <f>SIN((90-$Y$9)*$AE$8)*TAN($AC$9*$AE$8)/TAN((90-'C'!$F312)*$AE$8)</f>
        <v>0.61134120806387604</v>
      </c>
      <c r="BG423" s="97">
        <f t="shared" si="814"/>
        <v>3.9313065427916136</v>
      </c>
      <c r="BH423" s="97">
        <f t="shared" si="815"/>
        <v>2.2206545302661587</v>
      </c>
      <c r="BI423" s="97">
        <f t="shared" si="816"/>
        <v>15.979759230726597</v>
      </c>
      <c r="BJ423" s="97">
        <f t="shared" si="817"/>
        <v>-63.235932093769613</v>
      </c>
      <c r="BK423" s="97">
        <f t="shared" si="818"/>
        <v>79.215691324496206</v>
      </c>
      <c r="BL423" s="97">
        <f t="shared" si="819"/>
        <v>227.25617286304302</v>
      </c>
      <c r="BM423" s="97" t="s">
        <v>8053</v>
      </c>
      <c r="BN423" s="97" t="s">
        <v>8053</v>
      </c>
      <c r="BO423" s="97" t="s">
        <v>8053</v>
      </c>
      <c r="BP423" s="97">
        <f t="shared" si="820"/>
        <v>17.204823866077525</v>
      </c>
      <c r="BQ423" s="97">
        <f t="shared" si="821"/>
        <v>17.204823866077525</v>
      </c>
      <c r="BR423" s="97">
        <f t="shared" si="822"/>
        <v>0.71686766108656352</v>
      </c>
      <c r="BS423" s="97">
        <f t="shared" si="823"/>
        <v>0</v>
      </c>
      <c r="BT423" s="97">
        <f t="shared" si="824"/>
        <v>0</v>
      </c>
      <c r="BU423" s="97">
        <f t="shared" si="825"/>
        <v>0</v>
      </c>
      <c r="BV423" s="97">
        <f>SIN((90-$Y$9)*$AE$8)*TAN($AE$10*$AE$8)/TAN((90-'C'!$F312)*$AE$8)</f>
        <v>-4.9424812129752867E-2</v>
      </c>
      <c r="BW423" s="97">
        <f t="shared" si="826"/>
        <v>2.5695650812758864E-2</v>
      </c>
      <c r="BX423" s="97">
        <f t="shared" si="827"/>
        <v>1.0127663357422376</v>
      </c>
      <c r="BY423" s="97">
        <f t="shared" si="828"/>
        <v>-2.797247796137162</v>
      </c>
      <c r="BZ423" s="97">
        <f t="shared" si="829"/>
        <v>9.1069592988755232</v>
      </c>
      <c r="CA423" s="97">
        <f t="shared" si="830"/>
        <v>-11.904207095012685</v>
      </c>
      <c r="CB423" s="97">
        <f t="shared" si="831"/>
        <v>173.69028849726163</v>
      </c>
      <c r="CC423" s="97" t="s">
        <v>8053</v>
      </c>
      <c r="CD423" s="97" t="s">
        <v>8053</v>
      </c>
      <c r="CE423" s="97" t="s">
        <v>8053</v>
      </c>
      <c r="CF423" s="97">
        <f t="shared" si="832"/>
        <v>0</v>
      </c>
      <c r="CG423" s="97">
        <f t="shared" si="833"/>
        <v>0</v>
      </c>
      <c r="CH423" s="97">
        <f t="shared" si="834"/>
        <v>0</v>
      </c>
      <c r="CI423" s="97">
        <f t="shared" si="835"/>
        <v>0</v>
      </c>
      <c r="CJ423" s="97">
        <f t="shared" si="836"/>
        <v>0</v>
      </c>
      <c r="CK423" s="97">
        <f t="shared" si="837"/>
        <v>0</v>
      </c>
      <c r="CL423" s="97">
        <f>90-'C'!$F312</f>
        <v>101.88500000000001</v>
      </c>
      <c r="CM423" s="97">
        <v>24</v>
      </c>
      <c r="CN423" s="97"/>
      <c r="CO423" s="97"/>
      <c r="CP423" s="97"/>
      <c r="CQ423" s="97"/>
      <c r="CR423" s="97" t="s">
        <v>8216</v>
      </c>
      <c r="CS423" s="97">
        <f t="shared" si="838"/>
        <v>24</v>
      </c>
      <c r="CT423" s="97">
        <f t="shared" si="839"/>
        <v>34.31666666666667</v>
      </c>
      <c r="CU423" s="97">
        <f>'C'!F312</f>
        <v>-11.885</v>
      </c>
      <c r="CV423" s="97">
        <f t="shared" si="840"/>
        <v>3.1415926535897931</v>
      </c>
      <c r="CW423" s="97">
        <f t="shared" si="841"/>
        <v>1.7453292519943295E-2</v>
      </c>
      <c r="CX423" s="97">
        <f t="shared" si="842"/>
        <v>57.295779513082323</v>
      </c>
      <c r="CY423" s="97">
        <f t="shared" si="843"/>
        <v>0.59893882164272083</v>
      </c>
      <c r="CZ423" s="97">
        <f t="shared" si="844"/>
        <v>-0.20743238159952607</v>
      </c>
      <c r="DA423" s="97">
        <f t="shared" si="845"/>
        <v>1.4447952085722897</v>
      </c>
      <c r="DB423" s="97">
        <f t="shared" si="846"/>
        <v>-76.145715204774191</v>
      </c>
      <c r="DC423" s="97">
        <f t="shared" si="847"/>
        <v>103.85428479522581</v>
      </c>
      <c r="DD423" s="97">
        <f t="shared" si="848"/>
        <v>256.14571520477421</v>
      </c>
      <c r="DE423" s="97"/>
      <c r="DF423" s="97"/>
      <c r="DG423" s="97"/>
      <c r="DH423" s="97"/>
      <c r="DI423" s="97"/>
      <c r="DJ423" s="97"/>
      <c r="DK423" s="97"/>
      <c r="DL423" s="97"/>
      <c r="DM423" s="97"/>
      <c r="DN423" s="97"/>
      <c r="DO423" s="97"/>
    </row>
    <row r="424" spans="1:119" ht="30" customHeight="1" x14ac:dyDescent="0.2">
      <c r="A424" s="97">
        <f t="shared" si="771"/>
        <v>0</v>
      </c>
      <c r="B424" s="97">
        <f t="shared" si="772"/>
        <v>0</v>
      </c>
      <c r="C424" s="98">
        <f t="shared" si="773"/>
        <v>0</v>
      </c>
      <c r="D424" s="97">
        <f t="shared" si="774"/>
        <v>0.4634415281299698</v>
      </c>
      <c r="E424" s="97">
        <f t="shared" si="775"/>
        <v>0</v>
      </c>
      <c r="F424" s="98">
        <f t="shared" si="776"/>
        <v>0.4634415281299698</v>
      </c>
      <c r="G424" s="97">
        <f t="shared" si="777"/>
        <v>0.71814551681191352</v>
      </c>
      <c r="H424" s="97">
        <f t="shared" si="778"/>
        <v>0</v>
      </c>
      <c r="I424" s="98">
        <f t="shared" si="779"/>
        <v>0.71814551681191352</v>
      </c>
      <c r="J424" s="97">
        <f t="shared" si="780"/>
        <v>0</v>
      </c>
      <c r="K424" s="97">
        <f t="shared" si="781"/>
        <v>0</v>
      </c>
      <c r="L424" s="98">
        <f t="shared" si="782"/>
        <v>0</v>
      </c>
      <c r="M424" s="98">
        <f t="shared" si="783"/>
        <v>25</v>
      </c>
      <c r="N424" s="102"/>
      <c r="O424" s="97"/>
      <c r="P424" s="97"/>
      <c r="Q424" s="98">
        <f t="shared" si="849"/>
        <v>25</v>
      </c>
      <c r="R424" s="97">
        <f t="shared" si="784"/>
        <v>105.87231873866266</v>
      </c>
      <c r="S424" s="97">
        <f t="shared" si="785"/>
        <v>104.27422657226403</v>
      </c>
      <c r="T424" s="97">
        <f t="shared" si="786"/>
        <v>1.5980921663986294</v>
      </c>
      <c r="U424" s="97" t="str">
        <f t="shared" si="787"/>
        <v>QSOS</v>
      </c>
      <c r="V424" s="97">
        <f t="shared" si="788"/>
        <v>255.72577342773599</v>
      </c>
      <c r="W424" s="97">
        <f t="shared" si="533"/>
        <v>412</v>
      </c>
      <c r="X424" s="97">
        <f>SIN((90-$Y$9)*$AE$8)*TAN($AE$9*$AE$8)/TAN((90-'C'!$F313)*$AE$8)</f>
        <v>-0.62957711927529258</v>
      </c>
      <c r="Y424" s="97">
        <f t="shared" si="789"/>
        <v>3.9313065427916092</v>
      </c>
      <c r="Z424" s="97">
        <f t="shared" si="790"/>
        <v>2.2206545302661578</v>
      </c>
      <c r="AA424" s="97">
        <f t="shared" si="791"/>
        <v>-16.469787291852551</v>
      </c>
      <c r="AB424" s="97">
        <f t="shared" si="792"/>
        <v>63.235932093769605</v>
      </c>
      <c r="AC424" s="97">
        <f t="shared" si="793"/>
        <v>-79.70571938562216</v>
      </c>
      <c r="AD424" s="97">
        <f t="shared" si="794"/>
        <v>133.23385519808295</v>
      </c>
      <c r="AE424" s="97">
        <f>(COS( 90.833*$AE$8)-SIN($Y$9*$AE$8)*SIN('C'!$F313*$AE$8))/COS($Y$9*$AE$8)/COS('C'!$F313*$AE$8)</f>
        <v>0.12993004746960587</v>
      </c>
      <c r="AF424" s="97">
        <f t="shared" si="795"/>
        <v>82.534449952526288</v>
      </c>
      <c r="AG424" s="97">
        <f>('C'!$E313+$AG$9+$AA$9/15)</f>
        <v>11.92177777777778</v>
      </c>
      <c r="AH424" s="97">
        <f t="shared" si="796"/>
        <v>0</v>
      </c>
      <c r="AI424" s="97">
        <f t="shared" si="797"/>
        <v>0</v>
      </c>
      <c r="AJ424" s="97">
        <f t="shared" si="798"/>
        <v>0</v>
      </c>
      <c r="AK424" s="97">
        <f t="shared" si="799"/>
        <v>0</v>
      </c>
      <c r="AL424" s="97">
        <f t="shared" si="800"/>
        <v>0</v>
      </c>
      <c r="AM424" s="97"/>
      <c r="AN424" s="97"/>
      <c r="AO424" s="97">
        <f t="shared" si="801"/>
        <v>0</v>
      </c>
      <c r="AP424" s="97">
        <f>SIN((90-$Y$9)*$AE$8)*TAN($AC$10*$AE$8)/TAN((90-'C'!$F313)*$AE$8)</f>
        <v>5.0899122177481514E-2</v>
      </c>
      <c r="AQ424" s="97">
        <f t="shared" si="802"/>
        <v>2.5695650812758871E-2</v>
      </c>
      <c r="AR424" s="97">
        <f t="shared" si="803"/>
        <v>1.0127663357422376</v>
      </c>
      <c r="AS424" s="97">
        <f t="shared" si="804"/>
        <v>2.8807572410020494</v>
      </c>
      <c r="AT424" s="97">
        <f t="shared" si="805"/>
        <v>-9.106959298875525</v>
      </c>
      <c r="AU424" s="97">
        <f t="shared" si="806"/>
        <v>11.987716539877574</v>
      </c>
      <c r="AV424" s="97">
        <f t="shared" si="807"/>
        <v>186.22620205787348</v>
      </c>
      <c r="AW424" s="97" t="s">
        <v>8053</v>
      </c>
      <c r="AX424" s="97" t="s">
        <v>8053</v>
      </c>
      <c r="AY424" s="97" t="s">
        <v>8053</v>
      </c>
      <c r="AZ424" s="97">
        <f t="shared" si="808"/>
        <v>11.122596675119276</v>
      </c>
      <c r="BA424" s="97">
        <f t="shared" si="809"/>
        <v>11.122596675119276</v>
      </c>
      <c r="BB424" s="97">
        <f t="shared" si="810"/>
        <v>0.4634415281299698</v>
      </c>
      <c r="BC424" s="97">
        <f t="shared" si="811"/>
        <v>0</v>
      </c>
      <c r="BD424" s="97">
        <f t="shared" si="812"/>
        <v>0</v>
      </c>
      <c r="BE424" s="97">
        <f t="shared" si="813"/>
        <v>0</v>
      </c>
      <c r="BF424" s="97">
        <f>SIN((90-$Y$9)*$AE$8)*TAN($AC$9*$AE$8)/TAN((90-'C'!$F313)*$AE$8)</f>
        <v>0.62957711927529292</v>
      </c>
      <c r="BG424" s="97">
        <f t="shared" si="814"/>
        <v>3.9313065427916136</v>
      </c>
      <c r="BH424" s="97">
        <f t="shared" si="815"/>
        <v>2.2206545302661587</v>
      </c>
      <c r="BI424" s="97">
        <f t="shared" si="816"/>
        <v>16.469787291852555</v>
      </c>
      <c r="BJ424" s="97">
        <f t="shared" si="817"/>
        <v>-63.235932093769613</v>
      </c>
      <c r="BK424" s="97">
        <f t="shared" si="818"/>
        <v>79.70571938562216</v>
      </c>
      <c r="BL424" s="97">
        <f t="shared" si="819"/>
        <v>226.76614480191705</v>
      </c>
      <c r="BM424" s="97" t="s">
        <v>8053</v>
      </c>
      <c r="BN424" s="97" t="s">
        <v>8053</v>
      </c>
      <c r="BO424" s="97" t="s">
        <v>8053</v>
      </c>
      <c r="BP424" s="97">
        <f t="shared" si="820"/>
        <v>17.235492403485924</v>
      </c>
      <c r="BQ424" s="97">
        <f t="shared" si="821"/>
        <v>17.235492403485924</v>
      </c>
      <c r="BR424" s="97">
        <f t="shared" si="822"/>
        <v>0.71814551681191352</v>
      </c>
      <c r="BS424" s="97">
        <f t="shared" si="823"/>
        <v>0</v>
      </c>
      <c r="BT424" s="97">
        <f t="shared" si="824"/>
        <v>0</v>
      </c>
      <c r="BU424" s="97">
        <f t="shared" si="825"/>
        <v>0</v>
      </c>
      <c r="BV424" s="97">
        <f>SIN((90-$Y$9)*$AE$8)*TAN($AE$10*$AE$8)/TAN((90-'C'!$F313)*$AE$8)</f>
        <v>-5.0899122177481507E-2</v>
      </c>
      <c r="BW424" s="97">
        <f t="shared" si="826"/>
        <v>2.5695650812758864E-2</v>
      </c>
      <c r="BX424" s="97">
        <f t="shared" si="827"/>
        <v>1.0127663357422376</v>
      </c>
      <c r="BY424" s="97">
        <f t="shared" si="828"/>
        <v>-2.8807572410020486</v>
      </c>
      <c r="BZ424" s="97">
        <f t="shared" si="829"/>
        <v>9.1069592988755232</v>
      </c>
      <c r="CA424" s="97">
        <f t="shared" si="830"/>
        <v>-11.987716539877571</v>
      </c>
      <c r="CB424" s="97">
        <f t="shared" si="831"/>
        <v>173.77379794212652</v>
      </c>
      <c r="CC424" s="97" t="s">
        <v>8053</v>
      </c>
      <c r="CD424" s="97" t="s">
        <v>8053</v>
      </c>
      <c r="CE424" s="97" t="s">
        <v>8053</v>
      </c>
      <c r="CF424" s="97">
        <f t="shared" si="832"/>
        <v>0</v>
      </c>
      <c r="CG424" s="97">
        <f t="shared" si="833"/>
        <v>0</v>
      </c>
      <c r="CH424" s="97">
        <f t="shared" si="834"/>
        <v>0</v>
      </c>
      <c r="CI424" s="97">
        <f t="shared" si="835"/>
        <v>0</v>
      </c>
      <c r="CJ424" s="97">
        <f t="shared" si="836"/>
        <v>0</v>
      </c>
      <c r="CK424" s="97">
        <f t="shared" si="837"/>
        <v>0</v>
      </c>
      <c r="CL424" s="97">
        <f>90-'C'!$F313</f>
        <v>102.229</v>
      </c>
      <c r="CM424" s="97">
        <v>25</v>
      </c>
      <c r="CN424" s="102"/>
      <c r="CO424" s="97"/>
      <c r="CP424" s="97"/>
      <c r="CQ424" s="97"/>
      <c r="CR424" s="97" t="s">
        <v>8216</v>
      </c>
      <c r="CS424" s="97">
        <f t="shared" si="838"/>
        <v>25</v>
      </c>
      <c r="CT424" s="97">
        <f t="shared" si="839"/>
        <v>34.31666666666667</v>
      </c>
      <c r="CU424" s="97">
        <f>'C'!F313</f>
        <v>-12.228999999999999</v>
      </c>
      <c r="CV424" s="97">
        <f t="shared" si="840"/>
        <v>3.1415926535897931</v>
      </c>
      <c r="CW424" s="97">
        <f t="shared" si="841"/>
        <v>1.7453292519943295E-2</v>
      </c>
      <c r="CX424" s="97">
        <f t="shared" si="842"/>
        <v>57.295779513082323</v>
      </c>
      <c r="CY424" s="97">
        <f t="shared" si="843"/>
        <v>0.59893882164272083</v>
      </c>
      <c r="CZ424" s="97">
        <f t="shared" si="844"/>
        <v>-0.21343631422638654</v>
      </c>
      <c r="DA424" s="97">
        <f t="shared" si="845"/>
        <v>1.4404978979940612</v>
      </c>
      <c r="DB424" s="97">
        <f t="shared" si="846"/>
        <v>-75.725773427735973</v>
      </c>
      <c r="DC424" s="97">
        <f t="shared" si="847"/>
        <v>104.27422657226403</v>
      </c>
      <c r="DD424" s="97">
        <f t="shared" si="848"/>
        <v>255.72577342773599</v>
      </c>
      <c r="DE424" s="97"/>
      <c r="DF424" s="97"/>
      <c r="DG424" s="97"/>
      <c r="DH424" s="97"/>
      <c r="DI424" s="97"/>
      <c r="DJ424" s="97"/>
      <c r="DK424" s="97"/>
      <c r="DL424" s="97"/>
      <c r="DM424" s="97"/>
      <c r="DN424" s="97"/>
      <c r="DO424" s="97"/>
    </row>
    <row r="425" spans="1:119" ht="30" customHeight="1" x14ac:dyDescent="0.2">
      <c r="A425" s="97">
        <f t="shared" si="771"/>
        <v>0</v>
      </c>
      <c r="B425" s="97">
        <f t="shared" si="772"/>
        <v>0</v>
      </c>
      <c r="C425" s="98">
        <f t="shared" si="773"/>
        <v>0</v>
      </c>
      <c r="D425" s="97">
        <f t="shared" si="774"/>
        <v>0.4631269566393787</v>
      </c>
      <c r="E425" s="97">
        <f t="shared" si="775"/>
        <v>0</v>
      </c>
      <c r="F425" s="98">
        <f t="shared" si="776"/>
        <v>0.4631269566393787</v>
      </c>
      <c r="G425" s="97">
        <f t="shared" si="777"/>
        <v>0.71942240854027562</v>
      </c>
      <c r="H425" s="97">
        <f t="shared" si="778"/>
        <v>0</v>
      </c>
      <c r="I425" s="98">
        <f t="shared" si="779"/>
        <v>0.71942240854027562</v>
      </c>
      <c r="J425" s="97">
        <f t="shared" si="780"/>
        <v>0</v>
      </c>
      <c r="K425" s="97">
        <f t="shared" si="781"/>
        <v>0</v>
      </c>
      <c r="L425" s="98">
        <f t="shared" si="782"/>
        <v>0</v>
      </c>
      <c r="M425" s="98">
        <f t="shared" si="783"/>
        <v>26</v>
      </c>
      <c r="N425" s="97"/>
      <c r="O425" s="97"/>
      <c r="P425" s="97"/>
      <c r="Q425" s="98">
        <f t="shared" si="849"/>
        <v>26</v>
      </c>
      <c r="R425" s="97">
        <f t="shared" si="784"/>
        <v>105.87231873866266</v>
      </c>
      <c r="S425" s="97">
        <f t="shared" si="785"/>
        <v>104.6919616561842</v>
      </c>
      <c r="T425" s="97">
        <f t="shared" si="786"/>
        <v>1.1803570824784515</v>
      </c>
      <c r="U425" s="97" t="str">
        <f t="shared" si="787"/>
        <v>QSOS</v>
      </c>
      <c r="V425" s="97">
        <f t="shared" si="788"/>
        <v>255.30803834381578</v>
      </c>
      <c r="W425" s="97">
        <f t="shared" si="533"/>
        <v>413</v>
      </c>
      <c r="X425" s="97">
        <f>SIN((90-$Y$9)*$AE$8)*TAN($AE$9*$AE$8)/TAN((90-'C'!$F314)*$AE$8)</f>
        <v>-0.64775411358933677</v>
      </c>
      <c r="Y425" s="97">
        <f t="shared" si="789"/>
        <v>3.9313065427916092</v>
      </c>
      <c r="Z425" s="97">
        <f t="shared" si="790"/>
        <v>2.2206545302661578</v>
      </c>
      <c r="AA425" s="97">
        <f t="shared" si="791"/>
        <v>-16.959468314062928</v>
      </c>
      <c r="AB425" s="97">
        <f t="shared" si="792"/>
        <v>63.235932093769605</v>
      </c>
      <c r="AC425" s="97">
        <f t="shared" si="793"/>
        <v>-80.195400407832537</v>
      </c>
      <c r="AD425" s="97">
        <f t="shared" si="794"/>
        <v>133.72353622029331</v>
      </c>
      <c r="AE425" s="97">
        <f>(COS( 90.833*$AE$8)-SIN($Y$9*$AE$8)*SIN('C'!$F314*$AE$8))/COS($Y$9*$AE$8)/COS('C'!$F314*$AE$8)</f>
        <v>0.13417770263713055</v>
      </c>
      <c r="AF425" s="97">
        <f t="shared" si="795"/>
        <v>82.288926884147685</v>
      </c>
      <c r="AG425" s="97">
        <f>('C'!$E314+$AG$9+$AA$9/15)</f>
        <v>11.919777777777778</v>
      </c>
      <c r="AH425" s="97">
        <f t="shared" si="796"/>
        <v>0</v>
      </c>
      <c r="AI425" s="97">
        <f t="shared" si="797"/>
        <v>0</v>
      </c>
      <c r="AJ425" s="97">
        <f t="shared" si="798"/>
        <v>0</v>
      </c>
      <c r="AK425" s="97">
        <f t="shared" si="799"/>
        <v>0</v>
      </c>
      <c r="AL425" s="97">
        <f t="shared" si="800"/>
        <v>0</v>
      </c>
      <c r="AM425" s="97"/>
      <c r="AN425" s="97"/>
      <c r="AO425" s="97">
        <f t="shared" si="801"/>
        <v>0</v>
      </c>
      <c r="AP425" s="97">
        <f>SIN((90-$Y$9)*$AE$8)*TAN($AC$10*$AE$8)/TAN((90-'C'!$F314)*$AE$8)</f>
        <v>5.2368668998806454E-2</v>
      </c>
      <c r="AQ425" s="97">
        <f t="shared" si="802"/>
        <v>2.5695650812758871E-2</v>
      </c>
      <c r="AR425" s="97">
        <f t="shared" si="803"/>
        <v>1.0127663357422376</v>
      </c>
      <c r="AS425" s="97">
        <f t="shared" si="804"/>
        <v>2.9640029776148316</v>
      </c>
      <c r="AT425" s="97">
        <f t="shared" si="805"/>
        <v>-9.106959298875525</v>
      </c>
      <c r="AU425" s="97">
        <f t="shared" si="806"/>
        <v>12.070962276490356</v>
      </c>
      <c r="AV425" s="97">
        <f t="shared" si="807"/>
        <v>186.1429563212607</v>
      </c>
      <c r="AW425" s="97" t="s">
        <v>8053</v>
      </c>
      <c r="AX425" s="97" t="s">
        <v>8053</v>
      </c>
      <c r="AY425" s="97" t="s">
        <v>8053</v>
      </c>
      <c r="AZ425" s="97">
        <f t="shared" si="808"/>
        <v>11.115046959345088</v>
      </c>
      <c r="BA425" s="97">
        <f t="shared" si="809"/>
        <v>11.115046959345088</v>
      </c>
      <c r="BB425" s="97">
        <f t="shared" si="810"/>
        <v>0.4631269566393787</v>
      </c>
      <c r="BC425" s="97">
        <f t="shared" si="811"/>
        <v>0</v>
      </c>
      <c r="BD425" s="97">
        <f t="shared" si="812"/>
        <v>0</v>
      </c>
      <c r="BE425" s="97">
        <f t="shared" si="813"/>
        <v>0</v>
      </c>
      <c r="BF425" s="97">
        <f>SIN((90-$Y$9)*$AE$8)*TAN($AC$9*$AE$8)/TAN((90-'C'!$F314)*$AE$8)</f>
        <v>0.64775411358933699</v>
      </c>
      <c r="BG425" s="97">
        <f t="shared" si="814"/>
        <v>3.9313065427916136</v>
      </c>
      <c r="BH425" s="97">
        <f t="shared" si="815"/>
        <v>2.2206545302661587</v>
      </c>
      <c r="BI425" s="97">
        <f t="shared" si="816"/>
        <v>16.959468314062924</v>
      </c>
      <c r="BJ425" s="97">
        <f t="shared" si="817"/>
        <v>-63.235932093769613</v>
      </c>
      <c r="BK425" s="97">
        <f t="shared" si="818"/>
        <v>80.195400407832537</v>
      </c>
      <c r="BL425" s="97">
        <f t="shared" si="819"/>
        <v>226.27646377970669</v>
      </c>
      <c r="BM425" s="97" t="s">
        <v>8053</v>
      </c>
      <c r="BN425" s="97" t="s">
        <v>8053</v>
      </c>
      <c r="BO425" s="97" t="s">
        <v>8053</v>
      </c>
      <c r="BP425" s="97">
        <f t="shared" si="820"/>
        <v>17.266137804966615</v>
      </c>
      <c r="BQ425" s="97">
        <f t="shared" si="821"/>
        <v>17.266137804966615</v>
      </c>
      <c r="BR425" s="97">
        <f t="shared" si="822"/>
        <v>0.71942240854027562</v>
      </c>
      <c r="BS425" s="97">
        <f t="shared" si="823"/>
        <v>0</v>
      </c>
      <c r="BT425" s="97">
        <f t="shared" si="824"/>
        <v>0</v>
      </c>
      <c r="BU425" s="97">
        <f t="shared" si="825"/>
        <v>0</v>
      </c>
      <c r="BV425" s="97">
        <f>SIN((90-$Y$9)*$AE$8)*TAN($AE$10*$AE$8)/TAN((90-'C'!$F314)*$AE$8)</f>
        <v>-5.236866899880644E-2</v>
      </c>
      <c r="BW425" s="97">
        <f t="shared" si="826"/>
        <v>2.5695650812758864E-2</v>
      </c>
      <c r="BX425" s="97">
        <f t="shared" si="827"/>
        <v>1.0127663357422376</v>
      </c>
      <c r="BY425" s="97">
        <f t="shared" si="828"/>
        <v>-2.9640029776148311</v>
      </c>
      <c r="BZ425" s="97">
        <f t="shared" si="829"/>
        <v>9.1069592988755232</v>
      </c>
      <c r="CA425" s="97">
        <f t="shared" si="830"/>
        <v>-12.070962276490354</v>
      </c>
      <c r="CB425" s="97">
        <f t="shared" si="831"/>
        <v>173.8570436787393</v>
      </c>
      <c r="CC425" s="97" t="s">
        <v>8053</v>
      </c>
      <c r="CD425" s="97" t="s">
        <v>8053</v>
      </c>
      <c r="CE425" s="97" t="s">
        <v>8053</v>
      </c>
      <c r="CF425" s="97">
        <f t="shared" si="832"/>
        <v>0</v>
      </c>
      <c r="CG425" s="97">
        <f t="shared" si="833"/>
        <v>0</v>
      </c>
      <c r="CH425" s="97">
        <f t="shared" si="834"/>
        <v>0</v>
      </c>
      <c r="CI425" s="97">
        <f t="shared" si="835"/>
        <v>0</v>
      </c>
      <c r="CJ425" s="97">
        <f t="shared" si="836"/>
        <v>0</v>
      </c>
      <c r="CK425" s="97">
        <f t="shared" si="837"/>
        <v>0</v>
      </c>
      <c r="CL425" s="97">
        <f>90-'C'!$F314</f>
        <v>102.571</v>
      </c>
      <c r="CM425" s="97">
        <v>26</v>
      </c>
      <c r="CN425" s="97"/>
      <c r="CO425" s="97"/>
      <c r="CP425" s="97"/>
      <c r="CQ425" s="97"/>
      <c r="CR425" s="97" t="s">
        <v>8216</v>
      </c>
      <c r="CS425" s="97">
        <f t="shared" si="838"/>
        <v>26</v>
      </c>
      <c r="CT425" s="97">
        <f t="shared" si="839"/>
        <v>34.31666666666667</v>
      </c>
      <c r="CU425" s="97">
        <f>'C'!F314</f>
        <v>-12.571</v>
      </c>
      <c r="CV425" s="97">
        <f t="shared" si="840"/>
        <v>3.1415926535897931</v>
      </c>
      <c r="CW425" s="97">
        <f t="shared" si="841"/>
        <v>1.7453292519943295E-2</v>
      </c>
      <c r="CX425" s="97">
        <f t="shared" si="842"/>
        <v>57.295779513082323</v>
      </c>
      <c r="CY425" s="97">
        <f t="shared" si="843"/>
        <v>0.59893882164272083</v>
      </c>
      <c r="CZ425" s="97">
        <f t="shared" si="844"/>
        <v>-0.21940534026820716</v>
      </c>
      <c r="DA425" s="97">
        <f t="shared" si="845"/>
        <v>1.4362127120612556</v>
      </c>
      <c r="DB425" s="97">
        <f t="shared" si="846"/>
        <v>-75.308038343815795</v>
      </c>
      <c r="DC425" s="97">
        <f t="shared" si="847"/>
        <v>104.6919616561842</v>
      </c>
      <c r="DD425" s="97">
        <f t="shared" si="848"/>
        <v>255.30803834381578</v>
      </c>
      <c r="DE425" s="97"/>
      <c r="DF425" s="97"/>
      <c r="DG425" s="97"/>
      <c r="DH425" s="97"/>
      <c r="DI425" s="97"/>
      <c r="DJ425" s="97"/>
      <c r="DK425" s="97"/>
      <c r="DL425" s="97"/>
      <c r="DM425" s="97"/>
      <c r="DN425" s="97"/>
      <c r="DO425" s="97"/>
    </row>
    <row r="426" spans="1:119" ht="30" customHeight="1" x14ac:dyDescent="0.2">
      <c r="A426" s="97">
        <f t="shared" si="771"/>
        <v>0</v>
      </c>
      <c r="B426" s="97">
        <f t="shared" si="772"/>
        <v>0</v>
      </c>
      <c r="C426" s="98">
        <f t="shared" si="773"/>
        <v>0</v>
      </c>
      <c r="D426" s="97">
        <f t="shared" si="774"/>
        <v>0.46285613362759898</v>
      </c>
      <c r="E426" s="97">
        <f t="shared" si="775"/>
        <v>0</v>
      </c>
      <c r="F426" s="98">
        <f t="shared" si="776"/>
        <v>0.46285613362759898</v>
      </c>
      <c r="G426" s="97">
        <f t="shared" si="777"/>
        <v>0.72073212598667968</v>
      </c>
      <c r="H426" s="97">
        <f t="shared" si="778"/>
        <v>0</v>
      </c>
      <c r="I426" s="98">
        <f t="shared" si="779"/>
        <v>0.72073212598667968</v>
      </c>
      <c r="J426" s="97">
        <f t="shared" si="780"/>
        <v>0</v>
      </c>
      <c r="K426" s="97">
        <f t="shared" si="781"/>
        <v>0</v>
      </c>
      <c r="L426" s="98">
        <f t="shared" si="782"/>
        <v>0</v>
      </c>
      <c r="M426" s="98">
        <f t="shared" si="783"/>
        <v>27</v>
      </c>
      <c r="N426" s="97"/>
      <c r="O426" s="97"/>
      <c r="P426" s="97"/>
      <c r="Q426" s="98">
        <f t="shared" si="849"/>
        <v>27</v>
      </c>
      <c r="R426" s="97">
        <f t="shared" si="784"/>
        <v>105.87231873866266</v>
      </c>
      <c r="S426" s="97">
        <f t="shared" si="785"/>
        <v>105.1050495030846</v>
      </c>
      <c r="T426" s="97">
        <f t="shared" si="786"/>
        <v>0.76726923557805549</v>
      </c>
      <c r="U426" s="97" t="str">
        <f t="shared" si="787"/>
        <v>QSOS</v>
      </c>
      <c r="V426" s="97">
        <f t="shared" si="788"/>
        <v>254.89495049691538</v>
      </c>
      <c r="W426" s="97">
        <f t="shared" si="533"/>
        <v>414</v>
      </c>
      <c r="X426" s="97">
        <f>SIN((90-$Y$9)*$AE$8)*TAN($AE$9*$AE$8)/TAN((90-'C'!$F315)*$AE$8)</f>
        <v>-0.66576611353251636</v>
      </c>
      <c r="Y426" s="97">
        <f t="shared" si="789"/>
        <v>3.9313065427916092</v>
      </c>
      <c r="Z426" s="97">
        <f t="shared" si="790"/>
        <v>2.2206545302661578</v>
      </c>
      <c r="AA426" s="97">
        <f t="shared" si="791"/>
        <v>-17.4459665947684</v>
      </c>
      <c r="AB426" s="97">
        <f t="shared" si="792"/>
        <v>63.235932093769605</v>
      </c>
      <c r="AC426" s="97">
        <f t="shared" si="793"/>
        <v>-80.681898688538013</v>
      </c>
      <c r="AD426" s="97">
        <f t="shared" si="794"/>
        <v>134.2100345009988</v>
      </c>
      <c r="AE426" s="97">
        <f>(COS( 90.833*$AE$8)-SIN($Y$9*$AE$8)*SIN('C'!$F315*$AE$8))/COS($Y$9*$AE$8)/COS('C'!$F315*$AE$8)</f>
        <v>0.13838616925807745</v>
      </c>
      <c r="AF426" s="97">
        <f t="shared" si="795"/>
        <v>82.045528432113571</v>
      </c>
      <c r="AG426" s="97">
        <f>('C'!$E315+$AG$9+$AA$9/15)</f>
        <v>11.91877777777778</v>
      </c>
      <c r="AH426" s="97">
        <f t="shared" si="796"/>
        <v>0</v>
      </c>
      <c r="AI426" s="97">
        <f t="shared" si="797"/>
        <v>0</v>
      </c>
      <c r="AJ426" s="97">
        <f t="shared" si="798"/>
        <v>0</v>
      </c>
      <c r="AK426" s="97">
        <f t="shared" si="799"/>
        <v>0</v>
      </c>
      <c r="AL426" s="97">
        <f t="shared" si="800"/>
        <v>0</v>
      </c>
      <c r="AM426" s="97"/>
      <c r="AN426" s="97"/>
      <c r="AO426" s="97">
        <f t="shared" si="801"/>
        <v>0</v>
      </c>
      <c r="AP426" s="97">
        <f>SIN((90-$Y$9)*$AE$8)*TAN($AC$10*$AE$8)/TAN((90-'C'!$F315)*$AE$8)</f>
        <v>5.3824876598637932E-2</v>
      </c>
      <c r="AQ426" s="97">
        <f t="shared" si="802"/>
        <v>2.5695650812758871E-2</v>
      </c>
      <c r="AR426" s="97">
        <f t="shared" si="803"/>
        <v>1.0127663357422376</v>
      </c>
      <c r="AS426" s="97">
        <f t="shared" si="804"/>
        <v>3.0464992618555402</v>
      </c>
      <c r="AT426" s="97">
        <f t="shared" si="805"/>
        <v>-9.106959298875525</v>
      </c>
      <c r="AU426" s="97">
        <f t="shared" si="806"/>
        <v>12.153458560731066</v>
      </c>
      <c r="AV426" s="97">
        <f t="shared" si="807"/>
        <v>186.06046003701999</v>
      </c>
      <c r="AW426" s="97" t="s">
        <v>8053</v>
      </c>
      <c r="AX426" s="97" t="s">
        <v>8053</v>
      </c>
      <c r="AY426" s="97" t="s">
        <v>8053</v>
      </c>
      <c r="AZ426" s="97">
        <f t="shared" si="808"/>
        <v>11.108547207062376</v>
      </c>
      <c r="BA426" s="97">
        <f t="shared" si="809"/>
        <v>11.108547207062376</v>
      </c>
      <c r="BB426" s="97">
        <f t="shared" si="810"/>
        <v>0.46285613362759898</v>
      </c>
      <c r="BC426" s="97">
        <f t="shared" si="811"/>
        <v>0</v>
      </c>
      <c r="BD426" s="97">
        <f t="shared" si="812"/>
        <v>0</v>
      </c>
      <c r="BE426" s="97">
        <f t="shared" si="813"/>
        <v>0</v>
      </c>
      <c r="BF426" s="97">
        <f>SIN((90-$Y$9)*$AE$8)*TAN($AC$9*$AE$8)/TAN((90-'C'!$F315)*$AE$8)</f>
        <v>0.66576611353251669</v>
      </c>
      <c r="BG426" s="97">
        <f t="shared" si="814"/>
        <v>3.9313065427916136</v>
      </c>
      <c r="BH426" s="97">
        <f t="shared" si="815"/>
        <v>2.2206545302661587</v>
      </c>
      <c r="BI426" s="97">
        <f t="shared" si="816"/>
        <v>17.4459665947684</v>
      </c>
      <c r="BJ426" s="97">
        <f t="shared" si="817"/>
        <v>-63.235932093769613</v>
      </c>
      <c r="BK426" s="97">
        <f t="shared" si="818"/>
        <v>80.681898688538013</v>
      </c>
      <c r="BL426" s="97">
        <f t="shared" si="819"/>
        <v>225.7899654990012</v>
      </c>
      <c r="BM426" s="97" t="s">
        <v>8053</v>
      </c>
      <c r="BN426" s="97" t="s">
        <v>8053</v>
      </c>
      <c r="BO426" s="97" t="s">
        <v>8053</v>
      </c>
      <c r="BP426" s="97">
        <f t="shared" si="820"/>
        <v>17.297571023680312</v>
      </c>
      <c r="BQ426" s="97">
        <f t="shared" si="821"/>
        <v>17.297571023680312</v>
      </c>
      <c r="BR426" s="97">
        <f t="shared" si="822"/>
        <v>0.72073212598667968</v>
      </c>
      <c r="BS426" s="97">
        <f t="shared" si="823"/>
        <v>0</v>
      </c>
      <c r="BT426" s="97">
        <f t="shared" si="824"/>
        <v>0</v>
      </c>
      <c r="BU426" s="97">
        <f t="shared" si="825"/>
        <v>0</v>
      </c>
      <c r="BV426" s="97">
        <f>SIN((90-$Y$9)*$AE$8)*TAN($AE$10*$AE$8)/TAN((90-'C'!$F315)*$AE$8)</f>
        <v>-5.3824876598637918E-2</v>
      </c>
      <c r="BW426" s="97">
        <f t="shared" si="826"/>
        <v>2.5695650812758864E-2</v>
      </c>
      <c r="BX426" s="97">
        <f t="shared" si="827"/>
        <v>1.0127663357422376</v>
      </c>
      <c r="BY426" s="97">
        <f t="shared" si="828"/>
        <v>-3.0464992618555393</v>
      </c>
      <c r="BZ426" s="97">
        <f t="shared" si="829"/>
        <v>9.1069592988755232</v>
      </c>
      <c r="CA426" s="97">
        <f t="shared" si="830"/>
        <v>-12.153458560731062</v>
      </c>
      <c r="CB426" s="97">
        <f t="shared" si="831"/>
        <v>173.93953996298001</v>
      </c>
      <c r="CC426" s="97" t="s">
        <v>8053</v>
      </c>
      <c r="CD426" s="97" t="s">
        <v>8053</v>
      </c>
      <c r="CE426" s="97" t="s">
        <v>8053</v>
      </c>
      <c r="CF426" s="97">
        <f t="shared" si="832"/>
        <v>0</v>
      </c>
      <c r="CG426" s="97">
        <f t="shared" si="833"/>
        <v>0</v>
      </c>
      <c r="CH426" s="97">
        <f t="shared" si="834"/>
        <v>0</v>
      </c>
      <c r="CI426" s="97">
        <f t="shared" si="835"/>
        <v>0</v>
      </c>
      <c r="CJ426" s="97">
        <f t="shared" si="836"/>
        <v>0</v>
      </c>
      <c r="CK426" s="97">
        <f t="shared" si="837"/>
        <v>0</v>
      </c>
      <c r="CL426" s="97">
        <f>90-'C'!$F315</f>
        <v>102.90900000000001</v>
      </c>
      <c r="CM426" s="97">
        <v>27</v>
      </c>
      <c r="CN426" s="97"/>
      <c r="CO426" s="97"/>
      <c r="CP426" s="97"/>
      <c r="CQ426" s="97"/>
      <c r="CR426" s="97" t="s">
        <v>8216</v>
      </c>
      <c r="CS426" s="97">
        <f t="shared" si="838"/>
        <v>27</v>
      </c>
      <c r="CT426" s="97">
        <f t="shared" si="839"/>
        <v>34.31666666666667</v>
      </c>
      <c r="CU426" s="97">
        <f>'C'!F315</f>
        <v>-12.909000000000001</v>
      </c>
      <c r="CV426" s="97">
        <f t="shared" si="840"/>
        <v>3.1415926535897931</v>
      </c>
      <c r="CW426" s="97">
        <f t="shared" si="841"/>
        <v>1.7453292519943295E-2</v>
      </c>
      <c r="CX426" s="97">
        <f t="shared" si="842"/>
        <v>57.295779513082323</v>
      </c>
      <c r="CY426" s="97">
        <f t="shared" si="843"/>
        <v>0.59893882164272083</v>
      </c>
      <c r="CZ426" s="97">
        <f t="shared" si="844"/>
        <v>-0.22530455313994802</v>
      </c>
      <c r="DA426" s="97">
        <f t="shared" si="845"/>
        <v>1.4319646076790027</v>
      </c>
      <c r="DB426" s="97">
        <f t="shared" si="846"/>
        <v>-74.894950496915399</v>
      </c>
      <c r="DC426" s="97">
        <f t="shared" si="847"/>
        <v>105.1050495030846</v>
      </c>
      <c r="DD426" s="97">
        <f t="shared" si="848"/>
        <v>254.89495049691538</v>
      </c>
      <c r="DE426" s="97"/>
      <c r="DF426" s="97"/>
      <c r="DG426" s="97"/>
      <c r="DH426" s="97"/>
      <c r="DI426" s="97"/>
      <c r="DJ426" s="97"/>
      <c r="DK426" s="97"/>
      <c r="DL426" s="97"/>
      <c r="DM426" s="97"/>
      <c r="DN426" s="97"/>
      <c r="DO426" s="97"/>
    </row>
    <row r="427" spans="1:119" ht="30" customHeight="1" x14ac:dyDescent="0.2">
      <c r="A427" s="97">
        <f t="shared" si="771"/>
        <v>0</v>
      </c>
      <c r="B427" s="97">
        <f t="shared" si="772"/>
        <v>0</v>
      </c>
      <c r="C427" s="98">
        <f t="shared" si="773"/>
        <v>0</v>
      </c>
      <c r="D427" s="97">
        <f t="shared" si="774"/>
        <v>0.46254504825515497</v>
      </c>
      <c r="E427" s="97">
        <f t="shared" si="775"/>
        <v>0</v>
      </c>
      <c r="F427" s="98">
        <f t="shared" si="776"/>
        <v>0.46254504825515497</v>
      </c>
      <c r="G427" s="97">
        <f t="shared" si="777"/>
        <v>0.7219953746384622</v>
      </c>
      <c r="H427" s="97">
        <f t="shared" si="778"/>
        <v>0</v>
      </c>
      <c r="I427" s="98">
        <f t="shared" si="779"/>
        <v>0.7219953746384622</v>
      </c>
      <c r="J427" s="97">
        <f t="shared" si="780"/>
        <v>0</v>
      </c>
      <c r="K427" s="97">
        <f t="shared" si="781"/>
        <v>0</v>
      </c>
      <c r="L427" s="98">
        <f t="shared" si="782"/>
        <v>0</v>
      </c>
      <c r="M427" s="98">
        <f t="shared" si="783"/>
        <v>28</v>
      </c>
      <c r="N427" s="97"/>
      <c r="O427" s="97"/>
      <c r="P427" s="97"/>
      <c r="Q427" s="98">
        <f t="shared" si="849"/>
        <v>28</v>
      </c>
      <c r="R427" s="97">
        <f t="shared" si="784"/>
        <v>105.87231873866266</v>
      </c>
      <c r="S427" s="97">
        <f t="shared" si="785"/>
        <v>105.51471327342765</v>
      </c>
      <c r="T427" s="97">
        <f t="shared" si="786"/>
        <v>0.35760546523501091</v>
      </c>
      <c r="U427" s="97" t="str">
        <f t="shared" si="787"/>
        <v>QSOS</v>
      </c>
      <c r="V427" s="97">
        <f t="shared" si="788"/>
        <v>254.48528672657235</v>
      </c>
      <c r="W427" s="97">
        <f t="shared" si="533"/>
        <v>415</v>
      </c>
      <c r="X427" s="97">
        <f>SIN((90-$Y$9)*$AE$8)*TAN($AE$9*$AE$8)/TAN((90-'C'!$F316)*$AE$8)</f>
        <v>-0.6836663656437364</v>
      </c>
      <c r="Y427" s="97">
        <f t="shared" si="789"/>
        <v>3.9313065427916092</v>
      </c>
      <c r="Z427" s="97">
        <f t="shared" si="790"/>
        <v>2.2206545302661578</v>
      </c>
      <c r="AA427" s="97">
        <f t="shared" si="791"/>
        <v>-17.930736109410116</v>
      </c>
      <c r="AB427" s="97">
        <f t="shared" si="792"/>
        <v>63.235932093769605</v>
      </c>
      <c r="AC427" s="97">
        <f t="shared" si="793"/>
        <v>-81.166668203179725</v>
      </c>
      <c r="AD427" s="97">
        <f t="shared" si="794"/>
        <v>134.6948040156405</v>
      </c>
      <c r="AE427" s="97">
        <f>(COS( 90.833*$AE$8)-SIN($Y$9*$AE$8)*SIN('C'!$F316*$AE$8))/COS($Y$9*$AE$8)/COS('C'!$F316*$AE$8)</f>
        <v>0.14256790528509017</v>
      </c>
      <c r="AF427" s="97">
        <f t="shared" si="795"/>
        <v>81.803532773650659</v>
      </c>
      <c r="AG427" s="97">
        <f>('C'!$E316+$AG$9+$AA$9/15)</f>
        <v>11.916777777777778</v>
      </c>
      <c r="AH427" s="97">
        <f t="shared" si="796"/>
        <v>0</v>
      </c>
      <c r="AI427" s="97">
        <f t="shared" si="797"/>
        <v>0</v>
      </c>
      <c r="AJ427" s="97">
        <f t="shared" si="798"/>
        <v>0</v>
      </c>
      <c r="AK427" s="97">
        <f t="shared" si="799"/>
        <v>0</v>
      </c>
      <c r="AL427" s="97">
        <f t="shared" si="800"/>
        <v>0</v>
      </c>
      <c r="AM427" s="97"/>
      <c r="AN427" s="97"/>
      <c r="AO427" s="97">
        <f t="shared" si="801"/>
        <v>0</v>
      </c>
      <c r="AP427" s="97">
        <f>SIN((90-$Y$9)*$AE$8)*TAN($AC$10*$AE$8)/TAN((90-'C'!$F316)*$AE$8)</f>
        <v>5.5272049774603232E-2</v>
      </c>
      <c r="AQ427" s="97">
        <f t="shared" si="802"/>
        <v>2.5695650812758871E-2</v>
      </c>
      <c r="AR427" s="97">
        <f t="shared" si="803"/>
        <v>1.0127663357422376</v>
      </c>
      <c r="AS427" s="97">
        <f t="shared" si="804"/>
        <v>3.1284899959353658</v>
      </c>
      <c r="AT427" s="97">
        <f t="shared" si="805"/>
        <v>-9.106959298875525</v>
      </c>
      <c r="AU427" s="97">
        <f t="shared" si="806"/>
        <v>12.235449294810891</v>
      </c>
      <c r="AV427" s="97">
        <f t="shared" si="807"/>
        <v>185.97846930294017</v>
      </c>
      <c r="AW427" s="97" t="s">
        <v>8053</v>
      </c>
      <c r="AX427" s="97" t="s">
        <v>8053</v>
      </c>
      <c r="AY427" s="97" t="s">
        <v>8053</v>
      </c>
      <c r="AZ427" s="97">
        <f t="shared" si="808"/>
        <v>11.101081158123719</v>
      </c>
      <c r="BA427" s="97">
        <f t="shared" si="809"/>
        <v>11.101081158123719</v>
      </c>
      <c r="BB427" s="97">
        <f t="shared" si="810"/>
        <v>0.46254504825515497</v>
      </c>
      <c r="BC427" s="97">
        <f t="shared" si="811"/>
        <v>0</v>
      </c>
      <c r="BD427" s="97">
        <f t="shared" si="812"/>
        <v>0</v>
      </c>
      <c r="BE427" s="97">
        <f t="shared" si="813"/>
        <v>0</v>
      </c>
      <c r="BF427" s="97">
        <f>SIN((90-$Y$9)*$AE$8)*TAN($AC$9*$AE$8)/TAN((90-'C'!$F316)*$AE$8)</f>
        <v>0.68366636564373673</v>
      </c>
      <c r="BG427" s="97">
        <f t="shared" si="814"/>
        <v>3.9313065427916136</v>
      </c>
      <c r="BH427" s="97">
        <f t="shared" si="815"/>
        <v>2.2206545302661587</v>
      </c>
      <c r="BI427" s="97">
        <f t="shared" si="816"/>
        <v>17.930736109410113</v>
      </c>
      <c r="BJ427" s="97">
        <f t="shared" si="817"/>
        <v>-63.235932093769613</v>
      </c>
      <c r="BK427" s="97">
        <f t="shared" si="818"/>
        <v>81.166668203179725</v>
      </c>
      <c r="BL427" s="97">
        <f t="shared" si="819"/>
        <v>225.3051959843595</v>
      </c>
      <c r="BM427" s="97" t="s">
        <v>8053</v>
      </c>
      <c r="BN427" s="97" t="s">
        <v>8053</v>
      </c>
      <c r="BO427" s="97" t="s">
        <v>8053</v>
      </c>
      <c r="BP427" s="97">
        <f t="shared" si="820"/>
        <v>17.327888991323093</v>
      </c>
      <c r="BQ427" s="97">
        <f t="shared" si="821"/>
        <v>17.327888991323093</v>
      </c>
      <c r="BR427" s="97">
        <f t="shared" si="822"/>
        <v>0.7219953746384622</v>
      </c>
      <c r="BS427" s="97">
        <f t="shared" si="823"/>
        <v>0</v>
      </c>
      <c r="BT427" s="97">
        <f t="shared" si="824"/>
        <v>0</v>
      </c>
      <c r="BU427" s="97">
        <f t="shared" si="825"/>
        <v>0</v>
      </c>
      <c r="BV427" s="97">
        <f>SIN((90-$Y$9)*$AE$8)*TAN($AE$10*$AE$8)/TAN((90-'C'!$F316)*$AE$8)</f>
        <v>-5.5272049774603219E-2</v>
      </c>
      <c r="BW427" s="97">
        <f t="shared" si="826"/>
        <v>2.5695650812758864E-2</v>
      </c>
      <c r="BX427" s="97">
        <f t="shared" si="827"/>
        <v>1.0127663357422376</v>
      </c>
      <c r="BY427" s="97">
        <f t="shared" si="828"/>
        <v>-3.1284899959353649</v>
      </c>
      <c r="BZ427" s="97">
        <f t="shared" si="829"/>
        <v>9.1069592988755232</v>
      </c>
      <c r="CA427" s="97">
        <f t="shared" si="830"/>
        <v>-12.235449294810888</v>
      </c>
      <c r="CB427" s="97">
        <f t="shared" si="831"/>
        <v>174.02153069705983</v>
      </c>
      <c r="CC427" s="97" t="s">
        <v>8053</v>
      </c>
      <c r="CD427" s="97" t="s">
        <v>8053</v>
      </c>
      <c r="CE427" s="97" t="s">
        <v>8053</v>
      </c>
      <c r="CF427" s="97">
        <f t="shared" si="832"/>
        <v>0</v>
      </c>
      <c r="CG427" s="97">
        <f t="shared" si="833"/>
        <v>0</v>
      </c>
      <c r="CH427" s="97">
        <f t="shared" si="834"/>
        <v>0</v>
      </c>
      <c r="CI427" s="97">
        <f t="shared" si="835"/>
        <v>0</v>
      </c>
      <c r="CJ427" s="97">
        <f t="shared" si="836"/>
        <v>0</v>
      </c>
      <c r="CK427" s="97">
        <f t="shared" si="837"/>
        <v>0</v>
      </c>
      <c r="CL427" s="97">
        <f>90-'C'!$F316</f>
        <v>103.244</v>
      </c>
      <c r="CM427" s="97">
        <v>28</v>
      </c>
      <c r="CN427" s="97"/>
      <c r="CO427" s="97"/>
      <c r="CP427" s="97"/>
      <c r="CQ427" s="97"/>
      <c r="CR427" s="97" t="s">
        <v>8216</v>
      </c>
      <c r="CS427" s="97">
        <f t="shared" si="838"/>
        <v>28</v>
      </c>
      <c r="CT427" s="97">
        <f t="shared" si="839"/>
        <v>34.31666666666667</v>
      </c>
      <c r="CU427" s="97">
        <f>'C'!F316</f>
        <v>-13.244</v>
      </c>
      <c r="CV427" s="97">
        <f t="shared" si="840"/>
        <v>3.1415926535897931</v>
      </c>
      <c r="CW427" s="97">
        <f t="shared" si="841"/>
        <v>1.7453292519943295E-2</v>
      </c>
      <c r="CX427" s="97">
        <f t="shared" si="842"/>
        <v>57.295779513082323</v>
      </c>
      <c r="CY427" s="97">
        <f t="shared" si="843"/>
        <v>0.59893882164272083</v>
      </c>
      <c r="CZ427" s="97">
        <f t="shared" si="844"/>
        <v>-0.23115140613412899</v>
      </c>
      <c r="DA427" s="97">
        <f t="shared" si="845"/>
        <v>1.4277409866632933</v>
      </c>
      <c r="DB427" s="97">
        <f t="shared" si="846"/>
        <v>-74.485286726572355</v>
      </c>
      <c r="DC427" s="97">
        <f t="shared" si="847"/>
        <v>105.51471327342765</v>
      </c>
      <c r="DD427" s="97">
        <f t="shared" si="848"/>
        <v>254.48528672657235</v>
      </c>
      <c r="DE427" s="97"/>
      <c r="DF427" s="97"/>
      <c r="DG427" s="97"/>
      <c r="DH427" s="97"/>
      <c r="DI427" s="97"/>
      <c r="DJ427" s="97"/>
      <c r="DK427" s="97"/>
      <c r="DL427" s="97"/>
      <c r="DM427" s="97"/>
      <c r="DN427" s="97"/>
      <c r="DO427" s="97"/>
    </row>
    <row r="428" spans="1:119" ht="30" customHeight="1" x14ac:dyDescent="0.2">
      <c r="A428" s="97">
        <f t="shared" si="771"/>
        <v>0</v>
      </c>
      <c r="B428" s="97">
        <f t="shared" si="772"/>
        <v>0</v>
      </c>
      <c r="C428" s="98">
        <f t="shared" si="773"/>
        <v>0</v>
      </c>
      <c r="D428" s="97">
        <f t="shared" si="774"/>
        <v>0.4622770322401602</v>
      </c>
      <c r="E428" s="97">
        <f t="shared" si="775"/>
        <v>0</v>
      </c>
      <c r="F428" s="98">
        <f t="shared" si="776"/>
        <v>0.4622770322401602</v>
      </c>
      <c r="G428" s="97">
        <f t="shared" si="777"/>
        <v>0</v>
      </c>
      <c r="H428" s="97">
        <f t="shared" si="778"/>
        <v>0</v>
      </c>
      <c r="I428" s="98">
        <f t="shared" si="779"/>
        <v>0</v>
      </c>
      <c r="J428" s="97">
        <f t="shared" si="780"/>
        <v>0</v>
      </c>
      <c r="K428" s="97">
        <f t="shared" si="781"/>
        <v>0</v>
      </c>
      <c r="L428" s="98">
        <f t="shared" si="782"/>
        <v>0</v>
      </c>
      <c r="M428" s="98">
        <f t="shared" si="783"/>
        <v>29</v>
      </c>
      <c r="N428" s="97"/>
      <c r="O428" s="97"/>
      <c r="P428" s="97"/>
      <c r="Q428" s="98">
        <f t="shared" si="849"/>
        <v>29</v>
      </c>
      <c r="R428" s="97">
        <f t="shared" si="784"/>
        <v>105.87231873866266</v>
      </c>
      <c r="S428" s="97">
        <f t="shared" si="785"/>
        <v>105.92095475206398</v>
      </c>
      <c r="T428" s="97">
        <f t="shared" si="786"/>
        <v>-4.8636013401321065E-2</v>
      </c>
      <c r="U428" s="97" t="str">
        <f t="shared" si="787"/>
        <v>QSOS</v>
      </c>
      <c r="V428" s="97">
        <f t="shared" si="788"/>
        <v>254.07904524793602</v>
      </c>
      <c r="W428" s="97">
        <f t="shared" si="533"/>
        <v>416</v>
      </c>
      <c r="X428" s="97">
        <f>SIN((90-$Y$9)*$AE$8)*TAN($AE$9*$AE$8)/TAN((90-'C'!$F317)*$AE$8)</f>
        <v>-0.70145498575686793</v>
      </c>
      <c r="Y428" s="97">
        <f t="shared" si="789"/>
        <v>3.9313065427916092</v>
      </c>
      <c r="Z428" s="97">
        <f t="shared" si="790"/>
        <v>2.2206545302661578</v>
      </c>
      <c r="AA428" s="97">
        <f t="shared" si="791"/>
        <v>-18.413800802598974</v>
      </c>
      <c r="AB428" s="97">
        <f t="shared" si="792"/>
        <v>63.235932093769605</v>
      </c>
      <c r="AC428" s="97">
        <f t="shared" si="793"/>
        <v>-81.649732896368576</v>
      </c>
      <c r="AD428" s="97">
        <f t="shared" si="794"/>
        <v>135.17786870882938</v>
      </c>
      <c r="AE428" s="97">
        <f>(COS( 90.833*$AE$8)-SIN($Y$9*$AE$8)*SIN('C'!$F317*$AE$8))/COS($Y$9*$AE$8)/COS('C'!$F317*$AE$8)</f>
        <v>0.14672295185874662</v>
      </c>
      <c r="AF428" s="97">
        <f t="shared" si="795"/>
        <v>81.562935728901351</v>
      </c>
      <c r="AG428" s="97">
        <f>('C'!$E317+$AG$9+$AA$9/15)</f>
        <v>11.91577777777778</v>
      </c>
      <c r="AH428" s="97">
        <f t="shared" si="796"/>
        <v>0</v>
      </c>
      <c r="AI428" s="97">
        <f t="shared" si="797"/>
        <v>0</v>
      </c>
      <c r="AJ428" s="97">
        <f t="shared" si="798"/>
        <v>0</v>
      </c>
      <c r="AK428" s="97">
        <f t="shared" si="799"/>
        <v>0</v>
      </c>
      <c r="AL428" s="97">
        <f t="shared" si="800"/>
        <v>0</v>
      </c>
      <c r="AM428" s="97"/>
      <c r="AN428" s="97"/>
      <c r="AO428" s="97">
        <f t="shared" si="801"/>
        <v>0</v>
      </c>
      <c r="AP428" s="97">
        <f>SIN((90-$Y$9)*$AE$8)*TAN($AC$10*$AE$8)/TAN((90-'C'!$F317)*$AE$8)</f>
        <v>5.6710197891468285E-2</v>
      </c>
      <c r="AQ428" s="97">
        <f t="shared" si="802"/>
        <v>2.5695650812758871E-2</v>
      </c>
      <c r="AR428" s="97">
        <f t="shared" si="803"/>
        <v>1.0127663357422376</v>
      </c>
      <c r="AS428" s="97">
        <f t="shared" si="804"/>
        <v>3.2099757613335087</v>
      </c>
      <c r="AT428" s="97">
        <f t="shared" si="805"/>
        <v>-9.106959298875525</v>
      </c>
      <c r="AU428" s="97">
        <f t="shared" si="806"/>
        <v>12.316935060209033</v>
      </c>
      <c r="AV428" s="97">
        <f t="shared" si="807"/>
        <v>185.89698353754201</v>
      </c>
      <c r="AW428" s="97" t="s">
        <v>8053</v>
      </c>
      <c r="AX428" s="97" t="s">
        <v>8053</v>
      </c>
      <c r="AY428" s="97" t="s">
        <v>8053</v>
      </c>
      <c r="AZ428" s="97">
        <f t="shared" si="808"/>
        <v>11.094648773763845</v>
      </c>
      <c r="BA428" s="97">
        <f t="shared" si="809"/>
        <v>11.094648773763845</v>
      </c>
      <c r="BB428" s="97">
        <f t="shared" si="810"/>
        <v>0.4622770322401602</v>
      </c>
      <c r="BC428" s="97">
        <f t="shared" si="811"/>
        <v>0</v>
      </c>
      <c r="BD428" s="97">
        <f t="shared" si="812"/>
        <v>0</v>
      </c>
      <c r="BE428" s="97">
        <f t="shared" si="813"/>
        <v>0</v>
      </c>
      <c r="BF428" s="97">
        <f>SIN((90-$Y$9)*$AE$8)*TAN($AC$9*$AE$8)/TAN((90-'C'!$F317)*$AE$8)</f>
        <v>0.70145498575686827</v>
      </c>
      <c r="BG428" s="97">
        <f t="shared" si="814"/>
        <v>3.9313065427916136</v>
      </c>
      <c r="BH428" s="97">
        <f t="shared" si="815"/>
        <v>2.2206545302661587</v>
      </c>
      <c r="BI428" s="97">
        <f t="shared" si="816"/>
        <v>18.413800802598974</v>
      </c>
      <c r="BJ428" s="97">
        <f t="shared" si="817"/>
        <v>-63.235932093769613</v>
      </c>
      <c r="BK428" s="97">
        <f t="shared" si="818"/>
        <v>81.64973289636859</v>
      </c>
      <c r="BL428" s="97">
        <f t="shared" si="819"/>
        <v>224.82213129117062</v>
      </c>
      <c r="BM428" s="97" t="s">
        <v>8053</v>
      </c>
      <c r="BN428" s="97" t="s">
        <v>8053</v>
      </c>
      <c r="BO428" s="97" t="s">
        <v>8053</v>
      </c>
      <c r="BP428" s="97">
        <f t="shared" si="820"/>
        <v>0</v>
      </c>
      <c r="BQ428" s="97">
        <f t="shared" si="821"/>
        <v>0</v>
      </c>
      <c r="BR428" s="97">
        <f t="shared" si="822"/>
        <v>0</v>
      </c>
      <c r="BS428" s="97">
        <f t="shared" si="823"/>
        <v>0</v>
      </c>
      <c r="BT428" s="97">
        <f t="shared" si="824"/>
        <v>0</v>
      </c>
      <c r="BU428" s="97">
        <f t="shared" si="825"/>
        <v>0</v>
      </c>
      <c r="BV428" s="97">
        <f>SIN((90-$Y$9)*$AE$8)*TAN($AE$10*$AE$8)/TAN((90-'C'!$F317)*$AE$8)</f>
        <v>-5.6710197891468271E-2</v>
      </c>
      <c r="BW428" s="97">
        <f t="shared" si="826"/>
        <v>2.5695650812758864E-2</v>
      </c>
      <c r="BX428" s="97">
        <f t="shared" si="827"/>
        <v>1.0127663357422376</v>
      </c>
      <c r="BY428" s="97">
        <f t="shared" si="828"/>
        <v>-3.2099757613335074</v>
      </c>
      <c r="BZ428" s="97">
        <f t="shared" si="829"/>
        <v>9.1069592988755232</v>
      </c>
      <c r="CA428" s="97">
        <f t="shared" si="830"/>
        <v>-12.31693506020903</v>
      </c>
      <c r="CB428" s="97">
        <f t="shared" si="831"/>
        <v>174.10301646245799</v>
      </c>
      <c r="CC428" s="97" t="s">
        <v>8053</v>
      </c>
      <c r="CD428" s="97" t="s">
        <v>8053</v>
      </c>
      <c r="CE428" s="97" t="s">
        <v>8053</v>
      </c>
      <c r="CF428" s="97">
        <f t="shared" si="832"/>
        <v>0</v>
      </c>
      <c r="CG428" s="97">
        <f t="shared" si="833"/>
        <v>0</v>
      </c>
      <c r="CH428" s="97">
        <f t="shared" si="834"/>
        <v>0</v>
      </c>
      <c r="CI428" s="97">
        <f t="shared" si="835"/>
        <v>0</v>
      </c>
      <c r="CJ428" s="97">
        <f t="shared" si="836"/>
        <v>0</v>
      </c>
      <c r="CK428" s="97">
        <f t="shared" si="837"/>
        <v>0</v>
      </c>
      <c r="CL428" s="97">
        <f>90-'C'!$F317</f>
        <v>103.57599999999999</v>
      </c>
      <c r="CM428" s="97">
        <v>29</v>
      </c>
      <c r="CN428" s="97"/>
      <c r="CO428" s="97"/>
      <c r="CP428" s="97"/>
      <c r="CQ428" s="97"/>
      <c r="CR428" s="97" t="s">
        <v>8216</v>
      </c>
      <c r="CS428" s="97">
        <f t="shared" si="838"/>
        <v>29</v>
      </c>
      <c r="CT428" s="97">
        <f t="shared" si="839"/>
        <v>34.31666666666667</v>
      </c>
      <c r="CU428" s="97">
        <f>'C'!F317</f>
        <v>-13.576000000000001</v>
      </c>
      <c r="CV428" s="97">
        <f t="shared" si="840"/>
        <v>3.1415926535897931</v>
      </c>
      <c r="CW428" s="97">
        <f t="shared" si="841"/>
        <v>1.7453292519943295E-2</v>
      </c>
      <c r="CX428" s="97">
        <f t="shared" si="842"/>
        <v>57.295779513082323</v>
      </c>
      <c r="CY428" s="97">
        <f t="shared" si="843"/>
        <v>0.59893882164272083</v>
      </c>
      <c r="CZ428" s="97">
        <f t="shared" si="844"/>
        <v>-0.23694589925075019</v>
      </c>
      <c r="DA428" s="97">
        <f t="shared" si="845"/>
        <v>1.4235417760618496</v>
      </c>
      <c r="DB428" s="97">
        <f t="shared" si="846"/>
        <v>-74.079045247936023</v>
      </c>
      <c r="DC428" s="97">
        <f t="shared" si="847"/>
        <v>105.92095475206398</v>
      </c>
      <c r="DD428" s="97">
        <f t="shared" si="848"/>
        <v>254.07904524793602</v>
      </c>
      <c r="DE428" s="97"/>
      <c r="DF428" s="97"/>
      <c r="DG428" s="97"/>
      <c r="DH428" s="97"/>
      <c r="DI428" s="97"/>
      <c r="DJ428" s="97"/>
      <c r="DK428" s="97"/>
      <c r="DL428" s="97"/>
      <c r="DM428" s="97"/>
      <c r="DN428" s="97"/>
      <c r="DO428" s="97"/>
    </row>
    <row r="429" spans="1:119" ht="30" customHeight="1" x14ac:dyDescent="0.2">
      <c r="A429" s="97">
        <f t="shared" si="771"/>
        <v>0</v>
      </c>
      <c r="B429" s="97">
        <f t="shared" si="772"/>
        <v>0</v>
      </c>
      <c r="C429" s="98">
        <f t="shared" si="773"/>
        <v>0</v>
      </c>
      <c r="D429" s="97">
        <f t="shared" si="774"/>
        <v>0.4620111026706159</v>
      </c>
      <c r="E429" s="97">
        <f t="shared" si="775"/>
        <v>0</v>
      </c>
      <c r="F429" s="98">
        <f t="shared" si="776"/>
        <v>0.4620111026706159</v>
      </c>
      <c r="G429" s="97">
        <f t="shared" si="777"/>
        <v>0</v>
      </c>
      <c r="H429" s="97">
        <f t="shared" si="778"/>
        <v>0</v>
      </c>
      <c r="I429" s="98">
        <f t="shared" si="779"/>
        <v>0</v>
      </c>
      <c r="J429" s="97">
        <f t="shared" si="780"/>
        <v>0</v>
      </c>
      <c r="K429" s="97">
        <f t="shared" si="781"/>
        <v>0</v>
      </c>
      <c r="L429" s="98">
        <f t="shared" si="782"/>
        <v>0</v>
      </c>
      <c r="M429" s="98">
        <f t="shared" si="783"/>
        <v>30</v>
      </c>
      <c r="N429" s="97"/>
      <c r="O429" s="97"/>
      <c r="P429" s="97"/>
      <c r="Q429" s="98">
        <f t="shared" si="849"/>
        <v>30</v>
      </c>
      <c r="R429" s="97">
        <f t="shared" si="784"/>
        <v>105.87231873866266</v>
      </c>
      <c r="S429" s="97">
        <f t="shared" si="785"/>
        <v>106.32255069002473</v>
      </c>
      <c r="T429" s="97">
        <f t="shared" si="786"/>
        <v>-0.4502319513620705</v>
      </c>
      <c r="U429" s="97" t="str">
        <f t="shared" si="787"/>
        <v>QSOS</v>
      </c>
      <c r="V429" s="97">
        <f t="shared" si="788"/>
        <v>253.67744930997526</v>
      </c>
      <c r="W429" s="97">
        <f t="shared" si="533"/>
        <v>417</v>
      </c>
      <c r="X429" s="97">
        <f>SIN((90-$Y$9)*$AE$8)*TAN($AE$9*$AE$8)/TAN((90-'C'!$F318)*$AE$8)</f>
        <v>-0.71907823461318354</v>
      </c>
      <c r="Y429" s="97">
        <f t="shared" si="789"/>
        <v>3.9313065427916092</v>
      </c>
      <c r="Z429" s="97">
        <f t="shared" si="790"/>
        <v>2.2206545302661578</v>
      </c>
      <c r="AA429" s="97">
        <f t="shared" si="791"/>
        <v>-18.893715434824223</v>
      </c>
      <c r="AB429" s="97">
        <f t="shared" si="792"/>
        <v>63.235932093769605</v>
      </c>
      <c r="AC429" s="97">
        <f t="shared" si="793"/>
        <v>-82.129647528593836</v>
      </c>
      <c r="AD429" s="97">
        <f t="shared" si="794"/>
        <v>135.65778334105462</v>
      </c>
      <c r="AE429" s="97">
        <f>(COS( 90.833*$AE$8)-SIN($Y$9*$AE$8)*SIN('C'!$F318*$AE$8))/COS($Y$9*$AE$8)/COS('C'!$F318*$AE$8)</f>
        <v>0.15083877330830639</v>
      </c>
      <c r="AF429" s="97">
        <f t="shared" si="795"/>
        <v>81.324462183861428</v>
      </c>
      <c r="AG429" s="97">
        <f>('C'!$E318+$AG$9+$AA$9/15)</f>
        <v>11.914777777777779</v>
      </c>
      <c r="AH429" s="97">
        <f t="shared" si="796"/>
        <v>0</v>
      </c>
      <c r="AI429" s="97">
        <f t="shared" si="797"/>
        <v>0</v>
      </c>
      <c r="AJ429" s="97">
        <f t="shared" si="798"/>
        <v>0</v>
      </c>
      <c r="AK429" s="97">
        <f t="shared" si="799"/>
        <v>0</v>
      </c>
      <c r="AL429" s="97">
        <f t="shared" si="800"/>
        <v>0</v>
      </c>
      <c r="AM429" s="97"/>
      <c r="AN429" s="97"/>
      <c r="AO429" s="97">
        <f t="shared" si="801"/>
        <v>0</v>
      </c>
      <c r="AP429" s="97">
        <f>SIN((90-$Y$9)*$AE$8)*TAN($AC$10*$AE$8)/TAN((90-'C'!$F318)*$AE$8)</f>
        <v>5.8134976316920467E-2</v>
      </c>
      <c r="AQ429" s="97">
        <f t="shared" si="802"/>
        <v>2.5695650812758871E-2</v>
      </c>
      <c r="AR429" s="97">
        <f t="shared" si="803"/>
        <v>1.0127663357422376</v>
      </c>
      <c r="AS429" s="97">
        <f t="shared" si="804"/>
        <v>3.2907104063694481</v>
      </c>
      <c r="AT429" s="97">
        <f t="shared" si="805"/>
        <v>-9.106959298875525</v>
      </c>
      <c r="AU429" s="97">
        <f t="shared" si="806"/>
        <v>12.397669705244972</v>
      </c>
      <c r="AV429" s="97">
        <f t="shared" si="807"/>
        <v>185.81624889250608</v>
      </c>
      <c r="AW429" s="97" t="s">
        <v>8053</v>
      </c>
      <c r="AX429" s="97" t="s">
        <v>8053</v>
      </c>
      <c r="AY429" s="97" t="s">
        <v>8053</v>
      </c>
      <c r="AZ429" s="97">
        <f t="shared" si="808"/>
        <v>11.088266464094781</v>
      </c>
      <c r="BA429" s="97">
        <f t="shared" si="809"/>
        <v>11.088266464094781</v>
      </c>
      <c r="BB429" s="97">
        <f t="shared" si="810"/>
        <v>0.4620111026706159</v>
      </c>
      <c r="BC429" s="97">
        <f t="shared" si="811"/>
        <v>0</v>
      </c>
      <c r="BD429" s="97">
        <f t="shared" si="812"/>
        <v>0</v>
      </c>
      <c r="BE429" s="97">
        <f t="shared" si="813"/>
        <v>0</v>
      </c>
      <c r="BF429" s="97">
        <f>SIN((90-$Y$9)*$AE$8)*TAN($AC$9*$AE$8)/TAN((90-'C'!$F318)*$AE$8)</f>
        <v>0.71907823461318388</v>
      </c>
      <c r="BG429" s="97">
        <f t="shared" si="814"/>
        <v>3.9313065427916136</v>
      </c>
      <c r="BH429" s="97">
        <f t="shared" si="815"/>
        <v>2.2206545302661587</v>
      </c>
      <c r="BI429" s="97">
        <f t="shared" si="816"/>
        <v>18.893715434824223</v>
      </c>
      <c r="BJ429" s="97">
        <f t="shared" si="817"/>
        <v>-63.235932093769613</v>
      </c>
      <c r="BK429" s="97">
        <f t="shared" si="818"/>
        <v>82.129647528593836</v>
      </c>
      <c r="BL429" s="97">
        <f t="shared" si="819"/>
        <v>224.34221665894538</v>
      </c>
      <c r="BM429" s="97" t="s">
        <v>8053</v>
      </c>
      <c r="BN429" s="97" t="s">
        <v>8053</v>
      </c>
      <c r="BO429" s="97" t="s">
        <v>8053</v>
      </c>
      <c r="BP429" s="97">
        <f t="shared" si="820"/>
        <v>0</v>
      </c>
      <c r="BQ429" s="97">
        <f t="shared" si="821"/>
        <v>0</v>
      </c>
      <c r="BR429" s="97">
        <f t="shared" si="822"/>
        <v>0</v>
      </c>
      <c r="BS429" s="97">
        <f t="shared" si="823"/>
        <v>0</v>
      </c>
      <c r="BT429" s="97">
        <f t="shared" si="824"/>
        <v>0</v>
      </c>
      <c r="BU429" s="97">
        <f t="shared" si="825"/>
        <v>0</v>
      </c>
      <c r="BV429" s="97">
        <f>SIN((90-$Y$9)*$AE$8)*TAN($AE$10*$AE$8)/TAN((90-'C'!$F318)*$AE$8)</f>
        <v>-5.8134976316920453E-2</v>
      </c>
      <c r="BW429" s="97">
        <f t="shared" si="826"/>
        <v>2.5695650812758864E-2</v>
      </c>
      <c r="BX429" s="97">
        <f t="shared" si="827"/>
        <v>1.0127663357422376</v>
      </c>
      <c r="BY429" s="97">
        <f t="shared" si="828"/>
        <v>-3.2907104063694468</v>
      </c>
      <c r="BZ429" s="97">
        <f t="shared" si="829"/>
        <v>9.1069592988755232</v>
      </c>
      <c r="CA429" s="97">
        <f t="shared" si="830"/>
        <v>-12.39766970524497</v>
      </c>
      <c r="CB429" s="97">
        <f t="shared" si="831"/>
        <v>174.18375110749392</v>
      </c>
      <c r="CC429" s="97" t="s">
        <v>8053</v>
      </c>
      <c r="CD429" s="97" t="s">
        <v>8053</v>
      </c>
      <c r="CE429" s="97" t="s">
        <v>8053</v>
      </c>
      <c r="CF429" s="97">
        <f t="shared" si="832"/>
        <v>0</v>
      </c>
      <c r="CG429" s="97">
        <f t="shared" si="833"/>
        <v>0</v>
      </c>
      <c r="CH429" s="97">
        <f t="shared" si="834"/>
        <v>0</v>
      </c>
      <c r="CI429" s="97">
        <f t="shared" si="835"/>
        <v>0</v>
      </c>
      <c r="CJ429" s="97">
        <f t="shared" si="836"/>
        <v>0</v>
      </c>
      <c r="CK429" s="97">
        <f t="shared" si="837"/>
        <v>0</v>
      </c>
      <c r="CL429" s="97">
        <f>90-'C'!$F318</f>
        <v>103.904</v>
      </c>
      <c r="CM429" s="97">
        <v>30</v>
      </c>
      <c r="CN429" s="97"/>
      <c r="CO429" s="97"/>
      <c r="CP429" s="97"/>
      <c r="CQ429" s="97"/>
      <c r="CR429" s="97" t="s">
        <v>8216</v>
      </c>
      <c r="CS429" s="97">
        <f t="shared" si="838"/>
        <v>30</v>
      </c>
      <c r="CT429" s="97">
        <f t="shared" si="839"/>
        <v>34.31666666666667</v>
      </c>
      <c r="CU429" s="97">
        <f>'C'!F318</f>
        <v>-13.904</v>
      </c>
      <c r="CV429" s="97">
        <f t="shared" si="840"/>
        <v>3.1415926535897931</v>
      </c>
      <c r="CW429" s="97">
        <f t="shared" si="841"/>
        <v>1.7453292519943295E-2</v>
      </c>
      <c r="CX429" s="97">
        <f t="shared" si="842"/>
        <v>57.295779513082323</v>
      </c>
      <c r="CY429" s="97">
        <f t="shared" si="843"/>
        <v>0.59893882164272083</v>
      </c>
      <c r="CZ429" s="97">
        <f t="shared" si="844"/>
        <v>-0.24267057919729157</v>
      </c>
      <c r="DA429" s="97">
        <f t="shared" si="845"/>
        <v>1.4193796275220001</v>
      </c>
      <c r="DB429" s="97">
        <f t="shared" si="846"/>
        <v>-73.677449309975273</v>
      </c>
      <c r="DC429" s="97">
        <f t="shared" si="847"/>
        <v>106.32255069002473</v>
      </c>
      <c r="DD429" s="97">
        <f t="shared" si="848"/>
        <v>253.67744930997526</v>
      </c>
      <c r="DE429" s="97"/>
      <c r="DF429" s="97"/>
      <c r="DG429" s="97"/>
      <c r="DH429" s="97"/>
      <c r="DI429" s="97"/>
      <c r="DJ429" s="97"/>
      <c r="DK429" s="97"/>
      <c r="DL429" s="97"/>
      <c r="DM429" s="97"/>
      <c r="DN429" s="97"/>
      <c r="DO429" s="97"/>
    </row>
    <row r="430" spans="1:119" ht="30" customHeight="1" x14ac:dyDescent="0.2">
      <c r="A430" s="97">
        <f t="shared" si="771"/>
        <v>0</v>
      </c>
      <c r="B430" s="97">
        <f t="shared" si="772"/>
        <v>0</v>
      </c>
      <c r="C430" s="98">
        <f t="shared" si="773"/>
        <v>0</v>
      </c>
      <c r="D430" s="97">
        <f t="shared" si="774"/>
        <v>0.46174726523448001</v>
      </c>
      <c r="E430" s="97">
        <f t="shared" si="775"/>
        <v>0</v>
      </c>
      <c r="F430" s="98">
        <f t="shared" si="776"/>
        <v>0.46174726523448001</v>
      </c>
      <c r="G430" s="97">
        <f t="shared" si="777"/>
        <v>0</v>
      </c>
      <c r="H430" s="97">
        <f t="shared" si="778"/>
        <v>0</v>
      </c>
      <c r="I430" s="98">
        <f t="shared" si="779"/>
        <v>0</v>
      </c>
      <c r="J430" s="97">
        <f t="shared" si="780"/>
        <v>0</v>
      </c>
      <c r="K430" s="97">
        <f t="shared" si="781"/>
        <v>0</v>
      </c>
      <c r="L430" s="98">
        <f t="shared" si="782"/>
        <v>0</v>
      </c>
      <c r="M430" s="98">
        <f t="shared" si="783"/>
        <v>31</v>
      </c>
      <c r="N430" s="97"/>
      <c r="O430" s="97"/>
      <c r="P430" s="97"/>
      <c r="Q430" s="98">
        <f t="shared" si="849"/>
        <v>31</v>
      </c>
      <c r="R430" s="97">
        <f t="shared" si="784"/>
        <v>105.87231873866266</v>
      </c>
      <c r="S430" s="97">
        <f t="shared" si="785"/>
        <v>106.71949998463076</v>
      </c>
      <c r="T430" s="97">
        <f t="shared" si="786"/>
        <v>-0.84718124596810185</v>
      </c>
      <c r="U430" s="97" t="str">
        <f t="shared" si="787"/>
        <v>QSOS</v>
      </c>
      <c r="V430" s="97">
        <f t="shared" si="788"/>
        <v>253.28050001536923</v>
      </c>
      <c r="W430" s="97">
        <f t="shared" si="533"/>
        <v>418</v>
      </c>
      <c r="X430" s="97">
        <f>SIN((90-$Y$9)*$AE$8)*TAN($AE$9*$AE$8)/TAN((90-'C'!$F319)*$AE$8)</f>
        <v>-0.73653566965539952</v>
      </c>
      <c r="Y430" s="97">
        <f t="shared" si="789"/>
        <v>3.9313065427916092</v>
      </c>
      <c r="Z430" s="97">
        <f t="shared" si="790"/>
        <v>2.2206545302661578</v>
      </c>
      <c r="AA430" s="97">
        <f t="shared" si="791"/>
        <v>-19.370474883770751</v>
      </c>
      <c r="AB430" s="97">
        <f t="shared" si="792"/>
        <v>63.235932093769605</v>
      </c>
      <c r="AC430" s="97">
        <f t="shared" si="793"/>
        <v>-82.60640697754036</v>
      </c>
      <c r="AD430" s="97">
        <f t="shared" si="794"/>
        <v>136.13454279000115</v>
      </c>
      <c r="AE430" s="97">
        <f>(COS( 90.833*$AE$8)-SIN($Y$9*$AE$8)*SIN('C'!$F319*$AE$8))/COS($Y$9*$AE$8)/COS('C'!$F319*$AE$8)</f>
        <v>0.15491528550985489</v>
      </c>
      <c r="AF430" s="97">
        <f t="shared" si="795"/>
        <v>81.088116874867211</v>
      </c>
      <c r="AG430" s="97">
        <f>('C'!$E319+$AG$9+$AA$9/15)</f>
        <v>11.913777777777778</v>
      </c>
      <c r="AH430" s="97">
        <f t="shared" si="796"/>
        <v>0</v>
      </c>
      <c r="AI430" s="97">
        <f t="shared" si="797"/>
        <v>0</v>
      </c>
      <c r="AJ430" s="97">
        <f t="shared" si="798"/>
        <v>0</v>
      </c>
      <c r="AK430" s="97">
        <f t="shared" si="799"/>
        <v>0</v>
      </c>
      <c r="AL430" s="97">
        <f t="shared" si="800"/>
        <v>0</v>
      </c>
      <c r="AM430" s="97"/>
      <c r="AN430" s="97"/>
      <c r="AO430" s="97">
        <f t="shared" si="801"/>
        <v>0</v>
      </c>
      <c r="AP430" s="97">
        <f>SIN((90-$Y$9)*$AE$8)*TAN($AC$10*$AE$8)/TAN((90-'C'!$F319)*$AE$8)</f>
        <v>5.9546349271741364E-2</v>
      </c>
      <c r="AQ430" s="97">
        <f t="shared" si="802"/>
        <v>2.5695650812758871E-2</v>
      </c>
      <c r="AR430" s="97">
        <f t="shared" si="803"/>
        <v>1.0127663357422376</v>
      </c>
      <c r="AS430" s="97">
        <f t="shared" si="804"/>
        <v>3.3706918833783539</v>
      </c>
      <c r="AT430" s="97">
        <f t="shared" si="805"/>
        <v>-9.106959298875525</v>
      </c>
      <c r="AU430" s="97">
        <f t="shared" si="806"/>
        <v>12.477651182253879</v>
      </c>
      <c r="AV430" s="97">
        <f t="shared" si="807"/>
        <v>185.73626741549717</v>
      </c>
      <c r="AW430" s="97" t="s">
        <v>8053</v>
      </c>
      <c r="AX430" s="97" t="s">
        <v>8053</v>
      </c>
      <c r="AY430" s="97" t="s">
        <v>8053</v>
      </c>
      <c r="AZ430" s="97">
        <f t="shared" si="808"/>
        <v>11.08193436562752</v>
      </c>
      <c r="BA430" s="97">
        <f t="shared" si="809"/>
        <v>11.08193436562752</v>
      </c>
      <c r="BB430" s="97">
        <f t="shared" si="810"/>
        <v>0.46174726523448001</v>
      </c>
      <c r="BC430" s="97">
        <f t="shared" si="811"/>
        <v>0</v>
      </c>
      <c r="BD430" s="97">
        <f t="shared" si="812"/>
        <v>0</v>
      </c>
      <c r="BE430" s="97">
        <f t="shared" si="813"/>
        <v>0</v>
      </c>
      <c r="BF430" s="97">
        <f>SIN((90-$Y$9)*$AE$8)*TAN($AC$9*$AE$8)/TAN((90-'C'!$F319)*$AE$8)</f>
        <v>0.73653566965539985</v>
      </c>
      <c r="BG430" s="97">
        <f t="shared" si="814"/>
        <v>3.9313065427916136</v>
      </c>
      <c r="BH430" s="97">
        <f t="shared" si="815"/>
        <v>2.2206545302661587</v>
      </c>
      <c r="BI430" s="97">
        <f t="shared" si="816"/>
        <v>19.370474883770751</v>
      </c>
      <c r="BJ430" s="97">
        <f t="shared" si="817"/>
        <v>-63.235932093769613</v>
      </c>
      <c r="BK430" s="97">
        <f t="shared" si="818"/>
        <v>82.60640697754036</v>
      </c>
      <c r="BL430" s="97">
        <f t="shared" si="819"/>
        <v>223.86545720999885</v>
      </c>
      <c r="BM430" s="97" t="s">
        <v>8053</v>
      </c>
      <c r="BN430" s="97" t="s">
        <v>8053</v>
      </c>
      <c r="BO430" s="97" t="s">
        <v>8053</v>
      </c>
      <c r="BP430" s="97">
        <f t="shared" si="820"/>
        <v>0</v>
      </c>
      <c r="BQ430" s="97">
        <f t="shared" si="821"/>
        <v>0</v>
      </c>
      <c r="BR430" s="97">
        <f t="shared" si="822"/>
        <v>0</v>
      </c>
      <c r="BS430" s="97">
        <f t="shared" si="823"/>
        <v>0</v>
      </c>
      <c r="BT430" s="97">
        <f t="shared" si="824"/>
        <v>0</v>
      </c>
      <c r="BU430" s="97">
        <f t="shared" si="825"/>
        <v>0</v>
      </c>
      <c r="BV430" s="97">
        <f>SIN((90-$Y$9)*$AE$8)*TAN($AE$10*$AE$8)/TAN((90-'C'!$F319)*$AE$8)</f>
        <v>-5.954634927174135E-2</v>
      </c>
      <c r="BW430" s="97">
        <f t="shared" si="826"/>
        <v>2.5695650812758864E-2</v>
      </c>
      <c r="BX430" s="97">
        <f t="shared" si="827"/>
        <v>1.0127663357422376</v>
      </c>
      <c r="BY430" s="97">
        <f t="shared" si="828"/>
        <v>-3.3706918833783526</v>
      </c>
      <c r="BZ430" s="97">
        <f t="shared" si="829"/>
        <v>9.1069592988755232</v>
      </c>
      <c r="CA430" s="97">
        <f t="shared" si="830"/>
        <v>-12.477651182253876</v>
      </c>
      <c r="CB430" s="97">
        <f t="shared" si="831"/>
        <v>174.26373258450283</v>
      </c>
      <c r="CC430" s="97" t="s">
        <v>8053</v>
      </c>
      <c r="CD430" s="97" t="s">
        <v>8053</v>
      </c>
      <c r="CE430" s="97" t="s">
        <v>8053</v>
      </c>
      <c r="CF430" s="97">
        <f t="shared" si="832"/>
        <v>0</v>
      </c>
      <c r="CG430" s="97">
        <f t="shared" si="833"/>
        <v>0</v>
      </c>
      <c r="CH430" s="97">
        <f t="shared" si="834"/>
        <v>0</v>
      </c>
      <c r="CI430" s="97">
        <f t="shared" si="835"/>
        <v>0</v>
      </c>
      <c r="CJ430" s="97">
        <f t="shared" si="836"/>
        <v>0</v>
      </c>
      <c r="CK430" s="97">
        <f t="shared" si="837"/>
        <v>0</v>
      </c>
      <c r="CL430" s="97">
        <f>90-'C'!$F319</f>
        <v>104.22799999999999</v>
      </c>
      <c r="CM430" s="97">
        <v>31</v>
      </c>
      <c r="CN430" s="97"/>
      <c r="CO430" s="97"/>
      <c r="CP430" s="97"/>
      <c r="CQ430" s="97"/>
      <c r="CR430" s="97" t="s">
        <v>8216</v>
      </c>
      <c r="CS430" s="97">
        <f t="shared" si="838"/>
        <v>31</v>
      </c>
      <c r="CT430" s="97">
        <f t="shared" si="839"/>
        <v>34.31666666666667</v>
      </c>
      <c r="CU430" s="97">
        <f>'C'!F319</f>
        <v>-14.228</v>
      </c>
      <c r="CV430" s="97">
        <f t="shared" si="840"/>
        <v>3.1415926535897931</v>
      </c>
      <c r="CW430" s="97">
        <f t="shared" si="841"/>
        <v>1.7453292519943295E-2</v>
      </c>
      <c r="CX430" s="97">
        <f t="shared" si="842"/>
        <v>57.295779513082323</v>
      </c>
      <c r="CY430" s="97">
        <f t="shared" si="843"/>
        <v>0.59893882164272083</v>
      </c>
      <c r="CZ430" s="97">
        <f t="shared" si="844"/>
        <v>-0.24832544597375319</v>
      </c>
      <c r="DA430" s="97">
        <f t="shared" si="845"/>
        <v>1.4152546237084076</v>
      </c>
      <c r="DB430" s="97">
        <f t="shared" si="846"/>
        <v>-73.280500015369242</v>
      </c>
      <c r="DC430" s="97">
        <f t="shared" si="847"/>
        <v>106.71949998463076</v>
      </c>
      <c r="DD430" s="97">
        <f t="shared" si="848"/>
        <v>253.28050001536923</v>
      </c>
      <c r="DE430" s="97"/>
      <c r="DF430" s="97"/>
      <c r="DG430" s="97"/>
      <c r="DH430" s="97"/>
      <c r="DI430" s="97"/>
      <c r="DJ430" s="97"/>
      <c r="DK430" s="97"/>
      <c r="DL430" s="97"/>
      <c r="DM430" s="97"/>
      <c r="DN430" s="97"/>
      <c r="DO430" s="97"/>
    </row>
    <row r="431" spans="1:119" ht="30" customHeight="1" x14ac:dyDescent="0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7" t="s">
        <v>8168</v>
      </c>
      <c r="S431" s="97" t="s">
        <v>8169</v>
      </c>
      <c r="T431" s="97" t="s">
        <v>8170</v>
      </c>
      <c r="U431" s="97" t="s">
        <v>8171</v>
      </c>
      <c r="V431" s="97" t="s">
        <v>8172</v>
      </c>
      <c r="W431" s="97">
        <f t="shared" si="533"/>
        <v>419</v>
      </c>
      <c r="X431" s="98"/>
      <c r="Y431" s="98"/>
      <c r="Z431" s="98"/>
      <c r="AA431" s="98"/>
      <c r="AB431" s="98"/>
      <c r="AC431" s="98"/>
      <c r="AD431" s="98"/>
      <c r="AE431" s="98"/>
      <c r="AF431" s="98"/>
      <c r="AG431" s="97"/>
      <c r="AH431" s="97"/>
      <c r="AI431" s="97"/>
      <c r="AJ431" s="97"/>
      <c r="AK431" s="97"/>
      <c r="AL431" s="97"/>
      <c r="AM431" s="97"/>
      <c r="AN431" s="97"/>
      <c r="AO431" s="97"/>
      <c r="AP431" s="97"/>
      <c r="AQ431" s="97"/>
      <c r="AR431" s="97"/>
      <c r="AS431" s="97"/>
      <c r="AT431" s="97"/>
      <c r="AU431" s="98"/>
      <c r="AV431" s="97"/>
      <c r="AW431" s="97"/>
      <c r="AX431" s="97"/>
      <c r="AY431" s="97"/>
      <c r="AZ431" s="97"/>
      <c r="BA431" s="97"/>
      <c r="BB431" s="97"/>
      <c r="BC431" s="97"/>
      <c r="BD431" s="97"/>
      <c r="BE431" s="97"/>
      <c r="BF431" s="97"/>
      <c r="BG431" s="97"/>
      <c r="BH431" s="97"/>
      <c r="BI431" s="98"/>
      <c r="BJ431" s="97"/>
      <c r="BK431" s="97"/>
      <c r="BL431" s="97"/>
      <c r="BM431" s="97"/>
      <c r="BN431" s="97"/>
      <c r="BO431" s="97"/>
      <c r="BP431" s="97"/>
      <c r="BQ431" s="97"/>
      <c r="BR431" s="97"/>
      <c r="BS431" s="97"/>
      <c r="BT431" s="97"/>
      <c r="BU431" s="97"/>
      <c r="BV431" s="97"/>
      <c r="BW431" s="98"/>
      <c r="BX431" s="97"/>
      <c r="BY431" s="97"/>
      <c r="BZ431" s="97"/>
      <c r="CA431" s="97"/>
      <c r="CB431" s="97"/>
      <c r="CC431" s="97"/>
      <c r="CD431" s="97"/>
      <c r="CE431" s="97"/>
      <c r="CF431" s="97"/>
      <c r="CG431" s="97"/>
      <c r="CH431" s="97"/>
      <c r="CI431" s="97"/>
      <c r="CJ431" s="97"/>
      <c r="CK431" s="98"/>
      <c r="CL431" s="98"/>
      <c r="CM431" s="97"/>
      <c r="CN431" s="97"/>
      <c r="CO431" s="97"/>
      <c r="CP431" s="97"/>
      <c r="CQ431" s="97"/>
      <c r="CR431" s="97"/>
      <c r="CS431" s="97"/>
      <c r="CT431" s="97"/>
      <c r="CU431" s="97"/>
      <c r="CV431" s="97"/>
      <c r="CW431" s="97"/>
      <c r="CX431" s="97"/>
      <c r="CY431" s="97"/>
      <c r="CZ431" s="97"/>
      <c r="DA431" s="97"/>
      <c r="DB431" s="97"/>
      <c r="DC431" s="97"/>
      <c r="DD431" s="97"/>
      <c r="DE431" s="97"/>
      <c r="DF431" s="97"/>
      <c r="DG431" s="97"/>
      <c r="DH431" s="97"/>
      <c r="DI431" s="97"/>
      <c r="DJ431" s="97"/>
      <c r="DK431" s="97"/>
      <c r="DL431" s="97"/>
      <c r="DM431" s="97"/>
      <c r="DN431" s="97"/>
      <c r="DO431" s="97"/>
    </row>
    <row r="432" spans="1:119" ht="30" customHeight="1" x14ac:dyDescent="0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7"/>
      <c r="S432" s="97"/>
      <c r="T432" s="97"/>
      <c r="U432" s="97"/>
      <c r="V432" s="97"/>
      <c r="W432" s="97">
        <f t="shared" si="533"/>
        <v>420</v>
      </c>
      <c r="X432" s="98"/>
      <c r="Y432" s="98"/>
      <c r="Z432" s="98"/>
      <c r="AA432" s="98"/>
      <c r="AB432" s="98"/>
      <c r="AC432" s="98"/>
      <c r="AD432" s="98"/>
      <c r="AE432" s="98"/>
      <c r="AF432" s="98"/>
      <c r="AG432" s="97"/>
      <c r="AH432" s="97"/>
      <c r="AI432" s="97"/>
      <c r="AJ432" s="97"/>
      <c r="AK432" s="97"/>
      <c r="AL432" s="97"/>
      <c r="AM432" s="97"/>
      <c r="AN432" s="97"/>
      <c r="AO432" s="97"/>
      <c r="AP432" s="97"/>
      <c r="AQ432" s="97"/>
      <c r="AR432" s="97"/>
      <c r="AS432" s="97"/>
      <c r="AT432" s="97"/>
      <c r="AU432" s="98"/>
      <c r="AV432" s="97"/>
      <c r="AW432" s="97"/>
      <c r="AX432" s="97"/>
      <c r="AY432" s="97"/>
      <c r="AZ432" s="97"/>
      <c r="BA432" s="97"/>
      <c r="BB432" s="97"/>
      <c r="BC432" s="97"/>
      <c r="BD432" s="97"/>
      <c r="BE432" s="97"/>
      <c r="BF432" s="97"/>
      <c r="BG432" s="97"/>
      <c r="BH432" s="97"/>
      <c r="BI432" s="98"/>
      <c r="BJ432" s="97"/>
      <c r="BK432" s="97"/>
      <c r="BL432" s="97"/>
      <c r="BM432" s="97"/>
      <c r="BN432" s="97"/>
      <c r="BO432" s="97"/>
      <c r="BP432" s="97"/>
      <c r="BQ432" s="97"/>
      <c r="BR432" s="97"/>
      <c r="BS432" s="97"/>
      <c r="BT432" s="97"/>
      <c r="BU432" s="97"/>
      <c r="BV432" s="97"/>
      <c r="BW432" s="98"/>
      <c r="BX432" s="97"/>
      <c r="BY432" s="97"/>
      <c r="BZ432" s="97"/>
      <c r="CA432" s="97"/>
      <c r="CB432" s="97"/>
      <c r="CC432" s="97"/>
      <c r="CD432" s="97"/>
      <c r="CE432" s="97"/>
      <c r="CF432" s="97"/>
      <c r="CG432" s="97"/>
      <c r="CH432" s="97"/>
      <c r="CI432" s="97"/>
      <c r="CJ432" s="97"/>
      <c r="CK432" s="98"/>
      <c r="CL432" s="98"/>
      <c r="CM432" s="97"/>
      <c r="CN432" s="97"/>
      <c r="CO432" s="97"/>
      <c r="CP432" s="97"/>
      <c r="CQ432" s="97"/>
      <c r="CR432" s="97"/>
      <c r="CS432" s="97"/>
      <c r="CT432" s="97"/>
      <c r="CU432" s="97"/>
      <c r="CV432" s="97"/>
      <c r="CW432" s="97"/>
      <c r="CX432" s="97"/>
      <c r="CY432" s="97"/>
      <c r="CZ432" s="97"/>
      <c r="DA432" s="97"/>
      <c r="DB432" s="97"/>
      <c r="DC432" s="97"/>
      <c r="DD432" s="97"/>
      <c r="DE432" s="97"/>
      <c r="DF432" s="97"/>
      <c r="DG432" s="97"/>
      <c r="DH432" s="97"/>
      <c r="DI432" s="97"/>
      <c r="DJ432" s="97"/>
      <c r="DK432" s="97"/>
      <c r="DL432" s="97"/>
      <c r="DM432" s="97"/>
      <c r="DN432" s="97"/>
      <c r="DO432" s="97"/>
    </row>
    <row r="433" spans="1:119" ht="30" customHeight="1" x14ac:dyDescent="0.2">
      <c r="A433" s="98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98"/>
      <c r="O433" s="98"/>
      <c r="P433" s="98"/>
      <c r="Q433" s="98"/>
      <c r="R433" s="97"/>
      <c r="S433" s="97"/>
      <c r="T433" s="97"/>
      <c r="U433" s="97"/>
      <c r="V433" s="97"/>
      <c r="W433" s="97">
        <f t="shared" si="533"/>
        <v>421</v>
      </c>
      <c r="X433" s="98"/>
      <c r="Y433" s="98"/>
      <c r="Z433" s="98"/>
      <c r="AA433" s="98"/>
      <c r="AB433" s="98"/>
      <c r="AC433" s="98"/>
      <c r="AD433" s="98"/>
      <c r="AE433" s="98"/>
      <c r="AF433" s="98"/>
      <c r="AG433" s="97"/>
      <c r="AH433" s="97"/>
      <c r="AI433" s="97"/>
      <c r="AJ433" s="97"/>
      <c r="AK433" s="97"/>
      <c r="AL433" s="97"/>
      <c r="AM433" s="97"/>
      <c r="AN433" s="97"/>
      <c r="AO433" s="97"/>
      <c r="AP433" s="97"/>
      <c r="AQ433" s="97"/>
      <c r="AR433" s="97"/>
      <c r="AS433" s="97"/>
      <c r="AT433" s="97"/>
      <c r="AU433" s="98"/>
      <c r="AV433" s="97"/>
      <c r="AW433" s="97"/>
      <c r="AX433" s="97"/>
      <c r="AY433" s="97"/>
      <c r="AZ433" s="97"/>
      <c r="BA433" s="97"/>
      <c r="BB433" s="97"/>
      <c r="BC433" s="97"/>
      <c r="BD433" s="97"/>
      <c r="BE433" s="97"/>
      <c r="BF433" s="97"/>
      <c r="BG433" s="97"/>
      <c r="BH433" s="97"/>
      <c r="BI433" s="98"/>
      <c r="BJ433" s="97"/>
      <c r="BK433" s="97"/>
      <c r="BL433" s="97"/>
      <c r="BM433" s="97"/>
      <c r="BN433" s="97"/>
      <c r="BO433" s="97"/>
      <c r="BP433" s="97"/>
      <c r="BQ433" s="97"/>
      <c r="BR433" s="97"/>
      <c r="BS433" s="97"/>
      <c r="BT433" s="97"/>
      <c r="BU433" s="97"/>
      <c r="BV433" s="97"/>
      <c r="BW433" s="98"/>
      <c r="BX433" s="97"/>
      <c r="BY433" s="97"/>
      <c r="BZ433" s="97"/>
      <c r="CA433" s="97"/>
      <c r="CB433" s="97"/>
      <c r="CC433" s="97"/>
      <c r="CD433" s="97"/>
      <c r="CE433" s="97"/>
      <c r="CF433" s="97"/>
      <c r="CG433" s="97"/>
      <c r="CH433" s="97"/>
      <c r="CI433" s="97"/>
      <c r="CJ433" s="97"/>
      <c r="CK433" s="98"/>
      <c r="CL433" s="98"/>
      <c r="CM433" s="97"/>
      <c r="CN433" s="97"/>
      <c r="CO433" s="97"/>
      <c r="CP433" s="97"/>
      <c r="CQ433" s="97"/>
      <c r="CR433" s="97"/>
      <c r="CS433" s="97"/>
      <c r="CT433" s="97"/>
      <c r="CU433" s="97"/>
      <c r="CV433" s="97"/>
      <c r="CW433" s="97"/>
      <c r="CX433" s="97"/>
      <c r="CY433" s="97"/>
      <c r="CZ433" s="97"/>
      <c r="DA433" s="97"/>
      <c r="DB433" s="97"/>
      <c r="DC433" s="97"/>
      <c r="DD433" s="97"/>
      <c r="DE433" s="97"/>
      <c r="DF433" s="97"/>
      <c r="DG433" s="97"/>
      <c r="DH433" s="97"/>
      <c r="DI433" s="97"/>
      <c r="DJ433" s="97"/>
      <c r="DK433" s="97"/>
      <c r="DL433" s="97"/>
      <c r="DM433" s="97"/>
      <c r="DN433" s="97"/>
      <c r="DO433" s="97"/>
    </row>
    <row r="434" spans="1:119" ht="30" customHeight="1" x14ac:dyDescent="0.2">
      <c r="A434" s="97"/>
      <c r="B434" s="97"/>
      <c r="C434" s="97"/>
      <c r="D434" s="97"/>
      <c r="E434" s="97"/>
      <c r="F434" s="98"/>
      <c r="G434" s="97"/>
      <c r="H434" s="97"/>
      <c r="I434" s="97"/>
      <c r="J434" s="97"/>
      <c r="K434" s="97"/>
      <c r="L434" s="97"/>
      <c r="M434" s="97"/>
      <c r="N434" s="97" t="s">
        <v>8131</v>
      </c>
      <c r="O434" s="97" t="s">
        <v>8132</v>
      </c>
      <c r="P434" s="97" t="s">
        <v>8133</v>
      </c>
      <c r="Q434" s="97"/>
      <c r="R434" s="97"/>
      <c r="S434" s="97"/>
      <c r="T434" s="97"/>
      <c r="U434" s="97"/>
      <c r="V434" s="97"/>
      <c r="W434" s="97">
        <f t="shared" si="533"/>
        <v>422</v>
      </c>
      <c r="X434" s="97" t="s">
        <v>8137</v>
      </c>
      <c r="Y434" s="97"/>
      <c r="Z434" s="97"/>
      <c r="AA434" s="97">
        <f>IF(AND(AA432&lt;AA433,Y433&lt;90),1,0)</f>
        <v>0</v>
      </c>
      <c r="AB434" s="97" t="s">
        <v>8138</v>
      </c>
      <c r="AC434" s="97"/>
      <c r="AD434" s="97"/>
      <c r="AE434" s="97">
        <f>IF(AND(AA432&gt;AA433,Y433&gt;90),1,0)</f>
        <v>0</v>
      </c>
      <c r="AF434" s="97"/>
      <c r="AG434" s="97"/>
      <c r="AH434" s="97"/>
      <c r="AI434" s="97"/>
      <c r="AJ434" s="97"/>
      <c r="AK434" s="97"/>
      <c r="AL434" s="97"/>
      <c r="AM434" s="97"/>
      <c r="AN434" s="97"/>
      <c r="AO434" s="97"/>
      <c r="AP434" s="97" t="s">
        <v>8139</v>
      </c>
      <c r="AQ434" s="97"/>
      <c r="AR434" s="97"/>
      <c r="AS434" s="97"/>
      <c r="AT434" s="97"/>
      <c r="AU434" s="97"/>
      <c r="AV434" s="97"/>
      <c r="AW434" s="97"/>
      <c r="AX434" s="97"/>
      <c r="AY434" s="97"/>
      <c r="AZ434" s="97"/>
      <c r="BA434" s="97"/>
      <c r="BB434" s="97"/>
      <c r="BC434" s="97"/>
      <c r="BD434" s="97"/>
      <c r="BE434" s="97"/>
      <c r="BF434" s="97" t="s">
        <v>8140</v>
      </c>
      <c r="BG434" s="97"/>
      <c r="BH434" s="97"/>
      <c r="BI434" s="97"/>
      <c r="BJ434" s="97"/>
      <c r="BK434" s="97"/>
      <c r="BL434" s="97"/>
      <c r="BM434" s="97"/>
      <c r="BN434" s="97"/>
      <c r="BO434" s="97"/>
      <c r="BP434" s="97"/>
      <c r="BQ434" s="97"/>
      <c r="BR434" s="97"/>
      <c r="BS434" s="97"/>
      <c r="BT434" s="97"/>
      <c r="BU434" s="97"/>
      <c r="BV434" s="97"/>
      <c r="BW434" s="97" t="s">
        <v>8141</v>
      </c>
      <c r="BX434" s="97"/>
      <c r="BY434" s="97"/>
      <c r="BZ434" s="97"/>
      <c r="CA434" s="97"/>
      <c r="CB434" s="97"/>
      <c r="CC434" s="97"/>
      <c r="CD434" s="97"/>
      <c r="CE434" s="97"/>
      <c r="CF434" s="97"/>
      <c r="CG434" s="97"/>
      <c r="CH434" s="97"/>
      <c r="CI434" s="97"/>
      <c r="CJ434" s="97"/>
      <c r="CK434" s="97"/>
      <c r="CL434" s="97"/>
      <c r="CM434" s="97"/>
      <c r="CN434" s="97" t="s">
        <v>8131</v>
      </c>
      <c r="CO434" s="97" t="s">
        <v>8132</v>
      </c>
      <c r="CP434" s="97" t="s">
        <v>8133</v>
      </c>
      <c r="CQ434" s="97"/>
      <c r="CR434" s="97"/>
      <c r="CS434" s="97"/>
      <c r="CT434" s="97"/>
      <c r="CU434" s="97"/>
      <c r="CV434" s="97"/>
      <c r="CW434" s="97"/>
      <c r="CX434" s="97"/>
      <c r="CY434" s="97"/>
      <c r="CZ434" s="97"/>
      <c r="DA434" s="97"/>
      <c r="DB434" s="97"/>
      <c r="DC434" s="97"/>
      <c r="DD434" s="97"/>
      <c r="DE434" s="97"/>
      <c r="DF434" s="97"/>
      <c r="DG434" s="97"/>
      <c r="DH434" s="97"/>
      <c r="DI434" s="97"/>
      <c r="DJ434" s="97"/>
      <c r="DK434" s="97"/>
      <c r="DL434" s="97"/>
      <c r="DM434" s="97"/>
      <c r="DN434" s="97"/>
      <c r="DO434" s="97"/>
    </row>
    <row r="435" spans="1:119" ht="30" customHeight="1" x14ac:dyDescent="0.2">
      <c r="A435" s="97"/>
      <c r="B435" s="97" t="s">
        <v>8054</v>
      </c>
      <c r="C435" s="97"/>
      <c r="D435" s="97"/>
      <c r="E435" s="97"/>
      <c r="F435" s="98"/>
      <c r="G435" s="98" t="str">
        <f>اندراج!$F$2</f>
        <v>مردان</v>
      </c>
      <c r="H435" s="97"/>
      <c r="I435" s="104" t="s">
        <v>8148</v>
      </c>
      <c r="J435" s="105">
        <f>اندراج!$E$2</f>
        <v>34</v>
      </c>
      <c r="K435" s="105">
        <f>اندراج!$E$3</f>
        <v>19</v>
      </c>
      <c r="L435" s="97"/>
      <c r="M435" s="97"/>
      <c r="N435" s="97" t="s">
        <v>8143</v>
      </c>
      <c r="O435" s="97" t="s">
        <v>8144</v>
      </c>
      <c r="P435" s="97" t="s">
        <v>8145</v>
      </c>
      <c r="Q435" s="97"/>
      <c r="R435" s="97"/>
      <c r="S435" s="97"/>
      <c r="T435" s="97"/>
      <c r="U435" s="97"/>
      <c r="V435" s="97"/>
      <c r="W435" s="97">
        <f t="shared" si="533"/>
        <v>423</v>
      </c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  <c r="AL435" s="97"/>
      <c r="AM435" s="97"/>
      <c r="AN435" s="97"/>
      <c r="AO435" s="97"/>
      <c r="AP435" s="97"/>
      <c r="AQ435" s="97"/>
      <c r="AR435" s="97"/>
      <c r="AS435" s="97"/>
      <c r="AT435" s="97"/>
      <c r="AU435" s="97"/>
      <c r="AV435" s="97"/>
      <c r="AW435" s="97"/>
      <c r="AX435" s="97"/>
      <c r="AY435" s="97"/>
      <c r="AZ435" s="97"/>
      <c r="BA435" s="97"/>
      <c r="BB435" s="97"/>
      <c r="BC435" s="97"/>
      <c r="BD435" s="97"/>
      <c r="BE435" s="97"/>
      <c r="BF435" s="97"/>
      <c r="BG435" s="97"/>
      <c r="BH435" s="97"/>
      <c r="BI435" s="97"/>
      <c r="BJ435" s="97"/>
      <c r="BK435" s="97"/>
      <c r="BL435" s="97"/>
      <c r="BM435" s="97"/>
      <c r="BN435" s="97"/>
      <c r="BO435" s="97" t="s">
        <v>8123</v>
      </c>
      <c r="BP435" s="97"/>
      <c r="BQ435" s="97"/>
      <c r="BR435" s="97"/>
      <c r="BS435" s="97"/>
      <c r="BT435" s="97"/>
      <c r="BU435" s="97"/>
      <c r="BV435" s="97"/>
      <c r="BW435" s="97"/>
      <c r="BX435" s="97"/>
      <c r="BY435" s="97"/>
      <c r="BZ435" s="97"/>
      <c r="CA435" s="97"/>
      <c r="CB435" s="97"/>
      <c r="CC435" s="97"/>
      <c r="CD435" s="97"/>
      <c r="CE435" s="97"/>
      <c r="CF435" s="97"/>
      <c r="CG435" s="97"/>
      <c r="CH435" s="97"/>
      <c r="CI435" s="97"/>
      <c r="CJ435" s="97"/>
      <c r="CK435" s="97"/>
      <c r="CL435" s="97"/>
      <c r="CM435" s="97"/>
      <c r="CN435" s="97" t="s">
        <v>8143</v>
      </c>
      <c r="CO435" s="97" t="s">
        <v>8144</v>
      </c>
      <c r="CP435" s="97" t="s">
        <v>8145</v>
      </c>
      <c r="CQ435" s="97"/>
      <c r="CR435" s="97"/>
      <c r="CS435" s="97"/>
      <c r="CT435" s="97"/>
      <c r="CU435" s="97"/>
      <c r="CV435" s="97"/>
      <c r="CW435" s="97"/>
      <c r="CX435" s="97"/>
      <c r="CY435" s="97"/>
      <c r="CZ435" s="97"/>
      <c r="DA435" s="97"/>
      <c r="DB435" s="97"/>
      <c r="DC435" s="97"/>
      <c r="DD435" s="97"/>
      <c r="DE435" s="97"/>
      <c r="DF435" s="97"/>
      <c r="DG435" s="97"/>
      <c r="DH435" s="97"/>
      <c r="DI435" s="97"/>
      <c r="DJ435" s="97"/>
      <c r="DK435" s="97"/>
      <c r="DL435" s="97"/>
      <c r="DM435" s="97"/>
      <c r="DN435" s="97"/>
      <c r="DO435" s="97"/>
    </row>
    <row r="436" spans="1:119" ht="30" customHeight="1" x14ac:dyDescent="0.2">
      <c r="A436" s="97" t="s">
        <v>8058</v>
      </c>
      <c r="B436" s="97"/>
      <c r="C436" s="97"/>
      <c r="D436" s="97"/>
      <c r="E436" s="97" t="s">
        <v>8059</v>
      </c>
      <c r="F436" s="98"/>
      <c r="G436" s="97"/>
      <c r="H436" s="97"/>
      <c r="I436" s="106" t="s">
        <v>8224</v>
      </c>
      <c r="J436" s="107">
        <f>اندراج!$D$2</f>
        <v>-72</v>
      </c>
      <c r="K436" s="107">
        <f>اندراج!$D$3</f>
        <v>11</v>
      </c>
      <c r="L436" s="97"/>
      <c r="M436" s="97"/>
      <c r="N436" s="97"/>
      <c r="O436" s="97"/>
      <c r="P436" s="97"/>
      <c r="Q436" s="97"/>
      <c r="R436" s="157" t="s">
        <v>8055</v>
      </c>
      <c r="S436" s="158"/>
      <c r="T436" s="158"/>
      <c r="U436" s="158"/>
      <c r="V436" s="158"/>
      <c r="W436" s="97">
        <f t="shared" si="533"/>
        <v>424</v>
      </c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97"/>
      <c r="AS436" s="97"/>
      <c r="AT436" s="97"/>
      <c r="AU436" s="97"/>
      <c r="AV436" s="97"/>
      <c r="AW436" s="97"/>
      <c r="AX436" s="97"/>
      <c r="AY436" s="97"/>
      <c r="AZ436" s="97"/>
      <c r="BA436" s="97"/>
      <c r="BB436" s="97"/>
      <c r="BC436" s="97"/>
      <c r="BD436" s="97"/>
      <c r="BE436" s="97"/>
      <c r="BF436" s="97"/>
      <c r="BG436" s="97"/>
      <c r="BH436" s="97"/>
      <c r="BI436" s="97"/>
      <c r="BJ436" s="97"/>
      <c r="BK436" s="97"/>
      <c r="BL436" s="97"/>
      <c r="BM436" s="97"/>
      <c r="BN436" s="97"/>
      <c r="BO436" s="97"/>
      <c r="BP436" s="97"/>
      <c r="BQ436" s="97"/>
      <c r="BR436" s="97"/>
      <c r="BS436" s="97"/>
      <c r="BT436" s="97"/>
      <c r="BU436" s="97"/>
      <c r="BV436" s="97"/>
      <c r="BW436" s="97"/>
      <c r="BX436" s="97"/>
      <c r="BY436" s="97"/>
      <c r="BZ436" s="97"/>
      <c r="CA436" s="97"/>
      <c r="CB436" s="97"/>
      <c r="CC436" s="97"/>
      <c r="CD436" s="97"/>
      <c r="CE436" s="97"/>
      <c r="CF436" s="97"/>
      <c r="CG436" s="97"/>
      <c r="CH436" s="97"/>
      <c r="CI436" s="97"/>
      <c r="CJ436" s="97"/>
      <c r="CK436" s="97"/>
      <c r="CL436" s="97"/>
      <c r="CM436" s="97"/>
      <c r="CN436" s="97"/>
      <c r="CO436" s="97"/>
      <c r="CP436" s="97"/>
      <c r="CQ436" s="97"/>
      <c r="CR436" s="97"/>
      <c r="CS436" s="97"/>
      <c r="CT436" s="97"/>
      <c r="CU436" s="97"/>
      <c r="CV436" s="97"/>
      <c r="CW436" s="97"/>
      <c r="CX436" s="97"/>
      <c r="CY436" s="97"/>
      <c r="CZ436" s="97"/>
      <c r="DA436" s="97"/>
      <c r="DB436" s="97"/>
      <c r="DC436" s="97"/>
      <c r="DD436" s="97"/>
      <c r="DE436" s="97"/>
      <c r="DF436" s="97"/>
      <c r="DG436" s="97"/>
      <c r="DH436" s="97"/>
      <c r="DI436" s="97"/>
      <c r="DJ436" s="97"/>
      <c r="DK436" s="97"/>
      <c r="DL436" s="97"/>
      <c r="DM436" s="97"/>
      <c r="DN436" s="97"/>
      <c r="DO436" s="97"/>
    </row>
    <row r="437" spans="1:119" ht="30" customHeight="1" x14ac:dyDescent="0.2">
      <c r="A437" s="97" t="s">
        <v>8069</v>
      </c>
      <c r="B437" s="97"/>
      <c r="C437" s="97"/>
      <c r="D437" s="97"/>
      <c r="E437" s="97" t="s">
        <v>8070</v>
      </c>
      <c r="F437" s="98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>
        <v>1</v>
      </c>
      <c r="S437" s="97">
        <v>2</v>
      </c>
      <c r="T437" s="97">
        <v>3</v>
      </c>
      <c r="U437" s="97">
        <v>4</v>
      </c>
      <c r="V437" s="97">
        <v>5</v>
      </c>
      <c r="W437" s="97">
        <f t="shared" si="533"/>
        <v>425</v>
      </c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97"/>
      <c r="AL437" s="97"/>
      <c r="AM437" s="97"/>
      <c r="AN437" s="97"/>
      <c r="AO437" s="97"/>
      <c r="AP437" s="97"/>
      <c r="AQ437" s="97"/>
      <c r="AR437" s="97"/>
      <c r="AS437" s="97"/>
      <c r="AT437" s="97"/>
      <c r="AU437" s="97"/>
      <c r="AV437" s="97"/>
      <c r="AW437" s="97"/>
      <c r="AX437" s="97"/>
      <c r="AY437" s="97"/>
      <c r="AZ437" s="97"/>
      <c r="BA437" s="97"/>
      <c r="BB437" s="97"/>
      <c r="BC437" s="97"/>
      <c r="BD437" s="97"/>
      <c r="BE437" s="97"/>
      <c r="BF437" s="97"/>
      <c r="BG437" s="97"/>
      <c r="BH437" s="97"/>
      <c r="BI437" s="97"/>
      <c r="BJ437" s="97"/>
      <c r="BK437" s="97"/>
      <c r="BL437" s="97"/>
      <c r="BM437" s="97"/>
      <c r="BN437" s="97"/>
      <c r="BO437" s="97"/>
      <c r="BP437" s="97"/>
      <c r="BQ437" s="97"/>
      <c r="BR437" s="97"/>
      <c r="BS437" s="97"/>
      <c r="BT437" s="97"/>
      <c r="BU437" s="97"/>
      <c r="BV437" s="97"/>
      <c r="BW437" s="97"/>
      <c r="BX437" s="97"/>
      <c r="BY437" s="97"/>
      <c r="BZ437" s="97"/>
      <c r="CA437" s="97"/>
      <c r="CB437" s="97"/>
      <c r="CC437" s="97"/>
      <c r="CD437" s="97"/>
      <c r="CE437" s="97"/>
      <c r="CF437" s="97"/>
      <c r="CG437" s="97"/>
      <c r="CH437" s="97"/>
      <c r="CI437" s="97"/>
      <c r="CJ437" s="97"/>
      <c r="CK437" s="97"/>
      <c r="CL437" s="97"/>
      <c r="CM437" s="97"/>
      <c r="CN437" s="97"/>
      <c r="CO437" s="97"/>
      <c r="CP437" s="97"/>
      <c r="CQ437" s="97"/>
      <c r="CR437" s="97"/>
      <c r="CS437" s="97"/>
      <c r="CT437" s="97"/>
      <c r="CU437" s="97"/>
      <c r="CV437" s="97"/>
      <c r="CW437" s="97"/>
      <c r="CX437" s="97"/>
      <c r="CY437" s="97"/>
      <c r="CZ437" s="97"/>
      <c r="DA437" s="97"/>
      <c r="DB437" s="97"/>
      <c r="DC437" s="97"/>
      <c r="DD437" s="97"/>
      <c r="DE437" s="97"/>
      <c r="DF437" s="97"/>
      <c r="DG437" s="97"/>
      <c r="DH437" s="97"/>
      <c r="DI437" s="97"/>
      <c r="DJ437" s="97"/>
      <c r="DK437" s="97"/>
      <c r="DL437" s="97"/>
      <c r="DM437" s="97"/>
      <c r="DN437" s="97"/>
      <c r="DO437" s="97"/>
    </row>
    <row r="438" spans="1:119" ht="30" customHeight="1" x14ac:dyDescent="0.2">
      <c r="A438" s="97" t="s">
        <v>8078</v>
      </c>
      <c r="B438" s="97"/>
      <c r="C438" s="97"/>
      <c r="D438" s="97"/>
      <c r="E438" s="97" t="s">
        <v>8079</v>
      </c>
      <c r="F438" s="98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 t="s">
        <v>8072</v>
      </c>
      <c r="S438" s="97" t="s">
        <v>8106</v>
      </c>
      <c r="T438" s="97" t="s">
        <v>8072</v>
      </c>
      <c r="U438" s="97" t="s">
        <v>8107</v>
      </c>
      <c r="V438" s="97" t="s">
        <v>8108</v>
      </c>
      <c r="W438" s="97">
        <f t="shared" si="533"/>
        <v>426</v>
      </c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  <c r="AN438" s="97"/>
      <c r="AO438" s="97"/>
      <c r="AP438" s="97"/>
      <c r="AQ438" s="97"/>
      <c r="AR438" s="97"/>
      <c r="AS438" s="97"/>
      <c r="AT438" s="97"/>
      <c r="AU438" s="97"/>
      <c r="AV438" s="97"/>
      <c r="AW438" s="97"/>
      <c r="AX438" s="97"/>
      <c r="AY438" s="97"/>
      <c r="AZ438" s="97"/>
      <c r="BA438" s="97"/>
      <c r="BB438" s="97"/>
      <c r="BC438" s="97"/>
      <c r="BD438" s="97"/>
      <c r="BE438" s="97"/>
      <c r="BF438" s="97"/>
      <c r="BG438" s="97"/>
      <c r="BH438" s="97"/>
      <c r="BI438" s="97"/>
      <c r="BJ438" s="97"/>
      <c r="BK438" s="97"/>
      <c r="BL438" s="97"/>
      <c r="BM438" s="97"/>
      <c r="BN438" s="97"/>
      <c r="BO438" s="97"/>
      <c r="BP438" s="97"/>
      <c r="BQ438" s="97"/>
      <c r="BR438" s="97"/>
      <c r="BS438" s="97"/>
      <c r="BT438" s="97"/>
      <c r="BU438" s="97"/>
      <c r="BV438" s="97"/>
      <c r="BW438" s="97"/>
      <c r="BX438" s="97"/>
      <c r="BY438" s="97"/>
      <c r="BZ438" s="97"/>
      <c r="CA438" s="97"/>
      <c r="CB438" s="97"/>
      <c r="CC438" s="97"/>
      <c r="CD438" s="97"/>
      <c r="CE438" s="97"/>
      <c r="CF438" s="97"/>
      <c r="CG438" s="97"/>
      <c r="CH438" s="97"/>
      <c r="CI438" s="97"/>
      <c r="CJ438" s="97"/>
      <c r="CK438" s="97"/>
      <c r="CL438" s="97"/>
      <c r="CM438" s="97"/>
      <c r="CN438" s="97"/>
      <c r="CO438" s="97"/>
      <c r="CP438" s="97"/>
      <c r="CQ438" s="97"/>
      <c r="CR438" s="97"/>
      <c r="CS438" s="97"/>
      <c r="CT438" s="97"/>
      <c r="CU438" s="97"/>
      <c r="CV438" s="97"/>
      <c r="CW438" s="97"/>
      <c r="CX438" s="97"/>
      <c r="CY438" s="97"/>
      <c r="CZ438" s="97"/>
      <c r="DA438" s="97"/>
      <c r="DB438" s="97"/>
      <c r="DC438" s="97"/>
      <c r="DD438" s="97"/>
      <c r="DE438" s="97"/>
      <c r="DF438" s="97"/>
      <c r="DG438" s="97"/>
      <c r="DH438" s="97"/>
      <c r="DI438" s="97"/>
      <c r="DJ438" s="97"/>
      <c r="DK438" s="97"/>
      <c r="DL438" s="97"/>
      <c r="DM438" s="97"/>
      <c r="DN438" s="97"/>
      <c r="DO438" s="97"/>
    </row>
    <row r="439" spans="1:119" ht="30" customHeight="1" x14ac:dyDescent="0.2">
      <c r="A439" s="97" t="s">
        <v>8127</v>
      </c>
      <c r="B439" s="97"/>
      <c r="C439" s="97"/>
      <c r="D439" s="97" t="s">
        <v>8128</v>
      </c>
      <c r="E439" s="97"/>
      <c r="F439" s="98"/>
      <c r="G439" s="97" t="s">
        <v>8129</v>
      </c>
      <c r="H439" s="97"/>
      <c r="I439" s="97"/>
      <c r="J439" s="97" t="s">
        <v>8130</v>
      </c>
      <c r="K439" s="97"/>
      <c r="L439" s="97"/>
      <c r="M439" s="97"/>
      <c r="N439" s="97"/>
      <c r="O439" s="97"/>
      <c r="P439" s="97"/>
      <c r="Q439" s="97"/>
      <c r="R439" s="97" t="s">
        <v>8134</v>
      </c>
      <c r="S439" s="97" t="s">
        <v>8134</v>
      </c>
      <c r="T439" s="97" t="s">
        <v>8134</v>
      </c>
      <c r="U439" s="97" t="s">
        <v>8135</v>
      </c>
      <c r="V439" s="97" t="s">
        <v>8209</v>
      </c>
      <c r="W439" s="97">
        <f t="shared" si="533"/>
        <v>427</v>
      </c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7"/>
      <c r="AJ439" s="97"/>
      <c r="AK439" s="97"/>
      <c r="AL439" s="97"/>
      <c r="AM439" s="97"/>
      <c r="AN439" s="97"/>
      <c r="AO439" s="97"/>
      <c r="AP439" s="97"/>
      <c r="AQ439" s="97"/>
      <c r="AR439" s="97"/>
      <c r="AS439" s="97"/>
      <c r="AT439" s="97"/>
      <c r="AU439" s="97"/>
      <c r="AV439" s="97"/>
      <c r="AW439" s="97"/>
      <c r="AX439" s="97"/>
      <c r="AY439" s="97"/>
      <c r="AZ439" s="97"/>
      <c r="BA439" s="97"/>
      <c r="BB439" s="97"/>
      <c r="BC439" s="97"/>
      <c r="BD439" s="97"/>
      <c r="BE439" s="97"/>
      <c r="BF439" s="97"/>
      <c r="BG439" s="97"/>
      <c r="BH439" s="97"/>
      <c r="BI439" s="97"/>
      <c r="BJ439" s="97"/>
      <c r="BK439" s="97"/>
      <c r="BL439" s="97"/>
      <c r="BM439" s="97"/>
      <c r="BN439" s="97"/>
      <c r="BO439" s="97"/>
      <c r="BP439" s="97"/>
      <c r="BQ439" s="97"/>
      <c r="BR439" s="97"/>
      <c r="BS439" s="97"/>
      <c r="BT439" s="97"/>
      <c r="BU439" s="97"/>
      <c r="BV439" s="97"/>
      <c r="BW439" s="97"/>
      <c r="BX439" s="97"/>
      <c r="BY439" s="97"/>
      <c r="BZ439" s="97"/>
      <c r="CA439" s="97"/>
      <c r="CB439" s="97"/>
      <c r="CC439" s="97"/>
      <c r="CD439" s="97"/>
      <c r="CE439" s="97"/>
      <c r="CF439" s="97"/>
      <c r="CG439" s="97"/>
      <c r="CH439" s="97"/>
      <c r="CI439" s="97"/>
      <c r="CJ439" s="97"/>
      <c r="CK439" s="97"/>
      <c r="CL439" s="97"/>
      <c r="CM439" s="97"/>
      <c r="CN439" s="97"/>
      <c r="CO439" s="97"/>
      <c r="CP439" s="97"/>
      <c r="CQ439" s="97"/>
      <c r="CR439" s="97"/>
      <c r="CS439" s="97"/>
      <c r="CT439" s="97"/>
      <c r="CU439" s="97"/>
      <c r="CV439" s="97"/>
      <c r="CW439" s="97"/>
      <c r="CX439" s="97"/>
      <c r="CY439" s="97"/>
      <c r="CZ439" s="97"/>
      <c r="DA439" s="97"/>
      <c r="DB439" s="97"/>
      <c r="DC439" s="97"/>
      <c r="DD439" s="97"/>
      <c r="DE439" s="97"/>
      <c r="DF439" s="97"/>
      <c r="DG439" s="97"/>
      <c r="DH439" s="97"/>
      <c r="DI439" s="97"/>
      <c r="DJ439" s="97"/>
      <c r="DK439" s="97"/>
      <c r="DL439" s="97"/>
      <c r="DM439" s="97"/>
      <c r="DN439" s="97"/>
      <c r="DO439" s="97"/>
    </row>
    <row r="440" spans="1:119" ht="30" customHeight="1" x14ac:dyDescent="0.2">
      <c r="A440" s="97"/>
      <c r="B440" s="97" t="s">
        <v>8070</v>
      </c>
      <c r="C440" s="97"/>
      <c r="D440" s="97"/>
      <c r="E440" s="97" t="s">
        <v>8079</v>
      </c>
      <c r="F440" s="98"/>
      <c r="G440" s="97"/>
      <c r="H440" s="97" t="s">
        <v>8070</v>
      </c>
      <c r="I440" s="97"/>
      <c r="J440" s="97"/>
      <c r="K440" s="97" t="s">
        <v>8079</v>
      </c>
      <c r="L440" s="97"/>
      <c r="M440" s="97"/>
      <c r="N440" s="97"/>
      <c r="O440" s="97"/>
      <c r="P440" s="97"/>
      <c r="Q440" s="97"/>
      <c r="R440" s="97" t="s">
        <v>8146</v>
      </c>
      <c r="S440" s="97" t="s">
        <v>8146</v>
      </c>
      <c r="T440" s="97" t="s">
        <v>8106</v>
      </c>
      <c r="U440" s="97" t="s">
        <v>8147</v>
      </c>
      <c r="V440" s="97" t="s">
        <v>8210</v>
      </c>
      <c r="W440" s="97">
        <f t="shared" si="533"/>
        <v>428</v>
      </c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7"/>
      <c r="AJ440" s="97"/>
      <c r="AK440" s="97"/>
      <c r="AL440" s="97"/>
      <c r="AM440" s="97"/>
      <c r="AN440" s="97"/>
      <c r="AO440" s="97"/>
      <c r="AP440" s="97"/>
      <c r="AQ440" s="97"/>
      <c r="AR440" s="97"/>
      <c r="AS440" s="97"/>
      <c r="AT440" s="97"/>
      <c r="AU440" s="97"/>
      <c r="AV440" s="97"/>
      <c r="AW440" s="97"/>
      <c r="AX440" s="97"/>
      <c r="AY440" s="97"/>
      <c r="AZ440" s="97"/>
      <c r="BA440" s="97"/>
      <c r="BB440" s="97"/>
      <c r="BC440" s="97"/>
      <c r="BD440" s="97"/>
      <c r="BE440" s="97"/>
      <c r="BF440" s="97"/>
      <c r="BG440" s="97"/>
      <c r="BH440" s="97"/>
      <c r="BI440" s="97"/>
      <c r="BJ440" s="97"/>
      <c r="BK440" s="97"/>
      <c r="BL440" s="97"/>
      <c r="BM440" s="97"/>
      <c r="BN440" s="97"/>
      <c r="BO440" s="97"/>
      <c r="BP440" s="97"/>
      <c r="BQ440" s="97"/>
      <c r="BR440" s="97"/>
      <c r="BS440" s="97"/>
      <c r="BT440" s="97"/>
      <c r="BU440" s="97"/>
      <c r="BV440" s="97"/>
      <c r="BW440" s="97"/>
      <c r="BX440" s="97"/>
      <c r="BY440" s="97"/>
      <c r="BZ440" s="97"/>
      <c r="CA440" s="97"/>
      <c r="CB440" s="97"/>
      <c r="CC440" s="97"/>
      <c r="CD440" s="97"/>
      <c r="CE440" s="97"/>
      <c r="CF440" s="97"/>
      <c r="CG440" s="97"/>
      <c r="CH440" s="97"/>
      <c r="CI440" s="97"/>
      <c r="CJ440" s="97"/>
      <c r="CK440" s="97"/>
      <c r="CL440" s="97"/>
      <c r="CM440" s="97"/>
      <c r="CN440" s="97"/>
      <c r="CO440" s="97"/>
      <c r="CP440" s="97"/>
      <c r="CQ440" s="97"/>
      <c r="CR440" s="97"/>
      <c r="CS440" s="97"/>
      <c r="CT440" s="97"/>
      <c r="CU440" s="97"/>
      <c r="CV440" s="97"/>
      <c r="CW440" s="97"/>
      <c r="CX440" s="97"/>
      <c r="CY440" s="97"/>
      <c r="CZ440" s="97"/>
      <c r="DA440" s="97"/>
      <c r="DB440" s="97"/>
      <c r="DC440" s="97"/>
      <c r="DD440" s="97"/>
      <c r="DE440" s="97"/>
      <c r="DF440" s="97"/>
      <c r="DG440" s="97"/>
      <c r="DH440" s="97"/>
      <c r="DI440" s="97"/>
      <c r="DJ440" s="97"/>
      <c r="DK440" s="97"/>
      <c r="DL440" s="97"/>
      <c r="DM440" s="97"/>
      <c r="DN440" s="97"/>
      <c r="DO440" s="97"/>
    </row>
    <row r="441" spans="1:119" ht="30" customHeight="1" x14ac:dyDescent="0.2">
      <c r="A441" s="98"/>
      <c r="B441" s="97"/>
      <c r="C441" s="97"/>
      <c r="D441" s="97" t="s">
        <v>8218</v>
      </c>
      <c r="E441" s="98"/>
      <c r="F441" s="98"/>
      <c r="G441" s="98"/>
      <c r="H441" s="98"/>
      <c r="I441" s="98"/>
      <c r="J441" s="97"/>
      <c r="K441" s="97"/>
      <c r="L441" s="98"/>
      <c r="M441" s="98"/>
      <c r="N441" s="98" t="str">
        <f>اندراج!$F$2</f>
        <v>مردان</v>
      </c>
      <c r="O441" s="97"/>
      <c r="P441" s="97"/>
      <c r="Q441" s="97"/>
      <c r="R441" s="98" t="s">
        <v>8218</v>
      </c>
      <c r="S441" s="98" t="s">
        <v>8218</v>
      </c>
      <c r="T441" s="98" t="s">
        <v>8218</v>
      </c>
      <c r="U441" s="98" t="s">
        <v>8218</v>
      </c>
      <c r="V441" s="98" t="s">
        <v>8218</v>
      </c>
      <c r="W441" s="97">
        <f t="shared" si="533"/>
        <v>429</v>
      </c>
      <c r="X441" s="98" t="s">
        <v>8218</v>
      </c>
      <c r="Y441" s="98" t="s">
        <v>8151</v>
      </c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 t="s">
        <v>8218</v>
      </c>
      <c r="AK441" s="98"/>
      <c r="AL441" s="98"/>
      <c r="AM441" s="98"/>
      <c r="AN441" s="98"/>
      <c r="AO441" s="98"/>
      <c r="AP441" s="98" t="s">
        <v>8218</v>
      </c>
      <c r="AQ441" s="98" t="s">
        <v>8153</v>
      </c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 t="s">
        <v>8218</v>
      </c>
      <c r="BG441" s="98" t="s">
        <v>8154</v>
      </c>
      <c r="BH441" s="98"/>
      <c r="BI441" s="98"/>
      <c r="BJ441" s="98"/>
      <c r="BK441" s="98"/>
      <c r="BL441" s="98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 t="s">
        <v>8218</v>
      </c>
      <c r="BW441" s="98" t="s">
        <v>8155</v>
      </c>
      <c r="BX441" s="97"/>
      <c r="BY441" s="97"/>
      <c r="BZ441" s="97"/>
      <c r="CA441" s="97"/>
      <c r="CB441" s="97"/>
      <c r="CC441" s="97"/>
      <c r="CD441" s="97"/>
      <c r="CE441" s="97"/>
      <c r="CF441" s="97"/>
      <c r="CG441" s="97"/>
      <c r="CH441" s="97"/>
      <c r="CI441" s="97"/>
      <c r="CJ441" s="97"/>
      <c r="CK441" s="97"/>
      <c r="CL441" s="97" t="s">
        <v>8190</v>
      </c>
      <c r="CM441" s="97"/>
      <c r="CN441" s="116"/>
      <c r="CO441" s="116"/>
      <c r="CP441" s="116"/>
      <c r="CQ441" s="116"/>
      <c r="CR441" s="97"/>
      <c r="CS441" s="97"/>
      <c r="CT441" s="97"/>
      <c r="CU441" s="97"/>
      <c r="CV441" s="97"/>
      <c r="CW441" s="97"/>
      <c r="CX441" s="97"/>
      <c r="CY441" s="97"/>
      <c r="CZ441" s="97"/>
      <c r="DA441" s="97"/>
      <c r="DB441" s="97"/>
      <c r="DC441" s="97"/>
      <c r="DD441" s="97"/>
      <c r="DE441" s="97"/>
      <c r="DF441" s="97"/>
      <c r="DG441" s="97"/>
      <c r="DH441" s="97"/>
      <c r="DI441" s="97"/>
      <c r="DJ441" s="97"/>
      <c r="DK441" s="97"/>
      <c r="DL441" s="97"/>
      <c r="DM441" s="97"/>
      <c r="DN441" s="97"/>
      <c r="DO441" s="97"/>
    </row>
    <row r="442" spans="1:119" ht="30" customHeight="1" x14ac:dyDescent="0.2">
      <c r="A442" s="98" t="s">
        <v>8173</v>
      </c>
      <c r="B442" s="98" t="s">
        <v>8174</v>
      </c>
      <c r="C442" s="98" t="s">
        <v>8225</v>
      </c>
      <c r="D442" s="98" t="s">
        <v>8175</v>
      </c>
      <c r="E442" s="98" t="s">
        <v>8176</v>
      </c>
      <c r="F442" s="98" t="s">
        <v>8226</v>
      </c>
      <c r="G442" s="98" t="s">
        <v>8124</v>
      </c>
      <c r="H442" s="98" t="s">
        <v>8125</v>
      </c>
      <c r="I442" s="98" t="s">
        <v>8227</v>
      </c>
      <c r="J442" s="98" t="s">
        <v>8177</v>
      </c>
      <c r="K442" s="98" t="s">
        <v>8178</v>
      </c>
      <c r="L442" s="98" t="s">
        <v>8228</v>
      </c>
      <c r="M442" s="98" t="s">
        <v>8229</v>
      </c>
      <c r="N442" s="97" t="s">
        <v>8131</v>
      </c>
      <c r="O442" s="97" t="s">
        <v>8167</v>
      </c>
      <c r="P442" s="98" t="s">
        <v>8133</v>
      </c>
      <c r="Q442" s="98"/>
      <c r="R442" s="97" t="s">
        <v>8191</v>
      </c>
      <c r="S442" s="97" t="s">
        <v>8169</v>
      </c>
      <c r="T442" s="97" t="s">
        <v>8170</v>
      </c>
      <c r="U442" s="98" t="s">
        <v>8171</v>
      </c>
      <c r="V442" s="97" t="s">
        <v>8172</v>
      </c>
      <c r="W442" s="97">
        <f t="shared" si="533"/>
        <v>430</v>
      </c>
      <c r="X442" s="97" t="s">
        <v>8114</v>
      </c>
      <c r="Y442" s="97" t="s">
        <v>8115</v>
      </c>
      <c r="Z442" s="97" t="s">
        <v>8116</v>
      </c>
      <c r="AA442" s="97" t="s">
        <v>8117</v>
      </c>
      <c r="AB442" s="97" t="s">
        <v>8118</v>
      </c>
      <c r="AC442" s="97" t="s">
        <v>8119</v>
      </c>
      <c r="AD442" s="97" t="s">
        <v>8120</v>
      </c>
      <c r="AE442" s="97" t="s">
        <v>8121</v>
      </c>
      <c r="AF442" s="97" t="s">
        <v>8122</v>
      </c>
      <c r="AG442" s="97" t="s">
        <v>8123</v>
      </c>
      <c r="AH442" s="97" t="s">
        <v>8173</v>
      </c>
      <c r="AI442" s="97" t="s">
        <v>8173</v>
      </c>
      <c r="AJ442" s="97" t="s">
        <v>8173</v>
      </c>
      <c r="AK442" s="97" t="s">
        <v>8174</v>
      </c>
      <c r="AL442" s="97" t="s">
        <v>8174</v>
      </c>
      <c r="AM442" s="97"/>
      <c r="AN442" s="97"/>
      <c r="AO442" s="97" t="s">
        <v>8174</v>
      </c>
      <c r="AP442" s="97" t="s">
        <v>8114</v>
      </c>
      <c r="AQ442" s="97" t="s">
        <v>8115</v>
      </c>
      <c r="AR442" s="97" t="s">
        <v>8116</v>
      </c>
      <c r="AS442" s="97" t="s">
        <v>8117</v>
      </c>
      <c r="AT442" s="97" t="s">
        <v>8118</v>
      </c>
      <c r="AU442" s="97" t="s">
        <v>8119</v>
      </c>
      <c r="AV442" s="97" t="s">
        <v>8120</v>
      </c>
      <c r="AW442" s="97" t="s">
        <v>8121</v>
      </c>
      <c r="AX442" s="97" t="s">
        <v>8122</v>
      </c>
      <c r="AY442" s="97" t="s">
        <v>8123</v>
      </c>
      <c r="AZ442" s="97" t="s">
        <v>8175</v>
      </c>
      <c r="BA442" s="97"/>
      <c r="BB442" s="97" t="s">
        <v>8175</v>
      </c>
      <c r="BC442" s="97" t="s">
        <v>8176</v>
      </c>
      <c r="BD442" s="97"/>
      <c r="BE442" s="97" t="s">
        <v>8176</v>
      </c>
      <c r="BF442" s="97" t="s">
        <v>8114</v>
      </c>
      <c r="BG442" s="97" t="s">
        <v>8115</v>
      </c>
      <c r="BH442" s="97" t="s">
        <v>8116</v>
      </c>
      <c r="BI442" s="97" t="s">
        <v>8117</v>
      </c>
      <c r="BJ442" s="97" t="s">
        <v>8118</v>
      </c>
      <c r="BK442" s="97" t="s">
        <v>8119</v>
      </c>
      <c r="BL442" s="97" t="s">
        <v>8120</v>
      </c>
      <c r="BM442" s="97" t="s">
        <v>8121</v>
      </c>
      <c r="BN442" s="97" t="s">
        <v>8122</v>
      </c>
      <c r="BO442" s="97" t="s">
        <v>8123</v>
      </c>
      <c r="BP442" s="97" t="s">
        <v>8124</v>
      </c>
      <c r="BQ442" s="97"/>
      <c r="BR442" s="97" t="s">
        <v>8124</v>
      </c>
      <c r="BS442" s="97" t="s">
        <v>8125</v>
      </c>
      <c r="BT442" s="97"/>
      <c r="BU442" s="97" t="s">
        <v>8125</v>
      </c>
      <c r="BV442" s="97" t="s">
        <v>8114</v>
      </c>
      <c r="BW442" s="97" t="s">
        <v>8115</v>
      </c>
      <c r="BX442" s="97" t="s">
        <v>8116</v>
      </c>
      <c r="BY442" s="97" t="s">
        <v>8117</v>
      </c>
      <c r="BZ442" s="97" t="s">
        <v>8118</v>
      </c>
      <c r="CA442" s="97" t="s">
        <v>8119</v>
      </c>
      <c r="CB442" s="97" t="s">
        <v>8120</v>
      </c>
      <c r="CC442" s="97" t="s">
        <v>8121</v>
      </c>
      <c r="CD442" s="97" t="s">
        <v>8122</v>
      </c>
      <c r="CE442" s="97" t="s">
        <v>8123</v>
      </c>
      <c r="CF442" s="97" t="s">
        <v>8177</v>
      </c>
      <c r="CG442" s="97"/>
      <c r="CH442" s="97" t="s">
        <v>8177</v>
      </c>
      <c r="CI442" s="97" t="s">
        <v>8178</v>
      </c>
      <c r="CJ442" s="97"/>
      <c r="CK442" s="97" t="s">
        <v>8178</v>
      </c>
      <c r="CL442" s="97" t="s">
        <v>8192</v>
      </c>
      <c r="CM442" s="97"/>
      <c r="CN442" s="97" t="s">
        <v>8131</v>
      </c>
      <c r="CO442" s="97" t="s">
        <v>8132</v>
      </c>
      <c r="CP442" s="97" t="s">
        <v>8133</v>
      </c>
      <c r="CQ442" s="116"/>
      <c r="CR442" s="97"/>
      <c r="CS442" s="97"/>
      <c r="CT442" s="97"/>
      <c r="CU442" s="97"/>
      <c r="CV442" s="97"/>
      <c r="CW442" s="97"/>
      <c r="CX442" s="97"/>
      <c r="CY442" s="97"/>
      <c r="CZ442" s="97"/>
      <c r="DA442" s="97"/>
      <c r="DB442" s="97"/>
      <c r="DC442" s="97"/>
      <c r="DD442" s="97"/>
      <c r="DE442" s="97"/>
      <c r="DF442" s="97"/>
      <c r="DG442" s="97"/>
      <c r="DH442" s="97"/>
      <c r="DI442" s="97"/>
      <c r="DJ442" s="97"/>
      <c r="DK442" s="97"/>
      <c r="DL442" s="97"/>
      <c r="DM442" s="97"/>
      <c r="DN442" s="97"/>
      <c r="DO442" s="97"/>
    </row>
    <row r="443" spans="1:119" ht="30" customHeight="1" x14ac:dyDescent="0.2">
      <c r="A443" s="98">
        <f t="shared" ref="A443:A472" si="850">AJ443</f>
        <v>0</v>
      </c>
      <c r="B443" s="98">
        <f t="shared" ref="B443:B472" si="851">AO443</f>
        <v>0</v>
      </c>
      <c r="C443" s="98">
        <f t="shared" ref="C443:C472" si="852">IF(AND(A443=0),B443,A443)</f>
        <v>0</v>
      </c>
      <c r="D443" s="98">
        <f t="shared" ref="D443:D472" si="853">BB443</f>
        <v>0.46152719310614604</v>
      </c>
      <c r="E443" s="98">
        <f t="shared" ref="E443:E472" si="854">BE443</f>
        <v>0</v>
      </c>
      <c r="F443" s="98">
        <f t="shared" ref="F443:F472" si="855">IF(AND(D443=0),E443,D443)</f>
        <v>0.46152719310614604</v>
      </c>
      <c r="G443" s="98">
        <f t="shared" ref="G443:G472" si="856">BR443</f>
        <v>0</v>
      </c>
      <c r="H443" s="98">
        <f t="shared" ref="H443:H472" si="857">BU443</f>
        <v>0</v>
      </c>
      <c r="I443" s="98">
        <f t="shared" ref="I443:I472" si="858">IF(AND(G443=0),H443,G443)</f>
        <v>0</v>
      </c>
      <c r="J443" s="98">
        <f t="shared" ref="J443:J472" si="859">CH443</f>
        <v>0</v>
      </c>
      <c r="K443" s="98">
        <f t="shared" ref="K443:K472" si="860">CK443</f>
        <v>0</v>
      </c>
      <c r="L443" s="98">
        <f t="shared" ref="L443:L472" si="861">IF(AND(J443=0),K443,J443)</f>
        <v>0</v>
      </c>
      <c r="M443" s="98">
        <f t="shared" ref="M443:M472" si="862">CM443</f>
        <v>1</v>
      </c>
      <c r="N443" s="98" t="s">
        <v>8180</v>
      </c>
      <c r="O443" s="98" t="s">
        <v>8181</v>
      </c>
      <c r="P443" s="98" t="s">
        <v>8145</v>
      </c>
      <c r="Q443" s="98">
        <v>1</v>
      </c>
      <c r="R443" s="97">
        <f t="shared" ref="R443:R472" si="863">AC$9</f>
        <v>105.87231873866266</v>
      </c>
      <c r="S443" s="97">
        <f t="shared" ref="S443:S472" si="864">DC443</f>
        <v>107.11180117612348</v>
      </c>
      <c r="T443" s="97">
        <f t="shared" ref="T443:T472" si="865">R443-S443</f>
        <v>-1.239482437460822</v>
      </c>
      <c r="U443" s="97" t="str">
        <f t="shared" ref="U443:U472" si="866">IF(T428&lt;0,"QNOS","QSOS")</f>
        <v>QNOS</v>
      </c>
      <c r="V443" s="97">
        <f t="shared" ref="V443:V472" si="867">DD443</f>
        <v>252.88819882387651</v>
      </c>
      <c r="W443" s="97">
        <f t="shared" si="533"/>
        <v>431</v>
      </c>
      <c r="X443" s="97">
        <f>SIN((90-$Y$9)*$AE$8)*TAN($AE$9*$AE$8)/TAN((90-'C'!$F320)*$AE$8)</f>
        <v>-0.75382678563394434</v>
      </c>
      <c r="Y443" s="97">
        <f t="shared" ref="Y443:Y472" si="868">POWER((COS((90-$Y$9)*$AE$8)*TAN($AE$9*$AE$8)),2)</f>
        <v>3.9313065427916092</v>
      </c>
      <c r="Z443" s="97">
        <f t="shared" ref="Z443:Z472" si="869">SQRT(1+$Y443)</f>
        <v>2.2206545302661578</v>
      </c>
      <c r="AA443" s="97">
        <f t="shared" ref="AA443:AA472" si="870">IF(OR(ABS(X443/Z443)&gt;1),180,ASIN($X443/$Z443)*$AG$8)</f>
        <v>-19.8440710050285</v>
      </c>
      <c r="AB443" s="97">
        <f t="shared" ref="AB443:AB472" si="871">ATAN(COS((90-$Y$9)*$AE$8)*TAN($AE$9*$AE$8))*$AG$8</f>
        <v>63.235932093769605</v>
      </c>
      <c r="AC443" s="97">
        <f t="shared" ref="AC443:AC472" si="872">IF(OR($AA443=180),180,$AA443-$AB443)</f>
        <v>-83.080003098798102</v>
      </c>
      <c r="AD443" s="97">
        <f t="shared" ref="AD443:AD472" si="873">IF(OR($AA443=180),180,180-$AA443-$AB443)</f>
        <v>136.60813891125889</v>
      </c>
      <c r="AE443" s="97">
        <f>(COS( 90.833*$AE$8)-SIN($Y$9*$AE$8)*SIN('C'!$F320*$AE$8))/COS($Y$9*$AE$8)/COS('C'!$F320*$AE$8)</f>
        <v>0.15895238950746154</v>
      </c>
      <c r="AF443" s="97">
        <f t="shared" ref="AF443:AF472" si="874">IF($AE443&gt;1,0,IF($AE443&lt;-1,180,IF(AND($AE443&lt;1,$AE443&gt;-1),ACOS($AE443)*$AG$8)))</f>
        <v>80.853905596875791</v>
      </c>
      <c r="AG443" s="97">
        <f>('C'!$E320+$AG$9+$AA$9/15)</f>
        <v>11.913777777777778</v>
      </c>
      <c r="AH443" s="97">
        <f t="shared" ref="AH443:AH472" si="875">IF(OR($AC443&lt;0,$AC443&gt;$AF443),0,$AG443-$AC443/15)</f>
        <v>0</v>
      </c>
      <c r="AI443" s="97">
        <f t="shared" ref="AI443:AI472" si="876">IF(OR(AH443&lt;0),AH443+24,AH443)</f>
        <v>0</v>
      </c>
      <c r="AJ443" s="97">
        <f t="shared" ref="AJ443:AJ472" si="877">(IF(OR(ABS($BG$7-$CL443)&lt;90.833),AI443,0)/24)</f>
        <v>0</v>
      </c>
      <c r="AK443" s="97">
        <f t="shared" ref="AK443:AK472" si="878">IF(OR($AD443&lt;0,$AD443&gt;$AF443),0,$AG443-$AD443/15)</f>
        <v>0</v>
      </c>
      <c r="AL443" s="97">
        <f t="shared" ref="AL443:AL472" si="879">IF(OR(AK443&lt;0),AK443+24,AK443)</f>
        <v>0</v>
      </c>
      <c r="AM443" s="97"/>
      <c r="AN443" s="97"/>
      <c r="AO443" s="97">
        <f t="shared" ref="AO443:AO472" si="880">(IF(OR(ABS($BG$7-$CL443)&lt;90.833),AL443,0)/24)</f>
        <v>0</v>
      </c>
      <c r="AP443" s="97">
        <f>SIN((90-$Y$9)*$AE$8)*TAN($AC$10*$AE$8)/TAN((90-'C'!$F320)*$AE$8)</f>
        <v>6.0944275908258974E-2</v>
      </c>
      <c r="AQ443" s="97">
        <f t="shared" ref="AQ443:AQ472" si="881">POWER((COS((90-$Y$9)*$AE$8)*TAN($AC$10*$AE$8)),2)</f>
        <v>2.5695650812758871E-2</v>
      </c>
      <c r="AR443" s="97">
        <f t="shared" ref="AR443:AR472" si="882">SQRT(1+$AQ443)</f>
        <v>1.0127663357422376</v>
      </c>
      <c r="AS443" s="97">
        <f t="shared" ref="AS443:AS472" si="883">IF(OR(ABS(AP443/AR443)&gt;1),180,ASIN($AP443/$AR443)*$AG$8)</f>
        <v>3.4499178495785738</v>
      </c>
      <c r="AT443" s="97">
        <f t="shared" ref="AT443:AT472" si="884">ATAN(COS((90-$Y$9)*$AE$8)*TAN($AC$10*$AE$8))*$AG$8</f>
        <v>-9.106959298875525</v>
      </c>
      <c r="AU443" s="97">
        <f t="shared" ref="AU443:AU472" si="885">IF(OR($AS443=180),180,$AS443-$AT443)</f>
        <v>12.556877148454099</v>
      </c>
      <c r="AV443" s="97">
        <f t="shared" ref="AV443:AV472" si="886">IF(OR($AS443=180),180,180-$AS443-$AT443)</f>
        <v>185.65704144929694</v>
      </c>
      <c r="AW443" s="97" t="s">
        <v>8053</v>
      </c>
      <c r="AX443" s="97" t="s">
        <v>8053</v>
      </c>
      <c r="AY443" s="97" t="s">
        <v>8053</v>
      </c>
      <c r="AZ443" s="97">
        <f t="shared" ref="AZ443:AZ472" si="887">IF(OR($AU443&lt;0,$AU443&gt;$AF443),0,$AG443-$AU443/15)</f>
        <v>11.076652634547505</v>
      </c>
      <c r="BA443" s="97">
        <f t="shared" ref="BA443:BA472" si="888">IF(OR(AZ443&lt;0),AZ443+24,AZ443)</f>
        <v>11.076652634547505</v>
      </c>
      <c r="BB443" s="97">
        <f t="shared" ref="BB443:BB472" si="889">(IF(OR(ABS($BG$7-$CL443)&lt;90.833),BA443,0)/24)</f>
        <v>0.46152719310614604</v>
      </c>
      <c r="BC443" s="97">
        <f t="shared" ref="BC443:BC472" si="890">IF(OR($AV443&lt;0,$AV443&gt;$AF443),0,$AG443-$AV443/15)</f>
        <v>0</v>
      </c>
      <c r="BD443" s="97">
        <f t="shared" ref="BD443:BD472" si="891">IF(OR(BC443&lt;0),BC443+24,BC443)</f>
        <v>0</v>
      </c>
      <c r="BE443" s="97">
        <f t="shared" ref="BE443:BE472" si="892">(IF(OR(ABS($BG$7-$CL443)&lt;90.833),BD443,0)/24)</f>
        <v>0</v>
      </c>
      <c r="BF443" s="97">
        <f>SIN((90-$Y$9)*$AE$8)*TAN($AC$9*$AE$8)/TAN((90-'C'!$F320)*$AE$8)</f>
        <v>0.75382678563394478</v>
      </c>
      <c r="BG443" s="97">
        <f t="shared" ref="BG443:BG472" si="893">POWER((COS((90-$Y$9)*$AE$8)*TAN($AC$9*$AE$8)),2)</f>
        <v>3.9313065427916136</v>
      </c>
      <c r="BH443" s="97">
        <f t="shared" ref="BH443:BH472" si="894">SQRT(1+$BG443)</f>
        <v>2.2206545302661587</v>
      </c>
      <c r="BI443" s="97">
        <f t="shared" ref="BI443:BI472" si="895">IF(OR(ABS(BF443/BH443)&gt;1),180,ASIN($BF443/$BH443)*$AG$8)</f>
        <v>19.8440710050285</v>
      </c>
      <c r="BJ443" s="97">
        <f t="shared" ref="BJ443:BJ472" si="896">ATAN(COS((90-$Y$9)*$AE$8)*TAN($AC$9*$AE$8))*$AG$8</f>
        <v>-63.235932093769613</v>
      </c>
      <c r="BK443" s="97">
        <f t="shared" ref="BK443:BK472" si="897">IF(OR($BI443=180),180,$BI443-$BJ443)</f>
        <v>83.080003098798116</v>
      </c>
      <c r="BL443" s="97">
        <f t="shared" ref="BL443:BL472" si="898">IF(OR($BI443=180),180,180-$BI443-$BJ443)</f>
        <v>223.39186108874111</v>
      </c>
      <c r="BM443" s="97" t="s">
        <v>8053</v>
      </c>
      <c r="BN443" s="97" t="s">
        <v>8053</v>
      </c>
      <c r="BO443" s="97" t="s">
        <v>8053</v>
      </c>
      <c r="BP443" s="97">
        <f t="shared" ref="BP443:BP472" si="899">IF(OR($BK443&lt;0,$BK443&gt;$AF443),0,$AG443+$BK443/15)</f>
        <v>0</v>
      </c>
      <c r="BQ443" s="97">
        <f t="shared" ref="BQ443:BQ472" si="900">IF(OR(BP443&lt;0),BP443+24,BP443)</f>
        <v>0</v>
      </c>
      <c r="BR443" s="97">
        <f t="shared" ref="BR443:BR472" si="901">(IF(OR(ABS($BG$7-$CL443)&lt;90.833),BQ443,0)/24)</f>
        <v>0</v>
      </c>
      <c r="BS443" s="97">
        <f t="shared" ref="BS443:BS472" si="902">IF(OR($BL443&lt;0,$BL443&gt;$AF443),0,$AG443+$BL443/15)</f>
        <v>0</v>
      </c>
      <c r="BT443" s="97">
        <f t="shared" ref="BT443:BT472" si="903">IF(OR(BS443&lt;0),BS443+24,BS443)</f>
        <v>0</v>
      </c>
      <c r="BU443" s="97">
        <f t="shared" ref="BU443:BU472" si="904">(IF(OR(ABS($BG$7-$CL443)&lt;90.833),BT443,0)/24)</f>
        <v>0</v>
      </c>
      <c r="BV443" s="97">
        <f>SIN((90-$Y$9)*$AE$8)*TAN($AE$10*$AE$8)/TAN((90-'C'!$F320)*$AE$8)</f>
        <v>-6.094427590825896E-2</v>
      </c>
      <c r="BW443" s="97">
        <f t="shared" ref="BW443:BW472" si="905">POWER((COS((90-$Y$9)*$AE$8)*TAN($AE$10*$AE$8)),2)</f>
        <v>2.5695650812758864E-2</v>
      </c>
      <c r="BX443" s="97">
        <f t="shared" ref="BX443:BX472" si="906">SQRT(1+$BW443)</f>
        <v>1.0127663357422376</v>
      </c>
      <c r="BY443" s="97">
        <f t="shared" ref="BY443:BY472" si="907">IF(OR(ABS(BV443/BX443)&gt;1),180,ASIN($BV443/$BX443)*$AG$8)</f>
        <v>-3.4499178495785734</v>
      </c>
      <c r="BZ443" s="97">
        <f t="shared" ref="BZ443:BZ472" si="908">ATAN(COS((90-$Y$9)*$AE$8)*TAN($AE$10*$AE$8))*$AG$8</f>
        <v>9.1069592988755232</v>
      </c>
      <c r="CA443" s="97">
        <f t="shared" ref="CA443:CA472" si="909">IF(OR($BY443=180),180,$BY443-$BZ443)</f>
        <v>-12.556877148454097</v>
      </c>
      <c r="CB443" s="97">
        <f t="shared" ref="CB443:CB472" si="910">IF(OR($BY443=180),180,180-$BY443-$BZ443)</f>
        <v>174.34295855070306</v>
      </c>
      <c r="CC443" s="97" t="s">
        <v>8053</v>
      </c>
      <c r="CD443" s="97" t="s">
        <v>8053</v>
      </c>
      <c r="CE443" s="97" t="s">
        <v>8053</v>
      </c>
      <c r="CF443" s="97">
        <f t="shared" ref="CF443:CF472" si="911">IF(OR($CA443&lt;0,$CA443&gt;$AF443),0,$AG443+$CA443/15)</f>
        <v>0</v>
      </c>
      <c r="CG443" s="97">
        <f t="shared" ref="CG443:CG472" si="912">IF(OR(CF443&lt;0),CF443+24,CF443)</f>
        <v>0</v>
      </c>
      <c r="CH443" s="97">
        <f t="shared" ref="CH443:CH472" si="913">(IF(OR(ABS($BG$7-$CL443)&lt;90.833),CG443,0)/24)</f>
        <v>0</v>
      </c>
      <c r="CI443" s="97">
        <f t="shared" ref="CI443:CI472" si="914">IF(OR($CB443&lt;0,$CB443&gt;$AF443),0,$AG443+$CB443/15)</f>
        <v>0</v>
      </c>
      <c r="CJ443" s="97">
        <f t="shared" ref="CJ443:CJ472" si="915">IF(OR(CI443&lt;0),CI443+24,CI443)</f>
        <v>0</v>
      </c>
      <c r="CK443" s="97">
        <f t="shared" ref="CK443:CK472" si="916">(IF(OR(ABS($BG$7-$CL443)&lt;90.833),CJ443,0)/24)</f>
        <v>0</v>
      </c>
      <c r="CL443" s="97">
        <f>90-'C'!$F320</f>
        <v>104.548</v>
      </c>
      <c r="CM443" s="97">
        <v>1</v>
      </c>
      <c r="CN443" s="97" t="s">
        <v>8143</v>
      </c>
      <c r="CO443" s="97" t="s">
        <v>8144</v>
      </c>
      <c r="CP443" s="97" t="s">
        <v>8145</v>
      </c>
      <c r="CQ443" s="116"/>
      <c r="CR443" s="97" t="s">
        <v>8218</v>
      </c>
      <c r="CS443" s="97">
        <f t="shared" ref="CS443:CS472" si="917">CM443</f>
        <v>1</v>
      </c>
      <c r="CT443" s="97">
        <f t="shared" ref="CT443:CT472" si="918">Y$9</f>
        <v>34.31666666666667</v>
      </c>
      <c r="CU443" s="97">
        <f>'C'!F320</f>
        <v>-14.548</v>
      </c>
      <c r="CV443" s="97">
        <f t="shared" ref="CV443:CV472" si="919">ATAN(1)*4</f>
        <v>3.1415926535897931</v>
      </c>
      <c r="CW443" s="97">
        <f t="shared" ref="CW443:CW472" si="920">CV443/180</f>
        <v>1.7453292519943295E-2</v>
      </c>
      <c r="CX443" s="97">
        <f t="shared" ref="CX443:CX472" si="921">1/CW443</f>
        <v>57.295779513082323</v>
      </c>
      <c r="CY443" s="97">
        <f t="shared" ref="CY443:CY472" si="922">CT443*CW443</f>
        <v>0.59893882164272083</v>
      </c>
      <c r="CZ443" s="97">
        <f t="shared" ref="CZ443:CZ472" si="923">CU443*CW443</f>
        <v>-0.25391049958013506</v>
      </c>
      <c r="DA443" s="97">
        <f t="shared" ref="DA443:DA472" si="924">AF443*CW443</f>
        <v>1.4111668657621537</v>
      </c>
      <c r="DB443" s="97">
        <f t="shared" ref="DB443:DB472" si="925">ATAN(SIN(DA443)/(COS(CY443)*TAN(CZ443)-SIN(CY443)*COS(DA443)))*CX443</f>
        <v>-72.888198823876522</v>
      </c>
      <c r="DC443" s="97">
        <f t="shared" ref="DC443:DC472" si="926">IF(DB443&lt;0,180+DB443,DB443)</f>
        <v>107.11180117612348</v>
      </c>
      <c r="DD443" s="97">
        <f t="shared" ref="DD443:DD472" si="927">360-DC443</f>
        <v>252.88819882387651</v>
      </c>
      <c r="DE443" s="97"/>
      <c r="DF443" s="97"/>
      <c r="DG443" s="97"/>
      <c r="DH443" s="97"/>
      <c r="DI443" s="97"/>
      <c r="DJ443" s="97"/>
      <c r="DK443" s="97"/>
      <c r="DL443" s="97"/>
      <c r="DM443" s="97"/>
      <c r="DN443" s="97"/>
      <c r="DO443" s="97"/>
    </row>
    <row r="444" spans="1:119" ht="30" customHeight="1" x14ac:dyDescent="0.2">
      <c r="A444" s="98">
        <f t="shared" si="850"/>
        <v>0</v>
      </c>
      <c r="B444" s="98">
        <f t="shared" si="851"/>
        <v>0</v>
      </c>
      <c r="C444" s="98">
        <f t="shared" si="852"/>
        <v>0</v>
      </c>
      <c r="D444" s="98">
        <f t="shared" si="853"/>
        <v>0.46130853612264583</v>
      </c>
      <c r="E444" s="98">
        <f t="shared" si="854"/>
        <v>0</v>
      </c>
      <c r="F444" s="98">
        <f t="shared" si="855"/>
        <v>0.46130853612264583</v>
      </c>
      <c r="G444" s="98">
        <f t="shared" si="856"/>
        <v>0</v>
      </c>
      <c r="H444" s="98">
        <f t="shared" si="857"/>
        <v>0</v>
      </c>
      <c r="I444" s="98">
        <f t="shared" si="858"/>
        <v>0</v>
      </c>
      <c r="J444" s="98">
        <f t="shared" si="859"/>
        <v>0</v>
      </c>
      <c r="K444" s="98">
        <f t="shared" si="860"/>
        <v>0</v>
      </c>
      <c r="L444" s="98">
        <f t="shared" si="861"/>
        <v>0</v>
      </c>
      <c r="M444" s="98">
        <f t="shared" si="862"/>
        <v>2</v>
      </c>
      <c r="N444" s="97"/>
      <c r="O444" s="98" t="s">
        <v>8182</v>
      </c>
      <c r="P444" s="98" t="s">
        <v>8183</v>
      </c>
      <c r="Q444" s="98">
        <f t="shared" ref="Q444:Q473" si="928">Q443+1</f>
        <v>2</v>
      </c>
      <c r="R444" s="97">
        <f t="shared" si="863"/>
        <v>105.87231873866266</v>
      </c>
      <c r="S444" s="97">
        <f t="shared" si="864"/>
        <v>107.50067960870419</v>
      </c>
      <c r="T444" s="97">
        <f t="shared" si="865"/>
        <v>-1.6283608700415328</v>
      </c>
      <c r="U444" s="97" t="str">
        <f t="shared" si="866"/>
        <v>QNOS</v>
      </c>
      <c r="V444" s="97">
        <f t="shared" si="867"/>
        <v>252.49932039129581</v>
      </c>
      <c r="W444" s="97">
        <f t="shared" si="533"/>
        <v>432</v>
      </c>
      <c r="X444" s="97">
        <f>SIN((90-$Y$9)*$AE$8)*TAN($AE$9*$AE$8)/TAN((90-'C'!$F321)*$AE$8)</f>
        <v>-0.7710052859884704</v>
      </c>
      <c r="Y444" s="97">
        <f t="shared" si="868"/>
        <v>3.9313065427916092</v>
      </c>
      <c r="Z444" s="97">
        <f t="shared" si="869"/>
        <v>2.2206545302661578</v>
      </c>
      <c r="AA444" s="97">
        <f t="shared" si="870"/>
        <v>-20.315985761416339</v>
      </c>
      <c r="AB444" s="97">
        <f t="shared" si="871"/>
        <v>63.235932093769605</v>
      </c>
      <c r="AC444" s="97">
        <f t="shared" si="872"/>
        <v>-83.551917855185948</v>
      </c>
      <c r="AD444" s="97">
        <f t="shared" si="873"/>
        <v>137.08005366764672</v>
      </c>
      <c r="AE444" s="97">
        <f>(COS( 90.833*$AE$8)-SIN($Y$9*$AE$8)*SIN('C'!$F321*$AE$8))/COS($Y$9*$AE$8)/COS('C'!$F321*$AE$8)</f>
        <v>0.16296264007483979</v>
      </c>
      <c r="AF444" s="97">
        <f t="shared" si="874"/>
        <v>80.621099513565852</v>
      </c>
      <c r="AG444" s="97">
        <f>('C'!$E321+$AG$9+$AA$9/15)</f>
        <v>11.913777777777778</v>
      </c>
      <c r="AH444" s="97">
        <f t="shared" si="875"/>
        <v>0</v>
      </c>
      <c r="AI444" s="97">
        <f t="shared" si="876"/>
        <v>0</v>
      </c>
      <c r="AJ444" s="97">
        <f t="shared" si="877"/>
        <v>0</v>
      </c>
      <c r="AK444" s="97">
        <f t="shared" si="878"/>
        <v>0</v>
      </c>
      <c r="AL444" s="97">
        <f t="shared" si="879"/>
        <v>0</v>
      </c>
      <c r="AM444" s="97"/>
      <c r="AN444" s="97"/>
      <c r="AO444" s="97">
        <f t="shared" si="880"/>
        <v>0</v>
      </c>
      <c r="AP444" s="97">
        <f>SIN((90-$Y$9)*$AE$8)*TAN($AC$10*$AE$8)/TAN((90-'C'!$F321)*$AE$8)</f>
        <v>6.2333097962938185E-2</v>
      </c>
      <c r="AQ444" s="97">
        <f t="shared" si="881"/>
        <v>2.5695650812758871E-2</v>
      </c>
      <c r="AR444" s="97">
        <f t="shared" si="882"/>
        <v>1.0127663357422376</v>
      </c>
      <c r="AS444" s="97">
        <f t="shared" si="883"/>
        <v>3.5286343636386475</v>
      </c>
      <c r="AT444" s="97">
        <f t="shared" si="884"/>
        <v>-9.106959298875525</v>
      </c>
      <c r="AU444" s="97">
        <f t="shared" si="885"/>
        <v>12.635593662514172</v>
      </c>
      <c r="AV444" s="97">
        <f t="shared" si="886"/>
        <v>185.57832493523688</v>
      </c>
      <c r="AW444" s="97" t="s">
        <v>8053</v>
      </c>
      <c r="AX444" s="97" t="s">
        <v>8053</v>
      </c>
      <c r="AY444" s="97" t="s">
        <v>8053</v>
      </c>
      <c r="AZ444" s="97">
        <f t="shared" si="887"/>
        <v>11.071404866943499</v>
      </c>
      <c r="BA444" s="97">
        <f t="shared" si="888"/>
        <v>11.071404866943499</v>
      </c>
      <c r="BB444" s="97">
        <f t="shared" si="889"/>
        <v>0.46130853612264583</v>
      </c>
      <c r="BC444" s="97">
        <f t="shared" si="890"/>
        <v>0</v>
      </c>
      <c r="BD444" s="97">
        <f t="shared" si="891"/>
        <v>0</v>
      </c>
      <c r="BE444" s="97">
        <f t="shared" si="892"/>
        <v>0</v>
      </c>
      <c r="BF444" s="97">
        <f>SIN((90-$Y$9)*$AE$8)*TAN($AC$9*$AE$8)/TAN((90-'C'!$F321)*$AE$8)</f>
        <v>0.77100528598847073</v>
      </c>
      <c r="BG444" s="97">
        <f t="shared" si="893"/>
        <v>3.9313065427916136</v>
      </c>
      <c r="BH444" s="97">
        <f t="shared" si="894"/>
        <v>2.2206545302661587</v>
      </c>
      <c r="BI444" s="97">
        <f t="shared" si="895"/>
        <v>20.315985761416339</v>
      </c>
      <c r="BJ444" s="97">
        <f t="shared" si="896"/>
        <v>-63.235932093769613</v>
      </c>
      <c r="BK444" s="97">
        <f t="shared" si="897"/>
        <v>83.551917855185948</v>
      </c>
      <c r="BL444" s="97">
        <f t="shared" si="898"/>
        <v>222.91994633235328</v>
      </c>
      <c r="BM444" s="97" t="s">
        <v>8053</v>
      </c>
      <c r="BN444" s="97" t="s">
        <v>8053</v>
      </c>
      <c r="BO444" s="97" t="s">
        <v>8053</v>
      </c>
      <c r="BP444" s="97">
        <f t="shared" si="899"/>
        <v>0</v>
      </c>
      <c r="BQ444" s="97">
        <f t="shared" si="900"/>
        <v>0</v>
      </c>
      <c r="BR444" s="97">
        <f t="shared" si="901"/>
        <v>0</v>
      </c>
      <c r="BS444" s="97">
        <f t="shared" si="902"/>
        <v>0</v>
      </c>
      <c r="BT444" s="97">
        <f t="shared" si="903"/>
        <v>0</v>
      </c>
      <c r="BU444" s="97">
        <f t="shared" si="904"/>
        <v>0</v>
      </c>
      <c r="BV444" s="97">
        <f>SIN((90-$Y$9)*$AE$8)*TAN($AE$10*$AE$8)/TAN((90-'C'!$F321)*$AE$8)</f>
        <v>-6.2333097962938164E-2</v>
      </c>
      <c r="BW444" s="97">
        <f t="shared" si="905"/>
        <v>2.5695650812758864E-2</v>
      </c>
      <c r="BX444" s="97">
        <f t="shared" si="906"/>
        <v>1.0127663357422376</v>
      </c>
      <c r="BY444" s="97">
        <f t="shared" si="907"/>
        <v>-3.5286343636386461</v>
      </c>
      <c r="BZ444" s="97">
        <f t="shared" si="908"/>
        <v>9.1069592988755232</v>
      </c>
      <c r="CA444" s="97">
        <f t="shared" si="909"/>
        <v>-12.63559366251417</v>
      </c>
      <c r="CB444" s="97">
        <f t="shared" si="910"/>
        <v>174.42167506476312</v>
      </c>
      <c r="CC444" s="97" t="s">
        <v>8053</v>
      </c>
      <c r="CD444" s="97" t="s">
        <v>8053</v>
      </c>
      <c r="CE444" s="97" t="s">
        <v>8053</v>
      </c>
      <c r="CF444" s="97">
        <f t="shared" si="911"/>
        <v>0</v>
      </c>
      <c r="CG444" s="97">
        <f t="shared" si="912"/>
        <v>0</v>
      </c>
      <c r="CH444" s="97">
        <f t="shared" si="913"/>
        <v>0</v>
      </c>
      <c r="CI444" s="97">
        <f t="shared" si="914"/>
        <v>0</v>
      </c>
      <c r="CJ444" s="97">
        <f t="shared" si="915"/>
        <v>0</v>
      </c>
      <c r="CK444" s="97">
        <f t="shared" si="916"/>
        <v>0</v>
      </c>
      <c r="CL444" s="97">
        <f>90-'C'!$F321</f>
        <v>104.86499999999999</v>
      </c>
      <c r="CM444" s="97">
        <v>2</v>
      </c>
      <c r="CN444" s="97"/>
      <c r="CO444" s="97"/>
      <c r="CP444" s="97"/>
      <c r="CQ444" s="97"/>
      <c r="CR444" s="97" t="s">
        <v>8218</v>
      </c>
      <c r="CS444" s="97">
        <f t="shared" si="917"/>
        <v>2</v>
      </c>
      <c r="CT444" s="97">
        <f t="shared" si="918"/>
        <v>34.31666666666667</v>
      </c>
      <c r="CU444" s="97">
        <f>'C'!F321</f>
        <v>-14.865</v>
      </c>
      <c r="CV444" s="97">
        <f t="shared" si="919"/>
        <v>3.1415926535897931</v>
      </c>
      <c r="CW444" s="97">
        <f t="shared" si="920"/>
        <v>1.7453292519943295E-2</v>
      </c>
      <c r="CX444" s="97">
        <f t="shared" si="921"/>
        <v>57.295779513082323</v>
      </c>
      <c r="CY444" s="97">
        <f t="shared" si="922"/>
        <v>0.59893882164272083</v>
      </c>
      <c r="CZ444" s="97">
        <f t="shared" si="923"/>
        <v>-0.2594431933089571</v>
      </c>
      <c r="DA444" s="97">
        <f t="shared" si="924"/>
        <v>1.4071036330897229</v>
      </c>
      <c r="DB444" s="97">
        <f t="shared" si="925"/>
        <v>-72.499320391295811</v>
      </c>
      <c r="DC444" s="97">
        <f t="shared" si="926"/>
        <v>107.50067960870419</v>
      </c>
      <c r="DD444" s="97">
        <f t="shared" si="927"/>
        <v>252.49932039129581</v>
      </c>
      <c r="DE444" s="97"/>
      <c r="DF444" s="97"/>
      <c r="DG444" s="97"/>
      <c r="DH444" s="97"/>
      <c r="DI444" s="97"/>
      <c r="DJ444" s="97"/>
      <c r="DK444" s="97"/>
      <c r="DL444" s="97"/>
      <c r="DM444" s="97"/>
      <c r="DN444" s="97"/>
      <c r="DO444" s="97"/>
    </row>
    <row r="445" spans="1:119" ht="30" customHeight="1" x14ac:dyDescent="0.2">
      <c r="A445" s="98">
        <f t="shared" si="850"/>
        <v>0</v>
      </c>
      <c r="B445" s="98">
        <f t="shared" si="851"/>
        <v>0</v>
      </c>
      <c r="C445" s="98">
        <f t="shared" si="852"/>
        <v>0</v>
      </c>
      <c r="D445" s="98">
        <f t="shared" si="853"/>
        <v>0.4610926818862679</v>
      </c>
      <c r="E445" s="98">
        <f t="shared" si="854"/>
        <v>0</v>
      </c>
      <c r="F445" s="98">
        <f t="shared" si="855"/>
        <v>0.4610926818862679</v>
      </c>
      <c r="G445" s="98">
        <f t="shared" si="856"/>
        <v>0</v>
      </c>
      <c r="H445" s="98">
        <f t="shared" si="857"/>
        <v>0</v>
      </c>
      <c r="I445" s="98">
        <f t="shared" si="858"/>
        <v>0</v>
      </c>
      <c r="J445" s="98">
        <f t="shared" si="859"/>
        <v>0</v>
      </c>
      <c r="K445" s="98">
        <f t="shared" si="860"/>
        <v>0</v>
      </c>
      <c r="L445" s="98">
        <f t="shared" si="861"/>
        <v>0</v>
      </c>
      <c r="M445" s="98">
        <f t="shared" si="862"/>
        <v>3</v>
      </c>
      <c r="N445" s="97"/>
      <c r="O445" s="97"/>
      <c r="P445" s="97"/>
      <c r="Q445" s="98">
        <f t="shared" si="928"/>
        <v>3</v>
      </c>
      <c r="R445" s="97">
        <f t="shared" si="863"/>
        <v>105.87231873866266</v>
      </c>
      <c r="S445" s="97">
        <f t="shared" si="864"/>
        <v>107.88367965022493</v>
      </c>
      <c r="T445" s="97">
        <f t="shared" si="865"/>
        <v>-2.0113609115622779</v>
      </c>
      <c r="U445" s="97" t="str">
        <f t="shared" si="866"/>
        <v>QNOS</v>
      </c>
      <c r="V445" s="97">
        <f t="shared" si="867"/>
        <v>252.11632034977507</v>
      </c>
      <c r="W445" s="97">
        <f t="shared" si="533"/>
        <v>433</v>
      </c>
      <c r="X445" s="97">
        <f>SIN((90-$Y$9)*$AE$8)*TAN($AE$9*$AE$8)/TAN((90-'C'!$F322)*$AE$8)</f>
        <v>-0.78796216490189386</v>
      </c>
      <c r="Y445" s="97">
        <f t="shared" si="868"/>
        <v>3.9313065427916092</v>
      </c>
      <c r="Z445" s="97">
        <f t="shared" si="869"/>
        <v>2.2206545302661578</v>
      </c>
      <c r="AA445" s="97">
        <f t="shared" si="870"/>
        <v>-20.783227789002602</v>
      </c>
      <c r="AB445" s="97">
        <f t="shared" si="871"/>
        <v>63.235932093769605</v>
      </c>
      <c r="AC445" s="97">
        <f t="shared" si="872"/>
        <v>-84.019159882772215</v>
      </c>
      <c r="AD445" s="97">
        <f t="shared" si="873"/>
        <v>137.547295695233</v>
      </c>
      <c r="AE445" s="97">
        <f>(COS( 90.833*$AE$8)-SIN($Y$9*$AE$8)*SIN('C'!$F322*$AE$8))/COS($Y$9*$AE$8)/COS('C'!$F322*$AE$8)</f>
        <v>0.16692060888381324</v>
      </c>
      <c r="AF445" s="97">
        <f t="shared" si="874"/>
        <v>80.391175243793384</v>
      </c>
      <c r="AG445" s="97">
        <f>('C'!$E322+$AG$9+$AA$9/15)</f>
        <v>11.913777777777778</v>
      </c>
      <c r="AH445" s="97">
        <f t="shared" si="875"/>
        <v>0</v>
      </c>
      <c r="AI445" s="97">
        <f t="shared" si="876"/>
        <v>0</v>
      </c>
      <c r="AJ445" s="97">
        <f t="shared" si="877"/>
        <v>0</v>
      </c>
      <c r="AK445" s="97">
        <f t="shared" si="878"/>
        <v>0</v>
      </c>
      <c r="AL445" s="97">
        <f t="shared" si="879"/>
        <v>0</v>
      </c>
      <c r="AM445" s="97"/>
      <c r="AN445" s="97"/>
      <c r="AO445" s="97">
        <f t="shared" si="880"/>
        <v>0</v>
      </c>
      <c r="AP445" s="97">
        <f>SIN((90-$Y$9)*$AE$8)*TAN($AC$10*$AE$8)/TAN((90-'C'!$F322)*$AE$8)</f>
        <v>6.370400269428643E-2</v>
      </c>
      <c r="AQ445" s="97">
        <f t="shared" si="881"/>
        <v>2.5695650812758871E-2</v>
      </c>
      <c r="AR445" s="97">
        <f t="shared" si="882"/>
        <v>1.0127663357422376</v>
      </c>
      <c r="AS445" s="97">
        <f t="shared" si="883"/>
        <v>3.6063418887347116</v>
      </c>
      <c r="AT445" s="97">
        <f t="shared" si="884"/>
        <v>-9.106959298875525</v>
      </c>
      <c r="AU445" s="97">
        <f t="shared" si="885"/>
        <v>12.713301187610236</v>
      </c>
      <c r="AV445" s="97">
        <f t="shared" si="886"/>
        <v>185.50061741014082</v>
      </c>
      <c r="AW445" s="97" t="s">
        <v>8053</v>
      </c>
      <c r="AX445" s="97" t="s">
        <v>8053</v>
      </c>
      <c r="AY445" s="97" t="s">
        <v>8053</v>
      </c>
      <c r="AZ445" s="97">
        <f t="shared" si="887"/>
        <v>11.066224365270429</v>
      </c>
      <c r="BA445" s="97">
        <f t="shared" si="888"/>
        <v>11.066224365270429</v>
      </c>
      <c r="BB445" s="97">
        <f t="shared" si="889"/>
        <v>0.4610926818862679</v>
      </c>
      <c r="BC445" s="97">
        <f t="shared" si="890"/>
        <v>0</v>
      </c>
      <c r="BD445" s="97">
        <f t="shared" si="891"/>
        <v>0</v>
      </c>
      <c r="BE445" s="97">
        <f t="shared" si="892"/>
        <v>0</v>
      </c>
      <c r="BF445" s="97">
        <f>SIN((90-$Y$9)*$AE$8)*TAN($AC$9*$AE$8)/TAN((90-'C'!$F322)*$AE$8)</f>
        <v>0.78796216490189419</v>
      </c>
      <c r="BG445" s="97">
        <f t="shared" si="893"/>
        <v>3.9313065427916136</v>
      </c>
      <c r="BH445" s="97">
        <f t="shared" si="894"/>
        <v>2.2206545302661587</v>
      </c>
      <c r="BI445" s="97">
        <f t="shared" si="895"/>
        <v>20.783227789002602</v>
      </c>
      <c r="BJ445" s="97">
        <f t="shared" si="896"/>
        <v>-63.235932093769613</v>
      </c>
      <c r="BK445" s="97">
        <f t="shared" si="897"/>
        <v>84.019159882772215</v>
      </c>
      <c r="BL445" s="97">
        <f t="shared" si="898"/>
        <v>222.452704304767</v>
      </c>
      <c r="BM445" s="97" t="s">
        <v>8053</v>
      </c>
      <c r="BN445" s="97" t="s">
        <v>8053</v>
      </c>
      <c r="BO445" s="97" t="s">
        <v>8053</v>
      </c>
      <c r="BP445" s="97">
        <f t="shared" si="899"/>
        <v>0</v>
      </c>
      <c r="BQ445" s="97">
        <f t="shared" si="900"/>
        <v>0</v>
      </c>
      <c r="BR445" s="97">
        <f t="shared" si="901"/>
        <v>0</v>
      </c>
      <c r="BS445" s="97">
        <f t="shared" si="902"/>
        <v>0</v>
      </c>
      <c r="BT445" s="97">
        <f t="shared" si="903"/>
        <v>0</v>
      </c>
      <c r="BU445" s="97">
        <f t="shared" si="904"/>
        <v>0</v>
      </c>
      <c r="BV445" s="97">
        <f>SIN((90-$Y$9)*$AE$8)*TAN($AE$10*$AE$8)/TAN((90-'C'!$F322)*$AE$8)</f>
        <v>-6.3704002694286416E-2</v>
      </c>
      <c r="BW445" s="97">
        <f t="shared" si="905"/>
        <v>2.5695650812758864E-2</v>
      </c>
      <c r="BX445" s="97">
        <f t="shared" si="906"/>
        <v>1.0127663357422376</v>
      </c>
      <c r="BY445" s="97">
        <f t="shared" si="907"/>
        <v>-3.6063418887347107</v>
      </c>
      <c r="BZ445" s="97">
        <f t="shared" si="908"/>
        <v>9.1069592988755232</v>
      </c>
      <c r="CA445" s="97">
        <f t="shared" si="909"/>
        <v>-12.713301187610234</v>
      </c>
      <c r="CB445" s="97">
        <f t="shared" si="910"/>
        <v>174.49938258985918</v>
      </c>
      <c r="CC445" s="97" t="s">
        <v>8053</v>
      </c>
      <c r="CD445" s="97" t="s">
        <v>8053</v>
      </c>
      <c r="CE445" s="97" t="s">
        <v>8053</v>
      </c>
      <c r="CF445" s="97">
        <f t="shared" si="911"/>
        <v>0</v>
      </c>
      <c r="CG445" s="97">
        <f t="shared" si="912"/>
        <v>0</v>
      </c>
      <c r="CH445" s="97">
        <f t="shared" si="913"/>
        <v>0</v>
      </c>
      <c r="CI445" s="97">
        <f t="shared" si="914"/>
        <v>0</v>
      </c>
      <c r="CJ445" s="97">
        <f t="shared" si="915"/>
        <v>0</v>
      </c>
      <c r="CK445" s="97">
        <f t="shared" si="916"/>
        <v>0</v>
      </c>
      <c r="CL445" s="97">
        <f>90-'C'!$F322</f>
        <v>105.17699999999999</v>
      </c>
      <c r="CM445" s="97">
        <v>3</v>
      </c>
      <c r="CN445" s="97" t="str">
        <f>اندراج!$F$2</f>
        <v>مردان</v>
      </c>
      <c r="CO445" s="97"/>
      <c r="CP445" s="97"/>
      <c r="CQ445" s="97"/>
      <c r="CR445" s="97" t="s">
        <v>8218</v>
      </c>
      <c r="CS445" s="97">
        <f t="shared" si="917"/>
        <v>3</v>
      </c>
      <c r="CT445" s="97">
        <f t="shared" si="918"/>
        <v>34.31666666666667</v>
      </c>
      <c r="CU445" s="97">
        <f>'C'!F322</f>
        <v>-15.177</v>
      </c>
      <c r="CV445" s="97">
        <f t="shared" si="919"/>
        <v>3.1415926535897931</v>
      </c>
      <c r="CW445" s="97">
        <f t="shared" si="920"/>
        <v>1.7453292519943295E-2</v>
      </c>
      <c r="CX445" s="97">
        <f t="shared" si="921"/>
        <v>57.295779513082323</v>
      </c>
      <c r="CY445" s="97">
        <f t="shared" si="922"/>
        <v>0.59893882164272083</v>
      </c>
      <c r="CZ445" s="97">
        <f t="shared" si="923"/>
        <v>-0.26488862057517937</v>
      </c>
      <c r="DA445" s="97">
        <f t="shared" si="924"/>
        <v>1.4030906975519497</v>
      </c>
      <c r="DB445" s="97">
        <f t="shared" si="925"/>
        <v>-72.116320349775066</v>
      </c>
      <c r="DC445" s="97">
        <f t="shared" si="926"/>
        <v>107.88367965022493</v>
      </c>
      <c r="DD445" s="97">
        <f t="shared" si="927"/>
        <v>252.11632034977507</v>
      </c>
      <c r="DE445" s="97"/>
      <c r="DF445" s="97"/>
      <c r="DG445" s="97"/>
      <c r="DH445" s="97"/>
      <c r="DI445" s="97"/>
      <c r="DJ445" s="97"/>
      <c r="DK445" s="97"/>
      <c r="DL445" s="97"/>
      <c r="DM445" s="97"/>
      <c r="DN445" s="97"/>
      <c r="DO445" s="97"/>
    </row>
    <row r="446" spans="1:119" ht="30" customHeight="1" x14ac:dyDescent="0.2">
      <c r="A446" s="97">
        <f t="shared" si="850"/>
        <v>0</v>
      </c>
      <c r="B446" s="97">
        <f t="shared" si="851"/>
        <v>0</v>
      </c>
      <c r="C446" s="98">
        <f t="shared" si="852"/>
        <v>0</v>
      </c>
      <c r="D446" s="97">
        <f t="shared" si="853"/>
        <v>0.46087825549125988</v>
      </c>
      <c r="E446" s="97">
        <f t="shared" si="854"/>
        <v>0</v>
      </c>
      <c r="F446" s="98">
        <f t="shared" si="855"/>
        <v>0.46087825549125988</v>
      </c>
      <c r="G446" s="97">
        <f t="shared" si="856"/>
        <v>0</v>
      </c>
      <c r="H446" s="97">
        <f t="shared" si="857"/>
        <v>0</v>
      </c>
      <c r="I446" s="98">
        <f t="shared" si="858"/>
        <v>0</v>
      </c>
      <c r="J446" s="97">
        <f t="shared" si="859"/>
        <v>0</v>
      </c>
      <c r="K446" s="97">
        <f t="shared" si="860"/>
        <v>0</v>
      </c>
      <c r="L446" s="98">
        <f t="shared" si="861"/>
        <v>0</v>
      </c>
      <c r="M446" s="98">
        <f t="shared" si="862"/>
        <v>4</v>
      </c>
      <c r="N446" s="97"/>
      <c r="O446" s="97" t="s">
        <v>8219</v>
      </c>
      <c r="P446" s="97"/>
      <c r="Q446" s="98">
        <f t="shared" si="928"/>
        <v>4</v>
      </c>
      <c r="R446" s="97">
        <f t="shared" si="863"/>
        <v>105.87231873866266</v>
      </c>
      <c r="S446" s="97">
        <f t="shared" si="864"/>
        <v>108.26325397583086</v>
      </c>
      <c r="T446" s="97">
        <f t="shared" si="865"/>
        <v>-2.3909352371682075</v>
      </c>
      <c r="U446" s="97" t="str">
        <f t="shared" si="866"/>
        <v>QSOS</v>
      </c>
      <c r="V446" s="97">
        <f t="shared" si="867"/>
        <v>251.73674602416912</v>
      </c>
      <c r="W446" s="97">
        <f t="shared" si="533"/>
        <v>434</v>
      </c>
      <c r="X446" s="97">
        <f>SIN((90-$Y$9)*$AE$8)*TAN($AE$9*$AE$8)/TAN((90-'C'!$F323)*$AE$8)</f>
        <v>-0.80480544178849722</v>
      </c>
      <c r="Y446" s="97">
        <f t="shared" si="868"/>
        <v>3.9313065427916092</v>
      </c>
      <c r="Z446" s="97">
        <f t="shared" si="869"/>
        <v>2.2206545302661578</v>
      </c>
      <c r="AA446" s="97">
        <f t="shared" si="870"/>
        <v>-21.248775564587003</v>
      </c>
      <c r="AB446" s="97">
        <f t="shared" si="871"/>
        <v>63.235932093769605</v>
      </c>
      <c r="AC446" s="97">
        <f t="shared" si="872"/>
        <v>-84.484707658356612</v>
      </c>
      <c r="AD446" s="97">
        <f t="shared" si="873"/>
        <v>138.01284347081739</v>
      </c>
      <c r="AE446" s="97">
        <f>(COS( 90.833*$AE$8)-SIN($Y$9*$AE$8)*SIN('C'!$F323*$AE$8))/COS($Y$9*$AE$8)/COS('C'!$F323*$AE$8)</f>
        <v>0.17085152759625982</v>
      </c>
      <c r="AF446" s="97">
        <f t="shared" si="874"/>
        <v>80.162667650432908</v>
      </c>
      <c r="AG446" s="97">
        <f>('C'!$E323+$AG$9+$AA$9/15)</f>
        <v>11.913777777777778</v>
      </c>
      <c r="AH446" s="97">
        <f t="shared" si="875"/>
        <v>0</v>
      </c>
      <c r="AI446" s="97">
        <f t="shared" si="876"/>
        <v>0</v>
      </c>
      <c r="AJ446" s="97">
        <f t="shared" si="877"/>
        <v>0</v>
      </c>
      <c r="AK446" s="97">
        <f t="shared" si="878"/>
        <v>0</v>
      </c>
      <c r="AL446" s="97">
        <f t="shared" si="879"/>
        <v>0</v>
      </c>
      <c r="AM446" s="97"/>
      <c r="AN446" s="97"/>
      <c r="AO446" s="97">
        <f t="shared" si="880"/>
        <v>0</v>
      </c>
      <c r="AP446" s="97">
        <f>SIN((90-$Y$9)*$AE$8)*TAN($AC$10*$AE$8)/TAN((90-'C'!$F323)*$AE$8)</f>
        <v>6.5065723096557768E-2</v>
      </c>
      <c r="AQ446" s="97">
        <f t="shared" si="881"/>
        <v>2.5695650812758871E-2</v>
      </c>
      <c r="AR446" s="97">
        <f t="shared" si="882"/>
        <v>1.0127663357422376</v>
      </c>
      <c r="AS446" s="97">
        <f t="shared" si="883"/>
        <v>3.6835353909375872</v>
      </c>
      <c r="AT446" s="97">
        <f t="shared" si="884"/>
        <v>-9.106959298875525</v>
      </c>
      <c r="AU446" s="97">
        <f t="shared" si="885"/>
        <v>12.790494689813112</v>
      </c>
      <c r="AV446" s="97">
        <f t="shared" si="886"/>
        <v>185.42342390793794</v>
      </c>
      <c r="AW446" s="97" t="s">
        <v>8053</v>
      </c>
      <c r="AX446" s="97" t="s">
        <v>8053</v>
      </c>
      <c r="AY446" s="97" t="s">
        <v>8053</v>
      </c>
      <c r="AZ446" s="97">
        <f t="shared" si="887"/>
        <v>11.061078131790238</v>
      </c>
      <c r="BA446" s="97">
        <f t="shared" si="888"/>
        <v>11.061078131790238</v>
      </c>
      <c r="BB446" s="97">
        <f t="shared" si="889"/>
        <v>0.46087825549125988</v>
      </c>
      <c r="BC446" s="97">
        <f t="shared" si="890"/>
        <v>0</v>
      </c>
      <c r="BD446" s="97">
        <f t="shared" si="891"/>
        <v>0</v>
      </c>
      <c r="BE446" s="97">
        <f t="shared" si="892"/>
        <v>0</v>
      </c>
      <c r="BF446" s="97">
        <f>SIN((90-$Y$9)*$AE$8)*TAN($AC$9*$AE$8)/TAN((90-'C'!$F323)*$AE$8)</f>
        <v>0.80480544178849756</v>
      </c>
      <c r="BG446" s="97">
        <f t="shared" si="893"/>
        <v>3.9313065427916136</v>
      </c>
      <c r="BH446" s="97">
        <f t="shared" si="894"/>
        <v>2.2206545302661587</v>
      </c>
      <c r="BI446" s="97">
        <f t="shared" si="895"/>
        <v>21.248775564587003</v>
      </c>
      <c r="BJ446" s="97">
        <f t="shared" si="896"/>
        <v>-63.235932093769613</v>
      </c>
      <c r="BK446" s="97">
        <f t="shared" si="897"/>
        <v>84.484707658356612</v>
      </c>
      <c r="BL446" s="97">
        <f t="shared" si="898"/>
        <v>221.98715652918261</v>
      </c>
      <c r="BM446" s="97" t="s">
        <v>8053</v>
      </c>
      <c r="BN446" s="97" t="s">
        <v>8053</v>
      </c>
      <c r="BO446" s="97" t="s">
        <v>8053</v>
      </c>
      <c r="BP446" s="97">
        <f t="shared" si="899"/>
        <v>0</v>
      </c>
      <c r="BQ446" s="97">
        <f t="shared" si="900"/>
        <v>0</v>
      </c>
      <c r="BR446" s="97">
        <f t="shared" si="901"/>
        <v>0</v>
      </c>
      <c r="BS446" s="97">
        <f t="shared" si="902"/>
        <v>0</v>
      </c>
      <c r="BT446" s="97">
        <f t="shared" si="903"/>
        <v>0</v>
      </c>
      <c r="BU446" s="97">
        <f t="shared" si="904"/>
        <v>0</v>
      </c>
      <c r="BV446" s="97">
        <f>SIN((90-$Y$9)*$AE$8)*TAN($AE$10*$AE$8)/TAN((90-'C'!$F323)*$AE$8)</f>
        <v>-6.506572309655774E-2</v>
      </c>
      <c r="BW446" s="97">
        <f t="shared" si="905"/>
        <v>2.5695650812758864E-2</v>
      </c>
      <c r="BX446" s="97">
        <f t="shared" si="906"/>
        <v>1.0127663357422376</v>
      </c>
      <c r="BY446" s="97">
        <f t="shared" si="907"/>
        <v>-3.683535390937585</v>
      </c>
      <c r="BZ446" s="97">
        <f t="shared" si="908"/>
        <v>9.1069592988755232</v>
      </c>
      <c r="CA446" s="97">
        <f t="shared" si="909"/>
        <v>-12.790494689813109</v>
      </c>
      <c r="CB446" s="97">
        <f t="shared" si="910"/>
        <v>174.57657609206206</v>
      </c>
      <c r="CC446" s="97" t="s">
        <v>8053</v>
      </c>
      <c r="CD446" s="97" t="s">
        <v>8053</v>
      </c>
      <c r="CE446" s="97" t="s">
        <v>8053</v>
      </c>
      <c r="CF446" s="97">
        <f t="shared" si="911"/>
        <v>0</v>
      </c>
      <c r="CG446" s="97">
        <f t="shared" si="912"/>
        <v>0</v>
      </c>
      <c r="CH446" s="97">
        <f t="shared" si="913"/>
        <v>0</v>
      </c>
      <c r="CI446" s="97">
        <f t="shared" si="914"/>
        <v>0</v>
      </c>
      <c r="CJ446" s="97">
        <f t="shared" si="915"/>
        <v>0</v>
      </c>
      <c r="CK446" s="97">
        <f t="shared" si="916"/>
        <v>0</v>
      </c>
      <c r="CL446" s="97">
        <f>90-'C'!$F323</f>
        <v>105.486</v>
      </c>
      <c r="CM446" s="97">
        <v>4</v>
      </c>
      <c r="CN446" s="97"/>
      <c r="CO446" s="97" t="s">
        <v>8219</v>
      </c>
      <c r="CP446" s="97"/>
      <c r="CQ446" s="97"/>
      <c r="CR446" s="97" t="s">
        <v>8218</v>
      </c>
      <c r="CS446" s="97">
        <f t="shared" si="917"/>
        <v>4</v>
      </c>
      <c r="CT446" s="97">
        <f t="shared" si="918"/>
        <v>34.31666666666667</v>
      </c>
      <c r="CU446" s="97">
        <f>'C'!F323</f>
        <v>-15.486000000000001</v>
      </c>
      <c r="CV446" s="97">
        <f t="shared" si="919"/>
        <v>3.1415926535897931</v>
      </c>
      <c r="CW446" s="97">
        <f t="shared" si="920"/>
        <v>1.7453292519943295E-2</v>
      </c>
      <c r="CX446" s="97">
        <f t="shared" si="921"/>
        <v>57.295779513082323</v>
      </c>
      <c r="CY446" s="97">
        <f t="shared" si="922"/>
        <v>0.59893882164272083</v>
      </c>
      <c r="CZ446" s="97">
        <f t="shared" si="923"/>
        <v>-0.27028168796384189</v>
      </c>
      <c r="DA446" s="97">
        <f t="shared" si="924"/>
        <v>1.3991024876820011</v>
      </c>
      <c r="DB446" s="97">
        <f t="shared" si="925"/>
        <v>-71.736746024169136</v>
      </c>
      <c r="DC446" s="97">
        <f t="shared" si="926"/>
        <v>108.26325397583086</v>
      </c>
      <c r="DD446" s="97">
        <f t="shared" si="927"/>
        <v>251.73674602416912</v>
      </c>
      <c r="DE446" s="97"/>
      <c r="DF446" s="97"/>
      <c r="DG446" s="97"/>
      <c r="DH446" s="97"/>
      <c r="DI446" s="97"/>
      <c r="DJ446" s="97"/>
      <c r="DK446" s="97"/>
      <c r="DL446" s="97"/>
      <c r="DM446" s="97"/>
      <c r="DN446" s="97"/>
      <c r="DO446" s="97"/>
    </row>
    <row r="447" spans="1:119" ht="30" customHeight="1" x14ac:dyDescent="0.2">
      <c r="A447" s="97">
        <f t="shared" si="850"/>
        <v>0</v>
      </c>
      <c r="B447" s="97">
        <f t="shared" si="851"/>
        <v>0</v>
      </c>
      <c r="C447" s="98">
        <f t="shared" si="852"/>
        <v>0</v>
      </c>
      <c r="D447" s="97">
        <f t="shared" si="853"/>
        <v>0.46066665436112392</v>
      </c>
      <c r="E447" s="97">
        <f t="shared" si="854"/>
        <v>0</v>
      </c>
      <c r="F447" s="98">
        <f t="shared" si="855"/>
        <v>0.46066665436112392</v>
      </c>
      <c r="G447" s="97">
        <f t="shared" si="856"/>
        <v>0</v>
      </c>
      <c r="H447" s="97">
        <f t="shared" si="857"/>
        <v>0</v>
      </c>
      <c r="I447" s="98">
        <f t="shared" si="858"/>
        <v>0</v>
      </c>
      <c r="J447" s="97">
        <f t="shared" si="859"/>
        <v>0</v>
      </c>
      <c r="K447" s="97">
        <f t="shared" si="860"/>
        <v>0</v>
      </c>
      <c r="L447" s="98">
        <f t="shared" si="861"/>
        <v>0</v>
      </c>
      <c r="M447" s="98">
        <f t="shared" si="862"/>
        <v>5</v>
      </c>
      <c r="N447" s="97"/>
      <c r="O447" s="97"/>
      <c r="P447" s="97"/>
      <c r="Q447" s="98">
        <f t="shared" si="928"/>
        <v>5</v>
      </c>
      <c r="R447" s="97">
        <f t="shared" si="863"/>
        <v>105.87231873866266</v>
      </c>
      <c r="S447" s="97">
        <f t="shared" si="864"/>
        <v>108.63694299303081</v>
      </c>
      <c r="T447" s="97">
        <f t="shared" si="865"/>
        <v>-2.7646242543681581</v>
      </c>
      <c r="U447" s="97" t="str">
        <f t="shared" si="866"/>
        <v>QSOS</v>
      </c>
      <c r="V447" s="97">
        <f t="shared" si="867"/>
        <v>251.3630570069692</v>
      </c>
      <c r="W447" s="97">
        <f t="shared" si="533"/>
        <v>435</v>
      </c>
      <c r="X447" s="97">
        <f>SIN((90-$Y$9)*$AE$8)*TAN($AE$9*$AE$8)/TAN((90-'C'!$F324)*$AE$8)</f>
        <v>-0.82142536104057828</v>
      </c>
      <c r="Y447" s="97">
        <f t="shared" si="868"/>
        <v>3.9313065427916092</v>
      </c>
      <c r="Z447" s="97">
        <f t="shared" si="869"/>
        <v>2.2206545302661578</v>
      </c>
      <c r="AA447" s="97">
        <f t="shared" si="870"/>
        <v>-21.709595964383169</v>
      </c>
      <c r="AB447" s="97">
        <f t="shared" si="871"/>
        <v>63.235932093769605</v>
      </c>
      <c r="AC447" s="97">
        <f t="shared" si="872"/>
        <v>-84.945528058152775</v>
      </c>
      <c r="AD447" s="97">
        <f t="shared" si="873"/>
        <v>138.47366387061356</v>
      </c>
      <c r="AE447" s="97">
        <f>(COS( 90.833*$AE$8)-SIN($Y$9*$AE$8)*SIN('C'!$F324*$AE$8))/COS($Y$9*$AE$8)/COS('C'!$F324*$AE$8)</f>
        <v>0.17472979945536946</v>
      </c>
      <c r="AF447" s="97">
        <f t="shared" si="874"/>
        <v>79.93706550566101</v>
      </c>
      <c r="AG447" s="97">
        <f>('C'!$E324+$AG$9+$AA$9/15)</f>
        <v>11.913777777777778</v>
      </c>
      <c r="AH447" s="97">
        <f t="shared" si="875"/>
        <v>0</v>
      </c>
      <c r="AI447" s="97">
        <f t="shared" si="876"/>
        <v>0</v>
      </c>
      <c r="AJ447" s="97">
        <f t="shared" si="877"/>
        <v>0</v>
      </c>
      <c r="AK447" s="97">
        <f t="shared" si="878"/>
        <v>0</v>
      </c>
      <c r="AL447" s="97">
        <f t="shared" si="879"/>
        <v>0</v>
      </c>
      <c r="AM447" s="97"/>
      <c r="AN447" s="97"/>
      <c r="AO447" s="97">
        <f t="shared" si="880"/>
        <v>0</v>
      </c>
      <c r="AP447" s="97">
        <f>SIN((90-$Y$9)*$AE$8)*TAN($AC$10*$AE$8)/TAN((90-'C'!$F324)*$AE$8)</f>
        <v>6.6409385810293792E-2</v>
      </c>
      <c r="AQ447" s="97">
        <f t="shared" si="881"/>
        <v>2.5695650812758871E-2</v>
      </c>
      <c r="AR447" s="97">
        <f t="shared" si="882"/>
        <v>1.0127663357422376</v>
      </c>
      <c r="AS447" s="97">
        <f t="shared" si="883"/>
        <v>3.7597117977865282</v>
      </c>
      <c r="AT447" s="97">
        <f t="shared" si="884"/>
        <v>-9.106959298875525</v>
      </c>
      <c r="AU447" s="97">
        <f t="shared" si="885"/>
        <v>12.866671096662053</v>
      </c>
      <c r="AV447" s="97">
        <f t="shared" si="886"/>
        <v>185.34724750108899</v>
      </c>
      <c r="AW447" s="97" t="s">
        <v>8053</v>
      </c>
      <c r="AX447" s="97" t="s">
        <v>8053</v>
      </c>
      <c r="AY447" s="97" t="s">
        <v>8053</v>
      </c>
      <c r="AZ447" s="97">
        <f t="shared" si="887"/>
        <v>11.055999704666974</v>
      </c>
      <c r="BA447" s="97">
        <f t="shared" si="888"/>
        <v>11.055999704666974</v>
      </c>
      <c r="BB447" s="97">
        <f t="shared" si="889"/>
        <v>0.46066665436112392</v>
      </c>
      <c r="BC447" s="97">
        <f t="shared" si="890"/>
        <v>0</v>
      </c>
      <c r="BD447" s="97">
        <f t="shared" si="891"/>
        <v>0</v>
      </c>
      <c r="BE447" s="97">
        <f t="shared" si="892"/>
        <v>0</v>
      </c>
      <c r="BF447" s="97">
        <f>SIN((90-$Y$9)*$AE$8)*TAN($AC$9*$AE$8)/TAN((90-'C'!$F324)*$AE$8)</f>
        <v>0.82142536104057862</v>
      </c>
      <c r="BG447" s="97">
        <f t="shared" si="893"/>
        <v>3.9313065427916136</v>
      </c>
      <c r="BH447" s="97">
        <f t="shared" si="894"/>
        <v>2.2206545302661587</v>
      </c>
      <c r="BI447" s="97">
        <f t="shared" si="895"/>
        <v>21.709595964383169</v>
      </c>
      <c r="BJ447" s="97">
        <f t="shared" si="896"/>
        <v>-63.235932093769613</v>
      </c>
      <c r="BK447" s="97">
        <f t="shared" si="897"/>
        <v>84.945528058152775</v>
      </c>
      <c r="BL447" s="97">
        <f t="shared" si="898"/>
        <v>221.52633612938644</v>
      </c>
      <c r="BM447" s="97" t="s">
        <v>8053</v>
      </c>
      <c r="BN447" s="97" t="s">
        <v>8053</v>
      </c>
      <c r="BO447" s="97" t="s">
        <v>8053</v>
      </c>
      <c r="BP447" s="97">
        <f t="shared" si="899"/>
        <v>0</v>
      </c>
      <c r="BQ447" s="97">
        <f t="shared" si="900"/>
        <v>0</v>
      </c>
      <c r="BR447" s="97">
        <f t="shared" si="901"/>
        <v>0</v>
      </c>
      <c r="BS447" s="97">
        <f t="shared" si="902"/>
        <v>0</v>
      </c>
      <c r="BT447" s="97">
        <f t="shared" si="903"/>
        <v>0</v>
      </c>
      <c r="BU447" s="97">
        <f t="shared" si="904"/>
        <v>0</v>
      </c>
      <c r="BV447" s="97">
        <f>SIN((90-$Y$9)*$AE$8)*TAN($AE$10*$AE$8)/TAN((90-'C'!$F324)*$AE$8)</f>
        <v>-6.6409385810293778E-2</v>
      </c>
      <c r="BW447" s="97">
        <f t="shared" si="905"/>
        <v>2.5695650812758864E-2</v>
      </c>
      <c r="BX447" s="97">
        <f t="shared" si="906"/>
        <v>1.0127663357422376</v>
      </c>
      <c r="BY447" s="97">
        <f t="shared" si="907"/>
        <v>-3.7597117977865273</v>
      </c>
      <c r="BZ447" s="97">
        <f t="shared" si="908"/>
        <v>9.1069592988755232</v>
      </c>
      <c r="CA447" s="97">
        <f t="shared" si="909"/>
        <v>-12.866671096662051</v>
      </c>
      <c r="CB447" s="97">
        <f t="shared" si="910"/>
        <v>174.65275249891101</v>
      </c>
      <c r="CC447" s="97" t="s">
        <v>8053</v>
      </c>
      <c r="CD447" s="97" t="s">
        <v>8053</v>
      </c>
      <c r="CE447" s="97" t="s">
        <v>8053</v>
      </c>
      <c r="CF447" s="97">
        <f t="shared" si="911"/>
        <v>0</v>
      </c>
      <c r="CG447" s="97">
        <f t="shared" si="912"/>
        <v>0</v>
      </c>
      <c r="CH447" s="97">
        <f t="shared" si="913"/>
        <v>0</v>
      </c>
      <c r="CI447" s="97">
        <f t="shared" si="914"/>
        <v>0</v>
      </c>
      <c r="CJ447" s="97">
        <f t="shared" si="915"/>
        <v>0</v>
      </c>
      <c r="CK447" s="97">
        <f t="shared" si="916"/>
        <v>0</v>
      </c>
      <c r="CL447" s="97">
        <f>90-'C'!$F324</f>
        <v>105.78999999999999</v>
      </c>
      <c r="CM447" s="97">
        <v>5</v>
      </c>
      <c r="CN447" s="97"/>
      <c r="CO447" s="97"/>
      <c r="CP447" s="97"/>
      <c r="CQ447" s="97"/>
      <c r="CR447" s="97" t="s">
        <v>8218</v>
      </c>
      <c r="CS447" s="97">
        <f t="shared" si="917"/>
        <v>5</v>
      </c>
      <c r="CT447" s="97">
        <f t="shared" si="918"/>
        <v>34.31666666666667</v>
      </c>
      <c r="CU447" s="97">
        <f>'C'!F324</f>
        <v>-15.79</v>
      </c>
      <c r="CV447" s="97">
        <f t="shared" si="919"/>
        <v>3.1415926535897931</v>
      </c>
      <c r="CW447" s="97">
        <f t="shared" si="920"/>
        <v>1.7453292519943295E-2</v>
      </c>
      <c r="CX447" s="97">
        <f t="shared" si="921"/>
        <v>57.295779513082323</v>
      </c>
      <c r="CY447" s="97">
        <f t="shared" si="922"/>
        <v>0.59893882164272083</v>
      </c>
      <c r="CZ447" s="97">
        <f t="shared" si="923"/>
        <v>-0.27558748888990464</v>
      </c>
      <c r="DA447" s="97">
        <f t="shared" si="924"/>
        <v>1.3951649874561705</v>
      </c>
      <c r="DB447" s="97">
        <f t="shared" si="925"/>
        <v>-71.363057006969186</v>
      </c>
      <c r="DC447" s="97">
        <f t="shared" si="926"/>
        <v>108.63694299303081</v>
      </c>
      <c r="DD447" s="97">
        <f t="shared" si="927"/>
        <v>251.3630570069692</v>
      </c>
      <c r="DE447" s="97"/>
      <c r="DF447" s="97"/>
      <c r="DG447" s="97"/>
      <c r="DH447" s="97"/>
      <c r="DI447" s="97"/>
      <c r="DJ447" s="97"/>
      <c r="DK447" s="97"/>
      <c r="DL447" s="97"/>
      <c r="DM447" s="97"/>
      <c r="DN447" s="97"/>
      <c r="DO447" s="97"/>
    </row>
    <row r="448" spans="1:119" ht="30" customHeight="1" x14ac:dyDescent="0.2">
      <c r="A448" s="97">
        <f t="shared" si="850"/>
        <v>0</v>
      </c>
      <c r="B448" s="97">
        <f t="shared" si="851"/>
        <v>0</v>
      </c>
      <c r="C448" s="98">
        <f t="shared" si="852"/>
        <v>0</v>
      </c>
      <c r="D448" s="97">
        <f t="shared" si="853"/>
        <v>0.46049886254904293</v>
      </c>
      <c r="E448" s="97">
        <f t="shared" si="854"/>
        <v>0</v>
      </c>
      <c r="F448" s="98">
        <f t="shared" si="855"/>
        <v>0.46049886254904293</v>
      </c>
      <c r="G448" s="97">
        <f t="shared" si="856"/>
        <v>0</v>
      </c>
      <c r="H448" s="97">
        <f t="shared" si="857"/>
        <v>0</v>
      </c>
      <c r="I448" s="98">
        <f t="shared" si="858"/>
        <v>0</v>
      </c>
      <c r="J448" s="97">
        <f t="shared" si="859"/>
        <v>0</v>
      </c>
      <c r="K448" s="97">
        <f t="shared" si="860"/>
        <v>0</v>
      </c>
      <c r="L448" s="98">
        <f t="shared" si="861"/>
        <v>0</v>
      </c>
      <c r="M448" s="98">
        <f t="shared" si="862"/>
        <v>6</v>
      </c>
      <c r="N448" s="97" t="s">
        <v>8185</v>
      </c>
      <c r="O448" s="97"/>
      <c r="P448" s="97"/>
      <c r="Q448" s="98">
        <f t="shared" si="928"/>
        <v>6</v>
      </c>
      <c r="R448" s="97">
        <f t="shared" si="863"/>
        <v>105.87231873866266</v>
      </c>
      <c r="S448" s="97">
        <f t="shared" si="864"/>
        <v>109.00597155384759</v>
      </c>
      <c r="T448" s="97">
        <f t="shared" si="865"/>
        <v>-3.1336528151849308</v>
      </c>
      <c r="U448" s="97" t="str">
        <f t="shared" si="866"/>
        <v>QSOS</v>
      </c>
      <c r="V448" s="97">
        <f t="shared" si="867"/>
        <v>250.99402844615241</v>
      </c>
      <c r="W448" s="97">
        <f t="shared" si="533"/>
        <v>436</v>
      </c>
      <c r="X448" s="97">
        <f>SIN((90-$Y$9)*$AE$8)*TAN($AE$9*$AE$8)/TAN((90-'C'!$F325)*$AE$8)</f>
        <v>-0.83787555877808439</v>
      </c>
      <c r="Y448" s="97">
        <f t="shared" si="868"/>
        <v>3.9313065427916092</v>
      </c>
      <c r="Z448" s="97">
        <f t="shared" si="869"/>
        <v>2.2206545302661578</v>
      </c>
      <c r="AA448" s="97">
        <f t="shared" si="870"/>
        <v>-22.167168171802874</v>
      </c>
      <c r="AB448" s="97">
        <f t="shared" si="871"/>
        <v>63.235932093769605</v>
      </c>
      <c r="AC448" s="97">
        <f t="shared" si="872"/>
        <v>-85.403100265572476</v>
      </c>
      <c r="AD448" s="97">
        <f t="shared" si="873"/>
        <v>138.93123607803327</v>
      </c>
      <c r="AE448" s="97">
        <f>(COS( 90.833*$AE$8)-SIN($Y$9*$AE$8)*SIN('C'!$F325*$AE$8))/COS($Y$9*$AE$8)/COS('C'!$F325*$AE$8)</f>
        <v>0.17856796106961714</v>
      </c>
      <c r="AF448" s="97">
        <f t="shared" si="874"/>
        <v>79.713641307128384</v>
      </c>
      <c r="AG448" s="97">
        <f>('C'!$E325+$AG$9+$AA$9/15)</f>
        <v>11.914777777777779</v>
      </c>
      <c r="AH448" s="97">
        <f t="shared" si="875"/>
        <v>0</v>
      </c>
      <c r="AI448" s="97">
        <f t="shared" si="876"/>
        <v>0</v>
      </c>
      <c r="AJ448" s="97">
        <f t="shared" si="877"/>
        <v>0</v>
      </c>
      <c r="AK448" s="97">
        <f t="shared" si="878"/>
        <v>0</v>
      </c>
      <c r="AL448" s="97">
        <f t="shared" si="879"/>
        <v>0</v>
      </c>
      <c r="AM448" s="97"/>
      <c r="AN448" s="97"/>
      <c r="AO448" s="97">
        <f t="shared" si="880"/>
        <v>0</v>
      </c>
      <c r="AP448" s="97">
        <f>SIN((90-$Y$9)*$AE$8)*TAN($AC$10*$AE$8)/TAN((90-'C'!$F325)*$AE$8)</f>
        <v>6.7739327129395205E-2</v>
      </c>
      <c r="AQ448" s="97">
        <f t="shared" si="881"/>
        <v>2.5695650812758871E-2</v>
      </c>
      <c r="AR448" s="97">
        <f t="shared" si="882"/>
        <v>1.0127663357422376</v>
      </c>
      <c r="AS448" s="97">
        <f t="shared" si="883"/>
        <v>3.8351168501356967</v>
      </c>
      <c r="AT448" s="97">
        <f t="shared" si="884"/>
        <v>-9.106959298875525</v>
      </c>
      <c r="AU448" s="97">
        <f t="shared" si="885"/>
        <v>12.942076149011221</v>
      </c>
      <c r="AV448" s="97">
        <f t="shared" si="886"/>
        <v>185.27184244873982</v>
      </c>
      <c r="AW448" s="97" t="s">
        <v>8053</v>
      </c>
      <c r="AX448" s="97" t="s">
        <v>8053</v>
      </c>
      <c r="AY448" s="97" t="s">
        <v>8053</v>
      </c>
      <c r="AZ448" s="97">
        <f t="shared" si="887"/>
        <v>11.05197270117703</v>
      </c>
      <c r="BA448" s="97">
        <f t="shared" si="888"/>
        <v>11.05197270117703</v>
      </c>
      <c r="BB448" s="97">
        <f t="shared" si="889"/>
        <v>0.46049886254904293</v>
      </c>
      <c r="BC448" s="97">
        <f t="shared" si="890"/>
        <v>0</v>
      </c>
      <c r="BD448" s="97">
        <f t="shared" si="891"/>
        <v>0</v>
      </c>
      <c r="BE448" s="97">
        <f t="shared" si="892"/>
        <v>0</v>
      </c>
      <c r="BF448" s="97">
        <f>SIN((90-$Y$9)*$AE$8)*TAN($AC$9*$AE$8)/TAN((90-'C'!$F325)*$AE$8)</f>
        <v>0.83787555877808484</v>
      </c>
      <c r="BG448" s="97">
        <f t="shared" si="893"/>
        <v>3.9313065427916136</v>
      </c>
      <c r="BH448" s="97">
        <f t="shared" si="894"/>
        <v>2.2206545302661587</v>
      </c>
      <c r="BI448" s="97">
        <f t="shared" si="895"/>
        <v>22.167168171802878</v>
      </c>
      <c r="BJ448" s="97">
        <f t="shared" si="896"/>
        <v>-63.235932093769613</v>
      </c>
      <c r="BK448" s="97">
        <f t="shared" si="897"/>
        <v>85.40310026557249</v>
      </c>
      <c r="BL448" s="97">
        <f t="shared" si="898"/>
        <v>221.06876392196673</v>
      </c>
      <c r="BM448" s="97" t="s">
        <v>8053</v>
      </c>
      <c r="BN448" s="97" t="s">
        <v>8053</v>
      </c>
      <c r="BO448" s="97" t="s">
        <v>8053</v>
      </c>
      <c r="BP448" s="97">
        <f t="shared" si="899"/>
        <v>0</v>
      </c>
      <c r="BQ448" s="97">
        <f t="shared" si="900"/>
        <v>0</v>
      </c>
      <c r="BR448" s="97">
        <f t="shared" si="901"/>
        <v>0</v>
      </c>
      <c r="BS448" s="97">
        <f t="shared" si="902"/>
        <v>0</v>
      </c>
      <c r="BT448" s="97">
        <f t="shared" si="903"/>
        <v>0</v>
      </c>
      <c r="BU448" s="97">
        <f t="shared" si="904"/>
        <v>0</v>
      </c>
      <c r="BV448" s="97">
        <f>SIN((90-$Y$9)*$AE$8)*TAN($AE$10*$AE$8)/TAN((90-'C'!$F325)*$AE$8)</f>
        <v>-6.7739327129395191E-2</v>
      </c>
      <c r="BW448" s="97">
        <f t="shared" si="905"/>
        <v>2.5695650812758864E-2</v>
      </c>
      <c r="BX448" s="97">
        <f t="shared" si="906"/>
        <v>1.0127663357422376</v>
      </c>
      <c r="BY448" s="97">
        <f t="shared" si="907"/>
        <v>-3.8351168501356958</v>
      </c>
      <c r="BZ448" s="97">
        <f t="shared" si="908"/>
        <v>9.1069592988755232</v>
      </c>
      <c r="CA448" s="97">
        <f t="shared" si="909"/>
        <v>-12.942076149011219</v>
      </c>
      <c r="CB448" s="97">
        <f t="shared" si="910"/>
        <v>174.72815755126018</v>
      </c>
      <c r="CC448" s="97" t="s">
        <v>8053</v>
      </c>
      <c r="CD448" s="97" t="s">
        <v>8053</v>
      </c>
      <c r="CE448" s="97" t="s">
        <v>8053</v>
      </c>
      <c r="CF448" s="97">
        <f t="shared" si="911"/>
        <v>0</v>
      </c>
      <c r="CG448" s="97">
        <f t="shared" si="912"/>
        <v>0</v>
      </c>
      <c r="CH448" s="97">
        <f t="shared" si="913"/>
        <v>0</v>
      </c>
      <c r="CI448" s="97">
        <f t="shared" si="914"/>
        <v>0</v>
      </c>
      <c r="CJ448" s="97">
        <f t="shared" si="915"/>
        <v>0</v>
      </c>
      <c r="CK448" s="97">
        <f t="shared" si="916"/>
        <v>0</v>
      </c>
      <c r="CL448" s="97">
        <f>90-'C'!$F325</f>
        <v>106.09</v>
      </c>
      <c r="CM448" s="97">
        <v>6</v>
      </c>
      <c r="CN448" s="97" t="s">
        <v>8185</v>
      </c>
      <c r="CO448" s="97"/>
      <c r="CP448" s="97"/>
      <c r="CQ448" s="97"/>
      <c r="CR448" s="97" t="s">
        <v>8218</v>
      </c>
      <c r="CS448" s="97">
        <f t="shared" si="917"/>
        <v>6</v>
      </c>
      <c r="CT448" s="97">
        <f t="shared" si="918"/>
        <v>34.31666666666667</v>
      </c>
      <c r="CU448" s="97">
        <f>'C'!F325</f>
        <v>-16.09</v>
      </c>
      <c r="CV448" s="97">
        <f t="shared" si="919"/>
        <v>3.1415926535897931</v>
      </c>
      <c r="CW448" s="97">
        <f t="shared" si="920"/>
        <v>1.7453292519943295E-2</v>
      </c>
      <c r="CX448" s="97">
        <f t="shared" si="921"/>
        <v>57.295779513082323</v>
      </c>
      <c r="CY448" s="97">
        <f t="shared" si="922"/>
        <v>0.59893882164272083</v>
      </c>
      <c r="CZ448" s="97">
        <f t="shared" si="923"/>
        <v>-0.28082347664588764</v>
      </c>
      <c r="DA448" s="97">
        <f t="shared" si="924"/>
        <v>1.3912654995631468</v>
      </c>
      <c r="DB448" s="97">
        <f t="shared" si="925"/>
        <v>-70.994028446152413</v>
      </c>
      <c r="DC448" s="97">
        <f t="shared" si="926"/>
        <v>109.00597155384759</v>
      </c>
      <c r="DD448" s="97">
        <f t="shared" si="927"/>
        <v>250.99402844615241</v>
      </c>
      <c r="DE448" s="97"/>
      <c r="DF448" s="97"/>
      <c r="DG448" s="97"/>
      <c r="DH448" s="97"/>
      <c r="DI448" s="97"/>
      <c r="DJ448" s="97"/>
      <c r="DK448" s="97"/>
      <c r="DL448" s="97"/>
      <c r="DM448" s="97"/>
      <c r="DN448" s="97"/>
      <c r="DO448" s="97"/>
    </row>
    <row r="449" spans="1:119" ht="30" customHeight="1" x14ac:dyDescent="0.2">
      <c r="A449" s="97">
        <f t="shared" si="850"/>
        <v>0</v>
      </c>
      <c r="B449" s="97">
        <f t="shared" si="851"/>
        <v>0</v>
      </c>
      <c r="C449" s="98">
        <f t="shared" si="852"/>
        <v>0</v>
      </c>
      <c r="D449" s="97">
        <f t="shared" si="853"/>
        <v>0.46033392578922183</v>
      </c>
      <c r="E449" s="97">
        <f t="shared" si="854"/>
        <v>0</v>
      </c>
      <c r="F449" s="98">
        <f t="shared" si="855"/>
        <v>0.46033392578922183</v>
      </c>
      <c r="G449" s="97">
        <f t="shared" si="856"/>
        <v>0</v>
      </c>
      <c r="H449" s="97">
        <f t="shared" si="857"/>
        <v>0</v>
      </c>
      <c r="I449" s="98">
        <f t="shared" si="858"/>
        <v>0</v>
      </c>
      <c r="J449" s="97">
        <f t="shared" si="859"/>
        <v>0</v>
      </c>
      <c r="K449" s="97">
        <f t="shared" si="860"/>
        <v>0</v>
      </c>
      <c r="L449" s="98">
        <f t="shared" si="861"/>
        <v>0</v>
      </c>
      <c r="M449" s="98">
        <f t="shared" si="862"/>
        <v>7</v>
      </c>
      <c r="N449" s="97"/>
      <c r="O449" s="97"/>
      <c r="P449" s="97">
        <f>$A443</f>
        <v>0</v>
      </c>
      <c r="Q449" s="98">
        <f t="shared" si="928"/>
        <v>7</v>
      </c>
      <c r="R449" s="97">
        <f t="shared" si="863"/>
        <v>105.87231873866266</v>
      </c>
      <c r="S449" s="97">
        <f t="shared" si="864"/>
        <v>109.36910482269703</v>
      </c>
      <c r="T449" s="97">
        <f t="shared" si="865"/>
        <v>-3.496786084034369</v>
      </c>
      <c r="U449" s="97" t="str">
        <f t="shared" si="866"/>
        <v>QSOS</v>
      </c>
      <c r="V449" s="97">
        <f t="shared" si="867"/>
        <v>250.63089517730299</v>
      </c>
      <c r="W449" s="97">
        <f t="shared" si="533"/>
        <v>437</v>
      </c>
      <c r="X449" s="97">
        <f>SIN((90-$Y$9)*$AE$8)*TAN($AE$9*$AE$8)/TAN((90-'C'!$F326)*$AE$8)</f>
        <v>-0.85410010829734073</v>
      </c>
      <c r="Y449" s="97">
        <f t="shared" si="868"/>
        <v>3.9313065427916092</v>
      </c>
      <c r="Z449" s="97">
        <f t="shared" si="869"/>
        <v>2.2206545302661578</v>
      </c>
      <c r="AA449" s="97">
        <f t="shared" si="870"/>
        <v>-22.619926777725336</v>
      </c>
      <c r="AB449" s="97">
        <f t="shared" si="871"/>
        <v>63.235932093769605</v>
      </c>
      <c r="AC449" s="97">
        <f t="shared" si="872"/>
        <v>-85.855858871494945</v>
      </c>
      <c r="AD449" s="97">
        <f t="shared" si="873"/>
        <v>139.38399468395573</v>
      </c>
      <c r="AE449" s="97">
        <f>(COS( 90.833*$AE$8)-SIN($Y$9*$AE$8)*SIN('C'!$F326*$AE$8))/COS($Y$9*$AE$8)/COS('C'!$F326*$AE$8)</f>
        <v>0.18235298393136257</v>
      </c>
      <c r="AF449" s="97">
        <f t="shared" si="874"/>
        <v>79.493155439853822</v>
      </c>
      <c r="AG449" s="97">
        <f>('C'!$E326+$AG$9+$AA$9/15)</f>
        <v>11.91577777777778</v>
      </c>
      <c r="AH449" s="97">
        <f t="shared" si="875"/>
        <v>0</v>
      </c>
      <c r="AI449" s="97">
        <f t="shared" si="876"/>
        <v>0</v>
      </c>
      <c r="AJ449" s="97">
        <f t="shared" si="877"/>
        <v>0</v>
      </c>
      <c r="AK449" s="97">
        <f t="shared" si="878"/>
        <v>0</v>
      </c>
      <c r="AL449" s="97">
        <f t="shared" si="879"/>
        <v>0</v>
      </c>
      <c r="AM449" s="97"/>
      <c r="AN449" s="97"/>
      <c r="AO449" s="97">
        <f t="shared" si="880"/>
        <v>0</v>
      </c>
      <c r="AP449" s="97">
        <f>SIN((90-$Y$9)*$AE$8)*TAN($AC$10*$AE$8)/TAN((90-'C'!$F326)*$AE$8)</f>
        <v>6.9051025574227223E-2</v>
      </c>
      <c r="AQ449" s="97">
        <f t="shared" si="881"/>
        <v>2.5695650812758871E-2</v>
      </c>
      <c r="AR449" s="97">
        <f t="shared" si="882"/>
        <v>1.0127663357422376</v>
      </c>
      <c r="AS449" s="97">
        <f t="shared" si="883"/>
        <v>3.9094940836713268</v>
      </c>
      <c r="AT449" s="97">
        <f t="shared" si="884"/>
        <v>-9.106959298875525</v>
      </c>
      <c r="AU449" s="97">
        <f t="shared" si="885"/>
        <v>13.016453382546851</v>
      </c>
      <c r="AV449" s="97">
        <f t="shared" si="886"/>
        <v>185.1974652152042</v>
      </c>
      <c r="AW449" s="97" t="s">
        <v>8053</v>
      </c>
      <c r="AX449" s="97" t="s">
        <v>8053</v>
      </c>
      <c r="AY449" s="97" t="s">
        <v>8053</v>
      </c>
      <c r="AZ449" s="97">
        <f t="shared" si="887"/>
        <v>11.048014218941324</v>
      </c>
      <c r="BA449" s="97">
        <f t="shared" si="888"/>
        <v>11.048014218941324</v>
      </c>
      <c r="BB449" s="97">
        <f t="shared" si="889"/>
        <v>0.46033392578922183</v>
      </c>
      <c r="BC449" s="97">
        <f t="shared" si="890"/>
        <v>0</v>
      </c>
      <c r="BD449" s="97">
        <f t="shared" si="891"/>
        <v>0</v>
      </c>
      <c r="BE449" s="97">
        <f t="shared" si="892"/>
        <v>0</v>
      </c>
      <c r="BF449" s="97">
        <f>SIN((90-$Y$9)*$AE$8)*TAN($AC$9*$AE$8)/TAN((90-'C'!$F326)*$AE$8)</f>
        <v>0.85410010829734107</v>
      </c>
      <c r="BG449" s="97">
        <f t="shared" si="893"/>
        <v>3.9313065427916136</v>
      </c>
      <c r="BH449" s="97">
        <f t="shared" si="894"/>
        <v>2.2206545302661587</v>
      </c>
      <c r="BI449" s="97">
        <f t="shared" si="895"/>
        <v>22.619926777725336</v>
      </c>
      <c r="BJ449" s="97">
        <f t="shared" si="896"/>
        <v>-63.235932093769613</v>
      </c>
      <c r="BK449" s="97">
        <f t="shared" si="897"/>
        <v>85.855858871494945</v>
      </c>
      <c r="BL449" s="97">
        <f t="shared" si="898"/>
        <v>220.61600531604427</v>
      </c>
      <c r="BM449" s="97" t="s">
        <v>8053</v>
      </c>
      <c r="BN449" s="97" t="s">
        <v>8053</v>
      </c>
      <c r="BO449" s="97" t="s">
        <v>8053</v>
      </c>
      <c r="BP449" s="97">
        <f t="shared" si="899"/>
        <v>0</v>
      </c>
      <c r="BQ449" s="97">
        <f t="shared" si="900"/>
        <v>0</v>
      </c>
      <c r="BR449" s="97">
        <f t="shared" si="901"/>
        <v>0</v>
      </c>
      <c r="BS449" s="97">
        <f t="shared" si="902"/>
        <v>0</v>
      </c>
      <c r="BT449" s="97">
        <f t="shared" si="903"/>
        <v>0</v>
      </c>
      <c r="BU449" s="97">
        <f t="shared" si="904"/>
        <v>0</v>
      </c>
      <c r="BV449" s="97">
        <f>SIN((90-$Y$9)*$AE$8)*TAN($AE$10*$AE$8)/TAN((90-'C'!$F326)*$AE$8)</f>
        <v>-6.9051025574227209E-2</v>
      </c>
      <c r="BW449" s="97">
        <f t="shared" si="905"/>
        <v>2.5695650812758864E-2</v>
      </c>
      <c r="BX449" s="97">
        <f t="shared" si="906"/>
        <v>1.0127663357422376</v>
      </c>
      <c r="BY449" s="97">
        <f t="shared" si="907"/>
        <v>-3.9094940836713259</v>
      </c>
      <c r="BZ449" s="97">
        <f t="shared" si="908"/>
        <v>9.1069592988755232</v>
      </c>
      <c r="CA449" s="97">
        <f t="shared" si="909"/>
        <v>-13.01645338254685</v>
      </c>
      <c r="CB449" s="97">
        <f t="shared" si="910"/>
        <v>174.8025347847958</v>
      </c>
      <c r="CC449" s="97" t="s">
        <v>8053</v>
      </c>
      <c r="CD449" s="97" t="s">
        <v>8053</v>
      </c>
      <c r="CE449" s="97" t="s">
        <v>8053</v>
      </c>
      <c r="CF449" s="97">
        <f t="shared" si="911"/>
        <v>0</v>
      </c>
      <c r="CG449" s="97">
        <f t="shared" si="912"/>
        <v>0</v>
      </c>
      <c r="CH449" s="97">
        <f t="shared" si="913"/>
        <v>0</v>
      </c>
      <c r="CI449" s="97">
        <f t="shared" si="914"/>
        <v>0</v>
      </c>
      <c r="CJ449" s="97">
        <f t="shared" si="915"/>
        <v>0</v>
      </c>
      <c r="CK449" s="97">
        <f t="shared" si="916"/>
        <v>0</v>
      </c>
      <c r="CL449" s="97">
        <f>90-'C'!$F326</f>
        <v>106.38500000000001</v>
      </c>
      <c r="CM449" s="97">
        <v>7</v>
      </c>
      <c r="CN449" s="97"/>
      <c r="CO449" s="97"/>
      <c r="CP449" s="97">
        <f>$A443</f>
        <v>0</v>
      </c>
      <c r="CQ449" s="97"/>
      <c r="CR449" s="97" t="s">
        <v>8218</v>
      </c>
      <c r="CS449" s="97">
        <f t="shared" si="917"/>
        <v>7</v>
      </c>
      <c r="CT449" s="97">
        <f t="shared" si="918"/>
        <v>34.31666666666667</v>
      </c>
      <c r="CU449" s="97">
        <f>'C'!F326</f>
        <v>-16.385000000000002</v>
      </c>
      <c r="CV449" s="97">
        <f t="shared" si="919"/>
        <v>3.1415926535897931</v>
      </c>
      <c r="CW449" s="97">
        <f t="shared" si="920"/>
        <v>1.7453292519943295E-2</v>
      </c>
      <c r="CX449" s="97">
        <f t="shared" si="921"/>
        <v>57.295779513082323</v>
      </c>
      <c r="CY449" s="97">
        <f t="shared" si="922"/>
        <v>0.59893882164272083</v>
      </c>
      <c r="CZ449" s="97">
        <f t="shared" si="923"/>
        <v>-0.28597219793927092</v>
      </c>
      <c r="DA449" s="97">
        <f t="shared" si="924"/>
        <v>1.3874172952250905</v>
      </c>
      <c r="DB449" s="97">
        <f t="shared" si="925"/>
        <v>-70.630895177302975</v>
      </c>
      <c r="DC449" s="97">
        <f t="shared" si="926"/>
        <v>109.36910482269703</v>
      </c>
      <c r="DD449" s="97">
        <f t="shared" si="927"/>
        <v>250.63089517730299</v>
      </c>
      <c r="DE449" s="97"/>
      <c r="DF449" s="97"/>
      <c r="DG449" s="97"/>
      <c r="DH449" s="97"/>
      <c r="DI449" s="97"/>
      <c r="DJ449" s="97"/>
      <c r="DK449" s="97"/>
      <c r="DL449" s="97"/>
      <c r="DM449" s="97"/>
      <c r="DN449" s="97"/>
      <c r="DO449" s="97"/>
    </row>
    <row r="450" spans="1:119" ht="30" customHeight="1" x14ac:dyDescent="0.2">
      <c r="A450" s="97">
        <f t="shared" si="850"/>
        <v>0</v>
      </c>
      <c r="B450" s="97">
        <f t="shared" si="851"/>
        <v>0</v>
      </c>
      <c r="C450" s="98">
        <f t="shared" si="852"/>
        <v>0</v>
      </c>
      <c r="D450" s="97">
        <f t="shared" si="853"/>
        <v>0.46017115863686692</v>
      </c>
      <c r="E450" s="97">
        <f t="shared" si="854"/>
        <v>0</v>
      </c>
      <c r="F450" s="98">
        <f t="shared" si="855"/>
        <v>0.46017115863686692</v>
      </c>
      <c r="G450" s="97">
        <f t="shared" si="856"/>
        <v>0</v>
      </c>
      <c r="H450" s="97">
        <f t="shared" si="857"/>
        <v>0</v>
      </c>
      <c r="I450" s="98">
        <f t="shared" si="858"/>
        <v>0</v>
      </c>
      <c r="J450" s="97">
        <f t="shared" si="859"/>
        <v>0</v>
      </c>
      <c r="K450" s="97">
        <f t="shared" si="860"/>
        <v>0</v>
      </c>
      <c r="L450" s="98">
        <f t="shared" si="861"/>
        <v>0</v>
      </c>
      <c r="M450" s="98">
        <f t="shared" si="862"/>
        <v>8</v>
      </c>
      <c r="N450" s="97"/>
      <c r="O450" s="97" t="s">
        <v>8186</v>
      </c>
      <c r="P450" s="97">
        <f>$B443</f>
        <v>0</v>
      </c>
      <c r="Q450" s="98">
        <f t="shared" si="928"/>
        <v>8</v>
      </c>
      <c r="R450" s="97">
        <f t="shared" si="863"/>
        <v>105.87231873866266</v>
      </c>
      <c r="S450" s="97">
        <f t="shared" si="864"/>
        <v>109.72756869568903</v>
      </c>
      <c r="T450" s="97">
        <f t="shared" si="865"/>
        <v>-3.8552499570263734</v>
      </c>
      <c r="U450" s="97" t="str">
        <f t="shared" si="866"/>
        <v>QSOS</v>
      </c>
      <c r="V450" s="97">
        <f t="shared" si="867"/>
        <v>250.27243130431097</v>
      </c>
      <c r="W450" s="97">
        <f t="shared" si="533"/>
        <v>438</v>
      </c>
      <c r="X450" s="97">
        <f>SIN((90-$Y$9)*$AE$8)*TAN($AE$9*$AE$8)/TAN((90-'C'!$F327)*$AE$8)</f>
        <v>-0.87015286213888787</v>
      </c>
      <c r="Y450" s="97">
        <f t="shared" si="868"/>
        <v>3.9313065427916092</v>
      </c>
      <c r="Z450" s="97">
        <f t="shared" si="869"/>
        <v>2.2206545302661578</v>
      </c>
      <c r="AA450" s="97">
        <f t="shared" si="870"/>
        <v>-23.069363177274806</v>
      </c>
      <c r="AB450" s="97">
        <f t="shared" si="871"/>
        <v>63.235932093769605</v>
      </c>
      <c r="AC450" s="97">
        <f t="shared" si="872"/>
        <v>-86.305295271044415</v>
      </c>
      <c r="AD450" s="97">
        <f t="shared" si="873"/>
        <v>139.83343108350519</v>
      </c>
      <c r="AE450" s="97">
        <f>(COS( 90.833*$AE$8)-SIN($Y$9*$AE$8)*SIN('C'!$F327*$AE$8))/COS($Y$9*$AE$8)/COS('C'!$F327*$AE$8)</f>
        <v>0.18609745136423922</v>
      </c>
      <c r="AF450" s="97">
        <f t="shared" si="874"/>
        <v>79.274877075940054</v>
      </c>
      <c r="AG450" s="97">
        <f>('C'!$E327+$AG$9+$AA$9/15)</f>
        <v>11.916777777777778</v>
      </c>
      <c r="AH450" s="97">
        <f t="shared" si="875"/>
        <v>0</v>
      </c>
      <c r="AI450" s="97">
        <f t="shared" si="876"/>
        <v>0</v>
      </c>
      <c r="AJ450" s="97">
        <f t="shared" si="877"/>
        <v>0</v>
      </c>
      <c r="AK450" s="97">
        <f t="shared" si="878"/>
        <v>0</v>
      </c>
      <c r="AL450" s="97">
        <f t="shared" si="879"/>
        <v>0</v>
      </c>
      <c r="AM450" s="97"/>
      <c r="AN450" s="97"/>
      <c r="AO450" s="97">
        <f t="shared" si="880"/>
        <v>0</v>
      </c>
      <c r="AP450" s="97">
        <f>SIN((90-$Y$9)*$AE$8)*TAN($AC$10*$AE$8)/TAN((90-'C'!$F327)*$AE$8)</f>
        <v>7.0348834935543406E-2</v>
      </c>
      <c r="AQ450" s="97">
        <f t="shared" si="881"/>
        <v>2.5695650812758871E-2</v>
      </c>
      <c r="AR450" s="97">
        <f t="shared" si="882"/>
        <v>1.0127663357422376</v>
      </c>
      <c r="AS450" s="97">
        <f t="shared" si="883"/>
        <v>3.9830902585190415</v>
      </c>
      <c r="AT450" s="97">
        <f t="shared" si="884"/>
        <v>-9.106959298875525</v>
      </c>
      <c r="AU450" s="97">
        <f t="shared" si="885"/>
        <v>13.090049557394567</v>
      </c>
      <c r="AV450" s="97">
        <f t="shared" si="886"/>
        <v>185.12386904035648</v>
      </c>
      <c r="AW450" s="97" t="s">
        <v>8053</v>
      </c>
      <c r="AX450" s="97" t="s">
        <v>8053</v>
      </c>
      <c r="AY450" s="97" t="s">
        <v>8053</v>
      </c>
      <c r="AZ450" s="97">
        <f t="shared" si="887"/>
        <v>11.044107807284806</v>
      </c>
      <c r="BA450" s="97">
        <f t="shared" si="888"/>
        <v>11.044107807284806</v>
      </c>
      <c r="BB450" s="97">
        <f t="shared" si="889"/>
        <v>0.46017115863686692</v>
      </c>
      <c r="BC450" s="97">
        <f t="shared" si="890"/>
        <v>0</v>
      </c>
      <c r="BD450" s="97">
        <f t="shared" si="891"/>
        <v>0</v>
      </c>
      <c r="BE450" s="97">
        <f t="shared" si="892"/>
        <v>0</v>
      </c>
      <c r="BF450" s="97">
        <f>SIN((90-$Y$9)*$AE$8)*TAN($AC$9*$AE$8)/TAN((90-'C'!$F327)*$AE$8)</f>
        <v>0.87015286213888832</v>
      </c>
      <c r="BG450" s="97">
        <f t="shared" si="893"/>
        <v>3.9313065427916136</v>
      </c>
      <c r="BH450" s="97">
        <f t="shared" si="894"/>
        <v>2.2206545302661587</v>
      </c>
      <c r="BI450" s="97">
        <f t="shared" si="895"/>
        <v>23.069363177274806</v>
      </c>
      <c r="BJ450" s="97">
        <f t="shared" si="896"/>
        <v>-63.235932093769613</v>
      </c>
      <c r="BK450" s="97">
        <f t="shared" si="897"/>
        <v>86.305295271044415</v>
      </c>
      <c r="BL450" s="97">
        <f t="shared" si="898"/>
        <v>220.16656891649481</v>
      </c>
      <c r="BM450" s="97" t="s">
        <v>8053</v>
      </c>
      <c r="BN450" s="97" t="s">
        <v>8053</v>
      </c>
      <c r="BO450" s="97" t="s">
        <v>8053</v>
      </c>
      <c r="BP450" s="97">
        <f t="shared" si="899"/>
        <v>0</v>
      </c>
      <c r="BQ450" s="97">
        <f t="shared" si="900"/>
        <v>0</v>
      </c>
      <c r="BR450" s="97">
        <f t="shared" si="901"/>
        <v>0</v>
      </c>
      <c r="BS450" s="97">
        <f t="shared" si="902"/>
        <v>0</v>
      </c>
      <c r="BT450" s="97">
        <f t="shared" si="903"/>
        <v>0</v>
      </c>
      <c r="BU450" s="97">
        <f t="shared" si="904"/>
        <v>0</v>
      </c>
      <c r="BV450" s="97">
        <f>SIN((90-$Y$9)*$AE$8)*TAN($AE$10*$AE$8)/TAN((90-'C'!$F327)*$AE$8)</f>
        <v>-7.0348834935543392E-2</v>
      </c>
      <c r="BW450" s="97">
        <f t="shared" si="905"/>
        <v>2.5695650812758864E-2</v>
      </c>
      <c r="BX450" s="97">
        <f t="shared" si="906"/>
        <v>1.0127663357422376</v>
      </c>
      <c r="BY450" s="97">
        <f t="shared" si="907"/>
        <v>-3.9830902585190406</v>
      </c>
      <c r="BZ450" s="97">
        <f t="shared" si="908"/>
        <v>9.1069592988755232</v>
      </c>
      <c r="CA450" s="97">
        <f t="shared" si="909"/>
        <v>-13.090049557394565</v>
      </c>
      <c r="CB450" s="97">
        <f t="shared" si="910"/>
        <v>174.87613095964352</v>
      </c>
      <c r="CC450" s="97" t="s">
        <v>8053</v>
      </c>
      <c r="CD450" s="97" t="s">
        <v>8053</v>
      </c>
      <c r="CE450" s="97" t="s">
        <v>8053</v>
      </c>
      <c r="CF450" s="97">
        <f t="shared" si="911"/>
        <v>0</v>
      </c>
      <c r="CG450" s="97">
        <f t="shared" si="912"/>
        <v>0</v>
      </c>
      <c r="CH450" s="97">
        <f t="shared" si="913"/>
        <v>0</v>
      </c>
      <c r="CI450" s="97">
        <f t="shared" si="914"/>
        <v>0</v>
      </c>
      <c r="CJ450" s="97">
        <f t="shared" si="915"/>
        <v>0</v>
      </c>
      <c r="CK450" s="97">
        <f t="shared" si="916"/>
        <v>0</v>
      </c>
      <c r="CL450" s="97">
        <f>90-'C'!$F327</f>
        <v>106.676</v>
      </c>
      <c r="CM450" s="97">
        <v>8</v>
      </c>
      <c r="CN450" s="97"/>
      <c r="CO450" s="97" t="s">
        <v>8186</v>
      </c>
      <c r="CP450" s="97">
        <f>$B443</f>
        <v>0</v>
      </c>
      <c r="CQ450" s="97"/>
      <c r="CR450" s="97" t="s">
        <v>8218</v>
      </c>
      <c r="CS450" s="97">
        <f t="shared" si="917"/>
        <v>8</v>
      </c>
      <c r="CT450" s="97">
        <f t="shared" si="918"/>
        <v>34.31666666666667</v>
      </c>
      <c r="CU450" s="97">
        <f>'C'!F327</f>
        <v>-16.675999999999998</v>
      </c>
      <c r="CV450" s="97">
        <f t="shared" si="919"/>
        <v>3.1415926535897931</v>
      </c>
      <c r="CW450" s="97">
        <f t="shared" si="920"/>
        <v>1.7453292519943295E-2</v>
      </c>
      <c r="CX450" s="97">
        <f t="shared" si="921"/>
        <v>57.295779513082323</v>
      </c>
      <c r="CY450" s="97">
        <f t="shared" si="922"/>
        <v>0.59893882164272083</v>
      </c>
      <c r="CZ450" s="97">
        <f t="shared" si="923"/>
        <v>-0.29105110606257439</v>
      </c>
      <c r="DA450" s="97">
        <f t="shared" si="924"/>
        <v>1.3836076190889288</v>
      </c>
      <c r="DB450" s="97">
        <f t="shared" si="925"/>
        <v>-70.27243130431097</v>
      </c>
      <c r="DC450" s="97">
        <f t="shared" si="926"/>
        <v>109.72756869568903</v>
      </c>
      <c r="DD450" s="97">
        <f t="shared" si="927"/>
        <v>250.27243130431097</v>
      </c>
      <c r="DE450" s="97"/>
      <c r="DF450" s="97"/>
      <c r="DG450" s="97"/>
      <c r="DH450" s="97"/>
      <c r="DI450" s="97"/>
      <c r="DJ450" s="97"/>
      <c r="DK450" s="97"/>
      <c r="DL450" s="97"/>
      <c r="DM450" s="97"/>
      <c r="DN450" s="97"/>
      <c r="DO450" s="97"/>
    </row>
    <row r="451" spans="1:119" ht="30" customHeight="1" x14ac:dyDescent="0.2">
      <c r="A451" s="97">
        <f t="shared" si="850"/>
        <v>0</v>
      </c>
      <c r="B451" s="97">
        <f t="shared" si="851"/>
        <v>0</v>
      </c>
      <c r="C451" s="98">
        <f t="shared" si="852"/>
        <v>0</v>
      </c>
      <c r="D451" s="97">
        <f t="shared" si="853"/>
        <v>0.46001127922125834</v>
      </c>
      <c r="E451" s="97">
        <f t="shared" si="854"/>
        <v>0</v>
      </c>
      <c r="F451" s="98">
        <f t="shared" si="855"/>
        <v>0.46001127922125834</v>
      </c>
      <c r="G451" s="97">
        <f t="shared" si="856"/>
        <v>0</v>
      </c>
      <c r="H451" s="97">
        <f t="shared" si="857"/>
        <v>0</v>
      </c>
      <c r="I451" s="98">
        <f t="shared" si="858"/>
        <v>0</v>
      </c>
      <c r="J451" s="97">
        <f t="shared" si="859"/>
        <v>0</v>
      </c>
      <c r="K451" s="97">
        <f t="shared" si="860"/>
        <v>0</v>
      </c>
      <c r="L451" s="98">
        <f t="shared" si="861"/>
        <v>0</v>
      </c>
      <c r="M451" s="98">
        <f t="shared" si="862"/>
        <v>9</v>
      </c>
      <c r="N451" s="97"/>
      <c r="O451" s="97"/>
      <c r="P451" s="97">
        <f>$G443</f>
        <v>0</v>
      </c>
      <c r="Q451" s="98">
        <f t="shared" si="928"/>
        <v>9</v>
      </c>
      <c r="R451" s="97">
        <f t="shared" si="863"/>
        <v>105.87231873866266</v>
      </c>
      <c r="S451" s="97">
        <f t="shared" si="864"/>
        <v>110.08012594431145</v>
      </c>
      <c r="T451" s="97">
        <f t="shared" si="865"/>
        <v>-4.2078072056487912</v>
      </c>
      <c r="U451" s="97" t="str">
        <f t="shared" si="866"/>
        <v>QSOS</v>
      </c>
      <c r="V451" s="97">
        <f t="shared" si="867"/>
        <v>249.91987405568855</v>
      </c>
      <c r="W451" s="97">
        <f t="shared" si="533"/>
        <v>439</v>
      </c>
      <c r="X451" s="97">
        <f>SIN((90-$Y$9)*$AE$8)*TAN($AE$9*$AE$8)/TAN((90-'C'!$F328)*$AE$8)</f>
        <v>-0.88597745697784447</v>
      </c>
      <c r="Y451" s="97">
        <f t="shared" si="868"/>
        <v>3.9313065427916092</v>
      </c>
      <c r="Z451" s="97">
        <f t="shared" si="869"/>
        <v>2.2206545302661578</v>
      </c>
      <c r="AA451" s="97">
        <f t="shared" si="870"/>
        <v>-23.513886117798638</v>
      </c>
      <c r="AB451" s="97">
        <f t="shared" si="871"/>
        <v>63.235932093769605</v>
      </c>
      <c r="AC451" s="97">
        <f t="shared" si="872"/>
        <v>-86.74981821156824</v>
      </c>
      <c r="AD451" s="97">
        <f t="shared" si="873"/>
        <v>140.27795402402904</v>
      </c>
      <c r="AE451" s="97">
        <f>(COS( 90.833*$AE$8)-SIN($Y$9*$AE$8)*SIN('C'!$F328*$AE$8))/COS($Y$9*$AE$8)/COS('C'!$F328*$AE$8)</f>
        <v>0.18978823586545604</v>
      </c>
      <c r="AF451" s="97">
        <f t="shared" si="874"/>
        <v>79.05957385228696</v>
      </c>
      <c r="AG451" s="97">
        <f>('C'!$E328+$AG$9+$AA$9/15)</f>
        <v>11.917777777777779</v>
      </c>
      <c r="AH451" s="97">
        <f t="shared" si="875"/>
        <v>0</v>
      </c>
      <c r="AI451" s="97">
        <f t="shared" si="876"/>
        <v>0</v>
      </c>
      <c r="AJ451" s="97">
        <f t="shared" si="877"/>
        <v>0</v>
      </c>
      <c r="AK451" s="97">
        <f t="shared" si="878"/>
        <v>0</v>
      </c>
      <c r="AL451" s="97">
        <f t="shared" si="879"/>
        <v>0</v>
      </c>
      <c r="AM451" s="97"/>
      <c r="AN451" s="97"/>
      <c r="AO451" s="97">
        <f t="shared" si="880"/>
        <v>0</v>
      </c>
      <c r="AP451" s="97">
        <f>SIN((90-$Y$9)*$AE$8)*TAN($AC$10*$AE$8)/TAN((90-'C'!$F328)*$AE$8)</f>
        <v>7.1628198434401755E-2</v>
      </c>
      <c r="AQ451" s="97">
        <f t="shared" si="881"/>
        <v>2.5695650812758871E-2</v>
      </c>
      <c r="AR451" s="97">
        <f t="shared" si="882"/>
        <v>1.0127663357422376</v>
      </c>
      <c r="AS451" s="97">
        <f t="shared" si="883"/>
        <v>4.055646848138144</v>
      </c>
      <c r="AT451" s="97">
        <f t="shared" si="884"/>
        <v>-9.106959298875525</v>
      </c>
      <c r="AU451" s="97">
        <f t="shared" si="885"/>
        <v>13.162606147013669</v>
      </c>
      <c r="AV451" s="97">
        <f t="shared" si="886"/>
        <v>185.05131245073738</v>
      </c>
      <c r="AW451" s="97" t="s">
        <v>8053</v>
      </c>
      <c r="AX451" s="97" t="s">
        <v>8053</v>
      </c>
      <c r="AY451" s="97" t="s">
        <v>8053</v>
      </c>
      <c r="AZ451" s="97">
        <f t="shared" si="887"/>
        <v>11.040270701310201</v>
      </c>
      <c r="BA451" s="97">
        <f t="shared" si="888"/>
        <v>11.040270701310201</v>
      </c>
      <c r="BB451" s="97">
        <f t="shared" si="889"/>
        <v>0.46001127922125834</v>
      </c>
      <c r="BC451" s="97">
        <f t="shared" si="890"/>
        <v>0</v>
      </c>
      <c r="BD451" s="97">
        <f t="shared" si="891"/>
        <v>0</v>
      </c>
      <c r="BE451" s="97">
        <f t="shared" si="892"/>
        <v>0</v>
      </c>
      <c r="BF451" s="97">
        <f>SIN((90-$Y$9)*$AE$8)*TAN($AC$9*$AE$8)/TAN((90-'C'!$F328)*$AE$8)</f>
        <v>0.88597745697784491</v>
      </c>
      <c r="BG451" s="97">
        <f t="shared" si="893"/>
        <v>3.9313065427916136</v>
      </c>
      <c r="BH451" s="97">
        <f t="shared" si="894"/>
        <v>2.2206545302661587</v>
      </c>
      <c r="BI451" s="97">
        <f t="shared" si="895"/>
        <v>23.513886117798638</v>
      </c>
      <c r="BJ451" s="97">
        <f t="shared" si="896"/>
        <v>-63.235932093769613</v>
      </c>
      <c r="BK451" s="97">
        <f t="shared" si="897"/>
        <v>86.749818211568254</v>
      </c>
      <c r="BL451" s="97">
        <f t="shared" si="898"/>
        <v>219.72204597597096</v>
      </c>
      <c r="BM451" s="97" t="s">
        <v>8053</v>
      </c>
      <c r="BN451" s="97" t="s">
        <v>8053</v>
      </c>
      <c r="BO451" s="97" t="s">
        <v>8053</v>
      </c>
      <c r="BP451" s="97">
        <f t="shared" si="899"/>
        <v>0</v>
      </c>
      <c r="BQ451" s="97">
        <f t="shared" si="900"/>
        <v>0</v>
      </c>
      <c r="BR451" s="97">
        <f t="shared" si="901"/>
        <v>0</v>
      </c>
      <c r="BS451" s="97">
        <f t="shared" si="902"/>
        <v>0</v>
      </c>
      <c r="BT451" s="97">
        <f t="shared" si="903"/>
        <v>0</v>
      </c>
      <c r="BU451" s="97">
        <f t="shared" si="904"/>
        <v>0</v>
      </c>
      <c r="BV451" s="97">
        <f>SIN((90-$Y$9)*$AE$8)*TAN($AE$10*$AE$8)/TAN((90-'C'!$F328)*$AE$8)</f>
        <v>-7.1628198434401727E-2</v>
      </c>
      <c r="BW451" s="97">
        <f t="shared" si="905"/>
        <v>2.5695650812758864E-2</v>
      </c>
      <c r="BX451" s="97">
        <f t="shared" si="906"/>
        <v>1.0127663357422376</v>
      </c>
      <c r="BY451" s="97">
        <f t="shared" si="907"/>
        <v>-4.0556468481381422</v>
      </c>
      <c r="BZ451" s="97">
        <f t="shared" si="908"/>
        <v>9.1069592988755232</v>
      </c>
      <c r="CA451" s="97">
        <f t="shared" si="909"/>
        <v>-13.162606147013665</v>
      </c>
      <c r="CB451" s="97">
        <f t="shared" si="910"/>
        <v>174.94868754926262</v>
      </c>
      <c r="CC451" s="97" t="s">
        <v>8053</v>
      </c>
      <c r="CD451" s="97" t="s">
        <v>8053</v>
      </c>
      <c r="CE451" s="97" t="s">
        <v>8053</v>
      </c>
      <c r="CF451" s="97">
        <f t="shared" si="911"/>
        <v>0</v>
      </c>
      <c r="CG451" s="97">
        <f t="shared" si="912"/>
        <v>0</v>
      </c>
      <c r="CH451" s="97">
        <f t="shared" si="913"/>
        <v>0</v>
      </c>
      <c r="CI451" s="97">
        <f t="shared" si="914"/>
        <v>0</v>
      </c>
      <c r="CJ451" s="97">
        <f t="shared" si="915"/>
        <v>0</v>
      </c>
      <c r="CK451" s="97">
        <f t="shared" si="916"/>
        <v>0</v>
      </c>
      <c r="CL451" s="97">
        <f>90-'C'!$F328</f>
        <v>106.962</v>
      </c>
      <c r="CM451" s="97">
        <v>9</v>
      </c>
      <c r="CN451" s="97"/>
      <c r="CO451" s="97"/>
      <c r="CP451" s="97">
        <f>$G443</f>
        <v>0</v>
      </c>
      <c r="CQ451" s="97"/>
      <c r="CR451" s="97" t="s">
        <v>8218</v>
      </c>
      <c r="CS451" s="97">
        <f t="shared" si="917"/>
        <v>9</v>
      </c>
      <c r="CT451" s="97">
        <f t="shared" si="918"/>
        <v>34.31666666666667</v>
      </c>
      <c r="CU451" s="97">
        <f>'C'!F328</f>
        <v>-16.962</v>
      </c>
      <c r="CV451" s="97">
        <f t="shared" si="919"/>
        <v>3.1415926535897931</v>
      </c>
      <c r="CW451" s="97">
        <f t="shared" si="920"/>
        <v>1.7453292519943295E-2</v>
      </c>
      <c r="CX451" s="97">
        <f t="shared" si="921"/>
        <v>57.295779513082323</v>
      </c>
      <c r="CY451" s="97">
        <f t="shared" si="922"/>
        <v>0.59893882164272083</v>
      </c>
      <c r="CZ451" s="97">
        <f t="shared" si="923"/>
        <v>-0.29604274772327815</v>
      </c>
      <c r="DA451" s="97">
        <f t="shared" si="924"/>
        <v>1.3798498689460246</v>
      </c>
      <c r="DB451" s="97">
        <f t="shared" si="925"/>
        <v>-69.919874055688553</v>
      </c>
      <c r="DC451" s="97">
        <f t="shared" si="926"/>
        <v>110.08012594431145</v>
      </c>
      <c r="DD451" s="97">
        <f t="shared" si="927"/>
        <v>249.91987405568855</v>
      </c>
      <c r="DE451" s="97"/>
      <c r="DF451" s="97"/>
      <c r="DG451" s="97"/>
      <c r="DH451" s="97"/>
      <c r="DI451" s="97"/>
      <c r="DJ451" s="97"/>
      <c r="DK451" s="97"/>
      <c r="DL451" s="97"/>
      <c r="DM451" s="97"/>
      <c r="DN451" s="97"/>
      <c r="DO451" s="97"/>
    </row>
    <row r="452" spans="1:119" ht="30" customHeight="1" x14ac:dyDescent="0.2">
      <c r="A452" s="97">
        <f t="shared" si="850"/>
        <v>0</v>
      </c>
      <c r="B452" s="97">
        <f t="shared" si="851"/>
        <v>0</v>
      </c>
      <c r="C452" s="98">
        <f t="shared" si="852"/>
        <v>0</v>
      </c>
      <c r="D452" s="97">
        <f t="shared" si="853"/>
        <v>0.45989597375816277</v>
      </c>
      <c r="E452" s="97">
        <f t="shared" si="854"/>
        <v>0</v>
      </c>
      <c r="F452" s="98">
        <f t="shared" si="855"/>
        <v>0.45989597375816277</v>
      </c>
      <c r="G452" s="97">
        <f t="shared" si="856"/>
        <v>0</v>
      </c>
      <c r="H452" s="97">
        <f t="shared" si="857"/>
        <v>0</v>
      </c>
      <c r="I452" s="98">
        <f t="shared" si="858"/>
        <v>0</v>
      </c>
      <c r="J452" s="97">
        <f t="shared" si="859"/>
        <v>0</v>
      </c>
      <c r="K452" s="97">
        <f t="shared" si="860"/>
        <v>0</v>
      </c>
      <c r="L452" s="98">
        <f t="shared" si="861"/>
        <v>0</v>
      </c>
      <c r="M452" s="98">
        <f t="shared" si="862"/>
        <v>10</v>
      </c>
      <c r="N452" s="97"/>
      <c r="O452" s="97"/>
      <c r="P452" s="97">
        <f>$H443</f>
        <v>0</v>
      </c>
      <c r="Q452" s="98">
        <f t="shared" si="928"/>
        <v>10</v>
      </c>
      <c r="R452" s="97">
        <f t="shared" si="863"/>
        <v>105.87231873866266</v>
      </c>
      <c r="S452" s="97">
        <f t="shared" si="864"/>
        <v>110.42676953286508</v>
      </c>
      <c r="T452" s="97">
        <f t="shared" si="865"/>
        <v>-4.5544507942024239</v>
      </c>
      <c r="U452" s="97" t="str">
        <f t="shared" si="866"/>
        <v>QSOS</v>
      </c>
      <c r="V452" s="97">
        <f t="shared" si="867"/>
        <v>249.57323046713492</v>
      </c>
      <c r="W452" s="97">
        <f t="shared" si="533"/>
        <v>440</v>
      </c>
      <c r="X452" s="97">
        <f>SIN((90-$Y$9)*$AE$8)*TAN($AE$9*$AE$8)/TAN((90-'C'!$F329)*$AE$8)</f>
        <v>-0.90157239324311944</v>
      </c>
      <c r="Y452" s="97">
        <f t="shared" si="868"/>
        <v>3.9313065427916092</v>
      </c>
      <c r="Z452" s="97">
        <f t="shared" si="869"/>
        <v>2.2206545302661578</v>
      </c>
      <c r="AA452" s="97">
        <f t="shared" si="870"/>
        <v>-23.953430679083887</v>
      </c>
      <c r="AB452" s="97">
        <f t="shared" si="871"/>
        <v>63.235932093769605</v>
      </c>
      <c r="AC452" s="97">
        <f t="shared" si="872"/>
        <v>-87.189362772853485</v>
      </c>
      <c r="AD452" s="97">
        <f t="shared" si="873"/>
        <v>140.71749858531427</v>
      </c>
      <c r="AE452" s="97">
        <f>(COS( 90.833*$AE$8)-SIN($Y$9*$AE$8)*SIN('C'!$F329*$AE$8))/COS($Y$9*$AE$8)/COS('C'!$F329*$AE$8)</f>
        <v>0.19342500964535461</v>
      </c>
      <c r="AF452" s="97">
        <f t="shared" si="874"/>
        <v>78.847268291787699</v>
      </c>
      <c r="AG452" s="97">
        <f>('C'!$E329+$AG$9+$AA$9/15)</f>
        <v>11.919777777777778</v>
      </c>
      <c r="AH452" s="97">
        <f t="shared" si="875"/>
        <v>0</v>
      </c>
      <c r="AI452" s="97">
        <f t="shared" si="876"/>
        <v>0</v>
      </c>
      <c r="AJ452" s="97">
        <f t="shared" si="877"/>
        <v>0</v>
      </c>
      <c r="AK452" s="97">
        <f t="shared" si="878"/>
        <v>0</v>
      </c>
      <c r="AL452" s="97">
        <f t="shared" si="879"/>
        <v>0</v>
      </c>
      <c r="AM452" s="97"/>
      <c r="AN452" s="97"/>
      <c r="AO452" s="97">
        <f t="shared" si="880"/>
        <v>0</v>
      </c>
      <c r="AP452" s="97">
        <f>SIN((90-$Y$9)*$AE$8)*TAN($AC$10*$AE$8)/TAN((90-'C'!$F329)*$AE$8)</f>
        <v>7.2888994835690876E-2</v>
      </c>
      <c r="AQ452" s="97">
        <f t="shared" si="881"/>
        <v>2.5695650812758871E-2</v>
      </c>
      <c r="AR452" s="97">
        <f t="shared" si="882"/>
        <v>1.0127663357422376</v>
      </c>
      <c r="AS452" s="97">
        <f t="shared" si="883"/>
        <v>4.1271568148525377</v>
      </c>
      <c r="AT452" s="97">
        <f t="shared" si="884"/>
        <v>-9.106959298875525</v>
      </c>
      <c r="AU452" s="97">
        <f t="shared" si="885"/>
        <v>13.234116113728064</v>
      </c>
      <c r="AV452" s="97">
        <f t="shared" si="886"/>
        <v>184.979802484023</v>
      </c>
      <c r="AW452" s="97" t="s">
        <v>8053</v>
      </c>
      <c r="AX452" s="97" t="s">
        <v>8053</v>
      </c>
      <c r="AY452" s="97" t="s">
        <v>8053</v>
      </c>
      <c r="AZ452" s="97">
        <f t="shared" si="887"/>
        <v>11.037503370195907</v>
      </c>
      <c r="BA452" s="97">
        <f t="shared" si="888"/>
        <v>11.037503370195907</v>
      </c>
      <c r="BB452" s="97">
        <f t="shared" si="889"/>
        <v>0.45989597375816277</v>
      </c>
      <c r="BC452" s="97">
        <f t="shared" si="890"/>
        <v>0</v>
      </c>
      <c r="BD452" s="97">
        <f t="shared" si="891"/>
        <v>0</v>
      </c>
      <c r="BE452" s="97">
        <f t="shared" si="892"/>
        <v>0</v>
      </c>
      <c r="BF452" s="97">
        <f>SIN((90-$Y$9)*$AE$8)*TAN($AC$9*$AE$8)/TAN((90-'C'!$F329)*$AE$8)</f>
        <v>0.90157239324311977</v>
      </c>
      <c r="BG452" s="97">
        <f t="shared" si="893"/>
        <v>3.9313065427916136</v>
      </c>
      <c r="BH452" s="97">
        <f t="shared" si="894"/>
        <v>2.2206545302661587</v>
      </c>
      <c r="BI452" s="97">
        <f t="shared" si="895"/>
        <v>23.953430679083887</v>
      </c>
      <c r="BJ452" s="97">
        <f t="shared" si="896"/>
        <v>-63.235932093769613</v>
      </c>
      <c r="BK452" s="97">
        <f t="shared" si="897"/>
        <v>87.189362772853499</v>
      </c>
      <c r="BL452" s="97">
        <f t="shared" si="898"/>
        <v>219.28250141468573</v>
      </c>
      <c r="BM452" s="97" t="s">
        <v>8053</v>
      </c>
      <c r="BN452" s="97" t="s">
        <v>8053</v>
      </c>
      <c r="BO452" s="97" t="s">
        <v>8053</v>
      </c>
      <c r="BP452" s="97">
        <f t="shared" si="899"/>
        <v>0</v>
      </c>
      <c r="BQ452" s="97">
        <f t="shared" si="900"/>
        <v>0</v>
      </c>
      <c r="BR452" s="97">
        <f t="shared" si="901"/>
        <v>0</v>
      </c>
      <c r="BS452" s="97">
        <f t="shared" si="902"/>
        <v>0</v>
      </c>
      <c r="BT452" s="97">
        <f t="shared" si="903"/>
        <v>0</v>
      </c>
      <c r="BU452" s="97">
        <f t="shared" si="904"/>
        <v>0</v>
      </c>
      <c r="BV452" s="97">
        <f>SIN((90-$Y$9)*$AE$8)*TAN($AE$10*$AE$8)/TAN((90-'C'!$F329)*$AE$8)</f>
        <v>-7.2888994835690862E-2</v>
      </c>
      <c r="BW452" s="97">
        <f t="shared" si="905"/>
        <v>2.5695650812758864E-2</v>
      </c>
      <c r="BX452" s="97">
        <f t="shared" si="906"/>
        <v>1.0127663357422376</v>
      </c>
      <c r="BY452" s="97">
        <f t="shared" si="907"/>
        <v>-4.1271568148525368</v>
      </c>
      <c r="BZ452" s="97">
        <f t="shared" si="908"/>
        <v>9.1069592988755232</v>
      </c>
      <c r="CA452" s="97">
        <f t="shared" si="909"/>
        <v>-13.23411611372806</v>
      </c>
      <c r="CB452" s="97">
        <f t="shared" si="910"/>
        <v>175.020197515977</v>
      </c>
      <c r="CC452" s="97" t="s">
        <v>8053</v>
      </c>
      <c r="CD452" s="97" t="s">
        <v>8053</v>
      </c>
      <c r="CE452" s="97" t="s">
        <v>8053</v>
      </c>
      <c r="CF452" s="97">
        <f t="shared" si="911"/>
        <v>0</v>
      </c>
      <c r="CG452" s="97">
        <f t="shared" si="912"/>
        <v>0</v>
      </c>
      <c r="CH452" s="97">
        <f t="shared" si="913"/>
        <v>0</v>
      </c>
      <c r="CI452" s="97">
        <f t="shared" si="914"/>
        <v>0</v>
      </c>
      <c r="CJ452" s="97">
        <f t="shared" si="915"/>
        <v>0</v>
      </c>
      <c r="CK452" s="97">
        <f t="shared" si="916"/>
        <v>0</v>
      </c>
      <c r="CL452" s="97">
        <f>90-'C'!$F329</f>
        <v>107.24299999999999</v>
      </c>
      <c r="CM452" s="97">
        <v>10</v>
      </c>
      <c r="CN452" s="97"/>
      <c r="CO452" s="97"/>
      <c r="CP452" s="97">
        <f>$H443</f>
        <v>0</v>
      </c>
      <c r="CQ452" s="97"/>
      <c r="CR452" s="97" t="s">
        <v>8218</v>
      </c>
      <c r="CS452" s="97">
        <f t="shared" si="917"/>
        <v>10</v>
      </c>
      <c r="CT452" s="97">
        <f t="shared" si="918"/>
        <v>34.31666666666667</v>
      </c>
      <c r="CU452" s="97">
        <f>'C'!F329</f>
        <v>-17.242999999999999</v>
      </c>
      <c r="CV452" s="97">
        <f t="shared" si="919"/>
        <v>3.1415926535897931</v>
      </c>
      <c r="CW452" s="97">
        <f t="shared" si="920"/>
        <v>1.7453292519943295E-2</v>
      </c>
      <c r="CX452" s="97">
        <f t="shared" si="921"/>
        <v>57.295779513082323</v>
      </c>
      <c r="CY452" s="97">
        <f t="shared" si="922"/>
        <v>0.59893882164272083</v>
      </c>
      <c r="CZ452" s="97">
        <f t="shared" si="923"/>
        <v>-0.3009471229213822</v>
      </c>
      <c r="DA452" s="97">
        <f t="shared" si="924"/>
        <v>1.3761444378950205</v>
      </c>
      <c r="DB452" s="97">
        <f t="shared" si="925"/>
        <v>-69.57323046713492</v>
      </c>
      <c r="DC452" s="97">
        <f t="shared" si="926"/>
        <v>110.42676953286508</v>
      </c>
      <c r="DD452" s="97">
        <f t="shared" si="927"/>
        <v>249.57323046713492</v>
      </c>
      <c r="DE452" s="97"/>
      <c r="DF452" s="97"/>
      <c r="DG452" s="97"/>
      <c r="DH452" s="97"/>
      <c r="DI452" s="97"/>
      <c r="DJ452" s="97"/>
      <c r="DK452" s="97"/>
      <c r="DL452" s="97"/>
      <c r="DM452" s="97"/>
      <c r="DN452" s="97"/>
      <c r="DO452" s="97"/>
    </row>
    <row r="453" spans="1:119" ht="30" customHeight="1" x14ac:dyDescent="0.2">
      <c r="A453" s="97">
        <f t="shared" si="850"/>
        <v>0</v>
      </c>
      <c r="B453" s="97">
        <f t="shared" si="851"/>
        <v>0</v>
      </c>
      <c r="C453" s="98">
        <f t="shared" si="852"/>
        <v>0</v>
      </c>
      <c r="D453" s="97">
        <f t="shared" si="853"/>
        <v>0.4597419291145064</v>
      </c>
      <c r="E453" s="97">
        <f t="shared" si="854"/>
        <v>0</v>
      </c>
      <c r="F453" s="98">
        <f t="shared" si="855"/>
        <v>0.4597419291145064</v>
      </c>
      <c r="G453" s="97">
        <f t="shared" si="856"/>
        <v>0</v>
      </c>
      <c r="H453" s="97">
        <f t="shared" si="857"/>
        <v>0</v>
      </c>
      <c r="I453" s="98">
        <f t="shared" si="858"/>
        <v>0</v>
      </c>
      <c r="J453" s="97">
        <f t="shared" si="859"/>
        <v>0</v>
      </c>
      <c r="K453" s="97">
        <f t="shared" si="860"/>
        <v>0</v>
      </c>
      <c r="L453" s="98">
        <f t="shared" si="861"/>
        <v>0</v>
      </c>
      <c r="M453" s="98">
        <f t="shared" si="862"/>
        <v>11</v>
      </c>
      <c r="N453" s="97" t="s">
        <v>8187</v>
      </c>
      <c r="O453" s="97"/>
      <c r="P453" s="97"/>
      <c r="Q453" s="98">
        <f t="shared" si="928"/>
        <v>11</v>
      </c>
      <c r="R453" s="97">
        <f t="shared" si="863"/>
        <v>105.87231873866266</v>
      </c>
      <c r="S453" s="97">
        <f t="shared" si="864"/>
        <v>110.76749210707196</v>
      </c>
      <c r="T453" s="97">
        <f t="shared" si="865"/>
        <v>-4.8951733684093028</v>
      </c>
      <c r="U453" s="97" t="str">
        <f t="shared" si="866"/>
        <v>QSOS</v>
      </c>
      <c r="V453" s="97">
        <f t="shared" si="867"/>
        <v>249.23250789292803</v>
      </c>
      <c r="W453" s="97">
        <f t="shared" si="533"/>
        <v>441</v>
      </c>
      <c r="X453" s="97">
        <f>SIN((90-$Y$9)*$AE$8)*TAN($AE$9*$AE$8)/TAN((90-'C'!$F330)*$AE$8)</f>
        <v>-0.91693612207580022</v>
      </c>
      <c r="Y453" s="97">
        <f t="shared" si="868"/>
        <v>3.9313065427916092</v>
      </c>
      <c r="Z453" s="97">
        <f t="shared" si="869"/>
        <v>2.2206545302661578</v>
      </c>
      <c r="AA453" s="97">
        <f t="shared" si="870"/>
        <v>-24.387928356878319</v>
      </c>
      <c r="AB453" s="97">
        <f t="shared" si="871"/>
        <v>63.235932093769605</v>
      </c>
      <c r="AC453" s="97">
        <f t="shared" si="872"/>
        <v>-87.623860450647925</v>
      </c>
      <c r="AD453" s="97">
        <f t="shared" si="873"/>
        <v>141.15199626310871</v>
      </c>
      <c r="AE453" s="97">
        <f>(COS( 90.833*$AE$8)-SIN($Y$9*$AE$8)*SIN('C'!$F330*$AE$8))/COS($Y$9*$AE$8)/COS('C'!$F330*$AE$8)</f>
        <v>0.19700743314740912</v>
      </c>
      <c r="AF453" s="97">
        <f t="shared" si="874"/>
        <v>78.637983831951772</v>
      </c>
      <c r="AG453" s="97">
        <f>('C'!$E330+$AG$9+$AA$9/15)</f>
        <v>11.920777777777779</v>
      </c>
      <c r="AH453" s="97">
        <f t="shared" si="875"/>
        <v>0</v>
      </c>
      <c r="AI453" s="97">
        <f t="shared" si="876"/>
        <v>0</v>
      </c>
      <c r="AJ453" s="97">
        <f t="shared" si="877"/>
        <v>0</v>
      </c>
      <c r="AK453" s="97">
        <f t="shared" si="878"/>
        <v>0</v>
      </c>
      <c r="AL453" s="97">
        <f t="shared" si="879"/>
        <v>0</v>
      </c>
      <c r="AM453" s="97"/>
      <c r="AN453" s="97"/>
      <c r="AO453" s="97">
        <f t="shared" si="880"/>
        <v>0</v>
      </c>
      <c r="AP453" s="97">
        <f>SIN((90-$Y$9)*$AE$8)*TAN($AC$10*$AE$8)/TAN((90-'C'!$F330)*$AE$8)</f>
        <v>7.4131098919550331E-2</v>
      </c>
      <c r="AQ453" s="97">
        <f t="shared" si="881"/>
        <v>2.5695650812758871E-2</v>
      </c>
      <c r="AR453" s="97">
        <f t="shared" si="882"/>
        <v>1.0127663357422376</v>
      </c>
      <c r="AS453" s="97">
        <f t="shared" si="883"/>
        <v>4.1976128865688507</v>
      </c>
      <c r="AT453" s="97">
        <f t="shared" si="884"/>
        <v>-9.106959298875525</v>
      </c>
      <c r="AU453" s="97">
        <f t="shared" si="885"/>
        <v>13.304572185444375</v>
      </c>
      <c r="AV453" s="97">
        <f t="shared" si="886"/>
        <v>184.90934641230666</v>
      </c>
      <c r="AW453" s="97" t="s">
        <v>8053</v>
      </c>
      <c r="AX453" s="97" t="s">
        <v>8053</v>
      </c>
      <c r="AY453" s="97" t="s">
        <v>8053</v>
      </c>
      <c r="AZ453" s="97">
        <f t="shared" si="887"/>
        <v>11.033806298748154</v>
      </c>
      <c r="BA453" s="97">
        <f t="shared" si="888"/>
        <v>11.033806298748154</v>
      </c>
      <c r="BB453" s="97">
        <f t="shared" si="889"/>
        <v>0.4597419291145064</v>
      </c>
      <c r="BC453" s="97">
        <f t="shared" si="890"/>
        <v>0</v>
      </c>
      <c r="BD453" s="97">
        <f t="shared" si="891"/>
        <v>0</v>
      </c>
      <c r="BE453" s="97">
        <f t="shared" si="892"/>
        <v>0</v>
      </c>
      <c r="BF453" s="97">
        <f>SIN((90-$Y$9)*$AE$8)*TAN($AC$9*$AE$8)/TAN((90-'C'!$F330)*$AE$8)</f>
        <v>0.91693612207580055</v>
      </c>
      <c r="BG453" s="97">
        <f t="shared" si="893"/>
        <v>3.9313065427916136</v>
      </c>
      <c r="BH453" s="97">
        <f t="shared" si="894"/>
        <v>2.2206545302661587</v>
      </c>
      <c r="BI453" s="97">
        <f t="shared" si="895"/>
        <v>24.387928356878319</v>
      </c>
      <c r="BJ453" s="97">
        <f t="shared" si="896"/>
        <v>-63.235932093769613</v>
      </c>
      <c r="BK453" s="97">
        <f t="shared" si="897"/>
        <v>87.623860450647925</v>
      </c>
      <c r="BL453" s="97">
        <f t="shared" si="898"/>
        <v>218.84800373689129</v>
      </c>
      <c r="BM453" s="97" t="s">
        <v>8053</v>
      </c>
      <c r="BN453" s="97" t="s">
        <v>8053</v>
      </c>
      <c r="BO453" s="97" t="s">
        <v>8053</v>
      </c>
      <c r="BP453" s="97">
        <f t="shared" si="899"/>
        <v>0</v>
      </c>
      <c r="BQ453" s="97">
        <f t="shared" si="900"/>
        <v>0</v>
      </c>
      <c r="BR453" s="97">
        <f t="shared" si="901"/>
        <v>0</v>
      </c>
      <c r="BS453" s="97">
        <f t="shared" si="902"/>
        <v>0</v>
      </c>
      <c r="BT453" s="97">
        <f t="shared" si="903"/>
        <v>0</v>
      </c>
      <c r="BU453" s="97">
        <f t="shared" si="904"/>
        <v>0</v>
      </c>
      <c r="BV453" s="97">
        <f>SIN((90-$Y$9)*$AE$8)*TAN($AE$10*$AE$8)/TAN((90-'C'!$F330)*$AE$8)</f>
        <v>-7.4131098919550317E-2</v>
      </c>
      <c r="BW453" s="97">
        <f t="shared" si="905"/>
        <v>2.5695650812758864E-2</v>
      </c>
      <c r="BX453" s="97">
        <f t="shared" si="906"/>
        <v>1.0127663357422376</v>
      </c>
      <c r="BY453" s="97">
        <f t="shared" si="907"/>
        <v>-4.1976128865688507</v>
      </c>
      <c r="BZ453" s="97">
        <f t="shared" si="908"/>
        <v>9.1069592988755232</v>
      </c>
      <c r="CA453" s="97">
        <f t="shared" si="909"/>
        <v>-13.304572185444375</v>
      </c>
      <c r="CB453" s="97">
        <f t="shared" si="910"/>
        <v>175.09065358769334</v>
      </c>
      <c r="CC453" s="97" t="s">
        <v>8053</v>
      </c>
      <c r="CD453" s="97" t="s">
        <v>8053</v>
      </c>
      <c r="CE453" s="97" t="s">
        <v>8053</v>
      </c>
      <c r="CF453" s="97">
        <f t="shared" si="911"/>
        <v>0</v>
      </c>
      <c r="CG453" s="97">
        <f t="shared" si="912"/>
        <v>0</v>
      </c>
      <c r="CH453" s="97">
        <f t="shared" si="913"/>
        <v>0</v>
      </c>
      <c r="CI453" s="97">
        <f t="shared" si="914"/>
        <v>0</v>
      </c>
      <c r="CJ453" s="97">
        <f t="shared" si="915"/>
        <v>0</v>
      </c>
      <c r="CK453" s="97">
        <f t="shared" si="916"/>
        <v>0</v>
      </c>
      <c r="CL453" s="97">
        <f>90-'C'!$F330</f>
        <v>107.51900000000001</v>
      </c>
      <c r="CM453" s="97">
        <v>11</v>
      </c>
      <c r="CN453" s="97" t="s">
        <v>8187</v>
      </c>
      <c r="CO453" s="97"/>
      <c r="CP453" s="97"/>
      <c r="CQ453" s="97"/>
      <c r="CR453" s="97" t="s">
        <v>8218</v>
      </c>
      <c r="CS453" s="97">
        <f t="shared" si="917"/>
        <v>11</v>
      </c>
      <c r="CT453" s="97">
        <f t="shared" si="918"/>
        <v>34.31666666666667</v>
      </c>
      <c r="CU453" s="97">
        <f>'C'!F330</f>
        <v>-17.518999999999998</v>
      </c>
      <c r="CV453" s="97">
        <f t="shared" si="919"/>
        <v>3.1415926535897931</v>
      </c>
      <c r="CW453" s="97">
        <f t="shared" si="920"/>
        <v>1.7453292519943295E-2</v>
      </c>
      <c r="CX453" s="97">
        <f t="shared" si="921"/>
        <v>57.295779513082323</v>
      </c>
      <c r="CY453" s="97">
        <f t="shared" si="922"/>
        <v>0.59893882164272083</v>
      </c>
      <c r="CZ453" s="97">
        <f t="shared" si="923"/>
        <v>-0.30576423165688654</v>
      </c>
      <c r="DA453" s="97">
        <f t="shared" si="924"/>
        <v>1.3724917349976256</v>
      </c>
      <c r="DB453" s="97">
        <f t="shared" si="925"/>
        <v>-69.232507892928041</v>
      </c>
      <c r="DC453" s="97">
        <f t="shared" si="926"/>
        <v>110.76749210707196</v>
      </c>
      <c r="DD453" s="97">
        <f t="shared" si="927"/>
        <v>249.23250789292803</v>
      </c>
      <c r="DE453" s="97"/>
      <c r="DF453" s="97"/>
      <c r="DG453" s="97"/>
      <c r="DH453" s="97"/>
      <c r="DI453" s="97"/>
      <c r="DJ453" s="97"/>
      <c r="DK453" s="97"/>
      <c r="DL453" s="97"/>
      <c r="DM453" s="97"/>
      <c r="DN453" s="97"/>
      <c r="DO453" s="97"/>
    </row>
    <row r="454" spans="1:119" ht="30" customHeight="1" x14ac:dyDescent="0.2">
      <c r="A454" s="97">
        <f t="shared" si="850"/>
        <v>0</v>
      </c>
      <c r="B454" s="97">
        <f t="shared" si="851"/>
        <v>0</v>
      </c>
      <c r="C454" s="98">
        <f t="shared" si="852"/>
        <v>0</v>
      </c>
      <c r="D454" s="97">
        <f t="shared" si="853"/>
        <v>0.45963249943626838</v>
      </c>
      <c r="E454" s="97">
        <f t="shared" si="854"/>
        <v>0</v>
      </c>
      <c r="F454" s="98">
        <f t="shared" si="855"/>
        <v>0.45963249943626838</v>
      </c>
      <c r="G454" s="97">
        <f t="shared" si="856"/>
        <v>0</v>
      </c>
      <c r="H454" s="97">
        <f t="shared" si="857"/>
        <v>0</v>
      </c>
      <c r="I454" s="98">
        <f t="shared" si="858"/>
        <v>0</v>
      </c>
      <c r="J454" s="97">
        <f t="shared" si="859"/>
        <v>0</v>
      </c>
      <c r="K454" s="97">
        <f t="shared" si="860"/>
        <v>0</v>
      </c>
      <c r="L454" s="98">
        <f t="shared" si="861"/>
        <v>0</v>
      </c>
      <c r="M454" s="98">
        <f t="shared" si="862"/>
        <v>12</v>
      </c>
      <c r="N454" s="97"/>
      <c r="O454" s="97" t="s">
        <v>8188</v>
      </c>
      <c r="P454" s="97"/>
      <c r="Q454" s="98">
        <f t="shared" si="928"/>
        <v>12</v>
      </c>
      <c r="R454" s="97">
        <f t="shared" si="863"/>
        <v>105.87231873866266</v>
      </c>
      <c r="S454" s="97">
        <f t="shared" si="864"/>
        <v>111.10228600890932</v>
      </c>
      <c r="T454" s="97">
        <f t="shared" si="865"/>
        <v>-5.2299672702466609</v>
      </c>
      <c r="U454" s="97" t="str">
        <f t="shared" si="866"/>
        <v>QSOS</v>
      </c>
      <c r="V454" s="97">
        <f t="shared" si="867"/>
        <v>248.89771399109068</v>
      </c>
      <c r="W454" s="97">
        <f t="shared" si="533"/>
        <v>442</v>
      </c>
      <c r="X454" s="97">
        <f>SIN((90-$Y$9)*$AE$8)*TAN($AE$9*$AE$8)/TAN((90-'C'!$F331)*$AE$8)</f>
        <v>-0.93206704832029763</v>
      </c>
      <c r="Y454" s="97">
        <f t="shared" si="868"/>
        <v>3.9313065427916092</v>
      </c>
      <c r="Z454" s="97">
        <f t="shared" si="869"/>
        <v>2.2206545302661578</v>
      </c>
      <c r="AA454" s="97">
        <f t="shared" si="870"/>
        <v>-24.817307132308954</v>
      </c>
      <c r="AB454" s="97">
        <f t="shared" si="871"/>
        <v>63.235932093769605</v>
      </c>
      <c r="AC454" s="97">
        <f t="shared" si="872"/>
        <v>-88.05323922607856</v>
      </c>
      <c r="AD454" s="97">
        <f t="shared" si="873"/>
        <v>141.58137503853933</v>
      </c>
      <c r="AE454" s="97">
        <f>(COS( 90.833*$AE$8)-SIN($Y$9*$AE$8)*SIN('C'!$F331*$AE$8))/COS($Y$9*$AE$8)/COS('C'!$F331*$AE$8)</f>
        <v>0.20053515574706823</v>
      </c>
      <c r="AF454" s="97">
        <f t="shared" si="874"/>
        <v>78.431744779101422</v>
      </c>
      <c r="AG454" s="97">
        <f>('C'!$E331+$AG$9+$AA$9/15)</f>
        <v>11.922777777777778</v>
      </c>
      <c r="AH454" s="97">
        <f t="shared" si="875"/>
        <v>0</v>
      </c>
      <c r="AI454" s="97">
        <f t="shared" si="876"/>
        <v>0</v>
      </c>
      <c r="AJ454" s="97">
        <f t="shared" si="877"/>
        <v>0</v>
      </c>
      <c r="AK454" s="97">
        <f t="shared" si="878"/>
        <v>0</v>
      </c>
      <c r="AL454" s="97">
        <f t="shared" si="879"/>
        <v>0</v>
      </c>
      <c r="AM454" s="97"/>
      <c r="AN454" s="97"/>
      <c r="AO454" s="97">
        <f t="shared" si="880"/>
        <v>0</v>
      </c>
      <c r="AP454" s="97">
        <f>SIN((90-$Y$9)*$AE$8)*TAN($AC$10*$AE$8)/TAN((90-'C'!$F331)*$AE$8)</f>
        <v>7.5354381723194253E-2</v>
      </c>
      <c r="AQ454" s="97">
        <f t="shared" si="881"/>
        <v>2.5695650812758871E-2</v>
      </c>
      <c r="AR454" s="97">
        <f t="shared" si="882"/>
        <v>1.0127663357422376</v>
      </c>
      <c r="AS454" s="97">
        <f t="shared" si="883"/>
        <v>4.267007570734533</v>
      </c>
      <c r="AT454" s="97">
        <f t="shared" si="884"/>
        <v>-9.106959298875525</v>
      </c>
      <c r="AU454" s="97">
        <f t="shared" si="885"/>
        <v>13.373966869610058</v>
      </c>
      <c r="AV454" s="97">
        <f t="shared" si="886"/>
        <v>184.83995172814099</v>
      </c>
      <c r="AW454" s="97" t="s">
        <v>8053</v>
      </c>
      <c r="AX454" s="97" t="s">
        <v>8053</v>
      </c>
      <c r="AY454" s="97" t="s">
        <v>8053</v>
      </c>
      <c r="AZ454" s="97">
        <f t="shared" si="887"/>
        <v>11.031179986470441</v>
      </c>
      <c r="BA454" s="97">
        <f t="shared" si="888"/>
        <v>11.031179986470441</v>
      </c>
      <c r="BB454" s="97">
        <f t="shared" si="889"/>
        <v>0.45963249943626838</v>
      </c>
      <c r="BC454" s="97">
        <f t="shared" si="890"/>
        <v>0</v>
      </c>
      <c r="BD454" s="97">
        <f t="shared" si="891"/>
        <v>0</v>
      </c>
      <c r="BE454" s="97">
        <f t="shared" si="892"/>
        <v>0</v>
      </c>
      <c r="BF454" s="97">
        <f>SIN((90-$Y$9)*$AE$8)*TAN($AC$9*$AE$8)/TAN((90-'C'!$F331)*$AE$8)</f>
        <v>0.93206704832029807</v>
      </c>
      <c r="BG454" s="97">
        <f t="shared" si="893"/>
        <v>3.9313065427916136</v>
      </c>
      <c r="BH454" s="97">
        <f t="shared" si="894"/>
        <v>2.2206545302661587</v>
      </c>
      <c r="BI454" s="97">
        <f t="shared" si="895"/>
        <v>24.817307132308962</v>
      </c>
      <c r="BJ454" s="97">
        <f t="shared" si="896"/>
        <v>-63.235932093769613</v>
      </c>
      <c r="BK454" s="97">
        <f t="shared" si="897"/>
        <v>88.053239226078574</v>
      </c>
      <c r="BL454" s="97">
        <f t="shared" si="898"/>
        <v>218.41862496146064</v>
      </c>
      <c r="BM454" s="97" t="s">
        <v>8053</v>
      </c>
      <c r="BN454" s="97" t="s">
        <v>8053</v>
      </c>
      <c r="BO454" s="97" t="s">
        <v>8053</v>
      </c>
      <c r="BP454" s="97">
        <f t="shared" si="899"/>
        <v>0</v>
      </c>
      <c r="BQ454" s="97">
        <f t="shared" si="900"/>
        <v>0</v>
      </c>
      <c r="BR454" s="97">
        <f t="shared" si="901"/>
        <v>0</v>
      </c>
      <c r="BS454" s="97">
        <f t="shared" si="902"/>
        <v>0</v>
      </c>
      <c r="BT454" s="97">
        <f t="shared" si="903"/>
        <v>0</v>
      </c>
      <c r="BU454" s="97">
        <f t="shared" si="904"/>
        <v>0</v>
      </c>
      <c r="BV454" s="97">
        <f>SIN((90-$Y$9)*$AE$8)*TAN($AE$10*$AE$8)/TAN((90-'C'!$F331)*$AE$8)</f>
        <v>-7.5354381723194225E-2</v>
      </c>
      <c r="BW454" s="97">
        <f t="shared" si="905"/>
        <v>2.5695650812758864E-2</v>
      </c>
      <c r="BX454" s="97">
        <f t="shared" si="906"/>
        <v>1.0127663357422376</v>
      </c>
      <c r="BY454" s="97">
        <f t="shared" si="907"/>
        <v>-4.2670075707345312</v>
      </c>
      <c r="BZ454" s="97">
        <f t="shared" si="908"/>
        <v>9.1069592988755232</v>
      </c>
      <c r="CA454" s="97">
        <f t="shared" si="909"/>
        <v>-13.373966869610054</v>
      </c>
      <c r="CB454" s="97">
        <f t="shared" si="910"/>
        <v>175.16004827185901</v>
      </c>
      <c r="CC454" s="97" t="s">
        <v>8053</v>
      </c>
      <c r="CD454" s="97" t="s">
        <v>8053</v>
      </c>
      <c r="CE454" s="97" t="s">
        <v>8053</v>
      </c>
      <c r="CF454" s="97">
        <f t="shared" si="911"/>
        <v>0</v>
      </c>
      <c r="CG454" s="97">
        <f t="shared" si="912"/>
        <v>0</v>
      </c>
      <c r="CH454" s="97">
        <f t="shared" si="913"/>
        <v>0</v>
      </c>
      <c r="CI454" s="97">
        <f t="shared" si="914"/>
        <v>0</v>
      </c>
      <c r="CJ454" s="97">
        <f t="shared" si="915"/>
        <v>0</v>
      </c>
      <c r="CK454" s="97">
        <f t="shared" si="916"/>
        <v>0</v>
      </c>
      <c r="CL454" s="97">
        <f>90-'C'!$F331</f>
        <v>107.78999999999999</v>
      </c>
      <c r="CM454" s="97">
        <v>12</v>
      </c>
      <c r="CN454" s="97"/>
      <c r="CO454" s="97" t="s">
        <v>8188</v>
      </c>
      <c r="CP454" s="97"/>
      <c r="CQ454" s="97"/>
      <c r="CR454" s="97" t="s">
        <v>8218</v>
      </c>
      <c r="CS454" s="97">
        <f t="shared" si="917"/>
        <v>12</v>
      </c>
      <c r="CT454" s="97">
        <f t="shared" si="918"/>
        <v>34.31666666666667</v>
      </c>
      <c r="CU454" s="97">
        <f>'C'!F331</f>
        <v>-17.79</v>
      </c>
      <c r="CV454" s="97">
        <f t="shared" si="919"/>
        <v>3.1415926535897931</v>
      </c>
      <c r="CW454" s="97">
        <f t="shared" si="920"/>
        <v>1.7453292519943295E-2</v>
      </c>
      <c r="CX454" s="97">
        <f t="shared" si="921"/>
        <v>57.295779513082323</v>
      </c>
      <c r="CY454" s="97">
        <f t="shared" si="922"/>
        <v>0.59893882164272083</v>
      </c>
      <c r="CZ454" s="97">
        <f t="shared" si="923"/>
        <v>-0.31049407392979123</v>
      </c>
      <c r="DA454" s="97">
        <f t="shared" si="924"/>
        <v>1.3688921844791924</v>
      </c>
      <c r="DB454" s="97">
        <f t="shared" si="925"/>
        <v>-68.897713991090683</v>
      </c>
      <c r="DC454" s="97">
        <f t="shared" si="926"/>
        <v>111.10228600890932</v>
      </c>
      <c r="DD454" s="97">
        <f t="shared" si="927"/>
        <v>248.89771399109068</v>
      </c>
      <c r="DE454" s="97"/>
      <c r="DF454" s="97"/>
      <c r="DG454" s="97"/>
      <c r="DH454" s="97"/>
      <c r="DI454" s="97"/>
      <c r="DJ454" s="97"/>
      <c r="DK454" s="97"/>
      <c r="DL454" s="97"/>
      <c r="DM454" s="97"/>
      <c r="DN454" s="97"/>
      <c r="DO454" s="97"/>
    </row>
    <row r="455" spans="1:119" ht="30" customHeight="1" x14ac:dyDescent="0.2">
      <c r="A455" s="97">
        <f t="shared" si="850"/>
        <v>0</v>
      </c>
      <c r="B455" s="97">
        <f t="shared" si="851"/>
        <v>0</v>
      </c>
      <c r="C455" s="98">
        <f t="shared" si="852"/>
        <v>0</v>
      </c>
      <c r="D455" s="97">
        <f t="shared" si="853"/>
        <v>0.45956699148981689</v>
      </c>
      <c r="E455" s="97">
        <f t="shared" si="854"/>
        <v>0</v>
      </c>
      <c r="F455" s="98">
        <f t="shared" si="855"/>
        <v>0.45956699148981689</v>
      </c>
      <c r="G455" s="97">
        <f t="shared" si="856"/>
        <v>0</v>
      </c>
      <c r="H455" s="97">
        <f t="shared" si="857"/>
        <v>0</v>
      </c>
      <c r="I455" s="98">
        <f t="shared" si="858"/>
        <v>0</v>
      </c>
      <c r="J455" s="97">
        <f t="shared" si="859"/>
        <v>0</v>
      </c>
      <c r="K455" s="97">
        <f t="shared" si="860"/>
        <v>0</v>
      </c>
      <c r="L455" s="98">
        <f t="shared" si="861"/>
        <v>0</v>
      </c>
      <c r="M455" s="98">
        <f t="shared" si="862"/>
        <v>13</v>
      </c>
      <c r="N455" s="97"/>
      <c r="O455" s="97"/>
      <c r="P455" s="97">
        <f>$D443</f>
        <v>0.46152719310614604</v>
      </c>
      <c r="Q455" s="98">
        <f t="shared" si="928"/>
        <v>13</v>
      </c>
      <c r="R455" s="97">
        <f t="shared" si="863"/>
        <v>105.87231873866266</v>
      </c>
      <c r="S455" s="97">
        <f t="shared" si="864"/>
        <v>111.4323800532801</v>
      </c>
      <c r="T455" s="97">
        <f t="shared" si="865"/>
        <v>-5.5600613146174425</v>
      </c>
      <c r="U455" s="97" t="str">
        <f t="shared" si="866"/>
        <v>QSOS</v>
      </c>
      <c r="V455" s="97">
        <f t="shared" si="867"/>
        <v>248.5676199467199</v>
      </c>
      <c r="W455" s="97">
        <f t="shared" si="533"/>
        <v>443</v>
      </c>
      <c r="X455" s="97">
        <f>SIN((90-$Y$9)*$AE$8)*TAN($AE$9*$AE$8)/TAN((90-'C'!$F332)*$AE$8)</f>
        <v>-0.94701962001688578</v>
      </c>
      <c r="Y455" s="97">
        <f t="shared" si="868"/>
        <v>3.9313065427916092</v>
      </c>
      <c r="Z455" s="97">
        <f t="shared" si="869"/>
        <v>2.2206545302661578</v>
      </c>
      <c r="AA455" s="97">
        <f t="shared" si="870"/>
        <v>-25.2430914169712</v>
      </c>
      <c r="AB455" s="97">
        <f t="shared" si="871"/>
        <v>63.235932093769605</v>
      </c>
      <c r="AC455" s="97">
        <f t="shared" si="872"/>
        <v>-88.479023510740802</v>
      </c>
      <c r="AD455" s="97">
        <f t="shared" si="873"/>
        <v>142.00715932320159</v>
      </c>
      <c r="AE455" s="97">
        <f>(COS( 90.833*$AE$8)-SIN($Y$9*$AE$8)*SIN('C'!$F332*$AE$8))/COS($Y$9*$AE$8)/COS('C'!$F332*$AE$8)</f>
        <v>0.20402089055250563</v>
      </c>
      <c r="AF455" s="97">
        <f t="shared" si="874"/>
        <v>78.22781107794907</v>
      </c>
      <c r="AG455" s="97">
        <f>('C'!$E332+$AG$9+$AA$9/15)</f>
        <v>11.925777777777778</v>
      </c>
      <c r="AH455" s="97">
        <f t="shared" si="875"/>
        <v>0</v>
      </c>
      <c r="AI455" s="97">
        <f t="shared" si="876"/>
        <v>0</v>
      </c>
      <c r="AJ455" s="97">
        <f t="shared" si="877"/>
        <v>0</v>
      </c>
      <c r="AK455" s="97">
        <f t="shared" si="878"/>
        <v>0</v>
      </c>
      <c r="AL455" s="97">
        <f t="shared" si="879"/>
        <v>0</v>
      </c>
      <c r="AM455" s="97"/>
      <c r="AN455" s="97"/>
      <c r="AO455" s="97">
        <f t="shared" si="880"/>
        <v>0</v>
      </c>
      <c r="AP455" s="97">
        <f>SIN((90-$Y$9)*$AE$8)*TAN($AC$10*$AE$8)/TAN((90-'C'!$F332)*$AE$8)</f>
        <v>7.6563245181460113E-2</v>
      </c>
      <c r="AQ455" s="97">
        <f t="shared" si="881"/>
        <v>2.5695650812758871E-2</v>
      </c>
      <c r="AR455" s="97">
        <f t="shared" si="882"/>
        <v>1.0127663357422376</v>
      </c>
      <c r="AS455" s="97">
        <f t="shared" si="883"/>
        <v>4.3355904314570664</v>
      </c>
      <c r="AT455" s="97">
        <f t="shared" si="884"/>
        <v>-9.106959298875525</v>
      </c>
      <c r="AU455" s="97">
        <f t="shared" si="885"/>
        <v>13.44254973033259</v>
      </c>
      <c r="AV455" s="97">
        <f t="shared" si="886"/>
        <v>184.77136886741846</v>
      </c>
      <c r="AW455" s="97" t="s">
        <v>8053</v>
      </c>
      <c r="AX455" s="97" t="s">
        <v>8053</v>
      </c>
      <c r="AY455" s="97" t="s">
        <v>8053</v>
      </c>
      <c r="AZ455" s="97">
        <f t="shared" si="887"/>
        <v>11.029607795755606</v>
      </c>
      <c r="BA455" s="97">
        <f t="shared" si="888"/>
        <v>11.029607795755606</v>
      </c>
      <c r="BB455" s="97">
        <f t="shared" si="889"/>
        <v>0.45956699148981689</v>
      </c>
      <c r="BC455" s="97">
        <f t="shared" si="890"/>
        <v>0</v>
      </c>
      <c r="BD455" s="97">
        <f t="shared" si="891"/>
        <v>0</v>
      </c>
      <c r="BE455" s="97">
        <f t="shared" si="892"/>
        <v>0</v>
      </c>
      <c r="BF455" s="97">
        <f>SIN((90-$Y$9)*$AE$8)*TAN($AC$9*$AE$8)/TAN((90-'C'!$F332)*$AE$8)</f>
        <v>0.94701962001688622</v>
      </c>
      <c r="BG455" s="97">
        <f t="shared" si="893"/>
        <v>3.9313065427916136</v>
      </c>
      <c r="BH455" s="97">
        <f t="shared" si="894"/>
        <v>2.2206545302661587</v>
      </c>
      <c r="BI455" s="97">
        <f t="shared" si="895"/>
        <v>25.2430914169712</v>
      </c>
      <c r="BJ455" s="97">
        <f t="shared" si="896"/>
        <v>-63.235932093769613</v>
      </c>
      <c r="BK455" s="97">
        <f t="shared" si="897"/>
        <v>88.479023510740817</v>
      </c>
      <c r="BL455" s="97">
        <f t="shared" si="898"/>
        <v>217.99284067679841</v>
      </c>
      <c r="BM455" s="97" t="s">
        <v>8053</v>
      </c>
      <c r="BN455" s="97" t="s">
        <v>8053</v>
      </c>
      <c r="BO455" s="97" t="s">
        <v>8053</v>
      </c>
      <c r="BP455" s="97">
        <f t="shared" si="899"/>
        <v>0</v>
      </c>
      <c r="BQ455" s="97">
        <f t="shared" si="900"/>
        <v>0</v>
      </c>
      <c r="BR455" s="97">
        <f t="shared" si="901"/>
        <v>0</v>
      </c>
      <c r="BS455" s="97">
        <f t="shared" si="902"/>
        <v>0</v>
      </c>
      <c r="BT455" s="97">
        <f t="shared" si="903"/>
        <v>0</v>
      </c>
      <c r="BU455" s="97">
        <f t="shared" si="904"/>
        <v>0</v>
      </c>
      <c r="BV455" s="97">
        <f>SIN((90-$Y$9)*$AE$8)*TAN($AE$10*$AE$8)/TAN((90-'C'!$F332)*$AE$8)</f>
        <v>-7.6563245181460099E-2</v>
      </c>
      <c r="BW455" s="97">
        <f t="shared" si="905"/>
        <v>2.5695650812758864E-2</v>
      </c>
      <c r="BX455" s="97">
        <f t="shared" si="906"/>
        <v>1.0127663357422376</v>
      </c>
      <c r="BY455" s="97">
        <f t="shared" si="907"/>
        <v>-4.3355904314570655</v>
      </c>
      <c r="BZ455" s="97">
        <f t="shared" si="908"/>
        <v>9.1069592988755232</v>
      </c>
      <c r="CA455" s="97">
        <f t="shared" si="909"/>
        <v>-13.442549730332589</v>
      </c>
      <c r="CB455" s="97">
        <f t="shared" si="910"/>
        <v>175.22863113258154</v>
      </c>
      <c r="CC455" s="97" t="s">
        <v>8053</v>
      </c>
      <c r="CD455" s="97" t="s">
        <v>8053</v>
      </c>
      <c r="CE455" s="97" t="s">
        <v>8053</v>
      </c>
      <c r="CF455" s="97">
        <f t="shared" si="911"/>
        <v>0</v>
      </c>
      <c r="CG455" s="97">
        <f t="shared" si="912"/>
        <v>0</v>
      </c>
      <c r="CH455" s="97">
        <f t="shared" si="913"/>
        <v>0</v>
      </c>
      <c r="CI455" s="97">
        <f t="shared" si="914"/>
        <v>0</v>
      </c>
      <c r="CJ455" s="97">
        <f t="shared" si="915"/>
        <v>0</v>
      </c>
      <c r="CK455" s="97">
        <f t="shared" si="916"/>
        <v>0</v>
      </c>
      <c r="CL455" s="97">
        <f>90-'C'!$F332</f>
        <v>108.057</v>
      </c>
      <c r="CM455" s="97">
        <v>13</v>
      </c>
      <c r="CN455" s="97"/>
      <c r="CO455" s="97"/>
      <c r="CP455" s="97">
        <f>$D443</f>
        <v>0.46152719310614604</v>
      </c>
      <c r="CQ455" s="97"/>
      <c r="CR455" s="97" t="s">
        <v>8218</v>
      </c>
      <c r="CS455" s="97">
        <f t="shared" si="917"/>
        <v>13</v>
      </c>
      <c r="CT455" s="97">
        <f t="shared" si="918"/>
        <v>34.31666666666667</v>
      </c>
      <c r="CU455" s="97">
        <f>'C'!F332</f>
        <v>-18.056999999999999</v>
      </c>
      <c r="CV455" s="97">
        <f t="shared" si="919"/>
        <v>3.1415926535897931</v>
      </c>
      <c r="CW455" s="97">
        <f t="shared" si="920"/>
        <v>1.7453292519943295E-2</v>
      </c>
      <c r="CX455" s="97">
        <f t="shared" si="921"/>
        <v>57.295779513082323</v>
      </c>
      <c r="CY455" s="97">
        <f t="shared" si="922"/>
        <v>0.59893882164272083</v>
      </c>
      <c r="CZ455" s="97">
        <f t="shared" si="923"/>
        <v>-0.31515410303261604</v>
      </c>
      <c r="DA455" s="97">
        <f t="shared" si="924"/>
        <v>1.3653328699383058</v>
      </c>
      <c r="DB455" s="97">
        <f t="shared" si="925"/>
        <v>-68.567619946719901</v>
      </c>
      <c r="DC455" s="97">
        <f t="shared" si="926"/>
        <v>111.4323800532801</v>
      </c>
      <c r="DD455" s="97">
        <f t="shared" si="927"/>
        <v>248.5676199467199</v>
      </c>
      <c r="DE455" s="97"/>
      <c r="DF455" s="97"/>
      <c r="DG455" s="97"/>
      <c r="DH455" s="97"/>
      <c r="DI455" s="97"/>
      <c r="DJ455" s="97"/>
      <c r="DK455" s="97"/>
      <c r="DL455" s="97"/>
      <c r="DM455" s="97"/>
      <c r="DN455" s="97"/>
      <c r="DO455" s="97"/>
    </row>
    <row r="456" spans="1:119" ht="30" customHeight="1" x14ac:dyDescent="0.2">
      <c r="A456" s="97">
        <f t="shared" si="850"/>
        <v>0</v>
      </c>
      <c r="B456" s="97">
        <f t="shared" si="851"/>
        <v>0</v>
      </c>
      <c r="C456" s="98">
        <f t="shared" si="852"/>
        <v>0</v>
      </c>
      <c r="D456" s="97">
        <f t="shared" si="853"/>
        <v>0.45946423772210482</v>
      </c>
      <c r="E456" s="97">
        <f t="shared" si="854"/>
        <v>0</v>
      </c>
      <c r="F456" s="98">
        <f t="shared" si="855"/>
        <v>0.45946423772210482</v>
      </c>
      <c r="G456" s="97">
        <f t="shared" si="856"/>
        <v>0</v>
      </c>
      <c r="H456" s="97">
        <f t="shared" si="857"/>
        <v>0</v>
      </c>
      <c r="I456" s="98">
        <f t="shared" si="858"/>
        <v>0</v>
      </c>
      <c r="J456" s="97">
        <f t="shared" si="859"/>
        <v>0</v>
      </c>
      <c r="K456" s="97">
        <f t="shared" si="860"/>
        <v>0</v>
      </c>
      <c r="L456" s="98">
        <f t="shared" si="861"/>
        <v>0</v>
      </c>
      <c r="M456" s="98">
        <f t="shared" si="862"/>
        <v>14</v>
      </c>
      <c r="N456" s="97"/>
      <c r="O456" s="97"/>
      <c r="P456" s="97">
        <f>$E443</f>
        <v>0</v>
      </c>
      <c r="Q456" s="98">
        <f t="shared" si="928"/>
        <v>14</v>
      </c>
      <c r="R456" s="97">
        <f t="shared" si="863"/>
        <v>105.87231873866266</v>
      </c>
      <c r="S456" s="97">
        <f t="shared" si="864"/>
        <v>111.75405573461833</v>
      </c>
      <c r="T456" s="97">
        <f t="shared" si="865"/>
        <v>-5.8817369959556771</v>
      </c>
      <c r="U456" s="97" t="str">
        <f t="shared" si="866"/>
        <v>QSOS</v>
      </c>
      <c r="V456" s="97">
        <f t="shared" si="867"/>
        <v>248.24594426538167</v>
      </c>
      <c r="W456" s="97">
        <f t="shared" si="533"/>
        <v>444</v>
      </c>
      <c r="X456" s="97">
        <f>SIN((90-$Y$9)*$AE$8)*TAN($AE$9*$AE$8)/TAN((90-'C'!$F333)*$AE$8)</f>
        <v>-0.96162389890575495</v>
      </c>
      <c r="Y456" s="97">
        <f t="shared" si="868"/>
        <v>3.9313065427916092</v>
      </c>
      <c r="Z456" s="97">
        <f t="shared" si="869"/>
        <v>2.2206545302661578</v>
      </c>
      <c r="AA456" s="97">
        <f t="shared" si="870"/>
        <v>-25.660402766567657</v>
      </c>
      <c r="AB456" s="97">
        <f t="shared" si="871"/>
        <v>63.235932093769605</v>
      </c>
      <c r="AC456" s="97">
        <f t="shared" si="872"/>
        <v>-88.896334860337262</v>
      </c>
      <c r="AD456" s="97">
        <f t="shared" si="873"/>
        <v>142.42447067279804</v>
      </c>
      <c r="AE456" s="97">
        <f>(COS( 90.833*$AE$8)-SIN($Y$9*$AE$8)*SIN('C'!$F333*$AE$8))/COS($Y$9*$AE$8)/COS('C'!$F333*$AE$8)</f>
        <v>0.20742504459463615</v>
      </c>
      <c r="AF456" s="97">
        <f t="shared" si="874"/>
        <v>78.028504186560056</v>
      </c>
      <c r="AG456" s="97">
        <f>('C'!$E333+$AG$9+$AA$9/15)</f>
        <v>11.927777777777781</v>
      </c>
      <c r="AH456" s="97">
        <f t="shared" si="875"/>
        <v>0</v>
      </c>
      <c r="AI456" s="97">
        <f t="shared" si="876"/>
        <v>0</v>
      </c>
      <c r="AJ456" s="97">
        <f t="shared" si="877"/>
        <v>0</v>
      </c>
      <c r="AK456" s="97">
        <f t="shared" si="878"/>
        <v>0</v>
      </c>
      <c r="AL456" s="97">
        <f t="shared" si="879"/>
        <v>0</v>
      </c>
      <c r="AM456" s="97"/>
      <c r="AN456" s="97"/>
      <c r="AO456" s="97">
        <f t="shared" si="880"/>
        <v>0</v>
      </c>
      <c r="AP456" s="97">
        <f>SIN((90-$Y$9)*$AE$8)*TAN($AC$10*$AE$8)/TAN((90-'C'!$F333)*$AE$8)</f>
        <v>7.7743950376614329E-2</v>
      </c>
      <c r="AQ456" s="97">
        <f t="shared" si="881"/>
        <v>2.5695650812758871E-2</v>
      </c>
      <c r="AR456" s="97">
        <f t="shared" si="882"/>
        <v>1.0127663357422376</v>
      </c>
      <c r="AS456" s="97">
        <f t="shared" si="883"/>
        <v>4.4025817878334363</v>
      </c>
      <c r="AT456" s="97">
        <f t="shared" si="884"/>
        <v>-9.106959298875525</v>
      </c>
      <c r="AU456" s="97">
        <f t="shared" si="885"/>
        <v>13.50954108670896</v>
      </c>
      <c r="AV456" s="97">
        <f t="shared" si="886"/>
        <v>184.70437751104208</v>
      </c>
      <c r="AW456" s="97" t="s">
        <v>8053</v>
      </c>
      <c r="AX456" s="97" t="s">
        <v>8053</v>
      </c>
      <c r="AY456" s="97" t="s">
        <v>8053</v>
      </c>
      <c r="AZ456" s="97">
        <f t="shared" si="887"/>
        <v>11.027141705330516</v>
      </c>
      <c r="BA456" s="97">
        <f t="shared" si="888"/>
        <v>11.027141705330516</v>
      </c>
      <c r="BB456" s="97">
        <f t="shared" si="889"/>
        <v>0.45946423772210482</v>
      </c>
      <c r="BC456" s="97">
        <f t="shared" si="890"/>
        <v>0</v>
      </c>
      <c r="BD456" s="97">
        <f t="shared" si="891"/>
        <v>0</v>
      </c>
      <c r="BE456" s="97">
        <f t="shared" si="892"/>
        <v>0</v>
      </c>
      <c r="BF456" s="97">
        <f>SIN((90-$Y$9)*$AE$8)*TAN($AC$9*$AE$8)/TAN((90-'C'!$F333)*$AE$8)</f>
        <v>0.96162389890575539</v>
      </c>
      <c r="BG456" s="97">
        <f t="shared" si="893"/>
        <v>3.9313065427916136</v>
      </c>
      <c r="BH456" s="97">
        <f t="shared" si="894"/>
        <v>2.2206545302661587</v>
      </c>
      <c r="BI456" s="97">
        <f t="shared" si="895"/>
        <v>25.660402766567657</v>
      </c>
      <c r="BJ456" s="97">
        <f t="shared" si="896"/>
        <v>-63.235932093769613</v>
      </c>
      <c r="BK456" s="97">
        <f t="shared" si="897"/>
        <v>88.896334860337276</v>
      </c>
      <c r="BL456" s="97">
        <f t="shared" si="898"/>
        <v>217.57552932720196</v>
      </c>
      <c r="BM456" s="97" t="s">
        <v>8053</v>
      </c>
      <c r="BN456" s="97" t="s">
        <v>8053</v>
      </c>
      <c r="BO456" s="97" t="s">
        <v>8053</v>
      </c>
      <c r="BP456" s="97">
        <f t="shared" si="899"/>
        <v>0</v>
      </c>
      <c r="BQ456" s="97">
        <f t="shared" si="900"/>
        <v>0</v>
      </c>
      <c r="BR456" s="97">
        <f t="shared" si="901"/>
        <v>0</v>
      </c>
      <c r="BS456" s="97">
        <f t="shared" si="902"/>
        <v>0</v>
      </c>
      <c r="BT456" s="97">
        <f t="shared" si="903"/>
        <v>0</v>
      </c>
      <c r="BU456" s="97">
        <f t="shared" si="904"/>
        <v>0</v>
      </c>
      <c r="BV456" s="97">
        <f>SIN((90-$Y$9)*$AE$8)*TAN($AE$10*$AE$8)/TAN((90-'C'!$F333)*$AE$8)</f>
        <v>-7.7743950376614315E-2</v>
      </c>
      <c r="BW456" s="97">
        <f t="shared" si="905"/>
        <v>2.5695650812758864E-2</v>
      </c>
      <c r="BX456" s="97">
        <f t="shared" si="906"/>
        <v>1.0127663357422376</v>
      </c>
      <c r="BY456" s="97">
        <f t="shared" si="907"/>
        <v>-4.4025817878334355</v>
      </c>
      <c r="BZ456" s="97">
        <f t="shared" si="908"/>
        <v>9.1069592988755232</v>
      </c>
      <c r="CA456" s="97">
        <f t="shared" si="909"/>
        <v>-13.509541086708959</v>
      </c>
      <c r="CB456" s="97">
        <f t="shared" si="910"/>
        <v>175.29562248895792</v>
      </c>
      <c r="CC456" s="97" t="s">
        <v>8053</v>
      </c>
      <c r="CD456" s="97" t="s">
        <v>8053</v>
      </c>
      <c r="CE456" s="97" t="s">
        <v>8053</v>
      </c>
      <c r="CF456" s="97">
        <f t="shared" si="911"/>
        <v>0</v>
      </c>
      <c r="CG456" s="97">
        <f t="shared" si="912"/>
        <v>0</v>
      </c>
      <c r="CH456" s="97">
        <f t="shared" si="913"/>
        <v>0</v>
      </c>
      <c r="CI456" s="97">
        <f t="shared" si="914"/>
        <v>0</v>
      </c>
      <c r="CJ456" s="97">
        <f t="shared" si="915"/>
        <v>0</v>
      </c>
      <c r="CK456" s="97">
        <f t="shared" si="916"/>
        <v>0</v>
      </c>
      <c r="CL456" s="97">
        <f>90-'C'!$F333</f>
        <v>108.31700000000001</v>
      </c>
      <c r="CM456" s="97">
        <v>14</v>
      </c>
      <c r="CN456" s="97"/>
      <c r="CO456" s="97"/>
      <c r="CP456" s="97">
        <f>$E443</f>
        <v>0</v>
      </c>
      <c r="CQ456" s="97"/>
      <c r="CR456" s="97" t="s">
        <v>8218</v>
      </c>
      <c r="CS456" s="97">
        <f t="shared" si="917"/>
        <v>14</v>
      </c>
      <c r="CT456" s="97">
        <f t="shared" si="918"/>
        <v>34.31666666666667</v>
      </c>
      <c r="CU456" s="97">
        <f>'C'!F333</f>
        <v>-18.317</v>
      </c>
      <c r="CV456" s="97">
        <f t="shared" si="919"/>
        <v>3.1415926535897931</v>
      </c>
      <c r="CW456" s="97">
        <f t="shared" si="920"/>
        <v>1.7453292519943295E-2</v>
      </c>
      <c r="CX456" s="97">
        <f t="shared" si="921"/>
        <v>57.295779513082323</v>
      </c>
      <c r="CY456" s="97">
        <f t="shared" si="922"/>
        <v>0.59893882164272083</v>
      </c>
      <c r="CZ456" s="97">
        <f t="shared" si="923"/>
        <v>-0.31969195908780135</v>
      </c>
      <c r="DA456" s="97">
        <f t="shared" si="924"/>
        <v>1.3618543084616528</v>
      </c>
      <c r="DB456" s="97">
        <f t="shared" si="925"/>
        <v>-68.245944265381667</v>
      </c>
      <c r="DC456" s="97">
        <f t="shared" si="926"/>
        <v>111.75405573461833</v>
      </c>
      <c r="DD456" s="97">
        <f t="shared" si="927"/>
        <v>248.24594426538167</v>
      </c>
      <c r="DE456" s="97"/>
      <c r="DF456" s="97"/>
      <c r="DG456" s="97"/>
      <c r="DH456" s="97"/>
      <c r="DI456" s="97"/>
      <c r="DJ456" s="97"/>
      <c r="DK456" s="97"/>
      <c r="DL456" s="97"/>
      <c r="DM456" s="97"/>
      <c r="DN456" s="97"/>
      <c r="DO456" s="97"/>
    </row>
    <row r="457" spans="1:119" ht="30" customHeight="1" x14ac:dyDescent="0.2">
      <c r="A457" s="97">
        <f t="shared" si="850"/>
        <v>0</v>
      </c>
      <c r="B457" s="97">
        <f t="shared" si="851"/>
        <v>0</v>
      </c>
      <c r="C457" s="98">
        <f t="shared" si="852"/>
        <v>0</v>
      </c>
      <c r="D457" s="97">
        <f t="shared" si="853"/>
        <v>0.45940545002344441</v>
      </c>
      <c r="E457" s="97">
        <f t="shared" si="854"/>
        <v>0</v>
      </c>
      <c r="F457" s="98">
        <f t="shared" si="855"/>
        <v>0.45940545002344441</v>
      </c>
      <c r="G457" s="97">
        <f t="shared" si="856"/>
        <v>0</v>
      </c>
      <c r="H457" s="97">
        <f t="shared" si="857"/>
        <v>0</v>
      </c>
      <c r="I457" s="98">
        <f t="shared" si="858"/>
        <v>0</v>
      </c>
      <c r="J457" s="97">
        <f t="shared" si="859"/>
        <v>0</v>
      </c>
      <c r="K457" s="97">
        <f t="shared" si="860"/>
        <v>0</v>
      </c>
      <c r="L457" s="98">
        <f t="shared" si="861"/>
        <v>0</v>
      </c>
      <c r="M457" s="98">
        <f t="shared" si="862"/>
        <v>15</v>
      </c>
      <c r="N457" s="97"/>
      <c r="O457" s="97"/>
      <c r="P457" s="97">
        <f>$J443</f>
        <v>0</v>
      </c>
      <c r="Q457" s="98">
        <f t="shared" si="928"/>
        <v>15</v>
      </c>
      <c r="R457" s="97">
        <f t="shared" si="863"/>
        <v>105.87231873866266</v>
      </c>
      <c r="S457" s="97">
        <f t="shared" si="864"/>
        <v>112.0710148591795</v>
      </c>
      <c r="T457" s="97">
        <f t="shared" si="865"/>
        <v>-6.1986961205168427</v>
      </c>
      <c r="U457" s="97" t="str">
        <f t="shared" si="866"/>
        <v>QSOS</v>
      </c>
      <c r="V457" s="97">
        <f t="shared" si="867"/>
        <v>247.92898514082049</v>
      </c>
      <c r="W457" s="97">
        <f t="shared" si="533"/>
        <v>445</v>
      </c>
      <c r="X457" s="97">
        <f>SIN((90-$Y$9)*$AE$8)*TAN($AE$9*$AE$8)/TAN((90-'C'!$F334)*$AE$8)</f>
        <v>-0.97604642841374478</v>
      </c>
      <c r="Y457" s="97">
        <f t="shared" si="868"/>
        <v>3.9313065427916092</v>
      </c>
      <c r="Z457" s="97">
        <f t="shared" si="869"/>
        <v>2.2206545302661578</v>
      </c>
      <c r="AA457" s="97">
        <f t="shared" si="870"/>
        <v>-26.073958686106273</v>
      </c>
      <c r="AB457" s="97">
        <f t="shared" si="871"/>
        <v>63.235932093769605</v>
      </c>
      <c r="AC457" s="97">
        <f t="shared" si="872"/>
        <v>-89.309890779875872</v>
      </c>
      <c r="AD457" s="97">
        <f t="shared" si="873"/>
        <v>142.83802659233666</v>
      </c>
      <c r="AE457" s="97">
        <f>(COS( 90.833*$AE$8)-SIN($Y$9*$AE$8)*SIN('C'!$F334*$AE$8))/COS($Y$9*$AE$8)/COS('C'!$F334*$AE$8)</f>
        <v>0.2107864605447787</v>
      </c>
      <c r="AF457" s="97">
        <f t="shared" si="874"/>
        <v>77.831555186585348</v>
      </c>
      <c r="AG457" s="97">
        <f>('C'!$E334+$AG$9+$AA$9/15)</f>
        <v>11.930777777777781</v>
      </c>
      <c r="AH457" s="97">
        <f t="shared" si="875"/>
        <v>0</v>
      </c>
      <c r="AI457" s="97">
        <f t="shared" si="876"/>
        <v>0</v>
      </c>
      <c r="AJ457" s="97">
        <f t="shared" si="877"/>
        <v>0</v>
      </c>
      <c r="AK457" s="97">
        <f t="shared" si="878"/>
        <v>0</v>
      </c>
      <c r="AL457" s="97">
        <f t="shared" si="879"/>
        <v>0</v>
      </c>
      <c r="AM457" s="97"/>
      <c r="AN457" s="97"/>
      <c r="AO457" s="97">
        <f t="shared" si="880"/>
        <v>0</v>
      </c>
      <c r="AP457" s="97">
        <f>SIN((90-$Y$9)*$AE$8)*TAN($AC$10*$AE$8)/TAN((90-'C'!$F334)*$AE$8)</f>
        <v>7.8909961765942657E-2</v>
      </c>
      <c r="AQ457" s="97">
        <f t="shared" si="881"/>
        <v>2.5695650812758871E-2</v>
      </c>
      <c r="AR457" s="97">
        <f t="shared" si="882"/>
        <v>1.0127663357422376</v>
      </c>
      <c r="AS457" s="97">
        <f t="shared" si="883"/>
        <v>4.4687453593511863</v>
      </c>
      <c r="AT457" s="97">
        <f t="shared" si="884"/>
        <v>-9.106959298875525</v>
      </c>
      <c r="AU457" s="97">
        <f t="shared" si="885"/>
        <v>13.575704658226712</v>
      </c>
      <c r="AV457" s="97">
        <f t="shared" si="886"/>
        <v>184.63821393952435</v>
      </c>
      <c r="AW457" s="97" t="s">
        <v>8053</v>
      </c>
      <c r="AX457" s="97" t="s">
        <v>8053</v>
      </c>
      <c r="AY457" s="97" t="s">
        <v>8053</v>
      </c>
      <c r="AZ457" s="97">
        <f t="shared" si="887"/>
        <v>11.025730800562666</v>
      </c>
      <c r="BA457" s="97">
        <f t="shared" si="888"/>
        <v>11.025730800562666</v>
      </c>
      <c r="BB457" s="97">
        <f t="shared" si="889"/>
        <v>0.45940545002344441</v>
      </c>
      <c r="BC457" s="97">
        <f t="shared" si="890"/>
        <v>0</v>
      </c>
      <c r="BD457" s="97">
        <f t="shared" si="891"/>
        <v>0</v>
      </c>
      <c r="BE457" s="97">
        <f t="shared" si="892"/>
        <v>0</v>
      </c>
      <c r="BF457" s="97">
        <f>SIN((90-$Y$9)*$AE$8)*TAN($AC$9*$AE$8)/TAN((90-'C'!$F334)*$AE$8)</f>
        <v>0.97604642841374523</v>
      </c>
      <c r="BG457" s="97">
        <f t="shared" si="893"/>
        <v>3.9313065427916136</v>
      </c>
      <c r="BH457" s="97">
        <f t="shared" si="894"/>
        <v>2.2206545302661587</v>
      </c>
      <c r="BI457" s="97">
        <f t="shared" si="895"/>
        <v>26.073958686106277</v>
      </c>
      <c r="BJ457" s="97">
        <f t="shared" si="896"/>
        <v>-63.235932093769613</v>
      </c>
      <c r="BK457" s="97">
        <f t="shared" si="897"/>
        <v>89.309890779875886</v>
      </c>
      <c r="BL457" s="97">
        <f t="shared" si="898"/>
        <v>217.16197340766334</v>
      </c>
      <c r="BM457" s="97" t="s">
        <v>8053</v>
      </c>
      <c r="BN457" s="97" t="s">
        <v>8053</v>
      </c>
      <c r="BO457" s="97" t="s">
        <v>8053</v>
      </c>
      <c r="BP457" s="97">
        <f t="shared" si="899"/>
        <v>0</v>
      </c>
      <c r="BQ457" s="97">
        <f t="shared" si="900"/>
        <v>0</v>
      </c>
      <c r="BR457" s="97">
        <f t="shared" si="901"/>
        <v>0</v>
      </c>
      <c r="BS457" s="97">
        <f t="shared" si="902"/>
        <v>0</v>
      </c>
      <c r="BT457" s="97">
        <f t="shared" si="903"/>
        <v>0</v>
      </c>
      <c r="BU457" s="97">
        <f t="shared" si="904"/>
        <v>0</v>
      </c>
      <c r="BV457" s="97">
        <f>SIN((90-$Y$9)*$AE$8)*TAN($AE$10*$AE$8)/TAN((90-'C'!$F334)*$AE$8)</f>
        <v>-7.8909961765942629E-2</v>
      </c>
      <c r="BW457" s="97">
        <f t="shared" si="905"/>
        <v>2.5695650812758864E-2</v>
      </c>
      <c r="BX457" s="97">
        <f t="shared" si="906"/>
        <v>1.0127663357422376</v>
      </c>
      <c r="BY457" s="97">
        <f t="shared" si="907"/>
        <v>-4.4687453593511846</v>
      </c>
      <c r="BZ457" s="97">
        <f t="shared" si="908"/>
        <v>9.1069592988755232</v>
      </c>
      <c r="CA457" s="97">
        <f t="shared" si="909"/>
        <v>-13.575704658226709</v>
      </c>
      <c r="CB457" s="97">
        <f t="shared" si="910"/>
        <v>175.36178606047565</v>
      </c>
      <c r="CC457" s="97" t="s">
        <v>8053</v>
      </c>
      <c r="CD457" s="97" t="s">
        <v>8053</v>
      </c>
      <c r="CE457" s="97" t="s">
        <v>8053</v>
      </c>
      <c r="CF457" s="97">
        <f t="shared" si="911"/>
        <v>0</v>
      </c>
      <c r="CG457" s="97">
        <f t="shared" si="912"/>
        <v>0</v>
      </c>
      <c r="CH457" s="97">
        <f t="shared" si="913"/>
        <v>0</v>
      </c>
      <c r="CI457" s="97">
        <f t="shared" si="914"/>
        <v>0</v>
      </c>
      <c r="CJ457" s="97">
        <f t="shared" si="915"/>
        <v>0</v>
      </c>
      <c r="CK457" s="97">
        <f t="shared" si="916"/>
        <v>0</v>
      </c>
      <c r="CL457" s="97">
        <f>90-'C'!$F334</f>
        <v>108.57300000000001</v>
      </c>
      <c r="CM457" s="97">
        <v>15</v>
      </c>
      <c r="CN457" s="97"/>
      <c r="CO457" s="97"/>
      <c r="CP457" s="97">
        <f>$J443</f>
        <v>0</v>
      </c>
      <c r="CQ457" s="97"/>
      <c r="CR457" s="97" t="s">
        <v>8218</v>
      </c>
      <c r="CS457" s="97">
        <f t="shared" si="917"/>
        <v>15</v>
      </c>
      <c r="CT457" s="97">
        <f t="shared" si="918"/>
        <v>34.31666666666667</v>
      </c>
      <c r="CU457" s="97">
        <f>'C'!F334</f>
        <v>-18.573</v>
      </c>
      <c r="CV457" s="97">
        <f t="shared" si="919"/>
        <v>3.1415926535897931</v>
      </c>
      <c r="CW457" s="97">
        <f t="shared" si="920"/>
        <v>1.7453292519943295E-2</v>
      </c>
      <c r="CX457" s="97">
        <f t="shared" si="921"/>
        <v>57.295779513082323</v>
      </c>
      <c r="CY457" s="97">
        <f t="shared" si="922"/>
        <v>0.59893882164272083</v>
      </c>
      <c r="CZ457" s="97">
        <f t="shared" si="923"/>
        <v>-0.32416000197290684</v>
      </c>
      <c r="DA457" s="97">
        <f t="shared" si="924"/>
        <v>1.3584168999535839</v>
      </c>
      <c r="DB457" s="97">
        <f t="shared" si="925"/>
        <v>-67.928985140820501</v>
      </c>
      <c r="DC457" s="97">
        <f t="shared" si="926"/>
        <v>112.0710148591795</v>
      </c>
      <c r="DD457" s="97">
        <f t="shared" si="927"/>
        <v>247.92898514082049</v>
      </c>
      <c r="DE457" s="97"/>
      <c r="DF457" s="97"/>
      <c r="DG457" s="97"/>
      <c r="DH457" s="97"/>
      <c r="DI457" s="97"/>
      <c r="DJ457" s="97"/>
      <c r="DK457" s="97"/>
      <c r="DL457" s="97"/>
      <c r="DM457" s="97"/>
      <c r="DN457" s="97"/>
      <c r="DO457" s="97"/>
    </row>
    <row r="458" spans="1:119" ht="30" customHeight="1" x14ac:dyDescent="0.2">
      <c r="A458" s="97">
        <f t="shared" si="850"/>
        <v>0</v>
      </c>
      <c r="B458" s="97">
        <f t="shared" si="851"/>
        <v>0</v>
      </c>
      <c r="C458" s="98">
        <f t="shared" si="852"/>
        <v>0</v>
      </c>
      <c r="D458" s="97">
        <f t="shared" si="853"/>
        <v>0.45935042044142493</v>
      </c>
      <c r="E458" s="97">
        <f t="shared" si="854"/>
        <v>0</v>
      </c>
      <c r="F458" s="98">
        <f t="shared" si="855"/>
        <v>0.45935042044142493</v>
      </c>
      <c r="G458" s="97">
        <f t="shared" si="856"/>
        <v>0</v>
      </c>
      <c r="H458" s="97">
        <f t="shared" si="857"/>
        <v>0</v>
      </c>
      <c r="I458" s="98">
        <f t="shared" si="858"/>
        <v>0</v>
      </c>
      <c r="J458" s="97">
        <f t="shared" si="859"/>
        <v>0</v>
      </c>
      <c r="K458" s="97">
        <f t="shared" si="860"/>
        <v>0</v>
      </c>
      <c r="L458" s="98">
        <f t="shared" si="861"/>
        <v>0</v>
      </c>
      <c r="M458" s="98">
        <f t="shared" si="862"/>
        <v>16</v>
      </c>
      <c r="N458" s="97"/>
      <c r="O458" s="97"/>
      <c r="P458" s="97">
        <f>$K443</f>
        <v>0</v>
      </c>
      <c r="Q458" s="98">
        <f t="shared" si="928"/>
        <v>16</v>
      </c>
      <c r="R458" s="97">
        <f t="shared" si="863"/>
        <v>105.87231873866266</v>
      </c>
      <c r="S458" s="97">
        <f t="shared" si="864"/>
        <v>112.380772455957</v>
      </c>
      <c r="T458" s="97">
        <f t="shared" si="865"/>
        <v>-6.5084537172943442</v>
      </c>
      <c r="U458" s="97" t="str">
        <f t="shared" si="866"/>
        <v>QNOS</v>
      </c>
      <c r="V458" s="97">
        <f t="shared" si="867"/>
        <v>247.61922754404299</v>
      </c>
      <c r="W458" s="97">
        <f t="shared" si="533"/>
        <v>446</v>
      </c>
      <c r="X458" s="97">
        <f>SIN((90-$Y$9)*$AE$8)*TAN($AE$9*$AE$8)/TAN((90-'C'!$F335)*$AE$8)</f>
        <v>-0.99017278223544303</v>
      </c>
      <c r="Y458" s="97">
        <f t="shared" si="868"/>
        <v>3.9313065427916092</v>
      </c>
      <c r="Z458" s="97">
        <f t="shared" si="869"/>
        <v>2.2206545302661578</v>
      </c>
      <c r="AA458" s="97">
        <f t="shared" si="870"/>
        <v>-26.480442760069124</v>
      </c>
      <c r="AB458" s="97">
        <f t="shared" si="871"/>
        <v>63.235932093769605</v>
      </c>
      <c r="AC458" s="97">
        <f t="shared" si="872"/>
        <v>-89.71637485383873</v>
      </c>
      <c r="AD458" s="97">
        <f t="shared" si="873"/>
        <v>143.24451066629953</v>
      </c>
      <c r="AE458" s="97">
        <f>(COS( 90.833*$AE$8)-SIN($Y$9*$AE$8)*SIN('C'!$F335*$AE$8))/COS($Y$9*$AE$8)/COS('C'!$F335*$AE$8)</f>
        <v>0.21407848941110871</v>
      </c>
      <c r="AF458" s="97">
        <f t="shared" si="874"/>
        <v>77.638530070889445</v>
      </c>
      <c r="AG458" s="97">
        <f>('C'!$E335+$AG$9+$AA$9/15)</f>
        <v>11.933777777777781</v>
      </c>
      <c r="AH458" s="97">
        <f t="shared" si="875"/>
        <v>0</v>
      </c>
      <c r="AI458" s="97">
        <f t="shared" si="876"/>
        <v>0</v>
      </c>
      <c r="AJ458" s="97">
        <f t="shared" si="877"/>
        <v>0</v>
      </c>
      <c r="AK458" s="97">
        <f t="shared" si="878"/>
        <v>0</v>
      </c>
      <c r="AL458" s="97">
        <f t="shared" si="879"/>
        <v>0</v>
      </c>
      <c r="AM458" s="97"/>
      <c r="AN458" s="97"/>
      <c r="AO458" s="97">
        <f t="shared" si="880"/>
        <v>0</v>
      </c>
      <c r="AP458" s="97">
        <f>SIN((90-$Y$9)*$AE$8)*TAN($AC$10*$AE$8)/TAN((90-'C'!$F335)*$AE$8)</f>
        <v>8.0052028380308532E-2</v>
      </c>
      <c r="AQ458" s="97">
        <f t="shared" si="881"/>
        <v>2.5695650812758871E-2</v>
      </c>
      <c r="AR458" s="97">
        <f t="shared" si="882"/>
        <v>1.0127663357422376</v>
      </c>
      <c r="AS458" s="97">
        <f t="shared" si="883"/>
        <v>4.5335560088782216</v>
      </c>
      <c r="AT458" s="97">
        <f t="shared" si="884"/>
        <v>-9.106959298875525</v>
      </c>
      <c r="AU458" s="97">
        <f t="shared" si="885"/>
        <v>13.640515307753747</v>
      </c>
      <c r="AV458" s="97">
        <f t="shared" si="886"/>
        <v>184.57340328999729</v>
      </c>
      <c r="AW458" s="97" t="s">
        <v>8053</v>
      </c>
      <c r="AX458" s="97" t="s">
        <v>8053</v>
      </c>
      <c r="AY458" s="97" t="s">
        <v>8053</v>
      </c>
      <c r="AZ458" s="97">
        <f t="shared" si="887"/>
        <v>11.024410090594198</v>
      </c>
      <c r="BA458" s="97">
        <f t="shared" si="888"/>
        <v>11.024410090594198</v>
      </c>
      <c r="BB458" s="97">
        <f t="shared" si="889"/>
        <v>0.45935042044142493</v>
      </c>
      <c r="BC458" s="97">
        <f t="shared" si="890"/>
        <v>0</v>
      </c>
      <c r="BD458" s="97">
        <f t="shared" si="891"/>
        <v>0</v>
      </c>
      <c r="BE458" s="97">
        <f t="shared" si="892"/>
        <v>0</v>
      </c>
      <c r="BF458" s="97">
        <f>SIN((90-$Y$9)*$AE$8)*TAN($AC$9*$AE$8)/TAN((90-'C'!$F335)*$AE$8)</f>
        <v>0.99017278223544358</v>
      </c>
      <c r="BG458" s="97">
        <f t="shared" si="893"/>
        <v>3.9313065427916136</v>
      </c>
      <c r="BH458" s="97">
        <f t="shared" si="894"/>
        <v>2.2206545302661587</v>
      </c>
      <c r="BI458" s="97">
        <f t="shared" si="895"/>
        <v>26.480442760069124</v>
      </c>
      <c r="BJ458" s="97">
        <f t="shared" si="896"/>
        <v>-63.235932093769613</v>
      </c>
      <c r="BK458" s="97">
        <f t="shared" si="897"/>
        <v>89.716374853838744</v>
      </c>
      <c r="BL458" s="97">
        <f t="shared" si="898"/>
        <v>216.75548933370047</v>
      </c>
      <c r="BM458" s="97" t="s">
        <v>8053</v>
      </c>
      <c r="BN458" s="97" t="s">
        <v>8053</v>
      </c>
      <c r="BO458" s="97" t="s">
        <v>8053</v>
      </c>
      <c r="BP458" s="97">
        <f t="shared" si="899"/>
        <v>0</v>
      </c>
      <c r="BQ458" s="97">
        <f t="shared" si="900"/>
        <v>0</v>
      </c>
      <c r="BR458" s="97">
        <f t="shared" si="901"/>
        <v>0</v>
      </c>
      <c r="BS458" s="97">
        <f t="shared" si="902"/>
        <v>0</v>
      </c>
      <c r="BT458" s="97">
        <f t="shared" si="903"/>
        <v>0</v>
      </c>
      <c r="BU458" s="97">
        <f t="shared" si="904"/>
        <v>0</v>
      </c>
      <c r="BV458" s="97">
        <f>SIN((90-$Y$9)*$AE$8)*TAN($AE$10*$AE$8)/TAN((90-'C'!$F335)*$AE$8)</f>
        <v>-8.0052028380308518E-2</v>
      </c>
      <c r="BW458" s="97">
        <f t="shared" si="905"/>
        <v>2.5695650812758864E-2</v>
      </c>
      <c r="BX458" s="97">
        <f t="shared" si="906"/>
        <v>1.0127663357422376</v>
      </c>
      <c r="BY458" s="97">
        <f t="shared" si="907"/>
        <v>-4.5335560088782207</v>
      </c>
      <c r="BZ458" s="97">
        <f t="shared" si="908"/>
        <v>9.1069592988755232</v>
      </c>
      <c r="CA458" s="97">
        <f t="shared" si="909"/>
        <v>-13.640515307753745</v>
      </c>
      <c r="CB458" s="97">
        <f t="shared" si="910"/>
        <v>175.42659671000268</v>
      </c>
      <c r="CC458" s="97" t="s">
        <v>8053</v>
      </c>
      <c r="CD458" s="97" t="s">
        <v>8053</v>
      </c>
      <c r="CE458" s="97" t="s">
        <v>8053</v>
      </c>
      <c r="CF458" s="97">
        <f t="shared" si="911"/>
        <v>0</v>
      </c>
      <c r="CG458" s="97">
        <f t="shared" si="912"/>
        <v>0</v>
      </c>
      <c r="CH458" s="97">
        <f t="shared" si="913"/>
        <v>0</v>
      </c>
      <c r="CI458" s="97">
        <f t="shared" si="914"/>
        <v>0</v>
      </c>
      <c r="CJ458" s="97">
        <f t="shared" si="915"/>
        <v>0</v>
      </c>
      <c r="CK458" s="97">
        <f t="shared" si="916"/>
        <v>0</v>
      </c>
      <c r="CL458" s="97">
        <f>90-'C'!$F335</f>
        <v>108.82300000000001</v>
      </c>
      <c r="CM458" s="97">
        <v>16</v>
      </c>
      <c r="CN458" s="97"/>
      <c r="CO458" s="97"/>
      <c r="CP458" s="97">
        <f>$K443</f>
        <v>0</v>
      </c>
      <c r="CQ458" s="97"/>
      <c r="CR458" s="97" t="s">
        <v>8218</v>
      </c>
      <c r="CS458" s="97">
        <f t="shared" si="917"/>
        <v>16</v>
      </c>
      <c r="CT458" s="97">
        <f t="shared" si="918"/>
        <v>34.31666666666667</v>
      </c>
      <c r="CU458" s="97">
        <f>'C'!F335</f>
        <v>-18.823</v>
      </c>
      <c r="CV458" s="97">
        <f t="shared" si="919"/>
        <v>3.1415926535897931</v>
      </c>
      <c r="CW458" s="97">
        <f t="shared" si="920"/>
        <v>1.7453292519943295E-2</v>
      </c>
      <c r="CX458" s="97">
        <f t="shared" si="921"/>
        <v>57.295779513082323</v>
      </c>
      <c r="CY458" s="97">
        <f t="shared" si="922"/>
        <v>0.59893882164272083</v>
      </c>
      <c r="CZ458" s="97">
        <f t="shared" si="923"/>
        <v>-0.32852332510289267</v>
      </c>
      <c r="DA458" s="97">
        <f t="shared" si="924"/>
        <v>1.3550479761456473</v>
      </c>
      <c r="DB458" s="97">
        <f t="shared" si="925"/>
        <v>-67.619227544043</v>
      </c>
      <c r="DC458" s="97">
        <f t="shared" si="926"/>
        <v>112.380772455957</v>
      </c>
      <c r="DD458" s="97">
        <f t="shared" si="927"/>
        <v>247.61922754404299</v>
      </c>
      <c r="DE458" s="97"/>
      <c r="DF458" s="97"/>
      <c r="DG458" s="97"/>
      <c r="DH458" s="97"/>
      <c r="DI458" s="97"/>
      <c r="DJ458" s="97"/>
      <c r="DK458" s="97"/>
      <c r="DL458" s="97"/>
      <c r="DM458" s="97"/>
      <c r="DN458" s="97"/>
      <c r="DO458" s="97"/>
    </row>
    <row r="459" spans="1:119" ht="30" customHeight="1" x14ac:dyDescent="0.2">
      <c r="A459" s="97">
        <f t="shared" si="850"/>
        <v>0</v>
      </c>
      <c r="B459" s="97">
        <f t="shared" si="851"/>
        <v>0</v>
      </c>
      <c r="C459" s="98">
        <f t="shared" si="852"/>
        <v>0</v>
      </c>
      <c r="D459" s="97">
        <f t="shared" si="853"/>
        <v>0.45929845542328196</v>
      </c>
      <c r="E459" s="97">
        <f t="shared" si="854"/>
        <v>0</v>
      </c>
      <c r="F459" s="98">
        <f t="shared" si="855"/>
        <v>0.45929845542328196</v>
      </c>
      <c r="G459" s="97">
        <f t="shared" si="856"/>
        <v>0</v>
      </c>
      <c r="H459" s="97">
        <f t="shared" si="857"/>
        <v>0</v>
      </c>
      <c r="I459" s="98">
        <f t="shared" si="858"/>
        <v>0</v>
      </c>
      <c r="J459" s="97">
        <f t="shared" si="859"/>
        <v>0</v>
      </c>
      <c r="K459" s="97">
        <f t="shared" si="860"/>
        <v>0</v>
      </c>
      <c r="L459" s="98">
        <f t="shared" si="861"/>
        <v>0</v>
      </c>
      <c r="M459" s="98">
        <f t="shared" si="862"/>
        <v>17</v>
      </c>
      <c r="N459" s="97"/>
      <c r="O459" s="97"/>
      <c r="P459" s="97"/>
      <c r="Q459" s="98">
        <f t="shared" si="928"/>
        <v>17</v>
      </c>
      <c r="R459" s="97">
        <f t="shared" si="863"/>
        <v>105.87231873866266</v>
      </c>
      <c r="S459" s="97">
        <f t="shared" si="864"/>
        <v>112.6845572444351</v>
      </c>
      <c r="T459" s="97">
        <f t="shared" si="865"/>
        <v>-6.8122385057724415</v>
      </c>
      <c r="U459" s="97" t="str">
        <f t="shared" si="866"/>
        <v>QNOS</v>
      </c>
      <c r="V459" s="97">
        <f t="shared" si="867"/>
        <v>247.3154427555649</v>
      </c>
      <c r="W459" s="97">
        <f t="shared" si="533"/>
        <v>447</v>
      </c>
      <c r="X459" s="97">
        <f>SIN((90-$Y$9)*$AE$8)*TAN($AE$9*$AE$8)/TAN((90-'C'!$F336)*$AE$8)</f>
        <v>-1.0040574347091804</v>
      </c>
      <c r="Y459" s="97">
        <f t="shared" si="868"/>
        <v>3.9313065427916092</v>
      </c>
      <c r="Z459" s="97">
        <f t="shared" si="869"/>
        <v>2.2206545302661578</v>
      </c>
      <c r="AA459" s="97">
        <f t="shared" si="870"/>
        <v>-26.881376629774195</v>
      </c>
      <c r="AB459" s="97">
        <f t="shared" si="871"/>
        <v>63.235932093769605</v>
      </c>
      <c r="AC459" s="97">
        <f t="shared" si="872"/>
        <v>-90.1173087235438</v>
      </c>
      <c r="AD459" s="97">
        <f t="shared" si="873"/>
        <v>143.64544453600459</v>
      </c>
      <c r="AE459" s="97">
        <f>(COS( 90.833*$AE$8)-SIN($Y$9*$AE$8)*SIN('C'!$F336*$AE$8))/COS($Y$9*$AE$8)/COS('C'!$F336*$AE$8)</f>
        <v>0.21731384779048252</v>
      </c>
      <c r="AF459" s="97">
        <f t="shared" si="874"/>
        <v>77.448688830786125</v>
      </c>
      <c r="AG459" s="97">
        <f>('C'!$E336+$AG$9+$AA$9/15)</f>
        <v>11.936777777777781</v>
      </c>
      <c r="AH459" s="97">
        <f t="shared" si="875"/>
        <v>0</v>
      </c>
      <c r="AI459" s="97">
        <f t="shared" si="876"/>
        <v>0</v>
      </c>
      <c r="AJ459" s="97">
        <f t="shared" si="877"/>
        <v>0</v>
      </c>
      <c r="AK459" s="97">
        <f t="shared" si="878"/>
        <v>0</v>
      </c>
      <c r="AL459" s="97">
        <f t="shared" si="879"/>
        <v>0</v>
      </c>
      <c r="AM459" s="97"/>
      <c r="AN459" s="97"/>
      <c r="AO459" s="97">
        <f t="shared" si="880"/>
        <v>0</v>
      </c>
      <c r="AP459" s="97">
        <f>SIN((90-$Y$9)*$AE$8)*TAN($AC$10*$AE$8)/TAN((90-'C'!$F336)*$AE$8)</f>
        <v>8.1174554280655939E-2</v>
      </c>
      <c r="AQ459" s="97">
        <f t="shared" si="881"/>
        <v>2.5695650812758871E-2</v>
      </c>
      <c r="AR459" s="97">
        <f t="shared" si="882"/>
        <v>1.0127663357422376</v>
      </c>
      <c r="AS459" s="97">
        <f t="shared" si="883"/>
        <v>4.5972634154096959</v>
      </c>
      <c r="AT459" s="97">
        <f t="shared" si="884"/>
        <v>-9.106959298875525</v>
      </c>
      <c r="AU459" s="97">
        <f t="shared" si="885"/>
        <v>13.704222714285221</v>
      </c>
      <c r="AV459" s="97">
        <f t="shared" si="886"/>
        <v>184.50969588346584</v>
      </c>
      <c r="AW459" s="97" t="s">
        <v>8053</v>
      </c>
      <c r="AX459" s="97" t="s">
        <v>8053</v>
      </c>
      <c r="AY459" s="97" t="s">
        <v>8053</v>
      </c>
      <c r="AZ459" s="97">
        <f t="shared" si="887"/>
        <v>11.023162930158767</v>
      </c>
      <c r="BA459" s="97">
        <f t="shared" si="888"/>
        <v>11.023162930158767</v>
      </c>
      <c r="BB459" s="97">
        <f t="shared" si="889"/>
        <v>0.45929845542328196</v>
      </c>
      <c r="BC459" s="97">
        <f t="shared" si="890"/>
        <v>0</v>
      </c>
      <c r="BD459" s="97">
        <f t="shared" si="891"/>
        <v>0</v>
      </c>
      <c r="BE459" s="97">
        <f t="shared" si="892"/>
        <v>0</v>
      </c>
      <c r="BF459" s="97">
        <f>SIN((90-$Y$9)*$AE$8)*TAN($AC$9*$AE$8)/TAN((90-'C'!$F336)*$AE$8)</f>
        <v>1.0040574347091809</v>
      </c>
      <c r="BG459" s="97">
        <f t="shared" si="893"/>
        <v>3.9313065427916136</v>
      </c>
      <c r="BH459" s="97">
        <f t="shared" si="894"/>
        <v>2.2206545302661587</v>
      </c>
      <c r="BI459" s="97">
        <f t="shared" si="895"/>
        <v>26.881376629774195</v>
      </c>
      <c r="BJ459" s="97">
        <f t="shared" si="896"/>
        <v>-63.235932093769613</v>
      </c>
      <c r="BK459" s="97">
        <f t="shared" si="897"/>
        <v>90.1173087235438</v>
      </c>
      <c r="BL459" s="97">
        <f t="shared" si="898"/>
        <v>216.35455546399541</v>
      </c>
      <c r="BM459" s="97" t="s">
        <v>8053</v>
      </c>
      <c r="BN459" s="97" t="s">
        <v>8053</v>
      </c>
      <c r="BO459" s="97" t="s">
        <v>8053</v>
      </c>
      <c r="BP459" s="97">
        <f t="shared" si="899"/>
        <v>0</v>
      </c>
      <c r="BQ459" s="97">
        <f t="shared" si="900"/>
        <v>0</v>
      </c>
      <c r="BR459" s="97">
        <f t="shared" si="901"/>
        <v>0</v>
      </c>
      <c r="BS459" s="97">
        <f t="shared" si="902"/>
        <v>0</v>
      </c>
      <c r="BT459" s="97">
        <f t="shared" si="903"/>
        <v>0</v>
      </c>
      <c r="BU459" s="97">
        <f t="shared" si="904"/>
        <v>0</v>
      </c>
      <c r="BV459" s="97">
        <f>SIN((90-$Y$9)*$AE$8)*TAN($AE$10*$AE$8)/TAN((90-'C'!$F336)*$AE$8)</f>
        <v>-8.1174554280655911E-2</v>
      </c>
      <c r="BW459" s="97">
        <f t="shared" si="905"/>
        <v>2.5695650812758864E-2</v>
      </c>
      <c r="BX459" s="97">
        <f t="shared" si="906"/>
        <v>1.0127663357422376</v>
      </c>
      <c r="BY459" s="97">
        <f t="shared" si="907"/>
        <v>-4.5972634154096941</v>
      </c>
      <c r="BZ459" s="97">
        <f t="shared" si="908"/>
        <v>9.1069592988755232</v>
      </c>
      <c r="CA459" s="97">
        <f t="shared" si="909"/>
        <v>-13.704222714285217</v>
      </c>
      <c r="CB459" s="97">
        <f t="shared" si="910"/>
        <v>175.49030411653416</v>
      </c>
      <c r="CC459" s="97" t="s">
        <v>8053</v>
      </c>
      <c r="CD459" s="97" t="s">
        <v>8053</v>
      </c>
      <c r="CE459" s="97" t="s">
        <v>8053</v>
      </c>
      <c r="CF459" s="97">
        <f t="shared" si="911"/>
        <v>0</v>
      </c>
      <c r="CG459" s="97">
        <f t="shared" si="912"/>
        <v>0</v>
      </c>
      <c r="CH459" s="97">
        <f t="shared" si="913"/>
        <v>0</v>
      </c>
      <c r="CI459" s="97">
        <f t="shared" si="914"/>
        <v>0</v>
      </c>
      <c r="CJ459" s="97">
        <f t="shared" si="915"/>
        <v>0</v>
      </c>
      <c r="CK459" s="97">
        <f t="shared" si="916"/>
        <v>0</v>
      </c>
      <c r="CL459" s="97">
        <f>90-'C'!$F336</f>
        <v>109.068</v>
      </c>
      <c r="CM459" s="97">
        <v>17</v>
      </c>
      <c r="CN459" s="97"/>
      <c r="CO459" s="97"/>
      <c r="CP459" s="97"/>
      <c r="CQ459" s="97"/>
      <c r="CR459" s="97" t="s">
        <v>8218</v>
      </c>
      <c r="CS459" s="97">
        <f t="shared" si="917"/>
        <v>17</v>
      </c>
      <c r="CT459" s="97">
        <f t="shared" si="918"/>
        <v>34.31666666666667</v>
      </c>
      <c r="CU459" s="97">
        <f>'C'!F336</f>
        <v>-19.068000000000001</v>
      </c>
      <c r="CV459" s="97">
        <f t="shared" si="919"/>
        <v>3.1415926535897931</v>
      </c>
      <c r="CW459" s="97">
        <f t="shared" si="920"/>
        <v>1.7453292519943295E-2</v>
      </c>
      <c r="CX459" s="97">
        <f t="shared" si="921"/>
        <v>57.295779513082323</v>
      </c>
      <c r="CY459" s="97">
        <f t="shared" si="922"/>
        <v>0.59893882164272083</v>
      </c>
      <c r="CZ459" s="97">
        <f t="shared" si="923"/>
        <v>-0.33279938177027879</v>
      </c>
      <c r="DA459" s="97">
        <f t="shared" si="924"/>
        <v>1.3517346214497754</v>
      </c>
      <c r="DB459" s="97">
        <f t="shared" si="925"/>
        <v>-67.315442755564902</v>
      </c>
      <c r="DC459" s="97">
        <f t="shared" si="926"/>
        <v>112.6845572444351</v>
      </c>
      <c r="DD459" s="97">
        <f t="shared" si="927"/>
        <v>247.3154427555649</v>
      </c>
      <c r="DE459" s="97"/>
      <c r="DF459" s="97"/>
      <c r="DG459" s="97"/>
      <c r="DH459" s="97"/>
      <c r="DI459" s="97"/>
      <c r="DJ459" s="97"/>
      <c r="DK459" s="97"/>
      <c r="DL459" s="97"/>
      <c r="DM459" s="97"/>
      <c r="DN459" s="97"/>
      <c r="DO459" s="97"/>
    </row>
    <row r="460" spans="1:119" ht="30" customHeight="1" x14ac:dyDescent="0.2">
      <c r="A460" s="97">
        <f t="shared" si="850"/>
        <v>0</v>
      </c>
      <c r="B460" s="97">
        <f t="shared" si="851"/>
        <v>0</v>
      </c>
      <c r="C460" s="98">
        <f t="shared" si="852"/>
        <v>0</v>
      </c>
      <c r="D460" s="97">
        <f t="shared" si="853"/>
        <v>0.45925030418640594</v>
      </c>
      <c r="E460" s="97">
        <f t="shared" si="854"/>
        <v>0</v>
      </c>
      <c r="F460" s="98">
        <f t="shared" si="855"/>
        <v>0.45925030418640594</v>
      </c>
      <c r="G460" s="97">
        <f t="shared" si="856"/>
        <v>0</v>
      </c>
      <c r="H460" s="97">
        <f t="shared" si="857"/>
        <v>0</v>
      </c>
      <c r="I460" s="98">
        <f t="shared" si="858"/>
        <v>0</v>
      </c>
      <c r="J460" s="97">
        <f t="shared" si="859"/>
        <v>0</v>
      </c>
      <c r="K460" s="97">
        <f t="shared" si="860"/>
        <v>0</v>
      </c>
      <c r="L460" s="98">
        <f t="shared" si="861"/>
        <v>0</v>
      </c>
      <c r="M460" s="98">
        <f t="shared" si="862"/>
        <v>18</v>
      </c>
      <c r="N460" s="97"/>
      <c r="O460" s="97"/>
      <c r="P460" s="97"/>
      <c r="Q460" s="98">
        <f t="shared" si="928"/>
        <v>18</v>
      </c>
      <c r="R460" s="97">
        <f t="shared" si="863"/>
        <v>105.87231873866266</v>
      </c>
      <c r="S460" s="97">
        <f t="shared" si="864"/>
        <v>112.98111876793469</v>
      </c>
      <c r="T460" s="97">
        <f t="shared" si="865"/>
        <v>-7.1088000292720324</v>
      </c>
      <c r="U460" s="97" t="str">
        <f t="shared" si="866"/>
        <v>QNOS</v>
      </c>
      <c r="V460" s="97">
        <f t="shared" si="867"/>
        <v>247.01888123206533</v>
      </c>
      <c r="W460" s="97">
        <f t="shared" si="533"/>
        <v>448</v>
      </c>
      <c r="X460" s="97">
        <f>SIN((90-$Y$9)*$AE$8)*TAN($AE$9*$AE$8)/TAN((90-'C'!$F337)*$AE$8)</f>
        <v>-1.0176416570099922</v>
      </c>
      <c r="Y460" s="97">
        <f t="shared" si="868"/>
        <v>3.9313065427916092</v>
      </c>
      <c r="Z460" s="97">
        <f t="shared" si="869"/>
        <v>2.2206545302661578</v>
      </c>
      <c r="AA460" s="97">
        <f t="shared" si="870"/>
        <v>-27.275016334656879</v>
      </c>
      <c r="AB460" s="97">
        <f t="shared" si="871"/>
        <v>63.235932093769605</v>
      </c>
      <c r="AC460" s="97">
        <f t="shared" si="872"/>
        <v>-90.510948428426488</v>
      </c>
      <c r="AD460" s="97">
        <f t="shared" si="873"/>
        <v>144.03908424088726</v>
      </c>
      <c r="AE460" s="97">
        <f>(COS( 90.833*$AE$8)-SIN($Y$9*$AE$8)*SIN('C'!$F337*$AE$8))/COS($Y$9*$AE$8)/COS('C'!$F337*$AE$8)</f>
        <v>0.22047887226907428</v>
      </c>
      <c r="AF460" s="97">
        <f t="shared" si="874"/>
        <v>77.262838985494469</v>
      </c>
      <c r="AG460" s="97">
        <f>('C'!$E337+$AG$9+$AA$9/15)</f>
        <v>11.939777777777781</v>
      </c>
      <c r="AH460" s="97">
        <f t="shared" si="875"/>
        <v>0</v>
      </c>
      <c r="AI460" s="97">
        <f t="shared" si="876"/>
        <v>0</v>
      </c>
      <c r="AJ460" s="97">
        <f t="shared" si="877"/>
        <v>0</v>
      </c>
      <c r="AK460" s="97">
        <f t="shared" si="878"/>
        <v>0</v>
      </c>
      <c r="AL460" s="97">
        <f t="shared" si="879"/>
        <v>0</v>
      </c>
      <c r="AM460" s="97"/>
      <c r="AN460" s="97"/>
      <c r="AO460" s="97">
        <f t="shared" si="880"/>
        <v>0</v>
      </c>
      <c r="AP460" s="97">
        <f>SIN((90-$Y$9)*$AE$8)*TAN($AC$10*$AE$8)/TAN((90-'C'!$F337)*$AE$8)</f>
        <v>8.2272791445581805E-2</v>
      </c>
      <c r="AQ460" s="97">
        <f t="shared" si="881"/>
        <v>2.5695650812758871E-2</v>
      </c>
      <c r="AR460" s="97">
        <f t="shared" si="882"/>
        <v>1.0127663357422376</v>
      </c>
      <c r="AS460" s="97">
        <f t="shared" si="883"/>
        <v>4.6595978606850483</v>
      </c>
      <c r="AT460" s="97">
        <f t="shared" si="884"/>
        <v>-9.106959298875525</v>
      </c>
      <c r="AU460" s="97">
        <f t="shared" si="885"/>
        <v>13.766557159560573</v>
      </c>
      <c r="AV460" s="97">
        <f t="shared" si="886"/>
        <v>184.44736143819048</v>
      </c>
      <c r="AW460" s="97" t="s">
        <v>8053</v>
      </c>
      <c r="AX460" s="97" t="s">
        <v>8053</v>
      </c>
      <c r="AY460" s="97" t="s">
        <v>8053</v>
      </c>
      <c r="AZ460" s="97">
        <f t="shared" si="887"/>
        <v>11.022007300473742</v>
      </c>
      <c r="BA460" s="97">
        <f t="shared" si="888"/>
        <v>11.022007300473742</v>
      </c>
      <c r="BB460" s="97">
        <f t="shared" si="889"/>
        <v>0.45925030418640594</v>
      </c>
      <c r="BC460" s="97">
        <f t="shared" si="890"/>
        <v>0</v>
      </c>
      <c r="BD460" s="97">
        <f t="shared" si="891"/>
        <v>0</v>
      </c>
      <c r="BE460" s="97">
        <f t="shared" si="892"/>
        <v>0</v>
      </c>
      <c r="BF460" s="97">
        <f>SIN((90-$Y$9)*$AE$8)*TAN($AC$9*$AE$8)/TAN((90-'C'!$F337)*$AE$8)</f>
        <v>1.0176416570099927</v>
      </c>
      <c r="BG460" s="97">
        <f t="shared" si="893"/>
        <v>3.9313065427916136</v>
      </c>
      <c r="BH460" s="97">
        <f t="shared" si="894"/>
        <v>2.2206545302661587</v>
      </c>
      <c r="BI460" s="97">
        <f t="shared" si="895"/>
        <v>27.275016334656879</v>
      </c>
      <c r="BJ460" s="97">
        <f t="shared" si="896"/>
        <v>-63.235932093769613</v>
      </c>
      <c r="BK460" s="97">
        <f t="shared" si="897"/>
        <v>90.510948428426488</v>
      </c>
      <c r="BL460" s="97">
        <f t="shared" si="898"/>
        <v>215.96091575911274</v>
      </c>
      <c r="BM460" s="97" t="s">
        <v>8053</v>
      </c>
      <c r="BN460" s="97" t="s">
        <v>8053</v>
      </c>
      <c r="BO460" s="97" t="s">
        <v>8053</v>
      </c>
      <c r="BP460" s="97">
        <f t="shared" si="899"/>
        <v>0</v>
      </c>
      <c r="BQ460" s="97">
        <f t="shared" si="900"/>
        <v>0</v>
      </c>
      <c r="BR460" s="97">
        <f t="shared" si="901"/>
        <v>0</v>
      </c>
      <c r="BS460" s="97">
        <f t="shared" si="902"/>
        <v>0</v>
      </c>
      <c r="BT460" s="97">
        <f t="shared" si="903"/>
        <v>0</v>
      </c>
      <c r="BU460" s="97">
        <f t="shared" si="904"/>
        <v>0</v>
      </c>
      <c r="BV460" s="97">
        <f>SIN((90-$Y$9)*$AE$8)*TAN($AE$10*$AE$8)/TAN((90-'C'!$F337)*$AE$8)</f>
        <v>-8.2272791445581778E-2</v>
      </c>
      <c r="BW460" s="97">
        <f t="shared" si="905"/>
        <v>2.5695650812758864E-2</v>
      </c>
      <c r="BX460" s="97">
        <f t="shared" si="906"/>
        <v>1.0127663357422376</v>
      </c>
      <c r="BY460" s="97">
        <f t="shared" si="907"/>
        <v>-4.6595978606850466</v>
      </c>
      <c r="BZ460" s="97">
        <f t="shared" si="908"/>
        <v>9.1069592988755232</v>
      </c>
      <c r="CA460" s="97">
        <f t="shared" si="909"/>
        <v>-13.76655715956057</v>
      </c>
      <c r="CB460" s="97">
        <f t="shared" si="910"/>
        <v>175.55263856180952</v>
      </c>
      <c r="CC460" s="97" t="s">
        <v>8053</v>
      </c>
      <c r="CD460" s="97" t="s">
        <v>8053</v>
      </c>
      <c r="CE460" s="97" t="s">
        <v>8053</v>
      </c>
      <c r="CF460" s="97">
        <f t="shared" si="911"/>
        <v>0</v>
      </c>
      <c r="CG460" s="97">
        <f t="shared" si="912"/>
        <v>0</v>
      </c>
      <c r="CH460" s="97">
        <f t="shared" si="913"/>
        <v>0</v>
      </c>
      <c r="CI460" s="97">
        <f t="shared" si="914"/>
        <v>0</v>
      </c>
      <c r="CJ460" s="97">
        <f t="shared" si="915"/>
        <v>0</v>
      </c>
      <c r="CK460" s="97">
        <f t="shared" si="916"/>
        <v>0</v>
      </c>
      <c r="CL460" s="97">
        <f>90-'C'!$F337</f>
        <v>109.307</v>
      </c>
      <c r="CM460" s="97">
        <v>18</v>
      </c>
      <c r="CN460" s="97"/>
      <c r="CO460" s="97"/>
      <c r="CP460" s="97"/>
      <c r="CQ460" s="97"/>
      <c r="CR460" s="97" t="s">
        <v>8218</v>
      </c>
      <c r="CS460" s="97">
        <f t="shared" si="917"/>
        <v>18</v>
      </c>
      <c r="CT460" s="97">
        <f t="shared" si="918"/>
        <v>34.31666666666667</v>
      </c>
      <c r="CU460" s="97">
        <f>'C'!F337</f>
        <v>-19.306999999999999</v>
      </c>
      <c r="CV460" s="97">
        <f t="shared" si="919"/>
        <v>3.1415926535897931</v>
      </c>
      <c r="CW460" s="97">
        <f t="shared" si="920"/>
        <v>1.7453292519943295E-2</v>
      </c>
      <c r="CX460" s="97">
        <f t="shared" si="921"/>
        <v>57.295779513082323</v>
      </c>
      <c r="CY460" s="97">
        <f t="shared" si="922"/>
        <v>0.59893882164272083</v>
      </c>
      <c r="CZ460" s="97">
        <f t="shared" si="923"/>
        <v>-0.33697071868254519</v>
      </c>
      <c r="DA460" s="97">
        <f t="shared" si="924"/>
        <v>1.3484909297351138</v>
      </c>
      <c r="DB460" s="97">
        <f t="shared" si="925"/>
        <v>-67.018881232065311</v>
      </c>
      <c r="DC460" s="97">
        <f t="shared" si="926"/>
        <v>112.98111876793469</v>
      </c>
      <c r="DD460" s="97">
        <f t="shared" si="927"/>
        <v>247.01888123206533</v>
      </c>
      <c r="DE460" s="97"/>
      <c r="DF460" s="97"/>
      <c r="DG460" s="97"/>
      <c r="DH460" s="97"/>
      <c r="DI460" s="97"/>
      <c r="DJ460" s="97"/>
      <c r="DK460" s="97"/>
      <c r="DL460" s="97"/>
      <c r="DM460" s="97"/>
      <c r="DN460" s="97"/>
      <c r="DO460" s="97"/>
    </row>
    <row r="461" spans="1:119" ht="30" customHeight="1" x14ac:dyDescent="0.2">
      <c r="A461" s="97">
        <f t="shared" si="850"/>
        <v>0</v>
      </c>
      <c r="B461" s="97">
        <f t="shared" si="851"/>
        <v>0</v>
      </c>
      <c r="C461" s="98">
        <f t="shared" si="852"/>
        <v>0</v>
      </c>
      <c r="D461" s="97">
        <f t="shared" si="853"/>
        <v>0.45924766384311705</v>
      </c>
      <c r="E461" s="97">
        <f t="shared" si="854"/>
        <v>0</v>
      </c>
      <c r="F461" s="98">
        <f t="shared" si="855"/>
        <v>0.45924766384311705</v>
      </c>
      <c r="G461" s="97">
        <f t="shared" si="856"/>
        <v>0</v>
      </c>
      <c r="H461" s="97">
        <f t="shared" si="857"/>
        <v>0</v>
      </c>
      <c r="I461" s="98">
        <f t="shared" si="858"/>
        <v>0</v>
      </c>
      <c r="J461" s="97">
        <f t="shared" si="859"/>
        <v>0</v>
      </c>
      <c r="K461" s="97">
        <f t="shared" si="860"/>
        <v>0</v>
      </c>
      <c r="L461" s="98">
        <f t="shared" si="861"/>
        <v>0</v>
      </c>
      <c r="M461" s="98">
        <f t="shared" si="862"/>
        <v>19</v>
      </c>
      <c r="N461" s="97"/>
      <c r="O461" s="97"/>
      <c r="P461" s="97"/>
      <c r="Q461" s="98">
        <f t="shared" si="928"/>
        <v>19</v>
      </c>
      <c r="R461" s="97">
        <f t="shared" si="863"/>
        <v>105.87231873866266</v>
      </c>
      <c r="S461" s="97">
        <f t="shared" si="864"/>
        <v>113.27044497190528</v>
      </c>
      <c r="T461" s="97">
        <f t="shared" si="865"/>
        <v>-7.3981262332426212</v>
      </c>
      <c r="U461" s="97" t="str">
        <f t="shared" si="866"/>
        <v>QNOS</v>
      </c>
      <c r="V461" s="97">
        <f t="shared" si="867"/>
        <v>246.72955502809472</v>
      </c>
      <c r="W461" s="97">
        <f t="shared" si="533"/>
        <v>449</v>
      </c>
      <c r="X461" s="97">
        <f>SIN((90-$Y$9)*$AE$8)*TAN($AE$9*$AE$8)/TAN((90-'C'!$F338)*$AE$8)</f>
        <v>-1.030923123869292</v>
      </c>
      <c r="Y461" s="97">
        <f t="shared" si="868"/>
        <v>3.9313065427916092</v>
      </c>
      <c r="Z461" s="97">
        <f t="shared" si="869"/>
        <v>2.2206545302661578</v>
      </c>
      <c r="AA461" s="97">
        <f t="shared" si="870"/>
        <v>-27.66123556077984</v>
      </c>
      <c r="AB461" s="97">
        <f t="shared" si="871"/>
        <v>63.235932093769605</v>
      </c>
      <c r="AC461" s="97">
        <f t="shared" si="872"/>
        <v>-90.897167654549449</v>
      </c>
      <c r="AD461" s="97">
        <f t="shared" si="873"/>
        <v>144.42530346701022</v>
      </c>
      <c r="AE461" s="97">
        <f>(COS( 90.833*$AE$8)-SIN($Y$9*$AE$8)*SIN('C'!$F338*$AE$8))/COS($Y$9*$AE$8)/COS('C'!$F338*$AE$8)</f>
        <v>0.22357304408726056</v>
      </c>
      <c r="AF461" s="97">
        <f t="shared" si="874"/>
        <v>77.081017793588828</v>
      </c>
      <c r="AG461" s="97">
        <f>('C'!$E338+$AG$9+$AA$9/15)</f>
        <v>11.943777777777779</v>
      </c>
      <c r="AH461" s="97">
        <f t="shared" si="875"/>
        <v>0</v>
      </c>
      <c r="AI461" s="97">
        <f t="shared" si="876"/>
        <v>0</v>
      </c>
      <c r="AJ461" s="97">
        <f t="shared" si="877"/>
        <v>0</v>
      </c>
      <c r="AK461" s="97">
        <f t="shared" si="878"/>
        <v>0</v>
      </c>
      <c r="AL461" s="97">
        <f t="shared" si="879"/>
        <v>0</v>
      </c>
      <c r="AM461" s="97"/>
      <c r="AN461" s="97"/>
      <c r="AO461" s="97">
        <f t="shared" si="880"/>
        <v>0</v>
      </c>
      <c r="AP461" s="97">
        <f>SIN((90-$Y$9)*$AE$8)*TAN($AC$10*$AE$8)/TAN((90-'C'!$F338)*$AE$8)</f>
        <v>8.3346551885201722E-2</v>
      </c>
      <c r="AQ461" s="97">
        <f t="shared" si="881"/>
        <v>2.5695650812758871E-2</v>
      </c>
      <c r="AR461" s="97">
        <f t="shared" si="882"/>
        <v>1.0127663357422376</v>
      </c>
      <c r="AS461" s="97">
        <f t="shared" si="883"/>
        <v>4.7205483842690228</v>
      </c>
      <c r="AT461" s="97">
        <f t="shared" si="884"/>
        <v>-9.106959298875525</v>
      </c>
      <c r="AU461" s="97">
        <f t="shared" si="885"/>
        <v>13.827507683144548</v>
      </c>
      <c r="AV461" s="97">
        <f t="shared" si="886"/>
        <v>184.3864109146065</v>
      </c>
      <c r="AW461" s="97" t="s">
        <v>8053</v>
      </c>
      <c r="AX461" s="97" t="s">
        <v>8053</v>
      </c>
      <c r="AY461" s="97" t="s">
        <v>8053</v>
      </c>
      <c r="AZ461" s="97">
        <f t="shared" si="887"/>
        <v>11.021943932234809</v>
      </c>
      <c r="BA461" s="97">
        <f t="shared" si="888"/>
        <v>11.021943932234809</v>
      </c>
      <c r="BB461" s="97">
        <f t="shared" si="889"/>
        <v>0.45924766384311705</v>
      </c>
      <c r="BC461" s="97">
        <f t="shared" si="890"/>
        <v>0</v>
      </c>
      <c r="BD461" s="97">
        <f t="shared" si="891"/>
        <v>0</v>
      </c>
      <c r="BE461" s="97">
        <f t="shared" si="892"/>
        <v>0</v>
      </c>
      <c r="BF461" s="97">
        <f>SIN((90-$Y$9)*$AE$8)*TAN($AC$9*$AE$8)/TAN((90-'C'!$F338)*$AE$8)</f>
        <v>1.0309231238692926</v>
      </c>
      <c r="BG461" s="97">
        <f t="shared" si="893"/>
        <v>3.9313065427916136</v>
      </c>
      <c r="BH461" s="97">
        <f t="shared" si="894"/>
        <v>2.2206545302661587</v>
      </c>
      <c r="BI461" s="97">
        <f t="shared" si="895"/>
        <v>27.661235560779843</v>
      </c>
      <c r="BJ461" s="97">
        <f t="shared" si="896"/>
        <v>-63.235932093769613</v>
      </c>
      <c r="BK461" s="97">
        <f t="shared" si="897"/>
        <v>90.897167654549463</v>
      </c>
      <c r="BL461" s="97">
        <f t="shared" si="898"/>
        <v>215.57469653298975</v>
      </c>
      <c r="BM461" s="97" t="s">
        <v>8053</v>
      </c>
      <c r="BN461" s="97" t="s">
        <v>8053</v>
      </c>
      <c r="BO461" s="97" t="s">
        <v>8053</v>
      </c>
      <c r="BP461" s="97">
        <f t="shared" si="899"/>
        <v>0</v>
      </c>
      <c r="BQ461" s="97">
        <f t="shared" si="900"/>
        <v>0</v>
      </c>
      <c r="BR461" s="97">
        <f t="shared" si="901"/>
        <v>0</v>
      </c>
      <c r="BS461" s="97">
        <f t="shared" si="902"/>
        <v>0</v>
      </c>
      <c r="BT461" s="97">
        <f t="shared" si="903"/>
        <v>0</v>
      </c>
      <c r="BU461" s="97">
        <f t="shared" si="904"/>
        <v>0</v>
      </c>
      <c r="BV461" s="97">
        <f>SIN((90-$Y$9)*$AE$8)*TAN($AE$10*$AE$8)/TAN((90-'C'!$F338)*$AE$8)</f>
        <v>-8.3346551885201695E-2</v>
      </c>
      <c r="BW461" s="97">
        <f t="shared" si="905"/>
        <v>2.5695650812758864E-2</v>
      </c>
      <c r="BX461" s="97">
        <f t="shared" si="906"/>
        <v>1.0127663357422376</v>
      </c>
      <c r="BY461" s="97">
        <f t="shared" si="907"/>
        <v>-4.720548384269021</v>
      </c>
      <c r="BZ461" s="97">
        <f t="shared" si="908"/>
        <v>9.1069592988755232</v>
      </c>
      <c r="CA461" s="97">
        <f t="shared" si="909"/>
        <v>-13.827507683144544</v>
      </c>
      <c r="CB461" s="97">
        <f t="shared" si="910"/>
        <v>175.6135890853935</v>
      </c>
      <c r="CC461" s="97" t="s">
        <v>8053</v>
      </c>
      <c r="CD461" s="97" t="s">
        <v>8053</v>
      </c>
      <c r="CE461" s="97" t="s">
        <v>8053</v>
      </c>
      <c r="CF461" s="97">
        <f t="shared" si="911"/>
        <v>0</v>
      </c>
      <c r="CG461" s="97">
        <f t="shared" si="912"/>
        <v>0</v>
      </c>
      <c r="CH461" s="97">
        <f t="shared" si="913"/>
        <v>0</v>
      </c>
      <c r="CI461" s="97">
        <f t="shared" si="914"/>
        <v>0</v>
      </c>
      <c r="CJ461" s="97">
        <f t="shared" si="915"/>
        <v>0</v>
      </c>
      <c r="CK461" s="97">
        <f t="shared" si="916"/>
        <v>0</v>
      </c>
      <c r="CL461" s="97">
        <f>90-'C'!$F338</f>
        <v>109.53999999999999</v>
      </c>
      <c r="CM461" s="97">
        <v>19</v>
      </c>
      <c r="CN461" s="97"/>
      <c r="CO461" s="97"/>
      <c r="CP461" s="97"/>
      <c r="CQ461" s="97"/>
      <c r="CR461" s="97" t="s">
        <v>8218</v>
      </c>
      <c r="CS461" s="97">
        <f t="shared" si="917"/>
        <v>19</v>
      </c>
      <c r="CT461" s="97">
        <f t="shared" si="918"/>
        <v>34.31666666666667</v>
      </c>
      <c r="CU461" s="97">
        <f>'C'!F338</f>
        <v>-19.54</v>
      </c>
      <c r="CV461" s="97">
        <f t="shared" si="919"/>
        <v>3.1415926535897931</v>
      </c>
      <c r="CW461" s="97">
        <f t="shared" si="920"/>
        <v>1.7453292519943295E-2</v>
      </c>
      <c r="CX461" s="97">
        <f t="shared" si="921"/>
        <v>57.295779513082323</v>
      </c>
      <c r="CY461" s="97">
        <f t="shared" si="922"/>
        <v>0.59893882164272083</v>
      </c>
      <c r="CZ461" s="97">
        <f t="shared" si="923"/>
        <v>-0.34103733583969198</v>
      </c>
      <c r="DA461" s="97">
        <f t="shared" si="924"/>
        <v>1.3453175512864599</v>
      </c>
      <c r="DB461" s="97">
        <f t="shared" si="925"/>
        <v>-66.729555028094723</v>
      </c>
      <c r="DC461" s="97">
        <f t="shared" si="926"/>
        <v>113.27044497190528</v>
      </c>
      <c r="DD461" s="97">
        <f t="shared" si="927"/>
        <v>246.72955502809472</v>
      </c>
      <c r="DE461" s="97"/>
      <c r="DF461" s="97"/>
      <c r="DG461" s="97"/>
      <c r="DH461" s="97"/>
      <c r="DI461" s="97"/>
      <c r="DJ461" s="97"/>
      <c r="DK461" s="97"/>
      <c r="DL461" s="97"/>
      <c r="DM461" s="97"/>
      <c r="DN461" s="97"/>
      <c r="DO461" s="97"/>
    </row>
    <row r="462" spans="1:119" ht="30" customHeight="1" x14ac:dyDescent="0.2">
      <c r="A462" s="97">
        <f t="shared" si="850"/>
        <v>0</v>
      </c>
      <c r="B462" s="97">
        <f t="shared" si="851"/>
        <v>0</v>
      </c>
      <c r="C462" s="98">
        <f t="shared" si="852"/>
        <v>0</v>
      </c>
      <c r="D462" s="97">
        <f t="shared" si="853"/>
        <v>0.45924889836212462</v>
      </c>
      <c r="E462" s="97">
        <f t="shared" si="854"/>
        <v>0</v>
      </c>
      <c r="F462" s="98">
        <f t="shared" si="855"/>
        <v>0.45924889836212462</v>
      </c>
      <c r="G462" s="97">
        <f t="shared" si="856"/>
        <v>0</v>
      </c>
      <c r="H462" s="97">
        <f t="shared" si="857"/>
        <v>0</v>
      </c>
      <c r="I462" s="98">
        <f t="shared" si="858"/>
        <v>0</v>
      </c>
      <c r="J462" s="97">
        <f t="shared" si="859"/>
        <v>0</v>
      </c>
      <c r="K462" s="97">
        <f t="shared" si="860"/>
        <v>0</v>
      </c>
      <c r="L462" s="98">
        <f t="shared" si="861"/>
        <v>0</v>
      </c>
      <c r="M462" s="98">
        <f t="shared" si="862"/>
        <v>20</v>
      </c>
      <c r="N462" s="97"/>
      <c r="O462" s="97"/>
      <c r="P462" s="97"/>
      <c r="Q462" s="98">
        <f t="shared" si="928"/>
        <v>20</v>
      </c>
      <c r="R462" s="97">
        <f t="shared" si="863"/>
        <v>105.87231873866266</v>
      </c>
      <c r="S462" s="97">
        <f t="shared" si="864"/>
        <v>113.55252365317219</v>
      </c>
      <c r="T462" s="97">
        <f t="shared" si="865"/>
        <v>-7.680204914509531</v>
      </c>
      <c r="U462" s="97" t="str">
        <f t="shared" si="866"/>
        <v>QNOS</v>
      </c>
      <c r="V462" s="97">
        <f t="shared" si="867"/>
        <v>246.44747634682781</v>
      </c>
      <c r="W462" s="97">
        <f t="shared" si="533"/>
        <v>450</v>
      </c>
      <c r="X462" s="97">
        <f>SIN((90-$Y$9)*$AE$8)*TAN($AE$9*$AE$8)/TAN((90-'C'!$F339)*$AE$8)</f>
        <v>-1.0438994962897776</v>
      </c>
      <c r="Y462" s="97">
        <f t="shared" si="868"/>
        <v>3.9313065427916092</v>
      </c>
      <c r="Z462" s="97">
        <f t="shared" si="869"/>
        <v>2.2206545302661578</v>
      </c>
      <c r="AA462" s="97">
        <f t="shared" si="870"/>
        <v>-28.039905164755908</v>
      </c>
      <c r="AB462" s="97">
        <f t="shared" si="871"/>
        <v>63.235932093769605</v>
      </c>
      <c r="AC462" s="97">
        <f t="shared" si="872"/>
        <v>-91.275837258525513</v>
      </c>
      <c r="AD462" s="97">
        <f t="shared" si="873"/>
        <v>144.8039730709863</v>
      </c>
      <c r="AE462" s="97">
        <f>(COS( 90.833*$AE$8)-SIN($Y$9*$AE$8)*SIN('C'!$F339*$AE$8))/COS($Y$9*$AE$8)/COS('C'!$F339*$AE$8)</f>
        <v>0.22659584084742135</v>
      </c>
      <c r="AF462" s="97">
        <f t="shared" si="874"/>
        <v>76.903262894084961</v>
      </c>
      <c r="AG462" s="97">
        <f>('C'!$E339+$AG$9+$AA$9/15)</f>
        <v>11.947777777777777</v>
      </c>
      <c r="AH462" s="97">
        <f t="shared" si="875"/>
        <v>0</v>
      </c>
      <c r="AI462" s="97">
        <f t="shared" si="876"/>
        <v>0</v>
      </c>
      <c r="AJ462" s="97">
        <f t="shared" si="877"/>
        <v>0</v>
      </c>
      <c r="AK462" s="97">
        <f t="shared" si="878"/>
        <v>0</v>
      </c>
      <c r="AL462" s="97">
        <f t="shared" si="879"/>
        <v>0</v>
      </c>
      <c r="AM462" s="97"/>
      <c r="AN462" s="97"/>
      <c r="AO462" s="97">
        <f t="shared" si="880"/>
        <v>0</v>
      </c>
      <c r="AP462" s="97">
        <f>SIN((90-$Y$9)*$AE$8)*TAN($AC$10*$AE$8)/TAN((90-'C'!$F339)*$AE$8)</f>
        <v>8.4395646499712304E-2</v>
      </c>
      <c r="AQ462" s="97">
        <f t="shared" si="881"/>
        <v>2.5695650812758871E-2</v>
      </c>
      <c r="AR462" s="97">
        <f t="shared" si="882"/>
        <v>1.0127663357422376</v>
      </c>
      <c r="AS462" s="97">
        <f t="shared" si="883"/>
        <v>4.7801039574262454</v>
      </c>
      <c r="AT462" s="97">
        <f t="shared" si="884"/>
        <v>-9.106959298875525</v>
      </c>
      <c r="AU462" s="97">
        <f t="shared" si="885"/>
        <v>13.88706325630177</v>
      </c>
      <c r="AV462" s="97">
        <f t="shared" si="886"/>
        <v>184.32685534144929</v>
      </c>
      <c r="AW462" s="97" t="s">
        <v>8053</v>
      </c>
      <c r="AX462" s="97" t="s">
        <v>8053</v>
      </c>
      <c r="AY462" s="97" t="s">
        <v>8053</v>
      </c>
      <c r="AZ462" s="97">
        <f t="shared" si="887"/>
        <v>11.021973560690991</v>
      </c>
      <c r="BA462" s="97">
        <f t="shared" si="888"/>
        <v>11.021973560690991</v>
      </c>
      <c r="BB462" s="97">
        <f t="shared" si="889"/>
        <v>0.45924889836212462</v>
      </c>
      <c r="BC462" s="97">
        <f t="shared" si="890"/>
        <v>0</v>
      </c>
      <c r="BD462" s="97">
        <f t="shared" si="891"/>
        <v>0</v>
      </c>
      <c r="BE462" s="97">
        <f t="shared" si="892"/>
        <v>0</v>
      </c>
      <c r="BF462" s="97">
        <f>SIN((90-$Y$9)*$AE$8)*TAN($AC$9*$AE$8)/TAN((90-'C'!$F339)*$AE$8)</f>
        <v>1.0438994962897781</v>
      </c>
      <c r="BG462" s="97">
        <f t="shared" si="893"/>
        <v>3.9313065427916136</v>
      </c>
      <c r="BH462" s="97">
        <f t="shared" si="894"/>
        <v>2.2206545302661587</v>
      </c>
      <c r="BI462" s="97">
        <f t="shared" si="895"/>
        <v>28.039905164755904</v>
      </c>
      <c r="BJ462" s="97">
        <f t="shared" si="896"/>
        <v>-63.235932093769613</v>
      </c>
      <c r="BK462" s="97">
        <f t="shared" si="897"/>
        <v>91.275837258525513</v>
      </c>
      <c r="BL462" s="97">
        <f t="shared" si="898"/>
        <v>215.1960269290137</v>
      </c>
      <c r="BM462" s="97" t="s">
        <v>8053</v>
      </c>
      <c r="BN462" s="97" t="s">
        <v>8053</v>
      </c>
      <c r="BO462" s="97" t="s">
        <v>8053</v>
      </c>
      <c r="BP462" s="97">
        <f t="shared" si="899"/>
        <v>0</v>
      </c>
      <c r="BQ462" s="97">
        <f t="shared" si="900"/>
        <v>0</v>
      </c>
      <c r="BR462" s="97">
        <f t="shared" si="901"/>
        <v>0</v>
      </c>
      <c r="BS462" s="97">
        <f t="shared" si="902"/>
        <v>0</v>
      </c>
      <c r="BT462" s="97">
        <f t="shared" si="903"/>
        <v>0</v>
      </c>
      <c r="BU462" s="97">
        <f t="shared" si="904"/>
        <v>0</v>
      </c>
      <c r="BV462" s="97">
        <f>SIN((90-$Y$9)*$AE$8)*TAN($AE$10*$AE$8)/TAN((90-'C'!$F339)*$AE$8)</f>
        <v>-8.4395646499712276E-2</v>
      </c>
      <c r="BW462" s="97">
        <f t="shared" si="905"/>
        <v>2.5695650812758864E-2</v>
      </c>
      <c r="BX462" s="97">
        <f t="shared" si="906"/>
        <v>1.0127663357422376</v>
      </c>
      <c r="BY462" s="97">
        <f t="shared" si="907"/>
        <v>-4.7801039574262436</v>
      </c>
      <c r="BZ462" s="97">
        <f t="shared" si="908"/>
        <v>9.1069592988755232</v>
      </c>
      <c r="CA462" s="97">
        <f t="shared" si="909"/>
        <v>-13.887063256301767</v>
      </c>
      <c r="CB462" s="97">
        <f t="shared" si="910"/>
        <v>175.67314465855071</v>
      </c>
      <c r="CC462" s="97" t="s">
        <v>8053</v>
      </c>
      <c r="CD462" s="97" t="s">
        <v>8053</v>
      </c>
      <c r="CE462" s="97" t="s">
        <v>8053</v>
      </c>
      <c r="CF462" s="97">
        <f t="shared" si="911"/>
        <v>0</v>
      </c>
      <c r="CG462" s="97">
        <f t="shared" si="912"/>
        <v>0</v>
      </c>
      <c r="CH462" s="97">
        <f t="shared" si="913"/>
        <v>0</v>
      </c>
      <c r="CI462" s="97">
        <f t="shared" si="914"/>
        <v>0</v>
      </c>
      <c r="CJ462" s="97">
        <f t="shared" si="915"/>
        <v>0</v>
      </c>
      <c r="CK462" s="97">
        <f t="shared" si="916"/>
        <v>0</v>
      </c>
      <c r="CL462" s="97">
        <f>90-'C'!$F339</f>
        <v>109.767</v>
      </c>
      <c r="CM462" s="97">
        <v>20</v>
      </c>
      <c r="CN462" s="97"/>
      <c r="CO462" s="97"/>
      <c r="CP462" s="97"/>
      <c r="CQ462" s="97"/>
      <c r="CR462" s="97" t="s">
        <v>8218</v>
      </c>
      <c r="CS462" s="97">
        <f t="shared" si="917"/>
        <v>20</v>
      </c>
      <c r="CT462" s="97">
        <f t="shared" si="918"/>
        <v>34.31666666666667</v>
      </c>
      <c r="CU462" s="97">
        <f>'C'!F339</f>
        <v>-19.766999999999999</v>
      </c>
      <c r="CV462" s="97">
        <f t="shared" si="919"/>
        <v>3.1415926535897931</v>
      </c>
      <c r="CW462" s="97">
        <f t="shared" si="920"/>
        <v>1.7453292519943295E-2</v>
      </c>
      <c r="CX462" s="97">
        <f t="shared" si="921"/>
        <v>57.295779513082323</v>
      </c>
      <c r="CY462" s="97">
        <f t="shared" si="922"/>
        <v>0.59893882164272083</v>
      </c>
      <c r="CZ462" s="97">
        <f t="shared" si="923"/>
        <v>-0.34499923324171911</v>
      </c>
      <c r="DA462" s="97">
        <f t="shared" si="924"/>
        <v>1.3422151430285658</v>
      </c>
      <c r="DB462" s="97">
        <f t="shared" si="925"/>
        <v>-66.447476346827813</v>
      </c>
      <c r="DC462" s="97">
        <f t="shared" si="926"/>
        <v>113.55252365317219</v>
      </c>
      <c r="DD462" s="97">
        <f t="shared" si="927"/>
        <v>246.44747634682781</v>
      </c>
      <c r="DE462" s="97"/>
      <c r="DF462" s="97"/>
      <c r="DG462" s="97"/>
      <c r="DH462" s="97"/>
      <c r="DI462" s="97"/>
      <c r="DJ462" s="97"/>
      <c r="DK462" s="97"/>
      <c r="DL462" s="97"/>
      <c r="DM462" s="97"/>
      <c r="DN462" s="97"/>
      <c r="DO462" s="97"/>
    </row>
    <row r="463" spans="1:119" ht="30" customHeight="1" x14ac:dyDescent="0.2">
      <c r="A463" s="97">
        <f t="shared" si="850"/>
        <v>0</v>
      </c>
      <c r="B463" s="97">
        <f t="shared" si="851"/>
        <v>0</v>
      </c>
      <c r="C463" s="98">
        <f t="shared" si="852"/>
        <v>0</v>
      </c>
      <c r="D463" s="97">
        <f t="shared" si="853"/>
        <v>0.45925403850847912</v>
      </c>
      <c r="E463" s="97">
        <f t="shared" si="854"/>
        <v>0</v>
      </c>
      <c r="F463" s="98">
        <f t="shared" si="855"/>
        <v>0.45925403850847912</v>
      </c>
      <c r="G463" s="97">
        <f t="shared" si="856"/>
        <v>0</v>
      </c>
      <c r="H463" s="97">
        <f t="shared" si="857"/>
        <v>0</v>
      </c>
      <c r="I463" s="98">
        <f t="shared" si="858"/>
        <v>0</v>
      </c>
      <c r="J463" s="97">
        <f t="shared" si="859"/>
        <v>0</v>
      </c>
      <c r="K463" s="97">
        <f t="shared" si="860"/>
        <v>0</v>
      </c>
      <c r="L463" s="98">
        <f t="shared" si="861"/>
        <v>0</v>
      </c>
      <c r="M463" s="98">
        <f t="shared" si="862"/>
        <v>21</v>
      </c>
      <c r="N463" s="97"/>
      <c r="O463" s="97"/>
      <c r="P463" s="97"/>
      <c r="Q463" s="98">
        <f t="shared" si="928"/>
        <v>21</v>
      </c>
      <c r="R463" s="97">
        <f t="shared" si="863"/>
        <v>105.87231873866266</v>
      </c>
      <c r="S463" s="97">
        <f t="shared" si="864"/>
        <v>113.82734248578227</v>
      </c>
      <c r="T463" s="97">
        <f t="shared" si="865"/>
        <v>-7.9550237471196112</v>
      </c>
      <c r="U463" s="97" t="str">
        <f t="shared" si="866"/>
        <v>QNOS</v>
      </c>
      <c r="V463" s="97">
        <f t="shared" si="867"/>
        <v>246.17265751421775</v>
      </c>
      <c r="W463" s="97">
        <f t="shared" si="533"/>
        <v>451</v>
      </c>
      <c r="X463" s="97">
        <f>SIN((90-$Y$9)*$AE$8)*TAN($AE$9*$AE$8)/TAN((90-'C'!$F340)*$AE$8)</f>
        <v>-1.0565684261234323</v>
      </c>
      <c r="Y463" s="97">
        <f t="shared" si="868"/>
        <v>3.9313065427916092</v>
      </c>
      <c r="Z463" s="97">
        <f t="shared" si="869"/>
        <v>2.2206545302661578</v>
      </c>
      <c r="AA463" s="97">
        <f t="shared" si="870"/>
        <v>-28.410893398294249</v>
      </c>
      <c r="AB463" s="97">
        <f t="shared" si="871"/>
        <v>63.235932093769605</v>
      </c>
      <c r="AC463" s="97">
        <f t="shared" si="872"/>
        <v>-91.646825492063854</v>
      </c>
      <c r="AD463" s="97">
        <f t="shared" si="873"/>
        <v>145.17496130452466</v>
      </c>
      <c r="AE463" s="97">
        <f>(COS( 90.833*$AE$8)-SIN($Y$9*$AE$8)*SIN('C'!$F340*$AE$8))/COS($Y$9*$AE$8)/COS('C'!$F340*$AE$8)</f>
        <v>0.22954673757542365</v>
      </c>
      <c r="AF463" s="97">
        <f t="shared" si="874"/>
        <v>76.729612229151925</v>
      </c>
      <c r="AG463" s="97">
        <f>('C'!$E340+$AG$9+$AA$9/15)</f>
        <v>11.951777777777778</v>
      </c>
      <c r="AH463" s="97">
        <f t="shared" si="875"/>
        <v>0</v>
      </c>
      <c r="AI463" s="97">
        <f t="shared" si="876"/>
        <v>0</v>
      </c>
      <c r="AJ463" s="97">
        <f t="shared" si="877"/>
        <v>0</v>
      </c>
      <c r="AK463" s="97">
        <f t="shared" si="878"/>
        <v>0</v>
      </c>
      <c r="AL463" s="97">
        <f t="shared" si="879"/>
        <v>0</v>
      </c>
      <c r="AM463" s="97"/>
      <c r="AN463" s="97"/>
      <c r="AO463" s="97">
        <f t="shared" si="880"/>
        <v>0</v>
      </c>
      <c r="AP463" s="97">
        <f>SIN((90-$Y$9)*$AE$8)*TAN($AC$10*$AE$8)/TAN((90-'C'!$F340)*$AE$8)</f>
        <v>8.5419885449506724E-2</v>
      </c>
      <c r="AQ463" s="97">
        <f t="shared" si="881"/>
        <v>2.5695650812758871E-2</v>
      </c>
      <c r="AR463" s="97">
        <f t="shared" si="882"/>
        <v>1.0127663357422376</v>
      </c>
      <c r="AS463" s="97">
        <f t="shared" si="883"/>
        <v>4.8382535047386641</v>
      </c>
      <c r="AT463" s="97">
        <f t="shared" si="884"/>
        <v>-9.106959298875525</v>
      </c>
      <c r="AU463" s="97">
        <f t="shared" si="885"/>
        <v>13.94521280361419</v>
      </c>
      <c r="AV463" s="97">
        <f t="shared" si="886"/>
        <v>184.26870579413685</v>
      </c>
      <c r="AW463" s="97" t="s">
        <v>8053</v>
      </c>
      <c r="AX463" s="97" t="s">
        <v>8053</v>
      </c>
      <c r="AY463" s="97" t="s">
        <v>8053</v>
      </c>
      <c r="AZ463" s="97">
        <f t="shared" si="887"/>
        <v>11.022096924203499</v>
      </c>
      <c r="BA463" s="97">
        <f t="shared" si="888"/>
        <v>11.022096924203499</v>
      </c>
      <c r="BB463" s="97">
        <f t="shared" si="889"/>
        <v>0.45925403850847912</v>
      </c>
      <c r="BC463" s="97">
        <f t="shared" si="890"/>
        <v>0</v>
      </c>
      <c r="BD463" s="97">
        <f t="shared" si="891"/>
        <v>0</v>
      </c>
      <c r="BE463" s="97">
        <f t="shared" si="892"/>
        <v>0</v>
      </c>
      <c r="BF463" s="97">
        <f>SIN((90-$Y$9)*$AE$8)*TAN($AC$9*$AE$8)/TAN((90-'C'!$F340)*$AE$8)</f>
        <v>1.0565684261234327</v>
      </c>
      <c r="BG463" s="97">
        <f t="shared" si="893"/>
        <v>3.9313065427916136</v>
      </c>
      <c r="BH463" s="97">
        <f t="shared" si="894"/>
        <v>2.2206545302661587</v>
      </c>
      <c r="BI463" s="97">
        <f t="shared" si="895"/>
        <v>28.410893398294256</v>
      </c>
      <c r="BJ463" s="97">
        <f t="shared" si="896"/>
        <v>-63.235932093769613</v>
      </c>
      <c r="BK463" s="97">
        <f t="shared" si="897"/>
        <v>91.646825492063869</v>
      </c>
      <c r="BL463" s="97">
        <f t="shared" si="898"/>
        <v>214.82503869547534</v>
      </c>
      <c r="BM463" s="97" t="s">
        <v>8053</v>
      </c>
      <c r="BN463" s="97" t="s">
        <v>8053</v>
      </c>
      <c r="BO463" s="97" t="s">
        <v>8053</v>
      </c>
      <c r="BP463" s="97">
        <f t="shared" si="899"/>
        <v>0</v>
      </c>
      <c r="BQ463" s="97">
        <f t="shared" si="900"/>
        <v>0</v>
      </c>
      <c r="BR463" s="97">
        <f t="shared" si="901"/>
        <v>0</v>
      </c>
      <c r="BS463" s="97">
        <f t="shared" si="902"/>
        <v>0</v>
      </c>
      <c r="BT463" s="97">
        <f t="shared" si="903"/>
        <v>0</v>
      </c>
      <c r="BU463" s="97">
        <f t="shared" si="904"/>
        <v>0</v>
      </c>
      <c r="BV463" s="97">
        <f>SIN((90-$Y$9)*$AE$8)*TAN($AE$10*$AE$8)/TAN((90-'C'!$F340)*$AE$8)</f>
        <v>-8.5419885449506711E-2</v>
      </c>
      <c r="BW463" s="97">
        <f t="shared" si="905"/>
        <v>2.5695650812758864E-2</v>
      </c>
      <c r="BX463" s="97">
        <f t="shared" si="906"/>
        <v>1.0127663357422376</v>
      </c>
      <c r="BY463" s="97">
        <f t="shared" si="907"/>
        <v>-4.8382535047386632</v>
      </c>
      <c r="BZ463" s="97">
        <f t="shared" si="908"/>
        <v>9.1069592988755232</v>
      </c>
      <c r="CA463" s="97">
        <f t="shared" si="909"/>
        <v>-13.945212803614186</v>
      </c>
      <c r="CB463" s="97">
        <f t="shared" si="910"/>
        <v>175.73129420586315</v>
      </c>
      <c r="CC463" s="97" t="s">
        <v>8053</v>
      </c>
      <c r="CD463" s="97" t="s">
        <v>8053</v>
      </c>
      <c r="CE463" s="97" t="s">
        <v>8053</v>
      </c>
      <c r="CF463" s="97">
        <f t="shared" si="911"/>
        <v>0</v>
      </c>
      <c r="CG463" s="97">
        <f t="shared" si="912"/>
        <v>0</v>
      </c>
      <c r="CH463" s="97">
        <f t="shared" si="913"/>
        <v>0</v>
      </c>
      <c r="CI463" s="97">
        <f t="shared" si="914"/>
        <v>0</v>
      </c>
      <c r="CJ463" s="97">
        <f t="shared" si="915"/>
        <v>0</v>
      </c>
      <c r="CK463" s="97">
        <f t="shared" si="916"/>
        <v>0</v>
      </c>
      <c r="CL463" s="97">
        <f>90-'C'!$F340</f>
        <v>109.988</v>
      </c>
      <c r="CM463" s="97">
        <v>21</v>
      </c>
      <c r="CN463" s="97"/>
      <c r="CO463" s="97"/>
      <c r="CP463" s="97"/>
      <c r="CQ463" s="97"/>
      <c r="CR463" s="97" t="s">
        <v>8218</v>
      </c>
      <c r="CS463" s="97">
        <f t="shared" si="917"/>
        <v>21</v>
      </c>
      <c r="CT463" s="97">
        <f t="shared" si="918"/>
        <v>34.31666666666667</v>
      </c>
      <c r="CU463" s="97">
        <f>'C'!F340</f>
        <v>-19.988</v>
      </c>
      <c r="CV463" s="97">
        <f t="shared" si="919"/>
        <v>3.1415926535897931</v>
      </c>
      <c r="CW463" s="97">
        <f t="shared" si="920"/>
        <v>1.7453292519943295E-2</v>
      </c>
      <c r="CX463" s="97">
        <f t="shared" si="921"/>
        <v>57.295779513082323</v>
      </c>
      <c r="CY463" s="97">
        <f t="shared" si="922"/>
        <v>0.59893882164272083</v>
      </c>
      <c r="CZ463" s="97">
        <f t="shared" si="923"/>
        <v>-0.34885641088862657</v>
      </c>
      <c r="DA463" s="97">
        <f t="shared" si="924"/>
        <v>1.339184367177207</v>
      </c>
      <c r="DB463" s="97">
        <f t="shared" si="925"/>
        <v>-66.172657514217732</v>
      </c>
      <c r="DC463" s="97">
        <f t="shared" si="926"/>
        <v>113.82734248578227</v>
      </c>
      <c r="DD463" s="97">
        <f t="shared" si="927"/>
        <v>246.17265751421775</v>
      </c>
      <c r="DE463" s="97"/>
      <c r="DF463" s="97"/>
      <c r="DG463" s="97"/>
      <c r="DH463" s="97"/>
      <c r="DI463" s="97"/>
      <c r="DJ463" s="97"/>
      <c r="DK463" s="97"/>
      <c r="DL463" s="97"/>
      <c r="DM463" s="97"/>
      <c r="DN463" s="97"/>
      <c r="DO463" s="97"/>
    </row>
    <row r="464" spans="1:119" ht="30" customHeight="1" x14ac:dyDescent="0.2">
      <c r="A464" s="97">
        <f t="shared" si="850"/>
        <v>0</v>
      </c>
      <c r="B464" s="97">
        <f t="shared" si="851"/>
        <v>0</v>
      </c>
      <c r="C464" s="98">
        <f t="shared" si="852"/>
        <v>0</v>
      </c>
      <c r="D464" s="97">
        <f t="shared" si="853"/>
        <v>0.4592631151170839</v>
      </c>
      <c r="E464" s="97">
        <f t="shared" si="854"/>
        <v>0</v>
      </c>
      <c r="F464" s="98">
        <f t="shared" si="855"/>
        <v>0.4592631151170839</v>
      </c>
      <c r="G464" s="97">
        <f t="shared" si="856"/>
        <v>0</v>
      </c>
      <c r="H464" s="97">
        <f t="shared" si="857"/>
        <v>0</v>
      </c>
      <c r="I464" s="98">
        <f t="shared" si="858"/>
        <v>0</v>
      </c>
      <c r="J464" s="97">
        <f t="shared" si="859"/>
        <v>0</v>
      </c>
      <c r="K464" s="97">
        <f t="shared" si="860"/>
        <v>0</v>
      </c>
      <c r="L464" s="98">
        <f t="shared" si="861"/>
        <v>0</v>
      </c>
      <c r="M464" s="98">
        <f t="shared" si="862"/>
        <v>22</v>
      </c>
      <c r="N464" s="102"/>
      <c r="O464" s="97"/>
      <c r="P464" s="97"/>
      <c r="Q464" s="98">
        <f t="shared" si="928"/>
        <v>22</v>
      </c>
      <c r="R464" s="97">
        <f t="shared" si="863"/>
        <v>105.87231873866266</v>
      </c>
      <c r="S464" s="97">
        <f t="shared" si="864"/>
        <v>114.09488904701031</v>
      </c>
      <c r="T464" s="97">
        <f t="shared" si="865"/>
        <v>-8.222570308347656</v>
      </c>
      <c r="U464" s="97" t="str">
        <f t="shared" si="866"/>
        <v>QNOS</v>
      </c>
      <c r="V464" s="97">
        <f t="shared" si="867"/>
        <v>245.90511095298967</v>
      </c>
      <c r="W464" s="97">
        <f t="shared" si="533"/>
        <v>452</v>
      </c>
      <c r="X464" s="97">
        <f>SIN((90-$Y$9)*$AE$8)*TAN($AE$9*$AE$8)/TAN((90-'C'!$F341)*$AE$8)</f>
        <v>-1.0689275606277111</v>
      </c>
      <c r="Y464" s="97">
        <f t="shared" si="868"/>
        <v>3.9313065427916092</v>
      </c>
      <c r="Z464" s="97">
        <f t="shared" si="869"/>
        <v>2.2206545302661578</v>
      </c>
      <c r="AA464" s="97">
        <f t="shared" si="870"/>
        <v>-28.77406614395235</v>
      </c>
      <c r="AB464" s="97">
        <f t="shared" si="871"/>
        <v>63.235932093769605</v>
      </c>
      <c r="AC464" s="97">
        <f t="shared" si="872"/>
        <v>-92.009998237721959</v>
      </c>
      <c r="AD464" s="97">
        <f t="shared" si="873"/>
        <v>145.53813405018275</v>
      </c>
      <c r="AE464" s="97">
        <f>(COS( 90.833*$AE$8)-SIN($Y$9*$AE$8)*SIN('C'!$F341*$AE$8))/COS($Y$9*$AE$8)/COS('C'!$F341*$AE$8)</f>
        <v>0.23242520777652861</v>
      </c>
      <c r="AF464" s="97">
        <f t="shared" si="874"/>
        <v>76.560103966552148</v>
      </c>
      <c r="AG464" s="97">
        <f>('C'!$E341+$AG$9+$AA$9/15)</f>
        <v>11.955777777777779</v>
      </c>
      <c r="AH464" s="97">
        <f t="shared" si="875"/>
        <v>0</v>
      </c>
      <c r="AI464" s="97">
        <f t="shared" si="876"/>
        <v>0</v>
      </c>
      <c r="AJ464" s="97">
        <f t="shared" si="877"/>
        <v>0</v>
      </c>
      <c r="AK464" s="97">
        <f t="shared" si="878"/>
        <v>0</v>
      </c>
      <c r="AL464" s="97">
        <f t="shared" si="879"/>
        <v>0</v>
      </c>
      <c r="AM464" s="97"/>
      <c r="AN464" s="97"/>
      <c r="AO464" s="97">
        <f t="shared" si="880"/>
        <v>0</v>
      </c>
      <c r="AP464" s="97">
        <f>SIN((90-$Y$9)*$AE$8)*TAN($AC$10*$AE$8)/TAN((90-'C'!$F341)*$AE$8)</f>
        <v>8.6419078523526538E-2</v>
      </c>
      <c r="AQ464" s="97">
        <f t="shared" si="881"/>
        <v>2.5695650812758871E-2</v>
      </c>
      <c r="AR464" s="97">
        <f t="shared" si="882"/>
        <v>1.0127663357422376</v>
      </c>
      <c r="AS464" s="97">
        <f t="shared" si="883"/>
        <v>4.8949859256409622</v>
      </c>
      <c r="AT464" s="97">
        <f t="shared" si="884"/>
        <v>-9.106959298875525</v>
      </c>
      <c r="AU464" s="97">
        <f t="shared" si="885"/>
        <v>14.001945224516486</v>
      </c>
      <c r="AV464" s="97">
        <f t="shared" si="886"/>
        <v>184.21197337323457</v>
      </c>
      <c r="AW464" s="97" t="s">
        <v>8053</v>
      </c>
      <c r="AX464" s="97" t="s">
        <v>8053</v>
      </c>
      <c r="AY464" s="97" t="s">
        <v>8053</v>
      </c>
      <c r="AZ464" s="97">
        <f t="shared" si="887"/>
        <v>11.022314762810014</v>
      </c>
      <c r="BA464" s="97">
        <f t="shared" si="888"/>
        <v>11.022314762810014</v>
      </c>
      <c r="BB464" s="97">
        <f t="shared" si="889"/>
        <v>0.4592631151170839</v>
      </c>
      <c r="BC464" s="97">
        <f t="shared" si="890"/>
        <v>0</v>
      </c>
      <c r="BD464" s="97">
        <f t="shared" si="891"/>
        <v>0</v>
      </c>
      <c r="BE464" s="97">
        <f t="shared" si="892"/>
        <v>0</v>
      </c>
      <c r="BF464" s="97">
        <f>SIN((90-$Y$9)*$AE$8)*TAN($AC$9*$AE$8)/TAN((90-'C'!$F341)*$AE$8)</f>
        <v>1.0689275606277115</v>
      </c>
      <c r="BG464" s="97">
        <f t="shared" si="893"/>
        <v>3.9313065427916136</v>
      </c>
      <c r="BH464" s="97">
        <f t="shared" si="894"/>
        <v>2.2206545302661587</v>
      </c>
      <c r="BI464" s="97">
        <f t="shared" si="895"/>
        <v>28.77406614395235</v>
      </c>
      <c r="BJ464" s="97">
        <f t="shared" si="896"/>
        <v>-63.235932093769613</v>
      </c>
      <c r="BK464" s="97">
        <f t="shared" si="897"/>
        <v>92.009998237721959</v>
      </c>
      <c r="BL464" s="97">
        <f t="shared" si="898"/>
        <v>214.46186594981725</v>
      </c>
      <c r="BM464" s="97" t="s">
        <v>8053</v>
      </c>
      <c r="BN464" s="97" t="s">
        <v>8053</v>
      </c>
      <c r="BO464" s="97" t="s">
        <v>8053</v>
      </c>
      <c r="BP464" s="97">
        <f t="shared" si="899"/>
        <v>0</v>
      </c>
      <c r="BQ464" s="97">
        <f t="shared" si="900"/>
        <v>0</v>
      </c>
      <c r="BR464" s="97">
        <f t="shared" si="901"/>
        <v>0</v>
      </c>
      <c r="BS464" s="97">
        <f t="shared" si="902"/>
        <v>0</v>
      </c>
      <c r="BT464" s="97">
        <f t="shared" si="903"/>
        <v>0</v>
      </c>
      <c r="BU464" s="97">
        <f t="shared" si="904"/>
        <v>0</v>
      </c>
      <c r="BV464" s="97">
        <f>SIN((90-$Y$9)*$AE$8)*TAN($AE$10*$AE$8)/TAN((90-'C'!$F341)*$AE$8)</f>
        <v>-8.641907852352651E-2</v>
      </c>
      <c r="BW464" s="97">
        <f t="shared" si="905"/>
        <v>2.5695650812758864E-2</v>
      </c>
      <c r="BX464" s="97">
        <f t="shared" si="906"/>
        <v>1.0127663357422376</v>
      </c>
      <c r="BY464" s="97">
        <f t="shared" si="907"/>
        <v>-4.8949859256409605</v>
      </c>
      <c r="BZ464" s="97">
        <f t="shared" si="908"/>
        <v>9.1069592988755232</v>
      </c>
      <c r="CA464" s="97">
        <f t="shared" si="909"/>
        <v>-14.001945224516483</v>
      </c>
      <c r="CB464" s="97">
        <f t="shared" si="910"/>
        <v>175.78802662676543</v>
      </c>
      <c r="CC464" s="97" t="s">
        <v>8053</v>
      </c>
      <c r="CD464" s="97" t="s">
        <v>8053</v>
      </c>
      <c r="CE464" s="97" t="s">
        <v>8053</v>
      </c>
      <c r="CF464" s="97">
        <f t="shared" si="911"/>
        <v>0</v>
      </c>
      <c r="CG464" s="97">
        <f t="shared" si="912"/>
        <v>0</v>
      </c>
      <c r="CH464" s="97">
        <f t="shared" si="913"/>
        <v>0</v>
      </c>
      <c r="CI464" s="97">
        <f t="shared" si="914"/>
        <v>0</v>
      </c>
      <c r="CJ464" s="97">
        <f t="shared" si="915"/>
        <v>0</v>
      </c>
      <c r="CK464" s="97">
        <f t="shared" si="916"/>
        <v>0</v>
      </c>
      <c r="CL464" s="97">
        <f>90-'C'!$F341</f>
        <v>110.203</v>
      </c>
      <c r="CM464" s="97">
        <v>22</v>
      </c>
      <c r="CN464" s="102"/>
      <c r="CO464" s="97"/>
      <c r="CP464" s="97"/>
      <c r="CQ464" s="97"/>
      <c r="CR464" s="97" t="s">
        <v>8218</v>
      </c>
      <c r="CS464" s="97">
        <f t="shared" si="917"/>
        <v>22</v>
      </c>
      <c r="CT464" s="97">
        <f t="shared" si="918"/>
        <v>34.31666666666667</v>
      </c>
      <c r="CU464" s="97">
        <f>'C'!F341</f>
        <v>-20.202999999999999</v>
      </c>
      <c r="CV464" s="97">
        <f t="shared" si="919"/>
        <v>3.1415926535897931</v>
      </c>
      <c r="CW464" s="97">
        <f t="shared" si="920"/>
        <v>1.7453292519943295E-2</v>
      </c>
      <c r="CX464" s="97">
        <f t="shared" si="921"/>
        <v>57.295779513082323</v>
      </c>
      <c r="CY464" s="97">
        <f t="shared" si="922"/>
        <v>0.59893882164272083</v>
      </c>
      <c r="CZ464" s="97">
        <f t="shared" si="923"/>
        <v>-0.35260886878041436</v>
      </c>
      <c r="DA464" s="97">
        <f t="shared" si="924"/>
        <v>1.3362258898855057</v>
      </c>
      <c r="DB464" s="97">
        <f t="shared" si="925"/>
        <v>-65.905110952989688</v>
      </c>
      <c r="DC464" s="97">
        <f t="shared" si="926"/>
        <v>114.09488904701031</v>
      </c>
      <c r="DD464" s="97">
        <f t="shared" si="927"/>
        <v>245.90511095298967</v>
      </c>
      <c r="DE464" s="97"/>
      <c r="DF464" s="97"/>
      <c r="DG464" s="97"/>
      <c r="DH464" s="97"/>
      <c r="DI464" s="97"/>
      <c r="DJ464" s="97"/>
      <c r="DK464" s="97"/>
      <c r="DL464" s="97"/>
      <c r="DM464" s="97"/>
      <c r="DN464" s="97"/>
      <c r="DO464" s="97"/>
    </row>
    <row r="465" spans="1:119" ht="30" customHeight="1" x14ac:dyDescent="0.2">
      <c r="A465" s="97">
        <f t="shared" si="850"/>
        <v>0</v>
      </c>
      <c r="B465" s="97">
        <f t="shared" si="851"/>
        <v>0</v>
      </c>
      <c r="C465" s="98">
        <f t="shared" si="852"/>
        <v>0</v>
      </c>
      <c r="D465" s="97">
        <f t="shared" si="853"/>
        <v>0.4593178256998216</v>
      </c>
      <c r="E465" s="97">
        <f t="shared" si="854"/>
        <v>0</v>
      </c>
      <c r="F465" s="98">
        <f t="shared" si="855"/>
        <v>0.4593178256998216</v>
      </c>
      <c r="G465" s="97">
        <f t="shared" si="856"/>
        <v>0</v>
      </c>
      <c r="H465" s="97">
        <f t="shared" si="857"/>
        <v>0</v>
      </c>
      <c r="I465" s="98">
        <f t="shared" si="858"/>
        <v>0</v>
      </c>
      <c r="J465" s="97">
        <f t="shared" si="859"/>
        <v>0</v>
      </c>
      <c r="K465" s="97">
        <f t="shared" si="860"/>
        <v>0</v>
      </c>
      <c r="L465" s="98">
        <f t="shared" si="861"/>
        <v>0</v>
      </c>
      <c r="M465" s="98">
        <f t="shared" si="862"/>
        <v>23</v>
      </c>
      <c r="N465" s="97"/>
      <c r="O465" s="97"/>
      <c r="P465" s="97"/>
      <c r="Q465" s="98">
        <f t="shared" si="928"/>
        <v>23</v>
      </c>
      <c r="R465" s="97">
        <f t="shared" si="863"/>
        <v>105.87231873866266</v>
      </c>
      <c r="S465" s="97">
        <f t="shared" si="864"/>
        <v>114.35515084350391</v>
      </c>
      <c r="T465" s="97">
        <f t="shared" si="865"/>
        <v>-8.4828321048412505</v>
      </c>
      <c r="U465" s="97" t="str">
        <f t="shared" si="866"/>
        <v>QNOS</v>
      </c>
      <c r="V465" s="97">
        <f t="shared" si="867"/>
        <v>245.64484915649609</v>
      </c>
      <c r="W465" s="97">
        <f t="shared" si="533"/>
        <v>453</v>
      </c>
      <c r="X465" s="97">
        <f>SIN((90-$Y$9)*$AE$8)*TAN($AE$9*$AE$8)/TAN((90-'C'!$F342)*$AE$8)</f>
        <v>-1.0809745469960617</v>
      </c>
      <c r="Y465" s="97">
        <f t="shared" si="868"/>
        <v>3.9313065427916092</v>
      </c>
      <c r="Z465" s="97">
        <f t="shared" si="869"/>
        <v>2.2206545302661578</v>
      </c>
      <c r="AA465" s="97">
        <f t="shared" si="870"/>
        <v>-29.129287162311268</v>
      </c>
      <c r="AB465" s="97">
        <f t="shared" si="871"/>
        <v>63.235932093769605</v>
      </c>
      <c r="AC465" s="97">
        <f t="shared" si="872"/>
        <v>-92.365219256080877</v>
      </c>
      <c r="AD465" s="97">
        <f t="shared" si="873"/>
        <v>145.89335506854167</v>
      </c>
      <c r="AE465" s="97">
        <f>(COS( 90.833*$AE$8)-SIN($Y$9*$AE$8)*SIN('C'!$F342*$AE$8))/COS($Y$9*$AE$8)/COS('C'!$F342*$AE$8)</f>
        <v>0.23523072448486892</v>
      </c>
      <c r="AF465" s="97">
        <f t="shared" si="874"/>
        <v>76.394776421877154</v>
      </c>
      <c r="AG465" s="97">
        <f>('C'!$E342+$AG$9+$AA$9/15)</f>
        <v>11.960777777777778</v>
      </c>
      <c r="AH465" s="97">
        <f t="shared" si="875"/>
        <v>0</v>
      </c>
      <c r="AI465" s="97">
        <f t="shared" si="876"/>
        <v>0</v>
      </c>
      <c r="AJ465" s="97">
        <f t="shared" si="877"/>
        <v>0</v>
      </c>
      <c r="AK465" s="97">
        <f t="shared" si="878"/>
        <v>0</v>
      </c>
      <c r="AL465" s="97">
        <f t="shared" si="879"/>
        <v>0</v>
      </c>
      <c r="AM465" s="97"/>
      <c r="AN465" s="97"/>
      <c r="AO465" s="97">
        <f t="shared" si="880"/>
        <v>0</v>
      </c>
      <c r="AP465" s="97">
        <f>SIN((90-$Y$9)*$AE$8)*TAN($AC$10*$AE$8)/TAN((90-'C'!$F342)*$AE$8)</f>
        <v>8.7393035505538466E-2</v>
      </c>
      <c r="AQ465" s="97">
        <f t="shared" si="881"/>
        <v>2.5695650812758871E-2</v>
      </c>
      <c r="AR465" s="97">
        <f t="shared" si="882"/>
        <v>1.0127663357422376</v>
      </c>
      <c r="AS465" s="97">
        <f t="shared" si="883"/>
        <v>4.9502901158553723</v>
      </c>
      <c r="AT465" s="97">
        <f t="shared" si="884"/>
        <v>-9.106959298875525</v>
      </c>
      <c r="AU465" s="97">
        <f t="shared" si="885"/>
        <v>14.057249414730897</v>
      </c>
      <c r="AV465" s="97">
        <f t="shared" si="886"/>
        <v>184.15666918302014</v>
      </c>
      <c r="AW465" s="97" t="s">
        <v>8053</v>
      </c>
      <c r="AX465" s="97" t="s">
        <v>8053</v>
      </c>
      <c r="AY465" s="97" t="s">
        <v>8053</v>
      </c>
      <c r="AZ465" s="97">
        <f t="shared" si="887"/>
        <v>11.023627816795718</v>
      </c>
      <c r="BA465" s="97">
        <f t="shared" si="888"/>
        <v>11.023627816795718</v>
      </c>
      <c r="BB465" s="97">
        <f t="shared" si="889"/>
        <v>0.4593178256998216</v>
      </c>
      <c r="BC465" s="97">
        <f t="shared" si="890"/>
        <v>0</v>
      </c>
      <c r="BD465" s="97">
        <f t="shared" si="891"/>
        <v>0</v>
      </c>
      <c r="BE465" s="97">
        <f t="shared" si="892"/>
        <v>0</v>
      </c>
      <c r="BF465" s="97">
        <f>SIN((90-$Y$9)*$AE$8)*TAN($AC$9*$AE$8)/TAN((90-'C'!$F342)*$AE$8)</f>
        <v>1.0809745469960621</v>
      </c>
      <c r="BG465" s="97">
        <f t="shared" si="893"/>
        <v>3.9313065427916136</v>
      </c>
      <c r="BH465" s="97">
        <f t="shared" si="894"/>
        <v>2.2206545302661587</v>
      </c>
      <c r="BI465" s="97">
        <f t="shared" si="895"/>
        <v>29.129287162311268</v>
      </c>
      <c r="BJ465" s="97">
        <f t="shared" si="896"/>
        <v>-63.235932093769613</v>
      </c>
      <c r="BK465" s="97">
        <f t="shared" si="897"/>
        <v>92.365219256080877</v>
      </c>
      <c r="BL465" s="97">
        <f t="shared" si="898"/>
        <v>214.10664493145833</v>
      </c>
      <c r="BM465" s="97" t="s">
        <v>8053</v>
      </c>
      <c r="BN465" s="97" t="s">
        <v>8053</v>
      </c>
      <c r="BO465" s="97" t="s">
        <v>8053</v>
      </c>
      <c r="BP465" s="97">
        <f t="shared" si="899"/>
        <v>0</v>
      </c>
      <c r="BQ465" s="97">
        <f t="shared" si="900"/>
        <v>0</v>
      </c>
      <c r="BR465" s="97">
        <f t="shared" si="901"/>
        <v>0</v>
      </c>
      <c r="BS465" s="97">
        <f t="shared" si="902"/>
        <v>0</v>
      </c>
      <c r="BT465" s="97">
        <f t="shared" si="903"/>
        <v>0</v>
      </c>
      <c r="BU465" s="97">
        <f t="shared" si="904"/>
        <v>0</v>
      </c>
      <c r="BV465" s="97">
        <f>SIN((90-$Y$9)*$AE$8)*TAN($AE$10*$AE$8)/TAN((90-'C'!$F342)*$AE$8)</f>
        <v>-8.7393035505538452E-2</v>
      </c>
      <c r="BW465" s="97">
        <f t="shared" si="905"/>
        <v>2.5695650812758864E-2</v>
      </c>
      <c r="BX465" s="97">
        <f t="shared" si="906"/>
        <v>1.0127663357422376</v>
      </c>
      <c r="BY465" s="97">
        <f t="shared" si="907"/>
        <v>-4.9502901158553714</v>
      </c>
      <c r="BZ465" s="97">
        <f t="shared" si="908"/>
        <v>9.1069592988755232</v>
      </c>
      <c r="CA465" s="97">
        <f t="shared" si="909"/>
        <v>-14.057249414730894</v>
      </c>
      <c r="CB465" s="97">
        <f t="shared" si="910"/>
        <v>175.84333081697986</v>
      </c>
      <c r="CC465" s="97" t="s">
        <v>8053</v>
      </c>
      <c r="CD465" s="97" t="s">
        <v>8053</v>
      </c>
      <c r="CE465" s="97" t="s">
        <v>8053</v>
      </c>
      <c r="CF465" s="97">
        <f t="shared" si="911"/>
        <v>0</v>
      </c>
      <c r="CG465" s="97">
        <f t="shared" si="912"/>
        <v>0</v>
      </c>
      <c r="CH465" s="97">
        <f t="shared" si="913"/>
        <v>0</v>
      </c>
      <c r="CI465" s="97">
        <f t="shared" si="914"/>
        <v>0</v>
      </c>
      <c r="CJ465" s="97">
        <f t="shared" si="915"/>
        <v>0</v>
      </c>
      <c r="CK465" s="97">
        <f t="shared" si="916"/>
        <v>0</v>
      </c>
      <c r="CL465" s="97">
        <f>90-'C'!$F342</f>
        <v>110.41200000000001</v>
      </c>
      <c r="CM465" s="97">
        <v>23</v>
      </c>
      <c r="CN465" s="97"/>
      <c r="CO465" s="97"/>
      <c r="CP465" s="97"/>
      <c r="CQ465" s="97"/>
      <c r="CR465" s="97" t="s">
        <v>8218</v>
      </c>
      <c r="CS465" s="97">
        <f t="shared" si="917"/>
        <v>23</v>
      </c>
      <c r="CT465" s="97">
        <f t="shared" si="918"/>
        <v>34.31666666666667</v>
      </c>
      <c r="CU465" s="97">
        <f>'C'!F342</f>
        <v>-20.411999999999999</v>
      </c>
      <c r="CV465" s="97">
        <f t="shared" si="919"/>
        <v>3.1415926535897931</v>
      </c>
      <c r="CW465" s="97">
        <f t="shared" si="920"/>
        <v>1.7453292519943295E-2</v>
      </c>
      <c r="CX465" s="97">
        <f t="shared" si="921"/>
        <v>57.295779513082323</v>
      </c>
      <c r="CY465" s="97">
        <f t="shared" si="922"/>
        <v>0.59893882164272083</v>
      </c>
      <c r="CZ465" s="97">
        <f t="shared" si="923"/>
        <v>-0.35625660691708255</v>
      </c>
      <c r="DA465" s="97">
        <f t="shared" si="924"/>
        <v>1.333340379886689</v>
      </c>
      <c r="DB465" s="97">
        <f t="shared" si="925"/>
        <v>-65.644849156496093</v>
      </c>
      <c r="DC465" s="97">
        <f t="shared" si="926"/>
        <v>114.35515084350391</v>
      </c>
      <c r="DD465" s="97">
        <f t="shared" si="927"/>
        <v>245.64484915649609</v>
      </c>
      <c r="DE465" s="97"/>
      <c r="DF465" s="97"/>
      <c r="DG465" s="97"/>
      <c r="DH465" s="97"/>
      <c r="DI465" s="97"/>
      <c r="DJ465" s="97"/>
      <c r="DK465" s="97"/>
      <c r="DL465" s="97"/>
      <c r="DM465" s="97"/>
      <c r="DN465" s="97"/>
      <c r="DO465" s="97"/>
    </row>
    <row r="466" spans="1:119" ht="30" customHeight="1" x14ac:dyDescent="0.2">
      <c r="A466" s="97">
        <f t="shared" si="850"/>
        <v>0</v>
      </c>
      <c r="B466" s="97">
        <f t="shared" si="851"/>
        <v>0</v>
      </c>
      <c r="C466" s="98">
        <f t="shared" si="852"/>
        <v>0</v>
      </c>
      <c r="D466" s="97">
        <f t="shared" si="853"/>
        <v>0.45937653438634735</v>
      </c>
      <c r="E466" s="97">
        <f t="shared" si="854"/>
        <v>0</v>
      </c>
      <c r="F466" s="98">
        <f t="shared" si="855"/>
        <v>0.45937653438634735</v>
      </c>
      <c r="G466" s="97">
        <f t="shared" si="856"/>
        <v>0</v>
      </c>
      <c r="H466" s="97">
        <f t="shared" si="857"/>
        <v>0</v>
      </c>
      <c r="I466" s="98">
        <f t="shared" si="858"/>
        <v>0</v>
      </c>
      <c r="J466" s="97">
        <f t="shared" si="859"/>
        <v>0</v>
      </c>
      <c r="K466" s="97">
        <f t="shared" si="860"/>
        <v>0</v>
      </c>
      <c r="L466" s="98">
        <f t="shared" si="861"/>
        <v>0</v>
      </c>
      <c r="M466" s="98">
        <f t="shared" si="862"/>
        <v>24</v>
      </c>
      <c r="N466" s="97"/>
      <c r="O466" s="97"/>
      <c r="P466" s="97"/>
      <c r="Q466" s="98">
        <f t="shared" si="928"/>
        <v>24</v>
      </c>
      <c r="R466" s="97">
        <f t="shared" si="863"/>
        <v>105.87231873866266</v>
      </c>
      <c r="S466" s="97">
        <f t="shared" si="864"/>
        <v>114.60811533754082</v>
      </c>
      <c r="T466" s="97">
        <f t="shared" si="865"/>
        <v>-8.7357965988781672</v>
      </c>
      <c r="U466" s="97" t="str">
        <f t="shared" si="866"/>
        <v>QNOS</v>
      </c>
      <c r="V466" s="97">
        <f t="shared" si="867"/>
        <v>245.39188466245918</v>
      </c>
      <c r="W466" s="97">
        <f t="shared" si="533"/>
        <v>454</v>
      </c>
      <c r="X466" s="97">
        <f>SIN((90-$Y$9)*$AE$8)*TAN($AE$9*$AE$8)/TAN((90-'C'!$F343)*$AE$8)</f>
        <v>-1.0927070368586909</v>
      </c>
      <c r="Y466" s="97">
        <f t="shared" si="868"/>
        <v>3.9313065427916092</v>
      </c>
      <c r="Z466" s="97">
        <f t="shared" si="869"/>
        <v>2.2206545302661578</v>
      </c>
      <c r="AA466" s="97">
        <f t="shared" si="870"/>
        <v>-29.476418350719086</v>
      </c>
      <c r="AB466" s="97">
        <f t="shared" si="871"/>
        <v>63.235932093769605</v>
      </c>
      <c r="AC466" s="97">
        <f t="shared" si="872"/>
        <v>-92.712350444488692</v>
      </c>
      <c r="AD466" s="97">
        <f t="shared" si="873"/>
        <v>146.24048625694948</v>
      </c>
      <c r="AE466" s="97">
        <f>(COS( 90.833*$AE$8)-SIN($Y$9*$AE$8)*SIN('C'!$F343*$AE$8))/COS($Y$9*$AE$8)/COS('C'!$F343*$AE$8)</f>
        <v>0.23796276130557573</v>
      </c>
      <c r="AF466" s="97">
        <f t="shared" si="874"/>
        <v>76.233667980655497</v>
      </c>
      <c r="AG466" s="97">
        <f>('C'!$E343+$AG$9+$AA$9/15)</f>
        <v>11.965777777777777</v>
      </c>
      <c r="AH466" s="97">
        <f t="shared" si="875"/>
        <v>0</v>
      </c>
      <c r="AI466" s="97">
        <f t="shared" si="876"/>
        <v>0</v>
      </c>
      <c r="AJ466" s="97">
        <f t="shared" si="877"/>
        <v>0</v>
      </c>
      <c r="AK466" s="97">
        <f t="shared" si="878"/>
        <v>0</v>
      </c>
      <c r="AL466" s="97">
        <f t="shared" si="879"/>
        <v>0</v>
      </c>
      <c r="AM466" s="97"/>
      <c r="AN466" s="97"/>
      <c r="AO466" s="97">
        <f t="shared" si="880"/>
        <v>0</v>
      </c>
      <c r="AP466" s="97">
        <f>SIN((90-$Y$9)*$AE$8)*TAN($AC$10*$AE$8)/TAN((90-'C'!$F343)*$AE$8)</f>
        <v>8.8341566538005845E-2</v>
      </c>
      <c r="AQ466" s="97">
        <f t="shared" si="881"/>
        <v>2.5695650812758871E-2</v>
      </c>
      <c r="AR466" s="97">
        <f t="shared" si="882"/>
        <v>1.0127663357422376</v>
      </c>
      <c r="AS466" s="97">
        <f t="shared" si="883"/>
        <v>5.004154988706091</v>
      </c>
      <c r="AT466" s="97">
        <f t="shared" si="884"/>
        <v>-9.106959298875525</v>
      </c>
      <c r="AU466" s="97">
        <f t="shared" si="885"/>
        <v>14.111114287581616</v>
      </c>
      <c r="AV466" s="97">
        <f t="shared" si="886"/>
        <v>184.10280431016943</v>
      </c>
      <c r="AW466" s="97" t="s">
        <v>8053</v>
      </c>
      <c r="AX466" s="97" t="s">
        <v>8053</v>
      </c>
      <c r="AY466" s="97" t="s">
        <v>8053</v>
      </c>
      <c r="AZ466" s="97">
        <f t="shared" si="887"/>
        <v>11.025036825272336</v>
      </c>
      <c r="BA466" s="97">
        <f t="shared" si="888"/>
        <v>11.025036825272336</v>
      </c>
      <c r="BB466" s="97">
        <f t="shared" si="889"/>
        <v>0.45937653438634735</v>
      </c>
      <c r="BC466" s="97">
        <f t="shared" si="890"/>
        <v>0</v>
      </c>
      <c r="BD466" s="97">
        <f t="shared" si="891"/>
        <v>0</v>
      </c>
      <c r="BE466" s="97">
        <f t="shared" si="892"/>
        <v>0</v>
      </c>
      <c r="BF466" s="97">
        <f>SIN((90-$Y$9)*$AE$8)*TAN($AC$9*$AE$8)/TAN((90-'C'!$F343)*$AE$8)</f>
        <v>1.0927070368586915</v>
      </c>
      <c r="BG466" s="97">
        <f t="shared" si="893"/>
        <v>3.9313065427916136</v>
      </c>
      <c r="BH466" s="97">
        <f t="shared" si="894"/>
        <v>2.2206545302661587</v>
      </c>
      <c r="BI466" s="97">
        <f t="shared" si="895"/>
        <v>29.47641835071909</v>
      </c>
      <c r="BJ466" s="97">
        <f t="shared" si="896"/>
        <v>-63.235932093769613</v>
      </c>
      <c r="BK466" s="97">
        <f t="shared" si="897"/>
        <v>92.712350444488706</v>
      </c>
      <c r="BL466" s="97">
        <f t="shared" si="898"/>
        <v>213.75951374305052</v>
      </c>
      <c r="BM466" s="97" t="s">
        <v>8053</v>
      </c>
      <c r="BN466" s="97" t="s">
        <v>8053</v>
      </c>
      <c r="BO466" s="97" t="s">
        <v>8053</v>
      </c>
      <c r="BP466" s="97">
        <f t="shared" si="899"/>
        <v>0</v>
      </c>
      <c r="BQ466" s="97">
        <f t="shared" si="900"/>
        <v>0</v>
      </c>
      <c r="BR466" s="97">
        <f t="shared" si="901"/>
        <v>0</v>
      </c>
      <c r="BS466" s="97">
        <f t="shared" si="902"/>
        <v>0</v>
      </c>
      <c r="BT466" s="97">
        <f t="shared" si="903"/>
        <v>0</v>
      </c>
      <c r="BU466" s="97">
        <f t="shared" si="904"/>
        <v>0</v>
      </c>
      <c r="BV466" s="97">
        <f>SIN((90-$Y$9)*$AE$8)*TAN($AE$10*$AE$8)/TAN((90-'C'!$F343)*$AE$8)</f>
        <v>-8.8341566538005831E-2</v>
      </c>
      <c r="BW466" s="97">
        <f t="shared" si="905"/>
        <v>2.5695650812758864E-2</v>
      </c>
      <c r="BX466" s="97">
        <f t="shared" si="906"/>
        <v>1.0127663357422376</v>
      </c>
      <c r="BY466" s="97">
        <f t="shared" si="907"/>
        <v>-5.0041549887060901</v>
      </c>
      <c r="BZ466" s="97">
        <f t="shared" si="908"/>
        <v>9.1069592988755232</v>
      </c>
      <c r="CA466" s="97">
        <f t="shared" si="909"/>
        <v>-14.111114287581614</v>
      </c>
      <c r="CB466" s="97">
        <f t="shared" si="910"/>
        <v>175.89719568983057</v>
      </c>
      <c r="CC466" s="97" t="s">
        <v>8053</v>
      </c>
      <c r="CD466" s="97" t="s">
        <v>8053</v>
      </c>
      <c r="CE466" s="97" t="s">
        <v>8053</v>
      </c>
      <c r="CF466" s="97">
        <f t="shared" si="911"/>
        <v>0</v>
      </c>
      <c r="CG466" s="97">
        <f t="shared" si="912"/>
        <v>0</v>
      </c>
      <c r="CH466" s="97">
        <f t="shared" si="913"/>
        <v>0</v>
      </c>
      <c r="CI466" s="97">
        <f t="shared" si="914"/>
        <v>0</v>
      </c>
      <c r="CJ466" s="97">
        <f t="shared" si="915"/>
        <v>0</v>
      </c>
      <c r="CK466" s="97">
        <f t="shared" si="916"/>
        <v>0</v>
      </c>
      <c r="CL466" s="97">
        <f>90-'C'!$F343</f>
        <v>110.61499999999999</v>
      </c>
      <c r="CM466" s="97">
        <v>24</v>
      </c>
      <c r="CN466" s="97"/>
      <c r="CO466" s="97"/>
      <c r="CP466" s="97"/>
      <c r="CQ466" s="97"/>
      <c r="CR466" s="97" t="s">
        <v>8218</v>
      </c>
      <c r="CS466" s="97">
        <f t="shared" si="917"/>
        <v>24</v>
      </c>
      <c r="CT466" s="97">
        <f t="shared" si="918"/>
        <v>34.31666666666667</v>
      </c>
      <c r="CU466" s="97">
        <f>'C'!F343</f>
        <v>-20.614999999999998</v>
      </c>
      <c r="CV466" s="97">
        <f t="shared" si="919"/>
        <v>3.1415926535897931</v>
      </c>
      <c r="CW466" s="97">
        <f t="shared" si="920"/>
        <v>1.7453292519943295E-2</v>
      </c>
      <c r="CX466" s="97">
        <f t="shared" si="921"/>
        <v>57.295779513082323</v>
      </c>
      <c r="CY466" s="97">
        <f t="shared" si="922"/>
        <v>0.59893882164272083</v>
      </c>
      <c r="CZ466" s="97">
        <f t="shared" si="923"/>
        <v>-0.35979962529863102</v>
      </c>
      <c r="DA466" s="97">
        <f t="shared" si="924"/>
        <v>1.3305285071346153</v>
      </c>
      <c r="DB466" s="97">
        <f t="shared" si="925"/>
        <v>-65.391884662459177</v>
      </c>
      <c r="DC466" s="97">
        <f t="shared" si="926"/>
        <v>114.60811533754082</v>
      </c>
      <c r="DD466" s="97">
        <f t="shared" si="927"/>
        <v>245.39188466245918</v>
      </c>
      <c r="DE466" s="97"/>
      <c r="DF466" s="97"/>
      <c r="DG466" s="97"/>
      <c r="DH466" s="97"/>
      <c r="DI466" s="97"/>
      <c r="DJ466" s="97"/>
      <c r="DK466" s="97"/>
      <c r="DL466" s="97"/>
      <c r="DM466" s="97"/>
      <c r="DN466" s="97"/>
      <c r="DO466" s="97"/>
    </row>
    <row r="467" spans="1:119" ht="30" customHeight="1" x14ac:dyDescent="0.2">
      <c r="A467" s="97">
        <f t="shared" si="850"/>
        <v>0</v>
      </c>
      <c r="B467" s="97">
        <f t="shared" si="851"/>
        <v>0</v>
      </c>
      <c r="C467" s="98">
        <f t="shared" si="852"/>
        <v>0</v>
      </c>
      <c r="D467" s="97">
        <f t="shared" si="853"/>
        <v>0.45944001191829309</v>
      </c>
      <c r="E467" s="97">
        <f t="shared" si="854"/>
        <v>0</v>
      </c>
      <c r="F467" s="98">
        <f t="shared" si="855"/>
        <v>0.45944001191829309</v>
      </c>
      <c r="G467" s="97">
        <f t="shared" si="856"/>
        <v>0</v>
      </c>
      <c r="H467" s="97">
        <f t="shared" si="857"/>
        <v>0</v>
      </c>
      <c r="I467" s="98">
        <f t="shared" si="858"/>
        <v>0</v>
      </c>
      <c r="J467" s="97">
        <f t="shared" si="859"/>
        <v>0</v>
      </c>
      <c r="K467" s="97">
        <f t="shared" si="860"/>
        <v>0</v>
      </c>
      <c r="L467" s="98">
        <f t="shared" si="861"/>
        <v>0</v>
      </c>
      <c r="M467" s="98">
        <f t="shared" si="862"/>
        <v>25</v>
      </c>
      <c r="N467" s="102"/>
      <c r="O467" s="97"/>
      <c r="P467" s="97"/>
      <c r="Q467" s="98">
        <f t="shared" si="928"/>
        <v>25</v>
      </c>
      <c r="R467" s="97">
        <f t="shared" si="863"/>
        <v>105.87231873866266</v>
      </c>
      <c r="S467" s="97">
        <f t="shared" si="864"/>
        <v>114.85252257592316</v>
      </c>
      <c r="T467" s="97">
        <f t="shared" si="865"/>
        <v>-8.980203837260504</v>
      </c>
      <c r="U467" s="97" t="str">
        <f t="shared" si="866"/>
        <v>QNOS</v>
      </c>
      <c r="V467" s="97">
        <f t="shared" si="867"/>
        <v>245.14747742407684</v>
      </c>
      <c r="W467" s="97">
        <f t="shared" si="533"/>
        <v>455</v>
      </c>
      <c r="X467" s="97">
        <f>SIN((90-$Y$9)*$AE$8)*TAN($AE$9*$AE$8)/TAN((90-'C'!$F344)*$AE$8)</f>
        <v>-1.1040646681485351</v>
      </c>
      <c r="Y467" s="97">
        <f t="shared" si="868"/>
        <v>3.9313065427916092</v>
      </c>
      <c r="Z467" s="97">
        <f t="shared" si="869"/>
        <v>2.2206545302661578</v>
      </c>
      <c r="AA467" s="97">
        <f t="shared" si="870"/>
        <v>-29.813594576118216</v>
      </c>
      <c r="AB467" s="97">
        <f t="shared" si="871"/>
        <v>63.235932093769605</v>
      </c>
      <c r="AC467" s="97">
        <f t="shared" si="872"/>
        <v>-93.049526669887825</v>
      </c>
      <c r="AD467" s="97">
        <f t="shared" si="873"/>
        <v>146.57766248234861</v>
      </c>
      <c r="AE467" s="97">
        <f>(COS( 90.833*$AE$8)-SIN($Y$9*$AE$8)*SIN('C'!$F344*$AE$8))/COS($Y$9*$AE$8)/COS('C'!$F344*$AE$8)</f>
        <v>0.24060728397098843</v>
      </c>
      <c r="AF467" s="97">
        <f t="shared" si="874"/>
        <v>76.077614485285764</v>
      </c>
      <c r="AG467" s="97">
        <f>('C'!$E344+$AG$9+$AA$9/15)</f>
        <v>11.97077777777778</v>
      </c>
      <c r="AH467" s="97">
        <f t="shared" si="875"/>
        <v>0</v>
      </c>
      <c r="AI467" s="97">
        <f t="shared" si="876"/>
        <v>0</v>
      </c>
      <c r="AJ467" s="97">
        <f t="shared" si="877"/>
        <v>0</v>
      </c>
      <c r="AK467" s="97">
        <f t="shared" si="878"/>
        <v>0</v>
      </c>
      <c r="AL467" s="97">
        <f t="shared" si="879"/>
        <v>0</v>
      </c>
      <c r="AM467" s="97"/>
      <c r="AN467" s="97"/>
      <c r="AO467" s="97">
        <f t="shared" si="880"/>
        <v>0</v>
      </c>
      <c r="AP467" s="97">
        <f>SIN((90-$Y$9)*$AE$8)*TAN($AC$10*$AE$8)/TAN((90-'C'!$F344)*$AE$8)</f>
        <v>8.9259791557577725E-2</v>
      </c>
      <c r="AQ467" s="97">
        <f t="shared" si="881"/>
        <v>2.5695650812758871E-2</v>
      </c>
      <c r="AR467" s="97">
        <f t="shared" si="882"/>
        <v>1.0127663357422376</v>
      </c>
      <c r="AS467" s="97">
        <f t="shared" si="883"/>
        <v>5.0563030772056665</v>
      </c>
      <c r="AT467" s="97">
        <f t="shared" si="884"/>
        <v>-9.106959298875525</v>
      </c>
      <c r="AU467" s="97">
        <f t="shared" si="885"/>
        <v>14.163262376081192</v>
      </c>
      <c r="AV467" s="97">
        <f t="shared" si="886"/>
        <v>184.05065622166987</v>
      </c>
      <c r="AW467" s="97" t="s">
        <v>8053</v>
      </c>
      <c r="AX467" s="97" t="s">
        <v>8053</v>
      </c>
      <c r="AY467" s="97" t="s">
        <v>8053</v>
      </c>
      <c r="AZ467" s="97">
        <f t="shared" si="887"/>
        <v>11.026560286039034</v>
      </c>
      <c r="BA467" s="97">
        <f t="shared" si="888"/>
        <v>11.026560286039034</v>
      </c>
      <c r="BB467" s="97">
        <f t="shared" si="889"/>
        <v>0.45944001191829309</v>
      </c>
      <c r="BC467" s="97">
        <f t="shared" si="890"/>
        <v>0</v>
      </c>
      <c r="BD467" s="97">
        <f t="shared" si="891"/>
        <v>0</v>
      </c>
      <c r="BE467" s="97">
        <f t="shared" si="892"/>
        <v>0</v>
      </c>
      <c r="BF467" s="97">
        <f>SIN((90-$Y$9)*$AE$8)*TAN($AC$9*$AE$8)/TAN((90-'C'!$F344)*$AE$8)</f>
        <v>1.1040646681485355</v>
      </c>
      <c r="BG467" s="97">
        <f t="shared" si="893"/>
        <v>3.9313065427916136</v>
      </c>
      <c r="BH467" s="97">
        <f t="shared" si="894"/>
        <v>2.2206545302661587</v>
      </c>
      <c r="BI467" s="97">
        <f t="shared" si="895"/>
        <v>29.813594576118216</v>
      </c>
      <c r="BJ467" s="97">
        <f t="shared" si="896"/>
        <v>-63.235932093769613</v>
      </c>
      <c r="BK467" s="97">
        <f t="shared" si="897"/>
        <v>93.049526669887825</v>
      </c>
      <c r="BL467" s="97">
        <f t="shared" si="898"/>
        <v>213.42233751765139</v>
      </c>
      <c r="BM467" s="97" t="s">
        <v>8053</v>
      </c>
      <c r="BN467" s="97" t="s">
        <v>8053</v>
      </c>
      <c r="BO467" s="97" t="s">
        <v>8053</v>
      </c>
      <c r="BP467" s="97">
        <f t="shared" si="899"/>
        <v>0</v>
      </c>
      <c r="BQ467" s="97">
        <f t="shared" si="900"/>
        <v>0</v>
      </c>
      <c r="BR467" s="97">
        <f t="shared" si="901"/>
        <v>0</v>
      </c>
      <c r="BS467" s="97">
        <f t="shared" si="902"/>
        <v>0</v>
      </c>
      <c r="BT467" s="97">
        <f t="shared" si="903"/>
        <v>0</v>
      </c>
      <c r="BU467" s="97">
        <f t="shared" si="904"/>
        <v>0</v>
      </c>
      <c r="BV467" s="97">
        <f>SIN((90-$Y$9)*$AE$8)*TAN($AE$10*$AE$8)/TAN((90-'C'!$F344)*$AE$8)</f>
        <v>-8.9259791557577711E-2</v>
      </c>
      <c r="BW467" s="97">
        <f t="shared" si="905"/>
        <v>2.5695650812758864E-2</v>
      </c>
      <c r="BX467" s="97">
        <f t="shared" si="906"/>
        <v>1.0127663357422376</v>
      </c>
      <c r="BY467" s="97">
        <f t="shared" si="907"/>
        <v>-5.0563030772056656</v>
      </c>
      <c r="BZ467" s="97">
        <f t="shared" si="908"/>
        <v>9.1069592988755232</v>
      </c>
      <c r="CA467" s="97">
        <f t="shared" si="909"/>
        <v>-14.163262376081189</v>
      </c>
      <c r="CB467" s="97">
        <f t="shared" si="910"/>
        <v>175.94934377833013</v>
      </c>
      <c r="CC467" s="97" t="s">
        <v>8053</v>
      </c>
      <c r="CD467" s="97" t="s">
        <v>8053</v>
      </c>
      <c r="CE467" s="97" t="s">
        <v>8053</v>
      </c>
      <c r="CF467" s="97">
        <f t="shared" si="911"/>
        <v>0</v>
      </c>
      <c r="CG467" s="97">
        <f t="shared" si="912"/>
        <v>0</v>
      </c>
      <c r="CH467" s="97">
        <f t="shared" si="913"/>
        <v>0</v>
      </c>
      <c r="CI467" s="97">
        <f t="shared" si="914"/>
        <v>0</v>
      </c>
      <c r="CJ467" s="97">
        <f t="shared" si="915"/>
        <v>0</v>
      </c>
      <c r="CK467" s="97">
        <f t="shared" si="916"/>
        <v>0</v>
      </c>
      <c r="CL467" s="97">
        <f>90-'C'!$F344</f>
        <v>110.81100000000001</v>
      </c>
      <c r="CM467" s="97">
        <v>25</v>
      </c>
      <c r="CN467" s="102"/>
      <c r="CO467" s="97"/>
      <c r="CP467" s="97"/>
      <c r="CQ467" s="97"/>
      <c r="CR467" s="97" t="s">
        <v>8218</v>
      </c>
      <c r="CS467" s="97">
        <f t="shared" si="917"/>
        <v>25</v>
      </c>
      <c r="CT467" s="97">
        <f t="shared" si="918"/>
        <v>34.31666666666667</v>
      </c>
      <c r="CU467" s="97">
        <f>'C'!F344</f>
        <v>-20.811</v>
      </c>
      <c r="CV467" s="97">
        <f t="shared" si="919"/>
        <v>3.1415926535897931</v>
      </c>
      <c r="CW467" s="97">
        <f t="shared" si="920"/>
        <v>1.7453292519943295E-2</v>
      </c>
      <c r="CX467" s="97">
        <f t="shared" si="921"/>
        <v>57.295779513082323</v>
      </c>
      <c r="CY467" s="97">
        <f t="shared" si="922"/>
        <v>0.59893882164272083</v>
      </c>
      <c r="CZ467" s="97">
        <f t="shared" si="923"/>
        <v>-0.36322047063253993</v>
      </c>
      <c r="DA467" s="97">
        <f t="shared" si="924"/>
        <v>1.3278048598311678</v>
      </c>
      <c r="DB467" s="97">
        <f t="shared" si="925"/>
        <v>-65.14747742407684</v>
      </c>
      <c r="DC467" s="97">
        <f t="shared" si="926"/>
        <v>114.85252257592316</v>
      </c>
      <c r="DD467" s="97">
        <f t="shared" si="927"/>
        <v>245.14747742407684</v>
      </c>
      <c r="DE467" s="97"/>
      <c r="DF467" s="97"/>
      <c r="DG467" s="97"/>
      <c r="DH467" s="97"/>
      <c r="DI467" s="97"/>
      <c r="DJ467" s="97"/>
      <c r="DK467" s="97"/>
      <c r="DL467" s="97"/>
      <c r="DM467" s="97"/>
      <c r="DN467" s="97"/>
      <c r="DO467" s="97"/>
    </row>
    <row r="468" spans="1:119" ht="30" customHeight="1" x14ac:dyDescent="0.2">
      <c r="A468" s="97">
        <f t="shared" si="850"/>
        <v>0</v>
      </c>
      <c r="B468" s="97">
        <f t="shared" si="851"/>
        <v>0</v>
      </c>
      <c r="C468" s="98">
        <f t="shared" si="852"/>
        <v>0</v>
      </c>
      <c r="D468" s="97">
        <f t="shared" si="853"/>
        <v>0.45950755264674892</v>
      </c>
      <c r="E468" s="97">
        <f t="shared" si="854"/>
        <v>0</v>
      </c>
      <c r="F468" s="98">
        <f t="shared" si="855"/>
        <v>0.45950755264674892</v>
      </c>
      <c r="G468" s="97">
        <f t="shared" si="856"/>
        <v>0</v>
      </c>
      <c r="H468" s="97">
        <f t="shared" si="857"/>
        <v>0</v>
      </c>
      <c r="I468" s="98">
        <f t="shared" si="858"/>
        <v>0</v>
      </c>
      <c r="J468" s="97">
        <f t="shared" si="859"/>
        <v>0</v>
      </c>
      <c r="K468" s="97">
        <f t="shared" si="860"/>
        <v>0</v>
      </c>
      <c r="L468" s="98">
        <f t="shared" si="861"/>
        <v>0</v>
      </c>
      <c r="M468" s="98">
        <f t="shared" si="862"/>
        <v>26</v>
      </c>
      <c r="N468" s="97"/>
      <c r="O468" s="97"/>
      <c r="P468" s="97"/>
      <c r="Q468" s="98">
        <f t="shared" si="928"/>
        <v>26</v>
      </c>
      <c r="R468" s="97">
        <f t="shared" si="863"/>
        <v>105.87231873866266</v>
      </c>
      <c r="S468" s="97">
        <f t="shared" si="864"/>
        <v>115.08960575646898</v>
      </c>
      <c r="T468" s="97">
        <f t="shared" si="865"/>
        <v>-9.2172870178063278</v>
      </c>
      <c r="U468" s="97" t="str">
        <f t="shared" si="866"/>
        <v>QNOS</v>
      </c>
      <c r="V468" s="97">
        <f t="shared" si="867"/>
        <v>244.91039424353102</v>
      </c>
      <c r="W468" s="97">
        <f t="shared" si="533"/>
        <v>456</v>
      </c>
      <c r="X468" s="97">
        <f>SIN((90-$Y$9)*$AE$8)*TAN($AE$9*$AE$8)/TAN((90-'C'!$F345)*$AE$8)</f>
        <v>-1.115102842180985</v>
      </c>
      <c r="Y468" s="97">
        <f t="shared" si="868"/>
        <v>3.9313065427916092</v>
      </c>
      <c r="Z468" s="97">
        <f t="shared" si="869"/>
        <v>2.2206545302661578</v>
      </c>
      <c r="AA468" s="97">
        <f t="shared" si="870"/>
        <v>-30.142379990698014</v>
      </c>
      <c r="AB468" s="97">
        <f t="shared" si="871"/>
        <v>63.235932093769605</v>
      </c>
      <c r="AC468" s="97">
        <f t="shared" si="872"/>
        <v>-93.378312084467623</v>
      </c>
      <c r="AD468" s="97">
        <f t="shared" si="873"/>
        <v>146.9064478969284</v>
      </c>
      <c r="AE468" s="97">
        <f>(COS( 90.833*$AE$8)-SIN($Y$9*$AE$8)*SIN('C'!$F345*$AE$8))/COS($Y$9*$AE$8)/COS('C'!$F345*$AE$8)</f>
        <v>0.24317721326729447</v>
      </c>
      <c r="AF468" s="97">
        <f t="shared" si="874"/>
        <v>75.925861748728423</v>
      </c>
      <c r="AG468" s="97">
        <f>('C'!$E345+$AG$9+$AA$9/15)</f>
        <v>11.975777777777779</v>
      </c>
      <c r="AH468" s="97">
        <f t="shared" si="875"/>
        <v>0</v>
      </c>
      <c r="AI468" s="97">
        <f t="shared" si="876"/>
        <v>0</v>
      </c>
      <c r="AJ468" s="97">
        <f t="shared" si="877"/>
        <v>0</v>
      </c>
      <c r="AK468" s="97">
        <f t="shared" si="878"/>
        <v>0</v>
      </c>
      <c r="AL468" s="97">
        <f t="shared" si="879"/>
        <v>0</v>
      </c>
      <c r="AM468" s="97"/>
      <c r="AN468" s="97"/>
      <c r="AO468" s="97">
        <f t="shared" si="880"/>
        <v>0</v>
      </c>
      <c r="AP468" s="97">
        <f>SIN((90-$Y$9)*$AE$8)*TAN($AC$10*$AE$8)/TAN((90-'C'!$F345)*$AE$8)</f>
        <v>9.0152189568071986E-2</v>
      </c>
      <c r="AQ468" s="97">
        <f t="shared" si="881"/>
        <v>2.5695650812758871E-2</v>
      </c>
      <c r="AR468" s="97">
        <f t="shared" si="882"/>
        <v>1.0127663357422376</v>
      </c>
      <c r="AS468" s="97">
        <f t="shared" si="883"/>
        <v>5.1069884149615543</v>
      </c>
      <c r="AT468" s="97">
        <f t="shared" si="884"/>
        <v>-9.106959298875525</v>
      </c>
      <c r="AU468" s="97">
        <f t="shared" si="885"/>
        <v>14.213947713837079</v>
      </c>
      <c r="AV468" s="97">
        <f t="shared" si="886"/>
        <v>183.99997088391396</v>
      </c>
      <c r="AW468" s="97" t="s">
        <v>8053</v>
      </c>
      <c r="AX468" s="97" t="s">
        <v>8053</v>
      </c>
      <c r="AY468" s="97" t="s">
        <v>8053</v>
      </c>
      <c r="AZ468" s="97">
        <f t="shared" si="887"/>
        <v>11.028181263521974</v>
      </c>
      <c r="BA468" s="97">
        <f t="shared" si="888"/>
        <v>11.028181263521974</v>
      </c>
      <c r="BB468" s="97">
        <f t="shared" si="889"/>
        <v>0.45950755264674892</v>
      </c>
      <c r="BC468" s="97">
        <f t="shared" si="890"/>
        <v>0</v>
      </c>
      <c r="BD468" s="97">
        <f t="shared" si="891"/>
        <v>0</v>
      </c>
      <c r="BE468" s="97">
        <f t="shared" si="892"/>
        <v>0</v>
      </c>
      <c r="BF468" s="97">
        <f>SIN((90-$Y$9)*$AE$8)*TAN($AC$9*$AE$8)/TAN((90-'C'!$F345)*$AE$8)</f>
        <v>1.1151028421809857</v>
      </c>
      <c r="BG468" s="97">
        <f t="shared" si="893"/>
        <v>3.9313065427916136</v>
      </c>
      <c r="BH468" s="97">
        <f t="shared" si="894"/>
        <v>2.2206545302661587</v>
      </c>
      <c r="BI468" s="97">
        <f t="shared" si="895"/>
        <v>30.142379990698029</v>
      </c>
      <c r="BJ468" s="97">
        <f t="shared" si="896"/>
        <v>-63.235932093769613</v>
      </c>
      <c r="BK468" s="97">
        <f t="shared" si="897"/>
        <v>93.378312084467638</v>
      </c>
      <c r="BL468" s="97">
        <f t="shared" si="898"/>
        <v>213.09355210307157</v>
      </c>
      <c r="BM468" s="97" t="s">
        <v>8053</v>
      </c>
      <c r="BN468" s="97" t="s">
        <v>8053</v>
      </c>
      <c r="BO468" s="97" t="s">
        <v>8053</v>
      </c>
      <c r="BP468" s="97">
        <f t="shared" si="899"/>
        <v>0</v>
      </c>
      <c r="BQ468" s="97">
        <f t="shared" si="900"/>
        <v>0</v>
      </c>
      <c r="BR468" s="97">
        <f t="shared" si="901"/>
        <v>0</v>
      </c>
      <c r="BS468" s="97">
        <f t="shared" si="902"/>
        <v>0</v>
      </c>
      <c r="BT468" s="97">
        <f t="shared" si="903"/>
        <v>0</v>
      </c>
      <c r="BU468" s="97">
        <f t="shared" si="904"/>
        <v>0</v>
      </c>
      <c r="BV468" s="97">
        <f>SIN((90-$Y$9)*$AE$8)*TAN($AE$10*$AE$8)/TAN((90-'C'!$F345)*$AE$8)</f>
        <v>-9.0152189568071958E-2</v>
      </c>
      <c r="BW468" s="97">
        <f t="shared" si="905"/>
        <v>2.5695650812758864E-2</v>
      </c>
      <c r="BX468" s="97">
        <f t="shared" si="906"/>
        <v>1.0127663357422376</v>
      </c>
      <c r="BY468" s="97">
        <f t="shared" si="907"/>
        <v>-5.1069884149615525</v>
      </c>
      <c r="BZ468" s="97">
        <f t="shared" si="908"/>
        <v>9.1069592988755232</v>
      </c>
      <c r="CA468" s="97">
        <f t="shared" si="909"/>
        <v>-14.213947713837076</v>
      </c>
      <c r="CB468" s="97">
        <f t="shared" si="910"/>
        <v>176.00002911608604</v>
      </c>
      <c r="CC468" s="97" t="s">
        <v>8053</v>
      </c>
      <c r="CD468" s="97" t="s">
        <v>8053</v>
      </c>
      <c r="CE468" s="97" t="s">
        <v>8053</v>
      </c>
      <c r="CF468" s="97">
        <f t="shared" si="911"/>
        <v>0</v>
      </c>
      <c r="CG468" s="97">
        <f t="shared" si="912"/>
        <v>0</v>
      </c>
      <c r="CH468" s="97">
        <f t="shared" si="913"/>
        <v>0</v>
      </c>
      <c r="CI468" s="97">
        <f t="shared" si="914"/>
        <v>0</v>
      </c>
      <c r="CJ468" s="97">
        <f t="shared" si="915"/>
        <v>0</v>
      </c>
      <c r="CK468" s="97">
        <f t="shared" si="916"/>
        <v>0</v>
      </c>
      <c r="CL468" s="97">
        <f>90-'C'!$F345</f>
        <v>111.001</v>
      </c>
      <c r="CM468" s="97">
        <v>26</v>
      </c>
      <c r="CN468" s="97"/>
      <c r="CO468" s="97"/>
      <c r="CP468" s="97"/>
      <c r="CQ468" s="97"/>
      <c r="CR468" s="97" t="s">
        <v>8218</v>
      </c>
      <c r="CS468" s="97">
        <f t="shared" si="917"/>
        <v>26</v>
      </c>
      <c r="CT468" s="97">
        <f t="shared" si="918"/>
        <v>34.31666666666667</v>
      </c>
      <c r="CU468" s="97">
        <f>'C'!F345</f>
        <v>-21.001000000000001</v>
      </c>
      <c r="CV468" s="97">
        <f t="shared" si="919"/>
        <v>3.1415926535897931</v>
      </c>
      <c r="CW468" s="97">
        <f t="shared" si="920"/>
        <v>1.7453292519943295E-2</v>
      </c>
      <c r="CX468" s="97">
        <f t="shared" si="921"/>
        <v>57.295779513082323</v>
      </c>
      <c r="CY468" s="97">
        <f t="shared" si="922"/>
        <v>0.59893882164272083</v>
      </c>
      <c r="CZ468" s="97">
        <f t="shared" si="923"/>
        <v>-0.36653659621132917</v>
      </c>
      <c r="DA468" s="97">
        <f t="shared" si="924"/>
        <v>1.3251562749293306</v>
      </c>
      <c r="DB468" s="97">
        <f t="shared" si="925"/>
        <v>-64.910394243531016</v>
      </c>
      <c r="DC468" s="97">
        <f t="shared" si="926"/>
        <v>115.08960575646898</v>
      </c>
      <c r="DD468" s="97">
        <f t="shared" si="927"/>
        <v>244.91039424353102</v>
      </c>
      <c r="DE468" s="97"/>
      <c r="DF468" s="97"/>
      <c r="DG468" s="97"/>
      <c r="DH468" s="97"/>
      <c r="DI468" s="97"/>
      <c r="DJ468" s="97"/>
      <c r="DK468" s="97"/>
      <c r="DL468" s="97"/>
      <c r="DM468" s="97"/>
      <c r="DN468" s="97"/>
      <c r="DO468" s="97"/>
    </row>
    <row r="469" spans="1:119" ht="30" customHeight="1" x14ac:dyDescent="0.2">
      <c r="A469" s="97">
        <f t="shared" si="850"/>
        <v>0</v>
      </c>
      <c r="B469" s="97">
        <f t="shared" si="851"/>
        <v>0</v>
      </c>
      <c r="C469" s="98">
        <f t="shared" si="852"/>
        <v>0</v>
      </c>
      <c r="D469" s="97">
        <f t="shared" si="853"/>
        <v>0.45957993063388813</v>
      </c>
      <c r="E469" s="97">
        <f t="shared" si="854"/>
        <v>0</v>
      </c>
      <c r="F469" s="98">
        <f t="shared" si="855"/>
        <v>0.45957993063388813</v>
      </c>
      <c r="G469" s="97">
        <f t="shared" si="856"/>
        <v>0</v>
      </c>
      <c r="H469" s="97">
        <f t="shared" si="857"/>
        <v>0</v>
      </c>
      <c r="I469" s="98">
        <f t="shared" si="858"/>
        <v>0</v>
      </c>
      <c r="J469" s="97">
        <f t="shared" si="859"/>
        <v>0</v>
      </c>
      <c r="K469" s="97">
        <f t="shared" si="860"/>
        <v>0</v>
      </c>
      <c r="L469" s="98">
        <f t="shared" si="861"/>
        <v>0</v>
      </c>
      <c r="M469" s="98">
        <f t="shared" si="862"/>
        <v>27</v>
      </c>
      <c r="N469" s="97"/>
      <c r="O469" s="97"/>
      <c r="P469" s="97"/>
      <c r="Q469" s="98">
        <f t="shared" si="928"/>
        <v>27</v>
      </c>
      <c r="R469" s="97">
        <f t="shared" si="863"/>
        <v>105.87231873866266</v>
      </c>
      <c r="S469" s="97">
        <f t="shared" si="864"/>
        <v>115.31810338196091</v>
      </c>
      <c r="T469" s="97">
        <f t="shared" si="865"/>
        <v>-9.4457846432982535</v>
      </c>
      <c r="U469" s="97" t="str">
        <f t="shared" si="866"/>
        <v>QNOS</v>
      </c>
      <c r="V469" s="97">
        <f t="shared" si="867"/>
        <v>244.6818966180391</v>
      </c>
      <c r="W469" s="97">
        <f t="shared" si="533"/>
        <v>457</v>
      </c>
      <c r="X469" s="97">
        <f>SIN((90-$Y$9)*$AE$8)*TAN($AE$9*$AE$8)/TAN((90-'C'!$F346)*$AE$8)</f>
        <v>-1.1257609458837661</v>
      </c>
      <c r="Y469" s="97">
        <f t="shared" si="868"/>
        <v>3.9313065427916092</v>
      </c>
      <c r="Z469" s="97">
        <f t="shared" si="869"/>
        <v>2.2206545302661578</v>
      </c>
      <c r="AA469" s="97">
        <f t="shared" si="870"/>
        <v>-30.460887417354552</v>
      </c>
      <c r="AB469" s="97">
        <f t="shared" si="871"/>
        <v>63.235932093769605</v>
      </c>
      <c r="AC469" s="97">
        <f t="shared" si="872"/>
        <v>-93.696819511124161</v>
      </c>
      <c r="AD469" s="97">
        <f t="shared" si="873"/>
        <v>147.22495532358494</v>
      </c>
      <c r="AE469" s="97">
        <f>(COS( 90.833*$AE$8)-SIN($Y$9*$AE$8)*SIN('C'!$F346*$AE$8))/COS($Y$9*$AE$8)/COS('C'!$F346*$AE$8)</f>
        <v>0.24565845758496485</v>
      </c>
      <c r="AF469" s="97">
        <f t="shared" si="874"/>
        <v>75.779250146273611</v>
      </c>
      <c r="AG469" s="97">
        <f>('C'!$E346+$AG$9+$AA$9/15)</f>
        <v>11.980777777777778</v>
      </c>
      <c r="AH469" s="97">
        <f t="shared" si="875"/>
        <v>0</v>
      </c>
      <c r="AI469" s="97">
        <f t="shared" si="876"/>
        <v>0</v>
      </c>
      <c r="AJ469" s="97">
        <f t="shared" si="877"/>
        <v>0</v>
      </c>
      <c r="AK469" s="97">
        <f t="shared" si="878"/>
        <v>0</v>
      </c>
      <c r="AL469" s="97">
        <f t="shared" si="879"/>
        <v>0</v>
      </c>
      <c r="AM469" s="97"/>
      <c r="AN469" s="97"/>
      <c r="AO469" s="97">
        <f t="shared" si="880"/>
        <v>0</v>
      </c>
      <c r="AP469" s="97">
        <f>SIN((90-$Y$9)*$AE$8)*TAN($AC$10*$AE$8)/TAN((90-'C'!$F346)*$AE$8)</f>
        <v>9.1013860213238651E-2</v>
      </c>
      <c r="AQ469" s="97">
        <f t="shared" si="881"/>
        <v>2.5695650812758871E-2</v>
      </c>
      <c r="AR469" s="97">
        <f t="shared" si="882"/>
        <v>1.0127663357422376</v>
      </c>
      <c r="AS469" s="97">
        <f t="shared" si="883"/>
        <v>5.1559323395914101</v>
      </c>
      <c r="AT469" s="97">
        <f t="shared" si="884"/>
        <v>-9.106959298875525</v>
      </c>
      <c r="AU469" s="97">
        <f t="shared" si="885"/>
        <v>14.262891638466936</v>
      </c>
      <c r="AV469" s="97">
        <f t="shared" si="886"/>
        <v>183.95102695928412</v>
      </c>
      <c r="AW469" s="97" t="s">
        <v>8053</v>
      </c>
      <c r="AX469" s="97" t="s">
        <v>8053</v>
      </c>
      <c r="AY469" s="97" t="s">
        <v>8053</v>
      </c>
      <c r="AZ469" s="97">
        <f t="shared" si="887"/>
        <v>11.029918335213315</v>
      </c>
      <c r="BA469" s="97">
        <f t="shared" si="888"/>
        <v>11.029918335213315</v>
      </c>
      <c r="BB469" s="97">
        <f t="shared" si="889"/>
        <v>0.45957993063388813</v>
      </c>
      <c r="BC469" s="97">
        <f t="shared" si="890"/>
        <v>0</v>
      </c>
      <c r="BD469" s="97">
        <f t="shared" si="891"/>
        <v>0</v>
      </c>
      <c r="BE469" s="97">
        <f t="shared" si="892"/>
        <v>0</v>
      </c>
      <c r="BF469" s="97">
        <f>SIN((90-$Y$9)*$AE$8)*TAN($AC$9*$AE$8)/TAN((90-'C'!$F346)*$AE$8)</f>
        <v>1.1257609458837665</v>
      </c>
      <c r="BG469" s="97">
        <f t="shared" si="893"/>
        <v>3.9313065427916136</v>
      </c>
      <c r="BH469" s="97">
        <f t="shared" si="894"/>
        <v>2.2206545302661587</v>
      </c>
      <c r="BI469" s="97">
        <f t="shared" si="895"/>
        <v>30.460887417354552</v>
      </c>
      <c r="BJ469" s="97">
        <f t="shared" si="896"/>
        <v>-63.235932093769613</v>
      </c>
      <c r="BK469" s="97">
        <f t="shared" si="897"/>
        <v>93.696819511124161</v>
      </c>
      <c r="BL469" s="97">
        <f t="shared" si="898"/>
        <v>212.77504467641506</v>
      </c>
      <c r="BM469" s="97" t="s">
        <v>8053</v>
      </c>
      <c r="BN469" s="97" t="s">
        <v>8053</v>
      </c>
      <c r="BO469" s="97" t="s">
        <v>8053</v>
      </c>
      <c r="BP469" s="97">
        <f t="shared" si="899"/>
        <v>0</v>
      </c>
      <c r="BQ469" s="97">
        <f t="shared" si="900"/>
        <v>0</v>
      </c>
      <c r="BR469" s="97">
        <f t="shared" si="901"/>
        <v>0</v>
      </c>
      <c r="BS469" s="97">
        <f t="shared" si="902"/>
        <v>0</v>
      </c>
      <c r="BT469" s="97">
        <f t="shared" si="903"/>
        <v>0</v>
      </c>
      <c r="BU469" s="97">
        <f t="shared" si="904"/>
        <v>0</v>
      </c>
      <c r="BV469" s="97">
        <f>SIN((90-$Y$9)*$AE$8)*TAN($AE$10*$AE$8)/TAN((90-'C'!$F346)*$AE$8)</f>
        <v>-9.1013860213238623E-2</v>
      </c>
      <c r="BW469" s="97">
        <f t="shared" si="905"/>
        <v>2.5695650812758864E-2</v>
      </c>
      <c r="BX469" s="97">
        <f t="shared" si="906"/>
        <v>1.0127663357422376</v>
      </c>
      <c r="BY469" s="97">
        <f t="shared" si="907"/>
        <v>-5.1559323395914083</v>
      </c>
      <c r="BZ469" s="97">
        <f t="shared" si="908"/>
        <v>9.1069592988755232</v>
      </c>
      <c r="CA469" s="97">
        <f t="shared" si="909"/>
        <v>-14.262891638466932</v>
      </c>
      <c r="CB469" s="97">
        <f t="shared" si="910"/>
        <v>176.04897304071588</v>
      </c>
      <c r="CC469" s="97" t="s">
        <v>8053</v>
      </c>
      <c r="CD469" s="97" t="s">
        <v>8053</v>
      </c>
      <c r="CE469" s="97" t="s">
        <v>8053</v>
      </c>
      <c r="CF469" s="97">
        <f t="shared" si="911"/>
        <v>0</v>
      </c>
      <c r="CG469" s="97">
        <f t="shared" si="912"/>
        <v>0</v>
      </c>
      <c r="CH469" s="97">
        <f t="shared" si="913"/>
        <v>0</v>
      </c>
      <c r="CI469" s="97">
        <f t="shared" si="914"/>
        <v>0</v>
      </c>
      <c r="CJ469" s="97">
        <f t="shared" si="915"/>
        <v>0</v>
      </c>
      <c r="CK469" s="97">
        <f t="shared" si="916"/>
        <v>0</v>
      </c>
      <c r="CL469" s="97">
        <f>90-'C'!$F346</f>
        <v>111.184</v>
      </c>
      <c r="CM469" s="97">
        <v>27</v>
      </c>
      <c r="CN469" s="97"/>
      <c r="CO469" s="97"/>
      <c r="CP469" s="97"/>
      <c r="CQ469" s="97"/>
      <c r="CR469" s="97" t="s">
        <v>8218</v>
      </c>
      <c r="CS469" s="97">
        <f t="shared" si="917"/>
        <v>27</v>
      </c>
      <c r="CT469" s="97">
        <f t="shared" si="918"/>
        <v>34.31666666666667</v>
      </c>
      <c r="CU469" s="97">
        <f>'C'!F346</f>
        <v>-21.184000000000001</v>
      </c>
      <c r="CV469" s="97">
        <f t="shared" si="919"/>
        <v>3.1415926535897931</v>
      </c>
      <c r="CW469" s="97">
        <f t="shared" si="920"/>
        <v>1.7453292519943295E-2</v>
      </c>
      <c r="CX469" s="97">
        <f t="shared" si="921"/>
        <v>57.295779513082323</v>
      </c>
      <c r="CY469" s="97">
        <f t="shared" si="922"/>
        <v>0.59893882164272083</v>
      </c>
      <c r="CZ469" s="97">
        <f t="shared" si="923"/>
        <v>-0.36973054874247879</v>
      </c>
      <c r="DA469" s="97">
        <f t="shared" si="924"/>
        <v>1.3225974197448691</v>
      </c>
      <c r="DB469" s="97">
        <f t="shared" si="925"/>
        <v>-64.68189661803909</v>
      </c>
      <c r="DC469" s="97">
        <f t="shared" si="926"/>
        <v>115.31810338196091</v>
      </c>
      <c r="DD469" s="97">
        <f t="shared" si="927"/>
        <v>244.6818966180391</v>
      </c>
      <c r="DE469" s="97"/>
      <c r="DF469" s="97"/>
      <c r="DG469" s="97"/>
      <c r="DH469" s="97"/>
      <c r="DI469" s="97"/>
      <c r="DJ469" s="97"/>
      <c r="DK469" s="97"/>
      <c r="DL469" s="97"/>
      <c r="DM469" s="97"/>
      <c r="DN469" s="97"/>
      <c r="DO469" s="97"/>
    </row>
    <row r="470" spans="1:119" ht="30" customHeight="1" x14ac:dyDescent="0.2">
      <c r="A470" s="97">
        <f t="shared" si="850"/>
        <v>0</v>
      </c>
      <c r="B470" s="97">
        <f t="shared" si="851"/>
        <v>0</v>
      </c>
      <c r="C470" s="98">
        <f t="shared" si="852"/>
        <v>0</v>
      </c>
      <c r="D470" s="97">
        <f t="shared" si="853"/>
        <v>0.45969810227229618</v>
      </c>
      <c r="E470" s="97">
        <f t="shared" si="854"/>
        <v>0</v>
      </c>
      <c r="F470" s="98">
        <f t="shared" si="855"/>
        <v>0.45969810227229618</v>
      </c>
      <c r="G470" s="97">
        <f t="shared" si="856"/>
        <v>0</v>
      </c>
      <c r="H470" s="97">
        <f t="shared" si="857"/>
        <v>0</v>
      </c>
      <c r="I470" s="98">
        <f t="shared" si="858"/>
        <v>0</v>
      </c>
      <c r="J470" s="97">
        <f t="shared" si="859"/>
        <v>0</v>
      </c>
      <c r="K470" s="97">
        <f t="shared" si="860"/>
        <v>0</v>
      </c>
      <c r="L470" s="98">
        <f t="shared" si="861"/>
        <v>0</v>
      </c>
      <c r="M470" s="98">
        <f t="shared" si="862"/>
        <v>28</v>
      </c>
      <c r="N470" s="97"/>
      <c r="O470" s="97"/>
      <c r="P470" s="97"/>
      <c r="Q470" s="98">
        <f t="shared" si="928"/>
        <v>28</v>
      </c>
      <c r="R470" s="97">
        <f t="shared" si="863"/>
        <v>105.87231873866266</v>
      </c>
      <c r="S470" s="97">
        <f t="shared" si="864"/>
        <v>115.5392504891381</v>
      </c>
      <c r="T470" s="97">
        <f t="shared" si="865"/>
        <v>-9.6669317504754417</v>
      </c>
      <c r="U470" s="97" t="str">
        <f t="shared" si="866"/>
        <v>QNOS</v>
      </c>
      <c r="V470" s="97">
        <f t="shared" si="867"/>
        <v>244.46074951086189</v>
      </c>
      <c r="W470" s="97">
        <f t="shared" si="533"/>
        <v>458</v>
      </c>
      <c r="X470" s="97">
        <f>SIN((90-$Y$9)*$AE$8)*TAN($AE$9*$AE$8)/TAN((90-'C'!$F347)*$AE$8)</f>
        <v>-1.1360947337582261</v>
      </c>
      <c r="Y470" s="97">
        <f t="shared" si="868"/>
        <v>3.9313065427916092</v>
      </c>
      <c r="Z470" s="97">
        <f t="shared" si="869"/>
        <v>2.2206545302661578</v>
      </c>
      <c r="AA470" s="97">
        <f t="shared" si="870"/>
        <v>-30.770700331656112</v>
      </c>
      <c r="AB470" s="97">
        <f t="shared" si="871"/>
        <v>63.235932093769605</v>
      </c>
      <c r="AC470" s="97">
        <f t="shared" si="872"/>
        <v>-94.006632425425721</v>
      </c>
      <c r="AD470" s="97">
        <f t="shared" si="873"/>
        <v>147.53476823788651</v>
      </c>
      <c r="AE470" s="97">
        <f>(COS( 90.833*$AE$8)-SIN($Y$9*$AE$8)*SIN('C'!$F347*$AE$8))/COS($Y$9*$AE$8)/COS('C'!$F347*$AE$8)</f>
        <v>0.24806401659836555</v>
      </c>
      <c r="AF470" s="97">
        <f t="shared" si="874"/>
        <v>75.637019815839238</v>
      </c>
      <c r="AG470" s="97">
        <f>('C'!$E347+$AG$9+$AA$9/15)</f>
        <v>11.986777777777778</v>
      </c>
      <c r="AH470" s="97">
        <f t="shared" si="875"/>
        <v>0</v>
      </c>
      <c r="AI470" s="97">
        <f t="shared" si="876"/>
        <v>0</v>
      </c>
      <c r="AJ470" s="97">
        <f t="shared" si="877"/>
        <v>0</v>
      </c>
      <c r="AK470" s="97">
        <f t="shared" si="878"/>
        <v>0</v>
      </c>
      <c r="AL470" s="97">
        <f t="shared" si="879"/>
        <v>0</v>
      </c>
      <c r="AM470" s="97"/>
      <c r="AN470" s="97"/>
      <c r="AO470" s="97">
        <f t="shared" si="880"/>
        <v>0</v>
      </c>
      <c r="AP470" s="97">
        <f>SIN((90-$Y$9)*$AE$8)*TAN($AC$10*$AE$8)/TAN((90-'C'!$F347)*$AE$8)</f>
        <v>9.1849311050752849E-2</v>
      </c>
      <c r="AQ470" s="97">
        <f t="shared" si="881"/>
        <v>2.5695650812758871E-2</v>
      </c>
      <c r="AR470" s="97">
        <f t="shared" si="882"/>
        <v>1.0127663357422376</v>
      </c>
      <c r="AS470" s="97">
        <f t="shared" si="883"/>
        <v>5.2033905497645128</v>
      </c>
      <c r="AT470" s="97">
        <f t="shared" si="884"/>
        <v>-9.106959298875525</v>
      </c>
      <c r="AU470" s="97">
        <f t="shared" si="885"/>
        <v>14.310349848640037</v>
      </c>
      <c r="AV470" s="97">
        <f t="shared" si="886"/>
        <v>183.903568749111</v>
      </c>
      <c r="AW470" s="97" t="s">
        <v>8053</v>
      </c>
      <c r="AX470" s="97" t="s">
        <v>8053</v>
      </c>
      <c r="AY470" s="97" t="s">
        <v>8053</v>
      </c>
      <c r="AZ470" s="97">
        <f t="shared" si="887"/>
        <v>11.032754454535109</v>
      </c>
      <c r="BA470" s="97">
        <f t="shared" si="888"/>
        <v>11.032754454535109</v>
      </c>
      <c r="BB470" s="97">
        <f t="shared" si="889"/>
        <v>0.45969810227229618</v>
      </c>
      <c r="BC470" s="97">
        <f t="shared" si="890"/>
        <v>0</v>
      </c>
      <c r="BD470" s="97">
        <f t="shared" si="891"/>
        <v>0</v>
      </c>
      <c r="BE470" s="97">
        <f t="shared" si="892"/>
        <v>0</v>
      </c>
      <c r="BF470" s="97">
        <f>SIN((90-$Y$9)*$AE$8)*TAN($AC$9*$AE$8)/TAN((90-'C'!$F347)*$AE$8)</f>
        <v>1.1360947337582266</v>
      </c>
      <c r="BG470" s="97">
        <f t="shared" si="893"/>
        <v>3.9313065427916136</v>
      </c>
      <c r="BH470" s="97">
        <f t="shared" si="894"/>
        <v>2.2206545302661587</v>
      </c>
      <c r="BI470" s="97">
        <f t="shared" si="895"/>
        <v>30.770700331656112</v>
      </c>
      <c r="BJ470" s="97">
        <f t="shared" si="896"/>
        <v>-63.235932093769613</v>
      </c>
      <c r="BK470" s="97">
        <f t="shared" si="897"/>
        <v>94.006632425425721</v>
      </c>
      <c r="BL470" s="97">
        <f t="shared" si="898"/>
        <v>212.46523176211349</v>
      </c>
      <c r="BM470" s="97" t="s">
        <v>8053</v>
      </c>
      <c r="BN470" s="97" t="s">
        <v>8053</v>
      </c>
      <c r="BO470" s="97" t="s">
        <v>8053</v>
      </c>
      <c r="BP470" s="97">
        <f t="shared" si="899"/>
        <v>0</v>
      </c>
      <c r="BQ470" s="97">
        <f t="shared" si="900"/>
        <v>0</v>
      </c>
      <c r="BR470" s="97">
        <f t="shared" si="901"/>
        <v>0</v>
      </c>
      <c r="BS470" s="97">
        <f t="shared" si="902"/>
        <v>0</v>
      </c>
      <c r="BT470" s="97">
        <f t="shared" si="903"/>
        <v>0</v>
      </c>
      <c r="BU470" s="97">
        <f t="shared" si="904"/>
        <v>0</v>
      </c>
      <c r="BV470" s="97">
        <f>SIN((90-$Y$9)*$AE$8)*TAN($AE$10*$AE$8)/TAN((90-'C'!$F347)*$AE$8)</f>
        <v>-9.1849311050752835E-2</v>
      </c>
      <c r="BW470" s="97">
        <f t="shared" si="905"/>
        <v>2.5695650812758864E-2</v>
      </c>
      <c r="BX470" s="97">
        <f t="shared" si="906"/>
        <v>1.0127663357422376</v>
      </c>
      <c r="BY470" s="97">
        <f t="shared" si="907"/>
        <v>-5.2033905497645119</v>
      </c>
      <c r="BZ470" s="97">
        <f t="shared" si="908"/>
        <v>9.1069592988755232</v>
      </c>
      <c r="CA470" s="97">
        <f t="shared" si="909"/>
        <v>-14.310349848640035</v>
      </c>
      <c r="CB470" s="97">
        <f t="shared" si="910"/>
        <v>176.096431250889</v>
      </c>
      <c r="CC470" s="97" t="s">
        <v>8053</v>
      </c>
      <c r="CD470" s="97" t="s">
        <v>8053</v>
      </c>
      <c r="CE470" s="97" t="s">
        <v>8053</v>
      </c>
      <c r="CF470" s="97">
        <f t="shared" si="911"/>
        <v>0</v>
      </c>
      <c r="CG470" s="97">
        <f t="shared" si="912"/>
        <v>0</v>
      </c>
      <c r="CH470" s="97">
        <f t="shared" si="913"/>
        <v>0</v>
      </c>
      <c r="CI470" s="97">
        <f t="shared" si="914"/>
        <v>0</v>
      </c>
      <c r="CJ470" s="97">
        <f t="shared" si="915"/>
        <v>0</v>
      </c>
      <c r="CK470" s="97">
        <f t="shared" si="916"/>
        <v>0</v>
      </c>
      <c r="CL470" s="97">
        <f>90-'C'!$F347</f>
        <v>111.361</v>
      </c>
      <c r="CM470" s="97">
        <v>28</v>
      </c>
      <c r="CN470" s="97"/>
      <c r="CO470" s="97"/>
      <c r="CP470" s="97"/>
      <c r="CQ470" s="97"/>
      <c r="CR470" s="97" t="s">
        <v>8218</v>
      </c>
      <c r="CS470" s="97">
        <f t="shared" si="917"/>
        <v>28</v>
      </c>
      <c r="CT470" s="97">
        <f t="shared" si="918"/>
        <v>34.31666666666667</v>
      </c>
      <c r="CU470" s="97">
        <f>'C'!F347</f>
        <v>-21.361000000000001</v>
      </c>
      <c r="CV470" s="97">
        <f t="shared" si="919"/>
        <v>3.1415926535897931</v>
      </c>
      <c r="CW470" s="97">
        <f t="shared" si="920"/>
        <v>1.7453292519943295E-2</v>
      </c>
      <c r="CX470" s="97">
        <f t="shared" si="921"/>
        <v>57.295779513082323</v>
      </c>
      <c r="CY470" s="97">
        <f t="shared" si="922"/>
        <v>0.59893882164272083</v>
      </c>
      <c r="CZ470" s="97">
        <f t="shared" si="923"/>
        <v>-0.37281978151850875</v>
      </c>
      <c r="DA470" s="97">
        <f t="shared" si="924"/>
        <v>1.3201150321825899</v>
      </c>
      <c r="DB470" s="97">
        <f t="shared" si="925"/>
        <v>-64.460749510861902</v>
      </c>
      <c r="DC470" s="97">
        <f t="shared" si="926"/>
        <v>115.5392504891381</v>
      </c>
      <c r="DD470" s="97">
        <f t="shared" si="927"/>
        <v>244.46074951086189</v>
      </c>
      <c r="DE470" s="97"/>
      <c r="DF470" s="97"/>
      <c r="DG470" s="97"/>
      <c r="DH470" s="97"/>
      <c r="DI470" s="97"/>
      <c r="DJ470" s="97"/>
      <c r="DK470" s="97"/>
      <c r="DL470" s="97"/>
      <c r="DM470" s="97"/>
      <c r="DN470" s="97"/>
      <c r="DO470" s="97"/>
    </row>
    <row r="471" spans="1:119" ht="30" customHeight="1" x14ac:dyDescent="0.2">
      <c r="A471" s="97">
        <f t="shared" si="850"/>
        <v>0</v>
      </c>
      <c r="B471" s="97">
        <f t="shared" si="851"/>
        <v>0</v>
      </c>
      <c r="C471" s="98">
        <f t="shared" si="852"/>
        <v>0</v>
      </c>
      <c r="D471" s="97">
        <f t="shared" si="853"/>
        <v>0.45982117783907434</v>
      </c>
      <c r="E471" s="97">
        <f t="shared" si="854"/>
        <v>0</v>
      </c>
      <c r="F471" s="98">
        <f t="shared" si="855"/>
        <v>0.45982117783907434</v>
      </c>
      <c r="G471" s="97">
        <f t="shared" si="856"/>
        <v>0</v>
      </c>
      <c r="H471" s="97">
        <f t="shared" si="857"/>
        <v>0</v>
      </c>
      <c r="I471" s="98">
        <f t="shared" si="858"/>
        <v>0</v>
      </c>
      <c r="J471" s="97">
        <f t="shared" si="859"/>
        <v>0</v>
      </c>
      <c r="K471" s="97">
        <f t="shared" si="860"/>
        <v>0</v>
      </c>
      <c r="L471" s="98">
        <f t="shared" si="861"/>
        <v>0</v>
      </c>
      <c r="M471" s="98">
        <f t="shared" si="862"/>
        <v>29</v>
      </c>
      <c r="N471" s="97"/>
      <c r="O471" s="97"/>
      <c r="P471" s="97"/>
      <c r="Q471" s="98">
        <f t="shared" si="928"/>
        <v>29</v>
      </c>
      <c r="R471" s="97">
        <f t="shared" si="863"/>
        <v>105.87231873866266</v>
      </c>
      <c r="S471" s="97">
        <f t="shared" si="864"/>
        <v>115.75178422646809</v>
      </c>
      <c r="T471" s="97">
        <f t="shared" si="865"/>
        <v>-9.8794654878054331</v>
      </c>
      <c r="U471" s="97" t="str">
        <f t="shared" si="866"/>
        <v>QNOS</v>
      </c>
      <c r="V471" s="97">
        <f t="shared" si="867"/>
        <v>244.24821577353191</v>
      </c>
      <c r="W471" s="97">
        <f t="shared" si="533"/>
        <v>459</v>
      </c>
      <c r="X471" s="97">
        <f>SIN((90-$Y$9)*$AE$8)*TAN($AE$9*$AE$8)/TAN((90-'C'!$F348)*$AE$8)</f>
        <v>-1.1460433750985557</v>
      </c>
      <c r="Y471" s="97">
        <f t="shared" si="868"/>
        <v>3.9313065427916092</v>
      </c>
      <c r="Z471" s="97">
        <f t="shared" si="869"/>
        <v>2.2206545302661578</v>
      </c>
      <c r="AA471" s="97">
        <f t="shared" si="870"/>
        <v>-31.069911578783493</v>
      </c>
      <c r="AB471" s="97">
        <f t="shared" si="871"/>
        <v>63.235932093769605</v>
      </c>
      <c r="AC471" s="97">
        <f t="shared" si="872"/>
        <v>-94.305843672553095</v>
      </c>
      <c r="AD471" s="97">
        <f t="shared" si="873"/>
        <v>147.83397948501388</v>
      </c>
      <c r="AE471" s="97">
        <f>(COS( 90.833*$AE$8)-SIN($Y$9*$AE$8)*SIN('C'!$F348*$AE$8))/COS($Y$9*$AE$8)/COS('C'!$F348*$AE$8)</f>
        <v>0.25037974895826903</v>
      </c>
      <c r="AF471" s="97">
        <f t="shared" si="874"/>
        <v>75.500015096802329</v>
      </c>
      <c r="AG471" s="97">
        <f>('C'!$E348+$AG$9+$AA$9/15)</f>
        <v>11.992777777777778</v>
      </c>
      <c r="AH471" s="97">
        <f t="shared" si="875"/>
        <v>0</v>
      </c>
      <c r="AI471" s="97">
        <f t="shared" si="876"/>
        <v>0</v>
      </c>
      <c r="AJ471" s="97">
        <f t="shared" si="877"/>
        <v>0</v>
      </c>
      <c r="AK471" s="97">
        <f t="shared" si="878"/>
        <v>0</v>
      </c>
      <c r="AL471" s="97">
        <f t="shared" si="879"/>
        <v>0</v>
      </c>
      <c r="AM471" s="97"/>
      <c r="AN471" s="97"/>
      <c r="AO471" s="97">
        <f t="shared" si="880"/>
        <v>0</v>
      </c>
      <c r="AP471" s="97">
        <f>SIN((90-$Y$9)*$AE$8)*TAN($AC$10*$AE$8)/TAN((90-'C'!$F348)*$AE$8)</f>
        <v>9.2653624129449677E-2</v>
      </c>
      <c r="AQ471" s="97">
        <f t="shared" si="881"/>
        <v>2.5695650812758871E-2</v>
      </c>
      <c r="AR471" s="97">
        <f t="shared" si="882"/>
        <v>1.0127663357422376</v>
      </c>
      <c r="AS471" s="97">
        <f t="shared" si="883"/>
        <v>5.2490833457243875</v>
      </c>
      <c r="AT471" s="97">
        <f t="shared" si="884"/>
        <v>-9.106959298875525</v>
      </c>
      <c r="AU471" s="97">
        <f t="shared" si="885"/>
        <v>14.356042644599913</v>
      </c>
      <c r="AV471" s="97">
        <f t="shared" si="886"/>
        <v>183.85787595315114</v>
      </c>
      <c r="AW471" s="97" t="s">
        <v>8053</v>
      </c>
      <c r="AX471" s="97" t="s">
        <v>8053</v>
      </c>
      <c r="AY471" s="97" t="s">
        <v>8053</v>
      </c>
      <c r="AZ471" s="97">
        <f t="shared" si="887"/>
        <v>11.035708268137784</v>
      </c>
      <c r="BA471" s="97">
        <f t="shared" si="888"/>
        <v>11.035708268137784</v>
      </c>
      <c r="BB471" s="97">
        <f t="shared" si="889"/>
        <v>0.45982117783907434</v>
      </c>
      <c r="BC471" s="97">
        <f t="shared" si="890"/>
        <v>0</v>
      </c>
      <c r="BD471" s="97">
        <f t="shared" si="891"/>
        <v>0</v>
      </c>
      <c r="BE471" s="97">
        <f t="shared" si="892"/>
        <v>0</v>
      </c>
      <c r="BF471" s="97">
        <f>SIN((90-$Y$9)*$AE$8)*TAN($AC$9*$AE$8)/TAN((90-'C'!$F348)*$AE$8)</f>
        <v>1.1460433750985564</v>
      </c>
      <c r="BG471" s="97">
        <f t="shared" si="893"/>
        <v>3.9313065427916136</v>
      </c>
      <c r="BH471" s="97">
        <f t="shared" si="894"/>
        <v>2.2206545302661587</v>
      </c>
      <c r="BI471" s="97">
        <f t="shared" si="895"/>
        <v>31.069911578783497</v>
      </c>
      <c r="BJ471" s="97">
        <f t="shared" si="896"/>
        <v>-63.235932093769613</v>
      </c>
      <c r="BK471" s="97">
        <f t="shared" si="897"/>
        <v>94.30584367255311</v>
      </c>
      <c r="BL471" s="97">
        <f t="shared" si="898"/>
        <v>212.16602051498612</v>
      </c>
      <c r="BM471" s="97" t="s">
        <v>8053</v>
      </c>
      <c r="BN471" s="97" t="s">
        <v>8053</v>
      </c>
      <c r="BO471" s="97" t="s">
        <v>8053</v>
      </c>
      <c r="BP471" s="97">
        <f t="shared" si="899"/>
        <v>0</v>
      </c>
      <c r="BQ471" s="97">
        <f t="shared" si="900"/>
        <v>0</v>
      </c>
      <c r="BR471" s="97">
        <f t="shared" si="901"/>
        <v>0</v>
      </c>
      <c r="BS471" s="97">
        <f t="shared" si="902"/>
        <v>0</v>
      </c>
      <c r="BT471" s="97">
        <f t="shared" si="903"/>
        <v>0</v>
      </c>
      <c r="BU471" s="97">
        <f t="shared" si="904"/>
        <v>0</v>
      </c>
      <c r="BV471" s="97">
        <f>SIN((90-$Y$9)*$AE$8)*TAN($AE$10*$AE$8)/TAN((90-'C'!$F348)*$AE$8)</f>
        <v>-9.2653624129449649E-2</v>
      </c>
      <c r="BW471" s="97">
        <f t="shared" si="905"/>
        <v>2.5695650812758864E-2</v>
      </c>
      <c r="BX471" s="97">
        <f t="shared" si="906"/>
        <v>1.0127663357422376</v>
      </c>
      <c r="BY471" s="97">
        <f t="shared" si="907"/>
        <v>-5.2490833457243857</v>
      </c>
      <c r="BZ471" s="97">
        <f t="shared" si="908"/>
        <v>9.1069592988755232</v>
      </c>
      <c r="CA471" s="97">
        <f t="shared" si="909"/>
        <v>-14.35604264459991</v>
      </c>
      <c r="CB471" s="97">
        <f t="shared" si="910"/>
        <v>176.14212404684886</v>
      </c>
      <c r="CC471" s="97" t="s">
        <v>8053</v>
      </c>
      <c r="CD471" s="97" t="s">
        <v>8053</v>
      </c>
      <c r="CE471" s="97" t="s">
        <v>8053</v>
      </c>
      <c r="CF471" s="97">
        <f t="shared" si="911"/>
        <v>0</v>
      </c>
      <c r="CG471" s="97">
        <f t="shared" si="912"/>
        <v>0</v>
      </c>
      <c r="CH471" s="97">
        <f t="shared" si="913"/>
        <v>0</v>
      </c>
      <c r="CI471" s="97">
        <f t="shared" si="914"/>
        <v>0</v>
      </c>
      <c r="CJ471" s="97">
        <f t="shared" si="915"/>
        <v>0</v>
      </c>
      <c r="CK471" s="97">
        <f t="shared" si="916"/>
        <v>0</v>
      </c>
      <c r="CL471" s="97">
        <f>90-'C'!$F348</f>
        <v>111.53100000000001</v>
      </c>
      <c r="CM471" s="97">
        <v>29</v>
      </c>
      <c r="CN471" s="97"/>
      <c r="CO471" s="97"/>
      <c r="CP471" s="97"/>
      <c r="CQ471" s="97"/>
      <c r="CR471" s="97" t="s">
        <v>8218</v>
      </c>
      <c r="CS471" s="97">
        <f t="shared" si="917"/>
        <v>29</v>
      </c>
      <c r="CT471" s="97">
        <f t="shared" si="918"/>
        <v>34.31666666666667</v>
      </c>
      <c r="CU471" s="97">
        <f>'C'!F348</f>
        <v>-21.530999999999999</v>
      </c>
      <c r="CV471" s="97">
        <f t="shared" si="919"/>
        <v>3.1415926535897931</v>
      </c>
      <c r="CW471" s="97">
        <f t="shared" si="920"/>
        <v>1.7453292519943295E-2</v>
      </c>
      <c r="CX471" s="97">
        <f t="shared" si="921"/>
        <v>57.295779513082323</v>
      </c>
      <c r="CY471" s="97">
        <f t="shared" si="922"/>
        <v>0.59893882164272083</v>
      </c>
      <c r="CZ471" s="97">
        <f t="shared" si="923"/>
        <v>-0.37578684124689909</v>
      </c>
      <c r="DA471" s="97">
        <f t="shared" si="924"/>
        <v>1.3177238487446259</v>
      </c>
      <c r="DB471" s="97">
        <f t="shared" si="925"/>
        <v>-64.248215773531911</v>
      </c>
      <c r="DC471" s="97">
        <f t="shared" si="926"/>
        <v>115.75178422646809</v>
      </c>
      <c r="DD471" s="97">
        <f t="shared" si="927"/>
        <v>244.24821577353191</v>
      </c>
      <c r="DE471" s="97"/>
      <c r="DF471" s="97"/>
      <c r="DG471" s="97"/>
      <c r="DH471" s="97"/>
      <c r="DI471" s="97"/>
      <c r="DJ471" s="97"/>
      <c r="DK471" s="97"/>
      <c r="DL471" s="97"/>
      <c r="DM471" s="97"/>
      <c r="DN471" s="97"/>
      <c r="DO471" s="97"/>
    </row>
    <row r="472" spans="1:119" ht="30" customHeight="1" x14ac:dyDescent="0.2">
      <c r="A472" s="97">
        <f t="shared" si="850"/>
        <v>0</v>
      </c>
      <c r="B472" s="97">
        <f t="shared" si="851"/>
        <v>0</v>
      </c>
      <c r="C472" s="98">
        <f t="shared" si="852"/>
        <v>0</v>
      </c>
      <c r="D472" s="97">
        <f t="shared" si="853"/>
        <v>0.45994919160203401</v>
      </c>
      <c r="E472" s="97">
        <f t="shared" si="854"/>
        <v>0</v>
      </c>
      <c r="F472" s="98">
        <f t="shared" si="855"/>
        <v>0.45994919160203401</v>
      </c>
      <c r="G472" s="97">
        <f t="shared" si="856"/>
        <v>0</v>
      </c>
      <c r="H472" s="97">
        <f t="shared" si="857"/>
        <v>0</v>
      </c>
      <c r="I472" s="98">
        <f t="shared" si="858"/>
        <v>0</v>
      </c>
      <c r="J472" s="97">
        <f t="shared" si="859"/>
        <v>0</v>
      </c>
      <c r="K472" s="97">
        <f t="shared" si="860"/>
        <v>0</v>
      </c>
      <c r="L472" s="98">
        <f t="shared" si="861"/>
        <v>0</v>
      </c>
      <c r="M472" s="98">
        <f t="shared" si="862"/>
        <v>30</v>
      </c>
      <c r="N472" s="97"/>
      <c r="O472" s="97"/>
      <c r="P472" s="97"/>
      <c r="Q472" s="98">
        <f t="shared" si="928"/>
        <v>30</v>
      </c>
      <c r="R472" s="97">
        <f t="shared" si="863"/>
        <v>105.87231873866266</v>
      </c>
      <c r="S472" s="97">
        <f t="shared" si="864"/>
        <v>115.95569019412676</v>
      </c>
      <c r="T472" s="97">
        <f t="shared" si="865"/>
        <v>-10.083371455464103</v>
      </c>
      <c r="U472" s="97" t="str">
        <f t="shared" si="866"/>
        <v>QNOS</v>
      </c>
      <c r="V472" s="97">
        <f t="shared" si="867"/>
        <v>244.04430980587324</v>
      </c>
      <c r="W472" s="97">
        <f t="shared" si="533"/>
        <v>460</v>
      </c>
      <c r="X472" s="97">
        <f>SIN((90-$Y$9)*$AE$8)*TAN($AE$9*$AE$8)/TAN((90-'C'!$F349)*$AE$8)</f>
        <v>-1.1556042619748903</v>
      </c>
      <c r="Y472" s="97">
        <f t="shared" si="868"/>
        <v>3.9313065427916092</v>
      </c>
      <c r="Z472" s="97">
        <f t="shared" si="869"/>
        <v>2.2206545302661578</v>
      </c>
      <c r="AA472" s="97">
        <f t="shared" si="870"/>
        <v>-31.358350629656229</v>
      </c>
      <c r="AB472" s="97">
        <f t="shared" si="871"/>
        <v>63.235932093769605</v>
      </c>
      <c r="AC472" s="97">
        <f t="shared" si="872"/>
        <v>-94.594282723425835</v>
      </c>
      <c r="AD472" s="97">
        <f t="shared" si="873"/>
        <v>148.12241853588662</v>
      </c>
      <c r="AE472" s="97">
        <f>(COS( 90.833*$AE$8)-SIN($Y$9*$AE$8)*SIN('C'!$F349*$AE$8))/COS($Y$9*$AE$8)/COS('C'!$F349*$AE$8)</f>
        <v>0.25260506760285617</v>
      </c>
      <c r="AF472" s="97">
        <f t="shared" si="874"/>
        <v>75.368279622449805</v>
      </c>
      <c r="AG472" s="97">
        <f>('C'!$E349+$AG$9+$AA$9/15)</f>
        <v>11.998777777777779</v>
      </c>
      <c r="AH472" s="97">
        <f t="shared" si="875"/>
        <v>0</v>
      </c>
      <c r="AI472" s="97">
        <f t="shared" si="876"/>
        <v>0</v>
      </c>
      <c r="AJ472" s="97">
        <f t="shared" si="877"/>
        <v>0</v>
      </c>
      <c r="AK472" s="97">
        <f t="shared" si="878"/>
        <v>0</v>
      </c>
      <c r="AL472" s="97">
        <f t="shared" si="879"/>
        <v>0</v>
      </c>
      <c r="AM472" s="97"/>
      <c r="AN472" s="97"/>
      <c r="AO472" s="97">
        <f t="shared" si="880"/>
        <v>0</v>
      </c>
      <c r="AP472" s="97">
        <f>SIN((90-$Y$9)*$AE$8)*TAN($AC$10*$AE$8)/TAN((90-'C'!$F349)*$AE$8)</f>
        <v>9.3426588607262662E-2</v>
      </c>
      <c r="AQ472" s="97">
        <f t="shared" si="881"/>
        <v>2.5695650812758871E-2</v>
      </c>
      <c r="AR472" s="97">
        <f t="shared" si="882"/>
        <v>1.0127663357422376</v>
      </c>
      <c r="AS472" s="97">
        <f t="shared" si="883"/>
        <v>5.2929983910589042</v>
      </c>
      <c r="AT472" s="97">
        <f t="shared" si="884"/>
        <v>-9.106959298875525</v>
      </c>
      <c r="AU472" s="97">
        <f t="shared" si="885"/>
        <v>14.399957689934428</v>
      </c>
      <c r="AV472" s="97">
        <f t="shared" si="886"/>
        <v>183.81396090781661</v>
      </c>
      <c r="AW472" s="97" t="s">
        <v>8053</v>
      </c>
      <c r="AX472" s="97" t="s">
        <v>8053</v>
      </c>
      <c r="AY472" s="97" t="s">
        <v>8053</v>
      </c>
      <c r="AZ472" s="97">
        <f t="shared" si="887"/>
        <v>11.038780598448817</v>
      </c>
      <c r="BA472" s="97">
        <f t="shared" si="888"/>
        <v>11.038780598448817</v>
      </c>
      <c r="BB472" s="97">
        <f t="shared" si="889"/>
        <v>0.45994919160203401</v>
      </c>
      <c r="BC472" s="97">
        <f t="shared" si="890"/>
        <v>0</v>
      </c>
      <c r="BD472" s="97">
        <f t="shared" si="891"/>
        <v>0</v>
      </c>
      <c r="BE472" s="97">
        <f t="shared" si="892"/>
        <v>0</v>
      </c>
      <c r="BF472" s="97">
        <f>SIN((90-$Y$9)*$AE$8)*TAN($AC$9*$AE$8)/TAN((90-'C'!$F349)*$AE$8)</f>
        <v>1.1556042619748907</v>
      </c>
      <c r="BG472" s="97">
        <f t="shared" si="893"/>
        <v>3.9313065427916136</v>
      </c>
      <c r="BH472" s="97">
        <f t="shared" si="894"/>
        <v>2.2206545302661587</v>
      </c>
      <c r="BI472" s="97">
        <f t="shared" si="895"/>
        <v>31.358350629656229</v>
      </c>
      <c r="BJ472" s="97">
        <f t="shared" si="896"/>
        <v>-63.235932093769613</v>
      </c>
      <c r="BK472" s="97">
        <f t="shared" si="897"/>
        <v>94.594282723425835</v>
      </c>
      <c r="BL472" s="97">
        <f t="shared" si="898"/>
        <v>211.87758146411338</v>
      </c>
      <c r="BM472" s="97" t="s">
        <v>8053</v>
      </c>
      <c r="BN472" s="97" t="s">
        <v>8053</v>
      </c>
      <c r="BO472" s="97" t="s">
        <v>8053</v>
      </c>
      <c r="BP472" s="97">
        <f t="shared" si="899"/>
        <v>0</v>
      </c>
      <c r="BQ472" s="97">
        <f t="shared" si="900"/>
        <v>0</v>
      </c>
      <c r="BR472" s="97">
        <f t="shared" si="901"/>
        <v>0</v>
      </c>
      <c r="BS472" s="97">
        <f t="shared" si="902"/>
        <v>0</v>
      </c>
      <c r="BT472" s="97">
        <f t="shared" si="903"/>
        <v>0</v>
      </c>
      <c r="BU472" s="97">
        <f t="shared" si="904"/>
        <v>0</v>
      </c>
      <c r="BV472" s="97">
        <f>SIN((90-$Y$9)*$AE$8)*TAN($AE$10*$AE$8)/TAN((90-'C'!$F349)*$AE$8)</f>
        <v>-9.3426588607262634E-2</v>
      </c>
      <c r="BW472" s="97">
        <f t="shared" si="905"/>
        <v>2.5695650812758864E-2</v>
      </c>
      <c r="BX472" s="97">
        <f t="shared" si="906"/>
        <v>1.0127663357422376</v>
      </c>
      <c r="BY472" s="97">
        <f t="shared" si="907"/>
        <v>-5.2929983910589034</v>
      </c>
      <c r="BZ472" s="97">
        <f t="shared" si="908"/>
        <v>9.1069592988755232</v>
      </c>
      <c r="CA472" s="97">
        <f t="shared" si="909"/>
        <v>-14.399957689934427</v>
      </c>
      <c r="CB472" s="97">
        <f t="shared" si="910"/>
        <v>176.18603909218339</v>
      </c>
      <c r="CC472" s="97" t="s">
        <v>8053</v>
      </c>
      <c r="CD472" s="97" t="s">
        <v>8053</v>
      </c>
      <c r="CE472" s="97" t="s">
        <v>8053</v>
      </c>
      <c r="CF472" s="97">
        <f t="shared" si="911"/>
        <v>0</v>
      </c>
      <c r="CG472" s="97">
        <f t="shared" si="912"/>
        <v>0</v>
      </c>
      <c r="CH472" s="97">
        <f t="shared" si="913"/>
        <v>0</v>
      </c>
      <c r="CI472" s="97">
        <f t="shared" si="914"/>
        <v>0</v>
      </c>
      <c r="CJ472" s="97">
        <f t="shared" si="915"/>
        <v>0</v>
      </c>
      <c r="CK472" s="97">
        <f t="shared" si="916"/>
        <v>0</v>
      </c>
      <c r="CL472" s="97">
        <f>90-'C'!$F349</f>
        <v>111.694</v>
      </c>
      <c r="CM472" s="97">
        <v>30</v>
      </c>
      <c r="CN472" s="97"/>
      <c r="CO472" s="97"/>
      <c r="CP472" s="97"/>
      <c r="CQ472" s="97"/>
      <c r="CR472" s="97" t="s">
        <v>8218</v>
      </c>
      <c r="CS472" s="97">
        <f t="shared" si="917"/>
        <v>30</v>
      </c>
      <c r="CT472" s="97">
        <f t="shared" si="918"/>
        <v>34.31666666666667</v>
      </c>
      <c r="CU472" s="97">
        <f>'C'!F349</f>
        <v>-21.693999999999999</v>
      </c>
      <c r="CV472" s="97">
        <f t="shared" si="919"/>
        <v>3.1415926535897931</v>
      </c>
      <c r="CW472" s="97">
        <f t="shared" si="920"/>
        <v>1.7453292519943295E-2</v>
      </c>
      <c r="CX472" s="97">
        <f t="shared" si="921"/>
        <v>57.295779513082323</v>
      </c>
      <c r="CY472" s="97">
        <f t="shared" si="922"/>
        <v>0.59893882164272083</v>
      </c>
      <c r="CZ472" s="97">
        <f t="shared" si="923"/>
        <v>-0.37863172792764982</v>
      </c>
      <c r="DA472" s="97">
        <f t="shared" si="924"/>
        <v>1.3154246309754978</v>
      </c>
      <c r="DB472" s="97">
        <f t="shared" si="925"/>
        <v>-64.04430980587324</v>
      </c>
      <c r="DC472" s="97">
        <f t="shared" si="926"/>
        <v>115.95569019412676</v>
      </c>
      <c r="DD472" s="97">
        <f t="shared" si="927"/>
        <v>244.04430980587324</v>
      </c>
      <c r="DE472" s="97"/>
      <c r="DF472" s="97"/>
      <c r="DG472" s="97"/>
      <c r="DH472" s="97"/>
      <c r="DI472" s="97"/>
      <c r="DJ472" s="97"/>
      <c r="DK472" s="97"/>
      <c r="DL472" s="97"/>
      <c r="DM472" s="97"/>
      <c r="DN472" s="97"/>
      <c r="DO472" s="97"/>
    </row>
    <row r="473" spans="1:119" ht="30" customHeight="1" x14ac:dyDescent="0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>
        <f t="shared" si="928"/>
        <v>31</v>
      </c>
      <c r="R473" s="97" t="s">
        <v>8168</v>
      </c>
      <c r="S473" s="97" t="s">
        <v>8169</v>
      </c>
      <c r="T473" s="97" t="s">
        <v>8170</v>
      </c>
      <c r="U473" s="97" t="s">
        <v>8171</v>
      </c>
      <c r="V473" s="97" t="s">
        <v>8172</v>
      </c>
      <c r="W473" s="97">
        <f t="shared" si="533"/>
        <v>461</v>
      </c>
      <c r="X473" s="98"/>
      <c r="Y473" s="98"/>
      <c r="Z473" s="98"/>
      <c r="AA473" s="98"/>
      <c r="AB473" s="98"/>
      <c r="AC473" s="98"/>
      <c r="AD473" s="98"/>
      <c r="AE473" s="98"/>
      <c r="AF473" s="98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7"/>
      <c r="AR473" s="97"/>
      <c r="AS473" s="97"/>
      <c r="AT473" s="97"/>
      <c r="AU473" s="98"/>
      <c r="AV473" s="97"/>
      <c r="AW473" s="97"/>
      <c r="AX473" s="97"/>
      <c r="AY473" s="97"/>
      <c r="AZ473" s="97"/>
      <c r="BA473" s="97"/>
      <c r="BB473" s="97"/>
      <c r="BC473" s="97"/>
      <c r="BD473" s="97"/>
      <c r="BE473" s="97"/>
      <c r="BF473" s="97"/>
      <c r="BG473" s="97"/>
      <c r="BH473" s="97"/>
      <c r="BI473" s="98"/>
      <c r="BJ473" s="97"/>
      <c r="BK473" s="97"/>
      <c r="BL473" s="97"/>
      <c r="BM473" s="97"/>
      <c r="BN473" s="97"/>
      <c r="BO473" s="97"/>
      <c r="BP473" s="97"/>
      <c r="BQ473" s="97"/>
      <c r="BR473" s="97"/>
      <c r="BS473" s="97"/>
      <c r="BT473" s="97"/>
      <c r="BU473" s="97"/>
      <c r="BV473" s="97"/>
      <c r="BW473" s="98"/>
      <c r="BX473" s="97"/>
      <c r="BY473" s="97"/>
      <c r="BZ473" s="97"/>
      <c r="CA473" s="97"/>
      <c r="CB473" s="97"/>
      <c r="CC473" s="97"/>
      <c r="CD473" s="97"/>
      <c r="CE473" s="97"/>
      <c r="CF473" s="97"/>
      <c r="CG473" s="97"/>
      <c r="CH473" s="97"/>
      <c r="CI473" s="97"/>
      <c r="CJ473" s="97"/>
      <c r="CK473" s="98"/>
      <c r="CL473" s="98"/>
      <c r="CM473" s="97"/>
      <c r="CN473" s="97"/>
      <c r="CO473" s="97"/>
      <c r="CP473" s="97"/>
      <c r="CQ473" s="97"/>
      <c r="CR473" s="97"/>
      <c r="CS473" s="97"/>
      <c r="CT473" s="97"/>
      <c r="CU473" s="97"/>
      <c r="CV473" s="97"/>
      <c r="CW473" s="97"/>
      <c r="CX473" s="97"/>
      <c r="CY473" s="97"/>
      <c r="CZ473" s="97"/>
      <c r="DA473" s="97"/>
      <c r="DB473" s="97"/>
      <c r="DC473" s="97"/>
      <c r="DD473" s="97"/>
      <c r="DE473" s="97"/>
      <c r="DF473" s="97"/>
      <c r="DG473" s="97"/>
      <c r="DH473" s="97"/>
      <c r="DI473" s="97"/>
      <c r="DJ473" s="97"/>
      <c r="DK473" s="97"/>
      <c r="DL473" s="97"/>
      <c r="DM473" s="97"/>
      <c r="DN473" s="97"/>
      <c r="DO473" s="97"/>
    </row>
    <row r="474" spans="1:119" ht="30" customHeight="1" x14ac:dyDescent="0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7"/>
      <c r="S474" s="97"/>
      <c r="T474" s="97"/>
      <c r="U474" s="97"/>
      <c r="V474" s="97"/>
      <c r="W474" s="97">
        <f t="shared" si="533"/>
        <v>462</v>
      </c>
      <c r="X474" s="98"/>
      <c r="Y474" s="98"/>
      <c r="Z474" s="98"/>
      <c r="AA474" s="98"/>
      <c r="AB474" s="98"/>
      <c r="AC474" s="98"/>
      <c r="AD474" s="98"/>
      <c r="AE474" s="98"/>
      <c r="AF474" s="98"/>
      <c r="AG474" s="97"/>
      <c r="AH474" s="97"/>
      <c r="AI474" s="97"/>
      <c r="AJ474" s="97"/>
      <c r="AK474" s="97"/>
      <c r="AL474" s="97"/>
      <c r="AM474" s="97"/>
      <c r="AN474" s="97"/>
      <c r="AO474" s="97"/>
      <c r="AP474" s="97"/>
      <c r="AQ474" s="97"/>
      <c r="AR474" s="97"/>
      <c r="AS474" s="97"/>
      <c r="AT474" s="97"/>
      <c r="AU474" s="98"/>
      <c r="AV474" s="97"/>
      <c r="AW474" s="97"/>
      <c r="AX474" s="97"/>
      <c r="AY474" s="97"/>
      <c r="AZ474" s="97"/>
      <c r="BA474" s="97"/>
      <c r="BB474" s="97"/>
      <c r="BC474" s="97"/>
      <c r="BD474" s="97"/>
      <c r="BE474" s="97"/>
      <c r="BF474" s="97"/>
      <c r="BG474" s="97"/>
      <c r="BH474" s="97"/>
      <c r="BI474" s="98"/>
      <c r="BJ474" s="97"/>
      <c r="BK474" s="97"/>
      <c r="BL474" s="97"/>
      <c r="BM474" s="97"/>
      <c r="BN474" s="97"/>
      <c r="BO474" s="97"/>
      <c r="BP474" s="97"/>
      <c r="BQ474" s="97"/>
      <c r="BR474" s="97"/>
      <c r="BS474" s="97"/>
      <c r="BT474" s="97"/>
      <c r="BU474" s="97"/>
      <c r="BV474" s="97"/>
      <c r="BW474" s="98"/>
      <c r="BX474" s="97"/>
      <c r="BY474" s="97"/>
      <c r="BZ474" s="97"/>
      <c r="CA474" s="97"/>
      <c r="CB474" s="97"/>
      <c r="CC474" s="97"/>
      <c r="CD474" s="97"/>
      <c r="CE474" s="97"/>
      <c r="CF474" s="97"/>
      <c r="CG474" s="97"/>
      <c r="CH474" s="97"/>
      <c r="CI474" s="97"/>
      <c r="CJ474" s="97"/>
      <c r="CK474" s="98"/>
      <c r="CL474" s="98"/>
      <c r="CM474" s="97"/>
      <c r="CN474" s="97"/>
      <c r="CO474" s="97"/>
      <c r="CP474" s="97"/>
      <c r="CQ474" s="97"/>
      <c r="CR474" s="97"/>
      <c r="CS474" s="97"/>
      <c r="CT474" s="97"/>
      <c r="CU474" s="97"/>
      <c r="CV474" s="97"/>
      <c r="CW474" s="97"/>
      <c r="CX474" s="97"/>
      <c r="CY474" s="97"/>
      <c r="CZ474" s="97"/>
      <c r="DA474" s="97"/>
      <c r="DB474" s="97"/>
      <c r="DC474" s="97"/>
      <c r="DD474" s="97"/>
      <c r="DE474" s="97"/>
      <c r="DF474" s="97"/>
      <c r="DG474" s="97"/>
      <c r="DH474" s="97"/>
      <c r="DI474" s="97"/>
      <c r="DJ474" s="97"/>
      <c r="DK474" s="97"/>
      <c r="DL474" s="97"/>
      <c r="DM474" s="97"/>
      <c r="DN474" s="97"/>
      <c r="DO474" s="97"/>
    </row>
    <row r="475" spans="1:119" ht="30" customHeight="1" x14ac:dyDescent="0.2">
      <c r="A475" s="98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98"/>
      <c r="O475" s="98"/>
      <c r="P475" s="98"/>
      <c r="Q475" s="98"/>
      <c r="R475" s="97"/>
      <c r="S475" s="97"/>
      <c r="T475" s="97"/>
      <c r="U475" s="97"/>
      <c r="V475" s="97"/>
      <c r="W475" s="97">
        <f t="shared" si="533"/>
        <v>463</v>
      </c>
      <c r="X475" s="98"/>
      <c r="Y475" s="98"/>
      <c r="Z475" s="98"/>
      <c r="AA475" s="98"/>
      <c r="AB475" s="98"/>
      <c r="AC475" s="98"/>
      <c r="AD475" s="98"/>
      <c r="AE475" s="98"/>
      <c r="AF475" s="98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97"/>
      <c r="AT475" s="97"/>
      <c r="AU475" s="98"/>
      <c r="AV475" s="97"/>
      <c r="AW475" s="97"/>
      <c r="AX475" s="97"/>
      <c r="AY475" s="97"/>
      <c r="AZ475" s="97"/>
      <c r="BA475" s="97"/>
      <c r="BB475" s="97"/>
      <c r="BC475" s="97"/>
      <c r="BD475" s="97"/>
      <c r="BE475" s="97"/>
      <c r="BF475" s="97"/>
      <c r="BG475" s="97"/>
      <c r="BH475" s="97"/>
      <c r="BI475" s="98"/>
      <c r="BJ475" s="97"/>
      <c r="BK475" s="97"/>
      <c r="BL475" s="97"/>
      <c r="BM475" s="97"/>
      <c r="BN475" s="97"/>
      <c r="BO475" s="97"/>
      <c r="BP475" s="97"/>
      <c r="BQ475" s="97"/>
      <c r="BR475" s="97"/>
      <c r="BS475" s="97"/>
      <c r="BT475" s="97"/>
      <c r="BU475" s="97"/>
      <c r="BV475" s="97"/>
      <c r="BW475" s="98"/>
      <c r="BX475" s="97"/>
      <c r="BY475" s="97"/>
      <c r="BZ475" s="97"/>
      <c r="CA475" s="97"/>
      <c r="CB475" s="97"/>
      <c r="CC475" s="97"/>
      <c r="CD475" s="97"/>
      <c r="CE475" s="97"/>
      <c r="CF475" s="97"/>
      <c r="CG475" s="97"/>
      <c r="CH475" s="97"/>
      <c r="CI475" s="97"/>
      <c r="CJ475" s="97"/>
      <c r="CK475" s="98"/>
      <c r="CL475" s="98"/>
      <c r="CM475" s="97"/>
      <c r="CN475" s="97"/>
      <c r="CO475" s="97"/>
      <c r="CP475" s="97"/>
      <c r="CQ475" s="97"/>
      <c r="CR475" s="97"/>
      <c r="CS475" s="97"/>
      <c r="CT475" s="97"/>
      <c r="CU475" s="97"/>
      <c r="CV475" s="97"/>
      <c r="CW475" s="97"/>
      <c r="CX475" s="97"/>
      <c r="CY475" s="97"/>
      <c r="CZ475" s="97"/>
      <c r="DA475" s="97"/>
      <c r="DB475" s="97"/>
      <c r="DC475" s="97"/>
      <c r="DD475" s="97"/>
      <c r="DE475" s="97"/>
      <c r="DF475" s="97"/>
      <c r="DG475" s="97"/>
      <c r="DH475" s="97"/>
      <c r="DI475" s="97"/>
      <c r="DJ475" s="97"/>
      <c r="DK475" s="97"/>
      <c r="DL475" s="97"/>
      <c r="DM475" s="97"/>
      <c r="DN475" s="97"/>
      <c r="DO475" s="97"/>
    </row>
    <row r="476" spans="1:119" ht="30" customHeight="1" x14ac:dyDescent="0.2">
      <c r="A476" s="97"/>
      <c r="B476" s="97"/>
      <c r="C476" s="97"/>
      <c r="D476" s="97"/>
      <c r="E476" s="97"/>
      <c r="F476" s="98"/>
      <c r="G476" s="97"/>
      <c r="H476" s="97"/>
      <c r="I476" s="97"/>
      <c r="J476" s="97"/>
      <c r="K476" s="97"/>
      <c r="L476" s="97"/>
      <c r="M476" s="97"/>
      <c r="N476" s="97" t="s">
        <v>8131</v>
      </c>
      <c r="O476" s="97" t="s">
        <v>8132</v>
      </c>
      <c r="P476" s="97" t="s">
        <v>8133</v>
      </c>
      <c r="Q476" s="97"/>
      <c r="R476" s="97"/>
      <c r="S476" s="97"/>
      <c r="T476" s="97"/>
      <c r="U476" s="97"/>
      <c r="V476" s="97"/>
      <c r="W476" s="97">
        <f t="shared" si="533"/>
        <v>464</v>
      </c>
      <c r="X476" s="97" t="s">
        <v>8137</v>
      </c>
      <c r="Y476" s="97"/>
      <c r="Z476" s="97"/>
      <c r="AA476" s="97">
        <f>IF(AND(AA474&lt;AA475,Y475&lt;90),1,0)</f>
        <v>0</v>
      </c>
      <c r="AB476" s="97" t="s">
        <v>8138</v>
      </c>
      <c r="AC476" s="97"/>
      <c r="AD476" s="97"/>
      <c r="AE476" s="97">
        <f>IF(AND(AA474&gt;AA475,Y475&gt;90),1,0)</f>
        <v>0</v>
      </c>
      <c r="AF476" s="97"/>
      <c r="AG476" s="97"/>
      <c r="AH476" s="97"/>
      <c r="AI476" s="97"/>
      <c r="AJ476" s="97"/>
      <c r="AK476" s="97"/>
      <c r="AL476" s="97"/>
      <c r="AM476" s="97"/>
      <c r="AN476" s="97"/>
      <c r="AO476" s="97"/>
      <c r="AP476" s="97" t="s">
        <v>8139</v>
      </c>
      <c r="AQ476" s="97"/>
      <c r="AR476" s="97"/>
      <c r="AS476" s="97"/>
      <c r="AT476" s="97"/>
      <c r="AU476" s="97"/>
      <c r="AV476" s="97"/>
      <c r="AW476" s="97"/>
      <c r="AX476" s="97"/>
      <c r="AY476" s="97"/>
      <c r="AZ476" s="97"/>
      <c r="BA476" s="97"/>
      <c r="BB476" s="97"/>
      <c r="BC476" s="97"/>
      <c r="BD476" s="97"/>
      <c r="BE476" s="97"/>
      <c r="BF476" s="97" t="s">
        <v>8140</v>
      </c>
      <c r="BG476" s="97"/>
      <c r="BH476" s="97"/>
      <c r="BI476" s="97"/>
      <c r="BJ476" s="97"/>
      <c r="BK476" s="97"/>
      <c r="BL476" s="97"/>
      <c r="BM476" s="97"/>
      <c r="BN476" s="97"/>
      <c r="BO476" s="97"/>
      <c r="BP476" s="97"/>
      <c r="BQ476" s="97"/>
      <c r="BR476" s="97"/>
      <c r="BS476" s="97"/>
      <c r="BT476" s="97"/>
      <c r="BU476" s="97"/>
      <c r="BV476" s="97"/>
      <c r="BW476" s="97" t="s">
        <v>8141</v>
      </c>
      <c r="BX476" s="97"/>
      <c r="BY476" s="97"/>
      <c r="BZ476" s="97"/>
      <c r="CA476" s="97"/>
      <c r="CB476" s="97"/>
      <c r="CC476" s="97"/>
      <c r="CD476" s="97"/>
      <c r="CE476" s="97"/>
      <c r="CF476" s="97"/>
      <c r="CG476" s="97"/>
      <c r="CH476" s="97"/>
      <c r="CI476" s="97"/>
      <c r="CJ476" s="97"/>
      <c r="CK476" s="97"/>
      <c r="CL476" s="97"/>
      <c r="CM476" s="97"/>
      <c r="CN476" s="97" t="s">
        <v>8131</v>
      </c>
      <c r="CO476" s="97" t="s">
        <v>8132</v>
      </c>
      <c r="CP476" s="97" t="s">
        <v>8133</v>
      </c>
      <c r="CQ476" s="97"/>
      <c r="CR476" s="97"/>
      <c r="CS476" s="97"/>
      <c r="CT476" s="97"/>
      <c r="CU476" s="97"/>
      <c r="CV476" s="97"/>
      <c r="CW476" s="97"/>
      <c r="CX476" s="97"/>
      <c r="CY476" s="97"/>
      <c r="CZ476" s="97"/>
      <c r="DA476" s="97"/>
      <c r="DB476" s="97"/>
      <c r="DC476" s="97"/>
      <c r="DD476" s="97"/>
      <c r="DE476" s="97"/>
      <c r="DF476" s="97"/>
      <c r="DG476" s="97"/>
      <c r="DH476" s="97"/>
      <c r="DI476" s="97"/>
      <c r="DJ476" s="97"/>
      <c r="DK476" s="97"/>
      <c r="DL476" s="97"/>
      <c r="DM476" s="97"/>
      <c r="DN476" s="97"/>
      <c r="DO476" s="97"/>
    </row>
    <row r="477" spans="1:119" ht="30" customHeight="1" x14ac:dyDescent="0.2">
      <c r="A477" s="97"/>
      <c r="B477" s="97" t="s">
        <v>8054</v>
      </c>
      <c r="C477" s="97"/>
      <c r="D477" s="97"/>
      <c r="E477" s="97"/>
      <c r="F477" s="98"/>
      <c r="G477" s="98" t="str">
        <f>اندراج!$F$2</f>
        <v>مردان</v>
      </c>
      <c r="H477" s="97"/>
      <c r="I477" s="115" t="s">
        <v>8148</v>
      </c>
      <c r="J477" s="107">
        <f>اندراج!$E$2</f>
        <v>34</v>
      </c>
      <c r="K477" s="107">
        <f>اندراج!$E$3</f>
        <v>19</v>
      </c>
      <c r="L477" s="97"/>
      <c r="M477" s="97"/>
      <c r="N477" s="97" t="s">
        <v>8143</v>
      </c>
      <c r="O477" s="97" t="s">
        <v>8144</v>
      </c>
      <c r="P477" s="97" t="s">
        <v>8145</v>
      </c>
      <c r="Q477" s="97"/>
      <c r="R477" s="97"/>
      <c r="S477" s="97"/>
      <c r="T477" s="97"/>
      <c r="U477" s="97"/>
      <c r="V477" s="97"/>
      <c r="W477" s="97">
        <f t="shared" si="533"/>
        <v>465</v>
      </c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97"/>
      <c r="BE477" s="97"/>
      <c r="BF477" s="97"/>
      <c r="BG477" s="97"/>
      <c r="BH477" s="97"/>
      <c r="BI477" s="97"/>
      <c r="BJ477" s="97"/>
      <c r="BK477" s="97"/>
      <c r="BL477" s="97"/>
      <c r="BM477" s="97"/>
      <c r="BN477" s="97"/>
      <c r="BO477" s="97" t="s">
        <v>8123</v>
      </c>
      <c r="BP477" s="97"/>
      <c r="BQ477" s="97"/>
      <c r="BR477" s="97"/>
      <c r="BS477" s="97"/>
      <c r="BT477" s="97"/>
      <c r="BU477" s="97"/>
      <c r="BV477" s="97"/>
      <c r="BW477" s="97"/>
      <c r="BX477" s="97"/>
      <c r="BY477" s="97"/>
      <c r="BZ477" s="97"/>
      <c r="CA477" s="97"/>
      <c r="CB477" s="97"/>
      <c r="CC477" s="97"/>
      <c r="CD477" s="97"/>
      <c r="CE477" s="97"/>
      <c r="CF477" s="97"/>
      <c r="CG477" s="97"/>
      <c r="CH477" s="97"/>
      <c r="CI477" s="97"/>
      <c r="CJ477" s="97"/>
      <c r="CK477" s="97"/>
      <c r="CL477" s="97"/>
      <c r="CM477" s="97"/>
      <c r="CN477" s="97" t="s">
        <v>8143</v>
      </c>
      <c r="CO477" s="97" t="s">
        <v>8144</v>
      </c>
      <c r="CP477" s="97" t="s">
        <v>8145</v>
      </c>
      <c r="CQ477" s="97"/>
      <c r="CR477" s="97"/>
      <c r="CS477" s="97"/>
      <c r="CT477" s="97"/>
      <c r="CU477" s="97"/>
      <c r="CV477" s="97"/>
      <c r="CW477" s="97"/>
      <c r="CX477" s="97"/>
      <c r="CY477" s="97"/>
      <c r="CZ477" s="97"/>
      <c r="DA477" s="97"/>
      <c r="DB477" s="97"/>
      <c r="DC477" s="97"/>
      <c r="DD477" s="97"/>
      <c r="DE477" s="97"/>
      <c r="DF477" s="97"/>
      <c r="DG477" s="97"/>
      <c r="DH477" s="97"/>
      <c r="DI477" s="97"/>
      <c r="DJ477" s="97"/>
      <c r="DK477" s="97"/>
      <c r="DL477" s="97"/>
      <c r="DM477" s="97"/>
      <c r="DN477" s="97"/>
      <c r="DO477" s="97"/>
    </row>
    <row r="478" spans="1:119" ht="30" customHeight="1" x14ac:dyDescent="0.2">
      <c r="A478" s="97" t="s">
        <v>8058</v>
      </c>
      <c r="B478" s="97"/>
      <c r="C478" s="97"/>
      <c r="D478" s="97"/>
      <c r="E478" s="97" t="s">
        <v>8059</v>
      </c>
      <c r="F478" s="98"/>
      <c r="G478" s="97"/>
      <c r="H478" s="97"/>
      <c r="I478" s="106" t="s">
        <v>8224</v>
      </c>
      <c r="J478" s="107">
        <f>اندراج!$D$2</f>
        <v>-72</v>
      </c>
      <c r="K478" s="107">
        <f>اندراج!$D$3</f>
        <v>11</v>
      </c>
      <c r="L478" s="97"/>
      <c r="M478" s="97"/>
      <c r="N478" s="97"/>
      <c r="O478" s="97"/>
      <c r="P478" s="97"/>
      <c r="Q478" s="97"/>
      <c r="R478" s="157" t="s">
        <v>8055</v>
      </c>
      <c r="S478" s="158"/>
      <c r="T478" s="158"/>
      <c r="U478" s="158"/>
      <c r="V478" s="158"/>
      <c r="W478" s="97">
        <f t="shared" si="533"/>
        <v>466</v>
      </c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  <c r="AT478" s="97"/>
      <c r="AU478" s="97"/>
      <c r="AV478" s="97"/>
      <c r="AW478" s="97"/>
      <c r="AX478" s="97"/>
      <c r="AY478" s="97"/>
      <c r="AZ478" s="97"/>
      <c r="BA478" s="97"/>
      <c r="BB478" s="97"/>
      <c r="BC478" s="97"/>
      <c r="BD478" s="97"/>
      <c r="BE478" s="97"/>
      <c r="BF478" s="97"/>
      <c r="BG478" s="97"/>
      <c r="BH478" s="97"/>
      <c r="BI478" s="97"/>
      <c r="BJ478" s="97"/>
      <c r="BK478" s="97"/>
      <c r="BL478" s="97"/>
      <c r="BM478" s="97"/>
      <c r="BN478" s="97"/>
      <c r="BO478" s="97"/>
      <c r="BP478" s="97"/>
      <c r="BQ478" s="97"/>
      <c r="BR478" s="97"/>
      <c r="BS478" s="97"/>
      <c r="BT478" s="97"/>
      <c r="BU478" s="97"/>
      <c r="BV478" s="97"/>
      <c r="BW478" s="97"/>
      <c r="BX478" s="97"/>
      <c r="BY478" s="97"/>
      <c r="BZ478" s="97"/>
      <c r="CA478" s="97"/>
      <c r="CB478" s="97"/>
      <c r="CC478" s="97"/>
      <c r="CD478" s="97"/>
      <c r="CE478" s="97"/>
      <c r="CF478" s="97"/>
      <c r="CG478" s="97"/>
      <c r="CH478" s="97"/>
      <c r="CI478" s="97"/>
      <c r="CJ478" s="97"/>
      <c r="CK478" s="97"/>
      <c r="CL478" s="97"/>
      <c r="CM478" s="97"/>
      <c r="CN478" s="97"/>
      <c r="CO478" s="97"/>
      <c r="CP478" s="97"/>
      <c r="CQ478" s="97"/>
      <c r="CR478" s="97"/>
      <c r="CS478" s="97"/>
      <c r="CT478" s="97"/>
      <c r="CU478" s="97"/>
      <c r="CV478" s="97"/>
      <c r="CW478" s="97"/>
      <c r="CX478" s="97"/>
      <c r="CY478" s="97"/>
      <c r="CZ478" s="97"/>
      <c r="DA478" s="97"/>
      <c r="DB478" s="97"/>
      <c r="DC478" s="97"/>
      <c r="DD478" s="97"/>
      <c r="DE478" s="97"/>
      <c r="DF478" s="97"/>
      <c r="DG478" s="97"/>
      <c r="DH478" s="97"/>
      <c r="DI478" s="97"/>
      <c r="DJ478" s="97"/>
      <c r="DK478" s="97"/>
      <c r="DL478" s="97"/>
      <c r="DM478" s="97"/>
      <c r="DN478" s="97"/>
      <c r="DO478" s="97"/>
    </row>
    <row r="479" spans="1:119" ht="30" customHeight="1" x14ac:dyDescent="0.2">
      <c r="A479" s="97" t="s">
        <v>8069</v>
      </c>
      <c r="B479" s="97"/>
      <c r="C479" s="97"/>
      <c r="D479" s="97"/>
      <c r="E479" s="97" t="s">
        <v>8070</v>
      </c>
      <c r="F479" s="98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>
        <v>1</v>
      </c>
      <c r="S479" s="97">
        <v>2</v>
      </c>
      <c r="T479" s="97">
        <v>3</v>
      </c>
      <c r="U479" s="97">
        <v>4</v>
      </c>
      <c r="V479" s="97">
        <v>5</v>
      </c>
      <c r="W479" s="97">
        <f t="shared" si="533"/>
        <v>467</v>
      </c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97"/>
      <c r="BE479" s="97"/>
      <c r="BF479" s="97"/>
      <c r="BG479" s="97"/>
      <c r="BH479" s="97"/>
      <c r="BI479" s="97"/>
      <c r="BJ479" s="97"/>
      <c r="BK479" s="97"/>
      <c r="BL479" s="97"/>
      <c r="BM479" s="97"/>
      <c r="BN479" s="97"/>
      <c r="BO479" s="97"/>
      <c r="BP479" s="97"/>
      <c r="BQ479" s="97"/>
      <c r="BR479" s="97"/>
      <c r="BS479" s="97"/>
      <c r="BT479" s="97"/>
      <c r="BU479" s="97"/>
      <c r="BV479" s="97"/>
      <c r="BW479" s="97"/>
      <c r="BX479" s="97"/>
      <c r="BY479" s="97"/>
      <c r="BZ479" s="97"/>
      <c r="CA479" s="97"/>
      <c r="CB479" s="97"/>
      <c r="CC479" s="97"/>
      <c r="CD479" s="97"/>
      <c r="CE479" s="97"/>
      <c r="CF479" s="97"/>
      <c r="CG479" s="97"/>
      <c r="CH479" s="97"/>
      <c r="CI479" s="97"/>
      <c r="CJ479" s="97"/>
      <c r="CK479" s="97"/>
      <c r="CL479" s="97"/>
      <c r="CM479" s="97"/>
      <c r="CN479" s="97"/>
      <c r="CO479" s="97"/>
      <c r="CP479" s="97"/>
      <c r="CQ479" s="97"/>
      <c r="CR479" s="97"/>
      <c r="CS479" s="97"/>
      <c r="CT479" s="97"/>
      <c r="CU479" s="97"/>
      <c r="CV479" s="97"/>
      <c r="CW479" s="97"/>
      <c r="CX479" s="97"/>
      <c r="CY479" s="97"/>
      <c r="CZ479" s="97"/>
      <c r="DA479" s="97"/>
      <c r="DB479" s="97"/>
      <c r="DC479" s="97"/>
      <c r="DD479" s="97"/>
      <c r="DE479" s="97"/>
      <c r="DF479" s="97"/>
      <c r="DG479" s="97"/>
      <c r="DH479" s="97"/>
      <c r="DI479" s="97"/>
      <c r="DJ479" s="97"/>
      <c r="DK479" s="97"/>
      <c r="DL479" s="97"/>
      <c r="DM479" s="97"/>
      <c r="DN479" s="97"/>
      <c r="DO479" s="97"/>
    </row>
    <row r="480" spans="1:119" ht="30" customHeight="1" x14ac:dyDescent="0.2">
      <c r="A480" s="97" t="s">
        <v>8078</v>
      </c>
      <c r="B480" s="97"/>
      <c r="C480" s="97"/>
      <c r="D480" s="97"/>
      <c r="E480" s="97" t="s">
        <v>8079</v>
      </c>
      <c r="F480" s="98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 t="s">
        <v>8072</v>
      </c>
      <c r="S480" s="97" t="s">
        <v>8106</v>
      </c>
      <c r="T480" s="97" t="s">
        <v>8072</v>
      </c>
      <c r="U480" s="97" t="s">
        <v>8107</v>
      </c>
      <c r="V480" s="97" t="s">
        <v>8108</v>
      </c>
      <c r="W480" s="97">
        <f t="shared" si="533"/>
        <v>468</v>
      </c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97"/>
      <c r="AT480" s="97"/>
      <c r="AU480" s="97"/>
      <c r="AV480" s="97"/>
      <c r="AW480" s="97"/>
      <c r="AX480" s="97"/>
      <c r="AY480" s="97"/>
      <c r="AZ480" s="97"/>
      <c r="BA480" s="97"/>
      <c r="BB480" s="97"/>
      <c r="BC480" s="97"/>
      <c r="BD480" s="97"/>
      <c r="BE480" s="97"/>
      <c r="BF480" s="97"/>
      <c r="BG480" s="97"/>
      <c r="BH480" s="97"/>
      <c r="BI480" s="97"/>
      <c r="BJ480" s="97"/>
      <c r="BK480" s="97"/>
      <c r="BL480" s="97"/>
      <c r="BM480" s="97"/>
      <c r="BN480" s="97"/>
      <c r="BO480" s="97"/>
      <c r="BP480" s="97"/>
      <c r="BQ480" s="97"/>
      <c r="BR480" s="97"/>
      <c r="BS480" s="97"/>
      <c r="BT480" s="97"/>
      <c r="BU480" s="97"/>
      <c r="BV480" s="97"/>
      <c r="BW480" s="97"/>
      <c r="BX480" s="97"/>
      <c r="BY480" s="97"/>
      <c r="BZ480" s="97"/>
      <c r="CA480" s="97"/>
      <c r="CB480" s="97"/>
      <c r="CC480" s="97"/>
      <c r="CD480" s="97"/>
      <c r="CE480" s="97"/>
      <c r="CF480" s="97"/>
      <c r="CG480" s="97"/>
      <c r="CH480" s="97"/>
      <c r="CI480" s="97"/>
      <c r="CJ480" s="97"/>
      <c r="CK480" s="97"/>
      <c r="CL480" s="97"/>
      <c r="CM480" s="97"/>
      <c r="CN480" s="97"/>
      <c r="CO480" s="97"/>
      <c r="CP480" s="97"/>
      <c r="CQ480" s="97"/>
      <c r="CR480" s="97"/>
      <c r="CS480" s="97"/>
      <c r="CT480" s="97"/>
      <c r="CU480" s="97"/>
      <c r="CV480" s="97"/>
      <c r="CW480" s="97"/>
      <c r="CX480" s="97"/>
      <c r="CY480" s="97"/>
      <c r="CZ480" s="97"/>
      <c r="DA480" s="97"/>
      <c r="DB480" s="97"/>
      <c r="DC480" s="97"/>
      <c r="DD480" s="97"/>
      <c r="DE480" s="97"/>
      <c r="DF480" s="97"/>
      <c r="DG480" s="97"/>
      <c r="DH480" s="97"/>
      <c r="DI480" s="97"/>
      <c r="DJ480" s="97"/>
      <c r="DK480" s="97"/>
      <c r="DL480" s="97"/>
      <c r="DM480" s="97"/>
      <c r="DN480" s="97"/>
      <c r="DO480" s="97"/>
    </row>
    <row r="481" spans="1:119" ht="30" customHeight="1" x14ac:dyDescent="0.2">
      <c r="A481" s="97" t="s">
        <v>8127</v>
      </c>
      <c r="B481" s="97"/>
      <c r="C481" s="97"/>
      <c r="D481" s="97" t="s">
        <v>8128</v>
      </c>
      <c r="E481" s="97"/>
      <c r="F481" s="98"/>
      <c r="G481" s="97" t="s">
        <v>8129</v>
      </c>
      <c r="H481" s="97"/>
      <c r="I481" s="97"/>
      <c r="J481" s="97" t="s">
        <v>8130</v>
      </c>
      <c r="K481" s="97"/>
      <c r="L481" s="97"/>
      <c r="M481" s="97"/>
      <c r="N481" s="97"/>
      <c r="O481" s="97"/>
      <c r="P481" s="97"/>
      <c r="Q481" s="97"/>
      <c r="R481" s="97" t="s">
        <v>8134</v>
      </c>
      <c r="S481" s="97" t="s">
        <v>8134</v>
      </c>
      <c r="T481" s="97" t="s">
        <v>8134</v>
      </c>
      <c r="U481" s="97" t="s">
        <v>8135</v>
      </c>
      <c r="V481" s="97" t="s">
        <v>8209</v>
      </c>
      <c r="W481" s="97">
        <f t="shared" si="533"/>
        <v>469</v>
      </c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97"/>
      <c r="BE481" s="97"/>
      <c r="BF481" s="97"/>
      <c r="BG481" s="97"/>
      <c r="BH481" s="97"/>
      <c r="BI481" s="97"/>
      <c r="BJ481" s="97"/>
      <c r="BK481" s="97"/>
      <c r="BL481" s="97"/>
      <c r="BM481" s="97"/>
      <c r="BN481" s="97"/>
      <c r="BO481" s="97"/>
      <c r="BP481" s="97"/>
      <c r="BQ481" s="97"/>
      <c r="BR481" s="97"/>
      <c r="BS481" s="97"/>
      <c r="BT481" s="97"/>
      <c r="BU481" s="97"/>
      <c r="BV481" s="97"/>
      <c r="BW481" s="97"/>
      <c r="BX481" s="97"/>
      <c r="BY481" s="97"/>
      <c r="BZ481" s="97"/>
      <c r="CA481" s="97"/>
      <c r="CB481" s="97"/>
      <c r="CC481" s="97"/>
      <c r="CD481" s="97"/>
      <c r="CE481" s="97"/>
      <c r="CF481" s="97"/>
      <c r="CG481" s="97"/>
      <c r="CH481" s="97"/>
      <c r="CI481" s="97"/>
      <c r="CJ481" s="97"/>
      <c r="CK481" s="97"/>
      <c r="CL481" s="97"/>
      <c r="CM481" s="97"/>
      <c r="CN481" s="97"/>
      <c r="CO481" s="97"/>
      <c r="CP481" s="97"/>
      <c r="CQ481" s="97"/>
      <c r="CR481" s="97"/>
      <c r="CS481" s="97"/>
      <c r="CT481" s="97"/>
      <c r="CU481" s="97"/>
      <c r="CV481" s="97"/>
      <c r="CW481" s="97"/>
      <c r="CX481" s="97"/>
      <c r="CY481" s="97"/>
      <c r="CZ481" s="97"/>
      <c r="DA481" s="97"/>
      <c r="DB481" s="97"/>
      <c r="DC481" s="97"/>
      <c r="DD481" s="97"/>
      <c r="DE481" s="97"/>
      <c r="DF481" s="97"/>
      <c r="DG481" s="97"/>
      <c r="DH481" s="97"/>
      <c r="DI481" s="97"/>
      <c r="DJ481" s="97"/>
      <c r="DK481" s="97"/>
      <c r="DL481" s="97"/>
      <c r="DM481" s="97"/>
      <c r="DN481" s="97"/>
      <c r="DO481" s="97"/>
    </row>
    <row r="482" spans="1:119" ht="30" customHeight="1" x14ac:dyDescent="0.2">
      <c r="A482" s="97"/>
      <c r="B482" s="97" t="s">
        <v>8070</v>
      </c>
      <c r="C482" s="97"/>
      <c r="D482" s="97"/>
      <c r="E482" s="97" t="s">
        <v>8079</v>
      </c>
      <c r="F482" s="98"/>
      <c r="G482" s="97"/>
      <c r="H482" s="97" t="s">
        <v>8070</v>
      </c>
      <c r="I482" s="97"/>
      <c r="J482" s="97"/>
      <c r="K482" s="97" t="s">
        <v>8079</v>
      </c>
      <c r="L482" s="97"/>
      <c r="M482" s="97"/>
      <c r="N482" s="97"/>
      <c r="O482" s="97"/>
      <c r="P482" s="97"/>
      <c r="Q482" s="97"/>
      <c r="R482" s="97" t="s">
        <v>8146</v>
      </c>
      <c r="S482" s="97" t="s">
        <v>8146</v>
      </c>
      <c r="T482" s="97" t="s">
        <v>8106</v>
      </c>
      <c r="U482" s="97" t="s">
        <v>8147</v>
      </c>
      <c r="V482" s="97" t="s">
        <v>8210</v>
      </c>
      <c r="W482" s="97">
        <f t="shared" si="533"/>
        <v>470</v>
      </c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97"/>
      <c r="AT482" s="97"/>
      <c r="AU482" s="97"/>
      <c r="AV482" s="97"/>
      <c r="AW482" s="97"/>
      <c r="AX482" s="97"/>
      <c r="AY482" s="97"/>
      <c r="AZ482" s="97"/>
      <c r="BA482" s="97"/>
      <c r="BB482" s="97"/>
      <c r="BC482" s="97"/>
      <c r="BD482" s="97"/>
      <c r="BE482" s="97"/>
      <c r="BF482" s="97"/>
      <c r="BG482" s="97"/>
      <c r="BH482" s="97"/>
      <c r="BI482" s="97"/>
      <c r="BJ482" s="97"/>
      <c r="BK482" s="97"/>
      <c r="BL482" s="97"/>
      <c r="BM482" s="97"/>
      <c r="BN482" s="97"/>
      <c r="BO482" s="97"/>
      <c r="BP482" s="97"/>
      <c r="BQ482" s="97"/>
      <c r="BR482" s="97"/>
      <c r="BS482" s="97"/>
      <c r="BT482" s="97"/>
      <c r="BU482" s="97"/>
      <c r="BV482" s="97"/>
      <c r="BW482" s="97"/>
      <c r="BX482" s="97"/>
      <c r="BY482" s="97"/>
      <c r="BZ482" s="97"/>
      <c r="CA482" s="97"/>
      <c r="CB482" s="97"/>
      <c r="CC482" s="97"/>
      <c r="CD482" s="97"/>
      <c r="CE482" s="97"/>
      <c r="CF482" s="97"/>
      <c r="CG482" s="97"/>
      <c r="CH482" s="97"/>
      <c r="CI482" s="97"/>
      <c r="CJ482" s="97"/>
      <c r="CK482" s="97"/>
      <c r="CL482" s="97"/>
      <c r="CM482" s="97"/>
      <c r="CN482" s="97"/>
      <c r="CO482" s="97"/>
      <c r="CP482" s="97"/>
      <c r="CQ482" s="97"/>
      <c r="CR482" s="97"/>
      <c r="CS482" s="97"/>
      <c r="CT482" s="97"/>
      <c r="CU482" s="97"/>
      <c r="CV482" s="97"/>
      <c r="CW482" s="97"/>
      <c r="CX482" s="97"/>
      <c r="CY482" s="97"/>
      <c r="CZ482" s="97"/>
      <c r="DA482" s="97"/>
      <c r="DB482" s="97"/>
      <c r="DC482" s="97"/>
      <c r="DD482" s="97"/>
      <c r="DE482" s="97"/>
      <c r="DF482" s="97"/>
      <c r="DG482" s="97"/>
      <c r="DH482" s="97"/>
      <c r="DI482" s="97"/>
      <c r="DJ482" s="97"/>
      <c r="DK482" s="97"/>
      <c r="DL482" s="97"/>
      <c r="DM482" s="97"/>
      <c r="DN482" s="97"/>
      <c r="DO482" s="97"/>
    </row>
    <row r="483" spans="1:119" ht="30" customHeight="1" x14ac:dyDescent="0.2">
      <c r="A483" s="98"/>
      <c r="B483" s="97"/>
      <c r="C483" s="97"/>
      <c r="D483" s="97" t="s">
        <v>8220</v>
      </c>
      <c r="E483" s="98"/>
      <c r="F483" s="98"/>
      <c r="G483" s="98"/>
      <c r="H483" s="98"/>
      <c r="I483" s="98"/>
      <c r="J483" s="97"/>
      <c r="K483" s="97"/>
      <c r="L483" s="98"/>
      <c r="M483" s="98"/>
      <c r="N483" s="98" t="str">
        <f>اندراج!$F$2</f>
        <v>مردان</v>
      </c>
      <c r="O483" s="97"/>
      <c r="P483" s="97"/>
      <c r="Q483" s="97"/>
      <c r="R483" s="98" t="s">
        <v>8220</v>
      </c>
      <c r="S483" s="98" t="s">
        <v>8220</v>
      </c>
      <c r="T483" s="98" t="s">
        <v>8220</v>
      </c>
      <c r="U483" s="98" t="s">
        <v>8220</v>
      </c>
      <c r="V483" s="98" t="s">
        <v>8220</v>
      </c>
      <c r="W483" s="97">
        <f t="shared" si="533"/>
        <v>471</v>
      </c>
      <c r="X483" s="98" t="s">
        <v>8220</v>
      </c>
      <c r="Y483" s="98" t="s">
        <v>8151</v>
      </c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 t="s">
        <v>8220</v>
      </c>
      <c r="AK483" s="98"/>
      <c r="AL483" s="98"/>
      <c r="AM483" s="98"/>
      <c r="AN483" s="98"/>
      <c r="AO483" s="98"/>
      <c r="AP483" s="98" t="s">
        <v>8220</v>
      </c>
      <c r="AQ483" s="98" t="s">
        <v>8153</v>
      </c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 t="s">
        <v>8220</v>
      </c>
      <c r="BG483" s="98" t="s">
        <v>8154</v>
      </c>
      <c r="BH483" s="98"/>
      <c r="BI483" s="98"/>
      <c r="BJ483" s="98"/>
      <c r="BK483" s="98"/>
      <c r="BL483" s="98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 t="s">
        <v>8220</v>
      </c>
      <c r="BW483" s="98" t="s">
        <v>8155</v>
      </c>
      <c r="BX483" s="97"/>
      <c r="BY483" s="97"/>
      <c r="BZ483" s="97"/>
      <c r="CA483" s="97"/>
      <c r="CB483" s="97"/>
      <c r="CC483" s="97"/>
      <c r="CD483" s="97"/>
      <c r="CE483" s="97"/>
      <c r="CF483" s="97"/>
      <c r="CG483" s="97"/>
      <c r="CH483" s="97"/>
      <c r="CI483" s="97"/>
      <c r="CJ483" s="97"/>
      <c r="CK483" s="97"/>
      <c r="CL483" s="97" t="s">
        <v>8190</v>
      </c>
      <c r="CM483" s="97"/>
      <c r="CN483" s="97"/>
      <c r="CO483" s="97"/>
      <c r="CP483" s="97"/>
      <c r="CQ483" s="97"/>
      <c r="CR483" s="97"/>
      <c r="CS483" s="97"/>
      <c r="CT483" s="97"/>
      <c r="CU483" s="97"/>
      <c r="CV483" s="97"/>
      <c r="CW483" s="97"/>
      <c r="CX483" s="97"/>
      <c r="CY483" s="97"/>
      <c r="CZ483" s="97"/>
      <c r="DA483" s="97"/>
      <c r="DB483" s="97"/>
      <c r="DC483" s="97"/>
      <c r="DD483" s="97"/>
      <c r="DE483" s="97"/>
      <c r="DF483" s="97"/>
      <c r="DG483" s="97"/>
      <c r="DH483" s="97"/>
      <c r="DI483" s="97"/>
      <c r="DJ483" s="97"/>
      <c r="DK483" s="97"/>
      <c r="DL483" s="97"/>
      <c r="DM483" s="97"/>
      <c r="DN483" s="97"/>
      <c r="DO483" s="97"/>
    </row>
    <row r="484" spans="1:119" ht="30" customHeight="1" x14ac:dyDescent="0.2">
      <c r="A484" s="98" t="s">
        <v>8173</v>
      </c>
      <c r="B484" s="98" t="s">
        <v>8174</v>
      </c>
      <c r="C484" s="98" t="s">
        <v>8225</v>
      </c>
      <c r="D484" s="98" t="s">
        <v>8175</v>
      </c>
      <c r="E484" s="98" t="s">
        <v>8176</v>
      </c>
      <c r="F484" s="98" t="s">
        <v>8226</v>
      </c>
      <c r="G484" s="98" t="s">
        <v>8124</v>
      </c>
      <c r="H484" s="98" t="s">
        <v>8125</v>
      </c>
      <c r="I484" s="98" t="s">
        <v>8227</v>
      </c>
      <c r="J484" s="98" t="s">
        <v>8177</v>
      </c>
      <c r="K484" s="98" t="s">
        <v>8178</v>
      </c>
      <c r="L484" s="98" t="s">
        <v>8228</v>
      </c>
      <c r="M484" s="98" t="s">
        <v>8229</v>
      </c>
      <c r="N484" s="97" t="s">
        <v>8131</v>
      </c>
      <c r="O484" s="97" t="s">
        <v>8167</v>
      </c>
      <c r="P484" s="98" t="s">
        <v>8133</v>
      </c>
      <c r="Q484" s="98"/>
      <c r="R484" s="97" t="s">
        <v>8191</v>
      </c>
      <c r="S484" s="97" t="s">
        <v>8169</v>
      </c>
      <c r="T484" s="97" t="s">
        <v>8170</v>
      </c>
      <c r="U484" s="98" t="s">
        <v>8171</v>
      </c>
      <c r="V484" s="97" t="s">
        <v>8172</v>
      </c>
      <c r="W484" s="97">
        <f t="shared" si="533"/>
        <v>472</v>
      </c>
      <c r="X484" s="98" t="s">
        <v>8114</v>
      </c>
      <c r="Y484" s="98" t="s">
        <v>8115</v>
      </c>
      <c r="Z484" s="98" t="s">
        <v>8116</v>
      </c>
      <c r="AA484" s="98" t="s">
        <v>8117</v>
      </c>
      <c r="AB484" s="98" t="s">
        <v>8118</v>
      </c>
      <c r="AC484" s="98" t="s">
        <v>8119</v>
      </c>
      <c r="AD484" s="98" t="s">
        <v>8120</v>
      </c>
      <c r="AE484" s="98" t="s">
        <v>8121</v>
      </c>
      <c r="AF484" s="98" t="s">
        <v>8122</v>
      </c>
      <c r="AG484" s="98" t="s">
        <v>8123</v>
      </c>
      <c r="AH484" s="98" t="s">
        <v>8173</v>
      </c>
      <c r="AI484" s="98" t="s">
        <v>8173</v>
      </c>
      <c r="AJ484" s="98" t="s">
        <v>8173</v>
      </c>
      <c r="AK484" s="98" t="s">
        <v>8174</v>
      </c>
      <c r="AL484" s="98" t="s">
        <v>8174</v>
      </c>
      <c r="AM484" s="98"/>
      <c r="AN484" s="98"/>
      <c r="AO484" s="98" t="s">
        <v>8174</v>
      </c>
      <c r="AP484" s="98" t="s">
        <v>8114</v>
      </c>
      <c r="AQ484" s="98" t="s">
        <v>8115</v>
      </c>
      <c r="AR484" s="98" t="s">
        <v>8116</v>
      </c>
      <c r="AS484" s="98" t="s">
        <v>8117</v>
      </c>
      <c r="AT484" s="98" t="s">
        <v>8118</v>
      </c>
      <c r="AU484" s="98" t="s">
        <v>8119</v>
      </c>
      <c r="AV484" s="98" t="s">
        <v>8120</v>
      </c>
      <c r="AW484" s="98" t="s">
        <v>8121</v>
      </c>
      <c r="AX484" s="98" t="s">
        <v>8122</v>
      </c>
      <c r="AY484" s="98" t="s">
        <v>8123</v>
      </c>
      <c r="AZ484" s="98" t="s">
        <v>8175</v>
      </c>
      <c r="BA484" s="98"/>
      <c r="BB484" s="98" t="s">
        <v>8175</v>
      </c>
      <c r="BC484" s="98" t="s">
        <v>8176</v>
      </c>
      <c r="BD484" s="98"/>
      <c r="BE484" s="98" t="s">
        <v>8176</v>
      </c>
      <c r="BF484" s="98" t="s">
        <v>8114</v>
      </c>
      <c r="BG484" s="98" t="s">
        <v>8115</v>
      </c>
      <c r="BH484" s="98" t="s">
        <v>8116</v>
      </c>
      <c r="BI484" s="98" t="s">
        <v>8117</v>
      </c>
      <c r="BJ484" s="98" t="s">
        <v>8118</v>
      </c>
      <c r="BK484" s="98" t="s">
        <v>8119</v>
      </c>
      <c r="BL484" s="98" t="s">
        <v>8120</v>
      </c>
      <c r="BM484" s="98" t="s">
        <v>8121</v>
      </c>
      <c r="BN484" s="98" t="s">
        <v>8122</v>
      </c>
      <c r="BO484" s="98" t="s">
        <v>8123</v>
      </c>
      <c r="BP484" s="98" t="s">
        <v>8124</v>
      </c>
      <c r="BQ484" s="98"/>
      <c r="BR484" s="98" t="s">
        <v>8124</v>
      </c>
      <c r="BS484" s="98" t="s">
        <v>8125</v>
      </c>
      <c r="BT484" s="98"/>
      <c r="BU484" s="98" t="s">
        <v>8125</v>
      </c>
      <c r="BV484" s="98" t="s">
        <v>8114</v>
      </c>
      <c r="BW484" s="98" t="s">
        <v>8115</v>
      </c>
      <c r="BX484" s="98" t="s">
        <v>8116</v>
      </c>
      <c r="BY484" s="98" t="s">
        <v>8117</v>
      </c>
      <c r="BZ484" s="98" t="s">
        <v>8118</v>
      </c>
      <c r="CA484" s="98" t="s">
        <v>8119</v>
      </c>
      <c r="CB484" s="98" t="s">
        <v>8120</v>
      </c>
      <c r="CC484" s="98" t="s">
        <v>8121</v>
      </c>
      <c r="CD484" s="98" t="s">
        <v>8122</v>
      </c>
      <c r="CE484" s="98" t="s">
        <v>8123</v>
      </c>
      <c r="CF484" s="98" t="s">
        <v>8177</v>
      </c>
      <c r="CG484" s="98"/>
      <c r="CH484" s="98" t="s">
        <v>8177</v>
      </c>
      <c r="CI484" s="98" t="s">
        <v>8178</v>
      </c>
      <c r="CJ484" s="98"/>
      <c r="CK484" s="98" t="s">
        <v>8178</v>
      </c>
      <c r="CL484" s="98" t="s">
        <v>8192</v>
      </c>
      <c r="CM484" s="98"/>
      <c r="CN484" s="97" t="str">
        <f>اندراج!$F$2</f>
        <v>مردان</v>
      </c>
      <c r="CO484" s="97"/>
      <c r="CP484" s="97"/>
      <c r="CQ484" s="97"/>
      <c r="CR484" s="97"/>
      <c r="CS484" s="97"/>
      <c r="CT484" s="97"/>
      <c r="CU484" s="97"/>
      <c r="CV484" s="97"/>
      <c r="CW484" s="97"/>
      <c r="CX484" s="97"/>
      <c r="CY484" s="97"/>
      <c r="CZ484" s="97"/>
      <c r="DA484" s="97"/>
      <c r="DB484" s="97"/>
      <c r="DC484" s="97"/>
      <c r="DD484" s="97"/>
      <c r="DE484" s="97"/>
      <c r="DF484" s="97"/>
      <c r="DG484" s="97"/>
      <c r="DH484" s="97"/>
      <c r="DI484" s="97"/>
      <c r="DJ484" s="97"/>
      <c r="DK484" s="97"/>
      <c r="DL484" s="97"/>
      <c r="DM484" s="97"/>
      <c r="DN484" s="97"/>
      <c r="DO484" s="97"/>
    </row>
    <row r="485" spans="1:119" ht="30" customHeight="1" x14ac:dyDescent="0.2">
      <c r="A485" s="98">
        <f t="shared" ref="A485:A515" si="929">AJ485</f>
        <v>0</v>
      </c>
      <c r="B485" s="98">
        <f t="shared" ref="B485:B515" si="930">AO485</f>
        <v>0</v>
      </c>
      <c r="C485" s="98">
        <f t="shared" ref="C485:C515" si="931">IF(AND(A485=0),B485,A485)</f>
        <v>0</v>
      </c>
      <c r="D485" s="98">
        <f t="shared" ref="D485:D515" si="932">BB485</f>
        <v>0.46008142611423319</v>
      </c>
      <c r="E485" s="98">
        <f t="shared" ref="E485:E515" si="933">BE485</f>
        <v>0</v>
      </c>
      <c r="F485" s="98">
        <f t="shared" ref="F485:F515" si="934">IF(AND(D485=0),E485,D485)</f>
        <v>0.46008142611423319</v>
      </c>
      <c r="G485" s="98">
        <f t="shared" ref="G485:G515" si="935">BR485</f>
        <v>0</v>
      </c>
      <c r="H485" s="98">
        <f t="shared" ref="H485:H515" si="936">BU485</f>
        <v>0</v>
      </c>
      <c r="I485" s="98">
        <f t="shared" ref="I485:I515" si="937">IF(AND(G485=0),H485,G485)</f>
        <v>0</v>
      </c>
      <c r="J485" s="98">
        <f t="shared" ref="J485:J515" si="938">CH485</f>
        <v>0</v>
      </c>
      <c r="K485" s="98">
        <f t="shared" ref="K485:K515" si="939">CK485</f>
        <v>0</v>
      </c>
      <c r="L485" s="98">
        <f t="shared" ref="L485:L515" si="940">IF(AND(J485=0),K485,J485)</f>
        <v>0</v>
      </c>
      <c r="M485" s="98">
        <f t="shared" ref="M485:M515" si="941">CM485</f>
        <v>1</v>
      </c>
      <c r="N485" s="98" t="s">
        <v>8180</v>
      </c>
      <c r="O485" s="98" t="s">
        <v>8181</v>
      </c>
      <c r="P485" s="98" t="s">
        <v>8145</v>
      </c>
      <c r="Q485" s="98"/>
      <c r="R485" s="97">
        <f t="shared" ref="R485:R515" si="942">AC$9</f>
        <v>105.87231873866266</v>
      </c>
      <c r="S485" s="97">
        <f t="shared" ref="S485:S515" si="943">DC485</f>
        <v>116.15220632139584</v>
      </c>
      <c r="T485" s="97">
        <f t="shared" ref="T485:T515" si="944">R485-S485</f>
        <v>-10.279887582733181</v>
      </c>
      <c r="U485" s="97" t="str">
        <f t="shared" ref="U485:U515" si="945">IF(T470&lt;0,"QNOS","QSOS")</f>
        <v>QNOS</v>
      </c>
      <c r="V485" s="97">
        <f t="shared" ref="V485:V515" si="946">DD485</f>
        <v>243.84779367860415</v>
      </c>
      <c r="W485" s="97">
        <f t="shared" si="533"/>
        <v>473</v>
      </c>
      <c r="X485" s="98">
        <f>SIN((90-$Y$9)*$AE$8)*TAN($AE$9*$AE$8)/TAN((90-'C'!$F351)*$AE$8)</f>
        <v>-1.1648336961844303</v>
      </c>
      <c r="Y485" s="98">
        <f t="shared" ref="Y485:Y515" si="947">POWER((COS((90-$Y$9)*$AE$8)*TAN($AE$9*$AE$8)),2)</f>
        <v>3.9313065427916092</v>
      </c>
      <c r="Z485" s="98">
        <f t="shared" ref="Z485:Z515" si="948">SQRT(1+$Y485)</f>
        <v>2.2206545302661578</v>
      </c>
      <c r="AA485" s="98">
        <f t="shared" ref="AA485:AA515" si="949">IF(OR(ABS(X485/Z485)&gt;1),180,ASIN($X485/$Z485)*$AG$8)</f>
        <v>-31.637632036937344</v>
      </c>
      <c r="AB485" s="98">
        <f t="shared" ref="AB485:AB515" si="950">ATAN(COS((90-$Y$9)*$AE$8)*TAN($AE$9*$AE$8))*$AG$8</f>
        <v>63.235932093769605</v>
      </c>
      <c r="AC485" s="98">
        <f t="shared" ref="AC485:AC515" si="951">IF(OR($AA485=180),180,$AA485-$AB485)</f>
        <v>-94.873564130706953</v>
      </c>
      <c r="AD485" s="98">
        <f t="shared" ref="AD485:AD515" si="952">IF(OR($AA485=180),180,180-$AA485-$AB485)</f>
        <v>148.40169994316773</v>
      </c>
      <c r="AE485" s="98">
        <f>(COS( 90.833*$AE$8)-SIN($Y$9*$AE$8)*SIN('C'!$F351*$AE$8))/COS($Y$9*$AE$8)/COS('C'!$F351*$AE$8)</f>
        <v>0.25475309475282487</v>
      </c>
      <c r="AF485" s="98">
        <f t="shared" ref="AF485:AF515" si="953">IF($AE485&gt;1,0,IF($AE485&lt;-1,180,IF(AND($AE485&lt;1,$AE485&gt;-1),ACOS($AE485)*$AG$8)))</f>
        <v>75.241044647290011</v>
      </c>
      <c r="AG485" s="98">
        <f>('C'!$E351+$AG$9+$AA$9/15)</f>
        <v>12.004777777777779</v>
      </c>
      <c r="AH485" s="98">
        <f t="shared" ref="AH485:AH515" si="954">IF(OR($AC485&lt;0,$AC485&gt;$AF485),0,$AG485-$AC485/15)</f>
        <v>0</v>
      </c>
      <c r="AI485" s="98">
        <f t="shared" ref="AI485:AI515" si="955">IF(OR(AH485&lt;0),AH485+24,AH485)</f>
        <v>0</v>
      </c>
      <c r="AJ485" s="98">
        <f t="shared" ref="AJ485:AJ515" si="956">(IF(OR(ABS($BG$7-$CL485)&lt;90.833),AI485,0)/24)</f>
        <v>0</v>
      </c>
      <c r="AK485" s="98">
        <f t="shared" ref="AK485:AK515" si="957">IF(OR($AD485&lt;0,$AD485&gt;$AF485),0,$AG485-$AD485/15)</f>
        <v>0</v>
      </c>
      <c r="AL485" s="98">
        <f t="shared" ref="AL485:AL515" si="958">IF(OR(AK485&lt;0),AK485+24,AK485)</f>
        <v>0</v>
      </c>
      <c r="AM485" s="98"/>
      <c r="AN485" s="98"/>
      <c r="AO485" s="98">
        <f t="shared" ref="AO485:AO515" si="959">(IF(OR(ABS($BG$7-$CL485)&lt;90.833),AL485,0)/24)</f>
        <v>0</v>
      </c>
      <c r="AP485" s="98">
        <f>SIN((90-$Y$9)*$AE$8)*TAN($AC$10*$AE$8)/TAN((90-'C'!$F351)*$AE$8)</f>
        <v>9.4172756288834633E-2</v>
      </c>
      <c r="AQ485" s="98">
        <f t="shared" ref="AQ485:AQ515" si="960">POWER((COS((90-$Y$9)*$AE$8)*TAN($AC$10*$AE$8)),2)</f>
        <v>2.5695650812758871E-2</v>
      </c>
      <c r="AR485" s="98">
        <f t="shared" ref="AR485:AR515" si="961">SQRT(1+$AQ485)</f>
        <v>1.0127663357422376</v>
      </c>
      <c r="AS485" s="98">
        <f t="shared" ref="AS485:AS515" si="962">IF(OR(ABS(AP485/AR485)&gt;1),180,ASIN($AP485/$AR485)*$AG$8)</f>
        <v>5.3353939666671986</v>
      </c>
      <c r="AT485" s="98">
        <f t="shared" ref="AT485:AT515" si="963">ATAN(COS((90-$Y$9)*$AE$8)*TAN($AC$10*$AE$8))*$AG$8</f>
        <v>-9.106959298875525</v>
      </c>
      <c r="AU485" s="98">
        <f t="shared" ref="AU485:AU515" si="964">IF(OR($AS485=180),180,$AS485-$AT485)</f>
        <v>14.442353265542724</v>
      </c>
      <c r="AV485" s="98">
        <f t="shared" ref="AV485:AV515" si="965">IF(OR($AS485=180),180,180-$AS485-$AT485)</f>
        <v>183.77156533220833</v>
      </c>
      <c r="AW485" s="98" t="s">
        <v>8053</v>
      </c>
      <c r="AX485" s="98" t="s">
        <v>8053</v>
      </c>
      <c r="AY485" s="98" t="s">
        <v>8053</v>
      </c>
      <c r="AZ485" s="98">
        <f t="shared" ref="AZ485:AZ515" si="966">IF(OR($AU485&lt;0,$AU485&gt;$AF485),0,$AG485-$AU485/15)</f>
        <v>11.041954226741597</v>
      </c>
      <c r="BA485" s="98">
        <f t="shared" ref="BA485:BA515" si="967">IF(OR(AZ485&lt;0),AZ485+24,AZ485)</f>
        <v>11.041954226741597</v>
      </c>
      <c r="BB485" s="98">
        <f t="shared" ref="BB485:BB515" si="968">(IF(OR(ABS($BG$7-$CL485)&lt;90.833),BA485,0)/24)</f>
        <v>0.46008142611423319</v>
      </c>
      <c r="BC485" s="98">
        <f t="shared" ref="BC485:BC515" si="969">IF(OR($AV485&lt;0,$AV485&gt;$AF485),0,$AG485-$AV485/15)</f>
        <v>0</v>
      </c>
      <c r="BD485" s="98">
        <f t="shared" ref="BD485:BD515" si="970">IF(OR(BC485&lt;0),BC485+24,BC485)</f>
        <v>0</v>
      </c>
      <c r="BE485" s="98">
        <f t="shared" ref="BE485:BE515" si="971">(IF(OR(ABS($BG$7-$CL485)&lt;90.833),BD485,0)/24)</f>
        <v>0</v>
      </c>
      <c r="BF485" s="98">
        <f>SIN((90-$Y$9)*$AE$8)*TAN($AC$9*$AE$8)/TAN((90-'C'!$F351)*$AE$8)</f>
        <v>1.164833696184431</v>
      </c>
      <c r="BG485" s="98">
        <f t="shared" ref="BG485:BG515" si="972">POWER((COS((90-$Y$9)*$AE$8)*TAN($AC$9*$AE$8)),2)</f>
        <v>3.9313065427916136</v>
      </c>
      <c r="BH485" s="98">
        <f t="shared" ref="BH485:BH515" si="973">SQRT(1+$BG485)</f>
        <v>2.2206545302661587</v>
      </c>
      <c r="BI485" s="98">
        <f t="shared" ref="BI485:BI515" si="974">IF(OR(ABS(BF485/BH485)&gt;1),180,ASIN($BF485/$BH485)*$AG$8)</f>
        <v>31.637632036937351</v>
      </c>
      <c r="BJ485" s="98">
        <f t="shared" ref="BJ485:BJ515" si="975">ATAN(COS((90-$Y$9)*$AE$8)*TAN($AC$9*$AE$8))*$AG$8</f>
        <v>-63.235932093769613</v>
      </c>
      <c r="BK485" s="98">
        <f t="shared" ref="BK485:BK515" si="976">IF(OR($BI485=180),180,$BI485-$BJ485)</f>
        <v>94.873564130706967</v>
      </c>
      <c r="BL485" s="98">
        <f t="shared" ref="BL485:BL515" si="977">IF(OR($BI485=180),180,180-$BI485-$BJ485)</f>
        <v>211.59830005683224</v>
      </c>
      <c r="BM485" s="98" t="s">
        <v>8053</v>
      </c>
      <c r="BN485" s="98" t="s">
        <v>8053</v>
      </c>
      <c r="BO485" s="98" t="s">
        <v>8053</v>
      </c>
      <c r="BP485" s="98">
        <f t="shared" ref="BP485:BP515" si="978">IF(OR($BK485&lt;0,$BK485&gt;$AF485),0,$AG485+$BK485/15)</f>
        <v>0</v>
      </c>
      <c r="BQ485" s="98">
        <f t="shared" ref="BQ485:BQ515" si="979">IF(OR(BP485&lt;0),BP485+24,BP485)</f>
        <v>0</v>
      </c>
      <c r="BR485" s="98">
        <f t="shared" ref="BR485:BR515" si="980">(IF(OR(ABS($BG$7-$CL485)&lt;90.833),BQ485,0)/24)</f>
        <v>0</v>
      </c>
      <c r="BS485" s="98">
        <f t="shared" ref="BS485:BS515" si="981">IF(OR($BL485&lt;0,$BL485&gt;$AF485),0,$AG485+$BL485/15)</f>
        <v>0</v>
      </c>
      <c r="BT485" s="98">
        <f t="shared" ref="BT485:BT515" si="982">IF(OR(BS485&lt;0),BS485+24,BS485)</f>
        <v>0</v>
      </c>
      <c r="BU485" s="98">
        <f t="shared" ref="BU485:BU515" si="983">(IF(OR(ABS($BG$7-$CL485)&lt;90.833),BT485,0)/24)</f>
        <v>0</v>
      </c>
      <c r="BV485" s="98">
        <f>SIN((90-$Y$9)*$AE$8)*TAN($AE$10*$AE$8)/TAN((90-'C'!$F351)*$AE$8)</f>
        <v>-9.4172756288834619E-2</v>
      </c>
      <c r="BW485" s="98">
        <f t="shared" ref="BW485:BW515" si="984">POWER((COS((90-$Y$9)*$AE$8)*TAN($AE$10*$AE$8)),2)</f>
        <v>2.5695650812758864E-2</v>
      </c>
      <c r="BX485" s="98">
        <f t="shared" ref="BX485:BX515" si="985">SQRT(1+$BW485)</f>
        <v>1.0127663357422376</v>
      </c>
      <c r="BY485" s="98">
        <f t="shared" ref="BY485:BY515" si="986">IF(OR(ABS(BV485/BX485)&gt;1),180,ASIN($BV485/$BX485)*$AG$8)</f>
        <v>-5.3353939666671986</v>
      </c>
      <c r="BZ485" s="98">
        <f t="shared" ref="BZ485:BZ515" si="987">ATAN(COS((90-$Y$9)*$AE$8)*TAN($AE$10*$AE$8))*$AG$8</f>
        <v>9.1069592988755232</v>
      </c>
      <c r="CA485" s="98">
        <f t="shared" ref="CA485:CA515" si="988">IF(OR($BY485=180),180,$BY485-$BZ485)</f>
        <v>-14.442353265542721</v>
      </c>
      <c r="CB485" s="98">
        <f t="shared" ref="CB485:CB515" si="989">IF(OR($BY485=180),180,180-$BY485-$BZ485)</f>
        <v>176.22843466779167</v>
      </c>
      <c r="CC485" s="98" t="s">
        <v>8053</v>
      </c>
      <c r="CD485" s="98" t="s">
        <v>8053</v>
      </c>
      <c r="CE485" s="98" t="s">
        <v>8053</v>
      </c>
      <c r="CF485" s="98">
        <f t="shared" ref="CF485:CF515" si="990">IF(OR($CA485&lt;0,$CA485&gt;$AF485),0,$AG485+$CA485/15)</f>
        <v>0</v>
      </c>
      <c r="CG485" s="98">
        <f t="shared" ref="CG485:CG515" si="991">IF(OR(CF485&lt;0),CF485+24,CF485)</f>
        <v>0</v>
      </c>
      <c r="CH485" s="98">
        <f t="shared" ref="CH485:CH515" si="992">(IF(OR(ABS($BG$7-$CL485)&lt;90.833),CG485,0)/24)</f>
        <v>0</v>
      </c>
      <c r="CI485" s="98">
        <f t="shared" ref="CI485:CI515" si="993">IF(OR($CB485&lt;0,$CB485&gt;$AF485),0,$AG485+$CB485/15)</f>
        <v>0</v>
      </c>
      <c r="CJ485" s="98">
        <f t="shared" ref="CJ485:CJ515" si="994">IF(OR(CI485&lt;0),CI485+24,CI485)</f>
        <v>0</v>
      </c>
      <c r="CK485" s="98">
        <f t="shared" ref="CK485:CK515" si="995">(IF(OR(ABS($BG$7-$CL485)&lt;90.833),CJ485,0)/24)</f>
        <v>0</v>
      </c>
      <c r="CL485" s="98">
        <f>90-'C'!$F351</f>
        <v>111.851</v>
      </c>
      <c r="CM485" s="98">
        <v>1</v>
      </c>
      <c r="CN485" s="97" t="s">
        <v>8131</v>
      </c>
      <c r="CO485" s="97" t="s">
        <v>8132</v>
      </c>
      <c r="CP485" s="97" t="s">
        <v>8133</v>
      </c>
      <c r="CQ485" s="116"/>
      <c r="CR485" s="97" t="s">
        <v>8220</v>
      </c>
      <c r="CS485" s="97">
        <v>1</v>
      </c>
      <c r="CT485" s="97">
        <f t="shared" ref="CT485:CT515" si="996">Y$9</f>
        <v>34.31666666666667</v>
      </c>
      <c r="CU485" s="97">
        <f>'C'!F351</f>
        <v>-21.850999999999999</v>
      </c>
      <c r="CV485" s="97">
        <f t="shared" ref="CV485:CV515" si="997">ATAN(1)*4</f>
        <v>3.1415926535897931</v>
      </c>
      <c r="CW485" s="97">
        <f t="shared" ref="CW485:CW515" si="998">CV485/180</f>
        <v>1.7453292519943295E-2</v>
      </c>
      <c r="CX485" s="97">
        <f t="shared" ref="CX485:CX515" si="999">1/CW485</f>
        <v>57.295779513082323</v>
      </c>
      <c r="CY485" s="97">
        <f t="shared" ref="CY485:CY515" si="1000">CT485*CW485</f>
        <v>0.59893882164272083</v>
      </c>
      <c r="CZ485" s="97">
        <f t="shared" ref="CZ485:CZ515" si="1001">CU485*CW485</f>
        <v>-0.38137189485328093</v>
      </c>
      <c r="DA485" s="97">
        <f t="shared" ref="DA485:DA515" si="1002">AF485*CW485</f>
        <v>1.3132039617352662</v>
      </c>
      <c r="DB485" s="97">
        <f t="shared" ref="DB485:DB515" si="1003">ATAN(SIN(DA485)/(COS(CY485)*TAN(CZ485)-SIN(CY485)*COS(DA485)))*CX485</f>
        <v>-63.847793678604162</v>
      </c>
      <c r="DC485" s="97">
        <f t="shared" ref="DC485:DC515" si="1004">IF(DB485&lt;0,180+DB485,DB485)</f>
        <v>116.15220632139584</v>
      </c>
      <c r="DD485" s="97">
        <f t="shared" ref="DD485:DD515" si="1005">360-DC485</f>
        <v>243.84779367860415</v>
      </c>
      <c r="DE485" s="97"/>
      <c r="DF485" s="97"/>
      <c r="DG485" s="97"/>
      <c r="DH485" s="97"/>
      <c r="DI485" s="97"/>
      <c r="DJ485" s="97"/>
      <c r="DK485" s="97"/>
      <c r="DL485" s="97"/>
      <c r="DM485" s="97"/>
      <c r="DN485" s="97"/>
      <c r="DO485" s="97"/>
    </row>
    <row r="486" spans="1:119" ht="30" customHeight="1" x14ac:dyDescent="0.2">
      <c r="A486" s="98">
        <f t="shared" si="929"/>
        <v>0</v>
      </c>
      <c r="B486" s="98">
        <f t="shared" si="930"/>
        <v>0</v>
      </c>
      <c r="C486" s="98">
        <f t="shared" si="931"/>
        <v>0</v>
      </c>
      <c r="D486" s="98">
        <f t="shared" si="932"/>
        <v>0.4602194142824112</v>
      </c>
      <c r="E486" s="98">
        <f t="shared" si="933"/>
        <v>0</v>
      </c>
      <c r="F486" s="98">
        <f t="shared" si="934"/>
        <v>0.4602194142824112</v>
      </c>
      <c r="G486" s="98">
        <f t="shared" si="935"/>
        <v>0</v>
      </c>
      <c r="H486" s="98">
        <f t="shared" si="936"/>
        <v>0</v>
      </c>
      <c r="I486" s="98">
        <f t="shared" si="937"/>
        <v>0</v>
      </c>
      <c r="J486" s="98">
        <f t="shared" si="938"/>
        <v>0</v>
      </c>
      <c r="K486" s="98">
        <f t="shared" si="939"/>
        <v>0</v>
      </c>
      <c r="L486" s="98">
        <f t="shared" si="940"/>
        <v>0</v>
      </c>
      <c r="M486" s="98">
        <f t="shared" si="941"/>
        <v>2</v>
      </c>
      <c r="N486" s="97"/>
      <c r="O486" s="98" t="s">
        <v>8182</v>
      </c>
      <c r="P486" s="98" t="s">
        <v>8183</v>
      </c>
      <c r="Q486" s="98"/>
      <c r="R486" s="97">
        <f t="shared" si="942"/>
        <v>105.87231873866266</v>
      </c>
      <c r="S486" s="97">
        <f t="shared" si="943"/>
        <v>116.33881537080325</v>
      </c>
      <c r="T486" s="97">
        <f t="shared" si="944"/>
        <v>-10.46649663214059</v>
      </c>
      <c r="U486" s="97" t="str">
        <f t="shared" si="945"/>
        <v>QNOS</v>
      </c>
      <c r="V486" s="97">
        <f t="shared" si="946"/>
        <v>243.66118462919675</v>
      </c>
      <c r="W486" s="97">
        <f t="shared" si="533"/>
        <v>474</v>
      </c>
      <c r="X486" s="98">
        <f>SIN((90-$Y$9)*$AE$8)*TAN($AE$9*$AE$8)/TAN((90-'C'!$F352)*$AE$8)</f>
        <v>-1.1736116171935329</v>
      </c>
      <c r="Y486" s="98">
        <f t="shared" si="947"/>
        <v>3.9313065427916092</v>
      </c>
      <c r="Z486" s="98">
        <f t="shared" si="948"/>
        <v>2.2206545302661578</v>
      </c>
      <c r="AA486" s="98">
        <f t="shared" si="949"/>
        <v>-31.904031037299859</v>
      </c>
      <c r="AB486" s="98">
        <f t="shared" si="950"/>
        <v>63.235932093769605</v>
      </c>
      <c r="AC486" s="98">
        <f t="shared" si="951"/>
        <v>-95.139963131069464</v>
      </c>
      <c r="AD486" s="98">
        <f t="shared" si="952"/>
        <v>148.66809894353025</v>
      </c>
      <c r="AE486" s="98">
        <f>(COS( 90.833*$AE$8)-SIN($Y$9*$AE$8)*SIN('C'!$F352*$AE$8))/COS($Y$9*$AE$8)/COS('C'!$F352*$AE$8)</f>
        <v>0.25679590642093564</v>
      </c>
      <c r="AF486" s="98">
        <f t="shared" si="953"/>
        <v>75.119972859111471</v>
      </c>
      <c r="AG486" s="98">
        <f>('C'!$E352+$AG$9+$AA$9/15)</f>
        <v>12.010777777777779</v>
      </c>
      <c r="AH486" s="98">
        <f t="shared" si="954"/>
        <v>0</v>
      </c>
      <c r="AI486" s="98">
        <f t="shared" si="955"/>
        <v>0</v>
      </c>
      <c r="AJ486" s="98">
        <f t="shared" si="956"/>
        <v>0</v>
      </c>
      <c r="AK486" s="98">
        <f t="shared" si="957"/>
        <v>0</v>
      </c>
      <c r="AL486" s="98">
        <f t="shared" si="958"/>
        <v>0</v>
      </c>
      <c r="AM486" s="98"/>
      <c r="AN486" s="98"/>
      <c r="AO486" s="98">
        <f t="shared" si="959"/>
        <v>0</v>
      </c>
      <c r="AP486" s="98">
        <f>SIN((90-$Y$9)*$AE$8)*TAN($AC$10*$AE$8)/TAN((90-'C'!$F352)*$AE$8)</f>
        <v>9.4882420697256734E-2</v>
      </c>
      <c r="AQ486" s="98">
        <f t="shared" si="960"/>
        <v>2.5695650812758871E-2</v>
      </c>
      <c r="AR486" s="98">
        <f t="shared" si="961"/>
        <v>1.0127663357422376</v>
      </c>
      <c r="AS486" s="98">
        <f t="shared" si="962"/>
        <v>5.3757182261231327</v>
      </c>
      <c r="AT486" s="98">
        <f t="shared" si="963"/>
        <v>-9.106959298875525</v>
      </c>
      <c r="AU486" s="98">
        <f t="shared" si="964"/>
        <v>14.482677524998657</v>
      </c>
      <c r="AV486" s="98">
        <f t="shared" si="965"/>
        <v>183.7312410727524</v>
      </c>
      <c r="AW486" s="98" t="s">
        <v>8053</v>
      </c>
      <c r="AX486" s="98" t="s">
        <v>8053</v>
      </c>
      <c r="AY486" s="98" t="s">
        <v>8053</v>
      </c>
      <c r="AZ486" s="98">
        <f t="shared" si="966"/>
        <v>11.045265942777869</v>
      </c>
      <c r="BA486" s="98">
        <f t="shared" si="967"/>
        <v>11.045265942777869</v>
      </c>
      <c r="BB486" s="98">
        <f t="shared" si="968"/>
        <v>0.4602194142824112</v>
      </c>
      <c r="BC486" s="98">
        <f t="shared" si="969"/>
        <v>0</v>
      </c>
      <c r="BD486" s="98">
        <f t="shared" si="970"/>
        <v>0</v>
      </c>
      <c r="BE486" s="98">
        <f t="shared" si="971"/>
        <v>0</v>
      </c>
      <c r="BF486" s="98">
        <f>SIN((90-$Y$9)*$AE$8)*TAN($AC$9*$AE$8)/TAN((90-'C'!$F352)*$AE$8)</f>
        <v>1.1736116171935336</v>
      </c>
      <c r="BG486" s="98">
        <f t="shared" si="972"/>
        <v>3.9313065427916136</v>
      </c>
      <c r="BH486" s="98">
        <f t="shared" si="973"/>
        <v>2.2206545302661587</v>
      </c>
      <c r="BI486" s="98">
        <f t="shared" si="974"/>
        <v>31.904031037299859</v>
      </c>
      <c r="BJ486" s="98">
        <f t="shared" si="975"/>
        <v>-63.235932093769613</v>
      </c>
      <c r="BK486" s="98">
        <f t="shared" si="976"/>
        <v>95.139963131069464</v>
      </c>
      <c r="BL486" s="98">
        <f t="shared" si="977"/>
        <v>211.33190105646975</v>
      </c>
      <c r="BM486" s="98" t="s">
        <v>8053</v>
      </c>
      <c r="BN486" s="98" t="s">
        <v>8053</v>
      </c>
      <c r="BO486" s="98" t="s">
        <v>8053</v>
      </c>
      <c r="BP486" s="98">
        <f t="shared" si="978"/>
        <v>0</v>
      </c>
      <c r="BQ486" s="98">
        <f t="shared" si="979"/>
        <v>0</v>
      </c>
      <c r="BR486" s="98">
        <f t="shared" si="980"/>
        <v>0</v>
      </c>
      <c r="BS486" s="98">
        <f t="shared" si="981"/>
        <v>0</v>
      </c>
      <c r="BT486" s="98">
        <f t="shared" si="982"/>
        <v>0</v>
      </c>
      <c r="BU486" s="98">
        <f t="shared" si="983"/>
        <v>0</v>
      </c>
      <c r="BV486" s="98">
        <f>SIN((90-$Y$9)*$AE$8)*TAN($AE$10*$AE$8)/TAN((90-'C'!$F352)*$AE$8)</f>
        <v>-9.488242069725672E-2</v>
      </c>
      <c r="BW486" s="98">
        <f t="shared" si="984"/>
        <v>2.5695650812758864E-2</v>
      </c>
      <c r="BX486" s="98">
        <f t="shared" si="985"/>
        <v>1.0127663357422376</v>
      </c>
      <c r="BY486" s="98">
        <f t="shared" si="986"/>
        <v>-5.3757182261231309</v>
      </c>
      <c r="BZ486" s="98">
        <f t="shared" si="987"/>
        <v>9.1069592988755232</v>
      </c>
      <c r="CA486" s="98">
        <f t="shared" si="988"/>
        <v>-14.482677524998653</v>
      </c>
      <c r="CB486" s="98">
        <f t="shared" si="989"/>
        <v>176.2687589272476</v>
      </c>
      <c r="CC486" s="98" t="s">
        <v>8053</v>
      </c>
      <c r="CD486" s="98" t="s">
        <v>8053</v>
      </c>
      <c r="CE486" s="98" t="s">
        <v>8053</v>
      </c>
      <c r="CF486" s="98">
        <f t="shared" si="990"/>
        <v>0</v>
      </c>
      <c r="CG486" s="98">
        <f t="shared" si="991"/>
        <v>0</v>
      </c>
      <c r="CH486" s="98">
        <f t="shared" si="992"/>
        <v>0</v>
      </c>
      <c r="CI486" s="98">
        <f t="shared" si="993"/>
        <v>0</v>
      </c>
      <c r="CJ486" s="98">
        <f t="shared" si="994"/>
        <v>0</v>
      </c>
      <c r="CK486" s="98">
        <f t="shared" si="995"/>
        <v>0</v>
      </c>
      <c r="CL486" s="98">
        <f>90-'C'!$F352</f>
        <v>112</v>
      </c>
      <c r="CM486" s="98">
        <v>2</v>
      </c>
      <c r="CN486" s="97" t="s">
        <v>8143</v>
      </c>
      <c r="CO486" s="97" t="s">
        <v>8144</v>
      </c>
      <c r="CP486" s="97" t="s">
        <v>8145</v>
      </c>
      <c r="CQ486" s="116"/>
      <c r="CR486" s="97" t="s">
        <v>8220</v>
      </c>
      <c r="CS486" s="97">
        <f t="shared" ref="CS486:CS515" si="1006">CM486</f>
        <v>2</v>
      </c>
      <c r="CT486" s="97">
        <f t="shared" si="996"/>
        <v>34.31666666666667</v>
      </c>
      <c r="CU486" s="97">
        <f>'C'!F352</f>
        <v>-22</v>
      </c>
      <c r="CV486" s="97">
        <f t="shared" si="997"/>
        <v>3.1415926535897931</v>
      </c>
      <c r="CW486" s="97">
        <f t="shared" si="998"/>
        <v>1.7453292519943295E-2</v>
      </c>
      <c r="CX486" s="97">
        <f t="shared" si="999"/>
        <v>57.295779513082323</v>
      </c>
      <c r="CY486" s="97">
        <f t="shared" si="1000"/>
        <v>0.59893882164272083</v>
      </c>
      <c r="CZ486" s="97">
        <f t="shared" si="1001"/>
        <v>-0.38397243543875248</v>
      </c>
      <c r="DA486" s="97">
        <f t="shared" si="1002"/>
        <v>1.3110908604002736</v>
      </c>
      <c r="DB486" s="97">
        <f t="shared" si="1003"/>
        <v>-63.661184629196761</v>
      </c>
      <c r="DC486" s="97">
        <f t="shared" si="1004"/>
        <v>116.33881537080325</v>
      </c>
      <c r="DD486" s="97">
        <f t="shared" si="1005"/>
        <v>243.66118462919675</v>
      </c>
      <c r="DE486" s="97"/>
      <c r="DF486" s="97"/>
      <c r="DG486" s="97"/>
      <c r="DH486" s="97"/>
      <c r="DI486" s="97"/>
      <c r="DJ486" s="97"/>
      <c r="DK486" s="97"/>
      <c r="DL486" s="97"/>
      <c r="DM486" s="97"/>
      <c r="DN486" s="97"/>
      <c r="DO486" s="97"/>
    </row>
    <row r="487" spans="1:119" ht="30" customHeight="1" x14ac:dyDescent="0.2">
      <c r="A487" s="98">
        <f t="shared" si="929"/>
        <v>0</v>
      </c>
      <c r="B487" s="98">
        <f t="shared" si="930"/>
        <v>0</v>
      </c>
      <c r="C487" s="98">
        <f t="shared" si="931"/>
        <v>0</v>
      </c>
      <c r="D487" s="98">
        <f t="shared" si="932"/>
        <v>0.46040410524444203</v>
      </c>
      <c r="E487" s="98">
        <f t="shared" si="933"/>
        <v>0</v>
      </c>
      <c r="F487" s="98">
        <f t="shared" si="934"/>
        <v>0.46040410524444203</v>
      </c>
      <c r="G487" s="98">
        <f t="shared" si="935"/>
        <v>0</v>
      </c>
      <c r="H487" s="98">
        <f t="shared" si="936"/>
        <v>0</v>
      </c>
      <c r="I487" s="98">
        <f t="shared" si="937"/>
        <v>0</v>
      </c>
      <c r="J487" s="98">
        <f t="shared" si="938"/>
        <v>0</v>
      </c>
      <c r="K487" s="98">
        <f t="shared" si="939"/>
        <v>0</v>
      </c>
      <c r="L487" s="98">
        <f t="shared" si="940"/>
        <v>0</v>
      </c>
      <c r="M487" s="98">
        <f t="shared" si="941"/>
        <v>3</v>
      </c>
      <c r="N487" s="97"/>
      <c r="O487" s="97"/>
      <c r="P487" s="97"/>
      <c r="Q487" s="97"/>
      <c r="R487" s="97">
        <f t="shared" si="942"/>
        <v>105.87231873866266</v>
      </c>
      <c r="S487" s="97">
        <f t="shared" si="943"/>
        <v>116.51675519552848</v>
      </c>
      <c r="T487" s="97">
        <f t="shared" si="944"/>
        <v>-10.644436456865819</v>
      </c>
      <c r="U487" s="97" t="str">
        <f t="shared" si="945"/>
        <v>QNOS</v>
      </c>
      <c r="V487" s="97">
        <f t="shared" si="946"/>
        <v>243.48324480447152</v>
      </c>
      <c r="W487" s="97">
        <f t="shared" si="533"/>
        <v>475</v>
      </c>
      <c r="X487" s="98">
        <f>SIN((90-$Y$9)*$AE$8)*TAN($AE$9*$AE$8)/TAN((90-'C'!$F353)*$AE$8)</f>
        <v>-1.1819943343410442</v>
      </c>
      <c r="Y487" s="98">
        <f t="shared" si="947"/>
        <v>3.9313065427916092</v>
      </c>
      <c r="Z487" s="98">
        <f t="shared" si="948"/>
        <v>2.2206545302661578</v>
      </c>
      <c r="AA487" s="98">
        <f t="shared" si="949"/>
        <v>-32.159157822380614</v>
      </c>
      <c r="AB487" s="98">
        <f t="shared" si="950"/>
        <v>63.235932093769605</v>
      </c>
      <c r="AC487" s="98">
        <f t="shared" si="951"/>
        <v>-95.395089916150226</v>
      </c>
      <c r="AD487" s="98">
        <f t="shared" si="952"/>
        <v>148.92322572861102</v>
      </c>
      <c r="AE487" s="98">
        <f>(COS( 90.833*$AE$8)-SIN($Y$9*$AE$8)*SIN('C'!$F353*$AE$8))/COS($Y$9*$AE$8)/COS('C'!$F353*$AE$8)</f>
        <v>0.25874662601910464</v>
      </c>
      <c r="AF487" s="98">
        <f t="shared" si="953"/>
        <v>75.004295636424345</v>
      </c>
      <c r="AG487" s="98">
        <f>('C'!$E353+$AG$9+$AA$9/15)</f>
        <v>12.017777777777777</v>
      </c>
      <c r="AH487" s="98">
        <f t="shared" si="954"/>
        <v>0</v>
      </c>
      <c r="AI487" s="98">
        <f t="shared" si="955"/>
        <v>0</v>
      </c>
      <c r="AJ487" s="98">
        <f t="shared" si="956"/>
        <v>0</v>
      </c>
      <c r="AK487" s="98">
        <f t="shared" si="957"/>
        <v>0</v>
      </c>
      <c r="AL487" s="98">
        <f t="shared" si="958"/>
        <v>0</v>
      </c>
      <c r="AM487" s="98"/>
      <c r="AN487" s="98"/>
      <c r="AO487" s="98">
        <f t="shared" si="959"/>
        <v>0</v>
      </c>
      <c r="AP487" s="98">
        <f>SIN((90-$Y$9)*$AE$8)*TAN($AC$10*$AE$8)/TAN((90-'C'!$F353)*$AE$8)</f>
        <v>9.5560134246887626E-2</v>
      </c>
      <c r="AQ487" s="98">
        <f t="shared" si="960"/>
        <v>2.5695650812758871E-2</v>
      </c>
      <c r="AR487" s="98">
        <f t="shared" si="961"/>
        <v>1.0127663357422376</v>
      </c>
      <c r="AS487" s="98">
        <f t="shared" si="962"/>
        <v>5.414229479792013</v>
      </c>
      <c r="AT487" s="98">
        <f t="shared" si="963"/>
        <v>-9.106959298875525</v>
      </c>
      <c r="AU487" s="98">
        <f t="shared" si="964"/>
        <v>14.521188778667538</v>
      </c>
      <c r="AV487" s="98">
        <f t="shared" si="965"/>
        <v>183.6927298190835</v>
      </c>
      <c r="AW487" s="98" t="s">
        <v>8053</v>
      </c>
      <c r="AX487" s="98" t="s">
        <v>8053</v>
      </c>
      <c r="AY487" s="98" t="s">
        <v>8053</v>
      </c>
      <c r="AZ487" s="98">
        <f t="shared" si="966"/>
        <v>11.049698525866608</v>
      </c>
      <c r="BA487" s="98">
        <f t="shared" si="967"/>
        <v>11.049698525866608</v>
      </c>
      <c r="BB487" s="98">
        <f t="shared" si="968"/>
        <v>0.46040410524444203</v>
      </c>
      <c r="BC487" s="98">
        <f t="shared" si="969"/>
        <v>0</v>
      </c>
      <c r="BD487" s="98">
        <f t="shared" si="970"/>
        <v>0</v>
      </c>
      <c r="BE487" s="98">
        <f t="shared" si="971"/>
        <v>0</v>
      </c>
      <c r="BF487" s="98">
        <f>SIN((90-$Y$9)*$AE$8)*TAN($AC$9*$AE$8)/TAN((90-'C'!$F353)*$AE$8)</f>
        <v>1.1819943343410448</v>
      </c>
      <c r="BG487" s="98">
        <f t="shared" si="972"/>
        <v>3.9313065427916136</v>
      </c>
      <c r="BH487" s="98">
        <f t="shared" si="973"/>
        <v>2.2206545302661587</v>
      </c>
      <c r="BI487" s="98">
        <f t="shared" si="974"/>
        <v>32.159157822380614</v>
      </c>
      <c r="BJ487" s="98">
        <f t="shared" si="975"/>
        <v>-63.235932093769613</v>
      </c>
      <c r="BK487" s="98">
        <f t="shared" si="976"/>
        <v>95.395089916150226</v>
      </c>
      <c r="BL487" s="98">
        <f t="shared" si="977"/>
        <v>211.07677427138898</v>
      </c>
      <c r="BM487" s="98" t="s">
        <v>8053</v>
      </c>
      <c r="BN487" s="98" t="s">
        <v>8053</v>
      </c>
      <c r="BO487" s="98" t="s">
        <v>8053</v>
      </c>
      <c r="BP487" s="98">
        <f t="shared" si="978"/>
        <v>0</v>
      </c>
      <c r="BQ487" s="98">
        <f t="shared" si="979"/>
        <v>0</v>
      </c>
      <c r="BR487" s="98">
        <f t="shared" si="980"/>
        <v>0</v>
      </c>
      <c r="BS487" s="98">
        <f t="shared" si="981"/>
        <v>0</v>
      </c>
      <c r="BT487" s="98">
        <f t="shared" si="982"/>
        <v>0</v>
      </c>
      <c r="BU487" s="98">
        <f t="shared" si="983"/>
        <v>0</v>
      </c>
      <c r="BV487" s="98">
        <f>SIN((90-$Y$9)*$AE$8)*TAN($AE$10*$AE$8)/TAN((90-'C'!$F353)*$AE$8)</f>
        <v>-9.5560134246887599E-2</v>
      </c>
      <c r="BW487" s="98">
        <f t="shared" si="984"/>
        <v>2.5695650812758864E-2</v>
      </c>
      <c r="BX487" s="98">
        <f t="shared" si="985"/>
        <v>1.0127663357422376</v>
      </c>
      <c r="BY487" s="98">
        <f t="shared" si="986"/>
        <v>-5.4142294797920112</v>
      </c>
      <c r="BZ487" s="98">
        <f t="shared" si="987"/>
        <v>9.1069592988755232</v>
      </c>
      <c r="CA487" s="98">
        <f t="shared" si="988"/>
        <v>-14.521188778667534</v>
      </c>
      <c r="CB487" s="98">
        <f t="shared" si="989"/>
        <v>176.30727018091648</v>
      </c>
      <c r="CC487" s="98" t="s">
        <v>8053</v>
      </c>
      <c r="CD487" s="98" t="s">
        <v>8053</v>
      </c>
      <c r="CE487" s="98" t="s">
        <v>8053</v>
      </c>
      <c r="CF487" s="98">
        <f t="shared" si="990"/>
        <v>0</v>
      </c>
      <c r="CG487" s="98">
        <f t="shared" si="991"/>
        <v>0</v>
      </c>
      <c r="CH487" s="98">
        <f t="shared" si="992"/>
        <v>0</v>
      </c>
      <c r="CI487" s="98">
        <f t="shared" si="993"/>
        <v>0</v>
      </c>
      <c r="CJ487" s="98">
        <f t="shared" si="994"/>
        <v>0</v>
      </c>
      <c r="CK487" s="98">
        <f t="shared" si="995"/>
        <v>0</v>
      </c>
      <c r="CL487" s="98">
        <f>90-'C'!$F353</f>
        <v>112.142</v>
      </c>
      <c r="CM487" s="98">
        <v>3</v>
      </c>
      <c r="CN487" s="97"/>
      <c r="CO487" s="97"/>
      <c r="CP487" s="97"/>
      <c r="CQ487" s="97"/>
      <c r="CR487" s="97" t="s">
        <v>8220</v>
      </c>
      <c r="CS487" s="97">
        <f t="shared" si="1006"/>
        <v>3</v>
      </c>
      <c r="CT487" s="97">
        <f t="shared" si="996"/>
        <v>34.31666666666667</v>
      </c>
      <c r="CU487" s="97">
        <f>'C'!F353</f>
        <v>-22.141999999999999</v>
      </c>
      <c r="CV487" s="97">
        <f t="shared" si="997"/>
        <v>3.1415926535897931</v>
      </c>
      <c r="CW487" s="97">
        <f t="shared" si="998"/>
        <v>1.7453292519943295E-2</v>
      </c>
      <c r="CX487" s="97">
        <f t="shared" si="999"/>
        <v>57.295779513082323</v>
      </c>
      <c r="CY487" s="97">
        <f t="shared" si="1000"/>
        <v>0.59893882164272083</v>
      </c>
      <c r="CZ487" s="97">
        <f t="shared" si="1001"/>
        <v>-0.38645080297658446</v>
      </c>
      <c r="DA487" s="97">
        <f t="shared" si="1002"/>
        <v>1.3090719119948206</v>
      </c>
      <c r="DB487" s="97">
        <f t="shared" si="1003"/>
        <v>-63.483244804471532</v>
      </c>
      <c r="DC487" s="97">
        <f t="shared" si="1004"/>
        <v>116.51675519552848</v>
      </c>
      <c r="DD487" s="97">
        <f t="shared" si="1005"/>
        <v>243.48324480447152</v>
      </c>
      <c r="DE487" s="97"/>
      <c r="DF487" s="97"/>
      <c r="DG487" s="97"/>
      <c r="DH487" s="97"/>
      <c r="DI487" s="97"/>
      <c r="DJ487" s="97"/>
      <c r="DK487" s="97"/>
      <c r="DL487" s="97"/>
      <c r="DM487" s="97"/>
      <c r="DN487" s="97"/>
      <c r="DO487" s="97"/>
    </row>
    <row r="488" spans="1:119" ht="30" customHeight="1" x14ac:dyDescent="0.2">
      <c r="A488" s="98">
        <f t="shared" si="929"/>
        <v>0</v>
      </c>
      <c r="B488" s="98">
        <f t="shared" si="930"/>
        <v>0</v>
      </c>
      <c r="C488" s="98">
        <f t="shared" si="931"/>
        <v>0</v>
      </c>
      <c r="D488" s="98">
        <f t="shared" si="932"/>
        <v>0.46055219640734296</v>
      </c>
      <c r="E488" s="98">
        <f t="shared" si="933"/>
        <v>0</v>
      </c>
      <c r="F488" s="98">
        <f t="shared" si="934"/>
        <v>0.46055219640734296</v>
      </c>
      <c r="G488" s="98">
        <f t="shared" si="935"/>
        <v>0</v>
      </c>
      <c r="H488" s="98">
        <f t="shared" si="936"/>
        <v>0</v>
      </c>
      <c r="I488" s="98">
        <f t="shared" si="937"/>
        <v>0</v>
      </c>
      <c r="J488" s="98">
        <f t="shared" si="938"/>
        <v>0</v>
      </c>
      <c r="K488" s="98">
        <f t="shared" si="939"/>
        <v>0</v>
      </c>
      <c r="L488" s="98">
        <f t="shared" si="940"/>
        <v>0</v>
      </c>
      <c r="M488" s="98">
        <f t="shared" si="941"/>
        <v>4</v>
      </c>
      <c r="N488" s="97"/>
      <c r="O488" s="97" t="s">
        <v>8221</v>
      </c>
      <c r="P488" s="97"/>
      <c r="Q488" s="97"/>
      <c r="R488" s="97">
        <f t="shared" si="942"/>
        <v>105.87231873866266</v>
      </c>
      <c r="S488" s="97">
        <f t="shared" si="943"/>
        <v>116.68601269194815</v>
      </c>
      <c r="T488" s="97">
        <f t="shared" si="944"/>
        <v>-10.813693953285494</v>
      </c>
      <c r="U488" s="97" t="str">
        <f t="shared" si="945"/>
        <v>QSOS</v>
      </c>
      <c r="V488" s="97">
        <f t="shared" si="946"/>
        <v>243.31398730805185</v>
      </c>
      <c r="W488" s="97">
        <f t="shared" si="533"/>
        <v>476</v>
      </c>
      <c r="X488" s="97">
        <f>SIN((90-$Y$9)*$AE$8)*TAN($AE$9*$AE$8)/TAN((90-'C'!$F354)*$AE$8)</f>
        <v>-1.1899795103586912</v>
      </c>
      <c r="Y488" s="97">
        <f t="shared" si="947"/>
        <v>3.9313065427916092</v>
      </c>
      <c r="Z488" s="97">
        <f t="shared" si="948"/>
        <v>2.2206545302661578</v>
      </c>
      <c r="AA488" s="97">
        <f t="shared" si="949"/>
        <v>-32.402851468345297</v>
      </c>
      <c r="AB488" s="97">
        <f t="shared" si="950"/>
        <v>63.235932093769605</v>
      </c>
      <c r="AC488" s="97">
        <f t="shared" si="951"/>
        <v>-95.638783562114895</v>
      </c>
      <c r="AD488" s="97">
        <f t="shared" si="952"/>
        <v>149.16691937457568</v>
      </c>
      <c r="AE488" s="97">
        <f>(COS( 90.833*$AE$8)-SIN($Y$9*$AE$8)*SIN('C'!$F354*$AE$8))/COS($Y$9*$AE$8)/COS('C'!$F354*$AE$8)</f>
        <v>0.26060472654862826</v>
      </c>
      <c r="AF488" s="97">
        <f t="shared" si="953"/>
        <v>74.894052505182671</v>
      </c>
      <c r="AG488" s="97">
        <f>('C'!$E354+$AG$9+$AA$9/15)</f>
        <v>12.023777777777777</v>
      </c>
      <c r="AH488" s="97">
        <f t="shared" si="954"/>
        <v>0</v>
      </c>
      <c r="AI488" s="97">
        <f t="shared" si="955"/>
        <v>0</v>
      </c>
      <c r="AJ488" s="97">
        <f t="shared" si="956"/>
        <v>0</v>
      </c>
      <c r="AK488" s="97">
        <f t="shared" si="957"/>
        <v>0</v>
      </c>
      <c r="AL488" s="97">
        <f t="shared" si="958"/>
        <v>0</v>
      </c>
      <c r="AM488" s="97"/>
      <c r="AN488" s="97"/>
      <c r="AO488" s="97">
        <f t="shared" si="959"/>
        <v>0</v>
      </c>
      <c r="AP488" s="97">
        <f>SIN((90-$Y$9)*$AE$8)*TAN($AC$10*$AE$8)/TAN((90-'C'!$F354)*$AE$8)</f>
        <v>9.6205707977709914E-2</v>
      </c>
      <c r="AQ488" s="97">
        <f t="shared" si="960"/>
        <v>2.5695650812758871E-2</v>
      </c>
      <c r="AR488" s="97">
        <f t="shared" si="961"/>
        <v>1.0127663357422376</v>
      </c>
      <c r="AS488" s="97">
        <f t="shared" si="962"/>
        <v>5.4509166611476489</v>
      </c>
      <c r="AT488" s="97">
        <f t="shared" si="963"/>
        <v>-9.106959298875525</v>
      </c>
      <c r="AU488" s="97">
        <f t="shared" si="964"/>
        <v>14.557875960023175</v>
      </c>
      <c r="AV488" s="97">
        <f t="shared" si="965"/>
        <v>183.65604263772786</v>
      </c>
      <c r="AW488" s="97" t="s">
        <v>8053</v>
      </c>
      <c r="AX488" s="97" t="s">
        <v>8053</v>
      </c>
      <c r="AY488" s="97" t="s">
        <v>8053</v>
      </c>
      <c r="AZ488" s="97">
        <f t="shared" si="966"/>
        <v>11.053252713776232</v>
      </c>
      <c r="BA488" s="97">
        <f t="shared" si="967"/>
        <v>11.053252713776232</v>
      </c>
      <c r="BB488" s="97">
        <f t="shared" si="968"/>
        <v>0.46055219640734296</v>
      </c>
      <c r="BC488" s="97">
        <f t="shared" si="969"/>
        <v>0</v>
      </c>
      <c r="BD488" s="97">
        <f t="shared" si="970"/>
        <v>0</v>
      </c>
      <c r="BE488" s="97">
        <f t="shared" si="971"/>
        <v>0</v>
      </c>
      <c r="BF488" s="97">
        <f>SIN((90-$Y$9)*$AE$8)*TAN($AC$9*$AE$8)/TAN((90-'C'!$F354)*$AE$8)</f>
        <v>1.1899795103586917</v>
      </c>
      <c r="BG488" s="97">
        <f t="shared" si="972"/>
        <v>3.9313065427916136</v>
      </c>
      <c r="BH488" s="97">
        <f t="shared" si="973"/>
        <v>2.2206545302661587</v>
      </c>
      <c r="BI488" s="97">
        <f t="shared" si="974"/>
        <v>32.402851468345297</v>
      </c>
      <c r="BJ488" s="97">
        <f t="shared" si="975"/>
        <v>-63.235932093769613</v>
      </c>
      <c r="BK488" s="97">
        <f t="shared" si="976"/>
        <v>95.638783562114909</v>
      </c>
      <c r="BL488" s="97">
        <f t="shared" si="977"/>
        <v>210.83308062542432</v>
      </c>
      <c r="BM488" s="97" t="s">
        <v>8053</v>
      </c>
      <c r="BN488" s="97" t="s">
        <v>8053</v>
      </c>
      <c r="BO488" s="97" t="s">
        <v>8053</v>
      </c>
      <c r="BP488" s="97">
        <f t="shared" si="978"/>
        <v>0</v>
      </c>
      <c r="BQ488" s="97">
        <f t="shared" si="979"/>
        <v>0</v>
      </c>
      <c r="BR488" s="97">
        <f t="shared" si="980"/>
        <v>0</v>
      </c>
      <c r="BS488" s="97">
        <f t="shared" si="981"/>
        <v>0</v>
      </c>
      <c r="BT488" s="97">
        <f t="shared" si="982"/>
        <v>0</v>
      </c>
      <c r="BU488" s="97">
        <f t="shared" si="983"/>
        <v>0</v>
      </c>
      <c r="BV488" s="97">
        <f>SIN((90-$Y$9)*$AE$8)*TAN($AE$10*$AE$8)/TAN((90-'C'!$F354)*$AE$8)</f>
        <v>-9.6205707977709901E-2</v>
      </c>
      <c r="BW488" s="97">
        <f t="shared" si="984"/>
        <v>2.5695650812758864E-2</v>
      </c>
      <c r="BX488" s="97">
        <f t="shared" si="985"/>
        <v>1.0127663357422376</v>
      </c>
      <c r="BY488" s="97">
        <f t="shared" si="986"/>
        <v>-5.4509166611476481</v>
      </c>
      <c r="BZ488" s="97">
        <f t="shared" si="987"/>
        <v>9.1069592988755232</v>
      </c>
      <c r="CA488" s="97">
        <f t="shared" si="988"/>
        <v>-14.557875960023171</v>
      </c>
      <c r="CB488" s="97">
        <f t="shared" si="989"/>
        <v>176.34395736227214</v>
      </c>
      <c r="CC488" s="97" t="s">
        <v>8053</v>
      </c>
      <c r="CD488" s="97" t="s">
        <v>8053</v>
      </c>
      <c r="CE488" s="97" t="s">
        <v>8053</v>
      </c>
      <c r="CF488" s="97">
        <f t="shared" si="990"/>
        <v>0</v>
      </c>
      <c r="CG488" s="97">
        <f t="shared" si="991"/>
        <v>0</v>
      </c>
      <c r="CH488" s="97">
        <f t="shared" si="992"/>
        <v>0</v>
      </c>
      <c r="CI488" s="97">
        <f t="shared" si="993"/>
        <v>0</v>
      </c>
      <c r="CJ488" s="97">
        <f t="shared" si="994"/>
        <v>0</v>
      </c>
      <c r="CK488" s="97">
        <f t="shared" si="995"/>
        <v>0</v>
      </c>
      <c r="CL488" s="97">
        <f>90-'C'!$F354</f>
        <v>112.277</v>
      </c>
      <c r="CM488" s="97">
        <v>4</v>
      </c>
      <c r="CN488" s="97"/>
      <c r="CO488" s="97" t="s">
        <v>8221</v>
      </c>
      <c r="CP488" s="97"/>
      <c r="CQ488" s="97"/>
      <c r="CR488" s="97" t="s">
        <v>8220</v>
      </c>
      <c r="CS488" s="97">
        <f t="shared" si="1006"/>
        <v>4</v>
      </c>
      <c r="CT488" s="97">
        <f t="shared" si="996"/>
        <v>34.31666666666667</v>
      </c>
      <c r="CU488" s="97">
        <f>'C'!F354</f>
        <v>-22.277000000000001</v>
      </c>
      <c r="CV488" s="97">
        <f t="shared" si="997"/>
        <v>3.1415926535897931</v>
      </c>
      <c r="CW488" s="97">
        <f t="shared" si="998"/>
        <v>1.7453292519943295E-2</v>
      </c>
      <c r="CX488" s="97">
        <f t="shared" si="999"/>
        <v>57.295779513082323</v>
      </c>
      <c r="CY488" s="97">
        <f t="shared" si="1000"/>
        <v>0.59893882164272083</v>
      </c>
      <c r="CZ488" s="97">
        <f t="shared" si="1001"/>
        <v>-0.38880699746677683</v>
      </c>
      <c r="DA488" s="97">
        <f t="shared" si="1002"/>
        <v>1.3071478063769451</v>
      </c>
      <c r="DB488" s="97">
        <f t="shared" si="1003"/>
        <v>-63.313987308051857</v>
      </c>
      <c r="DC488" s="97">
        <f t="shared" si="1004"/>
        <v>116.68601269194815</v>
      </c>
      <c r="DD488" s="97">
        <f t="shared" si="1005"/>
        <v>243.31398730805185</v>
      </c>
      <c r="DE488" s="97"/>
      <c r="DF488" s="97"/>
      <c r="DG488" s="97"/>
      <c r="DH488" s="97"/>
      <c r="DI488" s="97"/>
      <c r="DJ488" s="97"/>
      <c r="DK488" s="97"/>
      <c r="DL488" s="97"/>
      <c r="DM488" s="97"/>
      <c r="DN488" s="97"/>
      <c r="DO488" s="97"/>
    </row>
    <row r="489" spans="1:119" ht="30" customHeight="1" x14ac:dyDescent="0.2">
      <c r="A489" s="98">
        <f t="shared" si="929"/>
        <v>0</v>
      </c>
      <c r="B489" s="98">
        <f t="shared" si="930"/>
        <v>0</v>
      </c>
      <c r="C489" s="98">
        <f t="shared" si="931"/>
        <v>0</v>
      </c>
      <c r="D489" s="98">
        <f t="shared" si="932"/>
        <v>0.46074705078735329</v>
      </c>
      <c r="E489" s="98">
        <f t="shared" si="933"/>
        <v>0</v>
      </c>
      <c r="F489" s="98">
        <f t="shared" si="934"/>
        <v>0.46074705078735329</v>
      </c>
      <c r="G489" s="98">
        <f t="shared" si="935"/>
        <v>0</v>
      </c>
      <c r="H489" s="98">
        <f t="shared" si="936"/>
        <v>0</v>
      </c>
      <c r="I489" s="98">
        <f t="shared" si="937"/>
        <v>0</v>
      </c>
      <c r="J489" s="98">
        <f t="shared" si="938"/>
        <v>0</v>
      </c>
      <c r="K489" s="98">
        <f t="shared" si="939"/>
        <v>0</v>
      </c>
      <c r="L489" s="98">
        <f t="shared" si="940"/>
        <v>0</v>
      </c>
      <c r="M489" s="98">
        <f t="shared" si="941"/>
        <v>5</v>
      </c>
      <c r="N489" s="97"/>
      <c r="O489" s="97"/>
      <c r="P489" s="97"/>
      <c r="Q489" s="97"/>
      <c r="R489" s="97">
        <f t="shared" si="942"/>
        <v>105.87231873866266</v>
      </c>
      <c r="S489" s="97">
        <f t="shared" si="943"/>
        <v>116.84657516700587</v>
      </c>
      <c r="T489" s="97">
        <f t="shared" si="944"/>
        <v>-10.97425642834321</v>
      </c>
      <c r="U489" s="97" t="str">
        <f t="shared" si="945"/>
        <v>QSOS</v>
      </c>
      <c r="V489" s="97">
        <f t="shared" si="946"/>
        <v>243.15342483299412</v>
      </c>
      <c r="W489" s="97">
        <f t="shared" si="533"/>
        <v>477</v>
      </c>
      <c r="X489" s="97">
        <f>SIN((90-$Y$9)*$AE$8)*TAN($AE$9*$AE$8)/TAN((90-'C'!$F355)*$AE$8)</f>
        <v>-1.1975648888600021</v>
      </c>
      <c r="Y489" s="97">
        <f t="shared" si="947"/>
        <v>3.9313065427916092</v>
      </c>
      <c r="Z489" s="97">
        <f t="shared" si="948"/>
        <v>2.2206545302661578</v>
      </c>
      <c r="AA489" s="97">
        <f t="shared" si="949"/>
        <v>-32.63495476476723</v>
      </c>
      <c r="AB489" s="97">
        <f t="shared" si="950"/>
        <v>63.235932093769605</v>
      </c>
      <c r="AC489" s="97">
        <f t="shared" si="951"/>
        <v>-95.870886858536835</v>
      </c>
      <c r="AD489" s="97">
        <f t="shared" si="952"/>
        <v>149.39902267099762</v>
      </c>
      <c r="AE489" s="97">
        <f>(COS( 90.833*$AE$8)-SIN($Y$9*$AE$8)*SIN('C'!$F355*$AE$8))/COS($Y$9*$AE$8)/COS('C'!$F355*$AE$8)</f>
        <v>0.26236969907593233</v>
      </c>
      <c r="AF489" s="97">
        <f t="shared" si="953"/>
        <v>74.7892817148539</v>
      </c>
      <c r="AG489" s="97">
        <f>('C'!$E355+$AG$9+$AA$9/15)</f>
        <v>12.030777777777779</v>
      </c>
      <c r="AH489" s="97">
        <f t="shared" si="954"/>
        <v>0</v>
      </c>
      <c r="AI489" s="97">
        <f t="shared" si="955"/>
        <v>0</v>
      </c>
      <c r="AJ489" s="97">
        <f t="shared" si="956"/>
        <v>0</v>
      </c>
      <c r="AK489" s="97">
        <f t="shared" si="957"/>
        <v>0</v>
      </c>
      <c r="AL489" s="97">
        <f t="shared" si="958"/>
        <v>0</v>
      </c>
      <c r="AM489" s="97"/>
      <c r="AN489" s="97"/>
      <c r="AO489" s="97">
        <f t="shared" si="959"/>
        <v>0</v>
      </c>
      <c r="AP489" s="97">
        <f>SIN((90-$Y$9)*$AE$8)*TAN($AC$10*$AE$8)/TAN((90-'C'!$F355)*$AE$8)</f>
        <v>9.6818959468718838E-2</v>
      </c>
      <c r="AQ489" s="97">
        <f t="shared" si="960"/>
        <v>2.5695650812758871E-2</v>
      </c>
      <c r="AR489" s="97">
        <f t="shared" si="961"/>
        <v>1.0127663357422376</v>
      </c>
      <c r="AS489" s="97">
        <f t="shared" si="962"/>
        <v>5.4857690843439775</v>
      </c>
      <c r="AT489" s="97">
        <f t="shared" si="963"/>
        <v>-9.106959298875525</v>
      </c>
      <c r="AU489" s="97">
        <f t="shared" si="964"/>
        <v>14.592728383219502</v>
      </c>
      <c r="AV489" s="97">
        <f t="shared" si="965"/>
        <v>183.62119021453154</v>
      </c>
      <c r="AW489" s="97" t="s">
        <v>8053</v>
      </c>
      <c r="AX489" s="97" t="s">
        <v>8053</v>
      </c>
      <c r="AY489" s="97" t="s">
        <v>8053</v>
      </c>
      <c r="AZ489" s="97">
        <f t="shared" si="966"/>
        <v>11.057929218896479</v>
      </c>
      <c r="BA489" s="97">
        <f t="shared" si="967"/>
        <v>11.057929218896479</v>
      </c>
      <c r="BB489" s="97">
        <f t="shared" si="968"/>
        <v>0.46074705078735329</v>
      </c>
      <c r="BC489" s="97">
        <f t="shared" si="969"/>
        <v>0</v>
      </c>
      <c r="BD489" s="97">
        <f t="shared" si="970"/>
        <v>0</v>
      </c>
      <c r="BE489" s="97">
        <f t="shared" si="971"/>
        <v>0</v>
      </c>
      <c r="BF489" s="97">
        <f>SIN((90-$Y$9)*$AE$8)*TAN($AC$9*$AE$8)/TAN((90-'C'!$F355)*$AE$8)</f>
        <v>1.1975648888600026</v>
      </c>
      <c r="BG489" s="97">
        <f t="shared" si="972"/>
        <v>3.9313065427916136</v>
      </c>
      <c r="BH489" s="97">
        <f t="shared" si="973"/>
        <v>2.2206545302661587</v>
      </c>
      <c r="BI489" s="97">
        <f t="shared" si="974"/>
        <v>32.63495476476723</v>
      </c>
      <c r="BJ489" s="97">
        <f t="shared" si="975"/>
        <v>-63.235932093769613</v>
      </c>
      <c r="BK489" s="97">
        <f t="shared" si="976"/>
        <v>95.870886858536835</v>
      </c>
      <c r="BL489" s="97">
        <f t="shared" si="977"/>
        <v>210.60097732900238</v>
      </c>
      <c r="BM489" s="97" t="s">
        <v>8053</v>
      </c>
      <c r="BN489" s="97" t="s">
        <v>8053</v>
      </c>
      <c r="BO489" s="97" t="s">
        <v>8053</v>
      </c>
      <c r="BP489" s="97">
        <f t="shared" si="978"/>
        <v>0</v>
      </c>
      <c r="BQ489" s="97">
        <f t="shared" si="979"/>
        <v>0</v>
      </c>
      <c r="BR489" s="97">
        <f t="shared" si="980"/>
        <v>0</v>
      </c>
      <c r="BS489" s="97">
        <f t="shared" si="981"/>
        <v>0</v>
      </c>
      <c r="BT489" s="97">
        <f t="shared" si="982"/>
        <v>0</v>
      </c>
      <c r="BU489" s="97">
        <f t="shared" si="983"/>
        <v>0</v>
      </c>
      <c r="BV489" s="97">
        <f>SIN((90-$Y$9)*$AE$8)*TAN($AE$10*$AE$8)/TAN((90-'C'!$F355)*$AE$8)</f>
        <v>-9.681895946871881E-2</v>
      </c>
      <c r="BW489" s="97">
        <f t="shared" si="984"/>
        <v>2.5695650812758864E-2</v>
      </c>
      <c r="BX489" s="97">
        <f t="shared" si="985"/>
        <v>1.0127663357422376</v>
      </c>
      <c r="BY489" s="97">
        <f t="shared" si="986"/>
        <v>-5.4857690843439766</v>
      </c>
      <c r="BZ489" s="97">
        <f t="shared" si="987"/>
        <v>9.1069592988755232</v>
      </c>
      <c r="CA489" s="97">
        <f t="shared" si="988"/>
        <v>-14.5927283832195</v>
      </c>
      <c r="CB489" s="97">
        <f t="shared" si="989"/>
        <v>176.37880978546846</v>
      </c>
      <c r="CC489" s="97" t="s">
        <v>8053</v>
      </c>
      <c r="CD489" s="97" t="s">
        <v>8053</v>
      </c>
      <c r="CE489" s="97" t="s">
        <v>8053</v>
      </c>
      <c r="CF489" s="97">
        <f t="shared" si="990"/>
        <v>0</v>
      </c>
      <c r="CG489" s="97">
        <f t="shared" si="991"/>
        <v>0</v>
      </c>
      <c r="CH489" s="97">
        <f t="shared" si="992"/>
        <v>0</v>
      </c>
      <c r="CI489" s="97">
        <f t="shared" si="993"/>
        <v>0</v>
      </c>
      <c r="CJ489" s="97">
        <f t="shared" si="994"/>
        <v>0</v>
      </c>
      <c r="CK489" s="97">
        <f t="shared" si="995"/>
        <v>0</v>
      </c>
      <c r="CL489" s="97">
        <f>90-'C'!$F355</f>
        <v>112.405</v>
      </c>
      <c r="CM489" s="97">
        <v>5</v>
      </c>
      <c r="CN489" s="97"/>
      <c r="CO489" s="97"/>
      <c r="CP489" s="97"/>
      <c r="CQ489" s="97"/>
      <c r="CR489" s="97" t="s">
        <v>8220</v>
      </c>
      <c r="CS489" s="97">
        <f t="shared" si="1006"/>
        <v>5</v>
      </c>
      <c r="CT489" s="97">
        <f t="shared" si="996"/>
        <v>34.31666666666667</v>
      </c>
      <c r="CU489" s="97">
        <f>'C'!F355</f>
        <v>-22.405000000000001</v>
      </c>
      <c r="CV489" s="97">
        <f t="shared" si="997"/>
        <v>3.1415926535897931</v>
      </c>
      <c r="CW489" s="97">
        <f t="shared" si="998"/>
        <v>1.7453292519943295E-2</v>
      </c>
      <c r="CX489" s="97">
        <f t="shared" si="999"/>
        <v>57.295779513082323</v>
      </c>
      <c r="CY489" s="97">
        <f t="shared" si="1000"/>
        <v>0.59893882164272083</v>
      </c>
      <c r="CZ489" s="97">
        <f t="shared" si="1001"/>
        <v>-0.39104101890932957</v>
      </c>
      <c r="DA489" s="97">
        <f t="shared" si="1002"/>
        <v>1.3053192111257914</v>
      </c>
      <c r="DB489" s="97">
        <f t="shared" si="1003"/>
        <v>-63.153424832994133</v>
      </c>
      <c r="DC489" s="97">
        <f t="shared" si="1004"/>
        <v>116.84657516700587</v>
      </c>
      <c r="DD489" s="97">
        <f t="shared" si="1005"/>
        <v>243.15342483299412</v>
      </c>
      <c r="DE489" s="97"/>
      <c r="DF489" s="97"/>
      <c r="DG489" s="97"/>
      <c r="DH489" s="97"/>
      <c r="DI489" s="97"/>
      <c r="DJ489" s="97"/>
      <c r="DK489" s="97"/>
      <c r="DL489" s="97"/>
      <c r="DM489" s="97"/>
      <c r="DN489" s="97"/>
      <c r="DO489" s="97"/>
    </row>
    <row r="490" spans="1:119" ht="30" customHeight="1" x14ac:dyDescent="0.2">
      <c r="A490" s="98">
        <f t="shared" si="929"/>
        <v>0</v>
      </c>
      <c r="B490" s="98">
        <f t="shared" si="930"/>
        <v>0</v>
      </c>
      <c r="C490" s="98">
        <f t="shared" si="931"/>
        <v>0</v>
      </c>
      <c r="D490" s="98">
        <f t="shared" si="932"/>
        <v>0.46094778870091374</v>
      </c>
      <c r="E490" s="98">
        <f t="shared" si="933"/>
        <v>0</v>
      </c>
      <c r="F490" s="98">
        <f t="shared" si="934"/>
        <v>0.46094778870091374</v>
      </c>
      <c r="G490" s="98">
        <f t="shared" si="935"/>
        <v>0</v>
      </c>
      <c r="H490" s="98">
        <f t="shared" si="936"/>
        <v>0</v>
      </c>
      <c r="I490" s="98">
        <f t="shared" si="937"/>
        <v>0</v>
      </c>
      <c r="J490" s="98">
        <f t="shared" si="938"/>
        <v>0</v>
      </c>
      <c r="K490" s="98">
        <f t="shared" si="939"/>
        <v>0</v>
      </c>
      <c r="L490" s="98">
        <f t="shared" si="940"/>
        <v>0</v>
      </c>
      <c r="M490" s="98">
        <f t="shared" si="941"/>
        <v>6</v>
      </c>
      <c r="N490" s="97" t="s">
        <v>8185</v>
      </c>
      <c r="O490" s="97"/>
      <c r="P490" s="97"/>
      <c r="Q490" s="97"/>
      <c r="R490" s="97">
        <f t="shared" si="942"/>
        <v>105.87231873866266</v>
      </c>
      <c r="S490" s="97">
        <f t="shared" si="943"/>
        <v>116.99717507474202</v>
      </c>
      <c r="T490" s="97">
        <f t="shared" si="944"/>
        <v>-11.124856336079361</v>
      </c>
      <c r="U490" s="97" t="str">
        <f t="shared" si="945"/>
        <v>QSOS</v>
      </c>
      <c r="V490" s="97">
        <f t="shared" si="946"/>
        <v>243.00282492525798</v>
      </c>
      <c r="W490" s="97">
        <f t="shared" si="533"/>
        <v>478</v>
      </c>
      <c r="X490" s="97">
        <f>SIN((90-$Y$9)*$AE$8)*TAN($AE$9*$AE$8)/TAN((90-'C'!$F356)*$AE$8)</f>
        <v>-1.2046888807615104</v>
      </c>
      <c r="Y490" s="97">
        <f t="shared" si="947"/>
        <v>3.9313065427916092</v>
      </c>
      <c r="Z490" s="97">
        <f t="shared" si="948"/>
        <v>2.2206545302661578</v>
      </c>
      <c r="AA490" s="97">
        <f t="shared" si="949"/>
        <v>-32.853489765834922</v>
      </c>
      <c r="AB490" s="97">
        <f t="shared" si="950"/>
        <v>63.235932093769605</v>
      </c>
      <c r="AC490" s="97">
        <f t="shared" si="951"/>
        <v>-96.089421859604528</v>
      </c>
      <c r="AD490" s="97">
        <f t="shared" si="952"/>
        <v>149.61755767206532</v>
      </c>
      <c r="AE490" s="97">
        <f>(COS( 90.833*$AE$8)-SIN($Y$9*$AE$8)*SIN('C'!$F356*$AE$8))/COS($Y$9*$AE$8)/COS('C'!$F356*$AE$8)</f>
        <v>0.26402722939039258</v>
      </c>
      <c r="AF490" s="97">
        <f t="shared" si="953"/>
        <v>74.690841371012453</v>
      </c>
      <c r="AG490" s="97">
        <f>('C'!$E356+$AG$9+$AA$9/15)</f>
        <v>12.03777777777778</v>
      </c>
      <c r="AH490" s="97">
        <f t="shared" si="954"/>
        <v>0</v>
      </c>
      <c r="AI490" s="97">
        <f t="shared" si="955"/>
        <v>0</v>
      </c>
      <c r="AJ490" s="97">
        <f t="shared" si="956"/>
        <v>0</v>
      </c>
      <c r="AK490" s="97">
        <f t="shared" si="957"/>
        <v>0</v>
      </c>
      <c r="AL490" s="97">
        <f t="shared" si="958"/>
        <v>0</v>
      </c>
      <c r="AM490" s="97"/>
      <c r="AN490" s="97"/>
      <c r="AO490" s="97">
        <f t="shared" si="959"/>
        <v>0</v>
      </c>
      <c r="AP490" s="97">
        <f>SIN((90-$Y$9)*$AE$8)*TAN($AC$10*$AE$8)/TAN((90-'C'!$F356)*$AE$8)</f>
        <v>9.7394909456551396E-2</v>
      </c>
      <c r="AQ490" s="97">
        <f t="shared" si="960"/>
        <v>2.5695650812758871E-2</v>
      </c>
      <c r="AR490" s="97">
        <f t="shared" si="961"/>
        <v>1.0127663357422376</v>
      </c>
      <c r="AS490" s="97">
        <f t="shared" si="962"/>
        <v>5.518503435462212</v>
      </c>
      <c r="AT490" s="97">
        <f t="shared" si="963"/>
        <v>-9.106959298875525</v>
      </c>
      <c r="AU490" s="97">
        <f t="shared" si="964"/>
        <v>14.625462734337738</v>
      </c>
      <c r="AV490" s="97">
        <f t="shared" si="965"/>
        <v>183.58845586341332</v>
      </c>
      <c r="AW490" s="97" t="s">
        <v>8053</v>
      </c>
      <c r="AX490" s="97" t="s">
        <v>8053</v>
      </c>
      <c r="AY490" s="97" t="s">
        <v>8053</v>
      </c>
      <c r="AZ490" s="97">
        <f t="shared" si="966"/>
        <v>11.06274692882193</v>
      </c>
      <c r="BA490" s="97">
        <f t="shared" si="967"/>
        <v>11.06274692882193</v>
      </c>
      <c r="BB490" s="97">
        <f t="shared" si="968"/>
        <v>0.46094778870091374</v>
      </c>
      <c r="BC490" s="97">
        <f t="shared" si="969"/>
        <v>0</v>
      </c>
      <c r="BD490" s="97">
        <f t="shared" si="970"/>
        <v>0</v>
      </c>
      <c r="BE490" s="97">
        <f t="shared" si="971"/>
        <v>0</v>
      </c>
      <c r="BF490" s="97">
        <f>SIN((90-$Y$9)*$AE$8)*TAN($AC$9*$AE$8)/TAN((90-'C'!$F356)*$AE$8)</f>
        <v>1.204688880761511</v>
      </c>
      <c r="BG490" s="97">
        <f t="shared" si="972"/>
        <v>3.9313065427916136</v>
      </c>
      <c r="BH490" s="97">
        <f t="shared" si="973"/>
        <v>2.2206545302661587</v>
      </c>
      <c r="BI490" s="97">
        <f t="shared" si="974"/>
        <v>32.853489765834929</v>
      </c>
      <c r="BJ490" s="97">
        <f t="shared" si="975"/>
        <v>-63.235932093769613</v>
      </c>
      <c r="BK490" s="97">
        <f t="shared" si="976"/>
        <v>96.089421859604542</v>
      </c>
      <c r="BL490" s="97">
        <f t="shared" si="977"/>
        <v>210.38244232793468</v>
      </c>
      <c r="BM490" s="97" t="s">
        <v>8053</v>
      </c>
      <c r="BN490" s="97" t="s">
        <v>8053</v>
      </c>
      <c r="BO490" s="97" t="s">
        <v>8053</v>
      </c>
      <c r="BP490" s="97">
        <f t="shared" si="978"/>
        <v>0</v>
      </c>
      <c r="BQ490" s="97">
        <f t="shared" si="979"/>
        <v>0</v>
      </c>
      <c r="BR490" s="97">
        <f t="shared" si="980"/>
        <v>0</v>
      </c>
      <c r="BS490" s="97">
        <f t="shared" si="981"/>
        <v>0</v>
      </c>
      <c r="BT490" s="97">
        <f t="shared" si="982"/>
        <v>0</v>
      </c>
      <c r="BU490" s="97">
        <f t="shared" si="983"/>
        <v>0</v>
      </c>
      <c r="BV490" s="97">
        <f>SIN((90-$Y$9)*$AE$8)*TAN($AE$10*$AE$8)/TAN((90-'C'!$F356)*$AE$8)</f>
        <v>-9.7394909456551368E-2</v>
      </c>
      <c r="BW490" s="97">
        <f t="shared" si="984"/>
        <v>2.5695650812758864E-2</v>
      </c>
      <c r="BX490" s="97">
        <f t="shared" si="985"/>
        <v>1.0127663357422376</v>
      </c>
      <c r="BY490" s="97">
        <f t="shared" si="986"/>
        <v>-5.5185034354622111</v>
      </c>
      <c r="BZ490" s="97">
        <f t="shared" si="987"/>
        <v>9.1069592988755232</v>
      </c>
      <c r="CA490" s="97">
        <f t="shared" si="988"/>
        <v>-14.625462734337734</v>
      </c>
      <c r="CB490" s="97">
        <f t="shared" si="989"/>
        <v>176.41154413658668</v>
      </c>
      <c r="CC490" s="97" t="s">
        <v>8053</v>
      </c>
      <c r="CD490" s="97" t="s">
        <v>8053</v>
      </c>
      <c r="CE490" s="97" t="s">
        <v>8053</v>
      </c>
      <c r="CF490" s="97">
        <f t="shared" si="990"/>
        <v>0</v>
      </c>
      <c r="CG490" s="97">
        <f t="shared" si="991"/>
        <v>0</v>
      </c>
      <c r="CH490" s="97">
        <f t="shared" si="992"/>
        <v>0</v>
      </c>
      <c r="CI490" s="97">
        <f t="shared" si="993"/>
        <v>0</v>
      </c>
      <c r="CJ490" s="97">
        <f t="shared" si="994"/>
        <v>0</v>
      </c>
      <c r="CK490" s="97">
        <f t="shared" si="995"/>
        <v>0</v>
      </c>
      <c r="CL490" s="97">
        <f>90-'C'!$F356</f>
        <v>112.52500000000001</v>
      </c>
      <c r="CM490" s="97">
        <v>6</v>
      </c>
      <c r="CN490" s="97" t="s">
        <v>8185</v>
      </c>
      <c r="CO490" s="97"/>
      <c r="CP490" s="97"/>
      <c r="CQ490" s="97"/>
      <c r="CR490" s="97" t="s">
        <v>8220</v>
      </c>
      <c r="CS490" s="97">
        <f t="shared" si="1006"/>
        <v>6</v>
      </c>
      <c r="CT490" s="97">
        <f t="shared" si="996"/>
        <v>34.31666666666667</v>
      </c>
      <c r="CU490" s="97">
        <f>'C'!F356</f>
        <v>-22.524999999999999</v>
      </c>
      <c r="CV490" s="97">
        <f t="shared" si="997"/>
        <v>3.1415926535897931</v>
      </c>
      <c r="CW490" s="97">
        <f t="shared" si="998"/>
        <v>1.7453292519943295E-2</v>
      </c>
      <c r="CX490" s="97">
        <f t="shared" si="999"/>
        <v>57.295779513082323</v>
      </c>
      <c r="CY490" s="97">
        <f t="shared" si="1000"/>
        <v>0.59893882164272083</v>
      </c>
      <c r="CZ490" s="97">
        <f t="shared" si="1001"/>
        <v>-0.39313541401172269</v>
      </c>
      <c r="DA490" s="97">
        <f t="shared" si="1002"/>
        <v>1.3036011030089629</v>
      </c>
      <c r="DB490" s="97">
        <f t="shared" si="1003"/>
        <v>-63.002824925257983</v>
      </c>
      <c r="DC490" s="97">
        <f t="shared" si="1004"/>
        <v>116.99717507474202</v>
      </c>
      <c r="DD490" s="97">
        <f t="shared" si="1005"/>
        <v>243.00282492525798</v>
      </c>
      <c r="DE490" s="97"/>
      <c r="DF490" s="97"/>
      <c r="DG490" s="97"/>
      <c r="DH490" s="97"/>
      <c r="DI490" s="97"/>
      <c r="DJ490" s="97"/>
      <c r="DK490" s="97"/>
      <c r="DL490" s="97"/>
      <c r="DM490" s="97"/>
      <c r="DN490" s="97"/>
      <c r="DO490" s="97"/>
    </row>
    <row r="491" spans="1:119" ht="30" customHeight="1" x14ac:dyDescent="0.2">
      <c r="A491" s="98">
        <f t="shared" si="929"/>
        <v>0</v>
      </c>
      <c r="B491" s="98">
        <f t="shared" si="930"/>
        <v>0</v>
      </c>
      <c r="C491" s="98">
        <f t="shared" si="931"/>
        <v>0</v>
      </c>
      <c r="D491" s="98">
        <f t="shared" si="932"/>
        <v>0.46115292197156482</v>
      </c>
      <c r="E491" s="98">
        <f t="shared" si="933"/>
        <v>0</v>
      </c>
      <c r="F491" s="98">
        <f t="shared" si="934"/>
        <v>0.46115292197156482</v>
      </c>
      <c r="G491" s="98">
        <f t="shared" si="935"/>
        <v>0</v>
      </c>
      <c r="H491" s="98">
        <f t="shared" si="936"/>
        <v>0</v>
      </c>
      <c r="I491" s="98">
        <f t="shared" si="937"/>
        <v>0</v>
      </c>
      <c r="J491" s="98">
        <f t="shared" si="938"/>
        <v>0</v>
      </c>
      <c r="K491" s="98">
        <f t="shared" si="939"/>
        <v>0</v>
      </c>
      <c r="L491" s="98">
        <f t="shared" si="940"/>
        <v>0</v>
      </c>
      <c r="M491" s="98">
        <f t="shared" si="941"/>
        <v>7</v>
      </c>
      <c r="N491" s="97"/>
      <c r="O491" s="97"/>
      <c r="P491" s="97">
        <f>$A485</f>
        <v>0</v>
      </c>
      <c r="Q491" s="97"/>
      <c r="R491" s="97">
        <f t="shared" si="942"/>
        <v>105.87231873866266</v>
      </c>
      <c r="S491" s="97">
        <f t="shared" si="943"/>
        <v>117.14031066922897</v>
      </c>
      <c r="T491" s="97">
        <f t="shared" si="944"/>
        <v>-11.267991930566311</v>
      </c>
      <c r="U491" s="97" t="str">
        <f t="shared" si="945"/>
        <v>QSOS</v>
      </c>
      <c r="V491" s="97">
        <f t="shared" si="946"/>
        <v>242.85968933077103</v>
      </c>
      <c r="W491" s="97">
        <f t="shared" si="533"/>
        <v>479</v>
      </c>
      <c r="X491" s="97">
        <f>SIN((90-$Y$9)*$AE$8)*TAN($AE$9*$AE$8)/TAN((90-'C'!$F357)*$AE$8)</f>
        <v>-1.2114681446373752</v>
      </c>
      <c r="Y491" s="97">
        <f t="shared" si="947"/>
        <v>3.9313065427916092</v>
      </c>
      <c r="Z491" s="97">
        <f t="shared" si="948"/>
        <v>2.2206545302661578</v>
      </c>
      <c r="AA491" s="97">
        <f t="shared" si="949"/>
        <v>-33.06195088152797</v>
      </c>
      <c r="AB491" s="97">
        <f t="shared" si="950"/>
        <v>63.235932093769605</v>
      </c>
      <c r="AC491" s="97">
        <f t="shared" si="951"/>
        <v>-96.297882975297568</v>
      </c>
      <c r="AD491" s="97">
        <f t="shared" si="952"/>
        <v>149.82601878775836</v>
      </c>
      <c r="AE491" s="97">
        <f>(COS( 90.833*$AE$8)-SIN($Y$9*$AE$8)*SIN('C'!$F357*$AE$8))/COS($Y$9*$AE$8)/COS('C'!$F357*$AE$8)</f>
        <v>0.26560447477778465</v>
      </c>
      <c r="AF491" s="97">
        <f t="shared" si="953"/>
        <v>74.597126126926383</v>
      </c>
      <c r="AG491" s="97">
        <f>('C'!$E357+$AG$9+$AA$9/15)</f>
        <v>12.044777777777778</v>
      </c>
      <c r="AH491" s="97">
        <f t="shared" si="954"/>
        <v>0</v>
      </c>
      <c r="AI491" s="97">
        <f t="shared" si="955"/>
        <v>0</v>
      </c>
      <c r="AJ491" s="97">
        <f t="shared" si="956"/>
        <v>0</v>
      </c>
      <c r="AK491" s="97">
        <f t="shared" si="957"/>
        <v>0</v>
      </c>
      <c r="AL491" s="97">
        <f t="shared" si="958"/>
        <v>0</v>
      </c>
      <c r="AM491" s="97"/>
      <c r="AN491" s="97"/>
      <c r="AO491" s="97">
        <f t="shared" si="959"/>
        <v>0</v>
      </c>
      <c r="AP491" s="97">
        <f>SIN((90-$Y$9)*$AE$8)*TAN($AC$10*$AE$8)/TAN((90-'C'!$F357)*$AE$8)</f>
        <v>9.7942989381514703E-2</v>
      </c>
      <c r="AQ491" s="97">
        <f t="shared" si="960"/>
        <v>2.5695650812758871E-2</v>
      </c>
      <c r="AR491" s="97">
        <f t="shared" si="961"/>
        <v>1.0127663357422376</v>
      </c>
      <c r="AS491" s="97">
        <f t="shared" si="962"/>
        <v>5.549655458027809</v>
      </c>
      <c r="AT491" s="97">
        <f t="shared" si="963"/>
        <v>-9.106959298875525</v>
      </c>
      <c r="AU491" s="97">
        <f t="shared" si="964"/>
        <v>14.656614756903334</v>
      </c>
      <c r="AV491" s="97">
        <f t="shared" si="965"/>
        <v>183.55730384084771</v>
      </c>
      <c r="AW491" s="97" t="s">
        <v>8053</v>
      </c>
      <c r="AX491" s="97" t="s">
        <v>8053</v>
      </c>
      <c r="AY491" s="97" t="s">
        <v>8053</v>
      </c>
      <c r="AZ491" s="97">
        <f t="shared" si="966"/>
        <v>11.067670127317555</v>
      </c>
      <c r="BA491" s="97">
        <f t="shared" si="967"/>
        <v>11.067670127317555</v>
      </c>
      <c r="BB491" s="97">
        <f t="shared" si="968"/>
        <v>0.46115292197156482</v>
      </c>
      <c r="BC491" s="97">
        <f t="shared" si="969"/>
        <v>0</v>
      </c>
      <c r="BD491" s="97">
        <f t="shared" si="970"/>
        <v>0</v>
      </c>
      <c r="BE491" s="97">
        <f t="shared" si="971"/>
        <v>0</v>
      </c>
      <c r="BF491" s="97">
        <f>SIN((90-$Y$9)*$AE$8)*TAN($AC$9*$AE$8)/TAN((90-'C'!$F357)*$AE$8)</f>
        <v>1.2114681446373756</v>
      </c>
      <c r="BG491" s="97">
        <f t="shared" si="972"/>
        <v>3.9313065427916136</v>
      </c>
      <c r="BH491" s="97">
        <f t="shared" si="973"/>
        <v>2.2206545302661587</v>
      </c>
      <c r="BI491" s="97">
        <f t="shared" si="974"/>
        <v>33.06195088152797</v>
      </c>
      <c r="BJ491" s="97">
        <f t="shared" si="975"/>
        <v>-63.235932093769613</v>
      </c>
      <c r="BK491" s="97">
        <f t="shared" si="976"/>
        <v>96.297882975297583</v>
      </c>
      <c r="BL491" s="97">
        <f t="shared" si="977"/>
        <v>210.17398121224164</v>
      </c>
      <c r="BM491" s="97" t="s">
        <v>8053</v>
      </c>
      <c r="BN491" s="97" t="s">
        <v>8053</v>
      </c>
      <c r="BO491" s="97" t="s">
        <v>8053</v>
      </c>
      <c r="BP491" s="97">
        <f t="shared" si="978"/>
        <v>0</v>
      </c>
      <c r="BQ491" s="97">
        <f t="shared" si="979"/>
        <v>0</v>
      </c>
      <c r="BR491" s="97">
        <f t="shared" si="980"/>
        <v>0</v>
      </c>
      <c r="BS491" s="97">
        <f t="shared" si="981"/>
        <v>0</v>
      </c>
      <c r="BT491" s="97">
        <f t="shared" si="982"/>
        <v>0</v>
      </c>
      <c r="BU491" s="97">
        <f t="shared" si="983"/>
        <v>0</v>
      </c>
      <c r="BV491" s="97">
        <f>SIN((90-$Y$9)*$AE$8)*TAN($AE$10*$AE$8)/TAN((90-'C'!$F357)*$AE$8)</f>
        <v>-9.7942989381514689E-2</v>
      </c>
      <c r="BW491" s="97">
        <f t="shared" si="984"/>
        <v>2.5695650812758864E-2</v>
      </c>
      <c r="BX491" s="97">
        <f t="shared" si="985"/>
        <v>1.0127663357422376</v>
      </c>
      <c r="BY491" s="97">
        <f t="shared" si="986"/>
        <v>-5.5496554580278081</v>
      </c>
      <c r="BZ491" s="97">
        <f t="shared" si="987"/>
        <v>9.1069592988755232</v>
      </c>
      <c r="CA491" s="97">
        <f t="shared" si="988"/>
        <v>-14.65661475690333</v>
      </c>
      <c r="CB491" s="97">
        <f t="shared" si="989"/>
        <v>176.44269615915229</v>
      </c>
      <c r="CC491" s="97" t="s">
        <v>8053</v>
      </c>
      <c r="CD491" s="97" t="s">
        <v>8053</v>
      </c>
      <c r="CE491" s="97" t="s">
        <v>8053</v>
      </c>
      <c r="CF491" s="97">
        <f t="shared" si="990"/>
        <v>0</v>
      </c>
      <c r="CG491" s="97">
        <f t="shared" si="991"/>
        <v>0</v>
      </c>
      <c r="CH491" s="97">
        <f t="shared" si="992"/>
        <v>0</v>
      </c>
      <c r="CI491" s="97">
        <f t="shared" si="993"/>
        <v>0</v>
      </c>
      <c r="CJ491" s="97">
        <f t="shared" si="994"/>
        <v>0</v>
      </c>
      <c r="CK491" s="97">
        <f t="shared" si="995"/>
        <v>0</v>
      </c>
      <c r="CL491" s="97">
        <f>90-'C'!$F357</f>
        <v>112.639</v>
      </c>
      <c r="CM491" s="97">
        <v>7</v>
      </c>
      <c r="CN491" s="97"/>
      <c r="CO491" s="97"/>
      <c r="CP491" s="97">
        <f>$A485</f>
        <v>0</v>
      </c>
      <c r="CQ491" s="97"/>
      <c r="CR491" s="97" t="s">
        <v>8220</v>
      </c>
      <c r="CS491" s="97">
        <f t="shared" si="1006"/>
        <v>7</v>
      </c>
      <c r="CT491" s="97">
        <f t="shared" si="996"/>
        <v>34.31666666666667</v>
      </c>
      <c r="CU491" s="97">
        <f>'C'!F357</f>
        <v>-22.638999999999999</v>
      </c>
      <c r="CV491" s="97">
        <f t="shared" si="997"/>
        <v>3.1415926535897931</v>
      </c>
      <c r="CW491" s="97">
        <f t="shared" si="998"/>
        <v>1.7453292519943295E-2</v>
      </c>
      <c r="CX491" s="97">
        <f t="shared" si="999"/>
        <v>57.295779513082323</v>
      </c>
      <c r="CY491" s="97">
        <f t="shared" si="1000"/>
        <v>0.59893882164272083</v>
      </c>
      <c r="CZ491" s="97">
        <f t="shared" si="1001"/>
        <v>-0.39512508935899626</v>
      </c>
      <c r="DA491" s="97">
        <f t="shared" si="1002"/>
        <v>1.3019654634403508</v>
      </c>
      <c r="DB491" s="97">
        <f t="shared" si="1003"/>
        <v>-62.859689330771033</v>
      </c>
      <c r="DC491" s="97">
        <f t="shared" si="1004"/>
        <v>117.14031066922897</v>
      </c>
      <c r="DD491" s="97">
        <f t="shared" si="1005"/>
        <v>242.85968933077103</v>
      </c>
      <c r="DE491" s="97"/>
      <c r="DF491" s="97"/>
      <c r="DG491" s="97"/>
      <c r="DH491" s="97"/>
      <c r="DI491" s="97"/>
      <c r="DJ491" s="97"/>
      <c r="DK491" s="97"/>
      <c r="DL491" s="97"/>
      <c r="DM491" s="97"/>
      <c r="DN491" s="97"/>
      <c r="DO491" s="97"/>
    </row>
    <row r="492" spans="1:119" ht="30" customHeight="1" x14ac:dyDescent="0.2">
      <c r="A492" s="98">
        <f t="shared" si="929"/>
        <v>0</v>
      </c>
      <c r="B492" s="98">
        <f t="shared" si="930"/>
        <v>0</v>
      </c>
      <c r="C492" s="98">
        <f t="shared" si="931"/>
        <v>0</v>
      </c>
      <c r="D492" s="98">
        <f t="shared" si="932"/>
        <v>0.46140566138247752</v>
      </c>
      <c r="E492" s="98">
        <f t="shared" si="933"/>
        <v>0</v>
      </c>
      <c r="F492" s="98">
        <f t="shared" si="934"/>
        <v>0.46140566138247752</v>
      </c>
      <c r="G492" s="98">
        <f t="shared" si="935"/>
        <v>0</v>
      </c>
      <c r="H492" s="98">
        <f t="shared" si="936"/>
        <v>0</v>
      </c>
      <c r="I492" s="98">
        <f t="shared" si="937"/>
        <v>0</v>
      </c>
      <c r="J492" s="98">
        <f t="shared" si="938"/>
        <v>0</v>
      </c>
      <c r="K492" s="98">
        <f t="shared" si="939"/>
        <v>0</v>
      </c>
      <c r="L492" s="98">
        <f t="shared" si="940"/>
        <v>0</v>
      </c>
      <c r="M492" s="98">
        <f t="shared" si="941"/>
        <v>8</v>
      </c>
      <c r="N492" s="97"/>
      <c r="O492" s="97" t="s">
        <v>8186</v>
      </c>
      <c r="P492" s="97">
        <f>$B485</f>
        <v>0</v>
      </c>
      <c r="Q492" s="97"/>
      <c r="R492" s="97">
        <f t="shared" si="942"/>
        <v>105.87231873866266</v>
      </c>
      <c r="S492" s="97">
        <f t="shared" si="943"/>
        <v>117.27345959040076</v>
      </c>
      <c r="T492" s="97">
        <f t="shared" si="944"/>
        <v>-11.401140851738106</v>
      </c>
      <c r="U492" s="97" t="str">
        <f t="shared" si="945"/>
        <v>QSOS</v>
      </c>
      <c r="V492" s="97">
        <f t="shared" si="946"/>
        <v>242.72654040959924</v>
      </c>
      <c r="W492" s="97">
        <f t="shared" si="533"/>
        <v>480</v>
      </c>
      <c r="X492" s="97">
        <f>SIN((90-$Y$9)*$AE$8)*TAN($AE$9*$AE$8)/TAN((90-'C'!$F358)*$AE$8)</f>
        <v>-1.2177817717819384</v>
      </c>
      <c r="Y492" s="97">
        <f t="shared" si="947"/>
        <v>3.9313065427916092</v>
      </c>
      <c r="Z492" s="97">
        <f t="shared" si="948"/>
        <v>2.2206545302661578</v>
      </c>
      <c r="AA492" s="97">
        <f t="shared" si="949"/>
        <v>-33.25653869031045</v>
      </c>
      <c r="AB492" s="97">
        <f t="shared" si="950"/>
        <v>63.235932093769605</v>
      </c>
      <c r="AC492" s="97">
        <f t="shared" si="951"/>
        <v>-96.492470784080055</v>
      </c>
      <c r="AD492" s="97">
        <f t="shared" si="952"/>
        <v>150.02060659654083</v>
      </c>
      <c r="AE492" s="97">
        <f>(COS( 90.833*$AE$8)-SIN($Y$9*$AE$8)*SIN('C'!$F358*$AE$8))/COS($Y$9*$AE$8)/COS('C'!$F358*$AE$8)</f>
        <v>0.26707331857844596</v>
      </c>
      <c r="AF492" s="97">
        <f t="shared" si="953"/>
        <v>74.509813796902563</v>
      </c>
      <c r="AG492" s="97">
        <f>('C'!$E358+$AG$9+$AA$9/15)</f>
        <v>12.052777777777781</v>
      </c>
      <c r="AH492" s="97">
        <f t="shared" si="954"/>
        <v>0</v>
      </c>
      <c r="AI492" s="97">
        <f t="shared" si="955"/>
        <v>0</v>
      </c>
      <c r="AJ492" s="97">
        <f t="shared" si="956"/>
        <v>0</v>
      </c>
      <c r="AK492" s="97">
        <f t="shared" si="957"/>
        <v>0</v>
      </c>
      <c r="AL492" s="97">
        <f t="shared" si="958"/>
        <v>0</v>
      </c>
      <c r="AM492" s="97"/>
      <c r="AN492" s="97"/>
      <c r="AO492" s="97">
        <f t="shared" si="959"/>
        <v>0</v>
      </c>
      <c r="AP492" s="97">
        <f>SIN((90-$Y$9)*$AE$8)*TAN($AC$10*$AE$8)/TAN((90-'C'!$F358)*$AE$8)</f>
        <v>9.8453424194940103E-2</v>
      </c>
      <c r="AQ492" s="97">
        <f t="shared" si="960"/>
        <v>2.5695650812758871E-2</v>
      </c>
      <c r="AR492" s="97">
        <f t="shared" si="961"/>
        <v>1.0127663357422376</v>
      </c>
      <c r="AS492" s="97">
        <f t="shared" si="962"/>
        <v>5.5786692700992724</v>
      </c>
      <c r="AT492" s="97">
        <f t="shared" si="963"/>
        <v>-9.106959298875525</v>
      </c>
      <c r="AU492" s="97">
        <f t="shared" si="964"/>
        <v>14.685628568974797</v>
      </c>
      <c r="AV492" s="97">
        <f t="shared" si="965"/>
        <v>183.52829002877624</v>
      </c>
      <c r="AW492" s="97" t="s">
        <v>8053</v>
      </c>
      <c r="AX492" s="97" t="s">
        <v>8053</v>
      </c>
      <c r="AY492" s="97" t="s">
        <v>8053</v>
      </c>
      <c r="AZ492" s="97">
        <f t="shared" si="966"/>
        <v>11.07373587317946</v>
      </c>
      <c r="BA492" s="97">
        <f t="shared" si="967"/>
        <v>11.07373587317946</v>
      </c>
      <c r="BB492" s="97">
        <f t="shared" si="968"/>
        <v>0.46140566138247752</v>
      </c>
      <c r="BC492" s="97">
        <f t="shared" si="969"/>
        <v>0</v>
      </c>
      <c r="BD492" s="97">
        <f t="shared" si="970"/>
        <v>0</v>
      </c>
      <c r="BE492" s="97">
        <f t="shared" si="971"/>
        <v>0</v>
      </c>
      <c r="BF492" s="97">
        <f>SIN((90-$Y$9)*$AE$8)*TAN($AC$9*$AE$8)/TAN((90-'C'!$F358)*$AE$8)</f>
        <v>1.2177817717819388</v>
      </c>
      <c r="BG492" s="97">
        <f t="shared" si="972"/>
        <v>3.9313065427916136</v>
      </c>
      <c r="BH492" s="97">
        <f t="shared" si="973"/>
        <v>2.2206545302661587</v>
      </c>
      <c r="BI492" s="97">
        <f t="shared" si="974"/>
        <v>33.256538690310443</v>
      </c>
      <c r="BJ492" s="97">
        <f t="shared" si="975"/>
        <v>-63.235932093769613</v>
      </c>
      <c r="BK492" s="97">
        <f t="shared" si="976"/>
        <v>96.492470784080055</v>
      </c>
      <c r="BL492" s="97">
        <f t="shared" si="977"/>
        <v>209.97939340345917</v>
      </c>
      <c r="BM492" s="97" t="s">
        <v>8053</v>
      </c>
      <c r="BN492" s="97" t="s">
        <v>8053</v>
      </c>
      <c r="BO492" s="97" t="s">
        <v>8053</v>
      </c>
      <c r="BP492" s="97">
        <f t="shared" si="978"/>
        <v>0</v>
      </c>
      <c r="BQ492" s="97">
        <f t="shared" si="979"/>
        <v>0</v>
      </c>
      <c r="BR492" s="97">
        <f t="shared" si="980"/>
        <v>0</v>
      </c>
      <c r="BS492" s="97">
        <f t="shared" si="981"/>
        <v>0</v>
      </c>
      <c r="BT492" s="97">
        <f t="shared" si="982"/>
        <v>0</v>
      </c>
      <c r="BU492" s="97">
        <f t="shared" si="983"/>
        <v>0</v>
      </c>
      <c r="BV492" s="97">
        <f>SIN((90-$Y$9)*$AE$8)*TAN($AE$10*$AE$8)/TAN((90-'C'!$F358)*$AE$8)</f>
        <v>-9.845342419494009E-2</v>
      </c>
      <c r="BW492" s="97">
        <f t="shared" si="984"/>
        <v>2.5695650812758864E-2</v>
      </c>
      <c r="BX492" s="97">
        <f t="shared" si="985"/>
        <v>1.0127663357422376</v>
      </c>
      <c r="BY492" s="97">
        <f t="shared" si="986"/>
        <v>-5.5786692700992724</v>
      </c>
      <c r="BZ492" s="97">
        <f t="shared" si="987"/>
        <v>9.1069592988755232</v>
      </c>
      <c r="CA492" s="97">
        <f t="shared" si="988"/>
        <v>-14.685628568974796</v>
      </c>
      <c r="CB492" s="97">
        <f t="shared" si="989"/>
        <v>176.47170997122376</v>
      </c>
      <c r="CC492" s="97" t="s">
        <v>8053</v>
      </c>
      <c r="CD492" s="97" t="s">
        <v>8053</v>
      </c>
      <c r="CE492" s="97" t="s">
        <v>8053</v>
      </c>
      <c r="CF492" s="97">
        <f t="shared" si="990"/>
        <v>0</v>
      </c>
      <c r="CG492" s="97">
        <f t="shared" si="991"/>
        <v>0</v>
      </c>
      <c r="CH492" s="97">
        <f t="shared" si="992"/>
        <v>0</v>
      </c>
      <c r="CI492" s="97">
        <f t="shared" si="993"/>
        <v>0</v>
      </c>
      <c r="CJ492" s="97">
        <f t="shared" si="994"/>
        <v>0</v>
      </c>
      <c r="CK492" s="97">
        <f t="shared" si="995"/>
        <v>0</v>
      </c>
      <c r="CL492" s="97">
        <f>90-'C'!$F358</f>
        <v>112.745</v>
      </c>
      <c r="CM492" s="97">
        <v>8</v>
      </c>
      <c r="CN492" s="97"/>
      <c r="CO492" s="97" t="s">
        <v>8186</v>
      </c>
      <c r="CP492" s="97">
        <f>$B485</f>
        <v>0</v>
      </c>
      <c r="CQ492" s="97"/>
      <c r="CR492" s="97" t="s">
        <v>8220</v>
      </c>
      <c r="CS492" s="97">
        <f t="shared" si="1006"/>
        <v>8</v>
      </c>
      <c r="CT492" s="97">
        <f t="shared" si="996"/>
        <v>34.31666666666667</v>
      </c>
      <c r="CU492" s="97">
        <f>'C'!F358</f>
        <v>-22.745000000000001</v>
      </c>
      <c r="CV492" s="97">
        <f t="shared" si="997"/>
        <v>3.1415926535897931</v>
      </c>
      <c r="CW492" s="97">
        <f t="shared" si="998"/>
        <v>1.7453292519943295E-2</v>
      </c>
      <c r="CX492" s="97">
        <f t="shared" si="999"/>
        <v>57.295779513082323</v>
      </c>
      <c r="CY492" s="97">
        <f t="shared" si="1000"/>
        <v>0.59893882164272083</v>
      </c>
      <c r="CZ492" s="97">
        <f t="shared" si="1001"/>
        <v>-0.39697513836611026</v>
      </c>
      <c r="DA492" s="97">
        <f t="shared" si="1002"/>
        <v>1.3004415758038472</v>
      </c>
      <c r="DB492" s="97">
        <f t="shared" si="1003"/>
        <v>-62.726540409599238</v>
      </c>
      <c r="DC492" s="97">
        <f t="shared" si="1004"/>
        <v>117.27345959040076</v>
      </c>
      <c r="DD492" s="97">
        <f t="shared" si="1005"/>
        <v>242.72654040959924</v>
      </c>
      <c r="DE492" s="97"/>
      <c r="DF492" s="97"/>
      <c r="DG492" s="97"/>
      <c r="DH492" s="97"/>
      <c r="DI492" s="97"/>
      <c r="DJ492" s="97"/>
      <c r="DK492" s="97"/>
      <c r="DL492" s="97"/>
      <c r="DM492" s="97"/>
      <c r="DN492" s="97"/>
      <c r="DO492" s="97"/>
    </row>
    <row r="493" spans="1:119" ht="30" customHeight="1" x14ac:dyDescent="0.2">
      <c r="A493" s="98">
        <f t="shared" si="929"/>
        <v>0</v>
      </c>
      <c r="B493" s="98">
        <f t="shared" si="930"/>
        <v>0</v>
      </c>
      <c r="C493" s="98">
        <f t="shared" si="931"/>
        <v>0</v>
      </c>
      <c r="D493" s="98">
        <f t="shared" si="932"/>
        <v>0.46162270184498055</v>
      </c>
      <c r="E493" s="98">
        <f t="shared" si="933"/>
        <v>0</v>
      </c>
      <c r="F493" s="98">
        <f t="shared" si="934"/>
        <v>0.46162270184498055</v>
      </c>
      <c r="G493" s="98">
        <f t="shared" si="935"/>
        <v>0</v>
      </c>
      <c r="H493" s="98">
        <f t="shared" si="936"/>
        <v>0</v>
      </c>
      <c r="I493" s="98">
        <f t="shared" si="937"/>
        <v>0</v>
      </c>
      <c r="J493" s="98">
        <f t="shared" si="938"/>
        <v>0</v>
      </c>
      <c r="K493" s="98">
        <f t="shared" si="939"/>
        <v>0</v>
      </c>
      <c r="L493" s="98">
        <f t="shared" si="940"/>
        <v>0</v>
      </c>
      <c r="M493" s="98">
        <f t="shared" si="941"/>
        <v>9</v>
      </c>
      <c r="N493" s="97"/>
      <c r="O493" s="97"/>
      <c r="P493" s="97">
        <f>$G485</f>
        <v>0</v>
      </c>
      <c r="Q493" s="97"/>
      <c r="R493" s="97">
        <f t="shared" si="942"/>
        <v>105.87231873866266</v>
      </c>
      <c r="S493" s="97">
        <f t="shared" si="943"/>
        <v>117.39660961195236</v>
      </c>
      <c r="T493" s="97">
        <f t="shared" si="944"/>
        <v>-11.524290873289701</v>
      </c>
      <c r="U493" s="97" t="str">
        <f t="shared" si="945"/>
        <v>QSOS</v>
      </c>
      <c r="V493" s="97">
        <f t="shared" si="946"/>
        <v>242.60339038804764</v>
      </c>
      <c r="W493" s="97">
        <f t="shared" si="533"/>
        <v>481</v>
      </c>
      <c r="X493" s="97">
        <f>SIN((90-$Y$9)*$AE$8)*TAN($AE$9*$AE$8)/TAN((90-'C'!$F359)*$AE$8)</f>
        <v>-1.2236276169287126</v>
      </c>
      <c r="Y493" s="97">
        <f t="shared" si="947"/>
        <v>3.9313065427916092</v>
      </c>
      <c r="Z493" s="97">
        <f t="shared" si="948"/>
        <v>2.2206545302661578</v>
      </c>
      <c r="AA493" s="97">
        <f t="shared" si="949"/>
        <v>-33.437096484915465</v>
      </c>
      <c r="AB493" s="97">
        <f t="shared" si="950"/>
        <v>63.235932093769605</v>
      </c>
      <c r="AC493" s="97">
        <f t="shared" si="951"/>
        <v>-96.673028578685063</v>
      </c>
      <c r="AD493" s="97">
        <f t="shared" si="952"/>
        <v>150.20116439114585</v>
      </c>
      <c r="AE493" s="97">
        <f>(COS( 90.833*$AE$8)-SIN($Y$9*$AE$8)*SIN('C'!$F359*$AE$8))/COS($Y$9*$AE$8)/COS('C'!$F359*$AE$8)</f>
        <v>0.26843327633582337</v>
      </c>
      <c r="AF493" s="97">
        <f t="shared" si="953"/>
        <v>74.428941084593149</v>
      </c>
      <c r="AG493" s="97">
        <f>('C'!$E359+$AG$9+$AA$9/15)</f>
        <v>12.059777777777779</v>
      </c>
      <c r="AH493" s="97">
        <f t="shared" si="954"/>
        <v>0</v>
      </c>
      <c r="AI493" s="97">
        <f t="shared" si="955"/>
        <v>0</v>
      </c>
      <c r="AJ493" s="97">
        <f t="shared" si="956"/>
        <v>0</v>
      </c>
      <c r="AK493" s="97">
        <f t="shared" si="957"/>
        <v>0</v>
      </c>
      <c r="AL493" s="97">
        <f t="shared" si="958"/>
        <v>0</v>
      </c>
      <c r="AM493" s="97"/>
      <c r="AN493" s="97"/>
      <c r="AO493" s="97">
        <f t="shared" si="959"/>
        <v>0</v>
      </c>
      <c r="AP493" s="97">
        <f>SIN((90-$Y$9)*$AE$8)*TAN($AC$10*$AE$8)/TAN((90-'C'!$F359)*$AE$8)</f>
        <v>9.8926040459487344E-2</v>
      </c>
      <c r="AQ493" s="97">
        <f t="shared" si="960"/>
        <v>2.5695650812758871E-2</v>
      </c>
      <c r="AR493" s="97">
        <f t="shared" si="961"/>
        <v>1.0127663357422376</v>
      </c>
      <c r="AS493" s="97">
        <f t="shared" si="962"/>
        <v>5.6055347035981455</v>
      </c>
      <c r="AT493" s="97">
        <f t="shared" si="963"/>
        <v>-9.106959298875525</v>
      </c>
      <c r="AU493" s="97">
        <f t="shared" si="964"/>
        <v>14.712494002473671</v>
      </c>
      <c r="AV493" s="97">
        <f t="shared" si="965"/>
        <v>183.50142459527737</v>
      </c>
      <c r="AW493" s="97" t="s">
        <v>8053</v>
      </c>
      <c r="AX493" s="97" t="s">
        <v>8053</v>
      </c>
      <c r="AY493" s="97" t="s">
        <v>8053</v>
      </c>
      <c r="AZ493" s="97">
        <f t="shared" si="966"/>
        <v>11.078944844279533</v>
      </c>
      <c r="BA493" s="97">
        <f t="shared" si="967"/>
        <v>11.078944844279533</v>
      </c>
      <c r="BB493" s="97">
        <f t="shared" si="968"/>
        <v>0.46162270184498055</v>
      </c>
      <c r="BC493" s="97">
        <f t="shared" si="969"/>
        <v>0</v>
      </c>
      <c r="BD493" s="97">
        <f t="shared" si="970"/>
        <v>0</v>
      </c>
      <c r="BE493" s="97">
        <f t="shared" si="971"/>
        <v>0</v>
      </c>
      <c r="BF493" s="97">
        <f>SIN((90-$Y$9)*$AE$8)*TAN($AC$9*$AE$8)/TAN((90-'C'!$F359)*$AE$8)</f>
        <v>1.223627616928713</v>
      </c>
      <c r="BG493" s="97">
        <f t="shared" si="972"/>
        <v>3.9313065427916136</v>
      </c>
      <c r="BH493" s="97">
        <f t="shared" si="973"/>
        <v>2.2206545302661587</v>
      </c>
      <c r="BI493" s="97">
        <f t="shared" si="974"/>
        <v>33.437096484915457</v>
      </c>
      <c r="BJ493" s="97">
        <f t="shared" si="975"/>
        <v>-63.235932093769613</v>
      </c>
      <c r="BK493" s="97">
        <f t="shared" si="976"/>
        <v>96.673028578685063</v>
      </c>
      <c r="BL493" s="97">
        <f t="shared" si="977"/>
        <v>209.79883560885415</v>
      </c>
      <c r="BM493" s="97" t="s">
        <v>8053</v>
      </c>
      <c r="BN493" s="97" t="s">
        <v>8053</v>
      </c>
      <c r="BO493" s="97" t="s">
        <v>8053</v>
      </c>
      <c r="BP493" s="97">
        <f t="shared" si="978"/>
        <v>0</v>
      </c>
      <c r="BQ493" s="97">
        <f t="shared" si="979"/>
        <v>0</v>
      </c>
      <c r="BR493" s="97">
        <f t="shared" si="980"/>
        <v>0</v>
      </c>
      <c r="BS493" s="97">
        <f t="shared" si="981"/>
        <v>0</v>
      </c>
      <c r="BT493" s="97">
        <f t="shared" si="982"/>
        <v>0</v>
      </c>
      <c r="BU493" s="97">
        <f t="shared" si="983"/>
        <v>0</v>
      </c>
      <c r="BV493" s="97">
        <f>SIN((90-$Y$9)*$AE$8)*TAN($AE$10*$AE$8)/TAN((90-'C'!$F359)*$AE$8)</f>
        <v>-9.892604045948733E-2</v>
      </c>
      <c r="BW493" s="97">
        <f t="shared" si="984"/>
        <v>2.5695650812758864E-2</v>
      </c>
      <c r="BX493" s="97">
        <f t="shared" si="985"/>
        <v>1.0127663357422376</v>
      </c>
      <c r="BY493" s="97">
        <f t="shared" si="986"/>
        <v>-5.6055347035981447</v>
      </c>
      <c r="BZ493" s="97">
        <f t="shared" si="987"/>
        <v>9.1069592988755232</v>
      </c>
      <c r="CA493" s="97">
        <f t="shared" si="988"/>
        <v>-14.712494002473669</v>
      </c>
      <c r="CB493" s="97">
        <f t="shared" si="989"/>
        <v>176.49857540472263</v>
      </c>
      <c r="CC493" s="97" t="s">
        <v>8053</v>
      </c>
      <c r="CD493" s="97" t="s">
        <v>8053</v>
      </c>
      <c r="CE493" s="97" t="s">
        <v>8053</v>
      </c>
      <c r="CF493" s="97">
        <f t="shared" si="990"/>
        <v>0</v>
      </c>
      <c r="CG493" s="97">
        <f t="shared" si="991"/>
        <v>0</v>
      </c>
      <c r="CH493" s="97">
        <f t="shared" si="992"/>
        <v>0</v>
      </c>
      <c r="CI493" s="97">
        <f t="shared" si="993"/>
        <v>0</v>
      </c>
      <c r="CJ493" s="97">
        <f t="shared" si="994"/>
        <v>0</v>
      </c>
      <c r="CK493" s="97">
        <f t="shared" si="995"/>
        <v>0</v>
      </c>
      <c r="CL493" s="97">
        <f>90-'C'!$F359</f>
        <v>112.843</v>
      </c>
      <c r="CM493" s="97">
        <v>9</v>
      </c>
      <c r="CN493" s="97"/>
      <c r="CO493" s="97"/>
      <c r="CP493" s="97">
        <f>$G485</f>
        <v>0</v>
      </c>
      <c r="CQ493" s="97"/>
      <c r="CR493" s="97" t="s">
        <v>8220</v>
      </c>
      <c r="CS493" s="97">
        <f t="shared" si="1006"/>
        <v>9</v>
      </c>
      <c r="CT493" s="97">
        <f t="shared" si="996"/>
        <v>34.31666666666667</v>
      </c>
      <c r="CU493" s="97">
        <f>'C'!F359</f>
        <v>-22.843</v>
      </c>
      <c r="CV493" s="97">
        <f t="shared" si="997"/>
        <v>3.1415926535897931</v>
      </c>
      <c r="CW493" s="97">
        <f t="shared" si="998"/>
        <v>1.7453292519943295E-2</v>
      </c>
      <c r="CX493" s="97">
        <f t="shared" si="999"/>
        <v>57.295779513082323</v>
      </c>
      <c r="CY493" s="97">
        <f t="shared" si="1000"/>
        <v>0.59893882164272083</v>
      </c>
      <c r="CZ493" s="97">
        <f t="shared" si="1001"/>
        <v>-0.39868556103306468</v>
      </c>
      <c r="DA493" s="97">
        <f t="shared" si="1002"/>
        <v>1.2990300806990298</v>
      </c>
      <c r="DB493" s="97">
        <f t="shared" si="1003"/>
        <v>-62.60339038804765</v>
      </c>
      <c r="DC493" s="97">
        <f t="shared" si="1004"/>
        <v>117.39660961195236</v>
      </c>
      <c r="DD493" s="97">
        <f t="shared" si="1005"/>
        <v>242.60339038804764</v>
      </c>
      <c r="DE493" s="97"/>
      <c r="DF493" s="97"/>
      <c r="DG493" s="97"/>
      <c r="DH493" s="97"/>
      <c r="DI493" s="97"/>
      <c r="DJ493" s="97"/>
      <c r="DK493" s="97"/>
      <c r="DL493" s="97"/>
      <c r="DM493" s="97"/>
      <c r="DN493" s="97"/>
      <c r="DO493" s="97"/>
    </row>
    <row r="494" spans="1:119" ht="30" customHeight="1" x14ac:dyDescent="0.2">
      <c r="A494" s="98">
        <f t="shared" si="929"/>
        <v>0</v>
      </c>
      <c r="B494" s="98">
        <f t="shared" si="930"/>
        <v>0</v>
      </c>
      <c r="C494" s="98">
        <f t="shared" si="931"/>
        <v>0</v>
      </c>
      <c r="D494" s="98">
        <f t="shared" si="932"/>
        <v>0.46184497332433277</v>
      </c>
      <c r="E494" s="98">
        <f t="shared" si="933"/>
        <v>0</v>
      </c>
      <c r="F494" s="98">
        <f t="shared" si="934"/>
        <v>0.46184497332433277</v>
      </c>
      <c r="G494" s="98">
        <f t="shared" si="935"/>
        <v>0</v>
      </c>
      <c r="H494" s="98">
        <f t="shared" si="936"/>
        <v>0</v>
      </c>
      <c r="I494" s="98">
        <f t="shared" si="937"/>
        <v>0</v>
      </c>
      <c r="J494" s="98">
        <f t="shared" si="938"/>
        <v>0</v>
      </c>
      <c r="K494" s="98">
        <f t="shared" si="939"/>
        <v>0</v>
      </c>
      <c r="L494" s="98">
        <f t="shared" si="940"/>
        <v>0</v>
      </c>
      <c r="M494" s="98">
        <f t="shared" si="941"/>
        <v>10</v>
      </c>
      <c r="N494" s="97"/>
      <c r="O494" s="97"/>
      <c r="P494" s="97">
        <f>$H485</f>
        <v>0</v>
      </c>
      <c r="Q494" s="97"/>
      <c r="R494" s="97">
        <f t="shared" si="942"/>
        <v>105.87231873866266</v>
      </c>
      <c r="S494" s="97">
        <f t="shared" si="943"/>
        <v>117.51100661513712</v>
      </c>
      <c r="T494" s="97">
        <f t="shared" si="944"/>
        <v>-11.638687876474464</v>
      </c>
      <c r="U494" s="97" t="str">
        <f t="shared" si="945"/>
        <v>QSOS</v>
      </c>
      <c r="V494" s="97">
        <f t="shared" si="946"/>
        <v>242.48899338486288</v>
      </c>
      <c r="W494" s="97">
        <f t="shared" si="533"/>
        <v>482</v>
      </c>
      <c r="X494" s="97">
        <f>SIN((90-$Y$9)*$AE$8)*TAN($AE$9*$AE$8)/TAN((90-'C'!$F360)*$AE$8)</f>
        <v>-1.2290634488974219</v>
      </c>
      <c r="Y494" s="97">
        <f t="shared" si="947"/>
        <v>3.9313065427916092</v>
      </c>
      <c r="Z494" s="97">
        <f t="shared" si="948"/>
        <v>2.2206545302661578</v>
      </c>
      <c r="AA494" s="97">
        <f t="shared" si="949"/>
        <v>-33.605328128109903</v>
      </c>
      <c r="AB494" s="97">
        <f t="shared" si="950"/>
        <v>63.235932093769605</v>
      </c>
      <c r="AC494" s="97">
        <f t="shared" si="951"/>
        <v>-96.841260221879509</v>
      </c>
      <c r="AD494" s="97">
        <f t="shared" si="952"/>
        <v>150.3693960343403</v>
      </c>
      <c r="AE494" s="97">
        <f>(COS( 90.833*$AE$8)-SIN($Y$9*$AE$8)*SIN('C'!$F360*$AE$8))/COS($Y$9*$AE$8)/COS('C'!$F360*$AE$8)</f>
        <v>0.26969779993921972</v>
      </c>
      <c r="AF494" s="97">
        <f t="shared" si="953"/>
        <v>74.353715015847783</v>
      </c>
      <c r="AG494" s="97">
        <f>('C'!$E360+$AG$9+$AA$9/15)</f>
        <v>12.066777777777776</v>
      </c>
      <c r="AH494" s="97">
        <f t="shared" si="954"/>
        <v>0</v>
      </c>
      <c r="AI494" s="97">
        <f t="shared" si="955"/>
        <v>0</v>
      </c>
      <c r="AJ494" s="97">
        <f t="shared" si="956"/>
        <v>0</v>
      </c>
      <c r="AK494" s="97">
        <f t="shared" si="957"/>
        <v>0</v>
      </c>
      <c r="AL494" s="97">
        <f t="shared" si="958"/>
        <v>0</v>
      </c>
      <c r="AM494" s="97"/>
      <c r="AN494" s="97"/>
      <c r="AO494" s="97">
        <f t="shared" si="959"/>
        <v>0</v>
      </c>
      <c r="AP494" s="97">
        <f>SIN((90-$Y$9)*$AE$8)*TAN($AC$10*$AE$8)/TAN((90-'C'!$F360)*$AE$8)</f>
        <v>9.936550858347204E-2</v>
      </c>
      <c r="AQ494" s="97">
        <f t="shared" si="960"/>
        <v>2.5695650812758871E-2</v>
      </c>
      <c r="AR494" s="97">
        <f t="shared" si="961"/>
        <v>1.0127663357422376</v>
      </c>
      <c r="AS494" s="97">
        <f t="shared" si="962"/>
        <v>5.6305169710313256</v>
      </c>
      <c r="AT494" s="97">
        <f t="shared" si="963"/>
        <v>-9.106959298875525</v>
      </c>
      <c r="AU494" s="97">
        <f t="shared" si="964"/>
        <v>14.73747626990685</v>
      </c>
      <c r="AV494" s="97">
        <f t="shared" si="965"/>
        <v>183.47644232784421</v>
      </c>
      <c r="AW494" s="97" t="s">
        <v>8053</v>
      </c>
      <c r="AX494" s="97" t="s">
        <v>8053</v>
      </c>
      <c r="AY494" s="97" t="s">
        <v>8053</v>
      </c>
      <c r="AZ494" s="97">
        <f t="shared" si="966"/>
        <v>11.084279359783986</v>
      </c>
      <c r="BA494" s="97">
        <f t="shared" si="967"/>
        <v>11.084279359783986</v>
      </c>
      <c r="BB494" s="97">
        <f t="shared" si="968"/>
        <v>0.46184497332433277</v>
      </c>
      <c r="BC494" s="97">
        <f t="shared" si="969"/>
        <v>0</v>
      </c>
      <c r="BD494" s="97">
        <f t="shared" si="970"/>
        <v>0</v>
      </c>
      <c r="BE494" s="97">
        <f t="shared" si="971"/>
        <v>0</v>
      </c>
      <c r="BF494" s="97">
        <f>SIN((90-$Y$9)*$AE$8)*TAN($AC$9*$AE$8)/TAN((90-'C'!$F360)*$AE$8)</f>
        <v>1.2290634488974226</v>
      </c>
      <c r="BG494" s="97">
        <f t="shared" si="972"/>
        <v>3.9313065427916136</v>
      </c>
      <c r="BH494" s="97">
        <f t="shared" si="973"/>
        <v>2.2206545302661587</v>
      </c>
      <c r="BI494" s="97">
        <f t="shared" si="974"/>
        <v>33.605328128109903</v>
      </c>
      <c r="BJ494" s="97">
        <f t="shared" si="975"/>
        <v>-63.235932093769613</v>
      </c>
      <c r="BK494" s="97">
        <f t="shared" si="976"/>
        <v>96.841260221879509</v>
      </c>
      <c r="BL494" s="97">
        <f t="shared" si="977"/>
        <v>209.6306039656597</v>
      </c>
      <c r="BM494" s="97" t="s">
        <v>8053</v>
      </c>
      <c r="BN494" s="97" t="s">
        <v>8053</v>
      </c>
      <c r="BO494" s="97" t="s">
        <v>8053</v>
      </c>
      <c r="BP494" s="97">
        <f t="shared" si="978"/>
        <v>0</v>
      </c>
      <c r="BQ494" s="97">
        <f t="shared" si="979"/>
        <v>0</v>
      </c>
      <c r="BR494" s="97">
        <f t="shared" si="980"/>
        <v>0</v>
      </c>
      <c r="BS494" s="97">
        <f t="shared" si="981"/>
        <v>0</v>
      </c>
      <c r="BT494" s="97">
        <f t="shared" si="982"/>
        <v>0</v>
      </c>
      <c r="BU494" s="97">
        <f t="shared" si="983"/>
        <v>0</v>
      </c>
      <c r="BV494" s="97">
        <f>SIN((90-$Y$9)*$AE$8)*TAN($AE$10*$AE$8)/TAN((90-'C'!$F360)*$AE$8)</f>
        <v>-9.9365508583472012E-2</v>
      </c>
      <c r="BW494" s="97">
        <f t="shared" si="984"/>
        <v>2.5695650812758864E-2</v>
      </c>
      <c r="BX494" s="97">
        <f t="shared" si="985"/>
        <v>1.0127663357422376</v>
      </c>
      <c r="BY494" s="97">
        <f t="shared" si="986"/>
        <v>-5.6305169710313239</v>
      </c>
      <c r="BZ494" s="97">
        <f t="shared" si="987"/>
        <v>9.1069592988755232</v>
      </c>
      <c r="CA494" s="97">
        <f t="shared" si="988"/>
        <v>-14.737476269906846</v>
      </c>
      <c r="CB494" s="97">
        <f t="shared" si="989"/>
        <v>176.52355767215579</v>
      </c>
      <c r="CC494" s="97" t="s">
        <v>8053</v>
      </c>
      <c r="CD494" s="97" t="s">
        <v>8053</v>
      </c>
      <c r="CE494" s="97" t="s">
        <v>8053</v>
      </c>
      <c r="CF494" s="97">
        <f t="shared" si="990"/>
        <v>0</v>
      </c>
      <c r="CG494" s="97">
        <f t="shared" si="991"/>
        <v>0</v>
      </c>
      <c r="CH494" s="97">
        <f t="shared" si="992"/>
        <v>0</v>
      </c>
      <c r="CI494" s="97">
        <f t="shared" si="993"/>
        <v>0</v>
      </c>
      <c r="CJ494" s="97">
        <f t="shared" si="994"/>
        <v>0</v>
      </c>
      <c r="CK494" s="97">
        <f t="shared" si="995"/>
        <v>0</v>
      </c>
      <c r="CL494" s="97">
        <f>90-'C'!$F360</f>
        <v>112.934</v>
      </c>
      <c r="CM494" s="97">
        <v>10</v>
      </c>
      <c r="CN494" s="97"/>
      <c r="CO494" s="97"/>
      <c r="CP494" s="97">
        <f>$H485</f>
        <v>0</v>
      </c>
      <c r="CQ494" s="97"/>
      <c r="CR494" s="97" t="s">
        <v>8220</v>
      </c>
      <c r="CS494" s="97">
        <f t="shared" si="1006"/>
        <v>10</v>
      </c>
      <c r="CT494" s="97">
        <f t="shared" si="996"/>
        <v>34.31666666666667</v>
      </c>
      <c r="CU494" s="97">
        <f>'C'!F360</f>
        <v>-22.934000000000001</v>
      </c>
      <c r="CV494" s="97">
        <f t="shared" si="997"/>
        <v>3.1415926535897931</v>
      </c>
      <c r="CW494" s="97">
        <f t="shared" si="998"/>
        <v>1.7453292519943295E-2</v>
      </c>
      <c r="CX494" s="97">
        <f t="shared" si="999"/>
        <v>57.295779513082323</v>
      </c>
      <c r="CY494" s="97">
        <f t="shared" si="1000"/>
        <v>0.59893882164272083</v>
      </c>
      <c r="CZ494" s="97">
        <f t="shared" si="1001"/>
        <v>-0.40027381065237955</v>
      </c>
      <c r="DA494" s="97">
        <f t="shared" si="1002"/>
        <v>1.2977171381160917</v>
      </c>
      <c r="DB494" s="97">
        <f t="shared" si="1003"/>
        <v>-62.488993384862887</v>
      </c>
      <c r="DC494" s="97">
        <f t="shared" si="1004"/>
        <v>117.51100661513712</v>
      </c>
      <c r="DD494" s="97">
        <f t="shared" si="1005"/>
        <v>242.48899338486288</v>
      </c>
      <c r="DE494" s="97"/>
      <c r="DF494" s="97"/>
      <c r="DG494" s="97"/>
      <c r="DH494" s="97"/>
      <c r="DI494" s="97"/>
      <c r="DJ494" s="97"/>
      <c r="DK494" s="97"/>
      <c r="DL494" s="97"/>
      <c r="DM494" s="97"/>
      <c r="DN494" s="97"/>
      <c r="DO494" s="97"/>
    </row>
    <row r="495" spans="1:119" ht="30" customHeight="1" x14ac:dyDescent="0.2">
      <c r="A495" s="98">
        <f t="shared" si="929"/>
        <v>0</v>
      </c>
      <c r="B495" s="98">
        <f t="shared" si="930"/>
        <v>0</v>
      </c>
      <c r="C495" s="98">
        <f t="shared" si="931"/>
        <v>0</v>
      </c>
      <c r="D495" s="98">
        <f t="shared" si="932"/>
        <v>0.46211416408244427</v>
      </c>
      <c r="E495" s="98">
        <f t="shared" si="933"/>
        <v>0</v>
      </c>
      <c r="F495" s="98">
        <f t="shared" si="934"/>
        <v>0.46211416408244427</v>
      </c>
      <c r="G495" s="98">
        <f t="shared" si="935"/>
        <v>0</v>
      </c>
      <c r="H495" s="98">
        <f t="shared" si="936"/>
        <v>0</v>
      </c>
      <c r="I495" s="98">
        <f t="shared" si="937"/>
        <v>0</v>
      </c>
      <c r="J495" s="98">
        <f t="shared" si="938"/>
        <v>0</v>
      </c>
      <c r="K495" s="98">
        <f t="shared" si="939"/>
        <v>0</v>
      </c>
      <c r="L495" s="98">
        <f t="shared" si="940"/>
        <v>0</v>
      </c>
      <c r="M495" s="98">
        <f t="shared" si="941"/>
        <v>11</v>
      </c>
      <c r="N495" s="97" t="s">
        <v>8187</v>
      </c>
      <c r="O495" s="97"/>
      <c r="P495" s="97"/>
      <c r="Q495" s="97"/>
      <c r="R495" s="97">
        <f t="shared" si="942"/>
        <v>105.87231873866266</v>
      </c>
      <c r="S495" s="97">
        <f t="shared" si="943"/>
        <v>117.61664121736999</v>
      </c>
      <c r="T495" s="97">
        <f t="shared" si="944"/>
        <v>-11.744322478707332</v>
      </c>
      <c r="U495" s="97" t="str">
        <f t="shared" si="945"/>
        <v>QSOS</v>
      </c>
      <c r="V495" s="97">
        <f t="shared" si="946"/>
        <v>242.38335878263001</v>
      </c>
      <c r="W495" s="97">
        <f t="shared" si="533"/>
        <v>483</v>
      </c>
      <c r="X495" s="97">
        <f>SIN((90-$Y$9)*$AE$8)*TAN($AE$9*$AE$8)/TAN((90-'C'!$F361)*$AE$8)</f>
        <v>-1.2340876278849116</v>
      </c>
      <c r="Y495" s="97">
        <f t="shared" si="947"/>
        <v>3.9313065427916092</v>
      </c>
      <c r="Z495" s="97">
        <f t="shared" si="948"/>
        <v>2.2206545302661578</v>
      </c>
      <c r="AA495" s="97">
        <f t="shared" si="949"/>
        <v>-33.761112071523591</v>
      </c>
      <c r="AB495" s="97">
        <f t="shared" si="950"/>
        <v>63.235932093769605</v>
      </c>
      <c r="AC495" s="97">
        <f t="shared" si="951"/>
        <v>-96.997044165293204</v>
      </c>
      <c r="AD495" s="97">
        <f t="shared" si="952"/>
        <v>150.52517997775399</v>
      </c>
      <c r="AE495" s="97">
        <f>(COS( 90.833*$AE$8)-SIN($Y$9*$AE$8)*SIN('C'!$F361*$AE$8))/COS($Y$9*$AE$8)/COS('C'!$F361*$AE$8)</f>
        <v>0.2708665189499701</v>
      </c>
      <c r="AF495" s="97">
        <f t="shared" si="953"/>
        <v>74.284163725379443</v>
      </c>
      <c r="AG495" s="97">
        <f>('C'!$E361+$AG$9+$AA$9/15)</f>
        <v>12.074777777777779</v>
      </c>
      <c r="AH495" s="97">
        <f t="shared" si="954"/>
        <v>0</v>
      </c>
      <c r="AI495" s="97">
        <f t="shared" si="955"/>
        <v>0</v>
      </c>
      <c r="AJ495" s="97">
        <f t="shared" si="956"/>
        <v>0</v>
      </c>
      <c r="AK495" s="97">
        <f t="shared" si="957"/>
        <v>0</v>
      </c>
      <c r="AL495" s="97">
        <f t="shared" si="958"/>
        <v>0</v>
      </c>
      <c r="AM495" s="97"/>
      <c r="AN495" s="97"/>
      <c r="AO495" s="97">
        <f t="shared" si="959"/>
        <v>0</v>
      </c>
      <c r="AP495" s="97">
        <f>SIN((90-$Y$9)*$AE$8)*TAN($AC$10*$AE$8)/TAN((90-'C'!$F361)*$AE$8)</f>
        <v>9.9771695994507775E-2</v>
      </c>
      <c r="AQ495" s="97">
        <f t="shared" si="960"/>
        <v>2.5695650812758871E-2</v>
      </c>
      <c r="AR495" s="97">
        <f t="shared" si="961"/>
        <v>1.0127663357422376</v>
      </c>
      <c r="AS495" s="97">
        <f t="shared" si="962"/>
        <v>5.6536082981112292</v>
      </c>
      <c r="AT495" s="97">
        <f t="shared" si="963"/>
        <v>-9.106959298875525</v>
      </c>
      <c r="AU495" s="97">
        <f t="shared" si="964"/>
        <v>14.760567596986753</v>
      </c>
      <c r="AV495" s="97">
        <f t="shared" si="965"/>
        <v>183.45335100076429</v>
      </c>
      <c r="AW495" s="97" t="s">
        <v>8053</v>
      </c>
      <c r="AX495" s="97" t="s">
        <v>8053</v>
      </c>
      <c r="AY495" s="97" t="s">
        <v>8053</v>
      </c>
      <c r="AZ495" s="97">
        <f t="shared" si="966"/>
        <v>11.090739937978663</v>
      </c>
      <c r="BA495" s="97">
        <f t="shared" si="967"/>
        <v>11.090739937978663</v>
      </c>
      <c r="BB495" s="97">
        <f t="shared" si="968"/>
        <v>0.46211416408244427</v>
      </c>
      <c r="BC495" s="97">
        <f t="shared" si="969"/>
        <v>0</v>
      </c>
      <c r="BD495" s="97">
        <f t="shared" si="970"/>
        <v>0</v>
      </c>
      <c r="BE495" s="97">
        <f t="shared" si="971"/>
        <v>0</v>
      </c>
      <c r="BF495" s="97">
        <f>SIN((90-$Y$9)*$AE$8)*TAN($AC$9*$AE$8)/TAN((90-'C'!$F361)*$AE$8)</f>
        <v>1.2340876278849122</v>
      </c>
      <c r="BG495" s="97">
        <f t="shared" si="972"/>
        <v>3.9313065427916136</v>
      </c>
      <c r="BH495" s="97">
        <f t="shared" si="973"/>
        <v>2.2206545302661587</v>
      </c>
      <c r="BI495" s="97">
        <f t="shared" si="974"/>
        <v>33.761112071523598</v>
      </c>
      <c r="BJ495" s="97">
        <f t="shared" si="975"/>
        <v>-63.235932093769613</v>
      </c>
      <c r="BK495" s="97">
        <f t="shared" si="976"/>
        <v>96.997044165293204</v>
      </c>
      <c r="BL495" s="97">
        <f t="shared" si="977"/>
        <v>209.47482002224601</v>
      </c>
      <c r="BM495" s="97" t="s">
        <v>8053</v>
      </c>
      <c r="BN495" s="97" t="s">
        <v>8053</v>
      </c>
      <c r="BO495" s="97" t="s">
        <v>8053</v>
      </c>
      <c r="BP495" s="97">
        <f t="shared" si="978"/>
        <v>0</v>
      </c>
      <c r="BQ495" s="97">
        <f t="shared" si="979"/>
        <v>0</v>
      </c>
      <c r="BR495" s="97">
        <f t="shared" si="980"/>
        <v>0</v>
      </c>
      <c r="BS495" s="97">
        <f t="shared" si="981"/>
        <v>0</v>
      </c>
      <c r="BT495" s="97">
        <f t="shared" si="982"/>
        <v>0</v>
      </c>
      <c r="BU495" s="97">
        <f t="shared" si="983"/>
        <v>0</v>
      </c>
      <c r="BV495" s="97">
        <f>SIN((90-$Y$9)*$AE$8)*TAN($AE$10*$AE$8)/TAN((90-'C'!$F361)*$AE$8)</f>
        <v>-9.9771695994507748E-2</v>
      </c>
      <c r="BW495" s="97">
        <f t="shared" si="984"/>
        <v>2.5695650812758864E-2</v>
      </c>
      <c r="BX495" s="97">
        <f t="shared" si="985"/>
        <v>1.0127663357422376</v>
      </c>
      <c r="BY495" s="97">
        <f t="shared" si="986"/>
        <v>-5.6536082981112292</v>
      </c>
      <c r="BZ495" s="97">
        <f t="shared" si="987"/>
        <v>9.1069592988755232</v>
      </c>
      <c r="CA495" s="97">
        <f t="shared" si="988"/>
        <v>-14.760567596986753</v>
      </c>
      <c r="CB495" s="97">
        <f t="shared" si="989"/>
        <v>176.54664899923571</v>
      </c>
      <c r="CC495" s="97" t="s">
        <v>8053</v>
      </c>
      <c r="CD495" s="97" t="s">
        <v>8053</v>
      </c>
      <c r="CE495" s="97" t="s">
        <v>8053</v>
      </c>
      <c r="CF495" s="97">
        <f t="shared" si="990"/>
        <v>0</v>
      </c>
      <c r="CG495" s="97">
        <f t="shared" si="991"/>
        <v>0</v>
      </c>
      <c r="CH495" s="97">
        <f t="shared" si="992"/>
        <v>0</v>
      </c>
      <c r="CI495" s="97">
        <f t="shared" si="993"/>
        <v>0</v>
      </c>
      <c r="CJ495" s="97">
        <f t="shared" si="994"/>
        <v>0</v>
      </c>
      <c r="CK495" s="97">
        <f t="shared" si="995"/>
        <v>0</v>
      </c>
      <c r="CL495" s="97">
        <f>90-'C'!$F361</f>
        <v>113.018</v>
      </c>
      <c r="CM495" s="97">
        <v>11</v>
      </c>
      <c r="CN495" s="97" t="s">
        <v>8187</v>
      </c>
      <c r="CO495" s="97"/>
      <c r="CP495" s="97"/>
      <c r="CQ495" s="97"/>
      <c r="CR495" s="97" t="s">
        <v>8220</v>
      </c>
      <c r="CS495" s="97">
        <f t="shared" si="1006"/>
        <v>11</v>
      </c>
      <c r="CT495" s="97">
        <f t="shared" si="996"/>
        <v>34.31666666666667</v>
      </c>
      <c r="CU495" s="97">
        <f>'C'!F361</f>
        <v>-23.018000000000001</v>
      </c>
      <c r="CV495" s="97">
        <f t="shared" si="997"/>
        <v>3.1415926535897931</v>
      </c>
      <c r="CW495" s="97">
        <f t="shared" si="998"/>
        <v>1.7453292519943295E-2</v>
      </c>
      <c r="CX495" s="97">
        <f t="shared" si="999"/>
        <v>57.295779513082323</v>
      </c>
      <c r="CY495" s="97">
        <f t="shared" si="1000"/>
        <v>0.59893882164272083</v>
      </c>
      <c r="CZ495" s="97">
        <f t="shared" si="1001"/>
        <v>-0.40173988722405479</v>
      </c>
      <c r="DA495" s="97">
        <f t="shared" si="1002"/>
        <v>1.2965032390984081</v>
      </c>
      <c r="DB495" s="97">
        <f t="shared" si="1003"/>
        <v>-62.383358782630012</v>
      </c>
      <c r="DC495" s="97">
        <f t="shared" si="1004"/>
        <v>117.61664121736999</v>
      </c>
      <c r="DD495" s="97">
        <f t="shared" si="1005"/>
        <v>242.38335878263001</v>
      </c>
      <c r="DE495" s="97"/>
      <c r="DF495" s="97"/>
      <c r="DG495" s="97"/>
      <c r="DH495" s="97"/>
      <c r="DI495" s="97"/>
      <c r="DJ495" s="97"/>
      <c r="DK495" s="97"/>
      <c r="DL495" s="97"/>
      <c r="DM495" s="97"/>
      <c r="DN495" s="97"/>
      <c r="DO495" s="97"/>
    </row>
    <row r="496" spans="1:119" ht="30" customHeight="1" x14ac:dyDescent="0.2">
      <c r="A496" s="98">
        <f t="shared" si="929"/>
        <v>0</v>
      </c>
      <c r="B496" s="98">
        <f t="shared" si="930"/>
        <v>0</v>
      </c>
      <c r="C496" s="98">
        <f t="shared" si="931"/>
        <v>0</v>
      </c>
      <c r="D496" s="98">
        <f t="shared" si="932"/>
        <v>0.46238939256630829</v>
      </c>
      <c r="E496" s="98">
        <f t="shared" si="933"/>
        <v>0</v>
      </c>
      <c r="F496" s="98">
        <f t="shared" si="934"/>
        <v>0.46238939256630829</v>
      </c>
      <c r="G496" s="98">
        <f t="shared" si="935"/>
        <v>0</v>
      </c>
      <c r="H496" s="98">
        <f t="shared" si="936"/>
        <v>0</v>
      </c>
      <c r="I496" s="98">
        <f t="shared" si="937"/>
        <v>0</v>
      </c>
      <c r="J496" s="98">
        <f t="shared" si="938"/>
        <v>0</v>
      </c>
      <c r="K496" s="98">
        <f t="shared" si="939"/>
        <v>0</v>
      </c>
      <c r="L496" s="98">
        <f t="shared" si="940"/>
        <v>0</v>
      </c>
      <c r="M496" s="98">
        <f t="shared" si="941"/>
        <v>12</v>
      </c>
      <c r="N496" s="97"/>
      <c r="O496" s="97" t="s">
        <v>8188</v>
      </c>
      <c r="P496" s="97"/>
      <c r="Q496" s="97"/>
      <c r="R496" s="97">
        <f t="shared" si="942"/>
        <v>105.87231873866266</v>
      </c>
      <c r="S496" s="97">
        <f t="shared" si="943"/>
        <v>117.71224649539228</v>
      </c>
      <c r="T496" s="97">
        <f t="shared" si="944"/>
        <v>-11.839927756729622</v>
      </c>
      <c r="U496" s="97" t="str">
        <f t="shared" si="945"/>
        <v>QSOS</v>
      </c>
      <c r="V496" s="97">
        <f t="shared" si="946"/>
        <v>242.28775350460774</v>
      </c>
      <c r="W496" s="97">
        <f t="shared" si="533"/>
        <v>484</v>
      </c>
      <c r="X496" s="97">
        <f>SIN((90-$Y$9)*$AE$8)*TAN($AE$9*$AE$8)/TAN((90-'C'!$F362)*$AE$8)</f>
        <v>-1.2386387090572595</v>
      </c>
      <c r="Y496" s="97">
        <f t="shared" si="947"/>
        <v>3.9313065427916092</v>
      </c>
      <c r="Z496" s="97">
        <f t="shared" si="948"/>
        <v>2.2206545302661578</v>
      </c>
      <c r="AA496" s="97">
        <f t="shared" si="949"/>
        <v>-33.902471517446862</v>
      </c>
      <c r="AB496" s="97">
        <f t="shared" si="950"/>
        <v>63.235932093769605</v>
      </c>
      <c r="AC496" s="97">
        <f t="shared" si="951"/>
        <v>-97.138403611216461</v>
      </c>
      <c r="AD496" s="97">
        <f t="shared" si="952"/>
        <v>150.66653942367725</v>
      </c>
      <c r="AE496" s="97">
        <f>(COS( 90.833*$AE$8)-SIN($Y$9*$AE$8)*SIN('C'!$F362*$AE$8))/COS($Y$9*$AE$8)/COS('C'!$F362*$AE$8)</f>
        <v>0.27192515102510989</v>
      </c>
      <c r="AF496" s="97">
        <f t="shared" si="953"/>
        <v>74.221143276681772</v>
      </c>
      <c r="AG496" s="97">
        <f>('C'!$E362+$AG$9+$AA$9/15)</f>
        <v>12.082777777777778</v>
      </c>
      <c r="AH496" s="97">
        <f t="shared" si="954"/>
        <v>0</v>
      </c>
      <c r="AI496" s="97">
        <f t="shared" si="955"/>
        <v>0</v>
      </c>
      <c r="AJ496" s="97">
        <f t="shared" si="956"/>
        <v>0</v>
      </c>
      <c r="AK496" s="97">
        <f t="shared" si="957"/>
        <v>0</v>
      </c>
      <c r="AL496" s="97">
        <f t="shared" si="958"/>
        <v>0</v>
      </c>
      <c r="AM496" s="97"/>
      <c r="AN496" s="97"/>
      <c r="AO496" s="97">
        <f t="shared" si="959"/>
        <v>0</v>
      </c>
      <c r="AP496" s="97">
        <f>SIN((90-$Y$9)*$AE$8)*TAN($AC$10*$AE$8)/TAN((90-'C'!$F362)*$AE$8)</f>
        <v>0.100139635091306</v>
      </c>
      <c r="AQ496" s="97">
        <f t="shared" si="960"/>
        <v>2.5695650812758871E-2</v>
      </c>
      <c r="AR496" s="97">
        <f t="shared" si="961"/>
        <v>1.0127663357422376</v>
      </c>
      <c r="AS496" s="97">
        <f t="shared" si="962"/>
        <v>5.6745260439201743</v>
      </c>
      <c r="AT496" s="97">
        <f t="shared" si="963"/>
        <v>-9.106959298875525</v>
      </c>
      <c r="AU496" s="97">
        <f t="shared" si="964"/>
        <v>14.781485342795699</v>
      </c>
      <c r="AV496" s="97">
        <f t="shared" si="965"/>
        <v>183.43243325495536</v>
      </c>
      <c r="AW496" s="97" t="s">
        <v>8053</v>
      </c>
      <c r="AX496" s="97" t="s">
        <v>8053</v>
      </c>
      <c r="AY496" s="97" t="s">
        <v>8053</v>
      </c>
      <c r="AZ496" s="97">
        <f t="shared" si="966"/>
        <v>11.097345421591399</v>
      </c>
      <c r="BA496" s="97">
        <f t="shared" si="967"/>
        <v>11.097345421591399</v>
      </c>
      <c r="BB496" s="97">
        <f t="shared" si="968"/>
        <v>0.46238939256630829</v>
      </c>
      <c r="BC496" s="97">
        <f t="shared" si="969"/>
        <v>0</v>
      </c>
      <c r="BD496" s="97">
        <f t="shared" si="970"/>
        <v>0</v>
      </c>
      <c r="BE496" s="97">
        <f t="shared" si="971"/>
        <v>0</v>
      </c>
      <c r="BF496" s="97">
        <f>SIN((90-$Y$9)*$AE$8)*TAN($AC$9*$AE$8)/TAN((90-'C'!$F362)*$AE$8)</f>
        <v>1.2386387090572601</v>
      </c>
      <c r="BG496" s="97">
        <f t="shared" si="972"/>
        <v>3.9313065427916136</v>
      </c>
      <c r="BH496" s="97">
        <f t="shared" si="973"/>
        <v>2.2206545302661587</v>
      </c>
      <c r="BI496" s="97">
        <f t="shared" si="974"/>
        <v>33.902471517446862</v>
      </c>
      <c r="BJ496" s="97">
        <f t="shared" si="975"/>
        <v>-63.235932093769613</v>
      </c>
      <c r="BK496" s="97">
        <f t="shared" si="976"/>
        <v>97.138403611216475</v>
      </c>
      <c r="BL496" s="97">
        <f t="shared" si="977"/>
        <v>209.33346057632275</v>
      </c>
      <c r="BM496" s="97" t="s">
        <v>8053</v>
      </c>
      <c r="BN496" s="97" t="s">
        <v>8053</v>
      </c>
      <c r="BO496" s="97" t="s">
        <v>8053</v>
      </c>
      <c r="BP496" s="97">
        <f t="shared" si="978"/>
        <v>0</v>
      </c>
      <c r="BQ496" s="97">
        <f t="shared" si="979"/>
        <v>0</v>
      </c>
      <c r="BR496" s="97">
        <f t="shared" si="980"/>
        <v>0</v>
      </c>
      <c r="BS496" s="97">
        <f t="shared" si="981"/>
        <v>0</v>
      </c>
      <c r="BT496" s="97">
        <f t="shared" si="982"/>
        <v>0</v>
      </c>
      <c r="BU496" s="97">
        <f t="shared" si="983"/>
        <v>0</v>
      </c>
      <c r="BV496" s="97">
        <f>SIN((90-$Y$9)*$AE$8)*TAN($AE$10*$AE$8)/TAN((90-'C'!$F362)*$AE$8)</f>
        <v>-0.10013963509130598</v>
      </c>
      <c r="BW496" s="97">
        <f t="shared" si="984"/>
        <v>2.5695650812758864E-2</v>
      </c>
      <c r="BX496" s="97">
        <f t="shared" si="985"/>
        <v>1.0127663357422376</v>
      </c>
      <c r="BY496" s="97">
        <f t="shared" si="986"/>
        <v>-5.6745260439201735</v>
      </c>
      <c r="BZ496" s="97">
        <f t="shared" si="987"/>
        <v>9.1069592988755232</v>
      </c>
      <c r="CA496" s="97">
        <f t="shared" si="988"/>
        <v>-14.781485342795698</v>
      </c>
      <c r="CB496" s="97">
        <f t="shared" si="989"/>
        <v>176.56756674504464</v>
      </c>
      <c r="CC496" s="97" t="s">
        <v>8053</v>
      </c>
      <c r="CD496" s="97" t="s">
        <v>8053</v>
      </c>
      <c r="CE496" s="97" t="s">
        <v>8053</v>
      </c>
      <c r="CF496" s="97">
        <f t="shared" si="990"/>
        <v>0</v>
      </c>
      <c r="CG496" s="97">
        <f t="shared" si="991"/>
        <v>0</v>
      </c>
      <c r="CH496" s="97">
        <f t="shared" si="992"/>
        <v>0</v>
      </c>
      <c r="CI496" s="97">
        <f t="shared" si="993"/>
        <v>0</v>
      </c>
      <c r="CJ496" s="97">
        <f t="shared" si="994"/>
        <v>0</v>
      </c>
      <c r="CK496" s="97">
        <f t="shared" si="995"/>
        <v>0</v>
      </c>
      <c r="CL496" s="97">
        <f>90-'C'!$F362</f>
        <v>113.09399999999999</v>
      </c>
      <c r="CM496" s="97">
        <v>12</v>
      </c>
      <c r="CN496" s="97"/>
      <c r="CO496" s="97" t="s">
        <v>8188</v>
      </c>
      <c r="CP496" s="97"/>
      <c r="CQ496" s="97"/>
      <c r="CR496" s="97" t="s">
        <v>8220</v>
      </c>
      <c r="CS496" s="97">
        <f t="shared" si="1006"/>
        <v>12</v>
      </c>
      <c r="CT496" s="97">
        <f t="shared" si="996"/>
        <v>34.31666666666667</v>
      </c>
      <c r="CU496" s="97">
        <f>'C'!F362</f>
        <v>-23.094000000000001</v>
      </c>
      <c r="CV496" s="97">
        <f t="shared" si="997"/>
        <v>3.1415926535897931</v>
      </c>
      <c r="CW496" s="97">
        <f t="shared" si="998"/>
        <v>1.7453292519943295E-2</v>
      </c>
      <c r="CX496" s="97">
        <f t="shared" si="999"/>
        <v>57.295779513082323</v>
      </c>
      <c r="CY496" s="97">
        <f t="shared" si="1000"/>
        <v>0.59893882164272083</v>
      </c>
      <c r="CZ496" s="97">
        <f t="shared" si="1001"/>
        <v>-0.40306633745557047</v>
      </c>
      <c r="DA496" s="97">
        <f t="shared" si="1002"/>
        <v>1.2954033247725496</v>
      </c>
      <c r="DB496" s="97">
        <f t="shared" si="1003"/>
        <v>-62.287753504607721</v>
      </c>
      <c r="DC496" s="97">
        <f t="shared" si="1004"/>
        <v>117.71224649539228</v>
      </c>
      <c r="DD496" s="97">
        <f t="shared" si="1005"/>
        <v>242.28775350460774</v>
      </c>
      <c r="DE496" s="97"/>
      <c r="DF496" s="97"/>
      <c r="DG496" s="97"/>
      <c r="DH496" s="97"/>
      <c r="DI496" s="97"/>
      <c r="DJ496" s="97"/>
      <c r="DK496" s="97"/>
      <c r="DL496" s="97"/>
      <c r="DM496" s="97"/>
      <c r="DN496" s="97"/>
      <c r="DO496" s="97"/>
    </row>
    <row r="497" spans="1:119" ht="30" customHeight="1" x14ac:dyDescent="0.2">
      <c r="A497" s="98">
        <f t="shared" si="929"/>
        <v>0</v>
      </c>
      <c r="B497" s="98">
        <f t="shared" si="930"/>
        <v>0</v>
      </c>
      <c r="C497" s="98">
        <f t="shared" si="931"/>
        <v>0</v>
      </c>
      <c r="D497" s="98">
        <f t="shared" si="932"/>
        <v>0.4626706798229529</v>
      </c>
      <c r="E497" s="98">
        <f t="shared" si="933"/>
        <v>0</v>
      </c>
      <c r="F497" s="98">
        <f t="shared" si="934"/>
        <v>0.4626706798229529</v>
      </c>
      <c r="G497" s="98">
        <f t="shared" si="935"/>
        <v>0</v>
      </c>
      <c r="H497" s="98">
        <f t="shared" si="936"/>
        <v>0</v>
      </c>
      <c r="I497" s="98">
        <f t="shared" si="937"/>
        <v>0</v>
      </c>
      <c r="J497" s="98">
        <f t="shared" si="938"/>
        <v>0</v>
      </c>
      <c r="K497" s="98">
        <f t="shared" si="939"/>
        <v>0</v>
      </c>
      <c r="L497" s="98">
        <f t="shared" si="940"/>
        <v>0</v>
      </c>
      <c r="M497" s="98">
        <f t="shared" si="941"/>
        <v>13</v>
      </c>
      <c r="N497" s="97"/>
      <c r="O497" s="97"/>
      <c r="P497" s="97">
        <f>$D485</f>
        <v>0.46008142611423319</v>
      </c>
      <c r="Q497" s="97"/>
      <c r="R497" s="97">
        <f t="shared" si="942"/>
        <v>105.87231873866266</v>
      </c>
      <c r="S497" s="97">
        <f t="shared" si="943"/>
        <v>117.79781326394186</v>
      </c>
      <c r="T497" s="97">
        <f t="shared" si="944"/>
        <v>-11.925494525279206</v>
      </c>
      <c r="U497" s="97" t="str">
        <f t="shared" si="945"/>
        <v>QSOS</v>
      </c>
      <c r="V497" s="97">
        <f t="shared" si="946"/>
        <v>242.20218673605814</v>
      </c>
      <c r="W497" s="97">
        <f t="shared" si="533"/>
        <v>485</v>
      </c>
      <c r="X497" s="97">
        <f>SIN((90-$Y$9)*$AE$8)*TAN($AE$9*$AE$8)/TAN((90-'C'!$F363)*$AE$8)</f>
        <v>-1.2427150947366712</v>
      </c>
      <c r="Y497" s="97">
        <f t="shared" si="947"/>
        <v>3.9313065427916092</v>
      </c>
      <c r="Z497" s="97">
        <f t="shared" si="948"/>
        <v>2.2206545302661578</v>
      </c>
      <c r="AA497" s="97">
        <f t="shared" si="949"/>
        <v>-34.029285877703749</v>
      </c>
      <c r="AB497" s="97">
        <f t="shared" si="950"/>
        <v>63.235932093769605</v>
      </c>
      <c r="AC497" s="97">
        <f t="shared" si="951"/>
        <v>-97.265217971473362</v>
      </c>
      <c r="AD497" s="97">
        <f t="shared" si="952"/>
        <v>150.79335378393415</v>
      </c>
      <c r="AE497" s="97">
        <f>(COS( 90.833*$AE$8)-SIN($Y$9*$AE$8)*SIN('C'!$F363*$AE$8))/COS($Y$9*$AE$8)/COS('C'!$F363*$AE$8)</f>
        <v>0.27287333509819023</v>
      </c>
      <c r="AF497" s="97">
        <f t="shared" si="953"/>
        <v>74.164681175215307</v>
      </c>
      <c r="AG497" s="97">
        <f>('C'!$E363+$AG$9+$AA$9/15)</f>
        <v>12.090777777777777</v>
      </c>
      <c r="AH497" s="97">
        <f t="shared" si="954"/>
        <v>0</v>
      </c>
      <c r="AI497" s="97">
        <f t="shared" si="955"/>
        <v>0</v>
      </c>
      <c r="AJ497" s="97">
        <f t="shared" si="956"/>
        <v>0</v>
      </c>
      <c r="AK497" s="97">
        <f t="shared" si="957"/>
        <v>0</v>
      </c>
      <c r="AL497" s="97">
        <f t="shared" si="958"/>
        <v>0</v>
      </c>
      <c r="AM497" s="97"/>
      <c r="AN497" s="97"/>
      <c r="AO497" s="97">
        <f t="shared" si="959"/>
        <v>0</v>
      </c>
      <c r="AP497" s="97">
        <f>SIN((90-$Y$9)*$AE$8)*TAN($AC$10*$AE$8)/TAN((90-'C'!$F363)*$AE$8)</f>
        <v>0.10046919670716926</v>
      </c>
      <c r="AQ497" s="97">
        <f t="shared" si="960"/>
        <v>2.5695650812758871E-2</v>
      </c>
      <c r="AR497" s="97">
        <f t="shared" si="961"/>
        <v>1.0127663357422376</v>
      </c>
      <c r="AS497" s="97">
        <f t="shared" si="962"/>
        <v>5.6932626315281079</v>
      </c>
      <c r="AT497" s="97">
        <f t="shared" si="963"/>
        <v>-9.106959298875525</v>
      </c>
      <c r="AU497" s="97">
        <f t="shared" si="964"/>
        <v>14.800221930403634</v>
      </c>
      <c r="AV497" s="97">
        <f t="shared" si="965"/>
        <v>183.41369666734741</v>
      </c>
      <c r="AW497" s="97" t="s">
        <v>8053</v>
      </c>
      <c r="AX497" s="97" t="s">
        <v>8053</v>
      </c>
      <c r="AY497" s="97" t="s">
        <v>8053</v>
      </c>
      <c r="AZ497" s="97">
        <f t="shared" si="966"/>
        <v>11.104096315750869</v>
      </c>
      <c r="BA497" s="97">
        <f t="shared" si="967"/>
        <v>11.104096315750869</v>
      </c>
      <c r="BB497" s="97">
        <f t="shared" si="968"/>
        <v>0.4626706798229529</v>
      </c>
      <c r="BC497" s="97">
        <f t="shared" si="969"/>
        <v>0</v>
      </c>
      <c r="BD497" s="97">
        <f t="shared" si="970"/>
        <v>0</v>
      </c>
      <c r="BE497" s="97">
        <f t="shared" si="971"/>
        <v>0</v>
      </c>
      <c r="BF497" s="97">
        <f>SIN((90-$Y$9)*$AE$8)*TAN($AC$9*$AE$8)/TAN((90-'C'!$F363)*$AE$8)</f>
        <v>1.2427150947366719</v>
      </c>
      <c r="BG497" s="97">
        <f t="shared" si="972"/>
        <v>3.9313065427916136</v>
      </c>
      <c r="BH497" s="97">
        <f t="shared" si="973"/>
        <v>2.2206545302661587</v>
      </c>
      <c r="BI497" s="97">
        <f t="shared" si="974"/>
        <v>34.029285877703757</v>
      </c>
      <c r="BJ497" s="97">
        <f t="shared" si="975"/>
        <v>-63.235932093769613</v>
      </c>
      <c r="BK497" s="97">
        <f t="shared" si="976"/>
        <v>97.265217971473362</v>
      </c>
      <c r="BL497" s="97">
        <f t="shared" si="977"/>
        <v>209.20664621606585</v>
      </c>
      <c r="BM497" s="97" t="s">
        <v>8053</v>
      </c>
      <c r="BN497" s="97" t="s">
        <v>8053</v>
      </c>
      <c r="BO497" s="97" t="s">
        <v>8053</v>
      </c>
      <c r="BP497" s="97">
        <f t="shared" si="978"/>
        <v>0</v>
      </c>
      <c r="BQ497" s="97">
        <f t="shared" si="979"/>
        <v>0</v>
      </c>
      <c r="BR497" s="97">
        <f t="shared" si="980"/>
        <v>0</v>
      </c>
      <c r="BS497" s="97">
        <f t="shared" si="981"/>
        <v>0</v>
      </c>
      <c r="BT497" s="97">
        <f t="shared" si="982"/>
        <v>0</v>
      </c>
      <c r="BU497" s="97">
        <f t="shared" si="983"/>
        <v>0</v>
      </c>
      <c r="BV497" s="97">
        <f>SIN((90-$Y$9)*$AE$8)*TAN($AE$10*$AE$8)/TAN((90-'C'!$F363)*$AE$8)</f>
        <v>-0.10046919670716925</v>
      </c>
      <c r="BW497" s="97">
        <f t="shared" si="984"/>
        <v>2.5695650812758864E-2</v>
      </c>
      <c r="BX497" s="97">
        <f t="shared" si="985"/>
        <v>1.0127663357422376</v>
      </c>
      <c r="BY497" s="97">
        <f t="shared" si="986"/>
        <v>-5.693262631528107</v>
      </c>
      <c r="BZ497" s="97">
        <f t="shared" si="987"/>
        <v>9.1069592988755232</v>
      </c>
      <c r="CA497" s="97">
        <f t="shared" si="988"/>
        <v>-14.80022193040363</v>
      </c>
      <c r="CB497" s="97">
        <f t="shared" si="989"/>
        <v>176.58630333265259</v>
      </c>
      <c r="CC497" s="97" t="s">
        <v>8053</v>
      </c>
      <c r="CD497" s="97" t="s">
        <v>8053</v>
      </c>
      <c r="CE497" s="97" t="s">
        <v>8053</v>
      </c>
      <c r="CF497" s="97">
        <f t="shared" si="990"/>
        <v>0</v>
      </c>
      <c r="CG497" s="97">
        <f t="shared" si="991"/>
        <v>0</v>
      </c>
      <c r="CH497" s="97">
        <f t="shared" si="992"/>
        <v>0</v>
      </c>
      <c r="CI497" s="97">
        <f t="shared" si="993"/>
        <v>0</v>
      </c>
      <c r="CJ497" s="97">
        <f t="shared" si="994"/>
        <v>0</v>
      </c>
      <c r="CK497" s="97">
        <f t="shared" si="995"/>
        <v>0</v>
      </c>
      <c r="CL497" s="97">
        <f>90-'C'!$F363</f>
        <v>113.16200000000001</v>
      </c>
      <c r="CM497" s="97">
        <v>13</v>
      </c>
      <c r="CN497" s="97"/>
      <c r="CO497" s="97"/>
      <c r="CP497" s="97">
        <f>$D485</f>
        <v>0.46008142611423319</v>
      </c>
      <c r="CQ497" s="97"/>
      <c r="CR497" s="97" t="s">
        <v>8220</v>
      </c>
      <c r="CS497" s="97">
        <f t="shared" si="1006"/>
        <v>13</v>
      </c>
      <c r="CT497" s="97">
        <f t="shared" si="996"/>
        <v>34.31666666666667</v>
      </c>
      <c r="CU497" s="97">
        <f>'C'!F363</f>
        <v>-23.161999999999999</v>
      </c>
      <c r="CV497" s="97">
        <f t="shared" si="997"/>
        <v>3.1415926535897931</v>
      </c>
      <c r="CW497" s="97">
        <f t="shared" si="998"/>
        <v>1.7453292519943295E-2</v>
      </c>
      <c r="CX497" s="97">
        <f t="shared" si="999"/>
        <v>57.295779513082323</v>
      </c>
      <c r="CY497" s="97">
        <f t="shared" si="1000"/>
        <v>0.59893882164272083</v>
      </c>
      <c r="CZ497" s="97">
        <f t="shared" si="1001"/>
        <v>-0.40425316134692657</v>
      </c>
      <c r="DA497" s="97">
        <f t="shared" si="1002"/>
        <v>1.2944178751993647</v>
      </c>
      <c r="DB497" s="97">
        <f t="shared" si="1003"/>
        <v>-62.202186736058138</v>
      </c>
      <c r="DC497" s="97">
        <f t="shared" si="1004"/>
        <v>117.79781326394186</v>
      </c>
      <c r="DD497" s="97">
        <f t="shared" si="1005"/>
        <v>242.20218673605814</v>
      </c>
      <c r="DE497" s="97"/>
      <c r="DF497" s="97"/>
      <c r="DG497" s="97"/>
      <c r="DH497" s="97"/>
      <c r="DI497" s="97"/>
      <c r="DJ497" s="97"/>
      <c r="DK497" s="97"/>
      <c r="DL497" s="97"/>
      <c r="DM497" s="97"/>
      <c r="DN497" s="97"/>
      <c r="DO497" s="97"/>
    </row>
    <row r="498" spans="1:119" ht="30" customHeight="1" x14ac:dyDescent="0.2">
      <c r="A498" s="98">
        <f t="shared" si="929"/>
        <v>0</v>
      </c>
      <c r="B498" s="98">
        <f t="shared" si="930"/>
        <v>0</v>
      </c>
      <c r="C498" s="98">
        <f t="shared" si="931"/>
        <v>0</v>
      </c>
      <c r="D498" s="98">
        <f t="shared" si="932"/>
        <v>0.46295804483070496</v>
      </c>
      <c r="E498" s="98">
        <f t="shared" si="933"/>
        <v>0</v>
      </c>
      <c r="F498" s="98">
        <f t="shared" si="934"/>
        <v>0.46295804483070496</v>
      </c>
      <c r="G498" s="98">
        <f t="shared" si="935"/>
        <v>0</v>
      </c>
      <c r="H498" s="98">
        <f t="shared" si="936"/>
        <v>0</v>
      </c>
      <c r="I498" s="98">
        <f t="shared" si="937"/>
        <v>0</v>
      </c>
      <c r="J498" s="98">
        <f t="shared" si="938"/>
        <v>0</v>
      </c>
      <c r="K498" s="98">
        <f t="shared" si="939"/>
        <v>0</v>
      </c>
      <c r="L498" s="98">
        <f t="shared" si="940"/>
        <v>0</v>
      </c>
      <c r="M498" s="98">
        <f t="shared" si="941"/>
        <v>14</v>
      </c>
      <c r="N498" s="97"/>
      <c r="O498" s="97"/>
      <c r="P498" s="97">
        <f>$E485</f>
        <v>0</v>
      </c>
      <c r="Q498" s="97"/>
      <c r="R498" s="97">
        <f t="shared" si="942"/>
        <v>105.87231873866266</v>
      </c>
      <c r="S498" s="97">
        <f t="shared" si="943"/>
        <v>117.87333322678623</v>
      </c>
      <c r="T498" s="97">
        <f t="shared" si="944"/>
        <v>-12.001014488123573</v>
      </c>
      <c r="U498" s="97" t="str">
        <f t="shared" si="945"/>
        <v>QSOS</v>
      </c>
      <c r="V498" s="97">
        <f t="shared" si="946"/>
        <v>242.12666677321377</v>
      </c>
      <c r="W498" s="97">
        <f t="shared" si="533"/>
        <v>486</v>
      </c>
      <c r="X498" s="97">
        <f>SIN((90-$Y$9)*$AE$8)*TAN($AE$9*$AE$8)/TAN((90-'C'!$F364)*$AE$8)</f>
        <v>-1.2463153444482795</v>
      </c>
      <c r="Y498" s="97">
        <f t="shared" si="947"/>
        <v>3.9313065427916092</v>
      </c>
      <c r="Z498" s="97">
        <f t="shared" si="948"/>
        <v>2.2206545302661578</v>
      </c>
      <c r="AA498" s="97">
        <f t="shared" si="949"/>
        <v>-34.141445687110654</v>
      </c>
      <c r="AB498" s="97">
        <f t="shared" si="950"/>
        <v>63.235932093769605</v>
      </c>
      <c r="AC498" s="97">
        <f t="shared" si="951"/>
        <v>-97.377377780880266</v>
      </c>
      <c r="AD498" s="97">
        <f t="shared" si="952"/>
        <v>150.90551359334106</v>
      </c>
      <c r="AE498" s="97">
        <f>(COS( 90.833*$AE$8)-SIN($Y$9*$AE$8)*SIN('C'!$F364*$AE$8))/COS($Y$9*$AE$8)/COS('C'!$F364*$AE$8)</f>
        <v>0.27371074558234071</v>
      </c>
      <c r="AF498" s="97">
        <f t="shared" si="953"/>
        <v>74.114802251623786</v>
      </c>
      <c r="AG498" s="97">
        <f>('C'!$E364+$AG$9+$AA$9/15)</f>
        <v>12.09877777777778</v>
      </c>
      <c r="AH498" s="97">
        <f t="shared" si="954"/>
        <v>0</v>
      </c>
      <c r="AI498" s="97">
        <f t="shared" si="955"/>
        <v>0</v>
      </c>
      <c r="AJ498" s="97">
        <f t="shared" si="956"/>
        <v>0</v>
      </c>
      <c r="AK498" s="97">
        <f t="shared" si="957"/>
        <v>0</v>
      </c>
      <c r="AL498" s="97">
        <f t="shared" si="958"/>
        <v>0</v>
      </c>
      <c r="AM498" s="97"/>
      <c r="AN498" s="97"/>
      <c r="AO498" s="97">
        <f t="shared" si="959"/>
        <v>0</v>
      </c>
      <c r="AP498" s="97">
        <f>SIN((90-$Y$9)*$AE$8)*TAN($AC$10*$AE$8)/TAN((90-'C'!$F364)*$AE$8)</f>
        <v>0.10076026438471056</v>
      </c>
      <c r="AQ498" s="97">
        <f t="shared" si="960"/>
        <v>2.5695650812758871E-2</v>
      </c>
      <c r="AR498" s="97">
        <f t="shared" si="961"/>
        <v>1.0127663357422376</v>
      </c>
      <c r="AS498" s="97">
        <f t="shared" si="962"/>
        <v>5.7098112287373786</v>
      </c>
      <c r="AT498" s="97">
        <f t="shared" si="963"/>
        <v>-9.106959298875525</v>
      </c>
      <c r="AU498" s="97">
        <f t="shared" si="964"/>
        <v>14.816770527612903</v>
      </c>
      <c r="AV498" s="97">
        <f t="shared" si="965"/>
        <v>183.39714807013814</v>
      </c>
      <c r="AW498" s="97" t="s">
        <v>8053</v>
      </c>
      <c r="AX498" s="97" t="s">
        <v>8053</v>
      </c>
      <c r="AY498" s="97" t="s">
        <v>8053</v>
      </c>
      <c r="AZ498" s="97">
        <f t="shared" si="966"/>
        <v>11.11099307593692</v>
      </c>
      <c r="BA498" s="97">
        <f t="shared" si="967"/>
        <v>11.11099307593692</v>
      </c>
      <c r="BB498" s="97">
        <f t="shared" si="968"/>
        <v>0.46295804483070496</v>
      </c>
      <c r="BC498" s="97">
        <f t="shared" si="969"/>
        <v>0</v>
      </c>
      <c r="BD498" s="97">
        <f t="shared" si="970"/>
        <v>0</v>
      </c>
      <c r="BE498" s="97">
        <f t="shared" si="971"/>
        <v>0</v>
      </c>
      <c r="BF498" s="97">
        <f>SIN((90-$Y$9)*$AE$8)*TAN($AC$9*$AE$8)/TAN((90-'C'!$F364)*$AE$8)</f>
        <v>1.2463153444482802</v>
      </c>
      <c r="BG498" s="97">
        <f t="shared" si="972"/>
        <v>3.9313065427916136</v>
      </c>
      <c r="BH498" s="97">
        <f t="shared" si="973"/>
        <v>2.2206545302661587</v>
      </c>
      <c r="BI498" s="97">
        <f t="shared" si="974"/>
        <v>34.141445687110647</v>
      </c>
      <c r="BJ498" s="97">
        <f t="shared" si="975"/>
        <v>-63.235932093769613</v>
      </c>
      <c r="BK498" s="97">
        <f t="shared" si="976"/>
        <v>97.377377780880266</v>
      </c>
      <c r="BL498" s="97">
        <f t="shared" si="977"/>
        <v>209.09448640665894</v>
      </c>
      <c r="BM498" s="97" t="s">
        <v>8053</v>
      </c>
      <c r="BN498" s="97" t="s">
        <v>8053</v>
      </c>
      <c r="BO498" s="97" t="s">
        <v>8053</v>
      </c>
      <c r="BP498" s="97">
        <f t="shared" si="978"/>
        <v>0</v>
      </c>
      <c r="BQ498" s="97">
        <f t="shared" si="979"/>
        <v>0</v>
      </c>
      <c r="BR498" s="97">
        <f t="shared" si="980"/>
        <v>0</v>
      </c>
      <c r="BS498" s="97">
        <f t="shared" si="981"/>
        <v>0</v>
      </c>
      <c r="BT498" s="97">
        <f t="shared" si="982"/>
        <v>0</v>
      </c>
      <c r="BU498" s="97">
        <f t="shared" si="983"/>
        <v>0</v>
      </c>
      <c r="BV498" s="97">
        <f>SIN((90-$Y$9)*$AE$8)*TAN($AE$10*$AE$8)/TAN((90-'C'!$F364)*$AE$8)</f>
        <v>-0.10076026438471054</v>
      </c>
      <c r="BW498" s="97">
        <f t="shared" si="984"/>
        <v>2.5695650812758864E-2</v>
      </c>
      <c r="BX498" s="97">
        <f t="shared" si="985"/>
        <v>1.0127663357422376</v>
      </c>
      <c r="BY498" s="97">
        <f t="shared" si="986"/>
        <v>-5.7098112287373777</v>
      </c>
      <c r="BZ498" s="97">
        <f t="shared" si="987"/>
        <v>9.1069592988755232</v>
      </c>
      <c r="CA498" s="97">
        <f t="shared" si="988"/>
        <v>-14.816770527612901</v>
      </c>
      <c r="CB498" s="97">
        <f t="shared" si="989"/>
        <v>176.60285192986186</v>
      </c>
      <c r="CC498" s="97" t="s">
        <v>8053</v>
      </c>
      <c r="CD498" s="97" t="s">
        <v>8053</v>
      </c>
      <c r="CE498" s="97" t="s">
        <v>8053</v>
      </c>
      <c r="CF498" s="97">
        <f t="shared" si="990"/>
        <v>0</v>
      </c>
      <c r="CG498" s="97">
        <f t="shared" si="991"/>
        <v>0</v>
      </c>
      <c r="CH498" s="97">
        <f t="shared" si="992"/>
        <v>0</v>
      </c>
      <c r="CI498" s="97">
        <f t="shared" si="993"/>
        <v>0</v>
      </c>
      <c r="CJ498" s="97">
        <f t="shared" si="994"/>
        <v>0</v>
      </c>
      <c r="CK498" s="97">
        <f t="shared" si="995"/>
        <v>0</v>
      </c>
      <c r="CL498" s="97">
        <f>90-'C'!$F364</f>
        <v>113.22200000000001</v>
      </c>
      <c r="CM498" s="97">
        <v>14</v>
      </c>
      <c r="CN498" s="97"/>
      <c r="CO498" s="97"/>
      <c r="CP498" s="97">
        <f>$E485</f>
        <v>0</v>
      </c>
      <c r="CQ498" s="97"/>
      <c r="CR498" s="97" t="s">
        <v>8220</v>
      </c>
      <c r="CS498" s="97">
        <f t="shared" si="1006"/>
        <v>14</v>
      </c>
      <c r="CT498" s="97">
        <f t="shared" si="996"/>
        <v>34.31666666666667</v>
      </c>
      <c r="CU498" s="97">
        <f>'C'!F364</f>
        <v>-23.222000000000001</v>
      </c>
      <c r="CV498" s="97">
        <f t="shared" si="997"/>
        <v>3.1415926535897931</v>
      </c>
      <c r="CW498" s="97">
        <f t="shared" si="998"/>
        <v>1.7453292519943295E-2</v>
      </c>
      <c r="CX498" s="97">
        <f t="shared" si="999"/>
        <v>57.295779513082323</v>
      </c>
      <c r="CY498" s="97">
        <f t="shared" si="1000"/>
        <v>0.59893882164272083</v>
      </c>
      <c r="CZ498" s="97">
        <f t="shared" si="1001"/>
        <v>-0.40530035889812321</v>
      </c>
      <c r="DA498" s="97">
        <f t="shared" si="1002"/>
        <v>1.2935473237553419</v>
      </c>
      <c r="DB498" s="97">
        <f t="shared" si="1003"/>
        <v>-62.126666773213771</v>
      </c>
      <c r="DC498" s="97">
        <f t="shared" si="1004"/>
        <v>117.87333322678623</v>
      </c>
      <c r="DD498" s="97">
        <f t="shared" si="1005"/>
        <v>242.12666677321377</v>
      </c>
      <c r="DE498" s="97"/>
      <c r="DF498" s="97"/>
      <c r="DG498" s="97"/>
      <c r="DH498" s="97"/>
      <c r="DI498" s="97"/>
      <c r="DJ498" s="97"/>
      <c r="DK498" s="97"/>
      <c r="DL498" s="97"/>
      <c r="DM498" s="97"/>
      <c r="DN498" s="97"/>
      <c r="DO498" s="97"/>
    </row>
    <row r="499" spans="1:119" ht="30" customHeight="1" x14ac:dyDescent="0.2">
      <c r="A499" s="98">
        <f t="shared" si="929"/>
        <v>0</v>
      </c>
      <c r="B499" s="98">
        <f t="shared" si="930"/>
        <v>0</v>
      </c>
      <c r="C499" s="98">
        <f t="shared" si="931"/>
        <v>0</v>
      </c>
      <c r="D499" s="98">
        <f t="shared" si="932"/>
        <v>0.46325073733395228</v>
      </c>
      <c r="E499" s="98">
        <f t="shared" si="933"/>
        <v>0</v>
      </c>
      <c r="F499" s="98">
        <f t="shared" si="934"/>
        <v>0.46325073733395228</v>
      </c>
      <c r="G499" s="98">
        <f t="shared" si="935"/>
        <v>0</v>
      </c>
      <c r="H499" s="98">
        <f t="shared" si="936"/>
        <v>0</v>
      </c>
      <c r="I499" s="98">
        <f t="shared" si="937"/>
        <v>0</v>
      </c>
      <c r="J499" s="98">
        <f t="shared" si="938"/>
        <v>0</v>
      </c>
      <c r="K499" s="98">
        <f t="shared" si="939"/>
        <v>0</v>
      </c>
      <c r="L499" s="98">
        <f t="shared" si="940"/>
        <v>0</v>
      </c>
      <c r="M499" s="98">
        <f t="shared" si="941"/>
        <v>15</v>
      </c>
      <c r="N499" s="97"/>
      <c r="O499" s="97"/>
      <c r="P499" s="97">
        <f>$J485</f>
        <v>0</v>
      </c>
      <c r="Q499" s="97"/>
      <c r="R499" s="97">
        <f t="shared" si="942"/>
        <v>105.87231873866266</v>
      </c>
      <c r="S499" s="97">
        <f t="shared" si="943"/>
        <v>117.94005809764585</v>
      </c>
      <c r="T499" s="97">
        <f t="shared" si="944"/>
        <v>-12.067739358983189</v>
      </c>
      <c r="U499" s="97" t="str">
        <f t="shared" si="945"/>
        <v>QSOS</v>
      </c>
      <c r="V499" s="97">
        <f t="shared" si="946"/>
        <v>242.05994190235415</v>
      </c>
      <c r="W499" s="97">
        <f t="shared" si="533"/>
        <v>487</v>
      </c>
      <c r="X499" s="97">
        <f>SIN((90-$Y$9)*$AE$8)*TAN($AE$9*$AE$8)/TAN((90-'C'!$F365)*$AE$8)</f>
        <v>-1.2494982569177611</v>
      </c>
      <c r="Y499" s="97">
        <f t="shared" si="947"/>
        <v>3.9313065427916092</v>
      </c>
      <c r="Z499" s="97">
        <f t="shared" si="948"/>
        <v>2.2206545302661578</v>
      </c>
      <c r="AA499" s="97">
        <f t="shared" si="949"/>
        <v>-34.24072817595448</v>
      </c>
      <c r="AB499" s="97">
        <f t="shared" si="950"/>
        <v>63.235932093769605</v>
      </c>
      <c r="AC499" s="97">
        <f t="shared" si="951"/>
        <v>-97.476660269724078</v>
      </c>
      <c r="AD499" s="97">
        <f t="shared" si="952"/>
        <v>151.00479608218487</v>
      </c>
      <c r="AE499" s="97">
        <f>(COS( 90.833*$AE$8)-SIN($Y$9*$AE$8)*SIN('C'!$F365*$AE$8))/COS($Y$9*$AE$8)/COS('C'!$F365*$AE$8)</f>
        <v>0.27445106682627207</v>
      </c>
      <c r="AF499" s="97">
        <f t="shared" si="953"/>
        <v>74.070695990520733</v>
      </c>
      <c r="AG499" s="97">
        <f>('C'!$E365+$AG$9+$AA$9/15)</f>
        <v>12.106777777777779</v>
      </c>
      <c r="AH499" s="97">
        <f t="shared" si="954"/>
        <v>0</v>
      </c>
      <c r="AI499" s="97">
        <f t="shared" si="955"/>
        <v>0</v>
      </c>
      <c r="AJ499" s="97">
        <f t="shared" si="956"/>
        <v>0</v>
      </c>
      <c r="AK499" s="97">
        <f t="shared" si="957"/>
        <v>0</v>
      </c>
      <c r="AL499" s="97">
        <f t="shared" si="958"/>
        <v>0</v>
      </c>
      <c r="AM499" s="97"/>
      <c r="AN499" s="97"/>
      <c r="AO499" s="97">
        <f t="shared" si="959"/>
        <v>0</v>
      </c>
      <c r="AP499" s="97">
        <f>SIN((90-$Y$9)*$AE$8)*TAN($AC$10*$AE$8)/TAN((90-'C'!$F365)*$AE$8)</f>
        <v>0.1010175917965626</v>
      </c>
      <c r="AQ499" s="97">
        <f t="shared" si="960"/>
        <v>2.5695650812758871E-2</v>
      </c>
      <c r="AR499" s="97">
        <f t="shared" si="961"/>
        <v>1.0127663357422376</v>
      </c>
      <c r="AS499" s="97">
        <f t="shared" si="962"/>
        <v>5.7244419275683329</v>
      </c>
      <c r="AT499" s="97">
        <f t="shared" si="963"/>
        <v>-9.106959298875525</v>
      </c>
      <c r="AU499" s="97">
        <f t="shared" si="964"/>
        <v>14.831401226443859</v>
      </c>
      <c r="AV499" s="97">
        <f t="shared" si="965"/>
        <v>183.38251737130719</v>
      </c>
      <c r="AW499" s="97" t="s">
        <v>8053</v>
      </c>
      <c r="AX499" s="97" t="s">
        <v>8053</v>
      </c>
      <c r="AY499" s="97" t="s">
        <v>8053</v>
      </c>
      <c r="AZ499" s="97">
        <f t="shared" si="966"/>
        <v>11.118017696014855</v>
      </c>
      <c r="BA499" s="97">
        <f t="shared" si="967"/>
        <v>11.118017696014855</v>
      </c>
      <c r="BB499" s="97">
        <f t="shared" si="968"/>
        <v>0.46325073733395228</v>
      </c>
      <c r="BC499" s="97">
        <f t="shared" si="969"/>
        <v>0</v>
      </c>
      <c r="BD499" s="97">
        <f t="shared" si="970"/>
        <v>0</v>
      </c>
      <c r="BE499" s="97">
        <f t="shared" si="971"/>
        <v>0</v>
      </c>
      <c r="BF499" s="97">
        <f>SIN((90-$Y$9)*$AE$8)*TAN($AC$9*$AE$8)/TAN((90-'C'!$F365)*$AE$8)</f>
        <v>1.2494982569177617</v>
      </c>
      <c r="BG499" s="97">
        <f t="shared" si="972"/>
        <v>3.9313065427916136</v>
      </c>
      <c r="BH499" s="97">
        <f t="shared" si="973"/>
        <v>2.2206545302661587</v>
      </c>
      <c r="BI499" s="97">
        <f t="shared" si="974"/>
        <v>34.240728175954487</v>
      </c>
      <c r="BJ499" s="97">
        <f t="shared" si="975"/>
        <v>-63.235932093769613</v>
      </c>
      <c r="BK499" s="97">
        <f t="shared" si="976"/>
        <v>97.476660269724107</v>
      </c>
      <c r="BL499" s="97">
        <f t="shared" si="977"/>
        <v>208.99520391781513</v>
      </c>
      <c r="BM499" s="97" t="s">
        <v>8053</v>
      </c>
      <c r="BN499" s="97" t="s">
        <v>8053</v>
      </c>
      <c r="BO499" s="97" t="s">
        <v>8053</v>
      </c>
      <c r="BP499" s="97">
        <f t="shared" si="978"/>
        <v>0</v>
      </c>
      <c r="BQ499" s="97">
        <f t="shared" si="979"/>
        <v>0</v>
      </c>
      <c r="BR499" s="97">
        <f t="shared" si="980"/>
        <v>0</v>
      </c>
      <c r="BS499" s="97">
        <f t="shared" si="981"/>
        <v>0</v>
      </c>
      <c r="BT499" s="97">
        <f t="shared" si="982"/>
        <v>0</v>
      </c>
      <c r="BU499" s="97">
        <f t="shared" si="983"/>
        <v>0</v>
      </c>
      <c r="BV499" s="97">
        <f>SIN((90-$Y$9)*$AE$8)*TAN($AE$10*$AE$8)/TAN((90-'C'!$F365)*$AE$8)</f>
        <v>-0.10101759179656257</v>
      </c>
      <c r="BW499" s="97">
        <f t="shared" si="984"/>
        <v>2.5695650812758864E-2</v>
      </c>
      <c r="BX499" s="97">
        <f t="shared" si="985"/>
        <v>1.0127663357422376</v>
      </c>
      <c r="BY499" s="97">
        <f t="shared" si="986"/>
        <v>-5.724441927568332</v>
      </c>
      <c r="BZ499" s="97">
        <f t="shared" si="987"/>
        <v>9.1069592988755232</v>
      </c>
      <c r="CA499" s="97">
        <f t="shared" si="988"/>
        <v>-14.831401226443855</v>
      </c>
      <c r="CB499" s="97">
        <f t="shared" si="989"/>
        <v>176.61748262869281</v>
      </c>
      <c r="CC499" s="97" t="s">
        <v>8053</v>
      </c>
      <c r="CD499" s="97" t="s">
        <v>8053</v>
      </c>
      <c r="CE499" s="97" t="s">
        <v>8053</v>
      </c>
      <c r="CF499" s="97">
        <f t="shared" si="990"/>
        <v>0</v>
      </c>
      <c r="CG499" s="97">
        <f t="shared" si="991"/>
        <v>0</v>
      </c>
      <c r="CH499" s="97">
        <f t="shared" si="992"/>
        <v>0</v>
      </c>
      <c r="CI499" s="97">
        <f t="shared" si="993"/>
        <v>0</v>
      </c>
      <c r="CJ499" s="97">
        <f t="shared" si="994"/>
        <v>0</v>
      </c>
      <c r="CK499" s="97">
        <f t="shared" si="995"/>
        <v>0</v>
      </c>
      <c r="CL499" s="97">
        <f>90-'C'!$F365</f>
        <v>113.27500000000001</v>
      </c>
      <c r="CM499" s="97">
        <v>15</v>
      </c>
      <c r="CN499" s="97"/>
      <c r="CO499" s="97"/>
      <c r="CP499" s="97">
        <f>$J485</f>
        <v>0</v>
      </c>
      <c r="CQ499" s="97"/>
      <c r="CR499" s="97" t="s">
        <v>8220</v>
      </c>
      <c r="CS499" s="97">
        <f t="shared" si="1006"/>
        <v>15</v>
      </c>
      <c r="CT499" s="97">
        <f t="shared" si="996"/>
        <v>34.31666666666667</v>
      </c>
      <c r="CU499" s="97">
        <f>'C'!F365</f>
        <v>-23.274999999999999</v>
      </c>
      <c r="CV499" s="97">
        <f t="shared" si="997"/>
        <v>3.1415926535897931</v>
      </c>
      <c r="CW499" s="97">
        <f t="shared" si="998"/>
        <v>1.7453292519943295E-2</v>
      </c>
      <c r="CX499" s="97">
        <f t="shared" si="999"/>
        <v>57.295779513082323</v>
      </c>
      <c r="CY499" s="97">
        <f t="shared" si="1000"/>
        <v>0.59893882164272083</v>
      </c>
      <c r="CZ499" s="97">
        <f t="shared" si="1001"/>
        <v>-0.40622538340168018</v>
      </c>
      <c r="DA499" s="97">
        <f t="shared" si="1002"/>
        <v>1.2927775242783492</v>
      </c>
      <c r="DB499" s="97">
        <f t="shared" si="1003"/>
        <v>-62.059941902354154</v>
      </c>
      <c r="DC499" s="97">
        <f t="shared" si="1004"/>
        <v>117.94005809764585</v>
      </c>
      <c r="DD499" s="97">
        <f t="shared" si="1005"/>
        <v>242.05994190235415</v>
      </c>
      <c r="DE499" s="97"/>
      <c r="DF499" s="97"/>
      <c r="DG499" s="97"/>
      <c r="DH499" s="97"/>
      <c r="DI499" s="97"/>
      <c r="DJ499" s="97"/>
      <c r="DK499" s="97"/>
      <c r="DL499" s="97"/>
      <c r="DM499" s="97"/>
      <c r="DN499" s="97"/>
      <c r="DO499" s="97"/>
    </row>
    <row r="500" spans="1:119" ht="30" customHeight="1" x14ac:dyDescent="0.2">
      <c r="A500" s="98">
        <f t="shared" si="929"/>
        <v>0</v>
      </c>
      <c r="B500" s="98">
        <f t="shared" si="930"/>
        <v>0</v>
      </c>
      <c r="C500" s="98">
        <f t="shared" si="931"/>
        <v>0</v>
      </c>
      <c r="D500" s="98">
        <f t="shared" si="932"/>
        <v>0.46354953809116245</v>
      </c>
      <c r="E500" s="98">
        <f t="shared" si="933"/>
        <v>0</v>
      </c>
      <c r="F500" s="98">
        <f t="shared" si="934"/>
        <v>0.46354953809116245</v>
      </c>
      <c r="G500" s="98">
        <f t="shared" si="935"/>
        <v>0</v>
      </c>
      <c r="H500" s="98">
        <f t="shared" si="936"/>
        <v>0</v>
      </c>
      <c r="I500" s="98">
        <f t="shared" si="937"/>
        <v>0</v>
      </c>
      <c r="J500" s="98">
        <f t="shared" si="938"/>
        <v>0</v>
      </c>
      <c r="K500" s="98">
        <f t="shared" si="939"/>
        <v>0</v>
      </c>
      <c r="L500" s="98">
        <f t="shared" si="940"/>
        <v>0</v>
      </c>
      <c r="M500" s="98">
        <f t="shared" si="941"/>
        <v>16</v>
      </c>
      <c r="N500" s="97"/>
      <c r="O500" s="97"/>
      <c r="P500" s="97">
        <f>$K485</f>
        <v>0</v>
      </c>
      <c r="Q500" s="97"/>
      <c r="R500" s="97">
        <f t="shared" si="942"/>
        <v>105.87231873866266</v>
      </c>
      <c r="S500" s="97">
        <f t="shared" si="943"/>
        <v>117.99672280227793</v>
      </c>
      <c r="T500" s="97">
        <f t="shared" si="944"/>
        <v>-12.124404063615273</v>
      </c>
      <c r="U500" s="97" t="str">
        <f t="shared" si="945"/>
        <v>QNOS</v>
      </c>
      <c r="V500" s="97">
        <f t="shared" si="946"/>
        <v>242.00327719772207</v>
      </c>
      <c r="W500" s="97">
        <f t="shared" si="533"/>
        <v>488</v>
      </c>
      <c r="X500" s="97">
        <f>SIN((90-$Y$9)*$AE$8)*TAN($AE$9*$AE$8)/TAN((90-'C'!$F366)*$AE$8)</f>
        <v>-1.2522027185432261</v>
      </c>
      <c r="Y500" s="97">
        <f t="shared" si="947"/>
        <v>3.9313065427916092</v>
      </c>
      <c r="Z500" s="97">
        <f t="shared" si="948"/>
        <v>2.2206545302661578</v>
      </c>
      <c r="AA500" s="97">
        <f t="shared" si="949"/>
        <v>-34.325178759776414</v>
      </c>
      <c r="AB500" s="97">
        <f t="shared" si="950"/>
        <v>63.235932093769605</v>
      </c>
      <c r="AC500" s="97">
        <f t="shared" si="951"/>
        <v>-97.561110853546012</v>
      </c>
      <c r="AD500" s="97">
        <f t="shared" si="952"/>
        <v>151.0892466660068</v>
      </c>
      <c r="AE500" s="97">
        <f>(COS( 90.833*$AE$8)-SIN($Y$9*$AE$8)*SIN('C'!$F366*$AE$8))/COS($Y$9*$AE$8)/COS('C'!$F366*$AE$8)</f>
        <v>0.27508009116638599</v>
      </c>
      <c r="AF500" s="97">
        <f t="shared" si="953"/>
        <v>74.033212871273264</v>
      </c>
      <c r="AG500" s="97">
        <f>('C'!$E366+$AG$9+$AA$9/15)</f>
        <v>12.114777777777778</v>
      </c>
      <c r="AH500" s="97">
        <f t="shared" si="954"/>
        <v>0</v>
      </c>
      <c r="AI500" s="97">
        <f t="shared" si="955"/>
        <v>0</v>
      </c>
      <c r="AJ500" s="97">
        <f t="shared" si="956"/>
        <v>0</v>
      </c>
      <c r="AK500" s="97">
        <f t="shared" si="957"/>
        <v>0</v>
      </c>
      <c r="AL500" s="97">
        <f t="shared" si="958"/>
        <v>0</v>
      </c>
      <c r="AM500" s="97"/>
      <c r="AN500" s="97"/>
      <c r="AO500" s="97">
        <f t="shared" si="959"/>
        <v>0</v>
      </c>
      <c r="AP500" s="97">
        <f>SIN((90-$Y$9)*$AE$8)*TAN($AC$10*$AE$8)/TAN((90-'C'!$F366)*$AE$8)</f>
        <v>0.10123623812039549</v>
      </c>
      <c r="AQ500" s="97">
        <f t="shared" si="960"/>
        <v>2.5695650812758871E-2</v>
      </c>
      <c r="AR500" s="97">
        <f t="shared" si="961"/>
        <v>1.0127663357422376</v>
      </c>
      <c r="AS500" s="97">
        <f t="shared" si="962"/>
        <v>5.7368736549726629</v>
      </c>
      <c r="AT500" s="97">
        <f t="shared" si="963"/>
        <v>-9.106959298875525</v>
      </c>
      <c r="AU500" s="97">
        <f t="shared" si="964"/>
        <v>14.843832953848189</v>
      </c>
      <c r="AV500" s="97">
        <f t="shared" si="965"/>
        <v>183.37008564390285</v>
      </c>
      <c r="AW500" s="97" t="s">
        <v>8053</v>
      </c>
      <c r="AX500" s="97" t="s">
        <v>8053</v>
      </c>
      <c r="AY500" s="97" t="s">
        <v>8053</v>
      </c>
      <c r="AZ500" s="97">
        <f t="shared" si="966"/>
        <v>11.125188914187898</v>
      </c>
      <c r="BA500" s="97">
        <f t="shared" si="967"/>
        <v>11.125188914187898</v>
      </c>
      <c r="BB500" s="97">
        <f t="shared" si="968"/>
        <v>0.46354953809116245</v>
      </c>
      <c r="BC500" s="97">
        <f t="shared" si="969"/>
        <v>0</v>
      </c>
      <c r="BD500" s="97">
        <f t="shared" si="970"/>
        <v>0</v>
      </c>
      <c r="BE500" s="97">
        <f t="shared" si="971"/>
        <v>0</v>
      </c>
      <c r="BF500" s="97">
        <f>SIN((90-$Y$9)*$AE$8)*TAN($AC$9*$AE$8)/TAN((90-'C'!$F366)*$AE$8)</f>
        <v>1.2522027185432267</v>
      </c>
      <c r="BG500" s="97">
        <f t="shared" si="972"/>
        <v>3.9313065427916136</v>
      </c>
      <c r="BH500" s="97">
        <f t="shared" si="973"/>
        <v>2.2206545302661587</v>
      </c>
      <c r="BI500" s="97">
        <f t="shared" si="974"/>
        <v>34.325178759776414</v>
      </c>
      <c r="BJ500" s="97">
        <f t="shared" si="975"/>
        <v>-63.235932093769613</v>
      </c>
      <c r="BK500" s="97">
        <f t="shared" si="976"/>
        <v>97.561110853546026</v>
      </c>
      <c r="BL500" s="97">
        <f t="shared" si="977"/>
        <v>208.9107533339932</v>
      </c>
      <c r="BM500" s="97" t="s">
        <v>8053</v>
      </c>
      <c r="BN500" s="97" t="s">
        <v>8053</v>
      </c>
      <c r="BO500" s="97" t="s">
        <v>8053</v>
      </c>
      <c r="BP500" s="97">
        <f t="shared" si="978"/>
        <v>0</v>
      </c>
      <c r="BQ500" s="97">
        <f t="shared" si="979"/>
        <v>0</v>
      </c>
      <c r="BR500" s="97">
        <f t="shared" si="980"/>
        <v>0</v>
      </c>
      <c r="BS500" s="97">
        <f t="shared" si="981"/>
        <v>0</v>
      </c>
      <c r="BT500" s="97">
        <f t="shared" si="982"/>
        <v>0</v>
      </c>
      <c r="BU500" s="97">
        <f t="shared" si="983"/>
        <v>0</v>
      </c>
      <c r="BV500" s="97">
        <f>SIN((90-$Y$9)*$AE$8)*TAN($AE$10*$AE$8)/TAN((90-'C'!$F366)*$AE$8)</f>
        <v>-0.10123623812039548</v>
      </c>
      <c r="BW500" s="97">
        <f t="shared" si="984"/>
        <v>2.5695650812758864E-2</v>
      </c>
      <c r="BX500" s="97">
        <f t="shared" si="985"/>
        <v>1.0127663357422376</v>
      </c>
      <c r="BY500" s="97">
        <f t="shared" si="986"/>
        <v>-5.736873654972662</v>
      </c>
      <c r="BZ500" s="97">
        <f t="shared" si="987"/>
        <v>9.1069592988755232</v>
      </c>
      <c r="CA500" s="97">
        <f t="shared" si="988"/>
        <v>-14.843832953848185</v>
      </c>
      <c r="CB500" s="97">
        <f t="shared" si="989"/>
        <v>176.62991435609715</v>
      </c>
      <c r="CC500" s="97" t="s">
        <v>8053</v>
      </c>
      <c r="CD500" s="97" t="s">
        <v>8053</v>
      </c>
      <c r="CE500" s="97" t="s">
        <v>8053</v>
      </c>
      <c r="CF500" s="97">
        <f t="shared" si="990"/>
        <v>0</v>
      </c>
      <c r="CG500" s="97">
        <f t="shared" si="991"/>
        <v>0</v>
      </c>
      <c r="CH500" s="97">
        <f t="shared" si="992"/>
        <v>0</v>
      </c>
      <c r="CI500" s="97">
        <f t="shared" si="993"/>
        <v>0</v>
      </c>
      <c r="CJ500" s="97">
        <f t="shared" si="994"/>
        <v>0</v>
      </c>
      <c r="CK500" s="97">
        <f t="shared" si="995"/>
        <v>0</v>
      </c>
      <c r="CL500" s="97">
        <f>90-'C'!$F366</f>
        <v>113.32</v>
      </c>
      <c r="CM500" s="97">
        <v>16</v>
      </c>
      <c r="CN500" s="97"/>
      <c r="CO500" s="97"/>
      <c r="CP500" s="97">
        <f>$K485</f>
        <v>0</v>
      </c>
      <c r="CQ500" s="97"/>
      <c r="CR500" s="97" t="s">
        <v>8220</v>
      </c>
      <c r="CS500" s="97">
        <f t="shared" si="1006"/>
        <v>16</v>
      </c>
      <c r="CT500" s="97">
        <f t="shared" si="996"/>
        <v>34.31666666666667</v>
      </c>
      <c r="CU500" s="97">
        <f>'C'!F366</f>
        <v>-23.32</v>
      </c>
      <c r="CV500" s="97">
        <f t="shared" si="997"/>
        <v>3.1415926535897931</v>
      </c>
      <c r="CW500" s="97">
        <f t="shared" si="998"/>
        <v>1.7453292519943295E-2</v>
      </c>
      <c r="CX500" s="97">
        <f t="shared" si="999"/>
        <v>57.295779513082323</v>
      </c>
      <c r="CY500" s="97">
        <f t="shared" si="1000"/>
        <v>0.59893882164272083</v>
      </c>
      <c r="CZ500" s="97">
        <f t="shared" si="1001"/>
        <v>-0.40701078156507764</v>
      </c>
      <c r="DA500" s="97">
        <f t="shared" si="1002"/>
        <v>1.2921233204335634</v>
      </c>
      <c r="DB500" s="97">
        <f t="shared" si="1003"/>
        <v>-62.003277197722063</v>
      </c>
      <c r="DC500" s="97">
        <f t="shared" si="1004"/>
        <v>117.99672280227793</v>
      </c>
      <c r="DD500" s="97">
        <f t="shared" si="1005"/>
        <v>242.00327719772207</v>
      </c>
      <c r="DE500" s="97"/>
      <c r="DF500" s="97"/>
      <c r="DG500" s="97"/>
      <c r="DH500" s="97"/>
      <c r="DI500" s="97"/>
      <c r="DJ500" s="97"/>
      <c r="DK500" s="97"/>
      <c r="DL500" s="97"/>
      <c r="DM500" s="97"/>
      <c r="DN500" s="97"/>
      <c r="DO500" s="97"/>
    </row>
    <row r="501" spans="1:119" ht="30" customHeight="1" x14ac:dyDescent="0.2">
      <c r="A501" s="98">
        <f t="shared" si="929"/>
        <v>0</v>
      </c>
      <c r="B501" s="98">
        <f t="shared" si="930"/>
        <v>0</v>
      </c>
      <c r="C501" s="98">
        <f t="shared" si="931"/>
        <v>0</v>
      </c>
      <c r="D501" s="98">
        <f t="shared" si="932"/>
        <v>0.46385369178203389</v>
      </c>
      <c r="E501" s="98">
        <f t="shared" si="933"/>
        <v>0</v>
      </c>
      <c r="F501" s="98">
        <f t="shared" si="934"/>
        <v>0.46385369178203389</v>
      </c>
      <c r="G501" s="98">
        <f t="shared" si="935"/>
        <v>0</v>
      </c>
      <c r="H501" s="98">
        <f t="shared" si="936"/>
        <v>0</v>
      </c>
      <c r="I501" s="98">
        <f t="shared" si="937"/>
        <v>0</v>
      </c>
      <c r="J501" s="98">
        <f t="shared" si="938"/>
        <v>0</v>
      </c>
      <c r="K501" s="98">
        <f t="shared" si="939"/>
        <v>0</v>
      </c>
      <c r="L501" s="98">
        <f t="shared" si="940"/>
        <v>0</v>
      </c>
      <c r="M501" s="98">
        <f t="shared" si="941"/>
        <v>17</v>
      </c>
      <c r="N501" s="97"/>
      <c r="O501" s="97"/>
      <c r="P501" s="97"/>
      <c r="Q501" s="97"/>
      <c r="R501" s="97">
        <f t="shared" si="942"/>
        <v>105.87231873866266</v>
      </c>
      <c r="S501" s="97">
        <f t="shared" si="943"/>
        <v>118.04458126002478</v>
      </c>
      <c r="T501" s="97">
        <f t="shared" si="944"/>
        <v>-12.172262521362128</v>
      </c>
      <c r="U501" s="97" t="str">
        <f t="shared" si="945"/>
        <v>QNOS</v>
      </c>
      <c r="V501" s="97">
        <f t="shared" si="946"/>
        <v>241.95541873997522</v>
      </c>
      <c r="W501" s="97">
        <f t="shared" si="533"/>
        <v>489</v>
      </c>
      <c r="X501" s="97">
        <f>SIN((90-$Y$9)*$AE$8)*TAN($AE$9*$AE$8)/TAN((90-'C'!$F367)*$AE$8)</f>
        <v>-1.2544879125677992</v>
      </c>
      <c r="Y501" s="97">
        <f t="shared" si="947"/>
        <v>3.9313065427916092</v>
      </c>
      <c r="Z501" s="97">
        <f t="shared" si="948"/>
        <v>2.2206545302661578</v>
      </c>
      <c r="AA501" s="97">
        <f t="shared" si="949"/>
        <v>-34.396603426050817</v>
      </c>
      <c r="AB501" s="97">
        <f t="shared" si="950"/>
        <v>63.235932093769605</v>
      </c>
      <c r="AC501" s="97">
        <f t="shared" si="951"/>
        <v>-97.632535519820422</v>
      </c>
      <c r="AD501" s="97">
        <f t="shared" si="952"/>
        <v>151.16067133228123</v>
      </c>
      <c r="AE501" s="97">
        <f>(COS( 90.833*$AE$8)-SIN($Y$9*$AE$8)*SIN('C'!$F367*$AE$8))/COS($Y$9*$AE$8)/COS('C'!$F367*$AE$8)</f>
        <v>0.27561158983522616</v>
      </c>
      <c r="AF501" s="97">
        <f t="shared" si="953"/>
        <v>74.00153576944102</v>
      </c>
      <c r="AG501" s="97">
        <f>('C'!$E367+$AG$9+$AA$9/15)</f>
        <v>12.122777777777781</v>
      </c>
      <c r="AH501" s="97">
        <f t="shared" si="954"/>
        <v>0</v>
      </c>
      <c r="AI501" s="97">
        <f t="shared" si="955"/>
        <v>0</v>
      </c>
      <c r="AJ501" s="97">
        <f t="shared" si="956"/>
        <v>0</v>
      </c>
      <c r="AK501" s="97">
        <f t="shared" si="957"/>
        <v>0</v>
      </c>
      <c r="AL501" s="97">
        <f t="shared" si="958"/>
        <v>0</v>
      </c>
      <c r="AM501" s="97"/>
      <c r="AN501" s="97"/>
      <c r="AO501" s="97">
        <f t="shared" si="959"/>
        <v>0</v>
      </c>
      <c r="AP501" s="97">
        <f>SIN((90-$Y$9)*$AE$8)*TAN($AC$10*$AE$8)/TAN((90-'C'!$F367)*$AE$8)</f>
        <v>0.10142098811574141</v>
      </c>
      <c r="AQ501" s="97">
        <f t="shared" si="960"/>
        <v>2.5695650812758871E-2</v>
      </c>
      <c r="AR501" s="97">
        <f t="shared" si="961"/>
        <v>1.0127663357422376</v>
      </c>
      <c r="AS501" s="97">
        <f t="shared" si="962"/>
        <v>5.7473783262589837</v>
      </c>
      <c r="AT501" s="97">
        <f t="shared" si="963"/>
        <v>-9.106959298875525</v>
      </c>
      <c r="AU501" s="97">
        <f t="shared" si="964"/>
        <v>14.854337625134509</v>
      </c>
      <c r="AV501" s="97">
        <f t="shared" si="965"/>
        <v>183.35958097261653</v>
      </c>
      <c r="AW501" s="97" t="s">
        <v>8053</v>
      </c>
      <c r="AX501" s="97" t="s">
        <v>8053</v>
      </c>
      <c r="AY501" s="97" t="s">
        <v>8053</v>
      </c>
      <c r="AZ501" s="97">
        <f t="shared" si="966"/>
        <v>11.132488602768813</v>
      </c>
      <c r="BA501" s="97">
        <f t="shared" si="967"/>
        <v>11.132488602768813</v>
      </c>
      <c r="BB501" s="97">
        <f t="shared" si="968"/>
        <v>0.46385369178203389</v>
      </c>
      <c r="BC501" s="97">
        <f t="shared" si="969"/>
        <v>0</v>
      </c>
      <c r="BD501" s="97">
        <f t="shared" si="970"/>
        <v>0</v>
      </c>
      <c r="BE501" s="97">
        <f t="shared" si="971"/>
        <v>0</v>
      </c>
      <c r="BF501" s="97">
        <f>SIN((90-$Y$9)*$AE$8)*TAN($AC$9*$AE$8)/TAN((90-'C'!$F367)*$AE$8)</f>
        <v>1.2544879125677999</v>
      </c>
      <c r="BG501" s="97">
        <f t="shared" si="972"/>
        <v>3.9313065427916136</v>
      </c>
      <c r="BH501" s="97">
        <f t="shared" si="973"/>
        <v>2.2206545302661587</v>
      </c>
      <c r="BI501" s="97">
        <f t="shared" si="974"/>
        <v>34.396603426050817</v>
      </c>
      <c r="BJ501" s="97">
        <f t="shared" si="975"/>
        <v>-63.235932093769613</v>
      </c>
      <c r="BK501" s="97">
        <f t="shared" si="976"/>
        <v>97.632535519820436</v>
      </c>
      <c r="BL501" s="97">
        <f t="shared" si="977"/>
        <v>208.83932866771877</v>
      </c>
      <c r="BM501" s="97" t="s">
        <v>8053</v>
      </c>
      <c r="BN501" s="97" t="s">
        <v>8053</v>
      </c>
      <c r="BO501" s="97" t="s">
        <v>8053</v>
      </c>
      <c r="BP501" s="97">
        <f t="shared" si="978"/>
        <v>0</v>
      </c>
      <c r="BQ501" s="97">
        <f t="shared" si="979"/>
        <v>0</v>
      </c>
      <c r="BR501" s="97">
        <f t="shared" si="980"/>
        <v>0</v>
      </c>
      <c r="BS501" s="97">
        <f t="shared" si="981"/>
        <v>0</v>
      </c>
      <c r="BT501" s="97">
        <f t="shared" si="982"/>
        <v>0</v>
      </c>
      <c r="BU501" s="97">
        <f t="shared" si="983"/>
        <v>0</v>
      </c>
      <c r="BV501" s="97">
        <f>SIN((90-$Y$9)*$AE$8)*TAN($AE$10*$AE$8)/TAN((90-'C'!$F367)*$AE$8)</f>
        <v>-0.10142098811574138</v>
      </c>
      <c r="BW501" s="97">
        <f t="shared" si="984"/>
        <v>2.5695650812758864E-2</v>
      </c>
      <c r="BX501" s="97">
        <f t="shared" si="985"/>
        <v>1.0127663357422376</v>
      </c>
      <c r="BY501" s="97">
        <f t="shared" si="986"/>
        <v>-5.7473783262589819</v>
      </c>
      <c r="BZ501" s="97">
        <f t="shared" si="987"/>
        <v>9.1069592988755232</v>
      </c>
      <c r="CA501" s="97">
        <f t="shared" si="988"/>
        <v>-14.854337625134505</v>
      </c>
      <c r="CB501" s="97">
        <f t="shared" si="989"/>
        <v>176.64041902738344</v>
      </c>
      <c r="CC501" s="97" t="s">
        <v>8053</v>
      </c>
      <c r="CD501" s="97" t="s">
        <v>8053</v>
      </c>
      <c r="CE501" s="97" t="s">
        <v>8053</v>
      </c>
      <c r="CF501" s="97">
        <f t="shared" si="990"/>
        <v>0</v>
      </c>
      <c r="CG501" s="97">
        <f t="shared" si="991"/>
        <v>0</v>
      </c>
      <c r="CH501" s="97">
        <f t="shared" si="992"/>
        <v>0</v>
      </c>
      <c r="CI501" s="97">
        <f t="shared" si="993"/>
        <v>0</v>
      </c>
      <c r="CJ501" s="97">
        <f t="shared" si="994"/>
        <v>0</v>
      </c>
      <c r="CK501" s="97">
        <f t="shared" si="995"/>
        <v>0</v>
      </c>
      <c r="CL501" s="97">
        <f>90-'C'!$F367</f>
        <v>113.358</v>
      </c>
      <c r="CM501" s="97">
        <v>17</v>
      </c>
      <c r="CN501" s="97"/>
      <c r="CO501" s="97"/>
      <c r="CP501" s="97"/>
      <c r="CQ501" s="97"/>
      <c r="CR501" s="97" t="s">
        <v>8220</v>
      </c>
      <c r="CS501" s="97">
        <f t="shared" si="1006"/>
        <v>17</v>
      </c>
      <c r="CT501" s="97">
        <f t="shared" si="996"/>
        <v>34.31666666666667</v>
      </c>
      <c r="CU501" s="97">
        <f>'C'!F367</f>
        <v>-23.358000000000001</v>
      </c>
      <c r="CV501" s="97">
        <f t="shared" si="997"/>
        <v>3.1415926535897931</v>
      </c>
      <c r="CW501" s="97">
        <f t="shared" si="998"/>
        <v>1.7453292519943295E-2</v>
      </c>
      <c r="CX501" s="97">
        <f t="shared" si="999"/>
        <v>57.295779513082323</v>
      </c>
      <c r="CY501" s="97">
        <f t="shared" si="1000"/>
        <v>0.59893882164272083</v>
      </c>
      <c r="CZ501" s="97">
        <f t="shared" si="1001"/>
        <v>-0.40767400668083553</v>
      </c>
      <c r="DA501" s="97">
        <f t="shared" si="1002"/>
        <v>1.2915704507091013</v>
      </c>
      <c r="DB501" s="97">
        <f t="shared" si="1003"/>
        <v>-61.955418739975222</v>
      </c>
      <c r="DC501" s="97">
        <f t="shared" si="1004"/>
        <v>118.04458126002478</v>
      </c>
      <c r="DD501" s="97">
        <f t="shared" si="1005"/>
        <v>241.95541873997522</v>
      </c>
      <c r="DE501" s="97"/>
      <c r="DF501" s="97"/>
      <c r="DG501" s="97"/>
      <c r="DH501" s="97"/>
      <c r="DI501" s="97"/>
      <c r="DJ501" s="97"/>
      <c r="DK501" s="97"/>
      <c r="DL501" s="97"/>
      <c r="DM501" s="97"/>
      <c r="DN501" s="97"/>
      <c r="DO501" s="97"/>
    </row>
    <row r="502" spans="1:119" ht="30" customHeight="1" x14ac:dyDescent="0.2">
      <c r="A502" s="98">
        <f t="shared" si="929"/>
        <v>0</v>
      </c>
      <c r="B502" s="98">
        <f t="shared" si="930"/>
        <v>0</v>
      </c>
      <c r="C502" s="98">
        <f t="shared" si="931"/>
        <v>0</v>
      </c>
      <c r="D502" s="98">
        <f t="shared" si="932"/>
        <v>0.46416474483128095</v>
      </c>
      <c r="E502" s="98">
        <f t="shared" si="933"/>
        <v>0</v>
      </c>
      <c r="F502" s="98">
        <f t="shared" si="934"/>
        <v>0.46416474483128095</v>
      </c>
      <c r="G502" s="98">
        <f t="shared" si="935"/>
        <v>0</v>
      </c>
      <c r="H502" s="98">
        <f t="shared" si="936"/>
        <v>0</v>
      </c>
      <c r="I502" s="98">
        <f t="shared" si="937"/>
        <v>0</v>
      </c>
      <c r="J502" s="98">
        <f t="shared" si="938"/>
        <v>0</v>
      </c>
      <c r="K502" s="98">
        <f t="shared" si="939"/>
        <v>0</v>
      </c>
      <c r="L502" s="98">
        <f t="shared" si="940"/>
        <v>0</v>
      </c>
      <c r="M502" s="98">
        <f t="shared" si="941"/>
        <v>18</v>
      </c>
      <c r="N502" s="97"/>
      <c r="O502" s="97"/>
      <c r="P502" s="97"/>
      <c r="Q502" s="97"/>
      <c r="R502" s="97">
        <f t="shared" si="942"/>
        <v>105.87231873866266</v>
      </c>
      <c r="S502" s="97">
        <f t="shared" si="943"/>
        <v>118.08110992491046</v>
      </c>
      <c r="T502" s="97">
        <f t="shared" si="944"/>
        <v>-12.208791186247808</v>
      </c>
      <c r="U502" s="97" t="str">
        <f t="shared" si="945"/>
        <v>QNOS</v>
      </c>
      <c r="V502" s="97">
        <f t="shared" si="946"/>
        <v>241.91889007508954</v>
      </c>
      <c r="W502" s="97">
        <f t="shared" si="533"/>
        <v>490</v>
      </c>
      <c r="X502" s="97">
        <f>SIN((90-$Y$9)*$AE$8)*TAN($AE$9*$AE$8)/TAN((90-'C'!$F368)*$AE$8)</f>
        <v>-1.2562327572414458</v>
      </c>
      <c r="Y502" s="97">
        <f t="shared" si="947"/>
        <v>3.9313065427916092</v>
      </c>
      <c r="Z502" s="97">
        <f t="shared" si="948"/>
        <v>2.2206545302661578</v>
      </c>
      <c r="AA502" s="97">
        <f t="shared" si="949"/>
        <v>-34.451180316037814</v>
      </c>
      <c r="AB502" s="97">
        <f t="shared" si="950"/>
        <v>63.235932093769605</v>
      </c>
      <c r="AC502" s="97">
        <f t="shared" si="951"/>
        <v>-97.687112409807412</v>
      </c>
      <c r="AD502" s="97">
        <f t="shared" si="952"/>
        <v>151.2152482222682</v>
      </c>
      <c r="AE502" s="97">
        <f>(COS( 90.833*$AE$8)-SIN($Y$9*$AE$8)*SIN('C'!$F368*$AE$8))/COS($Y$9*$AE$8)/COS('C'!$F368*$AE$8)</f>
        <v>0.27601740642769529</v>
      </c>
      <c r="AF502" s="97">
        <f t="shared" si="953"/>
        <v>73.977345887055634</v>
      </c>
      <c r="AG502" s="97">
        <f>('C'!$E368+$AG$9+$AA$9/15)</f>
        <v>12.130777777777777</v>
      </c>
      <c r="AH502" s="97">
        <f t="shared" si="954"/>
        <v>0</v>
      </c>
      <c r="AI502" s="97">
        <f t="shared" si="955"/>
        <v>0</v>
      </c>
      <c r="AJ502" s="97">
        <f t="shared" si="956"/>
        <v>0</v>
      </c>
      <c r="AK502" s="97">
        <f t="shared" si="957"/>
        <v>0</v>
      </c>
      <c r="AL502" s="97">
        <f t="shared" si="958"/>
        <v>0</v>
      </c>
      <c r="AM502" s="97"/>
      <c r="AN502" s="97"/>
      <c r="AO502" s="97">
        <f t="shared" si="959"/>
        <v>0</v>
      </c>
      <c r="AP502" s="97">
        <f>SIN((90-$Y$9)*$AE$8)*TAN($AC$10*$AE$8)/TAN((90-'C'!$F368)*$AE$8)</f>
        <v>0.10156205274389514</v>
      </c>
      <c r="AQ502" s="97">
        <f t="shared" si="960"/>
        <v>2.5695650812758871E-2</v>
      </c>
      <c r="AR502" s="97">
        <f t="shared" si="961"/>
        <v>1.0127663357422376</v>
      </c>
      <c r="AS502" s="97">
        <f t="shared" si="962"/>
        <v>5.7553992285299831</v>
      </c>
      <c r="AT502" s="97">
        <f t="shared" si="963"/>
        <v>-9.106959298875525</v>
      </c>
      <c r="AU502" s="97">
        <f t="shared" si="964"/>
        <v>14.862358527405508</v>
      </c>
      <c r="AV502" s="97">
        <f t="shared" si="965"/>
        <v>183.35156007034553</v>
      </c>
      <c r="AW502" s="97" t="s">
        <v>8053</v>
      </c>
      <c r="AX502" s="97" t="s">
        <v>8053</v>
      </c>
      <c r="AY502" s="97" t="s">
        <v>8053</v>
      </c>
      <c r="AZ502" s="97">
        <f t="shared" si="966"/>
        <v>11.139953875950743</v>
      </c>
      <c r="BA502" s="97">
        <f t="shared" si="967"/>
        <v>11.139953875950743</v>
      </c>
      <c r="BB502" s="97">
        <f t="shared" si="968"/>
        <v>0.46416474483128095</v>
      </c>
      <c r="BC502" s="97">
        <f t="shared" si="969"/>
        <v>0</v>
      </c>
      <c r="BD502" s="97">
        <f t="shared" si="970"/>
        <v>0</v>
      </c>
      <c r="BE502" s="97">
        <f t="shared" si="971"/>
        <v>0</v>
      </c>
      <c r="BF502" s="97">
        <f>SIN((90-$Y$9)*$AE$8)*TAN($AC$9*$AE$8)/TAN((90-'C'!$F368)*$AE$8)</f>
        <v>1.2562327572414465</v>
      </c>
      <c r="BG502" s="97">
        <f t="shared" si="972"/>
        <v>3.9313065427916136</v>
      </c>
      <c r="BH502" s="97">
        <f t="shared" si="973"/>
        <v>2.2206545302661587</v>
      </c>
      <c r="BI502" s="97">
        <f t="shared" si="974"/>
        <v>34.451180316037814</v>
      </c>
      <c r="BJ502" s="97">
        <f t="shared" si="975"/>
        <v>-63.235932093769613</v>
      </c>
      <c r="BK502" s="97">
        <f t="shared" si="976"/>
        <v>97.687112409807426</v>
      </c>
      <c r="BL502" s="97">
        <f t="shared" si="977"/>
        <v>208.7847517777318</v>
      </c>
      <c r="BM502" s="97" t="s">
        <v>8053</v>
      </c>
      <c r="BN502" s="97" t="s">
        <v>8053</v>
      </c>
      <c r="BO502" s="97" t="s">
        <v>8053</v>
      </c>
      <c r="BP502" s="97">
        <f t="shared" si="978"/>
        <v>0</v>
      </c>
      <c r="BQ502" s="97">
        <f t="shared" si="979"/>
        <v>0</v>
      </c>
      <c r="BR502" s="97">
        <f t="shared" si="980"/>
        <v>0</v>
      </c>
      <c r="BS502" s="97">
        <f t="shared" si="981"/>
        <v>0</v>
      </c>
      <c r="BT502" s="97">
        <f t="shared" si="982"/>
        <v>0</v>
      </c>
      <c r="BU502" s="97">
        <f t="shared" si="983"/>
        <v>0</v>
      </c>
      <c r="BV502" s="97">
        <f>SIN((90-$Y$9)*$AE$8)*TAN($AE$10*$AE$8)/TAN((90-'C'!$F368)*$AE$8)</f>
        <v>-0.10156205274389511</v>
      </c>
      <c r="BW502" s="97">
        <f t="shared" si="984"/>
        <v>2.5695650812758864E-2</v>
      </c>
      <c r="BX502" s="97">
        <f t="shared" si="985"/>
        <v>1.0127663357422376</v>
      </c>
      <c r="BY502" s="97">
        <f t="shared" si="986"/>
        <v>-5.7553992285299813</v>
      </c>
      <c r="BZ502" s="97">
        <f t="shared" si="987"/>
        <v>9.1069592988755232</v>
      </c>
      <c r="CA502" s="97">
        <f t="shared" si="988"/>
        <v>-14.862358527405505</v>
      </c>
      <c r="CB502" s="97">
        <f t="shared" si="989"/>
        <v>176.64843992965447</v>
      </c>
      <c r="CC502" s="97" t="s">
        <v>8053</v>
      </c>
      <c r="CD502" s="97" t="s">
        <v>8053</v>
      </c>
      <c r="CE502" s="97" t="s">
        <v>8053</v>
      </c>
      <c r="CF502" s="97">
        <f t="shared" si="990"/>
        <v>0</v>
      </c>
      <c r="CG502" s="97">
        <f t="shared" si="991"/>
        <v>0</v>
      </c>
      <c r="CH502" s="97">
        <f t="shared" si="992"/>
        <v>0</v>
      </c>
      <c r="CI502" s="97">
        <f t="shared" si="993"/>
        <v>0</v>
      </c>
      <c r="CJ502" s="97">
        <f t="shared" si="994"/>
        <v>0</v>
      </c>
      <c r="CK502" s="97">
        <f t="shared" si="995"/>
        <v>0</v>
      </c>
      <c r="CL502" s="97">
        <f>90-'C'!$F368</f>
        <v>113.387</v>
      </c>
      <c r="CM502" s="97">
        <v>18</v>
      </c>
      <c r="CN502" s="97"/>
      <c r="CO502" s="97"/>
      <c r="CP502" s="97"/>
      <c r="CQ502" s="97"/>
      <c r="CR502" s="97" t="s">
        <v>8220</v>
      </c>
      <c r="CS502" s="97">
        <f t="shared" si="1006"/>
        <v>18</v>
      </c>
      <c r="CT502" s="97">
        <f t="shared" si="996"/>
        <v>34.31666666666667</v>
      </c>
      <c r="CU502" s="97">
        <f>'C'!F368</f>
        <v>-23.387</v>
      </c>
      <c r="CV502" s="97">
        <f t="shared" si="997"/>
        <v>3.1415926535897931</v>
      </c>
      <c r="CW502" s="97">
        <f t="shared" si="998"/>
        <v>1.7453292519943295E-2</v>
      </c>
      <c r="CX502" s="97">
        <f t="shared" si="999"/>
        <v>57.295779513082323</v>
      </c>
      <c r="CY502" s="97">
        <f t="shared" si="1000"/>
        <v>0.59893882164272083</v>
      </c>
      <c r="CZ502" s="97">
        <f t="shared" si="1001"/>
        <v>-0.40818015216391385</v>
      </c>
      <c r="DA502" s="97">
        <f t="shared" si="1002"/>
        <v>1.291148257615806</v>
      </c>
      <c r="DB502" s="97">
        <f t="shared" si="1003"/>
        <v>-61.918890075089529</v>
      </c>
      <c r="DC502" s="97">
        <f t="shared" si="1004"/>
        <v>118.08110992491046</v>
      </c>
      <c r="DD502" s="97">
        <f t="shared" si="1005"/>
        <v>241.91889007508954</v>
      </c>
      <c r="DE502" s="97"/>
      <c r="DF502" s="97"/>
      <c r="DG502" s="97"/>
      <c r="DH502" s="97"/>
      <c r="DI502" s="97"/>
      <c r="DJ502" s="97"/>
      <c r="DK502" s="97"/>
      <c r="DL502" s="97"/>
      <c r="DM502" s="97"/>
      <c r="DN502" s="97"/>
      <c r="DO502" s="97"/>
    </row>
    <row r="503" spans="1:119" ht="30" customHeight="1" x14ac:dyDescent="0.2">
      <c r="A503" s="98">
        <f t="shared" si="929"/>
        <v>0</v>
      </c>
      <c r="B503" s="98">
        <f t="shared" si="930"/>
        <v>0</v>
      </c>
      <c r="C503" s="98">
        <f t="shared" si="931"/>
        <v>0</v>
      </c>
      <c r="D503" s="98">
        <f t="shared" si="932"/>
        <v>0.46448116916335769</v>
      </c>
      <c r="E503" s="98">
        <f t="shared" si="933"/>
        <v>0</v>
      </c>
      <c r="F503" s="98">
        <f t="shared" si="934"/>
        <v>0.46448116916335769</v>
      </c>
      <c r="G503" s="98">
        <f t="shared" si="935"/>
        <v>0</v>
      </c>
      <c r="H503" s="98">
        <f t="shared" si="936"/>
        <v>0</v>
      </c>
      <c r="I503" s="98">
        <f t="shared" si="937"/>
        <v>0</v>
      </c>
      <c r="J503" s="98">
        <f t="shared" si="938"/>
        <v>0</v>
      </c>
      <c r="K503" s="98">
        <f t="shared" si="939"/>
        <v>0</v>
      </c>
      <c r="L503" s="98">
        <f t="shared" si="940"/>
        <v>0</v>
      </c>
      <c r="M503" s="98">
        <f t="shared" si="941"/>
        <v>19</v>
      </c>
      <c r="N503" s="97"/>
      <c r="O503" s="97"/>
      <c r="P503" s="97"/>
      <c r="Q503" s="97"/>
      <c r="R503" s="97">
        <f t="shared" si="942"/>
        <v>105.87231873866266</v>
      </c>
      <c r="S503" s="97">
        <f t="shared" si="943"/>
        <v>118.10882428061737</v>
      </c>
      <c r="T503" s="97">
        <f t="shared" si="944"/>
        <v>-12.236505541954713</v>
      </c>
      <c r="U503" s="97" t="str">
        <f t="shared" si="945"/>
        <v>QNOS</v>
      </c>
      <c r="V503" s="97">
        <f t="shared" si="946"/>
        <v>241.89117571938263</v>
      </c>
      <c r="W503" s="97">
        <f t="shared" si="533"/>
        <v>491</v>
      </c>
      <c r="X503" s="97">
        <f>SIN((90-$Y$9)*$AE$8)*TAN($AE$9*$AE$8)/TAN((90-'C'!$F369)*$AE$8)</f>
        <v>-1.2575569420947939</v>
      </c>
      <c r="Y503" s="97">
        <f t="shared" si="947"/>
        <v>3.9313065427916092</v>
      </c>
      <c r="Z503" s="97">
        <f t="shared" si="948"/>
        <v>2.2206545302661578</v>
      </c>
      <c r="AA503" s="97">
        <f t="shared" si="949"/>
        <v>-34.492623225943177</v>
      </c>
      <c r="AB503" s="97">
        <f t="shared" si="950"/>
        <v>63.235932093769605</v>
      </c>
      <c r="AC503" s="97">
        <f t="shared" si="951"/>
        <v>-97.728555319712783</v>
      </c>
      <c r="AD503" s="97">
        <f t="shared" si="952"/>
        <v>151.25669113217359</v>
      </c>
      <c r="AE503" s="97">
        <f>(COS( 90.833*$AE$8)-SIN($Y$9*$AE$8)*SIN('C'!$F369*$AE$8))/COS($Y$9*$AE$8)/COS('C'!$F369*$AE$8)</f>
        <v>0.27632538253230465</v>
      </c>
      <c r="AF503" s="97">
        <f t="shared" si="953"/>
        <v>73.958986115111145</v>
      </c>
      <c r="AG503" s="97">
        <f>('C'!$E369+$AG$9+$AA$9/15)</f>
        <v>12.138777777777779</v>
      </c>
      <c r="AH503" s="97">
        <f t="shared" si="954"/>
        <v>0</v>
      </c>
      <c r="AI503" s="97">
        <f t="shared" si="955"/>
        <v>0</v>
      </c>
      <c r="AJ503" s="97">
        <f t="shared" si="956"/>
        <v>0</v>
      </c>
      <c r="AK503" s="97">
        <f t="shared" si="957"/>
        <v>0</v>
      </c>
      <c r="AL503" s="97">
        <f t="shared" si="958"/>
        <v>0</v>
      </c>
      <c r="AM503" s="97"/>
      <c r="AN503" s="97"/>
      <c r="AO503" s="97">
        <f t="shared" si="959"/>
        <v>0</v>
      </c>
      <c r="AP503" s="97">
        <f>SIN((90-$Y$9)*$AE$8)*TAN($AC$10*$AE$8)/TAN((90-'C'!$F369)*$AE$8)</f>
        <v>0.10166910848746111</v>
      </c>
      <c r="AQ503" s="97">
        <f t="shared" si="960"/>
        <v>2.5695650812758871E-2</v>
      </c>
      <c r="AR503" s="97">
        <f t="shared" si="961"/>
        <v>1.0127663357422376</v>
      </c>
      <c r="AS503" s="97">
        <f t="shared" si="962"/>
        <v>5.7614864689823966</v>
      </c>
      <c r="AT503" s="97">
        <f t="shared" si="963"/>
        <v>-9.106959298875525</v>
      </c>
      <c r="AU503" s="97">
        <f t="shared" si="964"/>
        <v>14.868445767857921</v>
      </c>
      <c r="AV503" s="97">
        <f t="shared" si="965"/>
        <v>183.34547282989314</v>
      </c>
      <c r="AW503" s="97" t="s">
        <v>8053</v>
      </c>
      <c r="AX503" s="97" t="s">
        <v>8053</v>
      </c>
      <c r="AY503" s="97" t="s">
        <v>8053</v>
      </c>
      <c r="AZ503" s="97">
        <f t="shared" si="966"/>
        <v>11.147548059920585</v>
      </c>
      <c r="BA503" s="97">
        <f t="shared" si="967"/>
        <v>11.147548059920585</v>
      </c>
      <c r="BB503" s="97">
        <f t="shared" si="968"/>
        <v>0.46448116916335769</v>
      </c>
      <c r="BC503" s="97">
        <f t="shared" si="969"/>
        <v>0</v>
      </c>
      <c r="BD503" s="97">
        <f t="shared" si="970"/>
        <v>0</v>
      </c>
      <c r="BE503" s="97">
        <f t="shared" si="971"/>
        <v>0</v>
      </c>
      <c r="BF503" s="97">
        <f>SIN((90-$Y$9)*$AE$8)*TAN($AC$9*$AE$8)/TAN((90-'C'!$F369)*$AE$8)</f>
        <v>1.2575569420947945</v>
      </c>
      <c r="BG503" s="97">
        <f t="shared" si="972"/>
        <v>3.9313065427916136</v>
      </c>
      <c r="BH503" s="97">
        <f t="shared" si="973"/>
        <v>2.2206545302661587</v>
      </c>
      <c r="BI503" s="97">
        <f t="shared" si="974"/>
        <v>34.492623225943184</v>
      </c>
      <c r="BJ503" s="97">
        <f t="shared" si="975"/>
        <v>-63.235932093769613</v>
      </c>
      <c r="BK503" s="97">
        <f t="shared" si="976"/>
        <v>97.728555319712797</v>
      </c>
      <c r="BL503" s="97">
        <f t="shared" si="977"/>
        <v>208.74330886782641</v>
      </c>
      <c r="BM503" s="97" t="s">
        <v>8053</v>
      </c>
      <c r="BN503" s="97" t="s">
        <v>8053</v>
      </c>
      <c r="BO503" s="97" t="s">
        <v>8053</v>
      </c>
      <c r="BP503" s="97">
        <f t="shared" si="978"/>
        <v>0</v>
      </c>
      <c r="BQ503" s="97">
        <f t="shared" si="979"/>
        <v>0</v>
      </c>
      <c r="BR503" s="97">
        <f t="shared" si="980"/>
        <v>0</v>
      </c>
      <c r="BS503" s="97">
        <f t="shared" si="981"/>
        <v>0</v>
      </c>
      <c r="BT503" s="97">
        <f t="shared" si="982"/>
        <v>0</v>
      </c>
      <c r="BU503" s="97">
        <f t="shared" si="983"/>
        <v>0</v>
      </c>
      <c r="BV503" s="97">
        <f>SIN((90-$Y$9)*$AE$8)*TAN($AE$10*$AE$8)/TAN((90-'C'!$F369)*$AE$8)</f>
        <v>-0.10166910848746108</v>
      </c>
      <c r="BW503" s="97">
        <f t="shared" si="984"/>
        <v>2.5695650812758864E-2</v>
      </c>
      <c r="BX503" s="97">
        <f t="shared" si="985"/>
        <v>1.0127663357422376</v>
      </c>
      <c r="BY503" s="97">
        <f t="shared" si="986"/>
        <v>-5.7614864689823939</v>
      </c>
      <c r="BZ503" s="97">
        <f t="shared" si="987"/>
        <v>9.1069592988755232</v>
      </c>
      <c r="CA503" s="97">
        <f t="shared" si="988"/>
        <v>-14.868445767857917</v>
      </c>
      <c r="CB503" s="97">
        <f t="shared" si="989"/>
        <v>176.65452717010686</v>
      </c>
      <c r="CC503" s="97" t="s">
        <v>8053</v>
      </c>
      <c r="CD503" s="97" t="s">
        <v>8053</v>
      </c>
      <c r="CE503" s="97" t="s">
        <v>8053</v>
      </c>
      <c r="CF503" s="97">
        <f t="shared" si="990"/>
        <v>0</v>
      </c>
      <c r="CG503" s="97">
        <f t="shared" si="991"/>
        <v>0</v>
      </c>
      <c r="CH503" s="97">
        <f t="shared" si="992"/>
        <v>0</v>
      </c>
      <c r="CI503" s="97">
        <f t="shared" si="993"/>
        <v>0</v>
      </c>
      <c r="CJ503" s="97">
        <f t="shared" si="994"/>
        <v>0</v>
      </c>
      <c r="CK503" s="97">
        <f t="shared" si="995"/>
        <v>0</v>
      </c>
      <c r="CL503" s="97">
        <f>90-'C'!$F369</f>
        <v>113.40899999999999</v>
      </c>
      <c r="CM503" s="97">
        <v>19</v>
      </c>
      <c r="CN503" s="97"/>
      <c r="CO503" s="97"/>
      <c r="CP503" s="97"/>
      <c r="CQ503" s="97"/>
      <c r="CR503" s="97" t="s">
        <v>8220</v>
      </c>
      <c r="CS503" s="97">
        <f t="shared" si="1006"/>
        <v>19</v>
      </c>
      <c r="CT503" s="97">
        <f t="shared" si="996"/>
        <v>34.31666666666667</v>
      </c>
      <c r="CU503" s="97">
        <f>'C'!F369</f>
        <v>-23.408999999999999</v>
      </c>
      <c r="CV503" s="97">
        <f t="shared" si="997"/>
        <v>3.1415926535897931</v>
      </c>
      <c r="CW503" s="97">
        <f t="shared" si="998"/>
        <v>1.7453292519943295E-2</v>
      </c>
      <c r="CX503" s="97">
        <f t="shared" si="999"/>
        <v>57.295779513082323</v>
      </c>
      <c r="CY503" s="97">
        <f t="shared" si="1000"/>
        <v>0.59893882164272083</v>
      </c>
      <c r="CZ503" s="97">
        <f t="shared" si="1001"/>
        <v>-0.4085641245993526</v>
      </c>
      <c r="DA503" s="97">
        <f t="shared" si="1002"/>
        <v>1.2908278191454594</v>
      </c>
      <c r="DB503" s="97">
        <f t="shared" si="1003"/>
        <v>-61.891175719382638</v>
      </c>
      <c r="DC503" s="97">
        <f t="shared" si="1004"/>
        <v>118.10882428061737</v>
      </c>
      <c r="DD503" s="97">
        <f t="shared" si="1005"/>
        <v>241.89117571938263</v>
      </c>
      <c r="DE503" s="97"/>
      <c r="DF503" s="97"/>
      <c r="DG503" s="97"/>
      <c r="DH503" s="97"/>
      <c r="DI503" s="97"/>
      <c r="DJ503" s="97"/>
      <c r="DK503" s="97"/>
      <c r="DL503" s="97"/>
      <c r="DM503" s="97"/>
      <c r="DN503" s="97"/>
      <c r="DO503" s="97"/>
    </row>
    <row r="504" spans="1:119" ht="30" customHeight="1" x14ac:dyDescent="0.2">
      <c r="A504" s="98">
        <f t="shared" si="929"/>
        <v>0</v>
      </c>
      <c r="B504" s="98">
        <f t="shared" si="930"/>
        <v>0</v>
      </c>
      <c r="C504" s="98">
        <f t="shared" si="931"/>
        <v>0</v>
      </c>
      <c r="D504" s="98">
        <f t="shared" si="932"/>
        <v>0.4648037392018165</v>
      </c>
      <c r="E504" s="98">
        <f t="shared" si="933"/>
        <v>0</v>
      </c>
      <c r="F504" s="98">
        <f t="shared" si="934"/>
        <v>0.4648037392018165</v>
      </c>
      <c r="G504" s="98">
        <f t="shared" si="935"/>
        <v>0</v>
      </c>
      <c r="H504" s="98">
        <f t="shared" si="936"/>
        <v>0</v>
      </c>
      <c r="I504" s="98">
        <f t="shared" si="937"/>
        <v>0</v>
      </c>
      <c r="J504" s="98">
        <f t="shared" si="938"/>
        <v>0</v>
      </c>
      <c r="K504" s="98">
        <f t="shared" si="939"/>
        <v>0</v>
      </c>
      <c r="L504" s="98">
        <f t="shared" si="940"/>
        <v>0</v>
      </c>
      <c r="M504" s="98">
        <f t="shared" si="941"/>
        <v>20</v>
      </c>
      <c r="N504" s="97"/>
      <c r="O504" s="97"/>
      <c r="P504" s="97"/>
      <c r="Q504" s="97"/>
      <c r="R504" s="97">
        <f t="shared" si="942"/>
        <v>105.87231873866266</v>
      </c>
      <c r="S504" s="97">
        <f t="shared" si="943"/>
        <v>118.12646201830876</v>
      </c>
      <c r="T504" s="97">
        <f t="shared" si="944"/>
        <v>-12.254143279646101</v>
      </c>
      <c r="U504" s="97" t="str">
        <f t="shared" si="945"/>
        <v>QNOS</v>
      </c>
      <c r="V504" s="97">
        <f t="shared" si="946"/>
        <v>241.87353798169124</v>
      </c>
      <c r="W504" s="97">
        <f t="shared" si="533"/>
        <v>492</v>
      </c>
      <c r="X504" s="97">
        <f>SIN((90-$Y$9)*$AE$8)*TAN($AE$9*$AE$8)/TAN((90-'C'!$F370)*$AE$8)</f>
        <v>-1.2583998343998091</v>
      </c>
      <c r="Y504" s="97">
        <f t="shared" si="947"/>
        <v>3.9313065427916092</v>
      </c>
      <c r="Z504" s="97">
        <f t="shared" si="948"/>
        <v>2.2206545302661578</v>
      </c>
      <c r="AA504" s="97">
        <f t="shared" si="949"/>
        <v>-34.519013890414378</v>
      </c>
      <c r="AB504" s="97">
        <f t="shared" si="950"/>
        <v>63.235932093769605</v>
      </c>
      <c r="AC504" s="97">
        <f t="shared" si="951"/>
        <v>-97.754945984183991</v>
      </c>
      <c r="AD504" s="97">
        <f t="shared" si="952"/>
        <v>151.28308179664478</v>
      </c>
      <c r="AE504" s="97">
        <f>(COS( 90.833*$AE$8)-SIN($Y$9*$AE$8)*SIN('C'!$F370*$AE$8))/COS($Y$9*$AE$8)/COS('C'!$F370*$AE$8)</f>
        <v>0.27652141916430378</v>
      </c>
      <c r="AF504" s="97">
        <f t="shared" si="953"/>
        <v>73.947298652608126</v>
      </c>
      <c r="AG504" s="97">
        <f>('C'!$E370+$AG$9+$AA$9/15)</f>
        <v>12.146777777777778</v>
      </c>
      <c r="AH504" s="97">
        <f t="shared" si="954"/>
        <v>0</v>
      </c>
      <c r="AI504" s="97">
        <f t="shared" si="955"/>
        <v>0</v>
      </c>
      <c r="AJ504" s="97">
        <f t="shared" si="956"/>
        <v>0</v>
      </c>
      <c r="AK504" s="97">
        <f t="shared" si="957"/>
        <v>0</v>
      </c>
      <c r="AL504" s="97">
        <f t="shared" si="958"/>
        <v>0</v>
      </c>
      <c r="AM504" s="97"/>
      <c r="AN504" s="97"/>
      <c r="AO504" s="97">
        <f t="shared" si="959"/>
        <v>0</v>
      </c>
      <c r="AP504" s="97">
        <f>SIN((90-$Y$9)*$AE$8)*TAN($AC$10*$AE$8)/TAN((90-'C'!$F370)*$AE$8)</f>
        <v>0.10173725340108948</v>
      </c>
      <c r="AQ504" s="97">
        <f t="shared" si="960"/>
        <v>2.5695650812758871E-2</v>
      </c>
      <c r="AR504" s="97">
        <f t="shared" si="961"/>
        <v>1.0127663357422376</v>
      </c>
      <c r="AS504" s="97">
        <f t="shared" si="962"/>
        <v>5.7653612551371971</v>
      </c>
      <c r="AT504" s="97">
        <f t="shared" si="963"/>
        <v>-9.106959298875525</v>
      </c>
      <c r="AU504" s="97">
        <f t="shared" si="964"/>
        <v>14.872320554012722</v>
      </c>
      <c r="AV504" s="97">
        <f t="shared" si="965"/>
        <v>183.34159804373832</v>
      </c>
      <c r="AW504" s="97" t="s">
        <v>8053</v>
      </c>
      <c r="AX504" s="97" t="s">
        <v>8053</v>
      </c>
      <c r="AY504" s="97" t="s">
        <v>8053</v>
      </c>
      <c r="AZ504" s="97">
        <f t="shared" si="966"/>
        <v>11.155289740843596</v>
      </c>
      <c r="BA504" s="97">
        <f t="shared" si="967"/>
        <v>11.155289740843596</v>
      </c>
      <c r="BB504" s="97">
        <f t="shared" si="968"/>
        <v>0.4648037392018165</v>
      </c>
      <c r="BC504" s="97">
        <f t="shared" si="969"/>
        <v>0</v>
      </c>
      <c r="BD504" s="97">
        <f t="shared" si="970"/>
        <v>0</v>
      </c>
      <c r="BE504" s="97">
        <f t="shared" si="971"/>
        <v>0</v>
      </c>
      <c r="BF504" s="97">
        <f>SIN((90-$Y$9)*$AE$8)*TAN($AC$9*$AE$8)/TAN((90-'C'!$F370)*$AE$8)</f>
        <v>1.2583998343998095</v>
      </c>
      <c r="BG504" s="97">
        <f t="shared" si="972"/>
        <v>3.9313065427916136</v>
      </c>
      <c r="BH504" s="97">
        <f t="shared" si="973"/>
        <v>2.2206545302661587</v>
      </c>
      <c r="BI504" s="97">
        <f t="shared" si="974"/>
        <v>34.519013890414378</v>
      </c>
      <c r="BJ504" s="97">
        <f t="shared" si="975"/>
        <v>-63.235932093769613</v>
      </c>
      <c r="BK504" s="97">
        <f t="shared" si="976"/>
        <v>97.754945984183991</v>
      </c>
      <c r="BL504" s="97">
        <f t="shared" si="977"/>
        <v>208.71691820335522</v>
      </c>
      <c r="BM504" s="97" t="s">
        <v>8053</v>
      </c>
      <c r="BN504" s="97" t="s">
        <v>8053</v>
      </c>
      <c r="BO504" s="97" t="s">
        <v>8053</v>
      </c>
      <c r="BP504" s="97">
        <f t="shared" si="978"/>
        <v>0</v>
      </c>
      <c r="BQ504" s="97">
        <f t="shared" si="979"/>
        <v>0</v>
      </c>
      <c r="BR504" s="97">
        <f t="shared" si="980"/>
        <v>0</v>
      </c>
      <c r="BS504" s="97">
        <f t="shared" si="981"/>
        <v>0</v>
      </c>
      <c r="BT504" s="97">
        <f t="shared" si="982"/>
        <v>0</v>
      </c>
      <c r="BU504" s="97">
        <f t="shared" si="983"/>
        <v>0</v>
      </c>
      <c r="BV504" s="97">
        <f>SIN((90-$Y$9)*$AE$8)*TAN($AE$10*$AE$8)/TAN((90-'C'!$F370)*$AE$8)</f>
        <v>-0.10173725340108945</v>
      </c>
      <c r="BW504" s="97">
        <f t="shared" si="984"/>
        <v>2.5695650812758864E-2</v>
      </c>
      <c r="BX504" s="97">
        <f t="shared" si="985"/>
        <v>1.0127663357422376</v>
      </c>
      <c r="BY504" s="97">
        <f t="shared" si="986"/>
        <v>-5.7653612551371953</v>
      </c>
      <c r="BZ504" s="97">
        <f t="shared" si="987"/>
        <v>9.1069592988755232</v>
      </c>
      <c r="CA504" s="97">
        <f t="shared" si="988"/>
        <v>-14.872320554012719</v>
      </c>
      <c r="CB504" s="97">
        <f t="shared" si="989"/>
        <v>176.65840195626168</v>
      </c>
      <c r="CC504" s="97" t="s">
        <v>8053</v>
      </c>
      <c r="CD504" s="97" t="s">
        <v>8053</v>
      </c>
      <c r="CE504" s="97" t="s">
        <v>8053</v>
      </c>
      <c r="CF504" s="97">
        <f t="shared" si="990"/>
        <v>0</v>
      </c>
      <c r="CG504" s="97">
        <f t="shared" si="991"/>
        <v>0</v>
      </c>
      <c r="CH504" s="97">
        <f t="shared" si="992"/>
        <v>0</v>
      </c>
      <c r="CI504" s="97">
        <f t="shared" si="993"/>
        <v>0</v>
      </c>
      <c r="CJ504" s="97">
        <f t="shared" si="994"/>
        <v>0</v>
      </c>
      <c r="CK504" s="97">
        <f t="shared" si="995"/>
        <v>0</v>
      </c>
      <c r="CL504" s="97">
        <f>90-'C'!$F370</f>
        <v>113.423</v>
      </c>
      <c r="CM504" s="97">
        <v>20</v>
      </c>
      <c r="CN504" s="97"/>
      <c r="CO504" s="97"/>
      <c r="CP504" s="97"/>
      <c r="CQ504" s="97"/>
      <c r="CR504" s="97" t="s">
        <v>8220</v>
      </c>
      <c r="CS504" s="97">
        <f t="shared" si="1006"/>
        <v>20</v>
      </c>
      <c r="CT504" s="97">
        <f t="shared" si="996"/>
        <v>34.31666666666667</v>
      </c>
      <c r="CU504" s="97">
        <f>'C'!F370</f>
        <v>-23.422999999999998</v>
      </c>
      <c r="CV504" s="97">
        <f t="shared" si="997"/>
        <v>3.1415926535897931</v>
      </c>
      <c r="CW504" s="97">
        <f t="shared" si="998"/>
        <v>1.7453292519943295E-2</v>
      </c>
      <c r="CX504" s="97">
        <f t="shared" si="999"/>
        <v>57.295779513082323</v>
      </c>
      <c r="CY504" s="97">
        <f t="shared" si="1000"/>
        <v>0.59893882164272083</v>
      </c>
      <c r="CZ504" s="97">
        <f t="shared" si="1001"/>
        <v>-0.40880847069463178</v>
      </c>
      <c r="DA504" s="97">
        <f t="shared" si="1002"/>
        <v>1.2906238344435783</v>
      </c>
      <c r="DB504" s="97">
        <f t="shared" si="1003"/>
        <v>-61.873537981691243</v>
      </c>
      <c r="DC504" s="97">
        <f t="shared" si="1004"/>
        <v>118.12646201830876</v>
      </c>
      <c r="DD504" s="97">
        <f t="shared" si="1005"/>
        <v>241.87353798169124</v>
      </c>
      <c r="DE504" s="97"/>
      <c r="DF504" s="97"/>
      <c r="DG504" s="97"/>
      <c r="DH504" s="97"/>
      <c r="DI504" s="97"/>
      <c r="DJ504" s="97"/>
      <c r="DK504" s="97"/>
      <c r="DL504" s="97"/>
      <c r="DM504" s="97"/>
      <c r="DN504" s="97"/>
      <c r="DO504" s="97"/>
    </row>
    <row r="505" spans="1:119" ht="30" customHeight="1" x14ac:dyDescent="0.2">
      <c r="A505" s="98">
        <f t="shared" si="929"/>
        <v>0</v>
      </c>
      <c r="B505" s="98">
        <f t="shared" si="930"/>
        <v>0</v>
      </c>
      <c r="C505" s="98">
        <f t="shared" si="931"/>
        <v>0</v>
      </c>
      <c r="D505" s="98">
        <f t="shared" si="932"/>
        <v>0.46517412564114308</v>
      </c>
      <c r="E505" s="98">
        <f t="shared" si="933"/>
        <v>0</v>
      </c>
      <c r="F505" s="98">
        <f t="shared" si="934"/>
        <v>0.46517412564114308</v>
      </c>
      <c r="G505" s="98">
        <f t="shared" si="935"/>
        <v>0</v>
      </c>
      <c r="H505" s="98">
        <f t="shared" si="936"/>
        <v>0</v>
      </c>
      <c r="I505" s="98">
        <f t="shared" si="937"/>
        <v>0</v>
      </c>
      <c r="J505" s="98">
        <f t="shared" si="938"/>
        <v>0</v>
      </c>
      <c r="K505" s="98">
        <f t="shared" si="939"/>
        <v>0</v>
      </c>
      <c r="L505" s="98">
        <f t="shared" si="940"/>
        <v>0</v>
      </c>
      <c r="M505" s="98">
        <f t="shared" si="941"/>
        <v>21</v>
      </c>
      <c r="N505" s="97"/>
      <c r="O505" s="97"/>
      <c r="P505" s="97"/>
      <c r="Q505" s="97"/>
      <c r="R505" s="97">
        <f t="shared" si="942"/>
        <v>105.87231873866266</v>
      </c>
      <c r="S505" s="97">
        <f t="shared" si="943"/>
        <v>118.13402136564447</v>
      </c>
      <c r="T505" s="97">
        <f t="shared" si="944"/>
        <v>-12.261702626981815</v>
      </c>
      <c r="U505" s="97" t="str">
        <f t="shared" si="945"/>
        <v>QNOS</v>
      </c>
      <c r="V505" s="97">
        <f t="shared" si="946"/>
        <v>241.86597863435554</v>
      </c>
      <c r="W505" s="97">
        <f t="shared" si="533"/>
        <v>493</v>
      </c>
      <c r="X505" s="97">
        <f>SIN((90-$Y$9)*$AE$8)*TAN($AE$9*$AE$8)/TAN((90-'C'!$F371)*$AE$8)</f>
        <v>-1.2587611285826013</v>
      </c>
      <c r="Y505" s="97">
        <f t="shared" si="947"/>
        <v>3.9313065427916092</v>
      </c>
      <c r="Z505" s="97">
        <f t="shared" si="948"/>
        <v>2.2206545302661578</v>
      </c>
      <c r="AA505" s="97">
        <f t="shared" si="949"/>
        <v>-34.530328445225457</v>
      </c>
      <c r="AB505" s="97">
        <f t="shared" si="950"/>
        <v>63.235932093769605</v>
      </c>
      <c r="AC505" s="97">
        <f t="shared" si="951"/>
        <v>-97.766260538995056</v>
      </c>
      <c r="AD505" s="97">
        <f t="shared" si="952"/>
        <v>151.29439635145584</v>
      </c>
      <c r="AE505" s="97">
        <f>(COS( 90.833*$AE$8)-SIN($Y$9*$AE$8)*SIN('C'!$F371*$AE$8))/COS($Y$9*$AE$8)/COS('C'!$F371*$AE$8)</f>
        <v>0.27660544721723462</v>
      </c>
      <c r="AF505" s="97">
        <f t="shared" si="953"/>
        <v>73.942288793591288</v>
      </c>
      <c r="AG505" s="97">
        <f>('C'!$E371+$AG$9+$AA$9/15)</f>
        <v>12.155777777777779</v>
      </c>
      <c r="AH505" s="97">
        <f t="shared" si="954"/>
        <v>0</v>
      </c>
      <c r="AI505" s="97">
        <f t="shared" si="955"/>
        <v>0</v>
      </c>
      <c r="AJ505" s="97">
        <f t="shared" si="956"/>
        <v>0</v>
      </c>
      <c r="AK505" s="97">
        <f t="shared" si="957"/>
        <v>0</v>
      </c>
      <c r="AL505" s="97">
        <f t="shared" si="958"/>
        <v>0</v>
      </c>
      <c r="AM505" s="97"/>
      <c r="AN505" s="97"/>
      <c r="AO505" s="97">
        <f t="shared" si="959"/>
        <v>0</v>
      </c>
      <c r="AP505" s="97">
        <f>SIN((90-$Y$9)*$AE$8)*TAN($AC$10*$AE$8)/TAN((90-'C'!$F371)*$AE$8)</f>
        <v>0.10176646278019322</v>
      </c>
      <c r="AQ505" s="97">
        <f t="shared" si="960"/>
        <v>2.5695650812758871E-2</v>
      </c>
      <c r="AR505" s="97">
        <f t="shared" si="961"/>
        <v>1.0127663357422376</v>
      </c>
      <c r="AS505" s="97">
        <f t="shared" si="962"/>
        <v>5.7670221369796275</v>
      </c>
      <c r="AT505" s="97">
        <f t="shared" si="963"/>
        <v>-9.106959298875525</v>
      </c>
      <c r="AU505" s="97">
        <f t="shared" si="964"/>
        <v>14.873981435855153</v>
      </c>
      <c r="AV505" s="97">
        <f t="shared" si="965"/>
        <v>183.3399371618959</v>
      </c>
      <c r="AW505" s="97" t="s">
        <v>8053</v>
      </c>
      <c r="AX505" s="97" t="s">
        <v>8053</v>
      </c>
      <c r="AY505" s="97" t="s">
        <v>8053</v>
      </c>
      <c r="AZ505" s="97">
        <f t="shared" si="966"/>
        <v>11.164179015387434</v>
      </c>
      <c r="BA505" s="97">
        <f t="shared" si="967"/>
        <v>11.164179015387434</v>
      </c>
      <c r="BB505" s="97">
        <f t="shared" si="968"/>
        <v>0.46517412564114308</v>
      </c>
      <c r="BC505" s="97">
        <f t="shared" si="969"/>
        <v>0</v>
      </c>
      <c r="BD505" s="97">
        <f t="shared" si="970"/>
        <v>0</v>
      </c>
      <c r="BE505" s="97">
        <f t="shared" si="971"/>
        <v>0</v>
      </c>
      <c r="BF505" s="97">
        <f>SIN((90-$Y$9)*$AE$8)*TAN($AC$9*$AE$8)/TAN((90-'C'!$F371)*$AE$8)</f>
        <v>1.2587611285826017</v>
      </c>
      <c r="BG505" s="97">
        <f t="shared" si="972"/>
        <v>3.9313065427916136</v>
      </c>
      <c r="BH505" s="97">
        <f t="shared" si="973"/>
        <v>2.2206545302661587</v>
      </c>
      <c r="BI505" s="97">
        <f t="shared" si="974"/>
        <v>34.530328445225443</v>
      </c>
      <c r="BJ505" s="97">
        <f t="shared" si="975"/>
        <v>-63.235932093769613</v>
      </c>
      <c r="BK505" s="97">
        <f t="shared" si="976"/>
        <v>97.766260538995056</v>
      </c>
      <c r="BL505" s="97">
        <f t="shared" si="977"/>
        <v>208.70560364854416</v>
      </c>
      <c r="BM505" s="97" t="s">
        <v>8053</v>
      </c>
      <c r="BN505" s="97" t="s">
        <v>8053</v>
      </c>
      <c r="BO505" s="97" t="s">
        <v>8053</v>
      </c>
      <c r="BP505" s="97">
        <f t="shared" si="978"/>
        <v>0</v>
      </c>
      <c r="BQ505" s="97">
        <f t="shared" si="979"/>
        <v>0</v>
      </c>
      <c r="BR505" s="97">
        <f t="shared" si="980"/>
        <v>0</v>
      </c>
      <c r="BS505" s="97">
        <f t="shared" si="981"/>
        <v>0</v>
      </c>
      <c r="BT505" s="97">
        <f t="shared" si="982"/>
        <v>0</v>
      </c>
      <c r="BU505" s="97">
        <f t="shared" si="983"/>
        <v>0</v>
      </c>
      <c r="BV505" s="97">
        <f>SIN((90-$Y$9)*$AE$8)*TAN($AE$10*$AE$8)/TAN((90-'C'!$F371)*$AE$8)</f>
        <v>-0.1017664627801932</v>
      </c>
      <c r="BW505" s="97">
        <f t="shared" si="984"/>
        <v>2.5695650812758864E-2</v>
      </c>
      <c r="BX505" s="97">
        <f t="shared" si="985"/>
        <v>1.0127663357422376</v>
      </c>
      <c r="BY505" s="97">
        <f t="shared" si="986"/>
        <v>-5.7670221369796266</v>
      </c>
      <c r="BZ505" s="97">
        <f t="shared" si="987"/>
        <v>9.1069592988755232</v>
      </c>
      <c r="CA505" s="97">
        <f t="shared" si="988"/>
        <v>-14.87398143585515</v>
      </c>
      <c r="CB505" s="97">
        <f t="shared" si="989"/>
        <v>176.6600628381041</v>
      </c>
      <c r="CC505" s="97" t="s">
        <v>8053</v>
      </c>
      <c r="CD505" s="97" t="s">
        <v>8053</v>
      </c>
      <c r="CE505" s="97" t="s">
        <v>8053</v>
      </c>
      <c r="CF505" s="97">
        <f t="shared" si="990"/>
        <v>0</v>
      </c>
      <c r="CG505" s="97">
        <f t="shared" si="991"/>
        <v>0</v>
      </c>
      <c r="CH505" s="97">
        <f t="shared" si="992"/>
        <v>0</v>
      </c>
      <c r="CI505" s="97">
        <f t="shared" si="993"/>
        <v>0</v>
      </c>
      <c r="CJ505" s="97">
        <f t="shared" si="994"/>
        <v>0</v>
      </c>
      <c r="CK505" s="97">
        <f t="shared" si="995"/>
        <v>0</v>
      </c>
      <c r="CL505" s="97">
        <f>90-'C'!$F371</f>
        <v>113.429</v>
      </c>
      <c r="CM505" s="97">
        <v>21</v>
      </c>
      <c r="CN505" s="97"/>
      <c r="CO505" s="97"/>
      <c r="CP505" s="97"/>
      <c r="CQ505" s="97"/>
      <c r="CR505" s="97" t="s">
        <v>8220</v>
      </c>
      <c r="CS505" s="97">
        <f t="shared" si="1006"/>
        <v>21</v>
      </c>
      <c r="CT505" s="97">
        <f t="shared" si="996"/>
        <v>34.31666666666667</v>
      </c>
      <c r="CU505" s="97">
        <f>'C'!F371</f>
        <v>-23.428999999999998</v>
      </c>
      <c r="CV505" s="97">
        <f t="shared" si="997"/>
        <v>3.1415926535897931</v>
      </c>
      <c r="CW505" s="97">
        <f t="shared" si="998"/>
        <v>1.7453292519943295E-2</v>
      </c>
      <c r="CX505" s="97">
        <f t="shared" si="999"/>
        <v>57.295779513082323</v>
      </c>
      <c r="CY505" s="97">
        <f t="shared" si="1000"/>
        <v>0.59893882164272083</v>
      </c>
      <c r="CZ505" s="97">
        <f t="shared" si="1001"/>
        <v>-0.40891319044975144</v>
      </c>
      <c r="DA505" s="97">
        <f t="shared" si="1002"/>
        <v>1.2905363959086738</v>
      </c>
      <c r="DB505" s="97">
        <f t="shared" si="1003"/>
        <v>-61.865978634355528</v>
      </c>
      <c r="DC505" s="97">
        <f t="shared" si="1004"/>
        <v>118.13402136564447</v>
      </c>
      <c r="DD505" s="97">
        <f t="shared" si="1005"/>
        <v>241.86597863435554</v>
      </c>
      <c r="DE505" s="97"/>
      <c r="DF505" s="97"/>
      <c r="DG505" s="97"/>
      <c r="DH505" s="97"/>
      <c r="DI505" s="97"/>
      <c r="DJ505" s="97"/>
      <c r="DK505" s="97"/>
      <c r="DL505" s="97"/>
      <c r="DM505" s="97"/>
      <c r="DN505" s="97"/>
      <c r="DO505" s="97"/>
    </row>
    <row r="506" spans="1:119" ht="30" customHeight="1" x14ac:dyDescent="0.2">
      <c r="A506" s="98">
        <f t="shared" si="929"/>
        <v>0</v>
      </c>
      <c r="B506" s="98">
        <f t="shared" si="930"/>
        <v>0</v>
      </c>
      <c r="C506" s="98">
        <f t="shared" si="931"/>
        <v>0</v>
      </c>
      <c r="D506" s="98">
        <f t="shared" si="932"/>
        <v>0.46550899687605352</v>
      </c>
      <c r="E506" s="98">
        <f t="shared" si="933"/>
        <v>0</v>
      </c>
      <c r="F506" s="98">
        <f t="shared" si="934"/>
        <v>0.46550899687605352</v>
      </c>
      <c r="G506" s="98">
        <f t="shared" si="935"/>
        <v>0</v>
      </c>
      <c r="H506" s="98">
        <f t="shared" si="936"/>
        <v>0</v>
      </c>
      <c r="I506" s="98">
        <f t="shared" si="937"/>
        <v>0</v>
      </c>
      <c r="J506" s="98">
        <f t="shared" si="938"/>
        <v>0</v>
      </c>
      <c r="K506" s="98">
        <f t="shared" si="939"/>
        <v>0</v>
      </c>
      <c r="L506" s="98">
        <f t="shared" si="940"/>
        <v>0</v>
      </c>
      <c r="M506" s="98">
        <f t="shared" si="941"/>
        <v>22</v>
      </c>
      <c r="N506" s="102"/>
      <c r="O506" s="97"/>
      <c r="P506" s="97"/>
      <c r="Q506" s="97"/>
      <c r="R506" s="97">
        <f t="shared" si="942"/>
        <v>105.87231873866266</v>
      </c>
      <c r="S506" s="97">
        <f t="shared" si="943"/>
        <v>118.13150156206294</v>
      </c>
      <c r="T506" s="97">
        <f t="shared" si="944"/>
        <v>-12.25918282340028</v>
      </c>
      <c r="U506" s="97" t="str">
        <f t="shared" si="945"/>
        <v>QNOS</v>
      </c>
      <c r="V506" s="97">
        <f t="shared" si="946"/>
        <v>241.86849843793706</v>
      </c>
      <c r="W506" s="97">
        <f t="shared" si="533"/>
        <v>494</v>
      </c>
      <c r="X506" s="97">
        <f>SIN((90-$Y$9)*$AE$8)*TAN($AE$9*$AE$8)/TAN((90-'C'!$F372)*$AE$8)</f>
        <v>-1.2586406935453942</v>
      </c>
      <c r="Y506" s="97">
        <f t="shared" si="947"/>
        <v>3.9313065427916092</v>
      </c>
      <c r="Z506" s="97">
        <f t="shared" si="948"/>
        <v>2.2206545302661578</v>
      </c>
      <c r="AA506" s="97">
        <f t="shared" si="949"/>
        <v>-34.526556642077821</v>
      </c>
      <c r="AB506" s="97">
        <f t="shared" si="950"/>
        <v>63.235932093769605</v>
      </c>
      <c r="AC506" s="97">
        <f t="shared" si="951"/>
        <v>-97.762488735847427</v>
      </c>
      <c r="AD506" s="97">
        <f t="shared" si="952"/>
        <v>151.29062454830822</v>
      </c>
      <c r="AE506" s="97">
        <f>(COS( 90.833*$AE$8)-SIN($Y$9*$AE$8)*SIN('C'!$F372*$AE$8))/COS($Y$9*$AE$8)/COS('C'!$F372*$AE$8)</f>
        <v>0.27657743704237403</v>
      </c>
      <c r="AF506" s="97">
        <f t="shared" si="953"/>
        <v>73.943958809725828</v>
      </c>
      <c r="AG506" s="97">
        <f>('C'!$E372+$AG$9+$AA$9/15)</f>
        <v>12.163777777777778</v>
      </c>
      <c r="AH506" s="97">
        <f t="shared" si="954"/>
        <v>0</v>
      </c>
      <c r="AI506" s="97">
        <f t="shared" si="955"/>
        <v>0</v>
      </c>
      <c r="AJ506" s="97">
        <f t="shared" si="956"/>
        <v>0</v>
      </c>
      <c r="AK506" s="97">
        <f t="shared" si="957"/>
        <v>0</v>
      </c>
      <c r="AL506" s="97">
        <f t="shared" si="958"/>
        <v>0</v>
      </c>
      <c r="AM506" s="97"/>
      <c r="AN506" s="97"/>
      <c r="AO506" s="97">
        <f t="shared" si="959"/>
        <v>0</v>
      </c>
      <c r="AP506" s="97">
        <f>SIN((90-$Y$9)*$AE$8)*TAN($AC$10*$AE$8)/TAN((90-'C'!$F372)*$AE$8)</f>
        <v>0.1017567260259727</v>
      </c>
      <c r="AQ506" s="97">
        <f t="shared" si="960"/>
        <v>2.5695650812758871E-2</v>
      </c>
      <c r="AR506" s="97">
        <f t="shared" si="961"/>
        <v>1.0127663357422376</v>
      </c>
      <c r="AS506" s="97">
        <f t="shared" si="962"/>
        <v>5.7664684924118736</v>
      </c>
      <c r="AT506" s="97">
        <f t="shared" si="963"/>
        <v>-9.106959298875525</v>
      </c>
      <c r="AU506" s="97">
        <f t="shared" si="964"/>
        <v>14.873427791287398</v>
      </c>
      <c r="AV506" s="97">
        <f t="shared" si="965"/>
        <v>183.34049080646366</v>
      </c>
      <c r="AW506" s="97" t="s">
        <v>8053</v>
      </c>
      <c r="AX506" s="97" t="s">
        <v>8053</v>
      </c>
      <c r="AY506" s="97" t="s">
        <v>8053</v>
      </c>
      <c r="AZ506" s="97">
        <f t="shared" si="966"/>
        <v>11.172215925025284</v>
      </c>
      <c r="BA506" s="97">
        <f t="shared" si="967"/>
        <v>11.172215925025284</v>
      </c>
      <c r="BB506" s="97">
        <f t="shared" si="968"/>
        <v>0.46550899687605352</v>
      </c>
      <c r="BC506" s="97">
        <f t="shared" si="969"/>
        <v>0</v>
      </c>
      <c r="BD506" s="97">
        <f t="shared" si="970"/>
        <v>0</v>
      </c>
      <c r="BE506" s="97">
        <f t="shared" si="971"/>
        <v>0</v>
      </c>
      <c r="BF506" s="97">
        <f>SIN((90-$Y$9)*$AE$8)*TAN($AC$9*$AE$8)/TAN((90-'C'!$F372)*$AE$8)</f>
        <v>1.2586406935453949</v>
      </c>
      <c r="BG506" s="97">
        <f t="shared" si="972"/>
        <v>3.9313065427916136</v>
      </c>
      <c r="BH506" s="97">
        <f t="shared" si="973"/>
        <v>2.2206545302661587</v>
      </c>
      <c r="BI506" s="97">
        <f t="shared" si="974"/>
        <v>34.526556642077821</v>
      </c>
      <c r="BJ506" s="97">
        <f t="shared" si="975"/>
        <v>-63.235932093769613</v>
      </c>
      <c r="BK506" s="97">
        <f t="shared" si="976"/>
        <v>97.762488735847427</v>
      </c>
      <c r="BL506" s="97">
        <f t="shared" si="977"/>
        <v>208.70937545169178</v>
      </c>
      <c r="BM506" s="97" t="s">
        <v>8053</v>
      </c>
      <c r="BN506" s="97" t="s">
        <v>8053</v>
      </c>
      <c r="BO506" s="97" t="s">
        <v>8053</v>
      </c>
      <c r="BP506" s="97">
        <f t="shared" si="978"/>
        <v>0</v>
      </c>
      <c r="BQ506" s="97">
        <f t="shared" si="979"/>
        <v>0</v>
      </c>
      <c r="BR506" s="97">
        <f t="shared" si="980"/>
        <v>0</v>
      </c>
      <c r="BS506" s="97">
        <f t="shared" si="981"/>
        <v>0</v>
      </c>
      <c r="BT506" s="97">
        <f t="shared" si="982"/>
        <v>0</v>
      </c>
      <c r="BU506" s="97">
        <f t="shared" si="983"/>
        <v>0</v>
      </c>
      <c r="BV506" s="97">
        <f>SIN((90-$Y$9)*$AE$8)*TAN($AE$10*$AE$8)/TAN((90-'C'!$F372)*$AE$8)</f>
        <v>-0.10175672602597269</v>
      </c>
      <c r="BW506" s="97">
        <f t="shared" si="984"/>
        <v>2.5695650812758864E-2</v>
      </c>
      <c r="BX506" s="97">
        <f t="shared" si="985"/>
        <v>1.0127663357422376</v>
      </c>
      <c r="BY506" s="97">
        <f t="shared" si="986"/>
        <v>-5.7664684924118736</v>
      </c>
      <c r="BZ506" s="97">
        <f t="shared" si="987"/>
        <v>9.1069592988755232</v>
      </c>
      <c r="CA506" s="97">
        <f t="shared" si="988"/>
        <v>-14.873427791287398</v>
      </c>
      <c r="CB506" s="97">
        <f t="shared" si="989"/>
        <v>176.65950919353634</v>
      </c>
      <c r="CC506" s="97" t="s">
        <v>8053</v>
      </c>
      <c r="CD506" s="97" t="s">
        <v>8053</v>
      </c>
      <c r="CE506" s="97" t="s">
        <v>8053</v>
      </c>
      <c r="CF506" s="97">
        <f t="shared" si="990"/>
        <v>0</v>
      </c>
      <c r="CG506" s="97">
        <f t="shared" si="991"/>
        <v>0</v>
      </c>
      <c r="CH506" s="97">
        <f t="shared" si="992"/>
        <v>0</v>
      </c>
      <c r="CI506" s="97">
        <f t="shared" si="993"/>
        <v>0</v>
      </c>
      <c r="CJ506" s="97">
        <f t="shared" si="994"/>
        <v>0</v>
      </c>
      <c r="CK506" s="97">
        <f t="shared" si="995"/>
        <v>0</v>
      </c>
      <c r="CL506" s="97">
        <f>90-'C'!$F372</f>
        <v>113.42699999999999</v>
      </c>
      <c r="CM506" s="97">
        <v>22</v>
      </c>
      <c r="CN506" s="102"/>
      <c r="CO506" s="97"/>
      <c r="CP506" s="97"/>
      <c r="CQ506" s="97"/>
      <c r="CR506" s="97" t="s">
        <v>8220</v>
      </c>
      <c r="CS506" s="97">
        <f t="shared" si="1006"/>
        <v>22</v>
      </c>
      <c r="CT506" s="97">
        <f t="shared" si="996"/>
        <v>34.31666666666667</v>
      </c>
      <c r="CU506" s="97">
        <f>'C'!F372</f>
        <v>-23.427</v>
      </c>
      <c r="CV506" s="97">
        <f t="shared" si="997"/>
        <v>3.1415926535897931</v>
      </c>
      <c r="CW506" s="97">
        <f t="shared" si="998"/>
        <v>1.7453292519943295E-2</v>
      </c>
      <c r="CX506" s="97">
        <f t="shared" si="999"/>
        <v>57.295779513082323</v>
      </c>
      <c r="CY506" s="97">
        <f t="shared" si="1000"/>
        <v>0.59893882164272083</v>
      </c>
      <c r="CZ506" s="97">
        <f t="shared" si="1001"/>
        <v>-0.40887828386471159</v>
      </c>
      <c r="DA506" s="97">
        <f t="shared" si="1002"/>
        <v>1.290565543188783</v>
      </c>
      <c r="DB506" s="97">
        <f t="shared" si="1003"/>
        <v>-61.86849843793707</v>
      </c>
      <c r="DC506" s="97">
        <f t="shared" si="1004"/>
        <v>118.13150156206294</v>
      </c>
      <c r="DD506" s="97">
        <f t="shared" si="1005"/>
        <v>241.86849843793706</v>
      </c>
      <c r="DE506" s="97"/>
      <c r="DF506" s="97"/>
      <c r="DG506" s="97"/>
      <c r="DH506" s="97"/>
      <c r="DI506" s="97"/>
      <c r="DJ506" s="97"/>
      <c r="DK506" s="97"/>
      <c r="DL506" s="97"/>
      <c r="DM506" s="97"/>
      <c r="DN506" s="97"/>
      <c r="DO506" s="97"/>
    </row>
    <row r="507" spans="1:119" ht="30" customHeight="1" x14ac:dyDescent="0.2">
      <c r="A507" s="98">
        <f t="shared" si="929"/>
        <v>0</v>
      </c>
      <c r="B507" s="98">
        <f t="shared" si="930"/>
        <v>0</v>
      </c>
      <c r="C507" s="98">
        <f t="shared" si="931"/>
        <v>0</v>
      </c>
      <c r="D507" s="98">
        <f t="shared" si="932"/>
        <v>0.46585001899707529</v>
      </c>
      <c r="E507" s="98">
        <f t="shared" si="933"/>
        <v>0</v>
      </c>
      <c r="F507" s="98">
        <f t="shared" si="934"/>
        <v>0.46585001899707529</v>
      </c>
      <c r="G507" s="98">
        <f t="shared" si="935"/>
        <v>0</v>
      </c>
      <c r="H507" s="98">
        <f t="shared" si="936"/>
        <v>0</v>
      </c>
      <c r="I507" s="98">
        <f t="shared" si="937"/>
        <v>0</v>
      </c>
      <c r="J507" s="98">
        <f t="shared" si="938"/>
        <v>0</v>
      </c>
      <c r="K507" s="98">
        <f t="shared" si="939"/>
        <v>0</v>
      </c>
      <c r="L507" s="98">
        <f t="shared" si="940"/>
        <v>0</v>
      </c>
      <c r="M507" s="98">
        <f t="shared" si="941"/>
        <v>23</v>
      </c>
      <c r="N507" s="97"/>
      <c r="O507" s="97"/>
      <c r="P507" s="97"/>
      <c r="Q507" s="97"/>
      <c r="R507" s="97">
        <f t="shared" si="942"/>
        <v>105.87231873866266</v>
      </c>
      <c r="S507" s="97">
        <f t="shared" si="943"/>
        <v>118.11890286115049</v>
      </c>
      <c r="T507" s="97">
        <f t="shared" si="944"/>
        <v>-12.246584122487832</v>
      </c>
      <c r="U507" s="97" t="str">
        <f t="shared" si="945"/>
        <v>QNOS</v>
      </c>
      <c r="V507" s="97">
        <f t="shared" si="946"/>
        <v>241.8810971388495</v>
      </c>
      <c r="W507" s="97">
        <f t="shared" si="533"/>
        <v>495</v>
      </c>
      <c r="X507" s="97">
        <f>SIN((90-$Y$9)*$AE$8)*TAN($AE$9*$AE$8)/TAN((90-'C'!$F373)*$AE$8)</f>
        <v>-1.2580385729966208</v>
      </c>
      <c r="Y507" s="97">
        <f t="shared" si="947"/>
        <v>3.9313065427916092</v>
      </c>
      <c r="Z507" s="97">
        <f t="shared" si="948"/>
        <v>2.2206545302661578</v>
      </c>
      <c r="AA507" s="97">
        <f t="shared" si="949"/>
        <v>-34.507701898457903</v>
      </c>
      <c r="AB507" s="97">
        <f t="shared" si="950"/>
        <v>63.235932093769605</v>
      </c>
      <c r="AC507" s="97">
        <f t="shared" si="951"/>
        <v>-97.743633992227501</v>
      </c>
      <c r="AD507" s="97">
        <f t="shared" si="952"/>
        <v>151.27176980468829</v>
      </c>
      <c r="AE507" s="97">
        <f>(COS( 90.833*$AE$8)-SIN($Y$9*$AE$8)*SIN('C'!$F373*$AE$8))/COS($Y$9*$AE$8)/COS('C'!$F373*$AE$8)</f>
        <v>0.27643739852474181</v>
      </c>
      <c r="AF507" s="97">
        <f t="shared" si="953"/>
        <v>73.952307943604026</v>
      </c>
      <c r="AG507" s="97">
        <f>('C'!$E373+$AG$9+$AA$9/15)</f>
        <v>12.17177777777778</v>
      </c>
      <c r="AH507" s="97">
        <f t="shared" si="954"/>
        <v>0</v>
      </c>
      <c r="AI507" s="97">
        <f t="shared" si="955"/>
        <v>0</v>
      </c>
      <c r="AJ507" s="97">
        <f t="shared" si="956"/>
        <v>0</v>
      </c>
      <c r="AK507" s="97">
        <f t="shared" si="957"/>
        <v>0</v>
      </c>
      <c r="AL507" s="97">
        <f t="shared" si="958"/>
        <v>0</v>
      </c>
      <c r="AM507" s="97"/>
      <c r="AN507" s="97"/>
      <c r="AO507" s="97">
        <f t="shared" si="959"/>
        <v>0</v>
      </c>
      <c r="AP507" s="97">
        <f>SIN((90-$Y$9)*$AE$8)*TAN($AC$10*$AE$8)/TAN((90-'C'!$F373)*$AE$8)</f>
        <v>0.10170804667210281</v>
      </c>
      <c r="AQ507" s="97">
        <f t="shared" si="960"/>
        <v>2.5695650812758871E-2</v>
      </c>
      <c r="AR507" s="97">
        <f t="shared" si="961"/>
        <v>1.0127663357422376</v>
      </c>
      <c r="AS507" s="97">
        <f t="shared" si="962"/>
        <v>5.7637005288440921</v>
      </c>
      <c r="AT507" s="97">
        <f t="shared" si="963"/>
        <v>-9.106959298875525</v>
      </c>
      <c r="AU507" s="97">
        <f t="shared" si="964"/>
        <v>14.870659827719617</v>
      </c>
      <c r="AV507" s="97">
        <f t="shared" si="965"/>
        <v>183.34325877003144</v>
      </c>
      <c r="AW507" s="97" t="s">
        <v>8053</v>
      </c>
      <c r="AX507" s="97" t="s">
        <v>8053</v>
      </c>
      <c r="AY507" s="97" t="s">
        <v>8053</v>
      </c>
      <c r="AZ507" s="97">
        <f t="shared" si="966"/>
        <v>11.180400455929806</v>
      </c>
      <c r="BA507" s="97">
        <f t="shared" si="967"/>
        <v>11.180400455929806</v>
      </c>
      <c r="BB507" s="97">
        <f t="shared" si="968"/>
        <v>0.46585001899707529</v>
      </c>
      <c r="BC507" s="97">
        <f t="shared" si="969"/>
        <v>0</v>
      </c>
      <c r="BD507" s="97">
        <f t="shared" si="970"/>
        <v>0</v>
      </c>
      <c r="BE507" s="97">
        <f t="shared" si="971"/>
        <v>0</v>
      </c>
      <c r="BF507" s="97">
        <f>SIN((90-$Y$9)*$AE$8)*TAN($AC$9*$AE$8)/TAN((90-'C'!$F373)*$AE$8)</f>
        <v>1.2580385729966215</v>
      </c>
      <c r="BG507" s="97">
        <f t="shared" si="972"/>
        <v>3.9313065427916136</v>
      </c>
      <c r="BH507" s="97">
        <f t="shared" si="973"/>
        <v>2.2206545302661587</v>
      </c>
      <c r="BI507" s="97">
        <f t="shared" si="974"/>
        <v>34.507701898457917</v>
      </c>
      <c r="BJ507" s="97">
        <f t="shared" si="975"/>
        <v>-63.235932093769613</v>
      </c>
      <c r="BK507" s="97">
        <f t="shared" si="976"/>
        <v>97.743633992227529</v>
      </c>
      <c r="BL507" s="97">
        <f t="shared" si="977"/>
        <v>208.72823019531168</v>
      </c>
      <c r="BM507" s="97" t="s">
        <v>8053</v>
      </c>
      <c r="BN507" s="97" t="s">
        <v>8053</v>
      </c>
      <c r="BO507" s="97" t="s">
        <v>8053</v>
      </c>
      <c r="BP507" s="97">
        <f t="shared" si="978"/>
        <v>0</v>
      </c>
      <c r="BQ507" s="97">
        <f t="shared" si="979"/>
        <v>0</v>
      </c>
      <c r="BR507" s="97">
        <f t="shared" si="980"/>
        <v>0</v>
      </c>
      <c r="BS507" s="97">
        <f t="shared" si="981"/>
        <v>0</v>
      </c>
      <c r="BT507" s="97">
        <f t="shared" si="982"/>
        <v>0</v>
      </c>
      <c r="BU507" s="97">
        <f t="shared" si="983"/>
        <v>0</v>
      </c>
      <c r="BV507" s="97">
        <f>SIN((90-$Y$9)*$AE$8)*TAN($AE$10*$AE$8)/TAN((90-'C'!$F373)*$AE$8)</f>
        <v>-0.10170804667210279</v>
      </c>
      <c r="BW507" s="97">
        <f t="shared" si="984"/>
        <v>2.5695650812758864E-2</v>
      </c>
      <c r="BX507" s="97">
        <f t="shared" si="985"/>
        <v>1.0127663357422376</v>
      </c>
      <c r="BY507" s="97">
        <f t="shared" si="986"/>
        <v>-5.7637005288440903</v>
      </c>
      <c r="BZ507" s="97">
        <f t="shared" si="987"/>
        <v>9.1069592988755232</v>
      </c>
      <c r="CA507" s="97">
        <f t="shared" si="988"/>
        <v>-14.870659827719614</v>
      </c>
      <c r="CB507" s="97">
        <f t="shared" si="989"/>
        <v>176.65674122996856</v>
      </c>
      <c r="CC507" s="97" t="s">
        <v>8053</v>
      </c>
      <c r="CD507" s="97" t="s">
        <v>8053</v>
      </c>
      <c r="CE507" s="97" t="s">
        <v>8053</v>
      </c>
      <c r="CF507" s="97">
        <f t="shared" si="990"/>
        <v>0</v>
      </c>
      <c r="CG507" s="97">
        <f t="shared" si="991"/>
        <v>0</v>
      </c>
      <c r="CH507" s="97">
        <f t="shared" si="992"/>
        <v>0</v>
      </c>
      <c r="CI507" s="97">
        <f t="shared" si="993"/>
        <v>0</v>
      </c>
      <c r="CJ507" s="97">
        <f t="shared" si="994"/>
        <v>0</v>
      </c>
      <c r="CK507" s="97">
        <f t="shared" si="995"/>
        <v>0</v>
      </c>
      <c r="CL507" s="97">
        <f>90-'C'!$F373</f>
        <v>113.417</v>
      </c>
      <c r="CM507" s="97">
        <v>23</v>
      </c>
      <c r="CN507" s="97"/>
      <c r="CO507" s="97"/>
      <c r="CP507" s="97"/>
      <c r="CQ507" s="97"/>
      <c r="CR507" s="97" t="s">
        <v>8220</v>
      </c>
      <c r="CS507" s="97">
        <f t="shared" si="1006"/>
        <v>23</v>
      </c>
      <c r="CT507" s="97">
        <f t="shared" si="996"/>
        <v>34.31666666666667</v>
      </c>
      <c r="CU507" s="97">
        <f>'C'!F373</f>
        <v>-23.417000000000002</v>
      </c>
      <c r="CV507" s="97">
        <f t="shared" si="997"/>
        <v>3.1415926535897931</v>
      </c>
      <c r="CW507" s="97">
        <f t="shared" si="998"/>
        <v>1.7453292519943295E-2</v>
      </c>
      <c r="CX507" s="97">
        <f t="shared" si="999"/>
        <v>57.295779513082323</v>
      </c>
      <c r="CY507" s="97">
        <f t="shared" si="1000"/>
        <v>0.59893882164272083</v>
      </c>
      <c r="CZ507" s="97">
        <f t="shared" si="1001"/>
        <v>-0.40870375093951217</v>
      </c>
      <c r="DA507" s="97">
        <f t="shared" si="1002"/>
        <v>1.2907112630646473</v>
      </c>
      <c r="DB507" s="97">
        <f t="shared" si="1003"/>
        <v>-61.881097138849512</v>
      </c>
      <c r="DC507" s="97">
        <f t="shared" si="1004"/>
        <v>118.11890286115049</v>
      </c>
      <c r="DD507" s="97">
        <f t="shared" si="1005"/>
        <v>241.8810971388495</v>
      </c>
      <c r="DE507" s="97"/>
      <c r="DF507" s="97"/>
      <c r="DG507" s="97"/>
      <c r="DH507" s="97"/>
      <c r="DI507" s="97"/>
      <c r="DJ507" s="97"/>
      <c r="DK507" s="97"/>
      <c r="DL507" s="97"/>
      <c r="DM507" s="97"/>
      <c r="DN507" s="97"/>
      <c r="DO507" s="97"/>
    </row>
    <row r="508" spans="1:119" ht="30" customHeight="1" x14ac:dyDescent="0.2">
      <c r="A508" s="98">
        <f t="shared" si="929"/>
        <v>0</v>
      </c>
      <c r="B508" s="98">
        <f t="shared" si="930"/>
        <v>0</v>
      </c>
      <c r="C508" s="98">
        <f t="shared" si="931"/>
        <v>0</v>
      </c>
      <c r="D508" s="98">
        <f t="shared" si="932"/>
        <v>0.46619642051642723</v>
      </c>
      <c r="E508" s="98">
        <f t="shared" si="933"/>
        <v>0</v>
      </c>
      <c r="F508" s="98">
        <f t="shared" si="934"/>
        <v>0.46619642051642723</v>
      </c>
      <c r="G508" s="98">
        <f t="shared" si="935"/>
        <v>0</v>
      </c>
      <c r="H508" s="98">
        <f t="shared" si="936"/>
        <v>0</v>
      </c>
      <c r="I508" s="98">
        <f t="shared" si="937"/>
        <v>0</v>
      </c>
      <c r="J508" s="98">
        <f t="shared" si="938"/>
        <v>0</v>
      </c>
      <c r="K508" s="98">
        <f t="shared" si="939"/>
        <v>0</v>
      </c>
      <c r="L508" s="98">
        <f t="shared" si="940"/>
        <v>0</v>
      </c>
      <c r="M508" s="98">
        <f t="shared" si="941"/>
        <v>24</v>
      </c>
      <c r="N508" s="97"/>
      <c r="O508" s="97"/>
      <c r="P508" s="97"/>
      <c r="Q508" s="97"/>
      <c r="R508" s="97">
        <f t="shared" si="942"/>
        <v>105.87231873866266</v>
      </c>
      <c r="S508" s="97">
        <f t="shared" si="943"/>
        <v>118.09748628119348</v>
      </c>
      <c r="T508" s="97">
        <f t="shared" si="944"/>
        <v>-12.225167542530826</v>
      </c>
      <c r="U508" s="97" t="str">
        <f t="shared" si="945"/>
        <v>QNOS</v>
      </c>
      <c r="V508" s="97">
        <f t="shared" si="946"/>
        <v>241.90251371880652</v>
      </c>
      <c r="W508" s="97">
        <f t="shared" si="533"/>
        <v>496</v>
      </c>
      <c r="X508" s="97">
        <f>SIN((90-$Y$9)*$AE$8)*TAN($AE$9*$AE$8)/TAN((90-'C'!$F374)*$AE$8)</f>
        <v>-1.2570151769240485</v>
      </c>
      <c r="Y508" s="97">
        <f t="shared" si="947"/>
        <v>3.9313065427916092</v>
      </c>
      <c r="Z508" s="97">
        <f t="shared" si="948"/>
        <v>2.2206545302661578</v>
      </c>
      <c r="AA508" s="97">
        <f t="shared" si="949"/>
        <v>-34.475665155933733</v>
      </c>
      <c r="AB508" s="97">
        <f t="shared" si="950"/>
        <v>63.235932093769605</v>
      </c>
      <c r="AC508" s="97">
        <f t="shared" si="951"/>
        <v>-97.711597249703345</v>
      </c>
      <c r="AD508" s="97">
        <f t="shared" si="952"/>
        <v>151.23973306216413</v>
      </c>
      <c r="AE508" s="97">
        <f>(COS( 90.833*$AE$8)-SIN($Y$9*$AE$8)*SIN('C'!$F374*$AE$8))/COS($Y$9*$AE$8)/COS('C'!$F374*$AE$8)</f>
        <v>0.27619938027975005</v>
      </c>
      <c r="AF508" s="97">
        <f t="shared" si="953"/>
        <v>73.966497852286665</v>
      </c>
      <c r="AG508" s="97">
        <f>('C'!$E374+$AG$9+$AA$9/15)</f>
        <v>12.17977777777778</v>
      </c>
      <c r="AH508" s="97">
        <f t="shared" si="954"/>
        <v>0</v>
      </c>
      <c r="AI508" s="97">
        <f t="shared" si="955"/>
        <v>0</v>
      </c>
      <c r="AJ508" s="97">
        <f t="shared" si="956"/>
        <v>0</v>
      </c>
      <c r="AK508" s="97">
        <f t="shared" si="957"/>
        <v>0</v>
      </c>
      <c r="AL508" s="97">
        <f t="shared" si="958"/>
        <v>0</v>
      </c>
      <c r="AM508" s="97"/>
      <c r="AN508" s="97"/>
      <c r="AO508" s="97">
        <f t="shared" si="959"/>
        <v>0</v>
      </c>
      <c r="AP508" s="97">
        <f>SIN((90-$Y$9)*$AE$8)*TAN($AC$10*$AE$8)/TAN((90-'C'!$F374)*$AE$8)</f>
        <v>0.10162530865615686</v>
      </c>
      <c r="AQ508" s="97">
        <f t="shared" si="960"/>
        <v>2.5695650812758871E-2</v>
      </c>
      <c r="AR508" s="97">
        <f t="shared" si="961"/>
        <v>1.0127663357422376</v>
      </c>
      <c r="AS508" s="97">
        <f t="shared" si="962"/>
        <v>5.7589959818773746</v>
      </c>
      <c r="AT508" s="97">
        <f t="shared" si="963"/>
        <v>-9.106959298875525</v>
      </c>
      <c r="AU508" s="97">
        <f t="shared" si="964"/>
        <v>14.8659552807529</v>
      </c>
      <c r="AV508" s="97">
        <f t="shared" si="965"/>
        <v>183.34796331699815</v>
      </c>
      <c r="AW508" s="97" t="s">
        <v>8053</v>
      </c>
      <c r="AX508" s="97" t="s">
        <v>8053</v>
      </c>
      <c r="AY508" s="97" t="s">
        <v>8053</v>
      </c>
      <c r="AZ508" s="97">
        <f t="shared" si="966"/>
        <v>11.188714092394253</v>
      </c>
      <c r="BA508" s="97">
        <f t="shared" si="967"/>
        <v>11.188714092394253</v>
      </c>
      <c r="BB508" s="97">
        <f t="shared" si="968"/>
        <v>0.46619642051642723</v>
      </c>
      <c r="BC508" s="97">
        <f t="shared" si="969"/>
        <v>0</v>
      </c>
      <c r="BD508" s="97">
        <f t="shared" si="970"/>
        <v>0</v>
      </c>
      <c r="BE508" s="97">
        <f t="shared" si="971"/>
        <v>0</v>
      </c>
      <c r="BF508" s="97">
        <f>SIN((90-$Y$9)*$AE$8)*TAN($AC$9*$AE$8)/TAN((90-'C'!$F374)*$AE$8)</f>
        <v>1.2570151769240492</v>
      </c>
      <c r="BG508" s="97">
        <f t="shared" si="972"/>
        <v>3.9313065427916136</v>
      </c>
      <c r="BH508" s="97">
        <f t="shared" si="973"/>
        <v>2.2206545302661587</v>
      </c>
      <c r="BI508" s="97">
        <f t="shared" si="974"/>
        <v>34.47566515593374</v>
      </c>
      <c r="BJ508" s="97">
        <f t="shared" si="975"/>
        <v>-63.235932093769613</v>
      </c>
      <c r="BK508" s="97">
        <f t="shared" si="976"/>
        <v>97.711597249703345</v>
      </c>
      <c r="BL508" s="97">
        <f t="shared" si="977"/>
        <v>208.76026693783587</v>
      </c>
      <c r="BM508" s="97" t="s">
        <v>8053</v>
      </c>
      <c r="BN508" s="97" t="s">
        <v>8053</v>
      </c>
      <c r="BO508" s="97" t="s">
        <v>8053</v>
      </c>
      <c r="BP508" s="97">
        <f t="shared" si="978"/>
        <v>0</v>
      </c>
      <c r="BQ508" s="97">
        <f t="shared" si="979"/>
        <v>0</v>
      </c>
      <c r="BR508" s="97">
        <f t="shared" si="980"/>
        <v>0</v>
      </c>
      <c r="BS508" s="97">
        <f t="shared" si="981"/>
        <v>0</v>
      </c>
      <c r="BT508" s="97">
        <f t="shared" si="982"/>
        <v>0</v>
      </c>
      <c r="BU508" s="97">
        <f t="shared" si="983"/>
        <v>0</v>
      </c>
      <c r="BV508" s="97">
        <f>SIN((90-$Y$9)*$AE$8)*TAN($AE$10*$AE$8)/TAN((90-'C'!$F374)*$AE$8)</f>
        <v>-0.10162530865615683</v>
      </c>
      <c r="BW508" s="97">
        <f t="shared" si="984"/>
        <v>2.5695650812758864E-2</v>
      </c>
      <c r="BX508" s="97">
        <f t="shared" si="985"/>
        <v>1.0127663357422376</v>
      </c>
      <c r="BY508" s="97">
        <f t="shared" si="986"/>
        <v>-5.7589959818773737</v>
      </c>
      <c r="BZ508" s="97">
        <f t="shared" si="987"/>
        <v>9.1069592988755232</v>
      </c>
      <c r="CA508" s="97">
        <f t="shared" si="988"/>
        <v>-14.865955280752896</v>
      </c>
      <c r="CB508" s="97">
        <f t="shared" si="989"/>
        <v>176.65203668300185</v>
      </c>
      <c r="CC508" s="97" t="s">
        <v>8053</v>
      </c>
      <c r="CD508" s="97" t="s">
        <v>8053</v>
      </c>
      <c r="CE508" s="97" t="s">
        <v>8053</v>
      </c>
      <c r="CF508" s="97">
        <f t="shared" si="990"/>
        <v>0</v>
      </c>
      <c r="CG508" s="97">
        <f t="shared" si="991"/>
        <v>0</v>
      </c>
      <c r="CH508" s="97">
        <f t="shared" si="992"/>
        <v>0</v>
      </c>
      <c r="CI508" s="97">
        <f t="shared" si="993"/>
        <v>0</v>
      </c>
      <c r="CJ508" s="97">
        <f t="shared" si="994"/>
        <v>0</v>
      </c>
      <c r="CK508" s="97">
        <f t="shared" si="995"/>
        <v>0</v>
      </c>
      <c r="CL508" s="97">
        <f>90-'C'!$F374</f>
        <v>113.4</v>
      </c>
      <c r="CM508" s="97">
        <v>24</v>
      </c>
      <c r="CN508" s="97"/>
      <c r="CO508" s="97"/>
      <c r="CP508" s="97"/>
      <c r="CQ508" s="97"/>
      <c r="CR508" s="97" t="s">
        <v>8220</v>
      </c>
      <c r="CS508" s="97">
        <f t="shared" si="1006"/>
        <v>24</v>
      </c>
      <c r="CT508" s="97">
        <f t="shared" si="996"/>
        <v>34.31666666666667</v>
      </c>
      <c r="CU508" s="97">
        <f>'C'!F374</f>
        <v>-23.4</v>
      </c>
      <c r="CV508" s="97">
        <f t="shared" si="997"/>
        <v>3.1415926535897931</v>
      </c>
      <c r="CW508" s="97">
        <f t="shared" si="998"/>
        <v>1.7453292519943295E-2</v>
      </c>
      <c r="CX508" s="97">
        <f t="shared" si="999"/>
        <v>57.295779513082323</v>
      </c>
      <c r="CY508" s="97">
        <f t="shared" si="1000"/>
        <v>0.59893882164272083</v>
      </c>
      <c r="CZ508" s="97">
        <f t="shared" si="1001"/>
        <v>-0.40840704496667307</v>
      </c>
      <c r="DA508" s="97">
        <f t="shared" si="1002"/>
        <v>1.2909589236917167</v>
      </c>
      <c r="DB508" s="97">
        <f t="shared" si="1003"/>
        <v>-61.90251371880651</v>
      </c>
      <c r="DC508" s="97">
        <f t="shared" si="1004"/>
        <v>118.09748628119348</v>
      </c>
      <c r="DD508" s="97">
        <f t="shared" si="1005"/>
        <v>241.90251371880652</v>
      </c>
      <c r="DE508" s="97"/>
      <c r="DF508" s="97"/>
      <c r="DG508" s="97"/>
      <c r="DH508" s="97"/>
      <c r="DI508" s="97"/>
      <c r="DJ508" s="97"/>
      <c r="DK508" s="97"/>
      <c r="DL508" s="97"/>
      <c r="DM508" s="97"/>
      <c r="DN508" s="97"/>
      <c r="DO508" s="97"/>
    </row>
    <row r="509" spans="1:119" ht="30" customHeight="1" x14ac:dyDescent="0.2">
      <c r="A509" s="98">
        <f t="shared" si="929"/>
        <v>0</v>
      </c>
      <c r="B509" s="98">
        <f t="shared" si="930"/>
        <v>0</v>
      </c>
      <c r="C509" s="98">
        <f t="shared" si="931"/>
        <v>0</v>
      </c>
      <c r="D509" s="98">
        <f t="shared" si="932"/>
        <v>0.46659063214619206</v>
      </c>
      <c r="E509" s="98">
        <f t="shared" si="933"/>
        <v>0</v>
      </c>
      <c r="F509" s="98">
        <f t="shared" si="934"/>
        <v>0.46659063214619206</v>
      </c>
      <c r="G509" s="98">
        <f t="shared" si="935"/>
        <v>0</v>
      </c>
      <c r="H509" s="98">
        <f t="shared" si="936"/>
        <v>0</v>
      </c>
      <c r="I509" s="98">
        <f t="shared" si="937"/>
        <v>0</v>
      </c>
      <c r="J509" s="98">
        <f t="shared" si="938"/>
        <v>0</v>
      </c>
      <c r="K509" s="98">
        <f t="shared" si="939"/>
        <v>0</v>
      </c>
      <c r="L509" s="98">
        <f t="shared" si="940"/>
        <v>0</v>
      </c>
      <c r="M509" s="98">
        <f t="shared" si="941"/>
        <v>25</v>
      </c>
      <c r="N509" s="102"/>
      <c r="O509" s="97"/>
      <c r="P509" s="97"/>
      <c r="Q509" s="97"/>
      <c r="R509" s="97">
        <f t="shared" si="942"/>
        <v>105.87231873866266</v>
      </c>
      <c r="S509" s="97">
        <f t="shared" si="943"/>
        <v>118.0659940785481</v>
      </c>
      <c r="T509" s="97">
        <f t="shared" si="944"/>
        <v>-12.193675339885445</v>
      </c>
      <c r="U509" s="97" t="str">
        <f t="shared" si="945"/>
        <v>QNOS</v>
      </c>
      <c r="V509" s="97">
        <f t="shared" si="946"/>
        <v>241.9340059214519</v>
      </c>
      <c r="W509" s="97">
        <f t="shared" si="533"/>
        <v>497</v>
      </c>
      <c r="X509" s="97">
        <f>SIN((90-$Y$9)*$AE$8)*TAN($AE$9*$AE$8)/TAN((90-'C'!$F375)*$AE$8)</f>
        <v>-1.2555106599634716</v>
      </c>
      <c r="Y509" s="97">
        <f t="shared" si="947"/>
        <v>3.9313065427916092</v>
      </c>
      <c r="Z509" s="97">
        <f t="shared" si="948"/>
        <v>2.2206545302661578</v>
      </c>
      <c r="AA509" s="97">
        <f t="shared" si="949"/>
        <v>-34.428589557675238</v>
      </c>
      <c r="AB509" s="97">
        <f t="shared" si="950"/>
        <v>63.235932093769605</v>
      </c>
      <c r="AC509" s="97">
        <f t="shared" si="951"/>
        <v>-97.664521651444844</v>
      </c>
      <c r="AD509" s="97">
        <f t="shared" si="952"/>
        <v>151.19265746390565</v>
      </c>
      <c r="AE509" s="97">
        <f>(COS( 90.833*$AE$8)-SIN($Y$9*$AE$8)*SIN('C'!$F375*$AE$8))/COS($Y$9*$AE$8)/COS('C'!$F375*$AE$8)</f>
        <v>0.2758494613827247</v>
      </c>
      <c r="AF509" s="97">
        <f t="shared" si="953"/>
        <v>73.987357097071509</v>
      </c>
      <c r="AG509" s="97">
        <f>('C'!$E375+$AG$9+$AA$9/15)</f>
        <v>12.188777777777776</v>
      </c>
      <c r="AH509" s="97">
        <f t="shared" si="954"/>
        <v>0</v>
      </c>
      <c r="AI509" s="97">
        <f t="shared" si="955"/>
        <v>0</v>
      </c>
      <c r="AJ509" s="97">
        <f t="shared" si="956"/>
        <v>0</v>
      </c>
      <c r="AK509" s="97">
        <f t="shared" si="957"/>
        <v>0</v>
      </c>
      <c r="AL509" s="97">
        <f t="shared" si="958"/>
        <v>0</v>
      </c>
      <c r="AM509" s="97"/>
      <c r="AN509" s="97"/>
      <c r="AO509" s="97">
        <f t="shared" si="959"/>
        <v>0</v>
      </c>
      <c r="AP509" s="97">
        <f>SIN((90-$Y$9)*$AE$8)*TAN($AC$10*$AE$8)/TAN((90-'C'!$F375)*$AE$8)</f>
        <v>0.10150367368841429</v>
      </c>
      <c r="AQ509" s="97">
        <f t="shared" si="960"/>
        <v>2.5695650812758871E-2</v>
      </c>
      <c r="AR509" s="97">
        <f t="shared" si="961"/>
        <v>1.0127663357422376</v>
      </c>
      <c r="AS509" s="97">
        <f t="shared" si="962"/>
        <v>5.7520797951619924</v>
      </c>
      <c r="AT509" s="97">
        <f t="shared" si="963"/>
        <v>-9.106959298875525</v>
      </c>
      <c r="AU509" s="97">
        <f t="shared" si="964"/>
        <v>14.859039094037517</v>
      </c>
      <c r="AV509" s="97">
        <f t="shared" si="965"/>
        <v>183.35487950371353</v>
      </c>
      <c r="AW509" s="97" t="s">
        <v>8053</v>
      </c>
      <c r="AX509" s="97" t="s">
        <v>8053</v>
      </c>
      <c r="AY509" s="97" t="s">
        <v>8053</v>
      </c>
      <c r="AZ509" s="97">
        <f t="shared" si="966"/>
        <v>11.198175171508609</v>
      </c>
      <c r="BA509" s="97">
        <f t="shared" si="967"/>
        <v>11.198175171508609</v>
      </c>
      <c r="BB509" s="97">
        <f t="shared" si="968"/>
        <v>0.46659063214619206</v>
      </c>
      <c r="BC509" s="97">
        <f t="shared" si="969"/>
        <v>0</v>
      </c>
      <c r="BD509" s="97">
        <f t="shared" si="970"/>
        <v>0</v>
      </c>
      <c r="BE509" s="97">
        <f t="shared" si="971"/>
        <v>0</v>
      </c>
      <c r="BF509" s="97">
        <f>SIN((90-$Y$9)*$AE$8)*TAN($AC$9*$AE$8)/TAN((90-'C'!$F375)*$AE$8)</f>
        <v>1.255510659963472</v>
      </c>
      <c r="BG509" s="97">
        <f t="shared" si="972"/>
        <v>3.9313065427916136</v>
      </c>
      <c r="BH509" s="97">
        <f t="shared" si="973"/>
        <v>2.2206545302661587</v>
      </c>
      <c r="BI509" s="97">
        <f t="shared" si="974"/>
        <v>34.428589557675238</v>
      </c>
      <c r="BJ509" s="97">
        <f t="shared" si="975"/>
        <v>-63.235932093769613</v>
      </c>
      <c r="BK509" s="97">
        <f t="shared" si="976"/>
        <v>97.664521651444858</v>
      </c>
      <c r="BL509" s="97">
        <f t="shared" si="977"/>
        <v>208.80734253609435</v>
      </c>
      <c r="BM509" s="97" t="s">
        <v>8053</v>
      </c>
      <c r="BN509" s="97" t="s">
        <v>8053</v>
      </c>
      <c r="BO509" s="97" t="s">
        <v>8053</v>
      </c>
      <c r="BP509" s="97">
        <f t="shared" si="978"/>
        <v>0</v>
      </c>
      <c r="BQ509" s="97">
        <f t="shared" si="979"/>
        <v>0</v>
      </c>
      <c r="BR509" s="97">
        <f t="shared" si="980"/>
        <v>0</v>
      </c>
      <c r="BS509" s="97">
        <f t="shared" si="981"/>
        <v>0</v>
      </c>
      <c r="BT509" s="97">
        <f t="shared" si="982"/>
        <v>0</v>
      </c>
      <c r="BU509" s="97">
        <f t="shared" si="983"/>
        <v>0</v>
      </c>
      <c r="BV509" s="97">
        <f>SIN((90-$Y$9)*$AE$8)*TAN($AE$10*$AE$8)/TAN((90-'C'!$F375)*$AE$8)</f>
        <v>-0.10150367368841426</v>
      </c>
      <c r="BW509" s="97">
        <f t="shared" si="984"/>
        <v>2.5695650812758864E-2</v>
      </c>
      <c r="BX509" s="97">
        <f t="shared" si="985"/>
        <v>1.0127663357422376</v>
      </c>
      <c r="BY509" s="97">
        <f t="shared" si="986"/>
        <v>-5.7520797951619906</v>
      </c>
      <c r="BZ509" s="97">
        <f t="shared" si="987"/>
        <v>9.1069592988755232</v>
      </c>
      <c r="CA509" s="97">
        <f t="shared" si="988"/>
        <v>-14.859039094037513</v>
      </c>
      <c r="CB509" s="97">
        <f t="shared" si="989"/>
        <v>176.64512049628647</v>
      </c>
      <c r="CC509" s="97" t="s">
        <v>8053</v>
      </c>
      <c r="CD509" s="97" t="s">
        <v>8053</v>
      </c>
      <c r="CE509" s="97" t="s">
        <v>8053</v>
      </c>
      <c r="CF509" s="97">
        <f t="shared" si="990"/>
        <v>0</v>
      </c>
      <c r="CG509" s="97">
        <f t="shared" si="991"/>
        <v>0</v>
      </c>
      <c r="CH509" s="97">
        <f t="shared" si="992"/>
        <v>0</v>
      </c>
      <c r="CI509" s="97">
        <f t="shared" si="993"/>
        <v>0</v>
      </c>
      <c r="CJ509" s="97">
        <f t="shared" si="994"/>
        <v>0</v>
      </c>
      <c r="CK509" s="97">
        <f t="shared" si="995"/>
        <v>0</v>
      </c>
      <c r="CL509" s="97">
        <f>90-'C'!$F375</f>
        <v>113.375</v>
      </c>
      <c r="CM509" s="97">
        <v>25</v>
      </c>
      <c r="CN509" s="102"/>
      <c r="CO509" s="97"/>
      <c r="CP509" s="97"/>
      <c r="CQ509" s="97"/>
      <c r="CR509" s="97" t="s">
        <v>8220</v>
      </c>
      <c r="CS509" s="97">
        <f t="shared" si="1006"/>
        <v>25</v>
      </c>
      <c r="CT509" s="97">
        <f t="shared" si="996"/>
        <v>34.31666666666667</v>
      </c>
      <c r="CU509" s="97">
        <f>'C'!F375</f>
        <v>-23.375</v>
      </c>
      <c r="CV509" s="97">
        <f t="shared" si="997"/>
        <v>3.1415926535897931</v>
      </c>
      <c r="CW509" s="97">
        <f t="shared" si="998"/>
        <v>1.7453292519943295E-2</v>
      </c>
      <c r="CX509" s="97">
        <f t="shared" si="999"/>
        <v>57.295779513082323</v>
      </c>
      <c r="CY509" s="97">
        <f t="shared" si="1000"/>
        <v>0.59893882164272083</v>
      </c>
      <c r="CZ509" s="97">
        <f t="shared" si="1001"/>
        <v>-0.40797071265367452</v>
      </c>
      <c r="DA509" s="97">
        <f t="shared" si="1002"/>
        <v>1.2913229861926916</v>
      </c>
      <c r="DB509" s="97">
        <f t="shared" si="1003"/>
        <v>-61.934005921451906</v>
      </c>
      <c r="DC509" s="97">
        <f t="shared" si="1004"/>
        <v>118.0659940785481</v>
      </c>
      <c r="DD509" s="97">
        <f t="shared" si="1005"/>
        <v>241.9340059214519</v>
      </c>
      <c r="DE509" s="97"/>
      <c r="DF509" s="97"/>
      <c r="DG509" s="97"/>
      <c r="DH509" s="97"/>
      <c r="DI509" s="97"/>
      <c r="DJ509" s="97"/>
      <c r="DK509" s="97"/>
      <c r="DL509" s="97"/>
      <c r="DM509" s="97"/>
      <c r="DN509" s="97"/>
      <c r="DO509" s="97"/>
    </row>
    <row r="510" spans="1:119" ht="30" customHeight="1" x14ac:dyDescent="0.2">
      <c r="A510" s="98">
        <f t="shared" si="929"/>
        <v>0</v>
      </c>
      <c r="B510" s="98">
        <f t="shared" si="930"/>
        <v>0</v>
      </c>
      <c r="C510" s="98">
        <f t="shared" si="931"/>
        <v>0</v>
      </c>
      <c r="D510" s="98">
        <f t="shared" si="932"/>
        <v>0.46694931338182238</v>
      </c>
      <c r="E510" s="98">
        <f t="shared" si="933"/>
        <v>0</v>
      </c>
      <c r="F510" s="98">
        <f t="shared" si="934"/>
        <v>0.46694931338182238</v>
      </c>
      <c r="G510" s="98">
        <f t="shared" si="935"/>
        <v>0</v>
      </c>
      <c r="H510" s="98">
        <f t="shared" si="936"/>
        <v>0</v>
      </c>
      <c r="I510" s="98">
        <f t="shared" si="937"/>
        <v>0</v>
      </c>
      <c r="J510" s="98">
        <f t="shared" si="938"/>
        <v>0</v>
      </c>
      <c r="K510" s="98">
        <f t="shared" si="939"/>
        <v>0</v>
      </c>
      <c r="L510" s="98">
        <f t="shared" si="940"/>
        <v>0</v>
      </c>
      <c r="M510" s="98">
        <f t="shared" si="941"/>
        <v>26</v>
      </c>
      <c r="N510" s="97"/>
      <c r="O510" s="97"/>
      <c r="P510" s="97"/>
      <c r="Q510" s="97"/>
      <c r="R510" s="97">
        <f t="shared" si="942"/>
        <v>105.87231873866266</v>
      </c>
      <c r="S510" s="97">
        <f t="shared" si="943"/>
        <v>118.02442940668548</v>
      </c>
      <c r="T510" s="97">
        <f t="shared" si="944"/>
        <v>-12.152110668022829</v>
      </c>
      <c r="U510" s="97" t="str">
        <f t="shared" si="945"/>
        <v>QNOS</v>
      </c>
      <c r="V510" s="97">
        <f t="shared" si="946"/>
        <v>241.9755705933145</v>
      </c>
      <c r="W510" s="97">
        <f t="shared" si="533"/>
        <v>498</v>
      </c>
      <c r="X510" s="97">
        <f>SIN((90-$Y$9)*$AE$8)*TAN($AE$9*$AE$8)/TAN((90-'C'!$F376)*$AE$8)</f>
        <v>-1.2535255661901041</v>
      </c>
      <c r="Y510" s="97">
        <f t="shared" si="947"/>
        <v>3.9313065427916092</v>
      </c>
      <c r="Z510" s="97">
        <f t="shared" si="948"/>
        <v>2.2206545302661578</v>
      </c>
      <c r="AA510" s="97">
        <f t="shared" si="949"/>
        <v>-34.366517478624331</v>
      </c>
      <c r="AB510" s="97">
        <f t="shared" si="950"/>
        <v>63.235932093769605</v>
      </c>
      <c r="AC510" s="97">
        <f t="shared" si="951"/>
        <v>-97.602449572393937</v>
      </c>
      <c r="AD510" s="97">
        <f t="shared" si="952"/>
        <v>151.13058538485473</v>
      </c>
      <c r="AE510" s="97">
        <f>(COS( 90.833*$AE$8)-SIN($Y$9*$AE$8)*SIN('C'!$F376*$AE$8))/COS($Y$9*$AE$8)/COS('C'!$F376*$AE$8)</f>
        <v>0.27538776487136518</v>
      </c>
      <c r="AF510" s="97">
        <f t="shared" si="953"/>
        <v>74.014876256580919</v>
      </c>
      <c r="AG510" s="97">
        <f>('C'!$E376+$AG$9+$AA$9/15)</f>
        <v>12.196777777777779</v>
      </c>
      <c r="AH510" s="97">
        <f t="shared" si="954"/>
        <v>0</v>
      </c>
      <c r="AI510" s="97">
        <f t="shared" si="955"/>
        <v>0</v>
      </c>
      <c r="AJ510" s="97">
        <f t="shared" si="956"/>
        <v>0</v>
      </c>
      <c r="AK510" s="97">
        <f t="shared" si="957"/>
        <v>0</v>
      </c>
      <c r="AL510" s="97">
        <f t="shared" si="958"/>
        <v>0</v>
      </c>
      <c r="AM510" s="97"/>
      <c r="AN510" s="97"/>
      <c r="AO510" s="97">
        <f t="shared" si="959"/>
        <v>0</v>
      </c>
      <c r="AP510" s="97">
        <f>SIN((90-$Y$9)*$AE$8)*TAN($AC$10*$AE$8)/TAN((90-'C'!$F376)*$AE$8)</f>
        <v>0.10134318575546543</v>
      </c>
      <c r="AQ510" s="97">
        <f t="shared" si="960"/>
        <v>2.5695650812758871E-2</v>
      </c>
      <c r="AR510" s="97">
        <f t="shared" si="961"/>
        <v>1.0127663357422376</v>
      </c>
      <c r="AS510" s="97">
        <f t="shared" si="962"/>
        <v>5.7429545503351074</v>
      </c>
      <c r="AT510" s="97">
        <f t="shared" si="963"/>
        <v>-9.106959298875525</v>
      </c>
      <c r="AU510" s="97">
        <f t="shared" si="964"/>
        <v>14.849913849210633</v>
      </c>
      <c r="AV510" s="97">
        <f t="shared" si="965"/>
        <v>183.36400474854042</v>
      </c>
      <c r="AW510" s="97" t="s">
        <v>8053</v>
      </c>
      <c r="AX510" s="97" t="s">
        <v>8053</v>
      </c>
      <c r="AY510" s="97" t="s">
        <v>8053</v>
      </c>
      <c r="AZ510" s="97">
        <f t="shared" si="966"/>
        <v>11.206783521163738</v>
      </c>
      <c r="BA510" s="97">
        <f t="shared" si="967"/>
        <v>11.206783521163738</v>
      </c>
      <c r="BB510" s="97">
        <f t="shared" si="968"/>
        <v>0.46694931338182238</v>
      </c>
      <c r="BC510" s="97">
        <f t="shared" si="969"/>
        <v>0</v>
      </c>
      <c r="BD510" s="97">
        <f t="shared" si="970"/>
        <v>0</v>
      </c>
      <c r="BE510" s="97">
        <f t="shared" si="971"/>
        <v>0</v>
      </c>
      <c r="BF510" s="97">
        <f>SIN((90-$Y$9)*$AE$8)*TAN($AC$9*$AE$8)/TAN((90-'C'!$F376)*$AE$8)</f>
        <v>1.2535255661901046</v>
      </c>
      <c r="BG510" s="97">
        <f t="shared" si="972"/>
        <v>3.9313065427916136</v>
      </c>
      <c r="BH510" s="97">
        <f t="shared" si="973"/>
        <v>2.2206545302661587</v>
      </c>
      <c r="BI510" s="97">
        <f t="shared" si="974"/>
        <v>34.366517478624324</v>
      </c>
      <c r="BJ510" s="97">
        <f t="shared" si="975"/>
        <v>-63.235932093769613</v>
      </c>
      <c r="BK510" s="97">
        <f t="shared" si="976"/>
        <v>97.602449572393937</v>
      </c>
      <c r="BL510" s="97">
        <f t="shared" si="977"/>
        <v>208.86941461514527</v>
      </c>
      <c r="BM510" s="97" t="s">
        <v>8053</v>
      </c>
      <c r="BN510" s="97" t="s">
        <v>8053</v>
      </c>
      <c r="BO510" s="97" t="s">
        <v>8053</v>
      </c>
      <c r="BP510" s="97">
        <f t="shared" si="978"/>
        <v>0</v>
      </c>
      <c r="BQ510" s="97">
        <f t="shared" si="979"/>
        <v>0</v>
      </c>
      <c r="BR510" s="97">
        <f t="shared" si="980"/>
        <v>0</v>
      </c>
      <c r="BS510" s="97">
        <f t="shared" si="981"/>
        <v>0</v>
      </c>
      <c r="BT510" s="97">
        <f t="shared" si="982"/>
        <v>0</v>
      </c>
      <c r="BU510" s="97">
        <f t="shared" si="983"/>
        <v>0</v>
      </c>
      <c r="BV510" s="97">
        <f>SIN((90-$Y$9)*$AE$8)*TAN($AE$10*$AE$8)/TAN((90-'C'!$F376)*$AE$8)</f>
        <v>-0.10134318575546541</v>
      </c>
      <c r="BW510" s="97">
        <f t="shared" si="984"/>
        <v>2.5695650812758864E-2</v>
      </c>
      <c r="BX510" s="97">
        <f t="shared" si="985"/>
        <v>1.0127663357422376</v>
      </c>
      <c r="BY510" s="97">
        <f t="shared" si="986"/>
        <v>-5.7429545503351065</v>
      </c>
      <c r="BZ510" s="97">
        <f t="shared" si="987"/>
        <v>9.1069592988755232</v>
      </c>
      <c r="CA510" s="97">
        <f t="shared" si="988"/>
        <v>-14.84991384921063</v>
      </c>
      <c r="CB510" s="97">
        <f t="shared" si="989"/>
        <v>176.63599525145958</v>
      </c>
      <c r="CC510" s="97" t="s">
        <v>8053</v>
      </c>
      <c r="CD510" s="97" t="s">
        <v>8053</v>
      </c>
      <c r="CE510" s="97" t="s">
        <v>8053</v>
      </c>
      <c r="CF510" s="97">
        <f t="shared" si="990"/>
        <v>0</v>
      </c>
      <c r="CG510" s="97">
        <f t="shared" si="991"/>
        <v>0</v>
      </c>
      <c r="CH510" s="97">
        <f t="shared" si="992"/>
        <v>0</v>
      </c>
      <c r="CI510" s="97">
        <f t="shared" si="993"/>
        <v>0</v>
      </c>
      <c r="CJ510" s="97">
        <f t="shared" si="994"/>
        <v>0</v>
      </c>
      <c r="CK510" s="97">
        <f t="shared" si="995"/>
        <v>0</v>
      </c>
      <c r="CL510" s="97">
        <f>90-'C'!$F376</f>
        <v>113.342</v>
      </c>
      <c r="CM510" s="97">
        <v>26</v>
      </c>
      <c r="CN510" s="97"/>
      <c r="CO510" s="97"/>
      <c r="CP510" s="97"/>
      <c r="CQ510" s="97"/>
      <c r="CR510" s="97" t="s">
        <v>8220</v>
      </c>
      <c r="CS510" s="97">
        <f t="shared" si="1006"/>
        <v>26</v>
      </c>
      <c r="CT510" s="97">
        <f t="shared" si="996"/>
        <v>34.31666666666667</v>
      </c>
      <c r="CU510" s="97">
        <f>'C'!F376</f>
        <v>-23.341999999999999</v>
      </c>
      <c r="CV510" s="97">
        <f t="shared" si="997"/>
        <v>3.1415926535897931</v>
      </c>
      <c r="CW510" s="97">
        <f t="shared" si="998"/>
        <v>1.7453292519943295E-2</v>
      </c>
      <c r="CX510" s="97">
        <f t="shared" si="999"/>
        <v>57.295779513082323</v>
      </c>
      <c r="CY510" s="97">
        <f t="shared" si="1000"/>
        <v>0.59893882164272083</v>
      </c>
      <c r="CZ510" s="97">
        <f t="shared" si="1001"/>
        <v>-0.40739475400051639</v>
      </c>
      <c r="DA510" s="97">
        <f t="shared" si="1002"/>
        <v>1.2918032861335125</v>
      </c>
      <c r="DB510" s="97">
        <f t="shared" si="1003"/>
        <v>-61.975570593314515</v>
      </c>
      <c r="DC510" s="97">
        <f t="shared" si="1004"/>
        <v>118.02442940668548</v>
      </c>
      <c r="DD510" s="97">
        <f t="shared" si="1005"/>
        <v>241.9755705933145</v>
      </c>
      <c r="DE510" s="97"/>
      <c r="DF510" s="97"/>
      <c r="DG510" s="97"/>
      <c r="DH510" s="97"/>
      <c r="DI510" s="97"/>
      <c r="DJ510" s="97"/>
      <c r="DK510" s="97"/>
      <c r="DL510" s="97"/>
      <c r="DM510" s="97"/>
      <c r="DN510" s="97"/>
      <c r="DO510" s="97"/>
    </row>
    <row r="511" spans="1:119" ht="30" customHeight="1" x14ac:dyDescent="0.2">
      <c r="A511" s="98">
        <f t="shared" si="929"/>
        <v>0</v>
      </c>
      <c r="B511" s="98">
        <f t="shared" si="930"/>
        <v>0</v>
      </c>
      <c r="C511" s="98">
        <f t="shared" si="931"/>
        <v>0</v>
      </c>
      <c r="D511" s="98">
        <f t="shared" si="932"/>
        <v>0.46731412145325119</v>
      </c>
      <c r="E511" s="98">
        <f t="shared" si="933"/>
        <v>0</v>
      </c>
      <c r="F511" s="98">
        <f t="shared" si="934"/>
        <v>0.46731412145325119</v>
      </c>
      <c r="G511" s="98">
        <f t="shared" si="935"/>
        <v>0</v>
      </c>
      <c r="H511" s="98">
        <f t="shared" si="936"/>
        <v>0</v>
      </c>
      <c r="I511" s="98">
        <f t="shared" si="937"/>
        <v>0</v>
      </c>
      <c r="J511" s="98">
        <f t="shared" si="938"/>
        <v>0</v>
      </c>
      <c r="K511" s="98">
        <f t="shared" si="939"/>
        <v>0</v>
      </c>
      <c r="L511" s="98">
        <f t="shared" si="940"/>
        <v>0</v>
      </c>
      <c r="M511" s="98">
        <f t="shared" si="941"/>
        <v>27</v>
      </c>
      <c r="N511" s="97"/>
      <c r="O511" s="97"/>
      <c r="P511" s="97"/>
      <c r="Q511" s="97"/>
      <c r="R511" s="97">
        <f t="shared" si="942"/>
        <v>105.87231873866266</v>
      </c>
      <c r="S511" s="97">
        <f t="shared" si="943"/>
        <v>117.97279641252103</v>
      </c>
      <c r="T511" s="97">
        <f t="shared" si="944"/>
        <v>-12.100477673858379</v>
      </c>
      <c r="U511" s="97" t="str">
        <f t="shared" si="945"/>
        <v>QNOS</v>
      </c>
      <c r="V511" s="97">
        <f t="shared" si="946"/>
        <v>242.02720358747897</v>
      </c>
      <c r="W511" s="97">
        <f t="shared" si="533"/>
        <v>499</v>
      </c>
      <c r="X511" s="97">
        <f>SIN((90-$Y$9)*$AE$8)*TAN($AE$9*$AE$8)/TAN((90-'C'!$F377)*$AE$8)</f>
        <v>-1.2510606115967335</v>
      </c>
      <c r="Y511" s="97">
        <f t="shared" si="947"/>
        <v>3.9313065427916092</v>
      </c>
      <c r="Z511" s="97">
        <f t="shared" si="948"/>
        <v>2.2206545302661578</v>
      </c>
      <c r="AA511" s="97">
        <f t="shared" si="949"/>
        <v>-34.289504526083924</v>
      </c>
      <c r="AB511" s="97">
        <f t="shared" si="950"/>
        <v>63.235932093769605</v>
      </c>
      <c r="AC511" s="97">
        <f t="shared" si="951"/>
        <v>-97.525436619853537</v>
      </c>
      <c r="AD511" s="97">
        <f t="shared" si="952"/>
        <v>151.05357243231433</v>
      </c>
      <c r="AE511" s="97">
        <f>(COS( 90.833*$AE$8)-SIN($Y$9*$AE$8)*SIN('C'!$F377*$AE$8))/COS($Y$9*$AE$8)/COS('C'!$F377*$AE$8)</f>
        <v>0.27481445265194687</v>
      </c>
      <c r="AF511" s="97">
        <f t="shared" si="953"/>
        <v>74.049042938873683</v>
      </c>
      <c r="AG511" s="97">
        <f>('C'!$E377+$AG$9+$AA$9/15)</f>
        <v>12.204777777777778</v>
      </c>
      <c r="AH511" s="97">
        <f t="shared" si="954"/>
        <v>0</v>
      </c>
      <c r="AI511" s="97">
        <f t="shared" si="955"/>
        <v>0</v>
      </c>
      <c r="AJ511" s="97">
        <f t="shared" si="956"/>
        <v>0</v>
      </c>
      <c r="AK511" s="97">
        <f t="shared" si="957"/>
        <v>0</v>
      </c>
      <c r="AL511" s="97">
        <f t="shared" si="958"/>
        <v>0</v>
      </c>
      <c r="AM511" s="97"/>
      <c r="AN511" s="97"/>
      <c r="AO511" s="97">
        <f t="shared" si="959"/>
        <v>0</v>
      </c>
      <c r="AP511" s="97">
        <f>SIN((90-$Y$9)*$AE$8)*TAN($AC$10*$AE$8)/TAN((90-'C'!$F377)*$AE$8)</f>
        <v>0.1011439027428389</v>
      </c>
      <c r="AQ511" s="97">
        <f t="shared" si="960"/>
        <v>2.5695650812758871E-2</v>
      </c>
      <c r="AR511" s="97">
        <f t="shared" si="961"/>
        <v>1.0127663357422376</v>
      </c>
      <c r="AS511" s="97">
        <f t="shared" si="962"/>
        <v>5.7316236446207274</v>
      </c>
      <c r="AT511" s="97">
        <f t="shared" si="963"/>
        <v>-9.106959298875525</v>
      </c>
      <c r="AU511" s="97">
        <f t="shared" si="964"/>
        <v>14.838582943496252</v>
      </c>
      <c r="AV511" s="97">
        <f t="shared" si="965"/>
        <v>183.3753356542548</v>
      </c>
      <c r="AW511" s="97" t="s">
        <v>8053</v>
      </c>
      <c r="AX511" s="97" t="s">
        <v>8053</v>
      </c>
      <c r="AY511" s="97" t="s">
        <v>8053</v>
      </c>
      <c r="AZ511" s="97">
        <f t="shared" si="966"/>
        <v>11.215538914878028</v>
      </c>
      <c r="BA511" s="97">
        <f t="shared" si="967"/>
        <v>11.215538914878028</v>
      </c>
      <c r="BB511" s="97">
        <f t="shared" si="968"/>
        <v>0.46731412145325119</v>
      </c>
      <c r="BC511" s="97">
        <f t="shared" si="969"/>
        <v>0</v>
      </c>
      <c r="BD511" s="97">
        <f t="shared" si="970"/>
        <v>0</v>
      </c>
      <c r="BE511" s="97">
        <f t="shared" si="971"/>
        <v>0</v>
      </c>
      <c r="BF511" s="97">
        <f>SIN((90-$Y$9)*$AE$8)*TAN($AC$9*$AE$8)/TAN((90-'C'!$F377)*$AE$8)</f>
        <v>1.251060611596734</v>
      </c>
      <c r="BG511" s="97">
        <f t="shared" si="972"/>
        <v>3.9313065427916136</v>
      </c>
      <c r="BH511" s="97">
        <f t="shared" si="973"/>
        <v>2.2206545302661587</v>
      </c>
      <c r="BI511" s="97">
        <f t="shared" si="974"/>
        <v>34.289504526083924</v>
      </c>
      <c r="BJ511" s="97">
        <f t="shared" si="975"/>
        <v>-63.235932093769613</v>
      </c>
      <c r="BK511" s="97">
        <f t="shared" si="976"/>
        <v>97.525436619853537</v>
      </c>
      <c r="BL511" s="97">
        <f t="shared" si="977"/>
        <v>208.94642756768567</v>
      </c>
      <c r="BM511" s="97" t="s">
        <v>8053</v>
      </c>
      <c r="BN511" s="97" t="s">
        <v>8053</v>
      </c>
      <c r="BO511" s="97" t="s">
        <v>8053</v>
      </c>
      <c r="BP511" s="97">
        <f t="shared" si="978"/>
        <v>0</v>
      </c>
      <c r="BQ511" s="97">
        <f t="shared" si="979"/>
        <v>0</v>
      </c>
      <c r="BR511" s="97">
        <f t="shared" si="980"/>
        <v>0</v>
      </c>
      <c r="BS511" s="97">
        <f t="shared" si="981"/>
        <v>0</v>
      </c>
      <c r="BT511" s="97">
        <f t="shared" si="982"/>
        <v>0</v>
      </c>
      <c r="BU511" s="97">
        <f t="shared" si="983"/>
        <v>0</v>
      </c>
      <c r="BV511" s="97">
        <f>SIN((90-$Y$9)*$AE$8)*TAN($AE$10*$AE$8)/TAN((90-'C'!$F377)*$AE$8)</f>
        <v>-0.10114390274283888</v>
      </c>
      <c r="BW511" s="97">
        <f t="shared" si="984"/>
        <v>2.5695650812758864E-2</v>
      </c>
      <c r="BX511" s="97">
        <f t="shared" si="985"/>
        <v>1.0127663357422376</v>
      </c>
      <c r="BY511" s="97">
        <f t="shared" si="986"/>
        <v>-5.7316236446207265</v>
      </c>
      <c r="BZ511" s="97">
        <f t="shared" si="987"/>
        <v>9.1069592988755232</v>
      </c>
      <c r="CA511" s="97">
        <f t="shared" si="988"/>
        <v>-14.838582943496249</v>
      </c>
      <c r="CB511" s="97">
        <f t="shared" si="989"/>
        <v>176.6246643457452</v>
      </c>
      <c r="CC511" s="97" t="s">
        <v>8053</v>
      </c>
      <c r="CD511" s="97" t="s">
        <v>8053</v>
      </c>
      <c r="CE511" s="97" t="s">
        <v>8053</v>
      </c>
      <c r="CF511" s="97">
        <f t="shared" si="990"/>
        <v>0</v>
      </c>
      <c r="CG511" s="97">
        <f t="shared" si="991"/>
        <v>0</v>
      </c>
      <c r="CH511" s="97">
        <f t="shared" si="992"/>
        <v>0</v>
      </c>
      <c r="CI511" s="97">
        <f t="shared" si="993"/>
        <v>0</v>
      </c>
      <c r="CJ511" s="97">
        <f t="shared" si="994"/>
        <v>0</v>
      </c>
      <c r="CK511" s="97">
        <f t="shared" si="995"/>
        <v>0</v>
      </c>
      <c r="CL511" s="97">
        <f>90-'C'!$F377</f>
        <v>113.301</v>
      </c>
      <c r="CM511" s="97">
        <v>27</v>
      </c>
      <c r="CN511" s="97"/>
      <c r="CO511" s="97"/>
      <c r="CP511" s="97"/>
      <c r="CQ511" s="97"/>
      <c r="CR511" s="97" t="s">
        <v>8220</v>
      </c>
      <c r="CS511" s="97">
        <f t="shared" si="1006"/>
        <v>27</v>
      </c>
      <c r="CT511" s="97">
        <f t="shared" si="996"/>
        <v>34.31666666666667</v>
      </c>
      <c r="CU511" s="97">
        <f>'C'!F377</f>
        <v>-23.300999999999998</v>
      </c>
      <c r="CV511" s="97">
        <f t="shared" si="997"/>
        <v>3.1415926535897931</v>
      </c>
      <c r="CW511" s="97">
        <f t="shared" si="998"/>
        <v>1.7453292519943295E-2</v>
      </c>
      <c r="CX511" s="97">
        <f t="shared" si="999"/>
        <v>57.295779513082323</v>
      </c>
      <c r="CY511" s="97">
        <f t="shared" si="1000"/>
        <v>0.59893882164272083</v>
      </c>
      <c r="CZ511" s="97">
        <f t="shared" si="1001"/>
        <v>-0.40667916900719869</v>
      </c>
      <c r="DA511" s="97">
        <f t="shared" si="1002"/>
        <v>1.292399607234004</v>
      </c>
      <c r="DB511" s="97">
        <f t="shared" si="1003"/>
        <v>-62.027203587478972</v>
      </c>
      <c r="DC511" s="97">
        <f t="shared" si="1004"/>
        <v>117.97279641252103</v>
      </c>
      <c r="DD511" s="97">
        <f t="shared" si="1005"/>
        <v>242.02720358747897</v>
      </c>
      <c r="DE511" s="97"/>
      <c r="DF511" s="97"/>
      <c r="DG511" s="97"/>
      <c r="DH511" s="97"/>
      <c r="DI511" s="97"/>
      <c r="DJ511" s="97"/>
      <c r="DK511" s="97"/>
      <c r="DL511" s="97"/>
      <c r="DM511" s="97"/>
      <c r="DN511" s="97"/>
      <c r="DO511" s="97"/>
    </row>
    <row r="512" spans="1:119" ht="30" customHeight="1" x14ac:dyDescent="0.2">
      <c r="A512" s="98">
        <f t="shared" si="929"/>
        <v>0</v>
      </c>
      <c r="B512" s="98">
        <f t="shared" si="930"/>
        <v>0</v>
      </c>
      <c r="C512" s="98">
        <f t="shared" si="931"/>
        <v>0</v>
      </c>
      <c r="D512" s="98">
        <f t="shared" si="932"/>
        <v>0.46768504468233868</v>
      </c>
      <c r="E512" s="98">
        <f t="shared" si="933"/>
        <v>0</v>
      </c>
      <c r="F512" s="98">
        <f t="shared" si="934"/>
        <v>0.46768504468233868</v>
      </c>
      <c r="G512" s="98">
        <f t="shared" si="935"/>
        <v>0</v>
      </c>
      <c r="H512" s="98">
        <f t="shared" si="936"/>
        <v>0</v>
      </c>
      <c r="I512" s="98">
        <f t="shared" si="937"/>
        <v>0</v>
      </c>
      <c r="J512" s="98">
        <f t="shared" si="938"/>
        <v>0</v>
      </c>
      <c r="K512" s="98">
        <f t="shared" si="939"/>
        <v>0</v>
      </c>
      <c r="L512" s="98">
        <f t="shared" si="940"/>
        <v>0</v>
      </c>
      <c r="M512" s="98">
        <f t="shared" si="941"/>
        <v>28</v>
      </c>
      <c r="N512" s="97"/>
      <c r="O512" s="97"/>
      <c r="P512" s="97"/>
      <c r="Q512" s="97"/>
      <c r="R512" s="97">
        <f t="shared" si="942"/>
        <v>105.87231873866266</v>
      </c>
      <c r="S512" s="97">
        <f t="shared" si="943"/>
        <v>117.9111002235353</v>
      </c>
      <c r="T512" s="97">
        <f t="shared" si="944"/>
        <v>-12.038781484872644</v>
      </c>
      <c r="U512" s="97" t="str">
        <f t="shared" si="945"/>
        <v>QNOS</v>
      </c>
      <c r="V512" s="97">
        <f t="shared" si="946"/>
        <v>242.0888997764647</v>
      </c>
      <c r="W512" s="97">
        <f t="shared" si="533"/>
        <v>500</v>
      </c>
      <c r="X512" s="97">
        <f>SIN((90-$Y$9)*$AE$8)*TAN($AE$9*$AE$8)/TAN((90-'C'!$F378)*$AE$8)</f>
        <v>-1.2481166822921275</v>
      </c>
      <c r="Y512" s="97">
        <f t="shared" si="947"/>
        <v>3.9313065427916092</v>
      </c>
      <c r="Z512" s="97">
        <f t="shared" si="948"/>
        <v>2.2206545302661578</v>
      </c>
      <c r="AA512" s="97">
        <f t="shared" si="949"/>
        <v>-34.197619272617345</v>
      </c>
      <c r="AB512" s="97">
        <f t="shared" si="950"/>
        <v>63.235932093769605</v>
      </c>
      <c r="AC512" s="97">
        <f t="shared" si="951"/>
        <v>-97.433551366386951</v>
      </c>
      <c r="AD512" s="97">
        <f t="shared" si="952"/>
        <v>150.96168717884774</v>
      </c>
      <c r="AE512" s="97">
        <f>(COS( 90.833*$AE$8)-SIN($Y$9*$AE$8)*SIN('C'!$F378*$AE$8))/COS($Y$9*$AE$8)/COS('C'!$F378*$AE$8)</f>
        <v>0.27412972508444383</v>
      </c>
      <c r="AF512" s="97">
        <f t="shared" si="953"/>
        <v>74.089841817862833</v>
      </c>
      <c r="AG512" s="97">
        <f>('C'!$E378+$AG$9+$AA$9/15)</f>
        <v>12.212777777777777</v>
      </c>
      <c r="AH512" s="97">
        <f t="shared" si="954"/>
        <v>0</v>
      </c>
      <c r="AI512" s="97">
        <f t="shared" si="955"/>
        <v>0</v>
      </c>
      <c r="AJ512" s="97">
        <f t="shared" si="956"/>
        <v>0</v>
      </c>
      <c r="AK512" s="97">
        <f t="shared" si="957"/>
        <v>0</v>
      </c>
      <c r="AL512" s="97">
        <f t="shared" si="958"/>
        <v>0</v>
      </c>
      <c r="AM512" s="97"/>
      <c r="AN512" s="97"/>
      <c r="AO512" s="97">
        <f t="shared" si="959"/>
        <v>0</v>
      </c>
      <c r="AP512" s="97">
        <f>SIN((90-$Y$9)*$AE$8)*TAN($AC$10*$AE$8)/TAN((90-'C'!$F378)*$AE$8)</f>
        <v>0.10090589628934914</v>
      </c>
      <c r="AQ512" s="97">
        <f t="shared" si="960"/>
        <v>2.5695650812758871E-2</v>
      </c>
      <c r="AR512" s="97">
        <f t="shared" si="961"/>
        <v>1.0127663357422376</v>
      </c>
      <c r="AS512" s="97">
        <f t="shared" si="962"/>
        <v>5.71809128214921</v>
      </c>
      <c r="AT512" s="97">
        <f t="shared" si="963"/>
        <v>-9.106959298875525</v>
      </c>
      <c r="AU512" s="97">
        <f t="shared" si="964"/>
        <v>14.825050581024735</v>
      </c>
      <c r="AV512" s="97">
        <f t="shared" si="965"/>
        <v>183.38886801672632</v>
      </c>
      <c r="AW512" s="97" t="s">
        <v>8053</v>
      </c>
      <c r="AX512" s="97" t="s">
        <v>8053</v>
      </c>
      <c r="AY512" s="97" t="s">
        <v>8053</v>
      </c>
      <c r="AZ512" s="97">
        <f t="shared" si="966"/>
        <v>11.224441072376129</v>
      </c>
      <c r="BA512" s="97">
        <f t="shared" si="967"/>
        <v>11.224441072376129</v>
      </c>
      <c r="BB512" s="97">
        <f t="shared" si="968"/>
        <v>0.46768504468233868</v>
      </c>
      <c r="BC512" s="97">
        <f t="shared" si="969"/>
        <v>0</v>
      </c>
      <c r="BD512" s="97">
        <f t="shared" si="970"/>
        <v>0</v>
      </c>
      <c r="BE512" s="97">
        <f t="shared" si="971"/>
        <v>0</v>
      </c>
      <c r="BF512" s="97">
        <f>SIN((90-$Y$9)*$AE$8)*TAN($AC$9*$AE$8)/TAN((90-'C'!$F378)*$AE$8)</f>
        <v>1.2481166822921279</v>
      </c>
      <c r="BG512" s="97">
        <f t="shared" si="972"/>
        <v>3.9313065427916136</v>
      </c>
      <c r="BH512" s="97">
        <f t="shared" si="973"/>
        <v>2.2206545302661587</v>
      </c>
      <c r="BI512" s="97">
        <f t="shared" si="974"/>
        <v>34.197619272617345</v>
      </c>
      <c r="BJ512" s="97">
        <f t="shared" si="975"/>
        <v>-63.235932093769613</v>
      </c>
      <c r="BK512" s="97">
        <f t="shared" si="976"/>
        <v>97.433551366386951</v>
      </c>
      <c r="BL512" s="97">
        <f t="shared" si="977"/>
        <v>209.03831282115226</v>
      </c>
      <c r="BM512" s="97" t="s">
        <v>8053</v>
      </c>
      <c r="BN512" s="97" t="s">
        <v>8053</v>
      </c>
      <c r="BO512" s="97" t="s">
        <v>8053</v>
      </c>
      <c r="BP512" s="97">
        <f t="shared" si="978"/>
        <v>0</v>
      </c>
      <c r="BQ512" s="97">
        <f t="shared" si="979"/>
        <v>0</v>
      </c>
      <c r="BR512" s="97">
        <f t="shared" si="980"/>
        <v>0</v>
      </c>
      <c r="BS512" s="97">
        <f t="shared" si="981"/>
        <v>0</v>
      </c>
      <c r="BT512" s="97">
        <f t="shared" si="982"/>
        <v>0</v>
      </c>
      <c r="BU512" s="97">
        <f t="shared" si="983"/>
        <v>0</v>
      </c>
      <c r="BV512" s="97">
        <f>SIN((90-$Y$9)*$AE$8)*TAN($AE$10*$AE$8)/TAN((90-'C'!$F378)*$AE$8)</f>
        <v>-0.10090589628934912</v>
      </c>
      <c r="BW512" s="97">
        <f t="shared" si="984"/>
        <v>2.5695650812758864E-2</v>
      </c>
      <c r="BX512" s="97">
        <f t="shared" si="985"/>
        <v>1.0127663357422376</v>
      </c>
      <c r="BY512" s="97">
        <f t="shared" si="986"/>
        <v>-5.7180912821492091</v>
      </c>
      <c r="BZ512" s="97">
        <f t="shared" si="987"/>
        <v>9.1069592988755232</v>
      </c>
      <c r="CA512" s="97">
        <f t="shared" si="988"/>
        <v>-14.825050581024733</v>
      </c>
      <c r="CB512" s="97">
        <f t="shared" si="989"/>
        <v>176.61113198327368</v>
      </c>
      <c r="CC512" s="97" t="s">
        <v>8053</v>
      </c>
      <c r="CD512" s="97" t="s">
        <v>8053</v>
      </c>
      <c r="CE512" s="97" t="s">
        <v>8053</v>
      </c>
      <c r="CF512" s="97">
        <f t="shared" si="990"/>
        <v>0</v>
      </c>
      <c r="CG512" s="97">
        <f t="shared" si="991"/>
        <v>0</v>
      </c>
      <c r="CH512" s="97">
        <f t="shared" si="992"/>
        <v>0</v>
      </c>
      <c r="CI512" s="97">
        <f t="shared" si="993"/>
        <v>0</v>
      </c>
      <c r="CJ512" s="97">
        <f t="shared" si="994"/>
        <v>0</v>
      </c>
      <c r="CK512" s="97">
        <f t="shared" si="995"/>
        <v>0</v>
      </c>
      <c r="CL512" s="97">
        <f>90-'C'!$F378</f>
        <v>113.252</v>
      </c>
      <c r="CM512" s="97">
        <v>28</v>
      </c>
      <c r="CN512" s="97"/>
      <c r="CO512" s="97"/>
      <c r="CP512" s="97"/>
      <c r="CQ512" s="97"/>
      <c r="CR512" s="97" t="s">
        <v>8220</v>
      </c>
      <c r="CS512" s="97">
        <f t="shared" si="1006"/>
        <v>28</v>
      </c>
      <c r="CT512" s="97">
        <f t="shared" si="996"/>
        <v>34.31666666666667</v>
      </c>
      <c r="CU512" s="97">
        <f>'C'!F378</f>
        <v>-23.251999999999999</v>
      </c>
      <c r="CV512" s="97">
        <f t="shared" si="997"/>
        <v>3.1415926535897931</v>
      </c>
      <c r="CW512" s="97">
        <f t="shared" si="998"/>
        <v>1.7453292519943295E-2</v>
      </c>
      <c r="CX512" s="97">
        <f t="shared" si="999"/>
        <v>57.295779513082323</v>
      </c>
      <c r="CY512" s="97">
        <f t="shared" si="1000"/>
        <v>0.59893882164272083</v>
      </c>
      <c r="CZ512" s="97">
        <f t="shared" si="1001"/>
        <v>-0.40582395767372148</v>
      </c>
      <c r="DA512" s="97">
        <f t="shared" si="1002"/>
        <v>1.2931116820034874</v>
      </c>
      <c r="DB512" s="97">
        <f t="shared" si="1003"/>
        <v>-62.088899776464707</v>
      </c>
      <c r="DC512" s="97">
        <f t="shared" si="1004"/>
        <v>117.9111002235353</v>
      </c>
      <c r="DD512" s="97">
        <f t="shared" si="1005"/>
        <v>242.0888997764647</v>
      </c>
      <c r="DE512" s="97"/>
      <c r="DF512" s="97"/>
      <c r="DG512" s="97"/>
      <c r="DH512" s="97"/>
      <c r="DI512" s="97"/>
      <c r="DJ512" s="97"/>
      <c r="DK512" s="97"/>
      <c r="DL512" s="97"/>
      <c r="DM512" s="97"/>
      <c r="DN512" s="97"/>
      <c r="DO512" s="97"/>
    </row>
    <row r="513" spans="1:119" ht="30" customHeight="1" x14ac:dyDescent="0.2">
      <c r="A513" s="98">
        <f t="shared" si="929"/>
        <v>0</v>
      </c>
      <c r="B513" s="98">
        <f t="shared" si="930"/>
        <v>0</v>
      </c>
      <c r="C513" s="98">
        <f t="shared" si="931"/>
        <v>0</v>
      </c>
      <c r="D513" s="98">
        <f t="shared" si="932"/>
        <v>0.46806206917936355</v>
      </c>
      <c r="E513" s="98">
        <f t="shared" si="933"/>
        <v>0</v>
      </c>
      <c r="F513" s="98">
        <f t="shared" si="934"/>
        <v>0.46806206917936355</v>
      </c>
      <c r="G513" s="98">
        <f t="shared" si="935"/>
        <v>0</v>
      </c>
      <c r="H513" s="98">
        <f t="shared" si="936"/>
        <v>0</v>
      </c>
      <c r="I513" s="98">
        <f t="shared" si="937"/>
        <v>0</v>
      </c>
      <c r="J513" s="98">
        <f t="shared" si="938"/>
        <v>0</v>
      </c>
      <c r="K513" s="98">
        <f t="shared" si="939"/>
        <v>0</v>
      </c>
      <c r="L513" s="98">
        <f t="shared" si="940"/>
        <v>0</v>
      </c>
      <c r="M513" s="98">
        <f t="shared" si="941"/>
        <v>29</v>
      </c>
      <c r="N513" s="97"/>
      <c r="O513" s="97"/>
      <c r="P513" s="97"/>
      <c r="Q513" s="97"/>
      <c r="R513" s="97">
        <f t="shared" si="942"/>
        <v>105.87231873866266</v>
      </c>
      <c r="S513" s="97">
        <f t="shared" si="943"/>
        <v>117.83934693187683</v>
      </c>
      <c r="T513" s="97">
        <f t="shared" si="944"/>
        <v>-11.967028193214176</v>
      </c>
      <c r="U513" s="97" t="str">
        <f t="shared" si="945"/>
        <v>QNOS</v>
      </c>
      <c r="V513" s="97">
        <f t="shared" si="946"/>
        <v>242.16065306812317</v>
      </c>
      <c r="W513" s="97">
        <f t="shared" si="533"/>
        <v>501</v>
      </c>
      <c r="X513" s="97">
        <f>SIN((90-$Y$9)*$AE$8)*TAN($AE$9*$AE$8)/TAN((90-'C'!$F379)*$AE$8)</f>
        <v>-1.2446948322722018</v>
      </c>
      <c r="Y513" s="97">
        <f t="shared" si="947"/>
        <v>3.9313065427916092</v>
      </c>
      <c r="Z513" s="97">
        <f t="shared" si="948"/>
        <v>2.2206545302661578</v>
      </c>
      <c r="AA513" s="97">
        <f t="shared" si="949"/>
        <v>-34.090942928998956</v>
      </c>
      <c r="AB513" s="97">
        <f t="shared" si="950"/>
        <v>63.235932093769605</v>
      </c>
      <c r="AC513" s="97">
        <f t="shared" si="951"/>
        <v>-97.326875022768562</v>
      </c>
      <c r="AD513" s="97">
        <f t="shared" si="952"/>
        <v>150.85501083522936</v>
      </c>
      <c r="AE513" s="97">
        <f>(COS( 90.833*$AE$8)-SIN($Y$9*$AE$8)*SIN('C'!$F379*$AE$8))/COS($Y$9*$AE$8)/COS('C'!$F379*$AE$8)</f>
        <v>0.27333382046924837</v>
      </c>
      <c r="AF513" s="97">
        <f t="shared" si="953"/>
        <v>74.137254678291129</v>
      </c>
      <c r="AG513" s="97">
        <f>('C'!$E379+$AG$9+$AA$9/15)</f>
        <v>12.22077777777778</v>
      </c>
      <c r="AH513" s="97">
        <f t="shared" si="954"/>
        <v>0</v>
      </c>
      <c r="AI513" s="97">
        <f t="shared" si="955"/>
        <v>0</v>
      </c>
      <c r="AJ513" s="97">
        <f t="shared" si="956"/>
        <v>0</v>
      </c>
      <c r="AK513" s="97">
        <f t="shared" si="957"/>
        <v>0</v>
      </c>
      <c r="AL513" s="97">
        <f t="shared" si="958"/>
        <v>0</v>
      </c>
      <c r="AM513" s="97"/>
      <c r="AN513" s="97"/>
      <c r="AO513" s="97">
        <f t="shared" si="959"/>
        <v>0</v>
      </c>
      <c r="AP513" s="97">
        <f>SIN((90-$Y$9)*$AE$8)*TAN($AC$10*$AE$8)/TAN((90-'C'!$F379)*$AE$8)</f>
        <v>0.1006292516069031</v>
      </c>
      <c r="AQ513" s="97">
        <f t="shared" si="960"/>
        <v>2.5695650812758871E-2</v>
      </c>
      <c r="AR513" s="97">
        <f t="shared" si="961"/>
        <v>1.0127663357422376</v>
      </c>
      <c r="AS513" s="97">
        <f t="shared" si="962"/>
        <v>5.7023624632202985</v>
      </c>
      <c r="AT513" s="97">
        <f t="shared" si="963"/>
        <v>-9.106959298875525</v>
      </c>
      <c r="AU513" s="97">
        <f t="shared" si="964"/>
        <v>14.809321762095824</v>
      </c>
      <c r="AV513" s="97">
        <f t="shared" si="965"/>
        <v>183.40459683565521</v>
      </c>
      <c r="AW513" s="97" t="s">
        <v>8053</v>
      </c>
      <c r="AX513" s="97" t="s">
        <v>8053</v>
      </c>
      <c r="AY513" s="97" t="s">
        <v>8053</v>
      </c>
      <c r="AZ513" s="97">
        <f t="shared" si="966"/>
        <v>11.233489660304725</v>
      </c>
      <c r="BA513" s="97">
        <f t="shared" si="967"/>
        <v>11.233489660304725</v>
      </c>
      <c r="BB513" s="97">
        <f t="shared" si="968"/>
        <v>0.46806206917936355</v>
      </c>
      <c r="BC513" s="97">
        <f t="shared" si="969"/>
        <v>0</v>
      </c>
      <c r="BD513" s="97">
        <f t="shared" si="970"/>
        <v>0</v>
      </c>
      <c r="BE513" s="97">
        <f t="shared" si="971"/>
        <v>0</v>
      </c>
      <c r="BF513" s="97">
        <f>SIN((90-$Y$9)*$AE$8)*TAN($AC$9*$AE$8)/TAN((90-'C'!$F379)*$AE$8)</f>
        <v>1.2446948322722025</v>
      </c>
      <c r="BG513" s="97">
        <f t="shared" si="972"/>
        <v>3.9313065427916136</v>
      </c>
      <c r="BH513" s="97">
        <f t="shared" si="973"/>
        <v>2.2206545302661587</v>
      </c>
      <c r="BI513" s="97">
        <f t="shared" si="974"/>
        <v>34.090942928998956</v>
      </c>
      <c r="BJ513" s="97">
        <f t="shared" si="975"/>
        <v>-63.235932093769613</v>
      </c>
      <c r="BK513" s="97">
        <f t="shared" si="976"/>
        <v>97.326875022768576</v>
      </c>
      <c r="BL513" s="97">
        <f t="shared" si="977"/>
        <v>209.14498916477064</v>
      </c>
      <c r="BM513" s="97" t="s">
        <v>8053</v>
      </c>
      <c r="BN513" s="97" t="s">
        <v>8053</v>
      </c>
      <c r="BO513" s="97" t="s">
        <v>8053</v>
      </c>
      <c r="BP513" s="97">
        <f t="shared" si="978"/>
        <v>0</v>
      </c>
      <c r="BQ513" s="97">
        <f t="shared" si="979"/>
        <v>0</v>
      </c>
      <c r="BR513" s="97">
        <f t="shared" si="980"/>
        <v>0</v>
      </c>
      <c r="BS513" s="97">
        <f t="shared" si="981"/>
        <v>0</v>
      </c>
      <c r="BT513" s="97">
        <f t="shared" si="982"/>
        <v>0</v>
      </c>
      <c r="BU513" s="97">
        <f t="shared" si="983"/>
        <v>0</v>
      </c>
      <c r="BV513" s="97">
        <f>SIN((90-$Y$9)*$AE$8)*TAN($AE$10*$AE$8)/TAN((90-'C'!$F379)*$AE$8)</f>
        <v>-0.10062925160690307</v>
      </c>
      <c r="BW513" s="97">
        <f t="shared" si="984"/>
        <v>2.5695650812758864E-2</v>
      </c>
      <c r="BX513" s="97">
        <f t="shared" si="985"/>
        <v>1.0127663357422376</v>
      </c>
      <c r="BY513" s="97">
        <f t="shared" si="986"/>
        <v>-5.7023624632202976</v>
      </c>
      <c r="BZ513" s="97">
        <f t="shared" si="987"/>
        <v>9.1069592988755232</v>
      </c>
      <c r="CA513" s="97">
        <f t="shared" si="988"/>
        <v>-14.80932176209582</v>
      </c>
      <c r="CB513" s="97">
        <f t="shared" si="989"/>
        <v>176.59540316434479</v>
      </c>
      <c r="CC513" s="97" t="s">
        <v>8053</v>
      </c>
      <c r="CD513" s="97" t="s">
        <v>8053</v>
      </c>
      <c r="CE513" s="97" t="s">
        <v>8053</v>
      </c>
      <c r="CF513" s="97">
        <f t="shared" si="990"/>
        <v>0</v>
      </c>
      <c r="CG513" s="97">
        <f t="shared" si="991"/>
        <v>0</v>
      </c>
      <c r="CH513" s="97">
        <f t="shared" si="992"/>
        <v>0</v>
      </c>
      <c r="CI513" s="97">
        <f t="shared" si="993"/>
        <v>0</v>
      </c>
      <c r="CJ513" s="97">
        <f t="shared" si="994"/>
        <v>0</v>
      </c>
      <c r="CK513" s="97">
        <f t="shared" si="995"/>
        <v>0</v>
      </c>
      <c r="CL513" s="97">
        <f>90-'C'!$F379</f>
        <v>113.19499999999999</v>
      </c>
      <c r="CM513" s="97">
        <v>29</v>
      </c>
      <c r="CN513" s="97"/>
      <c r="CO513" s="97"/>
      <c r="CP513" s="97"/>
      <c r="CQ513" s="97"/>
      <c r="CR513" s="97" t="s">
        <v>8220</v>
      </c>
      <c r="CS513" s="97">
        <f t="shared" si="1006"/>
        <v>29</v>
      </c>
      <c r="CT513" s="97">
        <f t="shared" si="996"/>
        <v>34.31666666666667</v>
      </c>
      <c r="CU513" s="97">
        <f>'C'!F379</f>
        <v>-23.195</v>
      </c>
      <c r="CV513" s="97">
        <f t="shared" si="997"/>
        <v>3.1415926535897931</v>
      </c>
      <c r="CW513" s="97">
        <f t="shared" si="998"/>
        <v>1.7453292519943295E-2</v>
      </c>
      <c r="CX513" s="97">
        <f t="shared" si="999"/>
        <v>57.295779513082323</v>
      </c>
      <c r="CY513" s="97">
        <f t="shared" si="1000"/>
        <v>0.59893882164272083</v>
      </c>
      <c r="CZ513" s="97">
        <f t="shared" si="1001"/>
        <v>-0.40482912000008475</v>
      </c>
      <c r="DA513" s="97">
        <f t="shared" si="1002"/>
        <v>1.2939391925257497</v>
      </c>
      <c r="DB513" s="97">
        <f t="shared" si="1003"/>
        <v>-62.160653068123167</v>
      </c>
      <c r="DC513" s="97">
        <f t="shared" si="1004"/>
        <v>117.83934693187683</v>
      </c>
      <c r="DD513" s="97">
        <f t="shared" si="1005"/>
        <v>242.16065306812317</v>
      </c>
      <c r="DE513" s="97"/>
      <c r="DF513" s="97"/>
      <c r="DG513" s="97"/>
      <c r="DH513" s="97"/>
      <c r="DI513" s="97"/>
      <c r="DJ513" s="97"/>
      <c r="DK513" s="97"/>
      <c r="DL513" s="97"/>
      <c r="DM513" s="97"/>
      <c r="DN513" s="97"/>
      <c r="DO513" s="97"/>
    </row>
    <row r="514" spans="1:119" ht="30" customHeight="1" x14ac:dyDescent="0.2">
      <c r="A514" s="98">
        <f t="shared" si="929"/>
        <v>0</v>
      </c>
      <c r="B514" s="98">
        <f t="shared" si="930"/>
        <v>0</v>
      </c>
      <c r="C514" s="98">
        <f t="shared" si="931"/>
        <v>0</v>
      </c>
      <c r="D514" s="98">
        <f t="shared" si="932"/>
        <v>0.4684444134656931</v>
      </c>
      <c r="E514" s="98">
        <f t="shared" si="933"/>
        <v>0</v>
      </c>
      <c r="F514" s="98">
        <f t="shared" si="934"/>
        <v>0.4684444134656931</v>
      </c>
      <c r="G514" s="98">
        <f t="shared" si="935"/>
        <v>0</v>
      </c>
      <c r="H514" s="98">
        <f t="shared" si="936"/>
        <v>0</v>
      </c>
      <c r="I514" s="98">
        <f t="shared" si="937"/>
        <v>0</v>
      </c>
      <c r="J514" s="98">
        <f t="shared" si="938"/>
        <v>0</v>
      </c>
      <c r="K514" s="98">
        <f t="shared" si="939"/>
        <v>0</v>
      </c>
      <c r="L514" s="98">
        <f t="shared" si="940"/>
        <v>0</v>
      </c>
      <c r="M514" s="98">
        <f t="shared" si="941"/>
        <v>30</v>
      </c>
      <c r="N514" s="97"/>
      <c r="O514" s="97"/>
      <c r="P514" s="97"/>
      <c r="Q514" s="97"/>
      <c r="R514" s="97">
        <f t="shared" si="942"/>
        <v>105.87231873866266</v>
      </c>
      <c r="S514" s="97">
        <f t="shared" si="943"/>
        <v>117.7588019231747</v>
      </c>
      <c r="T514" s="97">
        <f t="shared" si="944"/>
        <v>-11.886483184512045</v>
      </c>
      <c r="U514" s="97" t="str">
        <f t="shared" si="945"/>
        <v>QNOS</v>
      </c>
      <c r="V514" s="97">
        <f t="shared" si="946"/>
        <v>242.2411980768253</v>
      </c>
      <c r="W514" s="97">
        <f t="shared" si="533"/>
        <v>502</v>
      </c>
      <c r="X514" s="97">
        <f>SIN((90-$Y$9)*$AE$8)*TAN($AE$9*$AE$8)/TAN((90-'C'!$F380)*$AE$8)</f>
        <v>-1.2408562298419743</v>
      </c>
      <c r="Y514" s="97">
        <f t="shared" si="947"/>
        <v>3.9313065427916092</v>
      </c>
      <c r="Z514" s="97">
        <f t="shared" si="948"/>
        <v>2.2206545302661578</v>
      </c>
      <c r="AA514" s="97">
        <f t="shared" si="949"/>
        <v>-33.971434047442941</v>
      </c>
      <c r="AB514" s="97">
        <f t="shared" si="950"/>
        <v>63.235932093769605</v>
      </c>
      <c r="AC514" s="97">
        <f t="shared" si="951"/>
        <v>-97.207366141212546</v>
      </c>
      <c r="AD514" s="97">
        <f t="shared" si="952"/>
        <v>150.73550195367332</v>
      </c>
      <c r="AE514" s="97">
        <f>(COS( 90.833*$AE$8)-SIN($Y$9*$AE$8)*SIN('C'!$F380*$AE$8))/COS($Y$9*$AE$8)/COS('C'!$F380*$AE$8)</f>
        <v>0.27244095882298935</v>
      </c>
      <c r="AF514" s="97">
        <f t="shared" si="953"/>
        <v>74.190430105688506</v>
      </c>
      <c r="AG514" s="97">
        <f>('C'!$E380+$AG$9+$AA$9/15)</f>
        <v>12.228777777777779</v>
      </c>
      <c r="AH514" s="97">
        <f t="shared" si="954"/>
        <v>0</v>
      </c>
      <c r="AI514" s="97">
        <f t="shared" si="955"/>
        <v>0</v>
      </c>
      <c r="AJ514" s="97">
        <f t="shared" si="956"/>
        <v>0</v>
      </c>
      <c r="AK514" s="97">
        <f t="shared" si="957"/>
        <v>0</v>
      </c>
      <c r="AL514" s="97">
        <f t="shared" si="958"/>
        <v>0</v>
      </c>
      <c r="AM514" s="97"/>
      <c r="AN514" s="97"/>
      <c r="AO514" s="97">
        <f t="shared" si="959"/>
        <v>0</v>
      </c>
      <c r="AP514" s="97">
        <f>SIN((90-$Y$9)*$AE$8)*TAN($AC$10*$AE$8)/TAN((90-'C'!$F380)*$AE$8)</f>
        <v>0.10031891394038842</v>
      </c>
      <c r="AQ514" s="97">
        <f t="shared" si="960"/>
        <v>2.5695650812758871E-2</v>
      </c>
      <c r="AR514" s="97">
        <f t="shared" si="961"/>
        <v>1.0127663357422376</v>
      </c>
      <c r="AS514" s="97">
        <f t="shared" si="962"/>
        <v>5.6847185201416544</v>
      </c>
      <c r="AT514" s="97">
        <f t="shared" si="963"/>
        <v>-9.106959298875525</v>
      </c>
      <c r="AU514" s="97">
        <f t="shared" si="964"/>
        <v>14.791677819017179</v>
      </c>
      <c r="AV514" s="97">
        <f t="shared" si="965"/>
        <v>183.42224077873388</v>
      </c>
      <c r="AW514" s="97" t="s">
        <v>8053</v>
      </c>
      <c r="AX514" s="97" t="s">
        <v>8053</v>
      </c>
      <c r="AY514" s="97" t="s">
        <v>8053</v>
      </c>
      <c r="AZ514" s="97">
        <f t="shared" si="966"/>
        <v>11.242665923176634</v>
      </c>
      <c r="BA514" s="97">
        <f t="shared" si="967"/>
        <v>11.242665923176634</v>
      </c>
      <c r="BB514" s="97">
        <f t="shared" si="968"/>
        <v>0.4684444134656931</v>
      </c>
      <c r="BC514" s="97">
        <f t="shared" si="969"/>
        <v>0</v>
      </c>
      <c r="BD514" s="97">
        <f t="shared" si="970"/>
        <v>0</v>
      </c>
      <c r="BE514" s="97">
        <f t="shared" si="971"/>
        <v>0</v>
      </c>
      <c r="BF514" s="97">
        <f>SIN((90-$Y$9)*$AE$8)*TAN($AC$9*$AE$8)/TAN((90-'C'!$F380)*$AE$8)</f>
        <v>1.2408562298419747</v>
      </c>
      <c r="BG514" s="97">
        <f t="shared" si="972"/>
        <v>3.9313065427916136</v>
      </c>
      <c r="BH514" s="97">
        <f t="shared" si="973"/>
        <v>2.2206545302661587</v>
      </c>
      <c r="BI514" s="97">
        <f t="shared" si="974"/>
        <v>33.971434047442941</v>
      </c>
      <c r="BJ514" s="97">
        <f t="shared" si="975"/>
        <v>-63.235932093769613</v>
      </c>
      <c r="BK514" s="97">
        <f t="shared" si="976"/>
        <v>97.20736614121256</v>
      </c>
      <c r="BL514" s="97">
        <f t="shared" si="977"/>
        <v>209.26449804632668</v>
      </c>
      <c r="BM514" s="97" t="s">
        <v>8053</v>
      </c>
      <c r="BN514" s="97" t="s">
        <v>8053</v>
      </c>
      <c r="BO514" s="97" t="s">
        <v>8053</v>
      </c>
      <c r="BP514" s="97">
        <f t="shared" si="978"/>
        <v>0</v>
      </c>
      <c r="BQ514" s="97">
        <f t="shared" si="979"/>
        <v>0</v>
      </c>
      <c r="BR514" s="97">
        <f t="shared" si="980"/>
        <v>0</v>
      </c>
      <c r="BS514" s="97">
        <f t="shared" si="981"/>
        <v>0</v>
      </c>
      <c r="BT514" s="97">
        <f t="shared" si="982"/>
        <v>0</v>
      </c>
      <c r="BU514" s="97">
        <f t="shared" si="983"/>
        <v>0</v>
      </c>
      <c r="BV514" s="97">
        <f>SIN((90-$Y$9)*$AE$8)*TAN($AE$10*$AE$8)/TAN((90-'C'!$F380)*$AE$8)</f>
        <v>-0.10031891394038839</v>
      </c>
      <c r="BW514" s="97">
        <f t="shared" si="984"/>
        <v>2.5695650812758864E-2</v>
      </c>
      <c r="BX514" s="97">
        <f t="shared" si="985"/>
        <v>1.0127663357422376</v>
      </c>
      <c r="BY514" s="97">
        <f t="shared" si="986"/>
        <v>-5.6847185201416526</v>
      </c>
      <c r="BZ514" s="97">
        <f t="shared" si="987"/>
        <v>9.1069592988755232</v>
      </c>
      <c r="CA514" s="97">
        <f t="shared" si="988"/>
        <v>-14.791677819017176</v>
      </c>
      <c r="CB514" s="97">
        <f t="shared" si="989"/>
        <v>176.57775922126612</v>
      </c>
      <c r="CC514" s="97" t="s">
        <v>8053</v>
      </c>
      <c r="CD514" s="97" t="s">
        <v>8053</v>
      </c>
      <c r="CE514" s="97" t="s">
        <v>8053</v>
      </c>
      <c r="CF514" s="97">
        <f t="shared" si="990"/>
        <v>0</v>
      </c>
      <c r="CG514" s="97">
        <f t="shared" si="991"/>
        <v>0</v>
      </c>
      <c r="CH514" s="97">
        <f t="shared" si="992"/>
        <v>0</v>
      </c>
      <c r="CI514" s="97">
        <f t="shared" si="993"/>
        <v>0</v>
      </c>
      <c r="CJ514" s="97">
        <f t="shared" si="994"/>
        <v>0</v>
      </c>
      <c r="CK514" s="97">
        <f t="shared" si="995"/>
        <v>0</v>
      </c>
      <c r="CL514" s="97">
        <f>90-'C'!$F380</f>
        <v>113.131</v>
      </c>
      <c r="CM514" s="97">
        <v>30</v>
      </c>
      <c r="CN514" s="97"/>
      <c r="CO514" s="97"/>
      <c r="CP514" s="97"/>
      <c r="CQ514" s="97"/>
      <c r="CR514" s="97" t="s">
        <v>8220</v>
      </c>
      <c r="CS514" s="97">
        <f t="shared" si="1006"/>
        <v>30</v>
      </c>
      <c r="CT514" s="97">
        <f t="shared" si="996"/>
        <v>34.31666666666667</v>
      </c>
      <c r="CU514" s="97">
        <f>'C'!F380</f>
        <v>-23.131</v>
      </c>
      <c r="CV514" s="97">
        <f t="shared" si="997"/>
        <v>3.1415926535897931</v>
      </c>
      <c r="CW514" s="97">
        <f t="shared" si="998"/>
        <v>1.7453292519943295E-2</v>
      </c>
      <c r="CX514" s="97">
        <f t="shared" si="999"/>
        <v>57.295779513082323</v>
      </c>
      <c r="CY514" s="97">
        <f t="shared" si="1000"/>
        <v>0.59893882164272083</v>
      </c>
      <c r="CZ514" s="97">
        <f t="shared" si="1001"/>
        <v>-0.40371210927880835</v>
      </c>
      <c r="DA514" s="97">
        <f t="shared" si="1002"/>
        <v>1.2948672788149891</v>
      </c>
      <c r="DB514" s="97">
        <f t="shared" si="1003"/>
        <v>-62.241198076825306</v>
      </c>
      <c r="DC514" s="97">
        <f t="shared" si="1004"/>
        <v>117.7588019231747</v>
      </c>
      <c r="DD514" s="97">
        <f t="shared" si="1005"/>
        <v>242.2411980768253</v>
      </c>
      <c r="DE514" s="97"/>
      <c r="DF514" s="97"/>
      <c r="DG514" s="97"/>
      <c r="DH514" s="97"/>
      <c r="DI514" s="97"/>
      <c r="DJ514" s="97"/>
      <c r="DK514" s="97"/>
      <c r="DL514" s="97"/>
      <c r="DM514" s="97"/>
      <c r="DN514" s="97"/>
      <c r="DO514" s="97"/>
    </row>
    <row r="515" spans="1:119" ht="30" customHeight="1" x14ac:dyDescent="0.2">
      <c r="A515" s="98">
        <f t="shared" si="929"/>
        <v>0</v>
      </c>
      <c r="B515" s="98">
        <f t="shared" si="930"/>
        <v>0</v>
      </c>
      <c r="C515" s="98">
        <f t="shared" si="931"/>
        <v>0</v>
      </c>
      <c r="D515" s="98">
        <f t="shared" si="932"/>
        <v>0.46883282645714952</v>
      </c>
      <c r="E515" s="98">
        <f t="shared" si="933"/>
        <v>0</v>
      </c>
      <c r="F515" s="98">
        <f t="shared" si="934"/>
        <v>0.46883282645714952</v>
      </c>
      <c r="G515" s="98">
        <f t="shared" si="935"/>
        <v>0</v>
      </c>
      <c r="H515" s="98">
        <f t="shared" si="936"/>
        <v>0</v>
      </c>
      <c r="I515" s="98">
        <f t="shared" si="937"/>
        <v>0</v>
      </c>
      <c r="J515" s="98">
        <f t="shared" si="938"/>
        <v>0</v>
      </c>
      <c r="K515" s="98">
        <f t="shared" si="939"/>
        <v>0</v>
      </c>
      <c r="L515" s="98">
        <f t="shared" si="940"/>
        <v>0</v>
      </c>
      <c r="M515" s="98">
        <f t="shared" si="941"/>
        <v>31</v>
      </c>
      <c r="N515" s="97"/>
      <c r="O515" s="97"/>
      <c r="P515" s="97"/>
      <c r="Q515" s="97"/>
      <c r="R515" s="97">
        <f t="shared" si="942"/>
        <v>105.87231873866266</v>
      </c>
      <c r="S515" s="97">
        <f t="shared" si="943"/>
        <v>117.66821406521842</v>
      </c>
      <c r="T515" s="97">
        <f t="shared" si="944"/>
        <v>-11.795895326555765</v>
      </c>
      <c r="U515" s="97" t="str">
        <f t="shared" si="945"/>
        <v>QNOS</v>
      </c>
      <c r="V515" s="97">
        <f t="shared" si="946"/>
        <v>242.33178593478158</v>
      </c>
      <c r="W515" s="97">
        <f t="shared" si="533"/>
        <v>503</v>
      </c>
      <c r="X515" s="97">
        <f>SIN((90-$Y$9)*$AE$8)*TAN($AE$9*$AE$8)/TAN((90-'C'!$F381)*$AE$8)</f>
        <v>-1.2365421780180965</v>
      </c>
      <c r="Y515" s="97">
        <f t="shared" si="947"/>
        <v>3.9313065427916092</v>
      </c>
      <c r="Z515" s="97">
        <f t="shared" si="948"/>
        <v>2.2206545302661578</v>
      </c>
      <c r="AA515" s="97">
        <f t="shared" si="949"/>
        <v>-33.837322901858727</v>
      </c>
      <c r="AB515" s="97">
        <f t="shared" si="950"/>
        <v>63.235932093769605</v>
      </c>
      <c r="AC515" s="97">
        <f t="shared" si="951"/>
        <v>-97.073254995628332</v>
      </c>
      <c r="AD515" s="97">
        <f t="shared" si="952"/>
        <v>150.60139080808912</v>
      </c>
      <c r="AE515" s="97">
        <f>(COS( 90.833*$AE$8)-SIN($Y$9*$AE$8)*SIN('C'!$F381*$AE$8))/COS($Y$9*$AE$8)/COS('C'!$F381*$AE$8)</f>
        <v>0.27143747877943986</v>
      </c>
      <c r="AF515" s="97">
        <f t="shared" si="953"/>
        <v>74.250176871179946</v>
      </c>
      <c r="AG515" s="97">
        <f>('C'!$E381+$AG$9+$AA$9/15)</f>
        <v>12.236777777777778</v>
      </c>
      <c r="AH515" s="97">
        <f t="shared" si="954"/>
        <v>0</v>
      </c>
      <c r="AI515" s="97">
        <f t="shared" si="955"/>
        <v>0</v>
      </c>
      <c r="AJ515" s="97">
        <f t="shared" si="956"/>
        <v>0</v>
      </c>
      <c r="AK515" s="97">
        <f t="shared" si="957"/>
        <v>0</v>
      </c>
      <c r="AL515" s="97">
        <f t="shared" si="958"/>
        <v>0</v>
      </c>
      <c r="AM515" s="97"/>
      <c r="AN515" s="97"/>
      <c r="AO515" s="97">
        <f t="shared" si="959"/>
        <v>0</v>
      </c>
      <c r="AP515" s="97">
        <f>SIN((90-$Y$9)*$AE$8)*TAN($AC$10*$AE$8)/TAN((90-'C'!$F381)*$AE$8)</f>
        <v>9.9970137842686033E-2</v>
      </c>
      <c r="AQ515" s="97">
        <f t="shared" si="960"/>
        <v>2.5695650812758871E-2</v>
      </c>
      <c r="AR515" s="97">
        <f t="shared" si="961"/>
        <v>1.0127663357422376</v>
      </c>
      <c r="AS515" s="97">
        <f t="shared" si="962"/>
        <v>5.6648898432173267</v>
      </c>
      <c r="AT515" s="97">
        <f t="shared" si="963"/>
        <v>-9.106959298875525</v>
      </c>
      <c r="AU515" s="97">
        <f t="shared" si="964"/>
        <v>14.771849142092851</v>
      </c>
      <c r="AV515" s="97">
        <f t="shared" si="965"/>
        <v>183.44206945565819</v>
      </c>
      <c r="AW515" s="97" t="s">
        <v>8053</v>
      </c>
      <c r="AX515" s="97" t="s">
        <v>8053</v>
      </c>
      <c r="AY515" s="97" t="s">
        <v>8053</v>
      </c>
      <c r="AZ515" s="97">
        <f t="shared" si="966"/>
        <v>11.251987834971588</v>
      </c>
      <c r="BA515" s="97">
        <f t="shared" si="967"/>
        <v>11.251987834971588</v>
      </c>
      <c r="BB515" s="97">
        <f t="shared" si="968"/>
        <v>0.46883282645714952</v>
      </c>
      <c r="BC515" s="97">
        <f t="shared" si="969"/>
        <v>0</v>
      </c>
      <c r="BD515" s="97">
        <f t="shared" si="970"/>
        <v>0</v>
      </c>
      <c r="BE515" s="97">
        <f t="shared" si="971"/>
        <v>0</v>
      </c>
      <c r="BF515" s="97">
        <f>SIN((90-$Y$9)*$AE$8)*TAN($AC$9*$AE$8)/TAN((90-'C'!$F381)*$AE$8)</f>
        <v>1.236542178018097</v>
      </c>
      <c r="BG515" s="97">
        <f t="shared" si="972"/>
        <v>3.9313065427916136</v>
      </c>
      <c r="BH515" s="97">
        <f t="shared" si="973"/>
        <v>2.2206545302661587</v>
      </c>
      <c r="BI515" s="97">
        <f t="shared" si="974"/>
        <v>33.837322901858727</v>
      </c>
      <c r="BJ515" s="97">
        <f t="shared" si="975"/>
        <v>-63.235932093769613</v>
      </c>
      <c r="BK515" s="97">
        <f t="shared" si="976"/>
        <v>97.073254995628332</v>
      </c>
      <c r="BL515" s="97">
        <f t="shared" si="977"/>
        <v>209.39860919191088</v>
      </c>
      <c r="BM515" s="97" t="s">
        <v>8053</v>
      </c>
      <c r="BN515" s="97" t="s">
        <v>8053</v>
      </c>
      <c r="BO515" s="97" t="s">
        <v>8053</v>
      </c>
      <c r="BP515" s="97">
        <f t="shared" si="978"/>
        <v>0</v>
      </c>
      <c r="BQ515" s="97">
        <f t="shared" si="979"/>
        <v>0</v>
      </c>
      <c r="BR515" s="97">
        <f t="shared" si="980"/>
        <v>0</v>
      </c>
      <c r="BS515" s="97">
        <f t="shared" si="981"/>
        <v>0</v>
      </c>
      <c r="BT515" s="97">
        <f t="shared" si="982"/>
        <v>0</v>
      </c>
      <c r="BU515" s="97">
        <f t="shared" si="983"/>
        <v>0</v>
      </c>
      <c r="BV515" s="97">
        <f>SIN((90-$Y$9)*$AE$8)*TAN($AE$10*$AE$8)/TAN((90-'C'!$F381)*$AE$8)</f>
        <v>-9.9970137842686005E-2</v>
      </c>
      <c r="BW515" s="97">
        <f t="shared" si="984"/>
        <v>2.5695650812758864E-2</v>
      </c>
      <c r="BX515" s="97">
        <f t="shared" si="985"/>
        <v>1.0127663357422376</v>
      </c>
      <c r="BY515" s="97">
        <f t="shared" si="986"/>
        <v>-5.6648898432173258</v>
      </c>
      <c r="BZ515" s="97">
        <f t="shared" si="987"/>
        <v>9.1069592988755232</v>
      </c>
      <c r="CA515" s="97">
        <f t="shared" si="988"/>
        <v>-14.771849142092849</v>
      </c>
      <c r="CB515" s="97">
        <f t="shared" si="989"/>
        <v>176.55793054434181</v>
      </c>
      <c r="CC515" s="97" t="s">
        <v>8053</v>
      </c>
      <c r="CD515" s="97" t="s">
        <v>8053</v>
      </c>
      <c r="CE515" s="97" t="s">
        <v>8053</v>
      </c>
      <c r="CF515" s="97">
        <f t="shared" si="990"/>
        <v>0</v>
      </c>
      <c r="CG515" s="97">
        <f t="shared" si="991"/>
        <v>0</v>
      </c>
      <c r="CH515" s="97">
        <f t="shared" si="992"/>
        <v>0</v>
      </c>
      <c r="CI515" s="97">
        <f t="shared" si="993"/>
        <v>0</v>
      </c>
      <c r="CJ515" s="97">
        <f t="shared" si="994"/>
        <v>0</v>
      </c>
      <c r="CK515" s="97">
        <f t="shared" si="995"/>
        <v>0</v>
      </c>
      <c r="CL515" s="97">
        <f>90-'C'!$F381</f>
        <v>113.059</v>
      </c>
      <c r="CM515" s="97">
        <v>31</v>
      </c>
      <c r="CN515" s="97"/>
      <c r="CO515" s="97"/>
      <c r="CP515" s="97"/>
      <c r="CQ515" s="97"/>
      <c r="CR515" s="97" t="s">
        <v>8220</v>
      </c>
      <c r="CS515" s="97">
        <f t="shared" si="1006"/>
        <v>31</v>
      </c>
      <c r="CT515" s="97">
        <f t="shared" si="996"/>
        <v>34.31666666666667</v>
      </c>
      <c r="CU515" s="97">
        <f>'C'!F381</f>
        <v>-23.059000000000001</v>
      </c>
      <c r="CV515" s="97">
        <f t="shared" si="997"/>
        <v>3.1415926535897931</v>
      </c>
      <c r="CW515" s="97">
        <f t="shared" si="998"/>
        <v>1.7453292519943295E-2</v>
      </c>
      <c r="CX515" s="97">
        <f t="shared" si="999"/>
        <v>57.295779513082323</v>
      </c>
      <c r="CY515" s="97">
        <f t="shared" si="1000"/>
        <v>0.59893882164272083</v>
      </c>
      <c r="CZ515" s="97">
        <f t="shared" si="1001"/>
        <v>-0.40245547221737249</v>
      </c>
      <c r="DA515" s="97">
        <f t="shared" si="1002"/>
        <v>1.2959100565902317</v>
      </c>
      <c r="DB515" s="97">
        <f t="shared" si="1003"/>
        <v>-62.331785934781571</v>
      </c>
      <c r="DC515" s="97">
        <f t="shared" si="1004"/>
        <v>117.66821406521842</v>
      </c>
      <c r="DD515" s="97">
        <f t="shared" si="1005"/>
        <v>242.33178593478158</v>
      </c>
      <c r="DE515" s="97"/>
      <c r="DF515" s="97"/>
      <c r="DG515" s="97"/>
      <c r="DH515" s="97"/>
      <c r="DI515" s="97"/>
      <c r="DJ515" s="97"/>
      <c r="DK515" s="97"/>
      <c r="DL515" s="97"/>
      <c r="DM515" s="97"/>
      <c r="DN515" s="97"/>
      <c r="DO515" s="97"/>
    </row>
    <row r="516" spans="1:119" ht="30" customHeight="1" x14ac:dyDescent="0.2">
      <c r="A516" s="97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7" t="s">
        <v>8168</v>
      </c>
      <c r="S516" s="97" t="s">
        <v>8169</v>
      </c>
      <c r="T516" s="97" t="s">
        <v>8170</v>
      </c>
      <c r="U516" s="97" t="s">
        <v>8171</v>
      </c>
      <c r="V516" s="97" t="s">
        <v>8172</v>
      </c>
      <c r="W516" s="97"/>
      <c r="X516" s="98"/>
      <c r="Y516" s="98"/>
      <c r="Z516" s="98"/>
      <c r="AA516" s="98"/>
      <c r="AB516" s="98"/>
      <c r="AC516" s="98"/>
      <c r="AD516" s="98"/>
      <c r="AE516" s="98"/>
      <c r="AF516" s="98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7"/>
      <c r="AR516" s="97"/>
      <c r="AS516" s="97"/>
      <c r="AT516" s="97"/>
      <c r="AU516" s="98"/>
      <c r="AV516" s="97"/>
      <c r="AW516" s="97"/>
      <c r="AX516" s="97"/>
      <c r="AY516" s="97"/>
      <c r="AZ516" s="97"/>
      <c r="BA516" s="97"/>
      <c r="BB516" s="97"/>
      <c r="BC516" s="97"/>
      <c r="BD516" s="97"/>
      <c r="BE516" s="97"/>
      <c r="BF516" s="97"/>
      <c r="BG516" s="97"/>
      <c r="BH516" s="97"/>
      <c r="BI516" s="98"/>
      <c r="BJ516" s="97"/>
      <c r="BK516" s="97"/>
      <c r="BL516" s="97"/>
      <c r="BM516" s="97"/>
      <c r="BN516" s="97"/>
      <c r="BO516" s="97"/>
      <c r="BP516" s="97"/>
      <c r="BQ516" s="97"/>
      <c r="BR516" s="97"/>
      <c r="BS516" s="97"/>
      <c r="BT516" s="97"/>
      <c r="BU516" s="97"/>
      <c r="BV516" s="97"/>
      <c r="BW516" s="98"/>
      <c r="BX516" s="97"/>
      <c r="BY516" s="97"/>
      <c r="BZ516" s="97"/>
      <c r="CA516" s="97"/>
      <c r="CB516" s="97"/>
      <c r="CC516" s="97"/>
      <c r="CD516" s="97"/>
      <c r="CE516" s="97"/>
      <c r="CF516" s="97"/>
      <c r="CG516" s="97"/>
      <c r="CH516" s="97"/>
      <c r="CI516" s="97"/>
      <c r="CJ516" s="97"/>
      <c r="CK516" s="98"/>
      <c r="CL516" s="98"/>
      <c r="CM516" s="97"/>
      <c r="CN516" s="97"/>
      <c r="CO516" s="97"/>
      <c r="CP516" s="97"/>
      <c r="CQ516" s="97"/>
      <c r="CR516" s="97"/>
      <c r="CS516" s="97"/>
      <c r="CT516" s="97"/>
      <c r="CU516" s="97"/>
      <c r="CV516" s="97"/>
      <c r="CW516" s="97"/>
      <c r="CX516" s="97"/>
      <c r="CY516" s="97"/>
      <c r="CZ516" s="97"/>
      <c r="DA516" s="97"/>
      <c r="DB516" s="97"/>
      <c r="DC516" s="97"/>
      <c r="DD516" s="97"/>
      <c r="DE516" s="97"/>
      <c r="DF516" s="97"/>
      <c r="DG516" s="97"/>
      <c r="DH516" s="97"/>
      <c r="DI516" s="97"/>
      <c r="DJ516" s="97"/>
      <c r="DK516" s="97"/>
      <c r="DL516" s="97"/>
      <c r="DM516" s="97"/>
      <c r="DN516" s="97"/>
      <c r="DO516" s="97"/>
    </row>
    <row r="517" spans="1:119" ht="30" customHeight="1" x14ac:dyDescent="0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7" t="s">
        <v>8060</v>
      </c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7"/>
      <c r="AR517" s="97"/>
      <c r="AS517" s="97"/>
      <c r="AT517" s="97"/>
      <c r="AU517" s="98"/>
      <c r="AV517" s="97"/>
      <c r="AW517" s="97"/>
      <c r="AX517" s="97"/>
      <c r="AY517" s="97"/>
      <c r="AZ517" s="97"/>
      <c r="BA517" s="97"/>
      <c r="BB517" s="97"/>
      <c r="BC517" s="97"/>
      <c r="BD517" s="97"/>
      <c r="BE517" s="97"/>
      <c r="BF517" s="97"/>
      <c r="BG517" s="97"/>
      <c r="BH517" s="97"/>
      <c r="BI517" s="98"/>
      <c r="BJ517" s="97"/>
      <c r="BK517" s="97"/>
      <c r="BL517" s="97"/>
      <c r="BM517" s="97"/>
      <c r="BN517" s="97"/>
      <c r="BO517" s="97"/>
      <c r="BP517" s="97"/>
      <c r="BQ517" s="97"/>
      <c r="BR517" s="97"/>
      <c r="BS517" s="97"/>
      <c r="BT517" s="97"/>
      <c r="BU517" s="97"/>
      <c r="BV517" s="97"/>
      <c r="BW517" s="98"/>
      <c r="BX517" s="97"/>
      <c r="BY517" s="97"/>
      <c r="BZ517" s="97"/>
      <c r="CA517" s="97"/>
      <c r="CB517" s="97"/>
      <c r="CC517" s="97"/>
      <c r="CD517" s="97"/>
      <c r="CE517" s="97"/>
      <c r="CF517" s="97"/>
      <c r="CG517" s="97"/>
      <c r="CH517" s="97"/>
      <c r="CI517" s="97"/>
      <c r="CJ517" s="97"/>
      <c r="CK517" s="98"/>
      <c r="CL517" s="98"/>
      <c r="CM517" s="97"/>
      <c r="CN517" s="97"/>
      <c r="CO517" s="97"/>
      <c r="CP517" s="97"/>
      <c r="CQ517" s="97"/>
      <c r="CR517" s="97"/>
      <c r="CS517" s="97"/>
      <c r="CT517" s="97"/>
      <c r="CU517" s="97"/>
      <c r="CV517" s="97"/>
      <c r="CW517" s="97"/>
      <c r="CX517" s="97"/>
      <c r="CY517" s="97"/>
      <c r="CZ517" s="97"/>
      <c r="DA517" s="97"/>
      <c r="DB517" s="97"/>
      <c r="DC517" s="97"/>
      <c r="DD517" s="97"/>
      <c r="DE517" s="97"/>
      <c r="DF517" s="97"/>
      <c r="DG517" s="97"/>
      <c r="DH517" s="97"/>
      <c r="DI517" s="97"/>
      <c r="DJ517" s="97"/>
      <c r="DK517" s="97"/>
      <c r="DL517" s="97"/>
      <c r="DM517" s="97"/>
      <c r="DN517" s="97"/>
      <c r="DO517" s="97"/>
    </row>
    <row r="518" spans="1:119" ht="30" customHeight="1" x14ac:dyDescent="0.2">
      <c r="A518" s="98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98"/>
      <c r="O518" s="98"/>
      <c r="P518" s="98"/>
      <c r="Q518" s="98"/>
      <c r="R518" s="98"/>
      <c r="S518" s="98"/>
      <c r="T518" s="98"/>
      <c r="U518" s="97" t="s">
        <v>8135</v>
      </c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7"/>
      <c r="AR518" s="97"/>
      <c r="AS518" s="97"/>
      <c r="AT518" s="97"/>
      <c r="AU518" s="98"/>
      <c r="AV518" s="97"/>
      <c r="AW518" s="97"/>
      <c r="AX518" s="97"/>
      <c r="AY518" s="97"/>
      <c r="AZ518" s="97"/>
      <c r="BA518" s="97"/>
      <c r="BB518" s="97"/>
      <c r="BC518" s="97"/>
      <c r="BD518" s="97"/>
      <c r="BE518" s="97"/>
      <c r="BF518" s="97"/>
      <c r="BG518" s="97"/>
      <c r="BH518" s="97"/>
      <c r="BI518" s="98"/>
      <c r="BJ518" s="97"/>
      <c r="BK518" s="97"/>
      <c r="BL518" s="97"/>
      <c r="BM518" s="97"/>
      <c r="BN518" s="97"/>
      <c r="BO518" s="97"/>
      <c r="BP518" s="97"/>
      <c r="BQ518" s="97"/>
      <c r="BR518" s="97"/>
      <c r="BS518" s="97"/>
      <c r="BT518" s="97"/>
      <c r="BU518" s="97"/>
      <c r="BV518" s="97"/>
      <c r="BW518" s="98"/>
      <c r="BX518" s="97"/>
      <c r="BY518" s="97"/>
      <c r="BZ518" s="97"/>
      <c r="CA518" s="97"/>
      <c r="CB518" s="97"/>
      <c r="CC518" s="97"/>
      <c r="CD518" s="97"/>
      <c r="CE518" s="97"/>
      <c r="CF518" s="97"/>
      <c r="CG518" s="97"/>
      <c r="CH518" s="97"/>
      <c r="CI518" s="97"/>
      <c r="CJ518" s="97"/>
      <c r="CK518" s="98"/>
      <c r="CL518" s="98"/>
      <c r="CM518" s="97"/>
      <c r="CN518" s="97"/>
      <c r="CO518" s="97"/>
      <c r="CP518" s="97"/>
      <c r="CQ518" s="97"/>
      <c r="CR518" s="97"/>
      <c r="CS518" s="97"/>
      <c r="CT518" s="97"/>
      <c r="CU518" s="97"/>
      <c r="CV518" s="97"/>
      <c r="CW518" s="97"/>
      <c r="CX518" s="97"/>
      <c r="CY518" s="97"/>
      <c r="CZ518" s="97"/>
      <c r="DA518" s="97"/>
      <c r="DB518" s="97"/>
      <c r="DC518" s="97"/>
      <c r="DD518" s="97"/>
      <c r="DE518" s="97"/>
      <c r="DF518" s="97"/>
      <c r="DG518" s="97"/>
      <c r="DH518" s="97"/>
      <c r="DI518" s="97"/>
      <c r="DJ518" s="97"/>
      <c r="DK518" s="97"/>
      <c r="DL518" s="97"/>
      <c r="DM518" s="97"/>
      <c r="DN518" s="97"/>
      <c r="DO518" s="97"/>
    </row>
    <row r="519" spans="1:119" ht="30" customHeight="1" x14ac:dyDescent="0.2">
      <c r="A519" s="97"/>
      <c r="B519" s="97"/>
      <c r="C519" s="97"/>
      <c r="D519" s="97"/>
      <c r="E519" s="97"/>
      <c r="F519" s="98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 t="s">
        <v>8222</v>
      </c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97"/>
      <c r="AT519" s="97"/>
      <c r="AU519" s="97"/>
      <c r="AV519" s="97"/>
      <c r="AW519" s="97"/>
      <c r="AX519" s="97"/>
      <c r="AY519" s="97"/>
      <c r="AZ519" s="97"/>
      <c r="BA519" s="97"/>
      <c r="BB519" s="97"/>
      <c r="BC519" s="97"/>
      <c r="BD519" s="97"/>
      <c r="BE519" s="97"/>
      <c r="BF519" s="97"/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  <c r="BR519" s="97"/>
      <c r="BS519" s="97"/>
      <c r="BT519" s="97"/>
      <c r="BU519" s="97"/>
      <c r="BV519" s="97"/>
      <c r="BW519" s="97"/>
      <c r="BX519" s="97"/>
      <c r="BY519" s="97"/>
      <c r="BZ519" s="97"/>
      <c r="CA519" s="97"/>
      <c r="CB519" s="97"/>
      <c r="CC519" s="97"/>
      <c r="CD519" s="97"/>
      <c r="CE519" s="97"/>
      <c r="CF519" s="97"/>
      <c r="CG519" s="97"/>
      <c r="CH519" s="97"/>
      <c r="CI519" s="97"/>
      <c r="CJ519" s="97"/>
      <c r="CK519" s="97"/>
      <c r="CL519" s="97"/>
      <c r="CM519" s="97"/>
      <c r="CN519" s="97"/>
      <c r="CO519" s="97"/>
      <c r="CP519" s="97"/>
      <c r="CQ519" s="97"/>
      <c r="CR519" s="97"/>
      <c r="CS519" s="97"/>
      <c r="CT519" s="97"/>
      <c r="CU519" s="97"/>
      <c r="CV519" s="97"/>
      <c r="CW519" s="97"/>
      <c r="CX519" s="97"/>
      <c r="CY519" s="97"/>
      <c r="CZ519" s="97"/>
      <c r="DA519" s="97"/>
      <c r="DB519" s="97"/>
      <c r="DC519" s="97"/>
      <c r="DD519" s="97"/>
      <c r="DE519" s="97"/>
      <c r="DF519" s="97"/>
      <c r="DG519" s="97"/>
      <c r="DH519" s="97"/>
      <c r="DI519" s="97"/>
      <c r="DJ519" s="97"/>
      <c r="DK519" s="97"/>
      <c r="DL519" s="97"/>
      <c r="DM519" s="97"/>
      <c r="DN519" s="97"/>
      <c r="DO519" s="97"/>
    </row>
    <row r="520" spans="1:119" ht="30" customHeight="1" x14ac:dyDescent="0.2">
      <c r="A520" s="97"/>
      <c r="B520" s="97"/>
      <c r="C520" s="97"/>
      <c r="D520" s="97"/>
      <c r="E520" s="97"/>
      <c r="F520" s="98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>
        <v>1</v>
      </c>
      <c r="S520" s="97">
        <v>2</v>
      </c>
      <c r="T520" s="97">
        <v>3</v>
      </c>
      <c r="U520" s="97">
        <v>4</v>
      </c>
      <c r="V520" s="97">
        <v>5</v>
      </c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97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97"/>
      <c r="BE520" s="97"/>
      <c r="BF520" s="97"/>
      <c r="BG520" s="97"/>
      <c r="BH520" s="97"/>
      <c r="BI520" s="97"/>
      <c r="BJ520" s="97"/>
      <c r="BK520" s="97"/>
      <c r="BL520" s="97"/>
      <c r="BM520" s="97"/>
      <c r="BN520" s="97"/>
      <c r="BO520" s="97"/>
      <c r="BP520" s="97"/>
      <c r="BQ520" s="97"/>
      <c r="BR520" s="97"/>
      <c r="BS520" s="97"/>
      <c r="BT520" s="97"/>
      <c r="BU520" s="97"/>
      <c r="BV520" s="97"/>
      <c r="BW520" s="97"/>
      <c r="BX520" s="97"/>
      <c r="BY520" s="97"/>
      <c r="BZ520" s="97"/>
      <c r="CA520" s="97"/>
      <c r="CB520" s="97"/>
      <c r="CC520" s="97"/>
      <c r="CD520" s="97"/>
      <c r="CE520" s="97"/>
      <c r="CF520" s="97"/>
      <c r="CG520" s="97"/>
      <c r="CH520" s="97"/>
      <c r="CI520" s="97"/>
      <c r="CJ520" s="97"/>
      <c r="CK520" s="97"/>
      <c r="CL520" s="97"/>
      <c r="CM520" s="97"/>
      <c r="CN520" s="97"/>
      <c r="CO520" s="97"/>
      <c r="CP520" s="97"/>
      <c r="CQ520" s="97"/>
      <c r="CR520" s="97"/>
      <c r="CS520" s="97"/>
      <c r="CT520" s="97"/>
      <c r="CU520" s="97"/>
      <c r="CV520" s="97"/>
      <c r="CW520" s="97"/>
      <c r="CX520" s="97"/>
      <c r="CY520" s="97"/>
      <c r="CZ520" s="97"/>
      <c r="DA520" s="97"/>
      <c r="DB520" s="97"/>
      <c r="DC520" s="97"/>
      <c r="DD520" s="97"/>
      <c r="DE520" s="97"/>
      <c r="DF520" s="97"/>
      <c r="DG520" s="97"/>
      <c r="DH520" s="97"/>
      <c r="DI520" s="97"/>
      <c r="DJ520" s="97"/>
      <c r="DK520" s="97"/>
      <c r="DL520" s="97"/>
      <c r="DM520" s="97"/>
      <c r="DN520" s="97"/>
      <c r="DO520" s="97"/>
    </row>
    <row r="521" spans="1:119" ht="30" customHeight="1" x14ac:dyDescent="0.2">
      <c r="A521" s="97"/>
      <c r="B521" s="97"/>
      <c r="C521" s="97"/>
      <c r="D521" s="97"/>
      <c r="E521" s="97"/>
      <c r="F521" s="98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 t="s">
        <v>8072</v>
      </c>
      <c r="S521" s="97" t="s">
        <v>8106</v>
      </c>
      <c r="T521" s="97" t="s">
        <v>8072</v>
      </c>
      <c r="U521" s="97" t="s">
        <v>8107</v>
      </c>
      <c r="V521" s="97" t="s">
        <v>8108</v>
      </c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97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97"/>
      <c r="BE521" s="97"/>
      <c r="BF521" s="97"/>
      <c r="BG521" s="97"/>
      <c r="BH521" s="97"/>
      <c r="BI521" s="97"/>
      <c r="BJ521" s="97"/>
      <c r="BK521" s="97"/>
      <c r="BL521" s="97"/>
      <c r="BM521" s="97"/>
      <c r="BN521" s="97"/>
      <c r="BO521" s="97"/>
      <c r="BP521" s="97"/>
      <c r="BQ521" s="97"/>
      <c r="BR521" s="97"/>
      <c r="BS521" s="97"/>
      <c r="BT521" s="97"/>
      <c r="BU521" s="97"/>
      <c r="BV521" s="97"/>
      <c r="BW521" s="97"/>
      <c r="BX521" s="97"/>
      <c r="BY521" s="97"/>
      <c r="BZ521" s="97"/>
      <c r="CA521" s="97"/>
      <c r="CB521" s="97"/>
      <c r="CC521" s="97"/>
      <c r="CD521" s="97"/>
      <c r="CE521" s="97"/>
      <c r="CF521" s="97"/>
      <c r="CG521" s="97"/>
      <c r="CH521" s="97"/>
      <c r="CI521" s="97"/>
      <c r="CJ521" s="97"/>
      <c r="CK521" s="97"/>
      <c r="CL521" s="97"/>
      <c r="CM521" s="97"/>
      <c r="CN521" s="97"/>
      <c r="CO521" s="97"/>
      <c r="CP521" s="97"/>
      <c r="CQ521" s="97"/>
      <c r="CR521" s="97"/>
      <c r="CS521" s="97"/>
      <c r="CT521" s="97"/>
      <c r="CU521" s="97"/>
      <c r="CV521" s="97"/>
      <c r="CW521" s="97"/>
      <c r="CX521" s="97"/>
      <c r="CY521" s="97"/>
      <c r="CZ521" s="97"/>
      <c r="DA521" s="97"/>
      <c r="DB521" s="97"/>
      <c r="DC521" s="97"/>
      <c r="DD521" s="97"/>
      <c r="DE521" s="97"/>
      <c r="DF521" s="97"/>
      <c r="DG521" s="97"/>
      <c r="DH521" s="97"/>
      <c r="DI521" s="97"/>
      <c r="DJ521" s="97"/>
      <c r="DK521" s="97"/>
      <c r="DL521" s="97"/>
      <c r="DM521" s="97"/>
      <c r="DN521" s="97"/>
      <c r="DO521" s="97"/>
    </row>
    <row r="522" spans="1:119" ht="30" customHeight="1" x14ac:dyDescent="0.2">
      <c r="A522" s="97"/>
      <c r="B522" s="97"/>
      <c r="C522" s="97"/>
      <c r="D522" s="97"/>
      <c r="E522" s="97"/>
      <c r="F522" s="98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 t="s">
        <v>8134</v>
      </c>
      <c r="S522" s="97" t="s">
        <v>8134</v>
      </c>
      <c r="T522" s="97" t="s">
        <v>8134</v>
      </c>
      <c r="U522" s="97" t="s">
        <v>8135</v>
      </c>
      <c r="V522" s="97" t="s">
        <v>8106</v>
      </c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97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97"/>
      <c r="BE522" s="97"/>
      <c r="BF522" s="97"/>
      <c r="BG522" s="97"/>
      <c r="BH522" s="97"/>
      <c r="BI522" s="97"/>
      <c r="BJ522" s="97"/>
      <c r="BK522" s="97"/>
      <c r="BL522" s="97"/>
      <c r="BM522" s="97"/>
      <c r="BN522" s="97"/>
      <c r="BO522" s="97"/>
      <c r="BP522" s="97"/>
      <c r="BQ522" s="97"/>
      <c r="BR522" s="97"/>
      <c r="BS522" s="97"/>
      <c r="BT522" s="97"/>
      <c r="BU522" s="97"/>
      <c r="BV522" s="97"/>
      <c r="BW522" s="97"/>
      <c r="BX522" s="97"/>
      <c r="BY522" s="97"/>
      <c r="BZ522" s="97"/>
      <c r="CA522" s="97"/>
      <c r="CB522" s="97"/>
      <c r="CC522" s="97"/>
      <c r="CD522" s="97"/>
      <c r="CE522" s="97"/>
      <c r="CF522" s="97"/>
      <c r="CG522" s="97"/>
      <c r="CH522" s="97"/>
      <c r="CI522" s="97"/>
      <c r="CJ522" s="97"/>
      <c r="CK522" s="97"/>
      <c r="CL522" s="97"/>
      <c r="CM522" s="97"/>
      <c r="CN522" s="97"/>
      <c r="CO522" s="97"/>
      <c r="CP522" s="97"/>
      <c r="CQ522" s="97"/>
      <c r="CR522" s="97"/>
      <c r="CS522" s="97"/>
      <c r="CT522" s="97"/>
      <c r="CU522" s="97"/>
      <c r="CV522" s="97"/>
      <c r="CW522" s="97"/>
      <c r="CX522" s="97"/>
      <c r="CY522" s="97"/>
      <c r="CZ522" s="97"/>
      <c r="DA522" s="97"/>
      <c r="DB522" s="97"/>
      <c r="DC522" s="97"/>
      <c r="DD522" s="97"/>
      <c r="DE522" s="97"/>
      <c r="DF522" s="97"/>
      <c r="DG522" s="97"/>
      <c r="DH522" s="97"/>
      <c r="DI522" s="97"/>
      <c r="DJ522" s="97"/>
      <c r="DK522" s="97"/>
      <c r="DL522" s="97"/>
      <c r="DM522" s="97"/>
      <c r="DN522" s="97"/>
      <c r="DO522" s="97"/>
    </row>
    <row r="523" spans="1:119" ht="30" customHeight="1" x14ac:dyDescent="0.2">
      <c r="A523" s="97"/>
      <c r="B523" s="97"/>
      <c r="C523" s="97"/>
      <c r="D523" s="97"/>
      <c r="E523" s="97"/>
      <c r="F523" s="98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 t="s">
        <v>8146</v>
      </c>
      <c r="S523" s="97" t="s">
        <v>8146</v>
      </c>
      <c r="T523" s="97" t="s">
        <v>8106</v>
      </c>
      <c r="U523" s="97" t="s">
        <v>8147</v>
      </c>
      <c r="V523" s="97" t="s">
        <v>8223</v>
      </c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G523" s="97"/>
      <c r="BH523" s="97"/>
      <c r="BI523" s="97"/>
      <c r="BJ523" s="97"/>
      <c r="BK523" s="97"/>
      <c r="BL523" s="97"/>
      <c r="BM523" s="97"/>
      <c r="BN523" s="97"/>
      <c r="BO523" s="97"/>
      <c r="BP523" s="97"/>
      <c r="BQ523" s="97"/>
      <c r="BR523" s="97"/>
      <c r="BS523" s="97"/>
      <c r="BT523" s="97"/>
      <c r="BU523" s="97"/>
      <c r="BV523" s="97"/>
      <c r="BW523" s="97"/>
      <c r="BX523" s="97"/>
      <c r="BY523" s="97"/>
      <c r="BZ523" s="97"/>
      <c r="CA523" s="97"/>
      <c r="CB523" s="97"/>
      <c r="CC523" s="97"/>
      <c r="CD523" s="97"/>
      <c r="CE523" s="97"/>
      <c r="CF523" s="97"/>
      <c r="CG523" s="97"/>
      <c r="CH523" s="97"/>
      <c r="CI523" s="97"/>
      <c r="CJ523" s="97"/>
      <c r="CK523" s="97"/>
      <c r="CL523" s="97"/>
      <c r="CM523" s="97"/>
      <c r="CN523" s="97"/>
      <c r="CO523" s="97"/>
      <c r="CP523" s="97"/>
      <c r="CQ523" s="97"/>
      <c r="CR523" s="97"/>
      <c r="CS523" s="97"/>
      <c r="CT523" s="97"/>
      <c r="CU523" s="97"/>
      <c r="CV523" s="97"/>
      <c r="CW523" s="97"/>
      <c r="CX523" s="97"/>
      <c r="CY523" s="97"/>
      <c r="CZ523" s="97"/>
      <c r="DA523" s="97"/>
      <c r="DB523" s="97"/>
      <c r="DC523" s="97"/>
      <c r="DD523" s="97"/>
      <c r="DE523" s="97"/>
      <c r="DF523" s="97"/>
      <c r="DG523" s="97"/>
      <c r="DH523" s="97"/>
      <c r="DI523" s="97"/>
      <c r="DJ523" s="97"/>
      <c r="DK523" s="97"/>
      <c r="DL523" s="97"/>
      <c r="DM523" s="97"/>
      <c r="DN523" s="97"/>
      <c r="DO523" s="97"/>
    </row>
    <row r="524" spans="1:119" ht="30" customHeight="1" x14ac:dyDescent="0.2">
      <c r="A524" s="97"/>
      <c r="B524" s="97"/>
      <c r="C524" s="97"/>
      <c r="D524" s="97"/>
      <c r="E524" s="97"/>
      <c r="F524" s="98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157" t="s">
        <v>8055</v>
      </c>
      <c r="S524" s="158"/>
      <c r="T524" s="158"/>
      <c r="U524" s="158"/>
      <c r="V524" s="158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97"/>
      <c r="AT524" s="97"/>
      <c r="AU524" s="97"/>
      <c r="AV524" s="97"/>
      <c r="AW524" s="97"/>
      <c r="AX524" s="97"/>
      <c r="AY524" s="97"/>
      <c r="AZ524" s="97"/>
      <c r="BA524" s="97"/>
      <c r="BB524" s="97"/>
      <c r="BC524" s="97"/>
      <c r="BD524" s="97"/>
      <c r="BE524" s="97"/>
      <c r="BF524" s="97"/>
      <c r="BG524" s="97"/>
      <c r="BH524" s="97"/>
      <c r="BI524" s="97"/>
      <c r="BJ524" s="97"/>
      <c r="BK524" s="97"/>
      <c r="BL524" s="97"/>
      <c r="BM524" s="97"/>
      <c r="BN524" s="97"/>
      <c r="BO524" s="97"/>
      <c r="BP524" s="97"/>
      <c r="BQ524" s="97"/>
      <c r="BR524" s="97"/>
      <c r="BS524" s="97"/>
      <c r="BT524" s="97"/>
      <c r="BU524" s="97"/>
      <c r="BV524" s="97"/>
      <c r="BW524" s="97"/>
      <c r="BX524" s="97"/>
      <c r="BY524" s="97"/>
      <c r="BZ524" s="97"/>
      <c r="CA524" s="97"/>
      <c r="CB524" s="97"/>
      <c r="CC524" s="97"/>
      <c r="CD524" s="97"/>
      <c r="CE524" s="97"/>
      <c r="CF524" s="97"/>
      <c r="CG524" s="97"/>
      <c r="CH524" s="97"/>
      <c r="CI524" s="97"/>
      <c r="CJ524" s="97"/>
      <c r="CK524" s="97"/>
      <c r="CL524" s="97"/>
      <c r="CM524" s="97"/>
      <c r="CN524" s="97"/>
      <c r="CO524" s="97"/>
      <c r="CP524" s="97"/>
      <c r="CQ524" s="97"/>
      <c r="CR524" s="97"/>
      <c r="CS524" s="97"/>
      <c r="CT524" s="97"/>
      <c r="CU524" s="97"/>
      <c r="CV524" s="97"/>
      <c r="CW524" s="97"/>
      <c r="CX524" s="97"/>
      <c r="CY524" s="97"/>
      <c r="CZ524" s="97"/>
      <c r="DA524" s="97"/>
      <c r="DB524" s="97"/>
      <c r="DC524" s="97"/>
      <c r="DD524" s="97"/>
      <c r="DE524" s="97"/>
      <c r="DF524" s="97"/>
      <c r="DG524" s="97"/>
      <c r="DH524" s="97"/>
      <c r="DI524" s="97"/>
      <c r="DJ524" s="97"/>
      <c r="DK524" s="97"/>
      <c r="DL524" s="97"/>
      <c r="DM524" s="97"/>
      <c r="DN524" s="97"/>
      <c r="DO524" s="97"/>
    </row>
  </sheetData>
  <mergeCells count="13">
    <mergeCell ref="R524:V524"/>
    <mergeCell ref="R1:V1"/>
    <mergeCell ref="R51:V51"/>
    <mergeCell ref="R93:V93"/>
    <mergeCell ref="R138:V138"/>
    <mergeCell ref="R180:V180"/>
    <mergeCell ref="R223:V223"/>
    <mergeCell ref="R265:V265"/>
    <mergeCell ref="R308:V308"/>
    <mergeCell ref="R351:V351"/>
    <mergeCell ref="R393:V393"/>
    <mergeCell ref="R436:V436"/>
    <mergeCell ref="R478:V478"/>
  </mergeCells>
  <pageMargins left="0" right="0" top="0" bottom="0" header="0" footer="0"/>
  <pageSetup paperSize="11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7" workbookViewId="0">
      <selection activeCell="C20" sqref="C20"/>
    </sheetView>
  </sheetViews>
  <sheetFormatPr defaultColWidth="14.3515625" defaultRowHeight="15" customHeight="1" x14ac:dyDescent="0.2"/>
  <cols>
    <col min="1" max="1" width="9.171875" customWidth="1"/>
    <col min="2" max="2" width="25.74609375" customWidth="1"/>
    <col min="3" max="3" width="6.06640625" customWidth="1"/>
    <col min="4" max="4" width="6.953125" customWidth="1"/>
    <col min="5" max="5" width="9.0234375" customWidth="1"/>
    <col min="6" max="6" width="9.171875" customWidth="1"/>
    <col min="7" max="26" width="8.73046875" customWidth="1"/>
  </cols>
  <sheetData>
    <row r="1" spans="1:26" ht="12.75" customHeight="1" x14ac:dyDescent="0.25">
      <c r="A1" s="69" t="s">
        <v>8230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2.75" customHeight="1" x14ac:dyDescent="0.2">
      <c r="A3" s="70"/>
      <c r="B3" s="70"/>
      <c r="C3" s="70"/>
      <c r="D3" s="70" t="s">
        <v>8231</v>
      </c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2.75" customHeight="1" x14ac:dyDescent="0.35">
      <c r="A4" s="70"/>
      <c r="B4" s="71" t="s">
        <v>8232</v>
      </c>
      <c r="C4" s="70"/>
      <c r="D4" s="70" t="s">
        <v>8233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2.75" customHeight="1" x14ac:dyDescent="0.35">
      <c r="A5" s="70"/>
      <c r="B5" s="72" t="s">
        <v>8234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2.75" customHeight="1" x14ac:dyDescent="0.35">
      <c r="A6" s="70"/>
      <c r="B6" s="72" t="s">
        <v>8235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2.75" customHeight="1" x14ac:dyDescent="0.2">
      <c r="A7" s="70"/>
      <c r="B7" s="70"/>
      <c r="C7" s="73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2.75" customHeight="1" x14ac:dyDescent="0.2">
      <c r="A8" s="70"/>
      <c r="B8" s="93"/>
      <c r="C8" s="93"/>
      <c r="D8" s="93"/>
      <c r="E8" s="93"/>
      <c r="F8" s="93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2.75" customHeight="1" x14ac:dyDescent="0.2">
      <c r="A9" s="70"/>
      <c r="B9" s="93"/>
      <c r="C9" s="94" t="s">
        <v>8229</v>
      </c>
      <c r="D9" s="94" t="s">
        <v>8236</v>
      </c>
      <c r="E9" s="94" t="s">
        <v>8237</v>
      </c>
      <c r="F9" s="94" t="s">
        <v>8192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2.75" customHeight="1" x14ac:dyDescent="0.25">
      <c r="A10" s="70"/>
      <c r="B10" s="95" t="s">
        <v>8238</v>
      </c>
      <c r="C10" s="93">
        <v>1</v>
      </c>
      <c r="D10" s="93">
        <v>1</v>
      </c>
      <c r="E10" s="93">
        <v>12.057</v>
      </c>
      <c r="F10" s="93">
        <v>-22.98</v>
      </c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2.75" customHeight="1" x14ac:dyDescent="0.2">
      <c r="A11" s="70"/>
      <c r="B11" s="93"/>
      <c r="C11" s="93">
        <v>2</v>
      </c>
      <c r="D11" s="93">
        <v>1</v>
      </c>
      <c r="E11" s="93">
        <v>12.065</v>
      </c>
      <c r="F11" s="93">
        <v>-22.893000000000001</v>
      </c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.75" customHeight="1" x14ac:dyDescent="0.2">
      <c r="A12" s="70"/>
      <c r="B12" s="93"/>
      <c r="C12" s="93">
        <v>3</v>
      </c>
      <c r="D12" s="93">
        <v>1</v>
      </c>
      <c r="E12" s="93">
        <v>12.073</v>
      </c>
      <c r="F12" s="93">
        <v>-22.797999999999998</v>
      </c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2.75" customHeight="1" x14ac:dyDescent="0.2">
      <c r="A13" s="70"/>
      <c r="B13" s="93"/>
      <c r="C13" s="93">
        <v>4</v>
      </c>
      <c r="D13" s="93">
        <v>1</v>
      </c>
      <c r="E13" s="93">
        <v>12.08</v>
      </c>
      <c r="F13" s="93">
        <v>-22.695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2.75" customHeight="1" x14ac:dyDescent="0.2">
      <c r="A14" s="70"/>
      <c r="B14" s="93"/>
      <c r="C14" s="93">
        <v>5</v>
      </c>
      <c r="D14" s="93">
        <v>1</v>
      </c>
      <c r="E14" s="93">
        <v>12.087999999999999</v>
      </c>
      <c r="F14" s="93">
        <v>-22.585000000000001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2.75" customHeight="1" x14ac:dyDescent="0.2">
      <c r="A15" s="70"/>
      <c r="B15" s="93"/>
      <c r="C15" s="93">
        <v>6</v>
      </c>
      <c r="D15" s="93">
        <v>1</v>
      </c>
      <c r="E15" s="93">
        <v>12.095000000000001</v>
      </c>
      <c r="F15" s="93">
        <v>-22.468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2.75" customHeight="1" x14ac:dyDescent="0.2">
      <c r="A16" s="70"/>
      <c r="B16" s="93"/>
      <c r="C16" s="93">
        <v>7</v>
      </c>
      <c r="D16" s="93">
        <v>1</v>
      </c>
      <c r="E16" s="93">
        <v>12.102</v>
      </c>
      <c r="F16" s="93">
        <v>-22.343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2.75" customHeight="1" x14ac:dyDescent="0.2">
      <c r="A17" s="70"/>
      <c r="B17" s="93"/>
      <c r="C17" s="93">
        <v>8</v>
      </c>
      <c r="D17" s="93">
        <v>1</v>
      </c>
      <c r="E17" s="93">
        <v>12.11</v>
      </c>
      <c r="F17" s="93">
        <v>-22.210999999999999</v>
      </c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2.75" customHeight="1" x14ac:dyDescent="0.2">
      <c r="A18" s="70"/>
      <c r="B18" s="93"/>
      <c r="C18" s="93">
        <v>9</v>
      </c>
      <c r="D18" s="93">
        <v>1</v>
      </c>
      <c r="E18" s="93">
        <v>12.116</v>
      </c>
      <c r="F18" s="93">
        <v>-22.071999999999999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2.75" customHeight="1" x14ac:dyDescent="0.2">
      <c r="A19" s="70"/>
      <c r="B19" s="93"/>
      <c r="C19" s="93">
        <v>10</v>
      </c>
      <c r="D19" s="93">
        <v>1</v>
      </c>
      <c r="E19" s="93">
        <v>12.122999999999999</v>
      </c>
      <c r="F19" s="93">
        <v>-21.925999999999998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2.75" customHeight="1" x14ac:dyDescent="0.2">
      <c r="A20" s="70"/>
      <c r="B20" s="93"/>
      <c r="C20" s="93">
        <v>11</v>
      </c>
      <c r="D20" s="93">
        <v>1</v>
      </c>
      <c r="E20" s="93">
        <v>12.13</v>
      </c>
      <c r="F20" s="93">
        <v>-21.771999999999998</v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2.75" customHeight="1" x14ac:dyDescent="0.2">
      <c r="A21" s="70"/>
      <c r="B21" s="93"/>
      <c r="C21" s="93">
        <v>12</v>
      </c>
      <c r="D21" s="93">
        <v>1</v>
      </c>
      <c r="E21" s="93">
        <v>12.135999999999999</v>
      </c>
      <c r="F21" s="93">
        <v>-21.611000000000001</v>
      </c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2.75" customHeight="1" x14ac:dyDescent="0.2">
      <c r="A22" s="70"/>
      <c r="B22" s="93"/>
      <c r="C22" s="93">
        <v>13</v>
      </c>
      <c r="D22" s="93">
        <v>1</v>
      </c>
      <c r="E22" s="93">
        <v>12.143000000000001</v>
      </c>
      <c r="F22" s="93">
        <v>-21.443999999999999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 x14ac:dyDescent="0.2">
      <c r="A23" s="70"/>
      <c r="B23" s="93"/>
      <c r="C23" s="93">
        <v>14</v>
      </c>
      <c r="D23" s="93">
        <v>1</v>
      </c>
      <c r="E23" s="93">
        <v>12.148999999999999</v>
      </c>
      <c r="F23" s="93">
        <v>-21.268999999999998</v>
      </c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 x14ac:dyDescent="0.2">
      <c r="A24" s="70"/>
      <c r="B24" s="93"/>
      <c r="C24" s="93">
        <v>15</v>
      </c>
      <c r="D24" s="93">
        <v>1</v>
      </c>
      <c r="E24" s="93">
        <v>12.154999999999999</v>
      </c>
      <c r="F24" s="93">
        <v>-21.088000000000001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2.75" customHeight="1" x14ac:dyDescent="0.2">
      <c r="A25" s="70"/>
      <c r="B25" s="93"/>
      <c r="C25" s="93">
        <v>16</v>
      </c>
      <c r="D25" s="93">
        <v>1</v>
      </c>
      <c r="E25" s="93">
        <v>12.161</v>
      </c>
      <c r="F25" s="93">
        <v>-20.9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2.75" customHeight="1" x14ac:dyDescent="0.2">
      <c r="A26" s="70"/>
      <c r="B26" s="93"/>
      <c r="C26" s="93">
        <v>17</v>
      </c>
      <c r="D26" s="93">
        <v>1</v>
      </c>
      <c r="E26" s="93">
        <v>12.166</v>
      </c>
      <c r="F26" s="93">
        <v>-20.704999999999998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2.75" customHeight="1" x14ac:dyDescent="0.2">
      <c r="A27" s="70"/>
      <c r="B27" s="93"/>
      <c r="C27" s="93">
        <v>18</v>
      </c>
      <c r="D27" s="93">
        <v>1</v>
      </c>
      <c r="E27" s="93">
        <v>12.172000000000001</v>
      </c>
      <c r="F27" s="93">
        <v>-20.503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2">
      <c r="A28" s="70"/>
      <c r="B28" s="93"/>
      <c r="C28" s="93">
        <v>19</v>
      </c>
      <c r="D28" s="93">
        <v>1</v>
      </c>
      <c r="E28" s="93">
        <v>12.177</v>
      </c>
      <c r="F28" s="93">
        <v>-20.295999999999999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2">
      <c r="A29" s="70"/>
      <c r="B29" s="93"/>
      <c r="C29" s="93">
        <v>20</v>
      </c>
      <c r="D29" s="93">
        <v>1</v>
      </c>
      <c r="E29" s="93">
        <v>12.182</v>
      </c>
      <c r="F29" s="93">
        <v>-20.082000000000001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2">
      <c r="A30" s="70"/>
      <c r="B30" s="93"/>
      <c r="C30" s="93">
        <v>21</v>
      </c>
      <c r="D30" s="93">
        <v>1</v>
      </c>
      <c r="E30" s="93">
        <v>12.186</v>
      </c>
      <c r="F30" s="93">
        <v>-19.861000000000001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2">
      <c r="A31" s="70"/>
      <c r="B31" s="93"/>
      <c r="C31" s="93">
        <v>22</v>
      </c>
      <c r="D31" s="93">
        <v>1</v>
      </c>
      <c r="E31" s="93">
        <v>12.191000000000001</v>
      </c>
      <c r="F31" s="93">
        <v>-19.635000000000002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2">
      <c r="A32" s="70"/>
      <c r="B32" s="93"/>
      <c r="C32" s="93">
        <v>23</v>
      </c>
      <c r="D32" s="93">
        <v>1</v>
      </c>
      <c r="E32" s="93">
        <v>12.195</v>
      </c>
      <c r="F32" s="93">
        <v>-19.402000000000001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2">
      <c r="A33" s="70"/>
      <c r="B33" s="93"/>
      <c r="C33" s="93">
        <v>24</v>
      </c>
      <c r="D33" s="93">
        <v>1</v>
      </c>
      <c r="E33" s="93">
        <v>12.199</v>
      </c>
      <c r="F33" s="93">
        <v>-19.163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2">
      <c r="A34" s="70"/>
      <c r="B34" s="93"/>
      <c r="C34" s="93">
        <v>25</v>
      </c>
      <c r="D34" s="93">
        <v>1</v>
      </c>
      <c r="E34" s="93">
        <v>12.202999999999999</v>
      </c>
      <c r="F34" s="93">
        <v>-18.919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2">
      <c r="A35" s="70"/>
      <c r="B35" s="93"/>
      <c r="C35" s="93">
        <v>26</v>
      </c>
      <c r="D35" s="93">
        <v>1</v>
      </c>
      <c r="E35" s="93">
        <v>12.207000000000001</v>
      </c>
      <c r="F35" s="93">
        <v>-18.667999999999999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2">
      <c r="A36" s="70"/>
      <c r="B36" s="93"/>
      <c r="C36" s="93">
        <v>27</v>
      </c>
      <c r="D36" s="93">
        <v>1</v>
      </c>
      <c r="E36" s="93">
        <v>12.211</v>
      </c>
      <c r="F36" s="93">
        <v>-18.411999999999999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2">
      <c r="A37" s="70"/>
      <c r="B37" s="93"/>
      <c r="C37" s="93">
        <v>28</v>
      </c>
      <c r="D37" s="93">
        <v>1</v>
      </c>
      <c r="E37" s="93">
        <v>12.214</v>
      </c>
      <c r="F37" s="93">
        <v>-18.151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2">
      <c r="A38" s="70"/>
      <c r="B38" s="93"/>
      <c r="C38" s="93">
        <v>29</v>
      </c>
      <c r="D38" s="93">
        <v>1</v>
      </c>
      <c r="E38" s="93">
        <v>12.217000000000001</v>
      </c>
      <c r="F38" s="93">
        <v>-17.884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2">
      <c r="A39" s="70"/>
      <c r="B39" s="93"/>
      <c r="C39" s="93">
        <v>30</v>
      </c>
      <c r="D39" s="93">
        <v>1</v>
      </c>
      <c r="E39" s="93">
        <v>12.22</v>
      </c>
      <c r="F39" s="93">
        <v>-17.611999999999998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2">
      <c r="A40" s="70"/>
      <c r="B40" s="93"/>
      <c r="C40" s="93">
        <v>31</v>
      </c>
      <c r="D40" s="93">
        <v>1</v>
      </c>
      <c r="E40" s="93">
        <v>12.222</v>
      </c>
      <c r="F40" s="93">
        <v>-17.334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25">
      <c r="A41" s="70"/>
      <c r="B41" s="96" t="s">
        <v>8285</v>
      </c>
      <c r="C41" s="93">
        <v>1</v>
      </c>
      <c r="D41" s="93">
        <v>2</v>
      </c>
      <c r="E41" s="93">
        <v>12.225</v>
      </c>
      <c r="F41" s="93">
        <v>-17.052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2">
      <c r="A42" s="70"/>
      <c r="B42" s="93"/>
      <c r="C42" s="93">
        <v>2</v>
      </c>
      <c r="D42" s="93">
        <v>2</v>
      </c>
      <c r="E42" s="93">
        <v>12.227</v>
      </c>
      <c r="F42" s="93">
        <v>-16.763999999999999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2">
      <c r="A43" s="70"/>
      <c r="B43" s="93"/>
      <c r="C43" s="93">
        <v>3</v>
      </c>
      <c r="D43" s="93">
        <v>2</v>
      </c>
      <c r="E43" s="93">
        <v>12.228999999999999</v>
      </c>
      <c r="F43" s="93">
        <v>-16.472000000000001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2">
      <c r="A44" s="70"/>
      <c r="B44" s="93"/>
      <c r="C44" s="93">
        <v>4</v>
      </c>
      <c r="D44" s="93">
        <v>2</v>
      </c>
      <c r="E44" s="93">
        <v>12.23</v>
      </c>
      <c r="F44" s="93">
        <v>-16.173999999999999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2">
      <c r="A45" s="70"/>
      <c r="B45" s="93"/>
      <c r="C45" s="93">
        <v>5</v>
      </c>
      <c r="D45" s="93">
        <v>2</v>
      </c>
      <c r="E45" s="93">
        <v>12.231999999999999</v>
      </c>
      <c r="F45" s="93">
        <v>-15.872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2">
      <c r="A46" s="70"/>
      <c r="B46" s="93"/>
      <c r="C46" s="93">
        <v>6</v>
      </c>
      <c r="D46" s="93">
        <v>2</v>
      </c>
      <c r="E46" s="93">
        <v>12.233000000000001</v>
      </c>
      <c r="F46" s="93">
        <v>-15.566000000000001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2">
      <c r="A47" s="70"/>
      <c r="B47" s="93"/>
      <c r="C47" s="93">
        <v>7</v>
      </c>
      <c r="D47" s="93">
        <v>2</v>
      </c>
      <c r="E47" s="93">
        <v>12.234</v>
      </c>
      <c r="F47" s="93">
        <v>-15.255000000000001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2">
      <c r="A48" s="70"/>
      <c r="B48" s="93"/>
      <c r="C48" s="93">
        <v>8</v>
      </c>
      <c r="D48" s="93">
        <v>2</v>
      </c>
      <c r="E48" s="93">
        <v>12.234999999999999</v>
      </c>
      <c r="F48" s="93">
        <v>-14.94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2">
      <c r="A49" s="70"/>
      <c r="B49" s="93"/>
      <c r="C49" s="93">
        <v>9</v>
      </c>
      <c r="D49" s="93">
        <v>2</v>
      </c>
      <c r="E49" s="93">
        <v>12.234999999999999</v>
      </c>
      <c r="F49" s="93">
        <v>-14.62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2">
      <c r="A50" s="70"/>
      <c r="B50" s="93"/>
      <c r="C50" s="93">
        <v>10</v>
      </c>
      <c r="D50" s="93">
        <v>2</v>
      </c>
      <c r="E50" s="93">
        <v>12.236000000000001</v>
      </c>
      <c r="F50" s="93">
        <v>-14.297000000000001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2">
      <c r="A51" s="70"/>
      <c r="B51" s="93"/>
      <c r="C51" s="93">
        <v>11</v>
      </c>
      <c r="D51" s="93">
        <v>2</v>
      </c>
      <c r="E51" s="93">
        <v>12.236000000000001</v>
      </c>
      <c r="F51" s="93">
        <v>-13.968999999999999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2">
      <c r="A52" s="70"/>
      <c r="B52" s="93"/>
      <c r="C52" s="93">
        <v>12</v>
      </c>
      <c r="D52" s="93">
        <v>2</v>
      </c>
      <c r="E52" s="93">
        <v>12.236000000000001</v>
      </c>
      <c r="F52" s="93">
        <v>-13.638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2">
      <c r="A53" s="70"/>
      <c r="B53" s="93"/>
      <c r="C53" s="93">
        <v>13</v>
      </c>
      <c r="D53" s="93">
        <v>2</v>
      </c>
      <c r="E53" s="93">
        <v>12.234999999999999</v>
      </c>
      <c r="F53" s="93">
        <v>-13.303000000000001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2">
      <c r="A54" s="70"/>
      <c r="B54" s="93"/>
      <c r="C54" s="93">
        <v>14</v>
      </c>
      <c r="D54" s="93">
        <v>2</v>
      </c>
      <c r="E54" s="93">
        <v>12.234999999999999</v>
      </c>
      <c r="F54" s="93">
        <v>-12.964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2">
      <c r="A55" s="70"/>
      <c r="B55" s="93"/>
      <c r="C55" s="93">
        <v>15</v>
      </c>
      <c r="D55" s="93">
        <v>2</v>
      </c>
      <c r="E55" s="93">
        <v>12.234</v>
      </c>
      <c r="F55" s="93">
        <v>-12.622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2">
      <c r="A56" s="70"/>
      <c r="B56" s="93"/>
      <c r="C56" s="93">
        <v>16</v>
      </c>
      <c r="D56" s="93">
        <v>2</v>
      </c>
      <c r="E56" s="93">
        <v>12.233000000000001</v>
      </c>
      <c r="F56" s="93">
        <v>-12.276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2">
      <c r="A57" s="70"/>
      <c r="B57" s="93"/>
      <c r="C57" s="93">
        <v>17</v>
      </c>
      <c r="D57" s="93">
        <v>2</v>
      </c>
      <c r="E57" s="93">
        <v>12.231999999999999</v>
      </c>
      <c r="F57" s="93">
        <v>-11.927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2">
      <c r="A58" s="70"/>
      <c r="B58" s="93"/>
      <c r="C58" s="93">
        <v>18</v>
      </c>
      <c r="D58" s="93">
        <v>2</v>
      </c>
      <c r="E58" s="93">
        <v>12.231</v>
      </c>
      <c r="F58" s="93">
        <v>-11.574999999999999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2">
      <c r="A59" s="70"/>
      <c r="B59" s="93"/>
      <c r="C59" s="93">
        <v>19</v>
      </c>
      <c r="D59" s="93">
        <v>2</v>
      </c>
      <c r="E59" s="93">
        <v>12.228999999999999</v>
      </c>
      <c r="F59" s="93">
        <v>-11.22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2">
      <c r="A60" s="70"/>
      <c r="B60" s="93"/>
      <c r="C60" s="93">
        <v>20</v>
      </c>
      <c r="D60" s="93">
        <v>2</v>
      </c>
      <c r="E60" s="93">
        <v>12.228</v>
      </c>
      <c r="F60" s="93">
        <v>-10.862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2">
      <c r="A61" s="70"/>
      <c r="B61" s="93"/>
      <c r="C61" s="93">
        <v>21</v>
      </c>
      <c r="D61" s="93">
        <v>2</v>
      </c>
      <c r="E61" s="93">
        <v>12.226000000000001</v>
      </c>
      <c r="F61" s="93">
        <v>-10.500999999999999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2">
      <c r="A62" s="70"/>
      <c r="B62" s="93"/>
      <c r="C62" s="93">
        <v>22</v>
      </c>
      <c r="D62" s="93">
        <v>2</v>
      </c>
      <c r="E62" s="93">
        <v>12.224</v>
      </c>
      <c r="F62" s="93">
        <v>-10.138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2">
      <c r="A63" s="70"/>
      <c r="B63" s="93"/>
      <c r="C63" s="93">
        <v>23</v>
      </c>
      <c r="D63" s="93">
        <v>2</v>
      </c>
      <c r="E63" s="93">
        <v>12.222</v>
      </c>
      <c r="F63" s="93">
        <v>-9.7720000000000002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2">
      <c r="A64" s="70"/>
      <c r="B64" s="93"/>
      <c r="C64" s="93">
        <v>24</v>
      </c>
      <c r="D64" s="93">
        <v>2</v>
      </c>
      <c r="E64" s="93">
        <v>12.218999999999999</v>
      </c>
      <c r="F64" s="93">
        <v>-9.4030000000000005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2">
      <c r="A65" s="70"/>
      <c r="B65" s="93"/>
      <c r="C65" s="93">
        <v>25</v>
      </c>
      <c r="D65" s="93">
        <v>2</v>
      </c>
      <c r="E65" s="93">
        <v>12.217000000000001</v>
      </c>
      <c r="F65" s="93">
        <v>-9.032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2">
      <c r="A66" s="70"/>
      <c r="B66" s="93"/>
      <c r="C66" s="93">
        <v>26</v>
      </c>
      <c r="D66" s="93">
        <v>2</v>
      </c>
      <c r="E66" s="93">
        <v>12.214</v>
      </c>
      <c r="F66" s="93">
        <v>-8.6590000000000007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2">
      <c r="A67" s="70"/>
      <c r="B67" s="93"/>
      <c r="C67" s="93">
        <v>27</v>
      </c>
      <c r="D67" s="93">
        <v>2</v>
      </c>
      <c r="E67" s="93">
        <v>12.211</v>
      </c>
      <c r="F67" s="93">
        <v>-8.2829999999999995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2">
      <c r="A68" s="70"/>
      <c r="B68" s="93"/>
      <c r="C68" s="93">
        <v>28</v>
      </c>
      <c r="D68" s="93">
        <v>2</v>
      </c>
      <c r="E68" s="93">
        <v>12.208</v>
      </c>
      <c r="F68" s="93">
        <v>-7.9059999999999997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2">
      <c r="A69" s="70"/>
      <c r="B69" s="93"/>
      <c r="C69" s="93">
        <v>29</v>
      </c>
      <c r="D69" s="93">
        <v>2</v>
      </c>
      <c r="E69" s="93">
        <v>12.208</v>
      </c>
      <c r="F69" s="93">
        <v>-7.9059999999999997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2">
      <c r="A70" s="70"/>
      <c r="B70" s="93"/>
      <c r="C70" s="93">
        <v>30</v>
      </c>
      <c r="D70" s="93">
        <v>2</v>
      </c>
      <c r="E70" s="93">
        <v>12.208</v>
      </c>
      <c r="F70" s="93">
        <v>-7.9059999999999997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2">
      <c r="A71" s="70"/>
      <c r="B71" s="93"/>
      <c r="C71" s="93">
        <v>31</v>
      </c>
      <c r="D71" s="93">
        <v>2</v>
      </c>
      <c r="E71" s="93">
        <v>12.208</v>
      </c>
      <c r="F71" s="93">
        <v>-7.9059999999999997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25">
      <c r="A72" s="70"/>
      <c r="B72" s="96" t="s">
        <v>8286</v>
      </c>
      <c r="C72" s="93">
        <v>1</v>
      </c>
      <c r="D72" s="93">
        <v>3</v>
      </c>
      <c r="E72" s="93">
        <v>12.204000000000001</v>
      </c>
      <c r="F72" s="93">
        <v>-7.4340000000000002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2">
      <c r="A73" s="70"/>
      <c r="B73" s="93"/>
      <c r="C73" s="93">
        <v>2</v>
      </c>
      <c r="D73" s="93">
        <v>3</v>
      </c>
      <c r="E73" s="93">
        <v>12.201000000000001</v>
      </c>
      <c r="F73" s="93">
        <v>-7.0519999999999996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2">
      <c r="A74" s="70"/>
      <c r="B74" s="93"/>
      <c r="C74" s="93">
        <v>3</v>
      </c>
      <c r="D74" s="93">
        <v>3</v>
      </c>
      <c r="E74" s="93">
        <v>12.196999999999999</v>
      </c>
      <c r="F74" s="93">
        <v>-6.6689999999999996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2">
      <c r="A75" s="70"/>
      <c r="B75" s="93"/>
      <c r="C75" s="93">
        <v>4</v>
      </c>
      <c r="D75" s="93">
        <v>3</v>
      </c>
      <c r="E75" s="93">
        <v>12.194000000000001</v>
      </c>
      <c r="F75" s="93">
        <v>-6.2839999999999998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2">
      <c r="A76" s="70"/>
      <c r="B76" s="93"/>
      <c r="C76" s="93">
        <v>5</v>
      </c>
      <c r="D76" s="93">
        <v>3</v>
      </c>
      <c r="E76" s="93">
        <v>12.19</v>
      </c>
      <c r="F76" s="93">
        <v>-5.8979999999999997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2">
      <c r="A77" s="70"/>
      <c r="B77" s="93"/>
      <c r="C77" s="93">
        <v>6</v>
      </c>
      <c r="D77" s="93">
        <v>3</v>
      </c>
      <c r="E77" s="93">
        <v>12.186</v>
      </c>
      <c r="F77" s="93">
        <v>-5.51</v>
      </c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2">
      <c r="A78" s="70"/>
      <c r="B78" s="93"/>
      <c r="C78" s="93">
        <v>7</v>
      </c>
      <c r="D78" s="93">
        <v>3</v>
      </c>
      <c r="E78" s="93">
        <v>12.182</v>
      </c>
      <c r="F78" s="93">
        <v>-5.1210000000000004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2">
      <c r="A79" s="70"/>
      <c r="B79" s="93"/>
      <c r="C79" s="93">
        <v>8</v>
      </c>
      <c r="D79" s="93">
        <v>3</v>
      </c>
      <c r="E79" s="93">
        <v>12.178000000000001</v>
      </c>
      <c r="F79" s="93">
        <v>-4.7309999999999999</v>
      </c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2">
      <c r="A80" s="70"/>
      <c r="B80" s="93"/>
      <c r="C80" s="93">
        <v>9</v>
      </c>
      <c r="D80" s="93">
        <v>3</v>
      </c>
      <c r="E80" s="93">
        <v>12.173999999999999</v>
      </c>
      <c r="F80" s="93">
        <v>-4.3410000000000002</v>
      </c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2">
      <c r="A81" s="70"/>
      <c r="B81" s="93"/>
      <c r="C81" s="93">
        <v>10</v>
      </c>
      <c r="D81" s="93">
        <v>3</v>
      </c>
      <c r="E81" s="93">
        <v>12.17</v>
      </c>
      <c r="F81" s="93">
        <v>-3.9489999999999998</v>
      </c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2">
      <c r="A82" s="70"/>
      <c r="B82" s="93"/>
      <c r="C82" s="93">
        <v>11</v>
      </c>
      <c r="D82" s="93">
        <v>3</v>
      </c>
      <c r="E82" s="93">
        <v>12.166</v>
      </c>
      <c r="F82" s="93">
        <v>-3.556</v>
      </c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2">
      <c r="A83" s="70"/>
      <c r="B83" s="93"/>
      <c r="C83" s="93">
        <v>12</v>
      </c>
      <c r="D83" s="93">
        <v>3</v>
      </c>
      <c r="E83" s="93">
        <v>12.161</v>
      </c>
      <c r="F83" s="93">
        <v>-3.1629999999999998</v>
      </c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2">
      <c r="A84" s="70"/>
      <c r="B84" s="93"/>
      <c r="C84" s="93">
        <v>13</v>
      </c>
      <c r="D84" s="93">
        <v>3</v>
      </c>
      <c r="E84" s="93">
        <v>12.157</v>
      </c>
      <c r="F84" s="93">
        <v>-2.7690000000000001</v>
      </c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2">
      <c r="A85" s="70"/>
      <c r="B85" s="93"/>
      <c r="C85" s="93">
        <v>14</v>
      </c>
      <c r="D85" s="93">
        <v>3</v>
      </c>
      <c r="E85" s="93">
        <v>12.151999999999999</v>
      </c>
      <c r="F85" s="93">
        <v>-2.3740000000000001</v>
      </c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2">
      <c r="A86" s="70"/>
      <c r="B86" s="93"/>
      <c r="C86" s="93">
        <v>15</v>
      </c>
      <c r="D86" s="93">
        <v>3</v>
      </c>
      <c r="E86" s="93">
        <v>12.147</v>
      </c>
      <c r="F86" s="93">
        <v>-1.9790000000000001</v>
      </c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2">
      <c r="A87" s="70"/>
      <c r="B87" s="93"/>
      <c r="C87" s="93">
        <v>16</v>
      </c>
      <c r="D87" s="93">
        <v>3</v>
      </c>
      <c r="E87" s="93">
        <v>12.143000000000001</v>
      </c>
      <c r="F87" s="93">
        <v>-1.5840000000000001</v>
      </c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2">
      <c r="A88" s="70"/>
      <c r="B88" s="93"/>
      <c r="C88" s="93">
        <v>17</v>
      </c>
      <c r="D88" s="93">
        <v>3</v>
      </c>
      <c r="E88" s="93">
        <v>12.138</v>
      </c>
      <c r="F88" s="93">
        <v>-1.1890000000000001</v>
      </c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2">
      <c r="A89" s="70"/>
      <c r="B89" s="93"/>
      <c r="C89" s="93">
        <v>18</v>
      </c>
      <c r="D89" s="93">
        <v>3</v>
      </c>
      <c r="E89" s="93">
        <v>12.132999999999999</v>
      </c>
      <c r="F89" s="93">
        <v>-0.79300000000000004</v>
      </c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2">
      <c r="A90" s="70"/>
      <c r="B90" s="93"/>
      <c r="C90" s="93">
        <v>19</v>
      </c>
      <c r="D90" s="93">
        <v>3</v>
      </c>
      <c r="E90" s="93">
        <v>12.128</v>
      </c>
      <c r="F90" s="93">
        <v>-0.39800000000000002</v>
      </c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2">
      <c r="A91" s="70"/>
      <c r="B91" s="93"/>
      <c r="C91" s="93">
        <v>20</v>
      </c>
      <c r="D91" s="93">
        <v>3</v>
      </c>
      <c r="E91" s="93">
        <v>12.122999999999999</v>
      </c>
      <c r="F91" s="93">
        <v>-3.0000000000000001E-3</v>
      </c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2">
      <c r="A92" s="70"/>
      <c r="B92" s="93"/>
      <c r="C92" s="93">
        <v>21</v>
      </c>
      <c r="D92" s="93">
        <v>3</v>
      </c>
      <c r="E92" s="93">
        <v>12.119</v>
      </c>
      <c r="F92" s="93">
        <v>0.39300000000000002</v>
      </c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2">
      <c r="A93" s="70"/>
      <c r="B93" s="93"/>
      <c r="C93" s="93">
        <v>22</v>
      </c>
      <c r="D93" s="93">
        <v>3</v>
      </c>
      <c r="E93" s="93">
        <v>12.114000000000001</v>
      </c>
      <c r="F93" s="93">
        <v>0.78700000000000003</v>
      </c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2">
      <c r="A94" s="70"/>
      <c r="B94" s="93"/>
      <c r="C94" s="93">
        <v>23</v>
      </c>
      <c r="D94" s="93">
        <v>3</v>
      </c>
      <c r="E94" s="93">
        <v>12.109</v>
      </c>
      <c r="F94" s="93">
        <v>1.1819999999999999</v>
      </c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2">
      <c r="A95" s="70"/>
      <c r="B95" s="93"/>
      <c r="C95" s="93">
        <v>24</v>
      </c>
      <c r="D95" s="93">
        <v>3</v>
      </c>
      <c r="E95" s="93">
        <v>12.103999999999999</v>
      </c>
      <c r="F95" s="93">
        <v>1.575</v>
      </c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2">
      <c r="A96" s="70"/>
      <c r="B96" s="93"/>
      <c r="C96" s="93">
        <v>25</v>
      </c>
      <c r="D96" s="93">
        <v>3</v>
      </c>
      <c r="E96" s="93">
        <v>12.099</v>
      </c>
      <c r="F96" s="93">
        <v>1.9690000000000001</v>
      </c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2">
      <c r="A97" s="70"/>
      <c r="B97" s="93"/>
      <c r="C97" s="93">
        <v>26</v>
      </c>
      <c r="D97" s="93">
        <v>3</v>
      </c>
      <c r="E97" s="93">
        <v>12.093999999999999</v>
      </c>
      <c r="F97" s="93">
        <v>2.3610000000000002</v>
      </c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2">
      <c r="A98" s="70"/>
      <c r="B98" s="93"/>
      <c r="C98" s="93">
        <v>27</v>
      </c>
      <c r="D98" s="93">
        <v>3</v>
      </c>
      <c r="E98" s="93">
        <v>12.089</v>
      </c>
      <c r="F98" s="93">
        <v>2.7530000000000001</v>
      </c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2">
      <c r="A99" s="70"/>
      <c r="B99" s="93"/>
      <c r="C99" s="93">
        <v>28</v>
      </c>
      <c r="D99" s="93">
        <v>3</v>
      </c>
      <c r="E99" s="93">
        <v>12.084</v>
      </c>
      <c r="F99" s="93">
        <v>3.1440000000000001</v>
      </c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2">
      <c r="A100" s="70"/>
      <c r="B100" s="93"/>
      <c r="C100" s="93">
        <v>29</v>
      </c>
      <c r="D100" s="93">
        <v>3</v>
      </c>
      <c r="E100" s="93">
        <v>12.079000000000001</v>
      </c>
      <c r="F100" s="93">
        <v>3.5329999999999999</v>
      </c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2">
      <c r="A101" s="70"/>
      <c r="B101" s="93"/>
      <c r="C101" s="93">
        <v>30</v>
      </c>
      <c r="D101" s="93">
        <v>3</v>
      </c>
      <c r="E101" s="93">
        <v>12.074</v>
      </c>
      <c r="F101" s="93">
        <v>3.9220000000000002</v>
      </c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2">
      <c r="A102" s="70"/>
      <c r="B102" s="93"/>
      <c r="C102" s="93">
        <v>31</v>
      </c>
      <c r="D102" s="93">
        <v>3</v>
      </c>
      <c r="E102" s="93">
        <v>12.069000000000001</v>
      </c>
      <c r="F102" s="93">
        <v>4.3090000000000002</v>
      </c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25">
      <c r="A103" s="70"/>
      <c r="B103" s="96" t="s">
        <v>8287</v>
      </c>
      <c r="C103" s="93">
        <v>1</v>
      </c>
      <c r="D103" s="93">
        <v>4</v>
      </c>
      <c r="E103" s="93">
        <v>12.064</v>
      </c>
      <c r="F103" s="93">
        <v>4.6950000000000003</v>
      </c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2">
      <c r="A104" s="70"/>
      <c r="B104" s="93"/>
      <c r="C104" s="93">
        <v>2</v>
      </c>
      <c r="D104" s="93">
        <v>4</v>
      </c>
      <c r="E104" s="93">
        <v>12.058999999999999</v>
      </c>
      <c r="F104" s="93">
        <v>5.08</v>
      </c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2">
      <c r="A105" s="70"/>
      <c r="B105" s="93"/>
      <c r="C105" s="93">
        <v>3</v>
      </c>
      <c r="D105" s="93">
        <v>4</v>
      </c>
      <c r="E105" s="93">
        <v>12.054</v>
      </c>
      <c r="F105" s="93">
        <v>5.4630000000000001</v>
      </c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2">
      <c r="A106" s="70"/>
      <c r="B106" s="93"/>
      <c r="C106" s="93">
        <v>4</v>
      </c>
      <c r="D106" s="93">
        <v>4</v>
      </c>
      <c r="E106" s="93">
        <v>12.048999999999999</v>
      </c>
      <c r="F106" s="93">
        <v>5.8449999999999998</v>
      </c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2">
      <c r="A107" s="70"/>
      <c r="B107" s="93"/>
      <c r="C107" s="93">
        <v>5</v>
      </c>
      <c r="D107" s="93">
        <v>4</v>
      </c>
      <c r="E107" s="93">
        <v>12.044</v>
      </c>
      <c r="F107" s="93">
        <v>6.2249999999999996</v>
      </c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2">
      <c r="A108" s="70"/>
      <c r="B108" s="93"/>
      <c r="C108" s="93">
        <v>6</v>
      </c>
      <c r="D108" s="93">
        <v>4</v>
      </c>
      <c r="E108" s="93">
        <v>12.04</v>
      </c>
      <c r="F108" s="93">
        <v>6.6029999999999998</v>
      </c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2">
      <c r="A109" s="70"/>
      <c r="B109" s="93"/>
      <c r="C109" s="93">
        <v>7</v>
      </c>
      <c r="D109" s="93">
        <v>4</v>
      </c>
      <c r="E109" s="93">
        <v>12.035</v>
      </c>
      <c r="F109" s="93">
        <v>6.9790000000000001</v>
      </c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2">
      <c r="A110" s="70"/>
      <c r="B110" s="93"/>
      <c r="C110" s="93">
        <v>8</v>
      </c>
      <c r="D110" s="93">
        <v>4</v>
      </c>
      <c r="E110" s="93">
        <v>12.03</v>
      </c>
      <c r="F110" s="93">
        <v>7.3529999999999998</v>
      </c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2">
      <c r="A111" s="70"/>
      <c r="B111" s="93"/>
      <c r="C111" s="93">
        <v>9</v>
      </c>
      <c r="D111" s="93">
        <v>4</v>
      </c>
      <c r="E111" s="93">
        <v>12.026</v>
      </c>
      <c r="F111" s="93">
        <v>7.7249999999999996</v>
      </c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2">
      <c r="A112" s="70"/>
      <c r="B112" s="93"/>
      <c r="C112" s="93">
        <v>10</v>
      </c>
      <c r="D112" s="93">
        <v>4</v>
      </c>
      <c r="E112" s="93">
        <v>12.021000000000001</v>
      </c>
      <c r="F112" s="93">
        <v>8.0950000000000006</v>
      </c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2">
      <c r="A113" s="70"/>
      <c r="B113" s="93"/>
      <c r="C113" s="93">
        <v>11</v>
      </c>
      <c r="D113" s="93">
        <v>4</v>
      </c>
      <c r="E113" s="93">
        <v>12.016999999999999</v>
      </c>
      <c r="F113" s="93">
        <v>8.4629999999999992</v>
      </c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2">
      <c r="A114" s="70"/>
      <c r="B114" s="93"/>
      <c r="C114" s="93">
        <v>12</v>
      </c>
      <c r="D114" s="93">
        <v>4</v>
      </c>
      <c r="E114" s="93">
        <v>12.013</v>
      </c>
      <c r="F114" s="93">
        <v>8.8279999999999994</v>
      </c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2">
      <c r="A115" s="70"/>
      <c r="B115" s="93"/>
      <c r="C115" s="93">
        <v>13</v>
      </c>
      <c r="D115" s="93">
        <v>4</v>
      </c>
      <c r="E115" s="93">
        <v>12.007999999999999</v>
      </c>
      <c r="F115" s="93">
        <v>9.1910000000000007</v>
      </c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2">
      <c r="A116" s="70"/>
      <c r="B116" s="93"/>
      <c r="C116" s="93">
        <v>14</v>
      </c>
      <c r="D116" s="93">
        <v>4</v>
      </c>
      <c r="E116" s="93">
        <v>12.004</v>
      </c>
      <c r="F116" s="93">
        <v>9.5519999999999996</v>
      </c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2">
      <c r="A117" s="70"/>
      <c r="B117" s="93"/>
      <c r="C117" s="93">
        <v>15</v>
      </c>
      <c r="D117" s="93">
        <v>4</v>
      </c>
      <c r="E117" s="93">
        <v>12</v>
      </c>
      <c r="F117" s="93">
        <v>9.9090000000000007</v>
      </c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2">
      <c r="A118" s="70"/>
      <c r="B118" s="93"/>
      <c r="C118" s="93">
        <v>16</v>
      </c>
      <c r="D118" s="93">
        <v>4</v>
      </c>
      <c r="E118" s="93">
        <v>11.996</v>
      </c>
      <c r="F118" s="93">
        <v>10.263999999999999</v>
      </c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2">
      <c r="A119" s="70"/>
      <c r="B119" s="93"/>
      <c r="C119" s="93">
        <v>17</v>
      </c>
      <c r="D119" s="93">
        <v>4</v>
      </c>
      <c r="E119" s="93">
        <v>11.993</v>
      </c>
      <c r="F119" s="93">
        <v>10.616</v>
      </c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2">
      <c r="A120" s="70"/>
      <c r="B120" s="93"/>
      <c r="C120" s="93">
        <v>18</v>
      </c>
      <c r="D120" s="93">
        <v>4</v>
      </c>
      <c r="E120" s="93">
        <v>11.989000000000001</v>
      </c>
      <c r="F120" s="93">
        <v>10.965999999999999</v>
      </c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2">
      <c r="A121" s="70"/>
      <c r="B121" s="93"/>
      <c r="C121" s="93">
        <v>19</v>
      </c>
      <c r="D121" s="93">
        <v>4</v>
      </c>
      <c r="E121" s="93">
        <v>11.984999999999999</v>
      </c>
      <c r="F121" s="93">
        <v>11.311999999999999</v>
      </c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2">
      <c r="A122" s="70"/>
      <c r="B122" s="93"/>
      <c r="C122" s="93">
        <v>20</v>
      </c>
      <c r="D122" s="93">
        <v>4</v>
      </c>
      <c r="E122" s="93">
        <v>11.981999999999999</v>
      </c>
      <c r="F122" s="93">
        <v>11.654999999999999</v>
      </c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2">
      <c r="A123" s="70"/>
      <c r="B123" s="93"/>
      <c r="C123" s="93">
        <v>21</v>
      </c>
      <c r="D123" s="93">
        <v>4</v>
      </c>
      <c r="E123" s="93">
        <v>11.978</v>
      </c>
      <c r="F123" s="93">
        <v>11.994999999999999</v>
      </c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2">
      <c r="A124" s="70"/>
      <c r="B124" s="93"/>
      <c r="C124" s="93">
        <v>22</v>
      </c>
      <c r="D124" s="93">
        <v>4</v>
      </c>
      <c r="E124" s="93">
        <v>11.975</v>
      </c>
      <c r="F124" s="93">
        <v>12.331</v>
      </c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2">
      <c r="A125" s="70"/>
      <c r="B125" s="93"/>
      <c r="C125" s="93">
        <v>23</v>
      </c>
      <c r="D125" s="93">
        <v>4</v>
      </c>
      <c r="E125" s="93">
        <v>11.972</v>
      </c>
      <c r="F125" s="93">
        <v>12.664999999999999</v>
      </c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2">
      <c r="A126" s="70"/>
      <c r="B126" s="93"/>
      <c r="C126" s="93">
        <v>24</v>
      </c>
      <c r="D126" s="93">
        <v>4</v>
      </c>
      <c r="E126" s="93">
        <v>11.968999999999999</v>
      </c>
      <c r="F126" s="93">
        <v>12.994</v>
      </c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2">
      <c r="A127" s="70"/>
      <c r="B127" s="93"/>
      <c r="C127" s="93">
        <v>25</v>
      </c>
      <c r="D127" s="93">
        <v>4</v>
      </c>
      <c r="E127" s="93">
        <v>11.965999999999999</v>
      </c>
      <c r="F127" s="93">
        <v>13.32</v>
      </c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2">
      <c r="A128" s="70"/>
      <c r="B128" s="93"/>
      <c r="C128" s="93">
        <v>26</v>
      </c>
      <c r="D128" s="93">
        <v>4</v>
      </c>
      <c r="E128" s="93">
        <v>11.962999999999999</v>
      </c>
      <c r="F128" s="93">
        <v>13.643000000000001</v>
      </c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2">
      <c r="A129" s="70"/>
      <c r="B129" s="93"/>
      <c r="C129" s="93">
        <v>27</v>
      </c>
      <c r="D129" s="93">
        <v>4</v>
      </c>
      <c r="E129" s="93">
        <v>11.961</v>
      </c>
      <c r="F129" s="93">
        <v>13.962</v>
      </c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2">
      <c r="A130" s="70"/>
      <c r="B130" s="93"/>
      <c r="C130" s="93">
        <v>28</v>
      </c>
      <c r="D130" s="93">
        <v>4</v>
      </c>
      <c r="E130" s="93">
        <v>11.958</v>
      </c>
      <c r="F130" s="93">
        <v>14.276999999999999</v>
      </c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2">
      <c r="A131" s="70"/>
      <c r="B131" s="93"/>
      <c r="C131" s="93">
        <v>29</v>
      </c>
      <c r="D131" s="93">
        <v>4</v>
      </c>
      <c r="E131" s="93">
        <v>11.956</v>
      </c>
      <c r="F131" s="93">
        <v>14.587999999999999</v>
      </c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2">
      <c r="A132" s="70"/>
      <c r="B132" s="93"/>
      <c r="C132" s="93">
        <v>30</v>
      </c>
      <c r="D132" s="93">
        <v>4</v>
      </c>
      <c r="E132" s="93">
        <v>11.954000000000001</v>
      </c>
      <c r="F132" s="93">
        <v>14.895</v>
      </c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2">
      <c r="A133" s="70"/>
      <c r="B133" s="93"/>
      <c r="C133" s="93">
        <v>31</v>
      </c>
      <c r="D133" s="93">
        <v>4</v>
      </c>
      <c r="E133" s="93">
        <v>11.954000000000001</v>
      </c>
      <c r="F133" s="93">
        <v>14.895</v>
      </c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25">
      <c r="A134" s="70"/>
      <c r="B134" s="95" t="s">
        <v>8239</v>
      </c>
      <c r="C134" s="93">
        <v>1</v>
      </c>
      <c r="D134" s="93">
        <v>5</v>
      </c>
      <c r="E134" s="93">
        <v>11.952</v>
      </c>
      <c r="F134" s="93">
        <v>15.196999999999999</v>
      </c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2">
      <c r="A135" s="70"/>
      <c r="B135" s="93"/>
      <c r="C135" s="93">
        <v>2</v>
      </c>
      <c r="D135" s="93">
        <v>5</v>
      </c>
      <c r="E135" s="93">
        <v>11.95</v>
      </c>
      <c r="F135" s="93">
        <v>15.496</v>
      </c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2">
      <c r="A136" s="70"/>
      <c r="B136" s="93"/>
      <c r="C136" s="93">
        <v>3</v>
      </c>
      <c r="D136" s="93">
        <v>5</v>
      </c>
      <c r="E136" s="93">
        <v>11.948</v>
      </c>
      <c r="F136" s="93">
        <v>15.791</v>
      </c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2">
      <c r="A137" s="70"/>
      <c r="B137" s="93"/>
      <c r="C137" s="93">
        <v>4</v>
      </c>
      <c r="D137" s="93">
        <v>5</v>
      </c>
      <c r="E137" s="93">
        <v>11.946999999999999</v>
      </c>
      <c r="F137" s="93">
        <v>16.081</v>
      </c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2">
      <c r="A138" s="70"/>
      <c r="B138" s="93"/>
      <c r="C138" s="93">
        <v>5</v>
      </c>
      <c r="D138" s="93">
        <v>5</v>
      </c>
      <c r="E138" s="93">
        <v>11.945</v>
      </c>
      <c r="F138" s="93">
        <v>16.366</v>
      </c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2">
      <c r="A139" s="70"/>
      <c r="B139" s="93"/>
      <c r="C139" s="93">
        <v>6</v>
      </c>
      <c r="D139" s="93">
        <v>5</v>
      </c>
      <c r="E139" s="93">
        <v>11.944000000000001</v>
      </c>
      <c r="F139" s="93">
        <v>16.646999999999998</v>
      </c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2">
      <c r="A140" s="70"/>
      <c r="B140" s="93"/>
      <c r="C140" s="93">
        <v>7</v>
      </c>
      <c r="D140" s="93">
        <v>5</v>
      </c>
      <c r="E140" s="93">
        <v>11.943</v>
      </c>
      <c r="F140" s="93">
        <v>16.923999999999999</v>
      </c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2">
      <c r="A141" s="70"/>
      <c r="B141" s="93"/>
      <c r="C141" s="93">
        <v>8</v>
      </c>
      <c r="D141" s="93">
        <v>5</v>
      </c>
      <c r="E141" s="93">
        <v>11.942</v>
      </c>
      <c r="F141" s="93">
        <v>17.195</v>
      </c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2">
      <c r="A142" s="70"/>
      <c r="B142" s="93"/>
      <c r="C142" s="93">
        <v>9</v>
      </c>
      <c r="D142" s="93">
        <v>5</v>
      </c>
      <c r="E142" s="93">
        <v>11.941000000000001</v>
      </c>
      <c r="F142" s="93">
        <v>17.462</v>
      </c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2">
      <c r="A143" s="70"/>
      <c r="B143" s="93"/>
      <c r="C143" s="93">
        <v>10</v>
      </c>
      <c r="D143" s="93">
        <v>5</v>
      </c>
      <c r="E143" s="93">
        <v>11.941000000000001</v>
      </c>
      <c r="F143" s="93">
        <v>17.724</v>
      </c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2">
      <c r="A144" s="70"/>
      <c r="B144" s="93"/>
      <c r="C144" s="93">
        <v>11</v>
      </c>
      <c r="D144" s="93">
        <v>5</v>
      </c>
      <c r="E144" s="93">
        <v>11.94</v>
      </c>
      <c r="F144" s="93">
        <v>17.981000000000002</v>
      </c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2">
      <c r="A145" s="70"/>
      <c r="B145" s="93"/>
      <c r="C145" s="93">
        <v>12</v>
      </c>
      <c r="D145" s="93">
        <v>5</v>
      </c>
      <c r="E145" s="93">
        <v>11.94</v>
      </c>
      <c r="F145" s="93">
        <v>18.233000000000001</v>
      </c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2">
      <c r="A146" s="70"/>
      <c r="B146" s="93"/>
      <c r="C146" s="93">
        <v>13</v>
      </c>
      <c r="D146" s="93">
        <v>5</v>
      </c>
      <c r="E146" s="93">
        <v>11.94</v>
      </c>
      <c r="F146" s="93">
        <v>18.48</v>
      </c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2">
      <c r="A147" s="70"/>
      <c r="B147" s="93"/>
      <c r="C147" s="93">
        <v>14</v>
      </c>
      <c r="D147" s="93">
        <v>5</v>
      </c>
      <c r="E147" s="93">
        <v>11.94</v>
      </c>
      <c r="F147" s="93">
        <v>18.722000000000001</v>
      </c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2">
      <c r="A148" s="70"/>
      <c r="B148" s="93"/>
      <c r="C148" s="93">
        <v>15</v>
      </c>
      <c r="D148" s="93">
        <v>5</v>
      </c>
      <c r="E148" s="93">
        <v>11.94</v>
      </c>
      <c r="F148" s="93">
        <v>18.959</v>
      </c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2">
      <c r="A149" s="70"/>
      <c r="B149" s="93"/>
      <c r="C149" s="93">
        <v>16</v>
      </c>
      <c r="D149" s="93">
        <v>5</v>
      </c>
      <c r="E149" s="93">
        <v>11.94</v>
      </c>
      <c r="F149" s="93">
        <v>19.190000000000001</v>
      </c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2">
      <c r="A150" s="70"/>
      <c r="B150" s="93"/>
      <c r="C150" s="93">
        <v>17</v>
      </c>
      <c r="D150" s="93">
        <v>5</v>
      </c>
      <c r="E150" s="93">
        <v>11.941000000000001</v>
      </c>
      <c r="F150" s="93">
        <v>19.414999999999999</v>
      </c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2">
      <c r="A151" s="70"/>
      <c r="B151" s="93"/>
      <c r="C151" s="93">
        <v>18</v>
      </c>
      <c r="D151" s="93">
        <v>5</v>
      </c>
      <c r="E151" s="93">
        <v>11.942</v>
      </c>
      <c r="F151" s="93">
        <v>19.635999999999999</v>
      </c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2">
      <c r="A152" s="70"/>
      <c r="B152" s="93"/>
      <c r="C152" s="93">
        <v>19</v>
      </c>
      <c r="D152" s="93">
        <v>5</v>
      </c>
      <c r="E152" s="93">
        <v>11.942</v>
      </c>
      <c r="F152" s="93">
        <v>19.850000000000001</v>
      </c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2">
      <c r="A153" s="70"/>
      <c r="B153" s="93"/>
      <c r="C153" s="93">
        <v>20</v>
      </c>
      <c r="D153" s="93">
        <v>5</v>
      </c>
      <c r="E153" s="93">
        <v>11.943</v>
      </c>
      <c r="F153" s="93">
        <v>20.059000000000001</v>
      </c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2">
      <c r="A154" s="70"/>
      <c r="B154" s="93"/>
      <c r="C154" s="93">
        <v>21</v>
      </c>
      <c r="D154" s="93">
        <v>5</v>
      </c>
      <c r="E154" s="93">
        <v>11.944000000000001</v>
      </c>
      <c r="F154" s="93">
        <v>20.262</v>
      </c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2">
      <c r="A155" s="70"/>
      <c r="B155" s="93"/>
      <c r="C155" s="93">
        <v>22</v>
      </c>
      <c r="D155" s="93">
        <v>5</v>
      </c>
      <c r="E155" s="93">
        <v>11.946</v>
      </c>
      <c r="F155" s="93">
        <v>20.46</v>
      </c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2">
      <c r="A156" s="70"/>
      <c r="B156" s="93"/>
      <c r="C156" s="93">
        <v>23</v>
      </c>
      <c r="D156" s="93">
        <v>5</v>
      </c>
      <c r="E156" s="93">
        <v>11.946999999999999</v>
      </c>
      <c r="F156" s="93">
        <v>20.651</v>
      </c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2">
      <c r="A157" s="70"/>
      <c r="B157" s="93"/>
      <c r="C157" s="93">
        <v>24</v>
      </c>
      <c r="D157" s="93">
        <v>5</v>
      </c>
      <c r="E157" s="93">
        <v>11.949</v>
      </c>
      <c r="F157" s="93">
        <v>20.837</v>
      </c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2">
      <c r="A158" s="70"/>
      <c r="B158" s="93"/>
      <c r="C158" s="93">
        <v>25</v>
      </c>
      <c r="D158" s="93">
        <v>5</v>
      </c>
      <c r="E158" s="93">
        <v>11.95</v>
      </c>
      <c r="F158" s="93">
        <v>21.016999999999999</v>
      </c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2">
      <c r="A159" s="70"/>
      <c r="B159" s="93"/>
      <c r="C159" s="93">
        <v>26</v>
      </c>
      <c r="D159" s="93">
        <v>5</v>
      </c>
      <c r="E159" s="93">
        <v>11.952</v>
      </c>
      <c r="F159" s="93">
        <v>21.19</v>
      </c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2">
      <c r="A160" s="70"/>
      <c r="B160" s="93"/>
      <c r="C160" s="93">
        <v>27</v>
      </c>
      <c r="D160" s="93">
        <v>5</v>
      </c>
      <c r="E160" s="93">
        <v>11.954000000000001</v>
      </c>
      <c r="F160" s="93">
        <v>21.358000000000001</v>
      </c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2">
      <c r="A161" s="70"/>
      <c r="B161" s="93"/>
      <c r="C161" s="93">
        <v>28</v>
      </c>
      <c r="D161" s="93">
        <v>5</v>
      </c>
      <c r="E161" s="93">
        <v>11.956</v>
      </c>
      <c r="F161" s="93">
        <v>21.518999999999998</v>
      </c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2">
      <c r="A162" s="70"/>
      <c r="B162" s="93"/>
      <c r="C162" s="93">
        <v>29</v>
      </c>
      <c r="D162" s="93">
        <v>5</v>
      </c>
      <c r="E162" s="93">
        <v>11.958</v>
      </c>
      <c r="F162" s="93">
        <v>21.675000000000001</v>
      </c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2">
      <c r="A163" s="70"/>
      <c r="B163" s="93"/>
      <c r="C163" s="93">
        <v>30</v>
      </c>
      <c r="D163" s="93">
        <v>5</v>
      </c>
      <c r="E163" s="93">
        <v>11.961</v>
      </c>
      <c r="F163" s="93">
        <v>21.824000000000002</v>
      </c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2">
      <c r="A164" s="70"/>
      <c r="B164" s="93"/>
      <c r="C164" s="93">
        <v>31</v>
      </c>
      <c r="D164" s="93">
        <v>5</v>
      </c>
      <c r="E164" s="93">
        <v>11.962999999999999</v>
      </c>
      <c r="F164" s="93">
        <v>21.966000000000001</v>
      </c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25">
      <c r="A165" s="70"/>
      <c r="B165" s="95" t="s">
        <v>8240</v>
      </c>
      <c r="C165" s="93">
        <v>1</v>
      </c>
      <c r="D165" s="93">
        <v>6</v>
      </c>
      <c r="E165" s="93">
        <v>11.965</v>
      </c>
      <c r="F165" s="93">
        <v>22.102</v>
      </c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2">
      <c r="A166" s="70"/>
      <c r="B166" s="93"/>
      <c r="C166" s="93">
        <v>2</v>
      </c>
      <c r="D166" s="93">
        <v>6</v>
      </c>
      <c r="E166" s="93">
        <v>11.968</v>
      </c>
      <c r="F166" s="93">
        <v>22.231999999999999</v>
      </c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2">
      <c r="A167" s="70"/>
      <c r="B167" s="93"/>
      <c r="C167" s="93">
        <v>3</v>
      </c>
      <c r="D167" s="93">
        <v>6</v>
      </c>
      <c r="E167" s="93">
        <v>11.971</v>
      </c>
      <c r="F167" s="93">
        <v>22.355</v>
      </c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2">
      <c r="A168" s="70"/>
      <c r="B168" s="93"/>
      <c r="C168" s="93">
        <v>4</v>
      </c>
      <c r="D168" s="93">
        <v>6</v>
      </c>
      <c r="E168" s="93">
        <v>11.974</v>
      </c>
      <c r="F168" s="93">
        <v>22.472000000000001</v>
      </c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2">
      <c r="A169" s="70"/>
      <c r="B169" s="93"/>
      <c r="C169" s="93">
        <v>5</v>
      </c>
      <c r="D169" s="93">
        <v>6</v>
      </c>
      <c r="E169" s="93">
        <v>11.977</v>
      </c>
      <c r="F169" s="93">
        <v>22.582000000000001</v>
      </c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2">
      <c r="A170" s="70"/>
      <c r="B170" s="93"/>
      <c r="C170" s="93">
        <v>6</v>
      </c>
      <c r="D170" s="93">
        <v>6</v>
      </c>
      <c r="E170" s="93">
        <v>11.98</v>
      </c>
      <c r="F170" s="93">
        <v>22.686</v>
      </c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2">
      <c r="A171" s="70"/>
      <c r="B171" s="93"/>
      <c r="C171" s="93">
        <v>7</v>
      </c>
      <c r="D171" s="93">
        <v>6</v>
      </c>
      <c r="E171" s="93">
        <v>11.983000000000001</v>
      </c>
      <c r="F171" s="93">
        <v>22.783000000000001</v>
      </c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2">
      <c r="A172" s="70"/>
      <c r="B172" s="93"/>
      <c r="C172" s="93">
        <v>8</v>
      </c>
      <c r="D172" s="93">
        <v>6</v>
      </c>
      <c r="E172" s="93">
        <v>11.986000000000001</v>
      </c>
      <c r="F172" s="93">
        <v>22.873000000000001</v>
      </c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2">
      <c r="A173" s="70"/>
      <c r="B173" s="93"/>
      <c r="C173" s="93">
        <v>9</v>
      </c>
      <c r="D173" s="93">
        <v>6</v>
      </c>
      <c r="E173" s="93">
        <v>11.989000000000001</v>
      </c>
      <c r="F173" s="93">
        <v>22.957000000000001</v>
      </c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2">
      <c r="A174" s="70"/>
      <c r="B174" s="93"/>
      <c r="C174" s="93">
        <v>10</v>
      </c>
      <c r="D174" s="93">
        <v>6</v>
      </c>
      <c r="E174" s="93">
        <v>11.993</v>
      </c>
      <c r="F174" s="93">
        <v>23.033999999999999</v>
      </c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2">
      <c r="A175" s="70"/>
      <c r="B175" s="93"/>
      <c r="C175" s="93">
        <v>11</v>
      </c>
      <c r="D175" s="93">
        <v>6</v>
      </c>
      <c r="E175" s="93">
        <v>11.996</v>
      </c>
      <c r="F175" s="93">
        <v>23.103999999999999</v>
      </c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2">
      <c r="A176" s="70"/>
      <c r="B176" s="93"/>
      <c r="C176" s="93">
        <v>12</v>
      </c>
      <c r="D176" s="93">
        <v>6</v>
      </c>
      <c r="E176" s="93">
        <v>11.999000000000001</v>
      </c>
      <c r="F176" s="93">
        <v>23.167000000000002</v>
      </c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2">
      <c r="A177" s="70"/>
      <c r="B177" s="93"/>
      <c r="C177" s="93">
        <v>13</v>
      </c>
      <c r="D177" s="93">
        <v>6</v>
      </c>
      <c r="E177" s="93">
        <v>12.003</v>
      </c>
      <c r="F177" s="93">
        <v>23.224</v>
      </c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2">
      <c r="A178" s="70"/>
      <c r="B178" s="93"/>
      <c r="C178" s="93">
        <v>14</v>
      </c>
      <c r="D178" s="93">
        <v>6</v>
      </c>
      <c r="E178" s="93">
        <v>12.006</v>
      </c>
      <c r="F178" s="93">
        <v>23.273</v>
      </c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2">
      <c r="A179" s="70"/>
      <c r="B179" s="93"/>
      <c r="C179" s="93">
        <v>15</v>
      </c>
      <c r="D179" s="93">
        <v>6</v>
      </c>
      <c r="E179" s="93">
        <v>12.01</v>
      </c>
      <c r="F179" s="93">
        <v>23.315999999999999</v>
      </c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2">
      <c r="A180" s="70"/>
      <c r="B180" s="93"/>
      <c r="C180" s="93">
        <v>16</v>
      </c>
      <c r="D180" s="93">
        <v>6</v>
      </c>
      <c r="E180" s="93">
        <v>12.013999999999999</v>
      </c>
      <c r="F180" s="93">
        <v>23.352</v>
      </c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2">
      <c r="A181" s="70"/>
      <c r="B181" s="93"/>
      <c r="C181" s="93">
        <v>17</v>
      </c>
      <c r="D181" s="93">
        <v>6</v>
      </c>
      <c r="E181" s="93">
        <v>12.016999999999999</v>
      </c>
      <c r="F181" s="93">
        <v>23.381</v>
      </c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2">
      <c r="A182" s="70"/>
      <c r="B182" s="93"/>
      <c r="C182" s="93">
        <v>18</v>
      </c>
      <c r="D182" s="93">
        <v>6</v>
      </c>
      <c r="E182" s="93">
        <v>12.021000000000001</v>
      </c>
      <c r="F182" s="93">
        <v>23.404</v>
      </c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2">
      <c r="A183" s="70"/>
      <c r="B183" s="93"/>
      <c r="C183" s="93">
        <v>19</v>
      </c>
      <c r="D183" s="93">
        <v>6</v>
      </c>
      <c r="E183" s="93">
        <v>12.023999999999999</v>
      </c>
      <c r="F183" s="93">
        <v>23.419</v>
      </c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2">
      <c r="A184" s="70"/>
      <c r="B184" s="93"/>
      <c r="C184" s="93">
        <v>20</v>
      </c>
      <c r="D184" s="93">
        <v>6</v>
      </c>
      <c r="E184" s="93">
        <v>12.028</v>
      </c>
      <c r="F184" s="93">
        <v>23.427</v>
      </c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2">
      <c r="A185" s="70"/>
      <c r="B185" s="93"/>
      <c r="C185" s="93">
        <v>21</v>
      </c>
      <c r="D185" s="93">
        <v>6</v>
      </c>
      <c r="E185" s="93">
        <v>12.032</v>
      </c>
      <c r="F185" s="93">
        <v>23.428999999999998</v>
      </c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2">
      <c r="A186" s="70"/>
      <c r="B186" s="93"/>
      <c r="C186" s="93">
        <v>22</v>
      </c>
      <c r="D186" s="93">
        <v>6</v>
      </c>
      <c r="E186" s="93">
        <v>12.035</v>
      </c>
      <c r="F186" s="93">
        <v>23.423999999999999</v>
      </c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2">
      <c r="A187" s="70"/>
      <c r="B187" s="93"/>
      <c r="C187" s="93">
        <v>23</v>
      </c>
      <c r="D187" s="93">
        <v>6</v>
      </c>
      <c r="E187" s="93">
        <v>12.039</v>
      </c>
      <c r="F187" s="93">
        <v>23.411000000000001</v>
      </c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2">
      <c r="A188" s="70"/>
      <c r="B188" s="93"/>
      <c r="C188" s="93">
        <v>24</v>
      </c>
      <c r="D188" s="93">
        <v>6</v>
      </c>
      <c r="E188" s="93">
        <v>12.042999999999999</v>
      </c>
      <c r="F188" s="93">
        <v>23.391999999999999</v>
      </c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2">
      <c r="A189" s="70"/>
      <c r="B189" s="93"/>
      <c r="C189" s="93">
        <v>25</v>
      </c>
      <c r="D189" s="93">
        <v>6</v>
      </c>
      <c r="E189" s="93">
        <v>12.045999999999999</v>
      </c>
      <c r="F189" s="93">
        <v>23.366</v>
      </c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2">
      <c r="A190" s="70"/>
      <c r="B190" s="93"/>
      <c r="C190" s="93">
        <v>26</v>
      </c>
      <c r="D190" s="93">
        <v>6</v>
      </c>
      <c r="E190" s="93">
        <v>12.05</v>
      </c>
      <c r="F190" s="93">
        <v>23.332999999999998</v>
      </c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2">
      <c r="A191" s="70"/>
      <c r="B191" s="93"/>
      <c r="C191" s="93">
        <v>27</v>
      </c>
      <c r="D191" s="93">
        <v>6</v>
      </c>
      <c r="E191" s="93">
        <v>12.053000000000001</v>
      </c>
      <c r="F191" s="93">
        <v>23.294</v>
      </c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2">
      <c r="A192" s="70"/>
      <c r="B192" s="93"/>
      <c r="C192" s="93">
        <v>28</v>
      </c>
      <c r="D192" s="93">
        <v>6</v>
      </c>
      <c r="E192" s="93">
        <v>12.057</v>
      </c>
      <c r="F192" s="93">
        <v>23.247</v>
      </c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2">
      <c r="A193" s="70"/>
      <c r="B193" s="93"/>
      <c r="C193" s="93">
        <v>29</v>
      </c>
      <c r="D193" s="93">
        <v>6</v>
      </c>
      <c r="E193" s="93">
        <v>12.06</v>
      </c>
      <c r="F193" s="93">
        <v>23.193999999999999</v>
      </c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2">
      <c r="A194" s="70"/>
      <c r="B194" s="93"/>
      <c r="C194" s="93">
        <v>30</v>
      </c>
      <c r="D194" s="93">
        <v>6</v>
      </c>
      <c r="E194" s="93">
        <v>12.063000000000001</v>
      </c>
      <c r="F194" s="93">
        <v>23.134</v>
      </c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2">
      <c r="A195" s="70"/>
      <c r="B195" s="93"/>
      <c r="C195" s="93">
        <v>31</v>
      </c>
      <c r="D195" s="93">
        <v>6</v>
      </c>
      <c r="E195" s="93">
        <v>12.063000000000001</v>
      </c>
      <c r="F195" s="93">
        <v>23.134</v>
      </c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25">
      <c r="A196" s="70"/>
      <c r="B196" s="95" t="s">
        <v>8241</v>
      </c>
      <c r="C196" s="93">
        <v>1</v>
      </c>
      <c r="D196" s="93">
        <v>7</v>
      </c>
      <c r="E196" s="93">
        <v>12.066000000000001</v>
      </c>
      <c r="F196" s="93">
        <v>23.067</v>
      </c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2">
      <c r="A197" s="70"/>
      <c r="B197" s="93"/>
      <c r="C197" s="93">
        <v>2</v>
      </c>
      <c r="D197" s="93">
        <v>7</v>
      </c>
      <c r="E197" s="93">
        <v>12.07</v>
      </c>
      <c r="F197" s="93">
        <v>22.994</v>
      </c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2">
      <c r="A198" s="70"/>
      <c r="B198" s="93"/>
      <c r="C198" s="93">
        <v>3</v>
      </c>
      <c r="D198" s="93">
        <v>7</v>
      </c>
      <c r="E198" s="93">
        <v>12.073</v>
      </c>
      <c r="F198" s="93">
        <v>22.914000000000001</v>
      </c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2">
      <c r="A199" s="70"/>
      <c r="B199" s="93"/>
      <c r="C199" s="93">
        <v>4</v>
      </c>
      <c r="D199" s="93">
        <v>7</v>
      </c>
      <c r="E199" s="93">
        <v>12.076000000000001</v>
      </c>
      <c r="F199" s="93">
        <v>22.827000000000002</v>
      </c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2">
      <c r="A200" s="70"/>
      <c r="B200" s="93"/>
      <c r="C200" s="93">
        <v>5</v>
      </c>
      <c r="D200" s="93">
        <v>7</v>
      </c>
      <c r="E200" s="93">
        <v>12.079000000000001</v>
      </c>
      <c r="F200" s="93">
        <v>22.733000000000001</v>
      </c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2">
      <c r="A201" s="70"/>
      <c r="B201" s="93"/>
      <c r="C201" s="93">
        <v>6</v>
      </c>
      <c r="D201" s="93">
        <v>7</v>
      </c>
      <c r="E201" s="93">
        <v>12.081</v>
      </c>
      <c r="F201" s="93">
        <v>22.632999999999999</v>
      </c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2">
      <c r="A202" s="70"/>
      <c r="B202" s="93"/>
      <c r="C202" s="93">
        <v>7</v>
      </c>
      <c r="D202" s="93">
        <v>7</v>
      </c>
      <c r="E202" s="93">
        <v>12.084</v>
      </c>
      <c r="F202" s="93">
        <v>22.527000000000001</v>
      </c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2">
      <c r="A203" s="70"/>
      <c r="B203" s="93"/>
      <c r="C203" s="93">
        <v>8</v>
      </c>
      <c r="D203" s="93">
        <v>7</v>
      </c>
      <c r="E203" s="93">
        <v>12.087</v>
      </c>
      <c r="F203" s="93">
        <v>22.414000000000001</v>
      </c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2">
      <c r="A204" s="70"/>
      <c r="B204" s="93"/>
      <c r="C204" s="93">
        <v>9</v>
      </c>
      <c r="D204" s="93">
        <v>7</v>
      </c>
      <c r="E204" s="93">
        <v>12.089</v>
      </c>
      <c r="F204" s="93">
        <v>22.294</v>
      </c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2">
      <c r="A205" s="70"/>
      <c r="B205" s="93"/>
      <c r="C205" s="93">
        <v>10</v>
      </c>
      <c r="D205" s="93">
        <v>7</v>
      </c>
      <c r="E205" s="93">
        <v>12.090999999999999</v>
      </c>
      <c r="F205" s="93">
        <v>22.167999999999999</v>
      </c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2">
      <c r="A206" s="70"/>
      <c r="B206" s="93"/>
      <c r="C206" s="93">
        <v>11</v>
      </c>
      <c r="D206" s="93">
        <v>7</v>
      </c>
      <c r="E206" s="93">
        <v>12.093999999999999</v>
      </c>
      <c r="F206" s="93">
        <v>22.036000000000001</v>
      </c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2">
      <c r="A207" s="70"/>
      <c r="B207" s="93"/>
      <c r="C207" s="93">
        <v>12</v>
      </c>
      <c r="D207" s="93">
        <v>7</v>
      </c>
      <c r="E207" s="93">
        <v>12.096</v>
      </c>
      <c r="F207" s="93">
        <v>21.896999999999998</v>
      </c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2">
      <c r="A208" s="70"/>
      <c r="B208" s="93"/>
      <c r="C208" s="93">
        <v>13</v>
      </c>
      <c r="D208" s="93">
        <v>7</v>
      </c>
      <c r="E208" s="93">
        <v>12.098000000000001</v>
      </c>
      <c r="F208" s="93">
        <v>21.753</v>
      </c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2">
      <c r="A209" s="70"/>
      <c r="B209" s="93"/>
      <c r="C209" s="93">
        <v>14</v>
      </c>
      <c r="D209" s="93">
        <v>7</v>
      </c>
      <c r="E209" s="93">
        <v>12.1</v>
      </c>
      <c r="F209" s="93">
        <v>21.602</v>
      </c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2">
      <c r="A210" s="70"/>
      <c r="B210" s="93"/>
      <c r="C210" s="93">
        <v>15</v>
      </c>
      <c r="D210" s="93">
        <v>7</v>
      </c>
      <c r="E210" s="93">
        <v>12.101000000000001</v>
      </c>
      <c r="F210" s="93">
        <v>21.443999999999999</v>
      </c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2">
      <c r="A211" s="70"/>
      <c r="B211" s="93"/>
      <c r="C211" s="93">
        <v>16</v>
      </c>
      <c r="D211" s="93">
        <v>7</v>
      </c>
      <c r="E211" s="93">
        <v>12.103</v>
      </c>
      <c r="F211" s="93">
        <v>21.280999999999999</v>
      </c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2">
      <c r="A212" s="70"/>
      <c r="B212" s="93"/>
      <c r="C212" s="93">
        <v>17</v>
      </c>
      <c r="D212" s="93">
        <v>7</v>
      </c>
      <c r="E212" s="93">
        <v>12.103999999999999</v>
      </c>
      <c r="F212" s="93">
        <v>21.111999999999998</v>
      </c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2">
      <c r="A213" s="70"/>
      <c r="B213" s="93"/>
      <c r="C213" s="93">
        <v>18</v>
      </c>
      <c r="D213" s="93">
        <v>7</v>
      </c>
      <c r="E213" s="93">
        <v>12.106</v>
      </c>
      <c r="F213" s="93">
        <v>20.937000000000001</v>
      </c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2">
      <c r="A214" s="70"/>
      <c r="B214" s="93"/>
      <c r="C214" s="93">
        <v>19</v>
      </c>
      <c r="D214" s="93">
        <v>7</v>
      </c>
      <c r="E214" s="93">
        <v>12.106999999999999</v>
      </c>
      <c r="F214" s="93">
        <v>20.756</v>
      </c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2">
      <c r="A215" s="70"/>
      <c r="B215" s="93"/>
      <c r="C215" s="93">
        <v>20</v>
      </c>
      <c r="D215" s="93">
        <v>7</v>
      </c>
      <c r="E215" s="93">
        <v>12.108000000000001</v>
      </c>
      <c r="F215" s="93">
        <v>20.568999999999999</v>
      </c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2">
      <c r="A216" s="70"/>
      <c r="B216" s="93"/>
      <c r="C216" s="93">
        <v>21</v>
      </c>
      <c r="D216" s="93">
        <v>7</v>
      </c>
      <c r="E216" s="93">
        <v>12.109</v>
      </c>
      <c r="F216" s="93">
        <v>20.376000000000001</v>
      </c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2">
      <c r="A217" s="70"/>
      <c r="B217" s="93"/>
      <c r="C217" s="93">
        <v>22</v>
      </c>
      <c r="D217" s="93">
        <v>7</v>
      </c>
      <c r="E217" s="93">
        <v>12.109</v>
      </c>
      <c r="F217" s="93">
        <v>20.178000000000001</v>
      </c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2">
      <c r="A218" s="70"/>
      <c r="B218" s="93"/>
      <c r="C218" s="93">
        <v>23</v>
      </c>
      <c r="D218" s="93">
        <v>7</v>
      </c>
      <c r="E218" s="93">
        <v>12.11</v>
      </c>
      <c r="F218" s="93">
        <v>19.974</v>
      </c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2">
      <c r="A219" s="70"/>
      <c r="B219" s="93"/>
      <c r="C219" s="93">
        <v>24</v>
      </c>
      <c r="D219" s="93">
        <v>7</v>
      </c>
      <c r="E219" s="93">
        <v>12.11</v>
      </c>
      <c r="F219" s="93">
        <v>19.763999999999999</v>
      </c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2">
      <c r="A220" s="70"/>
      <c r="B220" s="93"/>
      <c r="C220" s="93">
        <v>25</v>
      </c>
      <c r="D220" s="93">
        <v>7</v>
      </c>
      <c r="E220" s="93">
        <v>12.11</v>
      </c>
      <c r="F220" s="93">
        <v>19.548999999999999</v>
      </c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2">
      <c r="A221" s="70"/>
      <c r="B221" s="93"/>
      <c r="C221" s="93">
        <v>26</v>
      </c>
      <c r="D221" s="93">
        <v>7</v>
      </c>
      <c r="E221" s="93">
        <v>12.11</v>
      </c>
      <c r="F221" s="93">
        <v>19.329000000000001</v>
      </c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2">
      <c r="A222" s="70"/>
      <c r="B222" s="93"/>
      <c r="C222" s="93">
        <v>27</v>
      </c>
      <c r="D222" s="93">
        <v>7</v>
      </c>
      <c r="E222" s="93">
        <v>12.11</v>
      </c>
      <c r="F222" s="93">
        <v>19.103000000000002</v>
      </c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2">
      <c r="A223" s="70"/>
      <c r="B223" s="93"/>
      <c r="C223" s="93">
        <v>28</v>
      </c>
      <c r="D223" s="93">
        <v>7</v>
      </c>
      <c r="E223" s="93">
        <v>12.11</v>
      </c>
      <c r="F223" s="93">
        <v>18.872</v>
      </c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2">
      <c r="A224" s="70"/>
      <c r="B224" s="93"/>
      <c r="C224" s="93">
        <v>29</v>
      </c>
      <c r="D224" s="93">
        <v>7</v>
      </c>
      <c r="E224" s="93">
        <v>12.109</v>
      </c>
      <c r="F224" s="93">
        <v>18.635999999999999</v>
      </c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2">
      <c r="A225" s="70"/>
      <c r="B225" s="93"/>
      <c r="C225" s="93">
        <v>30</v>
      </c>
      <c r="D225" s="93">
        <v>7</v>
      </c>
      <c r="E225" s="93">
        <v>12.109</v>
      </c>
      <c r="F225" s="93">
        <v>18.395</v>
      </c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2">
      <c r="A226" s="70"/>
      <c r="B226" s="93"/>
      <c r="C226" s="93">
        <v>31</v>
      </c>
      <c r="D226" s="93">
        <v>7</v>
      </c>
      <c r="E226" s="93">
        <v>12.108000000000001</v>
      </c>
      <c r="F226" s="93">
        <v>18.149000000000001</v>
      </c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25">
      <c r="A227" s="70"/>
      <c r="B227" s="95" t="s">
        <v>8242</v>
      </c>
      <c r="C227" s="93">
        <v>1</v>
      </c>
      <c r="D227" s="93">
        <v>8</v>
      </c>
      <c r="E227" s="93">
        <v>12.106999999999999</v>
      </c>
      <c r="F227" s="93">
        <v>17.898</v>
      </c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2">
      <c r="A228" s="70"/>
      <c r="B228" s="93"/>
      <c r="C228" s="93">
        <v>2</v>
      </c>
      <c r="D228" s="93">
        <v>8</v>
      </c>
      <c r="E228" s="93">
        <v>12.106</v>
      </c>
      <c r="F228" s="93">
        <v>17.641999999999999</v>
      </c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2">
      <c r="A229" s="70"/>
      <c r="B229" s="93"/>
      <c r="C229" s="93">
        <v>3</v>
      </c>
      <c r="D229" s="93">
        <v>8</v>
      </c>
      <c r="E229" s="93">
        <v>12.103999999999999</v>
      </c>
      <c r="F229" s="93">
        <v>17.381</v>
      </c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2">
      <c r="A230" s="70"/>
      <c r="B230" s="93"/>
      <c r="C230" s="93">
        <v>4</v>
      </c>
      <c r="D230" s="93">
        <v>8</v>
      </c>
      <c r="E230" s="93">
        <v>12.103</v>
      </c>
      <c r="F230" s="93">
        <v>17.114999999999998</v>
      </c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2">
      <c r="A231" s="70"/>
      <c r="B231" s="93"/>
      <c r="C231" s="93">
        <v>5</v>
      </c>
      <c r="D231" s="93">
        <v>8</v>
      </c>
      <c r="E231" s="93">
        <v>12.101000000000001</v>
      </c>
      <c r="F231" s="93">
        <v>16.844999999999999</v>
      </c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2">
      <c r="A232" s="70"/>
      <c r="B232" s="93"/>
      <c r="C232" s="93">
        <v>6</v>
      </c>
      <c r="D232" s="93">
        <v>8</v>
      </c>
      <c r="E232" s="93">
        <v>12.099</v>
      </c>
      <c r="F232" s="93">
        <v>16.57</v>
      </c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2">
      <c r="A233" s="70"/>
      <c r="B233" s="93"/>
      <c r="C233" s="93">
        <v>7</v>
      </c>
      <c r="D233" s="93">
        <v>8</v>
      </c>
      <c r="E233" s="93">
        <v>12.097</v>
      </c>
      <c r="F233" s="93">
        <v>16.291</v>
      </c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2">
      <c r="A234" s="70"/>
      <c r="B234" s="93"/>
      <c r="C234" s="93">
        <v>8</v>
      </c>
      <c r="D234" s="93">
        <v>8</v>
      </c>
      <c r="E234" s="93">
        <v>12.095000000000001</v>
      </c>
      <c r="F234" s="93">
        <v>16.007999999999999</v>
      </c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2">
      <c r="A235" s="70"/>
      <c r="B235" s="93"/>
      <c r="C235" s="93">
        <v>9</v>
      </c>
      <c r="D235" s="93">
        <v>8</v>
      </c>
      <c r="E235" s="93">
        <v>12.093</v>
      </c>
      <c r="F235" s="93">
        <v>15.72</v>
      </c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2">
      <c r="A236" s="70"/>
      <c r="B236" s="93"/>
      <c r="C236" s="93">
        <v>10</v>
      </c>
      <c r="D236" s="93">
        <v>8</v>
      </c>
      <c r="E236" s="93">
        <v>12.09</v>
      </c>
      <c r="F236" s="93">
        <v>15.428000000000001</v>
      </c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2">
      <c r="A237" s="70"/>
      <c r="B237" s="93"/>
      <c r="C237" s="93">
        <v>11</v>
      </c>
      <c r="D237" s="93">
        <v>8</v>
      </c>
      <c r="E237" s="93">
        <v>12.087</v>
      </c>
      <c r="F237" s="93">
        <v>15.132</v>
      </c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2">
      <c r="A238" s="70"/>
      <c r="B238" s="93"/>
      <c r="C238" s="93">
        <v>12</v>
      </c>
      <c r="D238" s="93">
        <v>8</v>
      </c>
      <c r="E238" s="93">
        <v>12.085000000000001</v>
      </c>
      <c r="F238" s="93">
        <v>14.832000000000001</v>
      </c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2">
      <c r="A239" s="70"/>
      <c r="B239" s="93"/>
      <c r="C239" s="93">
        <v>13</v>
      </c>
      <c r="D239" s="93">
        <v>8</v>
      </c>
      <c r="E239" s="93">
        <v>12.082000000000001</v>
      </c>
      <c r="F239" s="93">
        <v>14.528</v>
      </c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2">
      <c r="A240" s="70"/>
      <c r="B240" s="93"/>
      <c r="C240" s="93">
        <v>14</v>
      </c>
      <c r="D240" s="93">
        <v>8</v>
      </c>
      <c r="E240" s="93">
        <v>12.079000000000001</v>
      </c>
      <c r="F240" s="93">
        <v>14.22</v>
      </c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2">
      <c r="A241" s="70"/>
      <c r="B241" s="93"/>
      <c r="C241" s="93">
        <v>15</v>
      </c>
      <c r="D241" s="93">
        <v>8</v>
      </c>
      <c r="E241" s="93">
        <v>12.074999999999999</v>
      </c>
      <c r="F241" s="93">
        <v>13.909000000000001</v>
      </c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2">
      <c r="A242" s="70"/>
      <c r="B242" s="93"/>
      <c r="C242" s="93">
        <v>16</v>
      </c>
      <c r="D242" s="93">
        <v>8</v>
      </c>
      <c r="E242" s="93">
        <v>12.071999999999999</v>
      </c>
      <c r="F242" s="93">
        <v>13.593</v>
      </c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2">
      <c r="A243" s="70"/>
      <c r="B243" s="93"/>
      <c r="C243" s="93">
        <v>17</v>
      </c>
      <c r="D243" s="93">
        <v>8</v>
      </c>
      <c r="E243" s="93">
        <v>12.069000000000001</v>
      </c>
      <c r="F243" s="93">
        <v>13.275</v>
      </c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2">
      <c r="A244" s="70"/>
      <c r="B244" s="93"/>
      <c r="C244" s="93">
        <v>18</v>
      </c>
      <c r="D244" s="93">
        <v>8</v>
      </c>
      <c r="E244" s="93">
        <v>12.065</v>
      </c>
      <c r="F244" s="93">
        <v>12.952</v>
      </c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2">
      <c r="A245" s="70"/>
      <c r="B245" s="93"/>
      <c r="C245" s="93">
        <v>19</v>
      </c>
      <c r="D245" s="93">
        <v>8</v>
      </c>
      <c r="E245" s="93">
        <v>12.061</v>
      </c>
      <c r="F245" s="93">
        <v>12.625999999999999</v>
      </c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2">
      <c r="A246" s="70"/>
      <c r="B246" s="93"/>
      <c r="C246" s="93">
        <v>20</v>
      </c>
      <c r="D246" s="93">
        <v>8</v>
      </c>
      <c r="E246" s="93">
        <v>12.057</v>
      </c>
      <c r="F246" s="93">
        <v>12.297000000000001</v>
      </c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2">
      <c r="A247" s="70"/>
      <c r="B247" s="93"/>
      <c r="C247" s="93">
        <v>21</v>
      </c>
      <c r="D247" s="93">
        <v>8</v>
      </c>
      <c r="E247" s="93">
        <v>12.053000000000001</v>
      </c>
      <c r="F247" s="93">
        <v>11.965</v>
      </c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2">
      <c r="A248" s="70"/>
      <c r="B248" s="93"/>
      <c r="C248" s="93">
        <v>22</v>
      </c>
      <c r="D248" s="93">
        <v>8</v>
      </c>
      <c r="E248" s="93">
        <v>12.048999999999999</v>
      </c>
      <c r="F248" s="93">
        <v>11.63</v>
      </c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2">
      <c r="A249" s="70"/>
      <c r="B249" s="93"/>
      <c r="C249" s="93">
        <v>23</v>
      </c>
      <c r="D249" s="93">
        <v>8</v>
      </c>
      <c r="E249" s="93">
        <v>12.044</v>
      </c>
      <c r="F249" s="93">
        <v>11.291</v>
      </c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2">
      <c r="A250" s="70"/>
      <c r="B250" s="93"/>
      <c r="C250" s="93">
        <v>24</v>
      </c>
      <c r="D250" s="93">
        <v>8</v>
      </c>
      <c r="E250" s="93">
        <v>12.04</v>
      </c>
      <c r="F250" s="93">
        <v>10.949</v>
      </c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2">
      <c r="A251" s="70"/>
      <c r="B251" s="93"/>
      <c r="C251" s="93">
        <v>25</v>
      </c>
      <c r="D251" s="93">
        <v>8</v>
      </c>
      <c r="E251" s="93">
        <v>12.035</v>
      </c>
      <c r="F251" s="93">
        <v>10.605</v>
      </c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2">
      <c r="A252" s="70"/>
      <c r="B252" s="93"/>
      <c r="C252" s="93">
        <v>26</v>
      </c>
      <c r="D252" s="93">
        <v>8</v>
      </c>
      <c r="E252" s="93">
        <v>12.03</v>
      </c>
      <c r="F252" s="93">
        <v>10.257999999999999</v>
      </c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2">
      <c r="A253" s="70"/>
      <c r="B253" s="93"/>
      <c r="C253" s="93">
        <v>27</v>
      </c>
      <c r="D253" s="93">
        <v>8</v>
      </c>
      <c r="E253" s="93">
        <v>12.026</v>
      </c>
      <c r="F253" s="93">
        <v>9.9079999999999995</v>
      </c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2">
      <c r="A254" s="70"/>
      <c r="B254" s="93"/>
      <c r="C254" s="93">
        <v>28</v>
      </c>
      <c r="D254" s="93">
        <v>8</v>
      </c>
      <c r="E254" s="93">
        <v>12.021000000000001</v>
      </c>
      <c r="F254" s="93">
        <v>9.5549999999999997</v>
      </c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2">
      <c r="A255" s="70"/>
      <c r="B255" s="93"/>
      <c r="C255" s="93">
        <v>29</v>
      </c>
      <c r="D255" s="93">
        <v>8</v>
      </c>
      <c r="E255" s="93">
        <v>12.016</v>
      </c>
      <c r="F255" s="93">
        <v>9.1999999999999993</v>
      </c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2">
      <c r="A256" s="70"/>
      <c r="B256" s="93"/>
      <c r="C256" s="93">
        <v>30</v>
      </c>
      <c r="D256" s="93">
        <v>8</v>
      </c>
      <c r="E256" s="93">
        <v>12.010999999999999</v>
      </c>
      <c r="F256" s="93">
        <v>8.843</v>
      </c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2">
      <c r="A257" s="70"/>
      <c r="B257" s="93"/>
      <c r="C257" s="93">
        <v>31</v>
      </c>
      <c r="D257" s="93">
        <v>8</v>
      </c>
      <c r="E257" s="93">
        <v>12.005000000000001</v>
      </c>
      <c r="F257" s="93">
        <v>8.4830000000000005</v>
      </c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25">
      <c r="A258" s="70"/>
      <c r="B258" s="95" t="s">
        <v>8243</v>
      </c>
      <c r="C258" s="93">
        <v>1</v>
      </c>
      <c r="D258" s="93">
        <v>9</v>
      </c>
      <c r="E258" s="93">
        <v>12</v>
      </c>
      <c r="F258" s="93">
        <v>8.1210000000000004</v>
      </c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2">
      <c r="A259" s="70"/>
      <c r="B259" s="93"/>
      <c r="C259" s="93">
        <v>2</v>
      </c>
      <c r="D259" s="93">
        <v>9</v>
      </c>
      <c r="E259" s="93">
        <v>11.994999999999999</v>
      </c>
      <c r="F259" s="93">
        <v>7.7569999999999997</v>
      </c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2">
      <c r="A260" s="70"/>
      <c r="B260" s="93"/>
      <c r="C260" s="93">
        <v>3</v>
      </c>
      <c r="D260" s="93">
        <v>9</v>
      </c>
      <c r="E260" s="93">
        <v>11.989000000000001</v>
      </c>
      <c r="F260" s="93">
        <v>7.39</v>
      </c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2">
      <c r="A261" s="70"/>
      <c r="B261" s="93"/>
      <c r="C261" s="93">
        <v>4</v>
      </c>
      <c r="D261" s="93">
        <v>9</v>
      </c>
      <c r="E261" s="93">
        <v>11.984</v>
      </c>
      <c r="F261" s="93">
        <v>7.0220000000000002</v>
      </c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2">
      <c r="A262" s="70"/>
      <c r="B262" s="93"/>
      <c r="C262" s="93">
        <v>5</v>
      </c>
      <c r="D262" s="93">
        <v>9</v>
      </c>
      <c r="E262" s="93">
        <v>11.978</v>
      </c>
      <c r="F262" s="93">
        <v>6.6520000000000001</v>
      </c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2">
      <c r="A263" s="70"/>
      <c r="B263" s="93"/>
      <c r="C263" s="93">
        <v>6</v>
      </c>
      <c r="D263" s="93">
        <v>9</v>
      </c>
      <c r="E263" s="93">
        <v>11.972</v>
      </c>
      <c r="F263" s="93">
        <v>6.28</v>
      </c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2">
      <c r="A264" s="70"/>
      <c r="B264" s="93"/>
      <c r="C264" s="93">
        <v>7</v>
      </c>
      <c r="D264" s="93">
        <v>9</v>
      </c>
      <c r="E264" s="93">
        <v>11.967000000000001</v>
      </c>
      <c r="F264" s="93">
        <v>5.9059999999999997</v>
      </c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2">
      <c r="A265" s="70"/>
      <c r="B265" s="93"/>
      <c r="C265" s="93">
        <v>8</v>
      </c>
      <c r="D265" s="93">
        <v>9</v>
      </c>
      <c r="E265" s="93">
        <v>11.961</v>
      </c>
      <c r="F265" s="93">
        <v>5.53</v>
      </c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2">
      <c r="A266" s="70"/>
      <c r="B266" s="93"/>
      <c r="C266" s="93">
        <v>9</v>
      </c>
      <c r="D266" s="93">
        <v>9</v>
      </c>
      <c r="E266" s="93">
        <v>11.955</v>
      </c>
      <c r="F266" s="93">
        <v>5.1529999999999996</v>
      </c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2">
      <c r="A267" s="70"/>
      <c r="B267" s="93"/>
      <c r="C267" s="93">
        <v>10</v>
      </c>
      <c r="D267" s="93">
        <v>9</v>
      </c>
      <c r="E267" s="93">
        <v>11.949</v>
      </c>
      <c r="F267" s="93">
        <v>4.7750000000000004</v>
      </c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2">
      <c r="A268" s="70"/>
      <c r="B268" s="93"/>
      <c r="C268" s="93">
        <v>11</v>
      </c>
      <c r="D268" s="93">
        <v>9</v>
      </c>
      <c r="E268" s="93">
        <v>11.943</v>
      </c>
      <c r="F268" s="93">
        <v>4.3949999999999996</v>
      </c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2">
      <c r="A269" s="70"/>
      <c r="B269" s="93"/>
      <c r="C269" s="93">
        <v>12</v>
      </c>
      <c r="D269" s="93">
        <v>9</v>
      </c>
      <c r="E269" s="93">
        <v>11.938000000000001</v>
      </c>
      <c r="F269" s="93">
        <v>4.0140000000000002</v>
      </c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2">
      <c r="A270" s="70"/>
      <c r="B270" s="93"/>
      <c r="C270" s="93">
        <v>13</v>
      </c>
      <c r="D270" s="93">
        <v>9</v>
      </c>
      <c r="E270" s="93">
        <v>11.932</v>
      </c>
      <c r="F270" s="93">
        <v>3.6320000000000001</v>
      </c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2">
      <c r="A271" s="70"/>
      <c r="B271" s="93"/>
      <c r="C271" s="93">
        <v>14</v>
      </c>
      <c r="D271" s="93">
        <v>9</v>
      </c>
      <c r="E271" s="93">
        <v>11.926</v>
      </c>
      <c r="F271" s="93">
        <v>3.2490000000000001</v>
      </c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2">
      <c r="A272" s="70"/>
      <c r="B272" s="93"/>
      <c r="C272" s="93">
        <v>15</v>
      </c>
      <c r="D272" s="93">
        <v>9</v>
      </c>
      <c r="E272" s="93">
        <v>11.92</v>
      </c>
      <c r="F272" s="93">
        <v>2.8639999999999999</v>
      </c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2">
      <c r="A273" s="70"/>
      <c r="B273" s="93"/>
      <c r="C273" s="93">
        <v>16</v>
      </c>
      <c r="D273" s="93">
        <v>9</v>
      </c>
      <c r="E273" s="93">
        <v>11.914</v>
      </c>
      <c r="F273" s="93">
        <v>2.4790000000000001</v>
      </c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2">
      <c r="A274" s="70"/>
      <c r="B274" s="93"/>
      <c r="C274" s="93">
        <v>17</v>
      </c>
      <c r="D274" s="93">
        <v>9</v>
      </c>
      <c r="E274" s="93">
        <v>11.907999999999999</v>
      </c>
      <c r="F274" s="93">
        <v>2.093</v>
      </c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2">
      <c r="A275" s="70"/>
      <c r="B275" s="93"/>
      <c r="C275" s="93">
        <v>18</v>
      </c>
      <c r="D275" s="93">
        <v>9</v>
      </c>
      <c r="E275" s="93">
        <v>11.901999999999999</v>
      </c>
      <c r="F275" s="93">
        <v>1.706</v>
      </c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2">
      <c r="A276" s="70"/>
      <c r="B276" s="93"/>
      <c r="C276" s="93">
        <v>19</v>
      </c>
      <c r="D276" s="93">
        <v>9</v>
      </c>
      <c r="E276" s="93">
        <v>11.896000000000001</v>
      </c>
      <c r="F276" s="93">
        <v>1.319</v>
      </c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2">
      <c r="A277" s="70"/>
      <c r="B277" s="93"/>
      <c r="C277" s="93">
        <v>20</v>
      </c>
      <c r="D277" s="93">
        <v>9</v>
      </c>
      <c r="E277" s="93">
        <v>11.89</v>
      </c>
      <c r="F277" s="93">
        <v>0.93100000000000005</v>
      </c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2">
      <c r="A278" s="70"/>
      <c r="B278" s="93"/>
      <c r="C278" s="93">
        <v>21</v>
      </c>
      <c r="D278" s="93">
        <v>9</v>
      </c>
      <c r="E278" s="93">
        <v>11.884</v>
      </c>
      <c r="F278" s="93">
        <v>0.54200000000000004</v>
      </c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2">
      <c r="A279" s="70"/>
      <c r="B279" s="93"/>
      <c r="C279" s="93">
        <v>22</v>
      </c>
      <c r="D279" s="93">
        <v>9</v>
      </c>
      <c r="E279" s="93">
        <v>11.878</v>
      </c>
      <c r="F279" s="93">
        <v>0.154</v>
      </c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2">
      <c r="A280" s="70"/>
      <c r="B280" s="93"/>
      <c r="C280" s="93">
        <v>23</v>
      </c>
      <c r="D280" s="93">
        <v>9</v>
      </c>
      <c r="E280" s="93">
        <v>11.872</v>
      </c>
      <c r="F280" s="93">
        <v>-0.23499999999999999</v>
      </c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2">
      <c r="A281" s="70"/>
      <c r="B281" s="93"/>
      <c r="C281" s="93">
        <v>24</v>
      </c>
      <c r="D281" s="93">
        <v>9</v>
      </c>
      <c r="E281" s="93">
        <v>11.866</v>
      </c>
      <c r="F281" s="93">
        <v>-0.624</v>
      </c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2">
      <c r="A282" s="70"/>
      <c r="B282" s="93"/>
      <c r="C282" s="93">
        <v>25</v>
      </c>
      <c r="D282" s="93">
        <v>9</v>
      </c>
      <c r="E282" s="93">
        <v>11.861000000000001</v>
      </c>
      <c r="F282" s="93">
        <v>-1.0129999999999999</v>
      </c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2">
      <c r="A283" s="70"/>
      <c r="B283" s="93"/>
      <c r="C283" s="93">
        <v>26</v>
      </c>
      <c r="D283" s="93">
        <v>9</v>
      </c>
      <c r="E283" s="93">
        <v>11.855</v>
      </c>
      <c r="F283" s="93">
        <v>-1.403</v>
      </c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2">
      <c r="A284" s="70"/>
      <c r="B284" s="93"/>
      <c r="C284" s="93">
        <v>27</v>
      </c>
      <c r="D284" s="93">
        <v>9</v>
      </c>
      <c r="E284" s="93">
        <v>11.849</v>
      </c>
      <c r="F284" s="93">
        <v>-1.792</v>
      </c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2">
      <c r="A285" s="70"/>
      <c r="B285" s="93"/>
      <c r="C285" s="93">
        <v>28</v>
      </c>
      <c r="D285" s="93">
        <v>9</v>
      </c>
      <c r="E285" s="93">
        <v>11.843999999999999</v>
      </c>
      <c r="F285" s="93">
        <v>-2.1800000000000002</v>
      </c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2">
      <c r="A286" s="70"/>
      <c r="B286" s="93"/>
      <c r="C286" s="93">
        <v>29</v>
      </c>
      <c r="D286" s="93">
        <v>9</v>
      </c>
      <c r="E286" s="93">
        <v>11.837999999999999</v>
      </c>
      <c r="F286" s="93">
        <v>-2.569</v>
      </c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2">
      <c r="A287" s="70"/>
      <c r="B287" s="93"/>
      <c r="C287" s="93">
        <v>30</v>
      </c>
      <c r="D287" s="93">
        <v>9</v>
      </c>
      <c r="E287" s="93">
        <v>11.833</v>
      </c>
      <c r="F287" s="93">
        <v>-2.9569999999999999</v>
      </c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2">
      <c r="A288" s="70"/>
      <c r="B288" s="93"/>
      <c r="C288" s="93">
        <v>31</v>
      </c>
      <c r="D288" s="93">
        <v>9</v>
      </c>
      <c r="E288" s="93">
        <v>11.833</v>
      </c>
      <c r="F288" s="93">
        <v>-2.9569999999999999</v>
      </c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25">
      <c r="A289" s="70"/>
      <c r="B289" s="95" t="s">
        <v>8244</v>
      </c>
      <c r="C289" s="93">
        <v>1</v>
      </c>
      <c r="D289" s="93">
        <v>10</v>
      </c>
      <c r="E289" s="93">
        <v>11.827</v>
      </c>
      <c r="F289" s="93">
        <v>-3.3450000000000002</v>
      </c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2">
      <c r="A290" s="70"/>
      <c r="B290" s="93"/>
      <c r="C290" s="93">
        <v>2</v>
      </c>
      <c r="D290" s="93">
        <v>10</v>
      </c>
      <c r="E290" s="93">
        <v>11.821999999999999</v>
      </c>
      <c r="F290" s="93">
        <v>-3.7320000000000002</v>
      </c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2">
      <c r="A291" s="70"/>
      <c r="B291" s="93"/>
      <c r="C291" s="93">
        <v>3</v>
      </c>
      <c r="D291" s="93">
        <v>10</v>
      </c>
      <c r="E291" s="93">
        <v>11.816000000000001</v>
      </c>
      <c r="F291" s="93">
        <v>-4.1180000000000003</v>
      </c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2">
      <c r="A292" s="70"/>
      <c r="B292" s="93"/>
      <c r="C292" s="93">
        <v>4</v>
      </c>
      <c r="D292" s="93">
        <v>10</v>
      </c>
      <c r="E292" s="93">
        <v>11.811</v>
      </c>
      <c r="F292" s="93">
        <v>-4.5030000000000001</v>
      </c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2">
      <c r="A293" s="70"/>
      <c r="B293" s="93"/>
      <c r="C293" s="93">
        <v>5</v>
      </c>
      <c r="D293" s="93">
        <v>10</v>
      </c>
      <c r="E293" s="93">
        <v>11.805999999999999</v>
      </c>
      <c r="F293" s="93">
        <v>-4.8879999999999999</v>
      </c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2">
      <c r="A294" s="70"/>
      <c r="B294" s="93"/>
      <c r="C294" s="93">
        <v>6</v>
      </c>
      <c r="D294" s="93">
        <v>10</v>
      </c>
      <c r="E294" s="93">
        <v>11.801</v>
      </c>
      <c r="F294" s="93">
        <v>-5.2709999999999999</v>
      </c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2">
      <c r="A295" s="70"/>
      <c r="B295" s="93"/>
      <c r="C295" s="93">
        <v>7</v>
      </c>
      <c r="D295" s="93">
        <v>10</v>
      </c>
      <c r="E295" s="93">
        <v>11.795999999999999</v>
      </c>
      <c r="F295" s="93">
        <v>-5.6539999999999999</v>
      </c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2">
      <c r="A296" s="70"/>
      <c r="B296" s="93"/>
      <c r="C296" s="93">
        <v>8</v>
      </c>
      <c r="D296" s="93">
        <v>10</v>
      </c>
      <c r="E296" s="93">
        <v>11.792</v>
      </c>
      <c r="F296" s="93">
        <v>-6.0350000000000001</v>
      </c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2">
      <c r="A297" s="70"/>
      <c r="B297" s="93"/>
      <c r="C297" s="93">
        <v>9</v>
      </c>
      <c r="D297" s="93">
        <v>10</v>
      </c>
      <c r="E297" s="93">
        <v>11.787000000000001</v>
      </c>
      <c r="F297" s="93">
        <v>-6.415</v>
      </c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2">
      <c r="A298" s="70"/>
      <c r="B298" s="93"/>
      <c r="C298" s="93">
        <v>10</v>
      </c>
      <c r="D298" s="93">
        <v>10</v>
      </c>
      <c r="E298" s="93">
        <v>11.782999999999999</v>
      </c>
      <c r="F298" s="93">
        <v>-6.7930000000000001</v>
      </c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2">
      <c r="A299" s="70"/>
      <c r="B299" s="93"/>
      <c r="C299" s="93">
        <v>11</v>
      </c>
      <c r="D299" s="93">
        <v>10</v>
      </c>
      <c r="E299" s="93">
        <v>11.778</v>
      </c>
      <c r="F299" s="93">
        <v>-7.17</v>
      </c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2">
      <c r="A300" s="70"/>
      <c r="B300" s="93"/>
      <c r="C300" s="93">
        <v>12</v>
      </c>
      <c r="D300" s="93">
        <v>10</v>
      </c>
      <c r="E300" s="93">
        <v>11.773999999999999</v>
      </c>
      <c r="F300" s="93">
        <v>-7.5449999999999999</v>
      </c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2">
      <c r="A301" s="70"/>
      <c r="B301" s="93"/>
      <c r="C301" s="93">
        <v>13</v>
      </c>
      <c r="D301" s="93">
        <v>10</v>
      </c>
      <c r="E301" s="93">
        <v>11.77</v>
      </c>
      <c r="F301" s="93">
        <v>-7.9189999999999996</v>
      </c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2">
      <c r="A302" s="70"/>
      <c r="B302" s="93"/>
      <c r="C302" s="93">
        <v>14</v>
      </c>
      <c r="D302" s="93">
        <v>10</v>
      </c>
      <c r="E302" s="93">
        <v>11.766</v>
      </c>
      <c r="F302" s="93">
        <v>-8.2910000000000004</v>
      </c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2">
      <c r="A303" s="70"/>
      <c r="B303" s="93"/>
      <c r="C303" s="93">
        <v>15</v>
      </c>
      <c r="D303" s="93">
        <v>10</v>
      </c>
      <c r="E303" s="93">
        <v>11.762</v>
      </c>
      <c r="F303" s="93">
        <v>-8.6609999999999996</v>
      </c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2">
      <c r="A304" s="70"/>
      <c r="B304" s="93"/>
      <c r="C304" s="93">
        <v>16</v>
      </c>
      <c r="D304" s="93">
        <v>10</v>
      </c>
      <c r="E304" s="93">
        <v>11.759</v>
      </c>
      <c r="F304" s="93">
        <v>-9.0289999999999999</v>
      </c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2">
      <c r="A305" s="70"/>
      <c r="B305" s="93"/>
      <c r="C305" s="93">
        <v>17</v>
      </c>
      <c r="D305" s="93">
        <v>10</v>
      </c>
      <c r="E305" s="93">
        <v>11.755000000000001</v>
      </c>
      <c r="F305" s="93">
        <v>-9.3940000000000001</v>
      </c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2">
      <c r="A306" s="70"/>
      <c r="B306" s="93"/>
      <c r="C306" s="93">
        <v>18</v>
      </c>
      <c r="D306" s="93">
        <v>10</v>
      </c>
      <c r="E306" s="93">
        <v>11.752000000000001</v>
      </c>
      <c r="F306" s="93">
        <v>-9.7579999999999991</v>
      </c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2">
      <c r="A307" s="70"/>
      <c r="B307" s="93"/>
      <c r="C307" s="93">
        <v>19</v>
      </c>
      <c r="D307" s="93">
        <v>10</v>
      </c>
      <c r="E307" s="93">
        <v>11.749000000000001</v>
      </c>
      <c r="F307" s="93">
        <v>-10.119</v>
      </c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2">
      <c r="A308" s="70"/>
      <c r="B308" s="93"/>
      <c r="C308" s="93">
        <v>20</v>
      </c>
      <c r="D308" s="93">
        <v>10</v>
      </c>
      <c r="E308" s="93">
        <v>11.746</v>
      </c>
      <c r="F308" s="93">
        <v>-10.477</v>
      </c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2">
      <c r="A309" s="70"/>
      <c r="B309" s="93"/>
      <c r="C309" s="93">
        <v>21</v>
      </c>
      <c r="D309" s="93">
        <v>10</v>
      </c>
      <c r="E309" s="93">
        <v>11.743</v>
      </c>
      <c r="F309" s="93">
        <v>-10.833</v>
      </c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2">
      <c r="A310" s="70"/>
      <c r="B310" s="93"/>
      <c r="C310" s="93">
        <v>22</v>
      </c>
      <c r="D310" s="93">
        <v>10</v>
      </c>
      <c r="E310" s="93">
        <v>11.741</v>
      </c>
      <c r="F310" s="93">
        <v>-11.186999999999999</v>
      </c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2">
      <c r="A311" s="70"/>
      <c r="B311" s="93"/>
      <c r="C311" s="93">
        <v>23</v>
      </c>
      <c r="D311" s="93">
        <v>10</v>
      </c>
      <c r="E311" s="93">
        <v>11.738</v>
      </c>
      <c r="F311" s="93">
        <v>-11.537000000000001</v>
      </c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2">
      <c r="A312" s="70"/>
      <c r="B312" s="93"/>
      <c r="C312" s="93">
        <v>24</v>
      </c>
      <c r="D312" s="93">
        <v>10</v>
      </c>
      <c r="E312" s="93">
        <v>11.736000000000001</v>
      </c>
      <c r="F312" s="93">
        <v>-11.885</v>
      </c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2">
      <c r="A313" s="70"/>
      <c r="B313" s="93"/>
      <c r="C313" s="93">
        <v>25</v>
      </c>
      <c r="D313" s="93">
        <v>10</v>
      </c>
      <c r="E313" s="93">
        <v>11.734</v>
      </c>
      <c r="F313" s="93">
        <v>-12.228999999999999</v>
      </c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2">
      <c r="A314" s="70"/>
      <c r="B314" s="93"/>
      <c r="C314" s="93">
        <v>26</v>
      </c>
      <c r="D314" s="93">
        <v>10</v>
      </c>
      <c r="E314" s="93">
        <v>11.731999999999999</v>
      </c>
      <c r="F314" s="93">
        <v>-12.571</v>
      </c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2">
      <c r="A315" s="70"/>
      <c r="B315" s="93"/>
      <c r="C315" s="93">
        <v>27</v>
      </c>
      <c r="D315" s="93">
        <v>10</v>
      </c>
      <c r="E315" s="93">
        <v>11.731</v>
      </c>
      <c r="F315" s="93">
        <v>-12.909000000000001</v>
      </c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2">
      <c r="A316" s="70"/>
      <c r="B316" s="93"/>
      <c r="C316" s="93">
        <v>28</v>
      </c>
      <c r="D316" s="93">
        <v>10</v>
      </c>
      <c r="E316" s="93">
        <v>11.728999999999999</v>
      </c>
      <c r="F316" s="93">
        <v>-13.244</v>
      </c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2">
      <c r="A317" s="70"/>
      <c r="B317" s="93"/>
      <c r="C317" s="93">
        <v>29</v>
      </c>
      <c r="D317" s="93">
        <v>10</v>
      </c>
      <c r="E317" s="93">
        <v>11.728</v>
      </c>
      <c r="F317" s="93">
        <v>-13.576000000000001</v>
      </c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2">
      <c r="A318" s="70"/>
      <c r="B318" s="93"/>
      <c r="C318" s="93">
        <v>30</v>
      </c>
      <c r="D318" s="93">
        <v>10</v>
      </c>
      <c r="E318" s="93">
        <v>11.727</v>
      </c>
      <c r="F318" s="93">
        <v>-13.904</v>
      </c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2">
      <c r="A319" s="70"/>
      <c r="B319" s="93"/>
      <c r="C319" s="93">
        <v>31</v>
      </c>
      <c r="D319" s="93">
        <v>10</v>
      </c>
      <c r="E319" s="93">
        <v>11.726000000000001</v>
      </c>
      <c r="F319" s="93">
        <v>-14.228</v>
      </c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25">
      <c r="A320" s="70"/>
      <c r="B320" s="95" t="s">
        <v>8245</v>
      </c>
      <c r="C320" s="93">
        <v>1</v>
      </c>
      <c r="D320" s="93">
        <v>11</v>
      </c>
      <c r="E320" s="93">
        <v>11.726000000000001</v>
      </c>
      <c r="F320" s="93">
        <v>-14.548</v>
      </c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2">
      <c r="A321" s="70"/>
      <c r="B321" s="93"/>
      <c r="C321" s="93">
        <v>2</v>
      </c>
      <c r="D321" s="93">
        <v>11</v>
      </c>
      <c r="E321" s="93">
        <v>11.726000000000001</v>
      </c>
      <c r="F321" s="93">
        <v>-14.865</v>
      </c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2">
      <c r="A322" s="70"/>
      <c r="B322" s="93"/>
      <c r="C322" s="93">
        <v>3</v>
      </c>
      <c r="D322" s="93">
        <v>11</v>
      </c>
      <c r="E322" s="93">
        <v>11.726000000000001</v>
      </c>
      <c r="F322" s="93">
        <v>-15.177</v>
      </c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2">
      <c r="A323" s="70"/>
      <c r="B323" s="93"/>
      <c r="C323" s="93">
        <v>4</v>
      </c>
      <c r="D323" s="93">
        <v>11</v>
      </c>
      <c r="E323" s="93">
        <v>11.726000000000001</v>
      </c>
      <c r="F323" s="93">
        <v>-15.486000000000001</v>
      </c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2">
      <c r="A324" s="70"/>
      <c r="B324" s="93"/>
      <c r="C324" s="93">
        <v>5</v>
      </c>
      <c r="D324" s="93">
        <v>11</v>
      </c>
      <c r="E324" s="93">
        <v>11.726000000000001</v>
      </c>
      <c r="F324" s="93">
        <v>-15.79</v>
      </c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2">
      <c r="A325" s="70"/>
      <c r="B325" s="93"/>
      <c r="C325" s="93">
        <v>6</v>
      </c>
      <c r="D325" s="93">
        <v>11</v>
      </c>
      <c r="E325" s="93">
        <v>11.727</v>
      </c>
      <c r="F325" s="93">
        <v>-16.09</v>
      </c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2">
      <c r="A326" s="70"/>
      <c r="B326" s="93"/>
      <c r="C326" s="93">
        <v>7</v>
      </c>
      <c r="D326" s="93">
        <v>11</v>
      </c>
      <c r="E326" s="93">
        <v>11.728</v>
      </c>
      <c r="F326" s="93">
        <v>-16.385000000000002</v>
      </c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2">
      <c r="A327" s="70"/>
      <c r="B327" s="93"/>
      <c r="C327" s="93">
        <v>8</v>
      </c>
      <c r="D327" s="93">
        <v>11</v>
      </c>
      <c r="E327" s="93">
        <v>11.728999999999999</v>
      </c>
      <c r="F327" s="93">
        <v>-16.675999999999998</v>
      </c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2">
      <c r="A328" s="70"/>
      <c r="B328" s="93"/>
      <c r="C328" s="93">
        <v>9</v>
      </c>
      <c r="D328" s="93">
        <v>11</v>
      </c>
      <c r="E328" s="93">
        <v>11.73</v>
      </c>
      <c r="F328" s="93">
        <v>-16.962</v>
      </c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2">
      <c r="A329" s="70"/>
      <c r="B329" s="93"/>
      <c r="C329" s="93">
        <v>10</v>
      </c>
      <c r="D329" s="93">
        <v>11</v>
      </c>
      <c r="E329" s="93">
        <v>11.731999999999999</v>
      </c>
      <c r="F329" s="93">
        <v>-17.242999999999999</v>
      </c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2">
      <c r="A330" s="70"/>
      <c r="B330" s="93"/>
      <c r="C330" s="93">
        <v>11</v>
      </c>
      <c r="D330" s="93">
        <v>11</v>
      </c>
      <c r="E330" s="93">
        <v>11.733000000000001</v>
      </c>
      <c r="F330" s="93">
        <v>-17.518999999999998</v>
      </c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2">
      <c r="A331" s="70"/>
      <c r="B331" s="93"/>
      <c r="C331" s="93">
        <v>12</v>
      </c>
      <c r="D331" s="93">
        <v>11</v>
      </c>
      <c r="E331" s="93">
        <v>11.734999999999999</v>
      </c>
      <c r="F331" s="93">
        <v>-17.79</v>
      </c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2">
      <c r="A332" s="70"/>
      <c r="B332" s="93"/>
      <c r="C332" s="93">
        <v>13</v>
      </c>
      <c r="D332" s="93">
        <v>11</v>
      </c>
      <c r="E332" s="93">
        <v>11.738</v>
      </c>
      <c r="F332" s="93">
        <v>-18.056999999999999</v>
      </c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2">
      <c r="A333" s="70"/>
      <c r="B333" s="93"/>
      <c r="C333" s="93">
        <v>14</v>
      </c>
      <c r="D333" s="93">
        <v>11</v>
      </c>
      <c r="E333" s="93">
        <v>11.74</v>
      </c>
      <c r="F333" s="93">
        <v>-18.317</v>
      </c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2">
      <c r="A334" s="70"/>
      <c r="B334" s="93"/>
      <c r="C334" s="93">
        <v>15</v>
      </c>
      <c r="D334" s="93">
        <v>11</v>
      </c>
      <c r="E334" s="93">
        <v>11.743</v>
      </c>
      <c r="F334" s="93">
        <v>-18.573</v>
      </c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2">
      <c r="A335" s="70"/>
      <c r="B335" s="93"/>
      <c r="C335" s="93">
        <v>16</v>
      </c>
      <c r="D335" s="93">
        <v>11</v>
      </c>
      <c r="E335" s="93">
        <v>11.746</v>
      </c>
      <c r="F335" s="93">
        <v>-18.823</v>
      </c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2">
      <c r="A336" s="70"/>
      <c r="B336" s="93"/>
      <c r="C336" s="93">
        <v>17</v>
      </c>
      <c r="D336" s="93">
        <v>11</v>
      </c>
      <c r="E336" s="93">
        <v>11.749000000000001</v>
      </c>
      <c r="F336" s="93">
        <v>-19.068000000000001</v>
      </c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2">
      <c r="A337" s="70"/>
      <c r="B337" s="93"/>
      <c r="C337" s="93">
        <v>18</v>
      </c>
      <c r="D337" s="93">
        <v>11</v>
      </c>
      <c r="E337" s="93">
        <v>11.752000000000001</v>
      </c>
      <c r="F337" s="93">
        <v>-19.306999999999999</v>
      </c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2">
      <c r="A338" s="70"/>
      <c r="B338" s="93"/>
      <c r="C338" s="93">
        <v>19</v>
      </c>
      <c r="D338" s="93">
        <v>11</v>
      </c>
      <c r="E338" s="93">
        <v>11.756</v>
      </c>
      <c r="F338" s="93">
        <v>-19.54</v>
      </c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2">
      <c r="A339" s="70"/>
      <c r="B339" s="93"/>
      <c r="C339" s="93">
        <v>20</v>
      </c>
      <c r="D339" s="93">
        <v>11</v>
      </c>
      <c r="E339" s="93">
        <v>11.76</v>
      </c>
      <c r="F339" s="93">
        <v>-19.766999999999999</v>
      </c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2">
      <c r="A340" s="70"/>
      <c r="B340" s="93"/>
      <c r="C340" s="93">
        <v>21</v>
      </c>
      <c r="D340" s="93">
        <v>11</v>
      </c>
      <c r="E340" s="93">
        <v>11.763999999999999</v>
      </c>
      <c r="F340" s="93">
        <v>-19.988</v>
      </c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2">
      <c r="A341" s="70"/>
      <c r="B341" s="93"/>
      <c r="C341" s="93">
        <v>22</v>
      </c>
      <c r="D341" s="93">
        <v>11</v>
      </c>
      <c r="E341" s="93">
        <v>11.768000000000001</v>
      </c>
      <c r="F341" s="93">
        <v>-20.202999999999999</v>
      </c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2">
      <c r="A342" s="70"/>
      <c r="B342" s="93"/>
      <c r="C342" s="93">
        <v>23</v>
      </c>
      <c r="D342" s="93">
        <v>11</v>
      </c>
      <c r="E342" s="93">
        <v>11.773</v>
      </c>
      <c r="F342" s="93">
        <v>-20.411999999999999</v>
      </c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2">
      <c r="A343" s="70"/>
      <c r="B343" s="93"/>
      <c r="C343" s="93">
        <v>24</v>
      </c>
      <c r="D343" s="93">
        <v>11</v>
      </c>
      <c r="E343" s="93">
        <v>11.778</v>
      </c>
      <c r="F343" s="93">
        <v>-20.614999999999998</v>
      </c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2">
      <c r="A344" s="70"/>
      <c r="B344" s="93"/>
      <c r="C344" s="93">
        <v>25</v>
      </c>
      <c r="D344" s="93">
        <v>11</v>
      </c>
      <c r="E344" s="93">
        <v>11.782999999999999</v>
      </c>
      <c r="F344" s="93">
        <v>-20.811</v>
      </c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2">
      <c r="A345" s="70"/>
      <c r="B345" s="93"/>
      <c r="C345" s="93">
        <v>26</v>
      </c>
      <c r="D345" s="93">
        <v>11</v>
      </c>
      <c r="E345" s="93">
        <v>11.788</v>
      </c>
      <c r="F345" s="93">
        <v>-21.001000000000001</v>
      </c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2">
      <c r="A346" s="70"/>
      <c r="B346" s="93"/>
      <c r="C346" s="93">
        <v>27</v>
      </c>
      <c r="D346" s="93">
        <v>11</v>
      </c>
      <c r="E346" s="93">
        <v>11.792999999999999</v>
      </c>
      <c r="F346" s="93">
        <v>-21.184000000000001</v>
      </c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2">
      <c r="A347" s="70"/>
      <c r="B347" s="93"/>
      <c r="C347" s="93">
        <v>28</v>
      </c>
      <c r="D347" s="93">
        <v>11</v>
      </c>
      <c r="E347" s="93">
        <v>11.798999999999999</v>
      </c>
      <c r="F347" s="93">
        <v>-21.361000000000001</v>
      </c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2">
      <c r="A348" s="70"/>
      <c r="B348" s="93"/>
      <c r="C348" s="93">
        <v>29</v>
      </c>
      <c r="D348" s="93">
        <v>11</v>
      </c>
      <c r="E348" s="93">
        <v>11.805</v>
      </c>
      <c r="F348" s="93">
        <v>-21.530999999999999</v>
      </c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2">
      <c r="A349" s="70"/>
      <c r="B349" s="93"/>
      <c r="C349" s="93">
        <v>30</v>
      </c>
      <c r="D349" s="93">
        <v>11</v>
      </c>
      <c r="E349" s="93">
        <v>11.811</v>
      </c>
      <c r="F349" s="93">
        <v>-21.693999999999999</v>
      </c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2">
      <c r="A350" s="70"/>
      <c r="B350" s="93"/>
      <c r="C350" s="93">
        <v>31</v>
      </c>
      <c r="D350" s="93">
        <v>11</v>
      </c>
      <c r="E350" s="93">
        <v>11.811</v>
      </c>
      <c r="F350" s="93">
        <v>-21.693999999999999</v>
      </c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25">
      <c r="A351" s="70"/>
      <c r="B351" s="95" t="s">
        <v>8246</v>
      </c>
      <c r="C351" s="93">
        <v>1</v>
      </c>
      <c r="D351" s="93">
        <v>12</v>
      </c>
      <c r="E351" s="93">
        <v>11.817</v>
      </c>
      <c r="F351" s="93">
        <v>-21.850999999999999</v>
      </c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2">
      <c r="A352" s="70"/>
      <c r="B352" s="93"/>
      <c r="C352" s="93">
        <v>2</v>
      </c>
      <c r="D352" s="93">
        <v>12</v>
      </c>
      <c r="E352" s="93">
        <v>11.823</v>
      </c>
      <c r="F352" s="93">
        <v>-22</v>
      </c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2">
      <c r="A353" s="70"/>
      <c r="B353" s="93"/>
      <c r="C353" s="93">
        <v>3</v>
      </c>
      <c r="D353" s="93">
        <v>12</v>
      </c>
      <c r="E353" s="93">
        <v>11.83</v>
      </c>
      <c r="F353" s="93">
        <v>-22.141999999999999</v>
      </c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2">
      <c r="A354" s="70"/>
      <c r="B354" s="93"/>
      <c r="C354" s="93">
        <v>4</v>
      </c>
      <c r="D354" s="93">
        <v>12</v>
      </c>
      <c r="E354" s="93">
        <v>11.836</v>
      </c>
      <c r="F354" s="93">
        <v>-22.277000000000001</v>
      </c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2">
      <c r="A355" s="70"/>
      <c r="B355" s="93"/>
      <c r="C355" s="93">
        <v>5</v>
      </c>
      <c r="D355" s="93">
        <v>12</v>
      </c>
      <c r="E355" s="93">
        <v>11.843</v>
      </c>
      <c r="F355" s="93">
        <v>-22.405000000000001</v>
      </c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2">
      <c r="A356" s="70"/>
      <c r="B356" s="93"/>
      <c r="C356" s="93">
        <v>6</v>
      </c>
      <c r="D356" s="93">
        <v>12</v>
      </c>
      <c r="E356" s="93">
        <v>11.85</v>
      </c>
      <c r="F356" s="93">
        <v>-22.524999999999999</v>
      </c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2">
      <c r="A357" s="70"/>
      <c r="B357" s="93"/>
      <c r="C357" s="93">
        <v>7</v>
      </c>
      <c r="D357" s="93">
        <v>12</v>
      </c>
      <c r="E357" s="93">
        <v>11.856999999999999</v>
      </c>
      <c r="F357" s="93">
        <v>-22.638999999999999</v>
      </c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2">
      <c r="A358" s="70"/>
      <c r="B358" s="93"/>
      <c r="C358" s="93">
        <v>8</v>
      </c>
      <c r="D358" s="93">
        <v>12</v>
      </c>
      <c r="E358" s="93">
        <v>11.865</v>
      </c>
      <c r="F358" s="93">
        <v>-22.745000000000001</v>
      </c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2">
      <c r="A359" s="70"/>
      <c r="B359" s="93"/>
      <c r="C359" s="93">
        <v>9</v>
      </c>
      <c r="D359" s="93">
        <v>12</v>
      </c>
      <c r="E359" s="93">
        <v>11.872</v>
      </c>
      <c r="F359" s="93">
        <v>-22.843</v>
      </c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2">
      <c r="A360" s="70"/>
      <c r="B360" s="93"/>
      <c r="C360" s="93">
        <v>10</v>
      </c>
      <c r="D360" s="93">
        <v>12</v>
      </c>
      <c r="E360" s="93">
        <v>11.879</v>
      </c>
      <c r="F360" s="93">
        <v>-22.934000000000001</v>
      </c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2">
      <c r="A361" s="70"/>
      <c r="B361" s="93"/>
      <c r="C361" s="93">
        <v>11</v>
      </c>
      <c r="D361" s="93">
        <v>12</v>
      </c>
      <c r="E361" s="93">
        <v>11.887</v>
      </c>
      <c r="F361" s="93">
        <v>-23.018000000000001</v>
      </c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2">
      <c r="A362" s="70"/>
      <c r="B362" s="93"/>
      <c r="C362" s="93">
        <v>12</v>
      </c>
      <c r="D362" s="93">
        <v>12</v>
      </c>
      <c r="E362" s="93">
        <v>11.895</v>
      </c>
      <c r="F362" s="93">
        <v>-23.094000000000001</v>
      </c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2">
      <c r="A363" s="70"/>
      <c r="B363" s="93"/>
      <c r="C363" s="93">
        <v>13</v>
      </c>
      <c r="D363" s="93">
        <v>12</v>
      </c>
      <c r="E363" s="93">
        <v>11.903</v>
      </c>
      <c r="F363" s="93">
        <v>-23.161999999999999</v>
      </c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2">
      <c r="A364" s="70"/>
      <c r="B364" s="93"/>
      <c r="C364" s="93">
        <v>14</v>
      </c>
      <c r="D364" s="93">
        <v>12</v>
      </c>
      <c r="E364" s="93">
        <v>11.911</v>
      </c>
      <c r="F364" s="93">
        <v>-23.222000000000001</v>
      </c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2">
      <c r="A365" s="70"/>
      <c r="B365" s="93"/>
      <c r="C365" s="93">
        <v>15</v>
      </c>
      <c r="D365" s="93">
        <v>12</v>
      </c>
      <c r="E365" s="93">
        <v>11.919</v>
      </c>
      <c r="F365" s="93">
        <v>-23.274999999999999</v>
      </c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2">
      <c r="A366" s="70"/>
      <c r="B366" s="93"/>
      <c r="C366" s="93">
        <v>16</v>
      </c>
      <c r="D366" s="93">
        <v>12</v>
      </c>
      <c r="E366" s="93">
        <v>11.927</v>
      </c>
      <c r="F366" s="93">
        <v>-23.32</v>
      </c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2">
      <c r="A367" s="70"/>
      <c r="B367" s="93"/>
      <c r="C367" s="93">
        <v>17</v>
      </c>
      <c r="D367" s="93">
        <v>12</v>
      </c>
      <c r="E367" s="93">
        <v>11.935</v>
      </c>
      <c r="F367" s="93">
        <v>-23.358000000000001</v>
      </c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2">
      <c r="A368" s="70"/>
      <c r="B368" s="93"/>
      <c r="C368" s="93">
        <v>18</v>
      </c>
      <c r="D368" s="93">
        <v>12</v>
      </c>
      <c r="E368" s="93">
        <v>11.943</v>
      </c>
      <c r="F368" s="93">
        <v>-23.387</v>
      </c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2">
      <c r="A369" s="70"/>
      <c r="B369" s="93"/>
      <c r="C369" s="93">
        <v>19</v>
      </c>
      <c r="D369" s="93">
        <v>12</v>
      </c>
      <c r="E369" s="93">
        <v>11.951000000000001</v>
      </c>
      <c r="F369" s="93">
        <v>-23.408999999999999</v>
      </c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2">
      <c r="A370" s="70"/>
      <c r="B370" s="93"/>
      <c r="C370" s="93">
        <v>20</v>
      </c>
      <c r="D370" s="93">
        <v>12</v>
      </c>
      <c r="E370" s="93">
        <v>11.959</v>
      </c>
      <c r="F370" s="93">
        <v>-23.422999999999998</v>
      </c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2">
      <c r="A371" s="70"/>
      <c r="B371" s="93"/>
      <c r="C371" s="93">
        <v>21</v>
      </c>
      <c r="D371" s="93">
        <v>12</v>
      </c>
      <c r="E371" s="93">
        <v>11.968</v>
      </c>
      <c r="F371" s="93">
        <v>-23.428999999999998</v>
      </c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2">
      <c r="A372" s="70"/>
      <c r="B372" s="93"/>
      <c r="C372" s="93">
        <v>22</v>
      </c>
      <c r="D372" s="93">
        <v>12</v>
      </c>
      <c r="E372" s="93">
        <v>11.976000000000001</v>
      </c>
      <c r="F372" s="93">
        <v>-23.427</v>
      </c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2">
      <c r="A373" s="70"/>
      <c r="B373" s="93"/>
      <c r="C373" s="93">
        <v>23</v>
      </c>
      <c r="D373" s="93">
        <v>12</v>
      </c>
      <c r="E373" s="93">
        <v>11.984</v>
      </c>
      <c r="F373" s="93">
        <v>-23.417000000000002</v>
      </c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2">
      <c r="A374" s="70"/>
      <c r="B374" s="93"/>
      <c r="C374" s="93">
        <v>24</v>
      </c>
      <c r="D374" s="93">
        <v>12</v>
      </c>
      <c r="E374" s="93">
        <v>11.992000000000001</v>
      </c>
      <c r="F374" s="93">
        <v>-23.4</v>
      </c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2">
      <c r="A375" s="70"/>
      <c r="B375" s="93"/>
      <c r="C375" s="93">
        <v>25</v>
      </c>
      <c r="D375" s="93">
        <v>12</v>
      </c>
      <c r="E375" s="93">
        <v>12.000999999999999</v>
      </c>
      <c r="F375" s="93">
        <v>-23.375</v>
      </c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2">
      <c r="A376" s="70"/>
      <c r="B376" s="93"/>
      <c r="C376" s="93">
        <v>26</v>
      </c>
      <c r="D376" s="93">
        <v>12</v>
      </c>
      <c r="E376" s="93">
        <v>12.009</v>
      </c>
      <c r="F376" s="93">
        <v>-23.341999999999999</v>
      </c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2">
      <c r="A377" s="70"/>
      <c r="B377" s="93"/>
      <c r="C377" s="93">
        <v>27</v>
      </c>
      <c r="D377" s="93">
        <v>12</v>
      </c>
      <c r="E377" s="93">
        <v>12.016999999999999</v>
      </c>
      <c r="F377" s="93">
        <v>-23.300999999999998</v>
      </c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2">
      <c r="A378" s="70"/>
      <c r="B378" s="93"/>
      <c r="C378" s="93">
        <v>28</v>
      </c>
      <c r="D378" s="93">
        <v>12</v>
      </c>
      <c r="E378" s="93">
        <v>12.025</v>
      </c>
      <c r="F378" s="93">
        <v>-23.251999999999999</v>
      </c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2">
      <c r="A379" s="70"/>
      <c r="B379" s="93"/>
      <c r="C379" s="93">
        <v>29</v>
      </c>
      <c r="D379" s="93">
        <v>12</v>
      </c>
      <c r="E379" s="93">
        <v>12.032999999999999</v>
      </c>
      <c r="F379" s="93">
        <v>-23.195</v>
      </c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2">
      <c r="A380" s="70"/>
      <c r="B380" s="93"/>
      <c r="C380" s="93">
        <v>30</v>
      </c>
      <c r="D380" s="93">
        <v>12</v>
      </c>
      <c r="E380" s="93">
        <v>12.041</v>
      </c>
      <c r="F380" s="93">
        <v>-23.131</v>
      </c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2">
      <c r="A381" s="70"/>
      <c r="B381" s="93"/>
      <c r="C381" s="93">
        <v>31</v>
      </c>
      <c r="D381" s="93">
        <v>12</v>
      </c>
      <c r="E381" s="93">
        <v>12.048999999999999</v>
      </c>
      <c r="F381" s="93">
        <v>-23.059000000000001</v>
      </c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2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2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2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2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2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2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2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2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2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2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2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2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2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2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2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2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2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2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2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2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2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2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2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2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2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2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2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2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2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2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2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2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2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2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2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2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2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2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2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2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2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2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2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2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2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2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2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2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2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2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2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2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2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2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2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2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2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2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2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2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2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2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2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2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2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2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2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2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2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2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2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2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2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2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2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2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2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2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2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2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2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2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2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2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2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2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2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2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2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2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2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2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2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2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2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2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2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2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2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2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2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2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2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2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2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2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2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2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2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2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2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2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2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2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2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2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2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2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2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2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2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2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2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2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2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2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2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2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2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2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2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2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2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2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2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2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2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2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2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2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2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2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2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2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2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2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2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2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2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2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2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2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2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2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2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2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2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2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2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2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2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2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2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2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2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2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2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2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2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2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2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2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2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2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2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2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2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2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2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2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2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2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2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2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2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2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2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2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2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2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2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2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2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2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2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2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2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2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2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2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2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2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2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2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2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2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2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2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2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2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2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2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2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2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2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2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2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2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2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2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2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2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2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2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2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2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2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2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2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2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2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2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2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2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2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2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2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2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2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2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2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2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2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2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2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2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2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2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2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2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2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2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2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2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2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2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2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2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2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2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2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2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2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2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2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2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2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2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2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2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2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2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2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2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2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2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2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2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2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2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2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2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2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2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2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2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2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2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2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2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2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2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2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2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2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2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2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2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2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2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2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2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2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2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2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2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2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2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2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2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2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2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2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2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2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2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2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2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2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2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2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2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2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2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2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2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2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2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2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2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2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2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2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2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2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2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2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2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2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2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2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2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2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2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2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2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2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2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2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2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2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2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2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2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2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2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2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2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2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2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2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2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2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2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2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2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2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2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2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2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2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2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2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2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2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2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2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2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2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2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2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2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2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2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2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2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2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2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2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2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2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2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2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2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2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2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2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2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2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2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2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2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2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2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2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2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2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2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2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2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2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2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2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2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2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2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2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2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2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2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2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2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2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2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2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2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2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2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2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2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2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2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2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2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2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2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2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2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2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2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2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2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2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2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2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2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2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2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2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2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2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2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2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2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2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2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2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2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2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2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2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2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2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2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2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2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2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2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2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2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2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2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2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2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2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2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2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2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2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2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2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2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2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2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2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2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2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2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2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2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2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2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2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2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2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2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2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2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2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2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2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2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2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2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2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2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2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2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2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2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2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2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2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2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2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2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2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2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2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2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2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2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2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2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2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2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2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2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2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2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2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2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2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2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2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2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2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2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2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2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2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2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2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2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2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2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2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2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2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2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2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2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2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2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2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2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2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pageMargins left="0.75" right="0.75" top="1" bottom="1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I268"/>
  <sheetViews>
    <sheetView topLeftCell="FE92" workbookViewId="0">
      <selection activeCell="FE97" sqref="FE97"/>
    </sheetView>
  </sheetViews>
  <sheetFormatPr defaultColWidth="14.3515625" defaultRowHeight="15" customHeight="1" x14ac:dyDescent="0.2"/>
  <cols>
    <col min="1" max="1" width="8.875" style="90" customWidth="1"/>
    <col min="2" max="2" width="7.83984375" style="90" customWidth="1"/>
    <col min="3" max="3" width="6.5078125" style="90" customWidth="1"/>
    <col min="4" max="4" width="7.54296875" style="90" customWidth="1"/>
    <col min="5" max="5" width="7.83984375" style="90" customWidth="1"/>
    <col min="6" max="6" width="13.46484375" style="90" customWidth="1"/>
    <col min="7" max="7" width="14.0546875" style="90" customWidth="1"/>
    <col min="8" max="8" width="6.359375" style="90" customWidth="1"/>
    <col min="9" max="9" width="10.20703125" style="90" customWidth="1"/>
    <col min="10" max="10" width="8.43359375" style="90" customWidth="1"/>
    <col min="11" max="11" width="6.359375" style="90" customWidth="1"/>
    <col min="12" max="12" width="5.76953125" style="90" customWidth="1"/>
    <col min="13" max="13" width="8.875" style="90" customWidth="1"/>
    <col min="14" max="14" width="7.83984375" style="90" customWidth="1"/>
    <col min="15" max="15" width="6.5078125" style="90" customWidth="1"/>
    <col min="16" max="16" width="7.54296875" style="90" customWidth="1"/>
    <col min="17" max="17" width="7.83984375" style="90" customWidth="1"/>
    <col min="18" max="18" width="13.46484375" style="90" customWidth="1"/>
    <col min="19" max="19" width="14.0546875" style="90" customWidth="1"/>
    <col min="20" max="20" width="6.359375" style="90" customWidth="1"/>
    <col min="21" max="21" width="10.20703125" style="90" customWidth="1"/>
    <col min="22" max="22" width="8.43359375" style="90" customWidth="1"/>
    <col min="23" max="23" width="9.765625" style="90" customWidth="1"/>
    <col min="24" max="24" width="5.47265625" style="90" customWidth="1"/>
    <col min="25" max="25" width="8.875" style="90" customWidth="1"/>
    <col min="26" max="26" width="7.83984375" style="90" customWidth="1"/>
    <col min="27" max="27" width="6.5078125" style="90" customWidth="1"/>
    <col min="28" max="28" width="7.54296875" style="90" customWidth="1"/>
    <col min="29" max="29" width="7.83984375" style="90" customWidth="1"/>
    <col min="30" max="30" width="13.46484375" style="90" customWidth="1"/>
    <col min="31" max="31" width="14.0546875" style="90" customWidth="1"/>
    <col min="32" max="32" width="6.359375" style="90" customWidth="1"/>
    <col min="33" max="33" width="10.20703125" style="90" customWidth="1"/>
    <col min="34" max="34" width="8.43359375" style="90" customWidth="1"/>
    <col min="35" max="35" width="6.359375" style="90" customWidth="1"/>
    <col min="36" max="36" width="5.32421875" style="90" customWidth="1"/>
    <col min="37" max="37" width="8.875" style="90" customWidth="1"/>
    <col min="38" max="38" width="7.83984375" style="90" customWidth="1"/>
    <col min="39" max="39" width="6.5078125" style="90" customWidth="1"/>
    <col min="40" max="40" width="6.359375" style="90" customWidth="1"/>
    <col min="41" max="41" width="7.83984375" style="90" customWidth="1"/>
    <col min="42" max="42" width="13.46484375" style="90" customWidth="1"/>
    <col min="43" max="43" width="14.0546875" style="90" customWidth="1"/>
    <col min="44" max="44" width="6.359375" style="90" customWidth="1"/>
    <col min="45" max="45" width="10.20703125" style="90" customWidth="1"/>
    <col min="46" max="46" width="8.43359375" style="90" customWidth="1"/>
    <col min="47" max="47" width="9.765625" style="90" customWidth="1"/>
    <col min="48" max="48" width="4.5859375" style="90" customWidth="1"/>
    <col min="49" max="49" width="8.875" style="90" customWidth="1"/>
    <col min="50" max="50" width="7.83984375" style="90" customWidth="1"/>
    <col min="51" max="51" width="6.5078125" style="90" customWidth="1"/>
    <col min="52" max="52" width="7.54296875" style="90" customWidth="1"/>
    <col min="53" max="53" width="7.83984375" style="90" customWidth="1"/>
    <col min="54" max="54" width="13.46484375" style="90" customWidth="1"/>
    <col min="55" max="55" width="14.0546875" style="90" customWidth="1"/>
    <col min="56" max="56" width="6.359375" style="90" customWidth="1"/>
    <col min="57" max="57" width="10.20703125" style="90" customWidth="1"/>
    <col min="58" max="58" width="8.43359375" style="90" customWidth="1"/>
    <col min="59" max="59" width="6.359375" style="90" customWidth="1"/>
    <col min="60" max="60" width="5.47265625" style="90" customWidth="1"/>
    <col min="61" max="61" width="8.875" style="90" customWidth="1"/>
    <col min="62" max="62" width="7.83984375" style="90" customWidth="1"/>
    <col min="63" max="63" width="6.5078125" style="90" customWidth="1"/>
    <col min="64" max="64" width="7.54296875" style="90" customWidth="1"/>
    <col min="65" max="65" width="7.83984375" style="90" customWidth="1"/>
    <col min="66" max="66" width="13.46484375" style="90" customWidth="1"/>
    <col min="67" max="67" width="14.0546875" style="90" customWidth="1"/>
    <col min="68" max="68" width="6.359375" style="90" customWidth="1"/>
    <col min="69" max="69" width="10.20703125" style="90" customWidth="1"/>
    <col min="70" max="70" width="8.43359375" style="90" customWidth="1"/>
    <col min="71" max="71" width="6.359375" style="90" customWidth="1"/>
    <col min="72" max="72" width="5.76953125" style="90" customWidth="1"/>
    <col min="73" max="73" width="8.875" style="90" customWidth="1"/>
    <col min="74" max="74" width="7.83984375" style="90" customWidth="1"/>
    <col min="75" max="75" width="6.5078125" style="90" customWidth="1"/>
    <col min="76" max="76" width="7.54296875" style="90" customWidth="1"/>
    <col min="77" max="77" width="7.83984375" style="90" customWidth="1"/>
    <col min="78" max="78" width="13.46484375" style="90" customWidth="1"/>
    <col min="79" max="79" width="14.0546875" style="90" customWidth="1"/>
    <col min="80" max="80" width="6.359375" style="90" customWidth="1"/>
    <col min="81" max="81" width="10.20703125" style="90" customWidth="1"/>
    <col min="82" max="82" width="8.43359375" style="90" customWidth="1"/>
    <col min="83" max="83" width="9.765625" style="90" customWidth="1"/>
    <col min="84" max="84" width="4.8828125" style="90" customWidth="1"/>
    <col min="85" max="85" width="8.875" style="90" customWidth="1"/>
    <col min="86" max="86" width="7.83984375" style="90" customWidth="1"/>
    <col min="87" max="87" width="6.5078125" style="90" customWidth="1"/>
    <col min="88" max="88" width="7.54296875" style="90" customWidth="1"/>
    <col min="89" max="89" width="7.83984375" style="90" customWidth="1"/>
    <col min="90" max="90" width="13.46484375" style="90" customWidth="1"/>
    <col min="91" max="91" width="14.0546875" style="90" customWidth="1"/>
    <col min="92" max="92" width="6.359375" style="90" customWidth="1"/>
    <col min="93" max="93" width="10.20703125" style="90" customWidth="1"/>
    <col min="94" max="94" width="8.43359375" style="90" customWidth="1"/>
    <col min="95" max="95" width="6.359375" style="90" customWidth="1"/>
    <col min="96" max="96" width="4.140625" style="90" customWidth="1"/>
    <col min="97" max="97" width="8.875" style="90" customWidth="1"/>
    <col min="98" max="98" width="7.83984375" style="90" customWidth="1"/>
    <col min="99" max="99" width="6.5078125" style="90" customWidth="1"/>
    <col min="100" max="100" width="7.54296875" style="90" customWidth="1"/>
    <col min="101" max="101" width="7.83984375" style="90" customWidth="1"/>
    <col min="102" max="102" width="13.46484375" style="90" customWidth="1"/>
    <col min="103" max="103" width="14.0546875" style="90" customWidth="1"/>
    <col min="104" max="104" width="6.359375" style="90" customWidth="1"/>
    <col min="105" max="105" width="10.20703125" style="90" customWidth="1"/>
    <col min="106" max="106" width="8.43359375" style="90" customWidth="1"/>
    <col min="107" max="107" width="9.765625" style="90" customWidth="1"/>
    <col min="108" max="108" width="5.32421875" style="90" customWidth="1"/>
    <col min="109" max="109" width="8.875" style="90" customWidth="1"/>
    <col min="110" max="110" width="7.83984375" style="90" customWidth="1"/>
    <col min="111" max="111" width="6.5078125" style="90" customWidth="1"/>
    <col min="112" max="112" width="7.54296875" style="90" customWidth="1"/>
    <col min="113" max="113" width="7.83984375" style="90" customWidth="1"/>
    <col min="114" max="114" width="13.46484375" style="90" customWidth="1"/>
    <col min="115" max="115" width="14.0546875" style="90" customWidth="1"/>
    <col min="116" max="116" width="6.359375" style="90" customWidth="1"/>
    <col min="117" max="117" width="10.20703125" style="90" customWidth="1"/>
    <col min="118" max="118" width="8.43359375" style="90" customWidth="1"/>
    <col min="119" max="119" width="6.359375" style="90" customWidth="1"/>
    <col min="120" max="120" width="5.32421875" style="90" customWidth="1"/>
    <col min="121" max="121" width="8.875" style="90" customWidth="1"/>
    <col min="122" max="122" width="7.83984375" style="90" customWidth="1"/>
    <col min="123" max="123" width="6.5078125" style="90" customWidth="1"/>
    <col min="124" max="124" width="7.54296875" style="90" customWidth="1"/>
    <col min="125" max="125" width="7.83984375" style="90" customWidth="1"/>
    <col min="126" max="126" width="13.46484375" style="90" customWidth="1"/>
    <col min="127" max="127" width="14.0546875" style="90" customWidth="1"/>
    <col min="128" max="128" width="6.359375" style="90" customWidth="1"/>
    <col min="129" max="129" width="10.20703125" style="90" customWidth="1"/>
    <col min="130" max="130" width="8.43359375" style="90" customWidth="1"/>
    <col min="131" max="131" width="9.765625" style="90" customWidth="1"/>
    <col min="132" max="132" width="6.06640625" style="90" customWidth="1"/>
    <col min="133" max="133" width="8.875" style="90" customWidth="1"/>
    <col min="134" max="134" width="7.83984375" style="90" customWidth="1"/>
    <col min="135" max="135" width="6.5078125" style="90" customWidth="1"/>
    <col min="136" max="136" width="7.54296875" style="90" customWidth="1"/>
    <col min="137" max="137" width="7.83984375" style="90" customWidth="1"/>
    <col min="138" max="138" width="13.46484375" style="90" customWidth="1"/>
    <col min="139" max="139" width="14.0546875" style="90" customWidth="1"/>
    <col min="140" max="140" width="6.359375" style="90" customWidth="1"/>
    <col min="141" max="141" width="10.20703125" style="90" customWidth="1"/>
    <col min="142" max="142" width="8.43359375" style="90" customWidth="1"/>
    <col min="143" max="143" width="6.359375" style="90" customWidth="1"/>
    <col min="144" max="144" width="5.47265625" style="90" customWidth="1"/>
    <col min="145" max="145" width="7.83984375" style="90" customWidth="1"/>
    <col min="146" max="146" width="6.21484375" style="90" customWidth="1"/>
    <col min="147" max="148" width="14.6484375" style="90" customWidth="1"/>
    <col min="149" max="149" width="6.359375" style="90" customWidth="1"/>
    <col min="150" max="150" width="7.83984375" style="90" customWidth="1"/>
    <col min="151" max="151" width="6.359375" style="90" customWidth="1"/>
    <col min="152" max="152" width="7.83984375" style="90" customWidth="1"/>
    <col min="153" max="153" width="9.3203125" style="90" customWidth="1"/>
    <col min="154" max="154" width="7.25" style="90" customWidth="1"/>
    <col min="155" max="155" width="9.3203125" style="90" customWidth="1"/>
    <col min="156" max="156" width="7.25" style="90" customWidth="1"/>
    <col min="157" max="157" width="9.3203125" style="90" customWidth="1"/>
    <col min="158" max="158" width="9.0234375" style="90" customWidth="1"/>
    <col min="159" max="159" width="9.3203125" style="90" customWidth="1"/>
    <col min="160" max="160" width="7.25" style="90" customWidth="1"/>
    <col min="161" max="161" width="9.3203125" style="90" customWidth="1"/>
    <col min="162" max="162" width="7.25" style="90" customWidth="1"/>
    <col min="163" max="163" width="7.83984375" style="90" customWidth="1"/>
    <col min="164" max="164" width="6.65625" style="90" customWidth="1"/>
    <col min="165" max="166" width="6.359375" style="90" customWidth="1"/>
    <col min="167" max="167" width="8.43359375" style="90" customWidth="1"/>
    <col min="168" max="168" width="7.83984375" style="90" customWidth="1"/>
    <col min="169" max="170" width="14.6484375" style="90" customWidth="1"/>
    <col min="171" max="171" width="6.359375" style="90" customWidth="1"/>
    <col min="172" max="172" width="7.83984375" style="90" customWidth="1"/>
    <col min="173" max="173" width="6.359375" style="90" customWidth="1"/>
    <col min="174" max="174" width="7.83984375" style="90" customWidth="1"/>
    <col min="175" max="175" width="9.3203125" style="90" customWidth="1"/>
    <col min="176" max="176" width="7.25" style="90" customWidth="1"/>
    <col min="177" max="177" width="9.3203125" style="90" customWidth="1"/>
    <col min="178" max="178" width="7.25" style="90" customWidth="1"/>
    <col min="179" max="179" width="6.65625" style="90" customWidth="1"/>
    <col min="180" max="180" width="9.6171875" style="90" customWidth="1"/>
    <col min="181" max="181" width="9.0234375" style="90" customWidth="1"/>
    <col min="182" max="182" width="9.3203125" style="90" customWidth="1"/>
    <col min="183" max="183" width="7.25" style="90" customWidth="1"/>
    <col min="184" max="184" width="9.3203125" style="90" customWidth="1"/>
    <col min="185" max="185" width="7.25" style="90" customWidth="1"/>
    <col min="186" max="186" width="9.3203125" style="90" customWidth="1"/>
    <col min="187" max="187" width="7.83984375" style="90" customWidth="1"/>
    <col min="188" max="188" width="8.73046875" style="90" customWidth="1"/>
    <col min="189" max="189" width="8.43359375" style="90" customWidth="1"/>
    <col min="190" max="190" width="6.21484375" style="90" customWidth="1"/>
    <col min="191" max="191" width="4.140625" style="90" customWidth="1"/>
    <col min="192" max="16384" width="14.3515625" style="90"/>
  </cols>
  <sheetData>
    <row r="1" spans="1:191" ht="28.5" customHeight="1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 t="s">
        <v>8189</v>
      </c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 t="s">
        <v>8150</v>
      </c>
      <c r="GH1" s="89"/>
      <c r="GI1" s="89"/>
    </row>
    <row r="2" spans="1:191" ht="28.5" customHeight="1" x14ac:dyDescent="0.2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</row>
    <row r="3" spans="1:191" ht="28.5" customHeight="1" x14ac:dyDescent="0.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 t="s">
        <v>8247</v>
      </c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 t="s">
        <v>8248</v>
      </c>
      <c r="FL3" s="91"/>
      <c r="FM3" s="89"/>
      <c r="FN3" s="89"/>
      <c r="FO3" s="89"/>
      <c r="FP3" s="89"/>
      <c r="FQ3" s="89"/>
      <c r="FR3" s="89" t="s">
        <v>8247</v>
      </c>
      <c r="FS3" s="89"/>
      <c r="FT3" s="89"/>
      <c r="FU3" s="89"/>
      <c r="FV3" s="89"/>
      <c r="FW3" s="89">
        <v>2</v>
      </c>
      <c r="FX3" s="89"/>
      <c r="FY3" s="89"/>
      <c r="FZ3" s="89">
        <v>3</v>
      </c>
      <c r="GA3" s="89">
        <v>4</v>
      </c>
      <c r="GB3" s="89">
        <v>6</v>
      </c>
      <c r="GC3" s="89">
        <v>7</v>
      </c>
      <c r="GD3" s="89"/>
      <c r="GE3" s="89"/>
      <c r="GF3" s="89"/>
      <c r="GG3" s="89" t="s">
        <v>8248</v>
      </c>
      <c r="GH3" s="89"/>
      <c r="GI3" s="89"/>
    </row>
    <row r="4" spans="1:191" ht="28.5" customHeight="1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>
        <f>اندراج!$C$2</f>
        <v>5</v>
      </c>
      <c r="ER4" s="89"/>
      <c r="ES4" s="89"/>
      <c r="ET4" s="89"/>
      <c r="EU4" s="89"/>
      <c r="EV4" s="89" t="s">
        <v>8249</v>
      </c>
      <c r="EW4" s="89"/>
      <c r="EX4" s="89"/>
      <c r="EY4" s="89"/>
      <c r="EZ4" s="89"/>
      <c r="FA4" s="89" t="s">
        <v>8250</v>
      </c>
      <c r="FB4" s="89" t="s">
        <v>8251</v>
      </c>
      <c r="FC4" s="89" t="s">
        <v>8252</v>
      </c>
      <c r="FD4" s="89"/>
      <c r="FE4" s="89" t="s">
        <v>8253</v>
      </c>
      <c r="FF4" s="89"/>
      <c r="FG4" s="89"/>
      <c r="FH4" s="89" t="s">
        <v>8254</v>
      </c>
      <c r="FI4" s="89"/>
      <c r="FJ4" s="89"/>
      <c r="FK4" s="89" t="s">
        <v>8255</v>
      </c>
      <c r="FL4" s="91"/>
      <c r="FM4" s="89"/>
      <c r="FN4" s="89"/>
      <c r="FO4" s="89"/>
      <c r="FP4" s="89"/>
      <c r="FQ4" s="89"/>
      <c r="FR4" s="89" t="s">
        <v>8249</v>
      </c>
      <c r="FS4" s="89"/>
      <c r="FT4" s="89"/>
      <c r="FU4" s="89"/>
      <c r="FV4" s="89"/>
      <c r="FW4" s="89" t="s">
        <v>8254</v>
      </c>
      <c r="FX4" s="89" t="s">
        <v>8256</v>
      </c>
      <c r="FY4" s="89"/>
      <c r="FZ4" s="89" t="s">
        <v>8252</v>
      </c>
      <c r="GA4" s="89"/>
      <c r="GB4" s="89" t="s">
        <v>8253</v>
      </c>
      <c r="GC4" s="89"/>
      <c r="GD4" s="89"/>
      <c r="GE4" s="89"/>
      <c r="GF4" s="89"/>
      <c r="GG4" s="89" t="s">
        <v>8255</v>
      </c>
      <c r="GH4" s="89"/>
      <c r="GI4" s="89"/>
    </row>
    <row r="5" spans="1:191" ht="28.5" customHeight="1" x14ac:dyDescent="0.2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91" t="s">
        <v>8236</v>
      </c>
      <c r="EP5" s="91"/>
      <c r="EQ5" s="91" t="s">
        <v>8257</v>
      </c>
      <c r="ER5" s="91" t="s">
        <v>8258</v>
      </c>
      <c r="ES5" s="91" t="s">
        <v>8259</v>
      </c>
      <c r="ET5" s="91" t="s">
        <v>8258</v>
      </c>
      <c r="EU5" s="91" t="s">
        <v>8259</v>
      </c>
      <c r="EV5" s="91" t="s">
        <v>8260</v>
      </c>
      <c r="EW5" s="91" t="s">
        <v>8258</v>
      </c>
      <c r="EX5" s="91" t="s">
        <v>8259</v>
      </c>
      <c r="EY5" s="91" t="s">
        <v>8258</v>
      </c>
      <c r="EZ5" s="91" t="s">
        <v>8259</v>
      </c>
      <c r="FA5" s="91"/>
      <c r="FB5" s="91" t="s">
        <v>8261</v>
      </c>
      <c r="FC5" s="91" t="s">
        <v>8120</v>
      </c>
      <c r="FD5" s="91" t="s">
        <v>8262</v>
      </c>
      <c r="FE5" s="91" t="s">
        <v>8119</v>
      </c>
      <c r="FF5" s="91" t="s">
        <v>8263</v>
      </c>
      <c r="FG5" s="91" t="s">
        <v>8123</v>
      </c>
      <c r="FH5" s="91" t="s">
        <v>8264</v>
      </c>
      <c r="FI5" s="91" t="s">
        <v>8265</v>
      </c>
      <c r="FJ5" s="91" t="s">
        <v>8266</v>
      </c>
      <c r="FK5" s="91" t="s">
        <v>8267</v>
      </c>
      <c r="FL5" s="89"/>
      <c r="FM5" s="91" t="s">
        <v>8257</v>
      </c>
      <c r="FN5" s="91" t="s">
        <v>8258</v>
      </c>
      <c r="FO5" s="91" t="s">
        <v>8259</v>
      </c>
      <c r="FP5" s="91" t="s">
        <v>8258</v>
      </c>
      <c r="FQ5" s="91" t="s">
        <v>8259</v>
      </c>
      <c r="FR5" s="91" t="s">
        <v>8260</v>
      </c>
      <c r="FS5" s="91" t="s">
        <v>8258</v>
      </c>
      <c r="FT5" s="91" t="s">
        <v>8259</v>
      </c>
      <c r="FU5" s="91" t="s">
        <v>8258</v>
      </c>
      <c r="FV5" s="91" t="s">
        <v>8259</v>
      </c>
      <c r="FW5" s="91" t="s">
        <v>8264</v>
      </c>
      <c r="FX5" s="91" t="s">
        <v>8250</v>
      </c>
      <c r="FY5" s="91" t="s">
        <v>8261</v>
      </c>
      <c r="FZ5" s="91" t="s">
        <v>8120</v>
      </c>
      <c r="GA5" s="91" t="s">
        <v>8262</v>
      </c>
      <c r="GB5" s="91" t="s">
        <v>8119</v>
      </c>
      <c r="GC5" s="91" t="s">
        <v>8263</v>
      </c>
      <c r="GD5" s="91" t="s">
        <v>8123</v>
      </c>
      <c r="GE5" s="91" t="s">
        <v>8265</v>
      </c>
      <c r="GF5" s="91" t="s">
        <v>8266</v>
      </c>
      <c r="GG5" s="91" t="s">
        <v>8267</v>
      </c>
      <c r="GH5" s="89"/>
      <c r="GI5" s="89"/>
    </row>
    <row r="6" spans="1:191" ht="28.5" customHeight="1" x14ac:dyDescent="0.2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>
        <v>1</v>
      </c>
      <c r="EP6" s="89"/>
      <c r="EQ6" s="89">
        <f>(IF(AND($EY6&lt;180),FG6+($EY6/15),0))/24</f>
        <v>0.73662034952965649</v>
      </c>
      <c r="ER6" s="89">
        <f t="shared" ref="ER6:ER34" si="0">IF(AND($ES6&lt;1,$ES6&gt;-1),ACOS($ES6)*(180/(ATAN(1)*4)),180)</f>
        <v>54.432120494102278</v>
      </c>
      <c r="ES6" s="89">
        <f>(COS((90-(ATAN(1/(1/TAN((90-ABS($GE$6-'C'!$F41))*(ATAN(1)*4/180))+2))*(180/(ATAN(1)*4))))*((ATAN(1)*4)/180))-SIN($GE$6*((ATAN(1)*4)/180))*SIN('C'!$F41*((ATAN(1)*4)/180)))/COS($GE$6*((ATAN(1)*4)/180))/COS('C'!$F41*((ATAN(1)*4)/180))</f>
        <v>0.58166704760587207</v>
      </c>
      <c r="ET6" s="89">
        <f t="shared" ref="ET6:ET34" si="1">IF(AND($EU6&lt;1,$EU6&gt;-1),ACOS($EU6)*(180/(ATAN(1)*4)),180)</f>
        <v>43.658838667560644</v>
      </c>
      <c r="EU6" s="89">
        <f>(COS((90-(ATAN(1/(1/TAN((90-ABS($GE$6-'C'!$F41))*(ATAN(1)*4/180))+1))*(180/(ATAN(1)*4))))*((ATAN(1)*4)/180))-SIN($GE$6*((ATAN(1)*4)/180))*SIN('C'!$F41*((ATAN(1)*4)/180)))/COS($GE$6*((ATAN(1)*4)/180))/COS('C'!$F41*((ATAN(1)*4)/180))</f>
        <v>0.72346328976527785</v>
      </c>
      <c r="EV6" s="89">
        <f>($FG6+3/60)/24</f>
        <v>0.51928240740740739</v>
      </c>
      <c r="EW6" s="89">
        <f t="shared" ref="EW6:EW34" si="2">IF(AND($EX6&lt;1,$EX6&gt;-1),ACOS($EX6)*(180/(ATAN(1)*4)),180)</f>
        <v>76.095473294685434</v>
      </c>
      <c r="EX6" s="89">
        <f>(COS((90-1.4)*((ATAN(1)*4)/180))-SIN($GE$6*((ATAN(1)*4)/180))*SIN('C'!$F41*((ATAN(1)*4)/180)))/COS($GE$6*((ATAN(1)*4)/180))/COS('C'!$F41*((ATAN(1)*4)/180))</f>
        <v>0.24030473406836705</v>
      </c>
      <c r="EY6" s="89">
        <f t="shared" ref="EY6:EY34" si="3">IF(AND($EZ6&lt;1,$EZ6&gt;-1),ACOS($EZ6)*(180/(ATAN(1)*4)),180)</f>
        <v>78.991659164009661</v>
      </c>
      <c r="EZ6" s="89">
        <f>(COS((90+0.833+اندراج!$A$2)*((ATAN(1)*4)/180))-SIN($GE$6*((ATAN(1)*4)/180))*SIN('C'!$F41*((ATAN(1)*4)/180)))/COS($GE$6*((ATAN(1)*4)/180))/COS('C'!$F41*((ATAN(1)*4)/180))</f>
        <v>0.1909518937809235</v>
      </c>
      <c r="FA6" s="89">
        <f t="shared" ref="FA6:FA34" si="4">IF(AND($FB6&lt;1,$FB6&gt;-1),ACOS($FB6)*(180/(ATAN(1)*4)),180)</f>
        <v>93.092088663217226</v>
      </c>
      <c r="FB6" s="89">
        <f>(COS((90+12)*((ATAN(1)*4)/180))-SIN($GE$6*((ATAN(1)*4)/180))*SIN('C'!$F41*((ATAN(1)*4)/180)))/COS($GE$6*((ATAN(1)*4)/180))/COS('C'!$F41*((ATAN(1)*4)/180))</f>
        <v>-5.394093564950779E-2</v>
      </c>
      <c r="FC6" s="89">
        <f t="shared" ref="FC6:FC34" si="5">IF(AND($FD6&lt;1,$FD6&gt;-1),ACOS($FD6)*(180/(ATAN(1)*4)),180)</f>
        <v>96.800416760111858</v>
      </c>
      <c r="FD6" s="89">
        <f>(COS((90+15)*((ATAN(1)*4)/180))-SIN($GE$6*((ATAN(1)*4)/180))*SIN('C'!$F41*((ATAN(1)*4)/180)))/COS($GE$6*((ATAN(1)*4)/180))/COS('C'!$F41*((ATAN(1)*4)/180))</f>
        <v>-0.11841119097177018</v>
      </c>
      <c r="FE6" s="89">
        <f t="shared" ref="FE6:FE34" si="6">IF(AND($FF6&lt;1,$FF6&gt;-1),ACOS($FF6)*(180/(ATAN(1)*4)),180)</f>
        <v>100.48528759120335</v>
      </c>
      <c r="FF6" s="89">
        <f>(COS((90+18)*((ATAN(1)*4)/180))-SIN($GE$6*((ATAN(1)*4)/180))*SIN('C'!$F41*((ATAN(1)*4)/180)))/COS($GE$6*((ATAN(1)*4)/180))/COS('C'!$F41*((ATAN(1)*4)/180))</f>
        <v>-0.18198303931699147</v>
      </c>
      <c r="FG6" s="89">
        <f>('C'!$E41+$GF$6/15+$EQ$4)</f>
        <v>12.412777777777777</v>
      </c>
      <c r="FH6" s="89">
        <f>(IF(AND($FC6&lt;180),$FG6-($FC6/15)-3/60,0))/24</f>
        <v>0.24622569418487442</v>
      </c>
      <c r="FI6" s="89" t="e">
        <f>اندراج!#REF!</f>
        <v>#REF!</v>
      </c>
      <c r="FJ6" s="89" t="e">
        <f>اندراج!#REF!</f>
        <v>#REF!</v>
      </c>
      <c r="FK6" s="89">
        <f>$EQ6-'برائے طلباء'!$EK5</f>
        <v>0.4985470743200362</v>
      </c>
      <c r="FL6" s="89">
        <v>2</v>
      </c>
      <c r="FM6" s="89">
        <f t="shared" ref="FM6:FM36" si="7">(IF(AND($FU6&lt;180),$GD6+($FU6/15),0))/24</f>
        <v>0.71663140948701132</v>
      </c>
      <c r="FN6" s="89">
        <f t="shared" ref="FN6:FN36" si="8">IF(AND($FO6&lt;1,$FO6&gt;-1),ACOS($FO6)*(180/(ATAN(1)*4)),180)</f>
        <v>49.808675299042484</v>
      </c>
      <c r="FO6" s="89">
        <f>(COS((90-(ATAN(1/(1/TAN((90-ABS($GE$6-'C'!$F10))*(ATAN(1)*4/180))+2))*(180/(ATAN(1)*4))))*((ATAN(1)*4)/180))-SIN($GE$6*((ATAN(1)*4)/180))*SIN('C'!$F10*((ATAN(1)*4)/180)))/COS($GE$6*((ATAN(1)*4)/180))/COS('C'!$F10*((ATAN(1)*4)/180))</f>
        <v>0.6453420320350497</v>
      </c>
      <c r="FP6" s="89">
        <f t="shared" ref="FP6:FP36" si="9">IF(AND($FQ6&lt;1,$FQ6&gt;-1),ACOS($FQ6)*(180/(ATAN(1)*4)),180)</f>
        <v>39.791839389147135</v>
      </c>
      <c r="FQ6" s="89">
        <f>(COS((90-(ATAN(1/(1/TAN((90-ABS($GE$6-'C'!$F10))*(ATAN(1)*4/180))+1))*(180/(ATAN(1)*4))))*((ATAN(1)*4)/180))-SIN($GE$6*((ATAN(1)*4)/180))*SIN('C'!$F10*((ATAN(1)*4)/180)))/COS($GE$6*((ATAN(1)*4)/180))/COS('C'!$F10*((ATAN(1)*4)/180))</f>
        <v>0.76837468632304384</v>
      </c>
      <c r="FR6" s="89">
        <f>($GD6+3/60)/24</f>
        <v>0.51228240740740738</v>
      </c>
      <c r="FS6" s="89">
        <f t="shared" ref="FS6:FS36" si="10">IF(AND($FT6&lt;1,$FT6&gt;-1),ACOS($FT6)*(180/(ATAN(1)*4)),180)</f>
        <v>71.241009338108654</v>
      </c>
      <c r="FT6" s="89">
        <f>(COS((90-1.4)*((ATAN(1)*4)/180))-SIN($GE$6*((ATAN(1)*4)/180))*SIN('C'!$F10*((ATAN(1)*4)/180)))/COS($GE$6*((ATAN(1)*4)/180))/COS('C'!$F10*((ATAN(1)*4)/180))</f>
        <v>0.32158805045071542</v>
      </c>
      <c r="FU6" s="89">
        <f t="shared" ref="FU6:FU36" si="11">IF(AND($FV6&lt;1,$FV6&gt;-1),ACOS($FV6)*(180/(ATAN(1)*4)),180)</f>
        <v>74.31564074865743</v>
      </c>
      <c r="FV6" s="89">
        <f>(COS((90+0.833+اندراج!$A$2)*((ATAN(1)*4)/180))-SIN($GE$6*((ATAN(1)*4)/180))*SIN('C'!$F10*((ATAN(1)*4)/180)))/COS($GE$6*((ATAN(1)*4)/180))/COS('C'!$F10*((ATAN(1)*4)/180))</f>
        <v>0.27033763783770398</v>
      </c>
      <c r="FW6" s="89">
        <f t="shared" ref="FW6:FW36" si="12">(IF(AND($FZ6&lt;180),$GD6-($FZ6/15)-3/60,0))/24</f>
        <v>0.25000803622618178</v>
      </c>
      <c r="FX6" s="89">
        <f t="shared" ref="FX6:FX36" si="13">IF(AND($FY6&lt;1,$FY6&gt;-1),ACOS($FY6)*(180/(ATAN(1)*4)),180)</f>
        <v>89.081572386203234</v>
      </c>
      <c r="FY6" s="89">
        <f>(COS((90+12)*((ATAN(1)*4)/180))-SIN($GE$6*((ATAN(1)*4)/180))*SIN('C'!$F10*((ATAN(1)*4)/180)))/COS($GE$6*((ATAN(1)*4)/180))/COS('C'!$F10*((ATAN(1)*4)/180))</f>
        <v>1.602889935015148E-2</v>
      </c>
      <c r="FZ6" s="89">
        <f t="shared" ref="FZ6:FZ36" si="14">IF(AND($GA6&lt;1,$GA6&gt;-1),ACOS($GA6)*(180/(ATAN(1)*4)),180)</f>
        <v>92.918773625241215</v>
      </c>
      <c r="GA6" s="89">
        <f>(COS((90+15)*((ATAN(1)*4)/180))-SIN($GE$6*((ATAN(1)*4)/180))*SIN('C'!$F10*((ATAN(1)*4)/180)))/COS($GE$6*((ATAN(1)*4)/180))/COS('C'!$F10*((ATAN(1)*4)/180))</f>
        <v>-5.0920179310530687E-2</v>
      </c>
      <c r="GB6" s="89">
        <f t="shared" ref="GB6:GB36" si="15">IF(AND($GC6&lt;1,$GC6&gt;-1),ACOS($GC6)*(180/(ATAN(1)*4)),180)</f>
        <v>96.715320966275598</v>
      </c>
      <c r="GC6" s="89">
        <f>(COS((90+18)*((ATAN(1)*4)/180))-SIN($GE$6*((ATAN(1)*4)/180))*SIN('C'!$F10*((ATAN(1)*4)/180)))/COS($GE$6*((ATAN(1)*4)/180))/COS('C'!$F10*((ATAN(1)*4)/180))</f>
        <v>-0.11693630805385058</v>
      </c>
      <c r="GD6" s="92">
        <f>('C'!E10+$GF$6/15+$EQ$4)</f>
        <v>12.244777777777777</v>
      </c>
      <c r="GE6" s="89">
        <f>XYZ!R$9</f>
        <v>34.31666666666667</v>
      </c>
      <c r="GF6" s="89">
        <f>XYZ!R$10</f>
        <v>-72.183333333333337</v>
      </c>
      <c r="GG6" s="89">
        <f>$FM6-'برائے طلباء'!$EX5</f>
        <v>0.47508600476370277</v>
      </c>
      <c r="GH6" s="89"/>
      <c r="GI6" s="89"/>
    </row>
    <row r="7" spans="1:191" ht="28.5" customHeight="1" x14ac:dyDescent="0.2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>
        <v>1</v>
      </c>
      <c r="EP7" s="89"/>
      <c r="EQ7" s="89">
        <f t="shared" ref="EQ7:EQ34" si="16">(IF(AND($EY7&lt;180),FG7+(EY7/15),0))/24</f>
        <v>0.73730660921320235</v>
      </c>
      <c r="ER7" s="89">
        <f t="shared" si="0"/>
        <v>54.641272547301369</v>
      </c>
      <c r="ES7" s="89">
        <f>(COS((90-(ATAN(1/(1/TAN((90-ABS($GE$6-'C'!$F42))*(ATAN(1)*4/180))+2))*(180/(ATAN(1)*4))))*((ATAN(1)*4)/180))-SIN($GE$6*((ATAN(1)*4)/180))*SIN('C'!$F42*((ATAN(1)*4)/180)))/COS($GE$6*((ATAN(1)*4)/180))/COS('C'!$F42*((ATAN(1)*4)/180))</f>
        <v>0.57869385144407348</v>
      </c>
      <c r="ET7" s="89">
        <f t="shared" si="1"/>
        <v>43.831346544492227</v>
      </c>
      <c r="EU7" s="89">
        <f>(COS((90-(ATAN(1/(1/TAN((90-ABS($GE$6-'C'!$F42))*(ATAN(1)*4/180))+1))*(180/(ATAN(1)*4))))*((ATAN(1)*4)/180))-SIN($GE$6*((ATAN(1)*4)/180))*SIN('C'!$F42*((ATAN(1)*4)/180)))/COS($GE$6*((ATAN(1)*4)/180))/COS('C'!$F42*((ATAN(1)*4)/180))</f>
        <v>0.72138144828447359</v>
      </c>
      <c r="EV7" s="89">
        <f t="shared" ref="EV7:EV34" si="17">(FG7+3/60)/24</f>
        <v>0.51936574074074082</v>
      </c>
      <c r="EW7" s="89">
        <f t="shared" si="2"/>
        <v>76.31938474849612</v>
      </c>
      <c r="EX7" s="89">
        <f>(COS((90-1.4)*((ATAN(1)*4)/180))-SIN($GE$6*((ATAN(1)*4)/180))*SIN('C'!$F42*((ATAN(1)*4)/180)))/COS($GE$6*((ATAN(1)*4)/180))/COS('C'!$F42*((ATAN(1)*4)/180))</f>
        <v>0.23650943055144205</v>
      </c>
      <c r="EY7" s="89">
        <f t="shared" si="3"/>
        <v>79.20871265008617</v>
      </c>
      <c r="EZ7" s="89">
        <f>(COS((90+0.833+اندراج!$A$2)*((ATAN(1)*4)/180))-SIN($GE$6*((ATAN(1)*4)/180))*SIN('C'!$F42*((ATAN(1)*4)/180)))/COS($GE$6*((ATAN(1)*4)/180))/COS('C'!$F42*((ATAN(1)*4)/180))</f>
        <v>0.18723194146838981</v>
      </c>
      <c r="FA7" s="89">
        <f t="shared" si="4"/>
        <v>93.284100664016293</v>
      </c>
      <c r="FB7" s="89">
        <f>(COS((90+12)*((ATAN(1)*4)/180))-SIN($GE$6*((ATAN(1)*4)/180))*SIN('C'!$F42*((ATAN(1)*4)/180)))/COS($GE$6*((ATAN(1)*4)/180))/COS('C'!$F42*((ATAN(1)*4)/180))</f>
        <v>-5.7286989123860932E-2</v>
      </c>
      <c r="FC7" s="89">
        <f t="shared" si="5"/>
        <v>96.98784702046882</v>
      </c>
      <c r="FD7" s="89">
        <f>(COS((90+15)*((ATAN(1)*4)/180))-SIN($GE$6*((ATAN(1)*4)/180))*SIN('C'!$F42*((ATAN(1)*4)/180)))/COS($GE$6*((ATAN(1)*4)/180))/COS('C'!$F42*((ATAN(1)*4)/180))</f>
        <v>-0.12165881219060053</v>
      </c>
      <c r="FE7" s="89">
        <f t="shared" si="6"/>
        <v>100.66892166349788</v>
      </c>
      <c r="FF7" s="89">
        <f>(COS((90+18)*((ATAN(1)*4)/180))-SIN($GE$6*((ATAN(1)*4)/180))*SIN('C'!$F42*((ATAN(1)*4)/180)))/COS($GE$6*((ATAN(1)*4)/180))/COS('C'!$F42*((ATAN(1)*4)/180))</f>
        <v>-0.18513359995510759</v>
      </c>
      <c r="FG7" s="89">
        <f>('C'!E42+$GF$6/15+$EQ$4)</f>
        <v>12.414777777777779</v>
      </c>
      <c r="FH7" s="89">
        <f t="shared" ref="FH7:FH34" si="18">(IF(AND($FC7&lt;180),FG7-(FC7/15)-3/60,0))/24</f>
        <v>0.24578838790610522</v>
      </c>
      <c r="FI7" s="89"/>
      <c r="FJ7" s="89"/>
      <c r="FK7" s="89">
        <f>EQ7-'برائے طلباء'!EK6</f>
        <v>0.49966009531551125</v>
      </c>
      <c r="FL7" s="89">
        <v>2</v>
      </c>
      <c r="FM7" s="89">
        <f t="shared" si="7"/>
        <v>0.71716469526540949</v>
      </c>
      <c r="FN7" s="89">
        <f t="shared" si="8"/>
        <v>49.881332042577199</v>
      </c>
      <c r="FO7" s="89">
        <f>(COS((90-(ATAN(1/(1/TAN((90-ABS($GE$6-'C'!$F11))*(ATAN(1)*4/180))+2))*(180/(ATAN(1)*4))))*((ATAN(1)*4)/180))-SIN($GE$6*((ATAN(1)*4)/180))*SIN('C'!$F11*((ATAN(1)*4)/180)))/COS($GE$6*((ATAN(1)*4)/180))/COS('C'!$F11*((ATAN(1)*4)/180))</f>
        <v>0.64437282021000464</v>
      </c>
      <c r="FP7" s="89">
        <f t="shared" si="9"/>
        <v>39.853208734120969</v>
      </c>
      <c r="FQ7" s="89">
        <f>(COS((90-(ATAN(1/(1/TAN((90-ABS($GE$6-'C'!$F11))*(ATAN(1)*4/180))+1))*(180/(ATAN(1)*4))))*((ATAN(1)*4)/180))-SIN($GE$6*((ATAN(1)*4)/180))*SIN('C'!$F11*((ATAN(1)*4)/180)))/COS($GE$6*((ATAN(1)*4)/180))/COS('C'!$F11*((ATAN(1)*4)/180))</f>
        <v>0.76768874324695946</v>
      </c>
      <c r="FR7" s="89">
        <f t="shared" ref="FR7:FR36" si="19">(GD7+3/60)/24</f>
        <v>0.51261574074074068</v>
      </c>
      <c r="FS7" s="89">
        <f t="shared" si="10"/>
        <v>71.316188068204355</v>
      </c>
      <c r="FT7" s="89">
        <f>(COS((90-1.4)*((ATAN(1)*4)/180))-SIN($GE$6*((ATAN(1)*4)/180))*SIN('C'!$F11*((ATAN(1)*4)/180)))/COS($GE$6*((ATAN(1)*4)/180))/COS('C'!$F11*((ATAN(1)*4)/180))</f>
        <v>0.32034535765180716</v>
      </c>
      <c r="FU7" s="89">
        <f t="shared" si="11"/>
        <v>74.38762362888076</v>
      </c>
      <c r="FV7" s="89">
        <f>(COS((90+0.833+اندراج!$A$2)*((ATAN(1)*4)/180))-SIN($GE$6*((ATAN(1)*4)/180))*SIN('C'!$F11*((ATAN(1)*4)/180)))/COS($GE$6*((ATAN(1)*4)/180))/COS('C'!$F11*((ATAN(1)*4)/180))</f>
        <v>0.26912786556933138</v>
      </c>
      <c r="FW7" s="89">
        <f t="shared" si="12"/>
        <v>0.25018145979465067</v>
      </c>
      <c r="FX7" s="89">
        <f t="shared" si="13"/>
        <v>89.141534927154368</v>
      </c>
      <c r="FY7" s="89">
        <f>(COS((90+12)*((ATAN(1)*4)/180))-SIN($GE$6*((ATAN(1)*4)/180))*SIN('C'!$F11*((ATAN(1)*4)/180)))/COS($GE$6*((ATAN(1)*4)/180))/COS('C'!$F11*((ATAN(1)*4)/180))</f>
        <v>1.4982481446436777E-2</v>
      </c>
      <c r="FZ7" s="89">
        <f t="shared" si="14"/>
        <v>92.97634114059241</v>
      </c>
      <c r="GA7" s="89">
        <f>(COS((90+15)*((ATAN(1)*4)/180))-SIN($GE$6*((ATAN(1)*4)/180))*SIN('C'!$F11*((ATAN(1)*4)/180)))/COS($GE$6*((ATAN(1)*4)/180))/COS('C'!$F11*((ATAN(1)*4)/180))</f>
        <v>-5.1923592698261821E-2</v>
      </c>
      <c r="GB7" s="89">
        <f t="shared" si="15"/>
        <v>96.770766209705968</v>
      </c>
      <c r="GC7" s="89">
        <f>(COS((90+18)*((ATAN(1)*4)/180))-SIN($GE$6*((ATAN(1)*4)/180))*SIN('C'!$F11*((ATAN(1)*4)/180)))/COS($GE$6*((ATAN(1)*4)/180))/COS('C'!$F11*((ATAN(1)*4)/180))</f>
        <v>-0.11789731620284642</v>
      </c>
      <c r="GD7" s="89">
        <f>('C'!E11+$GF$6/15+$EQ$4)</f>
        <v>12.252777777777776</v>
      </c>
      <c r="GE7" s="89">
        <f>XYZ!R$9</f>
        <v>34.31666666666667</v>
      </c>
      <c r="GF7" s="89">
        <f>XYZ!R$10</f>
        <v>-72.183333333333337</v>
      </c>
      <c r="GG7" s="89">
        <f>FM7-'برائے طلباء'!EX6</f>
        <v>0.475439971773852</v>
      </c>
      <c r="GH7" s="89"/>
      <c r="GI7" s="89"/>
    </row>
    <row r="8" spans="1:191" ht="28.5" customHeight="1" x14ac:dyDescent="0.2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>
        <v>1</v>
      </c>
      <c r="EP8" s="89"/>
      <c r="EQ8" s="89">
        <f t="shared" si="16"/>
        <v>0.73799901637195509</v>
      </c>
      <c r="ER8" s="89">
        <f t="shared" si="0"/>
        <v>54.851998358576331</v>
      </c>
      <c r="ES8" s="89">
        <f>(COS((90-(ATAN(1/(1/TAN((90-ABS($GE$6-'C'!$F43))*(ATAN(1)*4/180))+2))*(180/(ATAN(1)*4))))*((ATAN(1)*4)/180))-SIN($GE$6*((ATAN(1)*4)/180))*SIN('C'!$F43*((ATAN(1)*4)/180)))/COS($GE$6*((ATAN(1)*4)/180))/COS('C'!$F43*((ATAN(1)*4)/180))</f>
        <v>0.57569048511192034</v>
      </c>
      <c r="ET8" s="89">
        <f t="shared" si="1"/>
        <v>44.004878460669538</v>
      </c>
      <c r="EU8" s="89">
        <f>(COS((90-(ATAN(1/(1/TAN((90-ABS($GE$6-'C'!$F43))*(ATAN(1)*4/180))+1))*(180/(ATAN(1)*4))))*((ATAN(1)*4)/180))-SIN($GE$6*((ATAN(1)*4)/180))*SIN('C'!$F43*((ATAN(1)*4)/180)))/COS($GE$6*((ATAN(1)*4)/180))/COS('C'!$F43*((ATAN(1)*4)/180))</f>
        <v>0.71928065090456461</v>
      </c>
      <c r="EV8" s="89">
        <f t="shared" si="17"/>
        <v>0.51944907407407415</v>
      </c>
      <c r="EW8" s="89">
        <f t="shared" si="2"/>
        <v>76.545451804219965</v>
      </c>
      <c r="EX8" s="89">
        <f>(COS((90-1.4)*((ATAN(1)*4)/180))-SIN($GE$6*((ATAN(1)*4)/180))*SIN('C'!$F43*((ATAN(1)*4)/180)))/COS($GE$6*((ATAN(1)*4)/180))/COS('C'!$F43*((ATAN(1)*4)/180))</f>
        <v>0.23267392533871536</v>
      </c>
      <c r="EY8" s="89">
        <f t="shared" si="3"/>
        <v>79.427979227237159</v>
      </c>
      <c r="EZ8" s="89">
        <f>(COS((90+0.833+اندراج!$A$2)*((ATAN(1)*4)/180))-SIN($GE$6*((ATAN(1)*4)/180))*SIN('C'!$F43*((ATAN(1)*4)/180)))/COS($GE$6*((ATAN(1)*4)/180))/COS('C'!$F43*((ATAN(1)*4)/180))</f>
        <v>0.18347133223605233</v>
      </c>
      <c r="FA8" s="89">
        <f t="shared" si="4"/>
        <v>93.47861302427826</v>
      </c>
      <c r="FB8" s="89">
        <f>(COS((90+12)*((ATAN(1)*4)/180))-SIN($GE$6*((ATAN(1)*4)/180))*SIN('C'!$F43*((ATAN(1)*4)/180)))/COS($GE$6*((ATAN(1)*4)/180))/COS('C'!$F43*((ATAN(1)*4)/180))</f>
        <v>-6.067595837674334E-2</v>
      </c>
      <c r="FC8" s="89">
        <f t="shared" si="5"/>
        <v>97.177865112344293</v>
      </c>
      <c r="FD8" s="89">
        <f>(COS((90+15)*((ATAN(1)*4)/180))-SIN($GE$6*((ATAN(1)*4)/180))*SIN('C'!$F43*((ATAN(1)*4)/180)))/COS($GE$6*((ATAN(1)*4)/180))/COS('C'!$F43*((ATAN(1)*4)/180))</f>
        <v>-0.1249499438529779</v>
      </c>
      <c r="FE8" s="89">
        <f t="shared" si="6"/>
        <v>100.85523926485418</v>
      </c>
      <c r="FF8" s="89">
        <f>(COS((90+18)*((ATAN(1)*4)/180))-SIN($GE$6*((ATAN(1)*4)/180))*SIN('C'!$F43*((ATAN(1)*4)/180)))/COS($GE$6*((ATAN(1)*4)/180))/COS('C'!$F43*((ATAN(1)*4)/180))</f>
        <v>-0.18832825741500267</v>
      </c>
      <c r="FG8" s="89">
        <f>('C'!E43+$GF$6/15+$EQ$4)</f>
        <v>12.416777777777778</v>
      </c>
      <c r="FH8" s="89">
        <f t="shared" si="18"/>
        <v>0.24534389320645103</v>
      </c>
      <c r="FI8" s="89"/>
      <c r="FJ8" s="89"/>
      <c r="FK8" s="89">
        <f>EQ8-'برائے طلباء'!EK7</f>
        <v>0.5007867180335871</v>
      </c>
      <c r="FL8" s="89">
        <v>2</v>
      </c>
      <c r="FM8" s="89">
        <f t="shared" si="7"/>
        <v>0.71771600317860329</v>
      </c>
      <c r="FN8" s="89">
        <f t="shared" si="8"/>
        <v>49.960492090781074</v>
      </c>
      <c r="FO8" s="89">
        <f>(COS((90-(ATAN(1/(1/TAN((90-ABS($GE$6-'C'!$F12))*(ATAN(1)*4/180))+2))*(180/(ATAN(1)*4))))*((ATAN(1)*4)/180))-SIN($GE$6*((ATAN(1)*4)/180))*SIN('C'!$F12*((ATAN(1)*4)/180)))/COS($GE$6*((ATAN(1)*4)/180))/COS('C'!$F12*((ATAN(1)*4)/180))</f>
        <v>0.64331567748900242</v>
      </c>
      <c r="FP8" s="89">
        <f t="shared" si="9"/>
        <v>39.920055162021477</v>
      </c>
      <c r="FQ8" s="89">
        <f>(COS((90-(ATAN(1/(1/TAN((90-ABS($GE$6-'C'!$F12))*(ATAN(1)*4/180))+1))*(180/(ATAN(1)*4))))*((ATAN(1)*4)/180))-SIN($GE$6*((ATAN(1)*4)/180))*SIN('C'!$F12*((ATAN(1)*4)/180)))/COS($GE$6*((ATAN(1)*4)/180))/COS('C'!$F12*((ATAN(1)*4)/180))</f>
        <v>0.76694057910086577</v>
      </c>
      <c r="FR8" s="89">
        <f t="shared" si="19"/>
        <v>0.5129490740740742</v>
      </c>
      <c r="FS8" s="89">
        <f t="shared" si="10"/>
        <v>71.398126652536646</v>
      </c>
      <c r="FT8" s="89">
        <f>(COS((90-1.4)*((ATAN(1)*4)/180))-SIN($GE$6*((ATAN(1)*4)/180))*SIN('C'!$F12*((ATAN(1)*4)/180)))/COS($GE$6*((ATAN(1)*4)/180))/COS('C'!$F12*((ATAN(1)*4)/180))</f>
        <v>0.31899029744053353</v>
      </c>
      <c r="FU8" s="89">
        <f t="shared" si="11"/>
        <v>74.466094477630492</v>
      </c>
      <c r="FV8" s="89">
        <f>(COS((90+0.833+اندراج!$A$2)*((ATAN(1)*4)/180))-SIN($GE$6*((ATAN(1)*4)/180))*SIN('C'!$F12*((ATAN(1)*4)/180)))/COS($GE$6*((ATAN(1)*4)/180))/COS('C'!$F12*((ATAN(1)*4)/180))</f>
        <v>0.26780857010158904</v>
      </c>
      <c r="FW8" s="89">
        <f t="shared" si="12"/>
        <v>0.25034026084914734</v>
      </c>
      <c r="FX8" s="89">
        <f t="shared" si="13"/>
        <v>89.206963644392232</v>
      </c>
      <c r="FY8" s="89">
        <f>(COS((90+12)*((ATAN(1)*4)/180))-SIN($GE$6*((ATAN(1)*4)/180))*SIN('C'!$F12*((ATAN(1)*4)/180)))/COS($GE$6*((ATAN(1)*4)/180))/COS('C'!$F12*((ATAN(1)*4)/180))</f>
        <v>1.3840653560827889E-2</v>
      </c>
      <c r="FZ8" s="89">
        <f t="shared" si="14"/>
        <v>93.039172760973642</v>
      </c>
      <c r="GA8" s="89">
        <f>(COS((90+15)*((ATAN(1)*4)/180))-SIN($GE$6*((ATAN(1)*4)/180))*SIN('C'!$F12*((ATAN(1)*4)/180)))/COS($GE$6*((ATAN(1)*4)/180))/COS('C'!$F12*((ATAN(1)*4)/180))</f>
        <v>-5.3018700635564422E-2</v>
      </c>
      <c r="GB8" s="89">
        <f t="shared" si="15"/>
        <v>96.83129765921521</v>
      </c>
      <c r="GC8" s="89">
        <f>(COS((90+18)*((ATAN(1)*4)/180))-SIN($GE$6*((ATAN(1)*4)/180))*SIN('C'!$F12*((ATAN(1)*4)/180)))/COS($GE$6*((ATAN(1)*4)/180))/COS('C'!$F12*((ATAN(1)*4)/180))</f>
        <v>-0.11894635524444545</v>
      </c>
      <c r="GD8" s="89">
        <f>('C'!E12+$GF$6/15+$EQ$4)</f>
        <v>12.260777777777779</v>
      </c>
      <c r="GE8" s="89">
        <f>XYZ!R$9</f>
        <v>34.31666666666667</v>
      </c>
      <c r="GF8" s="89">
        <f>XYZ!R$10</f>
        <v>-72.183333333333337</v>
      </c>
      <c r="GG8" s="89">
        <f>FM8-'برائے طلباء'!EX7</f>
        <v>0.47582608926901582</v>
      </c>
      <c r="GH8" s="89"/>
      <c r="GI8" s="89"/>
    </row>
    <row r="9" spans="1:191" ht="28.5" customHeight="1" x14ac:dyDescent="0.2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  <c r="EA9" s="89"/>
      <c r="EB9" s="89"/>
      <c r="EC9" s="89"/>
      <c r="ED9" s="89"/>
      <c r="EE9" s="89"/>
      <c r="EF9" s="89"/>
      <c r="EG9" s="89"/>
      <c r="EH9" s="89"/>
      <c r="EI9" s="89"/>
      <c r="EJ9" s="89"/>
      <c r="EK9" s="89"/>
      <c r="EL9" s="89"/>
      <c r="EM9" s="89"/>
      <c r="EN9" s="89"/>
      <c r="EO9" s="89">
        <v>1</v>
      </c>
      <c r="EP9" s="89"/>
      <c r="EQ9" s="89">
        <f t="shared" si="16"/>
        <v>0.73866001588980634</v>
      </c>
      <c r="ER9" s="89">
        <f t="shared" si="0"/>
        <v>55.065688969163809</v>
      </c>
      <c r="ES9" s="89">
        <f>(COS((90-(ATAN(1/(1/TAN((90-ABS($GE$6-'C'!$F44))*(ATAN(1)*4/180))+2))*(180/(ATAN(1)*4))))*((ATAN(1)*4)/180))-SIN($GE$6*((ATAN(1)*4)/180))*SIN('C'!$F44*((ATAN(1)*4)/180)))/COS($GE$6*((ATAN(1)*4)/180))/COS('C'!$F44*((ATAN(1)*4)/180))</f>
        <v>0.57263691095242975</v>
      </c>
      <c r="ET9" s="89">
        <f t="shared" si="1"/>
        <v>44.18056199773649</v>
      </c>
      <c r="EU9" s="89">
        <f>(COS((90-(ATAN(1/(1/TAN((90-ABS($GE$6-'C'!$F44))*(ATAN(1)*4/180))+1))*(180/(ATAN(1)*4))))*((ATAN(1)*4)/180))-SIN($GE$6*((ATAN(1)*4)/180))*SIN('C'!$F44*((ATAN(1)*4)/180)))/COS($GE$6*((ATAN(1)*4)/180))/COS('C'!$F44*((ATAN(1)*4)/180))</f>
        <v>0.71714708462794663</v>
      </c>
      <c r="EV9" s="89">
        <f t="shared" si="17"/>
        <v>0.51949074074074086</v>
      </c>
      <c r="EW9" s="89">
        <f t="shared" si="2"/>
        <v>76.775195435454009</v>
      </c>
      <c r="EX9" s="89">
        <f>(COS((90-1.4)*((ATAN(1)*4)/180))-SIN($GE$6*((ATAN(1)*4)/180))*SIN('C'!$F44*((ATAN(1)*4)/180)))/COS($GE$6*((ATAN(1)*4)/180))/COS('C'!$F44*((ATAN(1)*4)/180))</f>
        <v>0.22877233176321551</v>
      </c>
      <c r="EY9" s="89">
        <f t="shared" si="3"/>
        <v>79.65093905366362</v>
      </c>
      <c r="EZ9" s="89">
        <f>(COS((90+0.833+اندراج!$A$2)*((ATAN(1)*4)/180))-SIN($GE$6*((ATAN(1)*4)/180))*SIN('C'!$F44*((ATAN(1)*4)/180)))/COS($GE$6*((ATAN(1)*4)/180))/COS('C'!$F44*((ATAN(1)*4)/180))</f>
        <v>0.17964462567168976</v>
      </c>
      <c r="FA9" s="89">
        <f t="shared" si="4"/>
        <v>93.67696299136108</v>
      </c>
      <c r="FB9" s="89">
        <f>(COS((90+12)*((ATAN(1)*4)/180))-SIN($GE$6*((ATAN(1)*4)/180))*SIN('C'!$F44*((ATAN(1)*4)/180)))/COS($GE$6*((ATAN(1)*4)/180))/COS('C'!$F44*((ATAN(1)*4)/180))</f>
        <v>-6.4131069467812482E-2</v>
      </c>
      <c r="FC9" s="89">
        <f t="shared" si="5"/>
        <v>97.371784494276</v>
      </c>
      <c r="FD9" s="89">
        <f>(COS((90+15)*((ATAN(1)*4)/180))-SIN($GE$6*((ATAN(1)*4)/180))*SIN('C'!$F44*((ATAN(1)*4)/180)))/COS($GE$6*((ATAN(1)*4)/180))/COS('C'!$F44*((ATAN(1)*4)/180))</f>
        <v>-0.12830722907019218</v>
      </c>
      <c r="FE9" s="89">
        <f t="shared" si="6"/>
        <v>101.04553563073593</v>
      </c>
      <c r="FF9" s="89">
        <f>(COS((90+18)*((ATAN(1)*4)/180))-SIN($GE$6*((ATAN(1)*4)/180))*SIN('C'!$F44*((ATAN(1)*4)/180)))/COS($GE$6*((ATAN(1)*4)/180))/COS('C'!$F44*((ATAN(1)*4)/180))</f>
        <v>-0.1915890799831107</v>
      </c>
      <c r="FG9" s="89">
        <f>('C'!E44+$GF$6/15+$EQ$4)</f>
        <v>12.417777777777779</v>
      </c>
      <c r="FH9" s="89">
        <f t="shared" si="18"/>
        <v>0.24484689492330747</v>
      </c>
      <c r="FI9" s="89"/>
      <c r="FJ9" s="89"/>
      <c r="FK9" s="89">
        <f>EQ9-'برائے طلباء'!EK8</f>
        <v>0.50193465190110975</v>
      </c>
      <c r="FL9" s="89">
        <v>2</v>
      </c>
      <c r="FM9" s="89">
        <f t="shared" si="7"/>
        <v>0.71824357348782797</v>
      </c>
      <c r="FN9" s="89">
        <f t="shared" si="8"/>
        <v>50.046109472975303</v>
      </c>
      <c r="FO9" s="89">
        <f>(COS((90-(ATAN(1/(1/TAN((90-ABS($GE$6-'C'!$F13))*(ATAN(1)*4/180))+2))*(180/(ATAN(1)*4))))*((ATAN(1)*4)/180))-SIN($GE$6*((ATAN(1)*4)/180))*SIN('C'!$F13*((ATAN(1)*4)/180)))/COS($GE$6*((ATAN(1)*4)/180))/COS('C'!$F13*((ATAN(1)*4)/180))</f>
        <v>0.64217091805505633</v>
      </c>
      <c r="FP9" s="89">
        <f t="shared" si="9"/>
        <v>39.992335446652064</v>
      </c>
      <c r="FQ9" s="89">
        <f>(COS((90-(ATAN(1/(1/TAN((90-ABS($GE$6-'C'!$F13))*(ATAN(1)*4/180))+1))*(180/(ATAN(1)*4))))*((ATAN(1)*4)/180))-SIN($GE$6*((ATAN(1)*4)/180))*SIN('C'!$F13*((ATAN(1)*4)/180)))/COS($GE$6*((ATAN(1)*4)/180))/COS('C'!$F13*((ATAN(1)*4)/180))</f>
        <v>0.76613042305048817</v>
      </c>
      <c r="FR9" s="89">
        <f t="shared" si="19"/>
        <v>0.51324074074074078</v>
      </c>
      <c r="FS9" s="89">
        <f t="shared" si="10"/>
        <v>71.486785946811011</v>
      </c>
      <c r="FT9" s="89">
        <f>(COS((90-1.4)*((ATAN(1)*4)/180))-SIN($GE$6*((ATAN(1)*4)/180))*SIN('C'!$F13*((ATAN(1)*4)/180)))/COS($GE$6*((ATAN(1)*4)/180))/COS('C'!$F13*((ATAN(1)*4)/180))</f>
        <v>0.3175233586501145</v>
      </c>
      <c r="FU9" s="89">
        <f t="shared" si="11"/>
        <v>74.551019788951407</v>
      </c>
      <c r="FV9" s="89">
        <f>(COS((90+0.833+اندراج!$A$2)*((ATAN(1)*4)/180))-SIN($GE$6*((ATAN(1)*4)/180))*SIN('C'!$F13*((ATAN(1)*4)/180)))/COS($GE$6*((ATAN(1)*4)/180))/COS('C'!$F13*((ATAN(1)*4)/180))</f>
        <v>0.26638019268749469</v>
      </c>
      <c r="FW9" s="89">
        <f t="shared" si="12"/>
        <v>0.25044279277590675</v>
      </c>
      <c r="FX9" s="89">
        <f t="shared" si="13"/>
        <v>89.2778465987179</v>
      </c>
      <c r="FY9" s="89">
        <f>(COS((90+12)*((ATAN(1)*4)/180))-SIN($GE$6*((ATAN(1)*4)/180))*SIN('C'!$F13*((ATAN(1)*4)/180)))/COS($GE$6*((ATAN(1)*4)/180))/COS('C'!$F13*((ATAN(1)*4)/180))</f>
        <v>1.2603620849487719E-2</v>
      </c>
      <c r="FZ9" s="89">
        <f t="shared" si="14"/>
        <v>93.10726126734022</v>
      </c>
      <c r="GA9" s="89">
        <f>(COS((90+15)*((ATAN(1)*4)/180))-SIN($GE$6*((ATAN(1)*4)/180))*SIN('C'!$F13*((ATAN(1)*4)/180)))/COS($GE$6*((ATAN(1)*4)/180))/COS('C'!$F13*((ATAN(1)*4)/180))</f>
        <v>-5.4205360120910942E-2</v>
      </c>
      <c r="GB9" s="89">
        <f t="shared" si="15"/>
        <v>96.896912590068524</v>
      </c>
      <c r="GC9" s="89">
        <f>(COS((90+18)*((ATAN(1)*4)/180))-SIN($GE$6*((ATAN(1)*4)/180))*SIN('C'!$F13*((ATAN(1)*4)/180)))/COS($GE$6*((ATAN(1)*4)/180))/COS('C'!$F13*((ATAN(1)*4)/180))</f>
        <v>-0.12008334346561718</v>
      </c>
      <c r="GD9" s="89">
        <f>('C'!E13+$GF$6/15+$EQ$4)</f>
        <v>12.267777777777777</v>
      </c>
      <c r="GE9" s="89">
        <f>XYZ!R$9</f>
        <v>34.31666666666667</v>
      </c>
      <c r="GF9" s="89">
        <f>XYZ!R$10</f>
        <v>-72.183333333333337</v>
      </c>
      <c r="GG9" s="89">
        <f>FM9-'برائے طلباء'!EX8</f>
        <v>0.47624425660838876</v>
      </c>
      <c r="GH9" s="89"/>
      <c r="GI9" s="89"/>
    </row>
    <row r="10" spans="1:191" ht="28.5" customHeight="1" x14ac:dyDescent="0.2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  <c r="DZ10" s="89"/>
      <c r="EA10" s="89"/>
      <c r="EB10" s="89"/>
      <c r="EC10" s="89"/>
      <c r="ED10" s="89"/>
      <c r="EE10" s="89"/>
      <c r="EF10" s="89"/>
      <c r="EG10" s="89"/>
      <c r="EH10" s="89"/>
      <c r="EI10" s="89"/>
      <c r="EJ10" s="89"/>
      <c r="EK10" s="89"/>
      <c r="EL10" s="89"/>
      <c r="EM10" s="89"/>
      <c r="EN10" s="89"/>
      <c r="EO10" s="89">
        <v>1</v>
      </c>
      <c r="EP10" s="89"/>
      <c r="EQ10" s="89">
        <f t="shared" si="16"/>
        <v>0.73936872703223744</v>
      </c>
      <c r="ER10" s="89">
        <f t="shared" si="0"/>
        <v>55.280858166833823</v>
      </c>
      <c r="ES10" s="89">
        <f>(COS((90-(ATAN(1/(1/TAN((90-ABS($GE$6-'C'!$F45))*(ATAN(1)*4/180))+2))*(180/(ATAN(1)*4))))*((ATAN(1)*4)/180))-SIN($GE$6*((ATAN(1)*4)/180))*SIN('C'!$F45*((ATAN(1)*4)/180)))/COS($GE$6*((ATAN(1)*4)/180))/COS('C'!$F45*((ATAN(1)*4)/180))</f>
        <v>0.5695541601252998</v>
      </c>
      <c r="ET10" s="89">
        <f t="shared" si="1"/>
        <v>44.357156716803132</v>
      </c>
      <c r="EU10" s="89">
        <f>(COS((90-(ATAN(1/(1/TAN((90-ABS($GE$6-'C'!$F45))*(ATAN(1)*4/180))+1))*(180/(ATAN(1)*4))))*((ATAN(1)*4)/180))-SIN($GE$6*((ATAN(1)*4)/180))*SIN('C'!$F45*((ATAN(1)*4)/180)))/COS($GE$6*((ATAN(1)*4)/180))/COS('C'!$F45*((ATAN(1)*4)/180))</f>
        <v>0.71499565754772054</v>
      </c>
      <c r="EV10" s="89">
        <f t="shared" si="17"/>
        <v>0.51957407407407408</v>
      </c>
      <c r="EW10" s="89">
        <f t="shared" si="2"/>
        <v>77.007047299965436</v>
      </c>
      <c r="EX10" s="89">
        <f>(COS((90-1.4)*((ATAN(1)*4)/180))-SIN($GE$6*((ATAN(1)*4)/180))*SIN('C'!$F45*((ATAN(1)*4)/180)))/COS($GE$6*((ATAN(1)*4)/180))/COS('C'!$F45*((ATAN(1)*4)/180))</f>
        <v>0.22483120650062766</v>
      </c>
      <c r="EY10" s="89">
        <f t="shared" si="3"/>
        <v>79.876075064938789</v>
      </c>
      <c r="EZ10" s="89">
        <f>(COS((90+0.833+اندراج!$A$2)*((ATAN(1)*4)/180))-SIN($GE$6*((ATAN(1)*4)/180))*SIN('C'!$F45*((ATAN(1)*4)/180)))/COS($GE$6*((ATAN(1)*4)/180))/COS('C'!$F45*((ATAN(1)*4)/180))</f>
        <v>0.17577780869144313</v>
      </c>
      <c r="FA10" s="89">
        <f t="shared" si="4"/>
        <v>93.877825436967001</v>
      </c>
      <c r="FB10" s="89">
        <f>(COS((90+12)*((ATAN(1)*4)/180))-SIN($GE$6*((ATAN(1)*4)/180))*SIN('C'!$F45*((ATAN(1)*4)/180)))/COS($GE$6*((ATAN(1)*4)/180))/COS('C'!$F45*((ATAN(1)*4)/180))</f>
        <v>-6.7629162674378115E-2</v>
      </c>
      <c r="FC10" s="89">
        <f t="shared" si="5"/>
        <v>97.568316852042543</v>
      </c>
      <c r="FD10" s="89">
        <f>(COS((90+15)*((ATAN(1)*4)/180))-SIN($GE$6*((ATAN(1)*4)/180))*SIN('C'!$F45*((ATAN(1)*4)/180)))/COS($GE$6*((ATAN(1)*4)/180))/COS('C'!$F45*((ATAN(1)*4)/180))</f>
        <v>-0.13170825240383466</v>
      </c>
      <c r="FE10" s="89">
        <f t="shared" si="6"/>
        <v>101.23855399200822</v>
      </c>
      <c r="FF10" s="89">
        <f>(COS((90+18)*((ATAN(1)*4)/180))-SIN($GE$6*((ATAN(1)*4)/180))*SIN('C'!$F45*((ATAN(1)*4)/180)))/COS($GE$6*((ATAN(1)*4)/180))/COS('C'!$F45*((ATAN(1)*4)/180))</f>
        <v>-0.1948943861335419</v>
      </c>
      <c r="FG10" s="89">
        <f>('C'!E45+$GF$6/15+$EQ$4)</f>
        <v>12.419777777777778</v>
      </c>
      <c r="FH10" s="89">
        <f t="shared" si="18"/>
        <v>0.24438430504062258</v>
      </c>
      <c r="FI10" s="89"/>
      <c r="FJ10" s="89"/>
      <c r="FK10" s="89">
        <f>EQ10-'برائے طلباء'!EK9</f>
        <v>0.50309619182485288</v>
      </c>
      <c r="FL10" s="89">
        <v>2</v>
      </c>
      <c r="FM10" s="89">
        <f t="shared" si="7"/>
        <v>0.71882835624579045</v>
      </c>
      <c r="FN10" s="89">
        <f t="shared" si="8"/>
        <v>50.137306786212619</v>
      </c>
      <c r="FO10" s="89">
        <f>(COS((90-(ATAN(1/(1/TAN((90-ABS($GE$6-'C'!$F14))*(ATAN(1)*4/180))+2))*(180/(ATAN(1)*4))))*((ATAN(1)*4)/180))-SIN($GE$6*((ATAN(1)*4)/180))*SIN('C'!$F14*((ATAN(1)*4)/180)))/COS($GE$6*((ATAN(1)*4)/180))/COS('C'!$F14*((ATAN(1)*4)/180))</f>
        <v>0.64094997425769529</v>
      </c>
      <c r="FP10" s="89">
        <f t="shared" si="9"/>
        <v>40.069304299401978</v>
      </c>
      <c r="FQ10" s="89">
        <f>(COS((90-(ATAN(1/(1/TAN((90-ABS($GE$6-'C'!$F14))*(ATAN(1)*4/180))+1))*(180/(ATAN(1)*4))))*((ATAN(1)*4)/180))-SIN($GE$6*((ATAN(1)*4)/180))*SIN('C'!$F14*((ATAN(1)*4)/180)))/COS($GE$6*((ATAN(1)*4)/180))/COS('C'!$F14*((ATAN(1)*4)/180))</f>
        <v>0.76526637459299873</v>
      </c>
      <c r="FR10" s="89">
        <f t="shared" si="19"/>
        <v>0.51357407407407407</v>
      </c>
      <c r="FS10" s="89">
        <f t="shared" si="10"/>
        <v>71.581266075808941</v>
      </c>
      <c r="FT10" s="89">
        <f>(COS((90-1.4)*((ATAN(1)*4)/180))-SIN($GE$6*((ATAN(1)*4)/180))*SIN('C'!$F14*((ATAN(1)*4)/180)))/COS($GE$6*((ATAN(1)*4)/180))/COS('C'!$F14*((ATAN(1)*4)/180))</f>
        <v>0.31595927278583136</v>
      </c>
      <c r="FU10" s="89">
        <f t="shared" si="11"/>
        <v>74.64154158181789</v>
      </c>
      <c r="FV10" s="89">
        <f>(COS((90+0.833+اندراج!$A$2)*((ATAN(1)*4)/180))-SIN($GE$6*((ATAN(1)*4)/180))*SIN('C'!$F14*((ATAN(1)*4)/180)))/COS($GE$6*((ATAN(1)*4)/180))/COS('C'!$F14*((ATAN(1)*4)/180))</f>
        <v>0.26485704254419695</v>
      </c>
      <c r="FW10" s="89">
        <f t="shared" si="12"/>
        <v>0.25057424479493312</v>
      </c>
      <c r="FX10" s="89">
        <f t="shared" si="13"/>
        <v>89.353483788846546</v>
      </c>
      <c r="FY10" s="89">
        <f>(COS((90+12)*((ATAN(1)*4)/180))-SIN($GE$6*((ATAN(1)*4)/180))*SIN('C'!$F14*((ATAN(1)*4)/180)))/COS($GE$6*((ATAN(1)*4)/180))/COS('C'!$F14*((ATAN(1)*4)/180))</f>
        <v>1.1283597101317693E-2</v>
      </c>
      <c r="FZ10" s="89">
        <f t="shared" si="14"/>
        <v>93.179938540490724</v>
      </c>
      <c r="GA10" s="89">
        <f>(COS((90+15)*((ATAN(1)*4)/180))-SIN($GE$6*((ATAN(1)*4)/180))*SIN('C'!$F14*((ATAN(1)*4)/180)))/COS($GE$6*((ATAN(1)*4)/180))/COS('C'!$F14*((ATAN(1)*4)/180))</f>
        <v>-5.5471909005864142E-2</v>
      </c>
      <c r="GB10" s="89">
        <f t="shared" si="15"/>
        <v>96.966971427204541</v>
      </c>
      <c r="GC10" s="89">
        <f>(COS((90+18)*((ATAN(1)*4)/180))-SIN($GE$6*((ATAN(1)*4)/180))*SIN('C'!$F14*((ATAN(1)*4)/180)))/COS($GE$6*((ATAN(1)*4)/180))/COS('C'!$F14*((ATAN(1)*4)/180))</f>
        <v>-0.12129716267115917</v>
      </c>
      <c r="GD10" s="89">
        <f>('C'!E14+$GF$6/15+$EQ$4)</f>
        <v>12.275777777777776</v>
      </c>
      <c r="GE10" s="89">
        <f>XYZ!R$9</f>
        <v>34.31666666666667</v>
      </c>
      <c r="GF10" s="89">
        <f>XYZ!R$10</f>
        <v>-72.183333333333337</v>
      </c>
      <c r="GG10" s="89">
        <f>FM10-'برائے طلباء'!EX9</f>
        <v>0.47669031391395122</v>
      </c>
      <c r="GH10" s="89"/>
      <c r="GI10" s="89"/>
    </row>
    <row r="11" spans="1:191" ht="28.5" customHeight="1" x14ac:dyDescent="0.2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  <c r="EA11" s="89"/>
      <c r="EB11" s="89"/>
      <c r="EC11" s="89"/>
      <c r="ED11" s="89"/>
      <c r="EE11" s="89"/>
      <c r="EF11" s="89"/>
      <c r="EG11" s="89"/>
      <c r="EH11" s="89"/>
      <c r="EI11" s="89"/>
      <c r="EJ11" s="89"/>
      <c r="EK11" s="89"/>
      <c r="EL11" s="89"/>
      <c r="EM11" s="89"/>
      <c r="EN11" s="89"/>
      <c r="EO11" s="89">
        <v>1</v>
      </c>
      <c r="EP11" s="89"/>
      <c r="EQ11" s="89">
        <f t="shared" si="16"/>
        <v>0.74004178430824119</v>
      </c>
      <c r="ER11" s="89">
        <f t="shared" si="0"/>
        <v>55.49746800711678</v>
      </c>
      <c r="ES11" s="89">
        <f>(COS((90-(ATAN(1/(1/TAN((90-ABS($GE$6-'C'!$F46))*(ATAN(1)*4/180))+2))*(180/(ATAN(1)*4))))*((ATAN(1)*4)/180))-SIN($GE$6*((ATAN(1)*4)/180))*SIN('C'!$F46*((ATAN(1)*4)/180)))/COS($GE$6*((ATAN(1)*4)/180))/COS('C'!$F46*((ATAN(1)*4)/180))</f>
        <v>0.56644265583689091</v>
      </c>
      <c r="ET11" s="89">
        <f t="shared" si="1"/>
        <v>44.534615343788886</v>
      </c>
      <c r="EU11" s="89">
        <f>(COS((90-(ATAN(1/(1/TAN((90-ABS($GE$6-'C'!$F46))*(ATAN(1)*4/180))+1))*(180/(ATAN(1)*4))))*((ATAN(1)*4)/180))-SIN($GE$6*((ATAN(1)*4)/180))*SIN('C'!$F46*((ATAN(1)*4)/180)))/COS($GE$6*((ATAN(1)*4)/180))/COS('C'!$F46*((ATAN(1)*4)/180))</f>
        <v>0.71282686347381818</v>
      </c>
      <c r="EV11" s="89">
        <f t="shared" si="17"/>
        <v>0.51961574074074079</v>
      </c>
      <c r="EW11" s="89">
        <f t="shared" si="2"/>
        <v>77.240991668669196</v>
      </c>
      <c r="EX11" s="89">
        <f>(COS((90-1.4)*((ATAN(1)*4)/180))-SIN($GE$6*((ATAN(1)*4)/180))*SIN('C'!$F46*((ATAN(1)*4)/180)))/COS($GE$6*((ATAN(1)*4)/180))/COS('C'!$F46*((ATAN(1)*4)/180))</f>
        <v>0.22085078053022414</v>
      </c>
      <c r="EY11" s="89">
        <f t="shared" si="3"/>
        <v>80.103375684300147</v>
      </c>
      <c r="EZ11" s="89">
        <f>(COS((90+0.833+اندراج!$A$2)*((ATAN(1)*4)/180))-SIN($GE$6*((ATAN(1)*4)/180))*SIN('C'!$F46*((ATAN(1)*4)/180)))/COS($GE$6*((ATAN(1)*4)/180))/COS('C'!$F46*((ATAN(1)*4)/180))</f>
        <v>0.17187106048643364</v>
      </c>
      <c r="FA11" s="89">
        <f t="shared" si="4"/>
        <v>94.081209044548899</v>
      </c>
      <c r="FB11" s="89">
        <f>(COS((90+12)*((ATAN(1)*4)/180))-SIN($GE$6*((ATAN(1)*4)/180))*SIN('C'!$F46*((ATAN(1)*4)/180)))/COS($GE$6*((ATAN(1)*4)/180))/COS('C'!$F46*((ATAN(1)*4)/180))</f>
        <v>-7.117031578236048E-2</v>
      </c>
      <c r="FC11" s="89">
        <f t="shared" si="5"/>
        <v>97.767476438431487</v>
      </c>
      <c r="FD11" s="89">
        <f>(COS((90+15)*((ATAN(1)*4)/180))-SIN($GE$6*((ATAN(1)*4)/180))*SIN('C'!$F46*((ATAN(1)*4)/180)))/COS($GE$6*((ATAN(1)*4)/180))/COS('C'!$F46*((ATAN(1)*4)/180))</f>
        <v>-0.13515315929135918</v>
      </c>
      <c r="FE11" s="89">
        <f t="shared" si="6"/>
        <v>101.43431436694333</v>
      </c>
      <c r="FF11" s="89">
        <f>(COS((90+18)*((ATAN(1)*4)/180))-SIN($GE$6*((ATAN(1)*4)/180))*SIN('C'!$F46*((ATAN(1)*4)/180)))/COS($GE$6*((ATAN(1)*4)/180))/COS('C'!$F46*((ATAN(1)*4)/180))</f>
        <v>-0.19824438801254485</v>
      </c>
      <c r="FG11" s="89">
        <f>('C'!E46+$GF$6/15+$EQ$4)</f>
        <v>12.420777777777779</v>
      </c>
      <c r="FH11" s="89">
        <f t="shared" si="18"/>
        <v>0.2438727506339867</v>
      </c>
      <c r="FI11" s="89"/>
      <c r="FJ11" s="89"/>
      <c r="FK11" s="89">
        <f>EQ11-'برائے طلباء'!EK10</f>
        <v>0.50427136125345406</v>
      </c>
      <c r="FL11" s="89">
        <v>2</v>
      </c>
      <c r="FM11" s="89">
        <f t="shared" si="7"/>
        <v>0.7193869266592392</v>
      </c>
      <c r="FN11" s="89">
        <f t="shared" si="8"/>
        <v>50.234038320060314</v>
      </c>
      <c r="FO11" s="89">
        <f>(COS((90-(ATAN(1/(1/TAN((90-ABS($GE$6-'C'!$F15))*(ATAN(1)*4/180))+2))*(180/(ATAN(1)*4))))*((ATAN(1)*4)/180))-SIN($GE$6*((ATAN(1)*4)/180))*SIN('C'!$F15*((ATAN(1)*4)/180)))/COS($GE$6*((ATAN(1)*4)/180))/COS('C'!$F15*((ATAN(1)*4)/180))</f>
        <v>0.63965316409701523</v>
      </c>
      <c r="FP11" s="89">
        <f t="shared" si="9"/>
        <v>40.15091846780355</v>
      </c>
      <c r="FQ11" s="89">
        <f>(COS((90-(ATAN(1/(1/TAN((90-ABS($GE$6-'C'!$F15))*(ATAN(1)*4/180))+1))*(180/(ATAN(1)*4))))*((ATAN(1)*4)/180))-SIN($GE$6*((ATAN(1)*4)/180))*SIN('C'!$F15*((ATAN(1)*4)/180)))/COS($GE$6*((ATAN(1)*4)/180))/COS('C'!$F15*((ATAN(1)*4)/180))</f>
        <v>0.76434866954123681</v>
      </c>
      <c r="FR11" s="89">
        <f t="shared" si="19"/>
        <v>0.51386574074074076</v>
      </c>
      <c r="FS11" s="89">
        <f t="shared" si="10"/>
        <v>71.68152855006538</v>
      </c>
      <c r="FT11" s="89">
        <f>(COS((90-1.4)*((ATAN(1)*4)/180))-SIN($GE$6*((ATAN(1)*4)/180))*SIN('C'!$F15*((ATAN(1)*4)/180)))/COS($GE$6*((ATAN(1)*4)/180))/COS('C'!$F15*((ATAN(1)*4)/180))</f>
        <v>0.31429852266402464</v>
      </c>
      <c r="FU11" s="89">
        <f t="shared" si="11"/>
        <v>74.737626930659445</v>
      </c>
      <c r="FV11" s="89">
        <f>(COS((90+0.833+اندراج!$A$2)*((ATAN(1)*4)/180))-SIN($GE$6*((ATAN(1)*4)/180))*SIN('C'!$F15*((ATAN(1)*4)/180)))/COS($GE$6*((ATAN(1)*4)/180))/COS('C'!$F15*((ATAN(1)*4)/180))</f>
        <v>0.2632395549161895</v>
      </c>
      <c r="FW11" s="89">
        <f t="shared" si="12"/>
        <v>0.25065130242855566</v>
      </c>
      <c r="FX11" s="89">
        <f t="shared" si="13"/>
        <v>89.433863709227666</v>
      </c>
      <c r="FY11" s="89">
        <f>(COS((90+12)*((ATAN(1)*4)/180))-SIN($GE$6*((ATAN(1)*4)/180))*SIN('C'!$F15*((ATAN(1)*4)/180)))/COS($GE$6*((ATAN(1)*4)/180))/COS('C'!$F15*((ATAN(1)*4)/180))</f>
        <v>9.8807815054163962E-3</v>
      </c>
      <c r="FZ11" s="89">
        <f t="shared" si="14"/>
        <v>93.257197792386634</v>
      </c>
      <c r="GA11" s="89">
        <f>(COS((90+15)*((ATAN(1)*4)/180))-SIN($GE$6*((ATAN(1)*4)/180))*SIN('C'!$F15*((ATAN(1)*4)/180)))/COS($GE$6*((ATAN(1)*4)/180))/COS('C'!$F15*((ATAN(1)*4)/180))</f>
        <v>-5.6818210245046137E-2</v>
      </c>
      <c r="GB11" s="89">
        <f t="shared" si="15"/>
        <v>97.041471884248111</v>
      </c>
      <c r="GC11" s="89">
        <f>(COS((90+18)*((ATAN(1)*4)/180))-SIN($GE$6*((ATAN(1)*4)/180))*SIN('C'!$F15*((ATAN(1)*4)/180)))/COS($GE$6*((ATAN(1)*4)/180))/COS('C'!$F15*((ATAN(1)*4)/180))</f>
        <v>-0.12258773709342803</v>
      </c>
      <c r="GD11" s="89">
        <f>('C'!E15+$GF$6/15+$EQ$4)</f>
        <v>12.282777777777778</v>
      </c>
      <c r="GE11" s="89">
        <f>XYZ!R$9</f>
        <v>34.31666666666667</v>
      </c>
      <c r="GF11" s="89">
        <f>XYZ!R$10</f>
        <v>-72.183333333333337</v>
      </c>
      <c r="GG11" s="89">
        <f>FM11-'برائے طلباء'!EX10</f>
        <v>0.47716416337474321</v>
      </c>
      <c r="GH11" s="89"/>
      <c r="GI11" s="89"/>
    </row>
    <row r="12" spans="1:191" ht="28.5" customHeight="1" x14ac:dyDescent="0.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>
        <v>1</v>
      </c>
      <c r="EP12" s="89"/>
      <c r="EQ12" s="89">
        <f t="shared" si="16"/>
        <v>0.74072287720832852</v>
      </c>
      <c r="ER12" s="89">
        <f t="shared" si="0"/>
        <v>55.716181855077608</v>
      </c>
      <c r="ES12" s="89">
        <f>(COS((90-(ATAN(1/(1/TAN((90-ABS($GE$6-'C'!$F47))*(ATAN(1)*4/180))+2))*(180/(ATAN(1)*4))))*((ATAN(1)*4)/180))-SIN($GE$6*((ATAN(1)*4)/180))*SIN('C'!$F47*((ATAN(1)*4)/180)))/COS($GE$6*((ATAN(1)*4)/180))/COS('C'!$F47*((ATAN(1)*4)/180))</f>
        <v>0.56329271429186056</v>
      </c>
      <c r="ET12" s="89">
        <f t="shared" si="1"/>
        <v>44.713463087454265</v>
      </c>
      <c r="EU12" s="89">
        <f>(COS((90-(ATAN(1/(1/TAN((90-ABS($GE$6-'C'!$F47))*(ATAN(1)*4/180))+1))*(180/(ATAN(1)*4))))*((ATAN(1)*4)/180))-SIN($GE$6*((ATAN(1)*4)/180))*SIN('C'!$F47*((ATAN(1)*4)/180)))/COS($GE$6*((ATAN(1)*4)/180))/COS('C'!$F47*((ATAN(1)*4)/180))</f>
        <v>0.71063417393822825</v>
      </c>
      <c r="EV12" s="89">
        <f t="shared" si="17"/>
        <v>0.5196574074074074</v>
      </c>
      <c r="EW12" s="89">
        <f t="shared" si="2"/>
        <v>77.477773545643444</v>
      </c>
      <c r="EX12" s="89">
        <f>(COS((90-1.4)*((ATAN(1)*4)/180))-SIN($GE$6*((ATAN(1)*4)/180))*SIN('C'!$F47*((ATAN(1)*4)/180)))/COS($GE$6*((ATAN(1)*4)/180))/COS('C'!$F47*((ATAN(1)*4)/180))</f>
        <v>0.21681832708571749</v>
      </c>
      <c r="EY12" s="89">
        <f t="shared" si="3"/>
        <v>80.333569128331632</v>
      </c>
      <c r="EZ12" s="89">
        <f>(COS((90+0.833+اندراج!$A$2)*((ATAN(1)*4)/180))-SIN($GE$6*((ATAN(1)*4)/180))*SIN('C'!$F47*((ATAN(1)*4)/180)))/COS($GE$6*((ATAN(1)*4)/180))/COS('C'!$F47*((ATAN(1)*4)/180))</f>
        <v>0.16791183508348739</v>
      </c>
      <c r="FA12" s="89">
        <f t="shared" si="4"/>
        <v>94.287787550608016</v>
      </c>
      <c r="FB12" s="89">
        <f>(COS((90+12)*((ATAN(1)*4)/180))-SIN($GE$6*((ATAN(1)*4)/180))*SIN('C'!$F47*((ATAN(1)*4)/180)))/COS($GE$6*((ATAN(1)*4)/180))/COS('C'!$F47*((ATAN(1)*4)/180))</f>
        <v>-7.4766177654718824E-2</v>
      </c>
      <c r="FC12" s="89">
        <f t="shared" si="5"/>
        <v>97.969929629445872</v>
      </c>
      <c r="FD12" s="89">
        <f>(COS((90+15)*((ATAN(1)*4)/180))-SIN($GE$6*((ATAN(1)*4)/180))*SIN('C'!$F47*((ATAN(1)*4)/180)))/COS($GE$6*((ATAN(1)*4)/180))/COS('C'!$F47*((ATAN(1)*4)/180))</f>
        <v>-0.13865336242333592</v>
      </c>
      <c r="FE12" s="89">
        <f t="shared" si="6"/>
        <v>101.63347867404318</v>
      </c>
      <c r="FF12" s="89">
        <f>(COS((90+18)*((ATAN(1)*4)/180))-SIN($GE$6*((ATAN(1)*4)/180))*SIN('C'!$F47*((ATAN(1)*4)/180)))/COS($GE$6*((ATAN(1)*4)/180))/COS('C'!$F47*((ATAN(1)*4)/180))</f>
        <v>-0.20165026542941411</v>
      </c>
      <c r="FG12" s="89">
        <f>('C'!E47+$GF$6/15+$EQ$4)</f>
        <v>12.421777777777777</v>
      </c>
      <c r="FH12" s="89">
        <f t="shared" si="18"/>
        <v>0.2433520473256133</v>
      </c>
      <c r="FI12" s="89"/>
      <c r="FJ12" s="89"/>
      <c r="FK12" s="89">
        <f>EQ12-'برائے طلباء'!EK11</f>
        <v>0.50546402167326332</v>
      </c>
      <c r="FL12" s="89">
        <v>2</v>
      </c>
      <c r="FM12" s="89">
        <f t="shared" si="7"/>
        <v>0.71996312926719241</v>
      </c>
      <c r="FN12" s="89">
        <f t="shared" si="8"/>
        <v>50.33707895654463</v>
      </c>
      <c r="FO12" s="89">
        <f>(COS((90-(ATAN(1/(1/TAN((90-ABS($GE$6-'C'!$F16))*(ATAN(1)*4/180))+2))*(180/(ATAN(1)*4))))*((ATAN(1)*4)/180))-SIN($GE$6*((ATAN(1)*4)/180))*SIN('C'!$F16*((ATAN(1)*4)/180)))/COS($GE$6*((ATAN(1)*4)/180))/COS('C'!$F16*((ATAN(1)*4)/180))</f>
        <v>0.63826976696562798</v>
      </c>
      <c r="FP12" s="89">
        <f t="shared" si="9"/>
        <v>40.23782630145098</v>
      </c>
      <c r="FQ12" s="89">
        <f>(COS((90-(ATAN(1/(1/TAN((90-ABS($GE$6-'C'!$F16))*(ATAN(1)*4/180))+1))*(180/(ATAN(1)*4))))*((ATAN(1)*4)/180))-SIN($GE$6*((ATAN(1)*4)/180))*SIN('C'!$F16*((ATAN(1)*4)/180)))/COS($GE$6*((ATAN(1)*4)/180))/COS('C'!$F16*((ATAN(1)*4)/180))</f>
        <v>0.76336973524061436</v>
      </c>
      <c r="FR12" s="89">
        <f t="shared" si="19"/>
        <v>0.51415740740740745</v>
      </c>
      <c r="FS12" s="89">
        <f t="shared" si="10"/>
        <v>71.788386807014248</v>
      </c>
      <c r="FT12" s="89">
        <f>(COS((90-1.4)*((ATAN(1)*4)/180))-SIN($GE$6*((ATAN(1)*4)/180))*SIN('C'!$F16*((ATAN(1)*4)/180)))/COS($GE$6*((ATAN(1)*4)/180))/COS('C'!$F16*((ATAN(1)*4)/180))</f>
        <v>0.31252746046187158</v>
      </c>
      <c r="FU12" s="89">
        <f t="shared" si="11"/>
        <v>74.840059869522563</v>
      </c>
      <c r="FV12" s="89">
        <f>(COS((90+0.833+اندراج!$A$2)*((ATAN(1)*4)/180))-SIN($GE$6*((ATAN(1)*4)/180))*SIN('C'!$F16*((ATAN(1)*4)/180)))/COS($GE$6*((ATAN(1)*4)/180))/COS('C'!$F16*((ATAN(1)*4)/180))</f>
        <v>0.2615143976386195</v>
      </c>
      <c r="FW12" s="89">
        <f t="shared" si="12"/>
        <v>0.25071381901703699</v>
      </c>
      <c r="FX12" s="89">
        <f t="shared" si="13"/>
        <v>89.519660464584803</v>
      </c>
      <c r="FY12" s="89">
        <f>(COS((90+12)*((ATAN(1)*4)/180))-SIN($GE$6*((ATAN(1)*4)/180))*SIN('C'!$F16*((ATAN(1)*4)/180)))/COS($GE$6*((ATAN(1)*4)/180))/COS('C'!$F16*((ATAN(1)*4)/180))</f>
        <v>8.3834082175918284E-3</v>
      </c>
      <c r="FZ12" s="89">
        <f t="shared" si="14"/>
        <v>93.339691820533375</v>
      </c>
      <c r="GA12" s="89">
        <f>(COS((90+15)*((ATAN(1)*4)/180))-SIN($GE$6*((ATAN(1)*4)/180))*SIN('C'!$F16*((ATAN(1)*4)/180)))/COS($GE$6*((ATAN(1)*4)/180))/COS('C'!$F16*((ATAN(1)*4)/180))</f>
        <v>-5.8255617334548898E-2</v>
      </c>
      <c r="GB12" s="89">
        <f t="shared" si="15"/>
        <v>97.12104830307959</v>
      </c>
      <c r="GC12" s="89">
        <f>(COS((90+18)*((ATAN(1)*4)/180))-SIN($GE$6*((ATAN(1)*4)/180))*SIN('C'!$F16*((ATAN(1)*4)/180)))/COS($GE$6*((ATAN(1)*4)/180))/COS('C'!$F16*((ATAN(1)*4)/180))</f>
        <v>-0.12396601362657581</v>
      </c>
      <c r="GD12" s="89">
        <f>('C'!E16+$GF$6/15+$EQ$4)</f>
        <v>12.289777777777779</v>
      </c>
      <c r="GE12" s="89">
        <f>XYZ!R$9</f>
        <v>34.31666666666667</v>
      </c>
      <c r="GF12" s="89">
        <f>XYZ!R$10</f>
        <v>-72.183333333333337</v>
      </c>
      <c r="GG12" s="89">
        <f>FM12-'برائے طلباء'!EX11</f>
        <v>0.47766974492389491</v>
      </c>
      <c r="GH12" s="89"/>
      <c r="GI12" s="89"/>
    </row>
    <row r="13" spans="1:191" ht="28.5" customHeight="1" x14ac:dyDescent="0.2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>
        <v>1</v>
      </c>
      <c r="EP13" s="89"/>
      <c r="EQ13" s="89">
        <f t="shared" si="16"/>
        <v>0.74140991200476913</v>
      </c>
      <c r="ER13" s="89">
        <f t="shared" si="0"/>
        <v>55.93625228208878</v>
      </c>
      <c r="ES13" s="89">
        <f>(COS((90-(ATAN(1/(1/TAN((90-ABS($GE$6-'C'!$F48))*(ATAN(1)*4/180))+2))*(180/(ATAN(1)*4))))*((ATAN(1)*4)/180))-SIN($GE$6*((ATAN(1)*4)/180))*SIN('C'!$F48*((ATAN(1)*4)/180)))/COS($GE$6*((ATAN(1)*4)/180))/COS('C'!$F48*((ATAN(1)*4)/180))</f>
        <v>0.56011495064679362</v>
      </c>
      <c r="ET13" s="89">
        <f t="shared" si="1"/>
        <v>44.893069908086034</v>
      </c>
      <c r="EU13" s="89">
        <f>(COS((90-(ATAN(1/(1/TAN((90-ABS($GE$6-'C'!$F48))*(ATAN(1)*4/180))+1))*(180/(ATAN(1)*4))))*((ATAN(1)*4)/180))-SIN($GE$6*((ATAN(1)*4)/180))*SIN('C'!$F48*((ATAN(1)*4)/180)))/COS($GE$6*((ATAN(1)*4)/180))/COS('C'!$F48*((ATAN(1)*4)/180))</f>
        <v>0.708425209771535</v>
      </c>
      <c r="EV13" s="89">
        <f t="shared" si="17"/>
        <v>0.51969907407407412</v>
      </c>
      <c r="EW13" s="89">
        <f t="shared" si="2"/>
        <v>77.716613094840611</v>
      </c>
      <c r="EX13" s="89">
        <f>(COS((90-1.4)*((ATAN(1)*4)/180))-SIN($GE$6*((ATAN(1)*4)/180))*SIN('C'!$F48*((ATAN(1)*4)/180)))/COS($GE$6*((ATAN(1)*4)/180))/COS('C'!$F48*((ATAN(1)*4)/180))</f>
        <v>0.21274707982923113</v>
      </c>
      <c r="EY13" s="89">
        <f t="shared" si="3"/>
        <v>80.565901655050197</v>
      </c>
      <c r="EZ13" s="89">
        <f>(COS((90+0.833+اندراج!$A$2)*((ATAN(1)*4)/180))-SIN($GE$6*((ATAN(1)*4)/180))*SIN('C'!$F48*((ATAN(1)*4)/180)))/COS($GE$6*((ATAN(1)*4)/180))/COS('C'!$F48*((ATAN(1)*4)/180))</f>
        <v>0.16391307038477576</v>
      </c>
      <c r="FA13" s="89">
        <f t="shared" si="4"/>
        <v>94.496906941543827</v>
      </c>
      <c r="FB13" s="89">
        <f>(COS((90+12)*((ATAN(1)*4)/180))-SIN($GE$6*((ATAN(1)*4)/180))*SIN('C'!$F48*((ATAN(1)*4)/180)))/COS($GE$6*((ATAN(1)*4)/180))/COS('C'!$F48*((ATAN(1)*4)/180))</f>
        <v>-7.8405277974350804E-2</v>
      </c>
      <c r="FC13" s="89">
        <f t="shared" si="5"/>
        <v>98.175042200196103</v>
      </c>
      <c r="FD13" s="89">
        <f>(COS((90+15)*((ATAN(1)*4)/180))-SIN($GE$6*((ATAN(1)*4)/180))*SIN('C'!$F48*((ATAN(1)*4)/180)))/COS($GE$6*((ATAN(1)*4)/180))/COS('C'!$F48*((ATAN(1)*4)/180))</f>
        <v>-0.14219777783772375</v>
      </c>
      <c r="FE13" s="89">
        <f t="shared" si="6"/>
        <v>101.8354300181396</v>
      </c>
      <c r="FF13" s="89">
        <f>(COS((90+18)*((ATAN(1)*4)/180))-SIN($GE$6*((ATAN(1)*4)/180))*SIN('C'!$F48*((ATAN(1)*4)/180)))/COS($GE$6*((ATAN(1)*4)/180))/COS('C'!$F48*((ATAN(1)*4)/180))</f>
        <v>-0.20510131539322832</v>
      </c>
      <c r="FG13" s="89">
        <f>('C'!E48+$GF$6/15+$EQ$4)</f>
        <v>12.422777777777778</v>
      </c>
      <c r="FH13" s="89">
        <f t="shared" si="18"/>
        <v>0.24282395685130717</v>
      </c>
      <c r="FI13" s="89"/>
      <c r="FJ13" s="89"/>
      <c r="FK13" s="89">
        <f>EQ13-'برائے طلباء'!EK12</f>
        <v>0.5066703657588606</v>
      </c>
      <c r="FL13" s="89">
        <v>2</v>
      </c>
      <c r="FM13" s="89">
        <f t="shared" si="7"/>
        <v>0.72059624627596064</v>
      </c>
      <c r="FN13" s="89">
        <f t="shared" si="8"/>
        <v>50.44554974678519</v>
      </c>
      <c r="FO13" s="89">
        <f>(COS((90-(ATAN(1/(1/TAN((90-ABS($GE$6-'C'!$F17))*(ATAN(1)*4/180))+2))*(180/(ATAN(1)*4))))*((ATAN(1)*4)/180))-SIN($GE$6*((ATAN(1)*4)/180))*SIN('C'!$F17*((ATAN(1)*4)/180)))/COS($GE$6*((ATAN(1)*4)/180))/COS('C'!$F17*((ATAN(1)*4)/180))</f>
        <v>0.6368112357061172</v>
      </c>
      <c r="FP13" s="89">
        <f t="shared" si="9"/>
        <v>40.329280569586977</v>
      </c>
      <c r="FQ13" s="89">
        <f>(COS((90-(ATAN(1/(1/TAN((90-ABS($GE$6-'C'!$F17))*(ATAN(1)*4/180))+1))*(180/(ATAN(1)*4))))*((ATAN(1)*4)/180))-SIN($GE$6*((ATAN(1)*4)/180))*SIN('C'!$F17*((ATAN(1)*4)/180)))/COS($GE$6*((ATAN(1)*4)/180))/COS('C'!$F17*((ATAN(1)*4)/180))</f>
        <v>0.76233769315282729</v>
      </c>
      <c r="FR13" s="89">
        <f t="shared" si="19"/>
        <v>0.51449074074074075</v>
      </c>
      <c r="FS13" s="89">
        <f t="shared" si="10"/>
        <v>71.900940430549213</v>
      </c>
      <c r="FT13" s="89">
        <f>(COS((90-1.4)*((ATAN(1)*4)/180))-SIN($GE$6*((ATAN(1)*4)/180))*SIN('C'!$F17*((ATAN(1)*4)/180)))/COS($GE$6*((ATAN(1)*4)/180))/COS('C'!$F17*((ATAN(1)*4)/180))</f>
        <v>0.31066082819486918</v>
      </c>
      <c r="FU13" s="89">
        <f t="shared" si="11"/>
        <v>74.947981992679189</v>
      </c>
      <c r="FV13" s="89">
        <f>(COS((90+0.833+اندراج!$A$2)*((ATAN(1)*4)/180))-SIN($GE$6*((ATAN(1)*4)/180))*SIN('C'!$F17*((ATAN(1)*4)/180)))/COS($GE$6*((ATAN(1)*4)/180))/COS('C'!$F17*((ATAN(1)*4)/180))</f>
        <v>0.25969588836537438</v>
      </c>
      <c r="FW13" s="89">
        <f t="shared" si="12"/>
        <v>0.25080531581546889</v>
      </c>
      <c r="FX13" s="89">
        <f t="shared" si="13"/>
        <v>89.610174317612916</v>
      </c>
      <c r="FY13" s="89">
        <f>(COS((90+12)*((ATAN(1)*4)/180))-SIN($GE$6*((ATAN(1)*4)/180))*SIN('C'!$F17*((ATAN(1)*4)/180)))/COS($GE$6*((ATAN(1)*4)/180))/COS('C'!$F17*((ATAN(1)*4)/180))</f>
        <v>6.8036891747215228E-3</v>
      </c>
      <c r="FZ13" s="89">
        <f t="shared" si="14"/>
        <v>93.426752973097862</v>
      </c>
      <c r="GA13" s="89">
        <f>(COS((90+15)*((ATAN(1)*4)/180))-SIN($GE$6*((ATAN(1)*4)/180))*SIN('C'!$F17*((ATAN(1)*4)/180)))/COS($GE$6*((ATAN(1)*4)/180))/COS('C'!$F17*((ATAN(1)*4)/180))</f>
        <v>-5.9772472686569093E-2</v>
      </c>
      <c r="GB13" s="89">
        <f t="shared" si="15"/>
        <v>97.205061787470584</v>
      </c>
      <c r="GC13" s="89">
        <f>(COS((90+18)*((ATAN(1)*4)/180))-SIN($GE$6*((ATAN(1)*4)/180))*SIN('C'!$F17*((ATAN(1)*4)/180)))/COS($GE$6*((ATAN(1)*4)/180))/COS('C'!$F17*((ATAN(1)*4)/180))</f>
        <v>-0.12542088130689891</v>
      </c>
      <c r="GD13" s="89">
        <f>('C'!E17+$GF$6/15+$EQ$4)</f>
        <v>12.297777777777778</v>
      </c>
      <c r="GE13" s="89">
        <f>XYZ!R$9</f>
        <v>34.31666666666667</v>
      </c>
      <c r="GF13" s="89">
        <f>XYZ!R$10</f>
        <v>-72.183333333333337</v>
      </c>
      <c r="GG13" s="89">
        <f>FM13-'برائے طلباء'!EX12</f>
        <v>0.47820289938930483</v>
      </c>
      <c r="GH13" s="89"/>
      <c r="GI13" s="89"/>
    </row>
    <row r="14" spans="1:191" ht="28.5" customHeight="1" x14ac:dyDescent="0.2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  <c r="DZ14" s="89"/>
      <c r="EA14" s="89"/>
      <c r="EB14" s="89"/>
      <c r="EC14" s="89"/>
      <c r="ED14" s="89"/>
      <c r="EE14" s="89"/>
      <c r="EF14" s="89"/>
      <c r="EG14" s="89"/>
      <c r="EH14" s="89"/>
      <c r="EI14" s="89"/>
      <c r="EJ14" s="89"/>
      <c r="EK14" s="89"/>
      <c r="EL14" s="89"/>
      <c r="EM14" s="89"/>
      <c r="EN14" s="89"/>
      <c r="EO14" s="89">
        <v>1</v>
      </c>
      <c r="EP14" s="89"/>
      <c r="EQ14" s="89">
        <f t="shared" si="16"/>
        <v>0.74206323622156356</v>
      </c>
      <c r="ER14" s="89">
        <f t="shared" si="0"/>
        <v>56.158334125761328</v>
      </c>
      <c r="ES14" s="89">
        <f>(COS((90-(ATAN(1/(1/TAN((90-ABS($GE$6-'C'!$F49))*(ATAN(1)*4/180))+2))*(180/(ATAN(1)*4))))*((ATAN(1)*4)/180))-SIN($GE$6*((ATAN(1)*4)/180))*SIN('C'!$F49*((ATAN(1)*4)/180)))/COS($GE$6*((ATAN(1)*4)/180))/COS('C'!$F49*((ATAN(1)*4)/180))</f>
        <v>0.55689976582059209</v>
      </c>
      <c r="ET14" s="89">
        <f t="shared" si="1"/>
        <v>45.073950751694952</v>
      </c>
      <c r="EU14" s="89">
        <f>(COS((90-(ATAN(1/(1/TAN((90-ABS($GE$6-'C'!$F49))*(ATAN(1)*4/180))+1))*(180/(ATAN(1)*4))))*((ATAN(1)*4)/180))-SIN($GE$6*((ATAN(1)*4)/180))*SIN('C'!$F49*((ATAN(1)*4)/180)))/COS($GE$6*((ATAN(1)*4)/180))/COS('C'!$F49*((ATAN(1)*4)/180))</f>
        <v>0.70619354098717291</v>
      </c>
      <c r="EV14" s="89">
        <f t="shared" si="17"/>
        <v>0.51969907407407412</v>
      </c>
      <c r="EW14" s="89">
        <f t="shared" si="2"/>
        <v>77.958251187795938</v>
      </c>
      <c r="EX14" s="89">
        <f>(COS((90-1.4)*((ATAN(1)*4)/180))-SIN($GE$6*((ATAN(1)*4)/180))*SIN('C'!$F49*((ATAN(1)*4)/180)))/COS($GE$6*((ATAN(1)*4)/180))/COS('C'!$F49*((ATAN(1)*4)/180))</f>
        <v>0.20862436694924738</v>
      </c>
      <c r="EY14" s="89">
        <f t="shared" si="3"/>
        <v>80.80109837309621</v>
      </c>
      <c r="EZ14" s="89">
        <f>(COS((90+0.833+اندراج!$A$2)*((ATAN(1)*4)/180))-SIN($GE$6*((ATAN(1)*4)/180))*SIN('C'!$F49*((ATAN(1)*4)/180)))/COS($GE$6*((ATAN(1)*4)/180))/COS('C'!$F49*((ATAN(1)*4)/180))</f>
        <v>0.15986226403623194</v>
      </c>
      <c r="FA14" s="89">
        <f t="shared" si="4"/>
        <v>94.709242560034667</v>
      </c>
      <c r="FB14" s="89">
        <f>(COS((90+12)*((ATAN(1)*4)/180))-SIN($GE$6*((ATAN(1)*4)/180))*SIN('C'!$F49*((ATAN(1)*4)/180)))/COS($GE$6*((ATAN(1)*4)/180))/COS('C'!$F49*((ATAN(1)*4)/180))</f>
        <v>-8.2099278233593739E-2</v>
      </c>
      <c r="FC14" s="89">
        <f t="shared" si="5"/>
        <v>98.383483386248116</v>
      </c>
      <c r="FD14" s="89">
        <f>(COS((90+15)*((ATAN(1)*4)/180))-SIN($GE$6*((ATAN(1)*4)/180))*SIN('C'!$F49*((ATAN(1)*4)/180)))/COS($GE$6*((ATAN(1)*4)/180))/COS('C'!$F49*((ATAN(1)*4)/180))</f>
        <v>-0.14579784566239415</v>
      </c>
      <c r="FE14" s="89">
        <f t="shared" si="6"/>
        <v>102.04083446782759</v>
      </c>
      <c r="FF14" s="89">
        <f>(COS((90+18)*((ATAN(1)*4)/180))-SIN($GE$6*((ATAN(1)*4)/180))*SIN('C'!$F49*((ATAN(1)*4)/180)))/COS($GE$6*((ATAN(1)*4)/180))/COS('C'!$F49*((ATAN(1)*4)/180))</f>
        <v>-0.2086087597521547</v>
      </c>
      <c r="FG14" s="89">
        <f>('C'!E49+$GF$6/15+$EQ$4)</f>
        <v>12.422777777777778</v>
      </c>
      <c r="FH14" s="89">
        <f t="shared" si="18"/>
        <v>0.24224495355671824</v>
      </c>
      <c r="FI14" s="89"/>
      <c r="FJ14" s="89"/>
      <c r="FK14" s="89">
        <f>EQ14-'برائے طلباء'!EK13</f>
        <v>0.50789425789145504</v>
      </c>
      <c r="FL14" s="89">
        <v>2</v>
      </c>
      <c r="FM14" s="89">
        <f t="shared" si="7"/>
        <v>0.72116117295689042</v>
      </c>
      <c r="FN14" s="89">
        <f t="shared" si="8"/>
        <v>50.559397373429</v>
      </c>
      <c r="FO14" s="89">
        <f>(COS((90-(ATAN(1/(1/TAN((90-ABS($GE$6-'C'!$F18))*(ATAN(1)*4/180))+2))*(180/(ATAN(1)*4))))*((ATAN(1)*4)/180))-SIN($GE$6*((ATAN(1)*4)/180))*SIN('C'!$F18*((ATAN(1)*4)/180)))/COS($GE$6*((ATAN(1)*4)/180))/COS('C'!$F18*((ATAN(1)*4)/180))</f>
        <v>0.63527795105552498</v>
      </c>
      <c r="FP14" s="89">
        <f t="shared" si="9"/>
        <v>40.425230331576323</v>
      </c>
      <c r="FQ14" s="89">
        <f>(COS((90-(ATAN(1/(1/TAN((90-ABS($GE$6-'C'!$F18))*(ATAN(1)*4/180))+1))*(180/(ATAN(1)*4))))*((ATAN(1)*4)/180))-SIN($GE$6*((ATAN(1)*4)/180))*SIN('C'!$F18*((ATAN(1)*4)/180)))/COS($GE$6*((ATAN(1)*4)/180))/COS('C'!$F18*((ATAN(1)*4)/180))</f>
        <v>0.76125283258464338</v>
      </c>
      <c r="FR14" s="89">
        <f t="shared" si="19"/>
        <v>0.51474074074074083</v>
      </c>
      <c r="FS14" s="89">
        <f t="shared" si="10"/>
        <v>72.019145299287445</v>
      </c>
      <c r="FT14" s="89">
        <f>(COS((90-1.4)*((ATAN(1)*4)/180))-SIN($GE$6*((ATAN(1)*4)/180))*SIN('C'!$F18*((ATAN(1)*4)/180)))/COS($GE$6*((ATAN(1)*4)/180))/COS('C'!$F18*((ATAN(1)*4)/180))</f>
        <v>0.30869918301243232</v>
      </c>
      <c r="FU14" s="89">
        <f t="shared" si="11"/>
        <v>75.061355597813886</v>
      </c>
      <c r="FV14" s="89">
        <f>(COS((90+0.833+اندراج!$A$2)*((ATAN(1)*4)/180))-SIN($GE$6*((ATAN(1)*4)/180))*SIN('C'!$F18*((ATAN(1)*4)/180)))/COS($GE$6*((ATAN(1)*4)/180))/COS('C'!$F18*((ATAN(1)*4)/180))</f>
        <v>0.25778452827952714</v>
      </c>
      <c r="FW14" s="89">
        <f t="shared" si="12"/>
        <v>0.25080081282014483</v>
      </c>
      <c r="FX14" s="89">
        <f t="shared" si="13"/>
        <v>89.705392521100748</v>
      </c>
      <c r="FY14" s="89">
        <f>(COS((90+12)*((ATAN(1)*4)/180))-SIN($GE$6*((ATAN(1)*4)/180))*SIN('C'!$F18*((ATAN(1)*4)/180)))/COS($GE$6*((ATAN(1)*4)/180))/COS('C'!$F18*((ATAN(1)*4)/180))</f>
        <v>5.1418478503128997E-3</v>
      </c>
      <c r="FZ14" s="89">
        <f t="shared" si="14"/>
        <v>93.51837405141454</v>
      </c>
      <c r="GA14" s="89">
        <f>(COS((90+15)*((ATAN(1)*4)/180))-SIN($GE$6*((ATAN(1)*4)/180))*SIN('C'!$F18*((ATAN(1)*4)/180)))/COS($GE$6*((ATAN(1)*4)/180))/COS('C'!$F18*((ATAN(1)*4)/180))</f>
        <v>-6.1368625937157598E-2</v>
      </c>
      <c r="GB14" s="89">
        <f t="shared" si="15"/>
        <v>97.293510451222176</v>
      </c>
      <c r="GC14" s="89">
        <f>(COS((90+18)*((ATAN(1)*4)/180))-SIN($GE$6*((ATAN(1)*4)/180))*SIN('C'!$F18*((ATAN(1)*4)/180)))/COS($GE$6*((ATAN(1)*4)/180))/COS('C'!$F18*((ATAN(1)*4)/180))</f>
        <v>-0.12695226186120898</v>
      </c>
      <c r="GD14" s="89">
        <f>('C'!E18+$GF$6/15+$EQ$4)</f>
        <v>12.303777777777778</v>
      </c>
      <c r="GE14" s="89">
        <f>XYZ!R$9</f>
        <v>34.31666666666667</v>
      </c>
      <c r="GF14" s="89">
        <f>XYZ!R$10</f>
        <v>-72.183333333333337</v>
      </c>
      <c r="GG14" s="89">
        <f>FM14-'برائے طلباء'!EX13</f>
        <v>0.47876351680287788</v>
      </c>
      <c r="GH14" s="89"/>
      <c r="GI14" s="89"/>
    </row>
    <row r="15" spans="1:191" ht="28.5" customHeight="1" x14ac:dyDescent="0.2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>
        <v>1</v>
      </c>
      <c r="EP15" s="89"/>
      <c r="EQ15" s="89">
        <f t="shared" si="16"/>
        <v>0.74276207886428824</v>
      </c>
      <c r="ER15" s="89">
        <f t="shared" si="0"/>
        <v>56.38100289044722</v>
      </c>
      <c r="ES15" s="89">
        <f>(COS((90-(ATAN(1/(1/TAN((90-ABS($GE$6-'C'!$F50))*(ATAN(1)*4/180))+2))*(180/(ATAN(1)*4))))*((ATAN(1)*4)/180))-SIN($GE$6*((ATAN(1)*4)/180))*SIN('C'!$F50*((ATAN(1)*4)/180)))/COS($GE$6*((ATAN(1)*4)/180))/COS('C'!$F50*((ATAN(1)*4)/180))</f>
        <v>0.55366768394425003</v>
      </c>
      <c r="ET15" s="89">
        <f t="shared" si="1"/>
        <v>45.254927073498955</v>
      </c>
      <c r="EU15" s="89">
        <f>(COS((90-(ATAN(1/(1/TAN((90-ABS($GE$6-'C'!$F50))*(ATAN(1)*4/180))+1))*(180/(ATAN(1)*4))))*((ATAN(1)*4)/180))-SIN($GE$6*((ATAN(1)*4)/180))*SIN('C'!$F50*((ATAN(1)*4)/180)))/COS($GE$6*((ATAN(1)*4)/180))/COS('C'!$F50*((ATAN(1)*4)/180))</f>
        <v>0.70395365041677227</v>
      </c>
      <c r="EV15" s="89">
        <f t="shared" si="17"/>
        <v>0.51974074074074084</v>
      </c>
      <c r="EW15" s="89">
        <f t="shared" si="2"/>
        <v>78.201165916091497</v>
      </c>
      <c r="EX15" s="89">
        <f>(COS((90-1.4)*((ATAN(1)*4)/180))-SIN($GE$6*((ATAN(1)*4)/180))*SIN('C'!$F50*((ATAN(1)*4)/180)))/COS($GE$6*((ATAN(1)*4)/180))/COS('C'!$F50*((ATAN(1)*4)/180))</f>
        <v>0.20447613275393639</v>
      </c>
      <c r="EY15" s="89">
        <f t="shared" si="3"/>
        <v>81.037681724477082</v>
      </c>
      <c r="EZ15" s="89">
        <f>(COS((90+0.833+اندراج!$A$2)*((ATAN(1)*4)/180))-SIN($GE$6*((ATAN(1)*4)/180))*SIN('C'!$F50*((ATAN(1)*4)/180)))/COS($GE$6*((ATAN(1)*4)/180))/COS('C'!$F50*((ATAN(1)*4)/180))</f>
        <v>0.15578485810681153</v>
      </c>
      <c r="FA15" s="89">
        <f t="shared" si="4"/>
        <v>94.923480400448526</v>
      </c>
      <c r="FB15" s="89">
        <f>(COS((90+12)*((ATAN(1)*4)/180))-SIN($GE$6*((ATAN(1)*4)/180))*SIN('C'!$F50*((ATAN(1)*4)/180)))/COS($GE$6*((ATAN(1)*4)/180))/COS('C'!$F50*((ATAN(1)*4)/180))</f>
        <v>-8.5825228515546456E-2</v>
      </c>
      <c r="FC15" s="89">
        <f t="shared" si="5"/>
        <v>98.593969390636261</v>
      </c>
      <c r="FD15" s="89">
        <f>(COS((90+15)*((ATAN(1)*4)/180))-SIN($GE$6*((ATAN(1)*4)/180))*SIN('C'!$F50*((ATAN(1)*4)/180)))/COS($GE$6*((ATAN(1)*4)/180))/COS('C'!$F50*((ATAN(1)*4)/180))</f>
        <v>-0.1494312720620454</v>
      </c>
      <c r="FE15" s="89">
        <f t="shared" si="6"/>
        <v>102.2484333593234</v>
      </c>
      <c r="FF15" s="89">
        <f>(COS((90+18)*((ATAN(1)*4)/180))-SIN($GE$6*((ATAN(1)*4)/180))*SIN('C'!$F50*((ATAN(1)*4)/180)))/COS($GE$6*((ATAN(1)*4)/180))/COS('C'!$F50*((ATAN(1)*4)/180))</f>
        <v>-0.21215095160985206</v>
      </c>
      <c r="FG15" s="89">
        <f>('C'!E50+$GF$6/15+$EQ$4)</f>
        <v>12.423777777777779</v>
      </c>
      <c r="FH15" s="89">
        <f t="shared" si="18"/>
        <v>0.24170193687786232</v>
      </c>
      <c r="FI15" s="89"/>
      <c r="FJ15" s="89"/>
      <c r="FK15" s="89">
        <f>EQ15-'برائے طلباء'!EK14</f>
        <v>0.50912809745500132</v>
      </c>
      <c r="FL15" s="89">
        <v>2</v>
      </c>
      <c r="FM15" s="89">
        <f t="shared" si="7"/>
        <v>0.72178280091925406</v>
      </c>
      <c r="FN15" s="89">
        <f t="shared" si="8"/>
        <v>50.678566270645625</v>
      </c>
      <c r="FO15" s="89">
        <f>(COS((90-(ATAN(1/(1/TAN((90-ABS($GE$6-'C'!$F19))*(ATAN(1)*4/180))+2))*(180/(ATAN(1)*4))))*((ATAN(1)*4)/180))-SIN($GE$6*((ATAN(1)*4)/180))*SIN('C'!$F19*((ATAN(1)*4)/180)))/COS($GE$6*((ATAN(1)*4)/180))/COS('C'!$F19*((ATAN(1)*4)/180))</f>
        <v>0.63367031352719827</v>
      </c>
      <c r="FP15" s="89">
        <f t="shared" si="9"/>
        <v>40.525622308136583</v>
      </c>
      <c r="FQ15" s="89">
        <f>(COS((90-(ATAN(1/(1/TAN((90-ABS($GE$6-'C'!$F19))*(ATAN(1)*4/180))+1))*(180/(ATAN(1)*4))))*((ATAN(1)*4)/180))-SIN($GE$6*((ATAN(1)*4)/180))*SIN('C'!$F19*((ATAN(1)*4)/180)))/COS($GE$6*((ATAN(1)*4)/180))/COS('C'!$F19*((ATAN(1)*4)/180))</f>
        <v>0.76011546053986423</v>
      </c>
      <c r="FR15" s="89">
        <f t="shared" si="19"/>
        <v>0.51503240740740741</v>
      </c>
      <c r="FS15" s="89">
        <f t="shared" si="10"/>
        <v>72.142955728453586</v>
      </c>
      <c r="FT15" s="89">
        <f>(COS((90-1.4)*((ATAN(1)*4)/180))-SIN($GE$6*((ATAN(1)*4)/180))*SIN('C'!$F19*((ATAN(1)*4)/180)))/COS($GE$6*((ATAN(1)*4)/180))/COS('C'!$F19*((ATAN(1)*4)/180))</f>
        <v>0.3066431031832681</v>
      </c>
      <c r="FU15" s="89">
        <f t="shared" si="11"/>
        <v>75.180141664264823</v>
      </c>
      <c r="FV15" s="89">
        <f>(COS((90+0.833+اندراج!$A$2)*((ATAN(1)*4)/180))-SIN($GE$6*((ATAN(1)*4)/180))*SIN('C'!$F19*((ATAN(1)*4)/180)))/COS($GE$6*((ATAN(1)*4)/180))/COS('C'!$F19*((ATAN(1)*4)/180))</f>
        <v>0.25578083713602978</v>
      </c>
      <c r="FW15" s="89">
        <f t="shared" si="12"/>
        <v>0.25082533008397445</v>
      </c>
      <c r="FX15" s="89">
        <f t="shared" si="13"/>
        <v>89.805302054887264</v>
      </c>
      <c r="FY15" s="89">
        <f>(COS((90+12)*((ATAN(1)*4)/180))-SIN($GE$6*((ATAN(1)*4)/180))*SIN('C'!$F19*((ATAN(1)*4)/180)))/COS($GE$6*((ATAN(1)*4)/180))/COS('C'!$F19*((ATAN(1)*4)/180))</f>
        <v>3.3981136492808287E-3</v>
      </c>
      <c r="FZ15" s="89">
        <f t="shared" si="14"/>
        <v>93.614547836435847</v>
      </c>
      <c r="GA15" s="89">
        <f>(COS((90+15)*((ATAN(1)*4)/180))-SIN($GE$6*((ATAN(1)*4)/180))*SIN('C'!$F19*((ATAN(1)*4)/180)))/COS($GE$6*((ATAN(1)*4)/180))/COS('C'!$F19*((ATAN(1)*4)/180))</f>
        <v>-6.3043924118676514E-2</v>
      </c>
      <c r="GB15" s="89">
        <f t="shared" si="15"/>
        <v>97.386392636438075</v>
      </c>
      <c r="GC15" s="89">
        <f>(COS((90+18)*((ATAN(1)*4)/180))-SIN($GE$6*((ATAN(1)*4)/180))*SIN('C'!$F19*((ATAN(1)*4)/180)))/COS($GE$6*((ATAN(1)*4)/180))/COS('C'!$F19*((ATAN(1)*4)/180))</f>
        <v>-0.12856007769397507</v>
      </c>
      <c r="GD15" s="89">
        <f>('C'!E19+$GF$6/15+$EQ$4)</f>
        <v>12.310777777777776</v>
      </c>
      <c r="GE15" s="89">
        <f>XYZ!R$9</f>
        <v>34.31666666666667</v>
      </c>
      <c r="GF15" s="89">
        <f>XYZ!R$10</f>
        <v>-72.183333333333337</v>
      </c>
      <c r="GG15" s="89">
        <f>FM15-'برائے طلباء'!EX14</f>
        <v>0.47935148416861917</v>
      </c>
      <c r="GH15" s="89"/>
      <c r="GI15" s="89"/>
    </row>
    <row r="16" spans="1:191" ht="28.5" customHeight="1" x14ac:dyDescent="0.2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  <c r="DZ16" s="89"/>
      <c r="EA16" s="89"/>
      <c r="EB16" s="89"/>
      <c r="EC16" s="89"/>
      <c r="ED16" s="89"/>
      <c r="EE16" s="89"/>
      <c r="EF16" s="89"/>
      <c r="EG16" s="89"/>
      <c r="EH16" s="89"/>
      <c r="EI16" s="89"/>
      <c r="EJ16" s="89"/>
      <c r="EK16" s="89"/>
      <c r="EL16" s="89"/>
      <c r="EM16" s="89"/>
      <c r="EN16" s="89"/>
      <c r="EO16" s="89">
        <v>1</v>
      </c>
      <c r="EP16" s="89"/>
      <c r="EQ16" s="89">
        <f t="shared" si="16"/>
        <v>0.74342715779893831</v>
      </c>
      <c r="ER16" s="89">
        <f t="shared" si="0"/>
        <v>56.605601264933966</v>
      </c>
      <c r="ES16" s="89">
        <f>(COS((90-(ATAN(1/(1/TAN((90-ABS($GE$6-'C'!$F51))*(ATAN(1)*4/180))+2))*(180/(ATAN(1)*4))))*((ATAN(1)*4)/180))-SIN($GE$6*((ATAN(1)*4)/180))*SIN('C'!$F51*((ATAN(1)*4)/180)))/COS($GE$6*((ATAN(1)*4)/180))/COS('C'!$F51*((ATAN(1)*4)/180))</f>
        <v>0.55039912229724908</v>
      </c>
      <c r="ET16" s="89">
        <f t="shared" si="1"/>
        <v>45.437071248446678</v>
      </c>
      <c r="EU16" s="89">
        <f>(COS((90-(ATAN(1/(1/TAN((90-ABS($GE$6-'C'!$F51))*(ATAN(1)*4/180))+1))*(180/(ATAN(1)*4))))*((ATAN(1)*4)/180))-SIN($GE$6*((ATAN(1)*4)/180))*SIN('C'!$F51*((ATAN(1)*4)/180)))/COS($GE$6*((ATAN(1)*4)/180))/COS('C'!$F51*((ATAN(1)*4)/180))</f>
        <v>0.7016922142800186</v>
      </c>
      <c r="EV16" s="89">
        <f t="shared" si="17"/>
        <v>0.51974074074074084</v>
      </c>
      <c r="EW16" s="89">
        <f t="shared" si="2"/>
        <v>78.446850836422371</v>
      </c>
      <c r="EX16" s="89">
        <f>(COS((90-1.4)*((ATAN(1)*4)/180))-SIN($GE$6*((ATAN(1)*4)/180))*SIN('C'!$F51*((ATAN(1)*4)/180)))/COS($GE$6*((ATAN(1)*4)/180))/COS('C'!$F51*((ATAN(1)*4)/180))</f>
        <v>0.20027685400446404</v>
      </c>
      <c r="EY16" s="89">
        <f t="shared" si="3"/>
        <v>81.277110140951081</v>
      </c>
      <c r="EZ16" s="89">
        <f>(COS((90+0.833+اندراج!$A$2)*((ATAN(1)*4)/180))-SIN($GE$6*((ATAN(1)*4)/180))*SIN('C'!$F51*((ATAN(1)*4)/180)))/COS($GE$6*((ATAN(1)*4)/180))/COS('C'!$F51*((ATAN(1)*4)/180))</f>
        <v>0.151655714840191</v>
      </c>
      <c r="FA16" s="89">
        <f t="shared" si="4"/>
        <v>95.140961324219077</v>
      </c>
      <c r="FB16" s="89">
        <f>(COS((90+12)*((ATAN(1)*4)/180))-SIN($GE$6*((ATAN(1)*4)/180))*SIN('C'!$F51*((ATAN(1)*4)/180)))/COS($GE$6*((ATAN(1)*4)/180))/COS('C'!$F51*((ATAN(1)*4)/180))</f>
        <v>-8.9606353780791015E-2</v>
      </c>
      <c r="FC16" s="89">
        <f t="shared" si="5"/>
        <v>98.807823796302728</v>
      </c>
      <c r="FD16" s="89">
        <f>(COS((90+15)*((ATAN(1)*4)/180))-SIN($GE$6*((ATAN(1)*4)/180))*SIN('C'!$F51*((ATAN(1)*4)/180)))/COS($GE$6*((ATAN(1)*4)/180))/COS('C'!$F51*((ATAN(1)*4)/180))</f>
        <v>-0.15312077843645663</v>
      </c>
      <c r="FE16" s="89">
        <f t="shared" si="6"/>
        <v>102.45953866161365</v>
      </c>
      <c r="FF16" s="89">
        <f>(COS((90+18)*((ATAN(1)*4)/180))-SIN($GE$6*((ATAN(1)*4)/180))*SIN('C'!$F51*((ATAN(1)*4)/180)))/COS($GE$6*((ATAN(1)*4)/180))/COS('C'!$F51*((ATAN(1)*4)/180))</f>
        <v>-0.21575011582252526</v>
      </c>
      <c r="FG16" s="89">
        <f>('C'!E51+$GF$6/15+$EQ$4)</f>
        <v>12.423777777777779</v>
      </c>
      <c r="FH16" s="89">
        <f t="shared" si="18"/>
        <v>0.24110789686212211</v>
      </c>
      <c r="FI16" s="89"/>
      <c r="FJ16" s="89"/>
      <c r="FK16" s="89">
        <f>EQ16-'برائے طلباء'!EK15</f>
        <v>0.51037958000712436</v>
      </c>
      <c r="FL16" s="89">
        <v>2</v>
      </c>
      <c r="FM16" s="89">
        <f t="shared" si="7"/>
        <v>0.72242160285688473</v>
      </c>
      <c r="FN16" s="89">
        <f t="shared" si="8"/>
        <v>50.803810481915207</v>
      </c>
      <c r="FO16" s="89">
        <f>(COS((90-(ATAN(1/(1/TAN((90-ABS($GE$6-'C'!$F20))*(ATAN(1)*4/180))+2))*(180/(ATAN(1)*4))))*((ATAN(1)*4)/180))-SIN($GE$6*((ATAN(1)*4)/180))*SIN('C'!$F20*((ATAN(1)*4)/180)))/COS($GE$6*((ATAN(1)*4)/180))/COS('C'!$F20*((ATAN(1)*4)/180))</f>
        <v>0.63197776323094901</v>
      </c>
      <c r="FP16" s="89">
        <f t="shared" si="9"/>
        <v>40.631084328196991</v>
      </c>
      <c r="FQ16" s="89">
        <f>(COS((90-(ATAN(1/(1/TAN((90-ABS($GE$6-'C'!$F20))*(ATAN(1)*4/180))+1))*(180/(ATAN(1)*4))))*((ATAN(1)*4)/180))-SIN($GE$6*((ATAN(1)*4)/180))*SIN('C'!$F20*((ATAN(1)*4)/180)))/COS($GE$6*((ATAN(1)*4)/180))/COS('C'!$F20*((ATAN(1)*4)/180))</f>
        <v>0.75891813506454919</v>
      </c>
      <c r="FR16" s="89">
        <f t="shared" si="19"/>
        <v>0.5153240740740741</v>
      </c>
      <c r="FS16" s="89">
        <f t="shared" si="10"/>
        <v>72.27316886415781</v>
      </c>
      <c r="FT16" s="89">
        <f>(COS((90-1.4)*((ATAN(1)*4)/180))-SIN($GE$6*((ATAN(1)*4)/180))*SIN('C'!$F20*((ATAN(1)*4)/180)))/COS($GE$6*((ATAN(1)*4)/180))/COS('C'!$F20*((ATAN(1)*4)/180))</f>
        <v>0.30447915100125622</v>
      </c>
      <c r="FU16" s="89">
        <f t="shared" si="11"/>
        <v>75.305110361811842</v>
      </c>
      <c r="FV16" s="89">
        <f>(COS((90+0.833+اندراج!$A$2)*((ATAN(1)*4)/180))-SIN($GE$6*((ATAN(1)*4)/180))*SIN('C'!$F20*((ATAN(1)*4)/180)))/COS($GE$6*((ATAN(1)*4)/180))/COS('C'!$F20*((ATAN(1)*4)/180))</f>
        <v>0.25367167041150113</v>
      </c>
      <c r="FW16" s="89">
        <f t="shared" si="12"/>
        <v>0.2508353929012942</v>
      </c>
      <c r="FX16" s="89">
        <f t="shared" si="13"/>
        <v>89.910572891797116</v>
      </c>
      <c r="FY16" s="89">
        <f>(COS((90+12)*((ATAN(1)*4)/180))-SIN($GE$6*((ATAN(1)*4)/180))*SIN('C'!$F20*((ATAN(1)*4)/180)))/COS($GE$6*((ATAN(1)*4)/180))/COS('C'!$F20*((ATAN(1)*4)/180))</f>
        <v>1.5607968449706698E-3</v>
      </c>
      <c r="FZ16" s="89">
        <f t="shared" si="14"/>
        <v>93.715925222200752</v>
      </c>
      <c r="GA16" s="89">
        <f>(COS((90+15)*((ATAN(1)*4)/180))-SIN($GE$6*((ATAN(1)*4)/180))*SIN('C'!$F20*((ATAN(1)*4)/180)))/COS($GE$6*((ATAN(1)*4)/180))/COS('C'!$F20*((ATAN(1)*4)/180))</f>
        <v>-6.4809673969366252E-2</v>
      </c>
      <c r="GB16" s="89">
        <f t="shared" si="15"/>
        <v>97.484342937176436</v>
      </c>
      <c r="GC16" s="89">
        <f>(COS((90+18)*((ATAN(1)*4)/180))-SIN($GE$6*((ATAN(1)*4)/180))*SIN('C'!$F20*((ATAN(1)*4)/180)))/COS($GE$6*((ATAN(1)*4)/180))/COS('C'!$F20*((ATAN(1)*4)/180))</f>
        <v>-0.13025525789204989</v>
      </c>
      <c r="GD16" s="89">
        <f>('C'!E20+$GF$6/15+$EQ$4)</f>
        <v>12.317777777777778</v>
      </c>
      <c r="GE16" s="89">
        <f>XYZ!R$9</f>
        <v>34.31666666666667</v>
      </c>
      <c r="GF16" s="89">
        <f>XYZ!R$10</f>
        <v>-72.183333333333337</v>
      </c>
      <c r="GG16" s="89">
        <f>FM16-'برائے طلباء'!EX15</f>
        <v>0.47997070360830074</v>
      </c>
      <c r="GH16" s="89"/>
      <c r="GI16" s="89"/>
    </row>
    <row r="17" spans="1:191" ht="28.5" customHeight="1" x14ac:dyDescent="0.2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  <c r="EO17" s="89">
        <v>1</v>
      </c>
      <c r="EP17" s="89"/>
      <c r="EQ17" s="89">
        <f t="shared" si="16"/>
        <v>0.74409606908078896</v>
      </c>
      <c r="ER17" s="89">
        <f t="shared" si="0"/>
        <v>56.830724063034474</v>
      </c>
      <c r="ES17" s="89">
        <f>(COS((90-(ATAN(1/(1/TAN((90-ABS($GE$6-'C'!$F52))*(ATAN(1)*4/180))+2))*(180/(ATAN(1)*4))))*((ATAN(1)*4)/180))-SIN($GE$6*((ATAN(1)*4)/180))*SIN('C'!$F52*((ATAN(1)*4)/180)))/COS($GE$6*((ATAN(1)*4)/180))/COS('C'!$F52*((ATAN(1)*4)/180))</f>
        <v>0.54711444159018241</v>
      </c>
      <c r="ET17" s="89">
        <f t="shared" si="1"/>
        <v>45.619224261809187</v>
      </c>
      <c r="EU17" s="89">
        <f>(COS((90-(ATAN(1/(1/TAN((90-ABS($GE$6-'C'!$F52))*(ATAN(1)*4/180))+1))*(180/(ATAN(1)*4))))*((ATAN(1)*4)/180))-SIN($GE$6*((ATAN(1)*4)/180))*SIN('C'!$F52*((ATAN(1)*4)/180)))/COS($GE$6*((ATAN(1)*4)/180))/COS('C'!$F52*((ATAN(1)*4)/180))</f>
        <v>0.69942357649915055</v>
      </c>
      <c r="EV17" s="89">
        <f t="shared" si="17"/>
        <v>0.51974074074074084</v>
      </c>
      <c r="EW17" s="89">
        <f t="shared" si="2"/>
        <v>78.693798306146817</v>
      </c>
      <c r="EX17" s="89">
        <f>(COS((90-1.4)*((ATAN(1)*4)/180))-SIN($GE$6*((ATAN(1)*4)/180))*SIN('C'!$F52*((ATAN(1)*4)/180)))/COS($GE$6*((ATAN(1)*4)/180))/COS('C'!$F52*((ATAN(1)*4)/180))</f>
        <v>0.19605228480249526</v>
      </c>
      <c r="EY17" s="89">
        <f t="shared" si="3"/>
        <v>81.517918202417363</v>
      </c>
      <c r="EZ17" s="89">
        <f>(COS((90+0.833+اندراج!$A$2)*((ATAN(1)*4)/180))-SIN($GE$6*((ATAN(1)*4)/180))*SIN('C'!$F52*((ATAN(1)*4)/180)))/COS($GE$6*((ATAN(1)*4)/180))/COS('C'!$F52*((ATAN(1)*4)/180))</f>
        <v>0.14750010736540647</v>
      </c>
      <c r="FA17" s="89">
        <f t="shared" si="4"/>
        <v>95.36037465976915</v>
      </c>
      <c r="FB17" s="89">
        <f>(COS((90+12)*((ATAN(1)*4)/180))-SIN($GE$6*((ATAN(1)*4)/180))*SIN('C'!$F52*((ATAN(1)*4)/180)))/COS($GE$6*((ATAN(1)*4)/180))/COS('C'!$F52*((ATAN(1)*4)/180))</f>
        <v>-9.3419767525808703E-2</v>
      </c>
      <c r="FC17" s="89">
        <f t="shared" si="5"/>
        <v>99.023764078361623</v>
      </c>
      <c r="FD17" s="89">
        <f>(COS((90+15)*((ATAN(1)*4)/180))-SIN($GE$6*((ATAN(1)*4)/180))*SIN('C'!$F52*((ATAN(1)*4)/180)))/COS($GE$6*((ATAN(1)*4)/180))/COS('C'!$F52*((ATAN(1)*4)/180))</f>
        <v>-0.15684410658289205</v>
      </c>
      <c r="FE17" s="89">
        <f t="shared" si="6"/>
        <v>102.67289097999824</v>
      </c>
      <c r="FF17" s="89">
        <f>(COS((90+18)*((ATAN(1)*4)/180))-SIN($GE$6*((ATAN(1)*4)/180))*SIN('C'!$F52*((ATAN(1)*4)/180)))/COS($GE$6*((ATAN(1)*4)/180))/COS('C'!$F52*((ATAN(1)*4)/180))</f>
        <v>-0.21938461373271403</v>
      </c>
      <c r="FG17" s="89">
        <f>('C'!E52+$GF$6/15+$EQ$4)</f>
        <v>12.423777777777779</v>
      </c>
      <c r="FH17" s="89">
        <f t="shared" si="18"/>
        <v>0.24050806274529188</v>
      </c>
      <c r="FI17" s="89"/>
      <c r="FJ17" s="89"/>
      <c r="FK17" s="89">
        <f>EQ17-'برائے طلباء'!EK16</f>
        <v>0.51164113661782107</v>
      </c>
      <c r="FL17" s="89">
        <v>2</v>
      </c>
      <c r="FM17" s="89">
        <f t="shared" si="7"/>
        <v>0.72303353367272027</v>
      </c>
      <c r="FN17" s="89">
        <f t="shared" si="8"/>
        <v>50.934252167190934</v>
      </c>
      <c r="FO17" s="89">
        <f>(COS((90-(ATAN(1/(1/TAN((90-ABS($GE$6-'C'!$F21))*(ATAN(1)*4/180))+2))*(180/(ATAN(1)*4))))*((ATAN(1)*4)/180))-SIN($GE$6*((ATAN(1)*4)/180))*SIN('C'!$F21*((ATAN(1)*4)/180)))/COS($GE$6*((ATAN(1)*4)/180))/COS('C'!$F21*((ATAN(1)*4)/180))</f>
        <v>0.63021176406005674</v>
      </c>
      <c r="FP17" s="89">
        <f t="shared" si="9"/>
        <v>40.740869248268929</v>
      </c>
      <c r="FQ17" s="89">
        <f>(COS((90-(ATAN(1/(1/TAN((90-ABS($GE$6-'C'!$F21))*(ATAN(1)*4/180))+1))*(180/(ATAN(1)*4))))*((ATAN(1)*4)/180))-SIN($GE$6*((ATAN(1)*4)/180))*SIN('C'!$F21*((ATAN(1)*4)/180)))/COS($GE$6*((ATAN(1)*4)/180))/COS('C'!$F21*((ATAN(1)*4)/180))</f>
        <v>0.75766899965536338</v>
      </c>
      <c r="FR17" s="89">
        <f t="shared" si="19"/>
        <v>0.51557407407407407</v>
      </c>
      <c r="FS17" s="89">
        <f t="shared" si="10"/>
        <v>72.408886725183663</v>
      </c>
      <c r="FT17" s="89">
        <f>(COS((90-1.4)*((ATAN(1)*4)/180))-SIN($GE$6*((ATAN(1)*4)/180))*SIN('C'!$F21*((ATAN(1)*4)/180)))/COS($GE$6*((ATAN(1)*4)/180))/COS('C'!$F21*((ATAN(1)*4)/180))</f>
        <v>0.30222204474962638</v>
      </c>
      <c r="FU17" s="89">
        <f t="shared" si="11"/>
        <v>75.435405455512637</v>
      </c>
      <c r="FV17" s="89">
        <f>(COS((90+0.833+اندراج!$A$2)*((ATAN(1)*4)/180))-SIN($GE$6*((ATAN(1)*4)/180))*SIN('C'!$F21*((ATAN(1)*4)/180)))/COS($GE$6*((ATAN(1)*4)/180))/COS('C'!$F21*((ATAN(1)*4)/180))</f>
        <v>0.25147132223511726</v>
      </c>
      <c r="FW17" s="89">
        <f t="shared" si="12"/>
        <v>0.25079118475825463</v>
      </c>
      <c r="FX17" s="89">
        <f t="shared" si="13"/>
        <v>90.020506911677202</v>
      </c>
      <c r="FY17" s="89">
        <f>(COS((90+12)*((ATAN(1)*4)/180))-SIN($GE$6*((ATAN(1)*4)/180))*SIN('C'!$F21*((ATAN(1)*4)/180)))/COS($GE$6*((ATAN(1)*4)/180))/COS('C'!$F21*((ATAN(1)*4)/180))</f>
        <v>-3.5791312054113845E-4</v>
      </c>
      <c r="FZ17" s="89">
        <f t="shared" si="14"/>
        <v>93.821840153695007</v>
      </c>
      <c r="GA17" s="89">
        <f>(COS((90+15)*((ATAN(1)*4)/180))-SIN($GE$6*((ATAN(1)*4)/180))*SIN('C'!$F21*((ATAN(1)*4)/180)))/COS($GE$6*((ATAN(1)*4)/180))/COS('C'!$F21*((ATAN(1)*4)/180))</f>
        <v>-6.6654240125091302E-2</v>
      </c>
      <c r="GB17" s="89">
        <f t="shared" si="15"/>
        <v>97.586724069614007</v>
      </c>
      <c r="GC17" s="89">
        <f>(COS((90+18)*((ATAN(1)*4)/180))-SIN($GE$6*((ATAN(1)*4)/180))*SIN('C'!$F21*((ATAN(1)*4)/180)))/COS($GE$6*((ATAN(1)*4)/180))/COS('C'!$F21*((ATAN(1)*4)/180))</f>
        <v>-0.13202671344804273</v>
      </c>
      <c r="GD17" s="89">
        <f>('C'!E21+$GF$6/15+$EQ$4)</f>
        <v>12.323777777777778</v>
      </c>
      <c r="GE17" s="89">
        <f>XYZ!R$9</f>
        <v>34.31666666666667</v>
      </c>
      <c r="GF17" s="89">
        <f>XYZ!R$10</f>
        <v>-72.183333333333337</v>
      </c>
      <c r="GG17" s="89">
        <f>FM17-'برائے طلباء'!EX16</f>
        <v>0.48061702645868509</v>
      </c>
      <c r="GH17" s="89"/>
      <c r="GI17" s="89"/>
    </row>
    <row r="18" spans="1:191" ht="28.5" customHeight="1" x14ac:dyDescent="0.2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  <c r="EO18" s="89">
        <v>1</v>
      </c>
      <c r="EP18" s="89"/>
      <c r="EQ18" s="89">
        <f t="shared" si="16"/>
        <v>0.74472916482575136</v>
      </c>
      <c r="ER18" s="89">
        <f t="shared" si="0"/>
        <v>57.05702308241154</v>
      </c>
      <c r="ES18" s="89">
        <f>(COS((90-(ATAN(1/(1/TAN((90-ABS($GE$6-'C'!$F53))*(ATAN(1)*4/180))+2))*(180/(ATAN(1)*4))))*((ATAN(1)*4)/180))-SIN($GE$6*((ATAN(1)*4)/180))*SIN('C'!$F53*((ATAN(1)*4)/180)))/COS($GE$6*((ATAN(1)*4)/180))/COS('C'!$F53*((ATAN(1)*4)/180))</f>
        <v>0.54380408647233436</v>
      </c>
      <c r="ET18" s="89">
        <f t="shared" si="1"/>
        <v>45.801895400290697</v>
      </c>
      <c r="EU18" s="89">
        <f>(COS((90-(ATAN(1/(1/TAN((90-ABS($GE$6-'C'!$F53))*(ATAN(1)*4/180))+1))*(180/(ATAN(1)*4))))*((ATAN(1)*4)/180))-SIN($GE$6*((ATAN(1)*4)/180))*SIN('C'!$F53*((ATAN(1)*4)/180)))/COS($GE$6*((ATAN(1)*4)/180))/COS('C'!$F53*((ATAN(1)*4)/180))</f>
        <v>0.697141386370695</v>
      </c>
      <c r="EV18" s="89">
        <f t="shared" si="17"/>
        <v>0.51969907407407412</v>
      </c>
      <c r="EW18" s="89">
        <f t="shared" si="2"/>
        <v>78.942750358785617</v>
      </c>
      <c r="EX18" s="89">
        <f>(COS((90-1.4)*((ATAN(1)*4)/180))-SIN($GE$6*((ATAN(1)*4)/180))*SIN('C'!$F53*((ATAN(1)*4)/180)))/COS($GE$6*((ATAN(1)*4)/180))/COS('C'!$F53*((ATAN(1)*4)/180))</f>
        <v>0.1917897366756498</v>
      </c>
      <c r="EY18" s="89">
        <f t="shared" si="3"/>
        <v>81.760832670603818</v>
      </c>
      <c r="EZ18" s="89">
        <f>(COS((90+0.833+اندراج!$A$2)*((ATAN(1)*4)/180))-SIN($GE$6*((ATAN(1)*4)/180))*SIN('C'!$F53*((ATAN(1)*4)/180)))/COS($GE$6*((ATAN(1)*4)/180))/COS('C'!$F53*((ATAN(1)*4)/180))</f>
        <v>0.14330551022734656</v>
      </c>
      <c r="FA18" s="89">
        <f t="shared" si="4"/>
        <v>95.582400175670102</v>
      </c>
      <c r="FB18" s="89">
        <f>(COS((90+12)*((ATAN(1)*4)/180))-SIN($GE$6*((ATAN(1)*4)/180))*SIN('C'!$F53*((ATAN(1)*4)/180)))/COS($GE$6*((ATAN(1)*4)/180))/COS('C'!$F53*((ATAN(1)*4)/180))</f>
        <v>-9.7277186300690793E-2</v>
      </c>
      <c r="FC18" s="89">
        <f t="shared" si="5"/>
        <v>99.242464786942818</v>
      </c>
      <c r="FD18" s="89">
        <f>(COS((90+15)*((ATAN(1)*4)/180))-SIN($GE$6*((ATAN(1)*4)/180))*SIN('C'!$F53*((ATAN(1)*4)/180)))/COS($GE$6*((ATAN(1)*4)/180))/COS('C'!$F53*((ATAN(1)*4)/180))</f>
        <v>-0.16061276009987022</v>
      </c>
      <c r="FE18" s="89">
        <f t="shared" si="6"/>
        <v>102.88916268059995</v>
      </c>
      <c r="FF18" s="89">
        <f>(COS((90+18)*((ATAN(1)*4)/180))-SIN($GE$6*((ATAN(1)*4)/180))*SIN('C'!$F53*((ATAN(1)*4)/180)))/COS($GE$6*((ATAN(1)*4)/180))/COS('C'!$F53*((ATAN(1)*4)/180))</f>
        <v>-0.22306573895489037</v>
      </c>
      <c r="FG18" s="89">
        <f>('C'!E53+$GF$6/15+$EQ$4)</f>
        <v>12.422777777777778</v>
      </c>
      <c r="FH18" s="89">
        <f t="shared" si="18"/>
        <v>0.23985889411034403</v>
      </c>
      <c r="FI18" s="89"/>
      <c r="FJ18" s="89"/>
      <c r="FK18" s="89">
        <f>EQ18-'برائے طلباء'!EK17</f>
        <v>0.51291665375334383</v>
      </c>
      <c r="FL18" s="89">
        <v>2</v>
      </c>
      <c r="FM18" s="89">
        <f t="shared" si="7"/>
        <v>0.72369956983679418</v>
      </c>
      <c r="FN18" s="89">
        <f t="shared" si="8"/>
        <v>51.069023785287904</v>
      </c>
      <c r="FO18" s="89">
        <f>(COS((90-(ATAN(1/(1/TAN((90-ABS($GE$6-'C'!$F22))*(ATAN(1)*4/180))+2))*(180/(ATAN(1)*4))))*((ATAN(1)*4)/180))-SIN($GE$6*((ATAN(1)*4)/180))*SIN('C'!$F22*((ATAN(1)*4)/180)))/COS($GE$6*((ATAN(1)*4)/180))/COS('C'!$F22*((ATAN(1)*4)/180))</f>
        <v>0.62838371284741235</v>
      </c>
      <c r="FP18" s="89">
        <f t="shared" si="9"/>
        <v>40.854239426072205</v>
      </c>
      <c r="FQ18" s="89">
        <f>(COS((90-(ATAN(1/(1/TAN((90-ABS($GE$6-'C'!$F22))*(ATAN(1)*4/180))+1))*(180/(ATAN(1)*4))))*((ATAN(1)*4)/180))-SIN($GE$6*((ATAN(1)*4)/180))*SIN('C'!$F22*((ATAN(1)*4)/180)))/COS($GE$6*((ATAN(1)*4)/180))/COS('C'!$F22*((ATAN(1)*4)/180))</f>
        <v>0.75637615164301586</v>
      </c>
      <c r="FR18" s="89">
        <f t="shared" si="19"/>
        <v>0.51586574074074087</v>
      </c>
      <c r="FS18" s="89">
        <f t="shared" si="10"/>
        <v>72.549220377554974</v>
      </c>
      <c r="FT18" s="89">
        <f>(COS((90-1.4)*((ATAN(1)*4)/180))-SIN($GE$6*((ATAN(1)*4)/180))*SIN('C'!$F22*((ATAN(1)*4)/180)))/COS($GE$6*((ATAN(1)*4)/180))/COS('C'!$F22*((ATAN(1)*4)/180))</f>
        <v>0.29988639080760782</v>
      </c>
      <c r="FU18" s="89">
        <f t="shared" si="11"/>
        <v>75.570178474579237</v>
      </c>
      <c r="FV18" s="89">
        <f>(COS((90+0.833+اندراج!$A$2)*((ATAN(1)*4)/180))-SIN($GE$6*((ATAN(1)*4)/180))*SIN('C'!$F22*((ATAN(1)*4)/180)))/COS($GE$6*((ATAN(1)*4)/180))/COS('C'!$F22*((ATAN(1)*4)/180))</f>
        <v>0.24919398530730033</v>
      </c>
      <c r="FW18" s="89">
        <f t="shared" si="12"/>
        <v>0.25077788386352234</v>
      </c>
      <c r="FX18" s="89">
        <f t="shared" si="13"/>
        <v>90.134408931944478</v>
      </c>
      <c r="FY18" s="89">
        <f>(COS((90+12)*((ATAN(1)*4)/180))-SIN($GE$6*((ATAN(1)*4)/180))*SIN('C'!$F22*((ATAN(1)*4)/180)))/COS($GE$6*((ATAN(1)*4)/180))/COS('C'!$F22*((ATAN(1)*4)/180))</f>
        <v>-2.3458762549024145E-3</v>
      </c>
      <c r="FZ18" s="89">
        <f t="shared" si="14"/>
        <v>93.931628475798661</v>
      </c>
      <c r="GA18" s="89">
        <f>(COS((90+15)*((ATAN(1)*4)/180))-SIN($GE$6*((ATAN(1)*4)/180))*SIN('C'!$F22*((ATAN(1)*4)/180)))/COS($GE$6*((ATAN(1)*4)/180))/COS('C'!$F22*((ATAN(1)*4)/180))</f>
        <v>-6.8566022987490163E-2</v>
      </c>
      <c r="GB18" s="89">
        <f t="shared" si="15"/>
        <v>97.692899668530529</v>
      </c>
      <c r="GC18" s="89">
        <f>(COS((90+18)*((ATAN(1)*4)/180))-SIN($GE$6*((ATAN(1)*4)/180))*SIN('C'!$F22*((ATAN(1)*4)/180)))/COS($GE$6*((ATAN(1)*4)/180))/COS('C'!$F22*((ATAN(1)*4)/180))</f>
        <v>-0.13386337762707537</v>
      </c>
      <c r="GD18" s="89">
        <f>('C'!E22+$GF$6/15+$EQ$4)</f>
        <v>12.330777777777779</v>
      </c>
      <c r="GE18" s="89">
        <f>XYZ!R$9</f>
        <v>34.31666666666667</v>
      </c>
      <c r="GF18" s="89">
        <f>XYZ!R$10</f>
        <v>-72.183333333333337</v>
      </c>
      <c r="GG18" s="89">
        <f>FM18-'برائے طلباء'!EX17</f>
        <v>0.48128632817530481</v>
      </c>
      <c r="GH18" s="89"/>
      <c r="GI18" s="89"/>
    </row>
    <row r="19" spans="1:191" ht="28.5" customHeight="1" x14ac:dyDescent="0.2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>
        <v>1</v>
      </c>
      <c r="EP19" s="89"/>
      <c r="EQ19" s="89">
        <f t="shared" si="16"/>
        <v>0.74540976909501833</v>
      </c>
      <c r="ER19" s="89">
        <f t="shared" si="0"/>
        <v>57.284463473105632</v>
      </c>
      <c r="ES19" s="89">
        <f>(COS((90-(ATAN(1/(1/TAN((90-ABS($GE$6-'C'!$F54))*(ATAN(1)*4/180))+2))*(180/(ATAN(1)*4))))*((ATAN(1)*4)/180))-SIN($GE$6*((ATAN(1)*4)/180))*SIN('C'!$F54*((ATAN(1)*4)/180)))/COS($GE$6*((ATAN(1)*4)/180))/COS('C'!$F54*((ATAN(1)*4)/180))</f>
        <v>0.54046848766285627</v>
      </c>
      <c r="ET19" s="89">
        <f t="shared" si="1"/>
        <v>45.985035950686026</v>
      </c>
      <c r="EU19" s="89">
        <f>(COS((90-(ATAN(1/(1/TAN((90-ABS($GE$6-'C'!$F54))*(ATAN(1)*4/180))+1))*(180/(ATAN(1)*4))))*((ATAN(1)*4)/180))-SIN($GE$6*((ATAN(1)*4)/180))*SIN('C'!$F54*((ATAN(1)*4)/180)))/COS($GE$6*((ATAN(1)*4)/180))/COS('C'!$F54*((ATAN(1)*4)/180))</f>
        <v>0.69484621812921921</v>
      </c>
      <c r="EV19" s="89">
        <f t="shared" si="17"/>
        <v>0.51969907407407412</v>
      </c>
      <c r="EW19" s="89">
        <f t="shared" si="2"/>
        <v>79.193699593256483</v>
      </c>
      <c r="EX19" s="89">
        <f>(COS((90-1.4)*((ATAN(1)*4)/180))-SIN($GE$6*((ATAN(1)*4)/180))*SIN('C'!$F54*((ATAN(1)*4)/180)))/COS($GE$6*((ATAN(1)*4)/180))/COS('C'!$F54*((ATAN(1)*4)/180))</f>
        <v>0.18748932855025743</v>
      </c>
      <c r="EY19" s="89">
        <f t="shared" si="3"/>
        <v>82.005850207539936</v>
      </c>
      <c r="EZ19" s="89">
        <f>(COS((90+0.833+اندراج!$A$2)*((ATAN(1)*4)/180))-SIN($GE$6*((ATAN(1)*4)/180))*SIN('C'!$F54*((ATAN(1)*4)/180)))/COS($GE$6*((ATAN(1)*4)/180))/COS('C'!$F54*((ATAN(1)*4)/180))</f>
        <v>0.13907198853384239</v>
      </c>
      <c r="FA19" s="89">
        <f t="shared" si="4"/>
        <v>95.807055749130555</v>
      </c>
      <c r="FB19" s="89">
        <f>(COS((90+12)*((ATAN(1)*4)/180))-SIN($GE$6*((ATAN(1)*4)/180))*SIN('C'!$F54*((ATAN(1)*4)/180)))/COS($GE$6*((ATAN(1)*4)/180))/COS('C'!$F54*((ATAN(1)*4)/180))</f>
        <v>-0.10117881204939815</v>
      </c>
      <c r="FC19" s="89">
        <f t="shared" si="5"/>
        <v>99.463950012765338</v>
      </c>
      <c r="FD19" s="89">
        <f>(COS((90+15)*((ATAN(1)*4)/180))-SIN($GE$6*((ATAN(1)*4)/180))*SIN('C'!$F54*((ATAN(1)*4)/180)))/COS($GE$6*((ATAN(1)*4)/180))/COS('C'!$F54*((ATAN(1)*4)/180))</f>
        <v>-0.16442701123515485</v>
      </c>
      <c r="FE19" s="89">
        <f t="shared" si="6"/>
        <v>103.10838445308706</v>
      </c>
      <c r="FF19" s="89">
        <f>(COS((90+18)*((ATAN(1)*4)/180))-SIN($GE$6*((ATAN(1)*4)/180))*SIN('C'!$F54*((ATAN(1)*4)/180)))/COS($GE$6*((ATAN(1)*4)/180))/COS('C'!$F54*((ATAN(1)*4)/180))</f>
        <v>-0.22679383306092235</v>
      </c>
      <c r="FG19" s="89">
        <f>('C'!E54+$GF$6/15+$EQ$4)</f>
        <v>12.422777777777778</v>
      </c>
      <c r="FH19" s="89">
        <f t="shared" si="18"/>
        <v>0.23924365737194817</v>
      </c>
      <c r="FI19" s="89"/>
      <c r="FJ19" s="89"/>
      <c r="FK19" s="89">
        <f>EQ19-'برائے طلباء'!EK18</f>
        <v>0.5142062073906305</v>
      </c>
      <c r="FL19" s="89">
        <v>2</v>
      </c>
      <c r="FM19" s="89">
        <f t="shared" si="7"/>
        <v>0.72434074083844857</v>
      </c>
      <c r="FN19" s="89">
        <f t="shared" si="8"/>
        <v>51.209675437996083</v>
      </c>
      <c r="FO19" s="89">
        <f>(COS((90-(ATAN(1/(1/TAN((90-ABS($GE$6-'C'!$F23))*(ATAN(1)*4/180))+2))*(180/(ATAN(1)*4))))*((ATAN(1)*4)/180))-SIN($GE$6*((ATAN(1)*4)/180))*SIN('C'!$F23*((ATAN(1)*4)/180)))/COS($GE$6*((ATAN(1)*4)/180))/COS('C'!$F23*((ATAN(1)*4)/180))</f>
        <v>0.62647219699282863</v>
      </c>
      <c r="FP19" s="89">
        <f t="shared" si="9"/>
        <v>40.972490258561905</v>
      </c>
      <c r="FQ19" s="89">
        <f>(COS((90-(ATAN(1/(1/TAN((90-ABS($GE$6-'C'!$F23))*(ATAN(1)*4/180))+1))*(180/(ATAN(1)*4))))*((ATAN(1)*4)/180))-SIN($GE$6*((ATAN(1)*4)/180))*SIN('C'!$F23*((ATAN(1)*4)/180)))/COS($GE$6*((ATAN(1)*4)/180))/COS('C'!$F23*((ATAN(1)*4)/180))</f>
        <v>0.75502449049121878</v>
      </c>
      <c r="FR19" s="89">
        <f t="shared" si="19"/>
        <v>0.51611574074074074</v>
      </c>
      <c r="FS19" s="89">
        <f t="shared" si="10"/>
        <v>72.695799489984054</v>
      </c>
      <c r="FT19" s="89">
        <f>(COS((90-1.4)*((ATAN(1)*4)/180))-SIN($GE$6*((ATAN(1)*4)/180))*SIN('C'!$F23*((ATAN(1)*4)/180)))/COS($GE$6*((ATAN(1)*4)/180))/COS('C'!$F23*((ATAN(1)*4)/180))</f>
        <v>0.29744486939931247</v>
      </c>
      <c r="FU19" s="89">
        <f t="shared" si="11"/>
        <v>75.711000035174862</v>
      </c>
      <c r="FV19" s="89">
        <f>(COS((90+0.833+اندراج!$A$2)*((ATAN(1)*4)/180))-SIN($GE$6*((ATAN(1)*4)/180))*SIN('C'!$F23*((ATAN(1)*4)/180)))/COS($GE$6*((ATAN(1)*4)/180))/COS('C'!$F23*((ATAN(1)*4)/180))</f>
        <v>0.24681296991174589</v>
      </c>
      <c r="FW19" s="89">
        <f t="shared" si="12"/>
        <v>0.25070852330328736</v>
      </c>
      <c r="FX19" s="89">
        <f t="shared" si="13"/>
        <v>90.253629526877958</v>
      </c>
      <c r="FY19" s="89">
        <f>(COS((90+12)*((ATAN(1)*4)/180))-SIN($GE$6*((ATAN(1)*4)/180))*SIN('C'!$F23*((ATAN(1)*4)/180)))/COS($GE$6*((ATAN(1)*4)/180))/COS('C'!$F23*((ATAN(1)*4)/180))</f>
        <v>-4.426655867239929E-3</v>
      </c>
      <c r="FZ19" s="89">
        <f t="shared" si="14"/>
        <v>94.046598277483184</v>
      </c>
      <c r="GA19" s="89">
        <f>(COS((90+15)*((ATAN(1)*4)/180))-SIN($GE$6*((ATAN(1)*4)/180))*SIN('C'!$F23*((ATAN(1)*4)/180)))/COS($GE$6*((ATAN(1)*4)/180))/COS('C'!$F23*((ATAN(1)*4)/180))</f>
        <v>-7.0567762810684428E-2</v>
      </c>
      <c r="GB19" s="89">
        <f t="shared" si="15"/>
        <v>97.804141093973897</v>
      </c>
      <c r="GC19" s="89">
        <f>(COS((90+18)*((ATAN(1)*4)/180))-SIN($GE$6*((ATAN(1)*4)/180))*SIN('C'!$F23*((ATAN(1)*4)/180)))/COS($GE$6*((ATAN(1)*4)/180))/COS('C'!$F23*((ATAN(1)*4)/180))</f>
        <v>-0.13578717909771407</v>
      </c>
      <c r="GD19" s="89">
        <f>('C'!E23+$GF$6/15+$EQ$4)</f>
        <v>12.336777777777776</v>
      </c>
      <c r="GE19" s="89">
        <f>XYZ!R$9</f>
        <v>34.31666666666667</v>
      </c>
      <c r="GF19" s="89">
        <f>XYZ!R$10</f>
        <v>-72.183333333333337</v>
      </c>
      <c r="GG19" s="89">
        <f>FM19-'برائے طلباء'!EX18</f>
        <v>0.48198650313652425</v>
      </c>
      <c r="GH19" s="89"/>
      <c r="GI19" s="89"/>
    </row>
    <row r="20" spans="1:191" ht="28.5" customHeight="1" x14ac:dyDescent="0.2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89"/>
      <c r="EN20" s="89"/>
      <c r="EO20" s="89">
        <v>1</v>
      </c>
      <c r="EP20" s="89"/>
      <c r="EQ20" s="89">
        <f t="shared" si="16"/>
        <v>0.74605254427772316</v>
      </c>
      <c r="ER20" s="89">
        <f t="shared" si="0"/>
        <v>57.512346774369938</v>
      </c>
      <c r="ES20" s="89">
        <f>(COS((90-(ATAN(1/(1/TAN((90-ABS($GE$6-'C'!$F55))*(ATAN(1)*4/180))+2))*(180/(ATAN(1)*4))))*((ATAN(1)*4)/180))-SIN($GE$6*((ATAN(1)*4)/180))*SIN('C'!$F55*((ATAN(1)*4)/180)))/COS($GE$6*((ATAN(1)*4)/180))/COS('C'!$F55*((ATAN(1)*4)/180))</f>
        <v>0.53711785187763061</v>
      </c>
      <c r="ET20" s="89">
        <f t="shared" si="1"/>
        <v>46.168064374582187</v>
      </c>
      <c r="EU20" s="89">
        <f>(COS((90-(ATAN(1/(1/TAN((90-ABS($GE$6-'C'!$F55))*(ATAN(1)*4/180))+1))*(180/(ATAN(1)*4))))*((ATAN(1)*4)/180))-SIN($GE$6*((ATAN(1)*4)/180))*SIN('C'!$F55*((ATAN(1)*4)/180)))/COS($GE$6*((ATAN(1)*4)/180))/COS('C'!$F55*((ATAN(1)*4)/180))</f>
        <v>0.6925453623578961</v>
      </c>
      <c r="EV20" s="89">
        <f t="shared" si="17"/>
        <v>0.5196574074074074</v>
      </c>
      <c r="EW20" s="89">
        <f t="shared" si="2"/>
        <v>79.445903695191575</v>
      </c>
      <c r="EX20" s="89">
        <f>(COS((90-1.4)*((ATAN(1)*4)/180))-SIN($GE$6*((ATAN(1)*4)/180))*SIN('C'!$F55*((ATAN(1)*4)/180)))/COS($GE$6*((ATAN(1)*4)/180))/COS('C'!$F55*((ATAN(1)*4)/180))</f>
        <v>0.18316379273711714</v>
      </c>
      <c r="EY20" s="89">
        <f t="shared" si="3"/>
        <v>82.25224927331368</v>
      </c>
      <c r="EZ20" s="89">
        <f>(COS((90+0.833+اندراج!$A$2)*((ATAN(1)*4)/180))-SIN($GE$6*((ATAN(1)*4)/180))*SIN('C'!$F55*((ATAN(1)*4)/180)))/COS($GE$6*((ATAN(1)*4)/180))/COS('C'!$F55*((ATAN(1)*4)/180))</f>
        <v>0.13481203152424309</v>
      </c>
      <c r="FA20" s="89">
        <f t="shared" si="4"/>
        <v>96.033697848164792</v>
      </c>
      <c r="FB20" s="89">
        <f>(COS((90+12)*((ATAN(1)*4)/180))-SIN($GE$6*((ATAN(1)*4)/180))*SIN('C'!$F55*((ATAN(1)*4)/180)))/COS($GE$6*((ATAN(1)*4)/180))/COS('C'!$F55*((ATAN(1)*4)/180))</f>
        <v>-0.10511336167299346</v>
      </c>
      <c r="FC20" s="89">
        <f t="shared" si="5"/>
        <v>99.687591023031572</v>
      </c>
      <c r="FD20" s="89">
        <f>(COS((90+15)*((ATAN(1)*4)/180))-SIN($GE$6*((ATAN(1)*4)/180))*SIN('C'!$F55*((ATAN(1)*4)/180)))/COS($GE$6*((ATAN(1)*4)/180))/COS('C'!$F55*((ATAN(1)*4)/180))</f>
        <v>-0.16827589441719604</v>
      </c>
      <c r="FE20" s="89">
        <f t="shared" si="6"/>
        <v>103.32994009832665</v>
      </c>
      <c r="FF20" s="89">
        <f>(COS((90+18)*((ATAN(1)*4)/180))-SIN($GE$6*((ATAN(1)*4)/180))*SIN('C'!$F55*((ATAN(1)*4)/180)))/COS($GE$6*((ATAN(1)*4)/180))/COS('C'!$F55*((ATAN(1)*4)/180))</f>
        <v>-0.23055824358183427</v>
      </c>
      <c r="FG20" s="89">
        <f>('C'!E55+$GF$6/15+$EQ$4)</f>
        <v>12.421777777777777</v>
      </c>
      <c r="FH20" s="89">
        <f t="shared" si="18"/>
        <v>0.23858076567676412</v>
      </c>
      <c r="FI20" s="89"/>
      <c r="FJ20" s="89"/>
      <c r="FK20" s="89">
        <f>EQ20-'برائے طلباء'!EK19</f>
        <v>0.5155060815878898</v>
      </c>
      <c r="FL20" s="89">
        <v>2</v>
      </c>
      <c r="FM20" s="89">
        <f t="shared" si="7"/>
        <v>0.72499412008579245</v>
      </c>
      <c r="FN20" s="89">
        <f t="shared" si="8"/>
        <v>51.354534037619942</v>
      </c>
      <c r="FO20" s="89">
        <f>(COS((90-(ATAN(1/(1/TAN((90-ABS($GE$6-'C'!$F24))*(ATAN(1)*4/180))+2))*(180/(ATAN(1)*4))))*((ATAN(1)*4)/180))-SIN($GE$6*((ATAN(1)*4)/180))*SIN('C'!$F24*((ATAN(1)*4)/180)))/COS($GE$6*((ATAN(1)*4)/180))/COS('C'!$F24*((ATAN(1)*4)/180))</f>
        <v>0.62449956073829527</v>
      </c>
      <c r="FP20" s="89">
        <f t="shared" si="9"/>
        <v>41.094206019016816</v>
      </c>
      <c r="FQ20" s="89">
        <f>(COS((90-(ATAN(1/(1/TAN((90-ABS($GE$6-'C'!$F24))*(ATAN(1)*4/180))+1))*(180/(ATAN(1)*4))))*((ATAN(1)*4)/180))-SIN($GE$6*((ATAN(1)*4)/180))*SIN('C'!$F24*((ATAN(1)*4)/180)))/COS($GE$6*((ATAN(1)*4)/180))/COS('C'!$F24*((ATAN(1)*4)/180))</f>
        <v>0.75362986489243533</v>
      </c>
      <c r="FR20" s="89">
        <f t="shared" si="19"/>
        <v>0.51636574074074071</v>
      </c>
      <c r="FS20" s="89">
        <f t="shared" si="10"/>
        <v>72.846896976431992</v>
      </c>
      <c r="FT20" s="89">
        <f>(COS((90-1.4)*((ATAN(1)*4)/180))-SIN($GE$6*((ATAN(1)*4)/180))*SIN('C'!$F24*((ATAN(1)*4)/180)))/COS($GE$6*((ATAN(1)*4)/180))/COS('C'!$F24*((ATAN(1)*4)/180))</f>
        <v>0.29492604938603362</v>
      </c>
      <c r="FU20" s="89">
        <f t="shared" si="11"/>
        <v>75.856216564218641</v>
      </c>
      <c r="FV20" s="89">
        <f>(COS((90+0.833+اندراج!$A$2)*((ATAN(1)*4)/180))-SIN($GE$6*((ATAN(1)*4)/180))*SIN('C'!$F24*((ATAN(1)*4)/180)))/COS($GE$6*((ATAN(1)*4)/180))/COS('C'!$F24*((ATAN(1)*4)/180))</f>
        <v>0.24435608294200536</v>
      </c>
      <c r="FW20" s="89">
        <f t="shared" si="12"/>
        <v>0.25062843755217518</v>
      </c>
      <c r="FX20" s="89">
        <f t="shared" si="13"/>
        <v>90.376792711387964</v>
      </c>
      <c r="FY20" s="89">
        <f>(COS((90+12)*((ATAN(1)*4)/180))-SIN($GE$6*((ATAN(1)*4)/180))*SIN('C'!$F24*((ATAN(1)*4)/180)))/COS($GE$6*((ATAN(1)*4)/180))/COS('C'!$F24*((ATAN(1)*4)/180))</f>
        <v>-6.576226010248723E-3</v>
      </c>
      <c r="FZ20" s="89">
        <f t="shared" si="14"/>
        <v>94.165429147883586</v>
      </c>
      <c r="GA20" s="89">
        <f>(COS((90+15)*((ATAN(1)*4)/180))-SIN($GE$6*((ATAN(1)*4)/180))*SIN('C'!$F24*((ATAN(1)*4)/180)))/COS($GE$6*((ATAN(1)*4)/180))/COS('C'!$F24*((ATAN(1)*4)/180))</f>
        <v>-7.2636429015712267E-2</v>
      </c>
      <c r="GB20" s="89">
        <f t="shared" si="15"/>
        <v>97.919177298223005</v>
      </c>
      <c r="GC20" s="89">
        <f>(COS((90+18)*((ATAN(1)*4)/180))-SIN($GE$6*((ATAN(1)*4)/180))*SIN('C'!$F24*((ATAN(1)*4)/180)))/COS($GE$6*((ATAN(1)*4)/180))/COS('C'!$F24*((ATAN(1)*4)/180))</f>
        <v>-0.1377760687786666</v>
      </c>
      <c r="GD20" s="89">
        <f>('C'!E24+$GF$6/15+$EQ$4)</f>
        <v>12.342777777777776</v>
      </c>
      <c r="GE20" s="89">
        <f>XYZ!R$9</f>
        <v>34.31666666666667</v>
      </c>
      <c r="GF20" s="89">
        <f>XYZ!R$10</f>
        <v>-72.183333333333337</v>
      </c>
      <c r="GG20" s="89">
        <f>FM20-'برائے طلباء'!EX19</f>
        <v>0.48270942739567124</v>
      </c>
      <c r="GH20" s="89"/>
      <c r="GI20" s="89"/>
    </row>
    <row r="21" spans="1:191" ht="28.5" customHeight="1" x14ac:dyDescent="0.2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  <c r="EA21" s="89"/>
      <c r="EB21" s="89"/>
      <c r="EC21" s="89"/>
      <c r="ED21" s="89"/>
      <c r="EE21" s="89"/>
      <c r="EF21" s="89"/>
      <c r="EG21" s="89"/>
      <c r="EH21" s="89"/>
      <c r="EI21" s="89"/>
      <c r="EJ21" s="89"/>
      <c r="EK21" s="89"/>
      <c r="EL21" s="89"/>
      <c r="EM21" s="89"/>
      <c r="EN21" s="89"/>
      <c r="EO21" s="89">
        <v>1</v>
      </c>
      <c r="EP21" s="89"/>
      <c r="EQ21" s="89">
        <f t="shared" si="16"/>
        <v>0.7467011646247429</v>
      </c>
      <c r="ER21" s="89">
        <f t="shared" si="0"/>
        <v>57.741312178393386</v>
      </c>
      <c r="ES21" s="89">
        <f>(COS((90-(ATAN(1/(1/TAN((90-ABS($GE$6-'C'!$F56))*(ATAN(1)*4/180))+2))*(180/(ATAN(1)*4))))*((ATAN(1)*4)/180))-SIN($GE$6*((ATAN(1)*4)/180))*SIN('C'!$F56*((ATAN(1)*4)/180)))/COS($GE$6*((ATAN(1)*4)/180))/COS('C'!$F56*((ATAN(1)*4)/180))</f>
        <v>0.53374274841371339</v>
      </c>
      <c r="ET21" s="89">
        <f t="shared" si="1"/>
        <v>46.351474397453529</v>
      </c>
      <c r="EU21" s="89">
        <f>(COS((90-(ATAN(1/(1/TAN((90-ABS($GE$6-'C'!$F56))*(ATAN(1)*4/180))+1))*(180/(ATAN(1)*4))))*((ATAN(1)*4)/180))-SIN($GE$6*((ATAN(1)*4)/180))*SIN('C'!$F56*((ATAN(1)*4)/180)))/COS($GE$6*((ATAN(1)*4)/180))/COS('C'!$F56*((ATAN(1)*4)/180))</f>
        <v>0.69023262031961652</v>
      </c>
      <c r="EV21" s="89">
        <f t="shared" si="17"/>
        <v>0.51961574074074079</v>
      </c>
      <c r="EW21" s="89">
        <f t="shared" si="2"/>
        <v>79.700099089299101</v>
      </c>
      <c r="EX21" s="89">
        <f>(COS((90-1.4)*((ATAN(1)*4)/180))-SIN($GE$6*((ATAN(1)*4)/180))*SIN('C'!$F56*((ATAN(1)*4)/180)))/COS($GE$6*((ATAN(1)*4)/180))/COS('C'!$F56*((ATAN(1)*4)/180))</f>
        <v>0.17880051355133106</v>
      </c>
      <c r="EY21" s="89">
        <f t="shared" si="3"/>
        <v>82.500752598240737</v>
      </c>
      <c r="EZ21" s="89">
        <f>(COS((90+0.833+اندراج!$A$2)*((ATAN(1)*4)/180))-SIN($GE$6*((ATAN(1)*4)/180))*SIN('C'!$F56*((ATAN(1)*4)/180)))/COS($GE$6*((ATAN(1)*4)/180))/COS('C'!$F56*((ATAN(1)*4)/180))</f>
        <v>0.13051316926600603</v>
      </c>
      <c r="FA21" s="89">
        <f t="shared" si="4"/>
        <v>96.263009544715501</v>
      </c>
      <c r="FB21" s="89">
        <f>(COS((90+12)*((ATAN(1)*4)/180))-SIN($GE$6*((ATAN(1)*4)/180))*SIN('C'!$F56*((ATAN(1)*4)/180)))/COS($GE$6*((ATAN(1)*4)/180))/COS('C'!$F56*((ATAN(1)*4)/180))</f>
        <v>-0.10909258186891325</v>
      </c>
      <c r="FC21" s="89">
        <f t="shared" si="5"/>
        <v>99.914067655795094</v>
      </c>
      <c r="FD21" s="89">
        <f>(COS((90+15)*((ATAN(1)*4)/180))-SIN($GE$6*((ATAN(1)*4)/180))*SIN('C'!$F56*((ATAN(1)*4)/180)))/COS($GE$6*((ATAN(1)*4)/180))/COS('C'!$F56*((ATAN(1)*4)/180))</f>
        <v>-0.17217096594523829</v>
      </c>
      <c r="FE21" s="89">
        <f t="shared" si="6"/>
        <v>103.554509334325</v>
      </c>
      <c r="FF21" s="89">
        <f>(COS((90+18)*((ATAN(1)*4)/180))-SIN($GE$6*((ATAN(1)*4)/180))*SIN('C'!$F56*((ATAN(1)*4)/180)))/COS($GE$6*((ATAN(1)*4)/180))/COS('C'!$F56*((ATAN(1)*4)/180))</f>
        <v>-0.23437033907191884</v>
      </c>
      <c r="FG21" s="89">
        <f>('C'!E56+$GF$6/15+$EQ$4)</f>
        <v>12.420777777777779</v>
      </c>
      <c r="FH21" s="89">
        <f t="shared" si="18"/>
        <v>0.2379099972524211</v>
      </c>
      <c r="FI21" s="89"/>
      <c r="FJ21" s="89"/>
      <c r="FK21" s="89">
        <f>EQ21-'برائے طلباء'!EK20</f>
        <v>0.51682017203490493</v>
      </c>
      <c r="FL21" s="89">
        <v>2</v>
      </c>
      <c r="FM21" s="89">
        <f t="shared" si="7"/>
        <v>0.72566182161919313</v>
      </c>
      <c r="FN21" s="89">
        <f t="shared" si="8"/>
        <v>51.50433772620417</v>
      </c>
      <c r="FO21" s="89">
        <f>(COS((90-(ATAN(1/(1/TAN((90-ABS($GE$6-'C'!$F25))*(ATAN(1)*4/180))+2))*(180/(ATAN(1)*4))))*((ATAN(1)*4)/180))-SIN($GE$6*((ATAN(1)*4)/180))*SIN('C'!$F25*((ATAN(1)*4)/180)))/COS($GE$6*((ATAN(1)*4)/180))/COS('C'!$F25*((ATAN(1)*4)/180))</f>
        <v>0.6224553854649898</v>
      </c>
      <c r="FP21" s="89">
        <f t="shared" si="9"/>
        <v>41.219997837156527</v>
      </c>
      <c r="FQ21" s="89">
        <f>(COS((90-(ATAN(1/(1/TAN((90-ABS($GE$6-'C'!$F25))*(ATAN(1)*4/180))+1))*(180/(ATAN(1)*4))))*((ATAN(1)*4)/180))-SIN($GE$6*((ATAN(1)*4)/180))*SIN('C'!$F25*((ATAN(1)*4)/180)))/COS($GE$6*((ATAN(1)*4)/180))/COS('C'!$F25*((ATAN(1)*4)/180))</f>
        <v>0.75218496193872075</v>
      </c>
      <c r="FR21" s="89">
        <f t="shared" si="19"/>
        <v>0.51661574074074068</v>
      </c>
      <c r="FS21" s="89">
        <f t="shared" si="10"/>
        <v>73.003299123827119</v>
      </c>
      <c r="FT21" s="89">
        <f>(COS((90-1.4)*((ATAN(1)*4)/180))-SIN($GE$6*((ATAN(1)*4)/180))*SIN('C'!$F25*((ATAN(1)*4)/180)))/COS($GE$6*((ATAN(1)*4)/180))/COS('C'!$F25*((ATAN(1)*4)/180))</f>
        <v>0.29231663966206889</v>
      </c>
      <c r="FU21" s="89">
        <f t="shared" si="11"/>
        <v>76.006589116242836</v>
      </c>
      <c r="FV21" s="89">
        <f>(COS((90+0.833+اندراج!$A$2)*((ATAN(1)*4)/180))-SIN($GE$6*((ATAN(1)*4)/180))*SIN('C'!$F25*((ATAN(1)*4)/180)))/COS($GE$6*((ATAN(1)*4)/180))/COS('C'!$F25*((ATAN(1)*4)/180))</f>
        <v>0.24181030827107258</v>
      </c>
      <c r="FW21" s="89">
        <f t="shared" si="12"/>
        <v>0.25053581810065256</v>
      </c>
      <c r="FX21" s="89">
        <f t="shared" si="13"/>
        <v>90.504566812161855</v>
      </c>
      <c r="FY21" s="89">
        <f>(COS((90+12)*((ATAN(1)*4)/180))-SIN($GE$6*((ATAN(1)*4)/180))*SIN('C'!$F25*((ATAN(1)*4)/180)))/COS($GE$6*((ATAN(1)*4)/180))/COS('C'!$F25*((ATAN(1)*4)/180))</f>
        <v>-8.8062383441572922E-3</v>
      </c>
      <c r="FZ21" s="89">
        <f t="shared" si="14"/>
        <v>94.28877215043174</v>
      </c>
      <c r="GA21" s="89">
        <f>(COS((90+15)*((ATAN(1)*4)/180))-SIN($GE$6*((ATAN(1)*4)/180))*SIN('C'!$F25*((ATAN(1)*4)/180)))/COS($GE$6*((ATAN(1)*4)/180))/COS('C'!$F25*((ATAN(1)*4)/180))</f>
        <v>-7.4783314054565064E-2</v>
      </c>
      <c r="GB21" s="89">
        <f t="shared" si="15"/>
        <v>98.038644837659888</v>
      </c>
      <c r="GC21" s="89">
        <f>(COS((90+18)*((ATAN(1)*4)/180))-SIN($GE$6*((ATAN(1)*4)/180))*SIN('C'!$F25*((ATAN(1)*4)/180)))/COS($GE$6*((ATAN(1)*4)/180))/COS('C'!$F25*((ATAN(1)*4)/180))</f>
        <v>-0.13984098491933189</v>
      </c>
      <c r="GD21" s="89">
        <f>('C'!E25+$GF$6/15+$EQ$4)</f>
        <v>12.348777777777777</v>
      </c>
      <c r="GE21" s="89">
        <f>XYZ!R$9</f>
        <v>34.31666666666667</v>
      </c>
      <c r="GF21" s="89">
        <f>XYZ!R$10</f>
        <v>-72.183333333333337</v>
      </c>
      <c r="GG21" s="89">
        <f>FM21-'برائے طلباء'!EX20</f>
        <v>0.48345898320528546</v>
      </c>
      <c r="GH21" s="89"/>
      <c r="GI21" s="89"/>
    </row>
    <row r="22" spans="1:191" ht="28.5" customHeight="1" x14ac:dyDescent="0.2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89"/>
      <c r="EF22" s="89"/>
      <c r="EG22" s="89"/>
      <c r="EH22" s="89"/>
      <c r="EI22" s="89"/>
      <c r="EJ22" s="89"/>
      <c r="EK22" s="89"/>
      <c r="EL22" s="89"/>
      <c r="EM22" s="89"/>
      <c r="EN22" s="89"/>
      <c r="EO22" s="89">
        <v>1</v>
      </c>
      <c r="EP22" s="89"/>
      <c r="EQ22" s="89">
        <f t="shared" si="16"/>
        <v>0.74735364410197158</v>
      </c>
      <c r="ER22" s="89">
        <f t="shared" si="0"/>
        <v>57.970671179910035</v>
      </c>
      <c r="ES22" s="89">
        <f>(COS((90-(ATAN(1/(1/TAN((90-ABS($GE$6-'C'!$F57))*(ATAN(1)*4/180))+2))*(180/(ATAN(1)*4))))*((ATAN(1)*4)/180))-SIN($GE$6*((ATAN(1)*4)/180))*SIN('C'!$F57*((ATAN(1)*4)/180)))/COS($GE$6*((ATAN(1)*4)/180))/COS('C'!$F57*((ATAN(1)*4)/180))</f>
        <v>0.53035329744358517</v>
      </c>
      <c r="ET22" s="89">
        <f t="shared" si="1"/>
        <v>46.534694336823669</v>
      </c>
      <c r="EU22" s="89">
        <f>(COS((90-(ATAN(1/(1/TAN((90-ABS($GE$6-'C'!$F57))*(ATAN(1)*4/180))+1))*(180/(ATAN(1)*4))))*((ATAN(1)*4)/180))-SIN($GE$6*((ATAN(1)*4)/180))*SIN('C'!$F57*((ATAN(1)*4)/180)))/COS($GE$6*((ATAN(1)*4)/180))/COS('C'!$F57*((ATAN(1)*4)/180))</f>
        <v>0.68791521328229521</v>
      </c>
      <c r="EV22" s="89">
        <f t="shared" si="17"/>
        <v>0.51957407407407408</v>
      </c>
      <c r="EW22" s="89">
        <f t="shared" si="2"/>
        <v>79.95555106426751</v>
      </c>
      <c r="EX22" s="89">
        <f>(COS((90-1.4)*((ATAN(1)*4)/180))-SIN($GE$6*((ATAN(1)*4)/180))*SIN('C'!$F57*((ATAN(1)*4)/180)))/COS($GE$6*((ATAN(1)*4)/180))/COS('C'!$F57*((ATAN(1)*4)/180))</f>
        <v>0.17441211976847559</v>
      </c>
      <c r="EY22" s="89">
        <f t="shared" si="3"/>
        <v>82.750645210043075</v>
      </c>
      <c r="EZ22" s="89">
        <f>(COS((90+0.833+اندراج!$A$2)*((ATAN(1)*4)/180))-SIN($GE$6*((ATAN(1)*4)/180))*SIN('C'!$F57*((ATAN(1)*4)/180)))/COS($GE$6*((ATAN(1)*4)/180))/COS('C'!$F57*((ATAN(1)*4)/180))</f>
        <v>0.12618779812078798</v>
      </c>
      <c r="FA22" s="89">
        <f t="shared" si="4"/>
        <v>96.494349626962702</v>
      </c>
      <c r="FB22" s="89">
        <f>(COS((90+12)*((ATAN(1)*4)/180))-SIN($GE$6*((ATAN(1)*4)/180))*SIN('C'!$F57*((ATAN(1)*4)/180)))/COS($GE$6*((ATAN(1)*4)/180))/COS('C'!$F57*((ATAN(1)*4)/180))</f>
        <v>-0.11310522953237595</v>
      </c>
      <c r="FC22" s="89">
        <f t="shared" si="5"/>
        <v>100.14275253019028</v>
      </c>
      <c r="FD22" s="89">
        <f>(COS((90+15)*((ATAN(1)*4)/180))-SIN($GE$6*((ATAN(1)*4)/180))*SIN('C'!$F57*((ATAN(1)*4)/180)))/COS($GE$6*((ATAN(1)*4)/180))/COS('C'!$F57*((ATAN(1)*4)/180))</f>
        <v>-0.17610128631981745</v>
      </c>
      <c r="FE22" s="89">
        <f t="shared" si="6"/>
        <v>103.78147639252897</v>
      </c>
      <c r="FF22" s="89">
        <f>(COS((90+18)*((ATAN(1)*4)/180))-SIN($GE$6*((ATAN(1)*4)/180))*SIN('C'!$F57*((ATAN(1)*4)/180)))/COS($GE$6*((ATAN(1)*4)/180))/COS('C'!$F57*((ATAN(1)*4)/180))</f>
        <v>-0.23821947940622329</v>
      </c>
      <c r="FG22" s="89">
        <f>('C'!E57+$GF$6/15+$EQ$4)</f>
        <v>12.419777777777778</v>
      </c>
      <c r="FH22" s="89">
        <f t="shared" si="18"/>
        <v>0.23723309482354552</v>
      </c>
      <c r="FI22" s="89"/>
      <c r="FJ22" s="89"/>
      <c r="FK22" s="89">
        <f>EQ22-'برائے طلباء'!EK21</f>
        <v>0.51814478222936688</v>
      </c>
      <c r="FL22" s="89">
        <v>2</v>
      </c>
      <c r="FM22" s="89">
        <f t="shared" si="7"/>
        <v>0.72630205260700043</v>
      </c>
      <c r="FN22" s="89">
        <f t="shared" si="8"/>
        <v>51.659017617901455</v>
      </c>
      <c r="FO22" s="89">
        <f>(COS((90-(ATAN(1/(1/TAN((90-ABS($GE$6-'C'!$F26))*(ATAN(1)*4/180))+2))*(180/(ATAN(1)*4))))*((ATAN(1)*4)/180))-SIN($GE$6*((ATAN(1)*4)/180))*SIN('C'!$F26*((ATAN(1)*4)/180)))/COS($GE$6*((ATAN(1)*4)/180))/COS('C'!$F26*((ATAN(1)*4)/180))</f>
        <v>0.62034020608369034</v>
      </c>
      <c r="FP22" s="89">
        <f t="shared" si="9"/>
        <v>41.349797570251042</v>
      </c>
      <c r="FQ22" s="89">
        <f>(COS((90-(ATAN(1/(1/TAN((90-ABS($GE$6-'C'!$F26))*(ATAN(1)*4/180))+1))*(180/(ATAN(1)*4))))*((ATAN(1)*4)/180))-SIN($GE$6*((ATAN(1)*4)/180))*SIN('C'!$F26*((ATAN(1)*4)/180)))/COS($GE$6*((ATAN(1)*4)/180))/COS('C'!$F26*((ATAN(1)*4)/180))</f>
        <v>0.75069022154764087</v>
      </c>
      <c r="FR22" s="89">
        <f t="shared" si="19"/>
        <v>0.51682407407407416</v>
      </c>
      <c r="FS22" s="89">
        <f t="shared" si="10"/>
        <v>73.16495248630973</v>
      </c>
      <c r="FT22" s="89">
        <f>(COS((90-1.4)*((ATAN(1)*4)/180))-SIN($GE$6*((ATAN(1)*4)/180))*SIN('C'!$F26*((ATAN(1)*4)/180)))/COS($GE$6*((ATAN(1)*4)/180))/COS('C'!$F26*((ATAN(1)*4)/180))</f>
        <v>0.28961732991396844</v>
      </c>
      <c r="FU22" s="89">
        <f t="shared" si="11"/>
        <v>76.162072271853475</v>
      </c>
      <c r="FV22" s="89">
        <f>(COS((90+0.833+اندراج!$A$2)*((ATAN(1)*4)/180))-SIN($GE$6*((ATAN(1)*4)/180))*SIN('C'!$F26*((ATAN(1)*4)/180)))/COS($GE$6*((ATAN(1)*4)/180))/COS('C'!$F26*((ATAN(1)*4)/180))</f>
        <v>0.23917626094353542</v>
      </c>
      <c r="FW22" s="89">
        <f t="shared" si="12"/>
        <v>0.25038901419731441</v>
      </c>
      <c r="FX22" s="89">
        <f t="shared" si="13"/>
        <v>90.636938684046143</v>
      </c>
      <c r="FY22" s="89">
        <f>(COS((90+12)*((ATAN(1)*4)/180))-SIN($GE$6*((ATAN(1)*4)/180))*SIN('C'!$F26*((ATAN(1)*4)/180)))/COS($GE$6*((ATAN(1)*4)/180))/COS('C'!$F26*((ATAN(1)*4)/180))</f>
        <v>-1.1116448203898604E-2</v>
      </c>
      <c r="FZ22" s="89">
        <f t="shared" si="14"/>
        <v>94.416621555633498</v>
      </c>
      <c r="GA22" s="89">
        <f>(COS((90+15)*((ATAN(1)*4)/180))-SIN($GE$6*((ATAN(1)*4)/180))*SIN('C'!$F26*((ATAN(1)*4)/180)))/COS($GE$6*((ATAN(1)*4)/180))/COS('C'!$F26*((ATAN(1)*4)/180))</f>
        <v>-7.700827076793916E-2</v>
      </c>
      <c r="GB22" s="89">
        <f t="shared" si="15"/>
        <v>98.162545167350643</v>
      </c>
      <c r="GC22" s="89">
        <f>(COS((90+18)*((ATAN(1)*4)/180))-SIN($GE$6*((ATAN(1)*4)/180))*SIN('C'!$F26*((ATAN(1)*4)/180)))/COS($GE$6*((ATAN(1)*4)/180))/COS('C'!$F26*((ATAN(1)*4)/180))</f>
        <v>-0.14198187650740568</v>
      </c>
      <c r="GD22" s="89">
        <f>('C'!E26+$GF$6/15+$EQ$4)</f>
        <v>12.353777777777779</v>
      </c>
      <c r="GE22" s="89">
        <f>XYZ!R$9</f>
        <v>34.31666666666667</v>
      </c>
      <c r="GF22" s="89">
        <f>XYZ!R$10</f>
        <v>-72.183333333333337</v>
      </c>
      <c r="GG22" s="89">
        <f>FM22-'برائے طلباء'!EX21</f>
        <v>0.48423504844223364</v>
      </c>
      <c r="GH22" s="89"/>
      <c r="GI22" s="89"/>
    </row>
    <row r="23" spans="1:191" ht="28.5" customHeight="1" x14ac:dyDescent="0.2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>
        <v>1</v>
      </c>
      <c r="EP23" s="89"/>
      <c r="EQ23" s="89">
        <f t="shared" si="16"/>
        <v>0.74801000356639469</v>
      </c>
      <c r="ER23" s="89">
        <f t="shared" si="0"/>
        <v>58.200404240121955</v>
      </c>
      <c r="ES23" s="89">
        <f>(COS((90-(ATAN(1/(1/TAN((90-ABS($GE$6-'C'!$F58))*(ATAN(1)*4/180))+2))*(180/(ATAN(1)*4))))*((ATAN(1)*4)/180))-SIN($GE$6*((ATAN(1)*4)/180))*SIN('C'!$F58*((ATAN(1)*4)/180)))/COS($GE$6*((ATAN(1)*4)/180))/COS('C'!$F58*((ATAN(1)*4)/180))</f>
        <v>0.52694979921771545</v>
      </c>
      <c r="ET23" s="89">
        <f t="shared" si="1"/>
        <v>46.717690102041701</v>
      </c>
      <c r="EU23" s="89">
        <f>(COS((90-(ATAN(1/(1/TAN((90-ABS($GE$6-'C'!$F58))*(ATAN(1)*4/180))+1))*(180/(ATAN(1)*4))))*((ATAN(1)*4)/180))-SIN($GE$6*((ATAN(1)*4)/180))*SIN('C'!$F58*((ATAN(1)*4)/180)))/COS($GE$6*((ATAN(1)*4)/180))/COS('C'!$F58*((ATAN(1)*4)/180))</f>
        <v>0.68559362002100799</v>
      </c>
      <c r="EV23" s="89">
        <f t="shared" si="17"/>
        <v>0.51953240740740736</v>
      </c>
      <c r="EW23" s="89">
        <f t="shared" si="2"/>
        <v>80.212264612112165</v>
      </c>
      <c r="EX23" s="89">
        <f>(COS((90-1.4)*((ATAN(1)*4)/180))-SIN($GE$6*((ATAN(1)*4)/180))*SIN('C'!$F58*((ATAN(1)*4)/180)))/COS($GE$6*((ATAN(1)*4)/180))/COS('C'!$F58*((ATAN(1)*4)/180))</f>
        <v>0.16999856095930602</v>
      </c>
      <c r="EY23" s="89">
        <f t="shared" si="3"/>
        <v>83.001934617235463</v>
      </c>
      <c r="EZ23" s="89">
        <f>(COS((90+0.833+اندراج!$A$2)*((ATAN(1)*4)/180))-SIN($GE$6*((ATAN(1)*4)/180))*SIN('C'!$F58*((ATAN(1)*4)/180)))/COS($GE$6*((ATAN(1)*4)/180))/COS('C'!$F58*((ATAN(1)*4)/180))</f>
        <v>0.12183582957763057</v>
      </c>
      <c r="FA23" s="89">
        <f t="shared" si="4"/>
        <v>96.7277406264093</v>
      </c>
      <c r="FB23" s="89">
        <f>(COS((90+12)*((ATAN(1)*4)/180))-SIN($GE$6*((ATAN(1)*4)/180))*SIN('C'!$F58*((ATAN(1)*4)/180)))/COS($GE$6*((ATAN(1)*4)/180))/COS('C'!$F58*((ATAN(1)*4)/180))</f>
        <v>-0.11715158213891792</v>
      </c>
      <c r="FC23" s="89">
        <f t="shared" si="5"/>
        <v>100.3736730346135</v>
      </c>
      <c r="FD23" s="89">
        <f>(COS((90+15)*((ATAN(1)*4)/180))-SIN($GE$6*((ATAN(1)*4)/180))*SIN('C'!$F58*((ATAN(1)*4)/180)))/COS($GE$6*((ATAN(1)*4)/180))/COS('C'!$F58*((ATAN(1)*4)/180))</f>
        <v>-0.18006718276310638</v>
      </c>
      <c r="FE23" s="89">
        <f t="shared" si="6"/>
        <v>104.01087400022827</v>
      </c>
      <c r="FF23" s="89">
        <f>(COS((90+18)*((ATAN(1)*4)/180))-SIN($GE$6*((ATAN(1)*4)/180))*SIN('C'!$F58*((ATAN(1)*4)/180)))/COS($GE$6*((ATAN(1)*4)/180))/COS('C'!$F58*((ATAN(1)*4)/180))</f>
        <v>-0.24210604086032703</v>
      </c>
      <c r="FG23" s="89">
        <f>('C'!E58+$GF$6/15+$EQ$4)</f>
        <v>12.418777777777777</v>
      </c>
      <c r="FH23" s="89">
        <f t="shared" si="18"/>
        <v>0.23654998231125876</v>
      </c>
      <c r="FI23" s="89"/>
      <c r="FJ23" s="89"/>
      <c r="FK23" s="89">
        <f>EQ23-'برائے طلباء'!EK22</f>
        <v>0.51948002393739923</v>
      </c>
      <c r="FL23" s="89">
        <v>2</v>
      </c>
      <c r="FM23" s="89">
        <f t="shared" si="7"/>
        <v>0.72699801885731441</v>
      </c>
      <c r="FN23" s="89">
        <f t="shared" si="8"/>
        <v>51.818503286721487</v>
      </c>
      <c r="FO23" s="89">
        <f>(COS((90-(ATAN(1/(1/TAN((90-ABS($GE$6-'C'!$F27))*(ATAN(1)*4/180))+2))*(180/(ATAN(1)*4))))*((ATAN(1)*4)/180))-SIN($GE$6*((ATAN(1)*4)/180))*SIN('C'!$F27*((ATAN(1)*4)/180)))/COS($GE$6*((ATAN(1)*4)/180))/COS('C'!$F27*((ATAN(1)*4)/180))</f>
        <v>0.6181545759149929</v>
      </c>
      <c r="FP23" s="89">
        <f t="shared" si="9"/>
        <v>41.483535176753179</v>
      </c>
      <c r="FQ23" s="89">
        <f>(COS((90-(ATAN(1/(1/TAN((90-ABS($GE$6-'C'!$F27))*(ATAN(1)*4/180))+1))*(180/(ATAN(1)*4))))*((ATAN(1)*4)/180))-SIN($GE$6*((ATAN(1)*4)/180))*SIN('C'!$F27*((ATAN(1)*4)/180)))/COS($GE$6*((ATAN(1)*4)/180))/COS('C'!$F27*((ATAN(1)*4)/180))</f>
        <v>0.7491461039220032</v>
      </c>
      <c r="FR23" s="89">
        <f t="shared" si="19"/>
        <v>0.51707407407407413</v>
      </c>
      <c r="FS23" s="89">
        <f t="shared" si="10"/>
        <v>73.33180298311521</v>
      </c>
      <c r="FT23" s="89">
        <f>(COS((90-1.4)*((ATAN(1)*4)/180))-SIN($GE$6*((ATAN(1)*4)/180))*SIN('C'!$F27*((ATAN(1)*4)/180)))/COS($GE$6*((ATAN(1)*4)/180))/COS('C'!$F27*((ATAN(1)*4)/180))</f>
        <v>0.28682882017337558</v>
      </c>
      <c r="FU23" s="89">
        <f t="shared" si="11"/>
        <v>76.322620121966494</v>
      </c>
      <c r="FV23" s="89">
        <f>(COS((90+0.833+اندراج!$A$2)*((ATAN(1)*4)/180))-SIN($GE$6*((ATAN(1)*4)/180))*SIN('C'!$F27*((ATAN(1)*4)/180)))/COS($GE$6*((ATAN(1)*4)/180))/COS('C'!$F27*((ATAN(1)*4)/180))</f>
        <v>0.23645456429524317</v>
      </c>
      <c r="FW23" s="89">
        <f t="shared" si="12"/>
        <v>0.25027137378701825</v>
      </c>
      <c r="FX23" s="89">
        <f t="shared" si="13"/>
        <v>90.7738954416822</v>
      </c>
      <c r="FY23" s="89">
        <f>(COS((90+12)*((ATAN(1)*4)/180))-SIN($GE$6*((ATAN(1)*4)/180))*SIN('C'!$F27*((ATAN(1)*4)/180)))/COS($GE$6*((ATAN(1)*4)/180))/COS('C'!$F27*((ATAN(1)*4)/180))</f>
        <v>-1.3506612824424918E-2</v>
      </c>
      <c r="FZ23" s="89">
        <f t="shared" si="14"/>
        <v>94.54897210334012</v>
      </c>
      <c r="GA23" s="89">
        <f>(COS((90+15)*((ATAN(1)*4)/180))-SIN($GE$6*((ATAN(1)*4)/180))*SIN('C'!$F27*((ATAN(1)*4)/180)))/COS($GE$6*((ATAN(1)*4)/180))/COS('C'!$F27*((ATAN(1)*4)/180))</f>
        <v>-7.9311156579497138E-2</v>
      </c>
      <c r="GB23" s="89">
        <f t="shared" si="15"/>
        <v>98.29088042798287</v>
      </c>
      <c r="GC23" s="89">
        <f>(COS((90+18)*((ATAN(1)*4)/180))-SIN($GE$6*((ATAN(1)*4)/180))*SIN('C'!$F27*((ATAN(1)*4)/180)))/COS($GE$6*((ATAN(1)*4)/180))/COS('C'!$F27*((ATAN(1)*4)/180))</f>
        <v>-0.14419869975910946</v>
      </c>
      <c r="GD23" s="89">
        <f>('C'!E27+$GF$6/15+$EQ$4)</f>
        <v>12.359777777777779</v>
      </c>
      <c r="GE23" s="89">
        <f>XYZ!R$9</f>
        <v>34.31666666666667</v>
      </c>
      <c r="GF23" s="89">
        <f>XYZ!R$10</f>
        <v>-72.183333333333337</v>
      </c>
      <c r="GG23" s="89">
        <f>FM23-'برائے طلباء'!EX22</f>
        <v>0.48503750152763714</v>
      </c>
      <c r="GH23" s="89"/>
      <c r="GI23" s="89"/>
    </row>
    <row r="24" spans="1:191" ht="28.5" customHeight="1" x14ac:dyDescent="0.2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  <c r="EO24" s="89">
        <v>1</v>
      </c>
      <c r="EP24" s="89"/>
      <c r="EQ24" s="89">
        <f t="shared" si="16"/>
        <v>0.74862859966436546</v>
      </c>
      <c r="ER24" s="89">
        <f t="shared" si="0"/>
        <v>58.430492156672564</v>
      </c>
      <c r="ES24" s="89">
        <f>(COS((90-(ATAN(1/(1/TAN((90-ABS($GE$6-'C'!$F59))*(ATAN(1)*4/180))+2))*(180/(ATAN(1)*4))))*((ATAN(1)*4)/180))-SIN($GE$6*((ATAN(1)*4)/180))*SIN('C'!$F59*((ATAN(1)*4)/180)))/COS($GE$6*((ATAN(1)*4)/180))/COS('C'!$F59*((ATAN(1)*4)/180))</f>
        <v>0.52353255248360231</v>
      </c>
      <c r="ET24" s="89">
        <f t="shared" si="1"/>
        <v>46.900427464010853</v>
      </c>
      <c r="EU24" s="89">
        <f>(COS((90-(ATAN(1/(1/TAN((90-ABS($GE$6-'C'!$F59))*(ATAN(1)*4/180))+1))*(180/(ATAN(1)*4))))*((ATAN(1)*4)/180))-SIN($GE$6*((ATAN(1)*4)/180))*SIN('C'!$F59*((ATAN(1)*4)/180)))/COS($GE$6*((ATAN(1)*4)/180))/COS('C'!$F59*((ATAN(1)*4)/180))</f>
        <v>0.68326832617336453</v>
      </c>
      <c r="EV24" s="89">
        <f t="shared" si="17"/>
        <v>0.51944907407407415</v>
      </c>
      <c r="EW24" s="89">
        <f t="shared" si="2"/>
        <v>80.47024559245709</v>
      </c>
      <c r="EX24" s="89">
        <f>(COS((90-1.4)*((ATAN(1)*4)/180))-SIN($GE$6*((ATAN(1)*4)/180))*SIN('C'!$F59*((ATAN(1)*4)/180)))/COS($GE$6*((ATAN(1)*4)/180))/COS('C'!$F59*((ATAN(1)*4)/180))</f>
        <v>0.16555977390391313</v>
      </c>
      <c r="EY24" s="89">
        <f t="shared" si="3"/>
        <v>83.254629212504895</v>
      </c>
      <c r="EZ24" s="89">
        <f>(COS((90+0.833+اندراج!$A$2)*((ATAN(1)*4)/180))-SIN($GE$6*((ATAN(1)*4)/180))*SIN('C'!$F59*((ATAN(1)*4)/180)))/COS($GE$6*((ATAN(1)*4)/180))/COS('C'!$F59*((ATAN(1)*4)/180))</f>
        <v>0.11745716210832824</v>
      </c>
      <c r="FA24" s="89">
        <f t="shared" si="4"/>
        <v>96.963206158428804</v>
      </c>
      <c r="FB24" s="89">
        <f>(COS((90+12)*((ATAN(1)*4)/180))-SIN($GE$6*((ATAN(1)*4)/180))*SIN('C'!$F59*((ATAN(1)*4)/180)))/COS($GE$6*((ATAN(1)*4)/180))/COS('C'!$F59*((ATAN(1)*4)/180))</f>
        <v>-0.1212319313056433</v>
      </c>
      <c r="FC24" s="89">
        <f t="shared" si="5"/>
        <v>100.60685773814951</v>
      </c>
      <c r="FD24" s="89">
        <f>(COS((90+15)*((ATAN(1)*4)/180))-SIN($GE$6*((ATAN(1)*4)/180))*SIN('C'!$F59*((ATAN(1)*4)/180)))/COS($GE$6*((ATAN(1)*4)/180))/COS('C'!$F59*((ATAN(1)*4)/180))</f>
        <v>-0.18406899693483347</v>
      </c>
      <c r="FE24" s="89">
        <f t="shared" si="6"/>
        <v>104.24273618784268</v>
      </c>
      <c r="FF24" s="89">
        <f>(COS((90+18)*((ATAN(1)*4)/180))-SIN($GE$6*((ATAN(1)*4)/180))*SIN('C'!$F59*((ATAN(1)*4)/180)))/COS($GE$6*((ATAN(1)*4)/180))/COS('C'!$F59*((ATAN(1)*4)/180))</f>
        <v>-0.24603041443922774</v>
      </c>
      <c r="FG24" s="89">
        <f>('C'!E59+$GF$6/15+$EQ$4)</f>
        <v>12.416777777777778</v>
      </c>
      <c r="FH24" s="89">
        <f t="shared" si="18"/>
        <v>0.23581891369032545</v>
      </c>
      <c r="FI24" s="89"/>
      <c r="FJ24" s="89"/>
      <c r="FK24" s="89">
        <f>EQ24-'برائے طلباء'!EK23</f>
        <v>0.52082601500096548</v>
      </c>
      <c r="FL24" s="89">
        <v>2</v>
      </c>
      <c r="FM24" s="89">
        <f t="shared" si="7"/>
        <v>0.72766186466421667</v>
      </c>
      <c r="FN24" s="89">
        <f t="shared" si="8"/>
        <v>51.981155179554769</v>
      </c>
      <c r="FO24" s="89">
        <f>(COS((90-(ATAN(1/(1/TAN((90-ABS($GE$6-'C'!$F28))*(ATAN(1)*4/180))+2))*(180/(ATAN(1)*4))))*((ATAN(1)*4)/180))-SIN($GE$6*((ATAN(1)*4)/180))*SIN('C'!$F28*((ATAN(1)*4)/180)))/COS($GE$6*((ATAN(1)*4)/180))/COS('C'!$F28*((ATAN(1)*4)/180))</f>
        <v>0.61592062203840237</v>
      </c>
      <c r="FP24" s="89">
        <f t="shared" si="9"/>
        <v>41.619825682595028</v>
      </c>
      <c r="FQ24" s="89">
        <f>(COS((90-(ATAN(1/(1/TAN((90-ABS($GE$6-'C'!$F28))*(ATAN(1)*4/180))+1))*(180/(ATAN(1)*4))))*((ATAN(1)*4)/180))-SIN($GE$6*((ATAN(1)*4)/180))*SIN('C'!$F28*((ATAN(1)*4)/180)))/COS($GE$6*((ATAN(1)*4)/180))/COS('C'!$F28*((ATAN(1)*4)/180))</f>
        <v>0.7475683117048475</v>
      </c>
      <c r="FR24" s="89">
        <f t="shared" si="19"/>
        <v>0.5172824074074075</v>
      </c>
      <c r="FS24" s="89">
        <f t="shared" si="10"/>
        <v>73.502153205554052</v>
      </c>
      <c r="FT24" s="89">
        <f>(COS((90-1.4)*((ATAN(1)*4)/180))-SIN($GE$6*((ATAN(1)*4)/180))*SIN('C'!$F28*((ATAN(1)*4)/180)))/COS($GE$6*((ATAN(1)*4)/180))/COS('C'!$F28*((ATAN(1)*4)/180))</f>
        <v>0.28397931155302425</v>
      </c>
      <c r="FU24" s="89">
        <f t="shared" si="11"/>
        <v>76.48660461245133</v>
      </c>
      <c r="FV24" s="89">
        <f>(COS((90+0.833+اندراج!$A$2)*((ATAN(1)*4)/180))-SIN($GE$6*((ATAN(1)*4)/180))*SIN('C'!$F28*((ATAN(1)*4)/180)))/COS($GE$6*((ATAN(1)*4)/180))/COS('C'!$F28*((ATAN(1)*4)/180))</f>
        <v>0.23367269135488453</v>
      </c>
      <c r="FW24" s="89">
        <f t="shared" si="12"/>
        <v>0.25010321309814171</v>
      </c>
      <c r="FX24" s="89">
        <f t="shared" si="13"/>
        <v>90.914071009864045</v>
      </c>
      <c r="FY24" s="89">
        <f>(COS((90+12)*((ATAN(1)*4)/180))-SIN($GE$6*((ATAN(1)*4)/180))*SIN('C'!$F28*((ATAN(1)*4)/180)))/COS($GE$6*((ATAN(1)*4)/180))/COS('C'!$F28*((ATAN(1)*4)/180))</f>
        <v>-1.5952871989621333E-2</v>
      </c>
      <c r="FZ24" s="89">
        <f t="shared" si="14"/>
        <v>94.68450995133567</v>
      </c>
      <c r="GA24" s="89">
        <f>(COS((90+15)*((ATAN(1)*4)/180))-SIN($GE$6*((ATAN(1)*4)/180))*SIN('C'!$F28*((ATAN(1)*4)/180)))/COS($GE$6*((ATAN(1)*4)/180))/COS('C'!$F28*((ATAN(1)*4)/180))</f>
        <v>-8.1669062378755056E-2</v>
      </c>
      <c r="GB24" s="89">
        <f t="shared" si="15"/>
        <v>98.422382988559036</v>
      </c>
      <c r="GC24" s="89">
        <f>(COS((90+18)*((ATAN(1)*4)/180))-SIN($GE$6*((ATAN(1)*4)/180))*SIN('C'!$F28*((ATAN(1)*4)/180)))/COS($GE$6*((ATAN(1)*4)/180))/COS('C'!$F28*((ATAN(1)*4)/180))</f>
        <v>-0.14646948341572724</v>
      </c>
      <c r="GD24" s="89">
        <f>('C'!E28+$GF$6/15+$EQ$4)</f>
        <v>12.364777777777778</v>
      </c>
      <c r="GE24" s="89">
        <f>XYZ!R$9</f>
        <v>34.31666666666667</v>
      </c>
      <c r="GF24" s="89">
        <f>XYZ!R$10</f>
        <v>-72.183333333333337</v>
      </c>
      <c r="GG24" s="89">
        <f>FM24-'برائے طلباء'!EX23</f>
        <v>0.48585829889169541</v>
      </c>
      <c r="GH24" s="89"/>
      <c r="GI24" s="89"/>
    </row>
    <row r="25" spans="1:191" ht="28.5" customHeight="1" x14ac:dyDescent="0.2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/>
      <c r="EG25" s="89"/>
      <c r="EH25" s="89"/>
      <c r="EI25" s="89"/>
      <c r="EJ25" s="89"/>
      <c r="EK25" s="89"/>
      <c r="EL25" s="89"/>
      <c r="EM25" s="89"/>
      <c r="EN25" s="89"/>
      <c r="EO25" s="89">
        <v>1</v>
      </c>
      <c r="EP25" s="89"/>
      <c r="EQ25" s="89">
        <f t="shared" si="16"/>
        <v>0.74929279154018102</v>
      </c>
      <c r="ER25" s="89">
        <f t="shared" si="0"/>
        <v>58.660916060505087</v>
      </c>
      <c r="ES25" s="89">
        <f>(COS((90-(ATAN(1/(1/TAN((90-ABS($GE$6-'C'!$F60))*(ATAN(1)*4/180))+2))*(180/(ATAN(1)*4))))*((ATAN(1)*4)/180))-SIN($GE$6*((ATAN(1)*4)/180))*SIN('C'!$F60*((ATAN(1)*4)/180)))/COS($GE$6*((ATAN(1)*4)/180))/COS('C'!$F60*((ATAN(1)*4)/180))</f>
        <v>0.52010185443926993</v>
      </c>
      <c r="ET25" s="89">
        <f t="shared" si="1"/>
        <v>47.082872041192928</v>
      </c>
      <c r="EU25" s="89">
        <f>(COS((90-(ATAN(1/(1/TAN((90-ABS($GE$6-'C'!$F60))*(ATAN(1)*4/180))+1))*(180/(ATAN(1)*4))))*((ATAN(1)*4)/180))-SIN($GE$6*((ATAN(1)*4)/180))*SIN('C'!$F60*((ATAN(1)*4)/180)))/COS($GE$6*((ATAN(1)*4)/180))/COS('C'!$F60*((ATAN(1)*4)/180))</f>
        <v>0.68093982438276279</v>
      </c>
      <c r="EV25" s="89">
        <f t="shared" si="17"/>
        <v>0.51940740740740743</v>
      </c>
      <c r="EW25" s="89">
        <f t="shared" si="2"/>
        <v>80.729500744998276</v>
      </c>
      <c r="EX25" s="89">
        <f>(COS((90-1.4)*((ATAN(1)*4)/180))-SIN($GE$6*((ATAN(1)*4)/180))*SIN('C'!$F60*((ATAN(1)*4)/180)))/COS($GE$6*((ATAN(1)*4)/180))/COS('C'!$F60*((ATAN(1)*4)/180))</f>
        <v>0.16109568236886648</v>
      </c>
      <c r="EY25" s="89">
        <f t="shared" si="3"/>
        <v>83.508738287798508</v>
      </c>
      <c r="EZ25" s="89">
        <f>(COS((90+0.833+اندراج!$A$2)*((ATAN(1)*4)/180))-SIN($GE$6*((ATAN(1)*4)/180))*SIN('C'!$F60*((ATAN(1)*4)/180)))/COS($GE$6*((ATAN(1)*4)/180))/COS('C'!$F60*((ATAN(1)*4)/180))</f>
        <v>0.1130516809273364</v>
      </c>
      <c r="FA25" s="89">
        <f t="shared" si="4"/>
        <v>97.200770952862385</v>
      </c>
      <c r="FB25" s="89">
        <f>(COS((90+12)*((ATAN(1)*4)/180))-SIN($GE$6*((ATAN(1)*4)/180))*SIN('C'!$F60*((ATAN(1)*4)/180)))/COS($GE$6*((ATAN(1)*4)/180))/COS('C'!$F60*((ATAN(1)*4)/180))</f>
        <v>-0.12534658311683977</v>
      </c>
      <c r="FC25" s="89">
        <f t="shared" si="5"/>
        <v>100.84233642690603</v>
      </c>
      <c r="FD25" s="89">
        <f>(COS((90+15)*((ATAN(1)*4)/180))-SIN($GE$6*((ATAN(1)*4)/180))*SIN('C'!$F60*((ATAN(1)*4)/180)))/COS($GE$6*((ATAN(1)*4)/180))/COS('C'!$F60*((ATAN(1)*4)/180))</f>
        <v>-0.18810708528041303</v>
      </c>
      <c r="FE25" s="89">
        <f t="shared" si="6"/>
        <v>104.47709833223441</v>
      </c>
      <c r="FF25" s="89">
        <f>(COS((90+18)*((ATAN(1)*4)/180))-SIN($GE$6*((ATAN(1)*4)/180))*SIN('C'!$F60*((ATAN(1)*4)/180)))/COS($GE$6*((ATAN(1)*4)/180))/COS('C'!$F60*((ATAN(1)*4)/180))</f>
        <v>-0.24999300624767318</v>
      </c>
      <c r="FG25" s="89">
        <f>('C'!E60+$GF$6/15+$EQ$4)</f>
        <v>12.415777777777777</v>
      </c>
      <c r="FH25" s="89">
        <f t="shared" si="18"/>
        <v>0.23512313955489061</v>
      </c>
      <c r="FI25" s="89"/>
      <c r="FJ25" s="89"/>
      <c r="FK25" s="89">
        <f>EQ25-'برائے طلباء'!EK24</f>
        <v>0.52218287950009146</v>
      </c>
      <c r="FL25" s="89">
        <v>2</v>
      </c>
      <c r="FM25" s="89">
        <f t="shared" si="7"/>
        <v>0.72833955077385604</v>
      </c>
      <c r="FN25" s="89">
        <f t="shared" si="8"/>
        <v>52.148483410868174</v>
      </c>
      <c r="FO25" s="89">
        <f>(COS((90-(ATAN(1/(1/TAN((90-ABS($GE$6-'C'!$F29))*(ATAN(1)*4/180))+2))*(180/(ATAN(1)*4))))*((ATAN(1)*4)/180))-SIN($GE$6*((ATAN(1)*4)/180))*SIN('C'!$F29*((ATAN(1)*4)/180)))/COS($GE$6*((ATAN(1)*4)/180))/COS('C'!$F29*((ATAN(1)*4)/180))</f>
        <v>0.61361726112303772</v>
      </c>
      <c r="FP25" s="89">
        <f t="shared" si="9"/>
        <v>41.759923764692978</v>
      </c>
      <c r="FQ25" s="89">
        <f>(COS((90-(ATAN(1/(1/TAN((90-ABS($GE$6-'C'!$F29))*(ATAN(1)*4/180))+1))*(180/(ATAN(1)*4))))*((ATAN(1)*4)/180))-SIN($GE$6*((ATAN(1)*4)/180))*SIN('C'!$F29*((ATAN(1)*4)/180)))/COS($GE$6*((ATAN(1)*4)/180))/COS('C'!$F29*((ATAN(1)*4)/180))</f>
        <v>0.74594203159034989</v>
      </c>
      <c r="FR25" s="89">
        <f t="shared" si="19"/>
        <v>0.51749074074074075</v>
      </c>
      <c r="FS25" s="89">
        <f t="shared" si="10"/>
        <v>73.677603498852918</v>
      </c>
      <c r="FT25" s="89">
        <f>(COS((90-1.4)*((ATAN(1)*4)/180))-SIN($GE$6*((ATAN(1)*4)/180))*SIN('C'!$F29*((ATAN(1)*4)/180)))/COS($GE$6*((ATAN(1)*4)/180))/COS('C'!$F29*((ATAN(1)*4)/180))</f>
        <v>0.28104186833726802</v>
      </c>
      <c r="FU25" s="89">
        <f t="shared" si="11"/>
        <v>76.655571611921516</v>
      </c>
      <c r="FV25" s="89">
        <f>(COS((90+0.833+اندراج!$A$2)*((ATAN(1)*4)/180))-SIN($GE$6*((ATAN(1)*4)/180))*SIN('C'!$F29*((ATAN(1)*4)/180)))/COS($GE$6*((ATAN(1)*4)/180))/COS('C'!$F29*((ATAN(1)*4)/180))</f>
        <v>0.23080429192098467</v>
      </c>
      <c r="FW25" s="89">
        <f t="shared" si="12"/>
        <v>0.24992256915270197</v>
      </c>
      <c r="FX25" s="89">
        <f t="shared" si="13"/>
        <v>91.058810095419091</v>
      </c>
      <c r="FY25" s="89">
        <f>(COS((90+12)*((ATAN(1)*4)/180))-SIN($GE$6*((ATAN(1)*4)/180))*SIN('C'!$F29*((ATAN(1)*4)/180)))/COS($GE$6*((ATAN(1)*4)/180))/COS('C'!$F29*((ATAN(1)*4)/180))</f>
        <v>-1.8478670531760822E-2</v>
      </c>
      <c r="FZ25" s="89">
        <f t="shared" si="14"/>
        <v>94.824541771693944</v>
      </c>
      <c r="GA25" s="89">
        <f>(COS((90+15)*((ATAN(1)*4)/180))-SIN($GE$6*((ATAN(1)*4)/180))*SIN('C'!$F29*((ATAN(1)*4)/180)))/COS($GE$6*((ATAN(1)*4)/180))/COS('C'!$F29*((ATAN(1)*4)/180))</f>
        <v>-8.4104668133229851E-2</v>
      </c>
      <c r="GB25" s="89">
        <f t="shared" si="15"/>
        <v>98.558327145445745</v>
      </c>
      <c r="GC25" s="89">
        <f>(COS((90+18)*((ATAN(1)*4)/180))-SIN($GE$6*((ATAN(1)*4)/180))*SIN('C'!$F29*((ATAN(1)*4)/180)))/COS($GE$6*((ATAN(1)*4)/180))/COS('C'!$F29*((ATAN(1)*4)/180))</f>
        <v>-0.148816153238576</v>
      </c>
      <c r="GD25" s="89">
        <f>('C'!E29+$GF$6/15+$EQ$4)</f>
        <v>12.369777777777777</v>
      </c>
      <c r="GE25" s="89">
        <f>XYZ!R$9</f>
        <v>34.31666666666667</v>
      </c>
      <c r="GF25" s="89">
        <f>XYZ!R$10</f>
        <v>-72.183333333333337</v>
      </c>
      <c r="GG25" s="89">
        <f>FM25-'برائے طلباء'!EX24</f>
        <v>0.48670527432602018</v>
      </c>
      <c r="GH25" s="89"/>
      <c r="GI25" s="89"/>
    </row>
    <row r="26" spans="1:191" ht="28.5" customHeight="1" x14ac:dyDescent="0.2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9"/>
      <c r="ED26" s="89"/>
      <c r="EE26" s="89"/>
      <c r="EF26" s="89"/>
      <c r="EG26" s="89"/>
      <c r="EH26" s="89"/>
      <c r="EI26" s="89"/>
      <c r="EJ26" s="89"/>
      <c r="EK26" s="89"/>
      <c r="EL26" s="89"/>
      <c r="EM26" s="89"/>
      <c r="EN26" s="89"/>
      <c r="EO26" s="89">
        <v>1</v>
      </c>
      <c r="EP26" s="89"/>
      <c r="EQ26" s="89">
        <f t="shared" si="16"/>
        <v>0.74991927421307281</v>
      </c>
      <c r="ER26" s="89">
        <f t="shared" si="0"/>
        <v>58.891657412441688</v>
      </c>
      <c r="ES26" s="89">
        <f>(COS((90-(ATAN(1/(1/TAN((90-ABS($GE$6-'C'!$F61))*(ATAN(1)*4/180))+2))*(180/(ATAN(1)*4))))*((ATAN(1)*4)/180))-SIN($GE$6*((ATAN(1)*4)/180))*SIN('C'!$F61*((ATAN(1)*4)/180)))/COS($GE$6*((ATAN(1)*4)/180))/COS('C'!$F61*((ATAN(1)*4)/180))</f>
        <v>0.51665800069131007</v>
      </c>
      <c r="ET26" s="89">
        <f t="shared" si="1"/>
        <v>47.264989284834947</v>
      </c>
      <c r="EU26" s="89">
        <f>(COS((90-(ATAN(1/(1/TAN((90-ABS($GE$6-'C'!$F61))*(ATAN(1)*4/180))+1))*(180/(ATAN(1)*4))))*((ATAN(1)*4)/180))-SIN($GE$6*((ATAN(1)*4)/180))*SIN('C'!$F61*((ATAN(1)*4)/180)))/COS($GE$6*((ATAN(1)*4)/180))/COS('C'!$F61*((ATAN(1)*4)/180))</f>
        <v>0.67860861445206155</v>
      </c>
      <c r="EV26" s="89">
        <f t="shared" si="17"/>
        <v>0.5193240740740741</v>
      </c>
      <c r="EW26" s="89">
        <f t="shared" si="2"/>
        <v>80.990037702517682</v>
      </c>
      <c r="EX26" s="89">
        <f>(COS((90-1.4)*((ATAN(1)*4)/180))-SIN($GE$6*((ATAN(1)*4)/180))*SIN('C'!$F61*((ATAN(1)*4)/180)))/COS($GE$6*((ATAN(1)*4)/180))/COS('C'!$F61*((ATAN(1)*4)/180))</f>
        <v>0.15660619687834335</v>
      </c>
      <c r="EY26" s="89">
        <f t="shared" si="3"/>
        <v>83.764272050039523</v>
      </c>
      <c r="EZ26" s="89">
        <f>(COS((90+0.833+اندراج!$A$2)*((ATAN(1)*4)/180))-SIN($GE$6*((ATAN(1)*4)/180))*SIN('C'!$F61*((ATAN(1)*4)/180)))/COS($GE$6*((ATAN(1)*4)/180))/COS('C'!$F61*((ATAN(1)*4)/180))</f>
        <v>0.10861925774489979</v>
      </c>
      <c r="FA26" s="89">
        <f t="shared" si="4"/>
        <v>97.44046088591638</v>
      </c>
      <c r="FB26" s="89">
        <f>(COS((90+12)*((ATAN(1)*4)/180))-SIN($GE$6*((ATAN(1)*4)/180))*SIN('C'!$F61*((ATAN(1)*4)/180)))/COS($GE$6*((ATAN(1)*4)/180))/COS('C'!$F61*((ATAN(1)*4)/180))</f>
        <v>-0.12949585846017012</v>
      </c>
      <c r="FC26" s="89">
        <f t="shared" si="5"/>
        <v>101.08014014195204</v>
      </c>
      <c r="FD26" s="89">
        <f>(COS((90+15)*((ATAN(1)*4)/180))-SIN($GE$6*((ATAN(1)*4)/180))*SIN('C'!$F61*((ATAN(1)*4)/180)))/COS($GE$6*((ATAN(1)*4)/180))/COS('C'!$F61*((ATAN(1)*4)/180))</f>
        <v>-0.19218181939065138</v>
      </c>
      <c r="FE26" s="89">
        <f t="shared" si="6"/>
        <v>104.71399720201525</v>
      </c>
      <c r="FF26" s="89">
        <f>(COS((90+18)*((ATAN(1)*4)/180))-SIN($GE$6*((ATAN(1)*4)/180))*SIN('C'!$F61*((ATAN(1)*4)/180)))/COS($GE$6*((ATAN(1)*4)/180))/COS('C'!$F61*((ATAN(1)*4)/180))</f>
        <v>-0.25399423787305397</v>
      </c>
      <c r="FG26" s="89">
        <f>('C'!E61+$GF$6/15+$EQ$4)</f>
        <v>12.413777777777778</v>
      </c>
      <c r="FH26" s="89">
        <f t="shared" si="18"/>
        <v>0.23437924034642951</v>
      </c>
      <c r="FI26" s="89"/>
      <c r="FJ26" s="89"/>
      <c r="FK26" s="89">
        <f>EQ26-'برائے طلباء'!EK25</f>
        <v>0.52355074792237444</v>
      </c>
      <c r="FL26" s="89">
        <v>2</v>
      </c>
      <c r="FM26" s="89">
        <f t="shared" si="7"/>
        <v>0.72898928145151221</v>
      </c>
      <c r="FN26" s="89">
        <f t="shared" si="8"/>
        <v>52.320414033119967</v>
      </c>
      <c r="FO26" s="89">
        <f>(COS((90-(ATAN(1/(1/TAN((90-ABS($GE$6-'C'!$F30))*(ATAN(1)*4/180))+2))*(180/(ATAN(1)*4))))*((ATAN(1)*4)/180))-SIN($GE$6*((ATAN(1)*4)/180))*SIN('C'!$F30*((ATAN(1)*4)/180)))/COS($GE$6*((ATAN(1)*4)/180))/COS('C'!$F30*((ATAN(1)*4)/180))</f>
        <v>0.61124509468948685</v>
      </c>
      <c r="FP26" s="89">
        <f t="shared" si="9"/>
        <v>41.903754631531477</v>
      </c>
      <c r="FQ26" s="89">
        <f>(COS((90-(ATAN(1/(1/TAN((90-ABS($GE$6-'C'!$F30))*(ATAN(1)*4/180))+1))*(180/(ATAN(1)*4))))*((ATAN(1)*4)/180))-SIN($GE$6*((ATAN(1)*4)/180))*SIN('C'!$F30*((ATAN(1)*4)/180)))/COS($GE$6*((ATAN(1)*4)/180))/COS('C'!$F30*((ATAN(1)*4)/180))</f>
        <v>0.74426778110994329</v>
      </c>
      <c r="FR26" s="89">
        <f t="shared" si="19"/>
        <v>0.51765740740740751</v>
      </c>
      <c r="FS26" s="89">
        <f t="shared" si="10"/>
        <v>73.858098916190684</v>
      </c>
      <c r="FT26" s="89">
        <f>(COS((90-1.4)*((ATAN(1)*4)/180))-SIN($GE$6*((ATAN(1)*4)/180))*SIN('C'!$F30*((ATAN(1)*4)/180)))/COS($GE$6*((ATAN(1)*4)/180))/COS('C'!$F30*((ATAN(1)*4)/180))</f>
        <v>0.27801720828585613</v>
      </c>
      <c r="FU26" s="89">
        <f t="shared" si="11"/>
        <v>76.829474655877732</v>
      </c>
      <c r="FV26" s="89">
        <f>(COS((90+0.833+اندراج!$A$2)*((ATAN(1)*4)/180))-SIN($GE$6*((ATAN(1)*4)/180))*SIN('C'!$F30*((ATAN(1)*4)/180)))/COS($GE$6*((ATAN(1)*4)/180))/COS('C'!$F30*((ATAN(1)*4)/180))</f>
        <v>0.22785000192609975</v>
      </c>
      <c r="FW26" s="89">
        <f t="shared" si="12"/>
        <v>0.2496877849922865</v>
      </c>
      <c r="FX26" s="89">
        <f t="shared" si="13"/>
        <v>91.208101043796376</v>
      </c>
      <c r="FY26" s="89">
        <f>(COS((90+12)*((ATAN(1)*4)/180))-SIN($GE$6*((ATAN(1)*4)/180))*SIN('C'!$F30*((ATAN(1)*4)/180)))/COS($GE$6*((ATAN(1)*4)/180))/COS('C'!$F30*((ATAN(1)*4)/180))</f>
        <v>-2.1083778551511185E-2</v>
      </c>
      <c r="FZ26" s="89">
        <f t="shared" si="14"/>
        <v>94.969064069443547</v>
      </c>
      <c r="GA26" s="89">
        <f>(COS((90+15)*((ATAN(1)*4)/180))-SIN($GE$6*((ATAN(1)*4)/180))*SIN('C'!$F30*((ATAN(1)*4)/180)))/COS($GE$6*((ATAN(1)*4)/180))/COS('C'!$F30*((ATAN(1)*4)/180))</f>
        <v>-8.6617850835512905E-2</v>
      </c>
      <c r="GB26" s="89">
        <f t="shared" si="15"/>
        <v>98.698717367257359</v>
      </c>
      <c r="GC26" s="89">
        <f>(COS((90+18)*((ATAN(1)*4)/180))-SIN($GE$6*((ATAN(1)*4)/180))*SIN('C'!$F30*((ATAN(1)*4)/180)))/COS($GE$6*((ATAN(1)*4)/180))/COS('C'!$F30*((ATAN(1)*4)/180))</f>
        <v>-0.15123869162260867</v>
      </c>
      <c r="GD26" s="89">
        <f>('C'!E30+$GF$6/15+$EQ$4)</f>
        <v>12.373777777777779</v>
      </c>
      <c r="GE26" s="89">
        <f>XYZ!R$9</f>
        <v>34.31666666666667</v>
      </c>
      <c r="GF26" s="89">
        <f>XYZ!R$10</f>
        <v>-72.183333333333337</v>
      </c>
      <c r="GG26" s="89">
        <f>FM26-'برائے طلباء'!EX25</f>
        <v>0.4875783111753752</v>
      </c>
      <c r="GH26" s="89"/>
      <c r="GI26" s="89"/>
    </row>
    <row r="27" spans="1:191" ht="28.5" customHeight="1" x14ac:dyDescent="0.2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>
        <v>1</v>
      </c>
      <c r="EP27" s="89"/>
      <c r="EQ27" s="89">
        <f t="shared" si="16"/>
        <v>0.75054778684310008</v>
      </c>
      <c r="ER27" s="89">
        <f t="shared" si="0"/>
        <v>59.122065478484032</v>
      </c>
      <c r="ES27" s="89">
        <f>(COS((90-(ATAN(1/(1/TAN((90-ABS($GE$6-'C'!$F62))*(ATAN(1)*4/180))+2))*(180/(ATAN(1)*4))))*((ATAN(1)*4)/180))-SIN($GE$6*((ATAN(1)*4)/180))*SIN('C'!$F62*((ATAN(1)*4)/180)))/COS($GE$6*((ATAN(1)*4)/180))/COS('C'!$F62*((ATAN(1)*4)/180))</f>
        <v>0.51321076010254618</v>
      </c>
      <c r="ET27" s="89">
        <f t="shared" si="1"/>
        <v>47.446247705248616</v>
      </c>
      <c r="EU27" s="89">
        <f>(COS((90-(ATAN(1/(1/TAN((90-ABS($GE$6-'C'!$F62))*(ATAN(1)*4/180))+1))*(180/(ATAN(1)*4))))*((ATAN(1)*4)/180))-SIN($GE$6*((ATAN(1)*4)/180))*SIN('C'!$F62*((ATAN(1)*4)/180)))/COS($GE$6*((ATAN(1)*4)/180))/COS('C'!$F62*((ATAN(1)*4)/180))</f>
        <v>0.67628159027820223</v>
      </c>
      <c r="EV27" s="89">
        <f t="shared" si="17"/>
        <v>0.51924074074074078</v>
      </c>
      <c r="EW27" s="89">
        <f t="shared" si="2"/>
        <v>81.251146873925762</v>
      </c>
      <c r="EX27" s="89">
        <f>(COS((90-1.4)*((ATAN(1)*4)/180))-SIN($GE$6*((ATAN(1)*4)/180))*SIN('C'!$F62*((ATAN(1)*4)/180)))/COS($GE$6*((ATAN(1)*4)/180))/COS('C'!$F62*((ATAN(1)*4)/180))</f>
        <v>0.15210360239778972</v>
      </c>
      <c r="EY27" s="89">
        <f t="shared" si="3"/>
        <v>84.02053659684934</v>
      </c>
      <c r="EZ27" s="89">
        <f>(COS((90+0.833+اندراج!$A$2)*((ATAN(1)*4)/180))-SIN($GE$6*((ATAN(1)*4)/180))*SIN('C'!$F62*((ATAN(1)*4)/180)))/COS($GE$6*((ATAN(1)*4)/180))/COS('C'!$F62*((ATAN(1)*4)/180))</f>
        <v>0.10417198885236373</v>
      </c>
      <c r="FA27" s="89">
        <f t="shared" si="4"/>
        <v>97.681638369688386</v>
      </c>
      <c r="FB27" s="89">
        <f>(COS((90+12)*((ATAN(1)*4)/180))-SIN($GE$6*((ATAN(1)*4)/180))*SIN('C'!$F62*((ATAN(1)*4)/180)))/COS($GE$6*((ATAN(1)*4)/180))/COS('C'!$F62*((ATAN(1)*4)/180))</f>
        <v>-0.13366859726060595</v>
      </c>
      <c r="FC27" s="89">
        <f t="shared" si="5"/>
        <v>101.319640889795</v>
      </c>
      <c r="FD27" s="89">
        <f>(COS((90+15)*((ATAN(1)*4)/180))-SIN($GE$6*((ATAN(1)*4)/180))*SIN('C'!$F62*((ATAN(1)*4)/180)))/COS($GE$6*((ATAN(1)*4)/180))/COS('C'!$F62*((ATAN(1)*4)/180))</f>
        <v>-0.19628228565794481</v>
      </c>
      <c r="FE27" s="89">
        <f t="shared" si="6"/>
        <v>104.95281225393622</v>
      </c>
      <c r="FF27" s="89">
        <f>(COS((90+18)*((ATAN(1)*4)/180))-SIN($GE$6*((ATAN(1)*4)/180))*SIN('C'!$F62*((ATAN(1)*4)/180)))/COS($GE$6*((ATAN(1)*4)/180))/COS('C'!$F62*((ATAN(1)*4)/180))</f>
        <v>-0.25802343874061406</v>
      </c>
      <c r="FG27" s="89">
        <f>('C'!E62+$GF$6/15+$EQ$4)</f>
        <v>12.411777777777779</v>
      </c>
      <c r="FH27" s="89">
        <f t="shared" si="18"/>
        <v>0.23363062715797692</v>
      </c>
      <c r="FI27" s="89"/>
      <c r="FJ27" s="89"/>
      <c r="FK27" s="89">
        <f>EQ27-'برائے طلباء'!EK26</f>
        <v>0.52492596902995992</v>
      </c>
      <c r="FL27" s="89">
        <v>2</v>
      </c>
      <c r="FM27" s="89">
        <f t="shared" si="7"/>
        <v>0.72968991171605735</v>
      </c>
      <c r="FN27" s="89">
        <f t="shared" si="8"/>
        <v>52.495328064557185</v>
      </c>
      <c r="FO27" s="89">
        <f>(COS((90-(ATAN(1/(1/TAN((90-ABS($GE$6-'C'!$F31))*(ATAN(1)*4/180))+2))*(180/(ATAN(1)*4))))*((ATAN(1)*4)/180))-SIN($GE$6*((ATAN(1)*4)/180))*SIN('C'!$F31*((ATAN(1)*4)/180)))/COS($GE$6*((ATAN(1)*4)/180))/COS('C'!$F31*((ATAN(1)*4)/180))</f>
        <v>0.60882611753660032</v>
      </c>
      <c r="FP27" s="89">
        <f t="shared" si="9"/>
        <v>42.049952015122805</v>
      </c>
      <c r="FQ27" s="89">
        <f>(COS((90-(ATAN(1/(1/TAN((90-ABS($GE$6-'C'!$F31))*(ATAN(1)*4/180))+1))*(180/(ATAN(1)*4))))*((ATAN(1)*4)/180))-SIN($GE$6*((ATAN(1)*4)/180))*SIN('C'!$F31*((ATAN(1)*4)/180)))/COS($GE$6*((ATAN(1)*4)/180))/COS('C'!$F31*((ATAN(1)*4)/180))</f>
        <v>0.74256117690819934</v>
      </c>
      <c r="FR27" s="89">
        <f t="shared" si="19"/>
        <v>0.51786574074074077</v>
      </c>
      <c r="FS27" s="89">
        <f t="shared" si="10"/>
        <v>74.041960443803006</v>
      </c>
      <c r="FT27" s="89">
        <f>(COS((90-1.4)*((ATAN(1)*4)/180))-SIN($GE$6*((ATAN(1)*4)/180))*SIN('C'!$F31*((ATAN(1)*4)/180)))/COS($GE$6*((ATAN(1)*4)/180))/COS('C'!$F31*((ATAN(1)*4)/180))</f>
        <v>0.2749333039788307</v>
      </c>
      <c r="FU27" s="89">
        <f t="shared" si="11"/>
        <v>77.006701551113963</v>
      </c>
      <c r="FV27" s="89">
        <f>(COS((90+0.833+اندراج!$A$2)*((ATAN(1)*4)/180))-SIN($GE$6*((ATAN(1)*4)/180))*SIN('C'!$F31*((ATAN(1)*4)/180)))/COS($GE$6*((ATAN(1)*4)/180))/COS('C'!$F31*((ATAN(1)*4)/180))</f>
        <v>0.22483708645658568</v>
      </c>
      <c r="FW27" s="89">
        <f t="shared" si="12"/>
        <v>0.24948583138834948</v>
      </c>
      <c r="FX27" s="89">
        <f t="shared" si="13"/>
        <v>91.360584160455261</v>
      </c>
      <c r="FY27" s="89">
        <f>(COS((90+12)*((ATAN(1)*4)/180))-SIN($GE$6*((ATAN(1)*4)/180))*SIN('C'!$F31*((ATAN(1)*4)/180)))/COS($GE$6*((ATAN(1)*4)/180))/COS('C'!$F31*((ATAN(1)*4)/180))</f>
        <v>-2.3744441604044462E-2</v>
      </c>
      <c r="FZ27" s="89">
        <f t="shared" si="14"/>
        <v>95.116767366860856</v>
      </c>
      <c r="GA27" s="89">
        <f>(COS((90+15)*((ATAN(1)*4)/180))-SIN($GE$6*((ATAN(1)*4)/180))*SIN('C'!$F31*((ATAN(1)*4)/180)))/COS($GE$6*((ATAN(1)*4)/180))/COS('C'!$F31*((ATAN(1)*4)/180))</f>
        <v>-8.9185780248954127E-2</v>
      </c>
      <c r="GB27" s="89">
        <f t="shared" si="15"/>
        <v>98.842288492572152</v>
      </c>
      <c r="GC27" s="89">
        <f>(COS((90+18)*((ATAN(1)*4)/180))-SIN($GE$6*((ATAN(1)*4)/180))*SIN('C'!$F31*((ATAN(1)*4)/180)))/COS($GE$6*((ATAN(1)*4)/180))/COS('C'!$F31*((ATAN(1)*4)/180))</f>
        <v>-0.15371517966031165</v>
      </c>
      <c r="GD27" s="89">
        <f>('C'!E31+$GF$6/15+$EQ$4)</f>
        <v>12.378777777777778</v>
      </c>
      <c r="GE27" s="89">
        <f>XYZ!R$9</f>
        <v>34.31666666666667</v>
      </c>
      <c r="GF27" s="89">
        <f>XYZ!R$10</f>
        <v>-72.183333333333337</v>
      </c>
      <c r="GG27" s="89">
        <f>FM27-'برائے طلباء'!EX26</f>
        <v>0.48846941678801703</v>
      </c>
      <c r="GH27" s="89"/>
      <c r="GI27" s="89"/>
    </row>
    <row r="28" spans="1:191" ht="28.5" customHeight="1" x14ac:dyDescent="0.2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  <c r="EA28" s="89"/>
      <c r="EB28" s="89"/>
      <c r="EC28" s="89"/>
      <c r="ED28" s="89"/>
      <c r="EE28" s="89"/>
      <c r="EF28" s="89"/>
      <c r="EG28" s="89"/>
      <c r="EH28" s="89"/>
      <c r="EI28" s="89"/>
      <c r="EJ28" s="89"/>
      <c r="EK28" s="89"/>
      <c r="EL28" s="89"/>
      <c r="EM28" s="89"/>
      <c r="EN28" s="89"/>
      <c r="EO28" s="89">
        <v>1</v>
      </c>
      <c r="EP28" s="89"/>
      <c r="EQ28" s="89">
        <f t="shared" si="16"/>
        <v>0.75118033140103935</v>
      </c>
      <c r="ER28" s="89">
        <f t="shared" si="0"/>
        <v>59.352763696818293</v>
      </c>
      <c r="ES28" s="89">
        <f>(COS((90-(ATAN(1/(1/TAN((90-ABS($GE$6-'C'!$F63))*(ATAN(1)*4/180))+2))*(180/(ATAN(1)*4))))*((ATAN(1)*4)/180))-SIN($GE$6*((ATAN(1)*4)/180))*SIN('C'!$F63*((ATAN(1)*4)/180)))/COS($GE$6*((ATAN(1)*4)/180))/COS('C'!$F63*((ATAN(1)*4)/180))</f>
        <v>0.50975086337975029</v>
      </c>
      <c r="ET28" s="89">
        <f t="shared" si="1"/>
        <v>47.627119453925488</v>
      </c>
      <c r="EU28" s="89">
        <f>(COS((90-(ATAN(1/(1/TAN((90-ABS($GE$6-'C'!$F63))*(ATAN(1)*4/180))+1))*(180/(ATAN(1)*4))))*((ATAN(1)*4)/180))-SIN($GE$6*((ATAN(1)*4)/180))*SIN('C'!$F63*((ATAN(1)*4)/180)))/COS($GE$6*((ATAN(1)*4)/180))/COS('C'!$F63*((ATAN(1)*4)/180))</f>
        <v>0.67395278360283173</v>
      </c>
      <c r="EV28" s="89">
        <f t="shared" si="17"/>
        <v>0.51915740740740735</v>
      </c>
      <c r="EW28" s="89">
        <f t="shared" si="2"/>
        <v>81.513560455011913</v>
      </c>
      <c r="EX28" s="89">
        <f>(COS((90-1.4)*((ATAN(1)*4)/180))-SIN($GE$6*((ATAN(1)*4)/180))*SIN('C'!$F63*((ATAN(1)*4)/180)))/COS($GE$6*((ATAN(1)*4)/180))/COS('C'!$F63*((ATAN(1)*4)/180))</f>
        <v>0.1475753320700213</v>
      </c>
      <c r="EY28" s="89">
        <f t="shared" si="3"/>
        <v>84.278252637707538</v>
      </c>
      <c r="EZ28" s="89">
        <f>(COS((90+0.833+اندراج!$A$2)*((ATAN(1)*4)/180))-SIN($GE$6*((ATAN(1)*4)/180))*SIN('C'!$F63*((ATAN(1)*4)/180)))/COS($GE$6*((ATAN(1)*4)/180))/COS('C'!$F63*((ATAN(1)*4)/180))</f>
        <v>9.969742893271967E-2</v>
      </c>
      <c r="FA28" s="89">
        <f t="shared" si="4"/>
        <v>97.924995228561755</v>
      </c>
      <c r="FB28" s="89">
        <f>(COS((90+12)*((ATAN(1)*4)/180))-SIN($GE$6*((ATAN(1)*4)/180))*SIN('C'!$F63*((ATAN(1)*4)/180)))/COS($GE$6*((ATAN(1)*4)/180))/COS('C'!$F63*((ATAN(1)*4)/180))</f>
        <v>-0.13787664174286429</v>
      </c>
      <c r="FC28" s="89">
        <f t="shared" si="5"/>
        <v>101.56153035541288</v>
      </c>
      <c r="FD28" s="89">
        <f>(COS((90+15)*((ATAN(1)*4)/180))-SIN($GE$6*((ATAN(1)*4)/180))*SIN('C'!$F63*((ATAN(1)*4)/180)))/COS($GE$6*((ATAN(1)*4)/180))/COS('C'!$F63*((ATAN(1)*4)/180))</f>
        <v>-0.20042016753750244</v>
      </c>
      <c r="FE28" s="89">
        <f t="shared" si="6"/>
        <v>105.19423836561495</v>
      </c>
      <c r="FF28" s="89">
        <f>(COS((90+18)*((ATAN(1)*4)/180))-SIN($GE$6*((ATAN(1)*4)/180))*SIN('C'!$F63*((ATAN(1)*4)/180)))/COS($GE$6*((ATAN(1)*4)/180))/COS('C'!$F63*((ATAN(1)*4)/180))</f>
        <v>-0.26209213574854207</v>
      </c>
      <c r="FG28" s="89">
        <f>('C'!E63+$GF$6/15+$EQ$4)</f>
        <v>12.409777777777776</v>
      </c>
      <c r="FH28" s="89">
        <f t="shared" si="18"/>
        <v>0.23287537864237159</v>
      </c>
      <c r="FI28" s="89"/>
      <c r="FJ28" s="89"/>
      <c r="FK28" s="89">
        <f>EQ28-'برائے طلباء'!EK27</f>
        <v>0.52631247500922906</v>
      </c>
      <c r="FL28" s="89">
        <v>2</v>
      </c>
      <c r="FM28" s="89">
        <f t="shared" si="7"/>
        <v>0.7303623587244612</v>
      </c>
      <c r="FN28" s="89">
        <f t="shared" si="8"/>
        <v>52.674709671837611</v>
      </c>
      <c r="FO28" s="89">
        <f>(COS((90-(ATAN(1/(1/TAN((90-ABS($GE$6-'C'!$F32))*(ATAN(1)*4/180))+2))*(180/(ATAN(1)*4))))*((ATAN(1)*4)/180))-SIN($GE$6*((ATAN(1)*4)/180))*SIN('C'!$F32*((ATAN(1)*4)/180)))/COS($GE$6*((ATAN(1)*4)/180))/COS('C'!$F32*((ATAN(1)*4)/180))</f>
        <v>0.60633946281389395</v>
      </c>
      <c r="FP28" s="89">
        <f t="shared" si="9"/>
        <v>42.199743896993091</v>
      </c>
      <c r="FQ28" s="89">
        <f>(COS((90-(ATAN(1/(1/TAN((90-ABS($GE$6-'C'!$F32))*(ATAN(1)*4/180))+1))*(180/(ATAN(1)*4))))*((ATAN(1)*4)/180))-SIN($GE$6*((ATAN(1)*4)/180))*SIN('C'!$F32*((ATAN(1)*4)/180)))/COS($GE$6*((ATAN(1)*4)/180))/COS('C'!$F32*((ATAN(1)*4)/180))</f>
        <v>0.74080759876337532</v>
      </c>
      <c r="FR28" s="89">
        <f t="shared" si="19"/>
        <v>0.51803240740740752</v>
      </c>
      <c r="FS28" s="89">
        <f t="shared" si="10"/>
        <v>74.230769758544866</v>
      </c>
      <c r="FT28" s="89">
        <f>(COS((90-1.4)*((ATAN(1)*4)/180))-SIN($GE$6*((ATAN(1)*4)/180))*SIN('C'!$F32*((ATAN(1)*4)/180)))/COS($GE$6*((ATAN(1)*4)/180))/COS('C'!$F32*((ATAN(1)*4)/180))</f>
        <v>0.27176346441208216</v>
      </c>
      <c r="FU28" s="89">
        <f t="shared" si="11"/>
        <v>77.18878247413933</v>
      </c>
      <c r="FV28" s="89">
        <f>(COS((90+0.833+اندراج!$A$2)*((ATAN(1)*4)/180))-SIN($GE$6*((ATAN(1)*4)/180))*SIN('C'!$F32*((ATAN(1)*4)/180)))/COS($GE$6*((ATAN(1)*4)/180))/COS('C'!$F32*((ATAN(1)*4)/180))</f>
        <v>0.22173941080436163</v>
      </c>
      <c r="FW28" s="89">
        <f t="shared" si="12"/>
        <v>0.24922974647307652</v>
      </c>
      <c r="FX28" s="89">
        <f t="shared" si="13"/>
        <v>91.517600817145421</v>
      </c>
      <c r="FY28" s="89">
        <f>(COS((90+12)*((ATAN(1)*4)/180))-SIN($GE$6*((ATAN(1)*4)/180))*SIN('C'!$F32*((ATAN(1)*4)/180)))/COS($GE$6*((ATAN(1)*4)/180))/COS('C'!$F32*((ATAN(1)*4)/180))</f>
        <v>-2.6484034011053474E-2</v>
      </c>
      <c r="FZ28" s="89">
        <f t="shared" si="14"/>
        <v>95.268957936359129</v>
      </c>
      <c r="GA28" s="89">
        <f>(COS((90+15)*((ATAN(1)*4)/180))-SIN($GE$6*((ATAN(1)*4)/180))*SIN('C'!$F32*((ATAN(1)*4)/180)))/COS($GE$6*((ATAN(1)*4)/180))/COS('C'!$F32*((ATAN(1)*4)/180))</f>
        <v>-9.1831103998529076E-2</v>
      </c>
      <c r="GB28" s="89">
        <f t="shared" si="15"/>
        <v>98.990317299192625</v>
      </c>
      <c r="GC28" s="89">
        <f>(COS((90+18)*((ATAN(1)*4)/180))-SIN($GE$6*((ATAN(1)*4)/180))*SIN('C'!$F32*((ATAN(1)*4)/180)))/COS($GE$6*((ATAN(1)*4)/180))/COS('C'!$F32*((ATAN(1)*4)/180))</f>
        <v>-0.15626754840661961</v>
      </c>
      <c r="GD28" s="89">
        <f>('C'!E32+$GF$6/15+$EQ$4)</f>
        <v>12.382777777777779</v>
      </c>
      <c r="GE28" s="89">
        <f>XYZ!R$9</f>
        <v>34.31666666666667</v>
      </c>
      <c r="GF28" s="89">
        <f>XYZ!R$10</f>
        <v>-72.183333333333337</v>
      </c>
      <c r="GG28" s="89">
        <f>FM28-'برائے طلباء'!EX27</f>
        <v>0.48938638825925551</v>
      </c>
      <c r="GH28" s="89"/>
      <c r="GI28" s="89"/>
    </row>
    <row r="29" spans="1:191" ht="28.5" customHeight="1" x14ac:dyDescent="0.2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  <c r="EA29" s="89"/>
      <c r="EB29" s="89"/>
      <c r="EC29" s="89"/>
      <c r="ED29" s="89"/>
      <c r="EE29" s="89"/>
      <c r="EF29" s="89"/>
      <c r="EG29" s="89"/>
      <c r="EH29" s="89"/>
      <c r="EI29" s="89"/>
      <c r="EJ29" s="89"/>
      <c r="EK29" s="89"/>
      <c r="EL29" s="89"/>
      <c r="EM29" s="89"/>
      <c r="EN29" s="89"/>
      <c r="EO29" s="89">
        <v>1</v>
      </c>
      <c r="EP29" s="89"/>
      <c r="EQ29" s="89">
        <f t="shared" si="16"/>
        <v>0.75177527693534085</v>
      </c>
      <c r="ER29" s="89">
        <f t="shared" si="0"/>
        <v>59.583734422045453</v>
      </c>
      <c r="ES29" s="89">
        <f>(COS((90-(ATAN(1/(1/TAN((90-ABS($GE$6-'C'!$F64))*(ATAN(1)*4/180))+2))*(180/(ATAN(1)*4))))*((ATAN(1)*4)/180))-SIN($GE$6*((ATAN(1)*4)/180))*SIN('C'!$F64*((ATAN(1)*4)/180)))/COS($GE$6*((ATAN(1)*4)/180))/COS('C'!$F64*((ATAN(1)*4)/180))</f>
        <v>0.50627860091234156</v>
      </c>
      <c r="ET29" s="89">
        <f t="shared" si="1"/>
        <v>47.807569418207393</v>
      </c>
      <c r="EU29" s="89">
        <f>(COS((90-(ATAN(1/(1/TAN((90-ABS($GE$6-'C'!$F64))*(ATAN(1)*4/180))+1))*(180/(ATAN(1)*4))))*((ATAN(1)*4)/180))-SIN($GE$6*((ATAN(1)*4)/180))*SIN('C'!$F64*((ATAN(1)*4)/180)))/COS($GE$6*((ATAN(1)*4)/180))/COS('C'!$F64*((ATAN(1)*4)/180))</f>
        <v>0.67162271482520475</v>
      </c>
      <c r="EV29" s="89">
        <f t="shared" si="17"/>
        <v>0.51903240740740741</v>
      </c>
      <c r="EW29" s="89">
        <f t="shared" si="2"/>
        <v>81.777288643183383</v>
      </c>
      <c r="EX29" s="89">
        <f>(COS((90-1.4)*((ATAN(1)*4)/180))-SIN($GE$6*((ATAN(1)*4)/180))*SIN('C'!$F64*((ATAN(1)*4)/180)))/COS($GE$6*((ATAN(1)*4)/180))/COS('C'!$F64*((ATAN(1)*4)/180))</f>
        <v>0.14302125786519754</v>
      </c>
      <c r="EY29" s="89">
        <f t="shared" si="3"/>
        <v>84.537433030056093</v>
      </c>
      <c r="EZ29" s="89">
        <f>(COS((90+0.833+اندراج!$A$2)*((ATAN(1)*4)/180))-SIN($GE$6*((ATAN(1)*4)/180))*SIN('C'!$F64*((ATAN(1)*4)/180)))/COS($GE$6*((ATAN(1)*4)/180))/COS('C'!$F64*((ATAN(1)*4)/180))</f>
        <v>9.5195410287618076E-2</v>
      </c>
      <c r="FA29" s="89">
        <f t="shared" si="4"/>
        <v>98.170560766854848</v>
      </c>
      <c r="FB29" s="89">
        <f>(COS((90+12)*((ATAN(1)*4)/180))-SIN($GE$6*((ATAN(1)*4)/180))*SIN('C'!$F64*((ATAN(1)*4)/180)))/COS($GE$6*((ATAN(1)*4)/180))/COS('C'!$F64*((ATAN(1)*4)/180))</f>
        <v>-0.1421203564436801</v>
      </c>
      <c r="FC29" s="89">
        <f t="shared" si="5"/>
        <v>101.805843357882</v>
      </c>
      <c r="FD29" s="89">
        <f>(COS((90+15)*((ATAN(1)*4)/180))-SIN($GE$6*((ATAN(1)*4)/180))*SIN('C'!$F64*((ATAN(1)*4)/180)))/COS($GE$6*((ATAN(1)*4)/180))/COS('C'!$F64*((ATAN(1)*4)/180))</f>
        <v>-0.20459588138554691</v>
      </c>
      <c r="FE29" s="89">
        <f t="shared" si="6"/>
        <v>105.43831652235194</v>
      </c>
      <c r="FF29" s="89">
        <f>(COS((90+18)*((ATAN(1)*4)/180))-SIN($GE$6*((ATAN(1)*4)/180))*SIN('C'!$F64*((ATAN(1)*4)/180)))/COS($GE$6*((ATAN(1)*4)/180))/COS('C'!$F64*((ATAN(1)*4)/180))</f>
        <v>-0.2662007963504327</v>
      </c>
      <c r="FG29" s="89">
        <f>('C'!E64+$GF$6/15+$EQ$4)</f>
        <v>12.406777777777776</v>
      </c>
      <c r="FH29" s="89">
        <f t="shared" si="18"/>
        <v>0.23207173141329071</v>
      </c>
      <c r="FI29" s="89"/>
      <c r="FJ29" s="89"/>
      <c r="FK29" s="89">
        <f>EQ29-'برائے طلباء'!EK28</f>
        <v>0.52771041542335551</v>
      </c>
      <c r="FL29" s="89">
        <v>2</v>
      </c>
      <c r="FM29" s="89">
        <f t="shared" si="7"/>
        <v>0.73104600167279943</v>
      </c>
      <c r="FN29" s="89">
        <f t="shared" si="8"/>
        <v>52.857718477658949</v>
      </c>
      <c r="FO29" s="89">
        <f>(COS((90-(ATAN(1/(1/TAN((90-ABS($GE$6-'C'!$F33))*(ATAN(1)*4/180))+2))*(180/(ATAN(1)*4))))*((ATAN(1)*4)/180))-SIN($GE$6*((ATAN(1)*4)/180))*SIN('C'!$F33*((ATAN(1)*4)/180)))/COS($GE$6*((ATAN(1)*4)/180))/COS('C'!$F33*((ATAN(1)*4)/180))</f>
        <v>0.60379640192459716</v>
      </c>
      <c r="FP29" s="89">
        <f t="shared" si="9"/>
        <v>42.352414454884169</v>
      </c>
      <c r="FQ29" s="89">
        <f>(COS((90-(ATAN(1/(1/TAN((90-ABS($GE$6-'C'!$F33))*(ATAN(1)*4/180))+1))*(180/(ATAN(1)*4))))*((ATAN(1)*4)/180))-SIN($GE$6*((ATAN(1)*4)/180))*SIN('C'!$F33*((ATAN(1)*4)/180)))/COS($GE$6*((ATAN(1)*4)/180))/COS('C'!$F33*((ATAN(1)*4)/180))</f>
        <v>0.7390151104909487</v>
      </c>
      <c r="FR29" s="89">
        <f t="shared" si="19"/>
        <v>0.51819907407407406</v>
      </c>
      <c r="FS29" s="89">
        <f t="shared" si="10"/>
        <v>74.423666513732869</v>
      </c>
      <c r="FT29" s="89">
        <f>(COS((90-1.4)*((ATAN(1)*4)/180))-SIN($GE$6*((ATAN(1)*4)/180))*SIN('C'!$F33*((ATAN(1)*4)/180)))/COS($GE$6*((ATAN(1)*4)/180))/COS('C'!$F33*((ATAN(1)*4)/180))</f>
        <v>0.26852195511638349</v>
      </c>
      <c r="FU29" s="89">
        <f t="shared" si="11"/>
        <v>77.374893935541138</v>
      </c>
      <c r="FV29" s="89">
        <f>(COS((90+0.833+اندراج!$A$2)*((ATAN(1)*4)/180))-SIN($GE$6*((ATAN(1)*4)/180))*SIN('C'!$F33*((ATAN(1)*4)/180)))/COS($GE$6*((ATAN(1)*4)/180))/COS('C'!$F33*((ATAN(1)*4)/180))</f>
        <v>0.21857085105037982</v>
      </c>
      <c r="FW29" s="89">
        <f t="shared" si="12"/>
        <v>0.24896301299820547</v>
      </c>
      <c r="FX29" s="89">
        <f t="shared" si="13"/>
        <v>91.678468519462498</v>
      </c>
      <c r="FY29" s="89">
        <f>(COS((90+12)*((ATAN(1)*4)/180))-SIN($GE$6*((ATAN(1)*4)/180))*SIN('C'!$F33*((ATAN(1)*4)/180)))/COS($GE$6*((ATAN(1)*4)/180))/COS('C'!$F33*((ATAN(1)*4)/180))</f>
        <v>-2.9290612173446421E-2</v>
      </c>
      <c r="FZ29" s="89">
        <f t="shared" si="14"/>
        <v>95.424981987312677</v>
      </c>
      <c r="GA29" s="89">
        <f>(COS((90+15)*((ATAN(1)*4)/180))-SIN($GE$6*((ATAN(1)*4)/180))*SIN('C'!$F33*((ATAN(1)*4)/180)))/COS($GE$6*((ATAN(1)*4)/180))/COS('C'!$F33*((ATAN(1)*4)/180))</f>
        <v>-9.4542387228498018E-2</v>
      </c>
      <c r="GB29" s="89">
        <f t="shared" si="15"/>
        <v>99.142175714400892</v>
      </c>
      <c r="GC29" s="89">
        <f>(COS((90+18)*((ATAN(1)*4)/180))-SIN($GE$6*((ATAN(1)*4)/180))*SIN('C'!$F33*((ATAN(1)*4)/180)))/COS($GE$6*((ATAN(1)*4)/180))/COS('C'!$F33*((ATAN(1)*4)/180))</f>
        <v>-0.15888486465969598</v>
      </c>
      <c r="GD29" s="89">
        <f>('C'!E33+$GF$6/15+$EQ$4)</f>
        <v>12.386777777777777</v>
      </c>
      <c r="GE29" s="89">
        <f>XYZ!R$9</f>
        <v>34.31666666666667</v>
      </c>
      <c r="GF29" s="89">
        <f>XYZ!R$10</f>
        <v>-72.183333333333337</v>
      </c>
      <c r="GG29" s="89">
        <f>FM29-'برائے طلباء'!EX28</f>
        <v>0.49032519347206116</v>
      </c>
      <c r="GH29" s="89"/>
      <c r="GI29" s="89"/>
    </row>
    <row r="30" spans="1:191" ht="28.5" customHeight="1" x14ac:dyDescent="0.2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9"/>
      <c r="EC30" s="89"/>
      <c r="ED30" s="89"/>
      <c r="EE30" s="89"/>
      <c r="EF30" s="89"/>
      <c r="EG30" s="89"/>
      <c r="EH30" s="89"/>
      <c r="EI30" s="89"/>
      <c r="EJ30" s="89"/>
      <c r="EK30" s="89"/>
      <c r="EL30" s="89"/>
      <c r="EM30" s="89"/>
      <c r="EN30" s="89"/>
      <c r="EO30" s="89">
        <v>1</v>
      </c>
      <c r="EP30" s="89"/>
      <c r="EQ30" s="89">
        <f t="shared" si="16"/>
        <v>0.75241405112089454</v>
      </c>
      <c r="ER30" s="89">
        <f t="shared" si="0"/>
        <v>59.814340910331737</v>
      </c>
      <c r="ES30" s="89">
        <f>(COS((90-(ATAN(1/(1/TAN((90-ABS($GE$6-'C'!$F65))*(ATAN(1)*4/180))+2))*(180/(ATAN(1)*4))))*((ATAN(1)*4)/180))-SIN($GE$6*((ATAN(1)*4)/180))*SIN('C'!$F65*((ATAN(1)*4)/180)))/COS($GE$6*((ATAN(1)*4)/180))/COS('C'!$F65*((ATAN(1)*4)/180))</f>
        <v>0.50280360626099274</v>
      </c>
      <c r="ET30" s="89">
        <f t="shared" si="1"/>
        <v>47.987080980522258</v>
      </c>
      <c r="EU30" s="89">
        <f>(COS((90-(ATAN(1/(1/TAN((90-ABS($GE$6-'C'!$F65))*(ATAN(1)*4/180))+1))*(180/(ATAN(1)*4))))*((ATAN(1)*4)/180))-SIN($GE$6*((ATAN(1)*4)/180))*SIN('C'!$F65*((ATAN(1)*4)/180)))/COS($GE$6*((ATAN(1)*4)/180))/COS('C'!$F65*((ATAN(1)*4)/180))</f>
        <v>0.66929815321650865</v>
      </c>
      <c r="EV30" s="89">
        <f t="shared" si="17"/>
        <v>0.51894907407407409</v>
      </c>
      <c r="EW30" s="89">
        <f t="shared" si="2"/>
        <v>82.041631146078004</v>
      </c>
      <c r="EX30" s="89">
        <f>(COS((90-1.4)*((ATAN(1)*4)/180))-SIN($GE$6*((ATAN(1)*4)/180))*SIN('C'!$F65*((ATAN(1)*4)/180)))/COS($GE$6*((ATAN(1)*4)/180))/COS('C'!$F65*((ATAN(1)*4)/180))</f>
        <v>0.13845353494163634</v>
      </c>
      <c r="EY30" s="89">
        <f t="shared" si="3"/>
        <v>84.797391736855388</v>
      </c>
      <c r="EZ30" s="89">
        <f>(COS((90+0.833+اندراج!$A$2)*((ATAN(1)*4)/180))-SIN($GE$6*((ATAN(1)*4)/180))*SIN('C'!$F65*((ATAN(1)*4)/180)))/COS($GE$6*((ATAN(1)*4)/180))/COS('C'!$F65*((ATAN(1)*4)/180))</f>
        <v>9.0677915529871353E-2</v>
      </c>
      <c r="FA30" s="89">
        <f t="shared" si="4"/>
        <v>98.417699078883402</v>
      </c>
      <c r="FB30" s="89">
        <f>(COS((90+12)*((ATAN(1)*4)/180))-SIN($GE$6*((ATAN(1)*4)/180))*SIN('C'!$F65*((ATAN(1)*4)/180)))/COS($GE$6*((ATAN(1)*4)/180))/COS('C'!$F65*((ATAN(1)*4)/180))</f>
        <v>-0.14638861493515004</v>
      </c>
      <c r="FC30" s="89">
        <f t="shared" si="5"/>
        <v>102.05195210508982</v>
      </c>
      <c r="FD30" s="89">
        <f>(COS((90+15)*((ATAN(1)*4)/180))-SIN($GE$6*((ATAN(1)*4)/180))*SIN('C'!$F65*((ATAN(1)*4)/180)))/COS($GE$6*((ATAN(1)*4)/180))/COS('C'!$F65*((ATAN(1)*4)/180))</f>
        <v>-0.20879852617260666</v>
      </c>
      <c r="FE30" s="89">
        <f t="shared" si="6"/>
        <v>105.68442494845266</v>
      </c>
      <c r="FF30" s="89">
        <f>(COS((90+18)*((ATAN(1)*4)/180))-SIN($GE$6*((ATAN(1)*4)/180))*SIN('C'!$F65*((ATAN(1)*4)/180)))/COS($GE$6*((ATAN(1)*4)/180))/COS('C'!$F65*((ATAN(1)*4)/180))</f>
        <v>-0.27033874177427009</v>
      </c>
      <c r="FG30" s="89">
        <f>('C'!E65+$GF$6/15+$EQ$4)</f>
        <v>12.404777777777777</v>
      </c>
      <c r="FH30" s="89">
        <f t="shared" si="18"/>
        <v>0.2313047626710468</v>
      </c>
      <c r="FI30" s="89"/>
      <c r="FJ30" s="89"/>
      <c r="FK30" s="89">
        <f>EQ30-'برائے طلباء'!EK29</f>
        <v>0.52911615745918894</v>
      </c>
      <c r="FL30" s="89">
        <v>2</v>
      </c>
      <c r="FM30" s="89">
        <f t="shared" si="7"/>
        <v>0.73173858469478414</v>
      </c>
      <c r="FN30" s="89">
        <f t="shared" si="8"/>
        <v>53.043530178143783</v>
      </c>
      <c r="FO30" s="89">
        <f>(COS((90-(ATAN(1/(1/TAN((90-ABS($GE$6-'C'!$F34))*(ATAN(1)*4/180))+2))*(180/(ATAN(1)*4))))*((ATAN(1)*4)/180))-SIN($GE$6*((ATAN(1)*4)/180))*SIN('C'!$F34*((ATAN(1)*4)/180)))/COS($GE$6*((ATAN(1)*4)/180))/COS('C'!$F34*((ATAN(1)*4)/180))</f>
        <v>0.60120809024114863</v>
      </c>
      <c r="FP30" s="89">
        <f t="shared" si="9"/>
        <v>42.507263206629673</v>
      </c>
      <c r="FQ30" s="89">
        <f>(COS((90-(ATAN(1/(1/TAN((90-ABS($GE$6-'C'!$F34))*(ATAN(1)*4/180))+1))*(180/(ATAN(1)*4))))*((ATAN(1)*4)/180))-SIN($GE$6*((ATAN(1)*4)/180))*SIN('C'!$F34*((ATAN(1)*4)/180)))/COS($GE$6*((ATAN(1)*4)/180))/COS('C'!$F34*((ATAN(1)*4)/180))</f>
        <v>0.73719168843040739</v>
      </c>
      <c r="FR30" s="89">
        <f t="shared" si="19"/>
        <v>0.51836574074074082</v>
      </c>
      <c r="FS30" s="89">
        <f t="shared" si="10"/>
        <v>74.619803650616475</v>
      </c>
      <c r="FT30" s="89">
        <f>(COS((90-1.4)*((ATAN(1)*4)/180))-SIN($GE$6*((ATAN(1)*4)/180))*SIN('C'!$F34*((ATAN(1)*4)/180)))/COS($GE$6*((ATAN(1)*4)/180))/COS('C'!$F34*((ATAN(1)*4)/180))</f>
        <v>0.26522287274901746</v>
      </c>
      <c r="FU30" s="89">
        <f t="shared" si="11"/>
        <v>77.564223823455592</v>
      </c>
      <c r="FV30" s="89">
        <f>(COS((90+0.833+اندراج!$A$2)*((ATAN(1)*4)/180))-SIN($GE$6*((ATAN(1)*4)/180))*SIN('C'!$F34*((ATAN(1)*4)/180)))/COS($GE$6*((ATAN(1)*4)/180))/COS('C'!$F34*((ATAN(1)*4)/180))</f>
        <v>0.21534513122920682</v>
      </c>
      <c r="FW30" s="89">
        <f t="shared" si="12"/>
        <v>0.24868744074652538</v>
      </c>
      <c r="FX30" s="89">
        <f t="shared" si="13"/>
        <v>91.842508699496889</v>
      </c>
      <c r="FY30" s="89">
        <f>(COS((90+12)*((ATAN(1)*4)/180))-SIN($GE$6*((ATAN(1)*4)/180))*SIN('C'!$F34*((ATAN(1)*4)/180)))/COS($GE$6*((ATAN(1)*4)/180))/COS('C'!$F34*((ATAN(1)*4)/180))</f>
        <v>-3.2152301041045446E-2</v>
      </c>
      <c r="FZ30" s="89">
        <f t="shared" si="14"/>
        <v>95.584187997917539</v>
      </c>
      <c r="GA30" s="89">
        <f>(COS((90+15)*((ATAN(1)*4)/180))-SIN($GE$6*((ATAN(1)*4)/180))*SIN('C'!$F34*((ATAN(1)*4)/180)))/COS($GE$6*((ATAN(1)*4)/180))/COS('C'!$F34*((ATAN(1)*4)/180))</f>
        <v>-9.7308241650569574E-2</v>
      </c>
      <c r="GB30" s="89">
        <f t="shared" si="15"/>
        <v>99.297236348531499</v>
      </c>
      <c r="GC30" s="89">
        <f>(COS((90+18)*((ATAN(1)*4)/180))-SIN($GE$6*((ATAN(1)*4)/180))*SIN('C'!$F34*((ATAN(1)*4)/180)))/COS($GE$6*((ATAN(1)*4)/180))/COS('C'!$F34*((ATAN(1)*4)/180))</f>
        <v>-0.16155622011000342</v>
      </c>
      <c r="GD30" s="89">
        <f>('C'!E34+$GF$6/15+$EQ$4)</f>
        <v>12.390777777777778</v>
      </c>
      <c r="GE30" s="89">
        <f>XYZ!R$9</f>
        <v>34.31666666666667</v>
      </c>
      <c r="GF30" s="89">
        <f>XYZ!R$10</f>
        <v>-72.183333333333337</v>
      </c>
      <c r="GG30" s="89">
        <f>FM30-'برائے طلباء'!EX29</f>
        <v>0.49128183381107537</v>
      </c>
      <c r="GH30" s="89"/>
      <c r="GI30" s="89"/>
    </row>
    <row r="31" spans="1:191" ht="28.5" customHeight="1" x14ac:dyDescent="0.2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>
        <v>1</v>
      </c>
      <c r="EP31" s="89"/>
      <c r="EQ31" s="89">
        <f t="shared" si="16"/>
        <v>0.75301337506212684</v>
      </c>
      <c r="ER31" s="89">
        <f t="shared" si="0"/>
        <v>60.044579078200066</v>
      </c>
      <c r="ES31" s="89">
        <f>(COS((90-(ATAN(1/(1/TAN((90-ABS($GE$6-'C'!$F66))*(ATAN(1)*4/180))+2))*(180/(ATAN(1)*4))))*((ATAN(1)*4)/180))-SIN($GE$6*((ATAN(1)*4)/180))*SIN('C'!$F66*((ATAN(1)*4)/180)))/COS($GE$6*((ATAN(1)*4)/180))/COS('C'!$F66*((ATAN(1)*4)/180))</f>
        <v>0.49932603619607047</v>
      </c>
      <c r="ET31" s="89">
        <f t="shared" si="1"/>
        <v>48.165634074810626</v>
      </c>
      <c r="EU31" s="89">
        <f>(COS((90-(ATAN(1/(1/TAN((90-ABS($GE$6-'C'!$F66))*(ATAN(1)*4/180))+1))*(180/(ATAN(1)*4))))*((ATAN(1)*4)/180))-SIN($GE$6*((ATAN(1)*4)/180))*SIN('C'!$F66*((ATAN(1)*4)/180)))/COS($GE$6*((ATAN(1)*4)/180))/COS('C'!$F66*((ATAN(1)*4)/180))</f>
        <v>0.66697948574733201</v>
      </c>
      <c r="EV31" s="89">
        <f t="shared" si="17"/>
        <v>0.51882407407407405</v>
      </c>
      <c r="EW31" s="89">
        <f t="shared" si="2"/>
        <v>82.306606351691642</v>
      </c>
      <c r="EX31" s="89">
        <f>(COS((90-1.4)*((ATAN(1)*4)/180))-SIN($GE$6*((ATAN(1)*4)/180))*SIN('C'!$F66*((ATAN(1)*4)/180)))/COS($GE$6*((ATAN(1)*4)/180))/COS('C'!$F66*((ATAN(1)*4)/180))</f>
        <v>0.13387192159974282</v>
      </c>
      <c r="EY31" s="89">
        <f t="shared" si="3"/>
        <v>85.058148355699018</v>
      </c>
      <c r="EZ31" s="89">
        <f>(COS((90+0.833+اندراج!$A$2)*((ATAN(1)*4)/180))-SIN($GE$6*((ATAN(1)*4)/180))*SIN('C'!$F66*((ATAN(1)*4)/180)))/COS($GE$6*((ATAN(1)*4)/180))/COS('C'!$F66*((ATAN(1)*4)/180))</f>
        <v>8.6144679701023699E-2</v>
      </c>
      <c r="FA31" s="89">
        <f t="shared" si="4"/>
        <v>98.666439782532137</v>
      </c>
      <c r="FB31" s="89">
        <f>(COS((90+12)*((ATAN(1)*4)/180))-SIN($GE$6*((ATAN(1)*4)/180))*SIN('C'!$F66*((ATAN(1)*4)/180)))/COS($GE$6*((ATAN(1)*4)/180))/COS('C'!$F66*((ATAN(1)*4)/180))</f>
        <v>-0.15068179758809896</v>
      </c>
      <c r="FC31" s="89">
        <f t="shared" si="5"/>
        <v>102.29989012731835</v>
      </c>
      <c r="FD31" s="89">
        <f>(COS((90+15)*((ATAN(1)*4)/180))-SIN($GE$6*((ATAN(1)*4)/180))*SIN('C'!$F66*((ATAN(1)*4)/180)))/COS($GE$6*((ATAN(1)*4)/180))/COS('C'!$F66*((ATAN(1)*4)/180))</f>
        <v>-0.21302851265285791</v>
      </c>
      <c r="FE31" s="89">
        <f t="shared" si="6"/>
        <v>105.9326017522686</v>
      </c>
      <c r="FF31" s="89">
        <f>(COS((90+18)*((ATAN(1)*4)/180))-SIN($GE$6*((ATAN(1)*4)/180))*SIN('C'!$F66*((ATAN(1)*4)/180)))/COS($GE$6*((ATAN(1)*4)/180))/COS('C'!$F66*((ATAN(1)*4)/180))</f>
        <v>-0.27450641273418325</v>
      </c>
      <c r="FG31" s="89">
        <f>('C'!E66+$GF$6/15+$EQ$4)</f>
        <v>12.401777777777777</v>
      </c>
      <c r="FH31" s="89">
        <f t="shared" si="18"/>
        <v>0.23049104594263423</v>
      </c>
      <c r="FI31" s="89"/>
      <c r="FJ31" s="89"/>
      <c r="FK31" s="89">
        <f>EQ31-'برائے طلباء'!EK30</f>
        <v>0.5305298614110211</v>
      </c>
      <c r="FL31" s="89">
        <v>2</v>
      </c>
      <c r="FM31" s="89">
        <f t="shared" si="7"/>
        <v>0.73244431558997791</v>
      </c>
      <c r="FN31" s="89">
        <f t="shared" si="8"/>
        <v>53.233602543752781</v>
      </c>
      <c r="FO31" s="89">
        <f>(COS((90-(ATAN(1/(1/TAN((90-ABS($GE$6-'C'!$F35))*(ATAN(1)*4/180))+2))*(180/(ATAN(1)*4))))*((ATAN(1)*4)/180))-SIN($GE$6*((ATAN(1)*4)/180))*SIN('C'!$F35*((ATAN(1)*4)/180)))/COS($GE$6*((ATAN(1)*4)/180))/COS('C'!$F35*((ATAN(1)*4)/180))</f>
        <v>0.59855388657331965</v>
      </c>
      <c r="FP31" s="89">
        <f t="shared" si="9"/>
        <v>42.665490543711201</v>
      </c>
      <c r="FQ31" s="89">
        <f>(COS((90-(ATAN(1/(1/TAN((90-ABS($GE$6-'C'!$F35))*(ATAN(1)*4/180))+1))*(180/(ATAN(1)*4))))*((ATAN(1)*4)/180))-SIN($GE$6*((ATAN(1)*4)/180))*SIN('C'!$F35*((ATAN(1)*4)/180)))/COS($GE$6*((ATAN(1)*4)/180))/COS('C'!$F35*((ATAN(1)*4)/180))</f>
        <v>0.73532291985738951</v>
      </c>
      <c r="FR31" s="89">
        <f t="shared" si="19"/>
        <v>0.51853240740740747</v>
      </c>
      <c r="FS31" s="89">
        <f t="shared" si="10"/>
        <v>74.820744456386194</v>
      </c>
      <c r="FT31" s="89">
        <f>(COS((90-1.4)*((ATAN(1)*4)/180))-SIN($GE$6*((ATAN(1)*4)/180))*SIN('C'!$F35*((ATAN(1)*4)/180)))/COS($GE$6*((ATAN(1)*4)/180))/COS('C'!$F35*((ATAN(1)*4)/180))</f>
        <v>0.26183976849357538</v>
      </c>
      <c r="FU31" s="89">
        <f t="shared" si="11"/>
        <v>77.758286945725345</v>
      </c>
      <c r="FV31" s="89">
        <f>(COS((90+0.833+اندراج!$A$2)*((ATAN(1)*4)/180))-SIN($GE$6*((ATAN(1)*4)/180))*SIN('C'!$F35*((ATAN(1)*4)/180)))/COS($GE$6*((ATAN(1)*4)/180))/COS('C'!$F35*((ATAN(1)*4)/180))</f>
        <v>0.21203632861706656</v>
      </c>
      <c r="FW31" s="89">
        <f t="shared" si="12"/>
        <v>0.24839940012940728</v>
      </c>
      <c r="FX31" s="89">
        <f t="shared" si="13"/>
        <v>92.011060054311983</v>
      </c>
      <c r="FY31" s="89">
        <f>(COS((90+12)*((ATAN(1)*4)/180))-SIN($GE$6*((ATAN(1)*4)/180))*SIN('C'!$F35*((ATAN(1)*4)/180)))/COS($GE$6*((ATAN(1)*4)/180))/COS('C'!$F35*((ATAN(1)*4)/180))</f>
        <v>-3.5092412822960856E-2</v>
      </c>
      <c r="FZ31" s="89">
        <f t="shared" si="14"/>
        <v>95.747882620080077</v>
      </c>
      <c r="GA31" s="89">
        <f>(COS((90+15)*((ATAN(1)*4)/180))-SIN($GE$6*((ATAN(1)*4)/180))*SIN('C'!$F35*((ATAN(1)*4)/180)))/COS($GE$6*((ATAN(1)*4)/180))/COS('C'!$F35*((ATAN(1)*4)/180))</f>
        <v>-0.10015129223222505</v>
      </c>
      <c r="GB31" s="89">
        <f t="shared" si="15"/>
        <v>99.456779372042021</v>
      </c>
      <c r="GC31" s="89">
        <f>(COS((90+18)*((ATAN(1)*4)/180))-SIN($GE$6*((ATAN(1)*4)/180))*SIN('C'!$F35*((ATAN(1)*4)/180)))/COS($GE$6*((ATAN(1)*4)/180))/COS('C'!$F35*((ATAN(1)*4)/180))</f>
        <v>-0.16430356206025537</v>
      </c>
      <c r="GD31" s="89">
        <f>('C'!E35+$GF$6/15+$EQ$4)</f>
        <v>12.394777777777779</v>
      </c>
      <c r="GE31" s="89">
        <f>XYZ!R$9</f>
        <v>34.31666666666667</v>
      </c>
      <c r="GF31" s="89">
        <f>XYZ!R$10</f>
        <v>-72.183333333333337</v>
      </c>
      <c r="GG31" s="89">
        <f>FM31-'برائے طلباء'!EX30</f>
        <v>0.49226407310490938</v>
      </c>
      <c r="GH31" s="89"/>
      <c r="GI31" s="89"/>
    </row>
    <row r="32" spans="1:191" ht="28.5" customHeight="1" x14ac:dyDescent="0.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  <c r="DZ32" s="89"/>
      <c r="EA32" s="89"/>
      <c r="EB32" s="89"/>
      <c r="EC32" s="89"/>
      <c r="ED32" s="89"/>
      <c r="EE32" s="89"/>
      <c r="EF32" s="89"/>
      <c r="EG32" s="89"/>
      <c r="EH32" s="89"/>
      <c r="EI32" s="89"/>
      <c r="EJ32" s="89"/>
      <c r="EK32" s="89"/>
      <c r="EL32" s="89"/>
      <c r="EM32" s="89"/>
      <c r="EN32" s="89"/>
      <c r="EO32" s="89">
        <v>1</v>
      </c>
      <c r="EP32" s="89"/>
      <c r="EQ32" s="89">
        <f t="shared" si="16"/>
        <v>0.7536169070387011</v>
      </c>
      <c r="ER32" s="89">
        <f t="shared" si="0"/>
        <v>60.275055805880029</v>
      </c>
      <c r="ES32" s="89">
        <f>(COS((90-(ATAN(1/(1/TAN((90-ABS($GE$6-'C'!$F67))*(ATAN(1)*4/180))+2))*(180/(ATAN(1)*4))))*((ATAN(1)*4)/180))-SIN($GE$6*((ATAN(1)*4)/180))*SIN('C'!$F67*((ATAN(1)*4)/180)))/COS($GE$6*((ATAN(1)*4)/180))/COS('C'!$F67*((ATAN(1)*4)/180))</f>
        <v>0.49583678742053611</v>
      </c>
      <c r="ET32" s="89">
        <f t="shared" si="1"/>
        <v>48.343679345415183</v>
      </c>
      <c r="EU32" s="89">
        <f>(COS((90-(ATAN(1/(1/TAN((90-ABS($GE$6-'C'!$F67))*(ATAN(1)*4/180))+1))*(180/(ATAN(1)*4))))*((ATAN(1)*4)/180))-SIN($GE$6*((ATAN(1)*4)/180))*SIN('C'!$F67*((ATAN(1)*4)/180)))/COS($GE$6*((ATAN(1)*4)/180))/COS('C'!$F67*((ATAN(1)*4)/180))</f>
        <v>0.66466096298372757</v>
      </c>
      <c r="EV32" s="89">
        <f t="shared" si="17"/>
        <v>0.51869907407407412</v>
      </c>
      <c r="EW32" s="89">
        <f t="shared" si="2"/>
        <v>82.57294053746908</v>
      </c>
      <c r="EX32" s="89">
        <f>(COS((90-1.4)*((ATAN(1)*4)/180))-SIN($GE$6*((ATAN(1)*4)/180))*SIN('C'!$F67*((ATAN(1)*4)/180)))/COS($GE$6*((ATAN(1)*4)/180))/COS('C'!$F67*((ATAN(1)*4)/180))</f>
        <v>0.12926392539544185</v>
      </c>
      <c r="EY32" s="89">
        <f t="shared" si="3"/>
        <v>85.320419867265755</v>
      </c>
      <c r="EZ32" s="89">
        <f>(COS((90+0.833+اندراج!$A$2)*((ATAN(1)*4)/180))-SIN($GE$6*((ATAN(1)*4)/180))*SIN('C'!$F67*((ATAN(1)*4)/180)))/COS($GE$6*((ATAN(1)*4)/180))/COS('C'!$F67*((ATAN(1)*4)/180))</f>
        <v>8.1583307932058369E-2</v>
      </c>
      <c r="FA32" s="89">
        <f t="shared" si="4"/>
        <v>98.917481490223778</v>
      </c>
      <c r="FB32" s="89">
        <f>(COS((90+12)*((ATAN(1)*4)/180))-SIN($GE$6*((ATAN(1)*4)/180))*SIN('C'!$F67*((ATAN(1)*4)/180)))/COS($GE$6*((ATAN(1)*4)/180))/COS('C'!$F67*((ATAN(1)*4)/180))</f>
        <v>-0.15501181509612538</v>
      </c>
      <c r="FC32" s="89">
        <f t="shared" si="5"/>
        <v>102.55035886097042</v>
      </c>
      <c r="FD32" s="89">
        <f>(COS((90+15)*((ATAN(1)*4)/180))-SIN($GE$6*((ATAN(1)*4)/180))*SIN('C'!$F67*((ATAN(1)*4)/180)))/COS($GE$6*((ATAN(1)*4)/180))/COS('C'!$F67*((ATAN(1)*4)/180))</f>
        <v>-0.21729762405633515</v>
      </c>
      <c r="FE32" s="89">
        <f t="shared" si="6"/>
        <v>106.1835547097356</v>
      </c>
      <c r="FF32" s="89">
        <f>(COS((90+18)*((ATAN(1)*4)/180))-SIN($GE$6*((ATAN(1)*4)/180))*SIN('C'!$F67*((ATAN(1)*4)/180)))/COS($GE$6*((ATAN(1)*4)/180))/COS('C'!$F67*((ATAN(1)*4)/180))</f>
        <v>-0.27871546677287512</v>
      </c>
      <c r="FG32" s="89">
        <f>('C'!E67+$GF$6/15+$EQ$4)</f>
        <v>12.398777777777777</v>
      </c>
      <c r="FH32" s="89">
        <f t="shared" si="18"/>
        <v>0.22967029946026732</v>
      </c>
      <c r="FI32" s="89"/>
      <c r="FJ32" s="89"/>
      <c r="FK32" s="89">
        <f>EQ32-'برائے طلباء'!EK31</f>
        <v>0.53195548493611489</v>
      </c>
      <c r="FL32" s="89">
        <v>2</v>
      </c>
      <c r="FM32" s="89">
        <f t="shared" si="7"/>
        <v>0.73315879748920898</v>
      </c>
      <c r="FN32" s="89">
        <f t="shared" si="8"/>
        <v>53.426355433982806</v>
      </c>
      <c r="FO32" s="89">
        <f>(COS((90-(ATAN(1/(1/TAN((90-ABS($GE$6-'C'!$F36))*(ATAN(1)*4/180))+2))*(180/(ATAN(1)*4))))*((ATAN(1)*4)/180))-SIN($GE$6*((ATAN(1)*4)/180))*SIN('C'!$F36*((ATAN(1)*4)/180)))/COS($GE$6*((ATAN(1)*4)/180))/COS('C'!$F36*((ATAN(1)*4)/180))</f>
        <v>0.59585552461413016</v>
      </c>
      <c r="FP32" s="89">
        <f t="shared" si="9"/>
        <v>42.82576594638509</v>
      </c>
      <c r="FQ32" s="89">
        <f>(COS((90-(ATAN(1/(1/TAN((90-ABS($GE$6-'C'!$F36))*(ATAN(1)*4/180))+1))*(180/(ATAN(1)*4))))*((ATAN(1)*4)/180))-SIN($GE$6*((ATAN(1)*4)/180))*SIN('C'!$F36*((ATAN(1)*4)/180)))/COS($GE$6*((ATAN(1)*4)/180))/COS('C'!$F36*((ATAN(1)*4)/180))</f>
        <v>0.73342424516012616</v>
      </c>
      <c r="FR32" s="89">
        <f t="shared" si="19"/>
        <v>0.51869907407407412</v>
      </c>
      <c r="FS32" s="89">
        <f t="shared" si="10"/>
        <v>75.024843917339666</v>
      </c>
      <c r="FT32" s="89">
        <f>(COS((90-1.4)*((ATAN(1)*4)/180))-SIN($GE$6*((ATAN(1)*4)/180))*SIN('C'!$F36*((ATAN(1)*4)/180)))/COS($GE$6*((ATAN(1)*4)/180))/COS('C'!$F36*((ATAN(1)*4)/180))</f>
        <v>0.25840018746756294</v>
      </c>
      <c r="FU32" s="89">
        <f t="shared" si="11"/>
        <v>77.95550042944862</v>
      </c>
      <c r="FV32" s="89">
        <f>(COS((90+0.833+اندراج!$A$2)*((ATAN(1)*4)/180))-SIN($GE$6*((ATAN(1)*4)/180))*SIN('C'!$F36*((ATAN(1)*4)/180)))/COS($GE$6*((ATAN(1)*4)/180))/COS('C'!$F36*((ATAN(1)*4)/180))</f>
        <v>0.20867132008403724</v>
      </c>
      <c r="FW32" s="89">
        <f t="shared" si="12"/>
        <v>0.2481025070650236</v>
      </c>
      <c r="FX32" s="89">
        <f t="shared" si="13"/>
        <v>92.182774458863165</v>
      </c>
      <c r="FY32" s="89">
        <f>(COS((90+12)*((ATAN(1)*4)/180))-SIN($GE$6*((ATAN(1)*4)/180))*SIN('C'!$F36*((ATAN(1)*4)/180)))/COS($GE$6*((ATAN(1)*4)/180))/COS('C'!$F36*((ATAN(1)*4)/180))</f>
        <v>-3.8087386547497958E-2</v>
      </c>
      <c r="FZ32" s="89">
        <f t="shared" si="14"/>
        <v>95.914764123258166</v>
      </c>
      <c r="GA32" s="89">
        <f>(COS((90+15)*((ATAN(1)*4)/180))-SIN($GE$6*((ATAN(1)*4)/180))*SIN('C'!$F36*((ATAN(1)*4)/180)))/COS($GE$6*((ATAN(1)*4)/180))/COS('C'!$F36*((ATAN(1)*4)/180))</f>
        <v>-0.103048850942051</v>
      </c>
      <c r="GB32" s="89">
        <f t="shared" si="15"/>
        <v>99.619543764648569</v>
      </c>
      <c r="GC32" s="89">
        <f>(COS((90+18)*((ATAN(1)*4)/180))-SIN($GE$6*((ATAN(1)*4)/180))*SIN('C'!$F36*((ATAN(1)*4)/180)))/COS($GE$6*((ATAN(1)*4)/180))/COS('C'!$F36*((ATAN(1)*4)/180))</f>
        <v>-0.16710506325470764</v>
      </c>
      <c r="GD32" s="89">
        <f>('C'!E36+$GF$6/15+$EQ$4)</f>
        <v>12.398777777777777</v>
      </c>
      <c r="GE32" s="89">
        <f>XYZ!R$9</f>
        <v>34.31666666666667</v>
      </c>
      <c r="GF32" s="89">
        <f>XYZ!R$10</f>
        <v>-72.183333333333337</v>
      </c>
      <c r="GG32" s="89">
        <f>FM32-'برائے طلباء'!EX31</f>
        <v>0.4932640116502699</v>
      </c>
      <c r="GH32" s="89"/>
      <c r="GI32" s="89"/>
    </row>
    <row r="33" spans="1:191" ht="28.5" customHeight="1" x14ac:dyDescent="0.2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  <c r="DZ33" s="89"/>
      <c r="EA33" s="89"/>
      <c r="EB33" s="89"/>
      <c r="EC33" s="89"/>
      <c r="ED33" s="89"/>
      <c r="EE33" s="89"/>
      <c r="EF33" s="89"/>
      <c r="EG33" s="89"/>
      <c r="EH33" s="89"/>
      <c r="EI33" s="89"/>
      <c r="EJ33" s="89"/>
      <c r="EK33" s="89"/>
      <c r="EL33" s="89"/>
      <c r="EM33" s="89"/>
      <c r="EN33" s="89"/>
      <c r="EO33" s="89">
        <v>1</v>
      </c>
      <c r="EP33" s="89"/>
      <c r="EQ33" s="89">
        <f t="shared" si="16"/>
        <v>0.7542208298580233</v>
      </c>
      <c r="ER33" s="89">
        <f t="shared" si="0"/>
        <v>60.5045413352316</v>
      </c>
      <c r="ES33" s="89">
        <f>(COS((90-(ATAN(1/(1/TAN((90-ABS($GE$6-'C'!$F68))*(ATAN(1)*4/180))+2))*(180/(ATAN(1)*4))))*((ATAN(1)*4)/180))-SIN($GE$6*((ATAN(1)*4)/180))*SIN('C'!$F68*((ATAN(1)*4)/180)))/COS($GE$6*((ATAN(1)*4)/180))/COS('C'!$F68*((ATAN(1)*4)/180))</f>
        <v>0.4923545730744075</v>
      </c>
      <c r="ET33" s="89">
        <f t="shared" si="1"/>
        <v>48.52024918707302</v>
      </c>
      <c r="EU33" s="89">
        <f>(COS((90-(ATAN(1/(1/TAN((90-ABS($GE$6-'C'!$F68))*(ATAN(1)*4/180))+1))*(180/(ATAN(1)*4))))*((ATAN(1)*4)/180))-SIN($GE$6*((ATAN(1)*4)/180))*SIN('C'!$F68*((ATAN(1)*4)/180)))/COS($GE$6*((ATAN(1)*4)/180))/COS('C'!$F68*((ATAN(1)*4)/180))</f>
        <v>0.66235531466487763</v>
      </c>
      <c r="EV33" s="89">
        <f t="shared" si="17"/>
        <v>0.51857407407407408</v>
      </c>
      <c r="EW33" s="89">
        <f t="shared" si="2"/>
        <v>82.839236598946314</v>
      </c>
      <c r="EX33" s="89">
        <f>(COS((90-1.4)*((ATAN(1)*4)/180))-SIN($GE$6*((ATAN(1)*4)/180))*SIN('C'!$F68*((ATAN(1)*4)/180)))/COS($GE$6*((ATAN(1)*4)/180))/COS('C'!$F68*((ATAN(1)*4)/180))</f>
        <v>0.1246537963046143</v>
      </c>
      <c r="EY33" s="89">
        <f t="shared" si="3"/>
        <v>85.582832082221728</v>
      </c>
      <c r="EZ33" s="89">
        <f>(COS((90+0.833+اندراج!$A$2)*((ATAN(1)*4)/180))-SIN($GE$6*((ATAN(1)*4)/180))*SIN('C'!$F68*((ATAN(1)*4)/180)))/COS($GE$6*((ATAN(1)*4)/180))/COS('C'!$F68*((ATAN(1)*4)/180))</f>
        <v>7.7017778265721162E-2</v>
      </c>
      <c r="FA33" s="89">
        <f t="shared" si="4"/>
        <v>99.169520396430784</v>
      </c>
      <c r="FB33" s="89">
        <f>(COS((90+12)*((ATAN(1)*4)/180))-SIN($GE$6*((ATAN(1)*4)/180))*SIN('C'!$F68*((ATAN(1)*4)/180)))/COS($GE$6*((ATAN(1)*4)/180))/COS('C'!$F68*((ATAN(1)*4)/180))</f>
        <v>-0.15935603877093718</v>
      </c>
      <c r="FC33" s="89">
        <f t="shared" si="5"/>
        <v>102.80206171218353</v>
      </c>
      <c r="FD33" s="89">
        <f>(COS((90+15)*((ATAN(1)*4)/180))-SIN($GE$6*((ATAN(1)*4)/180))*SIN('C'!$F68*((ATAN(1)*4)/180)))/COS($GE$6*((ATAN(1)*4)/180))/COS('C'!$F68*((ATAN(1)*4)/180))</f>
        <v>-0.22158358692452734</v>
      </c>
      <c r="FE33" s="89">
        <f t="shared" si="6"/>
        <v>106.43598953967184</v>
      </c>
      <c r="FF33" s="89">
        <f>(COS((90+18)*((ATAN(1)*4)/180))-SIN($GE$6*((ATAN(1)*4)/180))*SIN('C'!$F68*((ATAN(1)*4)/180)))/COS($GE$6*((ATAN(1)*4)/180))/COS('C'!$F68*((ATAN(1)*4)/180))</f>
        <v>-0.28294398071141158</v>
      </c>
      <c r="FG33" s="89">
        <f>('C'!E68+$GF$6/15+$EQ$4)</f>
        <v>12.395777777777777</v>
      </c>
      <c r="FH33" s="89">
        <f t="shared" si="18"/>
        <v>0.22884612487356426</v>
      </c>
      <c r="FI33" s="89"/>
      <c r="FJ33" s="89"/>
      <c r="FK33" s="89">
        <f>EQ33-'برائے طلباء'!EK32</f>
        <v>0.53338561561637099</v>
      </c>
      <c r="FL33" s="89">
        <v>2</v>
      </c>
      <c r="FM33" s="89">
        <f t="shared" si="7"/>
        <v>0.73384028719164629</v>
      </c>
      <c r="FN33" s="89">
        <f t="shared" si="8"/>
        <v>53.621735978065146</v>
      </c>
      <c r="FO33" s="89">
        <f>(COS((90-(ATAN(1/(1/TAN((90-ABS($GE$6-'C'!$F37))*(ATAN(1)*4/180))+2))*(180/(ATAN(1)*4))))*((ATAN(1)*4)/180))-SIN($GE$6*((ATAN(1)*4)/180))*SIN('C'!$F37*((ATAN(1)*4)/180)))/COS($GE$6*((ATAN(1)*4)/180))/COS('C'!$F37*((ATAN(1)*4)/180))</f>
        <v>0.59311349587027495</v>
      </c>
      <c r="FP33" s="89">
        <f t="shared" si="9"/>
        <v>42.988031850941653</v>
      </c>
      <c r="FQ33" s="89">
        <f>(COS((90-(ATAN(1/(1/TAN((90-ABS($GE$6-'C'!$F37))*(ATAN(1)*4/180))+1))*(180/(ATAN(1)*4))))*((ATAN(1)*4)/180))-SIN($GE$6*((ATAN(1)*4)/180))*SIN('C'!$F37*((ATAN(1)*4)/180)))/COS($GE$6*((ATAN(1)*4)/180))/COS('C'!$F37*((ATAN(1)*4)/180))</f>
        <v>0.73149614393982465</v>
      </c>
      <c r="FR33" s="89">
        <f t="shared" si="19"/>
        <v>0.51882407407407405</v>
      </c>
      <c r="FS33" s="89">
        <f t="shared" si="10"/>
        <v>75.232068642341318</v>
      </c>
      <c r="FT33" s="89">
        <f>(COS((90-1.4)*((ATAN(1)*4)/180))-SIN($GE$6*((ATAN(1)*4)/180))*SIN('C'!$F37*((ATAN(1)*4)/180)))/COS($GE$6*((ATAN(1)*4)/180))/COS('C'!$F37*((ATAN(1)*4)/180))</f>
        <v>0.25490458361911678</v>
      </c>
      <c r="FU33" s="89">
        <f t="shared" si="11"/>
        <v>78.155836722325986</v>
      </c>
      <c r="FV33" s="89">
        <f>(COS((90+0.833+اندراج!$A$2)*((ATAN(1)*4)/180))-SIN($GE$6*((ATAN(1)*4)/180))*SIN('C'!$F37*((ATAN(1)*4)/180)))/COS($GE$6*((ATAN(1)*4)/180))/COS('C'!$F37*((ATAN(1)*4)/180))</f>
        <v>0.20525049672021828</v>
      </c>
      <c r="FW33" s="89">
        <f t="shared" si="12"/>
        <v>0.24775508257792664</v>
      </c>
      <c r="FX33" s="89">
        <f t="shared" si="13"/>
        <v>92.357649957263561</v>
      </c>
      <c r="FY33" s="89">
        <f>(COS((90+12)*((ATAN(1)*4)/180))-SIN($GE$6*((ATAN(1)*4)/180))*SIN('C'!$F37*((ATAN(1)*4)/180)))/COS($GE$6*((ATAN(1)*4)/180))/COS('C'!$F37*((ATAN(1)*4)/180))</f>
        <v>-4.1137143031277655E-2</v>
      </c>
      <c r="FZ33" s="89">
        <f t="shared" si="14"/>
        <v>96.08483693861308</v>
      </c>
      <c r="GA33" s="89">
        <f>(COS((90+15)*((ATAN(1)*4)/180))-SIN($GE$6*((ATAN(1)*4)/180))*SIN('C'!$F37*((ATAN(1)*4)/180)))/COS($GE$6*((ATAN(1)*4)/180))/COS('C'!$F37*((ATAN(1)*4)/180))</f>
        <v>-0.10600092070893741</v>
      </c>
      <c r="GB33" s="89">
        <f t="shared" si="15"/>
        <v>99.785540335830945</v>
      </c>
      <c r="GC33" s="89">
        <f>(COS((90+18)*((ATAN(1)*4)/180))-SIN($GE$6*((ATAN(1)*4)/180))*SIN('C'!$F37*((ATAN(1)*4)/180)))/COS($GE$6*((ATAN(1)*4)/180))/COS('C'!$F37*((ATAN(1)*4)/180))</f>
        <v>-0.16996080759026697</v>
      </c>
      <c r="GD33" s="89">
        <f>('C'!E37+$GF$6/15+$EQ$4)</f>
        <v>12.401777777777777</v>
      </c>
      <c r="GE33" s="89">
        <f>XYZ!R$9</f>
        <v>34.31666666666667</v>
      </c>
      <c r="GF33" s="89">
        <f>XYZ!R$10</f>
        <v>-72.183333333333337</v>
      </c>
      <c r="GG33" s="89">
        <f>FM33-'برائے طلباء'!EX32</f>
        <v>0.49428160293932488</v>
      </c>
      <c r="GH33" s="89"/>
      <c r="GI33" s="89"/>
    </row>
    <row r="34" spans="1:191" ht="28.5" customHeight="1" x14ac:dyDescent="0.2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  <c r="EA34" s="89"/>
      <c r="EB34" s="89"/>
      <c r="EC34" s="89"/>
      <c r="ED34" s="89"/>
      <c r="EE34" s="89"/>
      <c r="EF34" s="89"/>
      <c r="EG34" s="89"/>
      <c r="EH34" s="89"/>
      <c r="EI34" s="89"/>
      <c r="EJ34" s="89"/>
      <c r="EK34" s="89"/>
      <c r="EL34" s="89"/>
      <c r="EM34" s="89"/>
      <c r="EN34" s="89"/>
      <c r="EO34" s="89">
        <v>1</v>
      </c>
      <c r="EP34" s="89"/>
      <c r="EQ34" s="89">
        <f t="shared" si="16"/>
        <v>0.7542208298580233</v>
      </c>
      <c r="ER34" s="89">
        <f t="shared" si="0"/>
        <v>60.5045413352316</v>
      </c>
      <c r="ES34" s="89">
        <f>(COS((90-(ATAN(1/(1/TAN((90-ABS($GE$6-'C'!$F69))*(ATAN(1)*4/180))+2))*(180/(ATAN(1)*4))))*((ATAN(1)*4)/180))-SIN($GE$6*((ATAN(1)*4)/180))*SIN('C'!$F69*((ATAN(1)*4)/180)))/COS($GE$6*((ATAN(1)*4)/180))/COS('C'!$F69*((ATAN(1)*4)/180))</f>
        <v>0.4923545730744075</v>
      </c>
      <c r="ET34" s="89">
        <f t="shared" si="1"/>
        <v>48.52024918707302</v>
      </c>
      <c r="EU34" s="89">
        <f>(COS((90-(ATAN(1/(1/TAN((90-ABS($GE$6-'C'!$F69))*(ATAN(1)*4/180))+1))*(180/(ATAN(1)*4))))*((ATAN(1)*4)/180))-SIN($GE$6*((ATAN(1)*4)/180))*SIN('C'!$F69*((ATAN(1)*4)/180)))/COS($GE$6*((ATAN(1)*4)/180))/COS('C'!$F69*((ATAN(1)*4)/180))</f>
        <v>0.66235531466487763</v>
      </c>
      <c r="EV34" s="89">
        <f t="shared" si="17"/>
        <v>0.51857407407407408</v>
      </c>
      <c r="EW34" s="89">
        <f t="shared" si="2"/>
        <v>82.839236598946314</v>
      </c>
      <c r="EX34" s="89">
        <f>(COS((90-1.4)*((ATAN(1)*4)/180))-SIN($GE$6*((ATAN(1)*4)/180))*SIN('C'!$F69*((ATAN(1)*4)/180)))/COS($GE$6*((ATAN(1)*4)/180))/COS('C'!$F69*((ATAN(1)*4)/180))</f>
        <v>0.1246537963046143</v>
      </c>
      <c r="EY34" s="89">
        <f t="shared" si="3"/>
        <v>85.582832082221728</v>
      </c>
      <c r="EZ34" s="89">
        <f>(COS((90+0.833+اندراج!$A$2)*((ATAN(1)*4)/180))-SIN($GE$6*((ATAN(1)*4)/180))*SIN('C'!$F69*((ATAN(1)*4)/180)))/COS($GE$6*((ATAN(1)*4)/180))/COS('C'!$F69*((ATAN(1)*4)/180))</f>
        <v>7.7017778265721162E-2</v>
      </c>
      <c r="FA34" s="89">
        <f t="shared" si="4"/>
        <v>99.169520396430784</v>
      </c>
      <c r="FB34" s="89">
        <f>(COS((90+12)*((ATAN(1)*4)/180))-SIN($GE$6*((ATAN(1)*4)/180))*SIN('C'!$F69*((ATAN(1)*4)/180)))/COS($GE$6*((ATAN(1)*4)/180))/COS('C'!$F69*((ATAN(1)*4)/180))</f>
        <v>-0.15935603877093718</v>
      </c>
      <c r="FC34" s="89">
        <f t="shared" si="5"/>
        <v>102.80206171218353</v>
      </c>
      <c r="FD34" s="89">
        <f>(COS((90+15)*((ATAN(1)*4)/180))-SIN($GE$6*((ATAN(1)*4)/180))*SIN('C'!$F69*((ATAN(1)*4)/180)))/COS($GE$6*((ATAN(1)*4)/180))/COS('C'!$F69*((ATAN(1)*4)/180))</f>
        <v>-0.22158358692452734</v>
      </c>
      <c r="FE34" s="89">
        <f t="shared" si="6"/>
        <v>106.43598953967184</v>
      </c>
      <c r="FF34" s="89">
        <f>(COS((90+18)*((ATAN(1)*4)/180))-SIN($GE$6*((ATAN(1)*4)/180))*SIN('C'!$F69*((ATAN(1)*4)/180)))/COS($GE$6*((ATAN(1)*4)/180))/COS('C'!$F69*((ATAN(1)*4)/180))</f>
        <v>-0.28294398071141158</v>
      </c>
      <c r="FG34" s="89">
        <f>('C'!E69+$GF$6/15+$EQ$4)</f>
        <v>12.395777777777777</v>
      </c>
      <c r="FH34" s="89">
        <f t="shared" si="18"/>
        <v>0.22884612487356426</v>
      </c>
      <c r="FI34" s="89"/>
      <c r="FJ34" s="89"/>
      <c r="FK34" s="89">
        <f>EQ34-'برائے طلباء'!EK33</f>
        <v>0.53338561561637099</v>
      </c>
      <c r="FL34" s="89">
        <v>2</v>
      </c>
      <c r="FM34" s="89">
        <f t="shared" si="7"/>
        <v>0.73453249725242087</v>
      </c>
      <c r="FN34" s="89">
        <f t="shared" si="8"/>
        <v>53.820433282490221</v>
      </c>
      <c r="FO34" s="89">
        <f>(COS((90-(ATAN(1/(1/TAN((90-ABS($GE$6-'C'!$F38))*(ATAN(1)*4/180))+2))*(180/(ATAN(1)*4))))*((ATAN(1)*4)/180))-SIN($GE$6*((ATAN(1)*4)/180))*SIN('C'!$F38*((ATAN(1)*4)/180)))/COS($GE$6*((ATAN(1)*4)/180))/COS('C'!$F38*((ATAN(1)*4)/180))</f>
        <v>0.5903178453806095</v>
      </c>
      <c r="FP34" s="89">
        <f t="shared" si="9"/>
        <v>43.152845242798904</v>
      </c>
      <c r="FQ34" s="89">
        <f>(COS((90-(ATAN(1/(1/TAN((90-ABS($GE$6-'C'!$F38))*(ATAN(1)*4/180))+1))*(180/(ATAN(1)*4))))*((ATAN(1)*4)/180))-SIN($GE$6*((ATAN(1)*4)/180))*SIN('C'!$F38*((ATAN(1)*4)/180)))/COS($GE$6*((ATAN(1)*4)/180))/COS('C'!$F38*((ATAN(1)*4)/180))</f>
        <v>0.72953176669736175</v>
      </c>
      <c r="FR34" s="89">
        <f t="shared" si="19"/>
        <v>0.51894907407407409</v>
      </c>
      <c r="FS34" s="89">
        <f t="shared" si="10"/>
        <v>75.443174948614327</v>
      </c>
      <c r="FT34" s="89">
        <f>(COS((90-1.4)*((ATAN(1)*4)/180))-SIN($GE$6*((ATAN(1)*4)/180))*SIN('C'!$F38*((ATAN(1)*4)/180)))/COS($GE$6*((ATAN(1)*4)/180))/COS('C'!$F38*((ATAN(1)*4)/180))</f>
        <v>0.25134007433152522</v>
      </c>
      <c r="FU34" s="89">
        <f t="shared" si="11"/>
        <v>78.360032344204896</v>
      </c>
      <c r="FV34" s="89">
        <f>(COS((90+0.833+اندراج!$A$2)*((ATAN(1)*4)/180))-SIN($GE$6*((ATAN(1)*4)/180))*SIN('C'!$F38*((ATAN(1)*4)/180)))/COS($GE$6*((ATAN(1)*4)/180))/COS('C'!$F38*((ATAN(1)*4)/180))</f>
        <v>0.20176119172052029</v>
      </c>
      <c r="FW34" s="89">
        <f t="shared" si="12"/>
        <v>0.2473969693904591</v>
      </c>
      <c r="FX34" s="89">
        <f t="shared" si="13"/>
        <v>92.536354376586317</v>
      </c>
      <c r="FY34" s="89">
        <f>(COS((90+12)*((ATAN(1)*4)/180))-SIN($GE$6*((ATAN(1)*4)/180))*SIN('C'!$F38*((ATAN(1)*4)/180)))/COS($GE$6*((ATAN(1)*4)/180))/COS('C'!$F38*((ATAN(1)*4)/180))</f>
        <v>-4.4253278204471433E-2</v>
      </c>
      <c r="FZ34" s="89">
        <f t="shared" si="14"/>
        <v>96.25875768610139</v>
      </c>
      <c r="GA34" s="89">
        <f>(COS((90+15)*((ATAN(1)*4)/180))-SIN($GE$6*((ATAN(1)*4)/180))*SIN('C'!$F38*((ATAN(1)*4)/180)))/COS($GE$6*((ATAN(1)*4)/180))/COS('C'!$F38*((ATAN(1)*4)/180))</f>
        <v>-0.10901881554553479</v>
      </c>
      <c r="GB34" s="89">
        <f t="shared" si="15"/>
        <v>99.955417271249033</v>
      </c>
      <c r="GC34" s="89">
        <f>(COS((90+18)*((ATAN(1)*4)/180))-SIN($GE$6*((ATAN(1)*4)/180))*SIN('C'!$F38*((ATAN(1)*4)/180)))/COS($GE$6*((ATAN(1)*4)/180))/COS('C'!$F38*((ATAN(1)*4)/180))</f>
        <v>-0.1728818310906447</v>
      </c>
      <c r="GD34" s="89">
        <f>('C'!E38+$GF$6/15+$EQ$4)</f>
        <v>12.404777777777777</v>
      </c>
      <c r="GE34" s="89">
        <f>XYZ!R$9</f>
        <v>34.31666666666667</v>
      </c>
      <c r="GF34" s="89">
        <f>XYZ!R$10</f>
        <v>-72.183333333333337</v>
      </c>
      <c r="GG34" s="89">
        <f>FM34-'برائے طلباء'!EX33</f>
        <v>0.49532069337626083</v>
      </c>
      <c r="GH34" s="89"/>
      <c r="GI34" s="89"/>
    </row>
    <row r="35" spans="1:191" ht="28.5" customHeight="1" x14ac:dyDescent="0.2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>
        <v>1</v>
      </c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>
        <f t="shared" si="7"/>
        <v>0.73523321907134476</v>
      </c>
      <c r="FN35" s="89">
        <f t="shared" si="8"/>
        <v>54.021643616464381</v>
      </c>
      <c r="FO35" s="89">
        <f>(COS((90-(ATAN(1/(1/TAN((90-ABS($GE$6-'C'!$F39))*(ATAN(1)*4/180))+2))*(180/(ATAN(1)*4))))*((ATAN(1)*4)/180))-SIN($GE$6*((ATAN(1)*4)/180))*SIN('C'!$F39*((ATAN(1)*4)/180)))/COS($GE$6*((ATAN(1)*4)/180))/COS('C'!$F39*((ATAN(1)*4)/180))</f>
        <v>0.58747960227572571</v>
      </c>
      <c r="FP35" s="89">
        <f t="shared" si="9"/>
        <v>43.319523486132994</v>
      </c>
      <c r="FQ35" s="89">
        <f>(COS((90-(ATAN(1/(1/TAN((90-ABS($GE$6-'C'!$F39))*(ATAN(1)*4/180))+1))*(180/(ATAN(1)*4))))*((ATAN(1)*4)/180))-SIN($GE$6*((ATAN(1)*4)/180))*SIN('C'!$F39*((ATAN(1)*4)/180)))/COS($GE$6*((ATAN(1)*4)/180))/COS('C'!$F39*((ATAN(1)*4)/180))</f>
        <v>0.72753902341444088</v>
      </c>
      <c r="FR35" s="89">
        <f t="shared" si="19"/>
        <v>0.51907407407407413</v>
      </c>
      <c r="FS35" s="89">
        <f t="shared" si="10"/>
        <v>75.65733526335093</v>
      </c>
      <c r="FT35" s="89">
        <f>(COS((90-1.4)*((ATAN(1)*4)/180))-SIN($GE$6*((ATAN(1)*4)/180))*SIN('C'!$F39*((ATAN(1)*4)/180)))/COS($GE$6*((ATAN(1)*4)/180))/COS('C'!$F39*((ATAN(1)*4)/180))</f>
        <v>0.24772051217621407</v>
      </c>
      <c r="FU35" s="89">
        <f t="shared" si="11"/>
        <v>78.56729219901743</v>
      </c>
      <c r="FV35" s="89">
        <f>(COS((90+0.833+اندراج!$A$2)*((ATAN(1)*4)/180))-SIN($GE$6*((ATAN(1)*4)/180))*SIN('C'!$F39*((ATAN(1)*4)/180)))/COS($GE$6*((ATAN(1)*4)/180))/COS('C'!$F39*((ATAN(1)*4)/180))</f>
        <v>0.19821690458675947</v>
      </c>
      <c r="FW35" s="89">
        <f t="shared" si="12"/>
        <v>0.24702996018178577</v>
      </c>
      <c r="FX35" s="89">
        <f t="shared" si="13"/>
        <v>92.718217145289273</v>
      </c>
      <c r="FY35" s="89">
        <f>(COS((90+12)*((ATAN(1)*4)/180))-SIN($GE$6*((ATAN(1)*4)/180))*SIN('C'!$F39*((ATAN(1)*4)/180)))/COS($GE$6*((ATAN(1)*4)/180))/COS('C'!$F39*((ATAN(1)*4)/180))</f>
        <v>-4.7424044525539034E-2</v>
      </c>
      <c r="FZ35" s="89">
        <f t="shared" si="14"/>
        <v>96.435881001223791</v>
      </c>
      <c r="GA35" s="89">
        <f>(COS((90+15)*((ATAN(1)*4)/180))-SIN($GE$6*((ATAN(1)*4)/180))*SIN('C'!$F39*((ATAN(1)*4)/180)))/COS($GE$6*((ATAN(1)*4)/180))/COS('C'!$F39*((ATAN(1)*4)/180))</f>
        <v>-0.11209124912971287</v>
      </c>
      <c r="GB35" s="89">
        <f t="shared" si="15"/>
        <v>100.12855165050455</v>
      </c>
      <c r="GC35" s="89">
        <f>(COS((90+18)*((ATAN(1)*4)/180))-SIN($GE$6*((ATAN(1)*4)/180))*SIN('C'!$F39*((ATAN(1)*4)/180)))/COS($GE$6*((ATAN(1)*4)/180))/COS('C'!$F39*((ATAN(1)*4)/180))</f>
        <v>-0.17585730222592813</v>
      </c>
      <c r="GD35" s="89">
        <f>('C'!E39+$GF$6/15+$EQ$4)</f>
        <v>12.407777777777778</v>
      </c>
      <c r="GE35" s="89">
        <f>XYZ!R$9</f>
        <v>34.31666666666667</v>
      </c>
      <c r="GF35" s="89">
        <f>XYZ!R$10</f>
        <v>-72.183333333333337</v>
      </c>
      <c r="GG35" s="89">
        <f>FM35-'برائے طلباء'!EX34</f>
        <v>0.49637734402644995</v>
      </c>
      <c r="GH35" s="89"/>
      <c r="GI35" s="89"/>
    </row>
    <row r="36" spans="1:191" ht="28.5" customHeight="1" x14ac:dyDescent="0.2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/>
      <c r="EH36" s="89"/>
      <c r="EI36" s="89"/>
      <c r="EJ36" s="89"/>
      <c r="EK36" s="89"/>
      <c r="EL36" s="89"/>
      <c r="EM36" s="89"/>
      <c r="EN36" s="89"/>
      <c r="EO36" s="89">
        <v>1</v>
      </c>
      <c r="EP36" s="89"/>
      <c r="EQ36" s="89"/>
      <c r="ER36" s="89"/>
      <c r="ES36" s="89"/>
      <c r="ET36" s="89"/>
      <c r="EU36" s="89"/>
      <c r="EV36" s="89"/>
      <c r="EW36" s="89"/>
      <c r="EX36" s="89"/>
      <c r="EY36" s="89"/>
      <c r="EZ36" s="89"/>
      <c r="FA36" s="89"/>
      <c r="FB36" s="89"/>
      <c r="FC36" s="89"/>
      <c r="FD36" s="89"/>
      <c r="FE36" s="89"/>
      <c r="FF36" s="89"/>
      <c r="FG36" s="89"/>
      <c r="FH36" s="89"/>
      <c r="FI36" s="89"/>
      <c r="FJ36" s="89"/>
      <c r="FK36" s="89"/>
      <c r="FL36" s="89"/>
      <c r="FM36" s="89">
        <f t="shared" si="7"/>
        <v>0.73590282065219226</v>
      </c>
      <c r="FN36" s="89">
        <f t="shared" si="8"/>
        <v>54.226047131395653</v>
      </c>
      <c r="FO36" s="89">
        <f>(COS((90-(ATAN(1/(1/TAN((90-ABS($GE$6-'C'!$F40))*(ATAN(1)*4/180))+2))*(180/(ATAN(1)*4))))*((ATAN(1)*4)/180))-SIN($GE$6*((ATAN(1)*4)/180))*SIN('C'!$F40*((ATAN(1)*4)/180)))/COS($GE$6*((ATAN(1)*4)/180))/COS('C'!$F40*((ATAN(1)*4)/180))</f>
        <v>0.58458889828800131</v>
      </c>
      <c r="FP36" s="89">
        <f t="shared" si="9"/>
        <v>43.488613350012635</v>
      </c>
      <c r="FQ36" s="89">
        <f>(COS((90-(ATAN(1/(1/TAN((90-ABS($GE$6-'C'!$F40))*(ATAN(1)*4/180))+1))*(180/(ATAN(1)*4))))*((ATAN(1)*4)/180))-SIN($GE$6*((ATAN(1)*4)/180))*SIN('C'!$F40*((ATAN(1)*4)/180)))/COS($GE$6*((ATAN(1)*4)/180))/COS('C'!$F40*((ATAN(1)*4)/180))</f>
        <v>0.72551115651208087</v>
      </c>
      <c r="FR36" s="89">
        <f t="shared" si="19"/>
        <v>0.51915740740740735</v>
      </c>
      <c r="FS36" s="89">
        <f t="shared" si="10"/>
        <v>75.875300845416916</v>
      </c>
      <c r="FT36" s="89">
        <f>(COS((90-1.4)*((ATAN(1)*4)/180))-SIN($GE$6*((ATAN(1)*4)/180))*SIN('C'!$F40*((ATAN(1)*4)/180)))/COS($GE$6*((ATAN(1)*4)/180))/COS('C'!$F40*((ATAN(1)*4)/180))</f>
        <v>0.24403308308840779</v>
      </c>
      <c r="FU36" s="89">
        <f t="shared" si="11"/>
        <v>78.778348768122584</v>
      </c>
      <c r="FV36" s="89">
        <f>(COS((90+0.833+اندراج!$A$2)*((ATAN(1)*4)/180))-SIN($GE$6*((ATAN(1)*4)/180))*SIN('C'!$F40*((ATAN(1)*4)/180)))/COS($GE$6*((ATAN(1)*4)/180))/COS('C'!$F40*((ATAN(1)*4)/180))</f>
        <v>0.19460502585993661</v>
      </c>
      <c r="FW36" s="89">
        <f t="shared" si="12"/>
        <v>0.24661055957508138</v>
      </c>
      <c r="FX36" s="89">
        <f t="shared" si="13"/>
        <v>92.903906629222732</v>
      </c>
      <c r="FY36" s="89">
        <f>(COS((90+12)*((ATAN(1)*4)/180))-SIN($GE$6*((ATAN(1)*4)/180))*SIN('C'!$F40*((ATAN(1)*4)/180)))/COS($GE$6*((ATAN(1)*4)/180))/COS('C'!$F40*((ATAN(1)*4)/180))</f>
        <v>-5.0661036182884728E-2</v>
      </c>
      <c r="FZ36" s="89">
        <f t="shared" si="14"/>
        <v>96.616865219637347</v>
      </c>
      <c r="GA36" s="89">
        <f>(COS((90+15)*((ATAN(1)*4)/180))-SIN($GE$6*((ATAN(1)*4)/180))*SIN('C'!$F40*((ATAN(1)*4)/180)))/COS($GE$6*((ATAN(1)*4)/180))/COS('C'!$F40*((ATAN(1)*4)/180))</f>
        <v>-0.1152295483706966</v>
      </c>
      <c r="GB36" s="89">
        <f t="shared" si="15"/>
        <v>100.30559456674972</v>
      </c>
      <c r="GC36" s="89">
        <f>(COS((90+18)*((ATAN(1)*4)/180))-SIN($GE$6*((ATAN(1)*4)/180))*SIN('C'!$F40*((ATAN(1)*4)/180)))/COS($GE$6*((ATAN(1)*4)/180))/COS('C'!$F40*((ATAN(1)*4)/180))</f>
        <v>-0.17889828435075614</v>
      </c>
      <c r="GD36" s="89">
        <f>('C'!E40+$GF$6/15+$EQ$4)</f>
        <v>12.409777777777776</v>
      </c>
      <c r="GE36" s="89">
        <f>XYZ!R$9</f>
        <v>34.31666666666667</v>
      </c>
      <c r="GF36" s="89">
        <f>XYZ!R$10</f>
        <v>-72.183333333333337</v>
      </c>
      <c r="GG36" s="89">
        <f>FM36-'برائے طلباء'!EX35</f>
        <v>0.49745539815242301</v>
      </c>
      <c r="GH36" s="89"/>
      <c r="GI36" s="89"/>
    </row>
    <row r="37" spans="1:191" ht="28.5" customHeight="1" x14ac:dyDescent="0.2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  <c r="EA37" s="89"/>
      <c r="EB37" s="89"/>
      <c r="EC37" s="89"/>
      <c r="ED37" s="89"/>
      <c r="EE37" s="89"/>
      <c r="EF37" s="89"/>
      <c r="EG37" s="89"/>
      <c r="EH37" s="89"/>
      <c r="EI37" s="89"/>
      <c r="EJ37" s="89"/>
      <c r="EK37" s="89"/>
      <c r="EL37" s="89"/>
      <c r="EM37" s="89"/>
      <c r="EN37" s="89"/>
      <c r="EO37" s="89"/>
      <c r="EP37" s="89"/>
      <c r="EQ37" s="89"/>
      <c r="ER37" s="89"/>
      <c r="ES37" s="89"/>
      <c r="ET37" s="89"/>
      <c r="EU37" s="89"/>
      <c r="EV37" s="89"/>
      <c r="EW37" s="89"/>
      <c r="EX37" s="89"/>
      <c r="EY37" s="89"/>
      <c r="EZ37" s="89"/>
      <c r="FA37" s="89"/>
      <c r="FB37" s="89"/>
      <c r="FC37" s="89"/>
      <c r="FD37" s="89"/>
      <c r="FE37" s="89"/>
      <c r="FF37" s="89"/>
      <c r="FG37" s="89"/>
      <c r="FH37" s="89"/>
      <c r="FI37" s="89"/>
      <c r="FJ37" s="89"/>
      <c r="FK37" s="89"/>
      <c r="FL37" s="89"/>
      <c r="FM37" s="89"/>
      <c r="FN37" s="89"/>
      <c r="FO37" s="89"/>
      <c r="FP37" s="89"/>
      <c r="FQ37" s="89"/>
      <c r="FR37" s="89"/>
      <c r="FS37" s="89"/>
      <c r="FT37" s="89"/>
      <c r="FU37" s="89"/>
      <c r="FV37" s="89"/>
      <c r="FW37" s="89"/>
      <c r="FX37" s="89"/>
      <c r="FY37" s="89"/>
      <c r="FZ37" s="89"/>
      <c r="GA37" s="89"/>
      <c r="GB37" s="89"/>
      <c r="GC37" s="89"/>
      <c r="GD37" s="89"/>
      <c r="GE37" s="89"/>
      <c r="GF37" s="89"/>
      <c r="GG37" s="89"/>
      <c r="GH37" s="89"/>
      <c r="GI37" s="89"/>
    </row>
    <row r="38" spans="1:191" ht="28.5" customHeight="1" x14ac:dyDescent="0.2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  <c r="EA38" s="89"/>
      <c r="EB38" s="89"/>
      <c r="EC38" s="89"/>
      <c r="ED38" s="89"/>
      <c r="EE38" s="89"/>
      <c r="EF38" s="89"/>
      <c r="EG38" s="89"/>
      <c r="EH38" s="89"/>
      <c r="EI38" s="89"/>
      <c r="EJ38" s="89"/>
      <c r="EK38" s="89"/>
      <c r="EL38" s="89"/>
      <c r="EM38" s="89"/>
      <c r="EN38" s="89"/>
      <c r="EO38" s="89"/>
      <c r="EP38" s="89"/>
      <c r="EQ38" s="89"/>
      <c r="ER38" s="89"/>
      <c r="ES38" s="89"/>
      <c r="ET38" s="89"/>
      <c r="EU38" s="89"/>
      <c r="EV38" s="89"/>
      <c r="EW38" s="89"/>
      <c r="EX38" s="89"/>
      <c r="EY38" s="89"/>
      <c r="EZ38" s="89"/>
      <c r="FA38" s="89"/>
      <c r="FB38" s="89"/>
      <c r="FC38" s="89"/>
      <c r="FD38" s="89"/>
      <c r="FE38" s="89"/>
      <c r="FF38" s="89"/>
      <c r="FG38" s="89"/>
      <c r="FH38" s="89"/>
      <c r="FI38" s="89"/>
      <c r="FJ38" s="89"/>
      <c r="FK38" s="89"/>
      <c r="FL38" s="89"/>
      <c r="FM38" s="89"/>
      <c r="FN38" s="89"/>
      <c r="FO38" s="89"/>
      <c r="FP38" s="89"/>
      <c r="FQ38" s="89"/>
      <c r="FR38" s="89"/>
      <c r="FS38" s="89"/>
      <c r="FT38" s="89"/>
      <c r="FU38" s="89"/>
      <c r="FV38" s="89"/>
      <c r="FW38" s="89"/>
      <c r="FX38" s="89"/>
      <c r="FY38" s="89"/>
      <c r="FZ38" s="89"/>
      <c r="GA38" s="89"/>
      <c r="GB38" s="89"/>
      <c r="GC38" s="89"/>
      <c r="GD38" s="89"/>
      <c r="GE38" s="89"/>
      <c r="GF38" s="89"/>
      <c r="GG38" s="89"/>
      <c r="GH38" s="89"/>
      <c r="GI38" s="89"/>
    </row>
    <row r="39" spans="1:191" ht="28.5" customHeight="1" x14ac:dyDescent="0.2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</row>
    <row r="40" spans="1:191" ht="28.5" customHeight="1" x14ac:dyDescent="0.2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  <c r="EA40" s="89"/>
      <c r="EB40" s="89"/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  <c r="EQ40" s="89"/>
      <c r="ER40" s="89"/>
      <c r="ES40" s="89"/>
      <c r="ET40" s="89"/>
      <c r="EU40" s="89"/>
      <c r="EV40" s="89"/>
      <c r="EW40" s="89"/>
      <c r="EX40" s="89"/>
      <c r="EY40" s="89"/>
      <c r="EZ40" s="89"/>
      <c r="FA40" s="89"/>
      <c r="FB40" s="89"/>
      <c r="FC40" s="89"/>
      <c r="FD40" s="89"/>
      <c r="FE40" s="89"/>
      <c r="FF40" s="89"/>
      <c r="FG40" s="89"/>
      <c r="FH40" s="89"/>
      <c r="FI40" s="89"/>
      <c r="FJ40" s="89"/>
      <c r="FK40" s="89"/>
      <c r="FL40" s="89"/>
      <c r="FM40" s="89"/>
      <c r="FN40" s="89"/>
      <c r="FO40" s="89"/>
      <c r="FP40" s="89"/>
      <c r="FQ40" s="89"/>
      <c r="FR40" s="89"/>
      <c r="FS40" s="89"/>
      <c r="FT40" s="89"/>
      <c r="FU40" s="89"/>
      <c r="FV40" s="89"/>
      <c r="FW40" s="89"/>
      <c r="FX40" s="89"/>
      <c r="FY40" s="89"/>
      <c r="FZ40" s="89"/>
      <c r="GA40" s="89"/>
      <c r="GB40" s="89"/>
      <c r="GC40" s="89"/>
      <c r="GD40" s="89"/>
      <c r="GE40" s="89"/>
      <c r="GF40" s="89"/>
      <c r="GG40" s="89"/>
      <c r="GH40" s="89"/>
      <c r="GI40" s="89"/>
    </row>
    <row r="41" spans="1:191" ht="28.5" customHeight="1" x14ac:dyDescent="0.2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  <c r="EA41" s="89"/>
      <c r="EB41" s="89"/>
      <c r="EC41" s="89"/>
      <c r="ED41" s="89"/>
      <c r="EE41" s="89"/>
      <c r="EF41" s="89"/>
      <c r="EG41" s="89"/>
      <c r="EH41" s="89"/>
      <c r="EI41" s="89"/>
      <c r="EJ41" s="89"/>
      <c r="EK41" s="89"/>
      <c r="EL41" s="89"/>
      <c r="EM41" s="89"/>
      <c r="EN41" s="89"/>
      <c r="EO41" s="89"/>
      <c r="EP41" s="89"/>
      <c r="EQ41" s="89"/>
      <c r="ER41" s="89"/>
      <c r="ES41" s="89"/>
      <c r="ET41" s="89"/>
      <c r="EU41" s="89"/>
      <c r="EV41" s="89"/>
      <c r="EW41" s="89"/>
      <c r="EX41" s="89"/>
      <c r="EY41" s="89"/>
      <c r="EZ41" s="89"/>
      <c r="FA41" s="89"/>
      <c r="FB41" s="89"/>
      <c r="FC41" s="89"/>
      <c r="FD41" s="89"/>
      <c r="FE41" s="89"/>
      <c r="FF41" s="89"/>
      <c r="FG41" s="89"/>
      <c r="FH41" s="89"/>
      <c r="FI41" s="89"/>
      <c r="FJ41" s="89"/>
      <c r="FK41" s="89"/>
      <c r="FL41" s="89"/>
      <c r="FM41" s="89"/>
      <c r="FN41" s="89"/>
      <c r="FO41" s="89"/>
      <c r="FP41" s="89"/>
      <c r="FQ41" s="89"/>
      <c r="FR41" s="89"/>
      <c r="FS41" s="89"/>
      <c r="FT41" s="89"/>
      <c r="FU41" s="89"/>
      <c r="FV41" s="89"/>
      <c r="FW41" s="89"/>
      <c r="FX41" s="89"/>
      <c r="FY41" s="89"/>
      <c r="FZ41" s="89"/>
      <c r="GA41" s="89"/>
      <c r="GB41" s="89"/>
      <c r="GC41" s="89"/>
      <c r="GD41" s="89"/>
      <c r="GE41" s="89"/>
      <c r="GF41" s="89"/>
      <c r="GG41" s="89"/>
      <c r="GH41" s="89"/>
      <c r="GI41" s="89"/>
    </row>
    <row r="42" spans="1:191" ht="28.5" customHeight="1" x14ac:dyDescent="0.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/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  <c r="EQ42" s="89"/>
      <c r="ER42" s="89"/>
      <c r="ES42" s="89"/>
      <c r="ET42" s="89"/>
      <c r="EU42" s="89"/>
      <c r="EV42" s="89"/>
      <c r="EW42" s="89"/>
      <c r="EX42" s="89"/>
      <c r="EY42" s="89"/>
      <c r="EZ42" s="89"/>
      <c r="FA42" s="89"/>
      <c r="FB42" s="89"/>
      <c r="FC42" s="89"/>
      <c r="FD42" s="89"/>
      <c r="FE42" s="89"/>
      <c r="FF42" s="89"/>
      <c r="FG42" s="89"/>
      <c r="FH42" s="89"/>
      <c r="FI42" s="89"/>
      <c r="FJ42" s="89"/>
      <c r="FK42" s="89"/>
      <c r="FL42" s="89"/>
      <c r="FM42" s="89"/>
      <c r="FN42" s="89"/>
      <c r="FO42" s="89"/>
      <c r="FP42" s="89"/>
      <c r="FQ42" s="89"/>
      <c r="FR42" s="89"/>
      <c r="FS42" s="89"/>
      <c r="FT42" s="89"/>
      <c r="FU42" s="89"/>
      <c r="FV42" s="89"/>
      <c r="FW42" s="89"/>
      <c r="FX42" s="89"/>
      <c r="FY42" s="89"/>
      <c r="FZ42" s="89"/>
      <c r="GA42" s="89"/>
      <c r="GB42" s="89"/>
      <c r="GC42" s="89"/>
      <c r="GD42" s="89"/>
      <c r="GE42" s="89"/>
      <c r="GF42" s="89"/>
      <c r="GG42" s="89"/>
      <c r="GH42" s="89"/>
      <c r="GI42" s="89"/>
    </row>
    <row r="43" spans="1:191" ht="28.5" customHeight="1" x14ac:dyDescent="0.2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</row>
    <row r="44" spans="1:191" ht="28.5" customHeight="1" x14ac:dyDescent="0.2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  <c r="DZ44" s="89"/>
      <c r="EA44" s="89"/>
      <c r="EB44" s="89"/>
      <c r="EC44" s="89"/>
      <c r="ED44" s="89"/>
      <c r="EE44" s="89"/>
      <c r="EF44" s="89"/>
      <c r="EG44" s="89"/>
      <c r="EH44" s="89"/>
      <c r="EI44" s="89"/>
      <c r="EJ44" s="89"/>
      <c r="EK44" s="89"/>
      <c r="EL44" s="89"/>
      <c r="EM44" s="89"/>
      <c r="EN44" s="89"/>
      <c r="EO44" s="89"/>
      <c r="EP44" s="89"/>
      <c r="EQ44" s="89"/>
      <c r="ER44" s="89"/>
      <c r="ES44" s="89"/>
      <c r="ET44" s="89"/>
      <c r="EU44" s="89"/>
      <c r="EV44" s="89"/>
      <c r="EW44" s="89"/>
      <c r="EX44" s="89"/>
      <c r="EY44" s="89"/>
      <c r="EZ44" s="89"/>
      <c r="FA44" s="89"/>
      <c r="FB44" s="89"/>
      <c r="FC44" s="89"/>
      <c r="FD44" s="89"/>
      <c r="FE44" s="89"/>
      <c r="FF44" s="89"/>
      <c r="FG44" s="89"/>
      <c r="FH44" s="89"/>
      <c r="FI44" s="89"/>
      <c r="FJ44" s="89"/>
      <c r="FK44" s="89"/>
      <c r="FL44" s="89"/>
      <c r="FM44" s="89"/>
      <c r="FN44" s="89"/>
      <c r="FO44" s="89"/>
      <c r="FP44" s="89"/>
      <c r="FQ44" s="89"/>
      <c r="FR44" s="89"/>
      <c r="FS44" s="89"/>
      <c r="FT44" s="89"/>
      <c r="FU44" s="89"/>
      <c r="FV44" s="89"/>
      <c r="FW44" s="89"/>
      <c r="FX44" s="89"/>
      <c r="FY44" s="89"/>
      <c r="FZ44" s="89"/>
      <c r="GA44" s="89"/>
      <c r="GB44" s="89"/>
      <c r="GC44" s="89"/>
      <c r="GD44" s="89"/>
      <c r="GE44" s="89"/>
      <c r="GF44" s="89"/>
      <c r="GG44" s="89"/>
      <c r="GH44" s="89"/>
      <c r="GI44" s="89"/>
    </row>
    <row r="45" spans="1:191" ht="28.5" customHeight="1" x14ac:dyDescent="0.2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  <c r="DZ45" s="89"/>
      <c r="EA45" s="89"/>
      <c r="EB45" s="89"/>
      <c r="EC45" s="89"/>
      <c r="ED45" s="89"/>
      <c r="EE45" s="89"/>
      <c r="EF45" s="89"/>
      <c r="EG45" s="89"/>
      <c r="EH45" s="89"/>
      <c r="EI45" s="89"/>
      <c r="EJ45" s="89"/>
      <c r="EK45" s="89"/>
      <c r="EL45" s="89"/>
      <c r="EM45" s="89"/>
      <c r="EN45" s="89"/>
      <c r="EO45" s="89"/>
      <c r="EP45" s="89"/>
      <c r="EQ45" s="89"/>
      <c r="ER45" s="89"/>
      <c r="ES45" s="89"/>
      <c r="ET45" s="89"/>
      <c r="EU45" s="89"/>
      <c r="EV45" s="89"/>
      <c r="EW45" s="89"/>
      <c r="EX45" s="89"/>
      <c r="EY45" s="89"/>
      <c r="EZ45" s="89"/>
      <c r="FA45" s="89"/>
      <c r="FB45" s="89"/>
      <c r="FC45" s="89"/>
      <c r="FD45" s="89"/>
      <c r="FE45" s="89"/>
      <c r="FF45" s="89"/>
      <c r="FG45" s="89"/>
      <c r="FH45" s="89"/>
      <c r="FI45" s="89"/>
      <c r="FJ45" s="89"/>
      <c r="FK45" s="89"/>
      <c r="FL45" s="89"/>
      <c r="FM45" s="89"/>
      <c r="FN45" s="89"/>
      <c r="FO45" s="89"/>
      <c r="FP45" s="89"/>
      <c r="FQ45" s="89"/>
      <c r="FR45" s="89"/>
      <c r="FS45" s="89"/>
      <c r="FT45" s="89"/>
      <c r="FU45" s="89"/>
      <c r="FV45" s="89"/>
      <c r="FW45" s="89"/>
      <c r="FX45" s="89"/>
      <c r="FY45" s="89"/>
      <c r="FZ45" s="89"/>
      <c r="GA45" s="89"/>
      <c r="GB45" s="89"/>
      <c r="GC45" s="89"/>
      <c r="GD45" s="89"/>
      <c r="GE45" s="89"/>
      <c r="GF45" s="89"/>
      <c r="GG45" s="89"/>
      <c r="GH45" s="89"/>
      <c r="GI45" s="89"/>
    </row>
    <row r="46" spans="1:191" ht="28.5" customHeight="1" x14ac:dyDescent="0.2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A46" s="89"/>
      <c r="EB46" s="89"/>
      <c r="EC46" s="89"/>
      <c r="ED46" s="89"/>
      <c r="EE46" s="89"/>
      <c r="EF46" s="89"/>
      <c r="EG46" s="89"/>
      <c r="EH46" s="89"/>
      <c r="EI46" s="89"/>
      <c r="EJ46" s="89"/>
      <c r="EK46" s="89"/>
      <c r="EL46" s="89"/>
      <c r="EM46" s="89"/>
      <c r="EN46" s="89"/>
      <c r="EO46" s="89"/>
      <c r="EP46" s="89"/>
      <c r="EQ46" s="89"/>
      <c r="ER46" s="89"/>
      <c r="ES46" s="89"/>
      <c r="ET46" s="89"/>
      <c r="EU46" s="89"/>
      <c r="EV46" s="89"/>
      <c r="EW46" s="89"/>
      <c r="EX46" s="89"/>
      <c r="EY46" s="89"/>
      <c r="EZ46" s="89"/>
      <c r="FA46" s="89"/>
      <c r="FB46" s="89"/>
      <c r="FC46" s="89"/>
      <c r="FD46" s="89"/>
      <c r="FE46" s="89"/>
      <c r="FF46" s="89"/>
      <c r="FG46" s="89"/>
      <c r="FH46" s="89"/>
      <c r="FI46" s="89"/>
      <c r="FJ46" s="89"/>
      <c r="FK46" s="89">
        <v>100</v>
      </c>
      <c r="FL46" s="89" t="s">
        <v>8268</v>
      </c>
      <c r="FM46" s="89"/>
      <c r="FN46" s="89"/>
      <c r="FO46" s="89"/>
      <c r="FP46" s="89"/>
      <c r="FQ46" s="89"/>
      <c r="FR46" s="89"/>
      <c r="FS46" s="89"/>
      <c r="FT46" s="89"/>
      <c r="FU46" s="89"/>
      <c r="FV46" s="89"/>
      <c r="FW46" s="89"/>
      <c r="FX46" s="89"/>
      <c r="FY46" s="89"/>
      <c r="FZ46" s="89"/>
      <c r="GA46" s="89"/>
      <c r="GB46" s="89"/>
      <c r="GC46" s="89"/>
      <c r="GD46" s="89"/>
      <c r="GE46" s="89"/>
      <c r="GF46" s="89"/>
      <c r="GG46" s="89"/>
      <c r="GH46" s="89"/>
      <c r="GI46" s="89"/>
    </row>
    <row r="47" spans="1:191" ht="28.5" customHeight="1" x14ac:dyDescent="0.2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  <c r="DZ47" s="89"/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 t="s">
        <v>2</v>
      </c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 t="s">
        <v>8197</v>
      </c>
      <c r="FL47" s="91" t="s">
        <v>8236</v>
      </c>
      <c r="FM47" s="89"/>
      <c r="FN47" s="89"/>
      <c r="FO47" s="89"/>
      <c r="FP47" s="89"/>
      <c r="FQ47" s="89"/>
      <c r="FR47" s="89" t="s">
        <v>2</v>
      </c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 t="s">
        <v>8195</v>
      </c>
      <c r="GH47" s="89"/>
      <c r="GI47" s="89"/>
    </row>
    <row r="48" spans="1:191" ht="28.5" customHeight="1" x14ac:dyDescent="0.2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/>
      <c r="ED48" s="89"/>
      <c r="EE48" s="89"/>
      <c r="EF48" s="89"/>
      <c r="EG48" s="89"/>
      <c r="EH48" s="89"/>
      <c r="EI48" s="89"/>
      <c r="EJ48" s="89"/>
      <c r="EK48" s="89"/>
      <c r="EL48" s="89"/>
      <c r="EM48" s="89"/>
      <c r="EN48" s="89"/>
      <c r="EO48" s="89"/>
      <c r="EP48" s="89"/>
      <c r="EQ48" s="89" t="s">
        <v>8269</v>
      </c>
      <c r="ER48" s="89" t="s">
        <v>8269</v>
      </c>
      <c r="ES48" s="89"/>
      <c r="ET48" s="89"/>
      <c r="EU48" s="89"/>
      <c r="EV48" s="89" t="s">
        <v>8247</v>
      </c>
      <c r="EW48" s="89"/>
      <c r="EX48" s="89"/>
      <c r="EY48" s="89"/>
      <c r="EZ48" s="89"/>
      <c r="FA48" s="89"/>
      <c r="FB48" s="89"/>
      <c r="FC48" s="89">
        <v>3</v>
      </c>
      <c r="FD48" s="89">
        <v>4</v>
      </c>
      <c r="FE48" s="89">
        <v>6</v>
      </c>
      <c r="FF48" s="89">
        <v>7</v>
      </c>
      <c r="FG48" s="89"/>
      <c r="FH48" s="89">
        <v>2</v>
      </c>
      <c r="FI48" s="89"/>
      <c r="FJ48" s="89"/>
      <c r="FK48" s="89" t="s">
        <v>8248</v>
      </c>
      <c r="FL48" s="91"/>
      <c r="FM48" s="89" t="s">
        <v>8269</v>
      </c>
      <c r="FN48" s="89" t="s">
        <v>8269</v>
      </c>
      <c r="FO48" s="89"/>
      <c r="FP48" s="89"/>
      <c r="FQ48" s="89"/>
      <c r="FR48" s="89" t="s">
        <v>8247</v>
      </c>
      <c r="FS48" s="89"/>
      <c r="FT48" s="89"/>
      <c r="FU48" s="89"/>
      <c r="FV48" s="89"/>
      <c r="FW48" s="89">
        <v>2</v>
      </c>
      <c r="FX48" s="89"/>
      <c r="FY48" s="89"/>
      <c r="FZ48" s="89">
        <v>3</v>
      </c>
      <c r="GA48" s="89">
        <v>4</v>
      </c>
      <c r="GB48" s="89">
        <v>6</v>
      </c>
      <c r="GC48" s="89">
        <v>7</v>
      </c>
      <c r="GD48" s="89"/>
      <c r="GE48" s="89"/>
      <c r="GF48" s="89"/>
      <c r="GG48" s="89" t="s">
        <v>8248</v>
      </c>
      <c r="GH48" s="89"/>
      <c r="GI48" s="89"/>
    </row>
    <row r="49" spans="1:191" ht="28.5" customHeight="1" x14ac:dyDescent="0.2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  <c r="DZ49" s="89"/>
      <c r="EA49" s="89"/>
      <c r="EB49" s="89"/>
      <c r="EC49" s="89"/>
      <c r="ED49" s="89"/>
      <c r="EE49" s="89"/>
      <c r="EF49" s="89"/>
      <c r="EG49" s="89"/>
      <c r="EH49" s="89"/>
      <c r="EI49" s="89"/>
      <c r="EJ49" s="89"/>
      <c r="EK49" s="89"/>
      <c r="EL49" s="89"/>
      <c r="EM49" s="89"/>
      <c r="EN49" s="89"/>
      <c r="EO49" s="89"/>
      <c r="EP49" s="89"/>
      <c r="EQ49" s="89"/>
      <c r="ER49" s="89"/>
      <c r="ES49" s="89"/>
      <c r="ET49" s="89"/>
      <c r="EU49" s="89"/>
      <c r="EV49" s="89" t="s">
        <v>8249</v>
      </c>
      <c r="EW49" s="89"/>
      <c r="EX49" s="89"/>
      <c r="EY49" s="89"/>
      <c r="EZ49" s="89"/>
      <c r="FA49" s="89"/>
      <c r="FB49" s="89" t="s">
        <v>8251</v>
      </c>
      <c r="FC49" s="89"/>
      <c r="FD49" s="89"/>
      <c r="FE49" s="89"/>
      <c r="FF49" s="89"/>
      <c r="FG49" s="89"/>
      <c r="FH49" s="89" t="s">
        <v>8254</v>
      </c>
      <c r="FI49" s="89"/>
      <c r="FJ49" s="89"/>
      <c r="FK49" s="89" t="s">
        <v>8255</v>
      </c>
      <c r="FL49" s="91"/>
      <c r="FM49" s="89"/>
      <c r="FN49" s="89"/>
      <c r="FO49" s="89"/>
      <c r="FP49" s="89"/>
      <c r="FQ49" s="89"/>
      <c r="FR49" s="89" t="s">
        <v>8249</v>
      </c>
      <c r="FS49" s="89"/>
      <c r="FT49" s="89"/>
      <c r="FU49" s="89"/>
      <c r="FV49" s="89"/>
      <c r="FW49" s="89" t="s">
        <v>8254</v>
      </c>
      <c r="FX49" s="89" t="s">
        <v>8251</v>
      </c>
      <c r="FY49" s="89"/>
      <c r="FZ49" s="89" t="s">
        <v>8252</v>
      </c>
      <c r="GA49" s="89"/>
      <c r="GB49" s="89" t="s">
        <v>8253</v>
      </c>
      <c r="GC49" s="89"/>
      <c r="GD49" s="89"/>
      <c r="GE49" s="89"/>
      <c r="GF49" s="89"/>
      <c r="GG49" s="89" t="s">
        <v>8255</v>
      </c>
      <c r="GH49" s="89"/>
      <c r="GI49" s="89"/>
    </row>
    <row r="50" spans="1:191" ht="28.5" customHeight="1" x14ac:dyDescent="0.2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  <c r="EO50" s="89"/>
      <c r="EP50" s="89"/>
      <c r="EQ50" s="91" t="s">
        <v>8257</v>
      </c>
      <c r="ER50" s="91" t="s">
        <v>8258</v>
      </c>
      <c r="ES50" s="91" t="s">
        <v>8259</v>
      </c>
      <c r="ET50" s="91" t="s">
        <v>8258</v>
      </c>
      <c r="EU50" s="91" t="s">
        <v>8259</v>
      </c>
      <c r="EV50" s="91" t="s">
        <v>8260</v>
      </c>
      <c r="EW50" s="91" t="s">
        <v>8258</v>
      </c>
      <c r="EX50" s="91" t="s">
        <v>8259</v>
      </c>
      <c r="EY50" s="91" t="s">
        <v>8258</v>
      </c>
      <c r="EZ50" s="91" t="s">
        <v>8259</v>
      </c>
      <c r="FA50" s="91" t="s">
        <v>8250</v>
      </c>
      <c r="FB50" s="91" t="s">
        <v>8261</v>
      </c>
      <c r="FC50" s="91" t="s">
        <v>8120</v>
      </c>
      <c r="FD50" s="91" t="s">
        <v>8262</v>
      </c>
      <c r="FE50" s="91" t="s">
        <v>8119</v>
      </c>
      <c r="FF50" s="91" t="s">
        <v>8263</v>
      </c>
      <c r="FG50" s="91" t="s">
        <v>8123</v>
      </c>
      <c r="FH50" s="91" t="s">
        <v>8264</v>
      </c>
      <c r="FI50" s="91" t="s">
        <v>8265</v>
      </c>
      <c r="FJ50" s="91" t="s">
        <v>8266</v>
      </c>
      <c r="FK50" s="91" t="s">
        <v>8267</v>
      </c>
      <c r="FL50" s="89"/>
      <c r="FM50" s="91" t="s">
        <v>8257</v>
      </c>
      <c r="FN50" s="91" t="s">
        <v>8258</v>
      </c>
      <c r="FO50" s="91" t="s">
        <v>8259</v>
      </c>
      <c r="FP50" s="91" t="s">
        <v>8258</v>
      </c>
      <c r="FQ50" s="91" t="s">
        <v>8259</v>
      </c>
      <c r="FR50" s="91" t="s">
        <v>8260</v>
      </c>
      <c r="FS50" s="91" t="s">
        <v>8258</v>
      </c>
      <c r="FT50" s="91" t="s">
        <v>8259</v>
      </c>
      <c r="FU50" s="91" t="s">
        <v>8258</v>
      </c>
      <c r="FV50" s="91" t="s">
        <v>8259</v>
      </c>
      <c r="FW50" s="91" t="s">
        <v>8264</v>
      </c>
      <c r="FX50" s="91" t="s">
        <v>8250</v>
      </c>
      <c r="FY50" s="91" t="s">
        <v>8261</v>
      </c>
      <c r="FZ50" s="91" t="s">
        <v>8120</v>
      </c>
      <c r="GA50" s="91" t="s">
        <v>8262</v>
      </c>
      <c r="GB50" s="91" t="s">
        <v>8119</v>
      </c>
      <c r="GC50" s="91" t="s">
        <v>8263</v>
      </c>
      <c r="GD50" s="91" t="s">
        <v>8123</v>
      </c>
      <c r="GE50" s="91" t="s">
        <v>8265</v>
      </c>
      <c r="GF50" s="91" t="s">
        <v>8266</v>
      </c>
      <c r="GG50" s="91" t="s">
        <v>8267</v>
      </c>
      <c r="GH50" s="89"/>
      <c r="GI50" s="89"/>
    </row>
    <row r="51" spans="1:191" ht="28.5" customHeight="1" x14ac:dyDescent="0.2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  <c r="EO51" s="89"/>
      <c r="EP51" s="89"/>
      <c r="EQ51" s="89">
        <f t="shared" ref="EQ51:EQ80" si="20">(IF(AND($EY51&lt;180),$FG51+($EY51/15),0))/24</f>
        <v>0.77223422830425814</v>
      </c>
      <c r="ER51" s="89">
        <f t="shared" ref="ER51:ER80" si="21">IF(AND($ES51&lt;1,$ES51&gt;-1),ACOS($ES51)*(180/(ATAN(1)*4)),180)</f>
        <v>67.376429336857171</v>
      </c>
      <c r="ES51" s="89">
        <f>(COS((90-(ATAN(1/(1/TAN((90-ABS($GE$6-'C'!$F103))*(ATAN(1)*4/180))+2))*(180/(ATAN(1)*4))))*((ATAN(1)*4)/180))-SIN($GE$6*((ATAN(1)*4)/180))*SIN('C'!$F103*((ATAN(1)*4)/180)))/COS($GE$6*((ATAN(1)*4)/180))/COS('C'!$F103*((ATAN(1)*4)/180))</f>
        <v>0.38467508559214075</v>
      </c>
      <c r="ET51" s="89">
        <f t="shared" ref="ET51:ET80" si="22">IF(AND($EU51&lt;1,$EU51&gt;-1),ACOS($EU51)*(180/(ATAN(1)*4)),180)</f>
        <v>53.345038936913198</v>
      </c>
      <c r="EU51" s="89">
        <f>(COS((90-(ATAN(1/(1/TAN((90-ABS($GE$6-'C'!$F103))*(ATAN(1)*4/180))+1))*(180/(ATAN(1)*4))))*((ATAN(1)*4)/180))-SIN($GE$6*((ATAN(1)*4)/180))*SIN('C'!$F103*((ATAN(1)*4)/180)))/COS($GE$6*((ATAN(1)*4)/180))/COS('C'!$F103*((ATAN(1)*4)/180))</f>
        <v>0.59699470441170455</v>
      </c>
      <c r="EV51" s="89">
        <f t="shared" ref="EV51:EV80" si="23">(FG51+3/60)/24</f>
        <v>0.51257407407407418</v>
      </c>
      <c r="EW51" s="89">
        <f t="shared" ref="EW51:EW80" si="24">IF(AND($EX51&lt;1,$EX51&gt;-1),ACOS($EX51)*(180/(ATAN(1)*4)),180)</f>
        <v>91.511493398000511</v>
      </c>
      <c r="EX51" s="89">
        <f>(COS((90-1.4)*((ATAN(1)*4)/180))-SIN($GE$6*((ATAN(1)*4)/180))*SIN('C'!$F103*((ATAN(1)*4)/180)))/COS($GE$6*((ATAN(1)*4)/180))/COS('C'!$F103*((ATAN(1)*4)/180))</f>
        <v>-2.6377476677406496E-2</v>
      </c>
      <c r="EY51" s="89">
        <f t="shared" ref="EY51:EY80" si="25">IF(AND($EZ51&lt;1,$EZ51&gt;-1),ACOS($EZ51)*(180/(ATAN(1)*4)),180)</f>
        <v>94.227655522866243</v>
      </c>
      <c r="EZ51" s="89">
        <f>(COS((90+0.833+اندراج!$A$2)*((ATAN(1)*4)/180))-SIN($GE$6*((ATAN(1)*4)/180))*SIN('C'!$F103*((ATAN(1)*4)/180)))/COS($GE$6*((ATAN(1)*4)/180))/COS('C'!$F103*((ATAN(1)*4)/180))</f>
        <v>-7.3719572259855329E-2</v>
      </c>
      <c r="FA51" s="89">
        <f t="shared" ref="FA51:FA80" si="26">IF(AND($FB51&lt;1,$FB51&gt;-1),ACOS($FB51)*(180/(ATAN(1)*4)),180)</f>
        <v>107.97698380232534</v>
      </c>
      <c r="FB51" s="89">
        <f>(COS((90+12)*((ATAN(1)*4)/180))-SIN($GE$6*((ATAN(1)*4)/180))*SIN('C'!$F103*((ATAN(1)*4)/180)))/COS($GE$6*((ATAN(1)*4)/180))/COS('C'!$F103*((ATAN(1)*4)/180))</f>
        <v>-0.30863492203155884</v>
      </c>
      <c r="FC51" s="89">
        <f t="shared" ref="FC51:FC80" si="27">IF(AND($FD51&lt;1,$FD51&gt;-1),ACOS($FD51)*(180/(ATAN(1)*4)),180)</f>
        <v>111.74513159265975</v>
      </c>
      <c r="FD51" s="89">
        <f>(COS((90+15)*((ATAN(1)*4)/180))-SIN($GE$6*((ATAN(1)*4)/180))*SIN('C'!$F103*((ATAN(1)*4)/180)))/COS($GE$6*((ATAN(1)*4)/180))/COS('C'!$F103*((ATAN(1)*4)/180))</f>
        <v>-0.37047851546842864</v>
      </c>
      <c r="FE51" s="89">
        <f t="shared" ref="FE51:FE80" si="28">IF(AND($FF51&lt;1,$FF51&gt;-1),ACOS($FF51)*(180/(ATAN(1)*4)),180)</f>
        <v>115.56027051752157</v>
      </c>
      <c r="FF51" s="89">
        <f>(COS((90+18)*((ATAN(1)*4)/180))-SIN($GE$6*((ATAN(1)*4)/180))*SIN('C'!$F103*((ATAN(1)*4)/180)))/COS($GE$6*((ATAN(1)*4)/180))/COS('C'!$F103*((ATAN(1)*4)/180))</f>
        <v>-0.4314603050307636</v>
      </c>
      <c r="FG51" s="89">
        <f>('C'!E103+$GF$6/15+$EQ$4)</f>
        <v>12.251777777777779</v>
      </c>
      <c r="FH51" s="89">
        <f t="shared" ref="FH51:FH80" si="29">(IF(AND($FC51&lt;180),$FG51-($FC51/15)-3/60,0))/24</f>
        <v>0.1980042640944637</v>
      </c>
      <c r="FI51" s="89"/>
      <c r="FJ51" s="89"/>
      <c r="FK51" s="89">
        <f>EQ51-'برائے طلباء'!DK5</f>
        <v>0.5827442390010773</v>
      </c>
      <c r="FL51" s="89">
        <v>4</v>
      </c>
      <c r="FM51" s="89">
        <f t="shared" ref="FM51:FM81" si="30">(IF(AND($EY51&lt;180),GD51+(FU51/15),0))/24</f>
        <v>0.754964710928133</v>
      </c>
      <c r="FN51" s="89">
        <f t="shared" ref="FN51:FN81" si="31">IF(AND($FO51&lt;1,$FO51&gt;-1),ACOS($FO51)*(180/(ATAN(1)*4)),180)</f>
        <v>60.789623361820937</v>
      </c>
      <c r="FO51" s="89">
        <f>(COS((90-(ATAN(1/(1/TAN((90-ABS($GE$6-'C'!$F72))*(ATAN(1)*4/180))+2))*(180/(ATAN(1)*4))))*((ATAN(1)*4)/180))-SIN($GE$6*((ATAN(1)*4)/180))*SIN('C'!$F72*((ATAN(1)*4)/180)))/COS($GE$6*((ATAN(1)*4)/180))/COS('C'!$F72*((ATAN(1)*4)/180))</f>
        <v>0.48801774300058381</v>
      </c>
      <c r="FP51" s="89">
        <f t="shared" ref="FP51:FP81" si="32">IF(AND($FQ51&lt;1,$FQ51&gt;-1),ACOS($FQ51)*(180/(ATAN(1)*4)),180)</f>
        <v>48.738577075542061</v>
      </c>
      <c r="FQ51" s="89">
        <f>(COS((90-(ATAN(1/(1/TAN((90-ABS($GE$6-'C'!$F72))*(ATAN(1)*4/180))+1))*(180/(ATAN(1)*4))))*((ATAN(1)*4)/180))-SIN($GE$6*((ATAN(1)*4)/180))*SIN('C'!$F72*((ATAN(1)*4)/180)))/COS($GE$6*((ATAN(1)*4)/180))/COS('C'!$F72*((ATAN(1)*4)/180))</f>
        <v>0.65949569452499335</v>
      </c>
      <c r="FR51" s="89">
        <f t="shared" ref="FR51:FR81" si="33">(GD51+3/60)/24</f>
        <v>0.51840740740740754</v>
      </c>
      <c r="FS51" s="89">
        <f t="shared" ref="FS51:FS81" si="34">IF(AND($FT51&lt;1,$FT51&gt;-1),ACOS($FT51)*(180/(ATAN(1)*4)),180)</f>
        <v>83.171631145476042</v>
      </c>
      <c r="FT51" s="89">
        <f>(COS((90-1.4)*((ATAN(1)*4)/180))-SIN($GE$6*((ATAN(1)*4)/180))*SIN('C'!$F72*((ATAN(1)*4)/180)))/COS($GE$6*((ATAN(1)*4)/180))/COS('C'!$F72*((ATAN(1)*4)/180))</f>
        <v>0.11889560070191031</v>
      </c>
      <c r="FU51" s="89">
        <f t="shared" ref="FU51:FU81" si="35">IF(AND($FV51&lt;1,$FV51&gt;-1),ACOS($FV51)*(180/(ATAN(1)*4)),180)</f>
        <v>85.910629267461175</v>
      </c>
      <c r="FV51" s="89">
        <f>(COS((90+0.833+اندراج!$A$2)*((ATAN(1)*4)/180))-SIN($GE$6*((ATAN(1)*4)/180))*SIN('C'!$F72*((ATAN(1)*4)/180)))/COS($GE$6*((ATAN(1)*4)/180))/COS('C'!$F72*((ATAN(1)*4)/180))</f>
        <v>7.1312402164126348E-2</v>
      </c>
      <c r="FW51" s="89">
        <f t="shared" ref="FW51:FW81" si="36">(IF(AND($FZ51&lt;180),$GD51-($FZ51/15)-3/60,0))/24</f>
        <v>0.22780175547989945</v>
      </c>
      <c r="FX51" s="89">
        <f t="shared" ref="FX51:FX81" si="37">IF(AND($FY51&lt;1,$FY51&gt;-1),ACOS($FY51)*(180/(ATAN(1)*4)),180)</f>
        <v>99.485576772464626</v>
      </c>
      <c r="FY51" s="89">
        <f>(COS((90+12)*((ATAN(1)*4)/180))-SIN($GE$6*((ATAN(1)*4)/180))*SIN('C'!$F72*((ATAN(1)*4)/180)))/COS($GE$6*((ATAN(1)*4)/180))/COS('C'!$F72*((ATAN(1)*4)/180))</f>
        <v>-0.16479932018861135</v>
      </c>
      <c r="FZ51" s="89">
        <f t="shared" ref="FZ51:FZ81" si="38">IF(AND($GA51&lt;1,$GA51&gt;-1),ACOS($GA51)*(180/(ATAN(1)*4)),180)</f>
        <v>103.11803469390289</v>
      </c>
      <c r="GA51" s="89">
        <f>(COS((90+15)*((ATAN(1)*4)/180))-SIN($GE$6*((ATAN(1)*4)/180))*SIN('C'!$F72*((ATAN(1)*4)/180)))/COS($GE$6*((ATAN(1)*4)/180))/COS('C'!$F72*((ATAN(1)*4)/180))</f>
        <v>-0.22695786954288882</v>
      </c>
      <c r="GB51" s="89">
        <f t="shared" ref="GB51:GB81" si="39">IF(AND($GC51&lt;1,$GC51&gt;-1),ACOS($GC51)*(180/(ATAN(1)*4)),180)</f>
        <v>107.05582372675866</v>
      </c>
      <c r="GC51" s="89">
        <f>(COS((90+18)*((ATAN(1)*4)/180))-SIN($GE$6*((ATAN(1)*4)/180))*SIN('C'!$F72*((ATAN(1)*4)/180)))/COS($GE$6*((ATAN(1)*4)/180))/COS('C'!$F54*((ATAN(1)*4)/180))</f>
        <v>-0.29330330101880692</v>
      </c>
      <c r="GD51" s="89">
        <f>('C'!E72+$GF$6/15+$EQ$4)</f>
        <v>12.391777777777779</v>
      </c>
      <c r="GE51" s="89"/>
      <c r="GF51" s="89"/>
      <c r="GG51" s="89">
        <f>FM51-'برائے طلباء'!DX5</f>
        <v>0.53601792498394407</v>
      </c>
      <c r="GH51" s="89"/>
      <c r="GI51" s="89"/>
    </row>
    <row r="52" spans="1:191" ht="28.5" customHeight="1" x14ac:dyDescent="0.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  <c r="DZ52" s="89"/>
      <c r="EA52" s="89"/>
      <c r="EB52" s="89"/>
      <c r="EC52" s="89"/>
      <c r="ED52" s="89"/>
      <c r="EE52" s="89"/>
      <c r="EF52" s="89"/>
      <c r="EG52" s="89"/>
      <c r="EH52" s="89"/>
      <c r="EI52" s="89"/>
      <c r="EJ52" s="89"/>
      <c r="EK52" s="89"/>
      <c r="EL52" s="89"/>
      <c r="EM52" s="89"/>
      <c r="EN52" s="89"/>
      <c r="EO52" s="89"/>
      <c r="EP52" s="89"/>
      <c r="EQ52" s="89">
        <f t="shared" si="20"/>
        <v>0.77276497267622579</v>
      </c>
      <c r="ER52" s="89">
        <f t="shared" si="21"/>
        <v>67.565157566676717</v>
      </c>
      <c r="ES52" s="89">
        <f>(COS((90-(ATAN(1/(1/TAN((90-ABS($GE$6-'C'!$F104))*(ATAN(1)*4/180))+2))*(180/(ATAN(1)*4))))*((ATAN(1)*4)/180))-SIN($GE$6*((ATAN(1)*4)/180))*SIN('C'!$F104*((ATAN(1)*4)/180)))/COS($GE$6*((ATAN(1)*4)/180))/COS('C'!$F104*((ATAN(1)*4)/180))</f>
        <v>0.38163253633341376</v>
      </c>
      <c r="ET52" s="89">
        <f t="shared" si="22"/>
        <v>53.460131426483244</v>
      </c>
      <c r="EU52" s="89">
        <f>(COS((90-(ATAN(1/(1/TAN((90-ABS($GE$6-'C'!$F104))*(ATAN(1)*4/180))+1))*(180/(ATAN(1)*4))))*((ATAN(1)*4)/180))-SIN($GE$6*((ATAN(1)*4)/180))*SIN('C'!$F104*((ATAN(1)*4)/180)))/COS($GE$6*((ATAN(1)*4)/180))/COS('C'!$F104*((ATAN(1)*4)/180))</f>
        <v>0.59538199675293402</v>
      </c>
      <c r="EV52" s="89">
        <f t="shared" si="23"/>
        <v>0.5123657407407407</v>
      </c>
      <c r="EW52" s="89">
        <f t="shared" si="24"/>
        <v>91.775340641009734</v>
      </c>
      <c r="EX52" s="89">
        <f>(COS((90-1.4)*((ATAN(1)*4)/180))-SIN($GE$6*((ATAN(1)*4)/180))*SIN('C'!$F104*((ATAN(1)*4)/180)))/COS($GE$6*((ATAN(1)*4)/180))/COS('C'!$F104*((ATAN(1)*4)/180))</f>
        <v>-3.0980581546449726E-2</v>
      </c>
      <c r="EY52" s="89">
        <f t="shared" si="25"/>
        <v>94.493723496774635</v>
      </c>
      <c r="EZ52" s="89">
        <f>(COS((90+0.833+اندراج!$A$2)*((ATAN(1)*4)/180))-SIN($GE$6*((ATAN(1)*4)/180))*SIN('C'!$F104*((ATAN(1)*4)/180)))/COS($GE$6*((ATAN(1)*4)/180))/COS('C'!$F104*((ATAN(1)*4)/180))</f>
        <v>-7.8349887303174451E-2</v>
      </c>
      <c r="FA52" s="89">
        <f t="shared" si="26"/>
        <v>108.26426570360088</v>
      </c>
      <c r="FB52" s="89">
        <f>(COS((90+12)*((ATAN(1)*4)/180))-SIN($GE$6*((ATAN(1)*4)/180))*SIN('C'!$F104*((ATAN(1)*4)/180)))/COS($GE$6*((ATAN(1)*4)/180))/COS('C'!$F104*((ATAN(1)*4)/180))</f>
        <v>-0.31340025618479961</v>
      </c>
      <c r="FC52" s="89">
        <f t="shared" si="27"/>
        <v>112.04158217962478</v>
      </c>
      <c r="FD52" s="89">
        <f>(COS((90+15)*((ATAN(1)*4)/180))-SIN($GE$6*((ATAN(1)*4)/180))*SIN('C'!$F104*((ATAN(1)*4)/180)))/COS($GE$6*((ATAN(1)*4)/180))/COS('C'!$F104*((ATAN(1)*4)/180))</f>
        <v>-0.37527939462521348</v>
      </c>
      <c r="FE52" s="89">
        <f t="shared" si="28"/>
        <v>115.8678039695463</v>
      </c>
      <c r="FF52" s="89">
        <f>(COS((90+18)*((ATAN(1)*4)/180))-SIN($GE$6*((ATAN(1)*4)/180))*SIN('C'!$F104*((ATAN(1)*4)/180)))/COS($GE$6*((ATAN(1)*4)/180))/COS('C'!$F104*((ATAN(1)*4)/180))</f>
        <v>-0.43629623386376643</v>
      </c>
      <c r="FG52" s="89">
        <f>('C'!E104+$GF$6/15+$EQ$4)</f>
        <v>12.246777777777776</v>
      </c>
      <c r="FH52" s="89">
        <f t="shared" si="29"/>
        <v>0.19697245690844964</v>
      </c>
      <c r="FI52" s="89"/>
      <c r="FJ52" s="89"/>
      <c r="FK52" s="89">
        <f>EQ52-'برائے طلباء'!DK6</f>
        <v>0.584337576295336</v>
      </c>
      <c r="FL52" s="89">
        <v>4</v>
      </c>
      <c r="FM52" s="89">
        <f t="shared" si="30"/>
        <v>0.75557506690139942</v>
      </c>
      <c r="FN52" s="89">
        <f t="shared" si="31"/>
        <v>61.018556391068394</v>
      </c>
      <c r="FO52" s="89">
        <f>(COS((90-(ATAN(1/(1/TAN((90-ABS($GE$6-'C'!$F73))*(ATAN(1)*4/180))+2))*(180/(ATAN(1)*4))))*((ATAN(1)*4)/180))-SIN($GE$6*((ATAN(1)*4)/180))*SIN('C'!$F73*((ATAN(1)*4)/180)))/COS($GE$6*((ATAN(1)*4)/180))/COS('C'!$F73*((ATAN(1)*4)/180))</f>
        <v>0.48452633163424164</v>
      </c>
      <c r="FP52" s="89">
        <f t="shared" si="32"/>
        <v>48.913059646592643</v>
      </c>
      <c r="FQ52" s="89">
        <f>(COS((90-(ATAN(1/(1/TAN((90-ABS($GE$6-'C'!$F73))*(ATAN(1)*4/180))+1))*(180/(ATAN(1)*4))))*((ATAN(1)*4)/180))-SIN($GE$6*((ATAN(1)*4)/180))*SIN('C'!$F73*((ATAN(1)*4)/180)))/COS($GE$6*((ATAN(1)*4)/180))/COS('C'!$F73*((ATAN(1)*4)/180))</f>
        <v>0.65720346612719727</v>
      </c>
      <c r="FR52" s="89">
        <f t="shared" si="33"/>
        <v>0.5182824074074075</v>
      </c>
      <c r="FS52" s="89">
        <f t="shared" si="34"/>
        <v>83.439866106521023</v>
      </c>
      <c r="FT52" s="89">
        <f>(COS((90-1.4)*((ATAN(1)*4)/180))-SIN($GE$6*((ATAN(1)*4)/180))*SIN('C'!$F73*((ATAN(1)*4)/180)))/COS($GE$6*((ATAN(1)*4)/180))/COS('C'!$F73*((ATAN(1)*4)/180))</f>
        <v>0.11424593910296749</v>
      </c>
      <c r="FU52" s="89">
        <f t="shared" si="35"/>
        <v>86.175357417837091</v>
      </c>
      <c r="FV52" s="89">
        <f>(COS((90+0.833+اندراج!$A$2)*((ATAN(1)*4)/180))-SIN($GE$6*((ATAN(1)*4)/180))*SIN('C'!$F73*((ATAN(1)*4)/180)))/COS($GE$6*((ATAN(1)*4)/180))/COS('C'!$F73*((ATAN(1)*4)/180))</f>
        <v>6.6703042876273877E-2</v>
      </c>
      <c r="FW52" s="89">
        <f t="shared" si="36"/>
        <v>0.22696440745681298</v>
      </c>
      <c r="FX52" s="89">
        <f t="shared" si="37"/>
        <v>99.741814174423922</v>
      </c>
      <c r="FY52" s="89">
        <f>(COS((90+12)*((ATAN(1)*4)/180))-SIN($GE$6*((ATAN(1)*4)/180))*SIN('C'!$F73*((ATAN(1)*4)/180)))/COS($GE$6*((ATAN(1)*4)/180))/COS('C'!$F73*((ATAN(1)*4)/180))</f>
        <v>-0.16920869611303396</v>
      </c>
      <c r="FZ52" s="89">
        <f t="shared" si="38"/>
        <v>103.37447998221403</v>
      </c>
      <c r="GA52" s="89">
        <f>(COS((90+15)*((ATAN(1)*4)/180))-SIN($GE$6*((ATAN(1)*4)/180))*SIN('C'!$F73*((ATAN(1)*4)/180)))/COS($GE$6*((ATAN(1)*4)/180))/COS('C'!$F73*((ATAN(1)*4)/180))</f>
        <v>-0.23131459803565524</v>
      </c>
      <c r="GB52" s="89">
        <f t="shared" si="39"/>
        <v>107.3094527820316</v>
      </c>
      <c r="GC52" s="89">
        <f>(COS((90+18)*((ATAN(1)*4)/180))-SIN($GE$6*((ATAN(1)*4)/180))*SIN('C'!$F73*((ATAN(1)*4)/180)))/COS($GE$6*((ATAN(1)*4)/180))/COS('C'!$F55*((ATAN(1)*4)/180))</f>
        <v>-0.29753238853839165</v>
      </c>
      <c r="GD52" s="89">
        <f>('C'!E73+$GF$6/15+$EQ$4)</f>
        <v>12.388777777777779</v>
      </c>
      <c r="GE52" s="89"/>
      <c r="GF52" s="89"/>
      <c r="GG52" s="89">
        <f>FM52-'برائے طلباء'!DX6</f>
        <v>0.53745780611074634</v>
      </c>
      <c r="GH52" s="89"/>
      <c r="GI52" s="89"/>
    </row>
    <row r="53" spans="1:191" ht="28.5" customHeight="1" x14ac:dyDescent="0.2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  <c r="EO53" s="89"/>
      <c r="EP53" s="89"/>
      <c r="EQ53" s="89">
        <f t="shared" si="20"/>
        <v>0.77329314889880285</v>
      </c>
      <c r="ER53" s="89">
        <f t="shared" si="21"/>
        <v>67.751809352732664</v>
      </c>
      <c r="ES53" s="89">
        <f>(COS((90-(ATAN(1/(1/TAN((90-ABS($GE$6-'C'!$F105))*(ATAN(1)*4/180))+2))*(180/(ATAN(1)*4))))*((ATAN(1)*4)/180))-SIN($GE$6*((ATAN(1)*4)/180))*SIN('C'!$F105*((ATAN(1)*4)/180)))/COS($GE$6*((ATAN(1)*4)/180))/COS('C'!$F105*((ATAN(1)*4)/180))</f>
        <v>0.37861938936964484</v>
      </c>
      <c r="ET53" s="89">
        <f t="shared" si="22"/>
        <v>53.572712354308052</v>
      </c>
      <c r="EU53" s="89">
        <f>(COS((90-(ATAN(1/(1/TAN((90-ABS($GE$6-'C'!$F105))*(ATAN(1)*4/180))+1))*(180/(ATAN(1)*4))))*((ATAN(1)*4)/180))-SIN($GE$6*((ATAN(1)*4)/180))*SIN('C'!$F105*((ATAN(1)*4)/180)))/COS($GE$6*((ATAN(1)*4)/180))/COS('C'!$F105*((ATAN(1)*4)/180))</f>
        <v>0.59380215741499198</v>
      </c>
      <c r="EV53" s="89">
        <f t="shared" si="23"/>
        <v>0.51215740740740745</v>
      </c>
      <c r="EW53" s="89">
        <f t="shared" si="24"/>
        <v>92.038091263811211</v>
      </c>
      <c r="EX53" s="89">
        <f>(COS((90-1.4)*((ATAN(1)*4)/180))-SIN($GE$6*((ATAN(1)*4)/180))*SIN('C'!$F105*((ATAN(1)*4)/180)))/COS($GE$6*((ATAN(1)*4)/180))/COS('C'!$F105*((ATAN(1)*4)/180))</f>
        <v>-3.5563901921674107E-2</v>
      </c>
      <c r="EY53" s="89">
        <f t="shared" si="25"/>
        <v>94.758866936902365</v>
      </c>
      <c r="EZ53" s="89">
        <f>(COS((90+0.833+اندراج!$A$2)*((ATAN(1)*4)/180))-SIN($GE$6*((ATAN(1)*4)/180))*SIN('C'!$F105*((ATAN(1)*4)/180)))/COS($GE$6*((ATAN(1)*4)/180))/COS('C'!$F105*((ATAN(1)*4)/180))</f>
        <v>-8.2962432250115126E-2</v>
      </c>
      <c r="FA53" s="89">
        <f t="shared" si="26"/>
        <v>108.55155391943791</v>
      </c>
      <c r="FB53" s="89">
        <f>(COS((90+12)*((ATAN(1)*4)/180))-SIN($GE$6*((ATAN(1)*4)/180))*SIN('C'!$F105*((ATAN(1)*4)/180)))/COS($GE$6*((ATAN(1)*4)/180))/COS('C'!$F105*((ATAN(1)*4)/180))</f>
        <v>-0.3181578158464925</v>
      </c>
      <c r="FC53" s="89">
        <f t="shared" si="27"/>
        <v>112.33833650441157</v>
      </c>
      <c r="FD53" s="89">
        <f>(COS((90+15)*((ATAN(1)*4)/180))-SIN($GE$6*((ATAN(1)*4)/180))*SIN('C'!$F105*((ATAN(1)*4)/180)))/COS($GE$6*((ATAN(1)*4)/180))/COS('C'!$F105*((ATAN(1)*4)/180))</f>
        <v>-0.3800751307239516</v>
      </c>
      <c r="FE53" s="89">
        <f t="shared" si="28"/>
        <v>116.17597721048898</v>
      </c>
      <c r="FF53" s="89">
        <f>(COS((90+18)*((ATAN(1)*4)/180))-SIN($GE$6*((ATAN(1)*4)/180))*SIN('C'!$F105*((ATAN(1)*4)/180)))/COS($GE$6*((ATAN(1)*4)/180))/COS('C'!$F105*((ATAN(1)*4)/180))</f>
        <v>-0.4411296144026276</v>
      </c>
      <c r="FG53" s="89">
        <f>('C'!E105+$GF$6/15+$EQ$4)</f>
        <v>12.241777777777777</v>
      </c>
      <c r="FH53" s="89">
        <f t="shared" si="29"/>
        <v>0.19593980600626415</v>
      </c>
      <c r="FI53" s="89"/>
      <c r="FJ53" s="89"/>
      <c r="FK53" s="89">
        <f>EQ53-'برائے طلباء'!DK7</f>
        <v>0.58593012263164268</v>
      </c>
      <c r="FL53" s="89">
        <v>4</v>
      </c>
      <c r="FM53" s="89">
        <f t="shared" si="30"/>
        <v>0.75614436322544043</v>
      </c>
      <c r="FN53" s="89">
        <f t="shared" si="31"/>
        <v>61.24650428898665</v>
      </c>
      <c r="FO53" s="89">
        <f>(COS((90-(ATAN(1/(1/TAN((90-ABS($GE$6-'C'!$F74))*(ATAN(1)*4/180))+2))*(180/(ATAN(1)*4))))*((ATAN(1)*4)/180))-SIN($GE$6*((ATAN(1)*4)/180))*SIN('C'!$F74*((ATAN(1)*4)/180)))/COS($GE$6*((ATAN(1)*4)/180))/COS('C'!$F74*((ATAN(1)*4)/180))</f>
        <v>0.48104225858489741</v>
      </c>
      <c r="FP53" s="89">
        <f t="shared" si="32"/>
        <v>49.08602001230954</v>
      </c>
      <c r="FQ53" s="89">
        <f>(COS((90-(ATAN(1/(1/TAN((90-ABS($GE$6-'C'!$F74))*(ATAN(1)*4/180))+1))*(180/(ATAN(1)*4))))*((ATAN(1)*4)/180))-SIN($GE$6*((ATAN(1)*4)/180))*SIN('C'!$F74*((ATAN(1)*4)/180)))/COS($GE$6*((ATAN(1)*4)/180))/COS('C'!$F74*((ATAN(1)*4)/180))</f>
        <v>0.65492522006446541</v>
      </c>
      <c r="FR53" s="89">
        <f t="shared" si="33"/>
        <v>0.51811574074074074</v>
      </c>
      <c r="FS53" s="89">
        <f t="shared" si="34"/>
        <v>83.708138279592276</v>
      </c>
      <c r="FT53" s="89">
        <f>(COS((90-1.4)*((ATAN(1)*4)/180))-SIN($GE$6*((ATAN(1)*4)/180))*SIN('C'!$F74*((ATAN(1)*4)/180)))/COS($GE$6*((ATAN(1)*4)/180))/COS('C'!$F74*((ATAN(1)*4)/180))</f>
        <v>0.10959312799475024</v>
      </c>
      <c r="FU53" s="89">
        <f t="shared" si="35"/>
        <v>86.440304094491893</v>
      </c>
      <c r="FV53" s="89">
        <f>(COS((90+0.833+اندراج!$A$2)*((ATAN(1)*4)/180))-SIN($GE$6*((ATAN(1)*4)/180))*SIN('C'!$F74*((ATAN(1)*4)/180)))/COS($GE$6*((ATAN(1)*4)/180))/COS('C'!$F74*((ATAN(1)*4)/180))</f>
        <v>6.2088452977562734E-2</v>
      </c>
      <c r="FW53" s="89">
        <f t="shared" si="36"/>
        <v>0.22608164089304791</v>
      </c>
      <c r="FX53" s="89">
        <f t="shared" si="37"/>
        <v>99.999153578846133</v>
      </c>
      <c r="FY53" s="89">
        <f>(COS((90+12)*((ATAN(1)*4)/180))-SIN($GE$6*((ATAN(1)*4)/180))*SIN('C'!$F74*((ATAN(1)*4)/180)))/COS($GE$6*((ATAN(1)*4)/180))/COS('C'!$F74*((ATAN(1)*4)/180))</f>
        <v>-0.17363362924456227</v>
      </c>
      <c r="FZ53" s="89">
        <f t="shared" si="38"/>
        <v>103.63227594516943</v>
      </c>
      <c r="GA53" s="89">
        <f>(COS((90+15)*((ATAN(1)*4)/180))-SIN($GE$6*((ATAN(1)*4)/180))*SIN('C'!$F74*((ATAN(1)*4)/180)))/COS($GE$6*((ATAN(1)*4)/180))/COS('C'!$F74*((ATAN(1)*4)/180))</f>
        <v>-0.23568960230551655</v>
      </c>
      <c r="GB53" s="89">
        <f t="shared" si="39"/>
        <v>107.56407124400279</v>
      </c>
      <c r="GC53" s="89">
        <f>(COS((90+18)*((ATAN(1)*4)/180))-SIN($GE$6*((ATAN(1)*4)/180))*SIN('C'!$F74*((ATAN(1)*4)/180)))/COS($GE$6*((ATAN(1)*4)/180))/COS('C'!$F56*((ATAN(1)*4)/180))</f>
        <v>-0.30177210921802644</v>
      </c>
      <c r="GD53" s="89">
        <f>('C'!E74+$GF$6/15+$EQ$4)</f>
        <v>12.384777777777778</v>
      </c>
      <c r="GE53" s="89"/>
      <c r="GF53" s="89"/>
      <c r="GG53" s="89">
        <f>FM53-'برائے طلباء'!DX7</f>
        <v>0.53890104260692961</v>
      </c>
      <c r="GH53" s="89"/>
      <c r="GI53" s="89"/>
    </row>
    <row r="54" spans="1:191" ht="28.5" customHeight="1" x14ac:dyDescent="0.2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>
        <f t="shared" si="20"/>
        <v>0.7738207497875651</v>
      </c>
      <c r="ER54" s="89">
        <f t="shared" si="21"/>
        <v>67.936895313750199</v>
      </c>
      <c r="ES54" s="89">
        <f>(COS((90-(ATAN(1/(1/TAN((90-ABS($GE$6-'C'!$F106))*(ATAN(1)*4/180))+2))*(180/(ATAN(1)*4))))*((ATAN(1)*4)/180))-SIN($GE$6*((ATAN(1)*4)/180))*SIN('C'!$F106*((ATAN(1)*4)/180)))/COS($GE$6*((ATAN(1)*4)/180))/COS('C'!$F106*((ATAN(1)*4)/180))</f>
        <v>0.37562755197263759</v>
      </c>
      <c r="ET54" s="89">
        <f t="shared" si="22"/>
        <v>53.683092799745957</v>
      </c>
      <c r="EU54" s="89">
        <f>(COS((90-(ATAN(1/(1/TAN((90-ABS($GE$6-'C'!$F106))*(ATAN(1)*4/180))+1))*(180/(ATAN(1)*4))))*((ATAN(1)*4)/180))-SIN($GE$6*((ATAN(1)*4)/180))*SIN('C'!$F106*((ATAN(1)*4)/180)))/COS($GE$6*((ATAN(1)*4)/180))/COS('C'!$F106*((ATAN(1)*4)/180))</f>
        <v>0.59225097142504401</v>
      </c>
      <c r="EV54" s="89">
        <f t="shared" si="23"/>
        <v>0.51194907407407408</v>
      </c>
      <c r="EW54" s="89">
        <f t="shared" si="24"/>
        <v>92.30045759474207</v>
      </c>
      <c r="EX54" s="89">
        <f>(COS((90-1.4)*((ATAN(1)*4)/180))-SIN($GE$6*((ATAN(1)*4)/180))*SIN('C'!$F106*((ATAN(1)*4)/180)))/COS($GE$6*((ATAN(1)*4)/180))/COS('C'!$F106*((ATAN(1)*4)/180))</f>
        <v>-4.0139772632177134E-2</v>
      </c>
      <c r="EY54" s="89">
        <f t="shared" si="25"/>
        <v>95.023803256856795</v>
      </c>
      <c r="EZ54" s="89">
        <f>(COS((90+0.833+اندراج!$A$2)*((ATAN(1)*4)/180))-SIN($GE$6*((ATAN(1)*4)/180))*SIN('C'!$F106*((ATAN(1)*4)/180)))/COS($GE$6*((ATAN(1)*4)/180))/COS('C'!$F106*((ATAN(1)*4)/180))</f>
        <v>-8.7569599524860944E-2</v>
      </c>
      <c r="FA54" s="89">
        <f t="shared" si="26"/>
        <v>108.83962324857386</v>
      </c>
      <c r="FB54" s="89">
        <f>(COS((90+12)*((ATAN(1)*4)/180))-SIN($GE$6*((ATAN(1)*4)/180))*SIN('C'!$F106*((ATAN(1)*4)/180)))/COS($GE$6*((ATAN(1)*4)/180))/COS('C'!$F106*((ATAN(1)*4)/180))</f>
        <v>-0.32292027923234823</v>
      </c>
      <c r="FC54" s="89">
        <f t="shared" si="27"/>
        <v>112.636196188414</v>
      </c>
      <c r="FD54" s="89">
        <f>(COS((90+15)*((ATAN(1)*4)/180))-SIN($GE$6*((ATAN(1)*4)/180))*SIN('C'!$F106*((ATAN(1)*4)/180)))/COS($GE$6*((ATAN(1)*4)/180))/COS('C'!$F106*((ATAN(1)*4)/180))</f>
        <v>-0.38487847721756141</v>
      </c>
      <c r="FE54" s="89">
        <f t="shared" si="28"/>
        <v>116.48562540128071</v>
      </c>
      <c r="FF54" s="89">
        <f>(COS((90+18)*((ATAN(1)*4)/180))-SIN($GE$6*((ATAN(1)*4)/180))*SIN('C'!$F106*((ATAN(1)*4)/180)))/COS($GE$6*((ATAN(1)*4)/180))/COS('C'!$F106*((ATAN(1)*4)/180))</f>
        <v>-0.44597327428902661</v>
      </c>
      <c r="FG54" s="89">
        <f>('C'!E106+$GF$6/15+$EQ$4)</f>
        <v>12.236777777777778</v>
      </c>
      <c r="FH54" s="89">
        <f t="shared" si="29"/>
        <v>0.19490408466181297</v>
      </c>
      <c r="FI54" s="89"/>
      <c r="FJ54" s="89"/>
      <c r="FK54" s="89">
        <f>EQ54-'برائے طلباء'!DK8</f>
        <v>0.58752619071704859</v>
      </c>
      <c r="FL54" s="89">
        <v>4</v>
      </c>
      <c r="FM54" s="89">
        <f t="shared" si="30"/>
        <v>0.75675792523916652</v>
      </c>
      <c r="FN54" s="89">
        <f t="shared" si="31"/>
        <v>61.474064984012024</v>
      </c>
      <c r="FO54" s="89">
        <f>(COS((90-(ATAN(1/(1/TAN((90-ABS($GE$6-'C'!$F75))*(ATAN(1)*4/180))+2))*(180/(ATAN(1)*4))))*((ATAN(1)*4)/180))-SIN($GE$6*((ATAN(1)*4)/180))*SIN('C'!$F75*((ATAN(1)*4)/180)))/COS($GE$6*((ATAN(1)*4)/180))/COS('C'!$F75*((ATAN(1)*4)/180))</f>
        <v>0.47755650917715436</v>
      </c>
      <c r="FP54" s="89">
        <f t="shared" si="32"/>
        <v>49.257895728235816</v>
      </c>
      <c r="FQ54" s="89">
        <f>(COS((90-(ATAN(1/(1/TAN((90-ABS($GE$6-'C'!$F75))*(ATAN(1)*4/180))+1))*(180/(ATAN(1)*4))))*((ATAN(1)*4)/180))-SIN($GE$6*((ATAN(1)*4)/180))*SIN('C'!$F75*((ATAN(1)*4)/180)))/COS($GE$6*((ATAN(1)*4)/180))/COS('C'!$F75*((ATAN(1)*4)/180))</f>
        <v>0.65265534892030197</v>
      </c>
      <c r="FR54" s="89">
        <f t="shared" si="33"/>
        <v>0.51799074074074081</v>
      </c>
      <c r="FS54" s="89">
        <f t="shared" si="34"/>
        <v>83.977172676400968</v>
      </c>
      <c r="FT54" s="89">
        <f>(COS((90-1.4)*((ATAN(1)*4)/180))-SIN($GE$6*((ATAN(1)*4)/180))*SIN('C'!$F75*((ATAN(1)*4)/180)))/COS($GE$6*((ATAN(1)*4)/180))/COS('C'!$F75*((ATAN(1)*4)/180))</f>
        <v>0.10492468437499933</v>
      </c>
      <c r="FU54" s="89">
        <f t="shared" si="35"/>
        <v>86.706186419433294</v>
      </c>
      <c r="FV54" s="89">
        <f>(COS((90+0.833+اندراج!$A$2)*((ATAN(1)*4)/180))-SIN($GE$6*((ATAN(1)*4)/180))*SIN('C'!$F75*((ATAN(1)*4)/180)))/COS($GE$6*((ATAN(1)*4)/180))/COS('C'!$F75*((ATAN(1)*4)/180))</f>
        <v>5.745623227588658E-2</v>
      </c>
      <c r="FW54" s="89">
        <f t="shared" si="36"/>
        <v>0.22523481450752614</v>
      </c>
      <c r="FX54" s="89">
        <f t="shared" si="37"/>
        <v>100.25830086361978</v>
      </c>
      <c r="FY54" s="89">
        <f>(COS((90+12)*((ATAN(1)*4)/180))-SIN($GE$6*((ATAN(1)*4)/180))*SIN('C'!$F75*((ATAN(1)*4)/180)))/COS($GE$6*((ATAN(1)*4)/180))/COS('C'!$F75*((ATAN(1)*4)/180))</f>
        <v>-0.17808610886455217</v>
      </c>
      <c r="FZ54" s="89">
        <f t="shared" si="38"/>
        <v>103.89213344395726</v>
      </c>
      <c r="GA54" s="89">
        <f>(COS((90+15)*((ATAN(1)*4)/180))-SIN($GE$6*((ATAN(1)*4)/180))*SIN('C'!$F75*((ATAN(1)*4)/180)))/COS($GE$6*((ATAN(1)*4)/180))/COS('C'!$F75*((ATAN(1)*4)/180))</f>
        <v>-0.24009476345785202</v>
      </c>
      <c r="GB54" s="89">
        <f t="shared" si="39"/>
        <v>107.82051107098715</v>
      </c>
      <c r="GC54" s="89">
        <f>(COS((90+18)*((ATAN(1)*4)/180))-SIN($GE$6*((ATAN(1)*4)/180))*SIN('C'!$F75*((ATAN(1)*4)/180)))/COS($GE$6*((ATAN(1)*4)/180))/COS('C'!$F57*((ATAN(1)*4)/180))</f>
        <v>-0.30603613409576397</v>
      </c>
      <c r="GD54" s="89">
        <f>('C'!E75+$GF$6/15+$EQ$4)</f>
        <v>12.381777777777778</v>
      </c>
      <c r="GE54" s="89"/>
      <c r="GF54" s="89"/>
      <c r="GG54" s="89">
        <f>FM54-'برائے طلباء'!DX8</f>
        <v>0.54035193747339005</v>
      </c>
      <c r="GH54" s="89"/>
      <c r="GI54" s="89"/>
    </row>
    <row r="55" spans="1:191" ht="28.5" customHeight="1" x14ac:dyDescent="0.2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  <c r="EO55" s="89"/>
      <c r="EP55" s="89"/>
      <c r="EQ55" s="89">
        <f t="shared" si="20"/>
        <v>0.77434591721802259</v>
      </c>
      <c r="ER55" s="89">
        <f t="shared" si="21"/>
        <v>68.11995362249074</v>
      </c>
      <c r="ES55" s="89">
        <f>(COS((90-(ATAN(1/(1/TAN((90-ABS($GE$6-'C'!$F107))*(ATAN(1)*4/180))+2))*(180/(ATAN(1)*4))))*((ATAN(1)*4)/180))-SIN($GE$6*((ATAN(1)*4)/180))*SIN('C'!$F107*((ATAN(1)*4)/180)))/COS($GE$6*((ATAN(1)*4)/180))/COS('C'!$F107*((ATAN(1)*4)/180))</f>
        <v>0.37266463504088798</v>
      </c>
      <c r="ET55" s="89">
        <f t="shared" si="22"/>
        <v>53.79100047738504</v>
      </c>
      <c r="EU55" s="89">
        <f>(COS((90-(ATAN(1/(1/TAN((90-ABS($GE$6-'C'!$F107))*(ATAN(1)*4/180))+1))*(180/(ATAN(1)*4))))*((ATAN(1)*4)/180))-SIN($GE$6*((ATAN(1)*4)/180))*SIN('C'!$F107*((ATAN(1)*4)/180)))/COS($GE$6*((ATAN(1)*4)/180))/COS('C'!$F107*((ATAN(1)*4)/180))</f>
        <v>0.59073241063974469</v>
      </c>
      <c r="EV55" s="89">
        <f t="shared" si="23"/>
        <v>0.51174074074074083</v>
      </c>
      <c r="EW55" s="89">
        <f t="shared" si="24"/>
        <v>92.561778535150452</v>
      </c>
      <c r="EX55" s="89">
        <f>(COS((90-1.4)*((ATAN(1)*4)/180))-SIN($GE$6*((ATAN(1)*4)/180))*SIN('C'!$F107*((ATAN(1)*4)/180)))/COS($GE$6*((ATAN(1)*4)/180))/COS('C'!$F107*((ATAN(1)*4)/180))</f>
        <v>-4.4696574401654317E-2</v>
      </c>
      <c r="EY55" s="89">
        <f t="shared" si="25"/>
        <v>95.287863531821429</v>
      </c>
      <c r="EZ55" s="89">
        <f>(COS((90+0.833+اندراج!$A$2)*((ATAN(1)*4)/180))-SIN($GE$6*((ATAN(1)*4)/180))*SIN('C'!$F107*((ATAN(1)*4)/180)))/COS($GE$6*((ATAN(1)*4)/180))/COS('C'!$F107*((ATAN(1)*4)/180))</f>
        <v>-9.2159669646718345E-2</v>
      </c>
      <c r="FA55" s="89">
        <f t="shared" si="26"/>
        <v>109.12774411876369</v>
      </c>
      <c r="FB55" s="89">
        <f>(COS((90+12)*((ATAN(1)*4)/180))-SIN($GE$6*((ATAN(1)*4)/180))*SIN('C'!$F107*((ATAN(1)*4)/180)))/COS($GE$6*((ATAN(1)*4)/180))/COS('C'!$F107*((ATAN(1)*4)/180))</f>
        <v>-0.32767542963930024</v>
      </c>
      <c r="FC55" s="89">
        <f t="shared" si="27"/>
        <v>112.93440827570457</v>
      </c>
      <c r="FD55" s="89">
        <f>(COS((90+15)*((ATAN(1)*4)/180))-SIN($GE$6*((ATAN(1)*4)/180))*SIN('C'!$F107*((ATAN(1)*4)/180)))/COS($GE$6*((ATAN(1)*4)/180))/COS('C'!$F107*((ATAN(1)*4)/180))</f>
        <v>-0.38967708650468352</v>
      </c>
      <c r="FE55" s="89">
        <f t="shared" si="28"/>
        <v>116.79596864405809</v>
      </c>
      <c r="FF55" s="89">
        <f>(COS((90+18)*((ATAN(1)*4)/180))-SIN($GE$6*((ATAN(1)*4)/180))*SIN('C'!$F107*((ATAN(1)*4)/180)))/COS($GE$6*((ATAN(1)*4)/180))/COS('C'!$F107*((ATAN(1)*4)/180))</f>
        <v>-0.45081473684740708</v>
      </c>
      <c r="FG55" s="89">
        <f>('C'!E107+$GF$6/15+$EQ$4)</f>
        <v>12.231777777777779</v>
      </c>
      <c r="FH55" s="89">
        <f t="shared" si="29"/>
        <v>0.19386738441933923</v>
      </c>
      <c r="FI55" s="89"/>
      <c r="FJ55" s="89"/>
      <c r="FK55" s="89">
        <f>EQ55-'برائے طلباء'!DK9</f>
        <v>0.58912175604410988</v>
      </c>
      <c r="FL55" s="89">
        <v>4</v>
      </c>
      <c r="FM55" s="89">
        <f t="shared" si="30"/>
        <v>0.7573305728537697</v>
      </c>
      <c r="FN55" s="89">
        <f t="shared" si="31"/>
        <v>61.700650126433707</v>
      </c>
      <c r="FO55" s="89">
        <f>(COS((90-(ATAN(1/(1/TAN((90-ABS($GE$6-'C'!$F76))*(ATAN(1)*4/180))+2))*(180/(ATAN(1)*4))))*((ATAN(1)*4)/180))-SIN($GE$6*((ATAN(1)*4)/180))*SIN('C'!$F76*((ATAN(1)*4)/180)))/COS($GE$6*((ATAN(1)*4)/180))/COS('C'!$F76*((ATAN(1)*4)/180))</f>
        <v>0.47407821837493591</v>
      </c>
      <c r="FP55" s="89">
        <f t="shared" si="32"/>
        <v>49.428225985222447</v>
      </c>
      <c r="FQ55" s="89">
        <f>(COS((90-(ATAN(1/(1/TAN((90-ABS($GE$6-'C'!$F76))*(ATAN(1)*4/180))+1))*(180/(ATAN(1)*4))))*((ATAN(1)*4)/180))-SIN($GE$6*((ATAN(1)*4)/180))*SIN('C'!$F76*((ATAN(1)*4)/180)))/COS($GE$6*((ATAN(1)*4)/180))/COS('C'!$F76*((ATAN(1)*4)/180))</f>
        <v>0.65040009364677309</v>
      </c>
      <c r="FR55" s="89">
        <f t="shared" si="33"/>
        <v>0.51782407407407405</v>
      </c>
      <c r="FS55" s="89">
        <f t="shared" si="34"/>
        <v>84.246295419213581</v>
      </c>
      <c r="FT55" s="89">
        <f>(COS((90-1.4)*((ATAN(1)*4)/180))-SIN($GE$6*((ATAN(1)*4)/180))*SIN('C'!$F76*((ATAN(1)*4)/180)))/COS($GE$6*((ATAN(1)*4)/180))/COS('C'!$F76*((ATAN(1)*4)/180))</f>
        <v>0.10025239321355998</v>
      </c>
      <c r="FU55" s="89">
        <f t="shared" si="35"/>
        <v>86.972339560690415</v>
      </c>
      <c r="FV55" s="89">
        <f>(COS((90+0.833+اندراج!$A$2)*((ATAN(1)*4)/180))-SIN($GE$6*((ATAN(1)*4)/180))*SIN('C'!$F76*((ATAN(1)*4)/180)))/COS($GE$6*((ATAN(1)*4)/180))/COS('C'!$F76*((ATAN(1)*4)/180))</f>
        <v>5.2818054250270023E-2</v>
      </c>
      <c r="FW55" s="89">
        <f t="shared" si="36"/>
        <v>0.22434236232382618</v>
      </c>
      <c r="FX55" s="89">
        <f t="shared" si="37"/>
        <v>100.51861769089334</v>
      </c>
      <c r="FY55" s="89">
        <f>(COS((90+12)*((ATAN(1)*4)/180))-SIN($GE$6*((ATAN(1)*4)/180))*SIN('C'!$F76*((ATAN(1)*4)/180)))/COS($GE$6*((ATAN(1)*4)/180))/COS('C'!$F76*((ATAN(1)*4)/180))</f>
        <v>-0.18255501472054836</v>
      </c>
      <c r="FZ55" s="89">
        <f t="shared" si="38"/>
        <v>104.15341623008923</v>
      </c>
      <c r="GA55" s="89">
        <f>(COS((90+15)*((ATAN(1)*4)/180))-SIN($GE$6*((ATAN(1)*4)/180))*SIN('C'!$F76*((ATAN(1)*4)/180)))/COS($GE$6*((ATAN(1)*4)/180))/COS('C'!$F76*((ATAN(1)*4)/180))</f>
        <v>-0.2445191068821112</v>
      </c>
      <c r="GB55" s="89">
        <f t="shared" si="39"/>
        <v>108.07807941285751</v>
      </c>
      <c r="GC55" s="89">
        <f>(COS((90+18)*((ATAN(1)*4)/180))-SIN($GE$6*((ATAN(1)*4)/180))*SIN('C'!$F76*((ATAN(1)*4)/180)))/COS($GE$6*((ATAN(1)*4)/180))/COS('C'!$F58*((ATAN(1)*4)/180))</f>
        <v>-0.31031275249183754</v>
      </c>
      <c r="GD55" s="89">
        <f>('C'!E76+$GF$6/15+$EQ$4)</f>
        <v>12.377777777777776</v>
      </c>
      <c r="GE55" s="89"/>
      <c r="GF55" s="89"/>
      <c r="GG55" s="89">
        <f>FM55-'برائے طلباء'!DX9</f>
        <v>0.54180671937096658</v>
      </c>
      <c r="GH55" s="89"/>
      <c r="GI55" s="89"/>
    </row>
    <row r="56" spans="1:191" ht="28.5" customHeight="1" x14ac:dyDescent="0.2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89"/>
      <c r="EK56" s="89"/>
      <c r="EL56" s="89"/>
      <c r="EM56" s="89"/>
      <c r="EN56" s="89"/>
      <c r="EO56" s="89"/>
      <c r="EP56" s="89"/>
      <c r="EQ56" s="89">
        <f t="shared" si="20"/>
        <v>0.77491037919216765</v>
      </c>
      <c r="ER56" s="89">
        <f t="shared" si="21"/>
        <v>68.301010555246407</v>
      </c>
      <c r="ES56" s="89">
        <f>(COS((90-(ATAN(1/(1/TAN((90-ABS($GE$6-'C'!$F108))*(ATAN(1)*4/180))+2))*(180/(ATAN(1)*4))))*((ATAN(1)*4)/180))-SIN($GE$6*((ATAN(1)*4)/180))*SIN('C'!$F108*((ATAN(1)*4)/180)))/COS($GE$6*((ATAN(1)*4)/180))/COS('C'!$F108*((ATAN(1)*4)/180))</f>
        <v>0.36973036962542255</v>
      </c>
      <c r="ET56" s="89">
        <f t="shared" si="22"/>
        <v>53.896459072290732</v>
      </c>
      <c r="EU56" s="89">
        <f>(COS((90-(ATAN(1/(1/TAN((90-ABS($GE$6-'C'!$F108))*(ATAN(1)*4/180))+1))*(180/(ATAN(1)*4))))*((ATAN(1)*4)/180))-SIN($GE$6*((ATAN(1)*4)/180))*SIN('C'!$F108*((ATAN(1)*4)/180)))/COS($GE$6*((ATAN(1)*4)/180))/COS('C'!$F108*((ATAN(1)*4)/180))</f>
        <v>0.58924629068741285</v>
      </c>
      <c r="EV56" s="89">
        <f t="shared" si="23"/>
        <v>0.51157407407407407</v>
      </c>
      <c r="EW56" s="89">
        <f t="shared" si="24"/>
        <v>92.822077923464818</v>
      </c>
      <c r="EX56" s="89">
        <f>(COS((90-1.4)*((ATAN(1)*4)/180))-SIN($GE$6*((ATAN(1)*4)/180))*SIN('C'!$F108*((ATAN(1)*4)/180)))/COS($GE$6*((ATAN(1)*4)/180))/COS('C'!$F108*((ATAN(1)*4)/180))</f>
        <v>-4.9234638581888722E-2</v>
      </c>
      <c r="EY56" s="89">
        <f t="shared" si="25"/>
        <v>95.551069842513698</v>
      </c>
      <c r="EZ56" s="89">
        <f>(COS((90+0.833+اندراج!$A$2)*((ATAN(1)*4)/180))-SIN($GE$6*((ATAN(1)*4)/180))*SIN('C'!$F108*((ATAN(1)*4)/180)))/COS($GE$6*((ATAN(1)*4)/180))/COS('C'!$F108*((ATAN(1)*4)/180))</f>
        <v>-9.6732947690969448E-2</v>
      </c>
      <c r="FA56" s="89">
        <f t="shared" si="26"/>
        <v>109.41593471564103</v>
      </c>
      <c r="FB56" s="89">
        <f>(COS((90+12)*((ATAN(1)*4)/180))-SIN($GE$6*((ATAN(1)*4)/180))*SIN('C'!$F108*((ATAN(1)*4)/180)))/COS($GE$6*((ATAN(1)*4)/180))/COS('C'!$F108*((ATAN(1)*4)/180))</f>
        <v>-0.33242344175648408</v>
      </c>
      <c r="FC56" s="89">
        <f t="shared" si="27"/>
        <v>113.23299194263784</v>
      </c>
      <c r="FD56" s="89">
        <f>(COS((90+15)*((ATAN(1)*4)/180))-SIN($GE$6*((ATAN(1)*4)/180))*SIN('C'!$F108*((ATAN(1)*4)/180)))/COS($GE$6*((ATAN(1)*4)/180))/COS('C'!$F108*((ATAN(1)*4)/180))</f>
        <v>-0.39447109894911925</v>
      </c>
      <c r="FE56" s="89">
        <f t="shared" si="28"/>
        <v>117.1070286267269</v>
      </c>
      <c r="FF56" s="89">
        <f>(COS((90+18)*((ATAN(1)*4)/180))-SIN($GE$6*((ATAN(1)*4)/180))*SIN('C'!$F108*((ATAN(1)*4)/180)))/COS($GE$6*((ATAN(1)*4)/180))/COS('C'!$F108*((ATAN(1)*4)/180))</f>
        <v>-0.45565410859456745</v>
      </c>
      <c r="FG56" s="89">
        <f>('C'!E108+$GF$6/15+$EQ$4)</f>
        <v>12.227777777777778</v>
      </c>
      <c r="FH56" s="89">
        <f t="shared" si="29"/>
        <v>0.19287131867785787</v>
      </c>
      <c r="FI56" s="89"/>
      <c r="FJ56" s="89"/>
      <c r="FK56" s="89">
        <f>EQ56-'برائے طلباء'!DK10</f>
        <v>0.590716940192335</v>
      </c>
      <c r="FL56" s="89">
        <v>4</v>
      </c>
      <c r="FM56" s="89">
        <f t="shared" si="30"/>
        <v>0.75790596112747333</v>
      </c>
      <c r="FN56" s="89">
        <f t="shared" si="31"/>
        <v>61.926849448014863</v>
      </c>
      <c r="FO56" s="89">
        <f>(COS((90-(ATAN(1/(1/TAN((90-ABS($GE$6-'C'!$F77))*(ATAN(1)*4/180))+2))*(180/(ATAN(1)*4))))*((ATAN(1)*4)/180))-SIN($GE$6*((ATAN(1)*4)/180))*SIN('C'!$F77*((ATAN(1)*4)/180)))/COS($GE$6*((ATAN(1)*4)/180))/COS('C'!$F77*((ATAN(1)*4)/180))</f>
        <v>0.47059845492709035</v>
      </c>
      <c r="FP56" s="89">
        <f t="shared" si="32"/>
        <v>49.597437330728653</v>
      </c>
      <c r="FQ56" s="89">
        <f>(COS((90-(ATAN(1/(1/TAN((90-ABS($GE$6-'C'!$F77))*(ATAN(1)*4/180))+1))*(180/(ATAN(1)*4))))*((ATAN(1)*4)/180))-SIN($GE$6*((ATAN(1)*4)/180))*SIN('C'!$F77*((ATAN(1)*4)/180)))/COS($GE$6*((ATAN(1)*4)/180))/COS('C'!$F77*((ATAN(1)*4)/180))</f>
        <v>0.64815396175122486</v>
      </c>
      <c r="FR56" s="89">
        <f t="shared" si="33"/>
        <v>0.51765740740740751</v>
      </c>
      <c r="FS56" s="89">
        <f t="shared" si="34"/>
        <v>84.516229099565209</v>
      </c>
      <c r="FT56" s="89">
        <f>(COS((90-1.4)*((ATAN(1)*4)/180))-SIN($GE$6*((ATAN(1)*4)/180))*SIN('C'!$F77*((ATAN(1)*4)/180)))/COS($GE$6*((ATAN(1)*4)/180))/COS('C'!$F77*((ATAN(1)*4)/180))</f>
        <v>9.5563801489473188E-2</v>
      </c>
      <c r="FU56" s="89">
        <f t="shared" si="35"/>
        <v>87.239479339223706</v>
      </c>
      <c r="FV56" s="89">
        <f>(COS((90+0.833+اندراج!$A$2)*((ATAN(1)*4)/180))-SIN($GE$6*((ATAN(1)*4)/180))*SIN('C'!$F77*((ATAN(1)*4)/180)))/COS($GE$6*((ATAN(1)*4)/180))/COS('C'!$F77*((ATAN(1)*4)/180))</f>
        <v>4.8161536422051551E-2</v>
      </c>
      <c r="FW56" s="89">
        <f t="shared" si="36"/>
        <v>0.22344396019628801</v>
      </c>
      <c r="FX56" s="89">
        <f t="shared" si="37"/>
        <v>100.78081416140601</v>
      </c>
      <c r="FY56" s="89">
        <f>(COS((90+12)*((ATAN(1)*4)/180))-SIN($GE$6*((ATAN(1)*4)/180))*SIN('C'!$F77*((ATAN(1)*4)/180)))/COS($GE$6*((ATAN(1)*4)/180))/COS('C'!$F77*((ATAN(1)*4)/180))</f>
        <v>-0.18705237925456319</v>
      </c>
      <c r="FZ56" s="89">
        <f t="shared" si="38"/>
        <v>104.41684099600299</v>
      </c>
      <c r="GA56" s="89">
        <f>(COS((90+15)*((ATAN(1)*4)/180))-SIN($GE$6*((ATAN(1)*4)/180))*SIN('C'!$F77*((ATAN(1)*4)/180)))/COS($GE$6*((ATAN(1)*4)/180))/COS('C'!$F77*((ATAN(1)*4)/180))</f>
        <v>-0.24897457286998828</v>
      </c>
      <c r="GB56" s="89">
        <f t="shared" si="39"/>
        <v>108.33754160789908</v>
      </c>
      <c r="GC56" s="89">
        <f>(COS((90+18)*((ATAN(1)*4)/180))-SIN($GE$6*((ATAN(1)*4)/180))*SIN('C'!$F77*((ATAN(1)*4)/180)))/COS($GE$6*((ATAN(1)*4)/180))/COS('C'!$F59*((ATAN(1)*4)/180))</f>
        <v>-0.31461447551127075</v>
      </c>
      <c r="GD56" s="89">
        <f>('C'!E77+$GF$6/15+$EQ$4)</f>
        <v>12.373777777777779</v>
      </c>
      <c r="GE56" s="89"/>
      <c r="GF56" s="89"/>
      <c r="GG56" s="89">
        <f>FM56-'برائے طلباء'!DX10</f>
        <v>0.54326950263089668</v>
      </c>
      <c r="GH56" s="89"/>
      <c r="GI56" s="89"/>
    </row>
    <row r="57" spans="1:191" ht="28.5" customHeight="1" x14ac:dyDescent="0.2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  <c r="EO57" s="89"/>
      <c r="EP57" s="89"/>
      <c r="EQ57" s="89">
        <f t="shared" si="20"/>
        <v>0.77543086190952637</v>
      </c>
      <c r="ER57" s="89">
        <f t="shared" si="21"/>
        <v>68.480091743756859</v>
      </c>
      <c r="ES57" s="89">
        <f>(COS((90-(ATAN(1/(1/TAN((90-ABS($GE$6-'C'!$F109))*(ATAN(1)*4/180))+2))*(180/(ATAN(1)*4))))*((ATAN(1)*4)/180))-SIN($GE$6*((ATAN(1)*4)/180))*SIN('C'!$F109*((ATAN(1)*4)/180)))/COS($GE$6*((ATAN(1)*4)/180))/COS('C'!$F109*((ATAN(1)*4)/180))</f>
        <v>0.36682449178013071</v>
      </c>
      <c r="ET57" s="89">
        <f t="shared" si="22"/>
        <v>53.999491811860054</v>
      </c>
      <c r="EU57" s="89">
        <f>(COS((90-(ATAN(1/(1/TAN((90-ABS($GE$6-'C'!$F109))*(ATAN(1)*4/180))+1))*(180/(ATAN(1)*4))))*((ATAN(1)*4)/180))-SIN($GE$6*((ATAN(1)*4)/180))*SIN('C'!$F109*((ATAN(1)*4)/180)))/COS($GE$6*((ATAN(1)*4)/180))/COS('C'!$F109*((ATAN(1)*4)/180))</f>
        <v>0.58779242789110109</v>
      </c>
      <c r="EV57" s="89">
        <f t="shared" si="23"/>
        <v>0.51136574074074082</v>
      </c>
      <c r="EW57" s="89">
        <f t="shared" si="24"/>
        <v>93.08137889063353</v>
      </c>
      <c r="EX57" s="89">
        <f>(COS((90-1.4)*((ATAN(1)*4)/180))-SIN($GE$6*((ATAN(1)*4)/180))*SIN('C'!$F109*((ATAN(1)*4)/180)))/COS($GE$6*((ATAN(1)*4)/180))/COS('C'!$F109*((ATAN(1)*4)/180))</f>
        <v>-5.3754286047297276E-2</v>
      </c>
      <c r="EY57" s="89">
        <f t="shared" si="25"/>
        <v>95.813443620762797</v>
      </c>
      <c r="EZ57" s="89">
        <f>(COS((90+0.833+اندراج!$A$2)*((ATAN(1)*4)/180))-SIN($GE$6*((ATAN(1)*4)/180))*SIN('C'!$F109*((ATAN(1)*4)/180)))/COS($GE$6*((ATAN(1)*4)/180))/COS('C'!$F109*((ATAN(1)*4)/180))</f>
        <v>-0.1012897286775728</v>
      </c>
      <c r="FA57" s="89">
        <f t="shared" si="26"/>
        <v>109.70421286561499</v>
      </c>
      <c r="FB57" s="89">
        <f>(COS((90+12)*((ATAN(1)*4)/180))-SIN($GE$6*((ATAN(1)*4)/180))*SIN('C'!$F109*((ATAN(1)*4)/180)))/COS($GE$6*((ATAN(1)*4)/180))/COS('C'!$F109*((ATAN(1)*4)/180))</f>
        <v>-0.33716448231192181</v>
      </c>
      <c r="FC57" s="89">
        <f t="shared" si="27"/>
        <v>113.53196611820307</v>
      </c>
      <c r="FD57" s="89">
        <f>(COS((90+15)*((ATAN(1)*4)/180))-SIN($GE$6*((ATAN(1)*4)/180))*SIN('C'!$F109*((ATAN(1)*4)/180)))/COS($GE$6*((ATAN(1)*4)/180))/COS('C'!$F109*((ATAN(1)*4)/180))</f>
        <v>-0.39926064750487678</v>
      </c>
      <c r="FE57" s="89">
        <f t="shared" si="28"/>
        <v>117.41882694859619</v>
      </c>
      <c r="FF57" s="89">
        <f>(COS((90+18)*((ATAN(1)*4)/180))-SIN($GE$6*((ATAN(1)*4)/180))*SIN('C'!$F109*((ATAN(1)*4)/180)))/COS($GE$6*((ATAN(1)*4)/180))/COS('C'!$F109*((ATAN(1)*4)/180))</f>
        <v>-0.46049148918114985</v>
      </c>
      <c r="FG57" s="89">
        <f>('C'!E109+$GF$6/15+$EQ$4)</f>
        <v>12.222777777777779</v>
      </c>
      <c r="FH57" s="89">
        <f t="shared" si="29"/>
        <v>0.19183250152351003</v>
      </c>
      <c r="FI57" s="89"/>
      <c r="FJ57" s="89"/>
      <c r="FK57" s="89">
        <f>EQ57-'برائے طلباء'!DK11</f>
        <v>0.59231186269266389</v>
      </c>
      <c r="FL57" s="89">
        <v>4</v>
      </c>
      <c r="FM57" s="89">
        <f t="shared" si="30"/>
        <v>0.75848225185590545</v>
      </c>
      <c r="FN57" s="89">
        <f t="shared" si="31"/>
        <v>62.15208263116277</v>
      </c>
      <c r="FO57" s="89">
        <f>(COS((90-(ATAN(1/(1/TAN((90-ABS($GE$6-'C'!$F78))*(ATAN(1)*4/180))+2))*(180/(ATAN(1)*4))))*((ATAN(1)*4)/180))-SIN($GE$6*((ATAN(1)*4)/180))*SIN('C'!$F78*((ATAN(1)*4)/180)))/COS($GE$6*((ATAN(1)*4)/180))/COS('C'!$F78*((ATAN(1)*4)/180))</f>
        <v>0.46712626624730358</v>
      </c>
      <c r="FP57" s="89">
        <f t="shared" si="32"/>
        <v>49.765078562923001</v>
      </c>
      <c r="FQ57" s="89">
        <f>(COS((90-(ATAN(1/(1/TAN((90-ABS($GE$6-'C'!$F78))*(ATAN(1)*4/180))+1))*(180/(ATAN(1)*4))))*((ATAN(1)*4)/180))-SIN($GE$6*((ATAN(1)*4)/180))*SIN('C'!$F78*((ATAN(1)*4)/180)))/COS($GE$6*((ATAN(1)*4)/180))/COS('C'!$F78*((ATAN(1)*4)/180))</f>
        <v>0.64592309694669847</v>
      </c>
      <c r="FR57" s="89">
        <f t="shared" si="33"/>
        <v>0.51749074074074075</v>
      </c>
      <c r="FS57" s="89">
        <f t="shared" si="34"/>
        <v>84.786303772203894</v>
      </c>
      <c r="FT57" s="89">
        <f>(COS((90-1.4)*((ATAN(1)*4)/180))-SIN($GE$6*((ATAN(1)*4)/180))*SIN('C'!$F78*((ATAN(1)*4)/180)))/COS($GE$6*((ATAN(1)*4)/180))/COS('C'!$F78*((ATAN(1)*4)/180))</f>
        <v>9.087063806525815E-2</v>
      </c>
      <c r="FU57" s="89">
        <f t="shared" si="35"/>
        <v>87.506944001459289</v>
      </c>
      <c r="FV57" s="89">
        <f>(COS((90+0.833+اندراج!$A$2)*((ATAN(1)*4)/180))-SIN($GE$6*((ATAN(1)*4)/180))*SIN('C'!$F78*((ATAN(1)*4)/180)))/COS($GE$6*((ATAN(1)*4)/180))/COS('C'!$F78*((ATAN(1)*4)/180))</f>
        <v>4.3498306707995968E-2</v>
      </c>
      <c r="FW57" s="89">
        <f t="shared" si="36"/>
        <v>0.22254138069653664</v>
      </c>
      <c r="FX57" s="89">
        <f t="shared" si="37"/>
        <v>101.04425107048506</v>
      </c>
      <c r="FY57" s="89">
        <f>(COS((90+12)*((ATAN(1)*4)/180))-SIN($GE$6*((ATAN(1)*4)/180))*SIN('C'!$F78*((ATAN(1)*4)/180)))/COS($GE$6*((ATAN(1)*4)/180))/COS('C'!$F78*((ATAN(1)*4)/180))</f>
        <v>-0.19156707545092039</v>
      </c>
      <c r="FZ57" s="89">
        <f t="shared" si="38"/>
        <v>104.68176961591347</v>
      </c>
      <c r="GA57" s="89">
        <f>(COS((90+15)*((ATAN(1)*4)/180))-SIN($GE$6*((ATAN(1)*4)/180))*SIN('C'!$F78*((ATAN(1)*4)/180)))/COS($GE$6*((ATAN(1)*4)/180))/COS('C'!$F78*((ATAN(1)*4)/180))</f>
        <v>-0.25345016627255523</v>
      </c>
      <c r="GB57" s="89">
        <f t="shared" si="39"/>
        <v>108.59820630187353</v>
      </c>
      <c r="GC57" s="89">
        <f>(COS((90+18)*((ATAN(1)*4)/180))-SIN($GE$6*((ATAN(1)*4)/180))*SIN('C'!$F78*((ATAN(1)*4)/180)))/COS($GE$6*((ATAN(1)*4)/180))/COS('C'!$F60*((ATAN(1)*4)/180))</f>
        <v>-0.31892963836260396</v>
      </c>
      <c r="GD57" s="89">
        <f>('C'!E78+$GF$6/15+$EQ$4)</f>
        <v>12.369777777777777</v>
      </c>
      <c r="GE57" s="89"/>
      <c r="GF57" s="89"/>
      <c r="GG57" s="89">
        <f>FM57-'برائے طلباء'!DX11</f>
        <v>0.54473652862036903</v>
      </c>
      <c r="GH57" s="89"/>
      <c r="GI57" s="89"/>
    </row>
    <row r="58" spans="1:191" ht="28.5" customHeight="1" x14ac:dyDescent="0.2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  <c r="EO58" s="89"/>
      <c r="EP58" s="89"/>
      <c r="EQ58" s="89">
        <f t="shared" si="20"/>
        <v>0.77594908980778943</v>
      </c>
      <c r="ER58" s="89">
        <f t="shared" si="21"/>
        <v>68.657222194189913</v>
      </c>
      <c r="ES58" s="89">
        <f>(COS((90-(ATAN(1/(1/TAN((90-ABS($GE$6-'C'!$F110))*(ATAN(1)*4/180))+2))*(180/(ATAN(1)*4))))*((ATAN(1)*4)/180))-SIN($GE$6*((ATAN(1)*4)/180))*SIN('C'!$F110*((ATAN(1)*4)/180)))/COS($GE$6*((ATAN(1)*4)/180))/COS('C'!$F110*((ATAN(1)*4)/180))</f>
        <v>0.36394674246700093</v>
      </c>
      <c r="ET58" s="89">
        <f t="shared" si="22"/>
        <v>54.100121482727076</v>
      </c>
      <c r="EU58" s="89">
        <f>(COS((90-(ATAN(1/(1/TAN((90-ABS($GE$6-'C'!$F110))*(ATAN(1)*4/180))+1))*(180/(ATAN(1)*4))))*((ATAN(1)*4)/180))-SIN($GE$6*((ATAN(1)*4)/180))*SIN('C'!$F110*((ATAN(1)*4)/180)))/COS($GE$6*((ATAN(1)*4)/180))/COS('C'!$F110*((ATAN(1)*4)/180))</f>
        <v>0.58637063922458899</v>
      </c>
      <c r="EV58" s="89">
        <f t="shared" si="23"/>
        <v>0.51115740740740734</v>
      </c>
      <c r="EW58" s="89">
        <f t="shared" si="24"/>
        <v>93.339703877091125</v>
      </c>
      <c r="EX58" s="89">
        <f>(COS((90-1.4)*((ATAN(1)*4)/180))-SIN($GE$6*((ATAN(1)*4)/180))*SIN('C'!$F110*((ATAN(1)*4)/180)))/COS($GE$6*((ATAN(1)*4)/180))/COS('C'!$F110*((ATAN(1)*4)/180))</f>
        <v>-5.8255827403809225E-2</v>
      </c>
      <c r="EY58" s="89">
        <f t="shared" si="25"/>
        <v>96.075005664137535</v>
      </c>
      <c r="EZ58" s="89">
        <f>(COS((90+0.833+اندراج!$A$2)*((ATAN(1)*4)/180))-SIN($GE$6*((ATAN(1)*4)/180))*SIN('C'!$F110*((ATAN(1)*4)/180)))/COS($GE$6*((ATAN(1)*4)/180))/COS('C'!$F110*((ATAN(1)*4)/180))</f>
        <v>-0.10583029776202897</v>
      </c>
      <c r="FA58" s="89">
        <f t="shared" si="26"/>
        <v>109.99259604328864</v>
      </c>
      <c r="FB58" s="89">
        <f>(COS((90+12)*((ATAN(1)*4)/180))-SIN($GE$6*((ATAN(1)*4)/180))*SIN('C'!$F110*((ATAN(1)*4)/180)))/COS($GE$6*((ATAN(1)*4)/180))/COS('C'!$F110*((ATAN(1)*4)/180))</f>
        <v>-0.34189871017400508</v>
      </c>
      <c r="FC58" s="89">
        <f t="shared" si="27"/>
        <v>113.83134949160036</v>
      </c>
      <c r="FD58" s="89">
        <f>(COS((90+15)*((ATAN(1)*4)/180))-SIN($GE$6*((ATAN(1)*4)/180))*SIN('C'!$F110*((ATAN(1)*4)/180)))/COS($GE$6*((ATAN(1)*4)/180))/COS('C'!$F110*((ATAN(1)*4)/180))</f>
        <v>-0.4040458577941225</v>
      </c>
      <c r="FE58" s="89">
        <f t="shared" si="28"/>
        <v>117.73138513039571</v>
      </c>
      <c r="FF58" s="89">
        <f>(COS((90+18)*((ATAN(1)*4)/180))-SIN($GE$6*((ATAN(1)*4)/180))*SIN('C'!$F110*((ATAN(1)*4)/180)))/COS($GE$6*((ATAN(1)*4)/180))/COS('C'!$F110*((ATAN(1)*4)/180))</f>
        <v>-0.46532697144638879</v>
      </c>
      <c r="FG58" s="89">
        <f>('C'!E110+$GF$6/15+$EQ$4)</f>
        <v>12.217777777777776</v>
      </c>
      <c r="FH58" s="89">
        <f t="shared" si="29"/>
        <v>0.19079254770851747</v>
      </c>
      <c r="FI58" s="89"/>
      <c r="FJ58" s="89"/>
      <c r="FK58" s="89">
        <f>EQ58-'برائے طلباء'!DK12</f>
        <v>0.59390664109592572</v>
      </c>
      <c r="FL58" s="89">
        <v>4</v>
      </c>
      <c r="FM58" s="89">
        <f t="shared" si="30"/>
        <v>0.75905952441710556</v>
      </c>
      <c r="FN58" s="89">
        <f t="shared" si="31"/>
        <v>62.376358245209595</v>
      </c>
      <c r="FO58" s="89">
        <f>(COS((90-(ATAN(1/(1/TAN((90-ABS($GE$6-'C'!$F79))*(ATAN(1)*4/180))+2))*(180/(ATAN(1)*4))))*((ATAN(1)*4)/180))-SIN($GE$6*((ATAN(1)*4)/180))*SIN('C'!$F79*((ATAN(1)*4)/180)))/COS($GE$6*((ATAN(1)*4)/180))/COS('C'!$F79*((ATAN(1)*4)/180))</f>
        <v>0.46366166671650272</v>
      </c>
      <c r="FP58" s="89">
        <f t="shared" si="32"/>
        <v>49.931141947138578</v>
      </c>
      <c r="FQ58" s="89">
        <f>(COS((90-(ATAN(1/(1/TAN((90-ABS($GE$6-'C'!$F79))*(ATAN(1)*4/180))+1))*(180/(ATAN(1)*4))))*((ATAN(1)*4)/180))-SIN($GE$6*((ATAN(1)*4)/180))*SIN('C'!$F79*((ATAN(1)*4)/180)))/COS($GE$6*((ATAN(1)*4)/180))/COS('C'!$F79*((ATAN(1)*4)/180))</f>
        <v>0.64370777728040041</v>
      </c>
      <c r="FR58" s="89">
        <f t="shared" si="33"/>
        <v>0.51732407407407421</v>
      </c>
      <c r="FS58" s="89">
        <f t="shared" si="34"/>
        <v>85.056547689152353</v>
      </c>
      <c r="FT58" s="89">
        <f>(COS((90-1.4)*((ATAN(1)*4)/180))-SIN($GE$6*((ATAN(1)*4)/180))*SIN('C'!$F79*((ATAN(1)*4)/180)))/COS($GE$6*((ATAN(1)*4)/180))/COS('C'!$F79*((ATAN(1)*4)/180))</f>
        <v>8.6172512717284766E-2</v>
      </c>
      <c r="FU58" s="89">
        <f t="shared" si="35"/>
        <v>87.774762123491314</v>
      </c>
      <c r="FV58" s="89">
        <f>(COS((90+0.833+اندراج!$A$2)*((ATAN(1)*4)/180))-SIN($GE$6*((ATAN(1)*4)/180))*SIN('C'!$F79*((ATAN(1)*4)/180)))/COS($GE$6*((ATAN(1)*4)/180))/COS('C'!$F79*((ATAN(1)*4)/180))</f>
        <v>3.8827964716895987E-2</v>
      </c>
      <c r="FW58" s="89">
        <f t="shared" si="36"/>
        <v>0.22163451653903429</v>
      </c>
      <c r="FX58" s="89">
        <f t="shared" si="37"/>
        <v>101.30896364108452</v>
      </c>
      <c r="FY58" s="89">
        <f>(COS((90+12)*((ATAN(1)*4)/180))-SIN($GE$6*((ATAN(1)*4)/180))*SIN('C'!$F79*((ATAN(1)*4)/180)))/COS($GE$6*((ATAN(1)*4)/180))/COS('C'!$F79*((ATAN(1)*4)/180))</f>
        <v>-0.19609955415317676</v>
      </c>
      <c r="FZ58" s="89">
        <f t="shared" si="38"/>
        <v>104.94824071261435</v>
      </c>
      <c r="GA58" s="89">
        <f>(COS((90+15)*((ATAN(1)*4)/180))-SIN($GE$6*((ATAN(1)*4)/180))*SIN('C'!$F79*((ATAN(1)*4)/180)))/COS($GE$6*((ATAN(1)*4)/180))/COS('C'!$F79*((ATAN(1)*4)/180))</f>
        <v>-0.25794635121540682</v>
      </c>
      <c r="GB58" s="89">
        <f t="shared" si="39"/>
        <v>108.86011196786096</v>
      </c>
      <c r="GC58" s="89">
        <f>(COS((90+18)*((ATAN(1)*4)/180))-SIN($GE$6*((ATAN(1)*4)/180))*SIN('C'!$F79*((ATAN(1)*4)/180)))/COS($GE$6*((ATAN(1)*4)/180))/COS('C'!$F61*((ATAN(1)*4)/180))</f>
        <v>-0.32325869642270366</v>
      </c>
      <c r="GD58" s="89">
        <f>('C'!E79+$GF$6/15+$EQ$4)</f>
        <v>12.36577777777778</v>
      </c>
      <c r="GE58" s="89"/>
      <c r="GF58" s="89"/>
      <c r="GG58" s="89">
        <f>FM58-'برائے طلباء'!DX12</f>
        <v>0.54620798358708966</v>
      </c>
      <c r="GH58" s="89"/>
      <c r="GI58" s="89"/>
    </row>
    <row r="59" spans="1:191" ht="28.5" customHeight="1" x14ac:dyDescent="0.2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  <c r="EO59" s="89"/>
      <c r="EP59" s="89"/>
      <c r="EQ59" s="89">
        <f t="shared" si="20"/>
        <v>0.77650678560157671</v>
      </c>
      <c r="ER59" s="89">
        <f t="shared" si="21"/>
        <v>68.832426305509557</v>
      </c>
      <c r="ES59" s="89">
        <f>(COS((90-(ATAN(1/(1/TAN((90-ABS($GE$6-'C'!$F111))*(ATAN(1)*4/180))+2))*(180/(ATAN(1)*4))))*((ATAN(1)*4)/180))-SIN($GE$6*((ATAN(1)*4)/180))*SIN('C'!$F111*((ATAN(1)*4)/180)))/COS($GE$6*((ATAN(1)*4)/180))/COS('C'!$F111*((ATAN(1)*4)/180))</f>
        <v>0.3610968674618058</v>
      </c>
      <c r="ET59" s="89">
        <f t="shared" si="22"/>
        <v>54.198370447260757</v>
      </c>
      <c r="EU59" s="89">
        <f>(COS((90-(ATAN(1/(1/TAN((90-ABS($GE$6-'C'!$F111))*(ATAN(1)*4/180))+1))*(180/(ATAN(1)*4))))*((ATAN(1)*4)/180))-SIN($GE$6*((ATAN(1)*4)/180))*SIN('C'!$F111*((ATAN(1)*4)/180)))/COS($GE$6*((ATAN(1)*4)/180))/COS('C'!$F111*((ATAN(1)*4)/180))</f>
        <v>0.58498074226588248</v>
      </c>
      <c r="EV59" s="89">
        <f t="shared" si="23"/>
        <v>0.5109907407407408</v>
      </c>
      <c r="EW59" s="89">
        <f t="shared" si="24"/>
        <v>93.597074648964281</v>
      </c>
      <c r="EX59" s="89">
        <f>(COS((90-1.4)*((ATAN(1)*4)/180))-SIN($GE$6*((ATAN(1)*4)/180))*SIN('C'!$F111*((ATAN(1)*4)/180)))/COS($GE$6*((ATAN(1)*4)/180))/COS('C'!$F111*((ATAN(1)*4)/180))</f>
        <v>-6.2739563189485092E-2</v>
      </c>
      <c r="EY59" s="89">
        <f t="shared" si="25"/>
        <v>96.335776149900937</v>
      </c>
      <c r="EZ59" s="89">
        <f>(COS((90+0.833+اندراج!$A$2)*((ATAN(1)*4)/180))-SIN($GE$6*((ATAN(1)*4)/180))*SIN('C'!$F111*((ATAN(1)*4)/180)))/COS($GE$6*((ATAN(1)*4)/180))/COS('C'!$F111*((ATAN(1)*4)/180))</f>
        <v>-0.11035493041850293</v>
      </c>
      <c r="FA59" s="89">
        <f t="shared" si="26"/>
        <v>110.28110137851459</v>
      </c>
      <c r="FB59" s="89">
        <f>(COS((90+12)*((ATAN(1)*4)/180))-SIN($GE$6*((ATAN(1)*4)/180))*SIN('C'!$F111*((ATAN(1)*4)/180)))/COS($GE$6*((ATAN(1)*4)/180))/COS('C'!$F111*((ATAN(1)*4)/180))</f>
        <v>-0.34662627644780014</v>
      </c>
      <c r="FC59" s="89">
        <f t="shared" si="27"/>
        <v>114.13116051956624</v>
      </c>
      <c r="FD59" s="89">
        <f>(COS((90+15)*((ATAN(1)*4)/180))-SIN($GE$6*((ATAN(1)*4)/180))*SIN('C'!$F111*((ATAN(1)*4)/180)))/COS($GE$6*((ATAN(1)*4)/180))/COS('C'!$F111*((ATAN(1)*4)/180))</f>
        <v>-0.40882684818063081</v>
      </c>
      <c r="FE59" s="89">
        <f t="shared" si="28"/>
        <v>118.04472462425417</v>
      </c>
      <c r="FF59" s="89">
        <f>(COS((90+18)*((ATAN(1)*4)/180))-SIN($GE$6*((ATAN(1)*4)/180))*SIN('C'!$F111*((ATAN(1)*4)/180)))/COS($GE$6*((ATAN(1)*4)/180))/COS('C'!$F111*((ATAN(1)*4)/180))</f>
        <v>-0.47016064146902392</v>
      </c>
      <c r="FG59" s="89">
        <f>('C'!E111+$GF$6/15+$EQ$4)</f>
        <v>12.213777777777779</v>
      </c>
      <c r="FH59" s="89">
        <f t="shared" si="29"/>
        <v>0.18979307263083456</v>
      </c>
      <c r="FI59" s="89"/>
      <c r="FJ59" s="89"/>
      <c r="FK59" s="89">
        <f>EQ59-'برائے طلباء'!DK13</f>
        <v>0.59550139103931976</v>
      </c>
      <c r="FL59" s="89">
        <v>4</v>
      </c>
      <c r="FM59" s="89">
        <f t="shared" si="30"/>
        <v>0.75963595464380163</v>
      </c>
      <c r="FN59" s="89">
        <f t="shared" si="31"/>
        <v>62.599115471837742</v>
      </c>
      <c r="FO59" s="89">
        <f>(COS((90-(ATAN(1/(1/TAN((90-ABS($GE$6-'C'!$F80))*(ATAN(1)*4/180))+2))*(180/(ATAN(1)*4))))*((ATAN(1)*4)/180))-SIN($GE$6*((ATAN(1)*4)/180))*SIN('C'!$F80*((ATAN(1)*4)/180)))/COS($GE$6*((ATAN(1)*4)/180))/COS('C'!$F80*((ATAN(1)*4)/180))</f>
        <v>0.46021349075967755</v>
      </c>
      <c r="FP59" s="89">
        <f t="shared" si="32"/>
        <v>50.095201254306218</v>
      </c>
      <c r="FQ59" s="89">
        <f>(COS((90-(ATAN(1/(1/TAN((90-ABS($GE$6-'C'!$F80))*(ATAN(1)*4/180))+1))*(180/(ATAN(1)*4))))*((ATAN(1)*4)/180))-SIN($GE$6*((ATAN(1)*4)/180))*SIN('C'!$F80*((ATAN(1)*4)/180)))/COS($GE$6*((ATAN(1)*4)/180))/COS('C'!$F80*((ATAN(1)*4)/180))</f>
        <v>0.64151388240215057</v>
      </c>
      <c r="FR59" s="89">
        <f t="shared" si="33"/>
        <v>0.51715740740740745</v>
      </c>
      <c r="FS59" s="89">
        <f t="shared" si="34"/>
        <v>85.326298263338558</v>
      </c>
      <c r="FT59" s="89">
        <f>(COS((90-1.4)*((ATAN(1)*4)/180))-SIN($GE$6*((ATAN(1)*4)/180))*SIN('C'!$F80*((ATAN(1)*4)/180)))/COS($GE$6*((ATAN(1)*4)/180))/COS('C'!$F80*((ATAN(1)*4)/180))</f>
        <v>8.1481052142311133E-2</v>
      </c>
      <c r="FU59" s="89">
        <f t="shared" si="35"/>
        <v>88.042277005101923</v>
      </c>
      <c r="FV59" s="89">
        <f>(COS((90+0.833+اندراج!$A$2)*((ATAN(1)*4)/180))-SIN($GE$6*((ATAN(1)*4)/180))*SIN('C'!$F80*((ATAN(1)*4)/180)))/COS($GE$6*((ATAN(1)*4)/180))/COS('C'!$F80*((ATAN(1)*4)/180))</f>
        <v>3.4162063824134309E-2</v>
      </c>
      <c r="FW59" s="89">
        <f t="shared" si="36"/>
        <v>0.22072516561468222</v>
      </c>
      <c r="FX59" s="89">
        <f t="shared" si="37"/>
        <v>101.5743066078637</v>
      </c>
      <c r="FY59" s="89">
        <f>(COS((90+12)*((ATAN(1)*4)/180))-SIN($GE$6*((ATAN(1)*4)/180))*SIN('C'!$F80*((ATAN(1)*4)/180)))/COS($GE$6*((ATAN(1)*4)/180))/COS('C'!$F80*((ATAN(1)*4)/180))</f>
        <v>-0.20063862581261011</v>
      </c>
      <c r="FZ59" s="89">
        <f t="shared" si="38"/>
        <v>105.21560704538108</v>
      </c>
      <c r="GA59" s="89">
        <f>(COS((90+15)*((ATAN(1)*4)/180))-SIN($GE$6*((ATAN(1)*4)/180))*SIN('C'!$F80*((ATAN(1)*4)/180)))/COS($GE$6*((ATAN(1)*4)/180))/COS('C'!$F80*((ATAN(1)*4)/180))</f>
        <v>-0.26245203393048427</v>
      </c>
      <c r="GB59" s="89">
        <f t="shared" si="39"/>
        <v>109.12262875029865</v>
      </c>
      <c r="GC59" s="89">
        <f>(COS((90+18)*((ATAN(1)*4)/180))-SIN($GE$6*((ATAN(1)*4)/180))*SIN('C'!$F80*((ATAN(1)*4)/180)))/COS($GE$6*((ATAN(1)*4)/180))/COS('C'!$F62*((ATAN(1)*4)/180))</f>
        <v>-0.32759107742973503</v>
      </c>
      <c r="GD59" s="89">
        <f>('C'!E80+$GF$6/15+$EQ$4)</f>
        <v>12.361777777777778</v>
      </c>
      <c r="GE59" s="89"/>
      <c r="GF59" s="89"/>
      <c r="GG59" s="89">
        <f>FM59-'برائے طلباء'!DX13</f>
        <v>0.5476802937650016</v>
      </c>
      <c r="GH59" s="89"/>
      <c r="GI59" s="89"/>
    </row>
    <row r="60" spans="1:191" ht="28.5" customHeight="1" x14ac:dyDescent="0.2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  <c r="EO60" s="89"/>
      <c r="EP60" s="89"/>
      <c r="EQ60" s="89">
        <f t="shared" si="20"/>
        <v>0.77702067031940458</v>
      </c>
      <c r="ER60" s="89">
        <f t="shared" si="21"/>
        <v>69.005727887255844</v>
      </c>
      <c r="ES60" s="89">
        <f>(COS((90-(ATAN(1/(1/TAN((90-ABS($GE$6-'C'!$F112))*(ATAN(1)*4/180))+2))*(180/(ATAN(1)*4))))*((ATAN(1)*4)/180))-SIN($GE$6*((ATAN(1)*4)/180))*SIN('C'!$F112*((ATAN(1)*4)/180)))/COS($GE$6*((ATAN(1)*4)/180))/COS('C'!$F112*((ATAN(1)*4)/180))</f>
        <v>0.35827461726030385</v>
      </c>
      <c r="ET60" s="89">
        <f t="shared" si="22"/>
        <v>54.294260659670307</v>
      </c>
      <c r="EU60" s="89">
        <f>(COS((90-(ATAN(1/(1/TAN((90-ABS($GE$6-'C'!$F112))*(ATAN(1)*4/180))+1))*(180/(ATAN(1)*4))))*((ATAN(1)*4)/180))-SIN($GE$6*((ATAN(1)*4)/180))*SIN('C'!$F112*((ATAN(1)*4)/180)))/COS($GE$6*((ATAN(1)*4)/180))/COS('C'!$F112*((ATAN(1)*4)/180))</f>
        <v>0.58362255514838945</v>
      </c>
      <c r="EV60" s="89">
        <f t="shared" si="23"/>
        <v>0.51078240740740755</v>
      </c>
      <c r="EW60" s="89">
        <f t="shared" si="24"/>
        <v>93.853512313549558</v>
      </c>
      <c r="EX60" s="89">
        <f>(COS((90-1.4)*((ATAN(1)*4)/180))-SIN($GE$6*((ATAN(1)*4)/180))*SIN('C'!$F112*((ATAN(1)*4)/180)))/COS($GE$6*((ATAN(1)*4)/180))/COS('C'!$F112*((ATAN(1)*4)/180))</f>
        <v>-6.7205784067200541E-2</v>
      </c>
      <c r="EY60" s="89">
        <f t="shared" si="25"/>
        <v>96.595774648318951</v>
      </c>
      <c r="EZ60" s="89">
        <f>(COS((90+0.833+اندراج!$A$2)*((ATAN(1)*4)/180))-SIN($GE$6*((ATAN(1)*4)/180))*SIN('C'!$F112*((ATAN(1)*4)/180)))/COS($GE$6*((ATAN(1)*4)/180))/COS('C'!$F112*((ATAN(1)*4)/180))</f>
        <v>-0.11486389261550901</v>
      </c>
      <c r="FA60" s="89">
        <f t="shared" si="26"/>
        <v>110.56974566309944</v>
      </c>
      <c r="FB60" s="89">
        <f>(COS((90+12)*((ATAN(1)*4)/180))-SIN($GE$6*((ATAN(1)*4)/180))*SIN('C'!$F112*((ATAN(1)*4)/180)))/COS($GE$6*((ATAN(1)*4)/180))/COS('C'!$F112*((ATAN(1)*4)/180))</f>
        <v>-0.35134732456638057</v>
      </c>
      <c r="FC60" s="89">
        <f t="shared" si="27"/>
        <v>114.43141743346122</v>
      </c>
      <c r="FD60" s="89">
        <f>(COS((90+15)*((ATAN(1)*4)/180))-SIN($GE$6*((ATAN(1)*4)/180))*SIN('C'!$F112*((ATAN(1)*4)/180)))/COS($GE$6*((ATAN(1)*4)/180))/COS('C'!$F112*((ATAN(1)*4)/180))</f>
        <v>-0.41360372983891075</v>
      </c>
      <c r="FE60" s="89">
        <f t="shared" si="28"/>
        <v>118.35886682365579</v>
      </c>
      <c r="FF60" s="89">
        <f>(COS((90+18)*((ATAN(1)*4)/180))-SIN($GE$6*((ATAN(1)*4)/180))*SIN('C'!$F112*((ATAN(1)*4)/180)))/COS($GE$6*((ATAN(1)*4)/180))/COS('C'!$F112*((ATAN(1)*4)/180))</f>
        <v>-0.47499257861453004</v>
      </c>
      <c r="FG60" s="89">
        <f>('C'!E112+$GF$6/15+$EQ$4)</f>
        <v>12.20877777777778</v>
      </c>
      <c r="FH60" s="89">
        <f t="shared" si="29"/>
        <v>0.18875069231445965</v>
      </c>
      <c r="FI60" s="89"/>
      <c r="FJ60" s="89"/>
      <c r="FK60" s="89">
        <f>EQ60-'برائے طلباء'!DK14</f>
        <v>0.59709622631104098</v>
      </c>
      <c r="FL60" s="89">
        <v>4</v>
      </c>
      <c r="FM60" s="89">
        <f t="shared" si="30"/>
        <v>0.76021543417529835</v>
      </c>
      <c r="FN60" s="89">
        <f t="shared" si="31"/>
        <v>62.821504892608424</v>
      </c>
      <c r="FO60" s="89">
        <f>(COS((90-(ATAN(1/(1/TAN((90-ABS($GE$6-'C'!$F81))*(ATAN(1)*4/180))+2))*(180/(ATAN(1)*4))))*((ATAN(1)*4)/180))-SIN($GE$6*((ATAN(1)*4)/180))*SIN('C'!$F81*((ATAN(1)*4)/180)))/COS($GE$6*((ATAN(1)*4)/180))/COS('C'!$F81*((ATAN(1)*4)/180))</f>
        <v>0.4567640691719817</v>
      </c>
      <c r="FP60" s="89">
        <f t="shared" si="32"/>
        <v>50.258089269213592</v>
      </c>
      <c r="FQ60" s="89">
        <f>(COS((90-(ATAN(1/(1/TAN((90-ABS($GE$6-'C'!$F81))*(ATAN(1)*4/180))+1))*(180/(ATAN(1)*4))))*((ATAN(1)*4)/180))-SIN($GE$6*((ATAN(1)*4)/180))*SIN('C'!$F81*((ATAN(1)*4)/180)))/COS($GE$6*((ATAN(1)*4)/180))/COS('C'!$F81*((ATAN(1)*4)/180))</f>
        <v>0.63933044714915965</v>
      </c>
      <c r="FR60" s="89">
        <f t="shared" si="33"/>
        <v>0.5169907407407407</v>
      </c>
      <c r="FS60" s="89">
        <f t="shared" si="34"/>
        <v>85.596967476927489</v>
      </c>
      <c r="FT60" s="89">
        <f>(COS((90-1.4)*((ATAN(1)*4)/180))-SIN($GE$6*((ATAN(1)*4)/180))*SIN('C'!$F81*((ATAN(1)*4)/180)))/COS($GE$6*((ATAN(1)*4)/180))/COS('C'!$F81*((ATAN(1)*4)/180))</f>
        <v>7.6771799541101957E-2</v>
      </c>
      <c r="FU60" s="89">
        <f t="shared" si="35"/>
        <v>88.31088963644072</v>
      </c>
      <c r="FV60" s="89">
        <f>(COS((90+0.833+اندراج!$A$2)*((ATAN(1)*4)/180))-SIN($GE$6*((ATAN(1)*4)/180))*SIN('C'!$F81*((ATAN(1)*4)/180)))/COS($GE$6*((ATAN(1)*4)/180))/COS('C'!$F81*((ATAN(1)*4)/180))</f>
        <v>2.9476267193194985E-2</v>
      </c>
      <c r="FW60" s="89">
        <f t="shared" si="36"/>
        <v>0.21980940729262963</v>
      </c>
      <c r="FX60" s="89">
        <f t="shared" si="37"/>
        <v>101.8416773120309</v>
      </c>
      <c r="FY60" s="89">
        <f>(COS((90+12)*((ATAN(1)*4)/180))-SIN($GE$6*((ATAN(1)*4)/180))*SIN('C'!$F81*((ATAN(1)*4)/180)))/COS($GE$6*((ATAN(1)*4)/180))/COS('C'!$F81*((ATAN(1)*4)/180))</f>
        <v>-0.20520803200091295</v>
      </c>
      <c r="FZ60" s="89">
        <f t="shared" si="38"/>
        <v>105.48528004132</v>
      </c>
      <c r="GA60" s="89">
        <f>(COS((90+15)*((ATAN(1)*4)/180))-SIN($GE$6*((ATAN(1)*4)/180))*SIN('C'!$F81*((ATAN(1)*4)/180)))/COS($GE$6*((ATAN(1)*4)/180))/COS('C'!$F81*((ATAN(1)*4)/180))</f>
        <v>-0.26699079928062425</v>
      </c>
      <c r="GB60" s="89">
        <f t="shared" si="39"/>
        <v>109.38719620693848</v>
      </c>
      <c r="GC60" s="89">
        <f>(COS((90+18)*((ATAN(1)*4)/180))-SIN($GE$6*((ATAN(1)*4)/180))*SIN('C'!$F81*((ATAN(1)*4)/180)))/COS($GE$6*((ATAN(1)*4)/180))/COS('C'!$F63*((ATAN(1)*4)/180))</f>
        <v>-0.33195034318474198</v>
      </c>
      <c r="GD60" s="89">
        <f>('C'!E81+$GF$6/15+$EQ$4)</f>
        <v>12.357777777777777</v>
      </c>
      <c r="GE60" s="89"/>
      <c r="GF60" s="89"/>
      <c r="GG60" s="89">
        <f>FM60-'برائے طلباء'!DX14</f>
        <v>0.54916134956494234</v>
      </c>
      <c r="GH60" s="89"/>
      <c r="GI60" s="89"/>
    </row>
    <row r="61" spans="1:191" ht="28.5" customHeight="1" x14ac:dyDescent="0.2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  <c r="DZ61" s="89"/>
      <c r="EA61" s="89"/>
      <c r="EB61" s="89"/>
      <c r="EC61" s="89"/>
      <c r="ED61" s="89"/>
      <c r="EE61" s="89"/>
      <c r="EF61" s="89"/>
      <c r="EG61" s="89"/>
      <c r="EH61" s="89"/>
      <c r="EI61" s="89"/>
      <c r="EJ61" s="89"/>
      <c r="EK61" s="89"/>
      <c r="EL61" s="89"/>
      <c r="EM61" s="89"/>
      <c r="EN61" s="89"/>
      <c r="EO61" s="89"/>
      <c r="EP61" s="89"/>
      <c r="EQ61" s="89">
        <f t="shared" si="20"/>
        <v>0.77757413000560005</v>
      </c>
      <c r="ER61" s="89">
        <f t="shared" si="21"/>
        <v>69.177150176760648</v>
      </c>
      <c r="ES61" s="89">
        <f>(COS((90-(ATAN(1/(1/TAN((90-ABS($GE$6-'C'!$F113))*(ATAN(1)*4/180))+2))*(180/(ATAN(1)*4))))*((ATAN(1)*4)/180))-SIN($GE$6*((ATAN(1)*4)/180))*SIN('C'!$F113*((ATAN(1)*4)/180)))/COS($GE$6*((ATAN(1)*4)/180))/COS('C'!$F113*((ATAN(1)*4)/180))</f>
        <v>0.3554797469850105</v>
      </c>
      <c r="ET61" s="89">
        <f t="shared" si="22"/>
        <v>54.387813681733654</v>
      </c>
      <c r="EU61" s="89">
        <f>(COS((90-(ATAN(1/(1/TAN((90-ABS($GE$6-'C'!$F113))*(ATAN(1)*4/180))+1))*(180/(ATAN(1)*4))))*((ATAN(1)*4)/180))-SIN($GE$6*((ATAN(1)*4)/180))*SIN('C'!$F113*((ATAN(1)*4)/180)))/COS($GE$6*((ATAN(1)*4)/180))/COS('C'!$F113*((ATAN(1)*4)/180))</f>
        <v>0.58229589650992375</v>
      </c>
      <c r="EV61" s="89">
        <f t="shared" si="23"/>
        <v>0.51061574074074079</v>
      </c>
      <c r="EW61" s="89">
        <f t="shared" si="24"/>
        <v>94.109037334093912</v>
      </c>
      <c r="EX61" s="89">
        <f>(COS((90-1.4)*((ATAN(1)*4)/180))-SIN($GE$6*((ATAN(1)*4)/180))*SIN('C'!$F113*((ATAN(1)*4)/180)))/COS($GE$6*((ATAN(1)*4)/180))/COS('C'!$F113*((ATAN(1)*4)/180))</f>
        <v>-7.1654771009707338E-2</v>
      </c>
      <c r="EY61" s="89">
        <f t="shared" si="25"/>
        <v>96.855020135349335</v>
      </c>
      <c r="EZ61" s="89">
        <f>(COS((90+0.833+اندراج!$A$2)*((ATAN(1)*4)/180))-SIN($GE$6*((ATAN(1)*4)/180))*SIN('C'!$F113*((ATAN(1)*4)/180)))/COS($GE$6*((ATAN(1)*4)/180))/COS('C'!$F113*((ATAN(1)*4)/180))</f>
        <v>-0.11935744098445014</v>
      </c>
      <c r="FA61" s="89">
        <f t="shared" si="26"/>
        <v>110.85854535716904</v>
      </c>
      <c r="FB61" s="89">
        <f>(COS((90+12)*((ATAN(1)*4)/180))-SIN($GE$6*((ATAN(1)*4)/180))*SIN('C'!$F113*((ATAN(1)*4)/180)))/COS($GE$6*((ATAN(1)*4)/180))/COS('C'!$F113*((ATAN(1)*4)/180))</f>
        <v>-0.35606199037738573</v>
      </c>
      <c r="FC61" s="89">
        <f t="shared" si="27"/>
        <v>114.73213824613028</v>
      </c>
      <c r="FD61" s="89">
        <f>(COS((90+15)*((ATAN(1)*4)/180))-SIN($GE$6*((ATAN(1)*4)/180))*SIN('C'!$F113*((ATAN(1)*4)/180)))/COS($GE$6*((ATAN(1)*4)/180))/COS('C'!$F113*((ATAN(1)*4)/180))</f>
        <v>-0.41837660681918221</v>
      </c>
      <c r="FE61" s="89">
        <f t="shared" si="28"/>
        <v>118.6738330733931</v>
      </c>
      <c r="FF61" s="89">
        <f>(COS((90+18)*((ATAN(1)*4)/180))-SIN($GE$6*((ATAN(1)*4)/180))*SIN('C'!$F113*((ATAN(1)*4)/180)))/COS($GE$6*((ATAN(1)*4)/180))/COS('C'!$F113*((ATAN(1)*4)/180))</f>
        <v>-0.4798228555788111</v>
      </c>
      <c r="FG61" s="89">
        <f>('C'!E113+$GF$6/15+$EQ$4)</f>
        <v>12.204777777777778</v>
      </c>
      <c r="FH61" s="89">
        <f t="shared" si="29"/>
        <v>0.18774869005704556</v>
      </c>
      <c r="FI61" s="89"/>
      <c r="FJ61" s="89"/>
      <c r="FK61" s="89">
        <f>EQ61-'برائے طلباء'!DK15</f>
        <v>0.59869125891317343</v>
      </c>
      <c r="FL61" s="89">
        <v>4</v>
      </c>
      <c r="FM61" s="89">
        <f t="shared" si="30"/>
        <v>0.76079613856524786</v>
      </c>
      <c r="FN61" s="89">
        <f t="shared" si="31"/>
        <v>63.042961510424298</v>
      </c>
      <c r="FO61" s="89">
        <f>(COS((90-(ATAN(1/(1/TAN((90-ABS($GE$6-'C'!$F82))*(ATAN(1)*4/180))+2))*(180/(ATAN(1)*4))))*((ATAN(1)*4)/180))-SIN($GE$6*((ATAN(1)*4)/180))*SIN('C'!$F82*((ATAN(1)*4)/180)))/COS($GE$6*((ATAN(1)*4)/180))/COS('C'!$F82*((ATAN(1)*4)/180))</f>
        <v>0.45332227783730572</v>
      </c>
      <c r="FP61" s="89">
        <f t="shared" si="32"/>
        <v>50.419373790460831</v>
      </c>
      <c r="FQ61" s="89">
        <f>(COS((90-(ATAN(1/(1/TAN((90-ABS($GE$6-'C'!$F82))*(ATAN(1)*4/180))+1))*(180/(ATAN(1)*4))))*((ATAN(1)*4)/180))-SIN($GE$6*((ATAN(1)*4)/180))*SIN('C'!$F82*((ATAN(1)*4)/180)))/COS($GE$6*((ATAN(1)*4)/180))/COS('C'!$F82*((ATAN(1)*4)/180))</f>
        <v>0.63716341471449811</v>
      </c>
      <c r="FR61" s="89">
        <f t="shared" si="33"/>
        <v>0.51682407407407416</v>
      </c>
      <c r="FS61" s="89">
        <f t="shared" si="34"/>
        <v>85.867892005263784</v>
      </c>
      <c r="FT61" s="89">
        <f>(COS((90-1.4)*((ATAN(1)*4)/180))-SIN($GE$6*((ATAN(1)*4)/180))*SIN('C'!$F82*((ATAN(1)*4)/180)))/COS($GE$6*((ATAN(1)*4)/180))/COS('C'!$F82*((ATAN(1)*4)/180))</f>
        <v>7.2056389141134547E-2</v>
      </c>
      <c r="FU61" s="89">
        <f t="shared" si="35"/>
        <v>88.579943216822556</v>
      </c>
      <c r="FV61" s="89">
        <f>(COS((90+0.833+اندراج!$A$2)*((ATAN(1)*4)/180))-SIN($GE$6*((ATAN(1)*4)/180))*SIN('C'!$F82*((ATAN(1)*4)/180)))/COS($GE$6*((ATAN(1)*4)/180))/COS('C'!$F82*((ATAN(1)*4)/180))</f>
        <v>2.478212905679034E-2</v>
      </c>
      <c r="FW61" s="89">
        <f t="shared" si="36"/>
        <v>0.21888902784957667</v>
      </c>
      <c r="FX61" s="89">
        <f t="shared" si="37"/>
        <v>102.11043365938187</v>
      </c>
      <c r="FY61" s="89">
        <f>(COS((90+12)*((ATAN(1)*4)/180))-SIN($GE$6*((ATAN(1)*4)/180))*SIN('C'!$F82*((ATAN(1)*4)/180)))/COS($GE$6*((ATAN(1)*4)/180))/COS('C'!$F82*((ATAN(1)*4)/180))</f>
        <v>-0.20979661542593872</v>
      </c>
      <c r="FZ61" s="89">
        <f t="shared" si="38"/>
        <v>105.75661664081909</v>
      </c>
      <c r="GA61" s="89">
        <f>(COS((90+15)*((ATAN(1)*4)/180))-SIN($GE$6*((ATAN(1)*4)/180))*SIN('C'!$F82*((ATAN(1)*4)/180)))/COS($GE$6*((ATAN(1)*4)/180))/COS('C'!$F82*((ATAN(1)*4)/180))</f>
        <v>-0.27155159447187888</v>
      </c>
      <c r="GB61" s="89">
        <f t="shared" si="39"/>
        <v>109.6531260516981</v>
      </c>
      <c r="GC61" s="89">
        <f>(COS((90+18)*((ATAN(1)*4)/180))-SIN($GE$6*((ATAN(1)*4)/180))*SIN('C'!$F82*((ATAN(1)*4)/180)))/COS($GE$6*((ATAN(1)*4)/180))/COS('C'!$F64*((ATAN(1)*4)/180))</f>
        <v>-0.33632492419379173</v>
      </c>
      <c r="GD61" s="89">
        <f>('C'!E82+$GF$6/15+$EQ$4)</f>
        <v>12.353777777777779</v>
      </c>
      <c r="GE61" s="89"/>
      <c r="GF61" s="89"/>
      <c r="GG61" s="89">
        <f>FM61-'برائے طلباء'!DX15</f>
        <v>0.55064741463477951</v>
      </c>
      <c r="GH61" s="89"/>
      <c r="GI61" s="89"/>
    </row>
    <row r="62" spans="1:191" ht="28.5" customHeight="1" x14ac:dyDescent="0.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  <c r="DZ62" s="89"/>
      <c r="EA62" s="89"/>
      <c r="EB62" s="89"/>
      <c r="EC62" s="89"/>
      <c r="ED62" s="89"/>
      <c r="EE62" s="89"/>
      <c r="EF62" s="89"/>
      <c r="EG62" s="89"/>
      <c r="EH62" s="89"/>
      <c r="EI62" s="89"/>
      <c r="EJ62" s="89"/>
      <c r="EK62" s="89"/>
      <c r="EL62" s="89"/>
      <c r="EM62" s="89"/>
      <c r="EN62" s="89"/>
      <c r="EO62" s="89"/>
      <c r="EP62" s="89"/>
      <c r="EQ62" s="89">
        <f t="shared" si="20"/>
        <v>0.77812358448606656</v>
      </c>
      <c r="ER62" s="89">
        <f t="shared" si="21"/>
        <v>69.346253811860706</v>
      </c>
      <c r="ES62" s="89">
        <f>(COS((90-(ATAN(1/(1/TAN((90-ABS($GE$6-'C'!$F114))*(ATAN(1)*4/180))+2))*(180/(ATAN(1)*4))))*((ATAN(1)*4)/180))-SIN($GE$6*((ATAN(1)*4)/180))*SIN('C'!$F114*((ATAN(1)*4)/180)))/COS($GE$6*((ATAN(1)*4)/180))/COS('C'!$F114*((ATAN(1)*4)/180))</f>
        <v>0.35271956219965994</v>
      </c>
      <c r="ET62" s="89">
        <f t="shared" si="22"/>
        <v>54.478803880486865</v>
      </c>
      <c r="EU62" s="89">
        <f>(COS((90-(ATAN(1/(1/TAN((90-ABS($GE$6-'C'!$F114))*(ATAN(1)*4/180))+1))*(180/(ATAN(1)*4))))*((ATAN(1)*4)/180))-SIN($GE$6*((ATAN(1)*4)/180))*SIN('C'!$F114*((ATAN(1)*4)/180)))/COS($GE$6*((ATAN(1)*4)/180))/COS('C'!$F114*((ATAN(1)*4)/180))</f>
        <v>0.58100409155085697</v>
      </c>
      <c r="EV62" s="89">
        <f t="shared" si="23"/>
        <v>0.51044907407407403</v>
      </c>
      <c r="EW62" s="89">
        <f t="shared" si="24"/>
        <v>94.362973128703203</v>
      </c>
      <c r="EX62" s="89">
        <f>(COS((90-1.4)*((ATAN(1)*4)/180))-SIN($GE$6*((ATAN(1)*4)/180))*SIN('C'!$F114*((ATAN(1)*4)/180)))/COS($GE$6*((ATAN(1)*4)/180))/COS('C'!$F114*((ATAN(1)*4)/180))</f>
        <v>-7.6074675967655797E-2</v>
      </c>
      <c r="EY62" s="89">
        <f t="shared" si="25"/>
        <v>97.112823748317282</v>
      </c>
      <c r="EZ62" s="89">
        <f>(COS((90+0.833+اندراج!$A$2)*((ATAN(1)*4)/180))-SIN($GE$6*((ATAN(1)*4)/180))*SIN('C'!$F114*((ATAN(1)*4)/180)))/COS($GE$6*((ATAN(1)*4)/180))/COS('C'!$F114*((ATAN(1)*4)/180))</f>
        <v>-0.12382357403355754</v>
      </c>
      <c r="FA62" s="89">
        <f t="shared" si="26"/>
        <v>111.14672465032461</v>
      </c>
      <c r="FB62" s="89">
        <f>(COS((90+12)*((ATAN(1)*4)/180))-SIN($GE$6*((ATAN(1)*4)/180))*SIN('C'!$F114*((ATAN(1)*4)/180)))/COS($GE$6*((ATAN(1)*4)/180))/COS('C'!$F114*((ATAN(1)*4)/180))</f>
        <v>-0.36075751099521547</v>
      </c>
      <c r="FC62" s="89">
        <f t="shared" si="27"/>
        <v>115.03251487828004</v>
      </c>
      <c r="FD62" s="89">
        <f>(COS((90+15)*((ATAN(1)*4)/180))-SIN($GE$6*((ATAN(1)*4)/180))*SIN('C'!$F114*((ATAN(1)*4)/180)))/COS($GE$6*((ATAN(1)*4)/180))/COS('C'!$F114*((ATAN(1)*4)/180))</f>
        <v>-0.42313251579202305</v>
      </c>
      <c r="FE62" s="89">
        <f t="shared" si="28"/>
        <v>118.98877827455388</v>
      </c>
      <c r="FF62" s="89">
        <f>(COS((90+18)*((ATAN(1)*4)/180))-SIN($GE$6*((ATAN(1)*4)/180))*SIN('C'!$F114*((ATAN(1)*4)/180)))/COS($GE$6*((ATAN(1)*4)/180))/COS('C'!$F114*((ATAN(1)*4)/180))</f>
        <v>-0.48463831138185115</v>
      </c>
      <c r="FG62" s="89">
        <f>('C'!E114+$GF$6/15+$EQ$4)</f>
        <v>12.200777777777777</v>
      </c>
      <c r="FH62" s="89">
        <f t="shared" si="29"/>
        <v>0.18674764385662948</v>
      </c>
      <c r="FI62" s="89"/>
      <c r="FJ62" s="89"/>
      <c r="FK62" s="89">
        <f>EQ62-'برائے طلباء'!DK16</f>
        <v>0.6002822278413088</v>
      </c>
      <c r="FL62" s="89">
        <v>4</v>
      </c>
      <c r="FM62" s="89">
        <f t="shared" si="30"/>
        <v>0.76133458455597136</v>
      </c>
      <c r="FN62" s="89">
        <f t="shared" si="31"/>
        <v>63.262935436462783</v>
      </c>
      <c r="FO62" s="89">
        <f>(COS((90-(ATAN(1/(1/TAN((90-ABS($GE$6-'C'!$F83))*(ATAN(1)*4/180))+2))*(180/(ATAN(1)*4))))*((ATAN(1)*4)/180))-SIN($GE$6*((ATAN(1)*4)/180))*SIN('C'!$F83*((ATAN(1)*4)/180)))/COS($GE$6*((ATAN(1)*4)/180))/COS('C'!$F83*((ATAN(1)*4)/180))</f>
        <v>0.44989682532307262</v>
      </c>
      <c r="FP62" s="89">
        <f t="shared" si="32"/>
        <v>50.578642724179481</v>
      </c>
      <c r="FQ62" s="89">
        <f>(COS((90-(ATAN(1/(1/TAN((90-ABS($GE$6-'C'!$F83))*(ATAN(1)*4/180))+1))*(180/(ATAN(1)*4))))*((ATAN(1)*4)/180))-SIN($GE$6*((ATAN(1)*4)/180))*SIN('C'!$F83*((ATAN(1)*4)/180)))/COS($GE$6*((ATAN(1)*4)/180))/COS('C'!$F83*((ATAN(1)*4)/180))</f>
        <v>0.63501850923390823</v>
      </c>
      <c r="FR62" s="89">
        <f t="shared" si="33"/>
        <v>0.51661574074074068</v>
      </c>
      <c r="FS62" s="89">
        <f t="shared" si="34"/>
        <v>86.138413217269488</v>
      </c>
      <c r="FT62" s="89">
        <f>(COS((90-1.4)*((ATAN(1)*4)/180))-SIN($GE$6*((ATAN(1)*4)/180))*SIN('C'!$F83*((ATAN(1)*4)/180)))/COS($GE$6*((ATAN(1)*4)/180))/COS('C'!$F83*((ATAN(1)*4)/180))</f>
        <v>6.7346390857185856E-2</v>
      </c>
      <c r="FU62" s="89">
        <f t="shared" si="35"/>
        <v>88.848783773483035</v>
      </c>
      <c r="FV62" s="89">
        <f>(COS((90+0.833+اندراج!$A$2)*((ATAN(1)*4)/180))-SIN($GE$6*((ATAN(1)*4)/180))*SIN('C'!$F83*((ATAN(1)*4)/180)))/COS($GE$6*((ATAN(1)*4)/180))/COS('C'!$F83*((ATAN(1)*4)/180))</f>
        <v>2.0091161660630821E-2</v>
      </c>
      <c r="FW62" s="89">
        <f t="shared" si="36"/>
        <v>0.21792417177448295</v>
      </c>
      <c r="FX62" s="89">
        <f t="shared" si="37"/>
        <v>102.379927194326</v>
      </c>
      <c r="FY62" s="89">
        <f>(COS((90+12)*((ATAN(1)*4)/180))-SIN($GE$6*((ATAN(1)*4)/180))*SIN('C'!$F83*((ATAN(1)*4)/180)))/COS($GE$6*((ATAN(1)*4)/180))/COS('C'!$F83*((ATAN(1)*4)/180))</f>
        <v>-0.21439315000060058</v>
      </c>
      <c r="FZ62" s="89">
        <f t="shared" si="38"/>
        <v>106.02896482785279</v>
      </c>
      <c r="GA62" s="89">
        <f>(COS((90+15)*((ATAN(1)*4)/180))-SIN($GE$6*((ATAN(1)*4)/180))*SIN('C'!$F83*((ATAN(1)*4)/180)))/COS($GE$6*((ATAN(1)*4)/180))/COS('C'!$F83*((ATAN(1)*4)/180))</f>
        <v>-0.27612326875101101</v>
      </c>
      <c r="GB62" s="89">
        <f t="shared" si="39"/>
        <v>109.9197862876686</v>
      </c>
      <c r="GC62" s="89">
        <f>(COS((90+18)*((ATAN(1)*4)/180))-SIN($GE$6*((ATAN(1)*4)/180))*SIN('C'!$F83*((ATAN(1)*4)/180)))/COS($GE$6*((ATAN(1)*4)/180))/COS('C'!$F65*((ATAN(1)*4)/180))</f>
        <v>-0.34070424512545883</v>
      </c>
      <c r="GD62" s="89">
        <f>('C'!E83+$GF$6/15+$EQ$4)</f>
        <v>12.348777777777777</v>
      </c>
      <c r="GE62" s="89"/>
      <c r="GF62" s="89"/>
      <c r="GG62" s="89">
        <f>FM62-'برائے طلباء'!DX16</f>
        <v>0.55213491683653237</v>
      </c>
      <c r="GH62" s="89"/>
      <c r="GI62" s="89"/>
    </row>
    <row r="63" spans="1:191" ht="28.5" customHeight="1" x14ac:dyDescent="0.2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  <c r="DZ63" s="89"/>
      <c r="EA63" s="89"/>
      <c r="EB63" s="89"/>
      <c r="EC63" s="89"/>
      <c r="ED63" s="89"/>
      <c r="EE63" s="89"/>
      <c r="EF63" s="89"/>
      <c r="EG63" s="89"/>
      <c r="EH63" s="89"/>
      <c r="EI63" s="89"/>
      <c r="EJ63" s="89"/>
      <c r="EK63" s="89"/>
      <c r="EL63" s="89"/>
      <c r="EM63" s="89"/>
      <c r="EN63" s="89"/>
      <c r="EO63" s="89"/>
      <c r="EP63" s="89"/>
      <c r="EQ63" s="89">
        <f t="shared" si="20"/>
        <v>0.77862937040766977</v>
      </c>
      <c r="ER63" s="89">
        <f t="shared" si="21"/>
        <v>69.513527928081331</v>
      </c>
      <c r="ES63" s="89">
        <f>(COS((90-(ATAN(1/(1/TAN((90-ABS($GE$6-'C'!$F115))*(ATAN(1)*4/180))+2))*(180/(ATAN(1)*4))))*((ATAN(1)*4)/180))-SIN($GE$6*((ATAN(1)*4)/180))*SIN('C'!$F115*((ATAN(1)*4)/180)))/COS($GE$6*((ATAN(1)*4)/180))/COS('C'!$F115*((ATAN(1)*4)/180))</f>
        <v>0.34998621674631203</v>
      </c>
      <c r="ET63" s="89">
        <f t="shared" si="22"/>
        <v>54.567508751847164</v>
      </c>
      <c r="EU63" s="89">
        <f>(COS((90-(ATAN(1/(1/TAN((90-ABS($GE$6-'C'!$F115))*(ATAN(1)*4/180))+1))*(180/(ATAN(1)*4))))*((ATAN(1)*4)/180))-SIN($GE$6*((ATAN(1)*4)/180))*SIN('C'!$F115*((ATAN(1)*4)/180)))/COS($GE$6*((ATAN(1)*4)/180))/COS('C'!$F115*((ATAN(1)*4)/180))</f>
        <v>0.57974332124147177</v>
      </c>
      <c r="EV63" s="89">
        <f t="shared" si="23"/>
        <v>0.51024074074074077</v>
      </c>
      <c r="EW63" s="89">
        <f t="shared" si="24"/>
        <v>94.616032421082764</v>
      </c>
      <c r="EX63" s="89">
        <f>(COS((90-1.4)*((ATAN(1)*4)/180))-SIN($GE$6*((ATAN(1)*4)/180))*SIN('C'!$F115*((ATAN(1)*4)/180)))/COS($GE$6*((ATAN(1)*4)/180))/COS('C'!$F115*((ATAN(1)*4)/180))</f>
        <v>-8.0477838390943982E-2</v>
      </c>
      <c r="EY63" s="89">
        <f t="shared" si="25"/>
        <v>97.369906680094459</v>
      </c>
      <c r="EZ63" s="89">
        <f>(COS((90+0.833+اندراج!$A$2)*((ATAN(1)*4)/180))-SIN($GE$6*((ATAN(1)*4)/180))*SIN('C'!$F115*((ATAN(1)*4)/180)))/COS($GE$6*((ATAN(1)*4)/180))/COS('C'!$F115*((ATAN(1)*4)/180))</f>
        <v>-0.12827472585595837</v>
      </c>
      <c r="FA63" s="89">
        <f t="shared" si="26"/>
        <v>111.4350815139739</v>
      </c>
      <c r="FB63" s="89">
        <f>(COS((90+12)*((ATAN(1)*4)/180))-SIN($GE$6*((ATAN(1)*4)/180))*SIN('C'!$F115*((ATAN(1)*4)/180)))/COS($GE$6*((ATAN(1)*4)/180))/COS('C'!$F115*((ATAN(1)*4)/180))</f>
        <v>-0.36544679014043957</v>
      </c>
      <c r="FC63" s="89">
        <f t="shared" si="27"/>
        <v>115.33337892292778</v>
      </c>
      <c r="FD63" s="89">
        <f>(COS((90+15)*((ATAN(1)*4)/180))-SIN($GE$6*((ATAN(1)*4)/180))*SIN('C'!$F115*((ATAN(1)*4)/180)))/COS($GE$6*((ATAN(1)*4)/180))/COS('C'!$F115*((ATAN(1)*4)/180))</f>
        <v>-0.4278844841116804</v>
      </c>
      <c r="FE63" s="89">
        <f t="shared" si="28"/>
        <v>119.30457574925768</v>
      </c>
      <c r="FF63" s="89">
        <f>(COS((90+18)*((ATAN(1)*4)/180))-SIN($GE$6*((ATAN(1)*4)/180))*SIN('C'!$F115*((ATAN(1)*4)/180)))/COS($GE$6*((ATAN(1)*4)/180))/COS('C'!$F115*((ATAN(1)*4)/180))</f>
        <v>-0.48945209528871281</v>
      </c>
      <c r="FG63" s="89">
        <f>('C'!E115+$GF$6/15+$EQ$4)</f>
        <v>12.195777777777778</v>
      </c>
      <c r="FH63" s="89">
        <f t="shared" si="29"/>
        <v>0.18570357706594134</v>
      </c>
      <c r="FI63" s="89"/>
      <c r="FJ63" s="89"/>
      <c r="FK63" s="89">
        <f>EQ63-'برائے طلباء'!DK17</f>
        <v>0.60187356230375588</v>
      </c>
      <c r="FL63" s="89">
        <v>4</v>
      </c>
      <c r="FM63" s="89">
        <f t="shared" si="30"/>
        <v>0.7619160912857964</v>
      </c>
      <c r="FN63" s="89">
        <f t="shared" si="31"/>
        <v>63.481999768692269</v>
      </c>
      <c r="FO63" s="89">
        <f>(COS((90-(ATAN(1/(1/TAN((90-ABS($GE$6-'C'!$F84))*(ATAN(1)*4/180))+2))*(180/(ATAN(1)*4))))*((ATAN(1)*4)/180))-SIN($GE$6*((ATAN(1)*4)/180))*SIN('C'!$F84*((ATAN(1)*4)/180)))/COS($GE$6*((ATAN(1)*4)/180))/COS('C'!$F84*((ATAN(1)*4)/180))</f>
        <v>0.44647894662014698</v>
      </c>
      <c r="FP63" s="89">
        <f t="shared" si="32"/>
        <v>50.736299184826109</v>
      </c>
      <c r="FQ63" s="89">
        <f>(COS((90-(ATAN(1/(1/TAN((90-ABS($GE$6-'C'!$F84))*(ATAN(1)*4/180))+1))*(180/(ATAN(1)*4))))*((ATAN(1)*4)/180))-SIN($GE$6*((ATAN(1)*4)/180))*SIN('C'!$F84*((ATAN(1)*4)/180)))/COS($GE$6*((ATAN(1)*4)/180))/COS('C'!$F84*((ATAN(1)*4)/180))</f>
        <v>0.63289048659760305</v>
      </c>
      <c r="FR63" s="89">
        <f t="shared" si="33"/>
        <v>0.51644907407407414</v>
      </c>
      <c r="FS63" s="89">
        <f t="shared" si="34"/>
        <v>86.409250302315073</v>
      </c>
      <c r="FT63" s="89">
        <f>(COS((90-1.4)*((ATAN(1)*4)/180))-SIN($GE$6*((ATAN(1)*4)/180))*SIN('C'!$F84*((ATAN(1)*4)/180)))/COS($GE$6*((ATAN(1)*4)/180))/COS('C'!$F84*((ATAN(1)*4)/180))</f>
        <v>6.262938906068316E-2</v>
      </c>
      <c r="FU63" s="89">
        <f t="shared" si="35"/>
        <v>89.118126196220018</v>
      </c>
      <c r="FV63" s="89">
        <f>(COS((90+0.833+اندراج!$A$2)*((ATAN(1)*4)/180))-SIN($GE$6*((ATAN(1)*4)/180))*SIN('C'!$F84*((ATAN(1)*4)/180)))/COS($GE$6*((ATAN(1)*4)/180))/COS('C'!$F84*((ATAN(1)*4)/180))</f>
        <v>1.5390993754934329E-2</v>
      </c>
      <c r="FW63" s="89">
        <f t="shared" si="36"/>
        <v>0.21699613853924318</v>
      </c>
      <c r="FX63" s="89">
        <f t="shared" si="37"/>
        <v>102.65087967419501</v>
      </c>
      <c r="FY63" s="89">
        <f>(COS((90+12)*((ATAN(1)*4)/180))-SIN($GE$6*((ATAN(1)*4)/180))*SIN('C'!$F84*((ATAN(1)*4)/180)))/COS($GE$6*((ATAN(1)*4)/180))/COS('C'!$F84*((ATAN(1)*4)/180))</f>
        <v>-0.2190097867634927</v>
      </c>
      <c r="FZ63" s="89">
        <f t="shared" si="38"/>
        <v>106.30305679253914</v>
      </c>
      <c r="GA63" s="89">
        <f>(COS((90+15)*((ATAN(1)*4)/180))-SIN($GE$6*((ATAN(1)*4)/180))*SIN('C'!$F84*((ATAN(1)*4)/180)))/COS($GE$6*((ATAN(1)*4)/180))/COS('C'!$F84*((ATAN(1)*4)/180))</f>
        <v>-0.28071791518402506</v>
      </c>
      <c r="GB63" s="89">
        <f t="shared" si="39"/>
        <v>110.18795061701314</v>
      </c>
      <c r="GC63" s="89">
        <f>(COS((90+18)*((ATAN(1)*4)/180))-SIN($GE$6*((ATAN(1)*4)/180))*SIN('C'!$F84*((ATAN(1)*4)/180)))/COS($GE$6*((ATAN(1)*4)/180))/COS('C'!$F66*((ATAN(1)*4)/180))</f>
        <v>-0.34510082496212813</v>
      </c>
      <c r="GD63" s="89">
        <f>('C'!E84+$GF$6/15+$EQ$4)</f>
        <v>12.344777777777779</v>
      </c>
      <c r="GE63" s="89"/>
      <c r="GF63" s="89"/>
      <c r="GG63" s="89">
        <f>FM63-'برائے طلباء'!DX17</f>
        <v>0.55362799114786987</v>
      </c>
      <c r="GH63" s="89"/>
      <c r="GI63" s="89"/>
    </row>
    <row r="64" spans="1:191" ht="28.5" customHeight="1" x14ac:dyDescent="0.2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  <c r="DZ64" s="89"/>
      <c r="EA64" s="89"/>
      <c r="EB64" s="89"/>
      <c r="EC64" s="89"/>
      <c r="ED64" s="89"/>
      <c r="EE64" s="89"/>
      <c r="EF64" s="89"/>
      <c r="EG64" s="89"/>
      <c r="EH64" s="89"/>
      <c r="EI64" s="89"/>
      <c r="EJ64" s="89"/>
      <c r="EK64" s="89"/>
      <c r="EL64" s="89"/>
      <c r="EM64" s="89"/>
      <c r="EN64" s="89"/>
      <c r="EO64" s="89"/>
      <c r="EP64" s="89"/>
      <c r="EQ64" s="89">
        <f t="shared" si="20"/>
        <v>0.77917486848745898</v>
      </c>
      <c r="ER64" s="89">
        <f t="shared" si="21"/>
        <v>69.67899404910851</v>
      </c>
      <c r="ES64" s="89">
        <f>(COS((90-(ATAN(1/(1/TAN((90-ABS($GE$6-'C'!$F116))*(ATAN(1)*4/180))+2))*(180/(ATAN(1)*4))))*((ATAN(1)*4)/180))-SIN($GE$6*((ATAN(1)*4)/180))*SIN('C'!$F116*((ATAN(1)*4)/180)))/COS($GE$6*((ATAN(1)*4)/180))/COS('C'!$F116*((ATAN(1)*4)/180))</f>
        <v>0.34727947990941849</v>
      </c>
      <c r="ET64" s="89">
        <f t="shared" si="22"/>
        <v>54.653948766167467</v>
      </c>
      <c r="EU64" s="89">
        <f>(COS((90-(ATAN(1/(1/TAN((90-ABS($GE$6-'C'!$F116))*(ATAN(1)*4/180))+1))*(180/(ATAN(1)*4))))*((ATAN(1)*4)/180))-SIN($GE$6*((ATAN(1)*4)/180))*SIN('C'!$F116*((ATAN(1)*4)/180)))/COS($GE$6*((ATAN(1)*4)/180))/COS('C'!$F116*((ATAN(1)*4)/180))</f>
        <v>0.57851340470472679</v>
      </c>
      <c r="EV64" s="89">
        <f t="shared" si="23"/>
        <v>0.51007407407407401</v>
      </c>
      <c r="EW64" s="89">
        <f t="shared" si="24"/>
        <v>94.868233624475849</v>
      </c>
      <c r="EX64" s="89">
        <f>(COS((90-1.4)*((ATAN(1)*4)/180))-SIN($GE$6*((ATAN(1)*4)/180))*SIN('C'!$F116*((ATAN(1)*4)/180)))/COS($GE$6*((ATAN(1)*4)/180))/COS('C'!$F116*((ATAN(1)*4)/180))</f>
        <v>-8.4864508462737298E-2</v>
      </c>
      <c r="EY64" s="89">
        <f t="shared" si="25"/>
        <v>97.62628598881858</v>
      </c>
      <c r="EZ64" s="89">
        <f>(COS((90+0.833+اندراج!$A$2)*((ATAN(1)*4)/180))-SIN($GE$6*((ATAN(1)*4)/180))*SIN('C'!$F116*((ATAN(1)*4)/180)))/COS($GE$6*((ATAN(1)*4)/180))/COS('C'!$F116*((ATAN(1)*4)/180))</f>
        <v>-0.13271112326622675</v>
      </c>
      <c r="FA64" s="89">
        <f t="shared" si="26"/>
        <v>111.72363115877202</v>
      </c>
      <c r="FB64" s="89">
        <f>(COS((90+12)*((ATAN(1)*4)/180))-SIN($GE$6*((ATAN(1)*4)/180))*SIN('C'!$F116*((ATAN(1)*4)/180)))/COS($GE$6*((ATAN(1)*4)/180))/COS('C'!$F116*((ATAN(1)*4)/180))</f>
        <v>-0.37012993867077043</v>
      </c>
      <c r="FC64" s="89">
        <f t="shared" si="27"/>
        <v>115.6347474361318</v>
      </c>
      <c r="FD64" s="89">
        <f>(COS((90+15)*((ATAN(1)*4)/180))-SIN($GE$6*((ATAN(1)*4)/180))*SIN('C'!$F116*((ATAN(1)*4)/180)))/COS($GE$6*((ATAN(1)*4)/180))/COS('C'!$F116*((ATAN(1)*4)/180))</f>
        <v>-0.43263259210917265</v>
      </c>
      <c r="FE64" s="89">
        <f t="shared" si="28"/>
        <v>119.62124634205658</v>
      </c>
      <c r="FF64" s="89">
        <f>(COS((90+18)*((ATAN(1)*4)/180))-SIN($GE$6*((ATAN(1)*4)/180))*SIN('C'!$F116*((ATAN(1)*4)/180)))/COS($GE$6*((ATAN(1)*4)/180))/COS('C'!$F116*((ATAN(1)*4)/180))</f>
        <v>-0.49426425752911657</v>
      </c>
      <c r="FG64" s="89">
        <f>('C'!E116+$GF$6/15+$EQ$4)</f>
        <v>12.191777777777776</v>
      </c>
      <c r="FH64" s="89">
        <f t="shared" si="29"/>
        <v>0.18469977564037457</v>
      </c>
      <c r="FI64" s="89"/>
      <c r="FJ64" s="89"/>
      <c r="FK64" s="89">
        <f>EQ64-'برائے طلباء'!DK18</f>
        <v>0.6034653675857643</v>
      </c>
      <c r="FL64" s="89">
        <v>4</v>
      </c>
      <c r="FM64" s="89">
        <f t="shared" si="30"/>
        <v>0.7624574097383886</v>
      </c>
      <c r="FN64" s="89">
        <f t="shared" si="31"/>
        <v>63.700162053054754</v>
      </c>
      <c r="FO64" s="89">
        <f>(COS((90-(ATAN(1/(1/TAN((90-ABS($GE$6-'C'!$F85))*(ATAN(1)*4/180))+2))*(180/(ATAN(1)*4))))*((ATAN(1)*4)/180))-SIN($GE$6*((ATAN(1)*4)/180))*SIN('C'!$F85*((ATAN(1)*4)/180)))/COS($GE$6*((ATAN(1)*4)/180))/COS('C'!$F85*((ATAN(1)*4)/180))</f>
        <v>0.44306865523661343</v>
      </c>
      <c r="FP64" s="89">
        <f t="shared" si="32"/>
        <v>50.892332880026714</v>
      </c>
      <c r="FQ64" s="89">
        <f>(COS((90-(ATAN(1/(1/TAN((90-ABS($GE$6-'C'!$F85))*(ATAN(1)*4/180))+1))*(180/(ATAN(1)*4))))*((ATAN(1)*4)/180))-SIN($GE$6*((ATAN(1)*4)/180))*SIN('C'!$F85*((ATAN(1)*4)/180)))/COS($GE$6*((ATAN(1)*4)/180))/COS('C'!$F85*((ATAN(1)*4)/180))</f>
        <v>0.63077964958873678</v>
      </c>
      <c r="FR64" s="89">
        <f t="shared" si="33"/>
        <v>0.51624074074074067</v>
      </c>
      <c r="FS64" s="89">
        <f t="shared" si="34"/>
        <v>86.680432833426281</v>
      </c>
      <c r="FT64" s="89">
        <f>(COS((90-1.4)*((ATAN(1)*4)/180))-SIN($GE$6*((ATAN(1)*4)/180))*SIN('C'!$F85*((ATAN(1)*4)/180)))/COS($GE$6*((ATAN(1)*4)/180))/COS('C'!$F85*((ATAN(1)*4)/180))</f>
        <v>5.7904968789423056E-2</v>
      </c>
      <c r="FU64" s="89">
        <f t="shared" si="35"/>
        <v>89.388000839153264</v>
      </c>
      <c r="FV64" s="89">
        <f>(COS((90+0.833+اندراج!$A$2)*((ATAN(1)*4)/180))-SIN($GE$6*((ATAN(1)*4)/180))*SIN('C'!$F85*((ATAN(1)*4)/180)))/COS($GE$6*((ATAN(1)*4)/180))/COS('C'!$F85*((ATAN(1)*4)/180))</f>
        <v>1.0681197266428886E-2</v>
      </c>
      <c r="FW64" s="89">
        <f t="shared" si="36"/>
        <v>0.21602147242209915</v>
      </c>
      <c r="FX64" s="89">
        <f t="shared" si="37"/>
        <v>102.923330758918</v>
      </c>
      <c r="FY64" s="89">
        <f>(COS((90+12)*((ATAN(1)*4)/180))-SIN($GE$6*((ATAN(1)*4)/180))*SIN('C'!$F85*((ATAN(1)*4)/180)))/COS($GE$6*((ATAN(1)*4)/180))/COS('C'!$F85*((ATAN(1)*4)/180))</f>
        <v>-0.22364701884608129</v>
      </c>
      <c r="FZ64" s="89">
        <f t="shared" si="38"/>
        <v>106.57893659471095</v>
      </c>
      <c r="GA64" s="89">
        <f>(COS((90+15)*((ATAN(1)*4)/180))-SIN($GE$6*((ATAN(1)*4)/180))*SIN('C'!$F85*((ATAN(1)*4)/180)))/COS($GE$6*((ATAN(1)*4)/180))/COS('C'!$F85*((ATAN(1)*4)/180))</f>
        <v>-0.28533604402954604</v>
      </c>
      <c r="GB64" s="89">
        <f t="shared" si="39"/>
        <v>110.45760716517175</v>
      </c>
      <c r="GC64" s="89">
        <f>(COS((90+18)*((ATAN(1)*4)/180))-SIN($GE$6*((ATAN(1)*4)/180))*SIN('C'!$F85*((ATAN(1)*4)/180)))/COS($GE$6*((ATAN(1)*4)/180))/COS('C'!$F67*((ATAN(1)*4)/180))</f>
        <v>-0.34951424681809268</v>
      </c>
      <c r="GD64" s="89">
        <f>('C'!E85+$GF$6/15+$EQ$4)</f>
        <v>12.339777777777776</v>
      </c>
      <c r="GE64" s="89"/>
      <c r="GF64" s="89"/>
      <c r="GG64" s="89">
        <f>FM64-'برائے طلباء'!DX18</f>
        <v>0.55512668890090278</v>
      </c>
      <c r="GH64" s="89"/>
      <c r="GI64" s="89"/>
    </row>
    <row r="65" spans="1:191" ht="28.5" customHeight="1" x14ac:dyDescent="0.2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  <c r="DZ65" s="89"/>
      <c r="EA65" s="89"/>
      <c r="EB65" s="89"/>
      <c r="EC65" s="89"/>
      <c r="ED65" s="89"/>
      <c r="EE65" s="89"/>
      <c r="EF65" s="89"/>
      <c r="EG65" s="89"/>
      <c r="EH65" s="89"/>
      <c r="EI65" s="89"/>
      <c r="EJ65" s="89"/>
      <c r="EK65" s="89"/>
      <c r="EL65" s="89"/>
      <c r="EM65" s="89"/>
      <c r="EN65" s="89"/>
      <c r="EO65" s="89"/>
      <c r="EP65" s="89"/>
      <c r="EQ65" s="89">
        <f t="shared" si="20"/>
        <v>0.77971449529053094</v>
      </c>
      <c r="ER65" s="89">
        <f t="shared" si="21"/>
        <v>69.841763724635555</v>
      </c>
      <c r="ES65" s="89">
        <f>(COS((90-(ATAN(1/(1/TAN((90-ABS($GE$6-'C'!$F117))*(ATAN(1)*4/180))+2))*(180/(ATAN(1)*4))))*((ATAN(1)*4)/180))-SIN($GE$6*((ATAN(1)*4)/180))*SIN('C'!$F117*((ATAN(1)*4)/180)))/COS($GE$6*((ATAN(1)*4)/180))/COS('C'!$F117*((ATAN(1)*4)/180))</f>
        <v>0.34461402615277276</v>
      </c>
      <c r="ET65" s="89">
        <f t="shared" si="22"/>
        <v>54.737679905120842</v>
      </c>
      <c r="EU65" s="89">
        <f>(COS((90-(ATAN(1/(1/TAN((90-ABS($GE$6-'C'!$F117))*(ATAN(1)*4/180))+1))*(180/(ATAN(1)*4))))*((ATAN(1)*4)/180))-SIN($GE$6*((ATAN(1)*4)/180))*SIN('C'!$F117*((ATAN(1)*4)/180)))/COS($GE$6*((ATAN(1)*4)/180))/COS('C'!$F117*((ATAN(1)*4)/180))</f>
        <v>0.57732077603989618</v>
      </c>
      <c r="EV65" s="89">
        <f t="shared" si="23"/>
        <v>0.50990740740740748</v>
      </c>
      <c r="EW65" s="89">
        <f t="shared" si="24"/>
        <v>95.118192635553839</v>
      </c>
      <c r="EX65" s="89">
        <f>(COS((90-1.4)*((ATAN(1)*4)/180))-SIN($GE$6*((ATAN(1)*4)/180))*SIN('C'!$F117*((ATAN(1)*4)/180)))/COS($GE$6*((ATAN(1)*4)/180))/COS('C'!$F117*((ATAN(1)*4)/180))</f>
        <v>-8.9210556723589227E-2</v>
      </c>
      <c r="EY65" s="89">
        <f t="shared" si="25"/>
        <v>97.880551637924427</v>
      </c>
      <c r="EZ65" s="89">
        <f>(COS((90+0.833+اندراج!$A$2)*((ATAN(1)*4)/180))-SIN($GE$6*((ATAN(1)*4)/180))*SIN('C'!$F117*((ATAN(1)*4)/180)))/COS($GE$6*((ATAN(1)*4)/180))/COS('C'!$F117*((ATAN(1)*4)/180))</f>
        <v>-0.13710832162157813</v>
      </c>
      <c r="FA65" s="89">
        <f t="shared" si="26"/>
        <v>112.01077473477679</v>
      </c>
      <c r="FB65" s="89">
        <f>(COS((90+12)*((ATAN(1)*4)/180))-SIN($GE$6*((ATAN(1)*4)/180))*SIN('C'!$F117*((ATAN(1)*4)/180)))/COS($GE$6*((ATAN(1)*4)/180))/COS('C'!$F117*((ATAN(1)*4)/180))</f>
        <v>-0.37478094797792633</v>
      </c>
      <c r="FC65" s="89">
        <f t="shared" si="27"/>
        <v>115.93494928736636</v>
      </c>
      <c r="FD65" s="89">
        <f>(COS((90+15)*((ATAN(1)*4)/180))-SIN($GE$6*((ATAN(1)*4)/180))*SIN('C'!$F117*((ATAN(1)*4)/180)))/COS($GE$6*((ATAN(1)*4)/180))/COS('C'!$F117*((ATAN(1)*4)/180))</f>
        <v>-0.43735041944813652</v>
      </c>
      <c r="FE65" s="89">
        <f t="shared" si="28"/>
        <v>119.93703428241564</v>
      </c>
      <c r="FF65" s="89">
        <f>(COS((90+18)*((ATAN(1)*4)/180))-SIN($GE$6*((ATAN(1)*4)/180))*SIN('C'!$F117*((ATAN(1)*4)/180)))/COS($GE$6*((ATAN(1)*4)/180))/COS('C'!$F117*((ATAN(1)*4)/180))</f>
        <v>-0.49904797177613736</v>
      </c>
      <c r="FG65" s="89">
        <f>('C'!E117+$GF$6/15+$EQ$4)</f>
        <v>12.187777777777779</v>
      </c>
      <c r="FH65" s="89">
        <f t="shared" si="29"/>
        <v>0.18369921494250088</v>
      </c>
      <c r="FI65" s="89"/>
      <c r="FJ65" s="89"/>
      <c r="FK65" s="89">
        <f>EQ65-'برائے طلباء'!DK19</f>
        <v>0.60504884977872253</v>
      </c>
      <c r="FL65" s="89">
        <v>4</v>
      </c>
      <c r="FM65" s="89">
        <f t="shared" si="30"/>
        <v>0.76299839532818525</v>
      </c>
      <c r="FN65" s="89">
        <f t="shared" si="31"/>
        <v>63.916882836736718</v>
      </c>
      <c r="FO65" s="89">
        <f>(COS((90-(ATAN(1/(1/TAN((90-ABS($GE$6-'C'!$F86))*(ATAN(1)*4/180))+2))*(180/(ATAN(1)*4))))*((ATAN(1)*4)/180))-SIN($GE$6*((ATAN(1)*4)/180))*SIN('C'!$F86*((ATAN(1)*4)/180)))/COS($GE$6*((ATAN(1)*4)/180))/COS('C'!$F86*((ATAN(1)*4)/180))</f>
        <v>0.43967453697820419</v>
      </c>
      <c r="FP65" s="89">
        <f t="shared" si="32"/>
        <v>51.046345709279358</v>
      </c>
      <c r="FQ65" s="89">
        <f>(COS((90-(ATAN(1/(1/TAN((90-ABS($GE$6-'C'!$F86))*(ATAN(1)*4/180))+1))*(180/(ATAN(1)*4))))*((ATAN(1)*4)/180))-SIN($GE$6*((ATAN(1)*4)/180))*SIN('C'!$F86*((ATAN(1)*4)/180)))/COS($GE$6*((ATAN(1)*4)/180))/COS('C'!$F86*((ATAN(1)*4)/180))</f>
        <v>0.62869156335485432</v>
      </c>
      <c r="FR65" s="89">
        <f t="shared" si="33"/>
        <v>0.51603240740740741</v>
      </c>
      <c r="FS65" s="89">
        <f t="shared" si="34"/>
        <v>86.951305311051797</v>
      </c>
      <c r="FT65" s="89">
        <f>(COS((90-1.4)*((ATAN(1)*4)/180))-SIN($GE$6*((ATAN(1)*4)/180))*SIN('C'!$F86*((ATAN(1)*4)/180)))/COS($GE$6*((ATAN(1)*4)/180))/COS('C'!$F86*((ATAN(1)*4)/180))</f>
        <v>5.3184655155374863E-2</v>
      </c>
      <c r="FU65" s="89">
        <f t="shared" si="35"/>
        <v>89.657755651480031</v>
      </c>
      <c r="FV65" s="89">
        <f>(COS((90+0.833+اندراج!$A$2)*((ATAN(1)*4)/180))-SIN($GE$6*((ATAN(1)*4)/180))*SIN('C'!$F86*((ATAN(1)*4)/180)))/COS($GE$6*((ATAN(1)*4)/180))/COS('C'!$F86*((ATAN(1)*4)/180))</f>
        <v>5.9732552067097728E-3</v>
      </c>
      <c r="FW65" s="89">
        <f t="shared" si="36"/>
        <v>0.21504366680619569</v>
      </c>
      <c r="FX65" s="89">
        <f t="shared" si="37"/>
        <v>103.19662799892522</v>
      </c>
      <c r="FY65" s="89">
        <f>(COS((90+12)*((ATAN(1)*4)/180))-SIN($GE$6*((ATAN(1)*4)/180))*SIN('C'!$F86*((ATAN(1)*4)/180)))/COS($GE$6*((ATAN(1)*4)/180))/COS('C'!$F86*((ATAN(1)*4)/180))</f>
        <v>-0.22829357214227008</v>
      </c>
      <c r="FZ65" s="89">
        <f t="shared" si="38"/>
        <v>106.85594661643621</v>
      </c>
      <c r="GA65" s="89">
        <f>(COS((90+15)*((ATAN(1)*4)/180))-SIN($GE$6*((ATAN(1)*4)/180))*SIN('C'!$F86*((ATAN(1)*4)/180)))/COS($GE$6*((ATAN(1)*4)/180))/COS('C'!$F86*((ATAN(1)*4)/180))</f>
        <v>-0.28996643617774231</v>
      </c>
      <c r="GB65" s="89">
        <f t="shared" si="39"/>
        <v>110.72817365858148</v>
      </c>
      <c r="GC65" s="89">
        <f>(COS((90+18)*((ATAN(1)*4)/180))-SIN($GE$6*((ATAN(1)*4)/180))*SIN('C'!$F86*((ATAN(1)*4)/180)))/COS($GE$6*((ATAN(1)*4)/180))/COS('C'!$F68*((ATAN(1)*4)/180))</f>
        <v>-0.35393478047009558</v>
      </c>
      <c r="GD65" s="89">
        <f>('C'!E86+$GF$6/15+$EQ$4)</f>
        <v>12.334777777777777</v>
      </c>
      <c r="GE65" s="89"/>
      <c r="GF65" s="89"/>
      <c r="GG65" s="89">
        <f>FM65-'برائے طلباء'!DX19</f>
        <v>0.55662758141683755</v>
      </c>
      <c r="GH65" s="89"/>
      <c r="GI65" s="89"/>
    </row>
    <row r="66" spans="1:191" ht="28.5" customHeight="1" x14ac:dyDescent="0.2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9"/>
      <c r="ED66" s="89"/>
      <c r="EE66" s="89"/>
      <c r="EF66" s="89"/>
      <c r="EG66" s="89"/>
      <c r="EH66" s="89"/>
      <c r="EI66" s="89"/>
      <c r="EJ66" s="89"/>
      <c r="EK66" s="89"/>
      <c r="EL66" s="89"/>
      <c r="EM66" s="89"/>
      <c r="EN66" s="89"/>
      <c r="EO66" s="89"/>
      <c r="EP66" s="89"/>
      <c r="EQ66" s="89">
        <f t="shared" si="20"/>
        <v>0.78025223406434263</v>
      </c>
      <c r="ER66" s="89">
        <f t="shared" si="21"/>
        <v>70.002776440888809</v>
      </c>
      <c r="ES66" s="89">
        <f>(COS((90-(ATAN(1/(1/TAN((90-ABS($GE$6-'C'!$F118))*(ATAN(1)*4/180))+2))*(180/(ATAN(1)*4))))*((ATAN(1)*4)/180))-SIN($GE$6*((ATAN(1)*4)/180))*SIN('C'!$F118*((ATAN(1)*4)/180)))/COS($GE$6*((ATAN(1)*4)/180))/COS('C'!$F118*((ATAN(1)*4)/180))</f>
        <v>0.34197460726621953</v>
      </c>
      <c r="ET66" s="89">
        <f t="shared" si="22"/>
        <v>54.819205771172989</v>
      </c>
      <c r="EU66" s="89">
        <f>(COS((90-(ATAN(1/(1/TAN((90-ABS($GE$6-'C'!$F118))*(ATAN(1)*4/180))+1))*(180/(ATAN(1)*4))))*((ATAN(1)*4)/180))-SIN($GE$6*((ATAN(1)*4)/180))*SIN('C'!$F118*((ATAN(1)*4)/180)))/COS($GE$6*((ATAN(1)*4)/180))/COS('C'!$F118*((ATAN(1)*4)/180))</f>
        <v>0.57615837359907474</v>
      </c>
      <c r="EV66" s="89">
        <f t="shared" si="23"/>
        <v>0.50974074074074072</v>
      </c>
      <c r="EW66" s="89">
        <f t="shared" si="24"/>
        <v>95.36732204817568</v>
      </c>
      <c r="EX66" s="89">
        <f>(COS((90-1.4)*((ATAN(1)*4)/180))-SIN($GE$6*((ATAN(1)*4)/180))*SIN('C'!$F118*((ATAN(1)*4)/180)))/COS($GE$6*((ATAN(1)*4)/180))/COS('C'!$F118*((ATAN(1)*4)/180))</f>
        <v>-9.3540491370707565E-2</v>
      </c>
      <c r="EY66" s="89">
        <f t="shared" si="25"/>
        <v>98.134137596496714</v>
      </c>
      <c r="EZ66" s="89">
        <f>(COS((90+0.833+اندراج!$A$2)*((ATAN(1)*4)/180))-SIN($GE$6*((ATAN(1)*4)/180))*SIN('C'!$F118*((ATAN(1)*4)/180)))/COS($GE$6*((ATAN(1)*4)/180))/COS('C'!$F118*((ATAN(1)*4)/180))</f>
        <v>-0.14149107631175528</v>
      </c>
      <c r="FA66" s="89">
        <f t="shared" si="26"/>
        <v>112.29811993023934</v>
      </c>
      <c r="FB66" s="89">
        <f>(COS((90+12)*((ATAN(1)*4)/180))-SIN($GE$6*((ATAN(1)*4)/180))*SIN('C'!$F118*((ATAN(1)*4)/180)))/COS($GE$6*((ATAN(1)*4)/180))/COS('C'!$F118*((ATAN(1)*4)/180))</f>
        <v>-0.37942580004122278</v>
      </c>
      <c r="FC66" s="89">
        <f t="shared" si="27"/>
        <v>116.23566409779218</v>
      </c>
      <c r="FD66" s="89">
        <f>(COS((90+15)*((ATAN(1)*4)/180))-SIN($GE$6*((ATAN(1)*4)/180))*SIN('C'!$F118*((ATAN(1)*4)/180)))/COS($GE$6*((ATAN(1)*4)/180))/COS('C'!$F118*((ATAN(1)*4)/180))</f>
        <v>-0.4420642710187016</v>
      </c>
      <c r="FE66" s="89">
        <f t="shared" si="28"/>
        <v>120.25370671740011</v>
      </c>
      <c r="FF66" s="89">
        <f>(COS((90+18)*((ATAN(1)*4)/180))-SIN($GE$6*((ATAN(1)*4)/180))*SIN('C'!$F118*((ATAN(1)*4)/180)))/COS($GE$6*((ATAN(1)*4)/180))/COS('C'!$F118*((ATAN(1)*4)/180))</f>
        <v>-0.50382986133088659</v>
      </c>
      <c r="FG66" s="89">
        <f>('C'!E118+$GF$6/15+$EQ$4)</f>
        <v>12.183777777777777</v>
      </c>
      <c r="FH66" s="89">
        <f t="shared" si="29"/>
        <v>0.18269722935798469</v>
      </c>
      <c r="FI66" s="89"/>
      <c r="FJ66" s="89"/>
      <c r="FK66" s="89">
        <f>EQ66-'برائے طلباء'!DK20</f>
        <v>0.60663290087193555</v>
      </c>
      <c r="FL66" s="89">
        <v>4</v>
      </c>
      <c r="FM66" s="89">
        <f t="shared" si="30"/>
        <v>0.76358080280173313</v>
      </c>
      <c r="FN66" s="89">
        <f t="shared" si="31"/>
        <v>64.132180130172188</v>
      </c>
      <c r="FO66" s="89">
        <f>(COS((90-(ATAN(1/(1/TAN((90-ABS($GE$6-'C'!$F87))*(ATAN(1)*4/180))+2))*(180/(ATAN(1)*4))))*((ATAN(1)*4)/180))-SIN($GE$6*((ATAN(1)*4)/180))*SIN('C'!$F87*((ATAN(1)*4)/180)))/COS($GE$6*((ATAN(1)*4)/180))/COS('C'!$F87*((ATAN(1)*4)/180))</f>
        <v>0.43629648357014167</v>
      </c>
      <c r="FP66" s="89">
        <f t="shared" si="32"/>
        <v>51.198341782529759</v>
      </c>
      <c r="FQ66" s="89">
        <f>(COS((90-(ATAN(1/(1/TAN((90-ABS($GE$6-'C'!$F87))*(ATAN(1)*4/180))+1))*(180/(ATAN(1)*4))))*((ATAN(1)*4)/180))-SIN($GE$6*((ATAN(1)*4)/180))*SIN('C'!$F87*((ATAN(1)*4)/180)))/COS($GE$6*((ATAN(1)*4)/180))/COS('C'!$F87*((ATAN(1)*4)/180))</f>
        <v>0.62662636619840784</v>
      </c>
      <c r="FR66" s="89">
        <f t="shared" si="33"/>
        <v>0.51586574074074087</v>
      </c>
      <c r="FS66" s="89">
        <f t="shared" si="34"/>
        <v>87.221899946193076</v>
      </c>
      <c r="FT66" s="89">
        <f>(COS((90-1.4)*((ATAN(1)*4)/180))-SIN($GE$6*((ATAN(1)*4)/180))*SIN('C'!$F87*((ATAN(1)*4)/180)))/COS($GE$6*((ATAN(1)*4)/180))/COS('C'!$F87*((ATAN(1)*4)/180))</f>
        <v>4.8467996394979639E-2</v>
      </c>
      <c r="FU66" s="89">
        <f t="shared" si="35"/>
        <v>89.927422341957197</v>
      </c>
      <c r="FV66" s="89">
        <f>(COS((90+0.833+اندراج!$A$2)*((ATAN(1)*4)/180))-SIN($GE$6*((ATAN(1)*4)/180))*SIN('C'!$F87*((ATAN(1)*4)/180)))/COS($GE$6*((ATAN(1)*4)/180))/COS('C'!$F87*((ATAN(1)*4)/180))</f>
        <v>1.2667187574754361E-3</v>
      </c>
      <c r="FW66" s="89">
        <f t="shared" si="36"/>
        <v>0.21410428495066039</v>
      </c>
      <c r="FX66" s="89">
        <f t="shared" si="37"/>
        <v>103.47080601828171</v>
      </c>
      <c r="FY66" s="89">
        <f>(COS((90+12)*((ATAN(1)*4)/180))-SIN($GE$6*((ATAN(1)*4)/180))*SIN('C'!$F87*((ATAN(1)*4)/180)))/COS($GE$6*((ATAN(1)*4)/180))/COS('C'!$F87*((ATAN(1)*4)/180))</f>
        <v>-0.23294988085575252</v>
      </c>
      <c r="FZ66" s="89">
        <f t="shared" si="38"/>
        <v>107.13412408442895</v>
      </c>
      <c r="GA66" s="89">
        <f>(COS((90+15)*((ATAN(1)*4)/180))-SIN($GE$6*((ATAN(1)*4)/180))*SIN('C'!$F87*((ATAN(1)*4)/180)))/COS($GE$6*((ATAN(1)*4)/180))/COS('C'!$F87*((ATAN(1)*4)/180))</f>
        <v>-0.2946095219848795</v>
      </c>
      <c r="GB66" s="89">
        <f t="shared" si="39"/>
        <v>111.0193594696903</v>
      </c>
      <c r="GC66" s="89">
        <f>(COS((90+18)*((ATAN(1)*4)/180))-SIN($GE$6*((ATAN(1)*4)/180))*SIN('C'!$F87*((ATAN(1)*4)/180)))/COS($GE$6*((ATAN(1)*4)/180))/COS('C'!$F69*((ATAN(1)*4)/180))</f>
        <v>-0.35868337329349265</v>
      </c>
      <c r="GD66" s="89">
        <f>('C'!E87+$GF$6/15+$EQ$4)</f>
        <v>12.330777777777779</v>
      </c>
      <c r="GE66" s="89"/>
      <c r="GF66" s="89"/>
      <c r="GG66" s="89">
        <f>FM66-'برائے طلباء'!DX20</f>
        <v>0.55818550503235431</v>
      </c>
      <c r="GH66" s="89"/>
      <c r="GI66" s="89"/>
    </row>
    <row r="67" spans="1:191" ht="28.5" customHeight="1" x14ac:dyDescent="0.2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9"/>
      <c r="ED67" s="89"/>
      <c r="EE67" s="89"/>
      <c r="EF67" s="89"/>
      <c r="EG67" s="89"/>
      <c r="EH67" s="89"/>
      <c r="EI67" s="89"/>
      <c r="EJ67" s="89"/>
      <c r="EK67" s="89"/>
      <c r="EL67" s="89"/>
      <c r="EM67" s="89"/>
      <c r="EN67" s="89"/>
      <c r="EO67" s="89"/>
      <c r="EP67" s="89"/>
      <c r="EQ67" s="89">
        <f t="shared" si="20"/>
        <v>0.7808277999499379</v>
      </c>
      <c r="ER67" s="89">
        <f t="shared" si="21"/>
        <v>70.161602033603884</v>
      </c>
      <c r="ES67" s="89">
        <f>(COS((90-(ATAN(1/(1/TAN((90-ABS($GE$6-'C'!$F119))*(ATAN(1)*4/180))+2))*(180/(ATAN(1)*4))))*((ATAN(1)*4)/180))-SIN($GE$6*((ATAN(1)*4)/180))*SIN('C'!$F119*((ATAN(1)*4)/180)))/COS($GE$6*((ATAN(1)*4)/180))/COS('C'!$F119*((ATAN(1)*4)/180))</f>
        <v>0.33936839507862693</v>
      </c>
      <c r="ET67" s="89">
        <f t="shared" si="22"/>
        <v>54.898323573187781</v>
      </c>
      <c r="EU67" s="89">
        <f>(COS((90-(ATAN(1/(1/TAN((90-ABS($GE$6-'C'!$F119))*(ATAN(1)*4/180))+1))*(180/(ATAN(1)*4))))*((ATAN(1)*4)/180))-SIN($GE$6*((ATAN(1)*4)/180))*SIN('C'!$F119*((ATAN(1)*4)/180)))/COS($GE$6*((ATAN(1)*4)/180))/COS('C'!$F119*((ATAN(1)*4)/180))</f>
        <v>0.57502919017680088</v>
      </c>
      <c r="EV67" s="89">
        <f t="shared" si="23"/>
        <v>0.50961574074074079</v>
      </c>
      <c r="EW67" s="89">
        <f t="shared" si="24"/>
        <v>95.614933853918473</v>
      </c>
      <c r="EX67" s="89">
        <f>(COS((90-1.4)*((ATAN(1)*4)/180))-SIN($GE$6*((ATAN(1)*4)/180))*SIN('C'!$F119*((ATAN(1)*4)/180)))/COS($GE$6*((ATAN(1)*4)/180))/COS('C'!$F119*((ATAN(1)*4)/180))</f>
        <v>-9.7842297408462398E-2</v>
      </c>
      <c r="EY67" s="89">
        <f t="shared" si="25"/>
        <v>98.386341315310986</v>
      </c>
      <c r="EZ67" s="89">
        <f>(COS((90+0.833+اندراج!$A$2)*((ATAN(1)*4)/180))-SIN($GE$6*((ATAN(1)*4)/180))*SIN('C'!$F119*((ATAN(1)*4)/180)))/COS($GE$6*((ATAN(1)*4)/180))/COS('C'!$F119*((ATAN(1)*4)/180))</f>
        <v>-0.14584719275245495</v>
      </c>
      <c r="FA67" s="89">
        <f t="shared" si="26"/>
        <v>112.5848632016702</v>
      </c>
      <c r="FB67" s="89">
        <f>(COS((90+12)*((ATAN(1)*4)/180))-SIN($GE$6*((ATAN(1)*4)/180))*SIN('C'!$F119*((ATAN(1)*4)/180)))/COS($GE$6*((ATAN(1)*4)/180))/COS('C'!$F119*((ATAN(1)*4)/180))</f>
        <v>-0.38405140914267283</v>
      </c>
      <c r="FC67" s="89">
        <f t="shared" si="27"/>
        <v>116.53605108431651</v>
      </c>
      <c r="FD67" s="89">
        <f>(COS((90+15)*((ATAN(1)*4)/180))-SIN($GE$6*((ATAN(1)*4)/180))*SIN('C'!$F119*((ATAN(1)*4)/180)))/COS($GE$6*((ATAN(1)*4)/180))/COS('C'!$F119*((ATAN(1)*4)/180))</f>
        <v>-0.44676082650386756</v>
      </c>
      <c r="FE67" s="89">
        <f t="shared" si="28"/>
        <v>120.57038010728836</v>
      </c>
      <c r="FF67" s="89">
        <f>(COS((90+18)*((ATAN(1)*4)/180))-SIN($GE$6*((ATAN(1)*4)/180))*SIN('C'!$F119*((ATAN(1)*4)/180)))/COS($GE$6*((ATAN(1)*4)/180))/COS('C'!$F119*((ATAN(1)*4)/180))</f>
        <v>-0.50859637454653916</v>
      </c>
      <c r="FG67" s="89">
        <f>('C'!E119+$GF$6/15+$EQ$4)</f>
        <v>12.180777777777777</v>
      </c>
      <c r="FH67" s="89">
        <f t="shared" si="29"/>
        <v>0.18173782106208378</v>
      </c>
      <c r="FI67" s="89"/>
      <c r="FJ67" s="89"/>
      <c r="FK67" s="89">
        <f>EQ67-'برائے طلباء'!DK21</f>
        <v>0.60821311506277598</v>
      </c>
      <c r="FL67" s="89">
        <v>4</v>
      </c>
      <c r="FM67" s="89">
        <f t="shared" si="30"/>
        <v>0.76412138675936203</v>
      </c>
      <c r="FN67" s="89">
        <f t="shared" si="31"/>
        <v>64.346071549363344</v>
      </c>
      <c r="FO67" s="89">
        <f>(COS((90-(ATAN(1/(1/TAN((90-ABS($GE$6-'C'!$F88))*(ATAN(1)*4/180))+2))*(180/(ATAN(1)*4))))*((ATAN(1)*4)/180))-SIN($GE$6*((ATAN(1)*4)/180))*SIN('C'!$F88*((ATAN(1)*4)/180)))/COS($GE$6*((ATAN(1)*4)/180))/COS('C'!$F88*((ATAN(1)*4)/180))</f>
        <v>0.43293438823041142</v>
      </c>
      <c r="FP67" s="89">
        <f t="shared" si="32"/>
        <v>51.348324707918302</v>
      </c>
      <c r="FQ67" s="89">
        <f>(COS((90-(ATAN(1/(1/TAN((90-ABS($GE$6-'C'!$F88))*(ATAN(1)*4/180))+1))*(180/(ATAN(1)*4))))*((ATAN(1)*4)/180))-SIN($GE$6*((ATAN(1)*4)/180))*SIN('C'!$F88*((ATAN(1)*4)/180)))/COS($GE$6*((ATAN(1)*4)/180))/COS('C'!$F88*((ATAN(1)*4)/180))</f>
        <v>0.62458419930377196</v>
      </c>
      <c r="FR67" s="89">
        <f t="shared" si="33"/>
        <v>0.5156574074074074</v>
      </c>
      <c r="FS67" s="89">
        <f t="shared" si="34"/>
        <v>87.492248813192461</v>
      </c>
      <c r="FT67" s="89">
        <f>(COS((90-1.4)*((ATAN(1)*4)/180))-SIN($GE$6*((ATAN(1)*4)/180))*SIN('C'!$F88*((ATAN(1)*4)/180)))/COS($GE$6*((ATAN(1)*4)/180))/COS('C'!$F88*((ATAN(1)*4)/180))</f>
        <v>4.3754541936362988E-2</v>
      </c>
      <c r="FU67" s="89">
        <f t="shared" si="35"/>
        <v>90.197032566703669</v>
      </c>
      <c r="FV67" s="89">
        <f>(COS((90+0.833+اندراج!$A$2)*((ATAN(1)*4)/180))-SIN($GE$6*((ATAN(1)*4)/180))*SIN('C'!$F88*((ATAN(1)*4)/180)))/COS($GE$6*((ATAN(1)*4)/180))/COS('C'!$F88*((ATAN(1)*4)/180))</f>
        <v>-3.4388602447424509E-3</v>
      </c>
      <c r="FW67" s="89">
        <f t="shared" si="36"/>
        <v>0.21311988856174605</v>
      </c>
      <c r="FX67" s="89">
        <f t="shared" si="37"/>
        <v>103.74589983852573</v>
      </c>
      <c r="FY67" s="89">
        <f>(COS((90+12)*((ATAN(1)*4)/180))-SIN($GE$6*((ATAN(1)*4)/180))*SIN('C'!$F88*((ATAN(1)*4)/180)))/COS($GE$6*((ATAN(1)*4)/180))/COS('C'!$F88*((ATAN(1)*4)/180))</f>
        <v>-0.23761638119928899</v>
      </c>
      <c r="FZ67" s="89">
        <f t="shared" si="38"/>
        <v>107.41350678443807</v>
      </c>
      <c r="GA67" s="89">
        <f>(COS((90+15)*((ATAN(1)*4)/180))-SIN($GE$6*((ATAN(1)*4)/180))*SIN('C'!$F88*((ATAN(1)*4)/180)))/COS($GE$6*((ATAN(1)*4)/180))/COS('C'!$F88*((ATAN(1)*4)/180))</f>
        <v>-0.29926573451758587</v>
      </c>
      <c r="GB67" s="89">
        <f t="shared" si="39"/>
        <v>111.31117071703611</v>
      </c>
      <c r="GC67" s="89">
        <f>(COS((90+18)*((ATAN(1)*4)/180))-SIN($GE$6*((ATAN(1)*4)/180))*SIN('C'!$F88*((ATAN(1)*4)/180)))/COS($GE$6*((ATAN(1)*4)/180))/COS('C'!$F70*((ATAN(1)*4)/180))</f>
        <v>-0.36343287148610481</v>
      </c>
      <c r="GD67" s="89">
        <f>('C'!E88+$GF$6/15+$EQ$4)</f>
        <v>12.325777777777777</v>
      </c>
      <c r="GE67" s="89"/>
      <c r="GF67" s="89"/>
      <c r="GG67" s="89">
        <f>FM67-'برائے طلباء'!DX21</f>
        <v>0.55974500912149938</v>
      </c>
      <c r="GH67" s="89"/>
      <c r="GI67" s="89"/>
    </row>
    <row r="68" spans="1:191" ht="28.5" customHeight="1" x14ac:dyDescent="0.2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  <c r="EO68" s="89"/>
      <c r="EP68" s="89"/>
      <c r="EQ68" s="89">
        <f t="shared" si="20"/>
        <v>0.781359880724939</v>
      </c>
      <c r="ER68" s="89">
        <f t="shared" si="21"/>
        <v>70.318714576951038</v>
      </c>
      <c r="ES68" s="89">
        <f>(COS((90-(ATAN(1/(1/TAN((90-ABS($GE$6-'C'!$F120))*(ATAN(1)*4/180))+2))*(180/(ATAN(1)*4))))*((ATAN(1)*4)/180))-SIN($GE$6*((ATAN(1)*4)/180))*SIN('C'!$F120*((ATAN(1)*4)/180)))/COS($GE$6*((ATAN(1)*4)/180))/COS('C'!$F120*((ATAN(1)*4)/180))</f>
        <v>0.33678772699431392</v>
      </c>
      <c r="ET68" s="89">
        <f t="shared" si="22"/>
        <v>54.975284645808507</v>
      </c>
      <c r="EU68" s="89">
        <f>(COS((90-(ATAN(1/(1/TAN((90-ABS($GE$6-'C'!$F120))*(ATAN(1)*4/180))+1))*(180/(ATAN(1)*4))))*((ATAN(1)*4)/180))-SIN($GE$6*((ATAN(1)*4)/180))*SIN('C'!$F120*((ATAN(1)*4)/180)))/COS($GE$6*((ATAN(1)*4)/180))/COS('C'!$F120*((ATAN(1)*4)/180))</f>
        <v>0.57392973592937579</v>
      </c>
      <c r="EV68" s="89">
        <f t="shared" si="23"/>
        <v>0.50944907407407414</v>
      </c>
      <c r="EW68" s="89">
        <f t="shared" si="24"/>
        <v>95.861744563318439</v>
      </c>
      <c r="EX68" s="89">
        <f>(COS((90-1.4)*((ATAN(1)*4)/180))-SIN($GE$6*((ATAN(1)*4)/180))*SIN('C'!$F120*((ATAN(1)*4)/180)))/COS($GE$6*((ATAN(1)*4)/180))/COS('C'!$F120*((ATAN(1)*4)/180))</f>
        <v>-0.10212836743789366</v>
      </c>
      <c r="EY68" s="89">
        <f t="shared" si="25"/>
        <v>98.637890394311384</v>
      </c>
      <c r="EZ68" s="89">
        <f>(COS((90+0.833+اندراج!$A$2)*((ATAN(1)*4)/180))-SIN($GE$6*((ATAN(1)*4)/180))*SIN('C'!$F120*((ATAN(1)*4)/180)))/COS($GE$6*((ATAN(1)*4)/180))/COS('C'!$F120*((ATAN(1)*4)/180))</f>
        <v>-0.15018918729157543</v>
      </c>
      <c r="FA68" s="89">
        <f t="shared" si="26"/>
        <v>112.8718245196922</v>
      </c>
      <c r="FB68" s="89">
        <f>(COS((90+12)*((ATAN(1)*4)/180))-SIN($GE$6*((ATAN(1)*4)/180))*SIN('C'!$F120*((ATAN(1)*4)/180)))/COS($GE$6*((ATAN(1)*4)/180))/COS('C'!$F120*((ATAN(1)*4)/180))</f>
        <v>-0.38867090567220652</v>
      </c>
      <c r="FC68" s="89">
        <f t="shared" si="27"/>
        <v>116.8369694697429</v>
      </c>
      <c r="FD68" s="89">
        <f>(COS((90+15)*((ATAN(1)*4)/180))-SIN($GE$6*((ATAN(1)*4)/180))*SIN('C'!$F120*((ATAN(1)*4)/180)))/COS($GE$6*((ATAN(1)*4)/180))/COS('C'!$F120*((ATAN(1)*4)/180))</f>
        <v>-0.45145337794569074</v>
      </c>
      <c r="FE68" s="89">
        <f t="shared" si="28"/>
        <v>120.88796226195821</v>
      </c>
      <c r="FF68" s="89">
        <f>(COS((90+18)*((ATAN(1)*4)/180))-SIN($GE$6*((ATAN(1)*4)/180))*SIN('C'!$F120*((ATAN(1)*4)/180)))/COS($GE$6*((ATAN(1)*4)/180))/COS('C'!$F120*((ATAN(1)*4)/180))</f>
        <v>-0.51336096286461985</v>
      </c>
      <c r="FG68" s="89">
        <f>('C'!E120+$GF$6/15+$EQ$4)</f>
        <v>12.176777777777779</v>
      </c>
      <c r="FH68" s="89">
        <f t="shared" si="29"/>
        <v>0.18073526999145498</v>
      </c>
      <c r="FI68" s="89"/>
      <c r="FJ68" s="89"/>
      <c r="FK68" s="89">
        <f>EQ68-'برائے طلباء'!DK22</f>
        <v>0.60979403515630426</v>
      </c>
      <c r="FL68" s="89">
        <v>4</v>
      </c>
      <c r="FM68" s="89">
        <f t="shared" si="30"/>
        <v>0.76466379750674829</v>
      </c>
      <c r="FN68" s="89">
        <f t="shared" si="31"/>
        <v>64.559110556369262</v>
      </c>
      <c r="FO68" s="89">
        <f>(COS((90-(ATAN(1/(1/TAN((90-ABS($GE$6-'C'!$F89))*(ATAN(1)*4/180))+2))*(180/(ATAN(1)*4))))*((ATAN(1)*4)/180))-SIN($GE$6*((ATAN(1)*4)/180))*SIN('C'!$F89*((ATAN(1)*4)/180)))/COS($GE$6*((ATAN(1)*4)/180))/COS('C'!$F89*((ATAN(1)*4)/180))</f>
        <v>0.4295796942476558</v>
      </c>
      <c r="FP68" s="89">
        <f t="shared" si="32"/>
        <v>51.496669657031802</v>
      </c>
      <c r="FQ68" s="89">
        <f>(COS((90-(ATAN(1/(1/TAN((90-ABS($GE$6-'C'!$F89))*(ATAN(1)*4/180))+1))*(180/(ATAN(1)*4))))*((ATAN(1)*4)/180))-SIN($GE$6*((ATAN(1)*4)/180))*SIN('C'!$F89*((ATAN(1)*4)/180)))/COS($GE$6*((ATAN(1)*4)/180))/COS('C'!$F89*((ATAN(1)*4)/180))</f>
        <v>0.62256012503729297</v>
      </c>
      <c r="FR68" s="89">
        <f t="shared" si="33"/>
        <v>0.51544907407407414</v>
      </c>
      <c r="FS68" s="89">
        <f t="shared" si="34"/>
        <v>87.763067508822203</v>
      </c>
      <c r="FT68" s="89">
        <f>(COS((90-1.4)*((ATAN(1)*4)/180))-SIN($GE$6*((ATAN(1)*4)/180))*SIN('C'!$F89*((ATAN(1)*4)/180)))/COS($GE$6*((ATAN(1)*4)/180))/COS('C'!$F89*((ATAN(1)*4)/180))</f>
        <v>3.9031919520503465E-2</v>
      </c>
      <c r="FU68" s="89">
        <f t="shared" si="35"/>
        <v>90.467300435762695</v>
      </c>
      <c r="FV68" s="89">
        <f>(COS((90+0.833+اندراج!$A$2)*((ATAN(1)*4)/180))-SIN($GE$6*((ATAN(1)*4)/180))*SIN('C'!$F89*((ATAN(1)*4)/180)))/COS($GE$6*((ATAN(1)*4)/180))/COS('C'!$F89*((ATAN(1)*4)/180))</f>
        <v>-8.1558407793422497E-3</v>
      </c>
      <c r="FW68" s="89">
        <f t="shared" si="36"/>
        <v>0.21213005978204891</v>
      </c>
      <c r="FX68" s="89">
        <f t="shared" si="37"/>
        <v>104.02264498631307</v>
      </c>
      <c r="FY68" s="89">
        <f>(COS((90+12)*((ATAN(1)*4)/180))-SIN($GE$6*((ATAN(1)*4)/180))*SIN('C'!$F89*((ATAN(1)*4)/180)))/COS($GE$6*((ATAN(1)*4)/180))/COS('C'!$F89*((ATAN(1)*4)/180))</f>
        <v>-0.24230536625770221</v>
      </c>
      <c r="FZ68" s="89">
        <f t="shared" si="38"/>
        <v>107.69484514512907</v>
      </c>
      <c r="GA68" s="89">
        <f>(COS((90+15)*((ATAN(1)*4)/180))-SIN($GE$6*((ATAN(1)*4)/180))*SIN('C'!$F89*((ATAN(1)*4)/180)))/COS($GE$6*((ATAN(1)*4)/180))/COS('C'!$F89*((ATAN(1)*4)/180))</f>
        <v>-0.30394734951334024</v>
      </c>
      <c r="GB68" s="89">
        <f t="shared" si="39"/>
        <v>111.60434592066638</v>
      </c>
      <c r="GC68" s="89">
        <f>(COS((90+18)*((ATAN(1)*4)/180))-SIN($GE$6*((ATAN(1)*4)/180))*SIN('C'!$F89*((ATAN(1)*4)/180)))/COS($GE$6*((ATAN(1)*4)/180))/COS('C'!$F71*((ATAN(1)*4)/180))</f>
        <v>-0.36819507575288907</v>
      </c>
      <c r="GD68" s="89">
        <f>('C'!E89+$GF$6/15+$EQ$4)</f>
        <v>12.320777777777778</v>
      </c>
      <c r="GE68" s="89"/>
      <c r="GF68" s="89"/>
      <c r="GG68" s="89">
        <f>FM68-'برائے طلباء'!DX22</f>
        <v>0.56131012876785857</v>
      </c>
      <c r="GH68" s="89"/>
      <c r="GI68" s="89"/>
    </row>
    <row r="69" spans="1:191" ht="28.5" customHeight="1" x14ac:dyDescent="0.2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9"/>
      <c r="EB69" s="89"/>
      <c r="EC69" s="89"/>
      <c r="ED69" s="89"/>
      <c r="EE69" s="89"/>
      <c r="EF69" s="89"/>
      <c r="EG69" s="89"/>
      <c r="EH69" s="89"/>
      <c r="EI69" s="89"/>
      <c r="EJ69" s="89"/>
      <c r="EK69" s="89"/>
      <c r="EL69" s="89"/>
      <c r="EM69" s="89"/>
      <c r="EN69" s="89"/>
      <c r="EO69" s="89"/>
      <c r="EP69" s="89"/>
      <c r="EQ69" s="89">
        <f t="shared" si="20"/>
        <v>0.78188616944288292</v>
      </c>
      <c r="ER69" s="89">
        <f t="shared" si="21"/>
        <v>70.473242017672732</v>
      </c>
      <c r="ES69" s="89">
        <f>(COS((90-(ATAN(1/(1/TAN((90-ABS($GE$6-'C'!$F121))*(ATAN(1)*4/180))+2))*(180/(ATAN(1)*4))))*((ATAN(1)*4)/180))-SIN($GE$6*((ATAN(1)*4)/180))*SIN('C'!$F121*((ATAN(1)*4)/180)))/COS($GE$6*((ATAN(1)*4)/180))/COS('C'!$F121*((ATAN(1)*4)/180))</f>
        <v>0.33424705043055786</v>
      </c>
      <c r="ET69" s="89">
        <f t="shared" si="22"/>
        <v>55.049682809199226</v>
      </c>
      <c r="EU69" s="89">
        <f>(COS((90-(ATAN(1/(1/TAN((90-ABS($GE$6-'C'!$F121))*(ATAN(1)*4/180))+1))*(180/(ATAN(1)*4))))*((ATAN(1)*4)/180))-SIN($GE$6*((ATAN(1)*4)/180))*SIN('C'!$F121*((ATAN(1)*4)/180)))/COS($GE$6*((ATAN(1)*4)/180))/COS('C'!$F121*((ATAN(1)*4)/180))</f>
        <v>0.57286591063344205</v>
      </c>
      <c r="EV69" s="89">
        <f t="shared" si="23"/>
        <v>0.50928240740740749</v>
      </c>
      <c r="EW69" s="89">
        <f t="shared" si="24"/>
        <v>96.106353423512886</v>
      </c>
      <c r="EX69" s="89">
        <f>(COS((90-1.4)*((ATAN(1)*4)/180))-SIN($GE$6*((ATAN(1)*4)/180))*SIN('C'!$F121*((ATAN(1)*4)/180)))/COS($GE$6*((ATAN(1)*4)/180))/COS('C'!$F121*((ATAN(1)*4)/180))</f>
        <v>-0.10637433098680782</v>
      </c>
      <c r="EY69" s="89">
        <f t="shared" si="25"/>
        <v>98.887354332771181</v>
      </c>
      <c r="EZ69" s="89">
        <f>(COS((90+0.833+اندراج!$A$2)*((ATAN(1)*4)/180))-SIN($GE$6*((ATAN(1)*4)/180))*SIN('C'!$F121*((ATAN(1)*4)/180)))/COS($GE$6*((ATAN(1)*4)/180))/COS('C'!$F121*((ATAN(1)*4)/180))</f>
        <v>-0.15449233136415616</v>
      </c>
      <c r="FA69" s="89">
        <f t="shared" si="26"/>
        <v>113.15736073849062</v>
      </c>
      <c r="FB69" s="89">
        <f>(COS((90+12)*((ATAN(1)*4)/180))-SIN($GE$6*((ATAN(1)*4)/180))*SIN('C'!$F121*((ATAN(1)*4)/180)))/COS($GE$6*((ATAN(1)*4)/180))/COS('C'!$F121*((ATAN(1)*4)/180))</f>
        <v>-0.39325778417926899</v>
      </c>
      <c r="FC69" s="89">
        <f t="shared" si="27"/>
        <v>117.13669518203872</v>
      </c>
      <c r="FD69" s="89">
        <f>(COS((90+15)*((ATAN(1)*4)/180))-SIN($GE$6*((ATAN(1)*4)/180))*SIN('C'!$F121*((ATAN(1)*4)/180)))/COS($GE$6*((ATAN(1)*4)/180))/COS('C'!$F121*((ATAN(1)*4)/180))</f>
        <v>-0.4561149521123905</v>
      </c>
      <c r="FE69" s="89">
        <f t="shared" si="28"/>
        <v>121.20463423341511</v>
      </c>
      <c r="FF69" s="89">
        <f>(COS((90+18)*((ATAN(1)*4)/180))-SIN($GE$6*((ATAN(1)*4)/180))*SIN('C'!$F121*((ATAN(1)*4)/180)))/COS($GE$6*((ATAN(1)*4)/180))/COS('C'!$F121*((ATAN(1)*4)/180))</f>
        <v>-0.51809619179075528</v>
      </c>
      <c r="FG69" s="89">
        <f>('C'!E121+$GF$6/15+$EQ$4)</f>
        <v>12.172777777777778</v>
      </c>
      <c r="FH69" s="89">
        <f t="shared" si="29"/>
        <v>0.17973603190174434</v>
      </c>
      <c r="FI69" s="89"/>
      <c r="FJ69" s="89"/>
      <c r="FK69" s="89">
        <f>EQ69-'برائے طلباء'!DK23</f>
        <v>0.61136663490607301</v>
      </c>
      <c r="FL69" s="89">
        <v>4</v>
      </c>
      <c r="FM69" s="89">
        <f t="shared" si="30"/>
        <v>0.76520433137256649</v>
      </c>
      <c r="FN69" s="89">
        <f t="shared" si="31"/>
        <v>64.770238078560794</v>
      </c>
      <c r="FO69" s="89">
        <f>(COS((90-(ATAN(1/(1/TAN((90-ABS($GE$6-'C'!$F90))*(ATAN(1)*4/180))+2))*(180/(ATAN(1)*4))))*((ATAN(1)*4)/180))-SIN($GE$6*((ATAN(1)*4)/180))*SIN('C'!$F90*((ATAN(1)*4)/180)))/COS($GE$6*((ATAN(1)*4)/180))/COS('C'!$F90*((ATAN(1)*4)/180))</f>
        <v>0.42624924065159758</v>
      </c>
      <c r="FP69" s="89">
        <f t="shared" si="32"/>
        <v>51.642630018578309</v>
      </c>
      <c r="FQ69" s="89">
        <f>(COS((90-(ATAN(1/(1/TAN((90-ABS($GE$6-'C'!$F90))*(ATAN(1)*4/180))+1))*(180/(ATAN(1)*4))))*((ATAN(1)*4)/180))-SIN($GE$6*((ATAN(1)*4)/180))*SIN('C'!$F90*((ATAN(1)*4)/180)))/COS($GE$6*((ATAN(1)*4)/180))/COS('C'!$F90*((ATAN(1)*4)/180))</f>
        <v>0.62056451368016663</v>
      </c>
      <c r="FR69" s="89">
        <f t="shared" si="33"/>
        <v>0.51524074074074078</v>
      </c>
      <c r="FS69" s="89">
        <f t="shared" si="34"/>
        <v>88.033020181517244</v>
      </c>
      <c r="FT69" s="89">
        <f>(COS((90-1.4)*((ATAN(1)*4)/180))-SIN($GE$6*((ATAN(1)*4)/180))*SIN('C'!$F90*((ATAN(1)*4)/180)))/COS($GE$6*((ATAN(1)*4)/180))/COS('C'!$F90*((ATAN(1)*4)/180))</f>
        <v>3.4323531124663707E-2</v>
      </c>
      <c r="FU69" s="89">
        <f t="shared" si="35"/>
        <v>90.73689262745728</v>
      </c>
      <c r="FV69" s="89">
        <f>(COS((90+0.833+اندراج!$A$2)*((ATAN(1)*4)/180))-SIN($GE$6*((ATAN(1)*4)/180))*SIN('C'!$F90*((ATAN(1)*4)/180)))/COS($GE$6*((ATAN(1)*4)/180))/COS('C'!$F90*((ATAN(1)*4)/180))</f>
        <v>-1.2860848022673904E-2</v>
      </c>
      <c r="FW69" s="89">
        <f t="shared" si="36"/>
        <v>0.21113863703814709</v>
      </c>
      <c r="FX69" s="89">
        <f t="shared" si="37"/>
        <v>104.29967971806144</v>
      </c>
      <c r="FY69" s="89">
        <f>(COS((90+12)*((ATAN(1)*4)/180))-SIN($GE$6*((ATAN(1)*4)/180))*SIN('C'!$F90*((ATAN(1)*4)/180)))/COS($GE$6*((ATAN(1)*4)/180))/COS('C'!$F90*((ATAN(1)*4)/180))</f>
        <v>-0.24699359594578835</v>
      </c>
      <c r="FZ69" s="89">
        <f t="shared" si="38"/>
        <v>107.97675733293373</v>
      </c>
      <c r="GA69" s="89">
        <f>(COS((90+15)*((ATAN(1)*4)/180))-SIN($GE$6*((ATAN(1)*4)/180))*SIN('C'!$F90*((ATAN(1)*4)/180)))/COS($GE$6*((ATAN(1)*4)/180))/COS('C'!$F90*((ATAN(1)*4)/180))</f>
        <v>-0.30863116235805504</v>
      </c>
      <c r="GB69" s="89">
        <f t="shared" si="39"/>
        <v>111.87186843430462</v>
      </c>
      <c r="GC69" s="89">
        <f>(COS((90+18)*((ATAN(1)*4)/180))-SIN($GE$6*((ATAN(1)*4)/180))*SIN('C'!$F90*((ATAN(1)*4)/180)))/COS($GE$6*((ATAN(1)*4)/180))/COS('C'!$F72*((ATAN(1)*4)/180))</f>
        <v>-0.37253218075646272</v>
      </c>
      <c r="GD69" s="89">
        <f>('C'!E90+$GF$6/15+$EQ$4)</f>
        <v>12.315777777777779</v>
      </c>
      <c r="GE69" s="89"/>
      <c r="GF69" s="89"/>
      <c r="GG69" s="89">
        <f>FM69-'برائے طلباء'!DX23</f>
        <v>0.56280211406044967</v>
      </c>
      <c r="GH69" s="89"/>
      <c r="GI69" s="89"/>
    </row>
    <row r="70" spans="1:191" ht="28.5" customHeight="1" x14ac:dyDescent="0.2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  <c r="EO70" s="89"/>
      <c r="EP70" s="89"/>
      <c r="EQ70" s="89">
        <f t="shared" si="20"/>
        <v>0.78245034278383596</v>
      </c>
      <c r="ER70" s="89">
        <f t="shared" si="21"/>
        <v>70.625659492642981</v>
      </c>
      <c r="ES70" s="89">
        <f>(COS((90-(ATAN(1/(1/TAN((90-ABS($GE$6-'C'!$F122))*(ATAN(1)*4/180))+2))*(180/(ATAN(1)*4))))*((ATAN(1)*4)/180))-SIN($GE$6*((ATAN(1)*4)/180))*SIN('C'!$F122*((ATAN(1)*4)/180)))/COS($GE$6*((ATAN(1)*4)/180))/COS('C'!$F122*((ATAN(1)*4)/180))</f>
        <v>0.33173868327143913</v>
      </c>
      <c r="ET70" s="89">
        <f t="shared" si="22"/>
        <v>55.121773680786518</v>
      </c>
      <c r="EU70" s="89">
        <f>(COS((90-(ATAN(1/(1/TAN((90-ABS($GE$6-'C'!$F122))*(ATAN(1)*4/180))+1))*(180/(ATAN(1)*4))))*((ATAN(1)*4)/180))-SIN($GE$6*((ATAN(1)*4)/180))*SIN('C'!$F122*((ATAN(1)*4)/180)))/COS($GE$6*((ATAN(1)*4)/180))/COS('C'!$F122*((ATAN(1)*4)/180))</f>
        <v>0.57183415603857246</v>
      </c>
      <c r="EV70" s="89">
        <f t="shared" si="23"/>
        <v>0.50915740740740745</v>
      </c>
      <c r="EW70" s="89">
        <f t="shared" si="24"/>
        <v>96.349473396997809</v>
      </c>
      <c r="EX70" s="89">
        <f>(COS((90-1.4)*((ATAN(1)*4)/180))-SIN($GE$6*((ATAN(1)*4)/180))*SIN('C'!$F122*((ATAN(1)*4)/180)))/COS($GE$6*((ATAN(1)*4)/180))/COS('C'!$F122*((ATAN(1)*4)/180))</f>
        <v>-0.11059252918997388</v>
      </c>
      <c r="EY70" s="89">
        <f t="shared" si="25"/>
        <v>99.135456735514282</v>
      </c>
      <c r="EZ70" s="89">
        <f>(COS((90+0.833+اندراج!$A$2)*((ATAN(1)*4)/180))-SIN($GE$6*((ATAN(1)*4)/180))*SIN('C'!$F122*((ATAN(1)*4)/180)))/COS($GE$6*((ATAN(1)*4)/180))/COS('C'!$F122*((ATAN(1)*4)/180))</f>
        <v>-0.15876908490893055</v>
      </c>
      <c r="FA70" s="89">
        <f t="shared" si="26"/>
        <v>113.44228483375896</v>
      </c>
      <c r="FB70" s="89">
        <f>(COS((90+12)*((ATAN(1)*4)/180))-SIN($GE$6*((ATAN(1)*4)/180))*SIN('C'!$F122*((ATAN(1)*4)/180)))/COS($GE$6*((ATAN(1)*4)/180))/COS('C'!$F122*((ATAN(1)*4)/180))</f>
        <v>-0.39782509411758044</v>
      </c>
      <c r="FC70" s="89">
        <f t="shared" si="27"/>
        <v>117.43607933296397</v>
      </c>
      <c r="FD70" s="89">
        <f>(COS((90+15)*((ATAN(1)*4)/180))-SIN($GE$6*((ATAN(1)*4)/180))*SIN('C'!$F122*((ATAN(1)*4)/180)))/COS($GE$6*((ATAN(1)*4)/180))/COS('C'!$F122*((ATAN(1)*4)/180))</f>
        <v>-0.46075875365284663</v>
      </c>
      <c r="FE70" s="89">
        <f t="shared" si="28"/>
        <v>121.52129442445296</v>
      </c>
      <c r="FF70" s="89">
        <f>(COS((90+18)*((ATAN(1)*4)/180))-SIN($GE$6*((ATAN(1)*4)/180))*SIN('C'!$F122*((ATAN(1)*4)/180)))/COS($GE$6*((ATAN(1)*4)/180))/COS('C'!$F122*((ATAN(1)*4)/180))</f>
        <v>-0.52281541900630613</v>
      </c>
      <c r="FG70" s="89">
        <f>('C'!E122+$GF$6/15+$EQ$4)</f>
        <v>12.169777777777778</v>
      </c>
      <c r="FH70" s="89">
        <f t="shared" si="29"/>
        <v>0.17877940926028527</v>
      </c>
      <c r="FI70" s="89"/>
      <c r="FJ70" s="89"/>
      <c r="FK70" s="89">
        <f>EQ70-'برائے طلباء'!DK24</f>
        <v>0.61293541988879785</v>
      </c>
      <c r="FL70" s="89">
        <v>4</v>
      </c>
      <c r="FM70" s="89">
        <f t="shared" si="30"/>
        <v>0.76574497199810387</v>
      </c>
      <c r="FN70" s="89">
        <f t="shared" si="31"/>
        <v>64.980010314497477</v>
      </c>
      <c r="FO70" s="89">
        <f>(COS((90-(ATAN(1/(1/TAN((90-ABS($GE$6-'C'!$F91))*(ATAN(1)*4/180))+2))*(180/(ATAN(1)*4))))*((ATAN(1)*4)/180))-SIN($GE$6*((ATAN(1)*4)/180))*SIN('C'!$F91*((ATAN(1)*4)/180)))/COS($GE$6*((ATAN(1)*4)/180))/COS('C'!$F91*((ATAN(1)*4)/180))</f>
        <v>0.42293443395657593</v>
      </c>
      <c r="FP70" s="89">
        <f t="shared" si="32"/>
        <v>51.786585037490809</v>
      </c>
      <c r="FQ70" s="89">
        <f>(COS((90-(ATAN(1/(1/TAN((90-ABS($GE$6-'C'!$F91))*(ATAN(1)*4/180))+1))*(180/(ATAN(1)*4))))*((ATAN(1)*4)/180))-SIN($GE$6*((ATAN(1)*4)/180))*SIN('C'!$F91*((ATAN(1)*4)/180)))/COS($GE$6*((ATAN(1)*4)/180))/COS('C'!$F91*((ATAN(1)*4)/180))</f>
        <v>0.61859237521730048</v>
      </c>
      <c r="FR70" s="89">
        <f t="shared" si="33"/>
        <v>0.51503240740740741</v>
      </c>
      <c r="FS70" s="89">
        <f t="shared" si="34"/>
        <v>88.302822740852079</v>
      </c>
      <c r="FT70" s="89">
        <f>(COS((90-1.4)*((ATAN(1)*4)/180))-SIN($GE$6*((ATAN(1)*4)/180))*SIN('C'!$F91*((ATAN(1)*4)/180)))/COS($GE$6*((ATAN(1)*4)/180))/COS('C'!$F91*((ATAN(1)*4)/180))</f>
        <v>2.9616999611314025E-2</v>
      </c>
      <c r="FU70" s="89">
        <f t="shared" si="35"/>
        <v>91.006523252650723</v>
      </c>
      <c r="FV70" s="89">
        <f>(COS((90+0.833+اندراج!$A$2)*((ATAN(1)*4)/180))-SIN($GE$6*((ATAN(1)*4)/180))*SIN('C'!$F91*((ATAN(1)*4)/180)))/COS($GE$6*((ATAN(1)*4)/180))/COS('C'!$F91*((ATAN(1)*4)/180))</f>
        <v>-1.7566241220373133E-2</v>
      </c>
      <c r="FW70" s="89">
        <f t="shared" si="36"/>
        <v>0.21014354120001785</v>
      </c>
      <c r="FX70" s="89">
        <f t="shared" si="37"/>
        <v>104.57773801503838</v>
      </c>
      <c r="FY70" s="89">
        <f>(COS((90+12)*((ATAN(1)*4)/180))-SIN($GE$6*((ATAN(1)*4)/180))*SIN('C'!$F91*((ATAN(1)*4)/180)))/COS($GE$6*((ATAN(1)*4)/180))/COS('C'!$F91*((ATAN(1)*4)/180))</f>
        <v>-0.25169334072814215</v>
      </c>
      <c r="FZ70" s="89">
        <f t="shared" si="38"/>
        <v>108.25999183466023</v>
      </c>
      <c r="GA70" s="89">
        <f>(COS((90+15)*((ATAN(1)*4)/180))-SIN($GE$6*((ATAN(1)*4)/180))*SIN('C'!$F91*((ATAN(1)*4)/180)))/COS($GE$6*((ATAN(1)*4)/180))/COS('C'!$F91*((ATAN(1)*4)/180))</f>
        <v>-0.31332942014391185</v>
      </c>
      <c r="GB70" s="89">
        <f t="shared" si="39"/>
        <v>112.14539484868229</v>
      </c>
      <c r="GC70" s="89">
        <f>(COS((90+18)*((ATAN(1)*4)/180))-SIN($GE$6*((ATAN(1)*4)/180))*SIN('C'!$F91*((ATAN(1)*4)/180)))/COS($GE$6*((ATAN(1)*4)/180))/COS('C'!$F73*((ATAN(1)*4)/180))</f>
        <v>-0.37695822395358419</v>
      </c>
      <c r="GD70" s="89">
        <f>('C'!E91+$GF$6/15+$EQ$4)</f>
        <v>12.310777777777776</v>
      </c>
      <c r="GE70" s="89"/>
      <c r="GF70" s="89"/>
      <c r="GG70" s="89">
        <f>FM70-'برائے طلباء'!DX24</f>
        <v>0.56431088361481396</v>
      </c>
      <c r="GH70" s="89"/>
      <c r="GI70" s="89"/>
    </row>
    <row r="71" spans="1:191" ht="28.5" customHeight="1" x14ac:dyDescent="0.2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  <c r="EO71" s="89"/>
      <c r="EP71" s="89"/>
      <c r="EQ71" s="89">
        <f t="shared" si="20"/>
        <v>0.78296908174965518</v>
      </c>
      <c r="ER71" s="89">
        <f t="shared" si="21"/>
        <v>70.775991511308177</v>
      </c>
      <c r="ES71" s="89">
        <f>(COS((90-(ATAN(1/(1/TAN((90-ABS($GE$6-'C'!$F123))*(ATAN(1)*4/180))+2))*(180/(ATAN(1)*4))))*((ATAN(1)*4)/180))-SIN($GE$6*((ATAN(1)*4)/180))*SIN('C'!$F123*((ATAN(1)*4)/180)))/COS($GE$6*((ATAN(1)*4)/180))/COS('C'!$F123*((ATAN(1)*4)/180))</f>
        <v>0.3292623372187759</v>
      </c>
      <c r="ET71" s="89">
        <f t="shared" si="22"/>
        <v>55.191590296416514</v>
      </c>
      <c r="EU71" s="89">
        <f>(COS((90-(ATAN(1/(1/TAN((90-ABS($GE$6-'C'!$F123))*(ATAN(1)*4/180))+1))*(180/(ATAN(1)*4))))*((ATAN(1)*4)/180))-SIN($GE$6*((ATAN(1)*4)/180))*SIN('C'!$F123*((ATAN(1)*4)/180)))/COS($GE$6*((ATAN(1)*4)/180))/COS('C'!$F123*((ATAN(1)*4)/180))</f>
        <v>0.57083408736755725</v>
      </c>
      <c r="EV71" s="89">
        <f t="shared" si="23"/>
        <v>0.50899074074074069</v>
      </c>
      <c r="EW71" s="89">
        <f t="shared" si="24"/>
        <v>96.59111227546299</v>
      </c>
      <c r="EX71" s="89">
        <f>(COS((90-1.4)*((ATAN(1)*4)/180))-SIN($GE$6*((ATAN(1)*4)/180))*SIN('C'!$F123*((ATAN(1)*4)/180)))/COS($GE$6*((ATAN(1)*4)/180))/COS('C'!$F123*((ATAN(1)*4)/180))</f>
        <v>-0.11478305707145363</v>
      </c>
      <c r="EY71" s="89">
        <f t="shared" si="25"/>
        <v>99.382202763209222</v>
      </c>
      <c r="EZ71" s="89">
        <f>(COS((90+0.833+اندراج!$A$2)*((ATAN(1)*4)/180))-SIN($GE$6*((ATAN(1)*4)/180))*SIN('C'!$F123*((ATAN(1)*4)/180)))/COS($GE$6*((ATAN(1)*4)/180))/COS('C'!$F123*((ATAN(1)*4)/180))</f>
        <v>-0.16301950494780068</v>
      </c>
      <c r="FA71" s="89">
        <f t="shared" si="26"/>
        <v>113.72659169579451</v>
      </c>
      <c r="FB71" s="89">
        <f>(COS((90+12)*((ATAN(1)*4)/180))-SIN($GE$6*((ATAN(1)*4)/180))*SIN('C'!$F123*((ATAN(1)*4)/180)))/COS($GE$6*((ATAN(1)*4)/180))/COS('C'!$F123*((ATAN(1)*4)/180))</f>
        <v>-0.40237270393921865</v>
      </c>
      <c r="FC71" s="89">
        <f t="shared" si="27"/>
        <v>117.73511562784725</v>
      </c>
      <c r="FD71" s="89">
        <f>(COS((90+15)*((ATAN(1)*4)/180))-SIN($GE$6*((ATAN(1)*4)/180))*SIN('C'!$F123*((ATAN(1)*4)/180)))/COS($GE$6*((ATAN(1)*4)/180))/COS('C'!$F123*((ATAN(1)*4)/180))</f>
        <v>-0.46538460137642262</v>
      </c>
      <c r="FE71" s="89">
        <f t="shared" si="28"/>
        <v>121.83793691581015</v>
      </c>
      <c r="FF71" s="89">
        <f>(COS((90+18)*((ATAN(1)*4)/180))-SIN($GE$6*((ATAN(1)*4)/180))*SIN('C'!$F123*((ATAN(1)*4)/180)))/COS($GE$6*((ATAN(1)*4)/180))/COS('C'!$F123*((ATAN(1)*4)/180))</f>
        <v>-0.52751841436970404</v>
      </c>
      <c r="FG71" s="89">
        <f>('C'!E123+$GF$6/15+$EQ$4)</f>
        <v>12.165777777777777</v>
      </c>
      <c r="FH71" s="89">
        <f t="shared" si="29"/>
        <v>0.17778208621894279</v>
      </c>
      <c r="FI71" s="89"/>
      <c r="FJ71" s="89"/>
      <c r="FK71" s="89">
        <f>EQ71-'برائے طلباء'!DK25</f>
        <v>0.61450038799727602</v>
      </c>
      <c r="FL71" s="89">
        <v>4</v>
      </c>
      <c r="FM71" s="89">
        <f t="shared" si="30"/>
        <v>0.76632937081215191</v>
      </c>
      <c r="FN71" s="89">
        <f t="shared" si="31"/>
        <v>65.188969358150288</v>
      </c>
      <c r="FO71" s="89">
        <f>(COS((90-(ATAN(1/(1/TAN((90-ABS($GE$6-'C'!$F92))*(ATAN(1)*4/180))+2))*(180/(ATAN(1)*4))))*((ATAN(1)*4)/180))-SIN($GE$6*((ATAN(1)*4)/180))*SIN('C'!$F92*((ATAN(1)*4)/180)))/COS($GE$6*((ATAN(1)*4)/180))/COS('C'!$F92*((ATAN(1)*4)/180))</f>
        <v>0.41962684091682823</v>
      </c>
      <c r="FP71" s="89">
        <f t="shared" si="32"/>
        <v>51.928893127344509</v>
      </c>
      <c r="FQ71" s="89">
        <f>(COS((90-(ATAN(1/(1/TAN((90-ABS($GE$6-'C'!$F92))*(ATAN(1)*4/180))+1))*(180/(ATAN(1)*4))))*((ATAN(1)*4)/180))-SIN($GE$6*((ATAN(1)*4)/180))*SIN('C'!$F92*((ATAN(1)*4)/180)))/COS($GE$6*((ATAN(1)*4)/180))/COS('C'!$F92*((ATAN(1)*4)/180))</f>
        <v>0.61663896094900783</v>
      </c>
      <c r="FR71" s="89">
        <f t="shared" si="33"/>
        <v>0.51486574074074076</v>
      </c>
      <c r="FS71" s="89">
        <f t="shared" si="34"/>
        <v>88.573189506314549</v>
      </c>
      <c r="FT71" s="89">
        <f>(COS((90-1.4)*((ATAN(1)*4)/180))-SIN($GE$6*((ATAN(1)*4)/180))*SIN('C'!$F92*((ATAN(1)*4)/180)))/COS($GE$6*((ATAN(1)*4)/180))/COS('C'!$F92*((ATAN(1)*4)/180))</f>
        <v>2.4899967167344755E-2</v>
      </c>
      <c r="FU71" s="89">
        <f t="shared" si="35"/>
        <v>91.276906825707997</v>
      </c>
      <c r="FV71" s="89">
        <f>(COS((90+0.833+اندراج!$A$2)*((ATAN(1)*4)/180))-SIN($GE$6*((ATAN(1)*4)/180))*SIN('C'!$F92*((ATAN(1)*4)/180)))/COS($GE$6*((ATAN(1)*4)/180))/COS('C'!$F92*((ATAN(1)*4)/180))</f>
        <v>-2.2284383556578923E-2</v>
      </c>
      <c r="FW71" s="89">
        <f t="shared" si="36"/>
        <v>0.20918432071130458</v>
      </c>
      <c r="FX71" s="89">
        <f t="shared" si="37"/>
        <v>104.85756472205914</v>
      </c>
      <c r="FY71" s="89">
        <f>(COS((90+12)*((ATAN(1)*4)/180))-SIN($GE$6*((ATAN(1)*4)/180))*SIN('C'!$F92*((ATAN(1)*4)/180)))/COS($GE$6*((ATAN(1)*4)/180))/COS('C'!$F92*((ATAN(1)*4)/180))</f>
        <v>-0.25641699044038913</v>
      </c>
      <c r="FZ71" s="89">
        <f t="shared" si="38"/>
        <v>108.54531121059703</v>
      </c>
      <c r="GA71" s="89">
        <f>(COS((90+15)*((ATAN(1)*4)/180))-SIN($GE$6*((ATAN(1)*4)/180))*SIN('C'!$F92*((ATAN(1)*4)/180)))/COS($GE$6*((ATAN(1)*4)/180))/COS('C'!$F92*((ATAN(1)*4)/180))</f>
        <v>-0.31805451972278154</v>
      </c>
      <c r="GB71" s="89">
        <f t="shared" si="39"/>
        <v>112.42073458053068</v>
      </c>
      <c r="GC71" s="89">
        <f>(COS((90+18)*((ATAN(1)*4)/180))-SIN($GE$6*((ATAN(1)*4)/180))*SIN('C'!$F92*((ATAN(1)*4)/180)))/COS($GE$6*((ATAN(1)*4)/180))/COS('C'!$F74*((ATAN(1)*4)/180))</f>
        <v>-0.38140493230254191</v>
      </c>
      <c r="GD71" s="89">
        <f>('C'!E92+$GF$6/15+$EQ$4)</f>
        <v>12.306777777777778</v>
      </c>
      <c r="GE71" s="89"/>
      <c r="GF71" s="89"/>
      <c r="GG71" s="89">
        <f>FM71-'برائے طلباء'!DX25</f>
        <v>0.56582678168399636</v>
      </c>
      <c r="GH71" s="89"/>
      <c r="GI71" s="89"/>
    </row>
    <row r="72" spans="1:191" ht="28.5" customHeight="1" x14ac:dyDescent="0.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  <c r="EP72" s="89"/>
      <c r="EQ72" s="89">
        <f t="shared" si="20"/>
        <v>0.78352370553539419</v>
      </c>
      <c r="ER72" s="89">
        <f t="shared" si="21"/>
        <v>70.923823123836499</v>
      </c>
      <c r="ES72" s="89">
        <f>(COS((90-(ATAN(1/(1/TAN((90-ABS($GE$6-'C'!$F124))*(ATAN(1)*4/180))+2))*(180/(ATAN(1)*4))))*((ATAN(1)*4)/180))-SIN($GE$6*((ATAN(1)*4)/180))*SIN('C'!$F124*((ATAN(1)*4)/180)))/COS($GE$6*((ATAN(1)*4)/180))/COS('C'!$F124*((ATAN(1)*4)/180))</f>
        <v>0.32682496855528276</v>
      </c>
      <c r="ET72" s="89">
        <f t="shared" si="22"/>
        <v>55.258967331048225</v>
      </c>
      <c r="EU72" s="89">
        <f>(COS((90-(ATAN(1/(1/TAN((90-ABS($GE$6-'C'!$F124))*(ATAN(1)*4/180))+1))*(180/(ATAN(1)*4))))*((ATAN(1)*4)/180))-SIN($GE$6*((ATAN(1)*4)/180))*SIN('C'!$F124*((ATAN(1)*4)/180)))/COS($GE$6*((ATAN(1)*4)/180))/COS('C'!$F124*((ATAN(1)*4)/180))</f>
        <v>0.56986816010381425</v>
      </c>
      <c r="EV72" s="89">
        <f t="shared" si="23"/>
        <v>0.50886574074074076</v>
      </c>
      <c r="EW72" s="89">
        <f t="shared" si="24"/>
        <v>96.830563348769815</v>
      </c>
      <c r="EX72" s="89">
        <f>(COS((90-1.4)*((ATAN(1)*4)/180))-SIN($GE$6*((ATAN(1)*4)/180))*SIN('C'!$F124*((ATAN(1)*4)/180)))/COS($GE$6*((ATAN(1)*4)/180))/COS('C'!$F124*((ATAN(1)*4)/180))</f>
        <v>-0.11893363008548943</v>
      </c>
      <c r="EY72" s="89">
        <f t="shared" si="25"/>
        <v>99.626867326075242</v>
      </c>
      <c r="EZ72" s="89">
        <f>(COS((90+0.833+اندراج!$A$2)*((ATAN(1)*4)/180))-SIN($GE$6*((ATAN(1)*4)/180))*SIN('C'!$F124*((ATAN(1)*4)/180)))/COS($GE$6*((ATAN(1)*4)/180))/COS('C'!$F124*((ATAN(1)*4)/180))</f>
        <v>-0.16723108488053909</v>
      </c>
      <c r="FA72" s="89">
        <f t="shared" si="26"/>
        <v>114.00943076261986</v>
      </c>
      <c r="FB72" s="89">
        <f>(COS((90+12)*((ATAN(1)*4)/180))-SIN($GE$6*((ATAN(1)*4)/180))*SIN('C'!$F124*((ATAN(1)*4)/180)))/COS($GE$6*((ATAN(1)*4)/180))/COS('C'!$F124*((ATAN(1)*4)/180))</f>
        <v>-0.40688700519151844</v>
      </c>
      <c r="FC72" s="89">
        <f t="shared" si="27"/>
        <v>118.03290721326732</v>
      </c>
      <c r="FD72" s="89">
        <f>(COS((90+15)*((ATAN(1)*4)/180))-SIN($GE$6*((ATAN(1)*4)/180))*SIN('C'!$F124*((ATAN(1)*4)/180)))/COS($GE$6*((ATAN(1)*4)/180))/COS('C'!$F124*((ATAN(1)*4)/180))</f>
        <v>-0.4699785967578195</v>
      </c>
      <c r="FE72" s="89">
        <f t="shared" si="28"/>
        <v>122.15361129340275</v>
      </c>
      <c r="FF72" s="89">
        <f>(COS((90+18)*((ATAN(1)*4)/180))-SIN($GE$6*((ATAN(1)*4)/180))*SIN('C'!$F124*((ATAN(1)*4)/180)))/COS($GE$6*((ATAN(1)*4)/180))/COS('C'!$F124*((ATAN(1)*4)/180))</f>
        <v>-0.53219099332524145</v>
      </c>
      <c r="FG72" s="89">
        <f>('C'!E124+$GF$6/15+$EQ$4)</f>
        <v>12.162777777777777</v>
      </c>
      <c r="FH72" s="89">
        <f t="shared" si="29"/>
        <v>0.17682988737055369</v>
      </c>
      <c r="FI72" s="89"/>
      <c r="FJ72" s="89"/>
      <c r="FK72" s="89">
        <f>EQ72-'برائے طلباء'!DK26</f>
        <v>0.61605688505410561</v>
      </c>
      <c r="FL72" s="89">
        <v>4</v>
      </c>
      <c r="FM72" s="89">
        <f t="shared" si="30"/>
        <v>0.76686859152635645</v>
      </c>
      <c r="FN72" s="89">
        <f t="shared" si="31"/>
        <v>65.39555296962655</v>
      </c>
      <c r="FO72" s="89">
        <f>(COS((90-(ATAN(1/(1/TAN((90-ABS($GE$6-'C'!$F93))*(ATAN(1)*4/180))+2))*(180/(ATAN(1)*4))))*((ATAN(1)*4)/180))-SIN($GE$6*((ATAN(1)*4)/180))*SIN('C'!$F93*((ATAN(1)*4)/180)))/COS($GE$6*((ATAN(1)*4)/180))/COS('C'!$F93*((ATAN(1)*4)/180))</f>
        <v>0.41635136165979875</v>
      </c>
      <c r="FP72" s="89">
        <f t="shared" si="32"/>
        <v>52.068484877205393</v>
      </c>
      <c r="FQ72" s="89">
        <f>(COS((90-(ATAN(1/(1/TAN((90-ABS($GE$6-'C'!$F93))*(ATAN(1)*4/180))+1))*(180/(ATAN(1)*4))))*((ATAN(1)*4)/180))-SIN($GE$6*((ATAN(1)*4)/180))*SIN('C'!$F93*((ATAN(1)*4)/180)))/COS($GE$6*((ATAN(1)*4)/180))/COS('C'!$F93*((ATAN(1)*4)/180))</f>
        <v>0.61471913705857939</v>
      </c>
      <c r="FR72" s="89">
        <f t="shared" si="33"/>
        <v>0.51465740740740751</v>
      </c>
      <c r="FS72" s="89">
        <f t="shared" si="34"/>
        <v>88.842104260699756</v>
      </c>
      <c r="FT72" s="89">
        <f>(COS((90-1.4)*((ATAN(1)*4)/180))-SIN($GE$6*((ATAN(1)*4)/180))*SIN('C'!$F93*((ATAN(1)*4)/180)))/COS($GE$6*((ATAN(1)*4)/180))/COS('C'!$F93*((ATAN(1)*4)/180))</f>
        <v>2.0207717483027944E-2</v>
      </c>
      <c r="FU72" s="89">
        <f t="shared" si="35"/>
        <v>91.5460262828216</v>
      </c>
      <c r="FV72" s="89">
        <f>(COS((90+0.833+اندراج!$A$2)*((ATAN(1)*4)/180))-SIN($GE$6*((ATAN(1)*4)/180))*SIN('C'!$F93*((ATAN(1)*4)/180)))/COS($GE$6*((ATAN(1)*4)/180))/COS('C'!$F93*((ATAN(1)*4)/180))</f>
        <v>-2.697997467877554E-2</v>
      </c>
      <c r="FW72" s="89">
        <f t="shared" si="36"/>
        <v>0.20818354721100241</v>
      </c>
      <c r="FX72" s="89">
        <f t="shared" si="37"/>
        <v>105.13707316996638</v>
      </c>
      <c r="FY72" s="89">
        <f>(COS((90+12)*((ATAN(1)*4)/180))-SIN($GE$6*((ATAN(1)*4)/180))*SIN('C'!$F93*((ATAN(1)*4)/180)))/COS($GE$6*((ATAN(1)*4)/180))/COS('C'!$F93*((ATAN(1)*4)/180))</f>
        <v>-0.26112916205059788</v>
      </c>
      <c r="FZ72" s="89">
        <f t="shared" si="38"/>
        <v>108.83058967070583</v>
      </c>
      <c r="GA72" s="89">
        <f>(COS((90+15)*((ATAN(1)*4)/180))-SIN($GE$6*((ATAN(1)*4)/180))*SIN('C'!$F93*((ATAN(1)*4)/180)))/COS($GE$6*((ATAN(1)*4)/180))/COS('C'!$F93*((ATAN(1)*4)/180))</f>
        <v>-0.32277105629662756</v>
      </c>
      <c r="GB72" s="89">
        <f t="shared" si="39"/>
        <v>112.69565294828354</v>
      </c>
      <c r="GC72" s="89">
        <f>(COS((90+18)*((ATAN(1)*4)/180))-SIN($GE$6*((ATAN(1)*4)/180))*SIN('C'!$F93*((ATAN(1)*4)/180)))/COS($GE$6*((ATAN(1)*4)/180))/COS('C'!$F75*((ATAN(1)*4)/180))</f>
        <v>-0.38583604791192394</v>
      </c>
      <c r="GD72" s="89">
        <f>('C'!E93+$GF$6/15+$EQ$4)</f>
        <v>12.301777777777779</v>
      </c>
      <c r="GE72" s="89"/>
      <c r="GF72" s="89"/>
      <c r="GG72" s="89">
        <f>FM72-'برائے طلباء'!DX26</f>
        <v>0.56733799786418104</v>
      </c>
      <c r="GH72" s="89"/>
      <c r="GI72" s="89"/>
    </row>
    <row r="73" spans="1:191" ht="28.5" customHeight="1" x14ac:dyDescent="0.2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  <c r="DZ73" s="89"/>
      <c r="EA73" s="89"/>
      <c r="EB73" s="89"/>
      <c r="EC73" s="89"/>
      <c r="ED73" s="89"/>
      <c r="EE73" s="89"/>
      <c r="EF73" s="89"/>
      <c r="EG73" s="89"/>
      <c r="EH73" s="89"/>
      <c r="EI73" s="89"/>
      <c r="EJ73" s="89"/>
      <c r="EK73" s="89"/>
      <c r="EL73" s="89"/>
      <c r="EM73" s="89"/>
      <c r="EN73" s="89"/>
      <c r="EO73" s="89"/>
      <c r="EP73" s="89"/>
      <c r="EQ73" s="89">
        <f t="shared" si="20"/>
        <v>0.78407660245572919</v>
      </c>
      <c r="ER73" s="89">
        <f t="shared" si="21"/>
        <v>71.070057647778057</v>
      </c>
      <c r="ES73" s="89">
        <f>(COS((90-(ATAN(1/(1/TAN((90-ABS($GE$6-'C'!$F125))*(ATAN(1)*4/180))+2))*(180/(ATAN(1)*4))))*((ATAN(1)*4)/180))-SIN($GE$6*((ATAN(1)*4)/180))*SIN('C'!$F125*((ATAN(1)*4)/180)))/COS($GE$6*((ATAN(1)*4)/180))/COS('C'!$F125*((ATAN(1)*4)/180))</f>
        <v>0.32441179118205482</v>
      </c>
      <c r="ET73" s="89">
        <f t="shared" si="22"/>
        <v>55.324338384018958</v>
      </c>
      <c r="EU73" s="89">
        <f>(COS((90-(ATAN(1/(1/TAN((90-ABS($GE$6-'C'!$F125))*(ATAN(1)*4/180))+1))*(180/(ATAN(1)*4))))*((ATAN(1)*4)/180))-SIN($GE$6*((ATAN(1)*4)/180))*SIN('C'!$F125*((ATAN(1)*4)/180)))/COS($GE$6*((ATAN(1)*4)/180))/COS('C'!$F125*((ATAN(1)*4)/180))</f>
        <v>0.56893023767666817</v>
      </c>
      <c r="EV73" s="89">
        <f t="shared" si="23"/>
        <v>0.50874074074074072</v>
      </c>
      <c r="EW73" s="89">
        <f t="shared" si="24"/>
        <v>97.069257978190493</v>
      </c>
      <c r="EX73" s="89">
        <f>(COS((90-1.4)*((ATAN(1)*4)/180))-SIN($GE$6*((ATAN(1)*4)/180))*SIN('C'!$F125*((ATAN(1)*4)/180)))/COS($GE$6*((ATAN(1)*4)/180))/COS('C'!$F125*((ATAN(1)*4)/180))</f>
        <v>-0.1230690237701039</v>
      </c>
      <c r="EY73" s="89">
        <f t="shared" si="25"/>
        <v>99.870910217395874</v>
      </c>
      <c r="EZ73" s="89">
        <f>(COS((90+0.833+اندراج!$A$2)*((ATAN(1)*4)/180))-SIN($GE$6*((ATAN(1)*4)/180))*SIN('C'!$F125*((ATAN(1)*4)/180)))/COS($GE$6*((ATAN(1)*4)/180))/COS('C'!$F125*((ATAN(1)*4)/180))</f>
        <v>-0.1714289258375381</v>
      </c>
      <c r="FA73" s="89">
        <f t="shared" si="26"/>
        <v>114.29247874964859</v>
      </c>
      <c r="FB73" s="89">
        <f>(COS((90+12)*((ATAN(1)*4)/180))-SIN($GE$6*((ATAN(1)*4)/180))*SIN('C'!$F125*((ATAN(1)*4)/180)))/COS($GE$6*((ATAN(1)*4)/180))/COS('C'!$F125*((ATAN(1)*4)/180))</f>
        <v>-0.41139471462083632</v>
      </c>
      <c r="FC73" s="89">
        <f t="shared" si="27"/>
        <v>118.33121859023882</v>
      </c>
      <c r="FD73" s="89">
        <f>(COS((90+15)*((ATAN(1)*4)/180))-SIN($GE$6*((ATAN(1)*4)/180))*SIN('C'!$F125*((ATAN(1)*4)/180)))/COS($GE$6*((ATAN(1)*4)/180))/COS('C'!$F125*((ATAN(1)*4)/180))</f>
        <v>-0.47456788186892918</v>
      </c>
      <c r="FE73" s="89">
        <f t="shared" si="28"/>
        <v>122.47018888861572</v>
      </c>
      <c r="FF73" s="89">
        <f>(COS((90+18)*((ATAN(1)*4)/180))-SIN($GE$6*((ATAN(1)*4)/180))*SIN('C'!$F125*((ATAN(1)*4)/180)))/COS($GE$6*((ATAN(1)*4)/180))/COS('C'!$F125*((ATAN(1)*4)/180))</f>
        <v>-0.53686071734334173</v>
      </c>
      <c r="FG73" s="89">
        <f>('C'!E125+$GF$6/15+$EQ$4)</f>
        <v>12.159777777777776</v>
      </c>
      <c r="FH73" s="89">
        <f t="shared" si="29"/>
        <v>0.17587624465674398</v>
      </c>
      <c r="FI73" s="89"/>
      <c r="FJ73" s="89"/>
      <c r="FK73" s="89">
        <f>EQ73-'برائے طلباء'!DK27</f>
        <v>0.61761416418336545</v>
      </c>
      <c r="FL73" s="89">
        <v>4</v>
      </c>
      <c r="FM73" s="89">
        <f t="shared" si="30"/>
        <v>0.76741007968690933</v>
      </c>
      <c r="FN73" s="89">
        <f t="shared" si="31"/>
        <v>65.601354506142471</v>
      </c>
      <c r="FO73" s="89">
        <f>(COS((90-(ATAN(1/(1/TAN((90-ABS($GE$6-'C'!$F94))*(ATAN(1)*4/180))+2))*(180/(ATAN(1)*4))))*((ATAN(1)*4)/180))-SIN($GE$6*((ATAN(1)*4)/180))*SIN('C'!$F94*((ATAN(1)*4)/180)))/COS($GE$6*((ATAN(1)*4)/180))/COS('C'!$F94*((ATAN(1)*4)/180))</f>
        <v>0.41308290060830882</v>
      </c>
      <c r="FP73" s="89">
        <f t="shared" si="32"/>
        <v>52.206431333715834</v>
      </c>
      <c r="FQ73" s="89">
        <f>(COS((90-(ATAN(1/(1/TAN((90-ABS($GE$6-'C'!$F94))*(ATAN(1)*4/180))+1))*(180/(ATAN(1)*4))))*((ATAN(1)*4)/180))-SIN($GE$6*((ATAN(1)*4)/180))*SIN('C'!$F94*((ATAN(1)*4)/180)))/COS($GE$6*((ATAN(1)*4)/180))/COS('C'!$F94*((ATAN(1)*4)/180))</f>
        <v>0.61281835651272676</v>
      </c>
      <c r="FR73" s="89">
        <f t="shared" si="33"/>
        <v>0.51444907407407403</v>
      </c>
      <c r="FS73" s="89">
        <f t="shared" si="34"/>
        <v>89.111646478921784</v>
      </c>
      <c r="FT73" s="89">
        <f>(COS((90-1.4)*((ATAN(1)*4)/180))-SIN($GE$6*((ATAN(1)*4)/180))*SIN('C'!$F94*((ATAN(1)*4)/180)))/COS($GE$6*((ATAN(1)*4)/180))/COS('C'!$F94*((ATAN(1)*4)/180))</f>
        <v>1.5504072662112017E-2</v>
      </c>
      <c r="FU73" s="89">
        <f t="shared" si="35"/>
        <v>91.815962020620688</v>
      </c>
      <c r="FV73" s="89">
        <f>(COS((90+0.833+اندراج!$A$2)*((ATAN(1)*4)/180))-SIN($GE$6*((ATAN(1)*4)/180))*SIN('C'!$F94*((ATAN(1)*4)/180)))/COS($GE$6*((ATAN(1)*4)/180))/COS('C'!$F94*((ATAN(1)*4)/180))</f>
        <v>-3.1689210203441724E-2</v>
      </c>
      <c r="FW73" s="89">
        <f t="shared" si="36"/>
        <v>0.20717675259092794</v>
      </c>
      <c r="FX73" s="89">
        <f t="shared" si="37"/>
        <v>105.41842526913605</v>
      </c>
      <c r="FY73" s="89">
        <f>(COS((90+12)*((ATAN(1)*4)/180))-SIN($GE$6*((ATAN(1)*4)/180))*SIN('C'!$F94*((ATAN(1)*4)/180)))/COS($GE$6*((ATAN(1)*4)/180))/COS('C'!$F94*((ATAN(1)*4)/180))</f>
        <v>-0.26586613910446344</v>
      </c>
      <c r="FZ73" s="89">
        <f t="shared" si="38"/>
        <v>109.1180357339326</v>
      </c>
      <c r="GA73" s="89">
        <f>(COS((90+15)*((ATAN(1)*4)/180))-SIN($GE$6*((ATAN(1)*4)/180))*SIN('C'!$F94*((ATAN(1)*4)/180)))/COS($GE$6*((ATAN(1)*4)/180))/COS('C'!$F94*((ATAN(1)*4)/180))</f>
        <v>-0.32751533655930776</v>
      </c>
      <c r="GB73" s="89">
        <f t="shared" si="39"/>
        <v>112.9724733162993</v>
      </c>
      <c r="GC73" s="89">
        <f>(COS((90+18)*((ATAN(1)*4)/180))-SIN($GE$6*((ATAN(1)*4)/180))*SIN('C'!$F94*((ATAN(1)*4)/180)))/COS($GE$6*((ATAN(1)*4)/180))/COS('C'!$F76*((ATAN(1)*4)/180))</f>
        <v>-0.39028884410404568</v>
      </c>
      <c r="GD73" s="89">
        <f>('C'!E94+$GF$6/15+$EQ$4)</f>
        <v>12.296777777777777</v>
      </c>
      <c r="GE73" s="89"/>
      <c r="GF73" s="89"/>
      <c r="GG73" s="89">
        <f>FM73-'برائے طلباء'!DX27</f>
        <v>0.56885676482477776</v>
      </c>
      <c r="GH73" s="89"/>
      <c r="GI73" s="89"/>
    </row>
    <row r="74" spans="1:191" ht="28.5" customHeight="1" x14ac:dyDescent="0.2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  <c r="CV74" s="89"/>
      <c r="CW74" s="89"/>
      <c r="CX74" s="89"/>
      <c r="CY74" s="89"/>
      <c r="CZ74" s="89"/>
      <c r="DA74" s="89"/>
      <c r="DB74" s="89"/>
      <c r="DC74" s="89"/>
      <c r="DD74" s="89"/>
      <c r="DE74" s="89"/>
      <c r="DF74" s="89"/>
      <c r="DG74" s="89"/>
      <c r="DH74" s="89"/>
      <c r="DI74" s="89"/>
      <c r="DJ74" s="89"/>
      <c r="DK74" s="89"/>
      <c r="DL74" s="89"/>
      <c r="DM74" s="89"/>
      <c r="DN74" s="89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  <c r="DZ74" s="89"/>
      <c r="EA74" s="89"/>
      <c r="EB74" s="89"/>
      <c r="EC74" s="89"/>
      <c r="ED74" s="89"/>
      <c r="EE74" s="89"/>
      <c r="EF74" s="89"/>
      <c r="EG74" s="89"/>
      <c r="EH74" s="89"/>
      <c r="EI74" s="89"/>
      <c r="EJ74" s="89"/>
      <c r="EK74" s="89"/>
      <c r="EL74" s="89"/>
      <c r="EM74" s="89"/>
      <c r="EN74" s="89"/>
      <c r="EO74" s="89"/>
      <c r="EP74" s="89"/>
      <c r="EQ74" s="89">
        <f t="shared" si="20"/>
        <v>0.78462168007406141</v>
      </c>
      <c r="ER74" s="89">
        <f t="shared" si="21"/>
        <v>71.213407567477915</v>
      </c>
      <c r="ES74" s="89">
        <f>(COS((90-(ATAN(1/(1/TAN((90-ABS($GE$6-'C'!$F126))*(ATAN(1)*4/180))+2))*(180/(ATAN(1)*4))))*((ATAN(1)*4)/180))-SIN($GE$6*((ATAN(1)*4)/180))*SIN('C'!$F126*((ATAN(1)*4)/180)))/COS($GE$6*((ATAN(1)*4)/180))/COS('C'!$F126*((ATAN(1)*4)/180))</f>
        <v>0.3220441646156591</v>
      </c>
      <c r="ET74" s="89">
        <f t="shared" si="22"/>
        <v>55.387155805010245</v>
      </c>
      <c r="EU74" s="89">
        <f>(COS((90-(ATAN(1/(1/TAN((90-ABS($GE$6-'C'!$F126))*(ATAN(1)*4/180))+1))*(180/(ATAN(1)*4))))*((ATAN(1)*4)/180))-SIN($GE$6*((ATAN(1)*4)/180))*SIN('C'!$F126*((ATAN(1)*4)/180)))/COS($GE$6*((ATAN(1)*4)/180))/COS('C'!$F126*((ATAN(1)*4)/180))</f>
        <v>0.5680282561378216</v>
      </c>
      <c r="EV74" s="89">
        <f t="shared" si="23"/>
        <v>0.50861574074074067</v>
      </c>
      <c r="EW74" s="89">
        <f t="shared" si="24"/>
        <v>97.305054262851598</v>
      </c>
      <c r="EX74" s="89">
        <f>(COS((90-1.4)*((ATAN(1)*4)/180))-SIN($GE$6*((ATAN(1)*4)/180))*SIN('C'!$F126*((ATAN(1)*4)/180)))/COS($GE$6*((ATAN(1)*4)/180))/COS('C'!$F126*((ATAN(1)*4)/180))</f>
        <v>-0.12715210661505832</v>
      </c>
      <c r="EY74" s="89">
        <f t="shared" si="25"/>
        <v>100.11213815999545</v>
      </c>
      <c r="EZ74" s="89">
        <f>(COS((90+0.833+اندراج!$A$2)*((ATAN(1)*4)/180))-SIN($GE$6*((ATAN(1)*4)/180))*SIN('C'!$F126*((ATAN(1)*4)/180)))/COS($GE$6*((ATAN(1)*4)/180))/COS('C'!$F126*((ATAN(1)*4)/180))</f>
        <v>-0.17557528999757924</v>
      </c>
      <c r="FA74" s="89">
        <f t="shared" si="26"/>
        <v>114.57317685902335</v>
      </c>
      <c r="FB74" s="89">
        <f>(COS((90+12)*((ATAN(1)*4)/180))-SIN($GE$6*((ATAN(1)*4)/180))*SIN('C'!$F126*((ATAN(1)*4)/180)))/COS($GE$6*((ATAN(1)*4)/180))/COS('C'!$F126*((ATAN(1)*4)/180))</f>
        <v>-0.41585508584128983</v>
      </c>
      <c r="FC74" s="89">
        <f t="shared" si="27"/>
        <v>118.62735077561402</v>
      </c>
      <c r="FD74" s="89">
        <f>(COS((90+15)*((ATAN(1)*4)/180))-SIN($GE$6*((ATAN(1)*4)/180))*SIN('C'!$F126*((ATAN(1)*4)/180)))/COS($GE$6*((ATAN(1)*4)/180))/COS('C'!$F126*((ATAN(1)*4)/180))</f>
        <v>-0.47911091829197289</v>
      </c>
      <c r="FE74" s="89">
        <f t="shared" si="28"/>
        <v>122.78480475300834</v>
      </c>
      <c r="FF74" s="89">
        <f>(COS((90+18)*((ATAN(1)*4)/180))-SIN($GE$6*((ATAN(1)*4)/180))*SIN('C'!$F126*((ATAN(1)*4)/180)))/COS($GE$6*((ATAN(1)*4)/180))/COS('C'!$F126*((ATAN(1)*4)/180))</f>
        <v>-0.54148526701146626</v>
      </c>
      <c r="FG74" s="89">
        <f>('C'!E126+$GF$6/15+$EQ$4)</f>
        <v>12.156777777777776</v>
      </c>
      <c r="FH74" s="89">
        <f t="shared" si="29"/>
        <v>0.17492865525292398</v>
      </c>
      <c r="FI74" s="89"/>
      <c r="FJ74" s="89"/>
      <c r="FK74" s="89">
        <f>EQ74-'برائے طلباء'!DK28</f>
        <v>0.61915817475834389</v>
      </c>
      <c r="FL74" s="89">
        <v>4</v>
      </c>
      <c r="FM74" s="89">
        <f t="shared" si="30"/>
        <v>0.76794822635848881</v>
      </c>
      <c r="FN74" s="89">
        <f t="shared" si="31"/>
        <v>65.804830747812872</v>
      </c>
      <c r="FO74" s="89">
        <f>(COS((90-(ATAN(1/(1/TAN((90-ABS($GE$6-'C'!$F95))*(ATAN(1)*4/180))+2))*(180/(ATAN(1)*4))))*((ATAN(1)*4)/180))-SIN($GE$6*((ATAN(1)*4)/180))*SIN('C'!$F95*((ATAN(1)*4)/180)))/COS($GE$6*((ATAN(1)*4)/180))/COS('C'!$F95*((ATAN(1)*4)/180))</f>
        <v>0.40984612929872966</v>
      </c>
      <c r="FP74" s="89">
        <f t="shared" si="32"/>
        <v>52.341692430807548</v>
      </c>
      <c r="FQ74" s="89">
        <f>(COS((90-(ATAN(1/(1/TAN((90-ABS($GE$6-'C'!$F95))*(ATAN(1)*4/180))+1))*(180/(ATAN(1)*4))))*((ATAN(1)*4)/180))-SIN($GE$6*((ATAN(1)*4)/180))*SIN('C'!$F95*((ATAN(1)*4)/180)))/COS($GE$6*((ATAN(1)*4)/180))/COS('C'!$F95*((ATAN(1)*4)/180))</f>
        <v>0.6109511285545085</v>
      </c>
      <c r="FR74" s="89">
        <f t="shared" si="33"/>
        <v>0.51424074074074078</v>
      </c>
      <c r="FS74" s="89">
        <f t="shared" si="34"/>
        <v>89.379800487553695</v>
      </c>
      <c r="FT74" s="89">
        <f>(COS((90-1.4)*((ATAN(1)*4)/180))-SIN($GE$6*((ATAN(1)*4)/180))*SIN('C'!$F95*((ATAN(1)*4)/180)))/COS($GE$6*((ATAN(1)*4)/180))/COS('C'!$F95*((ATAN(1)*4)/180))</f>
        <v>1.0824312127228562E-2</v>
      </c>
      <c r="FU74" s="89">
        <f t="shared" si="35"/>
        <v>92.084694822389281</v>
      </c>
      <c r="FV74" s="89">
        <f>(COS((90+0.833+اندراج!$A$2)*((ATAN(1)*4)/180))-SIN($GE$6*((ATAN(1)*4)/180))*SIN('C'!$F95*((ATAN(1)*4)/180)))/COS($GE$6*((ATAN(1)*4)/180))/COS('C'!$F95*((ATAN(1)*4)/180))</f>
        <v>-3.6376761063754391E-2</v>
      </c>
      <c r="FW74" s="89">
        <f t="shared" si="36"/>
        <v>0.20616989947216982</v>
      </c>
      <c r="FX74" s="89">
        <f t="shared" si="37"/>
        <v>105.69951793227861</v>
      </c>
      <c r="FY74" s="89">
        <f>(COS((90+12)*((ATAN(1)*4)/180))-SIN($GE$6*((ATAN(1)*4)/180))*SIN('C'!$F95*((ATAN(1)*4)/180)))/COS($GE$6*((ATAN(1)*4)/180))/COS('C'!$F95*((ATAN(1)*4)/180))</f>
        <v>-0.27059234619662487</v>
      </c>
      <c r="FZ74" s="89">
        <f t="shared" si="38"/>
        <v>109.40550285668553</v>
      </c>
      <c r="GA74" s="89">
        <f>(COS((90+15)*((ATAN(1)*4)/180))-SIN($GE$6*((ATAN(1)*4)/180))*SIN('C'!$F95*((ATAN(1)*4)/180)))/COS($GE$6*((ATAN(1)*4)/180))/COS('C'!$F95*((ATAN(1)*4)/180))</f>
        <v>-0.33225172025460969</v>
      </c>
      <c r="GB74" s="89">
        <f t="shared" si="39"/>
        <v>113.24896247571286</v>
      </c>
      <c r="GC74" s="89">
        <f>(COS((90+18)*((ATAN(1)*4)/180))-SIN($GE$6*((ATAN(1)*4)/180))*SIN('C'!$F95*((ATAN(1)*4)/180)))/COS($GE$6*((ATAN(1)*4)/180))/COS('C'!$F77*((ATAN(1)*4)/180))</f>
        <v>-0.39472721865088523</v>
      </c>
      <c r="GD74" s="89">
        <f>('C'!E95+$GF$6/15+$EQ$4)</f>
        <v>12.291777777777778</v>
      </c>
      <c r="GE74" s="89"/>
      <c r="GF74" s="89"/>
      <c r="GG74" s="89">
        <f>FM74-'برائے طلباء'!DX28</f>
        <v>0.570371270272506</v>
      </c>
      <c r="GH74" s="89"/>
      <c r="GI74" s="89"/>
    </row>
    <row r="75" spans="1:191" ht="28.5" customHeight="1" x14ac:dyDescent="0.2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/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  <c r="DZ75" s="89"/>
      <c r="EA75" s="89"/>
      <c r="EB75" s="89"/>
      <c r="EC75" s="89"/>
      <c r="ED75" s="89"/>
      <c r="EE75" s="89"/>
      <c r="EF75" s="89"/>
      <c r="EG75" s="89"/>
      <c r="EH75" s="89"/>
      <c r="EI75" s="89"/>
      <c r="EJ75" s="89"/>
      <c r="EK75" s="89"/>
      <c r="EL75" s="89"/>
      <c r="EM75" s="89"/>
      <c r="EN75" s="89"/>
      <c r="EO75" s="89"/>
      <c r="EP75" s="89"/>
      <c r="EQ75" s="89">
        <f t="shared" si="20"/>
        <v>0.78516299507553333</v>
      </c>
      <c r="ER75" s="89">
        <f t="shared" si="21"/>
        <v>71.35477284349102</v>
      </c>
      <c r="ES75" s="89">
        <f>(COS((90-(ATAN(1/(1/TAN((90-ABS($GE$6-'C'!$F127))*(ATAN(1)*4/180))+2))*(180/(ATAN(1)*4))))*((ATAN(1)*4)/180))-SIN($GE$6*((ATAN(1)*4)/180))*SIN('C'!$F127*((ATAN(1)*4)/180)))/COS($GE$6*((ATAN(1)*4)/180))/COS('C'!$F127*((ATAN(1)*4)/180))</f>
        <v>0.31970734296829778</v>
      </c>
      <c r="ET75" s="89">
        <f t="shared" si="22"/>
        <v>55.447847900755228</v>
      </c>
      <c r="EU75" s="89">
        <f>(COS((90-(ATAN(1/(1/TAN((90-ABS($GE$6-'C'!$F127))*(ATAN(1)*4/180))+1))*(180/(ATAN(1)*4))))*((ATAN(1)*4)/180))-SIN($GE$6*((ATAN(1)*4)/180))*SIN('C'!$F127*((ATAN(1)*4)/180)))/COS($GE$6*((ATAN(1)*4)/180))/COS('C'!$F127*((ATAN(1)*4)/180))</f>
        <v>0.56715614313965335</v>
      </c>
      <c r="EV75" s="89">
        <f t="shared" si="23"/>
        <v>0.50849074074074074</v>
      </c>
      <c r="EW75" s="89">
        <f t="shared" si="24"/>
        <v>97.539383664171226</v>
      </c>
      <c r="EX75" s="89">
        <f>(COS((90-1.4)*((ATAN(1)*4)/180))-SIN($GE$6*((ATAN(1)*4)/180))*SIN('C'!$F127*((ATAN(1)*4)/180)))/COS($GE$6*((ATAN(1)*4)/180))/COS('C'!$F127*((ATAN(1)*4)/180))</f>
        <v>-0.13120765535682746</v>
      </c>
      <c r="EY75" s="89">
        <f t="shared" si="25"/>
        <v>100.35201156052534</v>
      </c>
      <c r="EZ75" s="89">
        <f>(COS((90+0.833+اندراج!$A$2)*((ATAN(1)*4)/180))-SIN($GE$6*((ATAN(1)*4)/180))*SIN('C'!$F127*((ATAN(1)*4)/180)))/COS($GE$6*((ATAN(1)*4)/180))/COS('C'!$F127*((ATAN(1)*4)/180))</f>
        <v>-0.17969528557567183</v>
      </c>
      <c r="FA75" s="89">
        <f t="shared" si="26"/>
        <v>114.85320538155199</v>
      </c>
      <c r="FB75" s="89">
        <f>(COS((90+12)*((ATAN(1)*4)/180))-SIN($GE$6*((ATAN(1)*4)/180))*SIN('C'!$F127*((ATAN(1)*4)/180)))/COS($GE$6*((ATAN(1)*4)/180))/COS('C'!$F127*((ATAN(1)*4)/180))</f>
        <v>-0.42029487189148418</v>
      </c>
      <c r="FC75" s="89">
        <f t="shared" si="27"/>
        <v>118.92307290934284</v>
      </c>
      <c r="FD75" s="89">
        <f>(COS((90+15)*((ATAN(1)*4)/180))-SIN($GE$6*((ATAN(1)*4)/180))*SIN('C'!$F127*((ATAN(1)*4)/180)))/COS($GE$6*((ATAN(1)*4)/180))/COS('C'!$F127*((ATAN(1)*4)/180))</f>
        <v>-0.48363489208026478</v>
      </c>
      <c r="FE75" s="89">
        <f t="shared" si="28"/>
        <v>123.09933618441896</v>
      </c>
      <c r="FF75" s="89">
        <f>(COS((90+18)*((ATAN(1)*4)/180))-SIN($GE$6*((ATAN(1)*4)/180))*SIN('C'!$F127*((ATAN(1)*4)/180)))/COS($GE$6*((ATAN(1)*4)/180))/COS('C'!$F127*((ATAN(1)*4)/180))</f>
        <v>-0.54609225536348371</v>
      </c>
      <c r="FG75" s="89">
        <f>('C'!E127+$GF$6/15+$EQ$4)</f>
        <v>12.153777777777776</v>
      </c>
      <c r="FH75" s="89">
        <f t="shared" si="29"/>
        <v>0.17398220488145502</v>
      </c>
      <c r="FI75" s="89"/>
      <c r="FJ75" s="89"/>
      <c r="FK75" s="89">
        <f>EQ75-'برائے طلباء'!DK29</f>
        <v>0.6206981881804009</v>
      </c>
      <c r="FL75" s="89">
        <v>4</v>
      </c>
      <c r="FM75" s="89">
        <f t="shared" si="30"/>
        <v>0.76848881577285233</v>
      </c>
      <c r="FN75" s="89">
        <f t="shared" si="31"/>
        <v>66.007554396149303</v>
      </c>
      <c r="FO75" s="89">
        <f>(COS((90-(ATAN(1/(1/TAN((90-ABS($GE$6-'C'!$F96))*(ATAN(1)*4/180))+2))*(180/(ATAN(1)*4))))*((ATAN(1)*4)/180))-SIN($GE$6*((ATAN(1)*4)/180))*SIN('C'!$F96*((ATAN(1)*4)/180)))/COS($GE$6*((ATAN(1)*4)/180))/COS('C'!$F96*((ATAN(1)*4)/180))</f>
        <v>0.40661618940732552</v>
      </c>
      <c r="FP75" s="89">
        <f t="shared" si="32"/>
        <v>52.475307810647045</v>
      </c>
      <c r="FQ75" s="89">
        <f>(COS((90-(ATAN(1/(1/TAN((90-ABS($GE$6-'C'!$F96))*(ATAN(1)*4/180))+1))*(180/(ATAN(1)*4))))*((ATAN(1)*4)/180))-SIN($GE$6*((ATAN(1)*4)/180))*SIN('C'!$F96*((ATAN(1)*4)/180)))/COS($GE$6*((ATAN(1)*4)/180))/COS('C'!$F96*((ATAN(1)*4)/180))</f>
        <v>0.60910327602506076</v>
      </c>
      <c r="FR75" s="89">
        <f t="shared" si="33"/>
        <v>0.51403240740740752</v>
      </c>
      <c r="FS75" s="89">
        <f t="shared" si="34"/>
        <v>89.648644664926167</v>
      </c>
      <c r="FT75" s="89">
        <f>(COS((90-1.4)*((ATAN(1)*4)/180))-SIN($GE$6*((ATAN(1)*4)/180))*SIN('C'!$F96*((ATAN(1)*4)/180)))/COS($GE$6*((ATAN(1)*4)/180))/COS('C'!$F96*((ATAN(1)*4)/180))</f>
        <v>6.1322690071229065E-3</v>
      </c>
      <c r="FU75" s="89">
        <f t="shared" si="35"/>
        <v>92.354307011560152</v>
      </c>
      <c r="FV75" s="89">
        <f>(COS((90+0.833+اندراج!$A$2)*((ATAN(1)*4)/180))-SIN($GE$6*((ATAN(1)*4)/180))*SIN('C'!$F96*((ATAN(1)*4)/180)))/COS($GE$6*((ATAN(1)*4)/180))/COS('C'!$F96*((ATAN(1)*4)/180))</f>
        <v>-4.1078846940888404E-2</v>
      </c>
      <c r="FW75" s="89">
        <f t="shared" si="36"/>
        <v>0.20515678874614343</v>
      </c>
      <c r="FX75" s="89">
        <f t="shared" si="37"/>
        <v>105.98253115675453</v>
      </c>
      <c r="FY75" s="89">
        <f>(COS((90+12)*((ATAN(1)*4)/180))-SIN($GE$6*((ATAN(1)*4)/180))*SIN('C'!$F96*((ATAN(1)*4)/180)))/COS($GE$6*((ATAN(1)*4)/180))/COS('C'!$F96*((ATAN(1)*4)/180))</f>
        <v>-0.2753442650553995</v>
      </c>
      <c r="FZ75" s="89">
        <f t="shared" si="38"/>
        <v>109.69522271805505</v>
      </c>
      <c r="GA75" s="89">
        <f>(COS((90+15)*((ATAN(1)*4)/180))-SIN($GE$6*((ATAN(1)*4)/180))*SIN('C'!$F96*((ATAN(1)*4)/180)))/COS($GE$6*((ATAN(1)*4)/180))/COS('C'!$F96*((ATAN(1)*4)/180))</f>
        <v>-0.33701675809713455</v>
      </c>
      <c r="GB75" s="89">
        <f t="shared" si="39"/>
        <v>113.52744696590212</v>
      </c>
      <c r="GC75" s="89">
        <f>(COS((90+18)*((ATAN(1)*4)/180))-SIN($GE$6*((ATAN(1)*4)/180))*SIN('C'!$F96*((ATAN(1)*4)/180)))/COS($GE$6*((ATAN(1)*4)/180))/COS('C'!$F78*((ATAN(1)*4)/180))</f>
        <v>-0.39918833154508204</v>
      </c>
      <c r="GD75" s="89">
        <f>('C'!E96+$GF$6/15+$EQ$4)</f>
        <v>12.286777777777779</v>
      </c>
      <c r="GE75" s="89"/>
      <c r="GF75" s="89"/>
      <c r="GG75" s="89">
        <f>FM75-'برائے طلباء'!DX29</f>
        <v>0.57189376104850631</v>
      </c>
      <c r="GH75" s="89"/>
      <c r="GI75" s="89"/>
    </row>
    <row r="76" spans="1:191" ht="28.5" customHeight="1" x14ac:dyDescent="0.2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  <c r="CV76" s="89"/>
      <c r="CW76" s="89"/>
      <c r="CX76" s="89"/>
      <c r="CY76" s="89"/>
      <c r="CZ76" s="89"/>
      <c r="DA76" s="89"/>
      <c r="DB76" s="89"/>
      <c r="DC76" s="89"/>
      <c r="DD76" s="89"/>
      <c r="DE76" s="89"/>
      <c r="DF76" s="89"/>
      <c r="DG76" s="89"/>
      <c r="DH76" s="89"/>
      <c r="DI76" s="89"/>
      <c r="DJ76" s="89"/>
      <c r="DK76" s="89"/>
      <c r="DL76" s="89"/>
      <c r="DM76" s="89"/>
      <c r="DN76" s="89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  <c r="DZ76" s="89"/>
      <c r="EA76" s="89"/>
      <c r="EB76" s="89"/>
      <c r="EC76" s="89"/>
      <c r="ED76" s="89"/>
      <c r="EE76" s="89"/>
      <c r="EF76" s="89"/>
      <c r="EG76" s="89"/>
      <c r="EH76" s="89"/>
      <c r="EI76" s="89"/>
      <c r="EJ76" s="89"/>
      <c r="EK76" s="89"/>
      <c r="EL76" s="89"/>
      <c r="EM76" s="89"/>
      <c r="EN76" s="89"/>
      <c r="EO76" s="89"/>
      <c r="EP76" s="89"/>
      <c r="EQ76" s="89">
        <f t="shared" si="20"/>
        <v>0.78570054966175229</v>
      </c>
      <c r="ER76" s="89">
        <f t="shared" si="21"/>
        <v>71.494175167078225</v>
      </c>
      <c r="ES76" s="89">
        <f>(COS((90-(ATAN(1/(1/TAN((90-ABS($GE$6-'C'!$F128))*(ATAN(1)*4/180))+2))*(180/(ATAN(1)*4))))*((ATAN(1)*4)/180))-SIN($GE$6*((ATAN(1)*4)/180))*SIN('C'!$F128*((ATAN(1)*4)/180)))/COS($GE$6*((ATAN(1)*4)/180))/COS('C'!$F128*((ATAN(1)*4)/180))</f>
        <v>0.31740106373100802</v>
      </c>
      <c r="ET76" s="89">
        <f t="shared" si="22"/>
        <v>55.506446581797015</v>
      </c>
      <c r="EU76" s="89">
        <f>(COS((90-(ATAN(1/(1/TAN((90-ABS($GE$6-'C'!$F128))*(ATAN(1)*4/180))+1))*(180/(ATAN(1)*4))))*((ATAN(1)*4)/180))-SIN($GE$6*((ATAN(1)*4)/180))*SIN('C'!$F128*((ATAN(1)*4)/180)))/COS($GE$6*((ATAN(1)*4)/180))/COS('C'!$F128*((ATAN(1)*4)/180))</f>
        <v>0.56631350754169119</v>
      </c>
      <c r="EV76" s="89">
        <f t="shared" si="23"/>
        <v>0.5083657407407407</v>
      </c>
      <c r="EW76" s="89">
        <f t="shared" si="24"/>
        <v>97.772249554170642</v>
      </c>
      <c r="EX76" s="89">
        <f>(COS((90-1.4)*((ATAN(1)*4)/180))-SIN($GE$6*((ATAN(1)*4)/180))*SIN('C'!$F128*((ATAN(1)*4)/180)))/COS($GE$6*((ATAN(1)*4)/180))/COS('C'!$F128*((ATAN(1)*4)/180))</f>
        <v>-0.13523570104617086</v>
      </c>
      <c r="EY76" s="89">
        <f t="shared" si="25"/>
        <v>100.59053121156416</v>
      </c>
      <c r="EZ76" s="89">
        <f>(COS((90+0.833+اندراج!$A$2)*((ATAN(1)*4)/180))-SIN($GE$6*((ATAN(1)*4)/180))*SIN('C'!$F128*((ATAN(1)*4)/180)))/COS($GE$6*((ATAN(1)*4)/180))/COS('C'!$F128*((ATAN(1)*4)/180))</f>
        <v>-0.18378890669748038</v>
      </c>
      <c r="FA76" s="89">
        <f t="shared" si="26"/>
        <v>115.13255452774085</v>
      </c>
      <c r="FB76" s="89">
        <f>(COS((90+12)*((ATAN(1)*4)/180))-SIN($GE$6*((ATAN(1)*4)/180))*SIN('C'!$F128*((ATAN(1)*4)/180)))/COS($GE$6*((ATAN(1)*4)/180))/COS('C'!$F128*((ATAN(1)*4)/180))</f>
        <v>-0.42471388367174284</v>
      </c>
      <c r="FC76" s="89">
        <f t="shared" si="27"/>
        <v>119.21837382047947</v>
      </c>
      <c r="FD76" s="89">
        <f>(COS((90+15)*((ATAN(1)*4)/180))-SIN($GE$6*((ATAN(1)*4)/180))*SIN('C'!$F128*((ATAN(1)*4)/180)))/COS($GE$6*((ATAN(1)*4)/180))/COS('C'!$F128*((ATAN(1)*4)/180))</f>
        <v>-0.48813956589839758</v>
      </c>
      <c r="FE76" s="89">
        <f t="shared" si="28"/>
        <v>123.41377225099214</v>
      </c>
      <c r="FF76" s="89">
        <f>(COS((90+18)*((ATAN(1)*4)/180))-SIN($GE$6*((ATAN(1)*4)/180))*SIN('C'!$F128*((ATAN(1)*4)/180)))/COS($GE$6*((ATAN(1)*4)/180))/COS('C'!$F128*((ATAN(1)*4)/180))</f>
        <v>-0.55068139750043199</v>
      </c>
      <c r="FG76" s="89">
        <f>('C'!E128+$GF$6/15+$EQ$4)</f>
        <v>12.150777777777776</v>
      </c>
      <c r="FH76" s="89">
        <f t="shared" si="29"/>
        <v>0.17303692457274214</v>
      </c>
      <c r="FI76" s="89"/>
      <c r="FJ76" s="89"/>
      <c r="FK76" s="89">
        <f>EQ76-'برائے طلباء'!DK30</f>
        <v>0.62223417628487865</v>
      </c>
      <c r="FL76" s="89">
        <v>4</v>
      </c>
      <c r="FM76" s="89">
        <f t="shared" si="30"/>
        <v>0.76902623054339136</v>
      </c>
      <c r="FN76" s="89">
        <f t="shared" si="31"/>
        <v>66.208000785072912</v>
      </c>
      <c r="FO76" s="89">
        <f>(COS((90-(ATAN(1/(1/TAN((90-ABS($GE$6-'C'!$F97))*(ATAN(1)*4/180))+2))*(180/(ATAN(1)*4))))*((ATAN(1)*4)/180))-SIN($GE$6*((ATAN(1)*4)/180))*SIN('C'!$F97*((ATAN(1)*4)/180)))/COS($GE$6*((ATAN(1)*4)/180))/COS('C'!$F97*((ATAN(1)*4)/180))</f>
        <v>0.40341752741168063</v>
      </c>
      <c r="FP76" s="89">
        <f t="shared" si="32"/>
        <v>52.606266686561412</v>
      </c>
      <c r="FQ76" s="89">
        <f>(COS((90-(ATAN(1/(1/TAN((90-ABS($GE$6-'C'!$F97))*(ATAN(1)*4/180))+1))*(180/(ATAN(1)*4))))*((ATAN(1)*4)/180))-SIN($GE$6*((ATAN(1)*4)/180))*SIN('C'!$F97*((ATAN(1)*4)/180)))/COS($GE$6*((ATAN(1)*4)/180))/COS('C'!$F97*((ATAN(1)*4)/180))</f>
        <v>0.607288947536616</v>
      </c>
      <c r="FR76" s="89">
        <f t="shared" si="33"/>
        <v>0.51382407407407404</v>
      </c>
      <c r="FS76" s="89">
        <f t="shared" si="34"/>
        <v>89.916162992848442</v>
      </c>
      <c r="FT76" s="89">
        <f>(COS((90-1.4)*((ATAN(1)*4)/180))-SIN($GE$6*((ATAN(1)*4)/180))*SIN('C'!$F97*((ATAN(1)*4)/180)))/COS($GE$6*((ATAN(1)*4)/180))/COS('C'!$F97*((ATAN(1)*4)/180))</f>
        <v>1.4632312876712492E-3</v>
      </c>
      <c r="FU76" s="89">
        <f t="shared" si="35"/>
        <v>92.622776328954274</v>
      </c>
      <c r="FV76" s="89">
        <f>(COS((90+0.833+اندراج!$A$2)*((ATAN(1)*4)/180))-SIN($GE$6*((ATAN(1)*4)/180))*SIN('C'!$F97*((ATAN(1)*4)/180)))/COS($GE$6*((ATAN(1)*4)/180))/COS('C'!$F97*((ATAN(1)*4)/180))</f>
        <v>-4.5760097245265696E-2</v>
      </c>
      <c r="FW76" s="89">
        <f t="shared" si="36"/>
        <v>0.20414344382537872</v>
      </c>
      <c r="FX76" s="89">
        <f t="shared" si="37"/>
        <v>106.26534439825564</v>
      </c>
      <c r="FY76" s="89">
        <f>(COS((90+12)*((ATAN(1)*4)/180))-SIN($GE$6*((ATAN(1)*4)/180))*SIN('C'!$F97*((ATAN(1)*4)/180)))/COS($GE$6*((ATAN(1)*4)/180))/COS('C'!$F97*((ATAN(1)*4)/180))</f>
        <v>-0.28008611520488558</v>
      </c>
      <c r="FZ76" s="89">
        <f t="shared" si="38"/>
        <v>109.98502688953032</v>
      </c>
      <c r="GA76" s="89">
        <f>(COS((90+15)*((ATAN(1)*4)/180))-SIN($GE$6*((ATAN(1)*4)/180))*SIN('C'!$F97*((ATAN(1)*4)/180)))/COS($GE$6*((ATAN(1)*4)/180))/COS('C'!$F97*((ATAN(1)*4)/180))</f>
        <v>-0.3417745617046935</v>
      </c>
      <c r="GB76" s="89">
        <f t="shared" si="39"/>
        <v>113.80573176106752</v>
      </c>
      <c r="GC76" s="89">
        <f>(COS((90+18)*((ATAN(1)*4)/180))-SIN($GE$6*((ATAN(1)*4)/180))*SIN('C'!$F97*((ATAN(1)*4)/180)))/COS($GE$6*((ATAN(1)*4)/180))/COS('C'!$F79*((ATAN(1)*4)/180))</f>
        <v>-0.40363682516206895</v>
      </c>
      <c r="GD76" s="89">
        <f>('C'!E97+$GF$6/15+$EQ$4)</f>
        <v>12.281777777777776</v>
      </c>
      <c r="GE76" s="89"/>
      <c r="GF76" s="89"/>
      <c r="GG76" s="89">
        <f>FM76-'برائے طلباء'!DX30</f>
        <v>0.57341252247228269</v>
      </c>
      <c r="GH76" s="89"/>
      <c r="GI76" s="89"/>
    </row>
    <row r="77" spans="1:191" ht="28.5" customHeight="1" x14ac:dyDescent="0.2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  <c r="CV77" s="89"/>
      <c r="CW77" s="89"/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89"/>
      <c r="DJ77" s="89"/>
      <c r="DK77" s="89"/>
      <c r="DL77" s="89"/>
      <c r="DM77" s="89"/>
      <c r="DN77" s="89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  <c r="DZ77" s="89"/>
      <c r="EA77" s="89"/>
      <c r="EB77" s="89"/>
      <c r="EC77" s="89"/>
      <c r="ED77" s="89"/>
      <c r="EE77" s="89"/>
      <c r="EF77" s="89"/>
      <c r="EG77" s="89"/>
      <c r="EH77" s="89"/>
      <c r="EI77" s="89"/>
      <c r="EJ77" s="89"/>
      <c r="EK77" s="89"/>
      <c r="EL77" s="89"/>
      <c r="EM77" s="89"/>
      <c r="EN77" s="89"/>
      <c r="EO77" s="89"/>
      <c r="EP77" s="89"/>
      <c r="EQ77" s="89">
        <f t="shared" si="20"/>
        <v>0.78627394805072337</v>
      </c>
      <c r="ER77" s="89">
        <f t="shared" si="21"/>
        <v>71.631207192138433</v>
      </c>
      <c r="ES77" s="89">
        <f>(COS((90-(ATAN(1/(1/TAN((90-ABS($GE$6-'C'!$F129))*(ATAN(1)*4/180))+2))*(180/(ATAN(1)*4))))*((ATAN(1)*4)/180))-SIN($GE$6*((ATAN(1)*4)/180))*SIN('C'!$F129*((ATAN(1)*4)/180)))/COS($GE$6*((ATAN(1)*4)/180))/COS('C'!$F129*((ATAN(1)*4)/180))</f>
        <v>0.31513216751219414</v>
      </c>
      <c r="ET77" s="89">
        <f t="shared" si="22"/>
        <v>55.562809278632194</v>
      </c>
      <c r="EU77" s="89">
        <f>(COS((90-(ATAN(1/(1/TAN((90-ABS($GE$6-'C'!$F129))*(ATAN(1)*4/180))+1))*(180/(ATAN(1)*4))))*((ATAN(1)*4)/180))-SIN($GE$6*((ATAN(1)*4)/180))*SIN('C'!$F129*((ATAN(1)*4)/180)))/COS($GE$6*((ATAN(1)*4)/180))/COS('C'!$F129*((ATAN(1)*4)/180))</f>
        <v>0.56550246598465037</v>
      </c>
      <c r="EV77" s="89">
        <f t="shared" si="23"/>
        <v>0.50828240740740738</v>
      </c>
      <c r="EW77" s="89">
        <f t="shared" si="24"/>
        <v>98.002930278353048</v>
      </c>
      <c r="EX77" s="89">
        <f>(COS((90-1.4)*((ATAN(1)*4)/180))-SIN($GE$6*((ATAN(1)*4)/180))*SIN('C'!$F129*((ATAN(1)*4)/180)))/COS($GE$6*((ATAN(1)*4)/180))/COS('C'!$F129*((ATAN(1)*4)/180))</f>
        <v>-0.13922374606308119</v>
      </c>
      <c r="EY77" s="89">
        <f t="shared" si="25"/>
        <v>100.82695463159379</v>
      </c>
      <c r="EZ77" s="89">
        <f>(COS((90+0.833+اندراج!$A$2)*((ATAN(1)*4)/180))-SIN($GE$6*((ATAN(1)*4)/180))*SIN('C'!$F129*((ATAN(1)*4)/180)))/COS($GE$6*((ATAN(1)*4)/180))/COS('C'!$F129*((ATAN(1)*4)/180))</f>
        <v>-0.18784340799199908</v>
      </c>
      <c r="FA77" s="89">
        <f t="shared" si="26"/>
        <v>115.41033985932627</v>
      </c>
      <c r="FB77" s="89">
        <f>(COS((90+12)*((ATAN(1)*4)/180))-SIN($GE$6*((ATAN(1)*4)/180))*SIN('C'!$F129*((ATAN(1)*4)/180)))/COS($GE$6*((ATAN(1)*4)/180))/COS('C'!$F129*((ATAN(1)*4)/180))</f>
        <v>-0.42909814645034527</v>
      </c>
      <c r="FC77" s="89">
        <f t="shared" si="27"/>
        <v>119.51231636586427</v>
      </c>
      <c r="FD77" s="89">
        <f>(COS((90+15)*((ATAN(1)*4)/180))-SIN($GE$6*((ATAN(1)*4)/180))*SIN('C'!$F129*((ATAN(1)*4)/180)))/COS($GE$6*((ATAN(1)*4)/180))/COS('C'!$F129*((ATAN(1)*4)/180))</f>
        <v>-0.49261064137430827</v>
      </c>
      <c r="FE77" s="89">
        <f t="shared" si="28"/>
        <v>123.72711442379169</v>
      </c>
      <c r="FF77" s="89">
        <f>(COS((90+18)*((ATAN(1)*4)/180))-SIN($GE$6*((ATAN(1)*4)/180))*SIN('C'!$F129*((ATAN(1)*4)/180)))/COS($GE$6*((ATAN(1)*4)/180))/COS('C'!$F129*((ATAN(1)*4)/180))</f>
        <v>-0.55523807591990371</v>
      </c>
      <c r="FG77" s="89">
        <f>('C'!E129+$GF$6/15+$EQ$4)</f>
        <v>12.148777777777777</v>
      </c>
      <c r="FH77" s="89">
        <f t="shared" si="29"/>
        <v>0.17213708416889553</v>
      </c>
      <c r="FI77" s="89"/>
      <c r="FJ77" s="89"/>
      <c r="FK77" s="89">
        <f>EQ77-'برائے طلباء'!DK31</f>
        <v>0.62376130293162624</v>
      </c>
      <c r="FL77" s="89">
        <v>4</v>
      </c>
      <c r="FM77" s="89">
        <f t="shared" si="30"/>
        <v>0.76956435786401778</v>
      </c>
      <c r="FN77" s="89">
        <f t="shared" si="31"/>
        <v>66.407215851865161</v>
      </c>
      <c r="FO77" s="89">
        <f>(COS((90-(ATAN(1/(1/TAN((90-ABS($GE$6-'C'!$F98))*(ATAN(1)*4/180))+2))*(180/(ATAN(1)*4))))*((ATAN(1)*4)/180))-SIN($GE$6*((ATAN(1)*4)/180))*SIN('C'!$F98*((ATAN(1)*4)/180)))/COS($GE$6*((ATAN(1)*4)/180))/COS('C'!$F98*((ATAN(1)*4)/180))</f>
        <v>0.40023362231792109</v>
      </c>
      <c r="FP77" s="89">
        <f t="shared" si="32"/>
        <v>52.735250856213305</v>
      </c>
      <c r="FQ77" s="89">
        <f>(COS((90-(ATAN(1/(1/TAN((90-ABS($GE$6-'C'!$F98))*(ATAN(1)*4/180))+1))*(180/(ATAN(1)*4))))*((ATAN(1)*4)/180))-SIN($GE$6*((ATAN(1)*4)/180))*SIN('C'!$F98*((ATAN(1)*4)/180)))/COS($GE$6*((ATAN(1)*4)/180))/COS('C'!$F98*((ATAN(1)*4)/180))</f>
        <v>0.60549887571328997</v>
      </c>
      <c r="FR77" s="89">
        <f t="shared" si="33"/>
        <v>0.51361574074074079</v>
      </c>
      <c r="FS77" s="89">
        <f t="shared" si="34"/>
        <v>90.183751037333636</v>
      </c>
      <c r="FT77" s="89">
        <f>(COS((90-1.4)*((ATAN(1)*4)/180))-SIN($GE$6*((ATAN(1)*4)/180))*SIN('C'!$F98*((ATAN(1)*4)/180)))/COS($GE$6*((ATAN(1)*4)/180))/COS('C'!$F98*((ATAN(1)*4)/180))</f>
        <v>-3.2070551078664179E-3</v>
      </c>
      <c r="FU77" s="89">
        <f t="shared" si="35"/>
        <v>92.891502164379744</v>
      </c>
      <c r="FV77" s="89">
        <f>(COS((90+0.833+اندراج!$A$2)*((ATAN(1)*4)/180))-SIN($GE$6*((ATAN(1)*4)/180))*SIN('C'!$F98*((ATAN(1)*4)/180)))/COS($GE$6*((ATAN(1)*4)/180))/COS('C'!$F98*((ATAN(1)*4)/180))</f>
        <v>-5.0444814248742517E-2</v>
      </c>
      <c r="FW77" s="89">
        <f t="shared" si="36"/>
        <v>0.20312566819029665</v>
      </c>
      <c r="FX77" s="89">
        <f t="shared" si="37"/>
        <v>106.54943058526941</v>
      </c>
      <c r="FY77" s="89">
        <f>(COS((90+12)*((ATAN(1)*4)/180))-SIN($GE$6*((ATAN(1)*4)/180))*SIN('C'!$F98*((ATAN(1)*4)/180)))/COS($GE$6*((ATAN(1)*4)/180))/COS('C'!$F98*((ATAN(1)*4)/180))</f>
        <v>-0.28484243806504744</v>
      </c>
      <c r="FZ77" s="89">
        <f t="shared" si="38"/>
        <v>110.27642611815988</v>
      </c>
      <c r="GA77" s="89">
        <f>(COS((90+15)*((ATAN(1)*4)/180))-SIN($GE$6*((ATAN(1)*4)/180))*SIN('C'!$F98*((ATAN(1)*4)/180)))/COS($GE$6*((ATAN(1)*4)/180))/COS('C'!$F98*((ATAN(1)*4)/180))</f>
        <v>-0.3465497354551561</v>
      </c>
      <c r="GB77" s="89">
        <f t="shared" si="39"/>
        <v>114.0853899818257</v>
      </c>
      <c r="GC77" s="89">
        <f>(COS((90+18)*((ATAN(1)*4)/180))-SIN($GE$6*((ATAN(1)*4)/180))*SIN('C'!$F98*((ATAN(1)*4)/180)))/COS($GE$6*((ATAN(1)*4)/180))/COS('C'!$F80*((ATAN(1)*4)/180))</f>
        <v>-0.40809768085563414</v>
      </c>
      <c r="GD77" s="89">
        <f>('C'!E98+$GF$6/15+$EQ$4)</f>
        <v>12.276777777777777</v>
      </c>
      <c r="GE77" s="89"/>
      <c r="GF77" s="89"/>
      <c r="GG77" s="89">
        <f>FM77-'برائے طلباء'!DX31</f>
        <v>0.57493581151723738</v>
      </c>
      <c r="GH77" s="89"/>
      <c r="GI77" s="89"/>
    </row>
    <row r="78" spans="1:191" ht="28.5" customHeight="1" x14ac:dyDescent="0.2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  <c r="CV78" s="89"/>
      <c r="CW78" s="89"/>
      <c r="CX78" s="89"/>
      <c r="CY78" s="89"/>
      <c r="CZ78" s="89"/>
      <c r="DA78" s="89"/>
      <c r="DB78" s="89"/>
      <c r="DC78" s="89"/>
      <c r="DD78" s="89"/>
      <c r="DE78" s="89"/>
      <c r="DF78" s="89"/>
      <c r="DG78" s="89"/>
      <c r="DH78" s="89"/>
      <c r="DI78" s="89"/>
      <c r="DJ78" s="89"/>
      <c r="DK78" s="89"/>
      <c r="DL78" s="89"/>
      <c r="DM78" s="89"/>
      <c r="DN78" s="89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  <c r="DZ78" s="89"/>
      <c r="EA78" s="89"/>
      <c r="EB78" s="89"/>
      <c r="EC78" s="89"/>
      <c r="ED78" s="89"/>
      <c r="EE78" s="89"/>
      <c r="EF78" s="89"/>
      <c r="EG78" s="89"/>
      <c r="EH78" s="89"/>
      <c r="EI78" s="89"/>
      <c r="EJ78" s="89"/>
      <c r="EK78" s="89"/>
      <c r="EL78" s="89"/>
      <c r="EM78" s="89"/>
      <c r="EN78" s="89"/>
      <c r="EO78" s="89"/>
      <c r="EP78" s="89"/>
      <c r="EQ78" s="89">
        <f t="shared" si="20"/>
        <v>0.7867998318931958</v>
      </c>
      <c r="ER78" s="89">
        <f t="shared" si="21"/>
        <v>71.765895603850339</v>
      </c>
      <c r="ES78" s="89">
        <f>(COS((90-(ATAN(1/(1/TAN((90-ABS($GE$6-'C'!$F130))*(ATAN(1)*4/180))+2))*(180/(ATAN(1)*4))))*((ATAN(1)*4)/180))-SIN($GE$6*((ATAN(1)*4)/180))*SIN('C'!$F130*((ATAN(1)*4)/180)))/COS($GE$6*((ATAN(1)*4)/180))/COS('C'!$F130*((ATAN(1)*4)/180))</f>
        <v>0.31290031881438579</v>
      </c>
      <c r="ET78" s="89">
        <f t="shared" si="22"/>
        <v>55.616981719967804</v>
      </c>
      <c r="EU78" s="89">
        <f>(COS((90-(ATAN(1/(1/TAN((90-ABS($GE$6-'C'!$F130))*(ATAN(1)*4/180))+1))*(180/(ATAN(1)*4))))*((ATAN(1)*4)/180))-SIN($GE$6*((ATAN(1)*4)/180))*SIN('C'!$F130*((ATAN(1)*4)/180)))/COS($GE$6*((ATAN(1)*4)/180))/COS('C'!$F130*((ATAN(1)*4)/180))</f>
        <v>0.5647224257602661</v>
      </c>
      <c r="EV78" s="89">
        <f t="shared" si="23"/>
        <v>0.50815740740740745</v>
      </c>
      <c r="EW78" s="89">
        <f t="shared" si="24"/>
        <v>98.231420900919943</v>
      </c>
      <c r="EX78" s="89">
        <f>(COS((90-1.4)*((ATAN(1)*4)/180))-SIN($GE$6*((ATAN(1)*4)/180))*SIN('C'!$F130*((ATAN(1)*4)/180)))/COS($GE$6*((ATAN(1)*4)/180))/COS('C'!$F130*((ATAN(1)*4)/180))</f>
        <v>-0.14317170370983717</v>
      </c>
      <c r="EY78" s="89">
        <f t="shared" si="25"/>
        <v>101.06127281488381</v>
      </c>
      <c r="EZ78" s="89">
        <f>(COS((90+0.833+اندراج!$A$2)*((ATAN(1)*4)/180))-SIN($GE$6*((ATAN(1)*4)/180))*SIN('C'!$F130*((ATAN(1)*4)/180)))/COS($GE$6*((ATAN(1)*4)/180))/COS('C'!$F130*((ATAN(1)*4)/180))</f>
        <v>-0.19185865031234337</v>
      </c>
      <c r="FA78" s="89">
        <f t="shared" si="26"/>
        <v>115.68653176027262</v>
      </c>
      <c r="FB78" s="89">
        <f>(COS((90+12)*((ATAN(1)*4)/180))-SIN($GE$6*((ATAN(1)*4)/180))*SIN('C'!$F130*((ATAN(1)*4)/180)))/COS($GE$6*((ATAN(1)*4)/180))/COS('C'!$F130*((ATAN(1)*4)/180))</f>
        <v>-0.43344726082336921</v>
      </c>
      <c r="FC78" s="89">
        <f t="shared" si="27"/>
        <v>119.80486560455854</v>
      </c>
      <c r="FD78" s="89">
        <f>(COS((90+15)*((ATAN(1)*4)/180))-SIN($GE$6*((ATAN(1)*4)/180))*SIN('C'!$F130*((ATAN(1)*4)/180)))/COS($GE$6*((ATAN(1)*4)/180))/COS('C'!$F130*((ATAN(1)*4)/180))</f>
        <v>-0.49704765058905259</v>
      </c>
      <c r="FE78" s="89">
        <f t="shared" si="28"/>
        <v>124.03932312528003</v>
      </c>
      <c r="FF78" s="89">
        <f>(COS((90+18)*((ATAN(1)*4)/180))-SIN($GE$6*((ATAN(1)*4)/180))*SIN('C'!$F130*((ATAN(1)*4)/180)))/COS($GE$6*((ATAN(1)*4)/180))/COS('C'!$F130*((ATAN(1)*4)/180))</f>
        <v>-0.55976175514270443</v>
      </c>
      <c r="FG78" s="89">
        <f>('C'!E130+$GF$6/15+$EQ$4)</f>
        <v>12.145777777777777</v>
      </c>
      <c r="FH78" s="89">
        <f t="shared" si="29"/>
        <v>0.17119944739474477</v>
      </c>
      <c r="FI78" s="89"/>
      <c r="FJ78" s="89"/>
      <c r="FK78" s="89">
        <f>EQ78-'برائے طلباء'!DK32</f>
        <v>0.62527943316712187</v>
      </c>
      <c r="FL78" s="89">
        <v>4</v>
      </c>
      <c r="FM78" s="89">
        <f t="shared" si="30"/>
        <v>0.77010137772400888</v>
      </c>
      <c r="FN78" s="89">
        <f t="shared" si="31"/>
        <v>66.604709399171767</v>
      </c>
      <c r="FO78" s="89">
        <f>(COS((90-(ATAN(1/(1/TAN((90-ABS($GE$6-'C'!$F99))*(ATAN(1)*4/180))+2))*(180/(ATAN(1)*4))))*((ATAN(1)*4)/180))-SIN($GE$6*((ATAN(1)*4)/180))*SIN('C'!$F99*((ATAN(1)*4)/180)))/COS($GE$6*((ATAN(1)*4)/180))/COS('C'!$F99*((ATAN(1)*4)/180))</f>
        <v>0.39707245489114823</v>
      </c>
      <c r="FP78" s="89">
        <f t="shared" si="32"/>
        <v>52.8619368374601</v>
      </c>
      <c r="FQ78" s="89">
        <f>(COS((90-(ATAN(1/(1/TAN((90-ABS($GE$6-'C'!$F99))*(ATAN(1)*4/180))+1))*(180/(ATAN(1)*4))))*((ATAN(1)*4)/180))-SIN($GE$6*((ATAN(1)*4)/180))*SIN('C'!$F99*((ATAN(1)*4)/180)))/COS($GE$6*((ATAN(1)*4)/180))/COS('C'!$F99*((ATAN(1)*4)/180))</f>
        <v>0.60373771154459588</v>
      </c>
      <c r="FR78" s="89">
        <f t="shared" si="33"/>
        <v>0.51340740740740742</v>
      </c>
      <c r="FS78" s="89">
        <f t="shared" si="34"/>
        <v>90.45075673198707</v>
      </c>
      <c r="FT78" s="89">
        <f>(COS((90-1.4)*((ATAN(1)*4)/180))-SIN($GE$6*((ATAN(1)*4)/180))*SIN('C'!$F99*((ATAN(1)*4)/180)))/COS($GE$6*((ATAN(1)*4)/180))/COS('C'!$F99*((ATAN(1)*4)/180))</f>
        <v>-7.8671079454062584E-3</v>
      </c>
      <c r="FU78" s="89">
        <f t="shared" si="35"/>
        <v>93.159829313976545</v>
      </c>
      <c r="FV78" s="89">
        <f>(COS((90+0.833+اندراج!$A$2)*((ATAN(1)*4)/180))-SIN($GE$6*((ATAN(1)*4)/180))*SIN('C'!$F99*((ATAN(1)*4)/180)))/COS($GE$6*((ATAN(1)*4)/180))/COS('C'!$F99*((ATAN(1)*4)/180))</f>
        <v>-5.512147379388329E-2</v>
      </c>
      <c r="FW78" s="89">
        <f t="shared" si="36"/>
        <v>0.20210541968088722</v>
      </c>
      <c r="FX78" s="89">
        <f t="shared" si="37"/>
        <v>106.83410000397569</v>
      </c>
      <c r="FY78" s="89">
        <f>(COS((90+12)*((ATAN(1)*4)/180))-SIN($GE$6*((ATAN(1)*4)/180))*SIN('C'!$F99*((ATAN(1)*4)/180)))/COS($GE$6*((ATAN(1)*4)/180))/COS('C'!$F99*((ATAN(1)*4)/180))</f>
        <v>-0.28960150145134966</v>
      </c>
      <c r="FZ78" s="89">
        <f t="shared" si="38"/>
        <v>110.56871558154728</v>
      </c>
      <c r="GA78" s="89">
        <f>(COS((90+15)*((ATAN(1)*4)/180))-SIN($GE$6*((ATAN(1)*4)/180))*SIN('C'!$F99*((ATAN(1)*4)/180)))/COS($GE$6*((ATAN(1)*4)/180))/COS('C'!$F99*((ATAN(1)*4)/180))</f>
        <v>-0.35133049239896907</v>
      </c>
      <c r="GB78" s="89">
        <f t="shared" si="39"/>
        <v>114.36564933125305</v>
      </c>
      <c r="GC78" s="89">
        <f>(COS((90+18)*((ATAN(1)*4)/180))-SIN($GE$6*((ATAN(1)*4)/180))*SIN('C'!$F99*((ATAN(1)*4)/180)))/COS($GE$6*((ATAN(1)*4)/180))/COS('C'!$F81*((ATAN(1)*4)/180))</f>
        <v>-0.41255837137202189</v>
      </c>
      <c r="GD78" s="89">
        <f>('C'!E99+$GF$6/15+$EQ$4)</f>
        <v>12.271777777777778</v>
      </c>
      <c r="GE78" s="89"/>
      <c r="GF78" s="89"/>
      <c r="GG78" s="89">
        <f>FM78-'برائے طلباء'!DX32</f>
        <v>0.57645966290341544</v>
      </c>
      <c r="GH78" s="89"/>
      <c r="GI78" s="89"/>
    </row>
    <row r="79" spans="1:191" ht="28.5" customHeight="1" x14ac:dyDescent="0.2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/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  <c r="DZ79" s="89"/>
      <c r="EA79" s="89"/>
      <c r="EB79" s="89"/>
      <c r="EC79" s="89"/>
      <c r="ED79" s="89"/>
      <c r="EE79" s="89"/>
      <c r="EF79" s="89"/>
      <c r="EG79" s="89"/>
      <c r="EH79" s="89"/>
      <c r="EI79" s="89"/>
      <c r="EJ79" s="89"/>
      <c r="EK79" s="89"/>
      <c r="EL79" s="89"/>
      <c r="EM79" s="89"/>
      <c r="EN79" s="89"/>
      <c r="EO79" s="89"/>
      <c r="EP79" s="89"/>
      <c r="EQ79" s="89">
        <f t="shared" si="20"/>
        <v>0.78736150672473404</v>
      </c>
      <c r="ER79" s="89">
        <f t="shared" si="21"/>
        <v>71.898266468625181</v>
      </c>
      <c r="ES79" s="89">
        <f>(COS((90-(ATAN(1/(1/TAN((90-ABS($GE$6-'C'!$F131))*(ATAN(1)*4/180))+2))*(180/(ATAN(1)*4))))*((ATAN(1)*4)/180))-SIN($GE$6*((ATAN(1)*4)/180))*SIN('C'!$F131*((ATAN(1)*4)/180)))/COS($GE$6*((ATAN(1)*4)/180))/COS('C'!$F131*((ATAN(1)*4)/180))</f>
        <v>0.31070518813108522</v>
      </c>
      <c r="ET79" s="89">
        <f t="shared" si="22"/>
        <v>55.669009390389412</v>
      </c>
      <c r="EU79" s="89">
        <f>(COS((90-(ATAN(1/(1/TAN((90-ABS($GE$6-'C'!$F131))*(ATAN(1)*4/180))+1))*(180/(ATAN(1)*4))))*((ATAN(1)*4)/180))-SIN($GE$6*((ATAN(1)*4)/180))*SIN('C'!$F131*((ATAN(1)*4)/180)))/COS($GE$6*((ATAN(1)*4)/180))/COS('C'!$F131*((ATAN(1)*4)/180))</f>
        <v>0.56397279328199268</v>
      </c>
      <c r="EV79" s="89">
        <f t="shared" si="23"/>
        <v>0.50807407407407412</v>
      </c>
      <c r="EW79" s="89">
        <f t="shared" si="24"/>
        <v>98.457715486835809</v>
      </c>
      <c r="EX79" s="89">
        <f>(COS((90-1.4)*((ATAN(1)*4)/180))-SIN($GE$6*((ATAN(1)*4)/180))*SIN('C'!$F131*((ATAN(1)*4)/180)))/COS($GE$6*((ATAN(1)*4)/180))/COS('C'!$F131*((ATAN(1)*4)/180))</f>
        <v>-0.14707947330288884</v>
      </c>
      <c r="EY79" s="89">
        <f t="shared" si="25"/>
        <v>101.29347575423758</v>
      </c>
      <c r="EZ79" s="89">
        <f>(COS((90+0.833+اندراج!$A$2)*((ATAN(1)*4)/180))-SIN($GE$6*((ATAN(1)*4)/180))*SIN('C'!$F131*((ATAN(1)*4)/180)))/COS($GE$6*((ATAN(1)*4)/180))/COS('C'!$F131*((ATAN(1)*4)/180))</f>
        <v>-0.19583448080314017</v>
      </c>
      <c r="FA79" s="89">
        <f t="shared" si="26"/>
        <v>115.96109937940194</v>
      </c>
      <c r="FB79" s="89">
        <f>(COS((90+12)*((ATAN(1)*4)/180))-SIN($GE$6*((ATAN(1)*4)/180))*SIN('C'!$F131*((ATAN(1)*4)/180)))/COS($GE$6*((ATAN(1)*4)/180))/COS('C'!$F131*((ATAN(1)*4)/180))</f>
        <v>-0.43776081505458919</v>
      </c>
      <c r="FC79" s="89">
        <f t="shared" si="27"/>
        <v>120.09598521091458</v>
      </c>
      <c r="FD79" s="89">
        <f>(COS((90+15)*((ATAN(1)*4)/180))-SIN($GE$6*((ATAN(1)*4)/180))*SIN('C'!$F131*((ATAN(1)*4)/180)))/COS($GE$6*((ATAN(1)*4)/180))/COS('C'!$F131*((ATAN(1)*4)/180))</f>
        <v>-0.50145011365367576</v>
      </c>
      <c r="FE79" s="89">
        <f t="shared" si="28"/>
        <v>124.35035719772939</v>
      </c>
      <c r="FF79" s="89">
        <f>(COS((90+18)*((ATAN(1)*4)/180))-SIN($GE$6*((ATAN(1)*4)/180))*SIN('C'!$F131*((ATAN(1)*4)/180)))/COS($GE$6*((ATAN(1)*4)/180))/COS('C'!$F131*((ATAN(1)*4)/180))</f>
        <v>-0.56425188807687288</v>
      </c>
      <c r="FG79" s="89">
        <f>('C'!E131+$GF$6/15+$EQ$4)</f>
        <v>12.143777777777778</v>
      </c>
      <c r="FH79" s="89">
        <f t="shared" si="29"/>
        <v>0.17030744848820031</v>
      </c>
      <c r="FI79" s="89"/>
      <c r="FJ79" s="89"/>
      <c r="FK79" s="89">
        <f>EQ79-'برائے طلباء'!DK33</f>
        <v>0.62678842486657493</v>
      </c>
      <c r="FL79" s="89">
        <v>4</v>
      </c>
      <c r="FM79" s="89">
        <f t="shared" si="30"/>
        <v>0.77063546104587999</v>
      </c>
      <c r="FN79" s="89">
        <f t="shared" si="31"/>
        <v>66.800003092285451</v>
      </c>
      <c r="FO79" s="89">
        <f>(COS((90-(ATAN(1/(1/TAN((90-ABS($GE$6-'C'!$F100))*(ATAN(1)*4/180))+2))*(180/(ATAN(1)*4))))*((ATAN(1)*4)/180))-SIN($GE$6*((ATAN(1)*4)/180))*SIN('C'!$F100*((ATAN(1)*4)/180)))/COS($GE$6*((ATAN(1)*4)/180))/COS('C'!$F100*((ATAN(1)*4)/180))</f>
        <v>0.39394185998469916</v>
      </c>
      <c r="FP79" s="89">
        <f t="shared" si="32"/>
        <v>52.986020761494231</v>
      </c>
      <c r="FQ79" s="89">
        <f>(COS((90-(ATAN(1/(1/TAN((90-ABS($GE$6-'C'!$F100))*(ATAN(1)*4/180))+1))*(180/(ATAN(1)*4))))*((ATAN(1)*4)/180))-SIN($GE$6*((ATAN(1)*4)/180))*SIN('C'!$F100*((ATAN(1)*4)/180)))/COS($GE$6*((ATAN(1)*4)/180))/COS('C'!$F100*((ATAN(1)*4)/180))</f>
        <v>0.60200985931539086</v>
      </c>
      <c r="FR79" s="89">
        <f t="shared" si="33"/>
        <v>0.51319907407407417</v>
      </c>
      <c r="FS79" s="89">
        <f t="shared" si="34"/>
        <v>90.716526577027878</v>
      </c>
      <c r="FT79" s="89">
        <f>(COS((90-1.4)*((ATAN(1)*4)/180))-SIN($GE$6*((ATAN(1)*4)/180))*SIN('C'!$F100*((ATAN(1)*4)/180)))/COS($GE$6*((ATAN(1)*4)/180))/COS('C'!$F100*((ATAN(1)*4)/180))</f>
        <v>-1.2505421979632078E-2</v>
      </c>
      <c r="FU79" s="89">
        <f t="shared" si="35"/>
        <v>93.427099309850107</v>
      </c>
      <c r="FV79" s="89">
        <f>(COS((90+0.833+اندراج!$A$2)*((ATAN(1)*4)/180))-SIN($GE$6*((ATAN(1)*4)/180))*SIN('C'!$F100*((ATAN(1)*4)/180)))/COS($GE$6*((ATAN(1)*4)/180))/COS('C'!$F100*((ATAN(1)*4)/180))</f>
        <v>-5.9778506594336082E-2</v>
      </c>
      <c r="FW79" s="89">
        <f t="shared" si="36"/>
        <v>0.20108470183341565</v>
      </c>
      <c r="FX79" s="89">
        <f t="shared" si="37"/>
        <v>107.11864965778351</v>
      </c>
      <c r="FY79" s="89">
        <f>(COS((90+12)*((ATAN(1)*4)/180))-SIN($GE$6*((ATAN(1)*4)/180))*SIN('C'!$F100*((ATAN(1)*4)/180)))/COS($GE$6*((ATAN(1)*4)/180))/COS('C'!$F100*((ATAN(1)*4)/180))</f>
        <v>-0.29435141830058409</v>
      </c>
      <c r="FZ79" s="89">
        <f t="shared" si="38"/>
        <v>110.86117400663706</v>
      </c>
      <c r="GA79" s="89">
        <f>(COS((90+15)*((ATAN(1)*4)/180))-SIN($GE$6*((ATAN(1)*4)/180))*SIN('C'!$F100*((ATAN(1)*4)/180)))/COS($GE$6*((ATAN(1)*4)/180))/COS('C'!$F100*((ATAN(1)*4)/180))</f>
        <v>-0.35610486181528861</v>
      </c>
      <c r="GB79" s="89">
        <f t="shared" si="39"/>
        <v>114.64584158588984</v>
      </c>
      <c r="GC79" s="89">
        <f>(COS((90+18)*((ATAN(1)*4)/180))-SIN($GE$6*((ATAN(1)*4)/180))*SIN('C'!$F100*((ATAN(1)*4)/180)))/COS($GE$6*((ATAN(1)*4)/180))/COS('C'!$F82*((ATAN(1)*4)/180))</f>
        <v>-0.4170081265785589</v>
      </c>
      <c r="GD79" s="89">
        <f>('C'!E100+$GF$6/15+$EQ$4)</f>
        <v>12.266777777777779</v>
      </c>
      <c r="GE79" s="89"/>
      <c r="GF79" s="89"/>
      <c r="GG79" s="89">
        <f>FM79-'برائے طلباء'!DX33</f>
        <v>0.57798039137705537</v>
      </c>
      <c r="GH79" s="89"/>
      <c r="GI79" s="89"/>
    </row>
    <row r="80" spans="1:191" ht="28.5" customHeight="1" x14ac:dyDescent="0.2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  <c r="CV80" s="89"/>
      <c r="CW80" s="89"/>
      <c r="CX80" s="89"/>
      <c r="CY80" s="89"/>
      <c r="CZ80" s="89"/>
      <c r="DA80" s="89"/>
      <c r="DB80" s="89"/>
      <c r="DC80" s="89"/>
      <c r="DD80" s="89"/>
      <c r="DE80" s="89"/>
      <c r="DF80" s="89"/>
      <c r="DG80" s="89"/>
      <c r="DH80" s="89"/>
      <c r="DI80" s="89"/>
      <c r="DJ80" s="89"/>
      <c r="DK80" s="89"/>
      <c r="DL80" s="89"/>
      <c r="DM80" s="89"/>
      <c r="DN80" s="89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89"/>
      <c r="EJ80" s="89"/>
      <c r="EK80" s="89"/>
      <c r="EL80" s="89"/>
      <c r="EM80" s="89"/>
      <c r="EN80" s="89"/>
      <c r="EO80" s="89"/>
      <c r="EP80" s="89"/>
      <c r="EQ80" s="89">
        <f t="shared" si="20"/>
        <v>0.78791727536550882</v>
      </c>
      <c r="ER80" s="89">
        <f t="shared" si="21"/>
        <v>72.028345254848489</v>
      </c>
      <c r="ES80" s="89">
        <f>(COS((90-(ATAN(1/(1/TAN((90-ABS($GE$6-'C'!$F132))*(ATAN(1)*4/180))+2))*(180/(ATAN(1)*4))))*((ATAN(1)*4)/180))-SIN($GE$6*((ATAN(1)*4)/180))*SIN('C'!$F132*((ATAN(1)*4)/180)))/COS($GE$6*((ATAN(1)*4)/180))/COS('C'!$F132*((ATAN(1)*4)/180))</f>
        <v>0.30854645177795958</v>
      </c>
      <c r="ET80" s="89">
        <f t="shared" si="22"/>
        <v>55.718937541986023</v>
      </c>
      <c r="EU80" s="89">
        <f>(COS((90-(ATAN(1/(1/TAN((90-ABS($GE$6-'C'!$F132))*(ATAN(1)*4/180))+1))*(180/(ATAN(1)*4))))*((ATAN(1)*4)/180))-SIN($GE$6*((ATAN(1)*4)/180))*SIN('C'!$F132*((ATAN(1)*4)/180)))/COS($GE$6*((ATAN(1)*4)/180))/COS('C'!$F132*((ATAN(1)*4)/180))</f>
        <v>0.56325297412090614</v>
      </c>
      <c r="EV80" s="89">
        <f t="shared" si="23"/>
        <v>0.5079907407407408</v>
      </c>
      <c r="EW80" s="89">
        <f t="shared" si="24"/>
        <v>98.681807127638081</v>
      </c>
      <c r="EX80" s="89">
        <f>(COS((90-1.4)*((ATAN(1)*4)/180))-SIN($GE$6*((ATAN(1)*4)/180))*SIN('C'!$F132*((ATAN(1)*4)/180)))/COS($GE$6*((ATAN(1)*4)/180))/COS('C'!$F132*((ATAN(1)*4)/180))</f>
        <v>-0.15094694058874911</v>
      </c>
      <c r="EY80" s="89">
        <f t="shared" si="25"/>
        <v>101.52355246491648</v>
      </c>
      <c r="EZ80" s="89">
        <f>(COS((90+0.833+اندراج!$A$2)*((ATAN(1)*4)/180))-SIN($GE$6*((ATAN(1)*4)/180))*SIN('C'!$F132*((ATAN(1)*4)/180)))/COS($GE$6*((ATAN(1)*4)/180))/COS('C'!$F132*((ATAN(1)*4)/180))</f>
        <v>-0.19977073330859285</v>
      </c>
      <c r="FA80" s="89">
        <f t="shared" si="26"/>
        <v>116.23401064062644</v>
      </c>
      <c r="FB80" s="89">
        <f>(COS((90+12)*((ATAN(1)*4)/180))-SIN($GE$6*((ATAN(1)*4)/180))*SIN('C'!$F132*((ATAN(1)*4)/180)))/COS($GE$6*((ATAN(1)*4)/180))/COS('C'!$F132*((ATAN(1)*4)/180))</f>
        <v>-0.44203838544470414</v>
      </c>
      <c r="FC80" s="89">
        <f t="shared" si="27"/>
        <v>120.38563747730163</v>
      </c>
      <c r="FD80" s="89">
        <f>(COS((90+15)*((ATAN(1)*4)/180))-SIN($GE$6*((ATAN(1)*4)/180))*SIN('C'!$F132*((ATAN(1)*4)/180)))/COS($GE$6*((ATAN(1)*4)/180))/COS('C'!$F132*((ATAN(1)*4)/180))</f>
        <v>-0.50581753906821658</v>
      </c>
      <c r="FE80" s="89">
        <f t="shared" si="28"/>
        <v>124.66017389454518</v>
      </c>
      <c r="FF80" s="89">
        <f>(COS((90+18)*((ATAN(1)*4)/180))-SIN($GE$6*((ATAN(1)*4)/180))*SIN('C'!$F132*((ATAN(1)*4)/180)))/COS($GE$6*((ATAN(1)*4)/180))/COS('C'!$F132*((ATAN(1)*4)/180))</f>
        <v>-0.568707916366605</v>
      </c>
      <c r="FG80" s="89">
        <f>('C'!E132+$GF$6/15+$EQ$4)</f>
        <v>12.141777777777779</v>
      </c>
      <c r="FH80" s="89">
        <f t="shared" si="29"/>
        <v>0.16941952552601405</v>
      </c>
      <c r="FI80" s="89"/>
      <c r="FJ80" s="89"/>
      <c r="FK80" s="89">
        <f>EQ80-'برائے طلباء'!DK34</f>
        <v>0.62828812877628237</v>
      </c>
      <c r="FL80" s="89">
        <v>4</v>
      </c>
      <c r="FM80" s="89">
        <f t="shared" si="30"/>
        <v>0.77117050447331958</v>
      </c>
      <c r="FN80" s="89">
        <f t="shared" si="31"/>
        <v>66.994122633800842</v>
      </c>
      <c r="FO80" s="89">
        <f>(COS((90-(ATAN(1/(1/TAN((90-ABS($GE$6-'C'!$F101))*(ATAN(1)*4/180))+2))*(180/(ATAN(1)*4))))*((ATAN(1)*4)/180))-SIN($GE$6*((ATAN(1)*4)/180))*SIN('C'!$F101*((ATAN(1)*4)/180)))/COS($GE$6*((ATAN(1)*4)/180))/COS('C'!$F101*((ATAN(1)*4)/180))</f>
        <v>0.39082555126112678</v>
      </c>
      <c r="FP80" s="89">
        <f t="shared" si="32"/>
        <v>53.108152671693084</v>
      </c>
      <c r="FQ80" s="89">
        <f>(COS((90-(ATAN(1/(1/TAN((90-ABS($GE$6-'C'!$F101))*(ATAN(1)*4/180))+1))*(180/(ATAN(1)*4))))*((ATAN(1)*4)/180))-SIN($GE$6*((ATAN(1)*4)/180))*SIN('C'!$F101*((ATAN(1)*4)/180)))/COS($GE$6*((ATAN(1)*4)/180))/COS('C'!$F101*((ATAN(1)*4)/180))</f>
        <v>0.60030643134714334</v>
      </c>
      <c r="FR80" s="89">
        <f t="shared" si="33"/>
        <v>0.51299074074074069</v>
      </c>
      <c r="FS80" s="89">
        <f t="shared" si="34"/>
        <v>90.982456448496904</v>
      </c>
      <c r="FT80" s="89">
        <f>(COS((90-1.4)*((ATAN(1)*4)/180))-SIN($GE$6*((ATAN(1)*4)/180))*SIN('C'!$F101*((ATAN(1)*4)/180)))/COS($GE$6*((ATAN(1)*4)/180))/COS('C'!$F101*((ATAN(1)*4)/180))</f>
        <v>-1.7146259522365537E-2</v>
      </c>
      <c r="FU80" s="89">
        <f t="shared" si="35"/>
        <v>93.694714943728371</v>
      </c>
      <c r="FV80" s="89">
        <f>(COS((90+0.833+اندراج!$A$2)*((ATAN(1)*4)/180))-SIN($GE$6*((ATAN(1)*4)/180))*SIN('C'!$F101*((ATAN(1)*4)/180)))/COS($GE$6*((ATAN(1)*4)/180))/COS('C'!$F101*((ATAN(1)*4)/180))</f>
        <v>-6.4440258612232751E-2</v>
      </c>
      <c r="FW80" s="89">
        <f t="shared" si="36"/>
        <v>0.20005924644080386</v>
      </c>
      <c r="FX80" s="89">
        <f t="shared" si="37"/>
        <v>107.40457280200192</v>
      </c>
      <c r="FY80" s="89">
        <f>(COS((90+12)*((ATAN(1)*4)/180))-SIN($GE$6*((ATAN(1)*4)/180))*SIN('C'!$F101*((ATAN(1)*4)/180)))/COS($GE$6*((ATAN(1)*4)/180))/COS('C'!$F101*((ATAN(1)*4)/180))</f>
        <v>-0.29911694965456237</v>
      </c>
      <c r="FZ80" s="89">
        <f t="shared" si="38"/>
        <v>111.15533794797726</v>
      </c>
      <c r="GA80" s="89">
        <f>(COS((90+15)*((ATAN(1)*4)/180))-SIN($GE$6*((ATAN(1)*4)/180))*SIN('C'!$F101*((ATAN(1)*4)/180)))/COS($GE$6*((ATAN(1)*4)/180))/COS('C'!$F101*((ATAN(1)*4)/180))</f>
        <v>-0.36089771401941145</v>
      </c>
      <c r="GB80" s="89">
        <f t="shared" si="39"/>
        <v>114.92754073290963</v>
      </c>
      <c r="GC80" s="89">
        <f>(COS((90+18)*((ATAN(1)*4)/180))-SIN($GE$6*((ATAN(1)*4)/180))*SIN('C'!$F101*((ATAN(1)*4)/180)))/COS($GE$6*((ATAN(1)*4)/180))/COS('C'!$F83*((ATAN(1)*4)/180))</f>
        <v>-0.42147175942339327</v>
      </c>
      <c r="GD80" s="89">
        <f>('C'!E101+$GF$6/15+$EQ$4)</f>
        <v>12.261777777777777</v>
      </c>
      <c r="GE80" s="89"/>
      <c r="GF80" s="89"/>
      <c r="GG80" s="89">
        <f>FM80-'برائے طلباء'!DX34</f>
        <v>0.579506265768439</v>
      </c>
      <c r="GH80" s="89"/>
      <c r="GI80" s="89"/>
    </row>
    <row r="81" spans="1:191" ht="28.5" customHeight="1" x14ac:dyDescent="0.2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  <c r="CK81" s="89"/>
      <c r="CL81" s="89"/>
      <c r="CM81" s="89"/>
      <c r="CN81" s="89"/>
      <c r="CO81" s="89"/>
      <c r="CP81" s="89"/>
      <c r="CQ81" s="89"/>
      <c r="CR81" s="89"/>
      <c r="CS81" s="89"/>
      <c r="CT81" s="89"/>
      <c r="CU81" s="89"/>
      <c r="CV81" s="89"/>
      <c r="CW81" s="89"/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  <c r="FC81" s="89"/>
      <c r="FD81" s="89"/>
      <c r="FE81" s="89"/>
      <c r="FF81" s="89"/>
      <c r="FG81" s="89"/>
      <c r="FH81" s="89"/>
      <c r="FI81" s="89"/>
      <c r="FJ81" s="89"/>
      <c r="FK81" s="89"/>
      <c r="FL81" s="89"/>
      <c r="FM81" s="89">
        <f t="shared" si="30"/>
        <v>0.77170276448505293</v>
      </c>
      <c r="FN81" s="89">
        <f t="shared" si="31"/>
        <v>67.186091035118466</v>
      </c>
      <c r="FO81" s="89">
        <f>(COS((90-(ATAN(1/(1/TAN((90-ABS($GE$6-'C'!$F102))*(ATAN(1)*4/180))+2))*(180/(ATAN(1)*4))))*((ATAN(1)*4)/180))-SIN($GE$6*((ATAN(1)*4)/180))*SIN('C'!$F102*((ATAN(1)*4)/180)))/COS($GE$6*((ATAN(1)*4)/180))/COS('C'!$F102*((ATAN(1)*4)/180))</f>
        <v>0.38773936397918263</v>
      </c>
      <c r="FP81" s="89">
        <f t="shared" si="32"/>
        <v>53.227716215539019</v>
      </c>
      <c r="FQ81" s="89">
        <f>(COS((90-(ATAN(1/(1/TAN((90-ABS($GE$6-'C'!$F102))*(ATAN(1)*4/180))+1))*(180/(ATAN(1)*4))))*((ATAN(1)*4)/180))-SIN($GE$6*((ATAN(1)*4)/180))*SIN('C'!$F102*((ATAN(1)*4)/180)))/COS($GE$6*((ATAN(1)*4)/180))/COS('C'!$F102*((ATAN(1)*4)/180))</f>
        <v>0.59863618327715651</v>
      </c>
      <c r="FR81" s="89">
        <f t="shared" si="33"/>
        <v>0.51278240740740744</v>
      </c>
      <c r="FS81" s="89">
        <f t="shared" si="34"/>
        <v>91.247208069947021</v>
      </c>
      <c r="FT81" s="89">
        <f>(COS((90-1.4)*((ATAN(1)*4)/180))-SIN($GE$6*((ATAN(1)*4)/180))*SIN('C'!$F102*((ATAN(1)*4)/180)))/COS($GE$6*((ATAN(1)*4)/180))/COS('C'!$F102*((ATAN(1)*4)/180))</f>
        <v>-2.1766168232804188E-2</v>
      </c>
      <c r="FU81" s="89">
        <f t="shared" si="35"/>
        <v>93.961328547952377</v>
      </c>
      <c r="FV81" s="89">
        <f>(COS((90+0.833+اندراج!$A$2)*((ATAN(1)*4)/180))-SIN($GE$6*((ATAN(1)*4)/180))*SIN('C'!$F102*((ATAN(1)*4)/180)))/COS($GE$6*((ATAN(1)*4)/180))/COS('C'!$F102*((ATAN(1)*4)/180))</f>
        <v>-6.9083157871783055E-2</v>
      </c>
      <c r="FW81" s="89">
        <f t="shared" si="36"/>
        <v>0.19903316282118169</v>
      </c>
      <c r="FX81" s="89">
        <f t="shared" si="37"/>
        <v>107.69042966108563</v>
      </c>
      <c r="FY81" s="89">
        <f>(COS((90+12)*((ATAN(1)*4)/180))-SIN($GE$6*((ATAN(1)*4)/180))*SIN('C'!$F102*((ATAN(1)*4)/180)))/COS($GE$6*((ATAN(1)*4)/180))/COS('C'!$F102*((ATAN(1)*4)/180))</f>
        <v>-0.30387392989890144</v>
      </c>
      <c r="FZ81" s="89">
        <f t="shared" si="38"/>
        <v>111.44972805104126</v>
      </c>
      <c r="GA81" s="89">
        <f>(COS((90+15)*((ATAN(1)*4)/180))-SIN($GE$6*((ATAN(1)*4)/180))*SIN('C'!$F102*((ATAN(1)*4)/180)))/COS($GE$6*((ATAN(1)*4)/180))/COS('C'!$F102*((ATAN(1)*4)/180))</f>
        <v>-0.36568472711621852</v>
      </c>
      <c r="GB81" s="89">
        <f t="shared" si="39"/>
        <v>115.20926056352124</v>
      </c>
      <c r="GC81" s="89">
        <f>(COS((90+18)*((ATAN(1)*4)/180))-SIN($GE$6*((ATAN(1)*4)/180))*SIN('C'!$F102*((ATAN(1)*4)/180)))/COS($GE$6*((ATAN(1)*4)/180))/COS('C'!$F84*((ATAN(1)*4)/180))</f>
        <v>-0.42592553077824152</v>
      </c>
      <c r="GD81" s="89">
        <f>('C'!E102+$GF$6/15+$EQ$4)</f>
        <v>12.256777777777778</v>
      </c>
      <c r="GE81" s="89"/>
      <c r="GF81" s="89"/>
      <c r="GG81" s="89">
        <f>FM81-'برائے طلباء'!DX35</f>
        <v>0.58102941419853782</v>
      </c>
      <c r="GH81" s="89"/>
      <c r="GI81" s="89"/>
    </row>
    <row r="82" spans="1:191" ht="28.5" customHeight="1" x14ac:dyDescent="0.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  <c r="CK82" s="89"/>
      <c r="CL82" s="89"/>
      <c r="CM82" s="89"/>
      <c r="CN82" s="89"/>
      <c r="CO82" s="89"/>
      <c r="CP82" s="89"/>
      <c r="CQ82" s="89"/>
      <c r="CR82" s="89"/>
      <c r="CS82" s="89"/>
      <c r="CT82" s="89"/>
      <c r="CU82" s="89"/>
      <c r="CV82" s="89"/>
      <c r="CW82" s="89"/>
      <c r="CX82" s="89"/>
      <c r="CY82" s="89"/>
      <c r="CZ82" s="89"/>
      <c r="DA82" s="89"/>
      <c r="DB82" s="89"/>
      <c r="DC82" s="89"/>
      <c r="DD82" s="89"/>
      <c r="DE82" s="89"/>
      <c r="DF82" s="89"/>
      <c r="DG82" s="89"/>
      <c r="DH82" s="89"/>
      <c r="DI82" s="89"/>
      <c r="DJ82" s="89"/>
      <c r="DK82" s="89"/>
      <c r="DL82" s="89"/>
      <c r="DM82" s="89"/>
      <c r="DN82" s="89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89"/>
      <c r="EJ82" s="89"/>
      <c r="EK82" s="89"/>
      <c r="EL82" s="89"/>
      <c r="EM82" s="89"/>
      <c r="EN82" s="89"/>
      <c r="EO82" s="89"/>
      <c r="EP82" s="89"/>
      <c r="EQ82" s="89"/>
      <c r="ER82" s="89"/>
      <c r="ES82" s="89"/>
      <c r="ET82" s="89"/>
      <c r="EU82" s="89"/>
      <c r="EV82" s="89"/>
      <c r="EW82" s="89"/>
      <c r="EX82" s="89"/>
      <c r="EY82" s="89"/>
      <c r="EZ82" s="89"/>
      <c r="FA82" s="89"/>
      <c r="FB82" s="89"/>
      <c r="FC82" s="89"/>
      <c r="FD82" s="89"/>
      <c r="FE82" s="89"/>
      <c r="FF82" s="89"/>
      <c r="FG82" s="89"/>
      <c r="FH82" s="89"/>
      <c r="FI82" s="89"/>
      <c r="FJ82" s="89"/>
      <c r="FK82" s="89"/>
      <c r="FL82" s="89"/>
      <c r="FM82" s="89"/>
      <c r="FN82" s="89"/>
      <c r="FO82" s="89"/>
      <c r="FP82" s="89"/>
      <c r="FQ82" s="89"/>
      <c r="FR82" s="89"/>
      <c r="FS82" s="89"/>
      <c r="FT82" s="89"/>
      <c r="FU82" s="89"/>
      <c r="FV82" s="89"/>
      <c r="FW82" s="89"/>
      <c r="FX82" s="89"/>
      <c r="FY82" s="89"/>
      <c r="FZ82" s="89"/>
      <c r="GA82" s="89"/>
      <c r="GB82" s="89"/>
      <c r="GC82" s="89"/>
      <c r="GD82" s="89"/>
      <c r="GE82" s="89"/>
      <c r="GF82" s="89"/>
      <c r="GG82" s="89"/>
      <c r="GH82" s="89"/>
      <c r="GI82" s="89"/>
    </row>
    <row r="83" spans="1:191" ht="28.5" customHeight="1" x14ac:dyDescent="0.2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  <c r="CK83" s="89"/>
      <c r="CL83" s="89"/>
      <c r="CM83" s="89"/>
      <c r="CN83" s="89"/>
      <c r="CO83" s="89"/>
      <c r="CP83" s="89"/>
      <c r="CQ83" s="89"/>
      <c r="CR83" s="89"/>
      <c r="CS83" s="89"/>
      <c r="CT83" s="89"/>
      <c r="CU83" s="89"/>
      <c r="CV83" s="89"/>
      <c r="CW83" s="89"/>
      <c r="CX83" s="89"/>
      <c r="CY83" s="89"/>
      <c r="CZ83" s="89"/>
      <c r="DA83" s="89"/>
      <c r="DB83" s="89"/>
      <c r="DC83" s="89"/>
      <c r="DD83" s="89"/>
      <c r="DE83" s="89"/>
      <c r="DF83" s="89"/>
      <c r="DG83" s="89"/>
      <c r="DH83" s="89"/>
      <c r="DI83" s="89"/>
      <c r="DJ83" s="89"/>
      <c r="DK83" s="89"/>
      <c r="DL83" s="89"/>
      <c r="DM83" s="89"/>
      <c r="DN83" s="89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89"/>
      <c r="EJ83" s="89"/>
      <c r="EK83" s="89"/>
      <c r="EL83" s="89"/>
      <c r="EM83" s="89"/>
      <c r="EN83" s="89"/>
      <c r="EO83" s="89"/>
      <c r="EP83" s="89"/>
      <c r="EQ83" s="89"/>
      <c r="ER83" s="89"/>
      <c r="ES83" s="89"/>
      <c r="ET83" s="89"/>
      <c r="EU83" s="89"/>
      <c r="EV83" s="89"/>
      <c r="EW83" s="89"/>
      <c r="EX83" s="89"/>
      <c r="EY83" s="89"/>
      <c r="EZ83" s="89"/>
      <c r="FA83" s="89"/>
      <c r="FB83" s="89"/>
      <c r="FC83" s="89"/>
      <c r="FD83" s="89"/>
      <c r="FE83" s="89"/>
      <c r="FF83" s="89"/>
      <c r="FG83" s="89"/>
      <c r="FH83" s="89"/>
      <c r="FI83" s="89"/>
      <c r="FJ83" s="89"/>
      <c r="FK83" s="89"/>
      <c r="FL83" s="89"/>
      <c r="FM83" s="89"/>
      <c r="FN83" s="89"/>
      <c r="FO83" s="89"/>
      <c r="FP83" s="89"/>
      <c r="FQ83" s="89"/>
      <c r="FR83" s="89"/>
      <c r="FS83" s="89"/>
      <c r="FT83" s="89"/>
      <c r="FU83" s="89"/>
      <c r="FV83" s="89"/>
      <c r="FW83" s="89"/>
      <c r="FX83" s="89"/>
      <c r="FY83" s="89"/>
      <c r="FZ83" s="89"/>
      <c r="GA83" s="89"/>
      <c r="GB83" s="89"/>
      <c r="GC83" s="89"/>
      <c r="GD83" s="89"/>
      <c r="GE83" s="89"/>
      <c r="GF83" s="89"/>
      <c r="GG83" s="89"/>
      <c r="GH83" s="89"/>
      <c r="GI83" s="89"/>
    </row>
    <row r="84" spans="1:191" ht="28.5" customHeight="1" x14ac:dyDescent="0.2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  <c r="CO84" s="89"/>
      <c r="CP84" s="89"/>
      <c r="CQ84" s="89"/>
      <c r="CR84" s="89"/>
      <c r="CS84" s="89"/>
      <c r="CT84" s="89"/>
      <c r="CU84" s="89"/>
      <c r="CV84" s="89"/>
      <c r="CW84" s="89"/>
      <c r="CX84" s="89"/>
      <c r="CY84" s="89"/>
      <c r="CZ84" s="89"/>
      <c r="DA84" s="89"/>
      <c r="DB84" s="89"/>
      <c r="DC84" s="89"/>
      <c r="DD84" s="89"/>
      <c r="DE84" s="89"/>
      <c r="DF84" s="89"/>
      <c r="DG84" s="89"/>
      <c r="DH84" s="89"/>
      <c r="DI84" s="89"/>
      <c r="DJ84" s="89"/>
      <c r="DK84" s="89"/>
      <c r="DL84" s="89"/>
      <c r="DM84" s="89"/>
      <c r="DN84" s="89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89"/>
      <c r="EJ84" s="89"/>
      <c r="EK84" s="89"/>
      <c r="EL84" s="89"/>
      <c r="EM84" s="89"/>
      <c r="EN84" s="89"/>
      <c r="EO84" s="89"/>
      <c r="EP84" s="89"/>
      <c r="EQ84" s="89"/>
      <c r="ER84" s="89"/>
      <c r="ES84" s="89"/>
      <c r="ET84" s="89"/>
      <c r="EU84" s="89"/>
      <c r="EV84" s="89"/>
      <c r="EW84" s="89"/>
      <c r="EX84" s="89"/>
      <c r="EY84" s="89"/>
      <c r="EZ84" s="89"/>
      <c r="FA84" s="89"/>
      <c r="FB84" s="89"/>
      <c r="FC84" s="89"/>
      <c r="FD84" s="89"/>
      <c r="FE84" s="89"/>
      <c r="FF84" s="89"/>
      <c r="FG84" s="89"/>
      <c r="FH84" s="89"/>
      <c r="FI84" s="89"/>
      <c r="FJ84" s="89"/>
      <c r="FK84" s="89"/>
      <c r="FL84" s="89"/>
      <c r="FM84" s="89"/>
      <c r="FN84" s="89"/>
      <c r="FO84" s="89"/>
      <c r="FP84" s="89"/>
      <c r="FQ84" s="89"/>
      <c r="FR84" s="89"/>
      <c r="FS84" s="89"/>
      <c r="FT84" s="89"/>
      <c r="FU84" s="89"/>
      <c r="FV84" s="89"/>
      <c r="FW84" s="89"/>
      <c r="FX84" s="89"/>
      <c r="FY84" s="89"/>
      <c r="FZ84" s="89"/>
      <c r="GA84" s="89"/>
      <c r="GB84" s="89"/>
      <c r="GC84" s="89"/>
      <c r="GD84" s="89"/>
      <c r="GE84" s="89"/>
      <c r="GF84" s="89"/>
      <c r="GG84" s="89"/>
      <c r="GH84" s="89"/>
      <c r="GI84" s="89"/>
    </row>
    <row r="85" spans="1:191" ht="28.5" customHeight="1" x14ac:dyDescent="0.2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  <c r="CK85" s="89"/>
      <c r="CL85" s="89"/>
      <c r="CM85" s="89"/>
      <c r="CN85" s="89"/>
      <c r="CO85" s="89"/>
      <c r="CP85" s="89"/>
      <c r="CQ85" s="89"/>
      <c r="CR85" s="89"/>
      <c r="CS85" s="89"/>
      <c r="CT85" s="89"/>
      <c r="CU85" s="89"/>
      <c r="CV85" s="89"/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89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89"/>
      <c r="EJ85" s="89"/>
      <c r="EK85" s="89"/>
      <c r="EL85" s="89"/>
      <c r="EM85" s="89"/>
      <c r="EN85" s="89"/>
      <c r="EO85" s="89"/>
      <c r="EP85" s="89"/>
      <c r="EQ85" s="89"/>
      <c r="ER85" s="89"/>
      <c r="ES85" s="89"/>
      <c r="ET85" s="89"/>
      <c r="EU85" s="89"/>
      <c r="EV85" s="89"/>
      <c r="EW85" s="89"/>
      <c r="EX85" s="89"/>
      <c r="EY85" s="89"/>
      <c r="EZ85" s="89"/>
      <c r="FA85" s="89"/>
      <c r="FB85" s="89"/>
      <c r="FC85" s="89"/>
      <c r="FD85" s="89"/>
      <c r="FE85" s="89"/>
      <c r="FF85" s="89"/>
      <c r="FG85" s="89"/>
      <c r="FH85" s="89"/>
      <c r="FI85" s="89"/>
      <c r="FJ85" s="89"/>
      <c r="FK85" s="89"/>
      <c r="FL85" s="89"/>
      <c r="FM85" s="89"/>
      <c r="FN85" s="89"/>
      <c r="FO85" s="89"/>
      <c r="FP85" s="89"/>
      <c r="FQ85" s="89"/>
      <c r="FR85" s="89"/>
      <c r="FS85" s="89"/>
      <c r="FT85" s="89"/>
      <c r="FU85" s="89"/>
      <c r="FV85" s="89"/>
      <c r="FW85" s="89"/>
      <c r="FX85" s="89"/>
      <c r="FY85" s="89"/>
      <c r="FZ85" s="89"/>
      <c r="GA85" s="89"/>
      <c r="GB85" s="89"/>
      <c r="GC85" s="89"/>
      <c r="GD85" s="89"/>
      <c r="GE85" s="89"/>
      <c r="GF85" s="89"/>
      <c r="GG85" s="89"/>
      <c r="GH85" s="89"/>
      <c r="GI85" s="89"/>
    </row>
    <row r="86" spans="1:191" ht="28.5" customHeight="1" x14ac:dyDescent="0.2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  <c r="CK86" s="89"/>
      <c r="CL86" s="89"/>
      <c r="CM86" s="89"/>
      <c r="CN86" s="89"/>
      <c r="CO86" s="89"/>
      <c r="CP86" s="89"/>
      <c r="CQ86" s="89"/>
      <c r="CR86" s="89"/>
      <c r="CS86" s="89"/>
      <c r="CT86" s="89"/>
      <c r="CU86" s="89"/>
      <c r="CV86" s="89"/>
      <c r="CW86" s="89"/>
      <c r="CX86" s="89"/>
      <c r="CY86" s="89"/>
      <c r="CZ86" s="89"/>
      <c r="DA86" s="89"/>
      <c r="DB86" s="89"/>
      <c r="DC86" s="89"/>
      <c r="DD86" s="89"/>
      <c r="DE86" s="89"/>
      <c r="DF86" s="89"/>
      <c r="DG86" s="89"/>
      <c r="DH86" s="89"/>
      <c r="DI86" s="89"/>
      <c r="DJ86" s="89"/>
      <c r="DK86" s="89"/>
      <c r="DL86" s="89"/>
      <c r="DM86" s="89"/>
      <c r="DN86" s="89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89"/>
      <c r="EJ86" s="89"/>
      <c r="EK86" s="89"/>
      <c r="EL86" s="89"/>
      <c r="EM86" s="89"/>
      <c r="EN86" s="89"/>
      <c r="EO86" s="89"/>
      <c r="EP86" s="89"/>
      <c r="EQ86" s="89"/>
      <c r="ER86" s="89"/>
      <c r="ES86" s="89"/>
      <c r="ET86" s="89"/>
      <c r="EU86" s="89"/>
      <c r="EV86" s="89"/>
      <c r="EW86" s="89"/>
      <c r="EX86" s="89"/>
      <c r="EY86" s="89"/>
      <c r="EZ86" s="89"/>
      <c r="FA86" s="89"/>
      <c r="FB86" s="89"/>
      <c r="FC86" s="89"/>
      <c r="FD86" s="89"/>
      <c r="FE86" s="89"/>
      <c r="FF86" s="89"/>
      <c r="FG86" s="89"/>
      <c r="FH86" s="89"/>
      <c r="FI86" s="89"/>
      <c r="FJ86" s="89"/>
      <c r="FK86" s="89"/>
      <c r="FL86" s="89"/>
      <c r="FM86" s="89"/>
      <c r="FN86" s="89"/>
      <c r="FO86" s="89"/>
      <c r="FP86" s="89"/>
      <c r="FQ86" s="89"/>
      <c r="FR86" s="89"/>
      <c r="FS86" s="89"/>
      <c r="FT86" s="89"/>
      <c r="FU86" s="89"/>
      <c r="FV86" s="89"/>
      <c r="FW86" s="89"/>
      <c r="FX86" s="89"/>
      <c r="FY86" s="89"/>
      <c r="FZ86" s="89"/>
      <c r="GA86" s="89"/>
      <c r="GB86" s="89"/>
      <c r="GC86" s="89"/>
      <c r="GD86" s="89"/>
      <c r="GE86" s="89"/>
      <c r="GF86" s="89"/>
      <c r="GG86" s="89"/>
      <c r="GH86" s="89"/>
      <c r="GI86" s="89"/>
    </row>
    <row r="87" spans="1:191" ht="28.5" customHeight="1" x14ac:dyDescent="0.2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  <c r="CK87" s="89"/>
      <c r="CL87" s="89"/>
      <c r="CM87" s="89"/>
      <c r="CN87" s="89"/>
      <c r="CO87" s="89"/>
      <c r="CP87" s="89"/>
      <c r="CQ87" s="89"/>
      <c r="CR87" s="89"/>
      <c r="CS87" s="89"/>
      <c r="CT87" s="89"/>
      <c r="CU87" s="89"/>
      <c r="CV87" s="89"/>
      <c r="CW87" s="89"/>
      <c r="CX87" s="89"/>
      <c r="CY87" s="89"/>
      <c r="CZ87" s="89"/>
      <c r="DA87" s="89"/>
      <c r="DB87" s="89"/>
      <c r="DC87" s="89"/>
      <c r="DD87" s="89"/>
      <c r="DE87" s="89"/>
      <c r="DF87" s="89"/>
      <c r="DG87" s="89"/>
      <c r="DH87" s="89"/>
      <c r="DI87" s="89"/>
      <c r="DJ87" s="89"/>
      <c r="DK87" s="89"/>
      <c r="DL87" s="89"/>
      <c r="DM87" s="89"/>
      <c r="DN87" s="89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  <c r="DZ87" s="89"/>
      <c r="EA87" s="89"/>
      <c r="EB87" s="89"/>
      <c r="EC87" s="89"/>
      <c r="ED87" s="89"/>
      <c r="EE87" s="89"/>
      <c r="EF87" s="89"/>
      <c r="EG87" s="89"/>
      <c r="EH87" s="89"/>
      <c r="EI87" s="89"/>
      <c r="EJ87" s="89"/>
      <c r="EK87" s="89"/>
      <c r="EL87" s="89"/>
      <c r="EM87" s="89"/>
      <c r="EN87" s="89"/>
      <c r="EO87" s="89"/>
      <c r="EP87" s="89"/>
      <c r="EQ87" s="89"/>
      <c r="ER87" s="89"/>
      <c r="ES87" s="89"/>
      <c r="ET87" s="89"/>
      <c r="EU87" s="89"/>
      <c r="EV87" s="89"/>
      <c r="EW87" s="89"/>
      <c r="EX87" s="89"/>
      <c r="EY87" s="89"/>
      <c r="EZ87" s="89"/>
      <c r="FA87" s="89"/>
      <c r="FB87" s="89"/>
      <c r="FC87" s="89"/>
      <c r="FD87" s="89"/>
      <c r="FE87" s="89"/>
      <c r="FF87" s="89"/>
      <c r="FG87" s="89"/>
      <c r="FH87" s="89"/>
      <c r="FI87" s="89"/>
      <c r="FJ87" s="89"/>
      <c r="FK87" s="89"/>
      <c r="FL87" s="89"/>
      <c r="FM87" s="89"/>
      <c r="FN87" s="89"/>
      <c r="FO87" s="89"/>
      <c r="FP87" s="89"/>
      <c r="FQ87" s="89"/>
      <c r="FR87" s="89"/>
      <c r="FS87" s="89"/>
      <c r="FT87" s="89"/>
      <c r="FU87" s="89"/>
      <c r="FV87" s="89"/>
      <c r="FW87" s="89"/>
      <c r="FX87" s="89"/>
      <c r="FY87" s="89"/>
      <c r="FZ87" s="89"/>
      <c r="GA87" s="89"/>
      <c r="GB87" s="89"/>
      <c r="GC87" s="89"/>
      <c r="GD87" s="89"/>
      <c r="GE87" s="89"/>
      <c r="GF87" s="89"/>
      <c r="GG87" s="89"/>
      <c r="GH87" s="89"/>
      <c r="GI87" s="89"/>
    </row>
    <row r="88" spans="1:191" ht="28.5" customHeight="1" x14ac:dyDescent="0.2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  <c r="CK88" s="89"/>
      <c r="CL88" s="89"/>
      <c r="CM88" s="89"/>
      <c r="CN88" s="89"/>
      <c r="CO88" s="89"/>
      <c r="CP88" s="89"/>
      <c r="CQ88" s="89"/>
      <c r="CR88" s="89"/>
      <c r="CS88" s="89"/>
      <c r="CT88" s="89"/>
      <c r="CU88" s="89"/>
      <c r="CV88" s="89"/>
      <c r="CW88" s="89"/>
      <c r="CX88" s="89"/>
      <c r="CY88" s="89"/>
      <c r="CZ88" s="89"/>
      <c r="DA88" s="89"/>
      <c r="DB88" s="89"/>
      <c r="DC88" s="89"/>
      <c r="DD88" s="89"/>
      <c r="DE88" s="89"/>
      <c r="DF88" s="89"/>
      <c r="DG88" s="89"/>
      <c r="DH88" s="89"/>
      <c r="DI88" s="89"/>
      <c r="DJ88" s="89"/>
      <c r="DK88" s="89"/>
      <c r="DL88" s="89"/>
      <c r="DM88" s="89"/>
      <c r="DN88" s="89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  <c r="DZ88" s="89"/>
      <c r="EA88" s="89"/>
      <c r="EB88" s="89"/>
      <c r="EC88" s="89"/>
      <c r="ED88" s="89"/>
      <c r="EE88" s="89"/>
      <c r="EF88" s="89"/>
      <c r="EG88" s="89"/>
      <c r="EH88" s="89"/>
      <c r="EI88" s="89"/>
      <c r="EJ88" s="89"/>
      <c r="EK88" s="89"/>
      <c r="EL88" s="89"/>
      <c r="EM88" s="89"/>
      <c r="EN88" s="89"/>
      <c r="EO88" s="89"/>
      <c r="EP88" s="89"/>
      <c r="EQ88" s="89"/>
      <c r="ER88" s="89"/>
      <c r="ES88" s="89"/>
      <c r="ET88" s="89"/>
      <c r="EU88" s="89"/>
      <c r="EV88" s="89"/>
      <c r="EW88" s="89"/>
      <c r="EX88" s="89"/>
      <c r="EY88" s="89"/>
      <c r="EZ88" s="89"/>
      <c r="FA88" s="89"/>
      <c r="FB88" s="89"/>
      <c r="FC88" s="89"/>
      <c r="FD88" s="89"/>
      <c r="FE88" s="89"/>
      <c r="FF88" s="89"/>
      <c r="FG88" s="89"/>
      <c r="FH88" s="89"/>
      <c r="FI88" s="89"/>
      <c r="FJ88" s="89"/>
      <c r="FK88" s="89"/>
      <c r="FL88" s="89"/>
      <c r="FM88" s="89"/>
      <c r="FN88" s="89"/>
      <c r="FO88" s="89"/>
      <c r="FP88" s="89"/>
      <c r="FQ88" s="89"/>
      <c r="FR88" s="89"/>
      <c r="FS88" s="89"/>
      <c r="FT88" s="89"/>
      <c r="FU88" s="89"/>
      <c r="FV88" s="89"/>
      <c r="FW88" s="89"/>
      <c r="FX88" s="89"/>
      <c r="FY88" s="89"/>
      <c r="FZ88" s="89"/>
      <c r="GA88" s="89"/>
      <c r="GB88" s="89"/>
      <c r="GC88" s="89"/>
      <c r="GD88" s="89"/>
      <c r="GE88" s="89"/>
      <c r="GF88" s="89"/>
      <c r="GG88" s="89"/>
      <c r="GH88" s="89"/>
      <c r="GI88" s="89"/>
    </row>
    <row r="89" spans="1:191" ht="28.5" customHeight="1" x14ac:dyDescent="0.2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  <c r="CK89" s="89"/>
      <c r="CL89" s="89"/>
      <c r="CM89" s="89"/>
      <c r="CN89" s="89"/>
      <c r="CO89" s="89"/>
      <c r="CP89" s="89"/>
      <c r="CQ89" s="89"/>
      <c r="CR89" s="89"/>
      <c r="CS89" s="89"/>
      <c r="CT89" s="89"/>
      <c r="CU89" s="89"/>
      <c r="CV89" s="89"/>
      <c r="CW89" s="89"/>
      <c r="CX89" s="89"/>
      <c r="CY89" s="89"/>
      <c r="CZ89" s="89"/>
      <c r="DA89" s="89"/>
      <c r="DB89" s="89"/>
      <c r="DC89" s="89"/>
      <c r="DD89" s="89"/>
      <c r="DE89" s="89"/>
      <c r="DF89" s="89"/>
      <c r="DG89" s="89"/>
      <c r="DH89" s="89"/>
      <c r="DI89" s="89"/>
      <c r="DJ89" s="89"/>
      <c r="DK89" s="89"/>
      <c r="DL89" s="89"/>
      <c r="DM89" s="89"/>
      <c r="DN89" s="89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  <c r="DZ89" s="89"/>
      <c r="EA89" s="89"/>
      <c r="EB89" s="89"/>
      <c r="EC89" s="89"/>
      <c r="ED89" s="89"/>
      <c r="EE89" s="89"/>
      <c r="EF89" s="89"/>
      <c r="EG89" s="89"/>
      <c r="EH89" s="89"/>
      <c r="EI89" s="89"/>
      <c r="EJ89" s="89"/>
      <c r="EK89" s="89"/>
      <c r="EL89" s="89"/>
      <c r="EM89" s="89"/>
      <c r="EN89" s="89"/>
      <c r="EO89" s="89"/>
      <c r="EP89" s="89"/>
      <c r="EQ89" s="89"/>
      <c r="ER89" s="89"/>
      <c r="ES89" s="89"/>
      <c r="ET89" s="89"/>
      <c r="EU89" s="89"/>
      <c r="EV89" s="89"/>
      <c r="EW89" s="89"/>
      <c r="EX89" s="89"/>
      <c r="EY89" s="89"/>
      <c r="EZ89" s="89"/>
      <c r="FA89" s="89"/>
      <c r="FB89" s="89"/>
      <c r="FC89" s="89"/>
      <c r="FD89" s="89"/>
      <c r="FE89" s="89"/>
      <c r="FF89" s="89"/>
      <c r="FG89" s="89"/>
      <c r="FH89" s="89"/>
      <c r="FI89" s="89"/>
      <c r="FJ89" s="89"/>
      <c r="FK89" s="89"/>
      <c r="FL89" s="89"/>
      <c r="FM89" s="89"/>
      <c r="FN89" s="89"/>
      <c r="FO89" s="89"/>
      <c r="FP89" s="89"/>
      <c r="FQ89" s="89"/>
      <c r="FR89" s="89"/>
      <c r="FS89" s="89"/>
      <c r="FT89" s="89"/>
      <c r="FU89" s="89"/>
      <c r="FV89" s="89"/>
      <c r="FW89" s="89"/>
      <c r="FX89" s="89"/>
      <c r="FY89" s="89"/>
      <c r="FZ89" s="89"/>
      <c r="GA89" s="89"/>
      <c r="GB89" s="89"/>
      <c r="GC89" s="89"/>
      <c r="GD89" s="89"/>
      <c r="GE89" s="89"/>
      <c r="GF89" s="89"/>
      <c r="GG89" s="89"/>
      <c r="GH89" s="89"/>
      <c r="GI89" s="89"/>
    </row>
    <row r="90" spans="1:191" ht="28.5" customHeight="1" x14ac:dyDescent="0.2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  <c r="CK90" s="89"/>
      <c r="CL90" s="89"/>
      <c r="CM90" s="89"/>
      <c r="CN90" s="89"/>
      <c r="CO90" s="89"/>
      <c r="CP90" s="89"/>
      <c r="CQ90" s="89"/>
      <c r="CR90" s="89"/>
      <c r="CS90" s="89"/>
      <c r="CT90" s="89"/>
      <c r="CU90" s="89"/>
      <c r="CV90" s="89"/>
      <c r="CW90" s="89"/>
      <c r="CX90" s="89"/>
      <c r="CY90" s="89"/>
      <c r="CZ90" s="89"/>
      <c r="DA90" s="89"/>
      <c r="DB90" s="89"/>
      <c r="DC90" s="89"/>
      <c r="DD90" s="89"/>
      <c r="DE90" s="89"/>
      <c r="DF90" s="89"/>
      <c r="DG90" s="89"/>
      <c r="DH90" s="89"/>
      <c r="DI90" s="89"/>
      <c r="DJ90" s="89"/>
      <c r="DK90" s="89"/>
      <c r="DL90" s="89"/>
      <c r="DM90" s="89"/>
      <c r="DN90" s="89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  <c r="DZ90" s="89"/>
      <c r="EA90" s="89"/>
      <c r="EB90" s="89"/>
      <c r="EC90" s="89"/>
      <c r="ED90" s="89"/>
      <c r="EE90" s="89"/>
      <c r="EF90" s="89"/>
      <c r="EG90" s="89"/>
      <c r="EH90" s="89"/>
      <c r="EI90" s="89"/>
      <c r="EJ90" s="89"/>
      <c r="EK90" s="89"/>
      <c r="EL90" s="89"/>
      <c r="EM90" s="89"/>
      <c r="EN90" s="89"/>
      <c r="EO90" s="89"/>
      <c r="EP90" s="89"/>
      <c r="EQ90" s="89"/>
      <c r="ER90" s="89"/>
      <c r="ES90" s="89"/>
      <c r="ET90" s="89"/>
      <c r="EU90" s="89"/>
      <c r="EV90" s="89"/>
      <c r="EW90" s="89"/>
      <c r="EX90" s="89"/>
      <c r="EY90" s="89"/>
      <c r="EZ90" s="89"/>
      <c r="FA90" s="89"/>
      <c r="FB90" s="89"/>
      <c r="FC90" s="89"/>
      <c r="FD90" s="89"/>
      <c r="FE90" s="89"/>
      <c r="FF90" s="89"/>
      <c r="FG90" s="89"/>
      <c r="FH90" s="89"/>
      <c r="FI90" s="89"/>
      <c r="FJ90" s="89"/>
      <c r="FK90" s="89"/>
      <c r="FL90" s="89"/>
      <c r="FM90" s="89"/>
      <c r="FN90" s="89"/>
      <c r="FO90" s="89"/>
      <c r="FP90" s="89"/>
      <c r="FQ90" s="89"/>
      <c r="FR90" s="89"/>
      <c r="FS90" s="89"/>
      <c r="FT90" s="89"/>
      <c r="FU90" s="89"/>
      <c r="FV90" s="89"/>
      <c r="FW90" s="89"/>
      <c r="FX90" s="89"/>
      <c r="FY90" s="89"/>
      <c r="FZ90" s="89"/>
      <c r="GA90" s="89"/>
      <c r="GB90" s="89"/>
      <c r="GC90" s="89"/>
      <c r="GD90" s="89"/>
      <c r="GE90" s="89"/>
      <c r="GF90" s="89"/>
      <c r="GG90" s="89"/>
      <c r="GH90" s="89"/>
      <c r="GI90" s="89"/>
    </row>
    <row r="91" spans="1:191" ht="28.5" customHeight="1" x14ac:dyDescent="0.2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  <c r="CO91" s="89"/>
      <c r="CP91" s="89"/>
      <c r="CQ91" s="89"/>
      <c r="CR91" s="89"/>
      <c r="CS91" s="89"/>
      <c r="CT91" s="89"/>
      <c r="CU91" s="89"/>
      <c r="CV91" s="89"/>
      <c r="CW91" s="89"/>
      <c r="CX91" s="89"/>
      <c r="CY91" s="89"/>
      <c r="CZ91" s="89"/>
      <c r="DA91" s="89"/>
      <c r="DB91" s="89"/>
      <c r="DC91" s="89"/>
      <c r="DD91" s="89"/>
      <c r="DE91" s="89"/>
      <c r="DF91" s="89"/>
      <c r="DG91" s="89"/>
      <c r="DH91" s="89"/>
      <c r="DI91" s="89"/>
      <c r="DJ91" s="89"/>
      <c r="DK91" s="89"/>
      <c r="DL91" s="89"/>
      <c r="DM91" s="89"/>
      <c r="DN91" s="89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  <c r="DZ91" s="89"/>
      <c r="EA91" s="89"/>
      <c r="EB91" s="89"/>
      <c r="EC91" s="89"/>
      <c r="ED91" s="89"/>
      <c r="EE91" s="89"/>
      <c r="EF91" s="89"/>
      <c r="EG91" s="89"/>
      <c r="EH91" s="89"/>
      <c r="EI91" s="89"/>
      <c r="EJ91" s="89"/>
      <c r="EK91" s="89"/>
      <c r="EL91" s="89"/>
      <c r="EM91" s="89"/>
      <c r="EN91" s="89"/>
      <c r="EO91" s="89"/>
      <c r="EP91" s="89"/>
      <c r="EQ91" s="89"/>
      <c r="ER91" s="89"/>
      <c r="ES91" s="89"/>
      <c r="ET91" s="89"/>
      <c r="EU91" s="89"/>
      <c r="EV91" s="89"/>
      <c r="EW91" s="89"/>
      <c r="EX91" s="89"/>
      <c r="EY91" s="89"/>
      <c r="EZ91" s="89"/>
      <c r="FA91" s="89"/>
      <c r="FB91" s="89"/>
      <c r="FC91" s="89"/>
      <c r="FD91" s="89"/>
      <c r="FE91" s="89"/>
      <c r="FF91" s="89"/>
      <c r="FG91" s="89"/>
      <c r="FH91" s="89"/>
      <c r="FI91" s="89"/>
      <c r="FJ91" s="89"/>
      <c r="FK91" s="89"/>
      <c r="FL91" s="89"/>
      <c r="FM91" s="89"/>
      <c r="FN91" s="89"/>
      <c r="FO91" s="89"/>
      <c r="FP91" s="89"/>
      <c r="FQ91" s="89"/>
      <c r="FR91" s="89"/>
      <c r="FS91" s="89"/>
      <c r="FT91" s="89"/>
      <c r="FU91" s="89"/>
      <c r="FV91" s="89"/>
      <c r="FW91" s="89"/>
      <c r="FX91" s="89"/>
      <c r="FY91" s="89"/>
      <c r="FZ91" s="89"/>
      <c r="GA91" s="89"/>
      <c r="GB91" s="89"/>
      <c r="GC91" s="89"/>
      <c r="GD91" s="89"/>
      <c r="GE91" s="89"/>
      <c r="GF91" s="89"/>
      <c r="GG91" s="89"/>
      <c r="GH91" s="89"/>
      <c r="GI91" s="89"/>
    </row>
    <row r="92" spans="1:191" ht="28.5" customHeight="1" x14ac:dyDescent="0.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  <c r="CK92" s="89"/>
      <c r="CL92" s="89"/>
      <c r="CM92" s="89"/>
      <c r="CN92" s="89"/>
      <c r="CO92" s="89"/>
      <c r="CP92" s="89"/>
      <c r="CQ92" s="89"/>
      <c r="CR92" s="89"/>
      <c r="CS92" s="89"/>
      <c r="CT92" s="89"/>
      <c r="CU92" s="89"/>
      <c r="CV92" s="89"/>
      <c r="CW92" s="89"/>
      <c r="CX92" s="89"/>
      <c r="CY92" s="89"/>
      <c r="CZ92" s="89"/>
      <c r="DA92" s="89"/>
      <c r="DB92" s="89"/>
      <c r="DC92" s="89"/>
      <c r="DD92" s="89"/>
      <c r="DE92" s="89"/>
      <c r="DF92" s="89"/>
      <c r="DG92" s="89"/>
      <c r="DH92" s="89"/>
      <c r="DI92" s="89"/>
      <c r="DJ92" s="89"/>
      <c r="DK92" s="89"/>
      <c r="DL92" s="89"/>
      <c r="DM92" s="89"/>
      <c r="DN92" s="89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  <c r="DZ92" s="89"/>
      <c r="EA92" s="89"/>
      <c r="EB92" s="89"/>
      <c r="EC92" s="89"/>
      <c r="ED92" s="89"/>
      <c r="EE92" s="89"/>
      <c r="EF92" s="89"/>
      <c r="EG92" s="89"/>
      <c r="EH92" s="89"/>
      <c r="EI92" s="89"/>
      <c r="EJ92" s="89"/>
      <c r="EK92" s="89"/>
      <c r="EL92" s="89"/>
      <c r="EM92" s="89"/>
      <c r="EN92" s="89"/>
      <c r="EO92" s="89"/>
      <c r="EP92" s="89"/>
      <c r="EQ92" s="89"/>
      <c r="ER92" s="89"/>
      <c r="ES92" s="89"/>
      <c r="ET92" s="89"/>
      <c r="EU92" s="89"/>
      <c r="EV92" s="89"/>
      <c r="EW92" s="89"/>
      <c r="EX92" s="89"/>
      <c r="EY92" s="89"/>
      <c r="EZ92" s="89"/>
      <c r="FA92" s="89"/>
      <c r="FB92" s="89"/>
      <c r="FC92" s="89"/>
      <c r="FD92" s="89"/>
      <c r="FE92" s="89"/>
      <c r="FF92" s="89"/>
      <c r="FG92" s="89"/>
      <c r="FH92" s="89"/>
      <c r="FI92" s="89"/>
      <c r="FJ92" s="89"/>
      <c r="FK92" s="89">
        <v>100</v>
      </c>
      <c r="FL92" s="89" t="s">
        <v>8268</v>
      </c>
      <c r="FM92" s="89"/>
      <c r="FN92" s="89"/>
      <c r="FO92" s="89"/>
      <c r="FP92" s="89"/>
      <c r="FQ92" s="89"/>
      <c r="FR92" s="89"/>
      <c r="FS92" s="89"/>
      <c r="FT92" s="89"/>
      <c r="FU92" s="89"/>
      <c r="FV92" s="89"/>
      <c r="FW92" s="89"/>
      <c r="FX92" s="89"/>
      <c r="FY92" s="89"/>
      <c r="FZ92" s="89"/>
      <c r="GA92" s="89"/>
      <c r="GB92" s="89"/>
      <c r="GC92" s="89"/>
      <c r="GD92" s="89"/>
      <c r="GE92" s="89"/>
      <c r="GF92" s="89"/>
      <c r="GG92" s="89">
        <v>100</v>
      </c>
      <c r="GH92" s="89"/>
      <c r="GI92" s="89"/>
    </row>
    <row r="93" spans="1:191" ht="28.5" customHeight="1" x14ac:dyDescent="0.2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89"/>
      <c r="CP93" s="89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89"/>
      <c r="DD93" s="89"/>
      <c r="DE93" s="89"/>
      <c r="DF93" s="89"/>
      <c r="DG93" s="89"/>
      <c r="DH93" s="89"/>
      <c r="DI93" s="89"/>
      <c r="DJ93" s="89"/>
      <c r="DK93" s="89"/>
      <c r="DL93" s="89"/>
      <c r="DM93" s="89"/>
      <c r="DN93" s="89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  <c r="DZ93" s="89"/>
      <c r="EA93" s="89"/>
      <c r="EB93" s="89"/>
      <c r="EC93" s="89"/>
      <c r="ED93" s="89"/>
      <c r="EE93" s="89"/>
      <c r="EF93" s="89"/>
      <c r="EG93" s="89"/>
      <c r="EH93" s="89"/>
      <c r="EI93" s="89"/>
      <c r="EJ93" s="89"/>
      <c r="EK93" s="89"/>
      <c r="EL93" s="89"/>
      <c r="EM93" s="89"/>
      <c r="EN93" s="89"/>
      <c r="EO93" s="89"/>
      <c r="EP93" s="89"/>
      <c r="EQ93" s="89"/>
      <c r="ER93" s="89"/>
      <c r="ES93" s="89"/>
      <c r="ET93" s="89"/>
      <c r="EU93" s="89"/>
      <c r="EV93" s="89" t="s">
        <v>2</v>
      </c>
      <c r="EW93" s="89"/>
      <c r="EX93" s="89"/>
      <c r="EY93" s="89"/>
      <c r="EZ93" s="89"/>
      <c r="FA93" s="89"/>
      <c r="FB93" s="89"/>
      <c r="FC93" s="89"/>
      <c r="FD93" s="89"/>
      <c r="FE93" s="89"/>
      <c r="FF93" s="89"/>
      <c r="FG93" s="89"/>
      <c r="FH93" s="89"/>
      <c r="FI93" s="89"/>
      <c r="FJ93" s="89"/>
      <c r="FK93" s="89" t="s">
        <v>8201</v>
      </c>
      <c r="FL93" s="91" t="s">
        <v>8236</v>
      </c>
      <c r="FM93" s="89"/>
      <c r="FN93" s="89"/>
      <c r="FO93" s="89"/>
      <c r="FP93" s="89"/>
      <c r="FQ93" s="89"/>
      <c r="FR93" s="89" t="s">
        <v>2</v>
      </c>
      <c r="FS93" s="89"/>
      <c r="FT93" s="89"/>
      <c r="FU93" s="89"/>
      <c r="FV93" s="89"/>
      <c r="FW93" s="89"/>
      <c r="FX93" s="89"/>
      <c r="FY93" s="89"/>
      <c r="FZ93" s="89"/>
      <c r="GA93" s="89"/>
      <c r="GB93" s="89"/>
      <c r="GC93" s="89"/>
      <c r="GD93" s="89"/>
      <c r="GE93" s="89"/>
      <c r="GF93" s="89"/>
      <c r="GG93" s="89" t="s">
        <v>8199</v>
      </c>
      <c r="GH93" s="89"/>
      <c r="GI93" s="89"/>
    </row>
    <row r="94" spans="1:191" ht="28.5" customHeight="1" x14ac:dyDescent="0.2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  <c r="CK94" s="89"/>
      <c r="CL94" s="89"/>
      <c r="CM94" s="89"/>
      <c r="CN94" s="89"/>
      <c r="CO94" s="89"/>
      <c r="CP94" s="89"/>
      <c r="CQ94" s="89"/>
      <c r="CR94" s="89"/>
      <c r="CS94" s="89"/>
      <c r="CT94" s="89"/>
      <c r="CU94" s="89"/>
      <c r="CV94" s="89"/>
      <c r="CW94" s="89"/>
      <c r="CX94" s="89"/>
      <c r="CY94" s="89"/>
      <c r="CZ94" s="89"/>
      <c r="DA94" s="89"/>
      <c r="DB94" s="89"/>
      <c r="DC94" s="89"/>
      <c r="DD94" s="89"/>
      <c r="DE94" s="89"/>
      <c r="DF94" s="89"/>
      <c r="DG94" s="89"/>
      <c r="DH94" s="89"/>
      <c r="DI94" s="89"/>
      <c r="DJ94" s="89"/>
      <c r="DK94" s="89"/>
      <c r="DL94" s="89"/>
      <c r="DM94" s="89"/>
      <c r="DN94" s="89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  <c r="DZ94" s="89"/>
      <c r="EA94" s="89"/>
      <c r="EB94" s="89"/>
      <c r="EC94" s="89"/>
      <c r="ED94" s="89"/>
      <c r="EE94" s="89"/>
      <c r="EF94" s="89"/>
      <c r="EG94" s="89"/>
      <c r="EH94" s="89"/>
      <c r="EI94" s="89"/>
      <c r="EJ94" s="89"/>
      <c r="EK94" s="89"/>
      <c r="EL94" s="89"/>
      <c r="EM94" s="89"/>
      <c r="EN94" s="89"/>
      <c r="EO94" s="89"/>
      <c r="EP94" s="89"/>
      <c r="EQ94" s="89" t="s">
        <v>8269</v>
      </c>
      <c r="ER94" s="89" t="s">
        <v>8269</v>
      </c>
      <c r="ES94" s="89"/>
      <c r="ET94" s="89"/>
      <c r="EU94" s="89"/>
      <c r="EV94" s="89" t="s">
        <v>8247</v>
      </c>
      <c r="EW94" s="89"/>
      <c r="EX94" s="89"/>
      <c r="EY94" s="89"/>
      <c r="EZ94" s="89"/>
      <c r="FA94" s="89"/>
      <c r="FB94" s="89"/>
      <c r="FC94" s="89">
        <v>3</v>
      </c>
      <c r="FD94" s="89">
        <v>4</v>
      </c>
      <c r="FE94" s="89">
        <v>6</v>
      </c>
      <c r="FF94" s="89">
        <v>7</v>
      </c>
      <c r="FG94" s="89"/>
      <c r="FH94" s="89">
        <v>2</v>
      </c>
      <c r="FI94" s="89"/>
      <c r="FJ94" s="89"/>
      <c r="FK94" s="89" t="s">
        <v>8248</v>
      </c>
      <c r="FL94" s="91"/>
      <c r="FM94" s="89" t="s">
        <v>8269</v>
      </c>
      <c r="FN94" s="89" t="s">
        <v>8269</v>
      </c>
      <c r="FO94" s="89"/>
      <c r="FP94" s="89"/>
      <c r="FQ94" s="89"/>
      <c r="FR94" s="89" t="s">
        <v>8247</v>
      </c>
      <c r="FS94" s="89"/>
      <c r="FT94" s="89"/>
      <c r="FU94" s="89"/>
      <c r="FV94" s="89"/>
      <c r="FW94" s="89">
        <v>2</v>
      </c>
      <c r="FX94" s="89"/>
      <c r="FY94" s="89"/>
      <c r="FZ94" s="89">
        <v>3</v>
      </c>
      <c r="GA94" s="89">
        <v>4</v>
      </c>
      <c r="GB94" s="89">
        <v>6</v>
      </c>
      <c r="GC94" s="89">
        <v>7</v>
      </c>
      <c r="GD94" s="89"/>
      <c r="GE94" s="89"/>
      <c r="GF94" s="89"/>
      <c r="GG94" s="89" t="s">
        <v>8248</v>
      </c>
      <c r="GH94" s="89"/>
      <c r="GI94" s="89"/>
    </row>
    <row r="95" spans="1:191" ht="28.5" customHeight="1" x14ac:dyDescent="0.2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  <c r="CK95" s="89"/>
      <c r="CL95" s="89"/>
      <c r="CM95" s="89"/>
      <c r="CN95" s="89"/>
      <c r="CO95" s="89"/>
      <c r="CP95" s="89"/>
      <c r="CQ95" s="89"/>
      <c r="CR95" s="89"/>
      <c r="CS95" s="89"/>
      <c r="CT95" s="89"/>
      <c r="CU95" s="89"/>
      <c r="CV95" s="89"/>
      <c r="CW95" s="89"/>
      <c r="CX95" s="89"/>
      <c r="CY95" s="89"/>
      <c r="CZ95" s="89"/>
      <c r="DA95" s="89"/>
      <c r="DB95" s="89"/>
      <c r="DC95" s="89"/>
      <c r="DD95" s="89"/>
      <c r="DE95" s="89"/>
      <c r="DF95" s="89"/>
      <c r="DG95" s="89"/>
      <c r="DH95" s="89"/>
      <c r="DI95" s="89"/>
      <c r="DJ95" s="89"/>
      <c r="DK95" s="89"/>
      <c r="DL95" s="89"/>
      <c r="DM95" s="89"/>
      <c r="DN95" s="89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  <c r="DZ95" s="89"/>
      <c r="EA95" s="89"/>
      <c r="EB95" s="89"/>
      <c r="EC95" s="89"/>
      <c r="ED95" s="89"/>
      <c r="EE95" s="89"/>
      <c r="EF95" s="89"/>
      <c r="EG95" s="89"/>
      <c r="EH95" s="89"/>
      <c r="EI95" s="89"/>
      <c r="EJ95" s="89"/>
      <c r="EK95" s="89"/>
      <c r="EL95" s="89"/>
      <c r="EM95" s="89"/>
      <c r="EN95" s="89"/>
      <c r="EO95" s="89"/>
      <c r="EP95" s="89"/>
      <c r="EQ95" s="89"/>
      <c r="ER95" s="89"/>
      <c r="ES95" s="89"/>
      <c r="ET95" s="89"/>
      <c r="EU95" s="89"/>
      <c r="EV95" s="89" t="s">
        <v>8249</v>
      </c>
      <c r="EW95" s="89"/>
      <c r="EX95" s="89"/>
      <c r="EY95" s="89"/>
      <c r="EZ95" s="89"/>
      <c r="FA95" s="89"/>
      <c r="FB95" s="89" t="s">
        <v>8251</v>
      </c>
      <c r="FC95" s="89"/>
      <c r="FD95" s="89"/>
      <c r="FE95" s="89"/>
      <c r="FF95" s="89"/>
      <c r="FG95" s="89"/>
      <c r="FH95" s="89" t="s">
        <v>8254</v>
      </c>
      <c r="FI95" s="89"/>
      <c r="FJ95" s="89"/>
      <c r="FK95" s="89" t="s">
        <v>8255</v>
      </c>
      <c r="FL95" s="91"/>
      <c r="FM95" s="89"/>
      <c r="FN95" s="89"/>
      <c r="FO95" s="89"/>
      <c r="FP95" s="89"/>
      <c r="FQ95" s="89"/>
      <c r="FR95" s="89" t="s">
        <v>8249</v>
      </c>
      <c r="FS95" s="89"/>
      <c r="FT95" s="89"/>
      <c r="FU95" s="89"/>
      <c r="FV95" s="89"/>
      <c r="FW95" s="89" t="s">
        <v>8254</v>
      </c>
      <c r="FX95" s="89" t="s">
        <v>8251</v>
      </c>
      <c r="FY95" s="89"/>
      <c r="FZ95" s="89" t="s">
        <v>8252</v>
      </c>
      <c r="GA95" s="89"/>
      <c r="GB95" s="89" t="s">
        <v>8253</v>
      </c>
      <c r="GC95" s="89"/>
      <c r="GD95" s="89"/>
      <c r="GE95" s="89"/>
      <c r="GF95" s="89"/>
      <c r="GG95" s="89" t="s">
        <v>8255</v>
      </c>
      <c r="GH95" s="89"/>
      <c r="GI95" s="89"/>
    </row>
    <row r="96" spans="1:191" ht="28.5" customHeight="1" x14ac:dyDescent="0.2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  <c r="CK96" s="89"/>
      <c r="CL96" s="89"/>
      <c r="CM96" s="89"/>
      <c r="CN96" s="89"/>
      <c r="CO96" s="89"/>
      <c r="CP96" s="89"/>
      <c r="CQ96" s="89"/>
      <c r="CR96" s="89"/>
      <c r="CS96" s="89"/>
      <c r="CT96" s="89"/>
      <c r="CU96" s="89"/>
      <c r="CV96" s="89"/>
      <c r="CW96" s="89"/>
      <c r="CX96" s="89"/>
      <c r="CY96" s="89"/>
      <c r="CZ96" s="89"/>
      <c r="DA96" s="89"/>
      <c r="DB96" s="89"/>
      <c r="DC96" s="89"/>
      <c r="DD96" s="89"/>
      <c r="DE96" s="89"/>
      <c r="DF96" s="89"/>
      <c r="DG96" s="89"/>
      <c r="DH96" s="89"/>
      <c r="DI96" s="89"/>
      <c r="DJ96" s="89"/>
      <c r="DK96" s="89"/>
      <c r="DL96" s="89"/>
      <c r="DM96" s="89"/>
      <c r="DN96" s="89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  <c r="DZ96" s="89"/>
      <c r="EA96" s="89"/>
      <c r="EB96" s="89"/>
      <c r="EC96" s="89"/>
      <c r="ED96" s="89"/>
      <c r="EE96" s="89"/>
      <c r="EF96" s="89"/>
      <c r="EG96" s="89"/>
      <c r="EH96" s="89"/>
      <c r="EI96" s="89"/>
      <c r="EJ96" s="89"/>
      <c r="EK96" s="89"/>
      <c r="EL96" s="89"/>
      <c r="EM96" s="89"/>
      <c r="EN96" s="89"/>
      <c r="EO96" s="89"/>
      <c r="EP96" s="89"/>
      <c r="EQ96" s="91" t="s">
        <v>8257</v>
      </c>
      <c r="ER96" s="91" t="s">
        <v>8258</v>
      </c>
      <c r="ES96" s="91" t="s">
        <v>8259</v>
      </c>
      <c r="ET96" s="91" t="s">
        <v>8258</v>
      </c>
      <c r="EU96" s="91" t="s">
        <v>8259</v>
      </c>
      <c r="EV96" s="91" t="s">
        <v>8260</v>
      </c>
      <c r="EW96" s="91" t="s">
        <v>8258</v>
      </c>
      <c r="EX96" s="91" t="s">
        <v>8259</v>
      </c>
      <c r="EY96" s="91" t="s">
        <v>8258</v>
      </c>
      <c r="EZ96" s="91" t="s">
        <v>8259</v>
      </c>
      <c r="FA96" s="91" t="s">
        <v>8250</v>
      </c>
      <c r="FB96" s="91" t="s">
        <v>8261</v>
      </c>
      <c r="FC96" s="91" t="s">
        <v>8120</v>
      </c>
      <c r="FD96" s="91" t="s">
        <v>8262</v>
      </c>
      <c r="FE96" s="91" t="s">
        <v>8119</v>
      </c>
      <c r="FF96" s="91" t="s">
        <v>8263</v>
      </c>
      <c r="FG96" s="91" t="s">
        <v>8123</v>
      </c>
      <c r="FH96" s="91" t="s">
        <v>8264</v>
      </c>
      <c r="FI96" s="91" t="s">
        <v>8265</v>
      </c>
      <c r="FJ96" s="91" t="s">
        <v>8266</v>
      </c>
      <c r="FK96" s="91" t="s">
        <v>8267</v>
      </c>
      <c r="FL96" s="89"/>
      <c r="FM96" s="91" t="s">
        <v>8257</v>
      </c>
      <c r="FN96" s="91" t="s">
        <v>8258</v>
      </c>
      <c r="FO96" s="91" t="s">
        <v>8259</v>
      </c>
      <c r="FP96" s="91" t="s">
        <v>8258</v>
      </c>
      <c r="FQ96" s="91" t="s">
        <v>8259</v>
      </c>
      <c r="FR96" s="91" t="s">
        <v>8260</v>
      </c>
      <c r="FS96" s="91" t="s">
        <v>8258</v>
      </c>
      <c r="FT96" s="91" t="s">
        <v>8259</v>
      </c>
      <c r="FU96" s="91" t="s">
        <v>8258</v>
      </c>
      <c r="FV96" s="91" t="s">
        <v>8259</v>
      </c>
      <c r="FW96" s="91" t="s">
        <v>8264</v>
      </c>
      <c r="FX96" s="91" t="s">
        <v>8250</v>
      </c>
      <c r="FY96" s="91" t="s">
        <v>8261</v>
      </c>
      <c r="FZ96" s="91" t="s">
        <v>8120</v>
      </c>
      <c r="GA96" s="91" t="s">
        <v>8262</v>
      </c>
      <c r="GB96" s="91" t="s">
        <v>8119</v>
      </c>
      <c r="GC96" s="91" t="s">
        <v>8263</v>
      </c>
      <c r="GD96" s="91" t="s">
        <v>8123</v>
      </c>
      <c r="GE96" s="91" t="s">
        <v>8265</v>
      </c>
      <c r="GF96" s="91" t="s">
        <v>8266</v>
      </c>
      <c r="GG96" s="91" t="s">
        <v>8267</v>
      </c>
      <c r="GH96" s="89"/>
      <c r="GI96" s="89"/>
    </row>
    <row r="97" spans="1:191" ht="28.5" customHeight="1" x14ac:dyDescent="0.2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  <c r="CK97" s="89"/>
      <c r="CL97" s="89"/>
      <c r="CM97" s="89"/>
      <c r="CN97" s="89"/>
      <c r="CO97" s="89"/>
      <c r="CP97" s="89"/>
      <c r="CQ97" s="89"/>
      <c r="CR97" s="89"/>
      <c r="CS97" s="89"/>
      <c r="CT97" s="89"/>
      <c r="CU97" s="89"/>
      <c r="CV97" s="89"/>
      <c r="CW97" s="89"/>
      <c r="CX97" s="89"/>
      <c r="CY97" s="89"/>
      <c r="CZ97" s="89"/>
      <c r="DA97" s="89"/>
      <c r="DB97" s="89"/>
      <c r="DC97" s="89"/>
      <c r="DD97" s="89"/>
      <c r="DE97" s="89"/>
      <c r="DF97" s="89"/>
      <c r="DG97" s="89"/>
      <c r="DH97" s="89"/>
      <c r="DI97" s="89"/>
      <c r="DJ97" s="89"/>
      <c r="DK97" s="89"/>
      <c r="DL97" s="89"/>
      <c r="DM97" s="89"/>
      <c r="DN97" s="89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  <c r="DZ97" s="89"/>
      <c r="EA97" s="89"/>
      <c r="EB97" s="89"/>
      <c r="EC97" s="89"/>
      <c r="ED97" s="89"/>
      <c r="EE97" s="89"/>
      <c r="EF97" s="89"/>
      <c r="EG97" s="89"/>
      <c r="EH97" s="89"/>
      <c r="EI97" s="89"/>
      <c r="EJ97" s="89"/>
      <c r="EK97" s="89"/>
      <c r="EL97" s="89"/>
      <c r="EM97" s="89"/>
      <c r="EN97" s="89"/>
      <c r="EO97" s="89">
        <v>5</v>
      </c>
      <c r="EP97" s="89"/>
      <c r="EQ97" s="89">
        <f t="shared" ref="EQ97:EQ126" si="40">(IF(AND($EY97&lt;180),$FG97+($EY97/15),0))/24</f>
        <v>0.80422429168018095</v>
      </c>
      <c r="ER97" s="89">
        <f t="shared" ref="ER97:ER126" si="41">IF(AND($ES97&lt;1,$ES97&gt;-1),ACOS($ES97)*(180/(ATAN(1)*4)),180)</f>
        <v>74.917110923517384</v>
      </c>
      <c r="ES97" s="89">
        <f>(COS((90-(ATAN(1/(1/TAN((90-ABS($GE$6-'C'!$F165))*(ATAN(1)*4/180))+2))*(180/(ATAN(1)*4))))*((ATAN(1)*4)/180))-SIN($GE$6*((ATAN(1)*4)/180))*SIN('C'!$F165*((ATAN(1)*4)/180)))/COS($GE$6*((ATAN(1)*4)/180))/COS('C'!$F165*((ATAN(1)*4)/180))</f>
        <v>0.26021616639765027</v>
      </c>
      <c r="ET97" s="89">
        <f t="shared" ref="ET97:ET126" si="42">IF(AND($EU97&lt;1,$EU97&gt;-1),ACOS($EU97)*(180/(ATAN(1)*4)),180)</f>
        <v>56.451591452907188</v>
      </c>
      <c r="EU97" s="89">
        <f>(COS((90-(ATAN(1/(1/TAN((90-ABS($GE$6-'C'!$F165))*(ATAN(1)*4/180))+1))*(180/(ATAN(1)*4))))*((ATAN(1)*4)/180))-SIN($GE$6*((ATAN(1)*4)/180))*SIN('C'!$F165*((ATAN(1)*4)/180)))/COS($GE$6*((ATAN(1)*4)/180))/COS('C'!$F165*((ATAN(1)*4)/180))</f>
        <v>0.55264132880062178</v>
      </c>
      <c r="EV97" s="89">
        <f t="shared" ref="EV97:EV126" si="43">(FG97+3/60)/24</f>
        <v>0.50844907407407414</v>
      </c>
      <c r="EW97" s="89">
        <f t="shared" ref="EW97:EW126" si="44">IF(AND($EX97&lt;1,$EX97&gt;-1),ACOS($EX97)*(180/(ATAN(1)*4)),180)</f>
        <v>104.19763406441166</v>
      </c>
      <c r="EX97" s="89">
        <f>(COS((90-1.4)*((ATAN(1)*4)/180))-SIN($GE$6*((ATAN(1)*4)/180))*SIN('C'!$F165*((ATAN(1)*4)/180)))/COS($GE$6*((ATAN(1)*4)/180))/COS('C'!$F165*((ATAN(1)*4)/180))</f>
        <v>-0.24526735400811209</v>
      </c>
      <c r="EY97" s="89">
        <f t="shared" ref="EY97:EY126" si="45">IF(AND($EZ97&lt;1,$EZ97&gt;-1),ACOS($EZ97)*(180/(ATAN(1)*4)),180)</f>
        <v>107.22907833819845</v>
      </c>
      <c r="EZ97" s="89">
        <f>(COS((90+0.833+اندراج!$A$2)*((ATAN(1)*4)/180))-SIN($GE$6*((ATAN(1)*4)/180))*SIN('C'!$F165*((ATAN(1)*4)/180)))/COS($GE$6*((ATAN(1)*4)/180))/COS('C'!$F165*((ATAN(1)*4)/180))</f>
        <v>-0.29619282788207435</v>
      </c>
      <c r="FA97" s="89">
        <f t="shared" ref="FA97:FA126" si="46">IF(AND($FB97&lt;1,$FB97&gt;-1),ACOS($FB97)*(180/(ATAN(1)*4)),180)</f>
        <v>123.29084035089905</v>
      </c>
      <c r="FB97" s="89">
        <f>(COS((90+12)*((ATAN(1)*4)/180))-SIN($GE$6*((ATAN(1)*4)/180))*SIN('C'!$F165*((ATAN(1)*4)/180)))/COS($GE$6*((ATAN(1)*4)/180))/COS('C'!$F165*((ATAN(1)*4)/180))</f>
        <v>-0.54888919377396994</v>
      </c>
      <c r="FC97" s="89">
        <f t="shared" ref="FC97:FC126" si="47">IF(AND($FD97&lt;1,$FD97&gt;-1),ACOS($FD97)*(180/(ATAN(1)*4)),180)</f>
        <v>127.98199394313026</v>
      </c>
      <c r="FD97" s="89">
        <f>(COS((90+15)*((ATAN(1)*4)/180))-SIN($GE$6*((ATAN(1)*4)/180))*SIN('C'!$F165*((ATAN(1)*4)/180)))/COS($GE$6*((ATAN(1)*4)/180))/COS('C'!$F165*((ATAN(1)*4)/180))</f>
        <v>-0.61541380074571639</v>
      </c>
      <c r="FE97" s="89">
        <f t="shared" ref="FE97:FE126" si="48">IF(AND($FF97&lt;1,$FF97&gt;-1),ACOS($FF97)*(180/(ATAN(1)*4)),180)</f>
        <v>132.92272592982732</v>
      </c>
      <c r="FF97" s="89">
        <f>(COS((90+18)*((ATAN(1)*4)/180))-SIN($GE$6*((ATAN(1)*4)/180))*SIN('C'!$F165*((ATAN(1)*4)/180)))/COS($GE$6*((ATAN(1)*4)/180))/COS('C'!$F165*((ATAN(1)*4)/180))</f>
        <v>-0.68101137290505831</v>
      </c>
      <c r="FG97" s="89">
        <f>('C'!E165+$GF$6/15+$EQ$4)</f>
        <v>12.152777777777779</v>
      </c>
      <c r="FH97" s="89">
        <f t="shared" ref="FH97:FH126" si="49">(IF(AND($FC97&lt;180),$FG97-($FC97/15)-3/60,0))/24</f>
        <v>0.14877686867649006</v>
      </c>
      <c r="FI97" s="89"/>
      <c r="FJ97" s="89"/>
      <c r="FK97" s="89">
        <f>EQ97-'برائے طلباء'!CK5</f>
        <v>0.66708834518896054</v>
      </c>
      <c r="FL97" s="89">
        <v>6</v>
      </c>
      <c r="FM97" s="89">
        <f t="shared" ref="FM97:FM127" si="50">(IF(AND($FU97&lt;180),$GD97+($FU97/15),0))/24</f>
        <v>0.78846501104104283</v>
      </c>
      <c r="FN97" s="89">
        <f t="shared" ref="FN97:FN127" si="51">IF(AND($FO97&lt;1,$FO97&gt;-1),ACOS($FO97)*(180/(ATAN(1)*4)),180)</f>
        <v>72.155735965404475</v>
      </c>
      <c r="FO97" s="89">
        <f>(COS((90-(ATAN(1/(1/TAN((90-ABS($GE$6-'C'!$F134))*(ATAN(1)*4/180))+2))*(180/(ATAN(1)*4))))*((ATAN(1)*4)/180))-SIN($GE$6*((ATAN(1)*4)/180))*SIN('C'!$F134*((ATAN(1)*4)/180)))/COS($GE$6*((ATAN(1)*4)/180))/COS('C'!$F134*((ATAN(1)*4)/180))</f>
        <v>0.30643078422036935</v>
      </c>
      <c r="FP97" s="89">
        <f t="shared" ref="FP97:FP127" si="52">IF(AND($FQ97&lt;1,$FQ97&gt;-1),ACOS($FQ97)*(180/(ATAN(1)*4)),180)</f>
        <v>55.766655511527667</v>
      </c>
      <c r="FQ97" s="89">
        <f>(COS((90-(ATAN(1/(1/TAN((90-ABS($GE$6-'C'!$F134))*(ATAN(1)*4/180))+1))*(180/(ATAN(1)*4))))*((ATAN(1)*4)/180))-SIN($GE$6*((ATAN(1)*4)/180))*SIN('C'!$F134*((ATAN(1)*4)/180)))/COS($GE$6*((ATAN(1)*4)/180))/COS('C'!$F134*((ATAN(1)*4)/180))</f>
        <v>0.56256461963973958</v>
      </c>
      <c r="FR97" s="89">
        <f t="shared" ref="FR97:FR127" si="53">(GD97+3/60)/24</f>
        <v>0.50790740740740736</v>
      </c>
      <c r="FS97" s="89">
        <f t="shared" ref="FS97:FS127" si="54">IF(AND($FT97&lt;1,$FT97&gt;-1),ACOS($FT97)*(180/(ATAN(1)*4)),180)</f>
        <v>98.902954507211234</v>
      </c>
      <c r="FT97" s="89">
        <f>(COS((90-1.4)*((ATAN(1)*4)/180))-SIN($GE$6*((ATAN(1)*4)/180))*SIN('C'!$F134*((ATAN(1)*4)/180)))/COS($GE$6*((ATAN(1)*4)/180))/COS('C'!$F134*((ATAN(1)*4)/180))</f>
        <v>-0.15476133111226464</v>
      </c>
      <c r="FU97" s="89">
        <f t="shared" ref="FU97:FU127" si="55">IF(AND($FV97&lt;1,$FV97&gt;-1),ACOS($FV97)*(180/(ATAN(1)*4)),180)</f>
        <v>101.7507373081088</v>
      </c>
      <c r="FV97" s="89">
        <f>(COS((90+0.833+اندراج!$A$2)*((ATAN(1)*4)/180))-SIN($GE$6*((ATAN(1)*4)/180))*SIN('C'!$F134*((ATAN(1)*4)/180)))/COS($GE$6*((ATAN(1)*4)/180))/COS('C'!$F134*((ATAN(1)*4)/180))</f>
        <v>-0.2036543499250405</v>
      </c>
      <c r="FW97" s="89">
        <f t="shared" ref="FW97:FW127" si="56">(IF(AND($FZ97&lt;180),$GD97-($FZ97/15)-3/60,0))/24</f>
        <v>0.16853843912509595</v>
      </c>
      <c r="FX97" s="89">
        <f t="shared" ref="FX97:FX127" si="57">IF(AND($FY97&lt;1,$FY97&gt;-1),ACOS($FY97)*(180/(ATAN(1)*4)),180)</f>
        <v>116.5043340401604</v>
      </c>
      <c r="FY97" s="89">
        <f>(COS((90+12)*((ATAN(1)*4)/180))-SIN($GE$6*((ATAN(1)*4)/180))*SIN('C'!$F134*((ATAN(1)*4)/180)))/COS($GE$6*((ATAN(1)*4)/180))/COS('C'!$F134*((ATAN(1)*4)/180))</f>
        <v>-0.44626550759537853</v>
      </c>
      <c r="FZ97" s="89">
        <f t="shared" ref="FZ97:FZ127" si="58">IF(AND($GA97&lt;1,$GA97&gt;-1),ACOS($GA97)*(180/(ATAN(1)*4)),180)</f>
        <v>120.67282858163212</v>
      </c>
      <c r="GA97" s="89">
        <f>(COS((90+15)*((ATAN(1)*4)/180))-SIN($GE$6*((ATAN(1)*4)/180))*SIN('C'!$F134*((ATAN(1)*4)/180)))/COS($GE$6*((ATAN(1)*4)/180))/COS('C'!$F134*((ATAN(1)*4)/180))</f>
        <v>-0.51013509216187836</v>
      </c>
      <c r="GB97" s="89">
        <f t="shared" ref="GB97:GB127" si="59">IF(AND($GC97&lt;1,$GC97&gt;-1),ACOS($GC97)*(180/(ATAN(1)*4)),180)</f>
        <v>124.96770593415391</v>
      </c>
      <c r="GC97" s="89">
        <f>(COS((90+18)*((ATAN(1)*4)/180))-SIN($GE$6*((ATAN(1)*4)/180))*SIN('C'!$F134*((ATAN(1)*4)/180)))/COS($GE$6*((ATAN(1)*4)/180))/COS('C'!$F134*((ATAN(1)*4)/180))</f>
        <v>-0.57311464022846925</v>
      </c>
      <c r="GD97" s="89">
        <f>'C'!$E134+$GF$6/15+$EQ$4</f>
        <v>12.139777777777777</v>
      </c>
      <c r="GE97" s="89"/>
      <c r="GF97" s="89"/>
      <c r="GG97" s="89">
        <f>FM97-'برائے طلباء'!CX5</f>
        <v>0.61784323858261359</v>
      </c>
      <c r="GH97" s="89"/>
      <c r="GI97" s="89"/>
    </row>
    <row r="98" spans="1:191" ht="28.5" customHeight="1" x14ac:dyDescent="0.2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  <c r="CO98" s="89"/>
      <c r="CP98" s="89"/>
      <c r="CQ98" s="89"/>
      <c r="CR98" s="89"/>
      <c r="CS98" s="89"/>
      <c r="CT98" s="89"/>
      <c r="CU98" s="89"/>
      <c r="CV98" s="89"/>
      <c r="CW98" s="89"/>
      <c r="CX98" s="89"/>
      <c r="CY98" s="89"/>
      <c r="CZ98" s="89"/>
      <c r="DA98" s="89"/>
      <c r="DB98" s="89"/>
      <c r="DC98" s="89"/>
      <c r="DD98" s="89"/>
      <c r="DE98" s="89"/>
      <c r="DF98" s="89"/>
      <c r="DG98" s="89"/>
      <c r="DH98" s="89"/>
      <c r="DI98" s="89"/>
      <c r="DJ98" s="89"/>
      <c r="DK98" s="89"/>
      <c r="DL98" s="89"/>
      <c r="DM98" s="89"/>
      <c r="DN98" s="89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  <c r="DZ98" s="89"/>
      <c r="EA98" s="89"/>
      <c r="EB98" s="89"/>
      <c r="EC98" s="89"/>
      <c r="ED98" s="89"/>
      <c r="EE98" s="89"/>
      <c r="EF98" s="89"/>
      <c r="EG98" s="89"/>
      <c r="EH98" s="89"/>
      <c r="EI98" s="89"/>
      <c r="EJ98" s="89"/>
      <c r="EK98" s="89"/>
      <c r="EL98" s="89"/>
      <c r="EM98" s="89"/>
      <c r="EN98" s="89"/>
      <c r="EO98" s="89">
        <v>5</v>
      </c>
      <c r="EP98" s="89"/>
      <c r="EQ98" s="89">
        <f t="shared" si="40"/>
        <v>0.80465321398441247</v>
      </c>
      <c r="ER98" s="89">
        <f t="shared" si="41"/>
        <v>74.966338796468136</v>
      </c>
      <c r="ES98" s="89">
        <f>(COS((90-(ATAN(1/(1/TAN((90-ABS($GE$6-'C'!$F166))*(ATAN(1)*4/180))+2))*(180/(ATAN(1)*4))))*((ATAN(1)*4)/180))-SIN($GE$6*((ATAN(1)*4)/180))*SIN('C'!$F166*((ATAN(1)*4)/180)))/COS($GE$6*((ATAN(1)*4)/180))/COS('C'!$F166*((ATAN(1)*4)/180))</f>
        <v>0.25938648069811415</v>
      </c>
      <c r="ET98" s="89">
        <f t="shared" si="42"/>
        <v>56.45642159523549</v>
      </c>
      <c r="EU98" s="89">
        <f>(COS((90-(ATAN(1/(1/TAN((90-ABS($GE$6-'C'!$F166))*(ATAN(1)*4/180))+1))*(180/(ATAN(1)*4))))*((ATAN(1)*4)/180))-SIN($GE$6*((ATAN(1)*4)/180))*SIN('C'!$F166*((ATAN(1)*4)/180)))/COS($GE$6*((ATAN(1)*4)/180))/COS('C'!$F166*((ATAN(1)*4)/180))</f>
        <v>0.55257106802581313</v>
      </c>
      <c r="EV98" s="89">
        <f t="shared" si="43"/>
        <v>0.50857407407407418</v>
      </c>
      <c r="EW98" s="89">
        <f t="shared" si="44"/>
        <v>104.30263802076114</v>
      </c>
      <c r="EX98" s="89">
        <f>(COS((90-1.4)*((ATAN(1)*4)/180))-SIN($GE$6*((ATAN(1)*4)/180))*SIN('C'!$F166*((ATAN(1)*4)/180)))/COS($GE$6*((ATAN(1)*4)/180))/COS('C'!$F166*((ATAN(1)*4)/180))</f>
        <v>-0.24704362802665999</v>
      </c>
      <c r="EY98" s="89">
        <f t="shared" si="45"/>
        <v>107.33849036772183</v>
      </c>
      <c r="EZ98" s="89">
        <f>(COS((90+0.833+اندراج!$A$2)*((ATAN(1)*4)/180))-SIN($GE$6*((ATAN(1)*4)/180))*SIN('C'!$F166*((ATAN(1)*4)/180)))/COS($GE$6*((ATAN(1)*4)/180))/COS('C'!$F166*((ATAN(1)*4)/180))</f>
        <v>-0.29801619961985604</v>
      </c>
      <c r="FA98" s="89">
        <f t="shared" si="46"/>
        <v>123.43195517028005</v>
      </c>
      <c r="FB98" s="89">
        <f>(COS((90+12)*((ATAN(1)*4)/180))-SIN($GE$6*((ATAN(1)*4)/180))*SIN('C'!$F166*((ATAN(1)*4)/180)))/COS($GE$6*((ATAN(1)*4)/180))/COS('C'!$F166*((ATAN(1)*4)/180))</f>
        <v>-0.55094626824609672</v>
      </c>
      <c r="FC98" s="89">
        <f t="shared" si="47"/>
        <v>128.13616028851268</v>
      </c>
      <c r="FD98" s="89">
        <f>(COS((90+15)*((ATAN(1)*4)/180))-SIN($GE$6*((ATAN(1)*4)/180))*SIN('C'!$F166*((ATAN(1)*4)/180)))/COS($GE$6*((ATAN(1)*4)/180))/COS('C'!$F166*((ATAN(1)*4)/180))</f>
        <v>-0.6175323995792863</v>
      </c>
      <c r="FE98" s="89">
        <f t="shared" si="48"/>
        <v>133.09347675523773</v>
      </c>
      <c r="FF98" s="89">
        <f>(COS((90+18)*((ATAN(1)*4)/180))-SIN($GE$6*((ATAN(1)*4)/180))*SIN('C'!$F166*((ATAN(1)*4)/180)))/COS($GE$6*((ATAN(1)*4)/180))/COS('C'!$F166*((ATAN(1)*4)/180))</f>
        <v>-0.68319063874476382</v>
      </c>
      <c r="FG98" s="89">
        <f>('C'!E166+$GF$6/15+$EQ$4)</f>
        <v>12.155777777777779</v>
      </c>
      <c r="FH98" s="89">
        <f t="shared" si="49"/>
        <v>0.14847362882820556</v>
      </c>
      <c r="FI98" s="89"/>
      <c r="FJ98" s="89"/>
      <c r="FK98" s="89">
        <f>EQ98-'برائے طلباء'!CK6</f>
        <v>0.66786657534155425</v>
      </c>
      <c r="FL98" s="89">
        <v>6</v>
      </c>
      <c r="FM98" s="89">
        <f t="shared" si="50"/>
        <v>0.78900885721478309</v>
      </c>
      <c r="FN98" s="89">
        <f t="shared" si="51"/>
        <v>72.281306548934197</v>
      </c>
      <c r="FO98" s="89">
        <f>(COS((90-(ATAN(1/(1/TAN((90-ABS($GE$6-'C'!$F135))*(ATAN(1)*4/180))+2))*(180/(ATAN(1)*4))))*((ATAN(1)*4)/180))-SIN($GE$6*((ATAN(1)*4)/180))*SIN('C'!$F135*((ATAN(1)*4)/180)))/COS($GE$6*((ATAN(1)*4)/180))/COS('C'!$F135*((ATAN(1)*4)/180))</f>
        <v>0.30434386223535215</v>
      </c>
      <c r="FP98" s="89">
        <f t="shared" si="52"/>
        <v>55.812524097435876</v>
      </c>
      <c r="FQ98" s="89">
        <f>(COS((90-(ATAN(1/(1/TAN((90-ABS($GE$6-'C'!$F135))*(ATAN(1)*4/180))+1))*(180/(ATAN(1)*4))))*((ATAN(1)*4)/180))-SIN($GE$6*((ATAN(1)*4)/180))*SIN('C'!$F135*((ATAN(1)*4)/180)))/COS($GE$6*((ATAN(1)*4)/180))/COS('C'!$F135*((ATAN(1)*4)/180))</f>
        <v>0.56190257558213352</v>
      </c>
      <c r="FR98" s="89">
        <f t="shared" si="53"/>
        <v>0.50782407407407415</v>
      </c>
      <c r="FS98" s="89">
        <f t="shared" si="54"/>
        <v>99.122613377336705</v>
      </c>
      <c r="FT98" s="89">
        <f>(COS((90-1.4)*((ATAN(1)*4)/180))-SIN($GE$6*((ATAN(1)*4)/180))*SIN('C'!$F135*((ATAN(1)*4)/180)))/COS($GE$6*((ATAN(1)*4)/180))/COS('C'!$F135*((ATAN(1)*4)/180))</f>
        <v>-0.15854776532350728</v>
      </c>
      <c r="FU98" s="89">
        <f t="shared" si="55"/>
        <v>101.97652193065525</v>
      </c>
      <c r="FV98" s="89">
        <f>(COS((90+0.833+اندراج!$A$2)*((ATAN(1)*4)/180))-SIN($GE$6*((ATAN(1)*4)/180))*SIN('C'!$F135*((ATAN(1)*4)/180)))/COS($GE$6*((ATAN(1)*4)/180))/COS('C'!$F135*((ATAN(1)*4)/180))</f>
        <v>-0.20751085821072532</v>
      </c>
      <c r="FW98" s="89">
        <f t="shared" si="56"/>
        <v>0.16765901864521696</v>
      </c>
      <c r="FX98" s="89">
        <f t="shared" si="57"/>
        <v>116.77382527976268</v>
      </c>
      <c r="FY98" s="89">
        <f>(COS((90+12)*((ATAN(1)*4)/180))-SIN($GE$6*((ATAN(1)*4)/180))*SIN('C'!$F135*((ATAN(1)*4)/180)))/COS($GE$6*((ATAN(1)*4)/180))/COS('C'!$F135*((ATAN(1)*4)/180))</f>
        <v>-0.45046972916888894</v>
      </c>
      <c r="FZ98" s="89">
        <f t="shared" si="58"/>
        <v>120.95941995438857</v>
      </c>
      <c r="GA98" s="89">
        <f>(COS((90+15)*((ATAN(1)*4)/180))-SIN($GE$6*((ATAN(1)*4)/180))*SIN('C'!$F135*((ATAN(1)*4)/180)))/COS($GE$6*((ATAN(1)*4)/180))/COS('C'!$F135*((ATAN(1)*4)/180))</f>
        <v>-0.51443085240762021</v>
      </c>
      <c r="GB98" s="89">
        <f t="shared" si="59"/>
        <v>125.27494394929693</v>
      </c>
      <c r="GC98" s="89">
        <f>(COS((90+18)*((ATAN(1)*4)/180))-SIN($GE$6*((ATAN(1)*4)/180))*SIN('C'!$F135*((ATAN(1)*4)/180)))/COS($GE$6*((ATAN(1)*4)/180))/COS('C'!$F135*((ATAN(1)*4)/180))</f>
        <v>-0.57750066353521079</v>
      </c>
      <c r="GD98" s="89">
        <f>'C'!$E135+$GF$6/15+$EQ$4</f>
        <v>12.137777777777778</v>
      </c>
      <c r="GE98" s="89"/>
      <c r="GF98" s="89"/>
      <c r="GG98" s="89">
        <f>FM98-'برائے طلباء'!CX6</f>
        <v>0.61926650523623283</v>
      </c>
      <c r="GH98" s="89"/>
      <c r="GI98" s="89"/>
    </row>
    <row r="99" spans="1:191" ht="28.5" customHeight="1" x14ac:dyDescent="0.2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  <c r="CK99" s="89"/>
      <c r="CL99" s="89"/>
      <c r="CM99" s="89"/>
      <c r="CN99" s="89"/>
      <c r="CO99" s="89"/>
      <c r="CP99" s="89"/>
      <c r="CQ99" s="89"/>
      <c r="CR99" s="89"/>
      <c r="CS99" s="89"/>
      <c r="CT99" s="89"/>
      <c r="CU99" s="89"/>
      <c r="CV99" s="89"/>
      <c r="CW99" s="89"/>
      <c r="CX99" s="89"/>
      <c r="CY99" s="89"/>
      <c r="CZ99" s="89"/>
      <c r="DA99" s="89"/>
      <c r="DB99" s="89"/>
      <c r="DC99" s="89"/>
      <c r="DD99" s="89"/>
      <c r="DE99" s="89"/>
      <c r="DF99" s="89"/>
      <c r="DG99" s="89"/>
      <c r="DH99" s="89"/>
      <c r="DI99" s="89"/>
      <c r="DJ99" s="89"/>
      <c r="DK99" s="89"/>
      <c r="DL99" s="89"/>
      <c r="DM99" s="89"/>
      <c r="DN99" s="89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  <c r="DZ99" s="89"/>
      <c r="EA99" s="89"/>
      <c r="EB99" s="89"/>
      <c r="EC99" s="89"/>
      <c r="ED99" s="89"/>
      <c r="EE99" s="89"/>
      <c r="EF99" s="89"/>
      <c r="EG99" s="89"/>
      <c r="EH99" s="89"/>
      <c r="EI99" s="89"/>
      <c r="EJ99" s="89"/>
      <c r="EK99" s="89"/>
      <c r="EL99" s="89"/>
      <c r="EM99" s="89"/>
      <c r="EN99" s="89"/>
      <c r="EO99" s="89">
        <v>5</v>
      </c>
      <c r="EP99" s="89"/>
      <c r="EQ99" s="89">
        <f t="shared" si="40"/>
        <v>0.80506647304882772</v>
      </c>
      <c r="ER99" s="89">
        <f t="shared" si="41"/>
        <v>75.012821675142476</v>
      </c>
      <c r="ES99" s="89">
        <f>(COS((90-(ATAN(1/(1/TAN((90-ABS($GE$6-'C'!$F167))*(ATAN(1)*4/180))+2))*(180/(ATAN(1)*4))))*((ATAN(1)*4)/180))-SIN($GE$6*((ATAN(1)*4)/180))*SIN('C'!$F167*((ATAN(1)*4)/180)))/COS($GE$6*((ATAN(1)*4)/180))/COS('C'!$F167*((ATAN(1)*4)/180))</f>
        <v>0.25860288331075715</v>
      </c>
      <c r="ET99" s="89">
        <f t="shared" si="42"/>
        <v>56.460693695575166</v>
      </c>
      <c r="EU99" s="89">
        <f>(COS((90-(ATAN(1/(1/TAN((90-ABS($GE$6-'C'!$F167))*(ATAN(1)*4/180))+1))*(180/(ATAN(1)*4))))*((ATAN(1)*4)/180))-SIN($GE$6*((ATAN(1)*4)/180))*SIN('C'!$F167*((ATAN(1)*4)/180)))/COS($GE$6*((ATAN(1)*4)/180))/COS('C'!$F167*((ATAN(1)*4)/180))</f>
        <v>0.55250892143321151</v>
      </c>
      <c r="EV99" s="89">
        <f t="shared" si="43"/>
        <v>0.50869907407407411</v>
      </c>
      <c r="EW99" s="89">
        <f t="shared" si="44"/>
        <v>104.40220371036081</v>
      </c>
      <c r="EX99" s="89">
        <f>(COS((90-1.4)*((ATAN(1)*4)/180))-SIN($GE$6*((ATAN(1)*4)/180))*SIN('C'!$F167*((ATAN(1)*4)/180)))/COS($GE$6*((ATAN(1)*4)/180))/COS('C'!$F167*((ATAN(1)*4)/180))</f>
        <v>-0.24872714062794979</v>
      </c>
      <c r="EY99" s="89">
        <f t="shared" si="45"/>
        <v>107.44226363091127</v>
      </c>
      <c r="EZ99" s="89">
        <f>(COS((90+0.833+اندراج!$A$2)*((ATAN(1)*4)/180))-SIN($GE$6*((ATAN(1)*4)/180))*SIN('C'!$F167*((ATAN(1)*4)/180)))/COS($GE$6*((ATAN(1)*4)/180))/COS('C'!$F167*((ATAN(1)*4)/180))</f>
        <v>-0.29974459620785837</v>
      </c>
      <c r="FA99" s="89">
        <f t="shared" si="46"/>
        <v>123.56601350643533</v>
      </c>
      <c r="FB99" s="89">
        <f>(COS((90+12)*((ATAN(1)*4)/180))-SIN($GE$6*((ATAN(1)*4)/180))*SIN('C'!$F167*((ATAN(1)*4)/180)))/COS($GE$6*((ATAN(1)*4)/180))/COS('C'!$F167*((ATAN(1)*4)/180))</f>
        <v>-0.55289738284664203</v>
      </c>
      <c r="FC99" s="89">
        <f t="shared" si="47"/>
        <v>128.2827073052442</v>
      </c>
      <c r="FD99" s="89">
        <f>(COS((90+15)*((ATAN(1)*4)/180))-SIN($GE$6*((ATAN(1)*4)/180))*SIN('C'!$F167*((ATAN(1)*4)/180)))/COS($GE$6*((ATAN(1)*4)/180))/COS('C'!$F167*((ATAN(1)*4)/180))</f>
        <v>-0.61954214671377261</v>
      </c>
      <c r="FE99" s="89">
        <f t="shared" si="48"/>
        <v>133.25591660579406</v>
      </c>
      <c r="FF99" s="89">
        <f>(COS((90+18)*((ATAN(1)*4)/180))-SIN($GE$6*((ATAN(1)*4)/180))*SIN('C'!$F167*((ATAN(1)*4)/180)))/COS($GE$6*((ATAN(1)*4)/180))/COS('C'!$F167*((ATAN(1)*4)/180))</f>
        <v>-0.68525820135612681</v>
      </c>
      <c r="FG99" s="89">
        <f>('C'!E167+$GF$6/15+$EQ$4)</f>
        <v>12.158777777777779</v>
      </c>
      <c r="FH99" s="89">
        <f t="shared" si="49"/>
        <v>0.14819155378172913</v>
      </c>
      <c r="FI99" s="89"/>
      <c r="FJ99" s="89"/>
      <c r="FK99" s="89">
        <f>EQ99-'برائے طلباء'!CK7</f>
        <v>0.66860605621307045</v>
      </c>
      <c r="FL99" s="89">
        <v>6</v>
      </c>
      <c r="FM99" s="89">
        <f t="shared" si="50"/>
        <v>0.7895466899436695</v>
      </c>
      <c r="FN99" s="89">
        <f t="shared" si="51"/>
        <v>72.404658035341413</v>
      </c>
      <c r="FO99" s="89">
        <f>(COS((90-(ATAN(1/(1/TAN((90-ABS($GE$6-'C'!$F136))*(ATAN(1)*4/180))+2))*(180/(ATAN(1)*4))))*((ATAN(1)*4)/180))-SIN($GE$6*((ATAN(1)*4)/180))*SIN('C'!$F136*((ATAN(1)*4)/180)))/COS($GE$6*((ATAN(1)*4)/180))/COS('C'!$F136*((ATAN(1)*4)/180))</f>
        <v>0.30229239720549866</v>
      </c>
      <c r="FP99" s="89">
        <f t="shared" si="52"/>
        <v>55.856427598233488</v>
      </c>
      <c r="FQ99" s="89">
        <f>(COS((90-(ATAN(1/(1/TAN((90-ABS($GE$6-'C'!$F136))*(ATAN(1)*4/180))+1))*(180/(ATAN(1)*4))))*((ATAN(1)*4)/180))-SIN($GE$6*((ATAN(1)*4)/180))*SIN('C'!$F136*((ATAN(1)*4)/180)))/COS($GE$6*((ATAN(1)*4)/180))/COS('C'!$F136*((ATAN(1)*4)/180))</f>
        <v>0.56126855725954072</v>
      </c>
      <c r="FR99" s="89">
        <f t="shared" si="53"/>
        <v>0.50774074074074083</v>
      </c>
      <c r="FS99" s="89">
        <f t="shared" si="54"/>
        <v>99.340042960605473</v>
      </c>
      <c r="FT99" s="89">
        <f>(COS((90-1.4)*((ATAN(1)*4)/180))-SIN($GE$6*((ATAN(1)*4)/180))*SIN('C'!$F136*((ATAN(1)*4)/180)))/COS($GE$6*((ATAN(1)*4)/180))/COS('C'!$F136*((ATAN(1)*4)/180))</f>
        <v>-0.16229347678882183</v>
      </c>
      <c r="FU99" s="89">
        <f t="shared" si="55"/>
        <v>102.20014171305432</v>
      </c>
      <c r="FV99" s="89">
        <f>(COS((90+0.833+اندراج!$A$2)*((ATAN(1)*4)/180))-SIN($GE$6*((ATAN(1)*4)/180))*SIN('C'!$F136*((ATAN(1)*4)/180)))/COS($GE$6*((ATAN(1)*4)/180))/COS('C'!$F136*((ATAN(1)*4)/180))</f>
        <v>-0.21132721395552331</v>
      </c>
      <c r="FW99" s="89">
        <f t="shared" si="56"/>
        <v>0.1667840114422843</v>
      </c>
      <c r="FX99" s="89">
        <f t="shared" si="57"/>
        <v>117.04155664842462</v>
      </c>
      <c r="FY99" s="89">
        <f>(COS((90+12)*((ATAN(1)*4)/180))-SIN($GE$6*((ATAN(1)*4)/180))*SIN('C'!$F136*((ATAN(1)*4)/180)))/COS($GE$6*((ATAN(1)*4)/180))/COS('C'!$F136*((ATAN(1)*4)/180))</f>
        <v>-0.45463662760555645</v>
      </c>
      <c r="FZ99" s="89">
        <f t="shared" si="58"/>
        <v>121.24442254744434</v>
      </c>
      <c r="GA99" s="89">
        <f>(COS((90+15)*((ATAN(1)*4)/180))-SIN($GE$6*((ATAN(1)*4)/180))*SIN('C'!$F136*((ATAN(1)*4)/180)))/COS($GE$6*((ATAN(1)*4)/180))/COS('C'!$F136*((ATAN(1)*4)/180))</f>
        <v>-0.51869003438275929</v>
      </c>
      <c r="GB99" s="89">
        <f t="shared" si="59"/>
        <v>125.58082664800625</v>
      </c>
      <c r="GC99" s="89">
        <f>(COS((90+18)*((ATAN(1)*4)/180))-SIN($GE$6*((ATAN(1)*4)/180))*SIN('C'!$F136*((ATAN(1)*4)/180)))/COS($GE$6*((ATAN(1)*4)/180))/COS('C'!$F136*((ATAN(1)*4)/180))</f>
        <v>-0.5818508430577175</v>
      </c>
      <c r="GD99" s="89">
        <f>'C'!$E136+$GF$6/15+$EQ$4</f>
        <v>12.135777777777779</v>
      </c>
      <c r="GE99" s="89"/>
      <c r="GF99" s="89"/>
      <c r="GG99" s="89">
        <f>FM99-'برائے طلباء'!CX7</f>
        <v>0.6206793451680519</v>
      </c>
      <c r="GH99" s="89"/>
      <c r="GI99" s="89"/>
    </row>
    <row r="100" spans="1:191" ht="28.5" customHeight="1" x14ac:dyDescent="0.2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  <c r="CK100" s="89"/>
      <c r="CL100" s="89"/>
      <c r="CM100" s="89"/>
      <c r="CN100" s="89"/>
      <c r="CO100" s="89"/>
      <c r="CP100" s="89"/>
      <c r="CQ100" s="89"/>
      <c r="CR100" s="89"/>
      <c r="CS100" s="89"/>
      <c r="CT100" s="89"/>
      <c r="CU100" s="89"/>
      <c r="CV100" s="89"/>
      <c r="CW100" s="89"/>
      <c r="CX100" s="89"/>
      <c r="CY100" s="89"/>
      <c r="CZ100" s="89"/>
      <c r="DA100" s="89"/>
      <c r="DB100" s="89"/>
      <c r="DC100" s="89"/>
      <c r="DD100" s="89"/>
      <c r="DE100" s="89"/>
      <c r="DF100" s="89"/>
      <c r="DG100" s="89"/>
      <c r="DH100" s="89"/>
      <c r="DI100" s="89"/>
      <c r="DJ100" s="89"/>
      <c r="DK100" s="89"/>
      <c r="DL100" s="89"/>
      <c r="DM100" s="89"/>
      <c r="DN100" s="89"/>
      <c r="DO100" s="89"/>
      <c r="DP100" s="89"/>
      <c r="DQ100" s="89"/>
      <c r="DR100" s="89"/>
      <c r="DS100" s="89"/>
      <c r="DT100" s="89"/>
      <c r="DU100" s="89"/>
      <c r="DV100" s="89"/>
      <c r="DW100" s="89"/>
      <c r="DX100" s="89"/>
      <c r="DY100" s="89"/>
      <c r="DZ100" s="89"/>
      <c r="EA100" s="89"/>
      <c r="EB100" s="89"/>
      <c r="EC100" s="89"/>
      <c r="ED100" s="89"/>
      <c r="EE100" s="89"/>
      <c r="EF100" s="89"/>
      <c r="EG100" s="89"/>
      <c r="EH100" s="89"/>
      <c r="EI100" s="89"/>
      <c r="EJ100" s="89"/>
      <c r="EK100" s="89"/>
      <c r="EL100" s="89"/>
      <c r="EM100" s="89"/>
      <c r="EN100" s="89"/>
      <c r="EO100" s="89">
        <v>5</v>
      </c>
      <c r="EP100" s="89"/>
      <c r="EQ100" s="89">
        <f t="shared" si="40"/>
        <v>0.80546630968551691</v>
      </c>
      <c r="ER100" s="89">
        <f t="shared" si="41"/>
        <v>75.056951973839986</v>
      </c>
      <c r="ES100" s="89">
        <f>(COS((90-(ATAN(1/(1/TAN((90-ABS($GE$6-'C'!$F168))*(ATAN(1)*4/180))+2))*(180/(ATAN(1)*4))))*((ATAN(1)*4)/180))-SIN($GE$6*((ATAN(1)*4)/180))*SIN('C'!$F168*((ATAN(1)*4)/180)))/COS($GE$6*((ATAN(1)*4)/180))/COS('C'!$F168*((ATAN(1)*4)/180))</f>
        <v>0.25785878765072817</v>
      </c>
      <c r="ET100" s="89">
        <f t="shared" si="42"/>
        <v>56.464487263011613</v>
      </c>
      <c r="EU100" s="89">
        <f>(COS((90-(ATAN(1/(1/TAN((90-ABS($GE$6-'C'!$F168))*(ATAN(1)*4/180))+1))*(180/(ATAN(1)*4))))*((ATAN(1)*4)/180))-SIN($GE$6*((ATAN(1)*4)/180))*SIN('C'!$F168*((ATAN(1)*4)/180)))/COS($GE$6*((ATAN(1)*4)/180))/COS('C'!$F168*((ATAN(1)*4)/180))</f>
        <v>0.55245373352297933</v>
      </c>
      <c r="EV100" s="89">
        <f t="shared" si="43"/>
        <v>0.50882407407407415</v>
      </c>
      <c r="EW100" s="89">
        <f t="shared" si="44"/>
        <v>104.49710906006921</v>
      </c>
      <c r="EX100" s="89">
        <f>(COS((90-1.4)*((ATAN(1)*4)/180))-SIN($GE$6*((ATAN(1)*4)/180))*SIN('C'!$F168*((ATAN(1)*4)/180)))/COS($GE$6*((ATAN(1)*4)/180))/COS('C'!$F168*((ATAN(1)*4)/180))</f>
        <v>-0.25033115447152099</v>
      </c>
      <c r="EY100" s="89">
        <f t="shared" si="45"/>
        <v>107.54120482011942</v>
      </c>
      <c r="EZ100" s="89">
        <f>(COS((90+0.833+اندراج!$A$2)*((ATAN(1)*4)/180))-SIN($GE$6*((ATAN(1)*4)/180))*SIN('C'!$F168*((ATAN(1)*4)/180)))/COS($GE$6*((ATAN(1)*4)/180))/COS('C'!$F168*((ATAN(1)*4)/180))</f>
        <v>-0.30139159655533543</v>
      </c>
      <c r="FA100" s="89">
        <f t="shared" si="46"/>
        <v>123.69402640028989</v>
      </c>
      <c r="FB100" s="89">
        <f>(COS((90+12)*((ATAN(1)*4)/180))-SIN($GE$6*((ATAN(1)*4)/180))*SIN('C'!$F168*((ATAN(1)*4)/180)))/COS($GE$6*((ATAN(1)*4)/180))/COS('C'!$F168*((ATAN(1)*4)/180))</f>
        <v>-0.55475768574180429</v>
      </c>
      <c r="FC100" s="89">
        <f t="shared" si="47"/>
        <v>128.4227278350242</v>
      </c>
      <c r="FD100" s="89">
        <f>(COS((90+15)*((ATAN(1)*4)/180))-SIN($GE$6*((ATAN(1)*4)/180))*SIN('C'!$F168*((ATAN(1)*4)/180)))/COS($GE$6*((ATAN(1)*4)/180))/COS('C'!$F168*((ATAN(1)*4)/180))</f>
        <v>-0.62145860343647719</v>
      </c>
      <c r="FE100" s="89">
        <f t="shared" si="48"/>
        <v>133.41123968580789</v>
      </c>
      <c r="FF100" s="89">
        <f>(COS((90+18)*((ATAN(1)*4)/180))-SIN($GE$6*((ATAN(1)*4)/180))*SIN('C'!$F168*((ATAN(1)*4)/180)))/COS($GE$6*((ATAN(1)*4)/180))/COS('C'!$F168*((ATAN(1)*4)/180))</f>
        <v>-0.68723002939061939</v>
      </c>
      <c r="FG100" s="89">
        <f>('C'!E168+$GF$6/15+$EQ$4)</f>
        <v>12.161777777777779</v>
      </c>
      <c r="FH100" s="89">
        <f t="shared" si="49"/>
        <v>0.14792760786567352</v>
      </c>
      <c r="FI100" s="89"/>
      <c r="FJ100" s="89"/>
      <c r="FK100" s="89">
        <f>EQ100-'برائے طلباء'!CK8</f>
        <v>0.66931234584979804</v>
      </c>
      <c r="FL100" s="89">
        <v>6</v>
      </c>
      <c r="FM100" s="89">
        <f t="shared" si="50"/>
        <v>0.79011801730888986</v>
      </c>
      <c r="FN100" s="89">
        <f t="shared" si="51"/>
        <v>72.525398237539136</v>
      </c>
      <c r="FO100" s="89">
        <f>(COS((90-(ATAN(1/(1/TAN((90-ABS($GE$6-'C'!$F137))*(ATAN(1)*4/180))+2))*(180/(ATAN(1)*4))))*((ATAN(1)*4)/180))-SIN($GE$6*((ATAN(1)*4)/180))*SIN('C'!$F137*((ATAN(1)*4)/180)))/COS($GE$6*((ATAN(1)*4)/180))/COS('C'!$F137*((ATAN(1)*4)/180))</f>
        <v>0.30028300358742832</v>
      </c>
      <c r="FP100" s="89">
        <f t="shared" si="52"/>
        <v>55.898268423571011</v>
      </c>
      <c r="FQ100" s="89">
        <f>(COS((90-(ATAN(1/(1/TAN((90-ABS($GE$6-'C'!$F137))*(ATAN(1)*4/180))+1))*(180/(ATAN(1)*4))))*((ATAN(1)*4)/180))-SIN($GE$6*((ATAN(1)*4)/180))*SIN('C'!$F137*((ATAN(1)*4)/180)))/COS($GE$6*((ATAN(1)*4)/180))/COS('C'!$F137*((ATAN(1)*4)/180))</f>
        <v>0.56066401970644986</v>
      </c>
      <c r="FR100" s="89">
        <f t="shared" si="53"/>
        <v>0.50769907407407411</v>
      </c>
      <c r="FS100" s="89">
        <f t="shared" si="54"/>
        <v>99.554492001800654</v>
      </c>
      <c r="FT100" s="89">
        <f>(COS((90-1.4)*((ATAN(1)*4)/180))-SIN($GE$6*((ATAN(1)*4)/180))*SIN('C'!$F137*((ATAN(1)*4)/180)))/COS($GE$6*((ATAN(1)*4)/180))/COS('C'!$F137*((ATAN(1)*4)/180))</f>
        <v>-0.16598555263962672</v>
      </c>
      <c r="FU100" s="89">
        <f t="shared" si="55"/>
        <v>102.42081956453369</v>
      </c>
      <c r="FV100" s="89">
        <f>(COS((90+0.833+اندراج!$A$2)*((ATAN(1)*4)/180))-SIN($GE$6*((ATAN(1)*4)/180))*SIN('C'!$F137*((ATAN(1)*4)/180)))/COS($GE$6*((ATAN(1)*4)/180))/COS('C'!$F137*((ATAN(1)*4)/180))</f>
        <v>-0.21509020633956213</v>
      </c>
      <c r="FW100" s="89">
        <f t="shared" si="56"/>
        <v>0.16595791981087704</v>
      </c>
      <c r="FX100" s="89">
        <f t="shared" si="57"/>
        <v>117.30657426092812</v>
      </c>
      <c r="FY100" s="89">
        <f>(COS((90+12)*((ATAN(1)*4)/180))-SIN($GE$6*((ATAN(1)*4)/180))*SIN('C'!$F137*((ATAN(1)*4)/180)))/COS($GE$6*((ATAN(1)*4)/180))/COS('C'!$F137*((ATAN(1)*4)/180))</f>
        <v>-0.4587515136268388</v>
      </c>
      <c r="FZ100" s="89">
        <f t="shared" si="58"/>
        <v>121.52681553475094</v>
      </c>
      <c r="GA100" s="89">
        <f>(COS((90+15)*((ATAN(1)*4)/180))-SIN($GE$6*((ATAN(1)*4)/180))*SIN('C'!$F137*((ATAN(1)*4)/180)))/COS($GE$6*((ATAN(1)*4)/180))/COS('C'!$F137*((ATAN(1)*4)/180))</f>
        <v>-0.52289755959111861</v>
      </c>
      <c r="GB100" s="89">
        <f t="shared" si="59"/>
        <v>125.88425380091492</v>
      </c>
      <c r="GC100" s="89">
        <f>(COS((90+18)*((ATAN(1)*4)/180))-SIN($GE$6*((ATAN(1)*4)/180))*SIN('C'!$F137*((ATAN(1)*4)/180)))/COS($GE$6*((ATAN(1)*4)/180))/COS('C'!$F137*((ATAN(1)*4)/180))</f>
        <v>-0.58614971650600911</v>
      </c>
      <c r="GD100" s="89">
        <f>'C'!$E137+$GF$6/15+$EQ$4</f>
        <v>12.134777777777778</v>
      </c>
      <c r="GE100" s="89"/>
      <c r="GF100" s="89"/>
      <c r="GG100" s="89">
        <f>FM100-'برائے طلباء'!CX8</f>
        <v>0.6220767641646795</v>
      </c>
      <c r="GH100" s="89"/>
      <c r="GI100" s="89"/>
    </row>
    <row r="101" spans="1:191" ht="28.5" customHeight="1" x14ac:dyDescent="0.2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  <c r="CK101" s="89"/>
      <c r="CL101" s="89"/>
      <c r="CM101" s="89"/>
      <c r="CN101" s="89"/>
      <c r="CO101" s="89"/>
      <c r="CP101" s="89"/>
      <c r="CQ101" s="89"/>
      <c r="CR101" s="89"/>
      <c r="CS101" s="89"/>
      <c r="CT101" s="89"/>
      <c r="CU101" s="89"/>
      <c r="CV101" s="89"/>
      <c r="CW101" s="89"/>
      <c r="CX101" s="89"/>
      <c r="CY101" s="89"/>
      <c r="CZ101" s="89"/>
      <c r="DA101" s="89"/>
      <c r="DB101" s="89"/>
      <c r="DC101" s="89"/>
      <c r="DD101" s="89"/>
      <c r="DE101" s="89"/>
      <c r="DF101" s="89"/>
      <c r="DG101" s="89"/>
      <c r="DH101" s="89"/>
      <c r="DI101" s="89"/>
      <c r="DJ101" s="89"/>
      <c r="DK101" s="89"/>
      <c r="DL101" s="89"/>
      <c r="DM101" s="89"/>
      <c r="DN101" s="89"/>
      <c r="DO101" s="89"/>
      <c r="DP101" s="89"/>
      <c r="DQ101" s="89"/>
      <c r="DR101" s="89"/>
      <c r="DS101" s="89"/>
      <c r="DT101" s="89"/>
      <c r="DU101" s="89"/>
      <c r="DV101" s="89"/>
      <c r="DW101" s="89"/>
      <c r="DX101" s="89"/>
      <c r="DY101" s="89"/>
      <c r="DZ101" s="89"/>
      <c r="EA101" s="89"/>
      <c r="EB101" s="89"/>
      <c r="EC101" s="89"/>
      <c r="ED101" s="89"/>
      <c r="EE101" s="89"/>
      <c r="EF101" s="89"/>
      <c r="EG101" s="89"/>
      <c r="EH101" s="89"/>
      <c r="EI101" s="89"/>
      <c r="EJ101" s="89"/>
      <c r="EK101" s="89"/>
      <c r="EL101" s="89"/>
      <c r="EM101" s="89"/>
      <c r="EN101" s="89"/>
      <c r="EO101" s="89">
        <v>5</v>
      </c>
      <c r="EP101" s="89"/>
      <c r="EQ101" s="89">
        <f t="shared" si="40"/>
        <v>0.80585027617553318</v>
      </c>
      <c r="ER101" s="89">
        <f t="shared" si="41"/>
        <v>75.09836624565061</v>
      </c>
      <c r="ES101" s="89">
        <f>(COS((90-(ATAN(1/(1/TAN((90-ABS($GE$6-'C'!$F169))*(ATAN(1)*4/180))+2))*(180/(ATAN(1)*4))))*((ATAN(1)*4)/180))-SIN($GE$6*((ATAN(1)*4)/180))*SIN('C'!$F169*((ATAN(1)*4)/180)))/COS($GE$6*((ATAN(1)*4)/180))/COS('C'!$F169*((ATAN(1)*4)/180))</f>
        <v>0.25716034867705057</v>
      </c>
      <c r="ET101" s="89">
        <f t="shared" si="42"/>
        <v>56.467812559878787</v>
      </c>
      <c r="EU101" s="89">
        <f>(COS((90-(ATAN(1/(1/TAN((90-ABS($GE$6-'C'!$F169))*(ATAN(1)*4/180))+1))*(180/(ATAN(1)*4))))*((ATAN(1)*4)/180))-SIN($GE$6*((ATAN(1)*4)/180))*SIN('C'!$F169*((ATAN(1)*4)/180)))/COS($GE$6*((ATAN(1)*4)/180))/COS('C'!$F169*((ATAN(1)*4)/180))</f>
        <v>0.55240535590892237</v>
      </c>
      <c r="EV101" s="89">
        <f t="shared" si="43"/>
        <v>0.50894907407407419</v>
      </c>
      <c r="EW101" s="89">
        <f t="shared" si="44"/>
        <v>104.58651259872222</v>
      </c>
      <c r="EX101" s="89">
        <f>(COS((90-1.4)*((ATAN(1)*4)/180))-SIN($GE$6*((ATAN(1)*4)/180))*SIN('C'!$F169*((ATAN(1)*4)/180)))/COS($GE$6*((ATAN(1)*4)/180))/COS('C'!$F169*((ATAN(1)*4)/180))</f>
        <v>-0.25184155294848415</v>
      </c>
      <c r="EY101" s="89">
        <f t="shared" si="45"/>
        <v>107.63443275652524</v>
      </c>
      <c r="EZ101" s="89">
        <f>(COS((90+0.833+اندراج!$A$2)*((ATAN(1)*4)/180))-SIN($GE$6*((ATAN(1)*4)/180))*SIN('C'!$F169*((ATAN(1)*4)/180)))/COS($GE$6*((ATAN(1)*4)/180))/COS('C'!$F169*((ATAN(1)*4)/180))</f>
        <v>-0.30294267031706568</v>
      </c>
      <c r="FA101" s="89">
        <f t="shared" si="46"/>
        <v>123.81482386827491</v>
      </c>
      <c r="FB101" s="89">
        <f>(COS((90+12)*((ATAN(1)*4)/180))-SIN($GE$6*((ATAN(1)*4)/180))*SIN('C'!$F169*((ATAN(1)*4)/180)))/COS($GE$6*((ATAN(1)*4)/180))/COS('C'!$F169*((ATAN(1)*4)/180))</f>
        <v>-0.55651059359284905</v>
      </c>
      <c r="FC101" s="89">
        <f t="shared" si="47"/>
        <v>128.55493012726993</v>
      </c>
      <c r="FD101" s="89">
        <f>(COS((90+15)*((ATAN(1)*4)/180))-SIN($GE$6*((ATAN(1)*4)/180))*SIN('C'!$F169*((ATAN(1)*4)/180)))/COS($GE$6*((ATAN(1)*4)/180))/COS('C'!$F169*((ATAN(1)*4)/180))</f>
        <v>-0.62326464593952902</v>
      </c>
      <c r="FE101" s="89">
        <f t="shared" si="48"/>
        <v>133.55799630782684</v>
      </c>
      <c r="FF101" s="89">
        <f>(COS((90+18)*((ATAN(1)*4)/180))-SIN($GE$6*((ATAN(1)*4)/180))*SIN('C'!$F169*((ATAN(1)*4)/180)))/COS($GE$6*((ATAN(1)*4)/180))/COS('C'!$F169*((ATAN(1)*4)/180))</f>
        <v>-0.68908846610278984</v>
      </c>
      <c r="FG101" s="89">
        <f>('C'!E169+$GF$6/15+$EQ$4)</f>
        <v>12.164777777777779</v>
      </c>
      <c r="FH101" s="89">
        <f t="shared" si="49"/>
        <v>0.14768537927610212</v>
      </c>
      <c r="FI101" s="89"/>
      <c r="FJ101" s="89"/>
      <c r="FK101" s="89">
        <f>EQ101-'برائے طلباء'!CK9</f>
        <v>0.66997896962320025</v>
      </c>
      <c r="FL101" s="89">
        <v>6</v>
      </c>
      <c r="FM101" s="89">
        <f t="shared" si="50"/>
        <v>0.7906394382151759</v>
      </c>
      <c r="FN101" s="89">
        <f t="shared" si="51"/>
        <v>72.643555161024096</v>
      </c>
      <c r="FO101" s="89">
        <f>(COS((90-(ATAN(1/(1/TAN((90-ABS($GE$6-'C'!$F138))*(ATAN(1)*4/180))+2))*(180/(ATAN(1)*4))))*((ATAN(1)*4)/180))-SIN($GE$6*((ATAN(1)*4)/180))*SIN('C'!$F138*((ATAN(1)*4)/180)))/COS($GE$6*((ATAN(1)*4)/180))/COS('C'!$F138*((ATAN(1)*4)/180))</f>
        <v>0.29831531058701172</v>
      </c>
      <c r="FP101" s="89">
        <f t="shared" si="52"/>
        <v>55.938104290373701</v>
      </c>
      <c r="FQ101" s="89">
        <f>(COS((90-(ATAN(1/(1/TAN((90-ABS($GE$6-'C'!$F138))*(ATAN(1)*4/180))+1))*(180/(ATAN(1)*4))))*((ATAN(1)*4)/180))-SIN($GE$6*((ATAN(1)*4)/180))*SIN('C'!$F138*((ATAN(1)*4)/180)))/COS($GE$6*((ATAN(1)*4)/180))/COS('C'!$F138*((ATAN(1)*4)/180))</f>
        <v>0.56008817296733471</v>
      </c>
      <c r="FR101" s="89">
        <f t="shared" si="53"/>
        <v>0.50761574074074078</v>
      </c>
      <c r="FS101" s="89">
        <f t="shared" si="54"/>
        <v>99.76594170624675</v>
      </c>
      <c r="FT101" s="89">
        <f>(COS((90-1.4)*((ATAN(1)*4)/180))-SIN($GE$6*((ATAN(1)*4)/180))*SIN('C'!$F138*((ATAN(1)*4)/180)))/COS($GE$6*((ATAN(1)*4)/180))/COS('C'!$F138*((ATAN(1)*4)/180))</f>
        <v>-0.16962371373909607</v>
      </c>
      <c r="FU101" s="89">
        <f t="shared" si="55"/>
        <v>102.63853109079666</v>
      </c>
      <c r="FV101" s="89">
        <f>(COS((90+0.833+اندراج!$A$2)*((ATAN(1)*4)/180))-SIN($GE$6*((ATAN(1)*4)/180))*SIN('C'!$F138*((ATAN(1)*4)/180)))/COS($GE$6*((ATAN(1)*4)/180))/COS('C'!$F138*((ATAN(1)*4)/180))</f>
        <v>-0.21879949057566134</v>
      </c>
      <c r="FW101" s="89">
        <f t="shared" si="56"/>
        <v>0.16509759859720077</v>
      </c>
      <c r="FX101" s="89">
        <f t="shared" si="57"/>
        <v>117.56882106719867</v>
      </c>
      <c r="FY101" s="89">
        <f>(COS((90+12)*((ATAN(1)*4)/180))-SIN($GE$6*((ATAN(1)*4)/180))*SIN('C'!$F138*((ATAN(1)*4)/180)))/COS($GE$6*((ATAN(1)*4)/180))/COS('C'!$F138*((ATAN(1)*4)/180))</f>
        <v>-0.46281371668312782</v>
      </c>
      <c r="FZ101" s="89">
        <f t="shared" si="58"/>
        <v>121.80653117167441</v>
      </c>
      <c r="GA101" s="89">
        <f>(COS((90+15)*((ATAN(1)*4)/180))-SIN($GE$6*((ATAN(1)*4)/180))*SIN('C'!$F138*((ATAN(1)*4)/180)))/COS($GE$6*((ATAN(1)*4)/180))/COS('C'!$F138*((ATAN(1)*4)/180))</f>
        <v>-0.52705267172317982</v>
      </c>
      <c r="GB101" s="89">
        <f t="shared" si="59"/>
        <v>126.18514604728715</v>
      </c>
      <c r="GC101" s="89">
        <f>(COS((90+18)*((ATAN(1)*4)/180))-SIN($GE$6*((ATAN(1)*4)/180))*SIN('C'!$F138*((ATAN(1)*4)/180)))/COS($GE$6*((ATAN(1)*4)/180))/COS('C'!$F138*((ATAN(1)*4)/180))</f>
        <v>-0.59039644300574057</v>
      </c>
      <c r="GD101" s="89">
        <f>'C'!$E138+$GF$6/15+$EQ$4</f>
        <v>12.132777777777779</v>
      </c>
      <c r="GE101" s="89"/>
      <c r="GF101" s="89"/>
      <c r="GG101" s="89">
        <f>FM101-'برائے طلباء'!CX9</f>
        <v>0.62345850628464183</v>
      </c>
      <c r="GH101" s="89"/>
      <c r="GI101" s="89"/>
    </row>
    <row r="102" spans="1:191" ht="28.5" customHeight="1" x14ac:dyDescent="0.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  <c r="CK102" s="89"/>
      <c r="CL102" s="89"/>
      <c r="CM102" s="89"/>
      <c r="CN102" s="89"/>
      <c r="CO102" s="89"/>
      <c r="CP102" s="89"/>
      <c r="CQ102" s="89"/>
      <c r="CR102" s="89"/>
      <c r="CS102" s="89"/>
      <c r="CT102" s="89"/>
      <c r="CU102" s="89"/>
      <c r="CV102" s="89"/>
      <c r="CW102" s="89"/>
      <c r="CX102" s="89"/>
      <c r="CY102" s="89"/>
      <c r="CZ102" s="89"/>
      <c r="DA102" s="89"/>
      <c r="DB102" s="89"/>
      <c r="DC102" s="89"/>
      <c r="DD102" s="89"/>
      <c r="DE102" s="89"/>
      <c r="DF102" s="89"/>
      <c r="DG102" s="89"/>
      <c r="DH102" s="89"/>
      <c r="DI102" s="89"/>
      <c r="DJ102" s="89"/>
      <c r="DK102" s="89"/>
      <c r="DL102" s="89"/>
      <c r="DM102" s="89"/>
      <c r="DN102" s="89"/>
      <c r="DO102" s="89"/>
      <c r="DP102" s="89"/>
      <c r="DQ102" s="89"/>
      <c r="DR102" s="89"/>
      <c r="DS102" s="89"/>
      <c r="DT102" s="89"/>
      <c r="DU102" s="89"/>
      <c r="DV102" s="89"/>
      <c r="DW102" s="89"/>
      <c r="DX102" s="89"/>
      <c r="DY102" s="89"/>
      <c r="DZ102" s="89"/>
      <c r="EA102" s="89"/>
      <c r="EB102" s="89"/>
      <c r="EC102" s="89"/>
      <c r="ED102" s="89"/>
      <c r="EE102" s="89"/>
      <c r="EF102" s="89"/>
      <c r="EG102" s="89"/>
      <c r="EH102" s="89"/>
      <c r="EI102" s="89"/>
      <c r="EJ102" s="89"/>
      <c r="EK102" s="89"/>
      <c r="EL102" s="89"/>
      <c r="EM102" s="89"/>
      <c r="EN102" s="89"/>
      <c r="EO102" s="89">
        <v>5</v>
      </c>
      <c r="EP102" s="89"/>
      <c r="EQ102" s="89">
        <f t="shared" si="40"/>
        <v>0.80622063212751627</v>
      </c>
      <c r="ER102" s="89">
        <f t="shared" si="41"/>
        <v>75.1374539870056</v>
      </c>
      <c r="ES102" s="89">
        <f>(COS((90-(ATAN(1/(1/TAN((90-ABS($GE$6-'C'!$F170))*(ATAN(1)*4/180))+2))*(180/(ATAN(1)*4))))*((ATAN(1)*4)/180))-SIN($GE$6*((ATAN(1)*4)/180))*SIN('C'!$F170*((ATAN(1)*4)/180)))/COS($GE$6*((ATAN(1)*4)/180))/COS('C'!$F170*((ATAN(1)*4)/180))</f>
        <v>0.25650102267173264</v>
      </c>
      <c r="ET102" s="89">
        <f t="shared" si="42"/>
        <v>56.470740474729837</v>
      </c>
      <c r="EU102" s="89">
        <f>(COS((90-(ATAN(1/(1/TAN((90-ABS($GE$6-'C'!$F170))*(ATAN(1)*4/180))+1))*(180/(ATAN(1)*4))))*((ATAN(1)*4)/180))-SIN($GE$6*((ATAN(1)*4)/180))*SIN('C'!$F170*((ATAN(1)*4)/180)))/COS($GE$6*((ATAN(1)*4)/180))/COS('C'!$F170*((ATAN(1)*4)/180))</f>
        <v>0.55236275801082646</v>
      </c>
      <c r="EV102" s="89">
        <f t="shared" si="43"/>
        <v>0.50907407407407412</v>
      </c>
      <c r="EW102" s="89">
        <f t="shared" si="44"/>
        <v>104.67119800586988</v>
      </c>
      <c r="EX102" s="89">
        <f>(COS((90-1.4)*((ATAN(1)*4)/180))-SIN($GE$6*((ATAN(1)*4)/180))*SIN('C'!$F170*((ATAN(1)*4)/180)))/COS($GE$6*((ATAN(1)*4)/180))/COS('C'!$F170*((ATAN(1)*4)/180))</f>
        <v>-0.2532716770758599</v>
      </c>
      <c r="EY102" s="89">
        <f t="shared" si="45"/>
        <v>107.72276089923916</v>
      </c>
      <c r="EZ102" s="89">
        <f>(COS((90+0.833+اندراج!$A$2)*((ATAN(1)*4)/180))-SIN($GE$6*((ATAN(1)*4)/180))*SIN('C'!$F170*((ATAN(1)*4)/180)))/COS($GE$6*((ATAN(1)*4)/180))/COS('C'!$F170*((ATAN(1)*4)/180))</f>
        <v>-0.30441148420711089</v>
      </c>
      <c r="FA102" s="89">
        <f t="shared" si="46"/>
        <v>123.92943122389511</v>
      </c>
      <c r="FB102" s="89">
        <f>(COS((90+12)*((ATAN(1)*4)/180))-SIN($GE$6*((ATAN(1)*4)/180))*SIN('C'!$F170*((ATAN(1)*4)/180)))/COS($GE$6*((ATAN(1)*4)/180))/COS('C'!$F170*((ATAN(1)*4)/180))</f>
        <v>-0.55817138924919063</v>
      </c>
      <c r="FC102" s="89">
        <f t="shared" si="47"/>
        <v>128.68042465714791</v>
      </c>
      <c r="FD102" s="89">
        <f>(COS((90+15)*((ATAN(1)*4)/180))-SIN($GE$6*((ATAN(1)*4)/180))*SIN('C'!$F170*((ATAN(1)*4)/180)))/COS($GE$6*((ATAN(1)*4)/180))/COS('C'!$F170*((ATAN(1)*4)/180))</f>
        <v>-0.62497598253461173</v>
      </c>
      <c r="FE102" s="89">
        <f t="shared" si="48"/>
        <v>133.69740286721651</v>
      </c>
      <c r="FF102" s="89">
        <f>(COS((90+18)*((ATAN(1)*4)/180))-SIN($GE$6*((ATAN(1)*4)/180))*SIN('C'!$F170*((ATAN(1)*4)/180)))/COS($GE$6*((ATAN(1)*4)/180))/COS('C'!$F170*((ATAN(1)*4)/180))</f>
        <v>-0.69084963933768118</v>
      </c>
      <c r="FG102" s="89">
        <f>('C'!E170+$GF$6/15+$EQ$4)</f>
        <v>12.167777777777779</v>
      </c>
      <c r="FH102" s="89">
        <f t="shared" si="49"/>
        <v>0.14746178335977442</v>
      </c>
      <c r="FI102" s="89"/>
      <c r="FJ102" s="89"/>
      <c r="FK102" s="89">
        <f>EQ102-'برائے طلباء'!CK10</f>
        <v>0.67061156601793248</v>
      </c>
      <c r="FL102" s="89">
        <v>6</v>
      </c>
      <c r="FM102" s="89">
        <f t="shared" si="50"/>
        <v>0.79119634990033905</v>
      </c>
      <c r="FN102" s="89">
        <f t="shared" si="51"/>
        <v>72.759568135354115</v>
      </c>
      <c r="FO102" s="89">
        <f>(COS((90-(ATAN(1/(1/TAN((90-ABS($GE$6-'C'!$F139))*(ATAN(1)*4/180))+2))*(180/(ATAN(1)*4))))*((ATAN(1)*4)/180))-SIN($GE$6*((ATAN(1)*4)/180))*SIN('C'!$F139*((ATAN(1)*4)/180)))/COS($GE$6*((ATAN(1)*4)/180))/COS('C'!$F139*((ATAN(1)*4)/180))</f>
        <v>0.29638208684150741</v>
      </c>
      <c r="FP102" s="89">
        <f t="shared" si="52"/>
        <v>55.976125597736278</v>
      </c>
      <c r="FQ102" s="89">
        <f>(COS((90-(ATAN(1/(1/TAN((90-ABS($GE$6-'C'!$F139))*(ATAN(1)*4/180))+1))*(180/(ATAN(1)*4))))*((ATAN(1)*4)/180))-SIN($GE$6*((ATAN(1)*4)/180))*SIN('C'!$F139*((ATAN(1)*4)/180)))/COS($GE$6*((ATAN(1)*4)/180))/COS('C'!$F139*((ATAN(1)*4)/180))</f>
        <v>0.5595383040329972</v>
      </c>
      <c r="FR102" s="89">
        <f t="shared" si="53"/>
        <v>0.50757407407407407</v>
      </c>
      <c r="FS102" s="89">
        <f t="shared" si="54"/>
        <v>99.975117974749864</v>
      </c>
      <c r="FT102" s="89">
        <f>(COS((90-1.4)*((ATAN(1)*4)/180))-SIN($GE$6*((ATAN(1)*4)/180))*SIN('C'!$F139*((ATAN(1)*4)/180)))/COS($GE$6*((ATAN(1)*4)/180))/COS('C'!$F139*((ATAN(1)*4)/180))</f>
        <v>-0.17322048562746037</v>
      </c>
      <c r="FU102" s="89">
        <f t="shared" si="55"/>
        <v>102.85401929745539</v>
      </c>
      <c r="FV102" s="89">
        <f>(COS((90+0.833+اندراج!$A$2)*((ATAN(1)*4)/180))-SIN($GE$6*((ATAN(1)*4)/180))*SIN('C'!$F139*((ATAN(1)*4)/180)))/COS($GE$6*((ATAN(1)*4)/180))/COS('C'!$F139*((ATAN(1)*4)/180))</f>
        <v>-0.22246778406473339</v>
      </c>
      <c r="FW102" s="89">
        <f t="shared" si="56"/>
        <v>0.1642838152130304</v>
      </c>
      <c r="FX102" s="89">
        <f t="shared" si="57"/>
        <v>117.82916838392498</v>
      </c>
      <c r="FY102" s="89">
        <f>(COS((90+12)*((ATAN(1)*4)/180))-SIN($GE$6*((ATAN(1)*4)/180))*SIN('C'!$F139*((ATAN(1)*4)/180)))/COS($GE$6*((ATAN(1)*4)/180))/COS('C'!$F139*((ATAN(1)*4)/180))</f>
        <v>-0.46683690620372936</v>
      </c>
      <c r="FZ102" s="89">
        <f t="shared" si="58"/>
        <v>122.08449318997572</v>
      </c>
      <c r="GA102" s="89">
        <f>(COS((90+15)*((ATAN(1)*4)/180))-SIN($GE$6*((ATAN(1)*4)/180))*SIN('C'!$F139*((ATAN(1)*4)/180)))/COS($GE$6*((ATAN(1)*4)/180))/COS('C'!$F139*((ATAN(1)*4)/180))</f>
        <v>-0.53116929083834652</v>
      </c>
      <c r="GB102" s="89">
        <f t="shared" si="59"/>
        <v>126.48449208809419</v>
      </c>
      <c r="GC102" s="89">
        <f>(COS((90+18)*((ATAN(1)*4)/180))-SIN($GE$6*((ATAN(1)*4)/180))*SIN('C'!$F139*((ATAN(1)*4)/180)))/COS($GE$6*((ATAN(1)*4)/180))/COS('C'!$F139*((ATAN(1)*4)/180))</f>
        <v>-0.59460518975382814</v>
      </c>
      <c r="GD102" s="89">
        <f>'C'!$E139+$GF$6/15+$EQ$4</f>
        <v>12.131777777777778</v>
      </c>
      <c r="GE102" s="89"/>
      <c r="GF102" s="89"/>
      <c r="GG102" s="89">
        <f>FM102-'برائے طلباء'!CX10</f>
        <v>0.62482920135397535</v>
      </c>
      <c r="GH102" s="89"/>
      <c r="GI102" s="89"/>
    </row>
    <row r="103" spans="1:191" ht="28.5" customHeight="1" x14ac:dyDescent="0.2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  <c r="CK103" s="89"/>
      <c r="CL103" s="89"/>
      <c r="CM103" s="89"/>
      <c r="CN103" s="89"/>
      <c r="CO103" s="89"/>
      <c r="CP103" s="89"/>
      <c r="CQ103" s="89"/>
      <c r="CR103" s="89"/>
      <c r="CS103" s="89"/>
      <c r="CT103" s="89"/>
      <c r="CU103" s="89"/>
      <c r="CV103" s="89"/>
      <c r="CW103" s="89"/>
      <c r="CX103" s="89"/>
      <c r="CY103" s="89"/>
      <c r="CZ103" s="89"/>
      <c r="DA103" s="89"/>
      <c r="DB103" s="89"/>
      <c r="DC103" s="89"/>
      <c r="DD103" s="89"/>
      <c r="DE103" s="89"/>
      <c r="DF103" s="89"/>
      <c r="DG103" s="89"/>
      <c r="DH103" s="89"/>
      <c r="DI103" s="89"/>
      <c r="DJ103" s="89"/>
      <c r="DK103" s="89"/>
      <c r="DL103" s="89"/>
      <c r="DM103" s="89"/>
      <c r="DN103" s="89"/>
      <c r="DO103" s="89"/>
      <c r="DP103" s="89"/>
      <c r="DQ103" s="89"/>
      <c r="DR103" s="89"/>
      <c r="DS103" s="89"/>
      <c r="DT103" s="89"/>
      <c r="DU103" s="89"/>
      <c r="DV103" s="89"/>
      <c r="DW103" s="89"/>
      <c r="DX103" s="89"/>
      <c r="DY103" s="89"/>
      <c r="DZ103" s="89"/>
      <c r="EA103" s="89"/>
      <c r="EB103" s="89"/>
      <c r="EC103" s="89"/>
      <c r="ED103" s="89"/>
      <c r="EE103" s="89"/>
      <c r="EF103" s="89"/>
      <c r="EG103" s="89"/>
      <c r="EH103" s="89"/>
      <c r="EI103" s="89"/>
      <c r="EJ103" s="89"/>
      <c r="EK103" s="89"/>
      <c r="EL103" s="89"/>
      <c r="EM103" s="89"/>
      <c r="EN103" s="89"/>
      <c r="EO103" s="89">
        <v>5</v>
      </c>
      <c r="EP103" s="89"/>
      <c r="EQ103" s="89">
        <f t="shared" si="40"/>
        <v>0.80657492823223775</v>
      </c>
      <c r="ER103" s="89">
        <f t="shared" si="41"/>
        <v>75.173851585000378</v>
      </c>
      <c r="ES103" s="89">
        <f>(COS((90-(ATAN(1/(1/TAN((90-ABS($GE$6-'C'!$F171))*(ATAN(1)*4/180))+2))*(180/(ATAN(1)*4))))*((ATAN(1)*4)/180))-SIN($GE$6*((ATAN(1)*4)/180))*SIN('C'!$F171*((ATAN(1)*4)/180)))/COS($GE$6*((ATAN(1)*4)/180))/COS('C'!$F171*((ATAN(1)*4)/180))</f>
        <v>0.25588696624732638</v>
      </c>
      <c r="ET103" s="89">
        <f t="shared" si="42"/>
        <v>56.473281325027102</v>
      </c>
      <c r="EU103" s="89">
        <f>(COS((90-(ATAN(1/(1/TAN((90-ABS($GE$6-'C'!$F171))*(ATAN(1)*4/180))+1))*(180/(ATAN(1)*4))))*((ATAN(1)*4)/180))-SIN($GE$6*((ATAN(1)*4)/180))*SIN('C'!$F171*((ATAN(1)*4)/180)))/COS($GE$6*((ATAN(1)*4)/180))/COS('C'!$F171*((ATAN(1)*4)/180))</f>
        <v>0.55232579030161566</v>
      </c>
      <c r="EV103" s="89">
        <f t="shared" si="43"/>
        <v>0.50919907407407416</v>
      </c>
      <c r="EW103" s="89">
        <f t="shared" si="44"/>
        <v>104.75032329623433</v>
      </c>
      <c r="EX103" s="89">
        <f>(COS((90-1.4)*((ATAN(1)*4)/180))-SIN($GE$6*((ATAN(1)*4)/180))*SIN('C'!$F171*((ATAN(1)*4)/180)))/COS($GE$6*((ATAN(1)*4)/180))/COS('C'!$F171*((ATAN(1)*4)/180))</f>
        <v>-0.25460740483917321</v>
      </c>
      <c r="EY103" s="89">
        <f t="shared" si="45"/>
        <v>107.80530749693892</v>
      </c>
      <c r="EZ103" s="89">
        <f>(COS((90+0.833+اندراج!$A$2)*((ATAN(1)*4)/180))-SIN($GE$6*((ATAN(1)*4)/180))*SIN('C'!$F171*((ATAN(1)*4)/180)))/COS($GE$6*((ATAN(1)*4)/180))/COS('C'!$F171*((ATAN(1)*4)/180))</f>
        <v>-0.30578350253586684</v>
      </c>
      <c r="FA103" s="89">
        <f t="shared" si="46"/>
        <v>124.03667699934599</v>
      </c>
      <c r="FB103" s="89">
        <f>(COS((90+12)*((ATAN(1)*4)/180))-SIN($GE$6*((ATAN(1)*4)/180))*SIN('C'!$F171*((ATAN(1)*4)/180)))/COS($GE$6*((ATAN(1)*4)/180))/COS('C'!$F171*((ATAN(1)*4)/180))</f>
        <v>-0.55972348433140429</v>
      </c>
      <c r="FC103" s="89">
        <f t="shared" si="47"/>
        <v>128.79791747762155</v>
      </c>
      <c r="FD103" s="89">
        <f>(COS((90+15)*((ATAN(1)*4)/180))-SIN($GE$6*((ATAN(1)*4)/180))*SIN('C'!$F171*((ATAN(1)*4)/180)))/COS($GE$6*((ATAN(1)*4)/180))/COS('C'!$F171*((ATAN(1)*4)/180))</f>
        <v>-0.62657548445311373</v>
      </c>
      <c r="FE103" s="89">
        <f t="shared" si="48"/>
        <v>133.8280061688765</v>
      </c>
      <c r="FF103" s="89">
        <f>(COS((90+18)*((ATAN(1)*4)/180))-SIN($GE$6*((ATAN(1)*4)/180))*SIN('C'!$F171*((ATAN(1)*4)/180)))/COS($GE$6*((ATAN(1)*4)/180))/COS('C'!$F171*((ATAN(1)*4)/180))</f>
        <v>-0.69249588746793611</v>
      </c>
      <c r="FG103" s="89">
        <f>('C'!E171+$GF$6/15+$EQ$4)</f>
        <v>12.170777777777779</v>
      </c>
      <c r="FH103" s="89">
        <f t="shared" si="49"/>
        <v>0.14726041441401427</v>
      </c>
      <c r="FI103" s="89"/>
      <c r="FJ103" s="89"/>
      <c r="FK103" s="89">
        <f>EQ103-'برائے طلباء'!CK11</f>
        <v>0.67120364907170948</v>
      </c>
      <c r="FL103" s="89">
        <v>6</v>
      </c>
      <c r="FM103" s="89">
        <f t="shared" si="50"/>
        <v>0.79174703766494103</v>
      </c>
      <c r="FN103" s="89">
        <f t="shared" si="51"/>
        <v>72.873458786282058</v>
      </c>
      <c r="FO103" s="89">
        <f>(COS((90-(ATAN(1/(1/TAN((90-ABS($GE$6-'C'!$F140))*(ATAN(1)*4/180))+2))*(180/(ATAN(1)*4))))*((ATAN(1)*4)/180))-SIN($GE$6*((ATAN(1)*4)/180))*SIN('C'!$F140*((ATAN(1)*4)/180)))/COS($GE$6*((ATAN(1)*4)/180))/COS('C'!$F140*((ATAN(1)*4)/180))</f>
        <v>0.29448304716420393</v>
      </c>
      <c r="FP103" s="89">
        <f t="shared" si="52"/>
        <v>56.0123760267075</v>
      </c>
      <c r="FQ103" s="89">
        <f>(COS((90-(ATAN(1/(1/TAN((90-ABS($GE$6-'C'!$F140))*(ATAN(1)*4/180))+1))*(180/(ATAN(1)*4))))*((ATAN(1)*4)/180))-SIN($GE$6*((ATAN(1)*4)/180))*SIN('C'!$F140*((ATAN(1)*4)/180)))/COS($GE$6*((ATAN(1)*4)/180))/COS('C'!$F140*((ATAN(1)*4)/180))</f>
        <v>0.55901381630972813</v>
      </c>
      <c r="FR103" s="89">
        <f t="shared" si="53"/>
        <v>0.50753240740740735</v>
      </c>
      <c r="FS103" s="89">
        <f t="shared" si="54"/>
        <v>100.18200765643624</v>
      </c>
      <c r="FT103" s="89">
        <f>(COS((90-1.4)*((ATAN(1)*4)/180))-SIN($GE$6*((ATAN(1)*4)/180))*SIN('C'!$F140*((ATAN(1)*4)/180)))/COS($GE$6*((ATAN(1)*4)/180))/COS('C'!$F140*((ATAN(1)*4)/180))</f>
        <v>-0.17677566894222496</v>
      </c>
      <c r="FU103" s="89">
        <f t="shared" si="55"/>
        <v>103.06726689271215</v>
      </c>
      <c r="FV103" s="89">
        <f>(COS((90+0.833+اندراج!$A$2)*((ATAN(1)*4)/180))-SIN($GE$6*((ATAN(1)*4)/180))*SIN('C'!$F140*((ATAN(1)*4)/180)))/COS($GE$6*((ATAN(1)*4)/180))/COS('C'!$F140*((ATAN(1)*4)/180))</f>
        <v>-0.22609483752565016</v>
      </c>
      <c r="FW103" s="89">
        <f t="shared" si="56"/>
        <v>0.16347503506969477</v>
      </c>
      <c r="FX103" s="89">
        <f t="shared" si="57"/>
        <v>118.08757568762711</v>
      </c>
      <c r="FY103" s="89">
        <f>(COS((90+12)*((ATAN(1)*4)/180))-SIN($GE$6*((ATAN(1)*4)/180))*SIN('C'!$F140*((ATAN(1)*4)/180)))/COS($GE$6*((ATAN(1)*4)/180))/COS('C'!$F140*((ATAN(1)*4)/180))</f>
        <v>-0.47082058520717351</v>
      </c>
      <c r="FZ103" s="89">
        <f t="shared" si="58"/>
        <v>122.36065404157652</v>
      </c>
      <c r="GA103" s="89">
        <f>(COS((90+15)*((ATAN(1)*4)/180))-SIN($GE$6*((ATAN(1)*4)/180))*SIN('C'!$F140*((ATAN(1)*4)/180)))/COS($GE$6*((ATAN(1)*4)/180))/COS('C'!$F140*((ATAN(1)*4)/180))</f>
        <v>-0.53524685474578992</v>
      </c>
      <c r="GB103" s="89">
        <f t="shared" si="59"/>
        <v>126.78223739605235</v>
      </c>
      <c r="GC103" s="89">
        <f>(COS((90+18)*((ATAN(1)*4)/180))-SIN($GE$6*((ATAN(1)*4)/180))*SIN('C'!$F140*((ATAN(1)*4)/180)))/COS($GE$6*((ATAN(1)*4)/180))/COS('C'!$F140*((ATAN(1)*4)/180))</f>
        <v>-0.59877533025879082</v>
      </c>
      <c r="GD103" s="89">
        <f>'C'!$E140+$GF$6/15+$EQ$4</f>
        <v>12.130777777777777</v>
      </c>
      <c r="GE103" s="89"/>
      <c r="GF103" s="89"/>
      <c r="GG103" s="89">
        <f>FM103-'برائے طلباء'!CX11</f>
        <v>0.62618866926191297</v>
      </c>
      <c r="GH103" s="89"/>
      <c r="GI103" s="89"/>
    </row>
    <row r="104" spans="1:191" ht="28.5" customHeight="1" x14ac:dyDescent="0.2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  <c r="CK104" s="89"/>
      <c r="CL104" s="89"/>
      <c r="CM104" s="89"/>
      <c r="CN104" s="89"/>
      <c r="CO104" s="89"/>
      <c r="CP104" s="89"/>
      <c r="CQ104" s="89"/>
      <c r="CR104" s="89"/>
      <c r="CS104" s="89"/>
      <c r="CT104" s="89"/>
      <c r="CU104" s="89"/>
      <c r="CV104" s="89"/>
      <c r="CW104" s="89"/>
      <c r="CX104" s="89"/>
      <c r="CY104" s="89"/>
      <c r="CZ104" s="89"/>
      <c r="DA104" s="89"/>
      <c r="DB104" s="89"/>
      <c r="DC104" s="89"/>
      <c r="DD104" s="89"/>
      <c r="DE104" s="89"/>
      <c r="DF104" s="89"/>
      <c r="DG104" s="89"/>
      <c r="DH104" s="89"/>
      <c r="DI104" s="89"/>
      <c r="DJ104" s="89"/>
      <c r="DK104" s="89"/>
      <c r="DL104" s="89"/>
      <c r="DM104" s="89"/>
      <c r="DN104" s="89"/>
      <c r="DO104" s="89"/>
      <c r="DP104" s="89"/>
      <c r="DQ104" s="89"/>
      <c r="DR104" s="89"/>
      <c r="DS104" s="89"/>
      <c r="DT104" s="89"/>
      <c r="DU104" s="89"/>
      <c r="DV104" s="89"/>
      <c r="DW104" s="89"/>
      <c r="DX104" s="89"/>
      <c r="DY104" s="89"/>
      <c r="DZ104" s="89"/>
      <c r="EA104" s="89"/>
      <c r="EB104" s="89"/>
      <c r="EC104" s="89"/>
      <c r="ED104" s="89"/>
      <c r="EE104" s="89"/>
      <c r="EF104" s="89"/>
      <c r="EG104" s="89"/>
      <c r="EH104" s="89"/>
      <c r="EI104" s="89"/>
      <c r="EJ104" s="89"/>
      <c r="EK104" s="89"/>
      <c r="EL104" s="89"/>
      <c r="EM104" s="89"/>
      <c r="EN104" s="89"/>
      <c r="EO104" s="89">
        <v>5</v>
      </c>
      <c r="EP104" s="89"/>
      <c r="EQ104" s="89">
        <f t="shared" si="40"/>
        <v>0.80691307230281506</v>
      </c>
      <c r="ER104" s="89">
        <f t="shared" si="41"/>
        <v>75.207571380740717</v>
      </c>
      <c r="ES104" s="89">
        <f>(COS((90-(ATAN(1/(1/TAN((90-ABS($GE$6-'C'!$F172))*(ATAN(1)*4/180))+2))*(180/(ATAN(1)*4))))*((ATAN(1)*4)/180))-SIN($GE$6*((ATAN(1)*4)/180))*SIN('C'!$F172*((ATAN(1)*4)/180)))/COS($GE$6*((ATAN(1)*4)/180))/COS('C'!$F172*((ATAN(1)*4)/180))</f>
        <v>0.2553179943236209</v>
      </c>
      <c r="ET104" s="89">
        <f t="shared" si="42"/>
        <v>56.4754741849816</v>
      </c>
      <c r="EU104" s="89">
        <f>(COS((90-(ATAN(1/(1/TAN((90-ABS($GE$6-'C'!$F172))*(ATAN(1)*4/180))+1))*(180/(ATAN(1)*4))))*((ATAN(1)*4)/180))-SIN($GE$6*((ATAN(1)*4)/180))*SIN('C'!$F172*((ATAN(1)*4)/180)))/COS($GE$6*((ATAN(1)*4)/180))/COS('C'!$F172*((ATAN(1)*4)/180))</f>
        <v>0.55229388475094288</v>
      </c>
      <c r="EV104" s="89">
        <f t="shared" si="43"/>
        <v>0.50932407407407421</v>
      </c>
      <c r="EW104" s="89">
        <f t="shared" si="44"/>
        <v>104.82386012034642</v>
      </c>
      <c r="EX104" s="89">
        <f>(COS((90-1.4)*((ATAN(1)*4)/180))-SIN($GE$6*((ATAN(1)*4)/180))*SIN('C'!$F172*((ATAN(1)*4)/180)))/COS($GE$6*((ATAN(1)*4)/180))/COS('C'!$F172*((ATAN(1)*4)/180))</f>
        <v>-0.25584835744396278</v>
      </c>
      <c r="EY104" s="89">
        <f t="shared" si="45"/>
        <v>107.88203936234673</v>
      </c>
      <c r="EZ104" s="89">
        <f>(COS((90+0.833+اندراج!$A$2)*((ATAN(1)*4)/180))-SIN($GE$6*((ATAN(1)*4)/180))*SIN('C'!$F172*((ATAN(1)*4)/180)))/COS($GE$6*((ATAN(1)*4)/180))/COS('C'!$F172*((ATAN(1)*4)/180))</f>
        <v>-0.30705830425245645</v>
      </c>
      <c r="FA104" s="89">
        <f t="shared" si="46"/>
        <v>124.13648999732607</v>
      </c>
      <c r="FB104" s="89">
        <f>(COS((90+12)*((ATAN(1)*4)/180))-SIN($GE$6*((ATAN(1)*4)/180))*SIN('C'!$F172*((ATAN(1)*4)/180)))/COS($GE$6*((ATAN(1)*4)/180))/COS('C'!$F172*((ATAN(1)*4)/180))</f>
        <v>-0.56116624810882232</v>
      </c>
      <c r="FC104" s="89">
        <f t="shared" si="47"/>
        <v>128.90731899665619</v>
      </c>
      <c r="FD104" s="89">
        <f>(COS((90+15)*((ATAN(1)*4)/180))-SIN($GE$6*((ATAN(1)*4)/180))*SIN('C'!$F172*((ATAN(1)*4)/180)))/COS($GE$6*((ATAN(1)*4)/180))/COS('C'!$F172*((ATAN(1)*4)/180))</f>
        <v>-0.62806246576426383</v>
      </c>
      <c r="FE104" s="89">
        <f t="shared" si="48"/>
        <v>133.94969014235528</v>
      </c>
      <c r="FF104" s="89">
        <f>(COS((90+18)*((ATAN(1)*4)/180))-SIN($GE$6*((ATAN(1)*4)/180))*SIN('C'!$F172*((ATAN(1)*4)/180)))/COS($GE$6*((ATAN(1)*4)/180))/COS('C'!$F172*((ATAN(1)*4)/180))</f>
        <v>-0.69402647013190477</v>
      </c>
      <c r="FG104" s="89">
        <f>('C'!E172+$GF$6/15+$EQ$4)</f>
        <v>12.173777777777779</v>
      </c>
      <c r="FH104" s="89">
        <f t="shared" si="49"/>
        <v>0.14708152130558474</v>
      </c>
      <c r="FI104" s="89"/>
      <c r="FJ104" s="89"/>
      <c r="FK104" s="89">
        <f>EQ104-'برائے طلباء'!CK12</f>
        <v>0.67175480417972777</v>
      </c>
      <c r="FL104" s="89">
        <v>6</v>
      </c>
      <c r="FM104" s="89">
        <f t="shared" si="50"/>
        <v>0.79228714935907563</v>
      </c>
      <c r="FN104" s="89">
        <f t="shared" si="51"/>
        <v>72.984430956711734</v>
      </c>
      <c r="FO104" s="89">
        <f>(COS((90-(ATAN(1/(1/TAN((90-ABS($GE$6-'C'!$F141))*(ATAN(1)*4/180))+2))*(180/(ATAN(1)*4))))*((ATAN(1)*4)/180))-SIN($GE$6*((ATAN(1)*4)/180))*SIN('C'!$F141*((ATAN(1)*4)/180)))/COS($GE$6*((ATAN(1)*4)/180))/COS('C'!$F141*((ATAN(1)*4)/180))</f>
        <v>0.29263155163699212</v>
      </c>
      <c r="FP104" s="89">
        <f t="shared" si="52"/>
        <v>56.046650525823154</v>
      </c>
      <c r="FQ104" s="89">
        <f>(COS((90-(ATAN(1/(1/TAN((90-ABS($GE$6-'C'!$F141))*(ATAN(1)*4/180))+1))*(180/(ATAN(1)*4))))*((ATAN(1)*4)/180))-SIN($GE$6*((ATAN(1)*4)/180))*SIN('C'!$F141*((ATAN(1)*4)/180)))/COS($GE$6*((ATAN(1)*4)/180))/COS('C'!$F141*((ATAN(1)*4)/180))</f>
        <v>0.55851771142897666</v>
      </c>
      <c r="FR104" s="89">
        <f t="shared" si="53"/>
        <v>0.50749074074074085</v>
      </c>
      <c r="FS104" s="89">
        <f t="shared" si="54"/>
        <v>100.38509550252517</v>
      </c>
      <c r="FT104" s="89">
        <f>(COS((90-1.4)*((ATAN(1)*4)/180))-SIN($GE$6*((ATAN(1)*4)/180))*SIN('C'!$F141*((ATAN(1)*4)/180)))/COS($GE$6*((ATAN(1)*4)/180))/COS('C'!$F141*((ATAN(1)*4)/180))</f>
        <v>-0.18026328018664506</v>
      </c>
      <c r="FU104" s="89">
        <f t="shared" si="55"/>
        <v>103.27670710260054</v>
      </c>
      <c r="FV104" s="89">
        <f>(COS((90+0.833+اندراج!$A$2)*((ATAN(1)*4)/180))-SIN($GE$6*((ATAN(1)*4)/180))*SIN('C'!$F141*((ATAN(1)*4)/180)))/COS($GE$6*((ATAN(1)*4)/180))/COS('C'!$F141*((ATAN(1)*4)/180))</f>
        <v>-0.2296540842373202</v>
      </c>
      <c r="FW104" s="89">
        <f t="shared" si="56"/>
        <v>0.16267699784924858</v>
      </c>
      <c r="FX104" s="89">
        <f t="shared" si="57"/>
        <v>118.34211638064939</v>
      </c>
      <c r="FY104" s="89">
        <f>(COS((90+12)*((ATAN(1)*4)/180))-SIN($GE$6*((ATAN(1)*4)/180))*SIN('C'!$F141*((ATAN(1)*4)/180)))/COS($GE$6*((ATAN(1)*4)/180))/COS('C'!$F141*((ATAN(1)*4)/180))</f>
        <v>-0.47473529296546685</v>
      </c>
      <c r="FZ104" s="89">
        <f t="shared" si="58"/>
        <v>122.6329474409372</v>
      </c>
      <c r="GA104" s="89">
        <f>(COS((90+15)*((ATAN(1)*4)/180))-SIN($GE$6*((ATAN(1)*4)/180))*SIN('C'!$F141*((ATAN(1)*4)/180)))/COS($GE$6*((ATAN(1)*4)/180))/COS('C'!$F141*((ATAN(1)*4)/180))</f>
        <v>-0.53925514084398884</v>
      </c>
      <c r="GB104" s="89">
        <f t="shared" si="59"/>
        <v>127.076147003378</v>
      </c>
      <c r="GC104" s="89">
        <f>(COS((90+18)*((ATAN(1)*4)/180))-SIN($GE$6*((ATAN(1)*4)/180))*SIN('C'!$F141*((ATAN(1)*4)/180)))/COS($GE$6*((ATAN(1)*4)/180))/COS('C'!$F141*((ATAN(1)*4)/180))</f>
        <v>-0.60287589066245306</v>
      </c>
      <c r="GD104" s="89">
        <f>'C'!$E141+$GF$6/15+$EQ$4</f>
        <v>12.129777777777779</v>
      </c>
      <c r="GE104" s="89"/>
      <c r="GF104" s="89"/>
      <c r="GG104" s="89">
        <f>FM104-'برائے طلباء'!CX12</f>
        <v>0.62752681817649369</v>
      </c>
      <c r="GH104" s="89"/>
      <c r="GI104" s="89"/>
    </row>
    <row r="105" spans="1:191" ht="28.5" customHeight="1" x14ac:dyDescent="0.2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  <c r="CO105" s="89"/>
      <c r="CP105" s="89"/>
      <c r="CQ105" s="89"/>
      <c r="CR105" s="89"/>
      <c r="CS105" s="89"/>
      <c r="CT105" s="89"/>
      <c r="CU105" s="89"/>
      <c r="CV105" s="89"/>
      <c r="CW105" s="89"/>
      <c r="CX105" s="89"/>
      <c r="CY105" s="89"/>
      <c r="CZ105" s="89"/>
      <c r="DA105" s="89"/>
      <c r="DB105" s="89"/>
      <c r="DC105" s="89"/>
      <c r="DD105" s="89"/>
      <c r="DE105" s="89"/>
      <c r="DF105" s="89"/>
      <c r="DG105" s="89"/>
      <c r="DH105" s="89"/>
      <c r="DI105" s="89"/>
      <c r="DJ105" s="89"/>
      <c r="DK105" s="89"/>
      <c r="DL105" s="89"/>
      <c r="DM105" s="89"/>
      <c r="DN105" s="89"/>
      <c r="DO105" s="89"/>
      <c r="DP105" s="89"/>
      <c r="DQ105" s="89"/>
      <c r="DR105" s="89"/>
      <c r="DS105" s="89"/>
      <c r="DT105" s="89"/>
      <c r="DU105" s="89"/>
      <c r="DV105" s="89"/>
      <c r="DW105" s="89"/>
      <c r="DX105" s="89"/>
      <c r="DY105" s="89"/>
      <c r="DZ105" s="89"/>
      <c r="EA105" s="89"/>
      <c r="EB105" s="89"/>
      <c r="EC105" s="89"/>
      <c r="ED105" s="89"/>
      <c r="EE105" s="89"/>
      <c r="EF105" s="89"/>
      <c r="EG105" s="89"/>
      <c r="EH105" s="89"/>
      <c r="EI105" s="89"/>
      <c r="EJ105" s="89"/>
      <c r="EK105" s="89"/>
      <c r="EL105" s="89"/>
      <c r="EM105" s="89"/>
      <c r="EN105" s="89"/>
      <c r="EO105" s="89">
        <v>5</v>
      </c>
      <c r="EP105" s="89"/>
      <c r="EQ105" s="89">
        <f t="shared" si="40"/>
        <v>0.80723735216499337</v>
      </c>
      <c r="ER105" s="89">
        <f t="shared" si="41"/>
        <v>75.238998719341296</v>
      </c>
      <c r="ES105" s="89">
        <f>(COS((90-(ATAN(1/(1/TAN((90-ABS($GE$6-'C'!$F173))*(ATAN(1)*4/180))+2))*(180/(ATAN(1)*4))))*((ATAN(1)*4)/180))-SIN($GE$6*((ATAN(1)*4)/180))*SIN('C'!$F173*((ATAN(1)*4)/180)))/COS($GE$6*((ATAN(1)*4)/180))/COS('C'!$F173*((ATAN(1)*4)/180))</f>
        <v>0.25478762461844884</v>
      </c>
      <c r="ET105" s="89">
        <f t="shared" si="42"/>
        <v>56.477377371153068</v>
      </c>
      <c r="EU105" s="89">
        <f>(COS((90-(ATAN(1/(1/TAN((90-ABS($GE$6-'C'!$F173))*(ATAN(1)*4/180))+1))*(180/(ATAN(1)*4))))*((ATAN(1)*4)/180))-SIN($GE$6*((ATAN(1)*4)/180))*SIN('C'!$F173*((ATAN(1)*4)/180)))/COS($GE$6*((ATAN(1)*4)/180))/COS('C'!$F173*((ATAN(1)*4)/180))</f>
        <v>0.55226619322386195</v>
      </c>
      <c r="EV105" s="89">
        <f t="shared" si="43"/>
        <v>0.50944907407407414</v>
      </c>
      <c r="EW105" s="89">
        <f t="shared" si="44"/>
        <v>104.89260081090121</v>
      </c>
      <c r="EX105" s="89">
        <f>(COS((90-1.4)*((ATAN(1)*4)/180))-SIN($GE$6*((ATAN(1)*4)/180))*SIN('C'!$F173*((ATAN(1)*4)/180)))/COS($GE$6*((ATAN(1)*4)/180))/COS('C'!$F173*((ATAN(1)*4)/180))</f>
        <v>-0.25700799299940102</v>
      </c>
      <c r="EY105" s="89">
        <f t="shared" si="45"/>
        <v>107.95378011273094</v>
      </c>
      <c r="EZ105" s="89">
        <f>(COS((90+0.833+اندراج!$A$2)*((ATAN(1)*4)/180))-SIN($GE$6*((ATAN(1)*4)/180))*SIN('C'!$F173*((ATAN(1)*4)/180)))/COS($GE$6*((ATAN(1)*4)/180))/COS('C'!$F173*((ATAN(1)*4)/180))</f>
        <v>-0.30824968687973975</v>
      </c>
      <c r="FA105" s="89">
        <f t="shared" si="46"/>
        <v>124.22991705861743</v>
      </c>
      <c r="FB105" s="89">
        <f>(COS((90+12)*((ATAN(1)*4)/180))-SIN($GE$6*((ATAN(1)*4)/180))*SIN('C'!$F173*((ATAN(1)*4)/180)))/COS($GE$6*((ATAN(1)*4)/180))/COS('C'!$F173*((ATAN(1)*4)/180))</f>
        <v>-0.56251516230277887</v>
      </c>
      <c r="FC105" s="89">
        <f t="shared" si="47"/>
        <v>129.00976644413902</v>
      </c>
      <c r="FD105" s="89">
        <f>(COS((90+15)*((ATAN(1)*4)/180))-SIN($GE$6*((ATAN(1)*4)/180))*SIN('C'!$F173*((ATAN(1)*4)/180)))/COS($GE$6*((ATAN(1)*4)/180))/COS('C'!$F173*((ATAN(1)*4)/180))</f>
        <v>-0.62945285156989794</v>
      </c>
      <c r="FE105" s="89">
        <f t="shared" si="48"/>
        <v>134.0637051699359</v>
      </c>
      <c r="FF105" s="89">
        <f>(COS((90+18)*((ATAN(1)*4)/180))-SIN($GE$6*((ATAN(1)*4)/180))*SIN('C'!$F173*((ATAN(1)*4)/180)))/COS($GE$6*((ATAN(1)*4)/180))/COS('C'!$F173*((ATAN(1)*4)/180))</f>
        <v>-0.69545774963332174</v>
      </c>
      <c r="FG105" s="89">
        <f>('C'!E173+$GF$6/15+$EQ$4)</f>
        <v>12.176777777777779</v>
      </c>
      <c r="FH105" s="89">
        <f t="shared" si="49"/>
        <v>0.14692194506257691</v>
      </c>
      <c r="FI105" s="89"/>
      <c r="FJ105" s="89"/>
      <c r="FK105" s="89">
        <f>EQ105-'برائے طلباء'!CK13</f>
        <v>0.67227079245185228</v>
      </c>
      <c r="FL105" s="89">
        <v>6</v>
      </c>
      <c r="FM105" s="89">
        <f t="shared" si="50"/>
        <v>0.79282090111741932</v>
      </c>
      <c r="FN105" s="89">
        <f t="shared" si="51"/>
        <v>73.093329196036663</v>
      </c>
      <c r="FO105" s="89">
        <f>(COS((90-(ATAN(1/(1/TAN((90-ABS($GE$6-'C'!$F142))*(ATAN(1)*4/180))+2))*(180/(ATAN(1)*4))))*((ATAN(1)*4)/180))-SIN($GE$6*((ATAN(1)*4)/180))*SIN('C'!$F142*((ATAN(1)*4)/180)))/COS($GE$6*((ATAN(1)*4)/180))/COS('C'!$F142*((ATAN(1)*4)/180))</f>
        <v>0.29081359103449328</v>
      </c>
      <c r="FP105" s="89">
        <f t="shared" si="52"/>
        <v>56.07925834910808</v>
      </c>
      <c r="FQ105" s="89">
        <f>(COS((90-(ATAN(1/(1/TAN((90-ABS($GE$6-'C'!$F142))*(ATAN(1)*4/180))+1))*(180/(ATAN(1)*4))))*((ATAN(1)*4)/180))-SIN($GE$6*((ATAN(1)*4)/180))*SIN('C'!$F142*((ATAN(1)*4)/180)))/COS($GE$6*((ATAN(1)*4)/180))/COS('C'!$F142*((ATAN(1)*4)/180))</f>
        <v>0.55804554525714334</v>
      </c>
      <c r="FR105" s="89">
        <f t="shared" si="53"/>
        <v>0.50744907407407414</v>
      </c>
      <c r="FS105" s="89">
        <f t="shared" si="54"/>
        <v>100.58585806336991</v>
      </c>
      <c r="FT105" s="89">
        <f>(COS((90-1.4)*((ATAN(1)*4)/180))-SIN($GE$6*((ATAN(1)*4)/180))*SIN('C'!$F142*((ATAN(1)*4)/180)))/COS($GE$6*((ATAN(1)*4)/180))/COS('C'!$F142*((ATAN(1)*4)/180))</f>
        <v>-0.18370873360946491</v>
      </c>
      <c r="FU105" s="89">
        <f t="shared" si="55"/>
        <v>103.4838577356043</v>
      </c>
      <c r="FV105" s="89">
        <f>(COS((90+0.833+اندراج!$A$2)*((ATAN(1)*4)/180))-SIN($GE$6*((ATAN(1)*4)/180))*SIN('C'!$F142*((ATAN(1)*4)/180)))/COS($GE$6*((ATAN(1)*4)/180))/COS('C'!$F142*((ATAN(1)*4)/180))</f>
        <v>-0.23317140331101624</v>
      </c>
      <c r="FW105" s="89">
        <f t="shared" si="56"/>
        <v>0.1618843263549232</v>
      </c>
      <c r="FX105" s="89">
        <f t="shared" si="57"/>
        <v>118.59460700885268</v>
      </c>
      <c r="FY105" s="89">
        <f>(COS((90+12)*((ATAN(1)*4)/180))-SIN($GE$6*((ATAN(1)*4)/180))*SIN('C'!$F142*((ATAN(1)*4)/180)))/COS($GE$6*((ATAN(1)*4)/180))/COS('C'!$F142*((ATAN(1)*4)/180))</f>
        <v>-0.47860921527576361</v>
      </c>
      <c r="FZ105" s="89">
        <f t="shared" si="58"/>
        <v>122.90330917889432</v>
      </c>
      <c r="GA105" s="89">
        <f>(COS((90+15)*((ATAN(1)*4)/180))-SIN($GE$6*((ATAN(1)*4)/180))*SIN('C'!$F142*((ATAN(1)*4)/180)))/COS($GE$6*((ATAN(1)*4)/180))/COS('C'!$F142*((ATAN(1)*4)/180))</f>
        <v>-0.54322294218604783</v>
      </c>
      <c r="GB105" s="89">
        <f t="shared" si="59"/>
        <v>127.36830297785178</v>
      </c>
      <c r="GC105" s="89">
        <f>(COS((90+18)*((ATAN(1)*4)/180))-SIN($GE$6*((ATAN(1)*4)/180))*SIN('C'!$F142*((ATAN(1)*4)/180)))/COS($GE$6*((ATAN(1)*4)/180))/COS('C'!$F142*((ATAN(1)*4)/180))</f>
        <v>-0.60693626281162505</v>
      </c>
      <c r="GD105" s="89">
        <f>'C'!$E142+$GF$6/15+$EQ$4</f>
        <v>12.128777777777778</v>
      </c>
      <c r="GE105" s="89"/>
      <c r="GF105" s="89"/>
      <c r="GG105" s="89">
        <f>FM105-'برائے طلباء'!CX13</f>
        <v>0.62885324142916277</v>
      </c>
      <c r="GH105" s="89"/>
      <c r="GI105" s="89"/>
    </row>
    <row r="106" spans="1:191" ht="28.5" customHeight="1" x14ac:dyDescent="0.2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  <c r="CK106" s="89"/>
      <c r="CL106" s="89"/>
      <c r="CM106" s="89"/>
      <c r="CN106" s="89"/>
      <c r="CO106" s="89"/>
      <c r="CP106" s="89"/>
      <c r="CQ106" s="89"/>
      <c r="CR106" s="89"/>
      <c r="CS106" s="89"/>
      <c r="CT106" s="89"/>
      <c r="CU106" s="89"/>
      <c r="CV106" s="89"/>
      <c r="CW106" s="89"/>
      <c r="CX106" s="89"/>
      <c r="CY106" s="89"/>
      <c r="CZ106" s="89"/>
      <c r="DA106" s="89"/>
      <c r="DB106" s="89"/>
      <c r="DC106" s="89"/>
      <c r="DD106" s="89"/>
      <c r="DE106" s="89"/>
      <c r="DF106" s="89"/>
      <c r="DG106" s="89"/>
      <c r="DH106" s="89"/>
      <c r="DI106" s="89"/>
      <c r="DJ106" s="89"/>
      <c r="DK106" s="89"/>
      <c r="DL106" s="89"/>
      <c r="DM106" s="89"/>
      <c r="DN106" s="89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89"/>
      <c r="EG106" s="89"/>
      <c r="EH106" s="89"/>
      <c r="EI106" s="89"/>
      <c r="EJ106" s="89"/>
      <c r="EK106" s="89"/>
      <c r="EL106" s="89"/>
      <c r="EM106" s="89"/>
      <c r="EN106" s="89"/>
      <c r="EO106" s="89">
        <v>5</v>
      </c>
      <c r="EP106" s="89"/>
      <c r="EQ106" s="89">
        <f t="shared" si="40"/>
        <v>0.80758698678799357</v>
      </c>
      <c r="ER106" s="89">
        <f t="shared" si="41"/>
        <v>75.267769368759488</v>
      </c>
      <c r="ES106" s="89">
        <f>(COS((90-(ATAN(1/(1/TAN((90-ABS($GE$6-'C'!$F174))*(ATAN(1)*4/180))+2))*(180/(ATAN(1)*4))))*((ATAN(1)*4)/180))-SIN($GE$6*((ATAN(1)*4)/180))*SIN('C'!$F174*((ATAN(1)*4)/180)))/COS($GE$6*((ATAN(1)*4)/180))/COS('C'!$F174*((ATAN(1)*4)/180))</f>
        <v>0.25430202214975967</v>
      </c>
      <c r="ET106" s="89">
        <f t="shared" si="42"/>
        <v>56.478999855031944</v>
      </c>
      <c r="EU106" s="89">
        <f>(COS((90-(ATAN(1/(1/TAN((90-ABS($GE$6-'C'!$F174))*(ATAN(1)*4/180))+1))*(180/(ATAN(1)*4))))*((ATAN(1)*4)/180))-SIN($GE$6*((ATAN(1)*4)/180))*SIN('C'!$F174*((ATAN(1)*4)/180)))/COS($GE$6*((ATAN(1)*4)/180))/COS('C'!$F174*((ATAN(1)*4)/180))</f>
        <v>0.55224258545879135</v>
      </c>
      <c r="EV106" s="89">
        <f t="shared" si="43"/>
        <v>0.50961574074074079</v>
      </c>
      <c r="EW106" s="89">
        <f t="shared" si="44"/>
        <v>104.95570385327416</v>
      </c>
      <c r="EX106" s="89">
        <f>(COS((90-1.4)*((ATAN(1)*4)/180))-SIN($GE$6*((ATAN(1)*4)/180))*SIN('C'!$F174*((ATAN(1)*4)/180)))/COS($GE$6*((ATAN(1)*4)/180))/COS('C'!$F174*((ATAN(1)*4)/180))</f>
        <v>-0.25807219742925025</v>
      </c>
      <c r="EY106" s="89">
        <f t="shared" si="45"/>
        <v>108.01964857701101</v>
      </c>
      <c r="EZ106" s="89">
        <f>(COS((90+0.833+اندراج!$A$2)*((ATAN(1)*4)/180))-SIN($GE$6*((ATAN(1)*4)/180))*SIN('C'!$F174*((ATAN(1)*4)/180)))/COS($GE$6*((ATAN(1)*4)/180))/COS('C'!$F174*((ATAN(1)*4)/180))</f>
        <v>-0.30934312425564692</v>
      </c>
      <c r="FA106" s="89">
        <f t="shared" si="46"/>
        <v>124.31578764542687</v>
      </c>
      <c r="FB106" s="89">
        <f>(COS((90+12)*((ATAN(1)*4)/180))-SIN($GE$6*((ATAN(1)*4)/180))*SIN('C'!$F174*((ATAN(1)*4)/180)))/COS($GE$6*((ATAN(1)*4)/180))/COS('C'!$F174*((ATAN(1)*4)/180))</f>
        <v>-0.56375365594760651</v>
      </c>
      <c r="FC106" s="89">
        <f t="shared" si="47"/>
        <v>129.10396665907211</v>
      </c>
      <c r="FD106" s="89">
        <f>(COS((90+15)*((ATAN(1)*4)/180))-SIN($GE$6*((ATAN(1)*4)/180))*SIN('C'!$F174*((ATAN(1)*4)/180)))/COS($GE$6*((ATAN(1)*4)/180))/COS('C'!$F174*((ATAN(1)*4)/180))</f>
        <v>-0.63072953259128195</v>
      </c>
      <c r="FE106" s="89">
        <f t="shared" si="48"/>
        <v>134.16859829447196</v>
      </c>
      <c r="FF106" s="89">
        <f>(COS((90+18)*((ATAN(1)*4)/180))-SIN($GE$6*((ATAN(1)*4)/180))*SIN('C'!$F174*((ATAN(1)*4)/180)))/COS($GE$6*((ATAN(1)*4)/180))/COS('C'!$F174*((ATAN(1)*4)/180))</f>
        <v>-0.69677208588189543</v>
      </c>
      <c r="FG106" s="89">
        <f>('C'!E174+$GF$6/15+$EQ$4)</f>
        <v>12.180777777777777</v>
      </c>
      <c r="FH106" s="89">
        <f t="shared" si="49"/>
        <v>0.14682694446554037</v>
      </c>
      <c r="FI106" s="89"/>
      <c r="FJ106" s="89"/>
      <c r="FK106" s="89">
        <f>EQ106-'برائے طلباء'!CK14</f>
        <v>0.67274513019856386</v>
      </c>
      <c r="FL106" s="89">
        <v>6</v>
      </c>
      <c r="FM106" s="89">
        <f t="shared" si="50"/>
        <v>0.79338773736823354</v>
      </c>
      <c r="FN106" s="89">
        <f t="shared" si="51"/>
        <v>73.199768175929933</v>
      </c>
      <c r="FO106" s="89">
        <f>(COS((90-(ATAN(1/(1/TAN((90-ABS($GE$6-'C'!$F143))*(ATAN(1)*4/180))+2))*(180/(ATAN(1)*4))))*((ATAN(1)*4)/180))-SIN($GE$6*((ATAN(1)*4)/180))*SIN('C'!$F143*((ATAN(1)*4)/180)))/COS($GE$6*((ATAN(1)*4)/180))/COS('C'!$F143*((ATAN(1)*4)/180))</f>
        <v>0.28903567034611827</v>
      </c>
      <c r="FP106" s="89">
        <f t="shared" si="52"/>
        <v>56.110126773451469</v>
      </c>
      <c r="FQ106" s="89">
        <f>(COS((90-(ATAN(1/(1/TAN((90-ABS($GE$6-'C'!$F143))*(ATAN(1)*4/180))+1))*(180/(ATAN(1)*4))))*((ATAN(1)*4)/180))-SIN($GE$6*((ATAN(1)*4)/180))*SIN('C'!$F143*((ATAN(1)*4)/180)))/COS($GE$6*((ATAN(1)*4)/180))/COS('C'!$F143*((ATAN(1)*4)/180))</f>
        <v>0.55759839929977706</v>
      </c>
      <c r="FR106" s="89">
        <f t="shared" si="53"/>
        <v>0.50744907407407414</v>
      </c>
      <c r="FS106" s="89">
        <f t="shared" si="54"/>
        <v>100.78352415883268</v>
      </c>
      <c r="FT106" s="89">
        <f>(COS((90-1.4)*((ATAN(1)*4)/180))-SIN($GE$6*((ATAN(1)*4)/180))*SIN('C'!$F143*((ATAN(1)*4)/180)))/COS($GE$6*((ATAN(1)*4)/180))/COS('C'!$F143*((ATAN(1)*4)/180))</f>
        <v>-0.18709884260399168</v>
      </c>
      <c r="FU106" s="89">
        <f t="shared" si="55"/>
        <v>103.68791878589741</v>
      </c>
      <c r="FV106" s="89">
        <f>(COS((90+0.833+اندراج!$A$2)*((ATAN(1)*4)/180))-SIN($GE$6*((ATAN(1)*4)/180))*SIN('C'!$F143*((ATAN(1)*4)/180)))/COS($GE$6*((ATAN(1)*4)/180))/COS('C'!$F143*((ATAN(1)*4)/180))</f>
        <v>-0.23663328290459079</v>
      </c>
      <c r="FW106" s="89">
        <f t="shared" si="56"/>
        <v>0.16114167635438156</v>
      </c>
      <c r="FX106" s="89">
        <f t="shared" si="57"/>
        <v>118.84404835498887</v>
      </c>
      <c r="FY106" s="89">
        <f>(COS((90+12)*((ATAN(1)*4)/180))-SIN($GE$6*((ATAN(1)*4)/180))*SIN('C'!$F143*((ATAN(1)*4)/180)))/COS($GE$6*((ATAN(1)*4)/180))/COS('C'!$F143*((ATAN(1)*4)/180))</f>
        <v>-0.48242722645099279</v>
      </c>
      <c r="FZ106" s="89">
        <f t="shared" si="58"/>
        <v>123.17066317908932</v>
      </c>
      <c r="GA106" s="89">
        <f>(COS((90+15)*((ATAN(1)*4)/180))-SIN($GE$6*((ATAN(1)*4)/180))*SIN('C'!$F143*((ATAN(1)*4)/180)))/COS($GE$6*((ATAN(1)*4)/180))/COS('C'!$F143*((ATAN(1)*4)/180))</f>
        <v>-0.54713470822560273</v>
      </c>
      <c r="GB106" s="89">
        <f t="shared" si="59"/>
        <v>127.65753669928563</v>
      </c>
      <c r="GC106" s="89">
        <f>(COS((90+18)*((ATAN(1)*4)/180))-SIN($GE$6*((ATAN(1)*4)/180))*SIN('C'!$F143*((ATAN(1)*4)/180)))/COS($GE$6*((ATAN(1)*4)/180))/COS('C'!$F143*((ATAN(1)*4)/180))</f>
        <v>-0.61094047722115696</v>
      </c>
      <c r="GD106" s="89">
        <f>'C'!$E143+$GF$6/15+$EQ$4</f>
        <v>12.128777777777778</v>
      </c>
      <c r="GE106" s="89"/>
      <c r="GF106" s="89"/>
      <c r="GG106" s="89">
        <f>FM106-'برائے طلباء'!CX14</f>
        <v>0.63016272768051862</v>
      </c>
      <c r="GH106" s="89"/>
      <c r="GI106" s="89"/>
    </row>
    <row r="107" spans="1:191" ht="28.5" customHeight="1" x14ac:dyDescent="0.2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  <c r="DZ107" s="89"/>
      <c r="EA107" s="89"/>
      <c r="EB107" s="89"/>
      <c r="EC107" s="89"/>
      <c r="ED107" s="89"/>
      <c r="EE107" s="89"/>
      <c r="EF107" s="89"/>
      <c r="EG107" s="89"/>
      <c r="EH107" s="89"/>
      <c r="EI107" s="89"/>
      <c r="EJ107" s="89"/>
      <c r="EK107" s="89"/>
      <c r="EL107" s="89"/>
      <c r="EM107" s="89"/>
      <c r="EN107" s="89"/>
      <c r="EO107" s="89">
        <v>5</v>
      </c>
      <c r="EP107" s="89"/>
      <c r="EQ107" s="89">
        <f t="shared" si="40"/>
        <v>0.80787856732357233</v>
      </c>
      <c r="ER107" s="89">
        <f t="shared" si="41"/>
        <v>75.293893155611002</v>
      </c>
      <c r="ES107" s="89">
        <f>(COS((90-(ATAN(1/(1/TAN((90-ABS($GE$6-'C'!$F175))*(ATAN(1)*4/180))+2))*(180/(ATAN(1)*4))))*((ATAN(1)*4)/180))-SIN($GE$6*((ATAN(1)*4)/180))*SIN('C'!$F175*((ATAN(1)*4)/180)))/COS($GE$6*((ATAN(1)*4)/180))/COS('C'!$F175*((ATAN(1)*4)/180))</f>
        <v>0.25386103893316431</v>
      </c>
      <c r="ET107" s="89">
        <f t="shared" si="42"/>
        <v>56.480373178988316</v>
      </c>
      <c r="EU107" s="89">
        <f>(COS((90-(ATAN(1/(1/TAN((90-ABS($GE$6-'C'!$F175))*(ATAN(1)*4/180))+1))*(180/(ATAN(1)*4))))*((ATAN(1)*4)/180))-SIN($GE$6*((ATAN(1)*4)/180))*SIN('C'!$F175*((ATAN(1)*4)/180)))/COS($GE$6*((ATAN(1)*4)/180))/COS('C'!$F175*((ATAN(1)*4)/180))</f>
        <v>0.55222260272046331</v>
      </c>
      <c r="EV107" s="89">
        <f t="shared" si="43"/>
        <v>0.50974074074074072</v>
      </c>
      <c r="EW107" s="89">
        <f t="shared" si="44"/>
        <v>105.01314600786807</v>
      </c>
      <c r="EX107" s="89">
        <f>(COS((90-1.4)*((ATAN(1)*4)/180))-SIN($GE$6*((ATAN(1)*4)/180))*SIN('C'!$F175*((ATAN(1)*4)/180)))/COS($GE$6*((ATAN(1)*4)/180))/COS('C'!$F175*((ATAN(1)*4)/180))</f>
        <v>-0.25904066139222598</v>
      </c>
      <c r="EY107" s="89">
        <f t="shared" si="45"/>
        <v>108.0796175698194</v>
      </c>
      <c r="EZ107" s="89">
        <f>(COS((90+0.833+اندراج!$A$2)*((ATAN(1)*4)/180))-SIN($GE$6*((ATAN(1)*4)/180))*SIN('C'!$F175*((ATAN(1)*4)/180)))/COS($GE$6*((ATAN(1)*4)/180))/COS('C'!$F175*((ATAN(1)*4)/180))</f>
        <v>-0.31033827302257427</v>
      </c>
      <c r="FA107" s="89">
        <f t="shared" si="46"/>
        <v>124.39404320588436</v>
      </c>
      <c r="FB107" s="89">
        <f>(COS((90+12)*((ATAN(1)*4)/180))-SIN($GE$6*((ATAN(1)*4)/180))*SIN('C'!$F175*((ATAN(1)*4)/180)))/COS($GE$6*((ATAN(1)*4)/180))/COS('C'!$F175*((ATAN(1)*4)/180))</f>
        <v>-0.56488121689394333</v>
      </c>
      <c r="FC107" s="89">
        <f t="shared" si="47"/>
        <v>129.18984568451884</v>
      </c>
      <c r="FD107" s="89">
        <f>(COS((90+15)*((ATAN(1)*4)/180))-SIN($GE$6*((ATAN(1)*4)/180))*SIN('C'!$F175*((ATAN(1)*4)/180)))/COS($GE$6*((ATAN(1)*4)/180))/COS('C'!$F175*((ATAN(1)*4)/180))</f>
        <v>-0.63189195224309469</v>
      </c>
      <c r="FE107" s="89">
        <f t="shared" si="48"/>
        <v>134.26427313641867</v>
      </c>
      <c r="FF107" s="89">
        <f>(COS((90+18)*((ATAN(1)*4)/180))-SIN($GE$6*((ATAN(1)*4)/180))*SIN('C'!$F175*((ATAN(1)*4)/180)))/COS($GE$6*((ATAN(1)*4)/180))/COS('C'!$F175*((ATAN(1)*4)/180))</f>
        <v>-0.69796887847557032</v>
      </c>
      <c r="FG107" s="89">
        <f>('C'!E175+$GF$6/15+$EQ$4)</f>
        <v>12.183777777777777</v>
      </c>
      <c r="FH107" s="89">
        <f t="shared" si="49"/>
        <v>0.14671339161707728</v>
      </c>
      <c r="FI107" s="89"/>
      <c r="FJ107" s="89"/>
      <c r="FK107" s="89">
        <f>EQ107-'برائے طلباء'!CK15</f>
        <v>0.67317747418399454</v>
      </c>
      <c r="FL107" s="89">
        <v>6</v>
      </c>
      <c r="FM107" s="89">
        <f t="shared" si="50"/>
        <v>0.79390424311838403</v>
      </c>
      <c r="FN107" s="89">
        <f t="shared" si="51"/>
        <v>73.303772291747904</v>
      </c>
      <c r="FO107" s="89">
        <f>(COS((90-(ATAN(1/(1/TAN((90-ABS($GE$6-'C'!$F144))*(ATAN(1)*4/180))+2))*(180/(ATAN(1)*4))))*((ATAN(1)*4)/180))-SIN($GE$6*((ATAN(1)*4)/180))*SIN('C'!$F144*((ATAN(1)*4)/180)))/COS($GE$6*((ATAN(1)*4)/180))/COS('C'!$F144*((ATAN(1)*4)/180))</f>
        <v>0.28729745723661376</v>
      </c>
      <c r="FP107" s="89">
        <f t="shared" si="52"/>
        <v>56.139311307134832</v>
      </c>
      <c r="FQ107" s="89">
        <f>(COS((90-(ATAN(1/(1/TAN((90-ABS($GE$6-'C'!$F144))*(ATAN(1)*4/180))+1))*(180/(ATAN(1)*4))))*((ATAN(1)*4)/180))-SIN($GE$6*((ATAN(1)*4)/180))*SIN('C'!$F144*((ATAN(1)*4)/180)))/COS($GE$6*((ATAN(1)*4)/180))/COS('C'!$F144*((ATAN(1)*4)/180))</f>
        <v>0.55717549656986565</v>
      </c>
      <c r="FR107" s="89">
        <f t="shared" si="53"/>
        <v>0.50740740740740742</v>
      </c>
      <c r="FS107" s="89">
        <f t="shared" si="54"/>
        <v>100.97807002033845</v>
      </c>
      <c r="FT107" s="89">
        <f>(COS((90-1.4)*((ATAN(1)*4)/180))-SIN($GE$6*((ATAN(1)*4)/180))*SIN('C'!$F144*((ATAN(1)*4)/180)))/COS($GE$6*((ATAN(1)*4)/180))/COS('C'!$F144*((ATAN(1)*4)/180))</f>
        <v>-0.19043326326114285</v>
      </c>
      <c r="FU107" s="89">
        <f t="shared" si="55"/>
        <v>103.88886085595161</v>
      </c>
      <c r="FV107" s="89">
        <f>(COS((90+0.833+اندراج!$A$2)*((ATAN(1)*4)/180))-SIN($GE$6*((ATAN(1)*4)/180))*SIN('C'!$F144*((ATAN(1)*4)/180)))/COS($GE$6*((ATAN(1)*4)/180))/COS('C'!$F144*((ATAN(1)*4)/180))</f>
        <v>-0.24003931634659928</v>
      </c>
      <c r="FW107" s="89">
        <f t="shared" si="56"/>
        <v>0.1603659272636038</v>
      </c>
      <c r="FX107" s="89">
        <f t="shared" si="57"/>
        <v>119.09037618164136</v>
      </c>
      <c r="FY107" s="89">
        <f>(COS((90+12)*((ATAN(1)*4)/180))-SIN($GE$6*((ATAN(1)*4)/180))*SIN('C'!$F144*((ATAN(1)*4)/180)))/COS($GE$6*((ATAN(1)*4)/180))/COS('C'!$F144*((ATAN(1)*4)/180))</f>
        <v>-0.48618860838773764</v>
      </c>
      <c r="FZ107" s="89">
        <f t="shared" si="58"/>
        <v>123.43493285176928</v>
      </c>
      <c r="GA107" s="89">
        <f>(COS((90+15)*((ATAN(1)*4)/180))-SIN($GE$6*((ATAN(1)*4)/180))*SIN('C'!$F144*((ATAN(1)*4)/180)))/COS($GE$6*((ATAN(1)*4)/180))/COS('C'!$F144*((ATAN(1)*4)/180))</f>
        <v>-0.55098963887194963</v>
      </c>
      <c r="GB107" s="89">
        <f t="shared" si="59"/>
        <v>127.94375740704042</v>
      </c>
      <c r="GC107" s="89">
        <f>(COS((90+18)*((ATAN(1)*4)/180))-SIN($GE$6*((ATAN(1)*4)/180))*SIN('C'!$F144*((ATAN(1)*4)/180)))/COS($GE$6*((ATAN(1)*4)/180))/COS('C'!$F144*((ATAN(1)*4)/180))</f>
        <v>-0.61488765295556791</v>
      </c>
      <c r="GD107" s="89">
        <f>'C'!$E144+$GF$6/15+$EQ$4</f>
        <v>12.127777777777776</v>
      </c>
      <c r="GE107" s="89"/>
      <c r="GF107" s="89"/>
      <c r="GG107" s="89">
        <f>FM107-'برائے طلباء'!CX15</f>
        <v>0.63145498252144694</v>
      </c>
      <c r="GH107" s="89"/>
      <c r="GI107" s="89"/>
    </row>
    <row r="108" spans="1:191" ht="28.5" customHeight="1" x14ac:dyDescent="0.2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  <c r="DZ108" s="89"/>
      <c r="EA108" s="89"/>
      <c r="EB108" s="89"/>
      <c r="EC108" s="89"/>
      <c r="ED108" s="89"/>
      <c r="EE108" s="89"/>
      <c r="EF108" s="89"/>
      <c r="EG108" s="89"/>
      <c r="EH108" s="89"/>
      <c r="EI108" s="89"/>
      <c r="EJ108" s="89"/>
      <c r="EK108" s="89"/>
      <c r="EL108" s="89"/>
      <c r="EM108" s="89"/>
      <c r="EN108" s="89"/>
      <c r="EO108" s="89">
        <v>5</v>
      </c>
      <c r="EP108" s="89"/>
      <c r="EQ108" s="89">
        <f t="shared" si="40"/>
        <v>0.80815369116840952</v>
      </c>
      <c r="ER108" s="89">
        <f t="shared" si="41"/>
        <v>75.317379021768005</v>
      </c>
      <c r="ES108" s="89">
        <f>(COS((90-(ATAN(1/(1/TAN((90-ABS($GE$6-'C'!$F176))*(ATAN(1)*4/180))+2))*(180/(ATAN(1)*4))))*((ATAN(1)*4)/180))-SIN($GE$6*((ATAN(1)*4)/180))*SIN('C'!$F176*((ATAN(1)*4)/180)))/COS($GE$6*((ATAN(1)*4)/180))/COS('C'!$F176*((ATAN(1)*4)/180))</f>
        <v>0.25346454014823022</v>
      </c>
      <c r="ET108" s="89">
        <f t="shared" si="42"/>
        <v>56.481526157667872</v>
      </c>
      <c r="EU108" s="89">
        <f>(COS((90-(ATAN(1/(1/TAN((90-ABS($GE$6-'C'!$F176))*(ATAN(1)*4/180))+1))*(180/(ATAN(1)*4))))*((ATAN(1)*4)/180))-SIN($GE$6*((ATAN(1)*4)/180))*SIN('C'!$F176*((ATAN(1)*4)/180)))/COS($GE$6*((ATAN(1)*4)/180))/COS('C'!$F176*((ATAN(1)*4)/180))</f>
        <v>0.55220582590127676</v>
      </c>
      <c r="EV108" s="89">
        <f t="shared" si="43"/>
        <v>0.50986574074074076</v>
      </c>
      <c r="EW108" s="89">
        <f t="shared" si="44"/>
        <v>105.06490595281264</v>
      </c>
      <c r="EX108" s="89">
        <f>(COS((90-1.4)*((ATAN(1)*4)/180))-SIN($GE$6*((ATAN(1)*4)/180))*SIN('C'!$F176*((ATAN(1)*4)/180)))/COS($GE$6*((ATAN(1)*4)/180))/COS('C'!$F176*((ATAN(1)*4)/180))</f>
        <v>-0.25991310138627216</v>
      </c>
      <c r="EY108" s="89">
        <f t="shared" si="45"/>
        <v>108.13366215396078</v>
      </c>
      <c r="EZ108" s="89">
        <f>(COS((90+0.833+اندراج!$A$2)*((ATAN(1)*4)/180))-SIN($GE$6*((ATAN(1)*4)/180))*SIN('C'!$F176*((ATAN(1)*4)/180)))/COS($GE$6*((ATAN(1)*4)/180))/COS('C'!$F176*((ATAN(1)*4)/180))</f>
        <v>-0.31123481862905283</v>
      </c>
      <c r="FA108" s="89">
        <f t="shared" si="46"/>
        <v>124.46462996552302</v>
      </c>
      <c r="FB108" s="89">
        <f>(COS((90+12)*((ATAN(1)*4)/180))-SIN($GE$6*((ATAN(1)*4)/180))*SIN('C'!$F176*((ATAN(1)*4)/180)))/COS($GE$6*((ATAN(1)*4)/180))/COS('C'!$F176*((ATAN(1)*4)/180))</f>
        <v>-0.56589737652059446</v>
      </c>
      <c r="FC108" s="89">
        <f t="shared" si="47"/>
        <v>129.26733552252418</v>
      </c>
      <c r="FD108" s="89">
        <f>(COS((90+15)*((ATAN(1)*4)/180))-SIN($GE$6*((ATAN(1)*4)/180))*SIN('C'!$F176*((ATAN(1)*4)/180)))/COS($GE$6*((ATAN(1)*4)/180))/COS('C'!$F176*((ATAN(1)*4)/180))</f>
        <v>-0.63293960134389082</v>
      </c>
      <c r="FE108" s="89">
        <f t="shared" si="48"/>
        <v>134.3506409279519</v>
      </c>
      <c r="FF108" s="89">
        <f>(COS((90+18)*((ATAN(1)*4)/180))-SIN($GE$6*((ATAN(1)*4)/180))*SIN('C'!$F176*((ATAN(1)*4)/180)))/COS($GE$6*((ATAN(1)*4)/180))/COS('C'!$F176*((ATAN(1)*4)/180))</f>
        <v>-0.69904757823786623</v>
      </c>
      <c r="FG108" s="89">
        <f>('C'!E176+$GF$6/15+$EQ$4)</f>
        <v>12.186777777777777</v>
      </c>
      <c r="FH108" s="89">
        <f t="shared" si="49"/>
        <v>0.14662314206706248</v>
      </c>
      <c r="FI108" s="89"/>
      <c r="FJ108" s="89"/>
      <c r="FK108" s="89">
        <f>EQ108-'برائے طلباء'!CK16</f>
        <v>0.67356750856086844</v>
      </c>
      <c r="FL108" s="89">
        <v>6</v>
      </c>
      <c r="FM108" s="89">
        <f t="shared" si="50"/>
        <v>0.79445366812857088</v>
      </c>
      <c r="FN108" s="89">
        <f t="shared" si="51"/>
        <v>73.4053653595588</v>
      </c>
      <c r="FO108" s="89">
        <f>(COS((90-(ATAN(1/(1/TAN((90-ABS($GE$6-'C'!$F145))*(ATAN(1)*4/180))+2))*(180/(ATAN(1)*4))))*((ATAN(1)*4)/180))-SIN($GE$6*((ATAN(1)*4)/180))*SIN('C'!$F145*((ATAN(1)*4)/180)))/COS($GE$6*((ATAN(1)*4)/180))/COS('C'!$F145*((ATAN(1)*4)/180))</f>
        <v>0.28559862576971495</v>
      </c>
      <c r="FP108" s="89">
        <f t="shared" si="52"/>
        <v>56.166867017621904</v>
      </c>
      <c r="FQ108" s="89">
        <f>(COS((90-(ATAN(1/(1/TAN((90-ABS($GE$6-'C'!$F145))*(ATAN(1)*4/180))+1))*(180/(ATAN(1)*4))))*((ATAN(1)*4)/180))-SIN($GE$6*((ATAN(1)*4)/180))*SIN('C'!$F145*((ATAN(1)*4)/180)))/COS($GE$6*((ATAN(1)*4)/180))/COS('C'!$F145*((ATAN(1)*4)/180))</f>
        <v>0.55677606385319633</v>
      </c>
      <c r="FR108" s="89">
        <f t="shared" si="53"/>
        <v>0.50740740740740742</v>
      </c>
      <c r="FS108" s="89">
        <f t="shared" si="54"/>
        <v>101.16947118985792</v>
      </c>
      <c r="FT108" s="89">
        <f>(COS((90-1.4)*((ATAN(1)*4)/180))-SIN($GE$6*((ATAN(1)*4)/180))*SIN('C'!$F145*((ATAN(1)*4)/180)))/COS($GE$6*((ATAN(1)*4)/180))/COS('C'!$F145*((ATAN(1)*4)/180))</f>
        <v>-0.19371164305018246</v>
      </c>
      <c r="FU108" s="89">
        <f t="shared" si="55"/>
        <v>104.08665385961885</v>
      </c>
      <c r="FV108" s="89">
        <f>(COS((90+0.833+اندراج!$A$2)*((ATAN(1)*4)/180))-SIN($GE$6*((ATAN(1)*4)/180))*SIN('C'!$F145*((ATAN(1)*4)/180)))/COS($GE$6*((ATAN(1)*4)/180))/COS('C'!$F145*((ATAN(1)*4)/180))</f>
        <v>-0.24338908892168012</v>
      </c>
      <c r="FW108" s="89">
        <f t="shared" si="56"/>
        <v>0.15964062885867827</v>
      </c>
      <c r="FX108" s="89">
        <f t="shared" si="57"/>
        <v>119.33352521453931</v>
      </c>
      <c r="FY108" s="89">
        <f>(COS((90+12)*((ATAN(1)*4)/180))-SIN($GE$6*((ATAN(1)*4)/180))*SIN('C'!$F145*((ATAN(1)*4)/180)))/COS($GE$6*((ATAN(1)*4)/180))/COS('C'!$F145*((ATAN(1)*4)/180))</f>
        <v>-0.48989263780543835</v>
      </c>
      <c r="FZ108" s="89">
        <f t="shared" si="58"/>
        <v>123.69604027754248</v>
      </c>
      <c r="GA108" s="89">
        <f>(COS((90+15)*((ATAN(1)*4)/180))-SIN($GE$6*((ATAN(1)*4)/180))*SIN('C'!$F145*((ATAN(1)*4)/180)))/COS($GE$6*((ATAN(1)*4)/180))/COS('C'!$F145*((ATAN(1)*4)/180))</f>
        <v>-0.55478692961194598</v>
      </c>
      <c r="GB108" s="89">
        <f t="shared" si="59"/>
        <v>128.2268725365256</v>
      </c>
      <c r="GC108" s="89">
        <f>(COS((90+18)*((ATAN(1)*4)/180))-SIN($GE$6*((ATAN(1)*4)/180))*SIN('C'!$F145*((ATAN(1)*4)/180)))/COS($GE$6*((ATAN(1)*4)/180))/COS('C'!$F145*((ATAN(1)*4)/180))</f>
        <v>-0.61877690540112606</v>
      </c>
      <c r="GD108" s="89">
        <f>'C'!$E145+$GF$6/15+$EQ$4</f>
        <v>12.127777777777776</v>
      </c>
      <c r="GE108" s="89"/>
      <c r="GF108" s="89"/>
      <c r="GG108" s="89">
        <f>FM108-'برائے طلباء'!CX16</f>
        <v>0.63272970593655931</v>
      </c>
      <c r="GH108" s="89"/>
      <c r="GI108" s="89"/>
    </row>
    <row r="109" spans="1:191" ht="28.5" customHeight="1" x14ac:dyDescent="0.2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  <c r="CK109" s="89"/>
      <c r="CL109" s="89"/>
      <c r="CM109" s="89"/>
      <c r="CN109" s="89"/>
      <c r="CO109" s="89"/>
      <c r="CP109" s="89"/>
      <c r="CQ109" s="89"/>
      <c r="CR109" s="89"/>
      <c r="CS109" s="89"/>
      <c r="CT109" s="89"/>
      <c r="CU109" s="89"/>
      <c r="CV109" s="89"/>
      <c r="CW109" s="89"/>
      <c r="CX109" s="89"/>
      <c r="CY109" s="89"/>
      <c r="CZ109" s="89"/>
      <c r="DA109" s="89"/>
      <c r="DB109" s="89"/>
      <c r="DC109" s="89"/>
      <c r="DD109" s="89"/>
      <c r="DE109" s="89"/>
      <c r="DF109" s="89"/>
      <c r="DG109" s="89"/>
      <c r="DH109" s="89"/>
      <c r="DI109" s="89"/>
      <c r="DJ109" s="89"/>
      <c r="DK109" s="89"/>
      <c r="DL109" s="89"/>
      <c r="DM109" s="89"/>
      <c r="DN109" s="89"/>
      <c r="DO109" s="89"/>
      <c r="DP109" s="89"/>
      <c r="DQ109" s="89"/>
      <c r="DR109" s="89"/>
      <c r="DS109" s="89"/>
      <c r="DT109" s="89"/>
      <c r="DU109" s="89"/>
      <c r="DV109" s="89"/>
      <c r="DW109" s="89"/>
      <c r="DX109" s="89"/>
      <c r="DY109" s="89"/>
      <c r="DZ109" s="89"/>
      <c r="EA109" s="89"/>
      <c r="EB109" s="89"/>
      <c r="EC109" s="89"/>
      <c r="ED109" s="89"/>
      <c r="EE109" s="89"/>
      <c r="EF109" s="89"/>
      <c r="EG109" s="89"/>
      <c r="EH109" s="89"/>
      <c r="EI109" s="89"/>
      <c r="EJ109" s="89"/>
      <c r="EK109" s="89"/>
      <c r="EL109" s="89"/>
      <c r="EM109" s="89"/>
      <c r="EN109" s="89"/>
      <c r="EO109" s="89">
        <v>5</v>
      </c>
      <c r="EP109" s="89"/>
      <c r="EQ109" s="89">
        <f t="shared" si="40"/>
        <v>0.80845634930888999</v>
      </c>
      <c r="ER109" s="89">
        <f t="shared" si="41"/>
        <v>75.338607276827375</v>
      </c>
      <c r="ES109" s="89">
        <f>(COS((90-(ATAN(1/(1/TAN((90-ABS($GE$6-'C'!$F177))*(ATAN(1)*4/180))+2))*(180/(ATAN(1)*4))))*((ATAN(1)*4)/180))-SIN($GE$6*((ATAN(1)*4)/180))*SIN('C'!$F177*((ATAN(1)*4)/180)))/COS($GE$6*((ATAN(1)*4)/180))/COS('C'!$F177*((ATAN(1)*4)/180))</f>
        <v>0.25310611870716349</v>
      </c>
      <c r="ET109" s="89">
        <f t="shared" si="42"/>
        <v>56.482501391292899</v>
      </c>
      <c r="EU109" s="89">
        <f>(COS((90-(ATAN(1/(1/TAN((90-ABS($GE$6-'C'!$F177))*(ATAN(1)*4/180))+1))*(180/(ATAN(1)*4))))*((ATAN(1)*4)/180))-SIN($GE$6*((ATAN(1)*4)/180))*SIN('C'!$F177*((ATAN(1)*4)/180)))/COS($GE$6*((ATAN(1)*4)/180))/COS('C'!$F177*((ATAN(1)*4)/180))</f>
        <v>0.55219163524905712</v>
      </c>
      <c r="EV109" s="89">
        <f t="shared" si="43"/>
        <v>0.51003240740740752</v>
      </c>
      <c r="EW109" s="89">
        <f t="shared" si="44"/>
        <v>105.11178723484041</v>
      </c>
      <c r="EX109" s="89">
        <f>(COS((90-1.4)*((ATAN(1)*4)/180))-SIN($GE$6*((ATAN(1)*4)/180))*SIN('C'!$F177*((ATAN(1)*4)/180)))/COS($GE$6*((ATAN(1)*4)/180))/COS('C'!$F177*((ATAN(1)*4)/180))</f>
        <v>-0.26070312600669365</v>
      </c>
      <c r="EY109" s="89">
        <f t="shared" si="45"/>
        <v>108.18261908453373</v>
      </c>
      <c r="EZ109" s="89">
        <f>(COS((90+0.833+اندراج!$A$2)*((ATAN(1)*4)/180))-SIN($GE$6*((ATAN(1)*4)/180))*SIN('C'!$F177*((ATAN(1)*4)/180)))/COS($GE$6*((ATAN(1)*4)/180))/COS('C'!$F177*((ATAN(1)*4)/180))</f>
        <v>-0.31204672613201878</v>
      </c>
      <c r="FA109" s="89">
        <f t="shared" si="46"/>
        <v>124.52862281634201</v>
      </c>
      <c r="FB109" s="89">
        <f>(COS((90+12)*((ATAN(1)*4)/180))-SIN($GE$6*((ATAN(1)*4)/180))*SIN('C'!$F177*((ATAN(1)*4)/180)))/COS($GE$6*((ATAN(1)*4)/180))/COS('C'!$F177*((ATAN(1)*4)/180))</f>
        <v>-0.56681786867626105</v>
      </c>
      <c r="FC109" s="89">
        <f t="shared" si="47"/>
        <v>129.33760854501605</v>
      </c>
      <c r="FD109" s="89">
        <f>(COS((90+15)*((ATAN(1)*4)/180))-SIN($GE$6*((ATAN(1)*4)/180))*SIN('C'!$F177*((ATAN(1)*4)/180)))/COS($GE$6*((ATAN(1)*4)/180))/COS('C'!$F177*((ATAN(1)*4)/180))</f>
        <v>-0.63388867939282323</v>
      </c>
      <c r="FE109" s="89">
        <f t="shared" si="48"/>
        <v>134.42899725867983</v>
      </c>
      <c r="FF109" s="89">
        <f>(COS((90+18)*((ATAN(1)*4)/180))-SIN($GE$6*((ATAN(1)*4)/180))*SIN('C'!$F177*((ATAN(1)*4)/180)))/COS($GE$6*((ATAN(1)*4)/180))/COS('C'!$F177*((ATAN(1)*4)/180))</f>
        <v>-0.70002484382944818</v>
      </c>
      <c r="FG109" s="89">
        <f>('C'!E177+$GF$6/15+$EQ$4)</f>
        <v>12.190777777777779</v>
      </c>
      <c r="FH109" s="89">
        <f t="shared" si="49"/>
        <v>0.14659460589347398</v>
      </c>
      <c r="FI109" s="89"/>
      <c r="FJ109" s="89"/>
      <c r="FK109" s="89">
        <f>EQ109-'برائے طلباء'!CK17</f>
        <v>0.67392115650892648</v>
      </c>
      <c r="FL109" s="89">
        <v>6</v>
      </c>
      <c r="FM109" s="89">
        <f t="shared" si="50"/>
        <v>0.79499426038121224</v>
      </c>
      <c r="FN109" s="89">
        <f t="shared" si="51"/>
        <v>73.50457063010235</v>
      </c>
      <c r="FO109" s="89">
        <f>(COS((90-(ATAN(1/(1/TAN((90-ABS($GE$6-'C'!$F146))*(ATAN(1)*4/180))+2))*(180/(ATAN(1)*4))))*((ATAN(1)*4)/180))-SIN($GE$6*((ATAN(1)*4)/180))*SIN('C'!$F146*((ATAN(1)*4)/180)))/COS($GE$6*((ATAN(1)*4)/180))/COS('C'!$F146*((ATAN(1)*4)/180))</f>
        <v>0.28393885631065796</v>
      </c>
      <c r="FP109" s="89">
        <f t="shared" si="52"/>
        <v>56.192848518584022</v>
      </c>
      <c r="FQ109" s="89">
        <f>(COS((90-(ATAN(1/(1/TAN((90-ABS($GE$6-'C'!$F146))*(ATAN(1)*4/180))+1))*(180/(ATAN(1)*4))))*((ATAN(1)*4)/180))-SIN($GE$6*((ATAN(1)*4)/180))*SIN('C'!$F146*((ATAN(1)*4)/180)))/COS($GE$6*((ATAN(1)*4)/180))/COS('C'!$F146*((ATAN(1)*4)/180))</f>
        <v>0.5563993320696955</v>
      </c>
      <c r="FR109" s="89">
        <f t="shared" si="53"/>
        <v>0.50740740740740742</v>
      </c>
      <c r="FS109" s="89">
        <f t="shared" si="54"/>
        <v>101.35770256663659</v>
      </c>
      <c r="FT109" s="89">
        <f>(COS((90-1.4)*((ATAN(1)*4)/180))-SIN($GE$6*((ATAN(1)*4)/180))*SIN('C'!$F146*((ATAN(1)*4)/180)))/COS($GE$6*((ATAN(1)*4)/180))/COS('C'!$F146*((ATAN(1)*4)/180))</f>
        <v>-0.19693362150805091</v>
      </c>
      <c r="FU109" s="89">
        <f t="shared" si="55"/>
        <v>104.2812670705698</v>
      </c>
      <c r="FV109" s="89">
        <f>(COS((90+0.833+اندراج!$A$2)*((ATAN(1)*4)/180))-SIN($GE$6*((ATAN(1)*4)/180))*SIN('C'!$F146*((ATAN(1)*4)/180)))/COS($GE$6*((ATAN(1)*4)/180))/COS('C'!$F146*((ATAN(1)*4)/180))</f>
        <v>-0.24668217857634761</v>
      </c>
      <c r="FW109" s="89">
        <f t="shared" si="56"/>
        <v>0.15892433444028822</v>
      </c>
      <c r="FX109" s="89">
        <f t="shared" si="57"/>
        <v>119.57342920236798</v>
      </c>
      <c r="FY109" s="89">
        <f>(COS((90+12)*((ATAN(1)*4)/180))-SIN($GE$6*((ATAN(1)*4)/180))*SIN('C'!$F146*((ATAN(1)*4)/180)))/COS($GE$6*((ATAN(1)*4)/180))/COS('C'!$F146*((ATAN(1)*4)/180))</f>
        <v>-0.49353858703387882</v>
      </c>
      <c r="FZ109" s="89">
        <f t="shared" si="58"/>
        <v>123.9539062681629</v>
      </c>
      <c r="GA109" s="89">
        <f>(COS((90+15)*((ATAN(1)*4)/180))-SIN($GE$6*((ATAN(1)*4)/180))*SIN('C'!$F146*((ATAN(1)*4)/180)))/COS($GE$6*((ATAN(1)*4)/180))/COS('C'!$F146*((ATAN(1)*4)/180))</f>
        <v>-0.5585257723190028</v>
      </c>
      <c r="GB109" s="89">
        <f t="shared" si="59"/>
        <v>128.50678777526832</v>
      </c>
      <c r="GC109" s="89">
        <f>(COS((90+18)*((ATAN(1)*4)/180))-SIN($GE$6*((ATAN(1)*4)/180))*SIN('C'!$F146*((ATAN(1)*4)/180)))/COS($GE$6*((ATAN(1)*4)/180))/COS('C'!$F146*((ATAN(1)*4)/180))</f>
        <v>-0.62260734709604726</v>
      </c>
      <c r="GD109" s="89">
        <f>'C'!$E146+$GF$6/15+$EQ$4</f>
        <v>12.127777777777776</v>
      </c>
      <c r="GE109" s="89"/>
      <c r="GF109" s="89"/>
      <c r="GG109" s="89">
        <f>FM109-'برائے طلباء'!CX17</f>
        <v>0.63398659260759072</v>
      </c>
      <c r="GH109" s="89"/>
      <c r="GI109" s="89"/>
    </row>
    <row r="110" spans="1:191" ht="28.5" customHeight="1" x14ac:dyDescent="0.2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  <c r="CK110" s="89"/>
      <c r="CL110" s="89"/>
      <c r="CM110" s="89"/>
      <c r="CN110" s="89"/>
      <c r="CO110" s="89"/>
      <c r="CP110" s="89"/>
      <c r="CQ110" s="89"/>
      <c r="CR110" s="89"/>
      <c r="CS110" s="89"/>
      <c r="CT110" s="89"/>
      <c r="CU110" s="89"/>
      <c r="CV110" s="89"/>
      <c r="CW110" s="89"/>
      <c r="CX110" s="89"/>
      <c r="CY110" s="89"/>
      <c r="CZ110" s="89"/>
      <c r="DA110" s="89"/>
      <c r="DB110" s="89"/>
      <c r="DC110" s="89"/>
      <c r="DD110" s="89"/>
      <c r="DE110" s="89"/>
      <c r="DF110" s="89"/>
      <c r="DG110" s="89"/>
      <c r="DH110" s="89"/>
      <c r="DI110" s="89"/>
      <c r="DJ110" s="89"/>
      <c r="DK110" s="89"/>
      <c r="DL110" s="89"/>
      <c r="DM110" s="89"/>
      <c r="DN110" s="89"/>
      <c r="DO110" s="89"/>
      <c r="DP110" s="89"/>
      <c r="DQ110" s="89"/>
      <c r="DR110" s="89"/>
      <c r="DS110" s="89"/>
      <c r="DT110" s="89"/>
      <c r="DU110" s="89"/>
      <c r="DV110" s="89"/>
      <c r="DW110" s="89"/>
      <c r="DX110" s="89"/>
      <c r="DY110" s="89"/>
      <c r="DZ110" s="89"/>
      <c r="EA110" s="89"/>
      <c r="EB110" s="89"/>
      <c r="EC110" s="89"/>
      <c r="ED110" s="89"/>
      <c r="EE110" s="89"/>
      <c r="EF110" s="89"/>
      <c r="EG110" s="89"/>
      <c r="EH110" s="89"/>
      <c r="EI110" s="89"/>
      <c r="EJ110" s="89"/>
      <c r="EK110" s="89"/>
      <c r="EL110" s="89"/>
      <c r="EM110" s="89"/>
      <c r="EN110" s="89"/>
      <c r="EO110" s="89">
        <v>5</v>
      </c>
      <c r="EP110" s="89"/>
      <c r="EQ110" s="89">
        <f t="shared" si="40"/>
        <v>0.80869838017443973</v>
      </c>
      <c r="ER110" s="89">
        <f t="shared" si="41"/>
        <v>75.356840278212459</v>
      </c>
      <c r="ES110" s="89">
        <f>(COS((90-(ATAN(1/(1/TAN((90-ABS($GE$6-'C'!$F178))*(ATAN(1)*4/180))+2))*(180/(ATAN(1)*4))))*((ATAN(1)*4)/180))-SIN($GE$6*((ATAN(1)*4)/180))*SIN('C'!$F178*((ATAN(1)*4)/180)))/COS($GE$6*((ATAN(1)*4)/180))/COS('C'!$F178*((ATAN(1)*4)/180))</f>
        <v>0.25279824189598171</v>
      </c>
      <c r="ET110" s="89">
        <f t="shared" si="42"/>
        <v>56.483288044442759</v>
      </c>
      <c r="EU110" s="89">
        <f>(COS((90-(ATAN(1/(1/TAN((90-ABS($GE$6-'C'!$F178))*(ATAN(1)*4/180))+1))*(180/(ATAN(1)*4))))*((ATAN(1)*4)/180))-SIN($GE$6*((ATAN(1)*4)/180))*SIN('C'!$F178*((ATAN(1)*4)/180)))/COS($GE$6*((ATAN(1)*4)/180))/COS('C'!$F178*((ATAN(1)*4)/180))</f>
        <v>0.55218018852012896</v>
      </c>
      <c r="EV110" s="89">
        <f t="shared" si="43"/>
        <v>0.51015740740740745</v>
      </c>
      <c r="EW110" s="89">
        <f t="shared" si="44"/>
        <v>105.15212746724275</v>
      </c>
      <c r="EX110" s="89">
        <f>(COS((90-1.4)*((ATAN(1)*4)/180))-SIN($GE$6*((ATAN(1)*4)/180))*SIN('C'!$F178*((ATAN(1)*4)/180)))/COS($GE$6*((ATAN(1)*4)/180))/COS('C'!$F178*((ATAN(1)*4)/180))</f>
        <v>-0.26138278378202695</v>
      </c>
      <c r="EY110" s="89">
        <f t="shared" si="45"/>
        <v>108.22475019613161</v>
      </c>
      <c r="EZ110" s="89">
        <f>(COS((90+0.833+اندراج!$A$2)*((ATAN(1)*4)/180))-SIN($GE$6*((ATAN(1)*4)/180))*SIN('C'!$F178*((ATAN(1)*4)/180)))/COS($GE$6*((ATAN(1)*4)/180))/COS('C'!$F178*((ATAN(1)*4)/180))</f>
        <v>-0.31274525107798701</v>
      </c>
      <c r="FA110" s="89">
        <f t="shared" si="46"/>
        <v>124.58373235780384</v>
      </c>
      <c r="FB110" s="89">
        <f>(COS((90+12)*((ATAN(1)*4)/180))-SIN($GE$6*((ATAN(1)*4)/180))*SIN('C'!$F178*((ATAN(1)*4)/180)))/COS($GE$6*((ATAN(1)*4)/180))/COS('C'!$F178*((ATAN(1)*4)/180))</f>
        <v>-0.56761001406581968</v>
      </c>
      <c r="FC110" s="89">
        <f t="shared" si="47"/>
        <v>129.39814323940084</v>
      </c>
      <c r="FD110" s="89">
        <f>(COS((90+15)*((ATAN(1)*4)/180))-SIN($GE$6*((ATAN(1)*4)/180))*SIN('C'!$F178*((ATAN(1)*4)/180)))/COS($GE$6*((ATAN(1)*4)/180))/COS('C'!$F178*((ATAN(1)*4)/180))</f>
        <v>-0.63470547121206977</v>
      </c>
      <c r="FE110" s="89">
        <f t="shared" si="48"/>
        <v>134.49651972987945</v>
      </c>
      <c r="FF110" s="89">
        <f>(COS((90+18)*((ATAN(1)*4)/180))-SIN($GE$6*((ATAN(1)*4)/180))*SIN('C'!$F178*((ATAN(1)*4)/180)))/COS($GE$6*((ATAN(1)*4)/180))/COS('C'!$F178*((ATAN(1)*4)/180))</f>
        <v>-0.70086593862504465</v>
      </c>
      <c r="FG110" s="89">
        <f>('C'!E178+$GF$6/15+$EQ$4)</f>
        <v>12.193777777777779</v>
      </c>
      <c r="FH110" s="89">
        <f t="shared" si="49"/>
        <v>0.14655145396462735</v>
      </c>
      <c r="FI110" s="89"/>
      <c r="FJ110" s="89"/>
      <c r="FK110" s="89">
        <f>EQ110-'برائے طلباء'!CK18</f>
        <v>0.67422574979447525</v>
      </c>
      <c r="FL110" s="89">
        <v>6</v>
      </c>
      <c r="FM110" s="89">
        <f t="shared" si="50"/>
        <v>0.79552593288314233</v>
      </c>
      <c r="FN110" s="89">
        <f t="shared" si="51"/>
        <v>73.601410801828266</v>
      </c>
      <c r="FO110" s="89">
        <f>(COS((90-(ATAN(1/(1/TAN((90-ABS($GE$6-'C'!$F147))*(ATAN(1)*4/180))+2))*(180/(ATAN(1)*4))))*((ATAN(1)*4)/180))-SIN($GE$6*((ATAN(1)*4)/180))*SIN('C'!$F147*((ATAN(1)*4)/180)))/COS($GE$6*((ATAN(1)*4)/180))/COS('C'!$F147*((ATAN(1)*4)/180))</f>
        <v>0.28231783543786937</v>
      </c>
      <c r="FP110" s="89">
        <f t="shared" si="52"/>
        <v>56.217309955450887</v>
      </c>
      <c r="FQ110" s="89">
        <f>(COS((90-(ATAN(1/(1/TAN((90-ABS($GE$6-'C'!$F147))*(ATAN(1)*4/180))+1))*(180/(ATAN(1)*4))))*((ATAN(1)*4)/180))-SIN($GE$6*((ATAN(1)*4)/180))*SIN('C'!$F147*((ATAN(1)*4)/180)))/COS($GE$6*((ATAN(1)*4)/180))/COS('C'!$F147*((ATAN(1)*4)/180))</f>
        <v>0.55604453664857456</v>
      </c>
      <c r="FR110" s="89">
        <f t="shared" si="53"/>
        <v>0.50740740740740742</v>
      </c>
      <c r="FS110" s="89">
        <f t="shared" si="54"/>
        <v>101.54273845420495</v>
      </c>
      <c r="FT110" s="89">
        <f>(COS((90-1.4)*((ATAN(1)*4)/180))-SIN($GE$6*((ATAN(1)*4)/180))*SIN('C'!$F147*((ATAN(1)*4)/180)))/COS($GE$6*((ATAN(1)*4)/180))/COS('C'!$F147*((ATAN(1)*4)/180))</f>
        <v>-0.20009883092797801</v>
      </c>
      <c r="FU110" s="89">
        <f t="shared" si="55"/>
        <v>104.4726691712646</v>
      </c>
      <c r="FV110" s="89">
        <f>(COS((90+0.833+اندراج!$A$2)*((ATAN(1)*4)/180))-SIN($GE$6*((ATAN(1)*4)/180))*SIN('C'!$F147*((ATAN(1)*4)/180)))/COS($GE$6*((ATAN(1)*4)/180))/COS('C'!$F147*((ATAN(1)*4)/180))</f>
        <v>-0.24991815662530903</v>
      </c>
      <c r="FW110" s="89">
        <f t="shared" si="56"/>
        <v>0.15821726732105648</v>
      </c>
      <c r="FX110" s="89">
        <f t="shared" si="57"/>
        <v>119.81002097927382</v>
      </c>
      <c r="FY110" s="89">
        <f>(COS((90+12)*((ATAN(1)*4)/180))-SIN($GE$6*((ATAN(1)*4)/180))*SIN('C'!$F147*((ATAN(1)*4)/180)))/COS($GE$6*((ATAN(1)*4)/180))/COS('C'!$F147*((ATAN(1)*4)/180))</f>
        <v>-0.49712572480735018</v>
      </c>
      <c r="FZ110" s="89">
        <f t="shared" si="58"/>
        <v>124.20845043108632</v>
      </c>
      <c r="GA110" s="89">
        <f>(COS((90+15)*((ATAN(1)*4)/180))-SIN($GE$6*((ATAN(1)*4)/180))*SIN('C'!$F147*((ATAN(1)*4)/180)))/COS($GE$6*((ATAN(1)*4)/180))/COS('C'!$F147*((ATAN(1)*4)/180))</f>
        <v>-0.56220535607037703</v>
      </c>
      <c r="GB110" s="89">
        <f t="shared" si="59"/>
        <v>128.78340712414771</v>
      </c>
      <c r="GC110" s="89">
        <f>(COS((90+18)*((ATAN(1)*4)/180))-SIN($GE$6*((ATAN(1)*4)/180))*SIN('C'!$F147*((ATAN(1)*4)/180)))/COS($GE$6*((ATAN(1)*4)/180))/COS('C'!$F147*((ATAN(1)*4)/180))</f>
        <v>-0.6263780885705913</v>
      </c>
      <c r="GD110" s="89">
        <f>'C'!$E147+$GF$6/15+$EQ$4</f>
        <v>12.127777777777776</v>
      </c>
      <c r="GE110" s="89"/>
      <c r="GF110" s="89"/>
      <c r="GG110" s="89">
        <f>FM110-'برائے طلباء'!CX18</f>
        <v>0.63522533222875255</v>
      </c>
      <c r="GH110" s="89"/>
      <c r="GI110" s="89"/>
    </row>
    <row r="111" spans="1:191" ht="28.5" customHeight="1" x14ac:dyDescent="0.2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  <c r="CK111" s="89"/>
      <c r="CL111" s="89"/>
      <c r="CM111" s="89"/>
      <c r="CN111" s="89"/>
      <c r="CO111" s="89"/>
      <c r="CP111" s="89"/>
      <c r="CQ111" s="89"/>
      <c r="CR111" s="89"/>
      <c r="CS111" s="89"/>
      <c r="CT111" s="89"/>
      <c r="CU111" s="89"/>
      <c r="CV111" s="89"/>
      <c r="CW111" s="89"/>
      <c r="CX111" s="89"/>
      <c r="CY111" s="89"/>
      <c r="CZ111" s="89"/>
      <c r="DA111" s="89"/>
      <c r="DB111" s="89"/>
      <c r="DC111" s="89"/>
      <c r="DD111" s="89"/>
      <c r="DE111" s="89"/>
      <c r="DF111" s="89"/>
      <c r="DG111" s="89"/>
      <c r="DH111" s="89"/>
      <c r="DI111" s="89"/>
      <c r="DJ111" s="89"/>
      <c r="DK111" s="89"/>
      <c r="DL111" s="89"/>
      <c r="DM111" s="89"/>
      <c r="DN111" s="89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  <c r="DZ111" s="89"/>
      <c r="EA111" s="89"/>
      <c r="EB111" s="89"/>
      <c r="EC111" s="89"/>
      <c r="ED111" s="89"/>
      <c r="EE111" s="89"/>
      <c r="EF111" s="89"/>
      <c r="EG111" s="89"/>
      <c r="EH111" s="89"/>
      <c r="EI111" s="89"/>
      <c r="EJ111" s="89"/>
      <c r="EK111" s="89"/>
      <c r="EL111" s="89"/>
      <c r="EM111" s="89"/>
      <c r="EN111" s="89"/>
      <c r="EO111" s="89">
        <v>5</v>
      </c>
      <c r="EP111" s="89"/>
      <c r="EQ111" s="89">
        <f t="shared" si="40"/>
        <v>0.80896784364669483</v>
      </c>
      <c r="ER111" s="89">
        <f t="shared" si="41"/>
        <v>75.372828590144806</v>
      </c>
      <c r="ES111" s="89">
        <f>(COS((90-(ATAN(1/(1/TAN((90-ABS($GE$6-'C'!$F179))*(ATAN(1)*4/180))+2))*(180/(ATAN(1)*4))))*((ATAN(1)*4)/180))-SIN($GE$6*((ATAN(1)*4)/180))*SIN('C'!$F179*((ATAN(1)*4)/180)))/COS($GE$6*((ATAN(1)*4)/180))/COS('C'!$F179*((ATAN(1)*4)/180))</f>
        <v>0.25252824714746591</v>
      </c>
      <c r="ET111" s="89">
        <f t="shared" si="42"/>
        <v>56.483938912512919</v>
      </c>
      <c r="EU111" s="89">
        <f>(COS((90-(ATAN(1/(1/TAN((90-ABS($GE$6-'C'!$F179))*(ATAN(1)*4/180))+1))*(180/(ATAN(1)*4))))*((ATAN(1)*4)/180))-SIN($GE$6*((ATAN(1)*4)/180))*SIN('C'!$F179*((ATAN(1)*4)/180)))/COS($GE$6*((ATAN(1)*4)/180))/COS('C'!$F179*((ATAN(1)*4)/180))</f>
        <v>0.55217071754518998</v>
      </c>
      <c r="EV111" s="89">
        <f t="shared" si="43"/>
        <v>0.5103240740740741</v>
      </c>
      <c r="EW111" s="89">
        <f t="shared" si="44"/>
        <v>105.18755772470602</v>
      </c>
      <c r="EX111" s="89">
        <f>(COS((90-1.4)*((ATAN(1)*4)/180))-SIN($GE$6*((ATAN(1)*4)/180))*SIN('C'!$F179*((ATAN(1)*4)/180)))/COS($GE$6*((ATAN(1)*4)/180))/COS('C'!$F179*((ATAN(1)*4)/180))</f>
        <v>-0.26197961076159199</v>
      </c>
      <c r="EY111" s="89">
        <f t="shared" si="45"/>
        <v>108.26175704614349</v>
      </c>
      <c r="EZ111" s="89">
        <f>(COS((90+0.833+اندراج!$A$2)*((ATAN(1)*4)/180))-SIN($GE$6*((ATAN(1)*4)/180))*SIN('C'!$F179*((ATAN(1)*4)/180)))/COS($GE$6*((ATAN(1)*4)/180))/COS('C'!$F179*((ATAN(1)*4)/180))</f>
        <v>-0.31335867735741985</v>
      </c>
      <c r="FA111" s="89">
        <f t="shared" si="46"/>
        <v>124.63216885365023</v>
      </c>
      <c r="FB111" s="89">
        <f>(COS((90+12)*((ATAN(1)*4)/180))-SIN($GE$6*((ATAN(1)*4)/180))*SIN('C'!$F179*((ATAN(1)*4)/180)))/COS($GE$6*((ATAN(1)*4)/180))/COS('C'!$F179*((ATAN(1)*4)/180))</f>
        <v>-0.56830580742863623</v>
      </c>
      <c r="FC111" s="89">
        <f t="shared" si="47"/>
        <v>129.45136082600314</v>
      </c>
      <c r="FD111" s="89">
        <f>(COS((90+15)*((ATAN(1)*4)/180))-SIN($GE$6*((ATAN(1)*4)/180))*SIN('C'!$F179*((ATAN(1)*4)/180)))/COS($GE$6*((ATAN(1)*4)/180))/COS('C'!$F179*((ATAN(1)*4)/180))</f>
        <v>-0.63542294845557923</v>
      </c>
      <c r="FE111" s="89">
        <f t="shared" si="48"/>
        <v>134.55589935561576</v>
      </c>
      <c r="FF111" s="89">
        <f>(COS((90+18)*((ATAN(1)*4)/180))-SIN($GE$6*((ATAN(1)*4)/180))*SIN('C'!$F179*((ATAN(1)*4)/180)))/COS($GE$6*((ATAN(1)*4)/180))/COS('C'!$F179*((ATAN(1)*4)/180))</f>
        <v>-0.70160479757967109</v>
      </c>
      <c r="FG111" s="89">
        <f>('C'!E179+$GF$6/15+$EQ$4)</f>
        <v>12.197777777777777</v>
      </c>
      <c r="FH111" s="89">
        <f t="shared" si="49"/>
        <v>0.14657029400184307</v>
      </c>
      <c r="FI111" s="89"/>
      <c r="FJ111" s="89"/>
      <c r="FK111" s="89">
        <f>EQ111-'برائے طلباء'!CK19</f>
        <v>0.67449349000488679</v>
      </c>
      <c r="FL111" s="89">
        <v>6</v>
      </c>
      <c r="FM111" s="89">
        <f t="shared" si="50"/>
        <v>0.79604859713645704</v>
      </c>
      <c r="FN111" s="89">
        <f t="shared" si="51"/>
        <v>73.695908033045839</v>
      </c>
      <c r="FO111" s="89">
        <f>(COS((90-(ATAN(1/(1/TAN((90-ABS($GE$6-'C'!$F148))*(ATAN(1)*4/180))+2))*(180/(ATAN(1)*4))))*((ATAN(1)*4)/180))-SIN($GE$6*((ATAN(1)*4)/180))*SIN('C'!$F148*((ATAN(1)*4)/180)))/COS($GE$6*((ATAN(1)*4)/180))/COS('C'!$F148*((ATAN(1)*4)/180))</f>
        <v>0.28073525586361731</v>
      </c>
      <c r="FP111" s="89">
        <f t="shared" si="52"/>
        <v>56.240304989536256</v>
      </c>
      <c r="FQ111" s="89">
        <f>(COS((90-(ATAN(1/(1/TAN((90-ABS($GE$6-'C'!$F148))*(ATAN(1)*4/180))+1))*(180/(ATAN(1)*4))))*((ATAN(1)*4)/180))-SIN($GE$6*((ATAN(1)*4)/180))*SIN('C'!$F148*((ATAN(1)*4)/180)))/COS($GE$6*((ATAN(1)*4)/180))/COS('C'!$F148*((ATAN(1)*4)/180))</f>
        <v>0.55571091791677141</v>
      </c>
      <c r="FR111" s="89">
        <f t="shared" si="53"/>
        <v>0.50740740740740742</v>
      </c>
      <c r="FS111" s="89">
        <f t="shared" si="54"/>
        <v>101.72455260767453</v>
      </c>
      <c r="FT111" s="89">
        <f>(COS((90-1.4)*((ATAN(1)*4)/180))-SIN($GE$6*((ATAN(1)*4)/180))*SIN('C'!$F148*((ATAN(1)*4)/180)))/COS($GE$6*((ATAN(1)*4)/180))/COS('C'!$F148*((ATAN(1)*4)/180))</f>
        <v>-0.20320689704729603</v>
      </c>
      <c r="FU111" s="89">
        <f t="shared" si="55"/>
        <v>104.6608283024579</v>
      </c>
      <c r="FV111" s="89">
        <f>(COS((90+0.833+اندراج!$A$2)*((ATAN(1)*4)/180))-SIN($GE$6*((ATAN(1)*4)/180))*SIN('C'!$F148*((ATAN(1)*4)/180)))/COS($GE$6*((ATAN(1)*4)/180))/COS('C'!$F148*((ATAN(1)*4)/180))</f>
        <v>-0.25309658845816468</v>
      </c>
      <c r="FW111" s="89">
        <f t="shared" si="56"/>
        <v>0.15751965396880555</v>
      </c>
      <c r="FX111" s="89">
        <f t="shared" si="57"/>
        <v>120.04323253010548</v>
      </c>
      <c r="FY111" s="89">
        <f>(COS((90+12)*((ATAN(1)*4)/180))-SIN($GE$6*((ATAN(1)*4)/180))*SIN('C'!$F148*((ATAN(1)*4)/180)))/COS($GE$6*((ATAN(1)*4)/180))/COS('C'!$F148*((ATAN(1)*4)/180))</f>
        <v>-0.50065331706507221</v>
      </c>
      <c r="FZ111" s="89">
        <f t="shared" si="58"/>
        <v>124.45959123789666</v>
      </c>
      <c r="GA111" s="89">
        <f>(COS((90+15)*((ATAN(1)*4)/180))-SIN($GE$6*((ATAN(1)*4)/180))*SIN('C'!$F148*((ATAN(1)*4)/180)))/COS($GE$6*((ATAN(1)*4)/180))/COS('C'!$F148*((ATAN(1)*4)/180))</f>
        <v>-0.56582486797226295</v>
      </c>
      <c r="GB111" s="89">
        <f t="shared" si="59"/>
        <v>129.05663296400974</v>
      </c>
      <c r="GC111" s="89">
        <f>(COS((90+18)*((ATAN(1)*4)/180))-SIN($GE$6*((ATAN(1)*4)/180))*SIN('C'!$F148*((ATAN(1)*4)/180)))/COS($GE$6*((ATAN(1)*4)/180))/COS('C'!$F148*((ATAN(1)*4)/180))</f>
        <v>-0.63008823919648316</v>
      </c>
      <c r="GD111" s="89">
        <f>'C'!$E148+$GF$6/15+$EQ$4</f>
        <v>12.127777777777776</v>
      </c>
      <c r="GE111" s="89"/>
      <c r="GF111" s="89"/>
      <c r="GG111" s="89">
        <f>FM111-'برائے طلباء'!CX19</f>
        <v>0.63644560983431819</v>
      </c>
      <c r="GH111" s="89"/>
      <c r="GI111" s="89"/>
    </row>
    <row r="112" spans="1:191" ht="28.5" customHeight="1" x14ac:dyDescent="0.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89"/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  <c r="DZ112" s="89"/>
      <c r="EA112" s="89"/>
      <c r="EB112" s="89"/>
      <c r="EC112" s="89"/>
      <c r="ED112" s="89"/>
      <c r="EE112" s="89"/>
      <c r="EF112" s="89"/>
      <c r="EG112" s="89"/>
      <c r="EH112" s="89"/>
      <c r="EI112" s="89"/>
      <c r="EJ112" s="89"/>
      <c r="EK112" s="89"/>
      <c r="EL112" s="89"/>
      <c r="EM112" s="89"/>
      <c r="EN112" s="89"/>
      <c r="EO112" s="89">
        <v>5</v>
      </c>
      <c r="EP112" s="89"/>
      <c r="EQ112" s="89">
        <f t="shared" si="40"/>
        <v>0.80922064216566747</v>
      </c>
      <c r="ER112" s="89">
        <f t="shared" si="41"/>
        <v>75.386205468001037</v>
      </c>
      <c r="ES112" s="89">
        <f>(COS((90-(ATAN(1/(1/TAN((90-ABS($GE$6-'C'!$F180))*(ATAN(1)*4/180))+2))*(180/(ATAN(1)*4))))*((ATAN(1)*4)/180))-SIN($GE$6*((ATAN(1)*4)/180))*SIN('C'!$F180*((ATAN(1)*4)/180)))/COS($GE$6*((ATAN(1)*4)/180))/COS('C'!$F180*((ATAN(1)*4)/180))</f>
        <v>0.25230233659718432</v>
      </c>
      <c r="ET112" s="89">
        <f t="shared" si="42"/>
        <v>56.484455408230794</v>
      </c>
      <c r="EU112" s="89">
        <f>(COS((90-(ATAN(1/(1/TAN((90-ABS($GE$6-'C'!$F180))*(ATAN(1)*4/180))+1))*(180/(ATAN(1)*4))))*((ATAN(1)*4)/180))-SIN($GE$6*((ATAN(1)*4)/180))*SIN('C'!$F180*((ATAN(1)*4)/180)))/COS($GE$6*((ATAN(1)*4)/180))/COS('C'!$F180*((ATAN(1)*4)/180))</f>
        <v>0.55216320181162093</v>
      </c>
      <c r="EV112" s="89">
        <f t="shared" si="43"/>
        <v>0.51049074074074074</v>
      </c>
      <c r="EW112" s="89">
        <f t="shared" si="44"/>
        <v>105.21724164569704</v>
      </c>
      <c r="EX112" s="89">
        <f>(COS((90-1.4)*((ATAN(1)*4)/180))-SIN($GE$6*((ATAN(1)*4)/180))*SIN('C'!$F180*((ATAN(1)*4)/180)))/COS($GE$6*((ATAN(1)*4)/180))/COS('C'!$F180*((ATAN(1)*4)/180))</f>
        <v>-0.26247956289266283</v>
      </c>
      <c r="EY112" s="89">
        <f t="shared" si="45"/>
        <v>108.2927645129736</v>
      </c>
      <c r="EZ112" s="89">
        <f>(COS((90+0.833+اندراج!$A$2)*((ATAN(1)*4)/180))-SIN($GE$6*((ATAN(1)*4)/180))*SIN('C'!$F180*((ATAN(1)*4)/180)))/COS($GE$6*((ATAN(1)*4)/180))/COS('C'!$F180*((ATAN(1)*4)/180))</f>
        <v>-0.31387255709847173</v>
      </c>
      <c r="FA112" s="89">
        <f t="shared" si="46"/>
        <v>124.67277449383306</v>
      </c>
      <c r="FB112" s="89">
        <f>(COS((90+12)*((ATAN(1)*4)/180))-SIN($GE$6*((ATAN(1)*4)/180))*SIN('C'!$F180*((ATAN(1)*4)/180)))/COS($GE$6*((ATAN(1)*4)/180))/COS('C'!$F180*((ATAN(1)*4)/180))</f>
        <v>-0.56888879710937124</v>
      </c>
      <c r="FC112" s="89">
        <f t="shared" si="47"/>
        <v>129.49598387192552</v>
      </c>
      <c r="FD112" s="89">
        <f>(COS((90+15)*((ATAN(1)*4)/180))-SIN($GE$6*((ATAN(1)*4)/180))*SIN('C'!$F180*((ATAN(1)*4)/180)))/COS($GE$6*((ATAN(1)*4)/180))/COS('C'!$F180*((ATAN(1)*4)/180))</f>
        <v>-0.6360241319538591</v>
      </c>
      <c r="FE112" s="89">
        <f t="shared" si="48"/>
        <v>134.60570296208087</v>
      </c>
      <c r="FF112" s="89">
        <f>(COS((90+18)*((ATAN(1)*4)/180))-SIN($GE$6*((ATAN(1)*4)/180))*SIN('C'!$F180*((ATAN(1)*4)/180)))/COS($GE$6*((ATAN(1)*4)/180))/COS('C'!$F180*((ATAN(1)*4)/180))</f>
        <v>-0.70222392136070622</v>
      </c>
      <c r="FG112" s="89">
        <f>('C'!E180+$GF$6/15+$EQ$4)</f>
        <v>12.201777777777778</v>
      </c>
      <c r="FH112" s="89">
        <f t="shared" si="49"/>
        <v>0.14661300776316988</v>
      </c>
      <c r="FI112" s="89"/>
      <c r="FJ112" s="89"/>
      <c r="FK112" s="89">
        <f>EQ112-'برائے طلباء'!CK20</f>
        <v>0.6747179652084847</v>
      </c>
      <c r="FL112" s="89">
        <v>6</v>
      </c>
      <c r="FM112" s="89">
        <f t="shared" si="50"/>
        <v>0.79655994548805664</v>
      </c>
      <c r="FN112" s="89">
        <f t="shared" si="51"/>
        <v>73.787687338684606</v>
      </c>
      <c r="FO112" s="89">
        <f>(COS((90-(ATAN(1/(1/TAN((90-ABS($GE$6-'C'!$F149))*(ATAN(1)*4/180))+2))*(180/(ATAN(1)*4))))*((ATAN(1)*4)/180))-SIN($GE$6*((ATAN(1)*4)/180))*SIN('C'!$F149*((ATAN(1)*4)/180)))/COS($GE$6*((ATAN(1)*4)/180))/COS('C'!$F149*((ATAN(1)*4)/180))</f>
        <v>0.27919746332813633</v>
      </c>
      <c r="FP112" s="89">
        <f t="shared" si="52"/>
        <v>56.261795736201769</v>
      </c>
      <c r="FQ112" s="89">
        <f>(COS((90-(ATAN(1/(1/TAN((90-ABS($GE$6-'C'!$F149))*(ATAN(1)*4/180))+1))*(180/(ATAN(1)*4))))*((ATAN(1)*4)/180))-SIN($GE$6*((ATAN(1)*4)/180))*SIN('C'!$F149*((ATAN(1)*4)/180)))/COS($GE$6*((ATAN(1)*4)/180))/COS('C'!$F149*((ATAN(1)*4)/180))</f>
        <v>0.55539904291092035</v>
      </c>
      <c r="FR112" s="89">
        <f t="shared" si="53"/>
        <v>0.50740740740740742</v>
      </c>
      <c r="FS112" s="89">
        <f t="shared" si="54"/>
        <v>101.90234733952761</v>
      </c>
      <c r="FT112" s="89">
        <f>(COS((90-1.4)*((ATAN(1)*4)/180))-SIN($GE$6*((ATAN(1)*4)/180))*SIN('C'!$F149*((ATAN(1)*4)/180)))/COS($GE$6*((ATAN(1)*4)/180))/COS('C'!$F149*((ATAN(1)*4)/180))</f>
        <v>-0.20624427356582195</v>
      </c>
      <c r="FU112" s="89">
        <f t="shared" si="55"/>
        <v>104.84491370903373</v>
      </c>
      <c r="FV112" s="89">
        <f>(COS((90+0.833+اندراج!$A$2)*((ATAN(1)*4)/180))-SIN($GE$6*((ATAN(1)*4)/180))*SIN('C'!$F149*((ATAN(1)*4)/180)))/COS($GE$6*((ATAN(1)*4)/180))/COS('C'!$F149*((ATAN(1)*4)/180))</f>
        <v>-0.25620356459242927</v>
      </c>
      <c r="FW112" s="89">
        <f t="shared" si="56"/>
        <v>0.15683469984287715</v>
      </c>
      <c r="FX112" s="89">
        <f t="shared" si="57"/>
        <v>120.27200154318658</v>
      </c>
      <c r="FY112" s="89">
        <f>(COS((90+12)*((ATAN(1)*4)/180))-SIN($GE$6*((ATAN(1)*4)/180))*SIN('C'!$F149*((ATAN(1)*4)/180)))/COS($GE$6*((ATAN(1)*4)/180))/COS('C'!$F149*((ATAN(1)*4)/180))</f>
        <v>-0.50410565218427528</v>
      </c>
      <c r="FZ112" s="89">
        <f t="shared" si="58"/>
        <v>124.70617472323087</v>
      </c>
      <c r="GA112" s="89">
        <f>(COS((90+15)*((ATAN(1)*4)/180))-SIN($GE$6*((ATAN(1)*4)/180))*SIN('C'!$F149*((ATAN(1)*4)/180)))/COS($GE$6*((ATAN(1)*4)/180))/COS('C'!$F149*((ATAN(1)*4)/180))</f>
        <v>-0.56936812197213982</v>
      </c>
      <c r="GB112" s="89">
        <f t="shared" si="59"/>
        <v>129.3251985962419</v>
      </c>
      <c r="GC112" s="89">
        <f>(COS((90+18)*((ATAN(1)*4)/180))-SIN($GE$6*((ATAN(1)*4)/180))*SIN('C'!$F149*((ATAN(1)*4)/180)))/COS($GE$6*((ATAN(1)*4)/180))/COS('C'!$F149*((ATAN(1)*4)/180))</f>
        <v>-0.63372114510273159</v>
      </c>
      <c r="GD112" s="89">
        <f>'C'!$E149+$GF$6/15+$EQ$4</f>
        <v>12.127777777777776</v>
      </c>
      <c r="GE112" s="89"/>
      <c r="GF112" s="89"/>
      <c r="GG112" s="89">
        <f>FM112-'برائے طلباء'!CX20</f>
        <v>0.63764191231184619</v>
      </c>
      <c r="GH112" s="89"/>
      <c r="GI112" s="89"/>
    </row>
    <row r="113" spans="1:191" ht="28.5" customHeight="1" x14ac:dyDescent="0.2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  <c r="CK113" s="89"/>
      <c r="CL113" s="89"/>
      <c r="CM113" s="89"/>
      <c r="CN113" s="89"/>
      <c r="CO113" s="89"/>
      <c r="CP113" s="89"/>
      <c r="CQ113" s="89"/>
      <c r="CR113" s="89"/>
      <c r="CS113" s="89"/>
      <c r="CT113" s="89"/>
      <c r="CU113" s="89"/>
      <c r="CV113" s="89"/>
      <c r="CW113" s="89"/>
      <c r="CX113" s="89"/>
      <c r="CY113" s="89"/>
      <c r="CZ113" s="89"/>
      <c r="DA113" s="89"/>
      <c r="DB113" s="89"/>
      <c r="DC113" s="89"/>
      <c r="DD113" s="89"/>
      <c r="DE113" s="89"/>
      <c r="DF113" s="89"/>
      <c r="DG113" s="89"/>
      <c r="DH113" s="89"/>
      <c r="DI113" s="89"/>
      <c r="DJ113" s="89"/>
      <c r="DK113" s="89"/>
      <c r="DL113" s="89"/>
      <c r="DM113" s="89"/>
      <c r="DN113" s="89"/>
      <c r="DO113" s="89"/>
      <c r="DP113" s="89"/>
      <c r="DQ113" s="89"/>
      <c r="DR113" s="89"/>
      <c r="DS113" s="89"/>
      <c r="DT113" s="89"/>
      <c r="DU113" s="89"/>
      <c r="DV113" s="89"/>
      <c r="DW113" s="89"/>
      <c r="DX113" s="89"/>
      <c r="DY113" s="89"/>
      <c r="DZ113" s="89"/>
      <c r="EA113" s="89"/>
      <c r="EB113" s="89"/>
      <c r="EC113" s="89"/>
      <c r="ED113" s="89"/>
      <c r="EE113" s="89"/>
      <c r="EF113" s="89"/>
      <c r="EG113" s="89"/>
      <c r="EH113" s="89"/>
      <c r="EI113" s="89"/>
      <c r="EJ113" s="89"/>
      <c r="EK113" s="89"/>
      <c r="EL113" s="89"/>
      <c r="EM113" s="89"/>
      <c r="EN113" s="89"/>
      <c r="EO113" s="89">
        <v>5</v>
      </c>
      <c r="EP113" s="89"/>
      <c r="EQ113" s="89">
        <f t="shared" si="40"/>
        <v>0.80941507228378595</v>
      </c>
      <c r="ER113" s="89">
        <f t="shared" si="41"/>
        <v>75.3969755275604</v>
      </c>
      <c r="ES113" s="89">
        <f>(COS((90-(ATAN(1/(1/TAN((90-ABS($GE$6-'C'!$F181))*(ATAN(1)*4/180))+2))*(180/(ATAN(1)*4))))*((ATAN(1)*4)/180))-SIN($GE$6*((ATAN(1)*4)/180))*SIN('C'!$F181*((ATAN(1)*4)/180)))/COS($GE$6*((ATAN(1)*4)/180))/COS('C'!$F181*((ATAN(1)*4)/180))</f>
        <v>0.25212044035801612</v>
      </c>
      <c r="ET113" s="89">
        <f t="shared" si="42"/>
        <v>56.484852612014095</v>
      </c>
      <c r="EU113" s="89">
        <f>(COS((90-(ATAN(1/(1/TAN((90-ABS($GE$6-'C'!$F181))*(ATAN(1)*4/180))+1))*(180/(ATAN(1)*4))))*((ATAN(1)*4)/180))-SIN($GE$6*((ATAN(1)*4)/180))*SIN('C'!$F181*((ATAN(1)*4)/180)))/COS($GE$6*((ATAN(1)*4)/180))/COS('C'!$F181*((ATAN(1)*4)/180))</f>
        <v>0.55215742191167416</v>
      </c>
      <c r="EV113" s="89">
        <f t="shared" si="43"/>
        <v>0.51061574074074079</v>
      </c>
      <c r="EW113" s="89">
        <f t="shared" si="44"/>
        <v>105.24116790160079</v>
      </c>
      <c r="EX113" s="89">
        <f>(COS((90-1.4)*((ATAN(1)*4)/180))-SIN($GE$6*((ATAN(1)*4)/180))*SIN('C'!$F181*((ATAN(1)*4)/180)))/COS($GE$6*((ATAN(1)*4)/180))/COS('C'!$F181*((ATAN(1)*4)/180))</f>
        <v>-0.2628824901423204</v>
      </c>
      <c r="EY113" s="89">
        <f t="shared" si="45"/>
        <v>108.31775935549626</v>
      </c>
      <c r="EZ113" s="89">
        <f>(COS((90+0.833+اندراج!$A$2)*((ATAN(1)*4)/180))-SIN($GE$6*((ATAN(1)*4)/180))*SIN('C'!$F181*((ATAN(1)*4)/180)))/COS($GE$6*((ATAN(1)*4)/180))/COS('C'!$F181*((ATAN(1)*4)/180))</f>
        <v>-0.31428672406593805</v>
      </c>
      <c r="FA113" s="89">
        <f t="shared" si="46"/>
        <v>124.70552059534926</v>
      </c>
      <c r="FB113" s="89">
        <f>(COS((90+12)*((ATAN(1)*4)/180))-SIN($GE$6*((ATAN(1)*4)/180))*SIN('C'!$F181*((ATAN(1)*4)/180)))/COS($GE$6*((ATAN(1)*4)/180))/COS('C'!$F181*((ATAN(1)*4)/180))</f>
        <v>-0.56935873647575419</v>
      </c>
      <c r="FC113" s="89">
        <f t="shared" si="47"/>
        <v>129.53197596001283</v>
      </c>
      <c r="FD113" s="89">
        <f>(COS((90+15)*((ATAN(1)*4)/180))-SIN($GE$6*((ATAN(1)*4)/180))*SIN('C'!$F181*((ATAN(1)*4)/180)))/COS($GE$6*((ATAN(1)*4)/180))/COS('C'!$F181*((ATAN(1)*4)/180))</f>
        <v>-0.63650875390938289</v>
      </c>
      <c r="FE113" s="89">
        <f t="shared" si="48"/>
        <v>134.64588270561813</v>
      </c>
      <c r="FF113" s="89">
        <f>(COS((90+18)*((ATAN(1)*4)/180))-SIN($GE$6*((ATAN(1)*4)/180))*SIN('C'!$F181*((ATAN(1)*4)/180)))/COS($GE$6*((ATAN(1)*4)/180))/COS('C'!$F181*((ATAN(1)*4)/180))</f>
        <v>-0.70272302130030972</v>
      </c>
      <c r="FG113" s="89">
        <f>('C'!E181+$GF$6/15+$EQ$4)</f>
        <v>12.204777777777778</v>
      </c>
      <c r="FH113" s="89">
        <f t="shared" si="49"/>
        <v>0.14663802974070508</v>
      </c>
      <c r="FI113" s="89"/>
      <c r="FJ113" s="89"/>
      <c r="FK113" s="89">
        <f>EQ113-'برائے طلباء'!CK21</f>
        <v>0.6748990057253178</v>
      </c>
      <c r="FL113" s="89">
        <v>6</v>
      </c>
      <c r="FM113" s="89">
        <f t="shared" si="50"/>
        <v>0.79710152885264351</v>
      </c>
      <c r="FN113" s="89">
        <f t="shared" si="51"/>
        <v>73.876773910979779</v>
      </c>
      <c r="FO113" s="89">
        <f>(COS((90-(ATAN(1/(1/TAN((90-ABS($GE$6-'C'!$F150))*(ATAN(1)*4/180))+2))*(180/(ATAN(1)*4))))*((ATAN(1)*4)/180))-SIN($GE$6*((ATAN(1)*4)/180))*SIN('C'!$F150*((ATAN(1)*4)/180)))/COS($GE$6*((ATAN(1)*4)/180))/COS('C'!$F150*((ATAN(1)*4)/180))</f>
        <v>0.27770410321047384</v>
      </c>
      <c r="FP113" s="89">
        <f t="shared" si="52"/>
        <v>56.281846533181522</v>
      </c>
      <c r="FQ113" s="89">
        <f>(COS((90-(ATAN(1/(1/TAN((90-ABS($GE$6-'C'!$F150))*(ATAN(1)*4/180))+1))*(180/(ATAN(1)*4))))*((ATAN(1)*4)/180))-SIN($GE$6*((ATAN(1)*4)/180))*SIN('C'!$F150*((ATAN(1)*4)/180)))/COS($GE$6*((ATAN(1)*4)/180))/COS('C'!$F150*((ATAN(1)*4)/180))</f>
        <v>0.55510799408023337</v>
      </c>
      <c r="FR113" s="89">
        <f t="shared" si="53"/>
        <v>0.50744907407407414</v>
      </c>
      <c r="FS113" s="89">
        <f t="shared" si="54"/>
        <v>102.0760879305497</v>
      </c>
      <c r="FT113" s="89">
        <f>(COS((90-1.4)*((ATAN(1)*4)/180))-SIN($GE$6*((ATAN(1)*4)/180))*SIN('C'!$F150*((ATAN(1)*4)/180)))/COS($GE$6*((ATAN(1)*4)/180))/COS('C'!$F150*((ATAN(1)*4)/180))</f>
        <v>-0.20921047235795767</v>
      </c>
      <c r="FU113" s="89">
        <f t="shared" si="55"/>
        <v>105.02488372028502</v>
      </c>
      <c r="FV113" s="89">
        <f>(COS((90+0.833+اندراج!$A$2)*((ATAN(1)*4)/180))-SIN($GE$6*((ATAN(1)*4)/180))*SIN('C'!$F150*((ATAN(1)*4)/180)))/COS($GE$6*((ATAN(1)*4)/180))/COS('C'!$F150*((ATAN(1)*4)/180))</f>
        <v>-0.25923852501863809</v>
      </c>
      <c r="FW113" s="89">
        <f t="shared" si="56"/>
        <v>0.15620436826885789</v>
      </c>
      <c r="FX113" s="89">
        <f t="shared" si="57"/>
        <v>120.4962396990018</v>
      </c>
      <c r="FY113" s="89">
        <f>(COS((90+12)*((ATAN(1)*4)/180))-SIN($GE$6*((ATAN(1)*4)/180))*SIN('C'!$F150*((ATAN(1)*4)/180)))/COS($GE$6*((ATAN(1)*4)/180))/COS('C'!$F150*((ATAN(1)*4)/180))</f>
        <v>-0.5074818134618706</v>
      </c>
      <c r="FZ113" s="89">
        <f t="shared" si="58"/>
        <v>124.94809408987783</v>
      </c>
      <c r="GA113" s="89">
        <f>(COS((90+15)*((ATAN(1)*4)/180))-SIN($GE$6*((ATAN(1)*4)/180))*SIN('C'!$F150*((ATAN(1)*4)/180)))/COS($GE$6*((ATAN(1)*4)/180))/COS('C'!$F150*((ATAN(1)*4)/180))</f>
        <v>-0.57283410746409136</v>
      </c>
      <c r="GB113" s="89">
        <f t="shared" si="59"/>
        <v>129.58897420174202</v>
      </c>
      <c r="GC113" s="89">
        <f>(COS((90+18)*((ATAN(1)*4)/180))-SIN($GE$6*((ATAN(1)*4)/180))*SIN('C'!$F150*((ATAN(1)*4)/180)))/COS($GE$6*((ATAN(1)*4)/180))/COS('C'!$F150*((ATAN(1)*4)/180))</f>
        <v>-0.6372757030891496</v>
      </c>
      <c r="GD113" s="89">
        <f>'C'!$E150+$GF$6/15+$EQ$4</f>
        <v>12.128777777777778</v>
      </c>
      <c r="GE113" s="89"/>
      <c r="GF113" s="89"/>
      <c r="GG113" s="89">
        <f>FM113-'برائے طلباء'!CX21</f>
        <v>0.63881382725045233</v>
      </c>
      <c r="GH113" s="89"/>
      <c r="GI113" s="89"/>
    </row>
    <row r="114" spans="1:191" ht="28.5" customHeight="1" x14ac:dyDescent="0.2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  <c r="CK114" s="89"/>
      <c r="CL114" s="89"/>
      <c r="CM114" s="89"/>
      <c r="CN114" s="89"/>
      <c r="CO114" s="89"/>
      <c r="CP114" s="89"/>
      <c r="CQ114" s="89"/>
      <c r="CR114" s="89"/>
      <c r="CS114" s="89"/>
      <c r="CT114" s="89"/>
      <c r="CU114" s="89"/>
      <c r="CV114" s="89"/>
      <c r="CW114" s="89"/>
      <c r="CX114" s="89"/>
      <c r="CY114" s="89"/>
      <c r="CZ114" s="89"/>
      <c r="DA114" s="89"/>
      <c r="DB114" s="89"/>
      <c r="DC114" s="89"/>
      <c r="DD114" s="89"/>
      <c r="DE114" s="89"/>
      <c r="DF114" s="89"/>
      <c r="DG114" s="89"/>
      <c r="DH114" s="89"/>
      <c r="DI114" s="89"/>
      <c r="DJ114" s="89"/>
      <c r="DK114" s="89"/>
      <c r="DL114" s="89"/>
      <c r="DM114" s="89"/>
      <c r="DN114" s="89"/>
      <c r="DO114" s="89"/>
      <c r="DP114" s="89"/>
      <c r="DQ114" s="89"/>
      <c r="DR114" s="89"/>
      <c r="DS114" s="89"/>
      <c r="DT114" s="89"/>
      <c r="DU114" s="89"/>
      <c r="DV114" s="89"/>
      <c r="DW114" s="89"/>
      <c r="DX114" s="89"/>
      <c r="DY114" s="89"/>
      <c r="DZ114" s="89"/>
      <c r="EA114" s="89"/>
      <c r="EB114" s="89"/>
      <c r="EC114" s="89"/>
      <c r="ED114" s="89"/>
      <c r="EE114" s="89"/>
      <c r="EF114" s="89"/>
      <c r="EG114" s="89"/>
      <c r="EH114" s="89"/>
      <c r="EI114" s="89"/>
      <c r="EJ114" s="89"/>
      <c r="EK114" s="89"/>
      <c r="EL114" s="89"/>
      <c r="EM114" s="89"/>
      <c r="EN114" s="89"/>
      <c r="EO114" s="89">
        <v>5</v>
      </c>
      <c r="EP114" s="89"/>
      <c r="EQ114" s="89">
        <f t="shared" si="40"/>
        <v>0.80963683354531002</v>
      </c>
      <c r="ER114" s="89">
        <f t="shared" si="41"/>
        <v>75.405513644141365</v>
      </c>
      <c r="ES114" s="89">
        <f>(COS((90-(ATAN(1/(1/TAN((90-ABS($GE$6-'C'!$F182))*(ATAN(1)*4/180))+2))*(180/(ATAN(1)*4))))*((ATAN(1)*4)/180))-SIN($GE$6*((ATAN(1)*4)/180))*SIN('C'!$F182*((ATAN(1)*4)/180)))/COS($GE$6*((ATAN(1)*4)/180))/COS('C'!$F182*((ATAN(1)*4)/180))</f>
        <v>0.25197623321876494</v>
      </c>
      <c r="ET114" s="89">
        <f t="shared" si="42"/>
        <v>56.485155653750894</v>
      </c>
      <c r="EU114" s="89">
        <f>(COS((90-(ATAN(1/(1/TAN((90-ABS($GE$6-'C'!$F182))*(ATAN(1)*4/180))+1))*(180/(ATAN(1)*4))))*((ATAN(1)*4)/180))-SIN($GE$6*((ATAN(1)*4)/180))*SIN('C'!$F182*((ATAN(1)*4)/180)))/COS($GE$6*((ATAN(1)*4)/180))/COS('C'!$F182*((ATAN(1)*4)/180))</f>
        <v>0.55215301219031565</v>
      </c>
      <c r="EV114" s="89">
        <f t="shared" si="43"/>
        <v>0.51078240740740755</v>
      </c>
      <c r="EW114" s="89">
        <f t="shared" si="44"/>
        <v>105.26015293230545</v>
      </c>
      <c r="EX114" s="89">
        <f>(COS((90-1.4)*((ATAN(1)*4)/180))-SIN($GE$6*((ATAN(1)*4)/180))*SIN('C'!$F182*((ATAN(1)*4)/180)))/COS($GE$6*((ATAN(1)*4)/180))/COS('C'!$F182*((ATAN(1)*4)/180))</f>
        <v>-0.26320217266480062</v>
      </c>
      <c r="EY114" s="89">
        <f t="shared" si="45"/>
        <v>108.33759340964494</v>
      </c>
      <c r="EZ114" s="89">
        <f>(COS((90+0.833+اندراج!$A$2)*((ATAN(1)*4)/180))-SIN($GE$6*((ATAN(1)*4)/180))*SIN('C'!$F182*((ATAN(1)*4)/180)))/COS($GE$6*((ATAN(1)*4)/180))/COS('C'!$F182*((ATAN(1)*4)/180))</f>
        <v>-0.31461533371099015</v>
      </c>
      <c r="FA114" s="89">
        <f t="shared" si="46"/>
        <v>124.73151454059767</v>
      </c>
      <c r="FB114" s="89">
        <f>(COS((90+12)*((ATAN(1)*4)/180))-SIN($GE$6*((ATAN(1)*4)/180))*SIN('C'!$F182*((ATAN(1)*4)/180)))/COS($GE$6*((ATAN(1)*4)/180))/COS('C'!$F182*((ATAN(1)*4)/180))</f>
        <v>-0.56973164323304093</v>
      </c>
      <c r="FC114" s="89">
        <f t="shared" si="47"/>
        <v>129.56055051357856</v>
      </c>
      <c r="FD114" s="89">
        <f>(COS((90+15)*((ATAN(1)*4)/180))-SIN($GE$6*((ATAN(1)*4)/180))*SIN('C'!$F182*((ATAN(1)*4)/180)))/COS($GE$6*((ATAN(1)*4)/180))/COS('C'!$F182*((ATAN(1)*4)/180))</f>
        <v>-0.63689332228266082</v>
      </c>
      <c r="FE114" s="89">
        <f t="shared" si="48"/>
        <v>134.67778769819489</v>
      </c>
      <c r="FF114" s="89">
        <f>(COS((90+18)*((ATAN(1)*4)/180))-SIN($GE$6*((ATAN(1)*4)/180))*SIN('C'!$F182*((ATAN(1)*4)/180)))/COS($GE$6*((ATAN(1)*4)/180))/COS('C'!$F182*((ATAN(1)*4)/180))</f>
        <v>-0.70311908878243334</v>
      </c>
      <c r="FG114" s="89">
        <f>('C'!E182+$GF$6/15+$EQ$4)</f>
        <v>12.20877777777778</v>
      </c>
      <c r="FH114" s="89">
        <f t="shared" si="49"/>
        <v>0.14672532264746707</v>
      </c>
      <c r="FI114" s="89"/>
      <c r="FJ114" s="89"/>
      <c r="FK114" s="89">
        <f>EQ114-'برائے طلباء'!CK22</f>
        <v>0.675042725299555</v>
      </c>
      <c r="FL114" s="89">
        <v>6</v>
      </c>
      <c r="FM114" s="89">
        <f t="shared" si="50"/>
        <v>0.79763603230509583</v>
      </c>
      <c r="FN114" s="89">
        <f t="shared" si="51"/>
        <v>73.963980111173228</v>
      </c>
      <c r="FO114" s="89">
        <f>(COS((90-(ATAN(1/(1/TAN((90-ABS($GE$6-'C'!$F151))*(ATAN(1)*4/180))+2))*(180/(ATAN(1)*4))))*((ATAN(1)*4)/180))-SIN($GE$6*((ATAN(1)*4)/180))*SIN('C'!$F151*((ATAN(1)*4)/180)))/COS($GE$6*((ATAN(1)*4)/180))/COS('C'!$F151*((ATAN(1)*4)/180))</f>
        <v>0.27624161352331233</v>
      </c>
      <c r="FP114" s="89">
        <f t="shared" si="52"/>
        <v>56.300687473893085</v>
      </c>
      <c r="FQ114" s="89">
        <f>(COS((90-(ATAN(1/(1/TAN((90-ABS($GE$6-'C'!$F151))*(ATAN(1)*4/180))+1))*(180/(ATAN(1)*4))))*((ATAN(1)*4)/180))-SIN($GE$6*((ATAN(1)*4)/180))*SIN('C'!$F151*((ATAN(1)*4)/180)))/COS($GE$6*((ATAN(1)*4)/180))/COS('C'!$F151*((ATAN(1)*4)/180))</f>
        <v>0.55483444505431423</v>
      </c>
      <c r="FR114" s="89">
        <f t="shared" si="53"/>
        <v>0.50749074074074085</v>
      </c>
      <c r="FS114" s="89">
        <f t="shared" si="54"/>
        <v>102.24729119394364</v>
      </c>
      <c r="FT114" s="89">
        <f>(COS((90-1.4)*((ATAN(1)*4)/180))-SIN($GE$6*((ATAN(1)*4)/180))*SIN('C'!$F151*((ATAN(1)*4)/180)))/COS($GE$6*((ATAN(1)*4)/180))/COS('C'!$F151*((ATAN(1)*4)/180))</f>
        <v>-0.21213147079314307</v>
      </c>
      <c r="FU114" s="89">
        <f t="shared" si="55"/>
        <v>105.2023049631678</v>
      </c>
      <c r="FV114" s="89">
        <f>(COS((90+0.833+اندراج!$A$2)*((ATAN(1)*4)/180))-SIN($GE$6*((ATAN(1)*4)/180))*SIN('C'!$F151*((ATAN(1)*4)/180)))/COS($GE$6*((ATAN(1)*4)/180))/COS('C'!$F151*((ATAN(1)*4)/180))</f>
        <v>-0.26222800026679244</v>
      </c>
      <c r="FW114" s="89">
        <f t="shared" si="56"/>
        <v>0.15558125350763</v>
      </c>
      <c r="FX114" s="89">
        <f t="shared" si="57"/>
        <v>120.71787023760776</v>
      </c>
      <c r="FY114" s="89">
        <f>(COS((90+12)*((ATAN(1)*4)/180))-SIN($GE$6*((ATAN(1)*4)/180))*SIN('C'!$F151*((ATAN(1)*4)/180)))/COS($GE$6*((ATAN(1)*4)/180))/COS('C'!$F151*((ATAN(1)*4)/180))</f>
        <v>-0.51081107625580102</v>
      </c>
      <c r="FZ114" s="89">
        <f t="shared" si="58"/>
        <v>125.18741540391987</v>
      </c>
      <c r="GA114" s="89">
        <f>(COS((90+15)*((ATAN(1)*4)/180))-SIN($GE$6*((ATAN(1)*4)/180))*SIN('C'!$F151*((ATAN(1)*4)/180)))/COS($GE$6*((ATAN(1)*4)/180))/COS('C'!$F151*((ATAN(1)*4)/180))</f>
        <v>-0.57625282240687592</v>
      </c>
      <c r="GB114" s="89">
        <f t="shared" si="59"/>
        <v>129.85020255738772</v>
      </c>
      <c r="GC114" s="89">
        <f>(COS((90+18)*((ATAN(1)*4)/180))-SIN($GE$6*((ATAN(1)*4)/180))*SIN('C'!$F151*((ATAN(1)*4)/180)))/COS($GE$6*((ATAN(1)*4)/180))/COS('C'!$F151*((ATAN(1)*4)/180))</f>
        <v>-0.6407826236457117</v>
      </c>
      <c r="GD114" s="89">
        <f>'C'!$E151+$GF$6/15+$EQ$4</f>
        <v>12.129777777777779</v>
      </c>
      <c r="GE114" s="89"/>
      <c r="GF114" s="89"/>
      <c r="GG114" s="89">
        <f>FM114-'برائے طلباء'!CX22</f>
        <v>0.63997144546413254</v>
      </c>
      <c r="GH114" s="89"/>
      <c r="GI114" s="89"/>
    </row>
    <row r="115" spans="1:191" ht="28.5" customHeight="1" x14ac:dyDescent="0.2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/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89"/>
      <c r="DU115" s="89"/>
      <c r="DV115" s="89"/>
      <c r="DW115" s="89"/>
      <c r="DX115" s="89"/>
      <c r="DY115" s="89"/>
      <c r="DZ115" s="89"/>
      <c r="EA115" s="89"/>
      <c r="EB115" s="89"/>
      <c r="EC115" s="89"/>
      <c r="ED115" s="89"/>
      <c r="EE115" s="89"/>
      <c r="EF115" s="89"/>
      <c r="EG115" s="89"/>
      <c r="EH115" s="89"/>
      <c r="EI115" s="89"/>
      <c r="EJ115" s="89"/>
      <c r="EK115" s="89"/>
      <c r="EL115" s="89"/>
      <c r="EM115" s="89"/>
      <c r="EN115" s="89"/>
      <c r="EO115" s="89">
        <v>5</v>
      </c>
      <c r="EP115" s="89"/>
      <c r="EQ115" s="89">
        <f t="shared" si="40"/>
        <v>0.80979777880334713</v>
      </c>
      <c r="ER115" s="89">
        <f t="shared" si="41"/>
        <v>75.411080238847049</v>
      </c>
      <c r="ES115" s="89">
        <f>(COS((90-(ATAN(1/(1/TAN((90-ABS($GE$6-'C'!$F183))*(ATAN(1)*4/180))+2))*(180/(ATAN(1)*4))))*((ATAN(1)*4)/180))-SIN($GE$6*((ATAN(1)*4)/180))*SIN('C'!$F183*((ATAN(1)*4)/180)))/COS($GE$6*((ATAN(1)*4)/180))/COS('C'!$F183*((ATAN(1)*4)/180))</f>
        <v>0.25188221149633622</v>
      </c>
      <c r="ET115" s="89">
        <f t="shared" si="42"/>
        <v>56.485347574037476</v>
      </c>
      <c r="EU115" s="89">
        <f>(COS((90-(ATAN(1/(1/TAN((90-ABS($GE$6-'C'!$F183))*(ATAN(1)*4/180))+1))*(180/(ATAN(1)*4))))*((ATAN(1)*4)/180))-SIN($GE$6*((ATAN(1)*4)/180))*SIN('C'!$F183*((ATAN(1)*4)/180)))/COS($GE$6*((ATAN(1)*4)/180))/COS('C'!$F183*((ATAN(1)*4)/180))</f>
        <v>0.55215021944824405</v>
      </c>
      <c r="EV115" s="89">
        <f t="shared" si="43"/>
        <v>0.51090740740740737</v>
      </c>
      <c r="EW115" s="89">
        <f t="shared" si="44"/>
        <v>105.27253878701423</v>
      </c>
      <c r="EX115" s="89">
        <f>(COS((90-1.4)*((ATAN(1)*4)/180))-SIN($GE$6*((ATAN(1)*4)/180))*SIN('C'!$F183*((ATAN(1)*4)/180)))/COS($GE$6*((ATAN(1)*4)/180))/COS('C'!$F183*((ATAN(1)*4)/180))</f>
        <v>-0.26341071831643731</v>
      </c>
      <c r="EY115" s="89">
        <f t="shared" si="45"/>
        <v>108.35053370253834</v>
      </c>
      <c r="EZ115" s="89">
        <f>(COS((90+0.833+اندراج!$A$2)*((ATAN(1)*4)/180))-SIN($GE$6*((ATAN(1)*4)/180))*SIN('C'!$F183*((ATAN(1)*4)/180)))/COS($GE$6*((ATAN(1)*4)/180))/COS('C'!$F183*((ATAN(1)*4)/180))</f>
        <v>-0.31482970753434841</v>
      </c>
      <c r="FA115" s="89">
        <f t="shared" si="46"/>
        <v>124.74847804757104</v>
      </c>
      <c r="FB115" s="89">
        <f>(COS((90+12)*((ATAN(1)*4)/180))-SIN($GE$6*((ATAN(1)*4)/180))*SIN('C'!$F183*((ATAN(1)*4)/180)))/COS($GE$6*((ATAN(1)*4)/180))/COS('C'!$F183*((ATAN(1)*4)/180))</f>
        <v>-0.56997493692109169</v>
      </c>
      <c r="FC115" s="89">
        <f t="shared" si="47"/>
        <v>129.57919999181394</v>
      </c>
      <c r="FD115" s="89">
        <f>(COS((90+15)*((ATAN(1)*4)/180))-SIN($GE$6*((ATAN(1)*4)/180))*SIN('C'!$F183*((ATAN(1)*4)/180)))/COS($GE$6*((ATAN(1)*4)/180))/COS('C'!$F183*((ATAN(1)*4)/180))</f>
        <v>-0.63714422938701676</v>
      </c>
      <c r="FE115" s="89">
        <f t="shared" si="48"/>
        <v>134.69861359941493</v>
      </c>
      <c r="FF115" s="89">
        <f>(COS((90+18)*((ATAN(1)*4)/180))-SIN($GE$6*((ATAN(1)*4)/180))*SIN('C'!$F183*((ATAN(1)*4)/180)))/COS($GE$6*((ATAN(1)*4)/180))/COS('C'!$F183*((ATAN(1)*4)/180))</f>
        <v>-0.70337750320848857</v>
      </c>
      <c r="FG115" s="89">
        <f>('C'!E183+$GF$6/15+$EQ$4)</f>
        <v>12.211777777777776</v>
      </c>
      <c r="FH115" s="89">
        <f t="shared" si="49"/>
        <v>0.1467985185412575</v>
      </c>
      <c r="FI115" s="89"/>
      <c r="FJ115" s="89"/>
      <c r="FK115" s="89">
        <f>EQ115-'برائے طلباء'!CK23</f>
        <v>0.67513652028320348</v>
      </c>
      <c r="FL115" s="89">
        <v>6</v>
      </c>
      <c r="FM115" s="89">
        <f t="shared" si="50"/>
        <v>0.79811499407066278</v>
      </c>
      <c r="FN115" s="89">
        <f t="shared" si="51"/>
        <v>74.048144051530898</v>
      </c>
      <c r="FO115" s="89">
        <f>(COS((90-(ATAN(1/(1/TAN((90-ABS($GE$6-'C'!$F152))*(ATAN(1)*4/180))+2))*(180/(ATAN(1)*4))))*((ATAN(1)*4)/180))-SIN($GE$6*((ATAN(1)*4)/180))*SIN('C'!$F152*((ATAN(1)*4)/180)))/COS($GE$6*((ATAN(1)*4)/180))/COS('C'!$F152*((ATAN(1)*4)/180))</f>
        <v>0.27482953711023222</v>
      </c>
      <c r="FP115" s="89">
        <f t="shared" si="52"/>
        <v>56.318119723948676</v>
      </c>
      <c r="FQ115" s="89">
        <f>(COS((90-(ATAN(1/(1/TAN((90-ABS($GE$6-'C'!$F152))*(ATAN(1)*4/180))+1))*(180/(ATAN(1)*4))))*((ATAN(1)*4)/180))-SIN($GE$6*((ATAN(1)*4)/180))*SIN('C'!$F152*((ATAN(1)*4)/180)))/COS($GE$6*((ATAN(1)*4)/180))/COS('C'!$F152*((ATAN(1)*4)/180))</f>
        <v>0.55458129517836463</v>
      </c>
      <c r="FR115" s="89">
        <f t="shared" si="53"/>
        <v>0.50749074074074085</v>
      </c>
      <c r="FS115" s="89">
        <f t="shared" si="54"/>
        <v>102.41360149869422</v>
      </c>
      <c r="FT115" s="89">
        <f>(COS((90-1.4)*((ATAN(1)*4)/180))-SIN($GE$6*((ATAN(1)*4)/180))*SIN('C'!$F152*((ATAN(1)*4)/180)))/COS($GE$6*((ATAN(1)*4)/180))/COS('C'!$F152*((ATAN(1)*4)/180))</f>
        <v>-0.21496717425999176</v>
      </c>
      <c r="FU115" s="89">
        <f t="shared" si="55"/>
        <v>105.37473119877195</v>
      </c>
      <c r="FV115" s="89">
        <f>(COS((90+0.833+اندراج!$A$2)*((ATAN(1)*4)/180))-SIN($GE$6*((ATAN(1)*4)/180))*SIN('C'!$F152*((ATAN(1)*4)/180)))/COS($GE$6*((ATAN(1)*4)/180))/COS('C'!$F152*((ATAN(1)*4)/180))</f>
        <v>-0.2651309026760616</v>
      </c>
      <c r="FW115" s="89">
        <f t="shared" si="56"/>
        <v>0.15493298141100273</v>
      </c>
      <c r="FX115" s="89">
        <f t="shared" si="57"/>
        <v>120.93380480190586</v>
      </c>
      <c r="FY115" s="89">
        <f>(COS((90+12)*((ATAN(1)*4)/180))-SIN($GE$6*((ATAN(1)*4)/180))*SIN('C'!$F152*((ATAN(1)*4)/180)))/COS($GE$6*((ATAN(1)*4)/180))/COS('C'!$F152*((ATAN(1)*4)/180))</f>
        <v>-0.51404742531268455</v>
      </c>
      <c r="FZ115" s="89">
        <f t="shared" si="58"/>
        <v>125.42079335870569</v>
      </c>
      <c r="GA115" s="89">
        <f>(COS((90+15)*((ATAN(1)*4)/180))-SIN($GE$6*((ATAN(1)*4)/180))*SIN('C'!$F152*((ATAN(1)*4)/180)))/COS($GE$6*((ATAN(1)*4)/180))/COS('C'!$F152*((ATAN(1)*4)/180))</f>
        <v>-0.57957695431374334</v>
      </c>
      <c r="GB115" s="89">
        <f t="shared" si="59"/>
        <v>130.10521992279055</v>
      </c>
      <c r="GC115" s="89">
        <f>(COS((90+18)*((ATAN(1)*4)/180))-SIN($GE$6*((ATAN(1)*4)/180))*SIN('C'!$F152*((ATAN(1)*4)/180)))/COS($GE$6*((ATAN(1)*4)/180))/COS('C'!$F152*((ATAN(1)*4)/180))</f>
        <v>-0.64419331512952838</v>
      </c>
      <c r="GD115" s="89">
        <f>'C'!$E152+$GF$6/15+$EQ$4</f>
        <v>12.129777777777779</v>
      </c>
      <c r="GE115" s="89"/>
      <c r="GF115" s="89"/>
      <c r="GG115" s="89">
        <f>FM115-'برائے طلباء'!CX23</f>
        <v>0.64109867932632669</v>
      </c>
      <c r="GH115" s="89"/>
      <c r="GI115" s="89"/>
    </row>
    <row r="116" spans="1:191" ht="28.5" customHeight="1" x14ac:dyDescent="0.2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  <c r="CK116" s="89"/>
      <c r="CL116" s="89"/>
      <c r="CM116" s="89"/>
      <c r="CN116" s="89"/>
      <c r="CO116" s="89"/>
      <c r="CP116" s="89"/>
      <c r="CQ116" s="89"/>
      <c r="CR116" s="89"/>
      <c r="CS116" s="89"/>
      <c r="CT116" s="89"/>
      <c r="CU116" s="89"/>
      <c r="CV116" s="89"/>
      <c r="CW116" s="89"/>
      <c r="CX116" s="89"/>
      <c r="CY116" s="89"/>
      <c r="CZ116" s="89"/>
      <c r="DA116" s="89"/>
      <c r="DB116" s="89"/>
      <c r="DC116" s="89"/>
      <c r="DD116" s="89"/>
      <c r="DE116" s="89"/>
      <c r="DF116" s="89"/>
      <c r="DG116" s="89"/>
      <c r="DH116" s="89"/>
      <c r="DI116" s="89"/>
      <c r="DJ116" s="89"/>
      <c r="DK116" s="89"/>
      <c r="DL116" s="89"/>
      <c r="DM116" s="89"/>
      <c r="DN116" s="89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  <c r="DZ116" s="89"/>
      <c r="EA116" s="89"/>
      <c r="EB116" s="89"/>
      <c r="EC116" s="89"/>
      <c r="ED116" s="89"/>
      <c r="EE116" s="89"/>
      <c r="EF116" s="89"/>
      <c r="EG116" s="89"/>
      <c r="EH116" s="89"/>
      <c r="EI116" s="89"/>
      <c r="EJ116" s="89"/>
      <c r="EK116" s="89"/>
      <c r="EL116" s="89"/>
      <c r="EM116" s="89"/>
      <c r="EN116" s="89"/>
      <c r="EO116" s="89">
        <v>5</v>
      </c>
      <c r="EP116" s="89"/>
      <c r="EQ116" s="89">
        <f t="shared" si="40"/>
        <v>0.80998362079881969</v>
      </c>
      <c r="ER116" s="89">
        <f t="shared" si="41"/>
        <v>75.41404852688332</v>
      </c>
      <c r="ES116" s="89">
        <f>(COS((90-(ATAN(1/(1/TAN((90-ABS($GE$6-'C'!$F184))*(ATAN(1)*4/180))+2))*(180/(ATAN(1)*4))))*((ATAN(1)*4)/180))-SIN($GE$6*((ATAN(1)*4)/180))*SIN('C'!$F184*((ATAN(1)*4)/180)))/COS($GE$6*((ATAN(1)*4)/180))/COS('C'!$F184*((ATAN(1)*4)/180))</f>
        <v>0.25183207510611366</v>
      </c>
      <c r="ET116" s="89">
        <f t="shared" si="42"/>
        <v>56.48544808533179</v>
      </c>
      <c r="EU116" s="89">
        <f>(COS((90-(ATAN(1/(1/TAN((90-ABS($GE$6-'C'!$F184))*(ATAN(1)*4/180))+1))*(180/(ATAN(1)*4))))*((ATAN(1)*4)/180))-SIN($GE$6*((ATAN(1)*4)/180))*SIN('C'!$F184*((ATAN(1)*4)/180)))/COS($GE$6*((ATAN(1)*4)/180))/COS('C'!$F184*((ATAN(1)*4)/180))</f>
        <v>0.55214875684832998</v>
      </c>
      <c r="EV116" s="89">
        <f t="shared" si="43"/>
        <v>0.51107407407407413</v>
      </c>
      <c r="EW116" s="89">
        <f t="shared" si="44"/>
        <v>105.27914597002483</v>
      </c>
      <c r="EX116" s="89">
        <f>(COS((90-1.4)*((ATAN(1)*4)/180))-SIN($GE$6*((ATAN(1)*4)/180))*SIN('C'!$F184*((ATAN(1)*4)/180)))/COS($GE$6*((ATAN(1)*4)/180))/COS('C'!$F184*((ATAN(1)*4)/180))</f>
        <v>-0.2635219610984747</v>
      </c>
      <c r="EY116" s="89">
        <f t="shared" si="45"/>
        <v>108.35743682090845</v>
      </c>
      <c r="EZ116" s="89">
        <f>(COS((90+0.833+اندراج!$A$2)*((ATAN(1)*4)/180))-SIN($GE$6*((ATAN(1)*4)/180))*SIN('C'!$F184*((ATAN(1)*4)/180)))/COS($GE$6*((ATAN(1)*4)/180))/COS('C'!$F184*((ATAN(1)*4)/180))</f>
        <v>-0.31494406065616515</v>
      </c>
      <c r="FA116" s="89">
        <f t="shared" si="46"/>
        <v>124.757528785406</v>
      </c>
      <c r="FB116" s="89">
        <f>(COS((90+12)*((ATAN(1)*4)/180))-SIN($GE$6*((ATAN(1)*4)/180))*SIN('C'!$F184*((ATAN(1)*4)/180)))/COS($GE$6*((ATAN(1)*4)/180))/COS('C'!$F184*((ATAN(1)*4)/180))</f>
        <v>-0.57010472380324761</v>
      </c>
      <c r="FC116" s="89">
        <f t="shared" si="47"/>
        <v>129.58915087361058</v>
      </c>
      <c r="FD116" s="89">
        <f>(COS((90+15)*((ATAN(1)*4)/180))-SIN($GE$6*((ATAN(1)*4)/180))*SIN('C'!$F184*((ATAN(1)*4)/180)))/COS($GE$6*((ATAN(1)*4)/180))/COS('C'!$F184*((ATAN(1)*4)/180))</f>
        <v>-0.63727807934636438</v>
      </c>
      <c r="FE116" s="89">
        <f t="shared" si="48"/>
        <v>134.70972666309831</v>
      </c>
      <c r="FF116" s="89">
        <f>(COS((90+18)*((ATAN(1)*4)/180))-SIN($GE$6*((ATAN(1)*4)/180))*SIN('C'!$F184*((ATAN(1)*4)/180)))/COS($GE$6*((ATAN(1)*4)/180))/COS('C'!$F184*((ATAN(1)*4)/180))</f>
        <v>-0.70351535962516676</v>
      </c>
      <c r="FG116" s="89">
        <f>('C'!E184+$GF$6/15+$EQ$4)</f>
        <v>12.215777777777777</v>
      </c>
      <c r="FH116" s="89">
        <f t="shared" si="49"/>
        <v>0.14693754386960023</v>
      </c>
      <c r="FI116" s="89"/>
      <c r="FJ116" s="89"/>
      <c r="FK116" s="89">
        <f>EQ116-'برائے طلباء'!CK24</f>
        <v>0.67518656523335208</v>
      </c>
      <c r="FL116" s="89">
        <v>6</v>
      </c>
      <c r="FM116" s="89">
        <f t="shared" si="50"/>
        <v>0.79862610612592466</v>
      </c>
      <c r="FN116" s="89">
        <f t="shared" si="51"/>
        <v>74.130075586345242</v>
      </c>
      <c r="FO116" s="89">
        <f>(COS((90-(ATAN(1/(1/TAN((90-ABS($GE$6-'C'!$F153))*(ATAN(1)*4/180))+2))*(180/(ATAN(1)*4))))*((ATAN(1)*4)/180))-SIN($GE$6*((ATAN(1)*4)/180))*SIN('C'!$F153*((ATAN(1)*4)/180)))/COS($GE$6*((ATAN(1)*4)/180))/COS('C'!$F153*((ATAN(1)*4)/180))</f>
        <v>0.27345434564172294</v>
      </c>
      <c r="FP116" s="89">
        <f t="shared" si="52"/>
        <v>56.334367999288801</v>
      </c>
      <c r="FQ116" s="89">
        <f>(COS((90-(ATAN(1/(1/TAN((90-ABS($GE$6-'C'!$F153))*(ATAN(1)*4/180))+1))*(180/(ATAN(1)*4))))*((ATAN(1)*4)/180))-SIN($GE$6*((ATAN(1)*4)/180))*SIN('C'!$F153*((ATAN(1)*4)/180)))/COS($GE$6*((ATAN(1)*4)/180))/COS('C'!$F153*((ATAN(1)*4)/180))</f>
        <v>0.5543452926723107</v>
      </c>
      <c r="FR116" s="89">
        <f t="shared" si="53"/>
        <v>0.50753240740740735</v>
      </c>
      <c r="FS116" s="89">
        <f t="shared" si="54"/>
        <v>102.57653762027221</v>
      </c>
      <c r="FT116" s="89">
        <f>(COS((90-1.4)*((ATAN(1)*4)/180))-SIN($GE$6*((ATAN(1)*4)/180))*SIN('C'!$F153*((ATAN(1)*4)/180)))/COS($GE$6*((ATAN(1)*4)/180))/COS('C'!$F153*((ATAN(1)*4)/180))</f>
        <v>-0.21774358932551147</v>
      </c>
      <c r="FU116" s="89">
        <f t="shared" si="55"/>
        <v>105.54373153866625</v>
      </c>
      <c r="FV116" s="89">
        <f>(COS((90+0.833+اندراج!$A$2)*((ATAN(1)*4)/180))-SIN($GE$6*((ATAN(1)*4)/180))*SIN('C'!$F153*((ATAN(1)*4)/180)))/COS($GE$6*((ATAN(1)*4)/180))/COS('C'!$F153*((ATAN(1)*4)/180))</f>
        <v>-0.26797379810554006</v>
      </c>
      <c r="FW116" s="89">
        <f t="shared" si="56"/>
        <v>0.15433712815901657</v>
      </c>
      <c r="FX116" s="89">
        <f t="shared" si="57"/>
        <v>121.14597216038418</v>
      </c>
      <c r="FY116" s="89">
        <f>(COS((90+12)*((ATAN(1)*4)/180))-SIN($GE$6*((ATAN(1)*4)/180))*SIN('C'!$F153*((ATAN(1)*4)/180)))/COS($GE$6*((ATAN(1)*4)/180))/COS('C'!$F153*((ATAN(1)*4)/180))</f>
        <v>-0.51722020174468686</v>
      </c>
      <c r="FZ116" s="89">
        <f t="shared" si="58"/>
        <v>125.65030052942069</v>
      </c>
      <c r="GA116" s="89">
        <f>(COS((90+15)*((ATAN(1)*4)/180))-SIN($GE$6*((ATAN(1)*4)/180))*SIN('C'!$F153*((ATAN(1)*4)/180)))/COS($GE$6*((ATAN(1)*4)/180))/COS('C'!$F153*((ATAN(1)*4)/180))</f>
        <v>-0.58283657490736573</v>
      </c>
      <c r="GB116" s="89">
        <f t="shared" si="59"/>
        <v>130.35627662543507</v>
      </c>
      <c r="GC116" s="89">
        <f>(COS((90+18)*((ATAN(1)*4)/180))-SIN($GE$6*((ATAN(1)*4)/180))*SIN('C'!$F153*((ATAN(1)*4)/180)))/COS($GE$6*((ATAN(1)*4)/180))/COS('C'!$F153*((ATAN(1)*4)/180))</f>
        <v>-0.64753856969256174</v>
      </c>
      <c r="GD116" s="89">
        <f>'C'!$E153+$GF$6/15+$EQ$4</f>
        <v>12.130777777777777</v>
      </c>
      <c r="GE116" s="89"/>
      <c r="GF116" s="89"/>
      <c r="GG116" s="89">
        <f>FM116-'برائے طلباء'!CX24</f>
        <v>0.64220564463357477</v>
      </c>
      <c r="GH116" s="89"/>
      <c r="GI116" s="89"/>
    </row>
    <row r="117" spans="1:191" ht="28.5" customHeight="1" x14ac:dyDescent="0.2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  <c r="CK117" s="89"/>
      <c r="CL117" s="89"/>
      <c r="CM117" s="89"/>
      <c r="CN117" s="89"/>
      <c r="CO117" s="89"/>
      <c r="CP117" s="89"/>
      <c r="CQ117" s="89"/>
      <c r="CR117" s="89"/>
      <c r="CS117" s="89"/>
      <c r="CT117" s="89"/>
      <c r="CU117" s="89"/>
      <c r="CV117" s="89"/>
      <c r="CW117" s="89"/>
      <c r="CX117" s="89"/>
      <c r="CY117" s="89"/>
      <c r="CZ117" s="89"/>
      <c r="DA117" s="89"/>
      <c r="DB117" s="89"/>
      <c r="DC117" s="89"/>
      <c r="DD117" s="89"/>
      <c r="DE117" s="89"/>
      <c r="DF117" s="89"/>
      <c r="DG117" s="89"/>
      <c r="DH117" s="89"/>
      <c r="DI117" s="89"/>
      <c r="DJ117" s="89"/>
      <c r="DK117" s="89"/>
      <c r="DL117" s="89"/>
      <c r="DM117" s="89"/>
      <c r="DN117" s="89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  <c r="DZ117" s="89"/>
      <c r="EA117" s="89"/>
      <c r="EB117" s="89"/>
      <c r="EC117" s="89"/>
      <c r="ED117" s="89"/>
      <c r="EE117" s="89"/>
      <c r="EF117" s="89"/>
      <c r="EG117" s="89"/>
      <c r="EH117" s="89"/>
      <c r="EI117" s="89"/>
      <c r="EJ117" s="89"/>
      <c r="EK117" s="89"/>
      <c r="EL117" s="89"/>
      <c r="EM117" s="89"/>
      <c r="EN117" s="89"/>
      <c r="EO117" s="89">
        <v>5</v>
      </c>
      <c r="EP117" s="89"/>
      <c r="EQ117" s="89">
        <f t="shared" si="40"/>
        <v>0.81015508178978235</v>
      </c>
      <c r="ER117" s="89">
        <f t="shared" si="41"/>
        <v>75.41479053774917</v>
      </c>
      <c r="ES117" s="89">
        <f>(COS((90-(ATAN(1/(1/TAN((90-ABS($GE$6-'C'!$F185))*(ATAN(1)*4/180))+2))*(180/(ATAN(1)*4))))*((ATAN(1)*4)/180))-SIN($GE$6*((ATAN(1)*4)/180))*SIN('C'!$F185*((ATAN(1)*4)/180)))/COS($GE$6*((ATAN(1)*4)/180))/COS('C'!$F185*((ATAN(1)*4)/180))</f>
        <v>0.2518195419357051</v>
      </c>
      <c r="ET117" s="89">
        <f t="shared" si="42"/>
        <v>56.485473012414545</v>
      </c>
      <c r="EU117" s="89">
        <f>(COS((90-(ATAN(1/(1/TAN((90-ABS($GE$6-'C'!$F185))*(ATAN(1)*4/180))+1))*(180/(ATAN(1)*4))))*((ATAN(1)*4)/180))-SIN($GE$6*((ATAN(1)*4)/180))*SIN('C'!$F185*((ATAN(1)*4)/180)))/COS($GE$6*((ATAN(1)*4)/180))/COS('C'!$F185*((ATAN(1)*4)/180))</f>
        <v>0.55214839411918815</v>
      </c>
      <c r="EV117" s="89">
        <f t="shared" si="43"/>
        <v>0.51124074074074077</v>
      </c>
      <c r="EW117" s="89">
        <f t="shared" si="44"/>
        <v>105.28079791737467</v>
      </c>
      <c r="EX117" s="89">
        <f>(COS((90-1.4)*((ATAN(1)*4)/180))-SIN($GE$6*((ATAN(1)*4)/180))*SIN('C'!$F185*((ATAN(1)*4)/180)))/COS($GE$6*((ATAN(1)*4)/180))/COS('C'!$F185*((ATAN(1)*4)/180))</f>
        <v>-0.2635497737988185</v>
      </c>
      <c r="EY117" s="89">
        <f t="shared" si="45"/>
        <v>108.35916277765493</v>
      </c>
      <c r="EZ117" s="89">
        <f>(COS((90+0.833+اندراج!$A$2)*((ATAN(1)*4)/180))-SIN($GE$6*((ATAN(1)*4)/180))*SIN('C'!$F185*((ATAN(1)*4)/180)))/COS($GE$6*((ATAN(1)*4)/180))/COS('C'!$F185*((ATAN(1)*4)/180))</f>
        <v>-0.31497265115689771</v>
      </c>
      <c r="FA117" s="89">
        <f t="shared" si="46"/>
        <v>124.75979185427683</v>
      </c>
      <c r="FB117" s="89">
        <f>(COS((90+12)*((ATAN(1)*4)/180))-SIN($GE$6*((ATAN(1)*4)/180))*SIN('C'!$F185*((ATAN(1)*4)/180)))/COS($GE$6*((ATAN(1)*4)/180))/COS('C'!$F185*((ATAN(1)*4)/180))</f>
        <v>-0.57013717381311535</v>
      </c>
      <c r="FC117" s="89">
        <f t="shared" si="47"/>
        <v>129.59163908285453</v>
      </c>
      <c r="FD117" s="89">
        <f>(COS((90+15)*((ATAN(1)*4)/180))-SIN($GE$6*((ATAN(1)*4)/180))*SIN('C'!$F185*((ATAN(1)*4)/180)))/COS($GE$6*((ATAN(1)*4)/180))/COS('C'!$F185*((ATAN(1)*4)/180))</f>
        <v>-0.63731154540696711</v>
      </c>
      <c r="FE117" s="89">
        <f t="shared" si="48"/>
        <v>134.71250557268536</v>
      </c>
      <c r="FF117" s="89">
        <f>(COS((90+18)*((ATAN(1)*4)/180))-SIN($GE$6*((ATAN(1)*4)/180))*SIN('C'!$F185*((ATAN(1)*4)/180)))/COS($GE$6*((ATAN(1)*4)/180))/COS('C'!$F185*((ATAN(1)*4)/180))</f>
        <v>-0.7035498275776173</v>
      </c>
      <c r="FG117" s="89">
        <f>('C'!E185+$GF$6/15+$EQ$4)</f>
        <v>12.219777777777779</v>
      </c>
      <c r="FH117" s="89">
        <f t="shared" si="49"/>
        <v>0.14709729884392264</v>
      </c>
      <c r="FI117" s="89"/>
      <c r="FJ117" s="89"/>
      <c r="FK117" s="89">
        <f>EQ117-'برائے طلباء'!CK25</f>
        <v>0.67519907875094531</v>
      </c>
      <c r="FL117" s="89">
        <v>6</v>
      </c>
      <c r="FM117" s="89">
        <f t="shared" si="50"/>
        <v>0.79912534986211747</v>
      </c>
      <c r="FN117" s="89">
        <f t="shared" si="51"/>
        <v>74.209403409379362</v>
      </c>
      <c r="FO117" s="89">
        <f>(COS((90-(ATAN(1/(1/TAN((90-ABS($GE$6-'C'!$F154))*(ATAN(1)*4/180))+2))*(180/(ATAN(1)*4))))*((ATAN(1)*4)/180))-SIN($GE$6*((ATAN(1)*4)/180))*SIN('C'!$F154*((ATAN(1)*4)/180)))/COS($GE$6*((ATAN(1)*4)/180))/COS('C'!$F154*((ATAN(1)*4)/180))</f>
        <v>0.27212232371977185</v>
      </c>
      <c r="FP117" s="89">
        <f t="shared" si="52"/>
        <v>56.349409800747871</v>
      </c>
      <c r="FQ117" s="89">
        <f>(COS((90-(ATAN(1/(1/TAN((90-ABS($GE$6-'C'!$F154))*(ATAN(1)*4/180))+1))*(180/(ATAN(1)*4))))*((ATAN(1)*4)/180))-SIN($GE$6*((ATAN(1)*4)/180))*SIN('C'!$F154*((ATAN(1)*4)/180)))/COS($GE$6*((ATAN(1)*4)/180))/COS('C'!$F154*((ATAN(1)*4)/180))</f>
        <v>0.55412677418621648</v>
      </c>
      <c r="FR117" s="89">
        <f t="shared" si="53"/>
        <v>0.50757407407407407</v>
      </c>
      <c r="FS117" s="89">
        <f t="shared" si="54"/>
        <v>102.73528798345619</v>
      </c>
      <c r="FT117" s="89">
        <f>(COS((90-1.4)*((ATAN(1)*4)/180))-SIN($GE$6*((ATAN(1)*4)/180))*SIN('C'!$F154*((ATAN(1)*4)/180)))/COS($GE$6*((ATAN(1)*4)/180))/COS('C'!$F154*((ATAN(1)*4)/180))</f>
        <v>-0.22044698604989546</v>
      </c>
      <c r="FU117" s="89">
        <f t="shared" si="55"/>
        <v>105.70845928369559</v>
      </c>
      <c r="FV117" s="89">
        <f>(COS((90+0.833+اندراج!$A$2)*((ATAN(1)*4)/180))-SIN($GE$6*((ATAN(1)*4)/180))*SIN('C'!$F154*((ATAN(1)*4)/180)))/COS($GE$6*((ATAN(1)*4)/180))/COS('C'!$F154*((ATAN(1)*4)/180))</f>
        <v>-0.27074257710054705</v>
      </c>
      <c r="FW117" s="89">
        <f t="shared" si="56"/>
        <v>0.15375534807730931</v>
      </c>
      <c r="FX117" s="89">
        <f t="shared" si="57"/>
        <v>121.35327696355786</v>
      </c>
      <c r="FY117" s="89">
        <f>(COS((90+12)*((ATAN(1)*4)/180))-SIN($GE$6*((ATAN(1)*4)/180))*SIN('C'!$F154*((ATAN(1)*4)/180)))/COS($GE$6*((ATAN(1)*4)/180))/COS('C'!$F154*((ATAN(1)*4)/180))</f>
        <v>-0.52031341291328681</v>
      </c>
      <c r="FZ117" s="89">
        <f t="shared" si="58"/>
        <v>125.87474135883532</v>
      </c>
      <c r="GA117" s="89">
        <f>(COS((90+15)*((ATAN(1)*4)/180))-SIN($GE$6*((ATAN(1)*4)/180))*SIN('C'!$F154*((ATAN(1)*4)/180)))/COS($GE$6*((ATAN(1)*4)/180))/COS('C'!$F154*((ATAN(1)*4)/180))</f>
        <v>-0.58601519578402028</v>
      </c>
      <c r="GB117" s="89">
        <f t="shared" si="59"/>
        <v>130.60205204261888</v>
      </c>
      <c r="GC117" s="89">
        <f>(COS((90+18)*((ATAN(1)*4)/180))-SIN($GE$6*((ATAN(1)*4)/180))*SIN('C'!$F154*((ATAN(1)*4)/180)))/COS($GE$6*((ATAN(1)*4)/180))/COS('C'!$F154*((ATAN(1)*4)/180))</f>
        <v>-0.65080141007448289</v>
      </c>
      <c r="GD117" s="89">
        <f>'C'!$E154+$GF$6/15+$EQ$4</f>
        <v>12.131777777777778</v>
      </c>
      <c r="GE117" s="89"/>
      <c r="GF117" s="89"/>
      <c r="GG117" s="89">
        <f>FM117-'برائے طلباء'!CX25</f>
        <v>0.64328666845147486</v>
      </c>
      <c r="GH117" s="89"/>
      <c r="GI117" s="89"/>
    </row>
    <row r="118" spans="1:191" ht="28.5" customHeight="1" x14ac:dyDescent="0.2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  <c r="DZ118" s="89"/>
      <c r="EA118" s="89"/>
      <c r="EB118" s="89"/>
      <c r="EC118" s="89"/>
      <c r="ED118" s="89"/>
      <c r="EE118" s="89"/>
      <c r="EF118" s="89"/>
      <c r="EG118" s="89"/>
      <c r="EH118" s="89"/>
      <c r="EI118" s="89"/>
      <c r="EJ118" s="89"/>
      <c r="EK118" s="89"/>
      <c r="EL118" s="89"/>
      <c r="EM118" s="89"/>
      <c r="EN118" s="89"/>
      <c r="EO118" s="89">
        <v>5</v>
      </c>
      <c r="EP118" s="89"/>
      <c r="EQ118" s="89">
        <f t="shared" si="40"/>
        <v>0.81026809634815844</v>
      </c>
      <c r="ER118" s="89">
        <f t="shared" si="41"/>
        <v>75.412935464726402</v>
      </c>
      <c r="ES118" s="89">
        <f>(COS((90-(ATAN(1/(1/TAN((90-ABS($GE$6-'C'!$F186))*(ATAN(1)*4/180))+2))*(180/(ATAN(1)*4))))*((ATAN(1)*4)/180))-SIN($GE$6*((ATAN(1)*4)/180))*SIN('C'!$F186*((ATAN(1)*4)/180)))/COS($GE$6*((ATAN(1)*4)/180))/COS('C'!$F186*((ATAN(1)*4)/180))</f>
        <v>0.25185087555710883</v>
      </c>
      <c r="ET118" s="89">
        <f t="shared" si="42"/>
        <v>56.485410544141885</v>
      </c>
      <c r="EU118" s="89">
        <f>(COS((90-(ATAN(1/(1/TAN((90-ABS($GE$6-'C'!$F186))*(ATAN(1)*4/180))+1))*(180/(ATAN(1)*4))))*((ATAN(1)*4)/180))-SIN($GE$6*((ATAN(1)*4)/180))*SIN('C'!$F186*((ATAN(1)*4)/180)))/COS($GE$6*((ATAN(1)*4)/180))/COS('C'!$F186*((ATAN(1)*4)/180))</f>
        <v>0.55214930313281951</v>
      </c>
      <c r="EV118" s="89">
        <f t="shared" si="43"/>
        <v>0.51136574074074082</v>
      </c>
      <c r="EW118" s="89">
        <f t="shared" si="44"/>
        <v>105.27666816271203</v>
      </c>
      <c r="EX118" s="89">
        <f>(COS((90-1.4)*((ATAN(1)*4)/180))-SIN($GE$6*((ATAN(1)*4)/180))*SIN('C'!$F186*((ATAN(1)*4)/180)))/COS($GE$6*((ATAN(1)*4)/180))/COS('C'!$F186*((ATAN(1)*4)/180))</f>
        <v>-0.26348024355174754</v>
      </c>
      <c r="EY118" s="89">
        <f t="shared" si="45"/>
        <v>108.35484801867032</v>
      </c>
      <c r="EZ118" s="89">
        <f>(COS((90+0.833+اندراج!$A$2)*((ATAN(1)*4)/180))-SIN($GE$6*((ATAN(1)*4)/180))*SIN('C'!$F186*((ATAN(1)*4)/180)))/COS($GE$6*((ATAN(1)*4)/180))/COS('C'!$F186*((ATAN(1)*4)/180))</f>
        <v>-0.31490117657044692</v>
      </c>
      <c r="FA118" s="89">
        <f t="shared" si="46"/>
        <v>124.75413447044919</v>
      </c>
      <c r="FB118" s="89">
        <f>(COS((90+12)*((ATAN(1)*4)/180))-SIN($GE$6*((ATAN(1)*4)/180))*SIN('C'!$F186*((ATAN(1)*4)/180)))/COS($GE$6*((ATAN(1)*4)/180))/COS('C'!$F186*((ATAN(1)*4)/180))</f>
        <v>-0.5700560512556595</v>
      </c>
      <c r="FC118" s="89">
        <f t="shared" si="47"/>
        <v>129.58541892639792</v>
      </c>
      <c r="FD118" s="89">
        <f>(COS((90+15)*((ATAN(1)*4)/180))-SIN($GE$6*((ATAN(1)*4)/180))*SIN('C'!$F186*((ATAN(1)*4)/180)))/COS($GE$6*((ATAN(1)*4)/180))/COS('C'!$F186*((ATAN(1)*4)/180))</f>
        <v>-0.6372278829337632</v>
      </c>
      <c r="FE118" s="89">
        <f t="shared" si="48"/>
        <v>134.70555878155488</v>
      </c>
      <c r="FF118" s="89">
        <f>(COS((90+18)*((ATAN(1)*4)/180))-SIN($GE$6*((ATAN(1)*4)/180))*SIN('C'!$F186*((ATAN(1)*4)/180)))/COS($GE$6*((ATAN(1)*4)/180))/COS('C'!$F186*((ATAN(1)*4)/180))</f>
        <v>-0.70346366058294196</v>
      </c>
      <c r="FG118" s="89">
        <f>('C'!E186+$GF$6/15+$EQ$4)</f>
        <v>12.222777777777779</v>
      </c>
      <c r="FH118" s="89">
        <f t="shared" si="49"/>
        <v>0.14723957705630217</v>
      </c>
      <c r="FI118" s="89"/>
      <c r="FJ118" s="89"/>
      <c r="FK118" s="89">
        <f>EQ118-'برائے طلباء'!CK26</f>
        <v>0.67516779666729232</v>
      </c>
      <c r="FL118" s="89">
        <v>6</v>
      </c>
      <c r="FM118" s="89">
        <f t="shared" si="50"/>
        <v>0.79965654004469122</v>
      </c>
      <c r="FN118" s="89">
        <f t="shared" si="51"/>
        <v>74.286538454998322</v>
      </c>
      <c r="FO118" s="89">
        <f>(COS((90-(ATAN(1/(1/TAN((90-ABS($GE$6-'C'!$F155))*(ATAN(1)*4/180))+2))*(180/(ATAN(1)*4))))*((ATAN(1)*4)/180))-SIN($GE$6*((ATAN(1)*4)/180))*SIN('C'!$F155*((ATAN(1)*4)/180)))/COS($GE$6*((ATAN(1)*4)/180))/COS('C'!$F155*((ATAN(1)*4)/180))</f>
        <v>0.27082662127769391</v>
      </c>
      <c r="FP118" s="89">
        <f t="shared" si="52"/>
        <v>56.363373649273363</v>
      </c>
      <c r="FQ118" s="89">
        <f>(COS((90-(ATAN(1/(1/TAN((90-ABS($GE$6-'C'!$F155))*(ATAN(1)*4/180))+1))*(180/(ATAN(1)*4))))*((ATAN(1)*4)/180))-SIN($GE$6*((ATAN(1)*4)/180))*SIN('C'!$F155*((ATAN(1)*4)/180)))/COS($GE$6*((ATAN(1)*4)/180))/COS('C'!$F155*((ATAN(1)*4)/180))</f>
        <v>0.55392388138508353</v>
      </c>
      <c r="FR118" s="89">
        <f t="shared" si="53"/>
        <v>0.50765740740740739</v>
      </c>
      <c r="FS118" s="89">
        <f t="shared" si="54"/>
        <v>102.89060251909915</v>
      </c>
      <c r="FT118" s="89">
        <f>(COS((90-1.4)*((ATAN(1)*4)/180))-SIN($GE$6*((ATAN(1)*4)/180))*SIN('C'!$F155*((ATAN(1)*4)/180)))/COS($GE$6*((ATAN(1)*4)/180))/COS('C'!$F155*((ATAN(1)*4)/180))</f>
        <v>-0.22309023561845173</v>
      </c>
      <c r="FU118" s="89">
        <f t="shared" si="55"/>
        <v>105.86968774942217</v>
      </c>
      <c r="FV118" s="89">
        <f>(COS((90+0.833+اندراج!$A$2)*((ATAN(1)*4)/180))-SIN($GE$6*((ATAN(1)*4)/180))*SIN('C'!$F155*((ATAN(1)*4)/180)))/COS($GE$6*((ATAN(1)*4)/180))/COS('C'!$F155*((ATAN(1)*4)/180))</f>
        <v>-0.27345037250605775</v>
      </c>
      <c r="FW118" s="89">
        <f t="shared" si="56"/>
        <v>0.15322650809372329</v>
      </c>
      <c r="FX118" s="89">
        <f t="shared" si="57"/>
        <v>121.55666013825596</v>
      </c>
      <c r="FY118" s="89">
        <f>(COS((90+12)*((ATAN(1)*4)/180))-SIN($GE$6*((ATAN(1)*4)/180))*SIN('C'!$F155*((ATAN(1)*4)/180)))/COS($GE$6*((ATAN(1)*4)/180))/COS('C'!$F155*((ATAN(1)*4)/180))</f>
        <v>-0.52334149004012598</v>
      </c>
      <c r="FZ118" s="89">
        <f t="shared" si="58"/>
        <v>126.09512375292627</v>
      </c>
      <c r="GA118" s="89">
        <f>(COS((90+15)*((ATAN(1)*4)/180))-SIN($GE$6*((ATAN(1)*4)/180))*SIN('C'!$F155*((ATAN(1)*4)/180)))/COS($GE$6*((ATAN(1)*4)/180))/COS('C'!$F155*((ATAN(1)*4)/180))</f>
        <v>-0.58912758997476489</v>
      </c>
      <c r="GB118" s="89">
        <f t="shared" si="59"/>
        <v>130.84363680552073</v>
      </c>
      <c r="GC118" s="89">
        <f>(COS((90+18)*((ATAN(1)*4)/180))-SIN($GE$6*((ATAN(1)*4)/180))*SIN('C'!$F155*((ATAN(1)*4)/180)))/COS($GE$6*((ATAN(1)*4)/180))/COS('C'!$F155*((ATAN(1)*4)/180))</f>
        <v>-0.65399694635257799</v>
      </c>
      <c r="GD118" s="89">
        <f>'C'!$E155+$GF$6/15+$EQ$4</f>
        <v>12.133777777777777</v>
      </c>
      <c r="GE118" s="89"/>
      <c r="GF118" s="89"/>
      <c r="GG118" s="89">
        <f>FM118-'برائے طلباء'!CX26</f>
        <v>0.64434669861763461</v>
      </c>
      <c r="GH118" s="89"/>
      <c r="GI118" s="89"/>
    </row>
    <row r="119" spans="1:191" ht="28.5" customHeight="1" x14ac:dyDescent="0.2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>
        <v>5</v>
      </c>
      <c r="EP119" s="89"/>
      <c r="EQ119" s="89">
        <f t="shared" si="40"/>
        <v>0.81040360662256816</v>
      </c>
      <c r="ER119" s="89">
        <f t="shared" si="41"/>
        <v>75.408111559516357</v>
      </c>
      <c r="ES119" s="89">
        <f>(COS((90-(ATAN(1/(1/TAN((90-ABS($GE$6-'C'!$F187))*(ATAN(1)*4/180))+2))*(180/(ATAN(1)*4))))*((ATAN(1)*4)/180))-SIN($GE$6*((ATAN(1)*4)/180))*SIN('C'!$F187*((ATAN(1)*4)/180)))/COS($GE$6*((ATAN(1)*4)/180))/COS('C'!$F187*((ATAN(1)*4)/180))</f>
        <v>0.25193235381962475</v>
      </c>
      <c r="ET119" s="89">
        <f t="shared" si="42"/>
        <v>56.485245778314287</v>
      </c>
      <c r="EU119" s="89">
        <f>(COS((90-(ATAN(1/(1/TAN((90-ABS($GE$6-'C'!$F187))*(ATAN(1)*4/180))+1))*(180/(ATAN(1)*4))))*((ATAN(1)*4)/180))-SIN($GE$6*((ATAN(1)*4)/180))*SIN('C'!$F187*((ATAN(1)*4)/180)))/COS($GE$6*((ATAN(1)*4)/180))/COS('C'!$F187*((ATAN(1)*4)/180))</f>
        <v>0.55215170073691866</v>
      </c>
      <c r="EV119" s="89">
        <f t="shared" si="43"/>
        <v>0.51153240740740735</v>
      </c>
      <c r="EW119" s="89">
        <f t="shared" si="44"/>
        <v>105.26593257379402</v>
      </c>
      <c r="EX119" s="89">
        <f>(COS((90-1.4)*((ATAN(1)*4)/180))-SIN($GE$6*((ATAN(1)*4)/180))*SIN('C'!$F187*((ATAN(1)*4)/180)))/COS($GE$6*((ATAN(1)*4)/180))/COS('C'!$F187*((ATAN(1)*4)/180))</f>
        <v>-0.26329948836034178</v>
      </c>
      <c r="EY119" s="89">
        <f t="shared" si="45"/>
        <v>108.34363171745791</v>
      </c>
      <c r="EZ119" s="89">
        <f>(COS((90+0.833+اندراج!$A$2)*((ATAN(1)*4)/180))-SIN($GE$6*((ATAN(1)*4)/180))*SIN('C'!$F187*((ATAN(1)*4)/180)))/COS($GE$6*((ATAN(1)*4)/180))/COS('C'!$F187*((ATAN(1)*4)/180))</f>
        <v>-0.31471536861703603</v>
      </c>
      <c r="FA119" s="89">
        <f t="shared" si="46"/>
        <v>124.73942976873339</v>
      </c>
      <c r="FB119" s="89">
        <f>(COS((90+12)*((ATAN(1)*4)/180))-SIN($GE$6*((ATAN(1)*4)/180))*SIN('C'!$F187*((ATAN(1)*4)/180)))/COS($GE$6*((ATAN(1)*4)/180))/COS('C'!$F187*((ATAN(1)*4)/180))</f>
        <v>-0.56984517108397958</v>
      </c>
      <c r="FC119" s="89">
        <f t="shared" si="47"/>
        <v>129.56925223654676</v>
      </c>
      <c r="FD119" s="89">
        <f>(COS((90+15)*((ATAN(1)*4)/180))-SIN($GE$6*((ATAN(1)*4)/180))*SIN('C'!$F187*((ATAN(1)*4)/180)))/COS($GE$6*((ATAN(1)*4)/180))/COS('C'!$F187*((ATAN(1)*4)/180))</f>
        <v>-0.63701040227354699</v>
      </c>
      <c r="FE119" s="89">
        <f t="shared" si="48"/>
        <v>134.68750465250824</v>
      </c>
      <c r="FF119" s="89">
        <f>(COS((90+18)*((ATAN(1)*4)/180))-SIN($GE$6*((ATAN(1)*4)/180))*SIN('C'!$F187*((ATAN(1)*4)/180)))/COS($GE$6*((ATAN(1)*4)/180))/COS('C'!$F187*((ATAN(1)*4)/180))</f>
        <v>-0.70323967141342725</v>
      </c>
      <c r="FG119" s="89">
        <f>('C'!E187+$GF$6/15+$EQ$4)</f>
        <v>12.226777777777777</v>
      </c>
      <c r="FH119" s="89">
        <f t="shared" si="49"/>
        <v>0.14745115119477747</v>
      </c>
      <c r="FI119" s="89"/>
      <c r="FJ119" s="89"/>
      <c r="FK119" s="89">
        <f>EQ119-'برائے طلباء'!CK27</f>
        <v>0.67508648991657261</v>
      </c>
      <c r="FL119" s="89">
        <v>6</v>
      </c>
      <c r="FM119" s="89">
        <f t="shared" si="50"/>
        <v>0.80013170207000262</v>
      </c>
      <c r="FN119" s="89">
        <f t="shared" si="51"/>
        <v>74.360722906571326</v>
      </c>
      <c r="FO119" s="89">
        <f>(COS((90-(ATAN(1/(1/TAN((90-ABS($GE$6-'C'!$F156))*(ATAN(1)*4/180))+2))*(180/(ATAN(1)*4))))*((ATAN(1)*4)/180))-SIN($GE$6*((ATAN(1)*4)/180))*SIN('C'!$F156*((ATAN(1)*4)/180)))/COS($GE$6*((ATAN(1)*4)/180))/COS('C'!$F156*((ATAN(1)*4)/180))</f>
        <v>0.26958001937939591</v>
      </c>
      <c r="FP119" s="89">
        <f t="shared" si="52"/>
        <v>56.376177222543951</v>
      </c>
      <c r="FQ119" s="89">
        <f>(COS((90-(ATAN(1/(1/TAN((90-ABS($GE$6-'C'!$F156))*(ATAN(1)*4/180))+1))*(180/(ATAN(1)*4))))*((ATAN(1)*4)/180))-SIN($GE$6*((ATAN(1)*4)/180))*SIN('C'!$F156*((ATAN(1)*4)/180)))/COS($GE$6*((ATAN(1)*4)/180))/COS('C'!$F156*((ATAN(1)*4)/180))</f>
        <v>0.5537378183094549</v>
      </c>
      <c r="FR119" s="89">
        <f t="shared" si="53"/>
        <v>0.50769907407407411</v>
      </c>
      <c r="FS119" s="89">
        <f t="shared" si="54"/>
        <v>103.04087672984809</v>
      </c>
      <c r="FT119" s="89">
        <f>(COS((90-1.4)*((ATAN(1)*4)/180))-SIN($GE$6*((ATAN(1)*4)/180))*SIN('C'!$F156*((ATAN(1)*4)/180)))/COS($GE$6*((ATAN(1)*4)/180))/COS('C'!$F156*((ATAN(1)*4)/180))</f>
        <v>-0.22564614530458724</v>
      </c>
      <c r="FU119" s="89">
        <f t="shared" si="55"/>
        <v>106.0257460785343</v>
      </c>
      <c r="FV119" s="89">
        <f>(COS((90+0.833+اندراج!$A$2)*((ATAN(1)*4)/180))-SIN($GE$6*((ATAN(1)*4)/180))*SIN('C'!$F156*((ATAN(1)*4)/180)))/COS($GE$6*((ATAN(1)*4)/180))/COS('C'!$F156*((ATAN(1)*4)/180))</f>
        <v>-0.27606927460849018</v>
      </c>
      <c r="FW119" s="89">
        <f t="shared" si="56"/>
        <v>0.15267376063746482</v>
      </c>
      <c r="FX119" s="89">
        <f t="shared" si="57"/>
        <v>121.7539782700201</v>
      </c>
      <c r="FY119" s="89">
        <f>(COS((90+12)*((ATAN(1)*4)/180))-SIN($GE$6*((ATAN(1)*4)/180))*SIN('C'!$F156*((ATAN(1)*4)/180)))/COS($GE$6*((ATAN(1)*4)/180))/COS('C'!$F156*((ATAN(1)*4)/180))</f>
        <v>-0.52627296566355086</v>
      </c>
      <c r="FZ119" s="89">
        <f t="shared" si="58"/>
        <v>126.30911283717933</v>
      </c>
      <c r="GA119" s="89">
        <f>(COS((90+15)*((ATAN(1)*4)/180))-SIN($GE$6*((ATAN(1)*4)/180))*SIN('C'!$F156*((ATAN(1)*4)/180)))/COS($GE$6*((ATAN(1)*4)/180))/COS('C'!$F156*((ATAN(1)*4)/180))</f>
        <v>-0.59214135340854435</v>
      </c>
      <c r="GB119" s="89">
        <f t="shared" si="59"/>
        <v>131.07845613334806</v>
      </c>
      <c r="GC119" s="89">
        <f>(COS((90+18)*((ATAN(1)*4)/180))-SIN($GE$6*((ATAN(1)*4)/180))*SIN('C'!$F156*((ATAN(1)*4)/180)))/COS($GE$6*((ATAN(1)*4)/180))/COS('C'!$F156*((ATAN(1)*4)/180))</f>
        <v>-0.65709185089824507</v>
      </c>
      <c r="GD119" s="89">
        <f>'C'!$E156+$GF$6/15+$EQ$4</f>
        <v>12.134777777777778</v>
      </c>
      <c r="GE119" s="89"/>
      <c r="GF119" s="89"/>
      <c r="GG119" s="89">
        <f>FM119-'برائے طلباء'!CX27</f>
        <v>0.64537460809920444</v>
      </c>
      <c r="GH119" s="89"/>
      <c r="GI119" s="89"/>
    </row>
    <row r="120" spans="1:191" ht="28.5" customHeight="1" x14ac:dyDescent="0.2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  <c r="DZ120" s="89"/>
      <c r="EA120" s="89"/>
      <c r="EB120" s="89"/>
      <c r="EC120" s="89"/>
      <c r="ED120" s="89"/>
      <c r="EE120" s="89"/>
      <c r="EF120" s="89"/>
      <c r="EG120" s="89"/>
      <c r="EH120" s="89"/>
      <c r="EI120" s="89"/>
      <c r="EJ120" s="89"/>
      <c r="EK120" s="89"/>
      <c r="EL120" s="89"/>
      <c r="EM120" s="89"/>
      <c r="EN120" s="89"/>
      <c r="EO120" s="89">
        <v>5</v>
      </c>
      <c r="EP120" s="89"/>
      <c r="EQ120" s="89">
        <f t="shared" si="40"/>
        <v>0.81052475196586427</v>
      </c>
      <c r="ER120" s="89">
        <f t="shared" si="41"/>
        <v>75.401059378042646</v>
      </c>
      <c r="ES120" s="89">
        <f>(COS((90-(ATAN(1/(1/TAN((90-ABS($GE$6-'C'!$F188))*(ATAN(1)*4/180))+2))*(180/(ATAN(1)*4))))*((ATAN(1)*4)/180))-SIN($GE$6*((ATAN(1)*4)/180))*SIN('C'!$F188*((ATAN(1)*4)/180)))/COS($GE$6*((ATAN(1)*4)/180))/COS('C'!$F188*((ATAN(1)*4)/180))</f>
        <v>0.25205146561080738</v>
      </c>
      <c r="ET120" s="89">
        <f t="shared" si="42"/>
        <v>56.484998868155408</v>
      </c>
      <c r="EU120" s="89">
        <f>(COS((90-(ATAN(1/(1/TAN((90-ABS($GE$6-'C'!$F188))*(ATAN(1)*4/180))+1))*(180/(ATAN(1)*4))))*((ATAN(1)*4)/180))-SIN($GE$6*((ATAN(1)*4)/180))*SIN('C'!$F188*((ATAN(1)*4)/180)))/COS($GE$6*((ATAN(1)*4)/180))/COS('C'!$F188*((ATAN(1)*4)/180))</f>
        <v>0.55215529366276506</v>
      </c>
      <c r="EV120" s="89">
        <f t="shared" si="43"/>
        <v>0.51169907407407411</v>
      </c>
      <c r="EW120" s="89">
        <f t="shared" si="44"/>
        <v>105.25024670077357</v>
      </c>
      <c r="EX120" s="89">
        <f>(COS((90-1.4)*((ATAN(1)*4)/180))-SIN($GE$6*((ATAN(1)*4)/180))*SIN('C'!$F188*((ATAN(1)*4)/180)))/COS($GE$6*((ATAN(1)*4)/180))/COS('C'!$F188*((ATAN(1)*4)/180))</f>
        <v>-0.26303536857964721</v>
      </c>
      <c r="EY120" s="89">
        <f t="shared" si="45"/>
        <v>108.32724404104447</v>
      </c>
      <c r="EZ120" s="89">
        <f>(COS((90+0.833+اندراج!$A$2)*((ATAN(1)*4)/180))-SIN($GE$6*((ATAN(1)*4)/180))*SIN('C'!$F188*((ATAN(1)*4)/180)))/COS($GE$6*((ATAN(1)*4)/180))/COS('C'!$F188*((ATAN(1)*4)/180))</f>
        <v>-0.31444387057630158</v>
      </c>
      <c r="FA120" s="89">
        <f t="shared" si="46"/>
        <v>124.71794995203972</v>
      </c>
      <c r="FB120" s="89">
        <f>(COS((90+12)*((ATAN(1)*4)/180))-SIN($GE$6*((ATAN(1)*4)/180))*SIN('C'!$F188*((ATAN(1)*4)/180)))/COS($GE$6*((ATAN(1)*4)/180))/COS('C'!$F188*((ATAN(1)*4)/180))</f>
        <v>-0.56953706151355599</v>
      </c>
      <c r="FC120" s="89">
        <f t="shared" si="47"/>
        <v>129.54563883465238</v>
      </c>
      <c r="FD120" s="89">
        <f>(COS((90+15)*((ATAN(1)*4)/180))-SIN($GE$6*((ATAN(1)*4)/180))*SIN('C'!$F188*((ATAN(1)*4)/180)))/COS($GE$6*((ATAN(1)*4)/180))/COS('C'!$F188*((ATAN(1)*4)/180))</f>
        <v>-0.63669265438634504</v>
      </c>
      <c r="FE120" s="89">
        <f t="shared" si="48"/>
        <v>134.66113738196734</v>
      </c>
      <c r="FF120" s="89">
        <f>(COS((90+18)*((ATAN(1)*4)/180))-SIN($GE$6*((ATAN(1)*4)/180))*SIN('C'!$F188*((ATAN(1)*4)/180)))/COS($GE$6*((ATAN(1)*4)/180))/COS('C'!$F188*((ATAN(1)*4)/180))</f>
        <v>-0.70291241952147954</v>
      </c>
      <c r="FG120" s="89">
        <f>('C'!E188+$GF$6/15+$EQ$4)</f>
        <v>12.230777777777778</v>
      </c>
      <c r="FH120" s="89">
        <f t="shared" si="49"/>
        <v>0.14768341064448418</v>
      </c>
      <c r="FI120" s="89"/>
      <c r="FJ120" s="89"/>
      <c r="FK120" s="89">
        <f>EQ120-'برائے طلباء'!CK28</f>
        <v>0.67496772617503276</v>
      </c>
      <c r="FL120" s="89">
        <v>6</v>
      </c>
      <c r="FM120" s="89">
        <f t="shared" si="50"/>
        <v>0.80063859151705596</v>
      </c>
      <c r="FN120" s="89">
        <f t="shared" si="51"/>
        <v>74.43275426468017</v>
      </c>
      <c r="FO120" s="89">
        <f>(COS((90-(ATAN(1/(1/TAN((90-ABS($GE$6-'C'!$F157))*(ATAN(1)*4/180))+2))*(180/(ATAN(1)*4))))*((ATAN(1)*4)/180))-SIN($GE$6*((ATAN(1)*4)/180))*SIN('C'!$F157*((ATAN(1)*4)/180)))/COS($GE$6*((ATAN(1)*4)/180))/COS('C'!$F157*((ATAN(1)*4)/180))</f>
        <v>0.26836916578686915</v>
      </c>
      <c r="FP120" s="89">
        <f t="shared" si="52"/>
        <v>56.388012231805114</v>
      </c>
      <c r="FQ120" s="89">
        <f>(COS((90-(ATAN(1/(1/TAN((90-ABS($GE$6-'C'!$F157))*(ATAN(1)*4/180))+1))*(180/(ATAN(1)*4))))*((ATAN(1)*4)/180))-SIN($GE$6*((ATAN(1)*4)/180))*SIN('C'!$F157*((ATAN(1)*4)/180)))/COS($GE$6*((ATAN(1)*4)/180))/COS('C'!$F157*((ATAN(1)*4)/180))</f>
        <v>0.55356580592987259</v>
      </c>
      <c r="FR120" s="89">
        <f t="shared" si="53"/>
        <v>0.50778240740740743</v>
      </c>
      <c r="FS120" s="89">
        <f t="shared" si="54"/>
        <v>103.18764860215191</v>
      </c>
      <c r="FT120" s="89">
        <f>(COS((90-1.4)*((ATAN(1)*4)/180))-SIN($GE$6*((ATAN(1)*4)/180))*SIN('C'!$F157*((ATAN(1)*4)/180)))/COS($GE$6*((ATAN(1)*4)/180))/COS('C'!$F157*((ATAN(1)*4)/180))</f>
        <v>-0.22814098791023843</v>
      </c>
      <c r="FU120" s="89">
        <f t="shared" si="55"/>
        <v>106.17822627947346</v>
      </c>
      <c r="FV120" s="89">
        <f>(COS((90+0.833+اندراج!$A$2)*((ATAN(1)*4)/180))-SIN($GE$6*((ATAN(1)*4)/180))*SIN('C'!$F157*((ATAN(1)*4)/180)))/COS($GE$6*((ATAN(1)*4)/180))/COS('C'!$F157*((ATAN(1)*4)/180))</f>
        <v>-0.27862615210600633</v>
      </c>
      <c r="FW120" s="89">
        <f t="shared" si="56"/>
        <v>0.15217451628689116</v>
      </c>
      <c r="FX120" s="89">
        <f t="shared" si="57"/>
        <v>121.94720884935928</v>
      </c>
      <c r="FY120" s="89">
        <f>(COS((90+12)*((ATAN(1)*4)/180))-SIN($GE$6*((ATAN(1)*4)/180))*SIN('C'!$F157*((ATAN(1)*4)/180)))/COS($GE$6*((ATAN(1)*4)/180))/COS('C'!$F157*((ATAN(1)*4)/180))</f>
        <v>-0.52913766536752471</v>
      </c>
      <c r="FZ120" s="89">
        <f t="shared" si="58"/>
        <v>126.51884080338583</v>
      </c>
      <c r="GA120" s="89">
        <f>(COS((90+15)*((ATAN(1)*4)/180))-SIN($GE$6*((ATAN(1)*4)/180))*SIN('C'!$F157*((ATAN(1)*4)/180)))/COS($GE$6*((ATAN(1)*4)/180))/COS('C'!$F157*((ATAN(1)*4)/180))</f>
        <v>-0.59508709009628913</v>
      </c>
      <c r="GB120" s="89">
        <f t="shared" si="59"/>
        <v>131.30883426616515</v>
      </c>
      <c r="GC120" s="89">
        <f>(COS((90+18)*((ATAN(1)*4)/180))-SIN($GE$6*((ATAN(1)*4)/180))*SIN('C'!$F157*((ATAN(1)*4)/180)))/COS($GE$6*((ATAN(1)*4)/180))/COS('C'!$F157*((ATAN(1)*4)/180))</f>
        <v>-0.66011749530183328</v>
      </c>
      <c r="GD120" s="89">
        <f>'C'!$E157+$GF$6/15+$EQ$4</f>
        <v>12.136777777777777</v>
      </c>
      <c r="GE120" s="89"/>
      <c r="GF120" s="89"/>
      <c r="GG120" s="89">
        <f>FM120-'برائے طلباء'!CX28</f>
        <v>0.64638074189683148</v>
      </c>
      <c r="GH120" s="89"/>
      <c r="GI120" s="89"/>
    </row>
    <row r="121" spans="1:191" ht="28.5" customHeight="1" x14ac:dyDescent="0.2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>
        <v>5</v>
      </c>
      <c r="EP121" s="89"/>
      <c r="EQ121" s="89">
        <f t="shared" si="40"/>
        <v>0.81058748834211114</v>
      </c>
      <c r="ER121" s="89">
        <f t="shared" si="41"/>
        <v>75.391405448751343</v>
      </c>
      <c r="ES121" s="89">
        <f>(COS((90-(ATAN(1/(1/TAN((90-ABS($GE$6-'C'!$F189))*(ATAN(1)*4/180))+2))*(180/(ATAN(1)*4))))*((ATAN(1)*4)/180))-SIN($GE$6*((ATAN(1)*4)/180))*SIN('C'!$F189*((ATAN(1)*4)/180)))/COS($GE$6*((ATAN(1)*4)/180))/COS('C'!$F189*((ATAN(1)*4)/180))</f>
        <v>0.25221451489537977</v>
      </c>
      <c r="ET121" s="89">
        <f t="shared" si="42"/>
        <v>56.484649264557838</v>
      </c>
      <c r="EU121" s="89">
        <f>(COS((90-(ATAN(1/(1/TAN((90-ABS($GE$6-'C'!$F189))*(ATAN(1)*4/180))+1))*(180/(ATAN(1)*4))))*((ATAN(1)*4)/180))-SIN($GE$6*((ATAN(1)*4)/180))*SIN('C'!$F189*((ATAN(1)*4)/180)))/COS($GE$6*((ATAN(1)*4)/180))/COS('C'!$F189*((ATAN(1)*4)/180))</f>
        <v>0.55216038091991582</v>
      </c>
      <c r="EV121" s="89">
        <f t="shared" si="43"/>
        <v>0.51182407407407415</v>
      </c>
      <c r="EW121" s="89">
        <f t="shared" si="44"/>
        <v>105.22879066713494</v>
      </c>
      <c r="EX121" s="89">
        <f>(COS((90-1.4)*((ATAN(1)*4)/180))-SIN($GE$6*((ATAN(1)*4)/180))*SIN('C'!$F189*((ATAN(1)*4)/180)))/COS($GE$6*((ATAN(1)*4)/180))/COS('C'!$F189*((ATAN(1)*4)/180))</f>
        <v>-0.2626740585252707</v>
      </c>
      <c r="EY121" s="89">
        <f t="shared" si="45"/>
        <v>108.30482913649335</v>
      </c>
      <c r="EZ121" s="89">
        <f>(COS((90+0.833+اندراج!$A$2)*((ATAN(1)*4)/180))-SIN($GE$6*((ATAN(1)*4)/180))*SIN('C'!$F189*((ATAN(1)*4)/180)))/COS($GE$6*((ATAN(1)*4)/180))/COS('C'!$F189*((ATAN(1)*4)/180))</f>
        <v>-0.31407247654404508</v>
      </c>
      <c r="FA121" s="89">
        <f t="shared" si="46"/>
        <v>124.6885789401406</v>
      </c>
      <c r="FB121" s="89">
        <f>(COS((90+12)*((ATAN(1)*4)/180))-SIN($GE$6*((ATAN(1)*4)/180))*SIN('C'!$F189*((ATAN(1)*4)/180)))/COS($GE$6*((ATAN(1)*4)/180))/COS('C'!$F189*((ATAN(1)*4)/180))</f>
        <v>-0.56911562995842235</v>
      </c>
      <c r="FC121" s="89">
        <f t="shared" si="47"/>
        <v>129.51335425847179</v>
      </c>
      <c r="FD121" s="89">
        <f>(COS((90+15)*((ATAN(1)*4)/180))-SIN($GE$6*((ATAN(1)*4)/180))*SIN('C'!$F189*((ATAN(1)*4)/180)))/COS($GE$6*((ATAN(1)*4)/180))/COS('C'!$F189*((ATAN(1)*4)/180))</f>
        <v>-0.63625805000012814</v>
      </c>
      <c r="FE121" s="89">
        <f t="shared" si="48"/>
        <v>134.62509336406984</v>
      </c>
      <c r="FF121" s="89">
        <f>(COS((90+18)*((ATAN(1)*4)/180))-SIN($GE$6*((ATAN(1)*4)/180))*SIN('C'!$F189*((ATAN(1)*4)/180)))/COS($GE$6*((ATAN(1)*4)/180))/COS('C'!$F189*((ATAN(1)*4)/180))</f>
        <v>-0.70246482587043479</v>
      </c>
      <c r="FG121" s="89">
        <f>('C'!E189+$GF$6/15+$EQ$4)</f>
        <v>12.233777777777778</v>
      </c>
      <c r="FH121" s="89">
        <f t="shared" si="49"/>
        <v>0.14789809002276358</v>
      </c>
      <c r="FI121" s="89"/>
      <c r="FJ121" s="89"/>
      <c r="FK121" s="89">
        <f>EQ121-'برائے طلباء'!CK29</f>
        <v>0.67480534027934214</v>
      </c>
      <c r="FL121" s="89">
        <v>6</v>
      </c>
      <c r="FM121" s="89">
        <f t="shared" si="50"/>
        <v>0.80109149293916326</v>
      </c>
      <c r="FN121" s="89">
        <f t="shared" si="51"/>
        <v>74.502263631359895</v>
      </c>
      <c r="FO121" s="89">
        <f>(COS((90-(ATAN(1/(1/TAN((90-ABS($GE$6-'C'!$F158))*(ATAN(1)*4/180))+2))*(180/(ATAN(1)*4))))*((ATAN(1)*4)/180))-SIN($GE$6*((ATAN(1)*4)/180))*SIN('C'!$F158*((ATAN(1)*4)/180)))/COS($GE$6*((ATAN(1)*4)/180))/COS('C'!$F158*((ATAN(1)*4)/180))</f>
        <v>0.26720030493094149</v>
      </c>
      <c r="FP121" s="89">
        <f t="shared" si="52"/>
        <v>56.398866446303956</v>
      </c>
      <c r="FQ121" s="89">
        <f>(COS((90-(ATAN(1/(1/TAN((90-ABS($GE$6-'C'!$F158))*(ATAN(1)*4/180))+1))*(180/(ATAN(1)*4))))*((ATAN(1)*4)/180))-SIN($GE$6*((ATAN(1)*4)/180))*SIN('C'!$F158*((ATAN(1)*4)/180)))/COS($GE$6*((ATAN(1)*4)/180))/COS('C'!$F158*((ATAN(1)*4)/180))</f>
        <v>0.55340802785230214</v>
      </c>
      <c r="FR121" s="89">
        <f t="shared" si="53"/>
        <v>0.50782407407407415</v>
      </c>
      <c r="FS121" s="89">
        <f t="shared" si="54"/>
        <v>103.33009711452571</v>
      </c>
      <c r="FT121" s="89">
        <f>(COS((90-1.4)*((ATAN(1)*4)/180))-SIN($GE$6*((ATAN(1)*4)/180))*SIN('C'!$F158*((ATAN(1)*4)/180)))/COS($GE$6*((ATAN(1)*4)/180))/COS('C'!$F158*((ATAN(1)*4)/180))</f>
        <v>-0.2305609101988699</v>
      </c>
      <c r="FU121" s="89">
        <f t="shared" si="55"/>
        <v>106.32627079143209</v>
      </c>
      <c r="FV121" s="89">
        <f>(COS((90+0.833+اندراج!$A$2)*((ATAN(1)*4)/180))-SIN($GE$6*((ATAN(1)*4)/180))*SIN('C'!$F158*((ATAN(1)*4)/180)))/COS($GE$6*((ATAN(1)*4)/180))/COS('C'!$F158*((ATAN(1)*4)/180))</f>
        <v>-0.28110676146201768</v>
      </c>
      <c r="FW121" s="89">
        <f t="shared" si="56"/>
        <v>0.15164884418630373</v>
      </c>
      <c r="FX121" s="89">
        <f t="shared" si="57"/>
        <v>122.13523351737278</v>
      </c>
      <c r="FY121" s="89">
        <f>(COS((90+12)*((ATAN(1)*4)/180))-SIN($GE$6*((ATAN(1)*4)/180))*SIN('C'!$F158*((ATAN(1)*4)/180)))/COS($GE$6*((ATAN(1)*4)/180))/COS('C'!$F158*((ATAN(1)*4)/180))</f>
        <v>-0.53191940891467748</v>
      </c>
      <c r="FZ121" s="89">
        <f t="shared" si="58"/>
        <v>126.72308275959735</v>
      </c>
      <c r="GA121" s="89">
        <f>(COS((90+15)*((ATAN(1)*4)/180))-SIN($GE$6*((ATAN(1)*4)/180))*SIN('C'!$F158*((ATAN(1)*4)/180)))/COS($GE$6*((ATAN(1)*4)/180))/COS('C'!$F158*((ATAN(1)*4)/180))</f>
        <v>-0.5979481099466083</v>
      </c>
      <c r="GB121" s="89">
        <f t="shared" si="59"/>
        <v>131.53341185547458</v>
      </c>
      <c r="GC121" s="89">
        <f>(COS((90+18)*((ATAN(1)*4)/180))-SIN($GE$6*((ATAN(1)*4)/180))*SIN('C'!$F158*((ATAN(1)*4)/180)))/COS($GE$6*((ATAN(1)*4)/180))/COS('C'!$F158*((ATAN(1)*4)/180))</f>
        <v>-0.66305668672285656</v>
      </c>
      <c r="GD121" s="89">
        <f>'C'!$E158+$GF$6/15+$EQ$4</f>
        <v>12.137777777777778</v>
      </c>
      <c r="GE121" s="89"/>
      <c r="GF121" s="89"/>
      <c r="GG121" s="89">
        <f>FM121-'برائے طلباء'!CX29</f>
        <v>0.64735931541952618</v>
      </c>
      <c r="GH121" s="89"/>
      <c r="GI121" s="89"/>
    </row>
    <row r="122" spans="1:191" ht="28.5" customHeight="1" x14ac:dyDescent="0.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>
        <v>5</v>
      </c>
      <c r="EP122" s="89"/>
      <c r="EQ122" s="89">
        <f t="shared" si="40"/>
        <v>0.8106751757934586</v>
      </c>
      <c r="ER122" s="89">
        <f t="shared" si="41"/>
        <v>75.379146435759225</v>
      </c>
      <c r="ES122" s="89">
        <f>(COS((90-(ATAN(1/(1/TAN((90-ABS($GE$6-'C'!$F190))*(ATAN(1)*4/180))+2))*(180/(ATAN(1)*4))))*((ATAN(1)*4)/180))-SIN($GE$6*((ATAN(1)*4)/180))*SIN('C'!$F190*((ATAN(1)*4)/180)))/COS($GE$6*((ATAN(1)*4)/180))/COS('C'!$F190*((ATAN(1)*4)/180))</f>
        <v>0.25242155221768181</v>
      </c>
      <c r="ET122" s="89">
        <f t="shared" si="42"/>
        <v>56.484186043271713</v>
      </c>
      <c r="EU122" s="89">
        <f>(COS((90-(ATAN(1/(1/TAN((90-ABS($GE$6-'C'!$F190))*(ATAN(1)*4/180))+1))*(180/(ATAN(1)*4))))*((ATAN(1)*4)/180))-SIN($GE$6*((ATAN(1)*4)/180))*SIN('C'!$F190*((ATAN(1)*4)/180)))/COS($GE$6*((ATAN(1)*4)/180))/COS('C'!$F190*((ATAN(1)*4)/180))</f>
        <v>0.55216712145332714</v>
      </c>
      <c r="EV122" s="89">
        <f t="shared" si="43"/>
        <v>0.5119907407407408</v>
      </c>
      <c r="EW122" s="89">
        <f t="shared" si="44"/>
        <v>105.20157270007381</v>
      </c>
      <c r="EX122" s="89">
        <f>(COS((90-1.4)*((ATAN(1)*4)/180))-SIN($GE$6*((ATAN(1)*4)/180))*SIN('C'!$F190*((ATAN(1)*4)/180)))/COS($GE$6*((ATAN(1)*4)/180))/COS('C'!$F190*((ATAN(1)*4)/180))</f>
        <v>-0.26221566708147265</v>
      </c>
      <c r="EY122" s="89">
        <f t="shared" si="45"/>
        <v>108.27639661897841</v>
      </c>
      <c r="EZ122" s="89">
        <f>(COS((90+0.833+اندراج!$A$2)*((ATAN(1)*4)/180))-SIN($GE$6*((ATAN(1)*4)/180))*SIN('C'!$F190*((ATAN(1)*4)/180)))/COS($GE$6*((ATAN(1)*4)/180))/COS('C'!$F190*((ATAN(1)*4)/180))</f>
        <v>-0.3136013071354844</v>
      </c>
      <c r="FA122" s="89">
        <f t="shared" si="46"/>
        <v>124.65133757843805</v>
      </c>
      <c r="FB122" s="89">
        <f>(COS((90+12)*((ATAN(1)*4)/180))-SIN($GE$6*((ATAN(1)*4)/180))*SIN('C'!$F190*((ATAN(1)*4)/180)))/COS($GE$6*((ATAN(1)*4)/180))/COS('C'!$F190*((ATAN(1)*4)/180))</f>
        <v>-0.56858105524376645</v>
      </c>
      <c r="FC122" s="89">
        <f t="shared" si="47"/>
        <v>129.47242499298801</v>
      </c>
      <c r="FD122" s="89">
        <f>(COS((90+15)*((ATAN(1)*4)/180))-SIN($GE$6*((ATAN(1)*4)/180))*SIN('C'!$F190*((ATAN(1)*4)/180)))/COS($GE$6*((ATAN(1)*4)/180))/COS('C'!$F190*((ATAN(1)*4)/180))</f>
        <v>-0.6357067832643859</v>
      </c>
      <c r="FE122" s="89">
        <f t="shared" si="48"/>
        <v>134.57940743260463</v>
      </c>
      <c r="FF122" s="89">
        <f>(COS((90+18)*((ATAN(1)*4)/180))-SIN($GE$6*((ATAN(1)*4)/180))*SIN('C'!$F190*((ATAN(1)*4)/180)))/COS($GE$6*((ATAN(1)*4)/180))/COS('C'!$F190*((ATAN(1)*4)/180))</f>
        <v>-0.70189709972053671</v>
      </c>
      <c r="FG122" s="89">
        <f>('C'!E190+$GF$6/15+$EQ$4)</f>
        <v>12.237777777777779</v>
      </c>
      <c r="FH122" s="89">
        <f t="shared" si="49"/>
        <v>0.14817844909355193</v>
      </c>
      <c r="FI122" s="89"/>
      <c r="FJ122" s="89"/>
      <c r="FK122" s="89">
        <f>EQ122-'برائے طلباء'!CK30</f>
        <v>0.67459945569884172</v>
      </c>
      <c r="FL122" s="89">
        <v>6</v>
      </c>
      <c r="FM122" s="89">
        <f t="shared" si="50"/>
        <v>0.80157132881847259</v>
      </c>
      <c r="FN122" s="89">
        <f t="shared" si="51"/>
        <v>74.568885860455495</v>
      </c>
      <c r="FO122" s="89">
        <f>(COS((90-(ATAN(1/(1/TAN((90-ABS($GE$6-'C'!$F159))*(ATAN(1)*4/180))+2))*(180/(ATAN(1)*4))))*((ATAN(1)*4)/180))-SIN($GE$6*((ATAN(1)*4)/180))*SIN('C'!$F159*((ATAN(1)*4)/180)))/COS($GE$6*((ATAN(1)*4)/180))/COS('C'!$F159*((ATAN(1)*4)/180))</f>
        <v>0.26607962470247659</v>
      </c>
      <c r="FP122" s="89">
        <f t="shared" si="52"/>
        <v>56.40873968092415</v>
      </c>
      <c r="FQ122" s="89">
        <f>(COS((90-(ATAN(1/(1/TAN((90-ABS($GE$6-'C'!$F159))*(ATAN(1)*4/180))+1))*(180/(ATAN(1)*4))))*((ATAN(1)*4)/180))-SIN($GE$6*((ATAN(1)*4)/180))*SIN('C'!$F159*((ATAN(1)*4)/180)))/COS($GE$6*((ATAN(1)*4)/180))/COS('C'!$F159*((ATAN(1)*4)/180))</f>
        <v>0.55326449215850382</v>
      </c>
      <c r="FR122" s="89">
        <f t="shared" si="53"/>
        <v>0.50790740740740736</v>
      </c>
      <c r="FS122" s="89">
        <f t="shared" si="54"/>
        <v>103.46739239304969</v>
      </c>
      <c r="FT122" s="89">
        <f>(COS((90-1.4)*((ATAN(1)*4)/180))-SIN($GE$6*((ATAN(1)*4)/180))*SIN('C'!$F159*((ATAN(1)*4)/180)))/COS($GE$6*((ATAN(1)*4)/180))/COS('C'!$F159*((ATAN(1)*4)/180))</f>
        <v>-0.23289194053585519</v>
      </c>
      <c r="FU122" s="89">
        <f t="shared" si="55"/>
        <v>106.46901170798348</v>
      </c>
      <c r="FV122" s="89">
        <f>(COS((90+0.833+اندراج!$A$2)*((ATAN(1)*4)/180))-SIN($GE$6*((ATAN(1)*4)/180))*SIN('C'!$F159*((ATAN(1)*4)/180)))/COS($GE$6*((ATAN(1)*4)/180))/COS('C'!$F159*((ATAN(1)*4)/180))</f>
        <v>-0.28349672771711648</v>
      </c>
      <c r="FW122" s="89">
        <f t="shared" si="56"/>
        <v>0.15118355705854414</v>
      </c>
      <c r="FX122" s="89">
        <f t="shared" si="57"/>
        <v>122.31691185770191</v>
      </c>
      <c r="FY122" s="89">
        <f>(COS((90+12)*((ATAN(1)*4)/180))-SIN($GE$6*((ATAN(1)*4)/180))*SIN('C'!$F159*((ATAN(1)*4)/180)))/COS($GE$6*((ATAN(1)*4)/180))/COS('C'!$F159*((ATAN(1)*4)/180))</f>
        <v>-0.5346018200150543</v>
      </c>
      <c r="FZ122" s="89">
        <f t="shared" si="58"/>
        <v>126.92058612559076</v>
      </c>
      <c r="GA122" s="89">
        <f>(COS((90+15)*((ATAN(1)*4)/180))-SIN($GE$6*((ATAN(1)*4)/180))*SIN('C'!$F159*((ATAN(1)*4)/180)))/COS($GE$6*((ATAN(1)*4)/180))/COS('C'!$F159*((ATAN(1)*4)/180))</f>
        <v>-0.60070750980115395</v>
      </c>
      <c r="GB122" s="89">
        <f t="shared" si="59"/>
        <v>131.75079382647777</v>
      </c>
      <c r="GC122" s="89">
        <f>(COS((90+18)*((ATAN(1)*4)/180))-SIN($GE$6*((ATAN(1)*4)/180))*SIN('C'!$F159*((ATAN(1)*4)/180)))/COS($GE$6*((ATAN(1)*4)/180))/COS('C'!$F159*((ATAN(1)*4)/180))</f>
        <v>-0.66589200247660041</v>
      </c>
      <c r="GD122" s="89">
        <f>'C'!$E159+$GF$6/15+$EQ$4</f>
        <v>12.139777777777777</v>
      </c>
      <c r="GE122" s="89"/>
      <c r="GF122" s="89"/>
      <c r="GG122" s="89">
        <f>FM122-'برائے طلباء'!CX30</f>
        <v>0.64830443842659513</v>
      </c>
      <c r="GH122" s="89"/>
      <c r="GI122" s="89"/>
    </row>
    <row r="123" spans="1:191" ht="28.5" customHeight="1" x14ac:dyDescent="0.2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>
        <v>5</v>
      </c>
      <c r="EP123" s="89"/>
      <c r="EQ123" s="89">
        <f t="shared" si="40"/>
        <v>0.81070690533922185</v>
      </c>
      <c r="ER123" s="89">
        <f t="shared" si="41"/>
        <v>75.364649934282752</v>
      </c>
      <c r="ES123" s="89">
        <f>(COS((90-(ATAN(1/(1/TAN((90-ABS($GE$6-'C'!$F191))*(ATAN(1)*4/180))+2))*(180/(ATAN(1)*4))))*((ATAN(1)*4)/180))-SIN($GE$6*((ATAN(1)*4)/180))*SIN('C'!$F191*((ATAN(1)*4)/180)))/COS($GE$6*((ATAN(1)*4)/180))/COS('C'!$F191*((ATAN(1)*4)/180))</f>
        <v>0.25266636263091008</v>
      </c>
      <c r="ET123" s="89">
        <f t="shared" si="42"/>
        <v>56.483610522922305</v>
      </c>
      <c r="EU123" s="89">
        <f>(COS((90-(ATAN(1/(1/TAN((90-ABS($GE$6-'C'!$F191))*(ATAN(1)*4/180))+1))*(180/(ATAN(1)*4))))*((ATAN(1)*4)/180))-SIN($GE$6*((ATAN(1)*4)/180))*SIN('C'!$F191*((ATAN(1)*4)/180)))/COS($GE$6*((ATAN(1)*4)/180))/COS('C'!$F191*((ATAN(1)*4)/180))</f>
        <v>0.55217549604873362</v>
      </c>
      <c r="EV123" s="89">
        <f t="shared" si="43"/>
        <v>0.51211574074074084</v>
      </c>
      <c r="EW123" s="89">
        <f t="shared" si="44"/>
        <v>105.16942714811714</v>
      </c>
      <c r="EX123" s="89">
        <f>(COS((90-1.4)*((ATAN(1)*4)/180))-SIN($GE$6*((ATAN(1)*4)/180))*SIN('C'!$F191*((ATAN(1)*4)/180)))/COS($GE$6*((ATAN(1)*4)/180))/COS('C'!$F191*((ATAN(1)*4)/180))</f>
        <v>-0.26167421150327269</v>
      </c>
      <c r="EY123" s="89">
        <f t="shared" si="45"/>
        <v>108.24281925545316</v>
      </c>
      <c r="EZ123" s="89">
        <f>(COS((90+0.833+اندراج!$A$2)*((ATAN(1)*4)/180))-SIN($GE$6*((ATAN(1)*4)/180))*SIN('C'!$F191*((ATAN(1)*4)/180)))/COS($GE$6*((ATAN(1)*4)/180))/COS('C'!$F191*((ATAN(1)*4)/180))</f>
        <v>-0.31304478047909556</v>
      </c>
      <c r="FA123" s="89">
        <f t="shared" si="46"/>
        <v>124.60737860751478</v>
      </c>
      <c r="FB123" s="89">
        <f>(COS((90+12)*((ATAN(1)*4)/180))-SIN($GE$6*((ATAN(1)*4)/180))*SIN('C'!$F191*((ATAN(1)*4)/180)))/COS($GE$6*((ATAN(1)*4)/180))/COS('C'!$F191*((ATAN(1)*4)/180))</f>
        <v>-0.56794974466493786</v>
      </c>
      <c r="FC123" s="89">
        <f t="shared" si="47"/>
        <v>129.4241220693591</v>
      </c>
      <c r="FD123" s="89">
        <f>(COS((90+15)*((ATAN(1)*4)/180))-SIN($GE$6*((ATAN(1)*4)/180))*SIN('C'!$F191*((ATAN(1)*4)/180)))/COS($GE$6*((ATAN(1)*4)/180))/COS('C'!$F191*((ATAN(1)*4)/180))</f>
        <v>-0.63505578514066308</v>
      </c>
      <c r="FE123" s="89">
        <f t="shared" si="48"/>
        <v>134.52550442230873</v>
      </c>
      <c r="FF123" s="89">
        <f>(COS((90+18)*((ATAN(1)*4)/180))-SIN($GE$6*((ATAN(1)*4)/180))*SIN('C'!$F191*((ATAN(1)*4)/180)))/COS($GE$6*((ATAN(1)*4)/180))/COS('C'!$F191*((ATAN(1)*4)/180))</f>
        <v>-0.70122668840212354</v>
      </c>
      <c r="FG123" s="89">
        <f>('C'!E191+$GF$6/15+$EQ$4)</f>
        <v>12.24077777777778</v>
      </c>
      <c r="FH123" s="89">
        <f t="shared" si="49"/>
        <v>0.14843762388140999</v>
      </c>
      <c r="FI123" s="89"/>
      <c r="FJ123" s="89"/>
      <c r="FK123" s="89">
        <f>EQ123-'برائے طلباء'!CK31</f>
        <v>0.67435645466044969</v>
      </c>
      <c r="FL123" s="89">
        <v>6</v>
      </c>
      <c r="FM123" s="89">
        <f t="shared" si="50"/>
        <v>0.80204090244755155</v>
      </c>
      <c r="FN123" s="89">
        <f t="shared" si="51"/>
        <v>74.633409897151935</v>
      </c>
      <c r="FO123" s="89">
        <f>(COS((90-(ATAN(1/(1/TAN((90-ABS($GE$6-'C'!$F160))*(ATAN(1)*4/180))+2))*(180/(ATAN(1)*4))))*((ATAN(1)*4)/180))-SIN($GE$6*((ATAN(1)*4)/180))*SIN('C'!$F160*((ATAN(1)*4)/180)))/COS($GE$6*((ATAN(1)*4)/180))/COS('C'!$F160*((ATAN(1)*4)/180))</f>
        <v>0.26499389608943036</v>
      </c>
      <c r="FP123" s="89">
        <f t="shared" si="52"/>
        <v>56.417799980964134</v>
      </c>
      <c r="FQ123" s="89">
        <f>(COS((90-(ATAN(1/(1/TAN((90-ABS($GE$6-'C'!$F160))*(ATAN(1)*4/180))+1))*(180/(ATAN(1)*4))))*((ATAN(1)*4)/180))-SIN($GE$6*((ATAN(1)*4)/180))*SIN('C'!$F160*((ATAN(1)*4)/180)))/COS($GE$6*((ATAN(1)*4)/180))/COS('C'!$F160*((ATAN(1)*4)/180))</f>
        <v>0.553132760337533</v>
      </c>
      <c r="FR123" s="89">
        <f t="shared" si="53"/>
        <v>0.5079907407407408</v>
      </c>
      <c r="FS123" s="89">
        <f t="shared" si="54"/>
        <v>103.60108691187655</v>
      </c>
      <c r="FT123" s="89">
        <f>(COS((90-1.4)*((ATAN(1)*4)/180))-SIN($GE$6*((ATAN(1)*4)/180))*SIN('C'!$F160*((ATAN(1)*4)/180)))/COS($GE$6*((ATAN(1)*4)/180))/COS('C'!$F160*((ATAN(1)*4)/180))</f>
        <v>-0.23516055134603131</v>
      </c>
      <c r="FU123" s="89">
        <f t="shared" si="55"/>
        <v>106.60805821445189</v>
      </c>
      <c r="FV123" s="89">
        <f>(COS((90+0.833+اندراج!$A$2)*((ATAN(1)*4)/180))-SIN($GE$6*((ATAN(1)*4)/180))*SIN('C'!$F160*((ATAN(1)*4)/180)))/COS($GE$6*((ATAN(1)*4)/180))/COS('C'!$F160*((ATAN(1)*4)/180))</f>
        <v>-0.28582314534097869</v>
      </c>
      <c r="FW123" s="89">
        <f t="shared" si="56"/>
        <v>0.15073094146655849</v>
      </c>
      <c r="FX123" s="89">
        <f t="shared" si="57"/>
        <v>122.49425773666667</v>
      </c>
      <c r="FY123" s="89">
        <f>(COS((90+12)*((ATAN(1)*4)/180))-SIN($GE$6*((ATAN(1)*4)/180))*SIN('C'!$F160*((ATAN(1)*4)/180)))/COS($GE$6*((ATAN(1)*4)/180))/COS('C'!$F160*((ATAN(1)*4)/180))</f>
        <v>-0.53721507977569105</v>
      </c>
      <c r="FZ123" s="89">
        <f t="shared" si="58"/>
        <v>127.11352773870564</v>
      </c>
      <c r="GA123" s="89">
        <f>(COS((90+15)*((ATAN(1)*4)/180))-SIN($GE$6*((ATAN(1)*4)/180))*SIN('C'!$F160*((ATAN(1)*4)/180)))/COS($GE$6*((ATAN(1)*4)/180))/COS('C'!$F160*((ATAN(1)*4)/180))</f>
        <v>-0.60339628335220274</v>
      </c>
      <c r="GB123" s="89">
        <f t="shared" si="59"/>
        <v>131.96336004754696</v>
      </c>
      <c r="GC123" s="89">
        <f>(COS((90+18)*((ATAN(1)*4)/180))-SIN($GE$6*((ATAN(1)*4)/180))*SIN('C'!$F160*((ATAN(1)*4)/180)))/COS($GE$6*((ATAN(1)*4)/180))/COS('C'!$F160*((ATAN(1)*4)/180))</f>
        <v>-0.66865523751703004</v>
      </c>
      <c r="GD123" s="89">
        <f>'C'!$E160+$GF$6/15+$EQ$4</f>
        <v>12.141777777777779</v>
      </c>
      <c r="GE123" s="89"/>
      <c r="GF123" s="89"/>
      <c r="GG123" s="89">
        <f>FM123-'برائے طلباء'!CX31</f>
        <v>0.6492266276476597</v>
      </c>
      <c r="GH123" s="89"/>
      <c r="GI123" s="89"/>
    </row>
    <row r="124" spans="1:191" ht="28.5" customHeight="1" x14ac:dyDescent="0.2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>
        <v>5</v>
      </c>
      <c r="EP124" s="89"/>
      <c r="EQ124" s="89">
        <f t="shared" si="40"/>
        <v>0.81076126763908629</v>
      </c>
      <c r="ER124" s="89">
        <f t="shared" si="41"/>
        <v>75.347167449639429</v>
      </c>
      <c r="ES124" s="89">
        <f>(COS((90-(ATAN(1/(1/TAN((90-ABS($GE$6-'C'!$F192))*(ATAN(1)*4/180))+2))*(180/(ATAN(1)*4))))*((ATAN(1)*4)/180))-SIN($GE$6*((ATAN(1)*4)/180))*SIN('C'!$F192*((ATAN(1)*4)/180)))/COS($GE$6*((ATAN(1)*4)/180))/COS('C'!$F192*((ATAN(1)*4)/180))</f>
        <v>0.25296157747186448</v>
      </c>
      <c r="ET124" s="89">
        <f t="shared" si="42"/>
        <v>56.48287659604145</v>
      </c>
      <c r="EU124" s="89">
        <f>(COS((90-(ATAN(1/(1/TAN((90-ABS($GE$6-'C'!$F192))*(ATAN(1)*4/180))+1))*(180/(ATAN(1)*4))))*((ATAN(1)*4)/180))-SIN($GE$6*((ATAN(1)*4)/180))*SIN('C'!$F192*((ATAN(1)*4)/180)))/COS($GE$6*((ATAN(1)*4)/180))/COS('C'!$F192*((ATAN(1)*4)/180))</f>
        <v>0.55218617559147309</v>
      </c>
      <c r="EV124" s="89">
        <f t="shared" si="43"/>
        <v>0.51228240740740738</v>
      </c>
      <c r="EW124" s="89">
        <f t="shared" si="44"/>
        <v>105.13071797233934</v>
      </c>
      <c r="EX124" s="89">
        <f>(COS((90-1.4)*((ATAN(1)*4)/180))-SIN($GE$6*((ATAN(1)*4)/180))*SIN('C'!$F192*((ATAN(1)*4)/180)))/COS($GE$6*((ATAN(1)*4)/180))/COS('C'!$F192*((ATAN(1)*4)/180))</f>
        <v>-0.26102208978562691</v>
      </c>
      <c r="EY124" s="89">
        <f t="shared" si="45"/>
        <v>108.20238968340443</v>
      </c>
      <c r="EZ124" s="89">
        <f>(COS((90+0.833+اندراج!$A$2)*((ATAN(1)*4)/180))-SIN($GE$6*((ATAN(1)*4)/180))*SIN('C'!$F192*((ATAN(1)*4)/180)))/COS($GE$6*((ATAN(1)*4)/180))/COS('C'!$F192*((ATAN(1)*4)/180))</f>
        <v>-0.31237453952620342</v>
      </c>
      <c r="FA124" s="89">
        <f t="shared" si="46"/>
        <v>124.55447923559326</v>
      </c>
      <c r="FB124" s="89">
        <f>(COS((90+12)*((ATAN(1)*4)/180))-SIN($GE$6*((ATAN(1)*4)/180))*SIN('C'!$F192*((ATAN(1)*4)/180)))/COS($GE$6*((ATAN(1)*4)/180))/COS('C'!$F192*((ATAN(1)*4)/180))</f>
        <v>-0.56718959458501783</v>
      </c>
      <c r="FC124" s="89">
        <f t="shared" si="47"/>
        <v>129.36600841373576</v>
      </c>
      <c r="FD124" s="89">
        <f>(COS((90+15)*((ATAN(1)*4)/180))-SIN($GE$6*((ATAN(1)*4)/180))*SIN('C'!$F192*((ATAN(1)*4)/180)))/COS($GE$6*((ATAN(1)*4)/180))/COS('C'!$F192*((ATAN(1)*4)/180))</f>
        <v>-0.63427196566875321</v>
      </c>
      <c r="FE124" s="89">
        <f t="shared" si="48"/>
        <v>134.46067259929737</v>
      </c>
      <c r="FF124" s="89">
        <f>(COS((90+18)*((ATAN(1)*4)/180))-SIN($GE$6*((ATAN(1)*4)/180))*SIN('C'!$F192*((ATAN(1)*4)/180)))/COS($GE$6*((ATAN(1)*4)/180))/COS('C'!$F192*((ATAN(1)*4)/180))</f>
        <v>-0.70041952937632979</v>
      </c>
      <c r="FG124" s="89">
        <f>('C'!E192+$GF$6/15+$EQ$4)</f>
        <v>12.244777777777777</v>
      </c>
      <c r="FH124" s="89">
        <f t="shared" si="49"/>
        <v>0.14876571736925251</v>
      </c>
      <c r="FI124" s="89"/>
      <c r="FJ124" s="89"/>
      <c r="FK124" s="89">
        <f>EQ124-'برائے طلباء'!CK32</f>
        <v>0.67406406189639378</v>
      </c>
      <c r="FL124" s="89">
        <v>6</v>
      </c>
      <c r="FM124" s="89">
        <f t="shared" si="50"/>
        <v>0.8024955034609863</v>
      </c>
      <c r="FN124" s="89">
        <f t="shared" si="51"/>
        <v>74.695085664630724</v>
      </c>
      <c r="FO124" s="89">
        <f>(COS((90-(ATAN(1/(1/TAN((90-ABS($GE$6-'C'!$F161))*(ATAN(1)*4/180))+2))*(180/(ATAN(1)*4))))*((ATAN(1)*4)/180))-SIN($GE$6*((ATAN(1)*4)/180))*SIN('C'!$F161*((ATAN(1)*4)/180)))/COS($GE$6*((ATAN(1)*4)/180))/COS('C'!$F161*((ATAN(1)*4)/180))</f>
        <v>0.26395578036993739</v>
      </c>
      <c r="FP124" s="89">
        <f t="shared" si="52"/>
        <v>56.425991968321746</v>
      </c>
      <c r="FQ124" s="89">
        <f>(COS((90-(ATAN(1/(1/TAN((90-ABS($GE$6-'C'!$F161))*(ATAN(1)*4/180))+1))*(180/(ATAN(1)*4))))*((ATAN(1)*4)/180))-SIN($GE$6*((ATAN(1)*4)/180))*SIN('C'!$F161*((ATAN(1)*4)/180)))/COS($GE$6*((ATAN(1)*4)/180))/COS('C'!$F161*((ATAN(1)*4)/180))</f>
        <v>0.55301364140262022</v>
      </c>
      <c r="FR124" s="89">
        <f t="shared" si="53"/>
        <v>0.50807407407407412</v>
      </c>
      <c r="FS124" s="89">
        <f t="shared" si="54"/>
        <v>103.72955477338779</v>
      </c>
      <c r="FT124" s="89">
        <f>(COS((90-1.4)*((ATAN(1)*4)/180))-SIN($GE$6*((ATAN(1)*4)/180))*SIN('C'!$F161*((ATAN(1)*4)/180)))/COS($GE$6*((ATAN(1)*4)/180))/COS('C'!$F161*((ATAN(1)*4)/180))</f>
        <v>-0.23733926687638193</v>
      </c>
      <c r="FU124" s="89">
        <f t="shared" si="55"/>
        <v>106.74171457928843</v>
      </c>
      <c r="FV124" s="89">
        <f>(COS((90+0.833+اندراج!$A$2)*((ATAN(1)*4)/180))-SIN($GE$6*((ATAN(1)*4)/180))*SIN('C'!$F161*((ATAN(1)*4)/180)))/COS($GE$6*((ATAN(1)*4)/180))/COS('C'!$F161*((ATAN(1)*4)/180))</f>
        <v>-0.28805779276514043</v>
      </c>
      <c r="FW124" s="89">
        <f t="shared" si="56"/>
        <v>0.1502976700718244</v>
      </c>
      <c r="FX124" s="89">
        <f t="shared" si="57"/>
        <v>122.66507458049109</v>
      </c>
      <c r="FY124" s="89">
        <f>(COS((90+12)*((ATAN(1)*4)/180))-SIN($GE$6*((ATAN(1)*4)/180))*SIN('C'!$F161*((ATAN(1)*4)/180)))/COS($GE$6*((ATAN(1)*4)/180))/COS('C'!$F161*((ATAN(1)*4)/180))</f>
        <v>-0.53972726583088249</v>
      </c>
      <c r="FZ124" s="89">
        <f t="shared" si="58"/>
        <v>127.2995054408099</v>
      </c>
      <c r="GA124" s="89">
        <f>(COS((90+15)*((ATAN(1)*4)/180))-SIN($GE$6*((ATAN(1)*4)/180))*SIN('C'!$F161*((ATAN(1)*4)/180)))/COS($GE$6*((ATAN(1)*4)/180))/COS('C'!$F161*((ATAN(1)*4)/180))</f>
        <v>-0.60598153396565813</v>
      </c>
      <c r="GB124" s="89">
        <f t="shared" si="59"/>
        <v>132.16844784211469</v>
      </c>
      <c r="GC124" s="89">
        <f>(COS((90+18)*((ATAN(1)*4)/180))-SIN($GE$6*((ATAN(1)*4)/180))*SIN('C'!$F161*((ATAN(1)*4)/180)))/COS($GE$6*((ATAN(1)*4)/180))/COS('C'!$F161*((ATAN(1)*4)/180))</f>
        <v>-0.6713125345182982</v>
      </c>
      <c r="GD124" s="89">
        <f>'C'!$E161+$GF$6/15+$EQ$4</f>
        <v>12.143777777777778</v>
      </c>
      <c r="GE124" s="89"/>
      <c r="GF124" s="89"/>
      <c r="GG124" s="89">
        <f>FM124-'برائے طلباء'!CX32</f>
        <v>0.6501145000558286</v>
      </c>
      <c r="GH124" s="89"/>
      <c r="GI124" s="89"/>
    </row>
    <row r="125" spans="1:191" ht="28.5" customHeight="1" x14ac:dyDescent="0.2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  <c r="DZ125" s="89"/>
      <c r="EA125" s="89"/>
      <c r="EB125" s="89"/>
      <c r="EC125" s="89"/>
      <c r="ED125" s="89"/>
      <c r="EE125" s="89"/>
      <c r="EF125" s="89"/>
      <c r="EG125" s="89"/>
      <c r="EH125" s="89"/>
      <c r="EI125" s="89"/>
      <c r="EJ125" s="89"/>
      <c r="EK125" s="89"/>
      <c r="EL125" s="89"/>
      <c r="EM125" s="89"/>
      <c r="EN125" s="89"/>
      <c r="EO125" s="89">
        <v>5</v>
      </c>
      <c r="EP125" s="89"/>
      <c r="EQ125" s="89">
        <f t="shared" si="40"/>
        <v>0.810759755250403</v>
      </c>
      <c r="ER125" s="89">
        <f t="shared" si="41"/>
        <v>75.327436982143141</v>
      </c>
      <c r="ES125" s="89">
        <f>(COS((90-(ATAN(1/(1/TAN((90-ABS($GE$6-'C'!$F193))*(ATAN(1)*4/180))+2))*(180/(ATAN(1)*4))))*((ATAN(1)*4)/180))-SIN($GE$6*((ATAN(1)*4)/180))*SIN('C'!$F193*((ATAN(1)*4)/180)))/COS($GE$6*((ATAN(1)*4)/180))/COS('C'!$F193*((ATAN(1)*4)/180))</f>
        <v>0.25329472418205495</v>
      </c>
      <c r="ET125" s="89">
        <f t="shared" si="42"/>
        <v>56.481996165353564</v>
      </c>
      <c r="EU125" s="89">
        <f>(COS((90-(ATAN(1/(1/TAN((90-ABS($GE$6-'C'!$F193))*(ATAN(1)*4/180))+1))*(180/(ATAN(1)*4))))*((ATAN(1)*4)/180))-SIN($GE$6*((ATAN(1)*4)/180))*SIN('C'!$F193*((ATAN(1)*4)/180)))/COS($GE$6*((ATAN(1)*4)/180))/COS('C'!$F193*((ATAN(1)*4)/180))</f>
        <v>0.55219898682604374</v>
      </c>
      <c r="EV125" s="89">
        <f t="shared" si="43"/>
        <v>0.51240740740740742</v>
      </c>
      <c r="EW125" s="89">
        <f t="shared" si="44"/>
        <v>105.08710684007511</v>
      </c>
      <c r="EX125" s="89">
        <f>(COS((90-1.4)*((ATAN(1)*4)/180))-SIN($GE$6*((ATAN(1)*4)/180))*SIN('C'!$F193*((ATAN(1)*4)/180)))/COS($GE$6*((ATAN(1)*4)/180))/COS('C'!$F193*((ATAN(1)*4)/180))</f>
        <v>-0.26028724358512328</v>
      </c>
      <c r="EY125" s="89">
        <f t="shared" si="45"/>
        <v>108.15684522347843</v>
      </c>
      <c r="EZ125" s="89">
        <f>(COS((90+0.833+اندراج!$A$2)*((ATAN(1)*4)/180))-SIN($GE$6*((ATAN(1)*4)/180))*SIN('C'!$F193*((ATAN(1)*4)/180)))/COS($GE$6*((ATAN(1)*4)/180))/COS('C'!$F193*((ATAN(1)*4)/180))</f>
        <v>-0.31161931774539459</v>
      </c>
      <c r="FA125" s="89">
        <f t="shared" si="46"/>
        <v>124.49492709678054</v>
      </c>
      <c r="FB125" s="89">
        <f>(COS((90+12)*((ATAN(1)*4)/180))-SIN($GE$6*((ATAN(1)*4)/180))*SIN('C'!$F193*((ATAN(1)*4)/180)))/COS($GE$6*((ATAN(1)*4)/180))/COS('C'!$F193*((ATAN(1)*4)/180))</f>
        <v>-0.56633326750848167</v>
      </c>
      <c r="FC125" s="89">
        <f t="shared" si="47"/>
        <v>129.30060336732248</v>
      </c>
      <c r="FD125" s="89">
        <f>(COS((90+15)*((ATAN(1)*4)/180))-SIN($GE$6*((ATAN(1)*4)/180))*SIN('C'!$F193*((ATAN(1)*4)/180)))/COS($GE$6*((ATAN(1)*4)/180))/COS('C'!$F193*((ATAN(1)*4)/180))</f>
        <v>-0.63338902170741429</v>
      </c>
      <c r="FE125" s="89">
        <f t="shared" si="48"/>
        <v>134.38773165585181</v>
      </c>
      <c r="FF125" s="89">
        <f>(COS((90+18)*((ATAN(1)*4)/180))-SIN($GE$6*((ATAN(1)*4)/180))*SIN('C'!$F193*((ATAN(1)*4)/180)))/COS($GE$6*((ATAN(1)*4)/180))/COS('C'!$F193*((ATAN(1)*4)/180))</f>
        <v>-0.69951033944224505</v>
      </c>
      <c r="FG125" s="89">
        <f>('C'!E193+$GF$6/15+$EQ$4)</f>
        <v>12.247777777777777</v>
      </c>
      <c r="FH125" s="89">
        <f t="shared" si="49"/>
        <v>0.14907239805373382</v>
      </c>
      <c r="FI125" s="89"/>
      <c r="FJ125" s="89"/>
      <c r="FK125" s="89">
        <f>EQ125-'برائے طلباء'!CK33</f>
        <v>0.67373493577591725</v>
      </c>
      <c r="FL125" s="89">
        <v>6</v>
      </c>
      <c r="FM125" s="89">
        <f t="shared" si="50"/>
        <v>0.80293963317976091</v>
      </c>
      <c r="FN125" s="89">
        <f t="shared" si="51"/>
        <v>74.754696781759307</v>
      </c>
      <c r="FO125" s="89">
        <f>(COS((90-(ATAN(1/(1/TAN((90-ABS($GE$6-'C'!$F162))*(ATAN(1)*4/180))+2))*(180/(ATAN(1)*4))))*((ATAN(1)*4)/180))-SIN($GE$6*((ATAN(1)*4)/180))*SIN('C'!$F162*((ATAN(1)*4)/180)))/COS($GE$6*((ATAN(1)*4)/180))/COS('C'!$F162*((ATAN(1)*4)/180))</f>
        <v>0.26295212580304855</v>
      </c>
      <c r="FP125" s="89">
        <f t="shared" si="52"/>
        <v>56.433468594214155</v>
      </c>
      <c r="FQ125" s="89">
        <f>(COS((90-(ATAN(1/(1/TAN((90-ABS($GE$6-'C'!$F162))*(ATAN(1)*4/180))+1))*(180/(ATAN(1)*4))))*((ATAN(1)*4)/180))-SIN($GE$6*((ATAN(1)*4)/180))*SIN('C'!$F162*((ATAN(1)*4)/180)))/COS($GE$6*((ATAN(1)*4)/180))/COS('C'!$F162*((ATAN(1)*4)/180))</f>
        <v>0.55290491460566848</v>
      </c>
      <c r="FR125" s="89">
        <f t="shared" si="53"/>
        <v>0.50815740740740745</v>
      </c>
      <c r="FS125" s="89">
        <f t="shared" si="54"/>
        <v>103.85435800402384</v>
      </c>
      <c r="FT125" s="89">
        <f>(COS((90-1.4)*((ATAN(1)*4)/180))-SIN($GE$6*((ATAN(1)*4)/180))*SIN('C'!$F162*((ATAN(1)*4)/180)))/COS($GE$6*((ATAN(1)*4)/180))/COS('C'!$F162*((ATAN(1)*4)/180))</f>
        <v>-0.23945469057230662</v>
      </c>
      <c r="FU125" s="89">
        <f t="shared" si="55"/>
        <v>106.87160127804728</v>
      </c>
      <c r="FV125" s="89">
        <f>(COS((90+0.833+اندراج!$A$2)*((ATAN(1)*4)/180))-SIN($GE$6*((ATAN(1)*4)/180))*SIN('C'!$F162*((ATAN(1)*4)/180)))/COS($GE$6*((ATAN(1)*4)/180))/COS('C'!$F162*((ATAN(1)*4)/180))</f>
        <v>-0.29022791210676502</v>
      </c>
      <c r="FW125" s="89">
        <f t="shared" si="56"/>
        <v>0.14987761445866107</v>
      </c>
      <c r="FX125" s="89">
        <f t="shared" si="57"/>
        <v>122.8314001341228</v>
      </c>
      <c r="FY125" s="89">
        <f>(COS((90+12)*((ATAN(1)*4)/180))-SIN($GE$6*((ATAN(1)*4)/180))*SIN('C'!$F162*((ATAN(1)*4)/180)))/COS($GE$6*((ATAN(1)*4)/180))/COS('C'!$F162*((ATAN(1)*4)/180))</f>
        <v>-0.54216878943931246</v>
      </c>
      <c r="FZ125" s="89">
        <f t="shared" si="58"/>
        <v>127.48072546154869</v>
      </c>
      <c r="GA125" s="89">
        <f>(COS((90+15)*((ATAN(1)*4)/180))-SIN($GE$6*((ATAN(1)*4)/180))*SIN('C'!$F162*((ATAN(1)*4)/180)))/COS($GE$6*((ATAN(1)*4)/180))/COS('C'!$F162*((ATAN(1)*4)/180))</f>
        <v>-0.60849450720541109</v>
      </c>
      <c r="GB125" s="89">
        <f t="shared" si="59"/>
        <v>132.3684738698507</v>
      </c>
      <c r="GC125" s="89">
        <f>(COS((90+18)*((ATAN(1)*4)/180))-SIN($GE$6*((ATAN(1)*4)/180))*SIN('C'!$F162*((ATAN(1)*4)/180)))/COS($GE$6*((ATAN(1)*4)/180))/COS('C'!$F162*((ATAN(1)*4)/180))</f>
        <v>-0.67389596172328048</v>
      </c>
      <c r="GD125" s="89">
        <f>'C'!$E162+$GF$6/15+$EQ$4</f>
        <v>12.145777777777777</v>
      </c>
      <c r="GE125" s="89"/>
      <c r="GF125" s="89"/>
      <c r="GG125" s="89">
        <f>FM125-'برائے طلباء'!CX33</f>
        <v>0.65097868538776649</v>
      </c>
      <c r="GH125" s="89"/>
      <c r="GI125" s="89"/>
    </row>
    <row r="126" spans="1:191" ht="28.5" customHeight="1" x14ac:dyDescent="0.2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>
        <v>5</v>
      </c>
      <c r="EP126" s="89"/>
      <c r="EQ126" s="89">
        <f t="shared" si="40"/>
        <v>0.8107416976860603</v>
      </c>
      <c r="ER126" s="89">
        <f t="shared" si="41"/>
        <v>75.305079920108668</v>
      </c>
      <c r="ES126" s="89">
        <f>(COS((90-(ATAN(1/(1/TAN((90-ABS($GE$6-'C'!$F194))*(ATAN(1)*4/180))+2))*(180/(ATAN(1)*4))))*((ATAN(1)*4)/180))-SIN($GE$6*((ATAN(1)*4)/180))*SIN('C'!$F194*((ATAN(1)*4)/180)))/COS($GE$6*((ATAN(1)*4)/180))/COS('C'!$F194*((ATAN(1)*4)/180))</f>
        <v>0.25367218434053562</v>
      </c>
      <c r="ET126" s="89">
        <f t="shared" si="42"/>
        <v>56.480932037709003</v>
      </c>
      <c r="EU126" s="89">
        <f>(COS((90-(ATAN(1/(1/TAN((90-ABS($GE$6-'C'!$F194))*(ATAN(1)*4/180))+1))*(180/(ATAN(1)*4))))*((ATAN(1)*4)/180))-SIN($GE$6*((ATAN(1)*4)/180))*SIN('C'!$F194*((ATAN(1)*4)/180)))/COS($GE$6*((ATAN(1)*4)/180))/COS('C'!$F194*((ATAN(1)*4)/180))</f>
        <v>0.55221447087928011</v>
      </c>
      <c r="EV126" s="89">
        <f t="shared" si="43"/>
        <v>0.51253240740740746</v>
      </c>
      <c r="EW126" s="89">
        <f t="shared" si="44"/>
        <v>105.03778625640291</v>
      </c>
      <c r="EX126" s="89">
        <f>(COS((90-1.4)*((ATAN(1)*4)/180))-SIN($GE$6*((ATAN(1)*4)/180))*SIN('C'!$F194*((ATAN(1)*4)/180)))/COS($GE$6*((ATAN(1)*4)/180))/COS('C'!$F194*((ATAN(1)*4)/180))</f>
        <v>-0.25945601162500048</v>
      </c>
      <c r="EY126" s="89">
        <f t="shared" si="45"/>
        <v>108.10534450031506</v>
      </c>
      <c r="EZ126" s="89">
        <f>(COS((90+0.833+اندراج!$A$2)*((ATAN(1)*4)/180))-SIN($GE$6*((ATAN(1)*4)/180))*SIN('C'!$F194*((ATAN(1)*4)/180)))/COS($GE$6*((ATAN(1)*4)/180))/COS('C'!$F194*((ATAN(1)*4)/180))</f>
        <v>-0.31076509155700538</v>
      </c>
      <c r="FA126" s="89">
        <f t="shared" si="46"/>
        <v>124.42763737616221</v>
      </c>
      <c r="FB126" s="89">
        <f>(COS((90+12)*((ATAN(1)*4)/180))-SIN($GE$6*((ATAN(1)*4)/180))*SIN('C'!$F194*((ATAN(1)*4)/180)))/COS($GE$6*((ATAN(1)*4)/180))/COS('C'!$F194*((ATAN(1)*4)/180))</f>
        <v>-0.56536494207903731</v>
      </c>
      <c r="FC126" s="89">
        <f t="shared" si="47"/>
        <v>129.22672205634026</v>
      </c>
      <c r="FD126" s="89">
        <f>(COS((90+15)*((ATAN(1)*4)/180))-SIN($GE$6*((ATAN(1)*4)/180))*SIN('C'!$F194*((ATAN(1)*4)/180)))/COS($GE$6*((ATAN(1)*4)/180))/COS('C'!$F194*((ATAN(1)*4)/180))</f>
        <v>-0.6323906586193746</v>
      </c>
      <c r="FE126" s="89">
        <f t="shared" si="48"/>
        <v>134.30536977568605</v>
      </c>
      <c r="FF126" s="89">
        <f>(COS((90+18)*((ATAN(1)*4)/180))-SIN($GE$6*((ATAN(1)*4)/180))*SIN('C'!$F194*((ATAN(1)*4)/180)))/COS($GE$6*((ATAN(1)*4)/180))/COS('C'!$F194*((ATAN(1)*4)/180))</f>
        <v>-0.6984823572768909</v>
      </c>
      <c r="FG126" s="89">
        <f>('C'!E194+$GF$6/15+$EQ$4)</f>
        <v>12.250777777777778</v>
      </c>
      <c r="FH126" s="89">
        <f t="shared" si="49"/>
        <v>0.14940262391757331</v>
      </c>
      <c r="FI126" s="89"/>
      <c r="FJ126" s="89"/>
      <c r="FK126" s="89">
        <f>EQ126-'برائے طلباء'!CK34</f>
        <v>0.67336309521111415</v>
      </c>
      <c r="FL126" s="89">
        <v>6</v>
      </c>
      <c r="FM126" s="89">
        <f t="shared" si="50"/>
        <v>0.80341022405723062</v>
      </c>
      <c r="FN126" s="89">
        <f t="shared" si="51"/>
        <v>74.811495788650305</v>
      </c>
      <c r="FO126" s="89">
        <f>(COS((90-(ATAN(1/(1/TAN((90-ABS($GE$6-'C'!$F163))*(ATAN(1)*4/180))+2))*(180/(ATAN(1)*4))))*((ATAN(1)*4)/180))-SIN($GE$6*((ATAN(1)*4)/180))*SIN('C'!$F163*((ATAN(1)*4)/180)))/COS($GE$6*((ATAN(1)*4)/180))/COS('C'!$F163*((ATAN(1)*4)/180))</f>
        <v>0.26199555307097022</v>
      </c>
      <c r="FP126" s="89">
        <f t="shared" si="52"/>
        <v>56.440183676084764</v>
      </c>
      <c r="FQ126" s="89">
        <f>(COS((90-(ATAN(1/(1/TAN((90-ABS($GE$6-'C'!$F163))*(ATAN(1)*4/180))+1))*(180/(ATAN(1)*4))))*((ATAN(1)*4)/180))-SIN($GE$6*((ATAN(1)*4)/180))*SIN('C'!$F163*((ATAN(1)*4)/180)))/COS($GE$6*((ATAN(1)*4)/180))/COS('C'!$F163*((ATAN(1)*4)/180))</f>
        <v>0.5528072543300151</v>
      </c>
      <c r="FR126" s="89">
        <f t="shared" si="53"/>
        <v>0.50828240740740738</v>
      </c>
      <c r="FS126" s="89">
        <f t="shared" si="54"/>
        <v>103.97386332261559</v>
      </c>
      <c r="FT126" s="89">
        <f>(COS((90-1.4)*((ATAN(1)*4)/180))-SIN($GE$6*((ATAN(1)*4)/180))*SIN('C'!$F163*((ATAN(1)*4)/180)))/COS($GE$6*((ATAN(1)*4)/180))/COS('C'!$F163*((ATAN(1)*4)/180))</f>
        <v>-0.24147924959862108</v>
      </c>
      <c r="FU126" s="89">
        <f t="shared" si="55"/>
        <v>106.99601399393636</v>
      </c>
      <c r="FV126" s="89">
        <f>(COS((90+0.833+اندراج!$A$2)*((ATAN(1)*4)/180))-SIN($GE$6*((ATAN(1)*4)/180))*SIN('C'!$F163*((ATAN(1)*4)/180)))/COS($GE$6*((ATAN(1)*4)/180))/COS('C'!$F163*((ATAN(1)*4)/180))</f>
        <v>-0.29230517491682562</v>
      </c>
      <c r="FW126" s="89">
        <f t="shared" si="56"/>
        <v>0.1495191794976318</v>
      </c>
      <c r="FX126" s="89">
        <f t="shared" si="57"/>
        <v>122.99101929787749</v>
      </c>
      <c r="FY126" s="89">
        <f>(COS((90+12)*((ATAN(1)*4)/180))-SIN($GE$6*((ATAN(1)*4)/180))*SIN('C'!$F163*((ATAN(1)*4)/180)))/COS($GE$6*((ATAN(1)*4)/180))/COS('C'!$F163*((ATAN(1)*4)/180))</f>
        <v>-0.5445075727342753</v>
      </c>
      <c r="FZ126" s="89">
        <f t="shared" si="58"/>
        <v>127.65476204751921</v>
      </c>
      <c r="GA126" s="89">
        <f>(COS((90+15)*((ATAN(1)*4)/180))-SIN($GE$6*((ATAN(1)*4)/180))*SIN('C'!$F163*((ATAN(1)*4)/180)))/COS($GE$6*((ATAN(1)*4)/180))/COS('C'!$F163*((ATAN(1)*4)/180))</f>
        <v>-0.61090213813659455</v>
      </c>
      <c r="GB126" s="89">
        <f t="shared" si="59"/>
        <v>132.56074433762109</v>
      </c>
      <c r="GC126" s="89">
        <f>(COS((90+18)*((ATAN(1)*4)/180))-SIN($GE$6*((ATAN(1)*4)/180))*SIN('C'!$F163*((ATAN(1)*4)/180)))/COS($GE$6*((ATAN(1)*4)/180))/COS('C'!$F163*((ATAN(1)*4)/180))</f>
        <v>-0.67637148088395627</v>
      </c>
      <c r="GD126" s="89">
        <f>'C'!$E163+$GF$6/15+$EQ$4</f>
        <v>12.148777777777777</v>
      </c>
      <c r="GE126" s="89"/>
      <c r="GF126" s="89"/>
      <c r="GG126" s="89">
        <f>FM126-'برائے طلباء'!CX34</f>
        <v>0.65180771122626546</v>
      </c>
      <c r="GH126" s="89"/>
      <c r="GI126" s="89"/>
    </row>
    <row r="127" spans="1:191" ht="28.5" customHeight="1" x14ac:dyDescent="0.2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>
        <v>5</v>
      </c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>
        <f t="shared" si="50"/>
        <v>0.80382381703619121</v>
      </c>
      <c r="FN127" s="89">
        <f t="shared" si="51"/>
        <v>74.865501497473801</v>
      </c>
      <c r="FO127" s="89">
        <f>(COS((90-(ATAN(1/(1/TAN((90-ABS($GE$6-'C'!$F164))*(ATAN(1)*4/180))+2))*(180/(ATAN(1)*4))))*((ATAN(1)*4)/180))-SIN($GE$6*((ATAN(1)*4)/180))*SIN('C'!$F164*((ATAN(1)*4)/180)))/COS($GE$6*((ATAN(1)*4)/180))/COS('C'!$F164*((ATAN(1)*4)/180))</f>
        <v>0.26108578448301517</v>
      </c>
      <c r="FP127" s="89">
        <f t="shared" si="52"/>
        <v>56.446193716194713</v>
      </c>
      <c r="FQ127" s="89">
        <f>(COS((90-(ATAN(1/(1/TAN((90-ABS($GE$6-'C'!$F164))*(ATAN(1)*4/180))+1))*(180/(ATAN(1)*4))))*((ATAN(1)*4)/180))-SIN($GE$6*((ATAN(1)*4)/180))*SIN('C'!$F164*((ATAN(1)*4)/180)))/COS($GE$6*((ATAN(1)*4)/180))/COS('C'!$F164*((ATAN(1)*4)/180))</f>
        <v>0.55271984133554308</v>
      </c>
      <c r="FR127" s="89">
        <f t="shared" si="53"/>
        <v>0.5083657407407407</v>
      </c>
      <c r="FS127" s="89">
        <f t="shared" si="54"/>
        <v>104.08803220756309</v>
      </c>
      <c r="FT127" s="89">
        <f>(COS((90-1.4)*((ATAN(1)*4)/180))-SIN($GE$6*((ATAN(1)*4)/180))*SIN('C'!$F164*((ATAN(1)*4)/180)))/COS($GE$6*((ATAN(1)*4)/180))/COS('C'!$F164*((ATAN(1)*4)/180))</f>
        <v>-0.24341242214542289</v>
      </c>
      <c r="FU127" s="89">
        <f t="shared" si="55"/>
        <v>107.11490746636221</v>
      </c>
      <c r="FV127" s="89">
        <f>(COS((90+0.833+اندراج!$A$2)*((ATAN(1)*4)/180))-SIN($GE$6*((ATAN(1)*4)/180))*SIN('C'!$F164*((ATAN(1)*4)/180)))/COS($GE$6*((ATAN(1)*4)/180))/COS('C'!$F164*((ATAN(1)*4)/180))</f>
        <v>-0.29428899768134048</v>
      </c>
      <c r="FW127" s="89">
        <f t="shared" si="56"/>
        <v>0.14913936321054388</v>
      </c>
      <c r="FX127" s="89">
        <f t="shared" si="57"/>
        <v>123.14383606459955</v>
      </c>
      <c r="FY127" s="89">
        <f>(COS((90+12)*((ATAN(1)*4)/180))-SIN($GE$6*((ATAN(1)*4)/180))*SIN('C'!$F164*((ATAN(1)*4)/180)))/COS($GE$6*((ATAN(1)*4)/180))/COS('C'!$F164*((ATAN(1)*4)/180))</f>
        <v>-0.54674272602110208</v>
      </c>
      <c r="FZ127" s="89">
        <f t="shared" si="58"/>
        <v>127.82149591087084</v>
      </c>
      <c r="GA127" s="89">
        <f>(COS((90+15)*((ATAN(1)*4)/180))-SIN($GE$6*((ATAN(1)*4)/180))*SIN('C'!$F164*((ATAN(1)*4)/180)))/COS($GE$6*((ATAN(1)*4)/180))/COS('C'!$F164*((ATAN(1)*4)/180))</f>
        <v>-0.6132034564597002</v>
      </c>
      <c r="GB127" s="89">
        <f t="shared" si="59"/>
        <v>132.74510774432488</v>
      </c>
      <c r="GC127" s="89">
        <f>(COS((90+18)*((ATAN(1)*4)/180))-SIN($GE$6*((ATAN(1)*4)/180))*SIN('C'!$F164*((ATAN(1)*4)/180)))/COS($GE$6*((ATAN(1)*4)/180))/COS('C'!$F164*((ATAN(1)*4)/180))</f>
        <v>-0.67873804221922407</v>
      </c>
      <c r="GD127" s="89">
        <f>'C'!$E164+$GF$6/15+$EQ$4</f>
        <v>12.150777777777776</v>
      </c>
      <c r="GE127" s="89"/>
      <c r="GF127" s="89"/>
      <c r="GG127" s="89">
        <f>FM127-'برائے طلباء'!CX35</f>
        <v>0.652601120492314</v>
      </c>
      <c r="GH127" s="89"/>
      <c r="GI127" s="89"/>
    </row>
    <row r="128" spans="1:191" ht="28.5" customHeight="1" x14ac:dyDescent="0.2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</row>
    <row r="129" spans="1:191" ht="28.5" customHeight="1" x14ac:dyDescent="0.2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89"/>
      <c r="EW129" s="89"/>
      <c r="EX129" s="89"/>
      <c r="EY129" s="89"/>
      <c r="EZ129" s="89"/>
      <c r="FA129" s="89"/>
      <c r="FB129" s="89"/>
      <c r="FC129" s="89"/>
      <c r="FD129" s="89"/>
      <c r="FE129" s="89"/>
      <c r="FF129" s="89"/>
      <c r="FG129" s="89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89"/>
      <c r="FY129" s="89"/>
      <c r="FZ129" s="89"/>
      <c r="GA129" s="89"/>
      <c r="GB129" s="89"/>
      <c r="GC129" s="89"/>
      <c r="GD129" s="89"/>
      <c r="GE129" s="89"/>
      <c r="GF129" s="89"/>
      <c r="GG129" s="89"/>
      <c r="GH129" s="89"/>
      <c r="GI129" s="89"/>
    </row>
    <row r="130" spans="1:191" ht="28.5" customHeight="1" x14ac:dyDescent="0.2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  <c r="CS130" s="89"/>
      <c r="CT130" s="89"/>
      <c r="CU130" s="89"/>
      <c r="CV130" s="89"/>
      <c r="CW130" s="89"/>
      <c r="CX130" s="89"/>
      <c r="CY130" s="89"/>
      <c r="CZ130" s="89"/>
      <c r="DA130" s="89"/>
      <c r="DB130" s="89"/>
      <c r="DC130" s="89"/>
      <c r="DD130" s="89"/>
      <c r="DE130" s="89"/>
      <c r="DF130" s="89"/>
      <c r="DG130" s="89"/>
      <c r="DH130" s="89"/>
      <c r="DI130" s="89"/>
      <c r="DJ130" s="89"/>
      <c r="DK130" s="89"/>
      <c r="DL130" s="89"/>
      <c r="DM130" s="89"/>
      <c r="DN130" s="89"/>
      <c r="DO130" s="89"/>
      <c r="DP130" s="89"/>
      <c r="DQ130" s="89"/>
      <c r="DR130" s="89"/>
      <c r="DS130" s="89"/>
      <c r="DT130" s="89"/>
      <c r="DU130" s="89"/>
      <c r="DV130" s="89"/>
      <c r="DW130" s="89"/>
      <c r="DX130" s="89"/>
      <c r="DY130" s="89"/>
      <c r="DZ130" s="89"/>
      <c r="EA130" s="89"/>
      <c r="EB130" s="89"/>
      <c r="EC130" s="89"/>
      <c r="ED130" s="89"/>
      <c r="EE130" s="89"/>
      <c r="EF130" s="89"/>
      <c r="EG130" s="89"/>
      <c r="EH130" s="89"/>
      <c r="EI130" s="89"/>
      <c r="EJ130" s="89"/>
      <c r="EK130" s="89"/>
      <c r="EL130" s="89"/>
      <c r="EM130" s="89"/>
      <c r="EN130" s="89"/>
      <c r="EO130" s="89"/>
      <c r="EP130" s="89"/>
      <c r="EQ130" s="89"/>
      <c r="ER130" s="89"/>
      <c r="ES130" s="89"/>
      <c r="ET130" s="89"/>
      <c r="EU130" s="89"/>
      <c r="EV130" s="89"/>
      <c r="EW130" s="89"/>
      <c r="EX130" s="89"/>
      <c r="EY130" s="89"/>
      <c r="EZ130" s="89"/>
      <c r="FA130" s="89"/>
      <c r="FB130" s="89"/>
      <c r="FC130" s="89"/>
      <c r="FD130" s="89"/>
      <c r="FE130" s="89"/>
      <c r="FF130" s="89"/>
      <c r="FG130" s="89"/>
      <c r="FH130" s="89"/>
      <c r="FI130" s="89"/>
      <c r="FJ130" s="89"/>
      <c r="FK130" s="89"/>
      <c r="FL130" s="89"/>
      <c r="FM130" s="89"/>
      <c r="FN130" s="89"/>
      <c r="FO130" s="89"/>
      <c r="FP130" s="89"/>
      <c r="FQ130" s="89"/>
      <c r="FR130" s="89"/>
      <c r="FS130" s="89"/>
      <c r="FT130" s="89"/>
      <c r="FU130" s="89"/>
      <c r="FV130" s="89"/>
      <c r="FW130" s="89"/>
      <c r="FX130" s="89"/>
      <c r="FY130" s="89"/>
      <c r="FZ130" s="89"/>
      <c r="GA130" s="89"/>
      <c r="GB130" s="89"/>
      <c r="GC130" s="89"/>
      <c r="GD130" s="89"/>
      <c r="GE130" s="89"/>
      <c r="GF130" s="89"/>
      <c r="GG130" s="89"/>
      <c r="GH130" s="89"/>
      <c r="GI130" s="89"/>
    </row>
    <row r="131" spans="1:191" ht="28.5" customHeight="1" x14ac:dyDescent="0.2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</row>
    <row r="132" spans="1:191" ht="28.5" customHeight="1" x14ac:dyDescent="0.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  <c r="CS132" s="89"/>
      <c r="CT132" s="89"/>
      <c r="CU132" s="89"/>
      <c r="CV132" s="89"/>
      <c r="CW132" s="89"/>
      <c r="CX132" s="89"/>
      <c r="CY132" s="89"/>
      <c r="CZ132" s="89"/>
      <c r="DA132" s="89"/>
      <c r="DB132" s="89"/>
      <c r="DC132" s="89"/>
      <c r="DD132" s="89"/>
      <c r="DE132" s="89"/>
      <c r="DF132" s="89"/>
      <c r="DG132" s="89"/>
      <c r="DH132" s="89"/>
      <c r="DI132" s="89"/>
      <c r="DJ132" s="89"/>
      <c r="DK132" s="89"/>
      <c r="DL132" s="89"/>
      <c r="DM132" s="89"/>
      <c r="DN132" s="89"/>
      <c r="DO132" s="89"/>
      <c r="DP132" s="89"/>
      <c r="DQ132" s="89"/>
      <c r="DR132" s="89"/>
      <c r="DS132" s="89"/>
      <c r="DT132" s="89"/>
      <c r="DU132" s="89"/>
      <c r="DV132" s="89"/>
      <c r="DW132" s="89"/>
      <c r="DX132" s="89"/>
      <c r="DY132" s="89"/>
      <c r="DZ132" s="89"/>
      <c r="EA132" s="89"/>
      <c r="EB132" s="89"/>
      <c r="EC132" s="89"/>
      <c r="ED132" s="89"/>
      <c r="EE132" s="89"/>
      <c r="EF132" s="89"/>
      <c r="EG132" s="89"/>
      <c r="EH132" s="89"/>
      <c r="EI132" s="89"/>
      <c r="EJ132" s="89"/>
      <c r="EK132" s="89"/>
      <c r="EL132" s="89"/>
      <c r="EM132" s="89"/>
      <c r="EN132" s="89"/>
      <c r="EO132" s="89"/>
      <c r="EP132" s="89"/>
      <c r="EQ132" s="89"/>
      <c r="ER132" s="89"/>
      <c r="ES132" s="89"/>
      <c r="ET132" s="89"/>
      <c r="EU132" s="89"/>
      <c r="EV132" s="89"/>
      <c r="EW132" s="89"/>
      <c r="EX132" s="89"/>
      <c r="EY132" s="89"/>
      <c r="EZ132" s="89"/>
      <c r="FA132" s="89"/>
      <c r="FB132" s="89"/>
      <c r="FC132" s="89"/>
      <c r="FD132" s="89"/>
      <c r="FE132" s="89"/>
      <c r="FF132" s="89"/>
      <c r="FG132" s="89"/>
      <c r="FH132" s="89"/>
      <c r="FI132" s="89"/>
      <c r="FJ132" s="89"/>
      <c r="FK132" s="89"/>
      <c r="FL132" s="89"/>
      <c r="FM132" s="89"/>
      <c r="FN132" s="89"/>
      <c r="FO132" s="89"/>
      <c r="FP132" s="89"/>
      <c r="FQ132" s="89"/>
      <c r="FR132" s="89"/>
      <c r="FS132" s="89"/>
      <c r="FT132" s="89"/>
      <c r="FU132" s="89"/>
      <c r="FV132" s="89"/>
      <c r="FW132" s="89"/>
      <c r="FX132" s="89"/>
      <c r="FY132" s="89"/>
      <c r="FZ132" s="89"/>
      <c r="GA132" s="89"/>
      <c r="GB132" s="89"/>
      <c r="GC132" s="89"/>
      <c r="GD132" s="89"/>
      <c r="GE132" s="89"/>
      <c r="GF132" s="89"/>
      <c r="GG132" s="89"/>
      <c r="GH132" s="89"/>
      <c r="GI132" s="89"/>
    </row>
    <row r="133" spans="1:191" ht="28.5" customHeight="1" x14ac:dyDescent="0.2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  <c r="CS133" s="89"/>
      <c r="CT133" s="89"/>
      <c r="CU133" s="89"/>
      <c r="CV133" s="89"/>
      <c r="CW133" s="89"/>
      <c r="CX133" s="89"/>
      <c r="CY133" s="89"/>
      <c r="CZ133" s="89"/>
      <c r="DA133" s="89"/>
      <c r="DB133" s="89"/>
      <c r="DC133" s="89"/>
      <c r="DD133" s="89"/>
      <c r="DE133" s="89"/>
      <c r="DF133" s="89"/>
      <c r="DG133" s="89"/>
      <c r="DH133" s="89"/>
      <c r="DI133" s="89"/>
      <c r="DJ133" s="89"/>
      <c r="DK133" s="89"/>
      <c r="DL133" s="89"/>
      <c r="DM133" s="89"/>
      <c r="DN133" s="89"/>
      <c r="DO133" s="89"/>
      <c r="DP133" s="89"/>
      <c r="DQ133" s="89"/>
      <c r="DR133" s="89"/>
      <c r="DS133" s="89"/>
      <c r="DT133" s="89"/>
      <c r="DU133" s="89"/>
      <c r="DV133" s="89"/>
      <c r="DW133" s="89"/>
      <c r="DX133" s="89"/>
      <c r="DY133" s="89"/>
      <c r="DZ133" s="89"/>
      <c r="EA133" s="89"/>
      <c r="EB133" s="89"/>
      <c r="EC133" s="89"/>
      <c r="ED133" s="89"/>
      <c r="EE133" s="89"/>
      <c r="EF133" s="89"/>
      <c r="EG133" s="89"/>
      <c r="EH133" s="89"/>
      <c r="EI133" s="89"/>
      <c r="EJ133" s="89"/>
      <c r="EK133" s="89"/>
      <c r="EL133" s="89"/>
      <c r="EM133" s="89"/>
      <c r="EN133" s="89"/>
      <c r="EO133" s="89"/>
      <c r="EP133" s="89"/>
      <c r="EQ133" s="89"/>
      <c r="ER133" s="89"/>
      <c r="ES133" s="89"/>
      <c r="ET133" s="89"/>
      <c r="EU133" s="89"/>
      <c r="EV133" s="89"/>
      <c r="EW133" s="89"/>
      <c r="EX133" s="89"/>
      <c r="EY133" s="89"/>
      <c r="EZ133" s="89"/>
      <c r="FA133" s="89"/>
      <c r="FB133" s="89"/>
      <c r="FC133" s="89"/>
      <c r="FD133" s="89"/>
      <c r="FE133" s="89"/>
      <c r="FF133" s="89"/>
      <c r="FG133" s="89"/>
      <c r="FH133" s="89"/>
      <c r="FI133" s="89"/>
      <c r="FJ133" s="89"/>
      <c r="FK133" s="89">
        <v>100</v>
      </c>
      <c r="FL133" s="89"/>
      <c r="FM133" s="89"/>
      <c r="FN133" s="89"/>
      <c r="FO133" s="89"/>
      <c r="FP133" s="89"/>
      <c r="FQ133" s="89"/>
      <c r="FR133" s="89"/>
      <c r="FS133" s="89"/>
      <c r="FT133" s="89"/>
      <c r="FU133" s="89"/>
      <c r="FV133" s="89"/>
      <c r="FW133" s="89"/>
      <c r="FX133" s="89"/>
      <c r="FY133" s="89"/>
      <c r="FZ133" s="89"/>
      <c r="GA133" s="89"/>
      <c r="GB133" s="89"/>
      <c r="GC133" s="89"/>
      <c r="GD133" s="89"/>
      <c r="GE133" s="89"/>
      <c r="GF133" s="89"/>
      <c r="GG133" s="89">
        <v>100</v>
      </c>
      <c r="GH133" s="89"/>
      <c r="GI133" s="89"/>
    </row>
    <row r="134" spans="1:191" ht="28.5" customHeight="1" x14ac:dyDescent="0.2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  <c r="CS134" s="89"/>
      <c r="CT134" s="89"/>
      <c r="CU134" s="89"/>
      <c r="CV134" s="89"/>
      <c r="CW134" s="89"/>
      <c r="CX134" s="89"/>
      <c r="CY134" s="89"/>
      <c r="CZ134" s="89"/>
      <c r="DA134" s="89"/>
      <c r="DB134" s="89"/>
      <c r="DC134" s="89"/>
      <c r="DD134" s="89"/>
      <c r="DE134" s="89"/>
      <c r="DF134" s="89"/>
      <c r="DG134" s="89"/>
      <c r="DH134" s="89"/>
      <c r="DI134" s="89"/>
      <c r="DJ134" s="89"/>
      <c r="DK134" s="89"/>
      <c r="DL134" s="89"/>
      <c r="DM134" s="89"/>
      <c r="DN134" s="89"/>
      <c r="DO134" s="89"/>
      <c r="DP134" s="89"/>
      <c r="DQ134" s="89"/>
      <c r="DR134" s="89"/>
      <c r="DS134" s="89"/>
      <c r="DT134" s="89"/>
      <c r="DU134" s="89"/>
      <c r="DV134" s="89"/>
      <c r="DW134" s="89"/>
      <c r="DX134" s="89"/>
      <c r="DY134" s="89"/>
      <c r="DZ134" s="89"/>
      <c r="EA134" s="89"/>
      <c r="EB134" s="89"/>
      <c r="EC134" s="89"/>
      <c r="ED134" s="89"/>
      <c r="EE134" s="89"/>
      <c r="EF134" s="89"/>
      <c r="EG134" s="89"/>
      <c r="EH134" s="89"/>
      <c r="EI134" s="89"/>
      <c r="EJ134" s="89"/>
      <c r="EK134" s="89"/>
      <c r="EL134" s="89"/>
      <c r="EM134" s="89"/>
      <c r="EN134" s="89"/>
      <c r="EO134" s="89"/>
      <c r="EP134" s="89"/>
      <c r="EQ134" s="89"/>
      <c r="ER134" s="89"/>
      <c r="ES134" s="89"/>
      <c r="ET134" s="89"/>
      <c r="EU134" s="89"/>
      <c r="EV134" s="89" t="s">
        <v>2</v>
      </c>
      <c r="EW134" s="89"/>
      <c r="EX134" s="89"/>
      <c r="EY134" s="89"/>
      <c r="EZ134" s="89"/>
      <c r="FA134" s="89"/>
      <c r="FB134" s="89"/>
      <c r="FC134" s="89"/>
      <c r="FD134" s="89"/>
      <c r="FE134" s="89"/>
      <c r="FF134" s="89"/>
      <c r="FG134" s="89"/>
      <c r="FH134" s="89"/>
      <c r="FI134" s="89"/>
      <c r="FJ134" s="89"/>
      <c r="FK134" s="89" t="s">
        <v>8211</v>
      </c>
      <c r="FL134" s="89">
        <v>6</v>
      </c>
      <c r="FM134" s="89"/>
      <c r="FN134" s="89"/>
      <c r="FO134" s="89"/>
      <c r="FP134" s="89"/>
      <c r="FQ134" s="89"/>
      <c r="FR134" s="89" t="s">
        <v>2</v>
      </c>
      <c r="FS134" s="89"/>
      <c r="FT134" s="89"/>
      <c r="FU134" s="89"/>
      <c r="FV134" s="89"/>
      <c r="FW134" s="89"/>
      <c r="FX134" s="89"/>
      <c r="FY134" s="89"/>
      <c r="FZ134" s="89"/>
      <c r="GA134" s="89"/>
      <c r="GB134" s="89"/>
      <c r="GC134" s="89"/>
      <c r="GD134" s="89"/>
      <c r="GE134" s="89"/>
      <c r="GF134" s="89"/>
      <c r="GG134" s="89" t="s">
        <v>8206</v>
      </c>
      <c r="GH134" s="89"/>
      <c r="GI134" s="89"/>
    </row>
    <row r="135" spans="1:191" ht="28.5" customHeight="1" x14ac:dyDescent="0.2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  <c r="CK135" s="89"/>
      <c r="CL135" s="89"/>
      <c r="CM135" s="89"/>
      <c r="CN135" s="89"/>
      <c r="CO135" s="89"/>
      <c r="CP135" s="89"/>
      <c r="CQ135" s="89"/>
      <c r="CR135" s="89"/>
      <c r="CS135" s="89"/>
      <c r="CT135" s="89"/>
      <c r="CU135" s="89"/>
      <c r="CV135" s="89"/>
      <c r="CW135" s="89"/>
      <c r="CX135" s="89"/>
      <c r="CY135" s="89"/>
      <c r="CZ135" s="89"/>
      <c r="DA135" s="89"/>
      <c r="DB135" s="89"/>
      <c r="DC135" s="89"/>
      <c r="DD135" s="89"/>
      <c r="DE135" s="89"/>
      <c r="DF135" s="89"/>
      <c r="DG135" s="89"/>
      <c r="DH135" s="89"/>
      <c r="DI135" s="89"/>
      <c r="DJ135" s="89"/>
      <c r="DK135" s="89"/>
      <c r="DL135" s="89"/>
      <c r="DM135" s="89"/>
      <c r="DN135" s="89"/>
      <c r="DO135" s="89"/>
      <c r="DP135" s="89"/>
      <c r="DQ135" s="89"/>
      <c r="DR135" s="89"/>
      <c r="DS135" s="89"/>
      <c r="DT135" s="89"/>
      <c r="DU135" s="89"/>
      <c r="DV135" s="89"/>
      <c r="DW135" s="89"/>
      <c r="DX135" s="89"/>
      <c r="DY135" s="89"/>
      <c r="DZ135" s="89"/>
      <c r="EA135" s="89"/>
      <c r="EB135" s="89"/>
      <c r="EC135" s="89"/>
      <c r="ED135" s="89"/>
      <c r="EE135" s="89"/>
      <c r="EF135" s="89"/>
      <c r="EG135" s="89"/>
      <c r="EH135" s="89"/>
      <c r="EI135" s="89"/>
      <c r="EJ135" s="89"/>
      <c r="EK135" s="89"/>
      <c r="EL135" s="89"/>
      <c r="EM135" s="89"/>
      <c r="EN135" s="89"/>
      <c r="EO135" s="89"/>
      <c r="EP135" s="89"/>
      <c r="EQ135" s="89" t="s">
        <v>8269</v>
      </c>
      <c r="ER135" s="89" t="s">
        <v>8269</v>
      </c>
      <c r="ES135" s="89"/>
      <c r="ET135" s="89"/>
      <c r="EU135" s="89"/>
      <c r="EV135" s="89" t="s">
        <v>8247</v>
      </c>
      <c r="EW135" s="89"/>
      <c r="EX135" s="89"/>
      <c r="EY135" s="89"/>
      <c r="EZ135" s="89"/>
      <c r="FA135" s="89"/>
      <c r="FB135" s="89"/>
      <c r="FC135" s="89">
        <v>3</v>
      </c>
      <c r="FD135" s="89">
        <v>4</v>
      </c>
      <c r="FE135" s="89">
        <v>6</v>
      </c>
      <c r="FF135" s="89">
        <v>7</v>
      </c>
      <c r="FG135" s="89"/>
      <c r="FH135" s="89">
        <v>2</v>
      </c>
      <c r="FI135" s="89"/>
      <c r="FJ135" s="89"/>
      <c r="FK135" s="89" t="s">
        <v>8248</v>
      </c>
      <c r="FL135" s="89"/>
      <c r="FM135" s="89" t="s">
        <v>8269</v>
      </c>
      <c r="FN135" s="89" t="s">
        <v>8269</v>
      </c>
      <c r="FO135" s="89"/>
      <c r="FP135" s="89"/>
      <c r="FQ135" s="89"/>
      <c r="FR135" s="89" t="s">
        <v>8247</v>
      </c>
      <c r="FS135" s="89"/>
      <c r="FT135" s="89"/>
      <c r="FU135" s="89"/>
      <c r="FV135" s="89"/>
      <c r="FW135" s="89">
        <v>2</v>
      </c>
      <c r="FX135" s="89"/>
      <c r="FY135" s="89"/>
      <c r="FZ135" s="89">
        <v>3</v>
      </c>
      <c r="GA135" s="89">
        <v>4</v>
      </c>
      <c r="GB135" s="89">
        <v>6</v>
      </c>
      <c r="GC135" s="89">
        <v>7</v>
      </c>
      <c r="GD135" s="89"/>
      <c r="GE135" s="89"/>
      <c r="GF135" s="89"/>
      <c r="GG135" s="89" t="s">
        <v>8248</v>
      </c>
      <c r="GH135" s="89"/>
      <c r="GI135" s="89"/>
    </row>
    <row r="136" spans="1:191" ht="28.5" customHeight="1" x14ac:dyDescent="0.2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/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89"/>
      <c r="DU136" s="89"/>
      <c r="DV136" s="89"/>
      <c r="DW136" s="89"/>
      <c r="DX136" s="89"/>
      <c r="DY136" s="89"/>
      <c r="DZ136" s="89"/>
      <c r="EA136" s="89"/>
      <c r="EB136" s="89"/>
      <c r="EC136" s="89"/>
      <c r="ED136" s="89"/>
      <c r="EE136" s="89"/>
      <c r="EF136" s="89"/>
      <c r="EG136" s="89"/>
      <c r="EH136" s="89"/>
      <c r="EI136" s="89"/>
      <c r="EJ136" s="89"/>
      <c r="EK136" s="89"/>
      <c r="EL136" s="89"/>
      <c r="EM136" s="89"/>
      <c r="EN136" s="89"/>
      <c r="EO136" s="89"/>
      <c r="EP136" s="89"/>
      <c r="EQ136" s="89"/>
      <c r="ER136" s="89"/>
      <c r="ES136" s="89"/>
      <c r="ET136" s="89"/>
      <c r="EU136" s="89"/>
      <c r="EV136" s="89" t="s">
        <v>8249</v>
      </c>
      <c r="EW136" s="89"/>
      <c r="EX136" s="89"/>
      <c r="EY136" s="89"/>
      <c r="EZ136" s="89"/>
      <c r="FA136" s="89"/>
      <c r="FB136" s="89" t="s">
        <v>8251</v>
      </c>
      <c r="FC136" s="89"/>
      <c r="FD136" s="89"/>
      <c r="FE136" s="89"/>
      <c r="FF136" s="89"/>
      <c r="FG136" s="89"/>
      <c r="FH136" s="89" t="s">
        <v>8254</v>
      </c>
      <c r="FI136" s="89"/>
      <c r="FJ136" s="89"/>
      <c r="FK136" s="89" t="s">
        <v>8255</v>
      </c>
      <c r="FL136" s="89"/>
      <c r="FM136" s="89"/>
      <c r="FN136" s="89"/>
      <c r="FO136" s="89"/>
      <c r="FP136" s="89"/>
      <c r="FQ136" s="89"/>
      <c r="FR136" s="89" t="s">
        <v>8249</v>
      </c>
      <c r="FS136" s="89"/>
      <c r="FT136" s="89"/>
      <c r="FU136" s="89"/>
      <c r="FV136" s="89"/>
      <c r="FW136" s="89" t="s">
        <v>8254</v>
      </c>
      <c r="FX136" s="89" t="s">
        <v>8251</v>
      </c>
      <c r="FY136" s="89"/>
      <c r="FZ136" s="89" t="s">
        <v>8252</v>
      </c>
      <c r="GA136" s="89"/>
      <c r="GB136" s="89" t="s">
        <v>8253</v>
      </c>
      <c r="GC136" s="89"/>
      <c r="GD136" s="89"/>
      <c r="GE136" s="89"/>
      <c r="GF136" s="89"/>
      <c r="GG136" s="89" t="s">
        <v>8255</v>
      </c>
      <c r="GH136" s="89"/>
      <c r="GI136" s="89"/>
    </row>
    <row r="137" spans="1:191" ht="28.5" customHeight="1" x14ac:dyDescent="0.2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  <c r="CS137" s="89"/>
      <c r="CT137" s="89"/>
      <c r="CU137" s="89"/>
      <c r="CV137" s="89"/>
      <c r="CW137" s="89"/>
      <c r="CX137" s="89"/>
      <c r="CY137" s="89"/>
      <c r="CZ137" s="89"/>
      <c r="DA137" s="89"/>
      <c r="DB137" s="89"/>
      <c r="DC137" s="89"/>
      <c r="DD137" s="89"/>
      <c r="DE137" s="89"/>
      <c r="DF137" s="89"/>
      <c r="DG137" s="89"/>
      <c r="DH137" s="89"/>
      <c r="DI137" s="89"/>
      <c r="DJ137" s="89"/>
      <c r="DK137" s="89"/>
      <c r="DL137" s="89"/>
      <c r="DM137" s="89"/>
      <c r="DN137" s="89"/>
      <c r="DO137" s="89"/>
      <c r="DP137" s="89"/>
      <c r="DQ137" s="89"/>
      <c r="DR137" s="89"/>
      <c r="DS137" s="89"/>
      <c r="DT137" s="89"/>
      <c r="DU137" s="89"/>
      <c r="DV137" s="89"/>
      <c r="DW137" s="89"/>
      <c r="DX137" s="89"/>
      <c r="DY137" s="89"/>
      <c r="DZ137" s="89"/>
      <c r="EA137" s="89"/>
      <c r="EB137" s="89"/>
      <c r="EC137" s="89"/>
      <c r="ED137" s="89"/>
      <c r="EE137" s="89"/>
      <c r="EF137" s="89"/>
      <c r="EG137" s="89"/>
      <c r="EH137" s="89"/>
      <c r="EI137" s="89"/>
      <c r="EJ137" s="89"/>
      <c r="EK137" s="89"/>
      <c r="EL137" s="89"/>
      <c r="EM137" s="89"/>
      <c r="EN137" s="89"/>
      <c r="EO137" s="89"/>
      <c r="EP137" s="89"/>
      <c r="EQ137" s="91" t="s">
        <v>8257</v>
      </c>
      <c r="ER137" s="91" t="s">
        <v>8258</v>
      </c>
      <c r="ES137" s="91" t="s">
        <v>8259</v>
      </c>
      <c r="ET137" s="91" t="s">
        <v>8258</v>
      </c>
      <c r="EU137" s="91" t="s">
        <v>8259</v>
      </c>
      <c r="EV137" s="91" t="s">
        <v>8260</v>
      </c>
      <c r="EW137" s="91" t="s">
        <v>8258</v>
      </c>
      <c r="EX137" s="91" t="s">
        <v>8259</v>
      </c>
      <c r="EY137" s="91" t="s">
        <v>8258</v>
      </c>
      <c r="EZ137" s="91" t="s">
        <v>8259</v>
      </c>
      <c r="FA137" s="91" t="s">
        <v>8250</v>
      </c>
      <c r="FB137" s="91" t="s">
        <v>8261</v>
      </c>
      <c r="FC137" s="91" t="s">
        <v>8120</v>
      </c>
      <c r="FD137" s="91" t="s">
        <v>8262</v>
      </c>
      <c r="FE137" s="91" t="s">
        <v>8119</v>
      </c>
      <c r="FF137" s="91" t="s">
        <v>8263</v>
      </c>
      <c r="FG137" s="91" t="s">
        <v>8123</v>
      </c>
      <c r="FH137" s="91" t="s">
        <v>8264</v>
      </c>
      <c r="FI137" s="91" t="s">
        <v>8265</v>
      </c>
      <c r="FJ137" s="91" t="s">
        <v>8266</v>
      </c>
      <c r="FK137" s="91" t="s">
        <v>8267</v>
      </c>
      <c r="FL137" s="89"/>
      <c r="FM137" s="91" t="s">
        <v>8257</v>
      </c>
      <c r="FN137" s="91" t="s">
        <v>8258</v>
      </c>
      <c r="FO137" s="91" t="s">
        <v>8259</v>
      </c>
      <c r="FP137" s="91" t="s">
        <v>8258</v>
      </c>
      <c r="FQ137" s="91" t="s">
        <v>8259</v>
      </c>
      <c r="FR137" s="91" t="s">
        <v>8260</v>
      </c>
      <c r="FS137" s="91" t="s">
        <v>8258</v>
      </c>
      <c r="FT137" s="91" t="s">
        <v>8259</v>
      </c>
      <c r="FU137" s="91" t="s">
        <v>8258</v>
      </c>
      <c r="FV137" s="91" t="s">
        <v>8259</v>
      </c>
      <c r="FW137" s="91" t="s">
        <v>8264</v>
      </c>
      <c r="FX137" s="91" t="s">
        <v>8250</v>
      </c>
      <c r="FY137" s="91" t="s">
        <v>8261</v>
      </c>
      <c r="FZ137" s="91" t="s">
        <v>8120</v>
      </c>
      <c r="GA137" s="91" t="s">
        <v>8262</v>
      </c>
      <c r="GB137" s="91" t="s">
        <v>8119</v>
      </c>
      <c r="GC137" s="91" t="s">
        <v>8263</v>
      </c>
      <c r="GD137" s="91" t="s">
        <v>8123</v>
      </c>
      <c r="GE137" s="91" t="s">
        <v>8265</v>
      </c>
      <c r="GF137" s="91" t="s">
        <v>8266</v>
      </c>
      <c r="GG137" s="91" t="s">
        <v>8267</v>
      </c>
      <c r="GH137" s="89"/>
      <c r="GI137" s="89"/>
    </row>
    <row r="138" spans="1:191" ht="28.5" customHeight="1" x14ac:dyDescent="0.2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>
        <v>7</v>
      </c>
      <c r="EP138" s="89"/>
      <c r="EQ138" s="89">
        <f t="shared" ref="EQ138:EQ168" si="60">(IF(AND($EY138&lt;180),$FG138+($EY138/15),0))/24</f>
        <v>0.80068207487330534</v>
      </c>
      <c r="ER138" s="89">
        <f t="shared" ref="ER138:ER168" si="61">IF(AND($ES138&lt;1,$ES138&gt;-1),ACOS($ES138)*(180/(ATAN(1)*4)),180)</f>
        <v>73.270227079756722</v>
      </c>
      <c r="ES138" s="89">
        <f>(COS((90-(ATAN(1/(1/TAN((90-ABS($GE$6-'C'!$F227))*(ATAN(1)*4/180))+2))*(180/(ATAN(1)*4))))*((ATAN(1)*4)/180))-SIN($GE$6*((ATAN(1)*4)/180))*SIN('C'!$F227*((ATAN(1)*4)/180)))/COS($GE$6*((ATAN(1)*4)/180))/COS('C'!$F227*((ATAN(1)*4)/180))</f>
        <v>0.28785819958840281</v>
      </c>
      <c r="ET138" s="89">
        <f t="shared" ref="ET138:ET168" si="62">IF(AND($EU138&lt;1,$EU138&gt;-1),ACOS($EU138)*(180/(ATAN(1)*4)),180)</f>
        <v>56.130005009947169</v>
      </c>
      <c r="EU138" s="89">
        <f>(COS((90-(ATAN(1/(1/TAN((90-ABS($GE$6-'C'!$F227))*(ATAN(1)*4/180))+1))*(180/(ATAN(1)*4))))*((ATAN(1)*4)/180))-SIN($GE$6*((ATAN(1)*4)/180))*SIN('C'!$F227*((ATAN(1)*4)/180)))/COS($GE$6*((ATAN(1)*4)/180))/COS('C'!$F227*((ATAN(1)*4)/180))</f>
        <v>0.55731036652698507</v>
      </c>
      <c r="EV138" s="89">
        <f t="shared" ref="EV138:EV168" si="63">(FG138+3/60)/24</f>
        <v>0.51436574074074082</v>
      </c>
      <c r="EW138" s="89">
        <f t="shared" ref="EW138:EW168" si="64">IF(AND($EX138&lt;1,$EX138&gt;-1),ACOS($EX138)*(180/(ATAN(1)*4)),180)</f>
        <v>100.91516859798543</v>
      </c>
      <c r="EX138" s="89">
        <f>(COS((90-1.4)*((ATAN(1)*4)/180))-SIN($GE$6*((ATAN(1)*4)/180))*SIN('C'!$F227*((ATAN(1)*4)/180)))/COS($GE$6*((ATAN(1)*4)/180))/COS('C'!$F227*((ATAN(1)*4)/180))</f>
        <v>-0.18935540205183915</v>
      </c>
      <c r="EY138" s="89">
        <f t="shared" ref="EY138:EY168" si="65">IF(AND($EZ138&lt;1,$EZ138&gt;-1),ACOS($EZ138)*(180/(ATAN(1)*4)),180)</f>
        <v>103.82388028772323</v>
      </c>
      <c r="EZ138" s="89">
        <f>(COS((90+0.833+اندراج!$A$2)*((ATAN(1)*4)/180))-SIN($GE$6*((ATAN(1)*4)/180))*SIN('C'!$F227*((ATAN(1)*4)/180)))/COS($GE$6*((ATAN(1)*4)/180))/COS('C'!$F227*((ATAN(1)*4)/180))</f>
        <v>-0.23893819556241264</v>
      </c>
      <c r="FA138" s="89">
        <f t="shared" ref="FA138:FA168" si="66">IF(AND($FB138&lt;1,$FB138&gt;-1),ACOS($FB138)*(180/(ATAN(1)*4)),180)</f>
        <v>119.01064263853925</v>
      </c>
      <c r="FB138" s="89">
        <f>(COS((90+12)*((ATAN(1)*4)/180))-SIN($GE$6*((ATAN(1)*4)/180))*SIN('C'!$F227*((ATAN(1)*4)/180)))/COS($GE$6*((ATAN(1)*4)/180))/COS('C'!$F227*((ATAN(1)*4)/180))</f>
        <v>-0.48497207169088496</v>
      </c>
      <c r="FC138" s="89">
        <f t="shared" ref="FC138:FC168" si="67">IF(AND($FD138&lt;1,$FD138&gt;-1),ACOS($FD138)*(180/(ATAN(1)*4)),180)</f>
        <v>123.34936413297613</v>
      </c>
      <c r="FD138" s="89">
        <f>(COS((90+15)*((ATAN(1)*4)/180))-SIN($GE$6*((ATAN(1)*4)/180))*SIN('C'!$F227*((ATAN(1)*4)/180)))/COS($GE$6*((ATAN(1)*4)/180))/COS('C'!$F227*((ATAN(1)*4)/180))</f>
        <v>-0.54974271789077511</v>
      </c>
      <c r="FE138" s="89">
        <f t="shared" ref="FE138:FE168" si="68">IF(AND($FF138&lt;1,$FF138&gt;-1),ACOS($FF138)*(180/(ATAN(1)*4)),180)</f>
        <v>127.8510456570806</v>
      </c>
      <c r="FF138" s="89">
        <f>(COS((90+18)*((ATAN(1)*4)/180))-SIN($GE$6*((ATAN(1)*4)/180))*SIN('C'!$F227*((ATAN(1)*4)/180)))/COS($GE$6*((ATAN(1)*4)/180))/COS('C'!$F227*((ATAN(1)*4)/180))</f>
        <v>-0.61361077110165696</v>
      </c>
      <c r="FG138" s="89">
        <f>('C'!E227+$GF$6/15+$EQ$4)</f>
        <v>12.294777777777778</v>
      </c>
      <c r="FH138" s="89">
        <f t="shared" ref="FH138:FH168" si="69">(IF(AND($FC138&lt;180),$FG138-($FC138/15)-3/60,0))/24</f>
        <v>0.16756195148247374</v>
      </c>
      <c r="FI138" s="89"/>
      <c r="FJ138" s="89"/>
      <c r="FK138" s="89">
        <f>EQ138-'برائے طلباء'!BK5</f>
        <v>0.64354146095778852</v>
      </c>
      <c r="FL138" s="89"/>
      <c r="FM138" s="89">
        <f t="shared" ref="FM138:FM168" si="70">(IF(AND($FU138&lt;180),$GD138+($FU138/15),0))/24</f>
        <v>0.81070715500691193</v>
      </c>
      <c r="FN138" s="89">
        <f t="shared" ref="FN138:FN168" si="71">IF(AND($FO138&lt;1,$FO138&gt;-1),ACOS($FO138)*(180/(ATAN(1)*4)),180)</f>
        <v>75.280088589244357</v>
      </c>
      <c r="FO138" s="89">
        <f>(COS((90-(ATAN(1/(1/TAN((90-ABS($GE$6-'C'!$F196))*(ATAN(1)*4/180))+2))*(180/(ATAN(1)*4))))*((ATAN(1)*4)/180))-SIN($GE$6*((ATAN(1)*4)/180))*SIN('C'!$F196*((ATAN(1)*4)/180)))/COS($GE$6*((ATAN(1)*4)/180))/COS('C'!$F196*((ATAN(1)*4)/180))</f>
        <v>0.25409407383131527</v>
      </c>
      <c r="FP138" s="89">
        <f t="shared" ref="FP138:FP168" si="72">IF(AND($FQ138&lt;1,$FQ138&gt;-1),ACOS($FQ138)*(180/(ATAN(1)*4)),180)</f>
        <v>56.479659359840134</v>
      </c>
      <c r="FQ138" s="89">
        <f>(COS((90-(ATAN(1/(1/TAN((90-ABS($GE$6-'C'!$F196))*(ATAN(1)*4/180))+1))*(180/(ATAN(1)*4))))*((ATAN(1)*4)/180))-SIN($GE$6*((ATAN(1)*4)/180))*SIN('C'!$F196*((ATAN(1)*4)/180)))/COS($GE$6*((ATAN(1)*4)/180))/COS('C'!$F196*((ATAN(1)*4)/180))</f>
        <v>0.55223298928334508</v>
      </c>
      <c r="FR138" s="89">
        <f t="shared" ref="FR138:FR168" si="73">(GD138+3/60)/24</f>
        <v>0.5126574074074074</v>
      </c>
      <c r="FS138" s="89">
        <f t="shared" ref="FS138:FS168" si="74">IF(AND($FT138&lt;1,$FT138&gt;-1),ACOS($FT138)*(180/(ATAN(1)*4)),180)</f>
        <v>104.98277471294116</v>
      </c>
      <c r="FT138" s="89">
        <f>(COS((90-1.4)*((ATAN(1)*4)/180))-SIN($GE$6*((ATAN(1)*4)/180))*SIN('C'!$F196*((ATAN(1)*4)/180)))/COS($GE$6*((ATAN(1)*4)/180))/COS('C'!$F196*((ATAN(1)*4)/180))</f>
        <v>-0.25852863942721432</v>
      </c>
      <c r="FU138" s="89">
        <f t="shared" ref="FU138:FU168" si="75">IF(AND($FV138&lt;1,$FV138&gt;-1),ACOS($FV138)*(180/(ATAN(1)*4)),180)</f>
        <v>108.04790913582163</v>
      </c>
      <c r="FV138" s="89">
        <f>(COS((90+0.833+اندراج!$A$2)*((ATAN(1)*4)/180))-SIN($GE$6*((ATAN(1)*4)/180))*SIN('C'!$F196*((ATAN(1)*4)/180)))/COS($GE$6*((ATAN(1)*4)/180))/COS('C'!$F196*((ATAN(1)*4)/180))</f>
        <v>-0.30981213323572532</v>
      </c>
      <c r="FW138" s="89">
        <f t="shared" ref="FW138:FW168" si="76">(IF(AND($FZ138&lt;180),$GD138-($FZ138/15)-3/60,0))/24</f>
        <v>0.1497562306926109</v>
      </c>
      <c r="FX138" s="89">
        <f t="shared" ref="FX138:FX168" si="77">IF(AND($FY138&lt;1,$FY138&gt;-1),ACOS($FY138)*(180/(ATAN(1)*4)),180)</f>
        <v>124.35265677314879</v>
      </c>
      <c r="FY138" s="89">
        <f>(COS((90+12)*((ATAN(1)*4)/180))-SIN($GE$6*((ATAN(1)*4)/180))*SIN('C'!$F196*((ATAN(1)*4)/180)))/COS($GE$6*((ATAN(1)*4)/180))/COS('C'!$F196*((ATAN(1)*4)/180))</f>
        <v>-0.56428502332062558</v>
      </c>
      <c r="FZ138" s="89">
        <f t="shared" ref="FZ138:FZ168" si="78">IF(AND($GA138&lt;1,$GA138&gt;-1),ACOS($GA138)*(180/(ATAN(1)*4)),180)</f>
        <v>129.14442361732674</v>
      </c>
      <c r="GA138" s="89">
        <f>(COS((90+15)*((ATAN(1)*4)/180))-SIN($GE$6*((ATAN(1)*4)/180))*SIN('C'!$F196*((ATAN(1)*4)/180)))/COS($GE$6*((ATAN(1)*4)/180))/COS('C'!$F196*((ATAN(1)*4)/180))</f>
        <v>-0.63127731637601747</v>
      </c>
      <c r="GB138" s="89">
        <f t="shared" ref="GB138:GB168" si="79">IF(AND($GC138&lt;1,$GC138&gt;-1),ACOS($GC138)*(180/(ATAN(1)*4)),180)</f>
        <v>134.21366433254767</v>
      </c>
      <c r="GC138" s="89">
        <f>(COS((90+18)*((ATAN(1)*4)/180))-SIN($GE$6*((ATAN(1)*4)/180))*SIN('C'!$F196*((ATAN(1)*4)/180)))/COS($GE$6*((ATAN(1)*4)/180))/COS('C'!$F196*((ATAN(1)*4)/180))</f>
        <v>-0.69733605731209325</v>
      </c>
      <c r="GD138" s="89">
        <f>'C'!$E196+$GF$6/15+$EQ$4</f>
        <v>12.253777777777778</v>
      </c>
      <c r="GE138" s="89"/>
      <c r="GF138" s="89"/>
      <c r="GG138" s="89">
        <f>FM138-'برائے طلباء'!BX5</f>
        <v>0.67294881518991467</v>
      </c>
      <c r="GH138" s="89"/>
      <c r="GI138" s="89">
        <v>1</v>
      </c>
    </row>
    <row r="139" spans="1:191" ht="28.5" customHeight="1" x14ac:dyDescent="0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>
        <v>7</v>
      </c>
      <c r="EP139" s="89"/>
      <c r="EQ139" s="89">
        <f t="shared" si="60"/>
        <v>0.80008509433477626</v>
      </c>
      <c r="ER139" s="89">
        <f t="shared" si="61"/>
        <v>73.166499899424423</v>
      </c>
      <c r="ES139" s="89">
        <f>(COS((90-(ATAN(1/(1/TAN((90-ABS($GE$6-'C'!$F228))*(ATAN(1)*4/180))+2))*(180/(ATAN(1)*4))))*((ATAN(1)*4)/180))-SIN($GE$6*((ATAN(1)*4)/180))*SIN('C'!$F228*((ATAN(1)*4)/180)))/COS($GE$6*((ATAN(1)*4)/180))/COS('C'!$F228*((ATAN(1)*4)/180))</f>
        <v>0.28959147982603561</v>
      </c>
      <c r="ET139" s="89">
        <f t="shared" si="62"/>
        <v>56.100586402535797</v>
      </c>
      <c r="EU139" s="89">
        <f>(COS((90-(ATAN(1/(1/TAN((90-ABS($GE$6-'C'!$F228))*(ATAN(1)*4/180))+1))*(180/(ATAN(1)*4))))*((ATAN(1)*4)/180))-SIN($GE$6*((ATAN(1)*4)/180))*SIN('C'!$F228*((ATAN(1)*4)/180)))/COS($GE$6*((ATAN(1)*4)/180))/COS('C'!$F228*((ATAN(1)*4)/180))</f>
        <v>0.55773661406110209</v>
      </c>
      <c r="EV139" s="89">
        <f t="shared" si="63"/>
        <v>0.5143240740740741</v>
      </c>
      <c r="EW139" s="89">
        <f t="shared" si="64"/>
        <v>100.72158771021593</v>
      </c>
      <c r="EX139" s="89">
        <f>(COS((90-1.4)*((ATAN(1)*4)/180))-SIN($GE$6*((ATAN(1)*4)/180))*SIN('C'!$F228*((ATAN(1)*4)/180)))/COS($GE$6*((ATAN(1)*4)/180))/COS('C'!$F228*((ATAN(1)*4)/180))</f>
        <v>-0.18603682772760696</v>
      </c>
      <c r="EY139" s="89">
        <f t="shared" si="65"/>
        <v>103.62396729385279</v>
      </c>
      <c r="EZ139" s="89">
        <f>(COS((90+0.833+اندراج!$A$2)*((ATAN(1)*4)/180))-SIN($GE$6*((ATAN(1)*4)/180))*SIN('C'!$F228*((ATAN(1)*4)/180)))/COS($GE$6*((ATAN(1)*4)/180))/COS('C'!$F228*((ATAN(1)*4)/180))</f>
        <v>-0.23554867176535663</v>
      </c>
      <c r="FA139" s="89">
        <f t="shared" si="66"/>
        <v>118.76579818535417</v>
      </c>
      <c r="FB139" s="89">
        <f>(COS((90+12)*((ATAN(1)*4)/180))-SIN($GE$6*((ATAN(1)*4)/180))*SIN('C'!$F228*((ATAN(1)*4)/180)))/COS($GE$6*((ATAN(1)*4)/180))/COS('C'!$F228*((ATAN(1)*4)/180))</f>
        <v>-0.48123049080764663</v>
      </c>
      <c r="FC139" s="89">
        <f t="shared" si="67"/>
        <v>123.08676613622551</v>
      </c>
      <c r="FD139" s="89">
        <f>(COS((90+15)*((ATAN(1)*4)/180))-SIN($GE$6*((ATAN(1)*4)/180))*SIN('C'!$F228*((ATAN(1)*4)/180)))/COS($GE$6*((ATAN(1)*4)/180))/COS('C'!$F228*((ATAN(1)*4)/180))</f>
        <v>-0.54590845479104633</v>
      </c>
      <c r="FE139" s="89">
        <f t="shared" si="68"/>
        <v>127.56673837935166</v>
      </c>
      <c r="FF139" s="89">
        <f>(COS((90+18)*((ATAN(1)*4)/180))-SIN($GE$6*((ATAN(1)*4)/180))*SIN('C'!$F228*((ATAN(1)*4)/180)))/COS($GE$6*((ATAN(1)*4)/180))/COS('C'!$F228*((ATAN(1)*4)/180))</f>
        <v>-0.60968511733220676</v>
      </c>
      <c r="FG139" s="89">
        <f>('C'!E228+$GF$6/15+$EQ$4)</f>
        <v>12.293777777777777</v>
      </c>
      <c r="FH139" s="89">
        <f t="shared" si="69"/>
        <v>0.1682497236956699</v>
      </c>
      <c r="FI139" s="89"/>
      <c r="FJ139" s="89"/>
      <c r="FK139" s="89">
        <f>EQ139-'برائے طلباء'!BK6</f>
        <v>0.64219640464779015</v>
      </c>
      <c r="FL139" s="89" t="s">
        <v>8268</v>
      </c>
      <c r="FM139" s="89">
        <f t="shared" si="70"/>
        <v>0.81070023654057455</v>
      </c>
      <c r="FN139" s="89">
        <f t="shared" si="71"/>
        <v>75.252828084380312</v>
      </c>
      <c r="FO139" s="89">
        <f>(COS((90-(ATAN(1/(1/TAN((90-ABS($GE$6-'C'!$F197))*(ATAN(1)*4/180))+2))*(180/(ATAN(1)*4))))*((ATAN(1)*4)/180))-SIN($GE$6*((ATAN(1)*4)/180))*SIN('C'!$F197*((ATAN(1)*4)/180)))/COS($GE$6*((ATAN(1)*4)/180))/COS('C'!$F197*((ATAN(1)*4)/180))</f>
        <v>0.25455421510359111</v>
      </c>
      <c r="FP139" s="89">
        <f t="shared" si="72"/>
        <v>56.478171606779803</v>
      </c>
      <c r="FQ139" s="89">
        <f>(COS((90-(ATAN(1/(1/TAN((90-ABS($GE$6-'C'!$F197))*(ATAN(1)*4/180))+1))*(180/(ATAN(1)*4))))*((ATAN(1)*4)/180))-SIN($GE$6*((ATAN(1)*4)/180))*SIN('C'!$F197*((ATAN(1)*4)/180)))/COS($GE$6*((ATAN(1)*4)/180))/COS('C'!$F197*((ATAN(1)*4)/180))</f>
        <v>0.55225463684505538</v>
      </c>
      <c r="FR139" s="89">
        <f t="shared" si="73"/>
        <v>0.51282407407407415</v>
      </c>
      <c r="FS139" s="89">
        <f t="shared" si="74"/>
        <v>104.92291218632327</v>
      </c>
      <c r="FT139" s="89">
        <f>(COS((90-1.4)*((ATAN(1)*4)/180))-SIN($GE$6*((ATAN(1)*4)/180))*SIN('C'!$F197*((ATAN(1)*4)/180)))/COS($GE$6*((ATAN(1)*4)/180))/COS('C'!$F197*((ATAN(1)*4)/180))</f>
        <v>-0.2575192197013953</v>
      </c>
      <c r="FU139" s="89">
        <f t="shared" si="75"/>
        <v>107.98541848794018</v>
      </c>
      <c r="FV139" s="89">
        <f>(COS((90+0.833+اندراج!$A$2)*((ATAN(1)*4)/180))-SIN($GE$6*((ATAN(1)*4)/180))*SIN('C'!$F197*((ATAN(1)*4)/180)))/COS($GE$6*((ATAN(1)*4)/180))/COS('C'!$F197*((ATAN(1)*4)/180))</f>
        <v>-0.30877494486624107</v>
      </c>
      <c r="FW139" s="89">
        <f t="shared" si="76"/>
        <v>0.15017130538975418</v>
      </c>
      <c r="FX139" s="89">
        <f t="shared" si="77"/>
        <v>124.27115210451004</v>
      </c>
      <c r="FY139" s="89">
        <f>(COS((90+12)*((ATAN(1)*4)/180))-SIN($GE$6*((ATAN(1)*4)/180))*SIN('C'!$F197*((ATAN(1)*4)/180)))/COS($GE$6*((ATAN(1)*4)/180))/COS('C'!$F197*((ATAN(1)*4)/180))</f>
        <v>-0.56311004467044001</v>
      </c>
      <c r="FZ139" s="89">
        <f t="shared" si="78"/>
        <v>129.0549967263552</v>
      </c>
      <c r="GA139" s="89">
        <f>(COS((90+15)*((ATAN(1)*4)/180))-SIN($GE$6*((ATAN(1)*4)/180))*SIN('C'!$F197*((ATAN(1)*4)/180)))/COS($GE$6*((ATAN(1)*4)/180))/COS('C'!$F197*((ATAN(1)*4)/180))</f>
        <v>-0.63006606318648151</v>
      </c>
      <c r="GB139" s="89">
        <f t="shared" si="79"/>
        <v>134.11406287793821</v>
      </c>
      <c r="GC139" s="89">
        <f>(COS((90+18)*((ATAN(1)*4)/180))-SIN($GE$6*((ATAN(1)*4)/180))*SIN('C'!$F197*((ATAN(1)*4)/180)))/COS($GE$6*((ATAN(1)*4)/180))/COS('C'!$F197*((ATAN(1)*4)/180))</f>
        <v>-0.69608903507677278</v>
      </c>
      <c r="GD139" s="89">
        <f>'C'!$E197+$GF$6/15+$EQ$4</f>
        <v>12.257777777777779</v>
      </c>
      <c r="GE139" s="89"/>
      <c r="GF139" s="89"/>
      <c r="GG139" s="89">
        <f>FM139-'برائے طلباء'!BX6</f>
        <v>0.67249855934966218</v>
      </c>
      <c r="GH139" s="89"/>
      <c r="GI139" s="89">
        <v>2</v>
      </c>
    </row>
    <row r="140" spans="1:191" ht="28.5" customHeight="1" x14ac:dyDescent="0.2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  <c r="CS140" s="89"/>
      <c r="CT140" s="89"/>
      <c r="CU140" s="89"/>
      <c r="CV140" s="89"/>
      <c r="CW140" s="89"/>
      <c r="CX140" s="89"/>
      <c r="CY140" s="89"/>
      <c r="CZ140" s="89"/>
      <c r="DA140" s="89"/>
      <c r="DB140" s="89"/>
      <c r="DC140" s="89"/>
      <c r="DD140" s="89"/>
      <c r="DE140" s="89"/>
      <c r="DF140" s="89"/>
      <c r="DG140" s="89"/>
      <c r="DH140" s="89"/>
      <c r="DI140" s="89"/>
      <c r="DJ140" s="89"/>
      <c r="DK140" s="89"/>
      <c r="DL140" s="89"/>
      <c r="DM140" s="89"/>
      <c r="DN140" s="89"/>
      <c r="DO140" s="89"/>
      <c r="DP140" s="89"/>
      <c r="DQ140" s="89"/>
      <c r="DR140" s="89"/>
      <c r="DS140" s="89"/>
      <c r="DT140" s="89"/>
      <c r="DU140" s="89"/>
      <c r="DV140" s="89"/>
      <c r="DW140" s="89"/>
      <c r="DX140" s="89"/>
      <c r="DY140" s="89"/>
      <c r="DZ140" s="89"/>
      <c r="EA140" s="89"/>
      <c r="EB140" s="89"/>
      <c r="EC140" s="89"/>
      <c r="ED140" s="89"/>
      <c r="EE140" s="89"/>
      <c r="EF140" s="89"/>
      <c r="EG140" s="89"/>
      <c r="EH140" s="89"/>
      <c r="EI140" s="89"/>
      <c r="EJ140" s="89"/>
      <c r="EK140" s="89"/>
      <c r="EL140" s="89"/>
      <c r="EM140" s="89"/>
      <c r="EN140" s="89"/>
      <c r="EO140" s="89">
        <v>7</v>
      </c>
      <c r="EP140" s="89"/>
      <c r="EQ140" s="89">
        <f t="shared" si="60"/>
        <v>0.79943776629777741</v>
      </c>
      <c r="ER140" s="89">
        <f t="shared" si="61"/>
        <v>73.060338333374318</v>
      </c>
      <c r="ES140" s="89">
        <f>(COS((90-(ATAN(1/(1/TAN((90-ABS($GE$6-'C'!$F229))*(ATAN(1)*4/180))+2))*(180/(ATAN(1)*4))))*((ATAN(1)*4)/180))-SIN($GE$6*((ATAN(1)*4)/180))*SIN('C'!$F229*((ATAN(1)*4)/180)))/COS($GE$6*((ATAN(1)*4)/180))/COS('C'!$F229*((ATAN(1)*4)/180))</f>
        <v>0.29136445577691955</v>
      </c>
      <c r="ET140" s="89">
        <f t="shared" si="62"/>
        <v>56.069488374708456</v>
      </c>
      <c r="EU140" s="89">
        <f>(COS((90-(ATAN(1/(1/TAN((90-ABS($GE$6-'C'!$F229))*(ATAN(1)*4/180))+1))*(180/(ATAN(1)*4))))*((ATAN(1)*4)/180))-SIN($GE$6*((ATAN(1)*4)/180))*SIN('C'!$F229*((ATAN(1)*4)/180)))/COS($GE$6*((ATAN(1)*4)/180))/COS('C'!$F229*((ATAN(1)*4)/180))</f>
        <v>0.55818703492331656</v>
      </c>
      <c r="EV140" s="89">
        <f t="shared" si="63"/>
        <v>0.51424074074074078</v>
      </c>
      <c r="EW140" s="89">
        <f t="shared" si="64"/>
        <v>100.52488115975147</v>
      </c>
      <c r="EX140" s="89">
        <f>(COS((90-1.4)*((ATAN(1)*4)/180))-SIN($GE$6*((ATAN(1)*4)/180))*SIN('C'!$F229*((ATAN(1)*4)/180)))/COS($GE$6*((ATAN(1)*4)/180))/COS('C'!$F229*((ATAN(1)*4)/180))</f>
        <v>-0.18266249476208432</v>
      </c>
      <c r="EY140" s="89">
        <f t="shared" si="65"/>
        <v>103.42092920053322</v>
      </c>
      <c r="EZ140" s="89">
        <f>(COS((90+0.833+اندراج!$A$2)*((ATAN(1)*4)/180))-SIN($GE$6*((ATAN(1)*4)/180))*SIN('C'!$F229*((ATAN(1)*4)/180)))/COS($GE$6*((ATAN(1)*4)/180))/COS('C'!$F229*((ATAN(1)*4)/180))</f>
        <v>-0.23210322696269728</v>
      </c>
      <c r="FA140" s="89">
        <f t="shared" si="66"/>
        <v>118.51782772211592</v>
      </c>
      <c r="FB140" s="89">
        <f>(COS((90+12)*((ATAN(1)*4)/180))-SIN($GE$6*((ATAN(1)*4)/180))*SIN('C'!$F229*((ATAN(1)*4)/180)))/COS($GE$6*((ATAN(1)*4)/180))/COS('C'!$F229*((ATAN(1)*4)/180))</f>
        <v>-0.47743218325380643</v>
      </c>
      <c r="FC140" s="89">
        <f t="shared" si="67"/>
        <v>122.82106785766048</v>
      </c>
      <c r="FD140" s="89">
        <f>(COS((90+15)*((ATAN(1)*4)/180))-SIN($GE$6*((ATAN(1)*4)/180))*SIN('C'!$F229*((ATAN(1)*4)/180)))/COS($GE$6*((ATAN(1)*4)/180))/COS('C'!$F229*((ATAN(1)*4)/180))</f>
        <v>-0.54201725292210834</v>
      </c>
      <c r="FE140" s="89">
        <f t="shared" si="68"/>
        <v>127.27939692901279</v>
      </c>
      <c r="FF140" s="89">
        <f>(COS((90+18)*((ATAN(1)*4)/180))-SIN($GE$6*((ATAN(1)*4)/180))*SIN('C'!$F229*((ATAN(1)*4)/180)))/COS($GE$6*((ATAN(1)*4)/180))/COS('C'!$F229*((ATAN(1)*4)/180))</f>
        <v>-0.60570231565057964</v>
      </c>
      <c r="FG140" s="89">
        <f>('C'!E229+$GF$6/15+$EQ$4)</f>
        <v>12.291777777777778</v>
      </c>
      <c r="FH140" s="89">
        <f t="shared" si="69"/>
        <v>0.16890444113612826</v>
      </c>
      <c r="FI140" s="89"/>
      <c r="FJ140" s="89"/>
      <c r="FK140" s="89">
        <f>EQ140-'برائے طلباء'!BK7</f>
        <v>0.64083423924873884</v>
      </c>
      <c r="FL140" s="91" t="s">
        <v>8236</v>
      </c>
      <c r="FM140" s="89">
        <f t="shared" si="70"/>
        <v>0.81063529805981582</v>
      </c>
      <c r="FN140" s="89">
        <f t="shared" si="71"/>
        <v>75.222916281017319</v>
      </c>
      <c r="FO140" s="89">
        <f>(COS((90-(ATAN(1/(1/TAN((90-ABS($GE$6-'C'!$F198))*(ATAN(1)*4/180))+2))*(180/(ATAN(1)*4))))*((ATAN(1)*4)/180))-SIN($GE$6*((ATAN(1)*4)/180))*SIN('C'!$F198*((ATAN(1)*4)/180)))/COS($GE$6*((ATAN(1)*4)/180))/COS('C'!$F198*((ATAN(1)*4)/180))</f>
        <v>0.25505904242664568</v>
      </c>
      <c r="FP140" s="89">
        <f t="shared" si="72"/>
        <v>56.476420458102652</v>
      </c>
      <c r="FQ140" s="89">
        <f>(COS((90-(ATAN(1/(1/TAN((90-ABS($GE$6-'C'!$F198))*(ATAN(1)*4/180))+1))*(180/(ATAN(1)*4))))*((ATAN(1)*4)/180))-SIN($GE$6*((ATAN(1)*4)/180))*SIN('C'!$F198*((ATAN(1)*4)/180)))/COS($GE$6*((ATAN(1)*4)/180))/COS('C'!$F198*((ATAN(1)*4)/180))</f>
        <v>0.5522801164695269</v>
      </c>
      <c r="FR140" s="89">
        <f t="shared" si="73"/>
        <v>0.5129490740740742</v>
      </c>
      <c r="FS140" s="89">
        <f t="shared" si="74"/>
        <v>104.85739925774831</v>
      </c>
      <c r="FT140" s="89">
        <f>(COS((90-1.4)*((ATAN(1)*4)/180))-SIN($GE$6*((ATAN(1)*4)/180))*SIN('C'!$F198*((ATAN(1)*4)/180)))/COS($GE$6*((ATAN(1)*4)/180))/COS('C'!$F198*((ATAN(1)*4)/180))</f>
        <v>-0.25641419909551144</v>
      </c>
      <c r="FU140" s="89">
        <f t="shared" si="75"/>
        <v>107.91704063486702</v>
      </c>
      <c r="FV140" s="89">
        <f>(COS((90+0.833+اندراج!$A$2)*((ATAN(1)*4)/180))-SIN($GE$6*((ATAN(1)*4)/180))*SIN('C'!$F198*((ATAN(1)*4)/180)))/COS($GE$6*((ATAN(1)*4)/180))/COS('C'!$F198*((ATAN(1)*4)/180))</f>
        <v>-0.30763962282762974</v>
      </c>
      <c r="FW140" s="89">
        <f t="shared" si="76"/>
        <v>0.15056773515771085</v>
      </c>
      <c r="FX140" s="89">
        <f t="shared" si="77"/>
        <v>124.18205882606132</v>
      </c>
      <c r="FY140" s="89">
        <f>(COS((90+12)*((ATAN(1)*4)/180))-SIN($GE$6*((ATAN(1)*4)/180))*SIN('C'!$F198*((ATAN(1)*4)/180)))/COS($GE$6*((ATAN(1)*4)/180))/COS('C'!$F198*((ATAN(1)*4)/180))</f>
        <v>-0.56182436444467676</v>
      </c>
      <c r="FZ140" s="89">
        <f t="shared" si="78"/>
        <v>128.95728200989078</v>
      </c>
      <c r="GA140" s="89">
        <f>(COS((90+15)*((ATAN(1)*4)/180))-SIN($GE$6*((ATAN(1)*4)/180))*SIN('C'!$F198*((ATAN(1)*4)/180)))/COS($GE$6*((ATAN(1)*4)/180))/COS('C'!$F198*((ATAN(1)*4)/180))</f>
        <v>-0.62874079980616859</v>
      </c>
      <c r="GB140" s="89">
        <f t="shared" si="79"/>
        <v>134.00528661438767</v>
      </c>
      <c r="GC140" s="89">
        <f>(COS((90+18)*((ATAN(1)*4)/180))-SIN($GE$6*((ATAN(1)*4)/180))*SIN('C'!$F198*((ATAN(1)*4)/180)))/COS($GE$6*((ATAN(1)*4)/180))/COS('C'!$F198*((ATAN(1)*4)/180))</f>
        <v>-0.69472474014174546</v>
      </c>
      <c r="GD140" s="89">
        <f>'C'!$E198+$GF$6/15+$EQ$4</f>
        <v>12.260777777777779</v>
      </c>
      <c r="GE140" s="89"/>
      <c r="GF140" s="89"/>
      <c r="GG140" s="89">
        <f>FM140-'برائے طلباء'!BX7</f>
        <v>0.67200646458126301</v>
      </c>
      <c r="GH140" s="89"/>
      <c r="GI140" s="89">
        <v>3</v>
      </c>
    </row>
    <row r="141" spans="1:191" ht="28.5" customHeight="1" x14ac:dyDescent="0.2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89"/>
      <c r="AL141" s="89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  <c r="CS141" s="89"/>
      <c r="CT141" s="89"/>
      <c r="CU141" s="89"/>
      <c r="CV141" s="89"/>
      <c r="CW141" s="89"/>
      <c r="CX141" s="89"/>
      <c r="CY141" s="89"/>
      <c r="CZ141" s="89"/>
      <c r="DA141" s="89"/>
      <c r="DB141" s="89"/>
      <c r="DC141" s="89"/>
      <c r="DD141" s="89"/>
      <c r="DE141" s="89"/>
      <c r="DF141" s="89"/>
      <c r="DG141" s="89"/>
      <c r="DH141" s="89"/>
      <c r="DI141" s="89"/>
      <c r="DJ141" s="89"/>
      <c r="DK141" s="89"/>
      <c r="DL141" s="89"/>
      <c r="DM141" s="89"/>
      <c r="DN141" s="89"/>
      <c r="DO141" s="89"/>
      <c r="DP141" s="89"/>
      <c r="DQ141" s="89"/>
      <c r="DR141" s="89"/>
      <c r="DS141" s="89"/>
      <c r="DT141" s="89"/>
      <c r="DU141" s="89"/>
      <c r="DV141" s="89"/>
      <c r="DW141" s="89"/>
      <c r="DX141" s="89"/>
      <c r="DY141" s="89"/>
      <c r="DZ141" s="89"/>
      <c r="EA141" s="89"/>
      <c r="EB141" s="89"/>
      <c r="EC141" s="89"/>
      <c r="ED141" s="89"/>
      <c r="EE141" s="89"/>
      <c r="EF141" s="89"/>
      <c r="EG141" s="89"/>
      <c r="EH141" s="89"/>
      <c r="EI141" s="89"/>
      <c r="EJ141" s="89"/>
      <c r="EK141" s="89"/>
      <c r="EL141" s="89"/>
      <c r="EM141" s="89"/>
      <c r="EN141" s="89"/>
      <c r="EO141" s="89">
        <v>7</v>
      </c>
      <c r="EP141" s="89"/>
      <c r="EQ141" s="89">
        <f t="shared" si="60"/>
        <v>0.79882350520071721</v>
      </c>
      <c r="ER141" s="89">
        <f t="shared" si="61"/>
        <v>72.95171805344161</v>
      </c>
      <c r="ES141" s="89">
        <f>(COS((90-(ATAN(1/(1/TAN((90-ABS($GE$6-'C'!$F230))*(ATAN(1)*4/180))+2))*(180/(ATAN(1)*4))))*((ATAN(1)*4)/180))-SIN($GE$6*((ATAN(1)*4)/180))*SIN('C'!$F230*((ATAN(1)*4)/180)))/COS($GE$6*((ATAN(1)*4)/180))/COS('C'!$F230*((ATAN(1)*4)/180))</f>
        <v>0.29317745869458717</v>
      </c>
      <c r="ET141" s="89">
        <f t="shared" si="62"/>
        <v>56.036655653725205</v>
      </c>
      <c r="EU141" s="89">
        <f>(COS((90-(ATAN(1/(1/TAN((90-ABS($GE$6-'C'!$F230))*(ATAN(1)*4/180))+1))*(180/(ATAN(1)*4))))*((ATAN(1)*4)/180))-SIN($GE$6*((ATAN(1)*4)/180))*SIN('C'!$F230*((ATAN(1)*4)/180)))/COS($GE$6*((ATAN(1)*4)/180))/COS('C'!$F230*((ATAN(1)*4)/180))</f>
        <v>0.55866240246081</v>
      </c>
      <c r="EV141" s="89">
        <f t="shared" si="63"/>
        <v>0.51419907407407406</v>
      </c>
      <c r="EW141" s="89">
        <f t="shared" si="64"/>
        <v>100.3250725393797</v>
      </c>
      <c r="EX141" s="89">
        <f>(COS((90-1.4)*((ATAN(1)*4)/180))-SIN($GE$6*((ATAN(1)*4)/180))*SIN('C'!$F230*((ATAN(1)*4)/180)))/COS($GE$6*((ATAN(1)*4)/180))/COS('C'!$F230*((ATAN(1)*4)/180))</f>
        <v>-0.17923274446595799</v>
      </c>
      <c r="EY141" s="89">
        <f t="shared" si="65"/>
        <v>103.21479520559154</v>
      </c>
      <c r="EZ141" s="89">
        <f>(COS((90+0.833+اندراج!$A$2)*((ATAN(1)*4)/180))-SIN($GE$6*((ATAN(1)*4)/180))*SIN('C'!$F230*((ATAN(1)*4)/180)))/COS($GE$6*((ATAN(1)*4)/180))/COS('C'!$F230*((ATAN(1)*4)/180))</f>
        <v>-0.22860226495655028</v>
      </c>
      <c r="FA141" s="89">
        <f t="shared" si="66"/>
        <v>118.26679514898552</v>
      </c>
      <c r="FB141" s="89">
        <f>(COS((90+12)*((ATAN(1)*4)/180))-SIN($GE$6*((ATAN(1)*4)/180))*SIN('C'!$F230*((ATAN(1)*4)/180)))/COS($GE$6*((ATAN(1)*4)/180))/COS('C'!$F230*((ATAN(1)*4)/180))</f>
        <v>-0.47357786291906145</v>
      </c>
      <c r="FC141" s="89">
        <f t="shared" si="67"/>
        <v>122.55234551763184</v>
      </c>
      <c r="FD141" s="89">
        <f>(COS((90+15)*((ATAN(1)*4)/180))-SIN($GE$6*((ATAN(1)*4)/180))*SIN('C'!$F230*((ATAN(1)*4)/180)))/COS($GE$6*((ATAN(1)*4)/180))/COS('C'!$F230*((ATAN(1)*4)/180))</f>
        <v>-0.53806990780702169</v>
      </c>
      <c r="FE141" s="89">
        <f t="shared" si="68"/>
        <v>126.98911168812302</v>
      </c>
      <c r="FF141" s="89">
        <f>(COS((90+18)*((ATAN(1)*4)/180))-SIN($GE$6*((ATAN(1)*4)/180))*SIN('C'!$F230*((ATAN(1)*4)/180)))/COS($GE$6*((ATAN(1)*4)/180))/COS('C'!$F230*((ATAN(1)*4)/180))</f>
        <v>-0.60166324207562183</v>
      </c>
      <c r="FG141" s="89">
        <f>('C'!E230+$GF$6/15+$EQ$4)</f>
        <v>12.290777777777777</v>
      </c>
      <c r="FH141" s="89">
        <f t="shared" si="69"/>
        <v>0.16960922541398563</v>
      </c>
      <c r="FI141" s="89"/>
      <c r="FJ141" s="89"/>
      <c r="FK141" s="89">
        <f>EQ141-'برائے طلباء'!BK8</f>
        <v>0.63945529692698488</v>
      </c>
      <c r="FL141" s="91"/>
      <c r="FM141" s="89">
        <f t="shared" si="70"/>
        <v>0.81055408432103826</v>
      </c>
      <c r="FN141" s="89">
        <f t="shared" si="71"/>
        <v>75.190342974629999</v>
      </c>
      <c r="FO141" s="89">
        <f>(COS((90-(ATAN(1/(1/TAN((90-ABS($GE$6-'C'!$F199))*(ATAN(1)*4/180))+2))*(180/(ATAN(1)*4))))*((ATAN(1)*4)/180))-SIN($GE$6*((ATAN(1)*4)/180))*SIN('C'!$F199*((ATAN(1)*4)/180)))/COS($GE$6*((ATAN(1)*4)/180))/COS('C'!$F199*((ATAN(1)*4)/180))</f>
        <v>0.2556087093806888</v>
      </c>
      <c r="FP141" s="89">
        <f t="shared" si="72"/>
        <v>56.474373225200623</v>
      </c>
      <c r="FQ141" s="89">
        <f>(COS((90-(ATAN(1/(1/TAN((90-ABS($GE$6-'C'!$F199))*(ATAN(1)*4/180))+1))*(180/(ATAN(1)*4))))*((ATAN(1)*4)/180))-SIN($GE$6*((ATAN(1)*4)/180))*SIN('C'!$F199*((ATAN(1)*4)/180)))/COS($GE$6*((ATAN(1)*4)/180))/COS('C'!$F199*((ATAN(1)*4)/180))</f>
        <v>0.55230990353488907</v>
      </c>
      <c r="FR141" s="89">
        <f t="shared" si="73"/>
        <v>0.51307407407407413</v>
      </c>
      <c r="FS141" s="89">
        <f t="shared" si="74"/>
        <v>104.78625995669805</v>
      </c>
      <c r="FT141" s="89">
        <f>(COS((90-1.4)*((ATAN(1)*4)/180))-SIN($GE$6*((ATAN(1)*4)/180))*SIN('C'!$F199*((ATAN(1)*4)/180)))/COS($GE$6*((ATAN(1)*4)/180))/COS('C'!$F199*((ATAN(1)*4)/180))</f>
        <v>-0.2552138976477305</v>
      </c>
      <c r="FU141" s="89">
        <f t="shared" si="75"/>
        <v>107.84280368890708</v>
      </c>
      <c r="FV141" s="89">
        <f>(COS((90+0.833+اندراج!$A$2)*((ATAN(1)*4)/180))-SIN($GE$6*((ATAN(1)*4)/180))*SIN('C'!$F199*((ATAN(1)*4)/180)))/COS($GE$6*((ATAN(1)*4)/180))/COS('C'!$F199*((ATAN(1)*4)/180))</f>
        <v>-0.30640652242535876</v>
      </c>
      <c r="FW141" s="89">
        <f t="shared" si="76"/>
        <v>0.15098697447364684</v>
      </c>
      <c r="FX141" s="89">
        <f t="shared" si="77"/>
        <v>124.0854374490593</v>
      </c>
      <c r="FY141" s="89">
        <f>(COS((90+12)*((ATAN(1)*4)/180))-SIN($GE$6*((ATAN(1)*4)/180))*SIN('C'!$F199*((ATAN(1)*4)/180)))/COS($GE$6*((ATAN(1)*4)/180))/COS('C'!$F199*((ATAN(1)*4)/180))</f>
        <v>-0.56042851294802787</v>
      </c>
      <c r="FZ141" s="89">
        <f t="shared" si="78"/>
        <v>128.85135585615382</v>
      </c>
      <c r="GA141" s="89">
        <f>(COS((90+15)*((ATAN(1)*4)/180))-SIN($GE$6*((ATAN(1)*4)/180))*SIN('C'!$F199*((ATAN(1)*4)/180)))/COS($GE$6*((ATAN(1)*4)/180))/COS('C'!$F199*((ATAN(1)*4)/180))</f>
        <v>-0.62730210260990094</v>
      </c>
      <c r="GB141" s="89">
        <f t="shared" si="79"/>
        <v>133.88743500100128</v>
      </c>
      <c r="GC141" s="89">
        <f>(COS((90+18)*((ATAN(1)*4)/180))-SIN($GE$6*((ATAN(1)*4)/180))*SIN('C'!$F199*((ATAN(1)*4)/180)))/COS($GE$6*((ATAN(1)*4)/180))/COS('C'!$F199*((ATAN(1)*4)/180))</f>
        <v>-0.69324379430996708</v>
      </c>
      <c r="GD141" s="89">
        <f>'C'!$E199+$GF$6/15+$EQ$4</f>
        <v>12.263777777777779</v>
      </c>
      <c r="GE141" s="89"/>
      <c r="GF141" s="89"/>
      <c r="GG141" s="89">
        <f>FM141-'برائے طلباء'!BX8</f>
        <v>0.67147288524974547</v>
      </c>
      <c r="GH141" s="89"/>
      <c r="GI141" s="89">
        <v>4</v>
      </c>
    </row>
    <row r="142" spans="1:191" ht="28.5" customHeight="1" x14ac:dyDescent="0.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  <c r="CS142" s="89"/>
      <c r="CT142" s="89"/>
      <c r="CU142" s="89"/>
      <c r="CV142" s="89"/>
      <c r="CW142" s="89"/>
      <c r="CX142" s="89"/>
      <c r="CY142" s="89"/>
      <c r="CZ142" s="89"/>
      <c r="DA142" s="89"/>
      <c r="DB142" s="89"/>
      <c r="DC142" s="89"/>
      <c r="DD142" s="89"/>
      <c r="DE142" s="89"/>
      <c r="DF142" s="89"/>
      <c r="DG142" s="89"/>
      <c r="DH142" s="89"/>
      <c r="DI142" s="89"/>
      <c r="DJ142" s="89"/>
      <c r="DK142" s="89"/>
      <c r="DL142" s="89"/>
      <c r="DM142" s="89"/>
      <c r="DN142" s="89"/>
      <c r="DO142" s="89"/>
      <c r="DP142" s="89"/>
      <c r="DQ142" s="89"/>
      <c r="DR142" s="89"/>
      <c r="DS142" s="89"/>
      <c r="DT142" s="89"/>
      <c r="DU142" s="89"/>
      <c r="DV142" s="89"/>
      <c r="DW142" s="89"/>
      <c r="DX142" s="89"/>
      <c r="DY142" s="89"/>
      <c r="DZ142" s="89"/>
      <c r="EA142" s="89"/>
      <c r="EB142" s="89"/>
      <c r="EC142" s="89"/>
      <c r="ED142" s="89"/>
      <c r="EE142" s="89"/>
      <c r="EF142" s="89"/>
      <c r="EG142" s="89"/>
      <c r="EH142" s="89"/>
      <c r="EI142" s="89"/>
      <c r="EJ142" s="89"/>
      <c r="EK142" s="89"/>
      <c r="EL142" s="89"/>
      <c r="EM142" s="89"/>
      <c r="EN142" s="89"/>
      <c r="EO142" s="89">
        <v>7</v>
      </c>
      <c r="EP142" s="89"/>
      <c r="EQ142" s="89">
        <f t="shared" si="60"/>
        <v>0.79816119703324284</v>
      </c>
      <c r="ER142" s="89">
        <f t="shared" si="61"/>
        <v>72.841024934893156</v>
      </c>
      <c r="ES142" s="89">
        <f>(COS((90-(ATAN(1/(1/TAN((90-ABS($GE$6-'C'!$F231))*(ATAN(1)*4/180))+2))*(180/(ATAN(1)*4))))*((ATAN(1)*4)/180))-SIN($GE$6*((ATAN(1)*4)/180))*SIN('C'!$F231*((ATAN(1)*4)/180)))/COS($GE$6*((ATAN(1)*4)/180))/COS('C'!$F231*((ATAN(1)*4)/180))</f>
        <v>0.29502397570628536</v>
      </c>
      <c r="ET142" s="89">
        <f t="shared" si="62"/>
        <v>56.00216245597111</v>
      </c>
      <c r="EU142" s="89">
        <f>(COS((90-(ATAN(1/(1/TAN((90-ABS($GE$6-'C'!$F231))*(ATAN(1)*4/180))+1))*(180/(ATAN(1)*4))))*((ATAN(1)*4)/180))-SIN($GE$6*((ATAN(1)*4)/180))*SIN('C'!$F231*((ATAN(1)*4)/180)))/COS($GE$6*((ATAN(1)*4)/180))/COS('C'!$F231*((ATAN(1)*4)/180))</f>
        <v>0.55916161355579641</v>
      </c>
      <c r="EV142" s="89">
        <f t="shared" si="63"/>
        <v>0.51411574074074073</v>
      </c>
      <c r="EW142" s="89">
        <f t="shared" si="64"/>
        <v>100.12293214261429</v>
      </c>
      <c r="EX142" s="89">
        <f>(COS((90-1.4)*((ATAN(1)*4)/180))-SIN($GE$6*((ATAN(1)*4)/180))*SIN('C'!$F231*((ATAN(1)*4)/180)))/COS($GE$6*((ATAN(1)*4)/180))/COS('C'!$F231*((ATAN(1)*4)/180))</f>
        <v>-0.17576075095951058</v>
      </c>
      <c r="EY142" s="89">
        <f t="shared" si="65"/>
        <v>103.00636426530072</v>
      </c>
      <c r="EZ142" s="89">
        <f>(COS((90+0.833+اندراج!$A$2)*((ATAN(1)*4)/180))-SIN($GE$6*((ATAN(1)*4)/180))*SIN('C'!$F231*((ATAN(1)*4)/180)))/COS($GE$6*((ATAN(1)*4)/180))/COS('C'!$F231*((ATAN(1)*4)/180))</f>
        <v>-0.22505928343371159</v>
      </c>
      <c r="FA142" s="89">
        <f t="shared" si="66"/>
        <v>118.01369753359336</v>
      </c>
      <c r="FB142" s="89">
        <f>(COS((90+12)*((ATAN(1)*4)/180))-SIN($GE$6*((ATAN(1)*4)/180))*SIN('C'!$F231*((ATAN(1)*4)/180)))/COS($GE$6*((ATAN(1)*4)/180))/COS('C'!$F231*((ATAN(1)*4)/180))</f>
        <v>-0.46968263305370672</v>
      </c>
      <c r="FC142" s="89">
        <f t="shared" si="67"/>
        <v>122.28167261060297</v>
      </c>
      <c r="FD142" s="89">
        <f>(COS((90+15)*((ATAN(1)*4)/180))-SIN($GE$6*((ATAN(1)*4)/180))*SIN('C'!$F231*((ATAN(1)*4)/180)))/COS($GE$6*((ATAN(1)*4)/180))/COS('C'!$F231*((ATAN(1)*4)/180))</f>
        <v>-0.53408194537521481</v>
      </c>
      <c r="FE142" s="89">
        <f t="shared" si="68"/>
        <v>126.69704816606971</v>
      </c>
      <c r="FF142" s="89">
        <f>(COS((90+18)*((ATAN(1)*4)/180))-SIN($GE$6*((ATAN(1)*4)/180))*SIN('C'!$F231*((ATAN(1)*4)/180)))/COS($GE$6*((ATAN(1)*4)/180))/COS('C'!$F231*((ATAN(1)*4)/180))</f>
        <v>-0.59758383932576897</v>
      </c>
      <c r="FG142" s="89">
        <f>('C'!E231+$GF$6/15+$EQ$4)</f>
        <v>12.288777777777778</v>
      </c>
      <c r="FH142" s="89">
        <f t="shared" si="69"/>
        <v>0.1702777612668436</v>
      </c>
      <c r="FI142" s="89"/>
      <c r="FJ142" s="89"/>
      <c r="FK142" s="89">
        <f>EQ142-'برائے طلباء'!BK9</f>
        <v>0.63806503453158459</v>
      </c>
      <c r="FL142" s="89"/>
      <c r="FM142" s="89">
        <f t="shared" si="70"/>
        <v>0.81045667938175647</v>
      </c>
      <c r="FN142" s="89">
        <f t="shared" si="71"/>
        <v>75.155097079188423</v>
      </c>
      <c r="FO142" s="89">
        <f>(COS((90-(ATAN(1/(1/TAN((90-ABS($GE$6-'C'!$F200))*(ATAN(1)*4/180))+2))*(180/(ATAN(1)*4))))*((ATAN(1)*4)/180))-SIN($GE$6*((ATAN(1)*4)/180))*SIN('C'!$F200*((ATAN(1)*4)/180)))/COS($GE$6*((ATAN(1)*4)/180))/COS('C'!$F200*((ATAN(1)*4)/180))</f>
        <v>0.25620338258701136</v>
      </c>
      <c r="FP142" s="89">
        <f t="shared" si="72"/>
        <v>56.471994553749965</v>
      </c>
      <c r="FQ142" s="89">
        <f>(COS((90-(ATAN(1/(1/TAN((90-ABS($GE$6-'C'!$F200))*(ATAN(1)*4/180))+1))*(180/(ATAN(1)*4))))*((ATAN(1)*4)/180))-SIN($GE$6*((ATAN(1)*4)/180))*SIN('C'!$F200*((ATAN(1)*4)/180)))/COS($GE$6*((ATAN(1)*4)/180))/COS('C'!$F200*((ATAN(1)*4)/180))</f>
        <v>0.55234451211745128</v>
      </c>
      <c r="FR142" s="89">
        <f t="shared" si="73"/>
        <v>0.51319907407407417</v>
      </c>
      <c r="FS142" s="89">
        <f t="shared" si="74"/>
        <v>104.70952014297485</v>
      </c>
      <c r="FT142" s="89">
        <f>(COS((90-1.4)*((ATAN(1)*4)/180))-SIN($GE$6*((ATAN(1)*4)/180))*SIN('C'!$F200*((ATAN(1)*4)/180)))/COS($GE$6*((ATAN(1)*4)/180))/COS('C'!$F200*((ATAN(1)*4)/180))</f>
        <v>-0.25391866020180609</v>
      </c>
      <c r="FU142" s="89">
        <f t="shared" si="75"/>
        <v>107.76273791076567</v>
      </c>
      <c r="FV142" s="89">
        <f>(COS((90+0.833+اندراج!$A$2)*((ATAN(1)*4)/180))-SIN($GE$6*((ATAN(1)*4)/180))*SIN('C'!$F200*((ATAN(1)*4)/180)))/COS($GE$6*((ATAN(1)*4)/180))/COS('C'!$F200*((ATAN(1)*4)/180))</f>
        <v>-0.30507602668132361</v>
      </c>
      <c r="FW142" s="89">
        <f t="shared" si="76"/>
        <v>0.15142879551345814</v>
      </c>
      <c r="FX142" s="89">
        <f t="shared" si="77"/>
        <v>123.98135302375529</v>
      </c>
      <c r="FY142" s="89">
        <f>(COS((90+12)*((ATAN(1)*4)/180))-SIN($GE$6*((ATAN(1)*4)/180))*SIN('C'!$F200*((ATAN(1)*4)/180)))/COS($GE$6*((ATAN(1)*4)/180))/COS('C'!$F200*((ATAN(1)*4)/180))</f>
        <v>-0.55892306264545166</v>
      </c>
      <c r="FZ142" s="89">
        <f t="shared" si="78"/>
        <v>128.73730028182175</v>
      </c>
      <c r="GA142" s="89">
        <f>(COS((90+15)*((ATAN(1)*4)/180))-SIN($GE$6*((ATAN(1)*4)/180))*SIN('C'!$F200*((ATAN(1)*4)/180)))/COS($GE$6*((ATAN(1)*4)/180))/COS('C'!$F200*((ATAN(1)*4)/180))</f>
        <v>-0.62575059393523969</v>
      </c>
      <c r="GB142" s="89">
        <f t="shared" si="79"/>
        <v>133.76061461883384</v>
      </c>
      <c r="GC142" s="89">
        <f>(COS((90+18)*((ATAN(1)*4)/180))-SIN($GE$6*((ATAN(1)*4)/180))*SIN('C'!$F200*((ATAN(1)*4)/180)))/COS($GE$6*((ATAN(1)*4)/180))/COS('C'!$F200*((ATAN(1)*4)/180))</f>
        <v>-0.6916468690966151</v>
      </c>
      <c r="GD142" s="89">
        <f>'C'!$E200+$GF$6/15+$EQ$4</f>
        <v>12.266777777777779</v>
      </c>
      <c r="GE142" s="89"/>
      <c r="GF142" s="89"/>
      <c r="GG142" s="89">
        <f>FM142-'برائے طلباء'!BX9</f>
        <v>0.67089820147110968</v>
      </c>
      <c r="GH142" s="89"/>
      <c r="GI142" s="89">
        <v>5</v>
      </c>
    </row>
    <row r="143" spans="1:191" ht="28.5" customHeight="1" x14ac:dyDescent="0.2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89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  <c r="CS143" s="89"/>
      <c r="CT143" s="89"/>
      <c r="CU143" s="89"/>
      <c r="CV143" s="89"/>
      <c r="CW143" s="89"/>
      <c r="CX143" s="89"/>
      <c r="CY143" s="89"/>
      <c r="CZ143" s="89"/>
      <c r="DA143" s="89"/>
      <c r="DB143" s="89"/>
      <c r="DC143" s="89"/>
      <c r="DD143" s="89"/>
      <c r="DE143" s="89"/>
      <c r="DF143" s="89"/>
      <c r="DG143" s="89"/>
      <c r="DH143" s="89"/>
      <c r="DI143" s="89"/>
      <c r="DJ143" s="89"/>
      <c r="DK143" s="89"/>
      <c r="DL143" s="89"/>
      <c r="DM143" s="89"/>
      <c r="DN143" s="89"/>
      <c r="DO143" s="89"/>
      <c r="DP143" s="89"/>
      <c r="DQ143" s="89"/>
      <c r="DR143" s="89"/>
      <c r="DS143" s="89"/>
      <c r="DT143" s="89"/>
      <c r="DU143" s="89"/>
      <c r="DV143" s="89"/>
      <c r="DW143" s="89"/>
      <c r="DX143" s="89"/>
      <c r="DY143" s="89"/>
      <c r="DZ143" s="89"/>
      <c r="EA143" s="89"/>
      <c r="EB143" s="89"/>
      <c r="EC143" s="89"/>
      <c r="ED143" s="89"/>
      <c r="EE143" s="89"/>
      <c r="EF143" s="89"/>
      <c r="EG143" s="89"/>
      <c r="EH143" s="89"/>
      <c r="EI143" s="89"/>
      <c r="EJ143" s="89"/>
      <c r="EK143" s="89"/>
      <c r="EL143" s="89"/>
      <c r="EM143" s="89"/>
      <c r="EN143" s="89"/>
      <c r="EO143" s="89">
        <v>7</v>
      </c>
      <c r="EP143" s="89"/>
      <c r="EQ143" s="89">
        <f t="shared" si="60"/>
        <v>0.7974904287196235</v>
      </c>
      <c r="ER143" s="89">
        <f t="shared" si="61"/>
        <v>72.727826001126871</v>
      </c>
      <c r="ES143" s="89">
        <f>(COS((90-(ATAN(1/(1/TAN((90-ABS($GE$6-'C'!$F232))*(ATAN(1)*4/180))+2))*(180/(ATAN(1)*4))))*((ATAN(1)*4)/180))-SIN($GE$6*((ATAN(1)*4)/180))*SIN('C'!$F232*((ATAN(1)*4)/180)))/COS($GE$6*((ATAN(1)*4)/180))/COS('C'!$F232*((ATAN(1)*4)/180))</f>
        <v>0.29691115434828119</v>
      </c>
      <c r="ET143" s="89">
        <f t="shared" si="62"/>
        <v>55.965831500236483</v>
      </c>
      <c r="EU143" s="89">
        <f>(COS((90-(ATAN(1/(1/TAN((90-ABS($GE$6-'C'!$F232))*(ATAN(1)*4/180))+1))*(180/(ATAN(1)*4))))*((ATAN(1)*4)/180))-SIN($GE$6*((ATAN(1)*4)/180))*SIN('C'!$F232*((ATAN(1)*4)/180)))/COS($GE$6*((ATAN(1)*4)/180))/COS('C'!$F232*((ATAN(1)*4)/180))</f>
        <v>0.55968720290207974</v>
      </c>
      <c r="EV143" s="89">
        <f t="shared" si="63"/>
        <v>0.51403240740740752</v>
      </c>
      <c r="EW143" s="89">
        <f t="shared" si="64"/>
        <v>99.917729684984266</v>
      </c>
      <c r="EX143" s="89">
        <f>(COS((90-1.4)*((ATAN(1)*4)/180))-SIN($GE$6*((ATAN(1)*4)/180))*SIN('C'!$F232*((ATAN(1)*4)/180)))/COS($GE$6*((ATAN(1)*4)/180))/COS('C'!$F232*((ATAN(1)*4)/180))</f>
        <v>-0.17223392563077625</v>
      </c>
      <c r="EY143" s="89">
        <f t="shared" si="65"/>
        <v>102.79488767239779</v>
      </c>
      <c r="EZ143" s="89">
        <f>(COS((90+0.833+اندراج!$A$2)*((ATAN(1)*4)/180))-SIN($GE$6*((ATAN(1)*4)/180))*SIN('C'!$F232*((ATAN(1)*4)/180)))/COS($GE$6*((ATAN(1)*4)/180))/COS('C'!$F232*((ATAN(1)*4)/180))</f>
        <v>-0.2214614871358585</v>
      </c>
      <c r="FA143" s="89">
        <f t="shared" si="66"/>
        <v>117.757649697357</v>
      </c>
      <c r="FB143" s="89">
        <f>(COS((90+12)*((ATAN(1)*4)/180))-SIN($GE$6*((ATAN(1)*4)/180))*SIN('C'!$F232*((ATAN(1)*4)/180)))/COS($GE$6*((ATAN(1)*4)/180))/COS('C'!$F232*((ATAN(1)*4)/180))</f>
        <v>-0.46573267300329774</v>
      </c>
      <c r="FC143" s="89">
        <f t="shared" si="67"/>
        <v>122.00810852132777</v>
      </c>
      <c r="FD143" s="89">
        <f>(COS((90+15)*((ATAN(1)*4)/180))-SIN($GE$6*((ATAN(1)*4)/180))*SIN('C'!$F232*((ATAN(1)*4)/180)))/COS($GE$6*((ATAN(1)*4)/180))/COS('C'!$F232*((ATAN(1)*4)/180))</f>
        <v>-0.53003927502742665</v>
      </c>
      <c r="FE143" s="89">
        <f t="shared" si="68"/>
        <v>126.40219706351434</v>
      </c>
      <c r="FF143" s="89">
        <f>(COS((90+18)*((ATAN(1)*4)/180))-SIN($GE$6*((ATAN(1)*4)/180))*SIN('C'!$F232*((ATAN(1)*4)/180)))/COS($GE$6*((ATAN(1)*4)/180))/COS('C'!$F232*((ATAN(1)*4)/180))</f>
        <v>-0.59344975061868355</v>
      </c>
      <c r="FG143" s="89">
        <f>('C'!E232+$GF$6/15+$EQ$4)</f>
        <v>12.286777777777779</v>
      </c>
      <c r="FH143" s="89">
        <f t="shared" si="69"/>
        <v>0.17095432818149695</v>
      </c>
      <c r="FI143" s="89"/>
      <c r="FJ143" s="89"/>
      <c r="FK143" s="89">
        <f>EQ143-'برائے طلباء'!BK10</f>
        <v>0.63665856871086701</v>
      </c>
      <c r="FL143" s="89">
        <v>8</v>
      </c>
      <c r="FM143" s="89">
        <f t="shared" si="70"/>
        <v>0.81030386551257427</v>
      </c>
      <c r="FN143" s="89">
        <f t="shared" si="71"/>
        <v>75.117542482193898</v>
      </c>
      <c r="FO143" s="89">
        <f>(COS((90-(ATAN(1/(1/TAN((90-ABS($GE$6-'C'!$F201))*(ATAN(1)*4/180))+2))*(180/(ATAN(1)*4))))*((ATAN(1)*4)/180))-SIN($GE$6*((ATAN(1)*4)/180))*SIN('C'!$F201*((ATAN(1)*4)/180)))/COS($GE$6*((ATAN(1)*4)/180))/COS('C'!$F201*((ATAN(1)*4)/180))</f>
        <v>0.25683690180667262</v>
      </c>
      <c r="FP143" s="89">
        <f t="shared" si="72"/>
        <v>56.469274652784762</v>
      </c>
      <c r="FQ143" s="89">
        <f>(COS((90-(ATAN(1/(1/TAN((90-ABS($GE$6-'C'!$F201))*(ATAN(1)*4/180))+1))*(180/(ATAN(1)*4))))*((ATAN(1)*4)/180))-SIN($GE$6*((ATAN(1)*4)/180))*SIN('C'!$F201*((ATAN(1)*4)/180)))/COS($GE$6*((ATAN(1)*4)/180))/COS('C'!$F201*((ATAN(1)*4)/180))</f>
        <v>0.55238408426686691</v>
      </c>
      <c r="FR143" s="89">
        <f t="shared" si="73"/>
        <v>0.51328240740740749</v>
      </c>
      <c r="FS143" s="89">
        <f t="shared" si="74"/>
        <v>104.62802170164639</v>
      </c>
      <c r="FT143" s="89">
        <f>(COS((90-1.4)*((ATAN(1)*4)/180))-SIN($GE$6*((ATAN(1)*4)/180))*SIN('C'!$F201*((ATAN(1)*4)/180)))/COS($GE$6*((ATAN(1)*4)/180))/COS('C'!$F201*((ATAN(1)*4)/180))</f>
        <v>-0.25254260652684862</v>
      </c>
      <c r="FU143" s="89">
        <f t="shared" si="75"/>
        <v>107.67772491786006</v>
      </c>
      <c r="FV143" s="89">
        <f>(COS((90+0.833+اندراج!$A$2)*((ATAN(1)*4)/180))-SIN($GE$6*((ATAN(1)*4)/180))*SIN('C'!$F201*((ATAN(1)*4)/180)))/COS($GE$6*((ATAN(1)*4)/180))/COS('C'!$F201*((ATAN(1)*4)/180))</f>
        <v>-0.30366266839658751</v>
      </c>
      <c r="FW143" s="89">
        <f t="shared" si="76"/>
        <v>0.15184793714416533</v>
      </c>
      <c r="FX143" s="89">
        <f t="shared" si="77"/>
        <v>123.87097690006448</v>
      </c>
      <c r="FY143" s="89">
        <f>(COS((90+12)*((ATAN(1)*4)/180))-SIN($GE$6*((ATAN(1)*4)/180))*SIN('C'!$F201*((ATAN(1)*4)/180)))/COS($GE$6*((ATAN(1)*4)/180))/COS('C'!$F201*((ATAN(1)*4)/180))</f>
        <v>-0.55732459583633731</v>
      </c>
      <c r="FZ143" s="89">
        <f t="shared" si="78"/>
        <v>128.61640929476715</v>
      </c>
      <c r="GA143" s="89">
        <f>(COS((90+15)*((ATAN(1)*4)/180))-SIN($GE$6*((ATAN(1)*4)/180))*SIN('C'!$F201*((ATAN(1)*4)/180)))/COS($GE$6*((ATAN(1)*4)/180))/COS('C'!$F201*((ATAN(1)*4)/180))</f>
        <v>-0.6241033956305696</v>
      </c>
      <c r="GB143" s="89">
        <f t="shared" si="79"/>
        <v>133.62627916568823</v>
      </c>
      <c r="GC143" s="89">
        <f>(COS((90+18)*((ATAN(1)*4)/180))-SIN($GE$6*((ATAN(1)*4)/180))*SIN('C'!$F201*((ATAN(1)*4)/180)))/COS($GE$6*((ATAN(1)*4)/180))/COS('C'!$F201*((ATAN(1)*4)/180))</f>
        <v>-0.68995161838033892</v>
      </c>
      <c r="GD143" s="89">
        <f>'C'!$E201+$GF$6/15+$EQ$4</f>
        <v>12.268777777777778</v>
      </c>
      <c r="GE143" s="89"/>
      <c r="GF143" s="89"/>
      <c r="GG143" s="89">
        <f>FM143-'برائے طلباء'!BX10</f>
        <v>0.67028890023207854</v>
      </c>
      <c r="GH143" s="89"/>
      <c r="GI143" s="89">
        <v>6</v>
      </c>
    </row>
    <row r="144" spans="1:191" ht="28.5" customHeight="1" x14ac:dyDescent="0.2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89"/>
      <c r="DF144" s="89"/>
      <c r="DG144" s="89"/>
      <c r="DH144" s="89"/>
      <c r="DI144" s="89"/>
      <c r="DJ144" s="89"/>
      <c r="DK144" s="89"/>
      <c r="DL144" s="89"/>
      <c r="DM144" s="89"/>
      <c r="DN144" s="89"/>
      <c r="DO144" s="89"/>
      <c r="DP144" s="89"/>
      <c r="DQ144" s="89"/>
      <c r="DR144" s="89"/>
      <c r="DS144" s="89"/>
      <c r="DT144" s="89"/>
      <c r="DU144" s="89"/>
      <c r="DV144" s="89"/>
      <c r="DW144" s="89"/>
      <c r="DX144" s="89"/>
      <c r="DY144" s="89"/>
      <c r="DZ144" s="89"/>
      <c r="EA144" s="89"/>
      <c r="EB144" s="89"/>
      <c r="EC144" s="89"/>
      <c r="ED144" s="89"/>
      <c r="EE144" s="89"/>
      <c r="EF144" s="89"/>
      <c r="EG144" s="89"/>
      <c r="EH144" s="89"/>
      <c r="EI144" s="89"/>
      <c r="EJ144" s="89"/>
      <c r="EK144" s="89"/>
      <c r="EL144" s="89"/>
      <c r="EM144" s="89"/>
      <c r="EN144" s="89"/>
      <c r="EO144" s="89">
        <v>7</v>
      </c>
      <c r="EP144" s="89"/>
      <c r="EQ144" s="89">
        <f t="shared" si="60"/>
        <v>0.79681339888731995</v>
      </c>
      <c r="ER144" s="89">
        <f t="shared" si="61"/>
        <v>72.612509368861865</v>
      </c>
      <c r="ES144" s="89">
        <f>(COS((90-(ATAN(1/(1/TAN((90-ABS($GE$6-'C'!$F233))*(ATAN(1)*4/180))+2))*(180/(ATAN(1)*4))))*((ATAN(1)*4)/180))-SIN($GE$6*((ATAN(1)*4)/180))*SIN('C'!$F233*((ATAN(1)*4)/180)))/COS($GE$6*((ATAN(1)*4)/180))/COS('C'!$F233*((ATAN(1)*4)/180))</f>
        <v>0.29883244615059745</v>
      </c>
      <c r="ET144" s="89">
        <f t="shared" si="62"/>
        <v>55.927745088121306</v>
      </c>
      <c r="EU144" s="89">
        <f>(COS((90-(ATAN(1/(1/TAN((90-ABS($GE$6-'C'!$F233))*(ATAN(1)*4/180))+1))*(180/(ATAN(1)*4))))*((ATAN(1)*4)/180))-SIN($GE$6*((ATAN(1)*4)/180))*SIN('C'!$F233*((ATAN(1)*4)/180)))/COS($GE$6*((ATAN(1)*4)/180))/COS('C'!$F233*((ATAN(1)*4)/180))</f>
        <v>0.56023794631070145</v>
      </c>
      <c r="EV144" s="89">
        <f t="shared" si="63"/>
        <v>0.51394907407407409</v>
      </c>
      <c r="EW144" s="89">
        <f t="shared" si="64"/>
        <v>99.710228989700752</v>
      </c>
      <c r="EX144" s="89">
        <f>(COS((90-1.4)*((ATAN(1)*4)/180))-SIN($GE$6*((ATAN(1)*4)/180))*SIN('C'!$F233*((ATAN(1)*4)/180)))/COS($GE$6*((ATAN(1)*4)/180))/COS('C'!$F233*((ATAN(1)*4)/180))</f>
        <v>-0.16866535407516228</v>
      </c>
      <c r="EY144" s="89">
        <f t="shared" si="65"/>
        <v>102.58115693276856</v>
      </c>
      <c r="EZ144" s="89">
        <f>(COS((90+0.833+اندراج!$A$2)*((ATAN(1)*4)/180))-SIN($GE$6*((ATAN(1)*4)/180))*SIN('C'!$F233*((ATAN(1)*4)/180)))/COS($GE$6*((ATAN(1)*4)/180))/COS('C'!$F233*((ATAN(1)*4)/180))</f>
        <v>-0.21782227638135879</v>
      </c>
      <c r="FA144" s="89">
        <f t="shared" si="66"/>
        <v>117.49963385031295</v>
      </c>
      <c r="FB144" s="89">
        <f>(COS((90+12)*((ATAN(1)*4)/180))-SIN($GE$6*((ATAN(1)*4)/180))*SIN('C'!$F233*((ATAN(1)*4)/180)))/COS($GE$6*((ATAN(1)*4)/180))/COS('C'!$F233*((ATAN(1)*4)/180))</f>
        <v>-0.46174294476726951</v>
      </c>
      <c r="FC144" s="89">
        <f t="shared" si="67"/>
        <v>121.73270857163401</v>
      </c>
      <c r="FD144" s="89">
        <f>(COS((90+15)*((ATAN(1)*4)/180))-SIN($GE$6*((ATAN(1)*4)/180))*SIN('C'!$F233*((ATAN(1)*4)/180)))/COS($GE$6*((ATAN(1)*4)/180))/COS('C'!$F233*((ATAN(1)*4)/180))</f>
        <v>-0.52595726988977731</v>
      </c>
      <c r="FE144" s="89">
        <f t="shared" si="68"/>
        <v>126.10570128804667</v>
      </c>
      <c r="FF144" s="89">
        <f>(COS((90+18)*((ATAN(1)*4)/180))-SIN($GE$6*((ATAN(1)*4)/180))*SIN('C'!$F233*((ATAN(1)*4)/180)))/COS($GE$6*((ATAN(1)*4)/180))/COS('C'!$F233*((ATAN(1)*4)/180))</f>
        <v>-0.58927675447803152</v>
      </c>
      <c r="FG144" s="89">
        <f>('C'!E233+$GF$6/15+$EQ$4)</f>
        <v>12.284777777777776</v>
      </c>
      <c r="FH144" s="89">
        <f t="shared" si="69"/>
        <v>0.17163599470842403</v>
      </c>
      <c r="FI144" s="89"/>
      <c r="FJ144" s="89"/>
      <c r="FK144" s="89">
        <f>EQ144-'برائے طلباء'!BK11</f>
        <v>0.63524127283559784</v>
      </c>
      <c r="FL144" s="89">
        <v>8</v>
      </c>
      <c r="FM144" s="89">
        <f t="shared" si="70"/>
        <v>0.81017905654857592</v>
      </c>
      <c r="FN144" s="89">
        <f t="shared" si="71"/>
        <v>75.077668290376934</v>
      </c>
      <c r="FO144" s="89">
        <f>(COS((90-(ATAN(1/(1/TAN((90-ABS($GE$6-'C'!$F202))*(ATAN(1)*4/180))+2))*(180/(ATAN(1)*4))))*((ATAN(1)*4)/180))-SIN($GE$6*((ATAN(1)*4)/180))*SIN('C'!$F202*((ATAN(1)*4)/180)))/COS($GE$6*((ATAN(1)*4)/180))/COS('C'!$F202*((ATAN(1)*4)/180))</f>
        <v>0.25750943015272476</v>
      </c>
      <c r="FP144" s="89">
        <f t="shared" si="72"/>
        <v>56.466179209517144</v>
      </c>
      <c r="FQ144" s="89">
        <f>(COS((90-(ATAN(1/(1/TAN((90-ABS($GE$6-'C'!$F202))*(ATAN(1)*4/180))+1))*(180/(ATAN(1)*4))))*((ATAN(1)*4)/180))-SIN($GE$6*((ATAN(1)*4)/180))*SIN('C'!$F202*((ATAN(1)*4)/180)))/COS($GE$6*((ATAN(1)*4)/180))/COS('C'!$F202*((ATAN(1)*4)/180))</f>
        <v>0.55242911870959333</v>
      </c>
      <c r="FR144" s="89">
        <f t="shared" si="73"/>
        <v>0.51340740740740742</v>
      </c>
      <c r="FS144" s="89">
        <f t="shared" si="74"/>
        <v>104.54178938155719</v>
      </c>
      <c r="FT144" s="89">
        <f>(COS((90-1.4)*((ATAN(1)*4)/180))-SIN($GE$6*((ATAN(1)*4)/180))*SIN('C'!$F202*((ATAN(1)*4)/180)))/COS($GE$6*((ATAN(1)*4)/180))/COS('C'!$F202*((ATAN(1)*4)/180))</f>
        <v>-0.2510860677848456</v>
      </c>
      <c r="FU144" s="89">
        <f t="shared" si="75"/>
        <v>107.58779369082067</v>
      </c>
      <c r="FV144" s="89">
        <f>(COS((90+0.833+اندراج!$A$2)*((ATAN(1)*4)/180))-SIN($GE$6*((ATAN(1)*4)/180))*SIN('C'!$F202*((ATAN(1)*4)/180)))/COS($GE$6*((ATAN(1)*4)/180))/COS('C'!$F202*((ATAN(1)*4)/180))</f>
        <v>-0.30216681587904026</v>
      </c>
      <c r="FW144" s="89">
        <f t="shared" si="76"/>
        <v>0.1523275160072837</v>
      </c>
      <c r="FX144" s="89">
        <f t="shared" si="77"/>
        <v>123.75437115911267</v>
      </c>
      <c r="FY144" s="89">
        <f>(COS((90+12)*((ATAN(1)*4)/180))-SIN($GE$6*((ATAN(1)*4)/180))*SIN('C'!$F202*((ATAN(1)*4)/180)))/COS($GE$6*((ATAN(1)*4)/180))/COS('C'!$F202*((ATAN(1)*4)/180))</f>
        <v>-0.55563366514957957</v>
      </c>
      <c r="FZ144" s="89">
        <f t="shared" si="78"/>
        <v>128.48876090404454</v>
      </c>
      <c r="GA144" s="89">
        <f>(COS((90+15)*((ATAN(1)*4)/180))-SIN($GE$6*((ATAN(1)*4)/180))*SIN('C'!$F202*((ATAN(1)*4)/180)))/COS($GE$6*((ATAN(1)*4)/180))/COS('C'!$F202*((ATAN(1)*4)/180))</f>
        <v>-0.6223611088489599</v>
      </c>
      <c r="GB144" s="89">
        <f t="shared" si="79"/>
        <v>133.48452947910536</v>
      </c>
      <c r="GC144" s="89">
        <f>(COS((90+18)*((ATAN(1)*4)/180))-SIN($GE$6*((ATAN(1)*4)/180))*SIN('C'!$F202*((ATAN(1)*4)/180)))/COS($GE$6*((ATAN(1)*4)/180))/COS('C'!$F202*((ATAN(1)*4)/180))</f>
        <v>-0.68815869116218664</v>
      </c>
      <c r="GD144" s="89">
        <f>'C'!$E202+$GF$6/15+$EQ$4</f>
        <v>12.271777777777778</v>
      </c>
      <c r="GE144" s="89"/>
      <c r="GF144" s="89"/>
      <c r="GG144" s="89">
        <f>FM144-'برائے طلباء'!BX11</f>
        <v>0.66964534213868343</v>
      </c>
      <c r="GH144" s="89"/>
      <c r="GI144" s="89">
        <v>7</v>
      </c>
    </row>
    <row r="145" spans="1:191" ht="28.5" customHeight="1" x14ac:dyDescent="0.2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89"/>
      <c r="AL145" s="89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  <c r="CS145" s="89"/>
      <c r="CT145" s="89"/>
      <c r="CU145" s="89"/>
      <c r="CV145" s="89"/>
      <c r="CW145" s="89"/>
      <c r="CX145" s="89"/>
      <c r="CY145" s="89"/>
      <c r="CZ145" s="89"/>
      <c r="DA145" s="89"/>
      <c r="DB145" s="89"/>
      <c r="DC145" s="89"/>
      <c r="DD145" s="89"/>
      <c r="DE145" s="89"/>
      <c r="DF145" s="89"/>
      <c r="DG145" s="89"/>
      <c r="DH145" s="89"/>
      <c r="DI145" s="89"/>
      <c r="DJ145" s="89"/>
      <c r="DK145" s="89"/>
      <c r="DL145" s="89"/>
      <c r="DM145" s="89"/>
      <c r="DN145" s="89"/>
      <c r="DO145" s="89"/>
      <c r="DP145" s="89"/>
      <c r="DQ145" s="89"/>
      <c r="DR145" s="89"/>
      <c r="DS145" s="89"/>
      <c r="DT145" s="89"/>
      <c r="DU145" s="89"/>
      <c r="DV145" s="89"/>
      <c r="DW145" s="89"/>
      <c r="DX145" s="89"/>
      <c r="DY145" s="89"/>
      <c r="DZ145" s="89"/>
      <c r="EA145" s="89"/>
      <c r="EB145" s="89"/>
      <c r="EC145" s="89"/>
      <c r="ED145" s="89"/>
      <c r="EE145" s="89"/>
      <c r="EF145" s="89"/>
      <c r="EG145" s="89"/>
      <c r="EH145" s="89"/>
      <c r="EI145" s="89"/>
      <c r="EJ145" s="89"/>
      <c r="EK145" s="89"/>
      <c r="EL145" s="89"/>
      <c r="EM145" s="89"/>
      <c r="EN145" s="89"/>
      <c r="EO145" s="89">
        <v>7</v>
      </c>
      <c r="EP145" s="89"/>
      <c r="EQ145" s="89">
        <f t="shared" si="60"/>
        <v>0.79613015556653666</v>
      </c>
      <c r="ER145" s="89">
        <f t="shared" si="61"/>
        <v>72.495053547238001</v>
      </c>
      <c r="ES145" s="89">
        <f>(COS((90-(ATAN(1/(1/TAN((90-ABS($GE$6-'C'!$F234))*(ATAN(1)*4/180))+2))*(180/(ATAN(1)*4))))*((ATAN(1)*4)/180))-SIN($GE$6*((ATAN(1)*4)/180))*SIN('C'!$F234*((ATAN(1)*4)/180)))/COS($GE$6*((ATAN(1)*4)/180))/COS('C'!$F234*((ATAN(1)*4)/180))</f>
        <v>0.30078813456757508</v>
      </c>
      <c r="ET145" s="89">
        <f t="shared" si="62"/>
        <v>55.88785975520004</v>
      </c>
      <c r="EU145" s="89">
        <f>(COS((90-(ATAN(1/(1/TAN((90-ABS($GE$6-'C'!$F234))*(ATAN(1)*4/180))+1))*(180/(ATAN(1)*4))))*((ATAN(1)*4)/180))-SIN($GE$6*((ATAN(1)*4)/180))*SIN('C'!$F234*((ATAN(1)*4)/180)))/COS($GE$6*((ATAN(1)*4)/180))/COS('C'!$F234*((ATAN(1)*4)/180))</f>
        <v>0.56081443739861547</v>
      </c>
      <c r="EV145" s="89">
        <f t="shared" si="63"/>
        <v>0.51386574074074076</v>
      </c>
      <c r="EW145" s="89">
        <f t="shared" si="64"/>
        <v>99.500443217697864</v>
      </c>
      <c r="EX145" s="89">
        <f>(COS((90-1.4)*((ATAN(1)*4)/180))-SIN($GE$6*((ATAN(1)*4)/180))*SIN('C'!$F234*((ATAN(1)*4)/180)))/COS($GE$6*((ATAN(1)*4)/180))/COS('C'!$F234*((ATAN(1)*4)/180))</f>
        <v>-0.16505523537465785</v>
      </c>
      <c r="EY145" s="89">
        <f t="shared" si="65"/>
        <v>102.36518933728651</v>
      </c>
      <c r="EZ145" s="89">
        <f>(COS((90+0.833+اندراج!$A$2)*((ATAN(1)*4)/180))-SIN($GE$6*((ATAN(1)*4)/180))*SIN('C'!$F234*((ATAN(1)*4)/180)))/COS($GE$6*((ATAN(1)*4)/180))/COS('C'!$F234*((ATAN(1)*4)/180))</f>
        <v>-0.21414189989821378</v>
      </c>
      <c r="FA145" s="89">
        <f t="shared" si="66"/>
        <v>117.23969054931796</v>
      </c>
      <c r="FB145" s="89">
        <f>(COS((90+12)*((ATAN(1)*4)/180))-SIN($GE$6*((ATAN(1)*4)/180))*SIN('C'!$F234*((ATAN(1)*4)/180)))/COS($GE$6*((ATAN(1)*4)/180))/COS('C'!$F234*((ATAN(1)*4)/180))</f>
        <v>-0.45771394342119592</v>
      </c>
      <c r="FC145" s="89">
        <f t="shared" si="67"/>
        <v>121.45552042045327</v>
      </c>
      <c r="FD145" s="89">
        <f>(COS((90+15)*((ATAN(1)*4)/180))-SIN($GE$6*((ATAN(1)*4)/180))*SIN('C'!$F234*((ATAN(1)*4)/180)))/COS($GE$6*((ATAN(1)*4)/180))/COS('C'!$F234*((ATAN(1)*4)/180))</f>
        <v>-0.52183648989107034</v>
      </c>
      <c r="FE145" s="89">
        <f t="shared" si="68"/>
        <v>125.80761563913492</v>
      </c>
      <c r="FF145" s="89">
        <f>(COS((90+18)*((ATAN(1)*4)/180))-SIN($GE$6*((ATAN(1)*4)/180))*SIN('C'!$F234*((ATAN(1)*4)/180)))/COS($GE$6*((ATAN(1)*4)/180))/COS('C'!$F234*((ATAN(1)*4)/180))</f>
        <v>-0.5850654747821018</v>
      </c>
      <c r="FG145" s="89">
        <f>('C'!E234+$GF$6/15+$EQ$4)</f>
        <v>12.282777777777778</v>
      </c>
      <c r="FH145" s="89">
        <f t="shared" si="69"/>
        <v>0.1723226284617039</v>
      </c>
      <c r="FI145" s="89"/>
      <c r="FJ145" s="89"/>
      <c r="FK145" s="89">
        <f>EQ145-'برائے طلباء'!BK12</f>
        <v>0.63381334715672621</v>
      </c>
      <c r="FL145" s="89">
        <v>8</v>
      </c>
      <c r="FM145" s="89">
        <f t="shared" si="70"/>
        <v>0.81003832100007578</v>
      </c>
      <c r="FN145" s="89">
        <f t="shared" si="71"/>
        <v>75.035085793105225</v>
      </c>
      <c r="FO145" s="89">
        <f>(COS((90-(ATAN(1/(1/TAN((90-ABS($GE$6-'C'!$F203))*(ATAN(1)*4/180))+2))*(180/(ATAN(1)*4))))*((ATAN(1)*4)/180))-SIN($GE$6*((ATAN(1)*4)/180))*SIN('C'!$F203*((ATAN(1)*4)/180)))/COS($GE$6*((ATAN(1)*4)/180))/COS('C'!$F203*((ATAN(1)*4)/180))</f>
        <v>0.25822749975207576</v>
      </c>
      <c r="FP145" s="89">
        <f t="shared" si="72"/>
        <v>56.462639688889311</v>
      </c>
      <c r="FQ145" s="89">
        <f>(COS((90-(ATAN(1/(1/TAN((90-ABS($GE$6-'C'!$F203))*(ATAN(1)*4/180))+1))*(180/(ATAN(1)*4))))*((ATAN(1)*4)/180))-SIN($GE$6*((ATAN(1)*4)/180))*SIN('C'!$F203*((ATAN(1)*4)/180)))/COS($GE$6*((ATAN(1)*4)/180))/COS('C'!$F203*((ATAN(1)*4)/180))</f>
        <v>0.55248061189122499</v>
      </c>
      <c r="FR145" s="89">
        <f t="shared" si="73"/>
        <v>0.51353240740740747</v>
      </c>
      <c r="FS145" s="89">
        <f t="shared" si="74"/>
        <v>104.45003790542987</v>
      </c>
      <c r="FT145" s="89">
        <f>(COS((90-1.4)*((ATAN(1)*4)/180))-SIN($GE$6*((ATAN(1)*4)/180))*SIN('C'!$F203*((ATAN(1)*4)/180)))/COS($GE$6*((ATAN(1)*4)/180))/COS('C'!$F203*((ATAN(1)*4)/180))</f>
        <v>-0.24953568127164122</v>
      </c>
      <c r="FU145" s="89">
        <f t="shared" si="75"/>
        <v>107.49212889336057</v>
      </c>
      <c r="FV145" s="89">
        <f>(COS((90+0.833+اندراج!$A$2)*((ATAN(1)*4)/180))-SIN($GE$6*((ATAN(1)*4)/180))*SIN('C'!$F203*((ATAN(1)*4)/180)))/COS($GE$6*((ATAN(1)*4)/180))/COS('C'!$F203*((ATAN(1)*4)/180))</f>
        <v>-0.30057477815434164</v>
      </c>
      <c r="FW145" s="89">
        <f t="shared" si="76"/>
        <v>0.15282896374781829</v>
      </c>
      <c r="FX145" s="89">
        <f t="shared" si="77"/>
        <v>123.63050651947385</v>
      </c>
      <c r="FY145" s="89">
        <f>(COS((90+12)*((ATAN(1)*4)/180))-SIN($GE$6*((ATAN(1)*4)/180))*SIN('C'!$F203*((ATAN(1)*4)/180)))/COS($GE$6*((ATAN(1)*4)/180))/COS('C'!$F203*((ATAN(1)*4)/180))</f>
        <v>-0.55383495070733768</v>
      </c>
      <c r="FZ145" s="89">
        <f t="shared" si="78"/>
        <v>128.35323971745208</v>
      </c>
      <c r="GA145" s="89">
        <f>(COS((90+15)*((ATAN(1)*4)/180))-SIN($GE$6*((ATAN(1)*4)/180))*SIN('C'!$F203*((ATAN(1)*4)/180)))/COS($GE$6*((ATAN(1)*4)/180))/COS('C'!$F203*((ATAN(1)*4)/180))</f>
        <v>-0.62050798488897041</v>
      </c>
      <c r="GB145" s="89">
        <f t="shared" si="79"/>
        <v>133.33414294657251</v>
      </c>
      <c r="GC145" s="89">
        <f>(COS((90+18)*((ATAN(1)*4)/180))-SIN($GE$6*((ATAN(1)*4)/180))*SIN('C'!$F203*((ATAN(1)*4)/180)))/COS($GE$6*((ATAN(1)*4)/180))/COS('C'!$F203*((ATAN(1)*4)/180))</f>
        <v>-0.68625191589286849</v>
      </c>
      <c r="GD145" s="89">
        <f>'C'!$E203+$GF$6/15+$EQ$4</f>
        <v>12.274777777777778</v>
      </c>
      <c r="GE145" s="89"/>
      <c r="GF145" s="89"/>
      <c r="GG145" s="89">
        <f>FM145-'برائے طلباء'!BX12</f>
        <v>0.66896186622203646</v>
      </c>
      <c r="GH145" s="89"/>
      <c r="GI145" s="89">
        <v>8</v>
      </c>
    </row>
    <row r="146" spans="1:191" ht="28.5" customHeight="1" x14ac:dyDescent="0.2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  <c r="CK146" s="89"/>
      <c r="CL146" s="89"/>
      <c r="CM146" s="89"/>
      <c r="CN146" s="89"/>
      <c r="CO146" s="89"/>
      <c r="CP146" s="89"/>
      <c r="CQ146" s="89"/>
      <c r="CR146" s="89"/>
      <c r="CS146" s="89"/>
      <c r="CT146" s="89"/>
      <c r="CU146" s="89"/>
      <c r="CV146" s="89"/>
      <c r="CW146" s="89"/>
      <c r="CX146" s="89"/>
      <c r="CY146" s="89"/>
      <c r="CZ146" s="89"/>
      <c r="DA146" s="89"/>
      <c r="DB146" s="89"/>
      <c r="DC146" s="89"/>
      <c r="DD146" s="89"/>
      <c r="DE146" s="89"/>
      <c r="DF146" s="89"/>
      <c r="DG146" s="89"/>
      <c r="DH146" s="89"/>
      <c r="DI146" s="89"/>
      <c r="DJ146" s="89"/>
      <c r="DK146" s="89"/>
      <c r="DL146" s="89"/>
      <c r="DM146" s="89"/>
      <c r="DN146" s="89"/>
      <c r="DO146" s="89"/>
      <c r="DP146" s="89"/>
      <c r="DQ146" s="89"/>
      <c r="DR146" s="89"/>
      <c r="DS146" s="89"/>
      <c r="DT146" s="89"/>
      <c r="DU146" s="89"/>
      <c r="DV146" s="89"/>
      <c r="DW146" s="89"/>
      <c r="DX146" s="89"/>
      <c r="DY146" s="89"/>
      <c r="DZ146" s="89"/>
      <c r="EA146" s="89"/>
      <c r="EB146" s="89"/>
      <c r="EC146" s="89"/>
      <c r="ED146" s="89"/>
      <c r="EE146" s="89"/>
      <c r="EF146" s="89"/>
      <c r="EG146" s="89"/>
      <c r="EH146" s="89"/>
      <c r="EI146" s="89"/>
      <c r="EJ146" s="89"/>
      <c r="EK146" s="89"/>
      <c r="EL146" s="89"/>
      <c r="EM146" s="89"/>
      <c r="EN146" s="89"/>
      <c r="EO146" s="89">
        <v>7</v>
      </c>
      <c r="EP146" s="89"/>
      <c r="EQ146" s="89">
        <f t="shared" si="60"/>
        <v>0.79543863686000849</v>
      </c>
      <c r="ER146" s="89">
        <f t="shared" si="61"/>
        <v>72.375018907552644</v>
      </c>
      <c r="ES146" s="89">
        <f>(COS((90-(ATAN(1/(1/TAN((90-ABS($GE$6-'C'!$F235))*(ATAN(1)*4/180))+2))*(180/(ATAN(1)*4))))*((ATAN(1)*4)/180))-SIN($GE$6*((ATAN(1)*4)/180))*SIN('C'!$F235*((ATAN(1)*4)/180)))/COS($GE$6*((ATAN(1)*4)/180))/COS('C'!$F235*((ATAN(1)*4)/180))</f>
        <v>0.302785455334114</v>
      </c>
      <c r="ET146" s="89">
        <f t="shared" si="62"/>
        <v>55.845984208971188</v>
      </c>
      <c r="EU146" s="89">
        <f>(COS((90-(ATAN(1/(1/TAN((90-ABS($GE$6-'C'!$F235))*(ATAN(1)*4/180))+1))*(180/(ATAN(1)*4))))*((ATAN(1)*4)/180))-SIN($GE$6*((ATAN(1)*4)/180))*SIN('C'!$F235*((ATAN(1)*4)/180)))/COS($GE$6*((ATAN(1)*4)/180))/COS('C'!$F235*((ATAN(1)*4)/180))</f>
        <v>0.56141940200127438</v>
      </c>
      <c r="EV146" s="89">
        <f t="shared" si="63"/>
        <v>0.51378240740740744</v>
      </c>
      <c r="EW146" s="89">
        <f t="shared" si="64"/>
        <v>99.28764708067196</v>
      </c>
      <c r="EX146" s="89">
        <f>(COS((90-1.4)*((ATAN(1)*4)/180))-SIN($GE$6*((ATAN(1)*4)/180))*SIN('C'!$F235*((ATAN(1)*4)/180)))/COS($GE$6*((ATAN(1)*4)/180))/COS('C'!$F235*((ATAN(1)*4)/180))</f>
        <v>-0.16139105213049193</v>
      </c>
      <c r="EY146" s="89">
        <f t="shared" si="65"/>
        <v>102.14624260293635</v>
      </c>
      <c r="EZ146" s="89">
        <f>(COS((90+0.833+اندراج!$A$2)*((ATAN(1)*4)/180))-SIN($GE$6*((ATAN(1)*4)/180))*SIN('C'!$F235*((ATAN(1)*4)/180)))/COS($GE$6*((ATAN(1)*4)/180))/COS('C'!$F235*((ATAN(1)*4)/180))</f>
        <v>-0.21040764939127182</v>
      </c>
      <c r="FA146" s="89">
        <f t="shared" si="66"/>
        <v>116.97695005834692</v>
      </c>
      <c r="FB146" s="89">
        <f>(COS((90+12)*((ATAN(1)*4)/180))-SIN($GE$6*((ATAN(1)*4)/180))*SIN('C'!$F235*((ATAN(1)*4)/180)))/COS($GE$6*((ATAN(1)*4)/180))/COS('C'!$F235*((ATAN(1)*4)/180))</f>
        <v>-0.45363201342647297</v>
      </c>
      <c r="FC146" s="89">
        <f t="shared" si="67"/>
        <v>121.17562232838056</v>
      </c>
      <c r="FD146" s="89">
        <f>(COS((90+15)*((ATAN(1)*4)/180))-SIN($GE$6*((ATAN(1)*4)/180))*SIN('C'!$F235*((ATAN(1)*4)/180)))/COS($GE$6*((ATAN(1)*4)/180))/COS('C'!$F235*((ATAN(1)*4)/180))</f>
        <v>-0.51766303012228387</v>
      </c>
      <c r="FE146" s="89">
        <f t="shared" si="68"/>
        <v>125.50695399526293</v>
      </c>
      <c r="FF146" s="89">
        <f>(COS((90+18)*((ATAN(1)*4)/180))-SIN($GE$6*((ATAN(1)*4)/180))*SIN('C'!$F235*((ATAN(1)*4)/180)))/COS($GE$6*((ATAN(1)*4)/180))/COS('C'!$F235*((ATAN(1)*4)/180))</f>
        <v>-0.58080176072648548</v>
      </c>
      <c r="FG146" s="89">
        <f>('C'!E235+$GF$6/15+$EQ$4)</f>
        <v>12.280777777777779</v>
      </c>
      <c r="FH146" s="89">
        <f t="shared" si="69"/>
        <v>0.17301678982857258</v>
      </c>
      <c r="FI146" s="89"/>
      <c r="FJ146" s="89"/>
      <c r="FK146" s="89">
        <f>EQ146-'برائے طلباء'!BK13</f>
        <v>0.63236999055055365</v>
      </c>
      <c r="FL146" s="89">
        <v>8</v>
      </c>
      <c r="FM146" s="89">
        <f t="shared" si="70"/>
        <v>0.80984009627654652</v>
      </c>
      <c r="FN146" s="89">
        <f t="shared" si="71"/>
        <v>74.989780651134922</v>
      </c>
      <c r="FO146" s="89">
        <f>(COS((90-(ATAN(1/(1/TAN((90-ABS($GE$6-'C'!$F204))*(ATAN(1)*4/180))+2))*(180/(ATAN(1)*4))))*((ATAN(1)*4)/180))-SIN($GE$6*((ATAN(1)*4)/180))*SIN('C'!$F204*((ATAN(1)*4)/180)))/COS($GE$6*((ATAN(1)*4)/180))/COS('C'!$F204*((ATAN(1)*4)/180))</f>
        <v>0.25899132475642839</v>
      </c>
      <c r="FP146" s="89">
        <f t="shared" si="72"/>
        <v>56.458611312447488</v>
      </c>
      <c r="FQ146" s="89">
        <f>(COS((90-(ATAN(1/(1/TAN((90-ABS($GE$6-'C'!$F204))*(ATAN(1)*4/180))+1))*(180/(ATAN(1)*4))))*((ATAN(1)*4)/180))-SIN($GE$6*((ATAN(1)*4)/180))*SIN('C'!$F204*((ATAN(1)*4)/180)))/COS($GE$6*((ATAN(1)*4)/180))/COS('C'!$F204*((ATAN(1)*4)/180))</f>
        <v>0.55253921441440623</v>
      </c>
      <c r="FR146" s="89">
        <f t="shared" si="73"/>
        <v>0.51361574074074079</v>
      </c>
      <c r="FS146" s="89">
        <f t="shared" si="74"/>
        <v>104.35279925239345</v>
      </c>
      <c r="FT146" s="89">
        <f>(COS((90-1.4)*((ATAN(1)*4)/180))-SIN($GE$6*((ATAN(1)*4)/180))*SIN('C'!$F204*((ATAN(1)*4)/180)))/COS($GE$6*((ATAN(1)*4)/180))/COS('C'!$F204*((ATAN(1)*4)/180))</f>
        <v>-0.24789187586948638</v>
      </c>
      <c r="FU146" s="89">
        <f t="shared" si="75"/>
        <v>107.3907679928901</v>
      </c>
      <c r="FV146" s="89">
        <f>(COS((90+0.833+اندراج!$A$2)*((ATAN(1)*4)/180))-SIN($GE$6*((ATAN(1)*4)/180))*SIN('C'!$F204*((ATAN(1)*4)/180)))/COS($GE$6*((ATAN(1)*4)/180))/COS('C'!$F204*((ATAN(1)*4)/180))</f>
        <v>-0.29888703266066391</v>
      </c>
      <c r="FW146" s="89">
        <f t="shared" si="76"/>
        <v>0.15331033472592839</v>
      </c>
      <c r="FX146" s="89">
        <f t="shared" si="77"/>
        <v>123.49946307729613</v>
      </c>
      <c r="FY146" s="89">
        <f>(COS((90+12)*((ATAN(1)*4)/180))-SIN($GE$6*((ATAN(1)*4)/180))*SIN('C'!$F204*((ATAN(1)*4)/180)))/COS($GE$6*((ATAN(1)*4)/180))/COS('C'!$F204*((ATAN(1)*4)/180))</f>
        <v>-0.55192917088623727</v>
      </c>
      <c r="FZ146" s="89">
        <f t="shared" si="78"/>
        <v>128.20994616533244</v>
      </c>
      <c r="GA146" s="89">
        <f>(COS((90+15)*((ATAN(1)*4)/180))-SIN($GE$6*((ATAN(1)*4)/180))*SIN('C'!$F204*((ATAN(1)*4)/180)))/COS($GE$6*((ATAN(1)*4)/180))/COS('C'!$F204*((ATAN(1)*4)/180))</f>
        <v>-0.61854480555645652</v>
      </c>
      <c r="GB146" s="89">
        <f t="shared" si="79"/>
        <v>133.1752489545942</v>
      </c>
      <c r="GC146" s="89">
        <f>(COS((90+18)*((ATAN(1)*4)/180))-SIN($GE$6*((ATAN(1)*4)/180))*SIN('C'!$F204*((ATAN(1)*4)/180)))/COS($GE$6*((ATAN(1)*4)/180))/COS('C'!$F204*((ATAN(1)*4)/180))</f>
        <v>-0.68423213692356966</v>
      </c>
      <c r="GD146" s="89">
        <f>'C'!$E204+$GF$6/15+$EQ$4</f>
        <v>12.276777777777777</v>
      </c>
      <c r="GE146" s="89"/>
      <c r="GF146" s="89"/>
      <c r="GG146" s="89">
        <f>FM146-'برائے طلباء'!BX13</f>
        <v>0.66823893596523409</v>
      </c>
      <c r="GH146" s="89"/>
      <c r="GI146" s="89">
        <v>9</v>
      </c>
    </row>
    <row r="147" spans="1:191" ht="28.5" customHeight="1" x14ac:dyDescent="0.2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89"/>
      <c r="CY147" s="89"/>
      <c r="CZ147" s="89"/>
      <c r="DA147" s="89"/>
      <c r="DB147" s="89"/>
      <c r="DC147" s="89"/>
      <c r="DD147" s="89"/>
      <c r="DE147" s="89"/>
      <c r="DF147" s="89"/>
      <c r="DG147" s="89"/>
      <c r="DH147" s="89"/>
      <c r="DI147" s="89"/>
      <c r="DJ147" s="89"/>
      <c r="DK147" s="89"/>
      <c r="DL147" s="89"/>
      <c r="DM147" s="89"/>
      <c r="DN147" s="89"/>
      <c r="DO147" s="89"/>
      <c r="DP147" s="89"/>
      <c r="DQ147" s="89"/>
      <c r="DR147" s="89"/>
      <c r="DS147" s="89"/>
      <c r="DT147" s="89"/>
      <c r="DU147" s="89"/>
      <c r="DV147" s="89"/>
      <c r="DW147" s="89"/>
      <c r="DX147" s="89"/>
      <c r="DY147" s="89"/>
      <c r="DZ147" s="89"/>
      <c r="EA147" s="89"/>
      <c r="EB147" s="89"/>
      <c r="EC147" s="89"/>
      <c r="ED147" s="89"/>
      <c r="EE147" s="89"/>
      <c r="EF147" s="89"/>
      <c r="EG147" s="89"/>
      <c r="EH147" s="89"/>
      <c r="EI147" s="89"/>
      <c r="EJ147" s="89"/>
      <c r="EK147" s="89"/>
      <c r="EL147" s="89"/>
      <c r="EM147" s="89"/>
      <c r="EN147" s="89"/>
      <c r="EO147" s="89">
        <v>7</v>
      </c>
      <c r="EP147" s="89"/>
      <c r="EQ147" s="89">
        <f t="shared" si="60"/>
        <v>0.794699343406989</v>
      </c>
      <c r="ER147" s="89">
        <f t="shared" si="61"/>
        <v>72.252797085530645</v>
      </c>
      <c r="ES147" s="89">
        <f>(COS((90-(ATAN(1/(1/TAN((90-ABS($GE$6-'C'!$F236))*(ATAN(1)*4/180))+2))*(180/(ATAN(1)*4))))*((ATAN(1)*4)/180))-SIN($GE$6*((ATAN(1)*4)/180))*SIN('C'!$F236*((ATAN(1)*4)/180)))/COS($GE$6*((ATAN(1)*4)/180))/COS('C'!$F236*((ATAN(1)*4)/180))</f>
        <v>0.30481780427138666</v>
      </c>
      <c r="ET147" s="89">
        <f t="shared" si="62"/>
        <v>55.802213214580597</v>
      </c>
      <c r="EU147" s="89">
        <f>(COS((90-(ATAN(1/(1/TAN((90-ABS($GE$6-'C'!$F236))*(ATAN(1)*4/180))+1))*(180/(ATAN(1)*4))))*((ATAN(1)*4)/180))-SIN($GE$6*((ATAN(1)*4)/180))*SIN('C'!$F236*((ATAN(1)*4)/180)))/COS($GE$6*((ATAN(1)*4)/180))/COS('C'!$F236*((ATAN(1)*4)/180))</f>
        <v>0.56205142906239125</v>
      </c>
      <c r="EV147" s="89">
        <f t="shared" si="63"/>
        <v>0.51365740740740751</v>
      </c>
      <c r="EW147" s="89">
        <f t="shared" si="64"/>
        <v>99.072594610491578</v>
      </c>
      <c r="EX147" s="89">
        <f>(COS((90-1.4)*((ATAN(1)*4)/180))-SIN($GE$6*((ATAN(1)*4)/180))*SIN('C'!$F236*((ATAN(1)*4)/180)))/COS($GE$6*((ATAN(1)*4)/180))/COS('C'!$F236*((ATAN(1)*4)/180))</f>
        <v>-0.15768575505667659</v>
      </c>
      <c r="EY147" s="89">
        <f t="shared" si="65"/>
        <v>101.92509695984936</v>
      </c>
      <c r="EZ147" s="89">
        <f>(COS((90+0.833+اندراج!$A$2)*((ATAN(1)*4)/180))-SIN($GE$6*((ATAN(1)*4)/180))*SIN('C'!$F236*((ATAN(1)*4)/180)))/COS($GE$6*((ATAN(1)*4)/180))/COS('C'!$F236*((ATAN(1)*4)/180))</f>
        <v>-0.20663277658998885</v>
      </c>
      <c r="FA147" s="89">
        <f t="shared" si="66"/>
        <v>116.71237228512452</v>
      </c>
      <c r="FB147" s="89">
        <f>(COS((90+12)*((ATAN(1)*4)/180))-SIN($GE$6*((ATAN(1)*4)/180))*SIN('C'!$F236*((ATAN(1)*4)/180)))/COS($GE$6*((ATAN(1)*4)/180))/COS('C'!$F236*((ATAN(1)*4)/180))</f>
        <v>-0.44951190017580578</v>
      </c>
      <c r="FC147" s="89">
        <f t="shared" si="67"/>
        <v>120.89404248521556</v>
      </c>
      <c r="FD147" s="89">
        <f>(COS((90+15)*((ATAN(1)*4)/180))-SIN($GE$6*((ATAN(1)*4)/180))*SIN('C'!$F236*((ATAN(1)*4)/180)))/COS($GE$6*((ATAN(1)*4)/180))/COS('C'!$F236*((ATAN(1)*4)/180))</f>
        <v>-0.51345202919650113</v>
      </c>
      <c r="FE147" s="89">
        <f t="shared" si="68"/>
        <v>125.20482577284891</v>
      </c>
      <c r="FF147" s="89">
        <f>(COS((90+18)*((ATAN(1)*4)/180))-SIN($GE$6*((ATAN(1)*4)/180))*SIN('C'!$F236*((ATAN(1)*4)/180)))/COS($GE$6*((ATAN(1)*4)/180))/COS('C'!$F236*((ATAN(1)*4)/180))</f>
        <v>-0.57650113866503327</v>
      </c>
      <c r="FG147" s="89">
        <f>('C'!E236+$GF$6/15+$EQ$4)</f>
        <v>12.277777777777779</v>
      </c>
      <c r="FH147" s="89">
        <f t="shared" si="69"/>
        <v>0.17367395605958647</v>
      </c>
      <c r="FI147" s="89"/>
      <c r="FJ147" s="89"/>
      <c r="FK147" s="89">
        <f>EQ147-'برائے طلباء'!BK14</f>
        <v>0.63091645203527302</v>
      </c>
      <c r="FL147" s="89">
        <v>8</v>
      </c>
      <c r="FM147" s="89">
        <f t="shared" si="70"/>
        <v>0.8096284958674379</v>
      </c>
      <c r="FN147" s="89">
        <f t="shared" si="71"/>
        <v>74.942116326076174</v>
      </c>
      <c r="FO147" s="89">
        <f>(COS((90-(ATAN(1/(1/TAN((90-ABS($GE$6-'C'!$F205))*(ATAN(1)*4/180))+2))*(180/(ATAN(1)*4))))*((ATAN(1)*4)/180))-SIN($GE$6*((ATAN(1)*4)/180))*SIN('C'!$F205*((ATAN(1)*4)/180)))/COS($GE$6*((ATAN(1)*4)/180))/COS('C'!$F205*((ATAN(1)*4)/180))</f>
        <v>0.25979474975249878</v>
      </c>
      <c r="FP147" s="89">
        <f t="shared" si="72"/>
        <v>56.454084026327173</v>
      </c>
      <c r="FQ147" s="89">
        <f>(COS((90-(ATAN(1/(1/TAN((90-ABS($GE$6-'C'!$F205))*(ATAN(1)*4/180))+1))*(180/(ATAN(1)*4))))*((ATAN(1)*4)/180))-SIN($GE$6*((ATAN(1)*4)/180))*SIN('C'!$F205*((ATAN(1)*4)/180)))/COS($GE$6*((ATAN(1)*4)/180))/COS('C'!$F205*((ATAN(1)*4)/180))</f>
        <v>0.55260507153134508</v>
      </c>
      <c r="FR147" s="89">
        <f t="shared" si="73"/>
        <v>0.513699074074074</v>
      </c>
      <c r="FS147" s="89">
        <f t="shared" si="74"/>
        <v>104.25091461080531</v>
      </c>
      <c r="FT147" s="89">
        <f>(COS((90-1.4)*((ATAN(1)*4)/180))-SIN($GE$6*((ATAN(1)*4)/180))*SIN('C'!$F205*((ATAN(1)*4)/180)))/COS($GE$6*((ATAN(1)*4)/180))/COS('C'!$F205*((ATAN(1)*4)/180))</f>
        <v>-0.24616876480149452</v>
      </c>
      <c r="FU147" s="89">
        <f t="shared" si="75"/>
        <v>107.284591845611</v>
      </c>
      <c r="FV147" s="89">
        <f>(COS((90+0.833+اندراج!$A$2)*((ATAN(1)*4)/180))-SIN($GE$6*((ATAN(1)*4)/180))*SIN('C'!$F205*((ATAN(1)*4)/180)))/COS($GE$6*((ATAN(1)*4)/180))/COS('C'!$F205*((ATAN(1)*4)/180))</f>
        <v>-0.29711810616480205</v>
      </c>
      <c r="FW147" s="89">
        <f t="shared" si="76"/>
        <v>0.15380971029819468</v>
      </c>
      <c r="FX147" s="89">
        <f t="shared" si="77"/>
        <v>123.36241005912872</v>
      </c>
      <c r="FY147" s="89">
        <f>(COS((90+12)*((ATAN(1)*4)/180))-SIN($GE$6*((ATAN(1)*4)/180))*SIN('C'!$F205*((ATAN(1)*4)/180)))/COS($GE$6*((ATAN(1)*4)/180))/COS('C'!$F205*((ATAN(1)*4)/180))</f>
        <v>-0.54993290449063914</v>
      </c>
      <c r="FZ147" s="89">
        <f t="shared" si="78"/>
        <v>128.06017095931657</v>
      </c>
      <c r="GA147" s="89">
        <f>(COS((90+15)*((ATAN(1)*4)/180))-SIN($GE$6*((ATAN(1)*4)/180))*SIN('C'!$F205*((ATAN(1)*4)/180)))/COS($GE$6*((ATAN(1)*4)/180))/COS('C'!$F205*((ATAN(1)*4)/180))</f>
        <v>-0.61648868987325356</v>
      </c>
      <c r="GB147" s="89">
        <f t="shared" si="79"/>
        <v>133.00929567155748</v>
      </c>
      <c r="GC147" s="89">
        <f>(COS((90+18)*((ATAN(1)*4)/180))-SIN($GE$6*((ATAN(1)*4)/180))*SIN('C'!$F205*((ATAN(1)*4)/180)))/COS($GE$6*((ATAN(1)*4)/180))/COS('C'!$F205*((ATAN(1)*4)/180))</f>
        <v>-0.68211700596555269</v>
      </c>
      <c r="GD147" s="89">
        <f>'C'!$E205+$GF$6/15+$EQ$4</f>
        <v>12.278777777777776</v>
      </c>
      <c r="GE147" s="89"/>
      <c r="GF147" s="89"/>
      <c r="GG147" s="89">
        <f>FM147-'برائے طلباء'!BX14</f>
        <v>0.66748302088102363</v>
      </c>
      <c r="GH147" s="89"/>
      <c r="GI147" s="89">
        <v>10</v>
      </c>
    </row>
    <row r="148" spans="1:191" ht="28.5" customHeight="1" x14ac:dyDescent="0.2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  <c r="CK148" s="89"/>
      <c r="CL148" s="89"/>
      <c r="CM148" s="89"/>
      <c r="CN148" s="89"/>
      <c r="CO148" s="89"/>
      <c r="CP148" s="89"/>
      <c r="CQ148" s="89"/>
      <c r="CR148" s="89"/>
      <c r="CS148" s="89"/>
      <c r="CT148" s="89"/>
      <c r="CU148" s="89"/>
      <c r="CV148" s="89"/>
      <c r="CW148" s="89"/>
      <c r="CX148" s="89"/>
      <c r="CY148" s="89"/>
      <c r="CZ148" s="89"/>
      <c r="DA148" s="89"/>
      <c r="DB148" s="89"/>
      <c r="DC148" s="89"/>
      <c r="DD148" s="89"/>
      <c r="DE148" s="89"/>
      <c r="DF148" s="89"/>
      <c r="DG148" s="89"/>
      <c r="DH148" s="89"/>
      <c r="DI148" s="89"/>
      <c r="DJ148" s="89"/>
      <c r="DK148" s="89"/>
      <c r="DL148" s="89"/>
      <c r="DM148" s="89"/>
      <c r="DN148" s="89"/>
      <c r="DO148" s="89"/>
      <c r="DP148" s="89"/>
      <c r="DQ148" s="89"/>
      <c r="DR148" s="89"/>
      <c r="DS148" s="89"/>
      <c r="DT148" s="89"/>
      <c r="DU148" s="89"/>
      <c r="DV148" s="89"/>
      <c r="DW148" s="89"/>
      <c r="DX148" s="89"/>
      <c r="DY148" s="89"/>
      <c r="DZ148" s="89"/>
      <c r="EA148" s="89"/>
      <c r="EB148" s="89"/>
      <c r="EC148" s="89"/>
      <c r="ED148" s="89"/>
      <c r="EE148" s="89"/>
      <c r="EF148" s="89"/>
      <c r="EG148" s="89"/>
      <c r="EH148" s="89"/>
      <c r="EI148" s="89"/>
      <c r="EJ148" s="89"/>
      <c r="EK148" s="89"/>
      <c r="EL148" s="89"/>
      <c r="EM148" s="89"/>
      <c r="EN148" s="89"/>
      <c r="EO148" s="89">
        <v>7</v>
      </c>
      <c r="EP148" s="89"/>
      <c r="EQ148" s="89">
        <f t="shared" si="60"/>
        <v>0.79395398296015252</v>
      </c>
      <c r="ER148" s="89">
        <f t="shared" si="61"/>
        <v>72.12836504435063</v>
      </c>
      <c r="ES148" s="89">
        <f>(COS((90-(ATAN(1/(1/TAN((90-ABS($GE$6-'C'!$F237))*(ATAN(1)*4/180))+2))*(180/(ATAN(1)*4))))*((ATAN(1)*4)/180))-SIN($GE$6*((ATAN(1)*4)/180))*SIN('C'!$F237*((ATAN(1)*4)/180)))/COS($GE$6*((ATAN(1)*4)/180))/COS('C'!$F237*((ATAN(1)*4)/180))</f>
        <v>0.30688548057776993</v>
      </c>
      <c r="ET148" s="89">
        <f t="shared" si="62"/>
        <v>55.75650263111509</v>
      </c>
      <c r="EU148" s="89">
        <f>(COS((90-(ATAN(1/(1/TAN((90-ABS($GE$6-'C'!$F237))*(ATAN(1)*4/180))+1))*(180/(ATAN(1)*4))))*((ATAN(1)*4)/180))-SIN($GE$6*((ATAN(1)*4)/180))*SIN('C'!$F237*((ATAN(1)*4)/180)))/COS($GE$6*((ATAN(1)*4)/180))/COS('C'!$F237*((ATAN(1)*4)/180))</f>
        <v>0.56271111247986627</v>
      </c>
      <c r="EV148" s="89">
        <f t="shared" si="63"/>
        <v>0.51353240740740747</v>
      </c>
      <c r="EW148" s="89">
        <f t="shared" si="64"/>
        <v>98.855296498471844</v>
      </c>
      <c r="EX148" s="89">
        <f>(COS((90-1.4)*((ATAN(1)*4)/180))-SIN($GE$6*((ATAN(1)*4)/180))*SIN('C'!$F237*((ATAN(1)*4)/180)))/COS($GE$6*((ATAN(1)*4)/180))/COS('C'!$F237*((ATAN(1)*4)/180))</f>
        <v>-0.15393950999211964</v>
      </c>
      <c r="EY148" s="89">
        <f t="shared" si="65"/>
        <v>101.70176719898825</v>
      </c>
      <c r="EZ148" s="89">
        <f>(COS((90+0.833+اندراج!$A$2)*((ATAN(1)*4)/180))-SIN($GE$6*((ATAN(1)*4)/180))*SIN('C'!$F237*((ATAN(1)*4)/180)))/COS($GE$6*((ATAN(1)*4)/180))/COS('C'!$F237*((ATAN(1)*4)/180))</f>
        <v>-0.20281749786092057</v>
      </c>
      <c r="FA148" s="89">
        <f t="shared" si="66"/>
        <v>116.4459943340561</v>
      </c>
      <c r="FB148" s="89">
        <f>(COS((90+12)*((ATAN(1)*4)/180))-SIN($GE$6*((ATAN(1)*4)/180))*SIN('C'!$F237*((ATAN(1)*4)/180)))/COS($GE$6*((ATAN(1)*4)/180))/COS('C'!$F237*((ATAN(1)*4)/180))</f>
        <v>-0.44535407075807065</v>
      </c>
      <c r="FC148" s="89">
        <f t="shared" si="67"/>
        <v>120.61082446235773</v>
      </c>
      <c r="FD148" s="89">
        <f>(COS((90+15)*((ATAN(1)*4)/180))-SIN($GE$6*((ATAN(1)*4)/180))*SIN('C'!$F237*((ATAN(1)*4)/180)))/COS($GE$6*((ATAN(1)*4)/180))/COS('C'!$F237*((ATAN(1)*4)/180))</f>
        <v>-0.50920402020752042</v>
      </c>
      <c r="FE148" s="89">
        <f t="shared" si="68"/>
        <v>124.90128077581839</v>
      </c>
      <c r="FF148" s="89">
        <f>(COS((90+18)*((ATAN(1)*4)/180))-SIN($GE$6*((ATAN(1)*4)/180))*SIN('C'!$F237*((ATAN(1)*4)/180)))/COS($GE$6*((ATAN(1)*4)/180))/COS('C'!$F237*((ATAN(1)*4)/180))</f>
        <v>-0.5721642067766719</v>
      </c>
      <c r="FG148" s="89">
        <f>('C'!E237+$GF$6/15+$EQ$4)</f>
        <v>12.274777777777778</v>
      </c>
      <c r="FH148" s="89">
        <f t="shared" si="69"/>
        <v>0.17433567278974713</v>
      </c>
      <c r="FI148" s="89"/>
      <c r="FJ148" s="89"/>
      <c r="FK148" s="89">
        <f>EQ148-'برائے طلباء'!BK15</f>
        <v>0.62945291104112944</v>
      </c>
      <c r="FL148" s="89">
        <v>8</v>
      </c>
      <c r="FM148" s="89">
        <f t="shared" si="70"/>
        <v>0.80944528214749434</v>
      </c>
      <c r="FN148" s="89">
        <f t="shared" si="71"/>
        <v>74.892079151280967</v>
      </c>
      <c r="FO148" s="89">
        <f>(COS((90-(ATAN(1/(1/TAN((90-ABS($GE$6-'C'!$F206))*(ATAN(1)*4/180))+2))*(180/(ATAN(1)*4))))*((ATAN(1)*4)/180))-SIN($GE$6*((ATAN(1)*4)/180))*SIN('C'!$F206*((ATAN(1)*4)/180)))/COS($GE$6*((ATAN(1)*4)/180))/COS('C'!$F206*((ATAN(1)*4)/180))</f>
        <v>0.26063797781025139</v>
      </c>
      <c r="FP148" s="89">
        <f t="shared" si="72"/>
        <v>56.449015870392216</v>
      </c>
      <c r="FQ148" s="89">
        <f>(COS((90-(ATAN(1/(1/TAN((90-ABS($GE$6-'C'!$F206))*(ATAN(1)*4/180))+1))*(180/(ATAN(1)*4))))*((ATAN(1)*4)/180))-SIN($GE$6*((ATAN(1)*4)/180))*SIN('C'!$F206*((ATAN(1)*4)/180)))/COS($GE$6*((ATAN(1)*4)/180))/COS('C'!$F206*((ATAN(1)*4)/180))</f>
        <v>0.55267879243132489</v>
      </c>
      <c r="FR148" s="89">
        <f t="shared" si="73"/>
        <v>0.51382407407407404</v>
      </c>
      <c r="FS148" s="89">
        <f t="shared" si="74"/>
        <v>104.14441335566516</v>
      </c>
      <c r="FT148" s="89">
        <f>(COS((90-1.4)*((ATAN(1)*4)/180))-SIN($GE$6*((ATAN(1)*4)/180))*SIN('C'!$F206*((ATAN(1)*4)/180)))/COS($GE$6*((ATAN(1)*4)/180))/COS('C'!$F206*((ATAN(1)*4)/180))</f>
        <v>-0.24436674382105536</v>
      </c>
      <c r="FU148" s="89">
        <f t="shared" si="75"/>
        <v>107.17363490643127</v>
      </c>
      <c r="FV148" s="89">
        <f>(COS((90+0.833+اندراج!$A$2)*((ATAN(1)*4)/180))-SIN($GE$6*((ATAN(1)*4)/180))*SIN('C'!$F206*((ATAN(1)*4)/180)))/COS($GE$6*((ATAN(1)*4)/180))/COS('C'!$F206*((ATAN(1)*4)/180))</f>
        <v>-0.2952684400674197</v>
      </c>
      <c r="FW148" s="89">
        <f t="shared" si="76"/>
        <v>0.15436850272249589</v>
      </c>
      <c r="FX148" s="89">
        <f t="shared" si="77"/>
        <v>123.21942082426601</v>
      </c>
      <c r="FY148" s="89">
        <f>(COS((90+12)*((ATAN(1)*4)/180))-SIN($GE$6*((ATAN(1)*4)/180))*SIN('C'!$F206*((ATAN(1)*4)/180)))/COS($GE$6*((ATAN(1)*4)/180))/COS('C'!$F206*((ATAN(1)*4)/180))</f>
        <v>-0.54784681942671298</v>
      </c>
      <c r="FZ148" s="89">
        <f t="shared" si="78"/>
        <v>127.90400568656814</v>
      </c>
      <c r="GA148" s="89">
        <f>(COS((90+15)*((ATAN(1)*4)/180))-SIN($GE$6*((ATAN(1)*4)/180))*SIN('C'!$F206*((ATAN(1)*4)/180)))/COS($GE$6*((ATAN(1)*4)/180))/COS('C'!$F206*((ATAN(1)*4)/180))</f>
        <v>-0.61434036537515713</v>
      </c>
      <c r="GB148" s="89">
        <f t="shared" si="79"/>
        <v>132.8364002941907</v>
      </c>
      <c r="GC148" s="89">
        <f>(COS((90+18)*((ATAN(1)*4)/180))-SIN($GE$6*((ATAN(1)*4)/180))*SIN('C'!$F206*((ATAN(1)*4)/180)))/COS($GE$6*((ATAN(1)*4)/180))/COS('C'!$F206*((ATAN(1)*4)/180))</f>
        <v>-0.6799073093532868</v>
      </c>
      <c r="GD148" s="89">
        <f>'C'!$E206+$GF$6/15+$EQ$4</f>
        <v>12.281777777777776</v>
      </c>
      <c r="GE148" s="89"/>
      <c r="GF148" s="89"/>
      <c r="GG148" s="89">
        <f>FM148-'برائے طلباء'!BX15</f>
        <v>0.66669454222395008</v>
      </c>
      <c r="GH148" s="89"/>
      <c r="GI148" s="89">
        <v>11</v>
      </c>
    </row>
    <row r="149" spans="1:191" ht="28.5" customHeight="1" x14ac:dyDescent="0.2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89"/>
      <c r="CY149" s="89"/>
      <c r="CZ149" s="89"/>
      <c r="DA149" s="89"/>
      <c r="DB149" s="89"/>
      <c r="DC149" s="89"/>
      <c r="DD149" s="89"/>
      <c r="DE149" s="89"/>
      <c r="DF149" s="89"/>
      <c r="DG149" s="89"/>
      <c r="DH149" s="89"/>
      <c r="DI149" s="89"/>
      <c r="DJ149" s="89"/>
      <c r="DK149" s="89"/>
      <c r="DL149" s="89"/>
      <c r="DM149" s="89"/>
      <c r="DN149" s="89"/>
      <c r="DO149" s="89"/>
      <c r="DP149" s="89"/>
      <c r="DQ149" s="89"/>
      <c r="DR149" s="89"/>
      <c r="DS149" s="89"/>
      <c r="DT149" s="89"/>
      <c r="DU149" s="89"/>
      <c r="DV149" s="89"/>
      <c r="DW149" s="89"/>
      <c r="DX149" s="89"/>
      <c r="DY149" s="89"/>
      <c r="DZ149" s="89"/>
      <c r="EA149" s="89"/>
      <c r="EB149" s="89"/>
      <c r="EC149" s="89"/>
      <c r="ED149" s="89"/>
      <c r="EE149" s="89"/>
      <c r="EF149" s="89"/>
      <c r="EG149" s="89"/>
      <c r="EH149" s="89"/>
      <c r="EI149" s="89"/>
      <c r="EJ149" s="89"/>
      <c r="EK149" s="89"/>
      <c r="EL149" s="89"/>
      <c r="EM149" s="89"/>
      <c r="EN149" s="89"/>
      <c r="EO149" s="89">
        <v>7</v>
      </c>
      <c r="EP149" s="89"/>
      <c r="EQ149" s="89">
        <f t="shared" si="60"/>
        <v>0.79324426088235944</v>
      </c>
      <c r="ER149" s="89">
        <f t="shared" si="61"/>
        <v>72.001699228298207</v>
      </c>
      <c r="ES149" s="89">
        <f>(COS((90-(ATAN(1/(1/TAN((90-ABS($GE$6-'C'!$F238))*(ATAN(1)*4/180))+2))*(180/(ATAN(1)*4))))*((ATAN(1)*4)/180))-SIN($GE$6*((ATAN(1)*4)/180))*SIN('C'!$F238*((ATAN(1)*4)/180)))/COS($GE$6*((ATAN(1)*4)/180))/COS('C'!$F238*((ATAN(1)*4)/180))</f>
        <v>0.30898878863369544</v>
      </c>
      <c r="ET149" s="89">
        <f t="shared" si="62"/>
        <v>55.708808112276337</v>
      </c>
      <c r="EU149" s="89">
        <f>(COS((90-(ATAN(1/(1/TAN((90-ABS($GE$6-'C'!$F238))*(ATAN(1)*4/180))+1))*(180/(ATAN(1)*4))))*((ATAN(1)*4)/180))-SIN($GE$6*((ATAN(1)*4)/180))*SIN('C'!$F238*((ATAN(1)*4)/180)))/COS($GE$6*((ATAN(1)*4)/180))/COS('C'!$F238*((ATAN(1)*4)/180))</f>
        <v>0.56339904572562549</v>
      </c>
      <c r="EV149" s="89">
        <f t="shared" si="63"/>
        <v>0.51344907407407414</v>
      </c>
      <c r="EW149" s="89">
        <f t="shared" si="64"/>
        <v>98.635762584668242</v>
      </c>
      <c r="EX149" s="89">
        <f>(COS((90-1.4)*((ATAN(1)*4)/180))-SIN($GE$6*((ATAN(1)*4)/180))*SIN('C'!$F238*((ATAN(1)*4)/180)))/COS($GE$6*((ATAN(1)*4)/180))/COS('C'!$F238*((ATAN(1)*4)/180))</f>
        <v>-0.15015247114187638</v>
      </c>
      <c r="EY149" s="89">
        <f t="shared" si="65"/>
        <v>101.47626725098272</v>
      </c>
      <c r="EZ149" s="89">
        <f>(COS((90+0.833+اندراج!$A$2)*((ATAN(1)*4)/180))-SIN($GE$6*((ATAN(1)*4)/180))*SIN('C'!$F238*((ATAN(1)*4)/180)))/COS($GE$6*((ATAN(1)*4)/180))/COS('C'!$F238*((ATAN(1)*4)/180))</f>
        <v>-0.19896201819541615</v>
      </c>
      <c r="FA149" s="89">
        <f t="shared" si="66"/>
        <v>116.17785216179027</v>
      </c>
      <c r="FB149" s="89">
        <f>(COS((90+12)*((ATAN(1)*4)/180))-SIN($GE$6*((ATAN(1)*4)/180))*SIN('C'!$F238*((ATAN(1)*4)/180)))/COS($GE$6*((ATAN(1)*4)/180))/COS('C'!$F238*((ATAN(1)*4)/180))</f>
        <v>-0.44115898217035998</v>
      </c>
      <c r="FC149" s="89">
        <f t="shared" si="67"/>
        <v>120.32601049893229</v>
      </c>
      <c r="FD149" s="89">
        <f>(COS((90+15)*((ATAN(1)*4)/180))-SIN($GE$6*((ATAN(1)*4)/180))*SIN('C'!$F238*((ATAN(1)*4)/180)))/COS($GE$6*((ATAN(1)*4)/180))/COS('C'!$F238*((ATAN(1)*4)/180))</f>
        <v>-0.50491952649522831</v>
      </c>
      <c r="FE149" s="89">
        <f t="shared" si="68"/>
        <v>124.59636722160728</v>
      </c>
      <c r="FF149" s="89">
        <f>(COS((90+18)*((ATAN(1)*4)/180))-SIN($GE$6*((ATAN(1)*4)/180))*SIN('C'!$F238*((ATAN(1)*4)/180)))/COS($GE$6*((ATAN(1)*4)/180))/COS('C'!$F238*((ATAN(1)*4)/180))</f>
        <v>-0.56779155381958102</v>
      </c>
      <c r="FG149" s="89">
        <f>('C'!E238+$GF$6/15+$EQ$4)</f>
        <v>12.27277777777778</v>
      </c>
      <c r="FH149" s="89">
        <f t="shared" si="69"/>
        <v>0.17504348935481781</v>
      </c>
      <c r="FI149" s="89"/>
      <c r="FJ149" s="89"/>
      <c r="FK149" s="89">
        <f>EQ149-'برائے طلباء'!BK16</f>
        <v>0.62797954020163882</v>
      </c>
      <c r="FL149" s="89">
        <v>8</v>
      </c>
      <c r="FM149" s="89">
        <f t="shared" si="70"/>
        <v>0.80920489456278577</v>
      </c>
      <c r="FN149" s="89">
        <f t="shared" si="71"/>
        <v>74.839274515905572</v>
      </c>
      <c r="FO149" s="89">
        <f>(COS((90-(ATAN(1/(1/TAN((90-ABS($GE$6-'C'!$F207))*(ATAN(1)*4/180))+2))*(180/(ATAN(1)*4))))*((ATAN(1)*4)/180))-SIN($GE$6*((ATAN(1)*4)/180))*SIN('C'!$F207*((ATAN(1)*4)/180)))/COS($GE$6*((ATAN(1)*4)/180))/COS('C'!$F207*((ATAN(1)*4)/180))</f>
        <v>0.26152762761081427</v>
      </c>
      <c r="FP149" s="89">
        <f t="shared" si="72"/>
        <v>56.443320963813633</v>
      </c>
      <c r="FQ149" s="89">
        <f>(COS((90-(ATAN(1/(1/TAN((90-ABS($GE$6-'C'!$F207))*(ATAN(1)*4/180))+1))*(180/(ATAN(1)*4))))*((ATAN(1)*4)/180))-SIN($GE$6*((ATAN(1)*4)/180))*SIN('C'!$F207*((ATAN(1)*4)/180)))/COS($GE$6*((ATAN(1)*4)/180))/COS('C'!$F207*((ATAN(1)*4)/180))</f>
        <v>0.55276162482512281</v>
      </c>
      <c r="FR149" s="89">
        <f t="shared" si="73"/>
        <v>0.51390740740740748</v>
      </c>
      <c r="FS149" s="89">
        <f t="shared" si="74"/>
        <v>104.03252171268163</v>
      </c>
      <c r="FT149" s="89">
        <f>(COS((90-1.4)*((ATAN(1)*4)/180))-SIN($GE$6*((ATAN(1)*4)/180))*SIN('C'!$F207*((ATAN(1)*4)/180)))/COS($GE$6*((ATAN(1)*4)/180))/COS('C'!$F207*((ATAN(1)*4)/180))</f>
        <v>-0.24247260709184834</v>
      </c>
      <c r="FU149" s="89">
        <f t="shared" si="75"/>
        <v>107.05709537593617</v>
      </c>
      <c r="FV149" s="89">
        <f>(COS((90+0.833+اندراج!$A$2)*((ATAN(1)*4)/180))-SIN($GE$6*((ATAN(1)*4)/180))*SIN('C'!$F207*((ATAN(1)*4)/180)))/COS($GE$6*((ATAN(1)*4)/180))/COS('C'!$F207*((ATAN(1)*4)/180))</f>
        <v>-0.29332451928668613</v>
      </c>
      <c r="FW149" s="89">
        <f t="shared" si="76"/>
        <v>0.15490637913987715</v>
      </c>
      <c r="FX149" s="89">
        <f t="shared" si="77"/>
        <v>123.0694946273431</v>
      </c>
      <c r="FY149" s="89">
        <f>(COS((90+12)*((ATAN(1)*4)/180))-SIN($GE$6*((ATAN(1)*4)/180))*SIN('C'!$F207*((ATAN(1)*4)/180)))/COS($GE$6*((ATAN(1)*4)/180))/COS('C'!$F207*((ATAN(1)*4)/180))</f>
        <v>-0.54565586611111727</v>
      </c>
      <c r="FZ149" s="89">
        <f t="shared" si="78"/>
        <v>127.7403701763109</v>
      </c>
      <c r="GA149" s="89">
        <f>(COS((90+15)*((ATAN(1)*4)/180))-SIN($GE$6*((ATAN(1)*4)/180))*SIN('C'!$F207*((ATAN(1)*4)/180)))/COS($GE$6*((ATAN(1)*4)/180))/COS('C'!$F207*((ATAN(1)*4)/180))</f>
        <v>-0.61208437850740505</v>
      </c>
      <c r="GB149" s="89">
        <f t="shared" si="79"/>
        <v>132.65538446740237</v>
      </c>
      <c r="GC149" s="89">
        <f>(COS((90+18)*((ATAN(1)*4)/180))-SIN($GE$6*((ATAN(1)*4)/180))*SIN('C'!$F207*((ATAN(1)*4)/180)))/COS($GE$6*((ATAN(1)*4)/180))/COS('C'!$F207*((ATAN(1)*4)/180))</f>
        <v>-0.67758719519001886</v>
      </c>
      <c r="GD149" s="89">
        <f>'C'!$E207+$GF$6/15+$EQ$4</f>
        <v>12.283777777777779</v>
      </c>
      <c r="GE149" s="89"/>
      <c r="GF149" s="89"/>
      <c r="GG149" s="89">
        <f>FM149-'برائے طلباء'!BX16</f>
        <v>0.66586799956482934</v>
      </c>
      <c r="GH149" s="89"/>
      <c r="GI149" s="89">
        <v>12</v>
      </c>
    </row>
    <row r="150" spans="1:191" ht="28.5" customHeight="1" x14ac:dyDescent="0.2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  <c r="CK150" s="89"/>
      <c r="CL150" s="89"/>
      <c r="CM150" s="89"/>
      <c r="CN150" s="89"/>
      <c r="CO150" s="89"/>
      <c r="CP150" s="89"/>
      <c r="CQ150" s="89"/>
      <c r="CR150" s="89"/>
      <c r="CS150" s="89"/>
      <c r="CT150" s="89"/>
      <c r="CU150" s="89"/>
      <c r="CV150" s="89"/>
      <c r="CW150" s="89"/>
      <c r="CX150" s="89"/>
      <c r="CY150" s="89"/>
      <c r="CZ150" s="89"/>
      <c r="DA150" s="89"/>
      <c r="DB150" s="89"/>
      <c r="DC150" s="89"/>
      <c r="DD150" s="89"/>
      <c r="DE150" s="89"/>
      <c r="DF150" s="89"/>
      <c r="DG150" s="89"/>
      <c r="DH150" s="89"/>
      <c r="DI150" s="89"/>
      <c r="DJ150" s="89"/>
      <c r="DK150" s="89"/>
      <c r="DL150" s="89"/>
      <c r="DM150" s="89"/>
      <c r="DN150" s="89"/>
      <c r="DO150" s="89"/>
      <c r="DP150" s="89"/>
      <c r="DQ150" s="89"/>
      <c r="DR150" s="89"/>
      <c r="DS150" s="89"/>
      <c r="DT150" s="89"/>
      <c r="DU150" s="89"/>
      <c r="DV150" s="89"/>
      <c r="DW150" s="89"/>
      <c r="DX150" s="89"/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89"/>
      <c r="EK150" s="89"/>
      <c r="EL150" s="89"/>
      <c r="EM150" s="89"/>
      <c r="EN150" s="89"/>
      <c r="EO150" s="89">
        <v>7</v>
      </c>
      <c r="EP150" s="89"/>
      <c r="EQ150" s="89">
        <f t="shared" si="60"/>
        <v>0.79248688007973822</v>
      </c>
      <c r="ER150" s="89">
        <f t="shared" si="61"/>
        <v>71.872775545738008</v>
      </c>
      <c r="ES150" s="89">
        <f>(COS((90-(ATAN(1/(1/TAN((90-ABS($GE$6-'C'!$F239))*(ATAN(1)*4/180))+2))*(180/(ATAN(1)*4))))*((ATAN(1)*4)/180))-SIN($GE$6*((ATAN(1)*4)/180))*SIN('C'!$F239*((ATAN(1)*4)/180)))/COS($GE$6*((ATAN(1)*4)/180))/COS('C'!$F239*((ATAN(1)*4)/180))</f>
        <v>0.31112803814137296</v>
      </c>
      <c r="ET150" s="89">
        <f t="shared" si="62"/>
        <v>55.659085099919835</v>
      </c>
      <c r="EU150" s="89">
        <f>(COS((90-(ATAN(1/(1/TAN((90-ABS($GE$6-'C'!$F239))*(ATAN(1)*4/180))+1))*(180/(ATAN(1)*4))))*((ATAN(1)*4)/180))-SIN($GE$6*((ATAN(1)*4)/180))*SIN('C'!$F239*((ATAN(1)*4)/180)))/COS($GE$6*((ATAN(1)*4)/180))/COS('C'!$F239*((ATAN(1)*4)/180))</f>
        <v>0.56411582176605035</v>
      </c>
      <c r="EV150" s="89">
        <f t="shared" si="63"/>
        <v>0.51332407407407421</v>
      </c>
      <c r="EW150" s="89">
        <f t="shared" si="64"/>
        <v>98.41400183258564</v>
      </c>
      <c r="EX150" s="89">
        <f>(COS((90-1.4)*((ATAN(1)*4)/180))-SIN($GE$6*((ATAN(1)*4)/180))*SIN('C'!$F239*((ATAN(1)*4)/180)))/COS($GE$6*((ATAN(1)*4)/180))/COS('C'!$F239*((ATAN(1)*4)/180))</f>
        <v>-0.14632478067117857</v>
      </c>
      <c r="EY150" s="89">
        <f t="shared" si="65"/>
        <v>101.24861016203907</v>
      </c>
      <c r="EZ150" s="89">
        <f>(COS((90+0.833+اندراج!$A$2)*((ATAN(1)*4)/180))-SIN($GE$6*((ATAN(1)*4)/180))*SIN('C'!$F239*((ATAN(1)*4)/180)))/COS($GE$6*((ATAN(1)*4)/180))/COS('C'!$F239*((ATAN(1)*4)/180))</f>
        <v>-0.19506653080647399</v>
      </c>
      <c r="FA150" s="89">
        <f t="shared" si="66"/>
        <v>115.90798056325266</v>
      </c>
      <c r="FB150" s="89">
        <f>(COS((90+12)*((ATAN(1)*4)/180))-SIN($GE$6*((ATAN(1)*4)/180))*SIN('C'!$F239*((ATAN(1)*4)/180)))/COS($GE$6*((ATAN(1)*4)/180))/COS('C'!$F239*((ATAN(1)*4)/180))</f>
        <v>-0.4369270809288649</v>
      </c>
      <c r="FC150" s="89">
        <f t="shared" si="67"/>
        <v>120.03964149458238</v>
      </c>
      <c r="FD150" s="89">
        <f>(COS((90+15)*((ATAN(1)*4)/180))-SIN($GE$6*((ATAN(1)*4)/180))*SIN('C'!$F239*((ATAN(1)*4)/180)))/COS($GE$6*((ATAN(1)*4)/180))/COS('C'!$F239*((ATAN(1)*4)/180))</f>
        <v>-0.50059906126017539</v>
      </c>
      <c r="FE150" s="89">
        <f t="shared" si="68"/>
        <v>124.29013174528329</v>
      </c>
      <c r="FF150" s="89">
        <f>(COS((90+18)*((ATAN(1)*4)/180))-SIN($GE$6*((ATAN(1)*4)/180))*SIN('C'!$F239*((ATAN(1)*4)/180)))/COS($GE$6*((ATAN(1)*4)/180))/COS('C'!$F239*((ATAN(1)*4)/180))</f>
        <v>-0.56338375874941027</v>
      </c>
      <c r="FG150" s="89">
        <f>('C'!E239+$GF$6/15+$EQ$4)</f>
        <v>12.269777777777779</v>
      </c>
      <c r="FH150" s="89">
        <f t="shared" si="69"/>
        <v>0.17571395881134533</v>
      </c>
      <c r="FI150" s="89"/>
      <c r="FJ150" s="89"/>
      <c r="FK150" s="89">
        <f>EQ150-'برائے طلباء'!BK17</f>
        <v>0.62649650529811762</v>
      </c>
      <c r="FL150" s="89">
        <v>8</v>
      </c>
      <c r="FM150" s="89">
        <f t="shared" si="70"/>
        <v>0.80895375925342272</v>
      </c>
      <c r="FN150" s="89">
        <f t="shared" si="71"/>
        <v>74.784447221859494</v>
      </c>
      <c r="FO150" s="89">
        <f>(COS((90-(ATAN(1/(1/TAN((90-ABS($GE$6-'C'!$F208))*(ATAN(1)*4/180))+2))*(180/(ATAN(1)*4))))*((ATAN(1)*4)/180))-SIN($GE$6*((ATAN(1)*4)/180))*SIN('C'!$F208*((ATAN(1)*4)/180)))/COS($GE$6*((ATAN(1)*4)/180))/COS('C'!$F208*((ATAN(1)*4)/180))</f>
        <v>0.26245111999036841</v>
      </c>
      <c r="FP150" s="89">
        <f t="shared" si="72"/>
        <v>56.437035943005675</v>
      </c>
      <c r="FQ150" s="89">
        <f>(COS((90-(ATAN(1/(1/TAN((90-ABS($GE$6-'C'!$F208))*(ATAN(1)*4/180))+1))*(180/(ATAN(1)*4))))*((ATAN(1)*4)/180))-SIN($GE$6*((ATAN(1)*4)/180))*SIN('C'!$F208*((ATAN(1)*4)/180)))/COS($GE$6*((ATAN(1)*4)/180))/COS('C'!$F208*((ATAN(1)*4)/180))</f>
        <v>0.552853034088994</v>
      </c>
      <c r="FR150" s="89">
        <f t="shared" si="73"/>
        <v>0.5139907407407408</v>
      </c>
      <c r="FS150" s="89">
        <f t="shared" si="74"/>
        <v>103.91688078807817</v>
      </c>
      <c r="FT150" s="89">
        <f>(COS((90-1.4)*((ATAN(1)*4)/180))-SIN($GE$6*((ATAN(1)*4)/180))*SIN('C'!$F208*((ATAN(1)*4)/180)))/COS($GE$6*((ATAN(1)*4)/180))/COS('C'!$F208*((ATAN(1)*4)/180))</f>
        <v>-0.24051402971268798</v>
      </c>
      <c r="FU150" s="89">
        <f t="shared" si="75"/>
        <v>106.93668666456551</v>
      </c>
      <c r="FV150" s="89">
        <f>(COS((90+0.833+اندراج!$A$2)*((ATAN(1)*4)/180))-SIN($GE$6*((ATAN(1)*4)/180))*SIN('C'!$F208*((ATAN(1)*4)/180)))/COS($GE$6*((ATAN(1)*4)/180))/COS('C'!$F208*((ATAN(1)*4)/180))</f>
        <v>-0.29131478465692423</v>
      </c>
      <c r="FW150" s="89">
        <f t="shared" si="76"/>
        <v>0.15545819762285407</v>
      </c>
      <c r="FX150" s="89">
        <f t="shared" si="77"/>
        <v>122.91486634415286</v>
      </c>
      <c r="FY150" s="89">
        <f>(COS((90+12)*((ATAN(1)*4)/180))-SIN($GE$6*((ATAN(1)*4)/180))*SIN('C'!$F208*((ATAN(1)*4)/180)))/COS($GE$6*((ATAN(1)*4)/180))/COS('C'!$F208*((ATAN(1)*4)/180))</f>
        <v>-0.54339228502038728</v>
      </c>
      <c r="FZ150" s="89">
        <f t="shared" si="78"/>
        <v>127.57171552243921</v>
      </c>
      <c r="GA150" s="89">
        <f>(COS((90+15)*((ATAN(1)*4)/180))-SIN($GE$6*((ATAN(1)*4)/180))*SIN('C'!$F208*((ATAN(1)*4)/180)))/COS($GE$6*((ATAN(1)*4)/180))/COS('C'!$F208*((ATAN(1)*4)/180))</f>
        <v>-0.60975397003675813</v>
      </c>
      <c r="GB150" s="89">
        <f t="shared" si="79"/>
        <v>132.46897570907797</v>
      </c>
      <c r="GC150" s="89">
        <f>(COS((90+18)*((ATAN(1)*4)/180))-SIN($GE$6*((ATAN(1)*4)/180))*SIN('C'!$F208*((ATAN(1)*4)/180)))/COS($GE$6*((ATAN(1)*4)/180))/COS('C'!$F208*((ATAN(1)*4)/180))</f>
        <v>-0.67519089059347415</v>
      </c>
      <c r="GD150" s="89">
        <f>'C'!$E208+$GF$6/15+$EQ$4</f>
        <v>12.285777777777778</v>
      </c>
      <c r="GE150" s="89"/>
      <c r="GF150" s="89"/>
      <c r="GG150" s="89">
        <f>FM150-'برائے طلباء'!BX17</f>
        <v>0.66501572881567639</v>
      </c>
      <c r="GH150" s="89"/>
      <c r="GI150" s="89">
        <v>13</v>
      </c>
    </row>
    <row r="151" spans="1:191" ht="28.5" customHeight="1" x14ac:dyDescent="0.2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89"/>
      <c r="AL151" s="89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/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89"/>
      <c r="DU151" s="89"/>
      <c r="DV151" s="89"/>
      <c r="DW151" s="89"/>
      <c r="DX151" s="89"/>
      <c r="DY151" s="89"/>
      <c r="DZ151" s="89"/>
      <c r="EA151" s="89"/>
      <c r="EB151" s="89"/>
      <c r="EC151" s="89"/>
      <c r="ED151" s="89"/>
      <c r="EE151" s="89"/>
      <c r="EF151" s="89"/>
      <c r="EG151" s="89"/>
      <c r="EH151" s="89"/>
      <c r="EI151" s="89"/>
      <c r="EJ151" s="89"/>
      <c r="EK151" s="89"/>
      <c r="EL151" s="89"/>
      <c r="EM151" s="89"/>
      <c r="EN151" s="89"/>
      <c r="EO151" s="89">
        <v>7</v>
      </c>
      <c r="EP151" s="89"/>
      <c r="EQ151" s="89">
        <f t="shared" si="60"/>
        <v>0.7917235409349116</v>
      </c>
      <c r="ER151" s="89">
        <f t="shared" si="61"/>
        <v>71.741569351301351</v>
      </c>
      <c r="ES151" s="89">
        <f>(COS((90-(ATAN(1/(1/TAN((90-ABS($GE$6-'C'!$F240))*(ATAN(1)*4/180))+2))*(180/(ATAN(1)*4))))*((ATAN(1)*4)/180))-SIN($GE$6*((ATAN(1)*4)/180))*SIN('C'!$F240*((ATAN(1)*4)/180)))/COS($GE$6*((ATAN(1)*4)/180))/COS('C'!$F240*((ATAN(1)*4)/180))</f>
        <v>0.31330354427073093</v>
      </c>
      <c r="ET151" s="89">
        <f t="shared" si="62"/>
        <v>55.607288816489685</v>
      </c>
      <c r="EU151" s="89">
        <f>(COS((90-(ATAN(1/(1/TAN((90-ABS($GE$6-'C'!$F240))*(ATAN(1)*4/180))+1))*(180/(ATAN(1)*4))))*((ATAN(1)*4)/180))-SIN($GE$6*((ATAN(1)*4)/180))*SIN('C'!$F240*((ATAN(1)*4)/180)))/COS($GE$6*((ATAN(1)*4)/180))/COS('C'!$F240*((ATAN(1)*4)/180))</f>
        <v>0.56486203299192261</v>
      </c>
      <c r="EV151" s="89">
        <f t="shared" si="63"/>
        <v>0.51319907407407417</v>
      </c>
      <c r="EW151" s="89">
        <f t="shared" si="64"/>
        <v>98.190022303794635</v>
      </c>
      <c r="EX151" s="89">
        <f>(COS((90-1.4)*((ATAN(1)*4)/180))-SIN($GE$6*((ATAN(1)*4)/180))*SIN('C'!$F240*((ATAN(1)*4)/180)))/COS($GE$6*((ATAN(1)*4)/180))/COS('C'!$F240*((ATAN(1)*4)/180))</f>
        <v>-0.14245656829762421</v>
      </c>
      <c r="EY151" s="89">
        <f t="shared" si="65"/>
        <v>101.01880806990148</v>
      </c>
      <c r="EZ151" s="89">
        <f>(COS((90+0.833+اندراج!$A$2)*((ATAN(1)*4)/180))-SIN($GE$6*((ATAN(1)*4)/180))*SIN('C'!$F240*((ATAN(1)*4)/180)))/COS($GE$6*((ATAN(1)*4)/180))/COS('C'!$F240*((ATAN(1)*4)/180))</f>
        <v>-0.19113121672482777</v>
      </c>
      <c r="FA151" s="89">
        <f t="shared" si="66"/>
        <v>115.6364131584576</v>
      </c>
      <c r="FB151" s="89">
        <f>(COS((90+12)*((ATAN(1)*4)/180))-SIN($GE$6*((ATAN(1)*4)/180))*SIN('C'!$F240*((ATAN(1)*4)/180)))/COS($GE$6*((ATAN(1)*4)/180))/COS('C'!$F240*((ATAN(1)*4)/180))</f>
        <v>-0.43265880268429491</v>
      </c>
      <c r="FC151" s="89">
        <f t="shared" si="67"/>
        <v>119.75175700316242</v>
      </c>
      <c r="FD151" s="89">
        <f>(COS((90+15)*((ATAN(1)*4)/180))-SIN($GE$6*((ATAN(1)*4)/180))*SIN('C'!$F240*((ATAN(1)*4)/180)))/COS($GE$6*((ATAN(1)*4)/180))/COS('C'!$F240*((ATAN(1)*4)/180))</f>
        <v>-0.49624312718408597</v>
      </c>
      <c r="FE151" s="89">
        <f t="shared" si="68"/>
        <v>123.98261940451447</v>
      </c>
      <c r="FF151" s="89">
        <f>(COS((90+18)*((ATAN(1)*4)/180))-SIN($GE$6*((ATAN(1)*4)/180))*SIN('C'!$F240*((ATAN(1)*4)/180)))/COS($GE$6*((ATAN(1)*4)/180))/COS('C'!$F240*((ATAN(1)*4)/180))</f>
        <v>-0.55894139034480661</v>
      </c>
      <c r="FG151" s="89">
        <f>('C'!E240+$GF$6/15+$EQ$4)</f>
        <v>12.266777777777779</v>
      </c>
      <c r="FH151" s="89">
        <f t="shared" si="69"/>
        <v>0.1763886379541785</v>
      </c>
      <c r="FI151" s="89"/>
      <c r="FJ151" s="89"/>
      <c r="FK151" s="89">
        <f>EQ151-'برائے طلباء'!BK18</f>
        <v>0.62500396520671098</v>
      </c>
      <c r="FL151" s="89">
        <v>8</v>
      </c>
      <c r="FM151" s="89">
        <f t="shared" si="70"/>
        <v>0.80868733514614932</v>
      </c>
      <c r="FN151" s="89">
        <f t="shared" si="71"/>
        <v>74.726820129152756</v>
      </c>
      <c r="FO151" s="89">
        <f>(COS((90-(ATAN(1/(1/TAN((90-ABS($GE$6-'C'!$F209))*(ATAN(1)*4/180))+2))*(180/(ATAN(1)*4))))*((ATAN(1)*4)/180))-SIN($GE$6*((ATAN(1)*4)/180))*SIN('C'!$F209*((ATAN(1)*4)/180)))/COS($GE$6*((ATAN(1)*4)/180))/COS('C'!$F209*((ATAN(1)*4)/180))</f>
        <v>0.26342151216958337</v>
      </c>
      <c r="FP151" s="89">
        <f t="shared" si="72"/>
        <v>56.430026564241302</v>
      </c>
      <c r="FQ151" s="89">
        <f>(COS((90-(ATAN(1/(1/TAN((90-ABS($GE$6-'C'!$F209))*(ATAN(1)*4/180))+1))*(180/(ATAN(1)*4))))*((ATAN(1)*4)/180))-SIN($GE$6*((ATAN(1)*4)/180))*SIN('C'!$F209*((ATAN(1)*4)/180)))/COS($GE$6*((ATAN(1)*4)/180))/COS('C'!$F209*((ATAN(1)*4)/180))</f>
        <v>0.55295497055923482</v>
      </c>
      <c r="FR151" s="89">
        <f t="shared" si="73"/>
        <v>0.51407407407407402</v>
      </c>
      <c r="FS151" s="89">
        <f t="shared" si="74"/>
        <v>103.79591642100257</v>
      </c>
      <c r="FT151" s="89">
        <f>(COS((90-1.4)*((ATAN(1)*4)/180))-SIN($GE$6*((ATAN(1)*4)/180))*SIN('C'!$F209*((ATAN(1)*4)/180)))/COS($GE$6*((ATAN(1)*4)/180))/COS('C'!$F209*((ATAN(1)*4)/180))</f>
        <v>-0.238464242388712</v>
      </c>
      <c r="FU151" s="89">
        <f t="shared" si="75"/>
        <v>106.81077398594711</v>
      </c>
      <c r="FV151" s="89">
        <f>(COS((90+0.833+اندراج!$A$2)*((ATAN(1)*4)/180))-SIN($GE$6*((ATAN(1)*4)/180))*SIN('C'!$F209*((ATAN(1)*4)/180)))/COS($GE$6*((ATAN(1)*4)/180))/COS('C'!$F209*((ATAN(1)*4)/180))</f>
        <v>-0.28921180765481025</v>
      </c>
      <c r="FW151" s="89">
        <f t="shared" si="76"/>
        <v>0.15603019025810164</v>
      </c>
      <c r="FX151" s="89">
        <f t="shared" si="77"/>
        <v>122.7534679784558</v>
      </c>
      <c r="FY151" s="89">
        <f>(COS((90+12)*((ATAN(1)*4)/180))-SIN($GE$6*((ATAN(1)*4)/180))*SIN('C'!$F209*((ATAN(1)*4)/180)))/COS($GE$6*((ATAN(1)*4)/180))/COS('C'!$F209*((ATAN(1)*4)/180))</f>
        <v>-0.54102537648566362</v>
      </c>
      <c r="FZ151" s="89">
        <f t="shared" si="78"/>
        <v>127.39579817375005</v>
      </c>
      <c r="GA151" s="89">
        <f>(COS((90+15)*((ATAN(1)*4)/180))-SIN($GE$6*((ATAN(1)*4)/180))*SIN('C'!$F209*((ATAN(1)*4)/180)))/COS($GE$6*((ATAN(1)*4)/180))/COS('C'!$F209*((ATAN(1)*4)/180))</f>
        <v>-0.60731757913566831</v>
      </c>
      <c r="GB151" s="89">
        <f t="shared" si="79"/>
        <v>132.27471047810116</v>
      </c>
      <c r="GC151" s="89">
        <f>(COS((90+18)*((ATAN(1)*4)/180))-SIN($GE$6*((ATAN(1)*4)/180))*SIN('C'!$F209*((ATAN(1)*4)/180)))/COS($GE$6*((ATAN(1)*4)/180))/COS('C'!$F209*((ATAN(1)*4)/180))</f>
        <v>-0.67268598557784853</v>
      </c>
      <c r="GD151" s="89">
        <f>'C'!$E209+$GF$6/15+$EQ$4</f>
        <v>12.287777777777777</v>
      </c>
      <c r="GE151" s="89"/>
      <c r="GF151" s="89"/>
      <c r="GG151" s="89">
        <f>FM151-'برائے طلباء'!BX18</f>
        <v>0.6641263457334674</v>
      </c>
      <c r="GH151" s="89"/>
      <c r="GI151" s="89">
        <v>14</v>
      </c>
    </row>
    <row r="152" spans="1:191" ht="28.5" customHeight="1" x14ac:dyDescent="0.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  <c r="CK152" s="89"/>
      <c r="CL152" s="89"/>
      <c r="CM152" s="89"/>
      <c r="CN152" s="89"/>
      <c r="CO152" s="89"/>
      <c r="CP152" s="89"/>
      <c r="CQ152" s="89"/>
      <c r="CR152" s="89"/>
      <c r="CS152" s="89"/>
      <c r="CT152" s="89"/>
      <c r="CU152" s="89"/>
      <c r="CV152" s="89"/>
      <c r="CW152" s="89"/>
      <c r="CX152" s="89"/>
      <c r="CY152" s="89"/>
      <c r="CZ152" s="89"/>
      <c r="DA152" s="89"/>
      <c r="DB152" s="89"/>
      <c r="DC152" s="89"/>
      <c r="DD152" s="89"/>
      <c r="DE152" s="89"/>
      <c r="DF152" s="89"/>
      <c r="DG152" s="89"/>
      <c r="DH152" s="89"/>
      <c r="DI152" s="89"/>
      <c r="DJ152" s="89"/>
      <c r="DK152" s="89"/>
      <c r="DL152" s="89"/>
      <c r="DM152" s="89"/>
      <c r="DN152" s="89"/>
      <c r="DO152" s="89"/>
      <c r="DP152" s="89"/>
      <c r="DQ152" s="89"/>
      <c r="DR152" s="89"/>
      <c r="DS152" s="89"/>
      <c r="DT152" s="89"/>
      <c r="DU152" s="89"/>
      <c r="DV152" s="89"/>
      <c r="DW152" s="89"/>
      <c r="DX152" s="89"/>
      <c r="DY152" s="89"/>
      <c r="DZ152" s="89"/>
      <c r="EA152" s="89"/>
      <c r="EB152" s="89"/>
      <c r="EC152" s="89"/>
      <c r="ED152" s="89"/>
      <c r="EE152" s="89"/>
      <c r="EF152" s="89"/>
      <c r="EG152" s="89"/>
      <c r="EH152" s="89"/>
      <c r="EI152" s="89"/>
      <c r="EJ152" s="89"/>
      <c r="EK152" s="89"/>
      <c r="EL152" s="89"/>
      <c r="EM152" s="89"/>
      <c r="EN152" s="89"/>
      <c r="EO152" s="89">
        <v>7</v>
      </c>
      <c r="EP152" s="89"/>
      <c r="EQ152" s="89">
        <f t="shared" si="60"/>
        <v>0.790914669129828</v>
      </c>
      <c r="ER152" s="89">
        <f t="shared" si="61"/>
        <v>71.608484329676898</v>
      </c>
      <c r="ES152" s="89">
        <f>(COS((90-(ATAN(1/(1/TAN((90-ABS($GE$6-'C'!$F241))*(ATAN(1)*4/180))+2))*(180/(ATAN(1)*4))))*((ATAN(1)*4)/180))-SIN($GE$6*((ATAN(1)*4)/180))*SIN('C'!$F241*((ATAN(1)*4)/180)))/COS($GE$6*((ATAN(1)*4)/180))/COS('C'!$F241*((ATAN(1)*4)/180))</f>
        <v>0.31550852441323118</v>
      </c>
      <c r="ET152" s="89">
        <f t="shared" si="62"/>
        <v>55.553549372353302</v>
      </c>
      <c r="EU152" s="89">
        <f>(COS((90-(ATAN(1/(1/TAN((90-ABS($GE$6-'C'!$F241))*(ATAN(1)*4/180))+1))*(180/(ATAN(1)*4))))*((ATAN(1)*4)/180))-SIN($GE$6*((ATAN(1)*4)/180))*SIN('C'!$F241*((ATAN(1)*4)/180)))/COS($GE$6*((ATAN(1)*4)/180))/COS('C'!$F241*((ATAN(1)*4)/180))</f>
        <v>0.56563575072462091</v>
      </c>
      <c r="EV152" s="89">
        <f t="shared" si="63"/>
        <v>0.51303240740740741</v>
      </c>
      <c r="EW152" s="89">
        <f t="shared" si="64"/>
        <v>97.96455500486995</v>
      </c>
      <c r="EX152" s="89">
        <f>(COS((90-1.4)*((ATAN(1)*4)/180))-SIN($GE$6*((ATAN(1)*4)/180))*SIN('C'!$F241*((ATAN(1)*4)/180)))/COS($GE$6*((ATAN(1)*4)/180))/COS('C'!$F241*((ATAN(1)*4)/180))</f>
        <v>-0.13856046298243793</v>
      </c>
      <c r="EY152" s="89">
        <f t="shared" si="65"/>
        <v>100.78761422007143</v>
      </c>
      <c r="EZ152" s="89">
        <f>(COS((90+0.833+اندراج!$A$2)*((ATAN(1)*4)/180))-SIN($GE$6*((ATAN(1)*4)/180))*SIN('C'!$F241*((ATAN(1)*4)/180)))/COS($GE$6*((ATAN(1)*4)/180))/COS('C'!$F241*((ATAN(1)*4)/180))</f>
        <v>-0.18716896658075063</v>
      </c>
      <c r="FA152" s="89">
        <f t="shared" si="66"/>
        <v>115.36405516638484</v>
      </c>
      <c r="FB152" s="89">
        <f>(COS((90+12)*((ATAN(1)*4)/180))-SIN($GE$6*((ATAN(1)*4)/180))*SIN('C'!$F241*((ATAN(1)*4)/180)))/COS($GE$6*((ATAN(1)*4)/180))/COS('C'!$F241*((ATAN(1)*4)/180))</f>
        <v>-0.42836833649013983</v>
      </c>
      <c r="FC152" s="89">
        <f t="shared" si="67"/>
        <v>119.46331908589663</v>
      </c>
      <c r="FD152" s="89">
        <f>(COS((90+15)*((ATAN(1)*4)/180))-SIN($GE$6*((ATAN(1)*4)/180))*SIN('C'!$F241*((ATAN(1)*4)/180)))/COS($GE$6*((ATAN(1)*4)/180))/COS('C'!$F241*((ATAN(1)*4)/180))</f>
        <v>-0.4918662551421214</v>
      </c>
      <c r="FE152" s="89">
        <f t="shared" si="68"/>
        <v>123.6748588849145</v>
      </c>
      <c r="FF152" s="89">
        <f>(COS((90+18)*((ATAN(1)*4)/180))-SIN($GE$6*((ATAN(1)*4)/180))*SIN('C'!$F241*((ATAN(1)*4)/180)))/COS($GE$6*((ATAN(1)*4)/180))/COS('C'!$F241*((ATAN(1)*4)/180))</f>
        <v>-0.55447931653924387</v>
      </c>
      <c r="FG152" s="89">
        <f>('C'!E241+$GF$6/15+$EQ$4)</f>
        <v>12.262777777777778</v>
      </c>
      <c r="FH152" s="89">
        <f t="shared" si="69"/>
        <v>0.17702318772436124</v>
      </c>
      <c r="FI152" s="89"/>
      <c r="FJ152" s="89"/>
      <c r="FK152" s="89">
        <f>EQ152-'برائے طلباء'!BK19</f>
        <v>0.62350686973607194</v>
      </c>
      <c r="FL152" s="89">
        <v>8</v>
      </c>
      <c r="FM152" s="89">
        <f t="shared" si="70"/>
        <v>0.80836408202798804</v>
      </c>
      <c r="FN152" s="89">
        <f t="shared" si="71"/>
        <v>74.6663741780403</v>
      </c>
      <c r="FO152" s="89">
        <f>(COS((90-(ATAN(1/(1/TAN((90-ABS($GE$6-'C'!$F210))*(ATAN(1)*4/180))+2))*(180/(ATAN(1)*4))))*((ATAN(1)*4)/180))-SIN($GE$6*((ATAN(1)*4)/180))*SIN('C'!$F210*((ATAN(1)*4)/180)))/COS($GE$6*((ATAN(1)*4)/180))/COS('C'!$F210*((ATAN(1)*4)/180))</f>
        <v>0.26443908520833603</v>
      </c>
      <c r="FP152" s="89">
        <f t="shared" si="72"/>
        <v>56.422235775746927</v>
      </c>
      <c r="FQ152" s="89">
        <f>(COS((90-(ATAN(1/(1/TAN((90-ABS($GE$6-'C'!$F210))*(ATAN(1)*4/180))+1))*(180/(ATAN(1)*4))))*((ATAN(1)*4)/180))-SIN($GE$6*((ATAN(1)*4)/180))*SIN('C'!$F210*((ATAN(1)*4)/180)))/COS($GE$6*((ATAN(1)*4)/180))/COS('C'!$F210*((ATAN(1)*4)/180))</f>
        <v>0.55306826125701003</v>
      </c>
      <c r="FR152" s="89">
        <f t="shared" si="73"/>
        <v>0.51411574074074073</v>
      </c>
      <c r="FS152" s="89">
        <f t="shared" si="74"/>
        <v>103.66966734559296</v>
      </c>
      <c r="FT152" s="89">
        <f>(COS((90-1.4)*((ATAN(1)*4)/180))-SIN($GE$6*((ATAN(1)*4)/180))*SIN('C'!$F210*((ATAN(1)*4)/180)))/COS($GE$6*((ATAN(1)*4)/180))/COS('C'!$F210*((ATAN(1)*4)/180))</f>
        <v>-0.23632377023945456</v>
      </c>
      <c r="FU152" s="89">
        <f t="shared" si="75"/>
        <v>106.67940286340905</v>
      </c>
      <c r="FV152" s="89">
        <f>(COS((90+0.833+اندراج!$A$2)*((ATAN(1)*4)/180))-SIN($GE$6*((ATAN(1)*4)/180))*SIN('C'!$F210*((ATAN(1)*4)/180)))/COS($GE$6*((ATAN(1)*4)/180))/COS('C'!$F210*((ATAN(1)*4)/180))</f>
        <v>-0.28701617573976207</v>
      </c>
      <c r="FW152" s="89">
        <f t="shared" si="76"/>
        <v>0.15658035749697283</v>
      </c>
      <c r="FX152" s="89">
        <f t="shared" si="77"/>
        <v>122.58539604780191</v>
      </c>
      <c r="FY152" s="89">
        <f>(COS((90+12)*((ATAN(1)*4)/180))-SIN($GE$6*((ATAN(1)*4)/180))*SIN('C'!$F210*((ATAN(1)*4)/180)))/COS($GE$6*((ATAN(1)*4)/180))/COS('C'!$F210*((ATAN(1)*4)/180))</f>
        <v>-0.53855603730196477</v>
      </c>
      <c r="FZ152" s="89">
        <f t="shared" si="78"/>
        <v>127.21273796775647</v>
      </c>
      <c r="GA152" s="89">
        <f>(COS((90+15)*((ATAN(1)*4)/180))-SIN($GE$6*((ATAN(1)*4)/180))*SIN('C'!$F210*((ATAN(1)*4)/180)))/COS($GE$6*((ATAN(1)*4)/180))/COS('C'!$F210*((ATAN(1)*4)/180))</f>
        <v>-0.60477618403455258</v>
      </c>
      <c r="GB152" s="89">
        <f t="shared" si="79"/>
        <v>132.07274080578358</v>
      </c>
      <c r="GC152" s="89">
        <f>(COS((90+18)*((ATAN(1)*4)/180))-SIN($GE$6*((ATAN(1)*4)/180))*SIN('C'!$F210*((ATAN(1)*4)/180)))/COS($GE$6*((ATAN(1)*4)/180))/COS('C'!$F210*((ATAN(1)*4)/180))</f>
        <v>-0.67007353867413777</v>
      </c>
      <c r="GD152" s="89">
        <f>'C'!$E210+$GF$6/15+$EQ$4</f>
        <v>12.288777777777778</v>
      </c>
      <c r="GE152" s="89"/>
      <c r="GF152" s="89"/>
      <c r="GG152" s="89">
        <f>FM152-'برائے طلباء'!BX19</f>
        <v>0.66320039908109052</v>
      </c>
      <c r="GH152" s="89"/>
      <c r="GI152" s="89">
        <v>15</v>
      </c>
    </row>
    <row r="153" spans="1:191" ht="28.5" customHeight="1" x14ac:dyDescent="0.2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  <c r="CK153" s="89"/>
      <c r="CL153" s="89"/>
      <c r="CM153" s="89"/>
      <c r="CN153" s="89"/>
      <c r="CO153" s="89"/>
      <c r="CP153" s="89"/>
      <c r="CQ153" s="89"/>
      <c r="CR153" s="89"/>
      <c r="CS153" s="89"/>
      <c r="CT153" s="89"/>
      <c r="CU153" s="89"/>
      <c r="CV153" s="89"/>
      <c r="CW153" s="89"/>
      <c r="CX153" s="89"/>
      <c r="CY153" s="89"/>
      <c r="CZ153" s="89"/>
      <c r="DA153" s="89"/>
      <c r="DB153" s="89"/>
      <c r="DC153" s="89"/>
      <c r="DD153" s="89"/>
      <c r="DE153" s="89"/>
      <c r="DF153" s="89"/>
      <c r="DG153" s="89"/>
      <c r="DH153" s="89"/>
      <c r="DI153" s="89"/>
      <c r="DJ153" s="89"/>
      <c r="DK153" s="89"/>
      <c r="DL153" s="89"/>
      <c r="DM153" s="89"/>
      <c r="DN153" s="89"/>
      <c r="DO153" s="89"/>
      <c r="DP153" s="89"/>
      <c r="DQ153" s="89"/>
      <c r="DR153" s="89"/>
      <c r="DS153" s="89"/>
      <c r="DT153" s="89"/>
      <c r="DU153" s="89"/>
      <c r="DV153" s="89"/>
      <c r="DW153" s="89"/>
      <c r="DX153" s="89"/>
      <c r="DY153" s="89"/>
      <c r="DZ153" s="89"/>
      <c r="EA153" s="89"/>
      <c r="EB153" s="89"/>
      <c r="EC153" s="89"/>
      <c r="ED153" s="89"/>
      <c r="EE153" s="89"/>
      <c r="EF153" s="89"/>
      <c r="EG153" s="89"/>
      <c r="EH153" s="89"/>
      <c r="EI153" s="89"/>
      <c r="EJ153" s="89"/>
      <c r="EK153" s="89"/>
      <c r="EL153" s="89"/>
      <c r="EM153" s="89"/>
      <c r="EN153" s="89"/>
      <c r="EO153" s="89">
        <v>7</v>
      </c>
      <c r="EP153" s="89"/>
      <c r="EQ153" s="89">
        <f t="shared" si="60"/>
        <v>0.79013949660076399</v>
      </c>
      <c r="ER153" s="89">
        <f t="shared" si="61"/>
        <v>71.472638850835907</v>
      </c>
      <c r="ES153" s="89">
        <f>(COS((90-(ATAN(1/(1/TAN((90-ABS($GE$6-'C'!$F242))*(ATAN(1)*4/180))+2))*(180/(ATAN(1)*4))))*((ATAN(1)*4)/180))-SIN($GE$6*((ATAN(1)*4)/180))*SIN('C'!$F242*((ATAN(1)*4)/180)))/COS($GE$6*((ATAN(1)*4)/180))/COS('C'!$F242*((ATAN(1)*4)/180))</f>
        <v>0.31775748471553339</v>
      </c>
      <c r="ET153" s="89">
        <f t="shared" si="62"/>
        <v>55.49747596407218</v>
      </c>
      <c r="EU153" s="89">
        <f>(COS((90-(ATAN(1/(1/TAN((90-ABS($GE$6-'C'!$F242))*(ATAN(1)*4/180))+1))*(180/(ATAN(1)*4))))*((ATAN(1)*4)/180))-SIN($GE$6*((ATAN(1)*4)/180))*SIN('C'!$F242*((ATAN(1)*4)/180)))/COS($GE$6*((ATAN(1)*4)/180))/COS('C'!$F242*((ATAN(1)*4)/180))</f>
        <v>0.56644254138977945</v>
      </c>
      <c r="EV153" s="89">
        <f t="shared" si="63"/>
        <v>0.51290740740740748</v>
      </c>
      <c r="EW153" s="89">
        <f t="shared" si="64"/>
        <v>97.736156193225113</v>
      </c>
      <c r="EX153" s="89">
        <f>(COS((90-1.4)*((ATAN(1)*4)/180))-SIN($GE$6*((ATAN(1)*4)/180))*SIN('C'!$F242*((ATAN(1)*4)/180)))/COS($GE$6*((ATAN(1)*4)/180))/COS('C'!$F242*((ATAN(1)*4)/180))</f>
        <v>-0.13461151331246457</v>
      </c>
      <c r="EY153" s="89">
        <f t="shared" si="65"/>
        <v>100.55355210960836</v>
      </c>
      <c r="EZ153" s="89">
        <f>(COS((90+0.833+اندراج!$A$2)*((ATAN(1)*4)/180))-SIN($GE$6*((ATAN(1)*4)/180))*SIN('C'!$F242*((ATAN(1)*4)/180)))/COS($GE$6*((ATAN(1)*4)/180))/COS('C'!$F242*((ATAN(1)*4)/180))</f>
        <v>-0.18315445541407596</v>
      </c>
      <c r="FA153" s="89">
        <f t="shared" si="66"/>
        <v>115.08918635390147</v>
      </c>
      <c r="FB153" s="89">
        <f>(COS((90+12)*((ATAN(1)*4)/180))-SIN($GE$6*((ATAN(1)*4)/180))*SIN('C'!$F242*((ATAN(1)*4)/180)))/COS($GE$6*((ATAN(1)*4)/180))/COS('C'!$F242*((ATAN(1)*4)/180))</f>
        <v>-0.42402850381541457</v>
      </c>
      <c r="FC153" s="89">
        <f t="shared" si="67"/>
        <v>119.17250972426797</v>
      </c>
      <c r="FD153" s="89">
        <f>(COS((90+15)*((ATAN(1)*4)/180))-SIN($GE$6*((ATAN(1)*4)/180))*SIN('C'!$F242*((ATAN(1)*4)/180)))/COS($GE$6*((ATAN(1)*4)/180))/COS('C'!$F242*((ATAN(1)*4)/180))</f>
        <v>-0.48744077863399116</v>
      </c>
      <c r="FE153" s="89">
        <f t="shared" si="68"/>
        <v>123.36491299775911</v>
      </c>
      <c r="FF153" s="89">
        <f>(COS((90+18)*((ATAN(1)*4)/180))-SIN($GE$6*((ATAN(1)*4)/180))*SIN('C'!$F242*((ATAN(1)*4)/180)))/COS($GE$6*((ATAN(1)*4)/180))/COS('C'!$F242*((ATAN(1)*4)/180))</f>
        <v>-0.54996938966308395</v>
      </c>
      <c r="FG153" s="89">
        <f>('C'!E242+$GF$6/15+$EQ$4)</f>
        <v>12.259777777777778</v>
      </c>
      <c r="FH153" s="89">
        <f t="shared" si="69"/>
        <v>0.17770599150666308</v>
      </c>
      <c r="FI153" s="89"/>
      <c r="FJ153" s="89"/>
      <c r="FK153" s="89">
        <f>EQ153-'برائے طلباء'!BK20</f>
        <v>0.62199573640935413</v>
      </c>
      <c r="FL153" s="89">
        <v>8</v>
      </c>
      <c r="FM153" s="89">
        <f t="shared" si="70"/>
        <v>0.80807206158223066</v>
      </c>
      <c r="FN153" s="89">
        <f t="shared" si="71"/>
        <v>74.603857509072455</v>
      </c>
      <c r="FO153" s="89">
        <f>(COS((90-(ATAN(1/(1/TAN((90-ABS($GE$6-'C'!$F211))*(ATAN(1)*4/180))+2))*(180/(ATAN(1)*4))))*((ATAN(1)*4)/180))-SIN($GE$6*((ATAN(1)*4)/180))*SIN('C'!$F211*((ATAN(1)*4)/180)))/COS($GE$6*((ATAN(1)*4)/180))/COS('C'!$F211*((ATAN(1)*4)/180))</f>
        <v>0.26549120797198333</v>
      </c>
      <c r="FP153" s="89">
        <f t="shared" si="72"/>
        <v>56.413712080051297</v>
      </c>
      <c r="FQ153" s="89">
        <f>(COS((90-(ATAN(1/(1/TAN((90-ABS($GE$6-'C'!$F211))*(ATAN(1)*4/180))+1))*(180/(ATAN(1)*4))))*((ATAN(1)*4)/180))-SIN($GE$6*((ATAN(1)*4)/180))*SIN('C'!$F211*((ATAN(1)*4)/180)))/COS($GE$6*((ATAN(1)*4)/180))/COS('C'!$F211*((ATAN(1)*4)/180))</f>
        <v>0.5531921978998664</v>
      </c>
      <c r="FR153" s="89">
        <f t="shared" si="73"/>
        <v>0.51419907407407406</v>
      </c>
      <c r="FS153" s="89">
        <f t="shared" si="74"/>
        <v>103.53976503086304</v>
      </c>
      <c r="FT153" s="89">
        <f>(COS((90-1.4)*((ATAN(1)*4)/180))-SIN($GE$6*((ATAN(1)*4)/180))*SIN('C'!$F211*((ATAN(1)*4)/180)))/COS($GE$6*((ATAN(1)*4)/180))/COS('C'!$F211*((ATAN(1)*4)/180))</f>
        <v>-0.23412016217070378</v>
      </c>
      <c r="FU153" s="89">
        <f t="shared" si="75"/>
        <v>106.54427550293643</v>
      </c>
      <c r="FV153" s="89">
        <f>(COS((90+0.833+اندراج!$A$2)*((ATAN(1)*4)/180))-SIN($GE$6*((ATAN(1)*4)/180))*SIN('C'!$F211*((ATAN(1)*4)/180)))/COS($GE$6*((ATAN(1)*4)/180))/COS('C'!$F211*((ATAN(1)*4)/180))</f>
        <v>-0.28475619094890342</v>
      </c>
      <c r="FW153" s="89">
        <f t="shared" si="76"/>
        <v>0.15718531050334558</v>
      </c>
      <c r="FX153" s="89">
        <f t="shared" si="77"/>
        <v>122.41286110477287</v>
      </c>
      <c r="FY153" s="89">
        <f>(COS((90+12)*((ATAN(1)*4)/180))-SIN($GE$6*((ATAN(1)*4)/180))*SIN('C'!$F211*((ATAN(1)*4)/180)))/COS($GE$6*((ATAN(1)*4)/180))/COS('C'!$F211*((ATAN(1)*4)/180))</f>
        <v>-0.53601630660569155</v>
      </c>
      <c r="FZ153" s="89">
        <f t="shared" si="78"/>
        <v>127.02495488546224</v>
      </c>
      <c r="GA153" s="89">
        <f>(COS((90+15)*((ATAN(1)*4)/180))-SIN($GE$6*((ATAN(1)*4)/180))*SIN('C'!$F211*((ATAN(1)*4)/180)))/COS($GE$6*((ATAN(1)*4)/180))/COS('C'!$F211*((ATAN(1)*4)/180))</f>
        <v>-0.60216280769504271</v>
      </c>
      <c r="GB153" s="89">
        <f t="shared" si="79"/>
        <v>131.86575290948915</v>
      </c>
      <c r="GC153" s="89">
        <f>(COS((90+18)*((ATAN(1)*4)/180))-SIN($GE$6*((ATAN(1)*4)/180))*SIN('C'!$F211*((ATAN(1)*4)/180)))/COS($GE$6*((ATAN(1)*4)/180))/COS('C'!$F211*((ATAN(1)*4)/180))</f>
        <v>-0.66738754295938696</v>
      </c>
      <c r="GD153" s="89">
        <f>'C'!$E211+$GF$6/15+$EQ$4</f>
        <v>12.290777777777777</v>
      </c>
      <c r="GE153" s="89"/>
      <c r="GF153" s="89"/>
      <c r="GG153" s="89">
        <f>FM153-'برائے طلباء'!BX20</f>
        <v>0.66225007892340426</v>
      </c>
      <c r="GH153" s="89"/>
      <c r="GI153" s="89">
        <v>16</v>
      </c>
    </row>
    <row r="154" spans="1:191" ht="28.5" customHeight="1" x14ac:dyDescent="0.2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  <c r="CK154" s="89"/>
      <c r="CL154" s="89"/>
      <c r="CM154" s="89"/>
      <c r="CN154" s="89"/>
      <c r="CO154" s="89"/>
      <c r="CP154" s="89"/>
      <c r="CQ154" s="89"/>
      <c r="CR154" s="89"/>
      <c r="CS154" s="89"/>
      <c r="CT154" s="89"/>
      <c r="CU154" s="89"/>
      <c r="CV154" s="89"/>
      <c r="CW154" s="89"/>
      <c r="CX154" s="89"/>
      <c r="CY154" s="89"/>
      <c r="CZ154" s="89"/>
      <c r="DA154" s="89"/>
      <c r="DB154" s="89"/>
      <c r="DC154" s="89"/>
      <c r="DD154" s="89"/>
      <c r="DE154" s="89"/>
      <c r="DF154" s="89"/>
      <c r="DG154" s="89"/>
      <c r="DH154" s="89"/>
      <c r="DI154" s="89"/>
      <c r="DJ154" s="89"/>
      <c r="DK154" s="89"/>
      <c r="DL154" s="89"/>
      <c r="DM154" s="89"/>
      <c r="DN154" s="89"/>
      <c r="DO154" s="89"/>
      <c r="DP154" s="89"/>
      <c r="DQ154" s="89"/>
      <c r="DR154" s="89"/>
      <c r="DS154" s="89"/>
      <c r="DT154" s="89"/>
      <c r="DU154" s="89"/>
      <c r="DV154" s="89"/>
      <c r="DW154" s="89"/>
      <c r="DX154" s="89"/>
      <c r="DY154" s="89"/>
      <c r="DZ154" s="89"/>
      <c r="EA154" s="89"/>
      <c r="EB154" s="89"/>
      <c r="EC154" s="89"/>
      <c r="ED154" s="89"/>
      <c r="EE154" s="89"/>
      <c r="EF154" s="89"/>
      <c r="EG154" s="89"/>
      <c r="EH154" s="89"/>
      <c r="EI154" s="89"/>
      <c r="EJ154" s="89"/>
      <c r="EK154" s="89"/>
      <c r="EL154" s="89"/>
      <c r="EM154" s="89"/>
      <c r="EN154" s="89"/>
      <c r="EO154" s="89">
        <v>7</v>
      </c>
      <c r="EP154" s="89"/>
      <c r="EQ154" s="89">
        <f t="shared" si="60"/>
        <v>0.78936254422828789</v>
      </c>
      <c r="ER154" s="89">
        <f t="shared" si="61"/>
        <v>71.335299235569934</v>
      </c>
      <c r="ES154" s="89">
        <f>(COS((90-(ATAN(1/(1/TAN((90-ABS($GE$6-'C'!$F243))*(ATAN(1)*4/180))+2))*(180/(ATAN(1)*4))))*((ATAN(1)*4)/180))-SIN($GE$6*((ATAN(1)*4)/180))*SIN('C'!$F243*((ATAN(1)*4)/180)))/COS($GE$6*((ATAN(1)*4)/180))/COS('C'!$F243*((ATAN(1)*4)/180))</f>
        <v>0.32002936500013024</v>
      </c>
      <c r="ET154" s="89">
        <f t="shared" si="62"/>
        <v>55.439562496658546</v>
      </c>
      <c r="EU154" s="89">
        <f>(COS((90-(ATAN(1/(1/TAN((90-ABS($GE$6-'C'!$F243))*(ATAN(1)*4/180))+1))*(180/(ATAN(1)*4))))*((ATAN(1)*4)/180))-SIN($GE$6*((ATAN(1)*4)/180))*SIN('C'!$F243*((ATAN(1)*4)/180)))/COS($GE$6*((ATAN(1)*4)/180))/COS('C'!$F243*((ATAN(1)*4)/180))</f>
        <v>0.56727523750120179</v>
      </c>
      <c r="EV154" s="89">
        <f t="shared" si="63"/>
        <v>0.51278240740740744</v>
      </c>
      <c r="EW154" s="89">
        <f t="shared" si="64"/>
        <v>97.506996290472372</v>
      </c>
      <c r="EX154" s="89">
        <f>(COS((90-1.4)*((ATAN(1)*4)/180))-SIN($GE$6*((ATAN(1)*4)/180))*SIN('C'!$F243*((ATAN(1)*4)/180)))/COS($GE$6*((ATAN(1)*4)/180))/COS('C'!$F243*((ATAN(1)*4)/180))</f>
        <v>-0.1306472548973486</v>
      </c>
      <c r="EY154" s="89">
        <f t="shared" si="65"/>
        <v>100.31884925551698</v>
      </c>
      <c r="EZ154" s="89">
        <f>(COS((90+0.833+اندراج!$A$2)*((ATAN(1)*4)/180))-SIN($GE$6*((ATAN(1)*4)/180))*SIN('C'!$F243*((ATAN(1)*4)/180)))/COS($GE$6*((ATAN(1)*4)/180))/COS('C'!$F243*((ATAN(1)*4)/180))</f>
        <v>-0.17912588547952479</v>
      </c>
      <c r="FA154" s="89">
        <f t="shared" si="66"/>
        <v>114.81443764085584</v>
      </c>
      <c r="FB154" s="89">
        <f>(COS((90+12)*((ATAN(1)*4)/180))-SIN($GE$6*((ATAN(1)*4)/180))*SIN('C'!$F243*((ATAN(1)*4)/180)))/COS($GE$6*((ATAN(1)*4)/180))/COS('C'!$F243*((ATAN(1)*4)/180))</f>
        <v>-0.41968081486222697</v>
      </c>
      <c r="FC154" s="89">
        <f t="shared" si="67"/>
        <v>118.88211481138148</v>
      </c>
      <c r="FD154" s="89">
        <f>(COS((90+15)*((ATAN(1)*4)/180))-SIN($GE$6*((ATAN(1)*4)/180))*SIN('C'!$F243*((ATAN(1)*4)/180)))/COS($GE$6*((ATAN(1)*4)/180))/COS('C'!$F243*((ATAN(1)*4)/180))</f>
        <v>-0.48300907870891213</v>
      </c>
      <c r="FE154" s="89">
        <f t="shared" si="68"/>
        <v>123.05575193402768</v>
      </c>
      <c r="FF154" s="89">
        <f>(COS((90+18)*((ATAN(1)*4)/180))-SIN($GE$6*((ATAN(1)*4)/180))*SIN('C'!$F243*((ATAN(1)*4)/180)))/COS($GE$6*((ATAN(1)*4)/180))/COS('C'!$F243*((ATAN(1)*4)/180))</f>
        <v>-0.54545484947721001</v>
      </c>
      <c r="FG154" s="89">
        <f>('C'!E243+$GF$6/15+$EQ$4)</f>
        <v>12.256777777777778</v>
      </c>
      <c r="FH154" s="89">
        <f t="shared" si="69"/>
        <v>0.17838764404245885</v>
      </c>
      <c r="FI154" s="89"/>
      <c r="FJ154" s="89"/>
      <c r="FK154" s="89">
        <f>EQ154-'برائے طلباء'!BK21</f>
        <v>0.62048500330429068</v>
      </c>
      <c r="FL154" s="89">
        <v>8</v>
      </c>
      <c r="FM154" s="89">
        <f t="shared" si="70"/>
        <v>0.80772573827197613</v>
      </c>
      <c r="FN154" s="89">
        <f t="shared" si="71"/>
        <v>74.538870423967737</v>
      </c>
      <c r="FO154" s="89">
        <f>(COS((90-(ATAN(1/(1/TAN((90-ABS($GE$6-'C'!$F212))*(ATAN(1)*4/180))+2))*(180/(ATAN(1)*4))))*((ATAN(1)*4)/180))-SIN($GE$6*((ATAN(1)*4)/180))*SIN('C'!$F212*((ATAN(1)*4)/180)))/COS($GE$6*((ATAN(1)*4)/180))/COS('C'!$F212*((ATAN(1)*4)/180))</f>
        <v>0.26658457146482084</v>
      </c>
      <c r="FP154" s="89">
        <f t="shared" si="72"/>
        <v>56.404356202031167</v>
      </c>
      <c r="FQ154" s="89">
        <f>(COS((90-(ATAN(1/(1/TAN((90-ABS($GE$6-'C'!$F212))*(ATAN(1)*4/180))+1))*(180/(ATAN(1)*4))))*((ATAN(1)*4)/180))-SIN($GE$6*((ATAN(1)*4)/180))*SIN('C'!$F212*((ATAN(1)*4)/180)))/COS($GE$6*((ATAN(1)*4)/180))/COS('C'!$F212*((ATAN(1)*4)/180))</f>
        <v>0.55332822058510411</v>
      </c>
      <c r="FR154" s="89">
        <f t="shared" si="73"/>
        <v>0.51424074074074078</v>
      </c>
      <c r="FS154" s="89">
        <f t="shared" si="74"/>
        <v>103.40544325987393</v>
      </c>
      <c r="FT154" s="89">
        <f>(COS((90-1.4)*((ATAN(1)*4)/180))-SIN($GE$6*((ATAN(1)*4)/180))*SIN('C'!$F212*((ATAN(1)*4)/180)))/COS($GE$6*((ATAN(1)*4)/180))/COS('C'!$F212*((ATAN(1)*4)/180))</f>
        <v>-0.23184031888705203</v>
      </c>
      <c r="FU154" s="89">
        <f t="shared" si="75"/>
        <v>106.40459911124476</v>
      </c>
      <c r="FV154" s="89">
        <f>(COS((90+0.833+اندراج!$A$2)*((ATAN(1)*4)/180))-SIN($GE$6*((ATAN(1)*4)/180))*SIN('C'!$F212*((ATAN(1)*4)/180)))/COS($GE$6*((ATAN(1)*4)/180))/COS('C'!$F212*((ATAN(1)*4)/180))</f>
        <v>-0.28241845971471913</v>
      </c>
      <c r="FW154" s="89">
        <f t="shared" si="76"/>
        <v>0.15776465431127484</v>
      </c>
      <c r="FX154" s="89">
        <f t="shared" si="77"/>
        <v>122.23488105691752</v>
      </c>
      <c r="FY154" s="89">
        <f>(COS((90+12)*((ATAN(1)*4)/180))-SIN($GE$6*((ATAN(1)*4)/180))*SIN('C'!$F212*((ATAN(1)*4)/180)))/COS($GE$6*((ATAN(1)*4)/180))/COS('C'!$F212*((ATAN(1)*4)/180))</f>
        <v>-0.53339133062706545</v>
      </c>
      <c r="FZ154" s="89">
        <f t="shared" si="78"/>
        <v>126.83139111460773</v>
      </c>
      <c r="GA154" s="89">
        <f>(COS((90+15)*((ATAN(1)*4)/180))-SIN($GE$6*((ATAN(1)*4)/180))*SIN('C'!$F212*((ATAN(1)*4)/180)))/COS($GE$6*((ATAN(1)*4)/180))/COS('C'!$F212*((ATAN(1)*4)/180))</f>
        <v>-0.59946221193588967</v>
      </c>
      <c r="GB154" s="89">
        <f t="shared" si="79"/>
        <v>131.65259520582069</v>
      </c>
      <c r="GC154" s="89">
        <f>(COS((90+18)*((ATAN(1)*4)/180))-SIN($GE$6*((ATAN(1)*4)/180))*SIN('C'!$F212*((ATAN(1)*4)/180)))/COS($GE$6*((ATAN(1)*4)/180))/COS('C'!$F212*((ATAN(1)*4)/180))</f>
        <v>-0.66461238119773358</v>
      </c>
      <c r="GD154" s="89">
        <f>'C'!$E212+$GF$6/15+$EQ$4</f>
        <v>12.291777777777778</v>
      </c>
      <c r="GE154" s="89"/>
      <c r="GF154" s="89"/>
      <c r="GG154" s="89">
        <f>FM154-'برائے طلباء'!BX21</f>
        <v>0.66126998421407057</v>
      </c>
      <c r="GH154" s="89"/>
      <c r="GI154" s="89">
        <v>17</v>
      </c>
    </row>
    <row r="155" spans="1:191" ht="28.5" customHeight="1" x14ac:dyDescent="0.2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/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89"/>
      <c r="DU155" s="89"/>
      <c r="DV155" s="89"/>
      <c r="DW155" s="89"/>
      <c r="DX155" s="89"/>
      <c r="DY155" s="89"/>
      <c r="DZ155" s="89"/>
      <c r="EA155" s="89"/>
      <c r="EB155" s="89"/>
      <c r="EC155" s="89"/>
      <c r="ED155" s="89"/>
      <c r="EE155" s="89"/>
      <c r="EF155" s="89"/>
      <c r="EG155" s="89"/>
      <c r="EH155" s="89"/>
      <c r="EI155" s="89"/>
      <c r="EJ155" s="89"/>
      <c r="EK155" s="89"/>
      <c r="EL155" s="89"/>
      <c r="EM155" s="89"/>
      <c r="EN155" s="89"/>
      <c r="EO155" s="89">
        <v>7</v>
      </c>
      <c r="EP155" s="89"/>
      <c r="EQ155" s="89">
        <f t="shared" si="60"/>
        <v>0.78853600716322381</v>
      </c>
      <c r="ER155" s="89">
        <f t="shared" si="61"/>
        <v>71.195145891476031</v>
      </c>
      <c r="ES155" s="89">
        <f>(COS((90-(ATAN(1/(1/TAN((90-ABS($GE$6-'C'!$F244))*(ATAN(1)*4/180))+2))*(180/(ATAN(1)*4))))*((ATAN(1)*4)/180))-SIN($GE$6*((ATAN(1)*4)/180))*SIN('C'!$F244*((ATAN(1)*4)/180)))/COS($GE$6*((ATAN(1)*4)/180))/COS('C'!$F244*((ATAN(1)*4)/180))</f>
        <v>0.32234589436580274</v>
      </c>
      <c r="ET155" s="89">
        <f t="shared" si="62"/>
        <v>55.379223972938043</v>
      </c>
      <c r="EU155" s="89">
        <f>(COS((90-(ATAN(1/(1/TAN((90-ABS($GE$6-'C'!$F244))*(ATAN(1)*4/180))+1))*(180/(ATAN(1)*4))))*((ATAN(1)*4)/180))-SIN($GE$6*((ATAN(1)*4)/180))*SIN('C'!$F244*((ATAN(1)*4)/180)))/COS($GE$6*((ATAN(1)*4)/180))/COS('C'!$F244*((ATAN(1)*4)/180))</f>
        <v>0.56814218525735394</v>
      </c>
      <c r="EV155" s="89">
        <f t="shared" si="63"/>
        <v>0.51261574074074068</v>
      </c>
      <c r="EW155" s="89">
        <f t="shared" si="64"/>
        <v>97.274914516177361</v>
      </c>
      <c r="EX155" s="89">
        <f>(COS((90-1.4)*((ATAN(1)*4)/180))-SIN($GE$6*((ATAN(1)*4)/180))*SIN('C'!$F244*((ATAN(1)*4)/180)))/COS($GE$6*((ATAN(1)*4)/180))/COS('C'!$F244*((ATAN(1)*4)/180))</f>
        <v>-0.12663032095944507</v>
      </c>
      <c r="EY155" s="89">
        <f t="shared" si="65"/>
        <v>100.08129591209389</v>
      </c>
      <c r="EZ155" s="89">
        <f>(COS((90+0.833+اندراج!$A$2)*((ATAN(1)*4)/180))-SIN($GE$6*((ATAN(1)*4)/180))*SIN('C'!$F244*((ATAN(1)*4)/180)))/COS($GE$6*((ATAN(1)*4)/180))/COS('C'!$F244*((ATAN(1)*4)/180))</f>
        <v>-0.17504532774051551</v>
      </c>
      <c r="FA155" s="89">
        <f t="shared" si="66"/>
        <v>114.53723726726602</v>
      </c>
      <c r="FB155" s="89">
        <f>(COS((90+12)*((ATAN(1)*4)/180))-SIN($GE$6*((ATAN(1)*4)/180))*SIN('C'!$F244*((ATAN(1)*4)/180)))/COS($GE$6*((ATAN(1)*4)/180))/COS('C'!$F244*((ATAN(1)*4)/180))</f>
        <v>-0.41528455061917124</v>
      </c>
      <c r="FC155" s="89">
        <f t="shared" si="67"/>
        <v>118.58941848408833</v>
      </c>
      <c r="FD155" s="89">
        <f>(COS((90+15)*((ATAN(1)*4)/180))-SIN($GE$6*((ATAN(1)*4)/180))*SIN('C'!$F244*((ATAN(1)*4)/180)))/COS($GE$6*((ATAN(1)*4)/180))/COS('C'!$F244*((ATAN(1)*4)/180))</f>
        <v>-0.4785297018693378</v>
      </c>
      <c r="FE155" s="89">
        <f t="shared" si="68"/>
        <v>122.74448523870412</v>
      </c>
      <c r="FF155" s="89">
        <f>(COS((90+18)*((ATAN(1)*4)/180))-SIN($GE$6*((ATAN(1)*4)/180))*SIN('C'!$F244*((ATAN(1)*4)/180)))/COS($GE$6*((ATAN(1)*4)/180))/COS('C'!$F244*((ATAN(1)*4)/180))</f>
        <v>-0.5408935182331579</v>
      </c>
      <c r="FG155" s="89">
        <f>('C'!E244+$GF$6/15+$EQ$4)</f>
        <v>12.252777777777776</v>
      </c>
      <c r="FH155" s="89">
        <f t="shared" si="69"/>
        <v>0.17903402272938421</v>
      </c>
      <c r="FI155" s="89"/>
      <c r="FJ155" s="89"/>
      <c r="FK155" s="89">
        <f>EQ155-'برائے طلباء'!BK22</f>
        <v>0.61896050319666118</v>
      </c>
      <c r="FL155" s="89">
        <v>8</v>
      </c>
      <c r="FM155" s="89">
        <f t="shared" si="70"/>
        <v>0.80740855786343391</v>
      </c>
      <c r="FN155" s="89">
        <f t="shared" si="71"/>
        <v>74.471394677210796</v>
      </c>
      <c r="FO155" s="89">
        <f>(COS((90-(ATAN(1/(1/TAN((90-ABS($GE$6-'C'!$F213))*(ATAN(1)*4/180))+2))*(180/(ATAN(1)*4))))*((ATAN(1)*4)/180))-SIN($GE$6*((ATAN(1)*4)/180))*SIN('C'!$F213*((ATAN(1)*4)/180)))/COS($GE$6*((ATAN(1)*4)/180))/COS('C'!$F213*((ATAN(1)*4)/180))</f>
        <v>0.26771944206570569</v>
      </c>
      <c r="FP155" s="89">
        <f t="shared" si="72"/>
        <v>56.394115340303216</v>
      </c>
      <c r="FQ155" s="89">
        <f>(COS((90-(ATAN(1/(1/TAN((90-ABS($GE$6-'C'!$F213))*(ATAN(1)*4/180))+1))*(180/(ATAN(1)*4))))*((ATAN(1)*4)/180))-SIN($GE$6*((ATAN(1)*4)/180))*SIN('C'!$F213*((ATAN(1)*4)/180)))/COS($GE$6*((ATAN(1)*4)/180))/COS('C'!$F213*((ATAN(1)*4)/180))</f>
        <v>0.55347709290564517</v>
      </c>
      <c r="FR155" s="89">
        <f t="shared" si="73"/>
        <v>0.5143240740740741</v>
      </c>
      <c r="FS155" s="89">
        <f t="shared" si="74"/>
        <v>103.26673636627554</v>
      </c>
      <c r="FT155" s="89">
        <f>(COS((90-1.4)*((ATAN(1)*4)/180))-SIN($GE$6*((ATAN(1)*4)/180))*SIN('C'!$F213*((ATAN(1)*4)/180)))/COS($GE$6*((ATAN(1)*4)/180))/COS('C'!$F213*((ATAN(1)*4)/180))</f>
        <v>-0.22948470979279584</v>
      </c>
      <c r="FU155" s="89">
        <f t="shared" si="75"/>
        <v>106.26041416416956</v>
      </c>
      <c r="FV155" s="89">
        <f>(COS((90+0.833+اندراج!$A$2)*((ATAN(1)*4)/180))-SIN($GE$6*((ATAN(1)*4)/180))*SIN('C'!$F213*((ATAN(1)*4)/180)))/COS($GE$6*((ATAN(1)*4)/180))/COS('C'!$F213*((ATAN(1)*4)/180))</f>
        <v>-0.28000350946470753</v>
      </c>
      <c r="FW155" s="89">
        <f t="shared" si="76"/>
        <v>0.15840142979388913</v>
      </c>
      <c r="FX155" s="89">
        <f t="shared" si="77"/>
        <v>122.05154131868728</v>
      </c>
      <c r="FY155" s="89">
        <f>(COS((90+12)*((ATAN(1)*4)/180))-SIN($GE$6*((ATAN(1)*4)/180))*SIN('C'!$F213*((ATAN(1)*4)/180)))/COS($GE$6*((ATAN(1)*4)/180))/COS('C'!$F213*((ATAN(1)*4)/180))</f>
        <v>-0.53068192470945763</v>
      </c>
      <c r="FZ155" s="89">
        <f t="shared" si="78"/>
        <v>126.63215194086656</v>
      </c>
      <c r="GA155" s="89">
        <f>(COS((90+15)*((ATAN(1)*4)/180))-SIN($GE$6*((ATAN(1)*4)/180))*SIN('C'!$F213*((ATAN(1)*4)/180)))/COS($GE$6*((ATAN(1)*4)/180))/COS('C'!$F213*((ATAN(1)*4)/180))</f>
        <v>-0.59667528789692581</v>
      </c>
      <c r="GB155" s="89">
        <f t="shared" si="79"/>
        <v>131.43339974084884</v>
      </c>
      <c r="GC155" s="89">
        <f>(COS((90+18)*((ATAN(1)*4)/180))-SIN($GE$6*((ATAN(1)*4)/180))*SIN('C'!$F213*((ATAN(1)*4)/180)))/COS($GE$6*((ATAN(1)*4)/180))/COS('C'!$F213*((ATAN(1)*4)/180))</f>
        <v>-0.66174901926923102</v>
      </c>
      <c r="GD155" s="89">
        <f>'C'!$E213+$GF$6/15+$EQ$4</f>
        <v>12.293777777777777</v>
      </c>
      <c r="GE155" s="89"/>
      <c r="GF155" s="89"/>
      <c r="GG155" s="89">
        <f>FM155-'برائے طلباء'!BX22</f>
        <v>0.66026059418060667</v>
      </c>
      <c r="GH155" s="89"/>
      <c r="GI155" s="89">
        <v>18</v>
      </c>
    </row>
    <row r="156" spans="1:191" ht="28.5" customHeight="1" x14ac:dyDescent="0.2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  <c r="CK156" s="89"/>
      <c r="CL156" s="89"/>
      <c r="CM156" s="89"/>
      <c r="CN156" s="89"/>
      <c r="CO156" s="89"/>
      <c r="CP156" s="89"/>
      <c r="CQ156" s="89"/>
      <c r="CR156" s="89"/>
      <c r="CS156" s="89"/>
      <c r="CT156" s="89"/>
      <c r="CU156" s="89"/>
      <c r="CV156" s="89"/>
      <c r="CW156" s="89"/>
      <c r="CX156" s="89"/>
      <c r="CY156" s="89"/>
      <c r="CZ156" s="89"/>
      <c r="DA156" s="89"/>
      <c r="DB156" s="89"/>
      <c r="DC156" s="89"/>
      <c r="DD156" s="89"/>
      <c r="DE156" s="89"/>
      <c r="DF156" s="89"/>
      <c r="DG156" s="89"/>
      <c r="DH156" s="89"/>
      <c r="DI156" s="89"/>
      <c r="DJ156" s="89"/>
      <c r="DK156" s="89"/>
      <c r="DL156" s="89"/>
      <c r="DM156" s="89"/>
      <c r="DN156" s="89"/>
      <c r="DO156" s="89"/>
      <c r="DP156" s="89"/>
      <c r="DQ156" s="89"/>
      <c r="DR156" s="89"/>
      <c r="DS156" s="89"/>
      <c r="DT156" s="89"/>
      <c r="DU156" s="89"/>
      <c r="DV156" s="89"/>
      <c r="DW156" s="89"/>
      <c r="DX156" s="89"/>
      <c r="DY156" s="89"/>
      <c r="DZ156" s="89"/>
      <c r="EA156" s="89"/>
      <c r="EB156" s="89"/>
      <c r="EC156" s="89"/>
      <c r="ED156" s="89"/>
      <c r="EE156" s="89"/>
      <c r="EF156" s="89"/>
      <c r="EG156" s="89"/>
      <c r="EH156" s="89"/>
      <c r="EI156" s="89"/>
      <c r="EJ156" s="89"/>
      <c r="EK156" s="89"/>
      <c r="EL156" s="89"/>
      <c r="EM156" s="89"/>
      <c r="EN156" s="89"/>
      <c r="EO156" s="89">
        <v>7</v>
      </c>
      <c r="EP156" s="89"/>
      <c r="EQ156" s="89">
        <f t="shared" si="60"/>
        <v>0.78770565867418318</v>
      </c>
      <c r="ER156" s="89">
        <f t="shared" si="61"/>
        <v>71.05301910876797</v>
      </c>
      <c r="ES156" s="89">
        <f>(COS((90-(ATAN(1/(1/TAN((90-ABS($GE$6-'C'!$F245))*(ATAN(1)*4/180))+2))*(180/(ATAN(1)*4))))*((ATAN(1)*4)/180))-SIN($GE$6*((ATAN(1)*4)/180))*SIN('C'!$F245*((ATAN(1)*4)/180)))/COS($GE$6*((ATAN(1)*4)/180))/COS('C'!$F245*((ATAN(1)*4)/180))</f>
        <v>0.32469307200030562</v>
      </c>
      <c r="ET156" s="89">
        <f t="shared" si="62"/>
        <v>55.316788100624137</v>
      </c>
      <c r="EU156" s="89">
        <f>(COS((90-(ATAN(1/(1/TAN((90-ABS($GE$6-'C'!$F245))*(ATAN(1)*4/180))+1))*(180/(ATAN(1)*4))))*((ATAN(1)*4)/180))-SIN($GE$6*((ATAN(1)*4)/180))*SIN('C'!$F245*((ATAN(1)*4)/180)))/COS($GE$6*((ATAN(1)*4)/180))/COS('C'!$F245*((ATAN(1)*4)/180))</f>
        <v>0.56903860451913746</v>
      </c>
      <c r="EV156" s="89">
        <f t="shared" si="63"/>
        <v>0.51244907407407414</v>
      </c>
      <c r="EW156" s="89">
        <f t="shared" si="64"/>
        <v>97.041351299625916</v>
      </c>
      <c r="EX156" s="89">
        <f>(COS((90-1.4)*((ATAN(1)*4)/180))-SIN($GE$6*((ATAN(1)*4)/180))*SIN('C'!$F245*((ATAN(1)*4)/180)))/COS($GE$6*((ATAN(1)*4)/180))/COS('C'!$F245*((ATAN(1)*4)/180))</f>
        <v>-0.12258564836802854</v>
      </c>
      <c r="EY156" s="89">
        <f t="shared" si="65"/>
        <v>99.842370456039291</v>
      </c>
      <c r="EZ156" s="89">
        <f>(COS((90+0.833+اندراج!$A$2)*((ATAN(1)*4)/180))-SIN($GE$6*((ATAN(1)*4)/180))*SIN('C'!$F245*((ATAN(1)*4)/180)))/COS($GE$6*((ATAN(1)*4)/180))/COS('C'!$F245*((ATAN(1)*4)/180))</f>
        <v>-0.17093816560526354</v>
      </c>
      <c r="FA156" s="89">
        <f t="shared" si="66"/>
        <v>114.25932952680844</v>
      </c>
      <c r="FB156" s="89">
        <f>(COS((90+12)*((ATAN(1)*4)/180))-SIN($GE$6*((ATAN(1)*4)/180))*SIN('C'!$F245*((ATAN(1)*4)/180)))/COS($GE$6*((ATAN(1)*4)/180))/COS('C'!$F245*((ATAN(1)*4)/180))</f>
        <v>-0.41086731025720441</v>
      </c>
      <c r="FC156" s="89">
        <f t="shared" si="67"/>
        <v>118.29626624712904</v>
      </c>
      <c r="FD156" s="89">
        <f>(COS((90+15)*((ATAN(1)*4)/180))-SIN($GE$6*((ATAN(1)*4)/180))*SIN('C'!$F245*((ATAN(1)*4)/180)))/COS($GE$6*((ATAN(1)*4)/180))/COS('C'!$F245*((ATAN(1)*4)/180))</f>
        <v>-0.47403083060583445</v>
      </c>
      <c r="FE156" s="89">
        <f t="shared" si="68"/>
        <v>122.43307803728416</v>
      </c>
      <c r="FF156" s="89">
        <f>(COS((90+18)*((ATAN(1)*4)/180))-SIN($GE$6*((ATAN(1)*4)/180))*SIN('C'!$F245*((ATAN(1)*4)/180)))/COS($GE$6*((ATAN(1)*4)/180))/COS('C'!$F245*((ATAN(1)*4)/180))</f>
        <v>-0.53631415361241852</v>
      </c>
      <c r="FG156" s="89">
        <f>('C'!E245+$GF$6/15+$EQ$4)</f>
        <v>12.248777777777779</v>
      </c>
      <c r="FH156" s="89">
        <f t="shared" si="69"/>
        <v>0.179681667832049</v>
      </c>
      <c r="FI156" s="89"/>
      <c r="FJ156" s="89"/>
      <c r="FK156" s="89">
        <f>EQ156-'برائے طلباء'!BK23</f>
        <v>0.61743180137034281</v>
      </c>
      <c r="FL156" s="89">
        <v>8</v>
      </c>
      <c r="FM156" s="89">
        <f t="shared" si="70"/>
        <v>0.80703730088200043</v>
      </c>
      <c r="FN156" s="89">
        <f t="shared" si="71"/>
        <v>74.401411377948776</v>
      </c>
      <c r="FO156" s="89">
        <f>(COS((90-(ATAN(1/(1/TAN((90-ABS($GE$6-'C'!$F214))*(ATAN(1)*4/180))+2))*(180/(ATAN(1)*4))))*((ATAN(1)*4)/180))-SIN($GE$6*((ATAN(1)*4)/180))*SIN('C'!$F214*((ATAN(1)*4)/180)))/COS($GE$6*((ATAN(1)*4)/180))/COS('C'!$F214*((ATAN(1)*4)/180))</f>
        <v>0.26889609476505455</v>
      </c>
      <c r="FP156" s="89">
        <f t="shared" si="72"/>
        <v>56.38293536849622</v>
      </c>
      <c r="FQ156" s="89">
        <f>(COS((90-(ATAN(1/(1/TAN((90-ABS($GE$6-'C'!$F214))*(ATAN(1)*4/180))+1))*(180/(ATAN(1)*4))))*((ATAN(1)*4)/180))-SIN($GE$6*((ATAN(1)*4)/180))*SIN('C'!$F214*((ATAN(1)*4)/180)))/COS($GE$6*((ATAN(1)*4)/180))/COS('C'!$F214*((ATAN(1)*4)/180))</f>
        <v>0.55363959696463905</v>
      </c>
      <c r="FR156" s="89">
        <f t="shared" si="73"/>
        <v>0.51436574074074082</v>
      </c>
      <c r="FS156" s="89">
        <f t="shared" si="74"/>
        <v>103.12367908295037</v>
      </c>
      <c r="FT156" s="89">
        <f>(COS((90-1.4)*((ATAN(1)*4)/180))-SIN($GE$6*((ATAN(1)*4)/180))*SIN('C'!$F214*((ATAN(1)*4)/180)))/COS($GE$6*((ATAN(1)*4)/180))/COS('C'!$F214*((ATAN(1)*4)/180))</f>
        <v>-0.22705381087167387</v>
      </c>
      <c r="FU156" s="89">
        <f t="shared" si="75"/>
        <v>106.1117616508535</v>
      </c>
      <c r="FV156" s="89">
        <f>(COS((90+0.833+اندراج!$A$2)*((ATAN(1)*4)/180))-SIN($GE$6*((ATAN(1)*4)/180))*SIN('C'!$F214*((ATAN(1)*4)/180)))/COS($GE$6*((ATAN(1)*4)/180))/COS('C'!$F214*((ATAN(1)*4)/180))</f>
        <v>-0.27751187575396696</v>
      </c>
      <c r="FW156" s="89">
        <f t="shared" si="76"/>
        <v>0.15901200824897385</v>
      </c>
      <c r="FX156" s="89">
        <f t="shared" si="77"/>
        <v>121.86292831729624</v>
      </c>
      <c r="FY156" s="89">
        <f>(COS((90+12)*((ATAN(1)*4)/180))-SIN($GE$6*((ATAN(1)*4)/180))*SIN('C'!$F214*((ATAN(1)*4)/180)))/COS($GE$6*((ATAN(1)*4)/180))/COS('C'!$F214*((ATAN(1)*4)/180))</f>
        <v>-0.52788892000592436</v>
      </c>
      <c r="FZ156" s="89">
        <f t="shared" si="78"/>
        <v>126.42734369703609</v>
      </c>
      <c r="GA156" s="89">
        <f>(COS((90+15)*((ATAN(1)*4)/180))-SIN($GE$6*((ATAN(1)*4)/180))*SIN('C'!$F214*((ATAN(1)*4)/180)))/COS($GE$6*((ATAN(1)*4)/180))/COS('C'!$F214*((ATAN(1)*4)/180))</f>
        <v>-0.5938029445500469</v>
      </c>
      <c r="GB156" s="89">
        <f t="shared" si="79"/>
        <v>131.20829947434882</v>
      </c>
      <c r="GC156" s="89">
        <f>(COS((90+18)*((ATAN(1)*4)/180))-SIN($GE$6*((ATAN(1)*4)/180))*SIN('C'!$F214*((ATAN(1)*4)/180)))/COS($GE$6*((ATAN(1)*4)/180))/COS('C'!$F214*((ATAN(1)*4)/180))</f>
        <v>-0.6587984428801924</v>
      </c>
      <c r="GD156" s="89">
        <f>'C'!$E214+$GF$6/15+$EQ$4</f>
        <v>12.294777777777778</v>
      </c>
      <c r="GE156" s="89"/>
      <c r="GF156" s="89"/>
      <c r="GG156" s="89">
        <f>FM156-'برائے طلباء'!BX23</f>
        <v>0.65922239201445088</v>
      </c>
      <c r="GH156" s="89"/>
      <c r="GI156" s="89">
        <v>19</v>
      </c>
    </row>
    <row r="157" spans="1:191" ht="28.5" customHeight="1" x14ac:dyDescent="0.2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/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89"/>
      <c r="DU157" s="89"/>
      <c r="DV157" s="89"/>
      <c r="DW157" s="89"/>
      <c r="DX157" s="89"/>
      <c r="DY157" s="89"/>
      <c r="DZ157" s="89"/>
      <c r="EA157" s="89"/>
      <c r="EB157" s="89"/>
      <c r="EC157" s="89"/>
      <c r="ED157" s="89"/>
      <c r="EE157" s="89"/>
      <c r="EF157" s="89"/>
      <c r="EG157" s="89"/>
      <c r="EH157" s="89"/>
      <c r="EI157" s="89"/>
      <c r="EJ157" s="89"/>
      <c r="EK157" s="89"/>
      <c r="EL157" s="89"/>
      <c r="EM157" s="89"/>
      <c r="EN157" s="89"/>
      <c r="EO157" s="89">
        <v>7</v>
      </c>
      <c r="EP157" s="89"/>
      <c r="EQ157" s="89">
        <f t="shared" si="60"/>
        <v>0.78687149555016855</v>
      </c>
      <c r="ER157" s="89">
        <f t="shared" si="61"/>
        <v>70.908896941031188</v>
      </c>
      <c r="ES157" s="89">
        <f>(COS((90-(ATAN(1/(1/TAN((90-ABS($GE$6-'C'!$F246))*(ATAN(1)*4/180))+2))*(180/(ATAN(1)*4))))*((ATAN(1)*4)/180))-SIN($GE$6*((ATAN(1)*4)/180))*SIN('C'!$F246*((ATAN(1)*4)/180)))/COS($GE$6*((ATAN(1)*4)/180))/COS('C'!$F246*((ATAN(1)*4)/180))</f>
        <v>0.32707116250363422</v>
      </c>
      <c r="ET157" s="89">
        <f t="shared" si="62"/>
        <v>55.252222876988142</v>
      </c>
      <c r="EU157" s="89">
        <f>(COS((90-(ATAN(1/(1/TAN((90-ABS($GE$6-'C'!$F246))*(ATAN(1)*4/180))+1))*(180/(ATAN(1)*4))))*((ATAN(1)*4)/180))-SIN($GE$6*((ATAN(1)*4)/180))*SIN('C'!$F246*((ATAN(1)*4)/180)))/COS($GE$6*((ATAN(1)*4)/180))/COS('C'!$F246*((ATAN(1)*4)/180))</f>
        <v>0.56996488512358123</v>
      </c>
      <c r="EV157" s="89">
        <f t="shared" si="63"/>
        <v>0.51228240740740738</v>
      </c>
      <c r="EW157" s="89">
        <f t="shared" si="64"/>
        <v>96.806302886107943</v>
      </c>
      <c r="EX157" s="89">
        <f>(COS((90-1.4)*((ATAN(1)*4)/180))-SIN($GE$6*((ATAN(1)*4)/180))*SIN('C'!$F246*((ATAN(1)*4)/180)))/COS($GE$6*((ATAN(1)*4)/180))/COS('C'!$F246*((ATAN(1)*4)/180))</f>
        <v>-0.1185131998676949</v>
      </c>
      <c r="EY157" s="89">
        <f t="shared" si="65"/>
        <v>99.602071731394034</v>
      </c>
      <c r="EZ157" s="89">
        <f>(COS((90+0.833+اندراج!$A$2)*((ATAN(1)*4)/180))-SIN($GE$6*((ATAN(1)*4)/180))*SIN('C'!$F246*((ATAN(1)*4)/180)))/COS($GE$6*((ATAN(1)*4)/180))/COS('C'!$F246*((ATAN(1)*4)/180))</f>
        <v>-0.16680439877834682</v>
      </c>
      <c r="FA157" s="89">
        <f t="shared" si="66"/>
        <v>113.98072403823589</v>
      </c>
      <c r="FB157" s="89">
        <f>(COS((90+12)*((ATAN(1)*4)/180))-SIN($GE$6*((ATAN(1)*4)/180))*SIN('C'!$F246*((ATAN(1)*4)/180)))/COS($GE$6*((ATAN(1)*4)/180))/COS('C'!$F246*((ATAN(1)*4)/180))</f>
        <v>-0.40642927687935759</v>
      </c>
      <c r="FC157" s="89">
        <f t="shared" si="67"/>
        <v>118.00266924800725</v>
      </c>
      <c r="FD157" s="89">
        <f>(COS((90+15)*((ATAN(1)*4)/180))-SIN($GE$6*((ATAN(1)*4)/180))*SIN('C'!$F246*((ATAN(1)*4)/180)))/COS($GE$6*((ATAN(1)*4)/180))/COS('C'!$F246*((ATAN(1)*4)/180))</f>
        <v>-0.46951269630273756</v>
      </c>
      <c r="FE157" s="89">
        <f t="shared" si="68"/>
        <v>122.12154150951066</v>
      </c>
      <c r="FF157" s="89">
        <f>(COS((90+18)*((ATAN(1)*4)/180))-SIN($GE$6*((ATAN(1)*4)/180))*SIN('C'!$F246*((ATAN(1)*4)/180)))/COS($GE$6*((ATAN(1)*4)/180))/COS('C'!$F246*((ATAN(1)*4)/180))</f>
        <v>-0.53171703460782083</v>
      </c>
      <c r="FG157" s="89">
        <f>('C'!E246+$GF$6/15+$EQ$4)</f>
        <v>12.244777777777777</v>
      </c>
      <c r="FH157" s="89">
        <f t="shared" si="69"/>
        <v>0.18033054838516505</v>
      </c>
      <c r="FI157" s="89"/>
      <c r="FJ157" s="89"/>
      <c r="FK157" s="89">
        <f>EQ157-'برائے طلباء'!BK24</f>
        <v>0.6158989256691797</v>
      </c>
      <c r="FL157" s="89">
        <v>8</v>
      </c>
      <c r="FM157" s="89">
        <f t="shared" si="70"/>
        <v>0.80665374905456888</v>
      </c>
      <c r="FN157" s="89">
        <f t="shared" si="71"/>
        <v>74.328900986648435</v>
      </c>
      <c r="FO157" s="89">
        <f>(COS((90-(ATAN(1/(1/TAN((90-ABS($GE$6-'C'!$F215))*(ATAN(1)*4/180))+2))*(180/(ATAN(1)*4))))*((ATAN(1)*4)/180))-SIN($GE$6*((ATAN(1)*4)/180))*SIN('C'!$F215*((ATAN(1)*4)/180)))/COS($GE$6*((ATAN(1)*4)/180))/COS('C'!$F215*((ATAN(1)*4)/180))</f>
        <v>0.27011481312829844</v>
      </c>
      <c r="FP157" s="89">
        <f t="shared" si="72"/>
        <v>56.370760879893723</v>
      </c>
      <c r="FQ157" s="89">
        <f>(COS((90-(ATAN(1/(1/TAN((90-ABS($GE$6-'C'!$F215))*(ATAN(1)*4/180))+1))*(180/(ATAN(1)*4))))*((ATAN(1)*4)/180))-SIN($GE$6*((ATAN(1)*4)/180))*SIN('C'!$F215*((ATAN(1)*4)/180)))/COS($GE$6*((ATAN(1)*4)/180))/COS('C'!$F215*((ATAN(1)*4)/180))</f>
        <v>0.55381653263116259</v>
      </c>
      <c r="FR157" s="89">
        <f t="shared" si="73"/>
        <v>0.51440740740740754</v>
      </c>
      <c r="FS157" s="89">
        <f t="shared" si="74"/>
        <v>102.9763064691181</v>
      </c>
      <c r="FT157" s="89">
        <f>(COS((90-1.4)*((ATAN(1)*4)/180))-SIN($GE$6*((ATAN(1)*4)/180))*SIN('C'!$F215*((ATAN(1)*4)/180)))/COS($GE$6*((ATAN(1)*4)/180))/COS('C'!$F215*((ATAN(1)*4)/180))</f>
        <v>-0.22454810374623743</v>
      </c>
      <c r="FU157" s="89">
        <f t="shared" si="75"/>
        <v>105.95868299297811</v>
      </c>
      <c r="FV157" s="89">
        <f>(COS((90+0.833+اندراج!$A$2)*((ATAN(1)*4)/180))-SIN($GE$6*((ATAN(1)*4)/180))*SIN('C'!$F215*((ATAN(1)*4)/180)))/COS($GE$6*((ATAN(1)*4)/180))/COS('C'!$F215*((ATAN(1)*4)/180))</f>
        <v>-0.27494410128123642</v>
      </c>
      <c r="FW157" s="89">
        <f t="shared" si="76"/>
        <v>0.15963775861431098</v>
      </c>
      <c r="FX157" s="89">
        <f t="shared" si="77"/>
        <v>121.669129335942</v>
      </c>
      <c r="FY157" s="89">
        <f>(COS((90+12)*((ATAN(1)*4)/180))-SIN($GE$6*((ATAN(1)*4)/180))*SIN('C'!$F215*((ATAN(1)*4)/180)))/COS($GE$6*((ATAN(1)*4)/180))/COS('C'!$F215*((ATAN(1)*4)/180))</f>
        <v>-0.52501316228024286</v>
      </c>
      <c r="FZ157" s="89">
        <f t="shared" si="78"/>
        <v>126.21707356551472</v>
      </c>
      <c r="GA157" s="89">
        <f>(COS((90+15)*((ATAN(1)*4)/180))-SIN($GE$6*((ATAN(1)*4)/180))*SIN('C'!$F215*((ATAN(1)*4)/180)))/COS($GE$6*((ATAN(1)*4)/180))/COS('C'!$F215*((ATAN(1)*4)/180))</f>
        <v>-0.59084610744364641</v>
      </c>
      <c r="GB157" s="89">
        <f t="shared" si="79"/>
        <v>130.97742802423136</v>
      </c>
      <c r="GC157" s="89">
        <f>(COS((90+18)*((ATAN(1)*4)/180))-SIN($GE$6*((ATAN(1)*4)/180))*SIN('C'!$F215*((ATAN(1)*4)/180)))/COS($GE$6*((ATAN(1)*4)/180))/COS('C'!$F215*((ATAN(1)*4)/180))</f>
        <v>-0.65576165625181115</v>
      </c>
      <c r="GD157" s="89">
        <f>'C'!$E215+$GF$6/15+$EQ$4</f>
        <v>12.295777777777779</v>
      </c>
      <c r="GE157" s="89"/>
      <c r="GF157" s="89"/>
      <c r="GG157" s="89">
        <f>FM157-'برائے طلباء'!BX24</f>
        <v>0.65815586393669301</v>
      </c>
      <c r="GH157" s="89"/>
      <c r="GI157" s="89">
        <v>20</v>
      </c>
    </row>
    <row r="158" spans="1:191" ht="28.5" customHeight="1" x14ac:dyDescent="0.2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89"/>
      <c r="DU158" s="89"/>
      <c r="DV158" s="89"/>
      <c r="DW158" s="89"/>
      <c r="DX158" s="89"/>
      <c r="DY158" s="89"/>
      <c r="DZ158" s="89"/>
      <c r="EA158" s="89"/>
      <c r="EB158" s="89"/>
      <c r="EC158" s="89"/>
      <c r="ED158" s="89"/>
      <c r="EE158" s="89"/>
      <c r="EF158" s="89"/>
      <c r="EG158" s="89"/>
      <c r="EH158" s="89"/>
      <c r="EI158" s="89"/>
      <c r="EJ158" s="89"/>
      <c r="EK158" s="89"/>
      <c r="EL158" s="89"/>
      <c r="EM158" s="89"/>
      <c r="EN158" s="89"/>
      <c r="EO158" s="89">
        <v>7</v>
      </c>
      <c r="EP158" s="89"/>
      <c r="EQ158" s="89">
        <f t="shared" si="60"/>
        <v>0.78603351241045694</v>
      </c>
      <c r="ER158" s="89">
        <f t="shared" si="61"/>
        <v>70.762756943547359</v>
      </c>
      <c r="ES158" s="89">
        <f>(COS((90-(ATAN(1/(1/TAN((90-ABS($GE$6-'C'!$F247))*(ATAN(1)*4/180))+2))*(180/(ATAN(1)*4))))*((ATAN(1)*4)/180))-SIN($GE$6*((ATAN(1)*4)/180))*SIN('C'!$F247*((ATAN(1)*4)/180)))/COS($GE$6*((ATAN(1)*4)/180))/COS('C'!$F247*((ATAN(1)*4)/180))</f>
        <v>0.32948043504212599</v>
      </c>
      <c r="ET158" s="89">
        <f t="shared" si="62"/>
        <v>55.185496106874048</v>
      </c>
      <c r="EU158" s="89">
        <f>(COS((90-(ATAN(1/(1/TAN((90-ABS($GE$6-'C'!$F247))*(ATAN(1)*4/180))+1))*(180/(ATAN(1)*4))))*((ATAN(1)*4)/180))-SIN($GE$6*((ATAN(1)*4)/180))*SIN('C'!$F247*((ATAN(1)*4)/180)))/COS($GE$6*((ATAN(1)*4)/180))/COS('C'!$F247*((ATAN(1)*4)/180))</f>
        <v>0.57092141567339416</v>
      </c>
      <c r="EV158" s="89">
        <f t="shared" si="63"/>
        <v>0.51211574074074084</v>
      </c>
      <c r="EW158" s="89">
        <f t="shared" si="64"/>
        <v>96.569764731210057</v>
      </c>
      <c r="EX158" s="89">
        <f>(COS((90-1.4)*((ATAN(1)*4)/180))-SIN($GE$6*((ATAN(1)*4)/180))*SIN('C'!$F247*((ATAN(1)*4)/180)))/COS($GE$6*((ATAN(1)*4)/180))/COS('C'!$F247*((ATAN(1)*4)/180))</f>
        <v>-0.11441292674783221</v>
      </c>
      <c r="EY158" s="89">
        <f t="shared" si="65"/>
        <v>99.360397801097804</v>
      </c>
      <c r="EZ158" s="89">
        <f>(COS((90+0.833+اندراج!$A$2)*((ATAN(1)*4)/180))-SIN($GE$6*((ATAN(1)*4)/180))*SIN('C'!$F247*((ATAN(1)*4)/180)))/COS($GE$6*((ATAN(1)*4)/180))/COS('C'!$F247*((ATAN(1)*4)/180))</f>
        <v>-0.16264401569121209</v>
      </c>
      <c r="FA158" s="89">
        <f t="shared" si="66"/>
        <v>113.7014295864191</v>
      </c>
      <c r="FB158" s="89">
        <f>(COS((90+12)*((ATAN(1)*4)/180))-SIN($GE$6*((ATAN(1)*4)/180))*SIN('C'!$F247*((ATAN(1)*4)/180)))/COS($GE$6*((ATAN(1)*4)/180))/COS('C'!$F247*((ATAN(1)*4)/180))</f>
        <v>-0.40197062321900984</v>
      </c>
      <c r="FC158" s="89">
        <f t="shared" si="67"/>
        <v>117.70863777115628</v>
      </c>
      <c r="FD158" s="89">
        <f>(COS((90+15)*((ATAN(1)*4)/180))-SIN($GE$6*((ATAN(1)*4)/180))*SIN('C'!$F247*((ATAN(1)*4)/180)))/COS($GE$6*((ATAN(1)*4)/180))/COS('C'!$F247*((ATAN(1)*4)/180))</f>
        <v>-0.46497552021257893</v>
      </c>
      <c r="FE158" s="89">
        <f t="shared" si="68"/>
        <v>121.80988596060818</v>
      </c>
      <c r="FF158" s="89">
        <f>(COS((90+18)*((ATAN(1)*4)/180))-SIN($GE$6*((ATAN(1)*4)/180))*SIN('C'!$F247*((ATAN(1)*4)/180)))/COS($GE$6*((ATAN(1)*4)/180))/COS('C'!$F247*((ATAN(1)*4)/180))</f>
        <v>-0.52710243031492443</v>
      </c>
      <c r="FG158" s="89">
        <f>('C'!E247+$GF$6/15+$EQ$4)</f>
        <v>12.24077777777778</v>
      </c>
      <c r="FH158" s="89">
        <f t="shared" si="69"/>
        <v>0.1809806358208623</v>
      </c>
      <c r="FI158" s="89"/>
      <c r="FJ158" s="89"/>
      <c r="FK158" s="89">
        <f>EQ158-'برائے طلباء'!BK25</f>
        <v>0.61436189933807217</v>
      </c>
      <c r="FL158" s="89">
        <v>8</v>
      </c>
      <c r="FM158" s="89">
        <f t="shared" si="70"/>
        <v>0.80625801841715017</v>
      </c>
      <c r="FN158" s="89">
        <f t="shared" si="71"/>
        <v>74.253843311064969</v>
      </c>
      <c r="FO158" s="89">
        <f>(COS((90-(ATAN(1/(1/TAN((90-ABS($GE$6-'C'!$F216))*(ATAN(1)*4/180))+2))*(180/(ATAN(1)*4))))*((ATAN(1)*4)/180))-SIN($GE$6*((ATAN(1)*4)/180))*SIN('C'!$F216*((ATAN(1)*4)/180)))/COS($GE$6*((ATAN(1)*4)/180))/COS('C'!$F216*((ATAN(1)*4)/180))</f>
        <v>0.27137588926606365</v>
      </c>
      <c r="FP158" s="89">
        <f t="shared" si="72"/>
        <v>56.357535231651518</v>
      </c>
      <c r="FQ158" s="89">
        <f>(COS((90-(ATAN(1/(1/TAN((90-ABS($GE$6-'C'!$F216))*(ATAN(1)*4/180))+1))*(180/(ATAN(1)*4))))*((ATAN(1)*4)/180))-SIN($GE$6*((ATAN(1)*4)/180))*SIN('C'!$F216*((ATAN(1)*4)/180)))/COS($GE$6*((ATAN(1)*4)/180))/COS('C'!$F216*((ATAN(1)*4)/180))</f>
        <v>0.55400871679427421</v>
      </c>
      <c r="FR158" s="89">
        <f t="shared" si="73"/>
        <v>0.51444907407407403</v>
      </c>
      <c r="FS158" s="89">
        <f t="shared" si="74"/>
        <v>102.82465383679708</v>
      </c>
      <c r="FT158" s="89">
        <f>(COS((90-1.4)*((ATAN(1)*4)/180))-SIN($GE$6*((ATAN(1)*4)/180))*SIN('C'!$F216*((ATAN(1)*4)/180)))/COS($GE$6*((ATAN(1)*4)/180))/COS('C'!$F216*((ATAN(1)*4)/180))</f>
        <v>-0.22196807472214697</v>
      </c>
      <c r="FU158" s="89">
        <f t="shared" si="75"/>
        <v>105.80121996350741</v>
      </c>
      <c r="FV158" s="89">
        <f>(COS((90+0.833+اندراج!$A$2)*((ATAN(1)*4)/180))-SIN($GE$6*((ATAN(1)*4)/180))*SIN('C'!$F216*((ATAN(1)*4)/180)))/COS($GE$6*((ATAN(1)*4)/180))/COS('C'!$F216*((ATAN(1)*4)/180))</f>
        <v>-0.27230073488997258</v>
      </c>
      <c r="FW158" s="89">
        <f t="shared" si="76"/>
        <v>0.16027838133849326</v>
      </c>
      <c r="FX158" s="89">
        <f t="shared" si="77"/>
        <v>121.47023235895711</v>
      </c>
      <c r="FY158" s="89">
        <f>(COS((90+12)*((ATAN(1)*4)/180))-SIN($GE$6*((ATAN(1)*4)/180))*SIN('C'!$F216*((ATAN(1)*4)/180)))/COS($GE$6*((ATAN(1)*4)/180))/COS('C'!$F216*((ATAN(1)*4)/180))</f>
        <v>-0.52205551069352862</v>
      </c>
      <c r="FZ158" s="89">
        <f t="shared" si="78"/>
        <v>126.00144938480908</v>
      </c>
      <c r="GA158" s="89">
        <f>(COS((90+15)*((ATAN(1)*4)/180))-SIN($GE$6*((ATAN(1)*4)/180))*SIN('C'!$F216*((ATAN(1)*4)/180)))/COS($GE$6*((ATAN(1)*4)/180))/COS('C'!$F216*((ATAN(1)*4)/180))</f>
        <v>-0.58780571743277432</v>
      </c>
      <c r="GB158" s="89">
        <f t="shared" si="79"/>
        <v>130.74091941908318</v>
      </c>
      <c r="GC158" s="89">
        <f>(COS((90+18)*((ATAN(1)*4)/180))-SIN($GE$6*((ATAN(1)*4)/180))*SIN('C'!$F216*((ATAN(1)*4)/180)))/COS($GE$6*((ATAN(1)*4)/180))/COS('C'!$F216*((ATAN(1)*4)/180))</f>
        <v>-0.65263968079464907</v>
      </c>
      <c r="GD158" s="89">
        <f>'C'!$E216+$GF$6/15+$EQ$4</f>
        <v>12.296777777777777</v>
      </c>
      <c r="GE158" s="89"/>
      <c r="GF158" s="89"/>
      <c r="GG158" s="89">
        <f>FM158-'برائے طلباء'!BX25</f>
        <v>0.65706149828497384</v>
      </c>
      <c r="GH158" s="89"/>
      <c r="GI158" s="89">
        <v>21</v>
      </c>
    </row>
    <row r="159" spans="1:191" ht="28.5" customHeight="1" x14ac:dyDescent="0.2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  <c r="CK159" s="89"/>
      <c r="CL159" s="89"/>
      <c r="CM159" s="89"/>
      <c r="CN159" s="89"/>
      <c r="CO159" s="89"/>
      <c r="CP159" s="89"/>
      <c r="CQ159" s="89"/>
      <c r="CR159" s="89"/>
      <c r="CS159" s="89"/>
      <c r="CT159" s="89"/>
      <c r="CU159" s="89"/>
      <c r="CV159" s="89"/>
      <c r="CW159" s="89"/>
      <c r="CX159" s="89"/>
      <c r="CY159" s="89"/>
      <c r="CZ159" s="89"/>
      <c r="DA159" s="89"/>
      <c r="DB159" s="89"/>
      <c r="DC159" s="89"/>
      <c r="DD159" s="89"/>
      <c r="DE159" s="89"/>
      <c r="DF159" s="89"/>
      <c r="DG159" s="89"/>
      <c r="DH159" s="89"/>
      <c r="DI159" s="89"/>
      <c r="DJ159" s="89"/>
      <c r="DK159" s="89"/>
      <c r="DL159" s="89"/>
      <c r="DM159" s="89"/>
      <c r="DN159" s="89"/>
      <c r="DO159" s="89"/>
      <c r="DP159" s="89"/>
      <c r="DQ159" s="89"/>
      <c r="DR159" s="89"/>
      <c r="DS159" s="89"/>
      <c r="DT159" s="89"/>
      <c r="DU159" s="89"/>
      <c r="DV159" s="89"/>
      <c r="DW159" s="89"/>
      <c r="DX159" s="89"/>
      <c r="DY159" s="89"/>
      <c r="DZ159" s="89"/>
      <c r="EA159" s="89"/>
      <c r="EB159" s="89"/>
      <c r="EC159" s="89"/>
      <c r="ED159" s="89"/>
      <c r="EE159" s="89"/>
      <c r="EF159" s="89"/>
      <c r="EG159" s="89"/>
      <c r="EH159" s="89"/>
      <c r="EI159" s="89"/>
      <c r="EJ159" s="89"/>
      <c r="EK159" s="89"/>
      <c r="EL159" s="89"/>
      <c r="EM159" s="89"/>
      <c r="EN159" s="89"/>
      <c r="EO159" s="89">
        <v>7</v>
      </c>
      <c r="EP159" s="89"/>
      <c r="EQ159" s="89">
        <f t="shared" si="60"/>
        <v>0.78519170167135866</v>
      </c>
      <c r="ER159" s="89">
        <f t="shared" si="61"/>
        <v>70.614576156416149</v>
      </c>
      <c r="ES159" s="89">
        <f>(COS((90-(ATAN(1/(1/TAN((90-ABS($GE$6-'C'!$F248))*(ATAN(1)*4/180))+2))*(180/(ATAN(1)*4))))*((ATAN(1)*4)/180))-SIN($GE$6*((ATAN(1)*4)/180))*SIN('C'!$F248*((ATAN(1)*4)/180)))/COS($GE$6*((ATAN(1)*4)/180))/COS('C'!$F248*((ATAN(1)*4)/180))</f>
        <v>0.33192116348068357</v>
      </c>
      <c r="ET159" s="89">
        <f t="shared" si="62"/>
        <v>55.116575387955756</v>
      </c>
      <c r="EU159" s="89">
        <f>(COS((90-(ATAN(1/(1/TAN((90-ABS($GE$6-'C'!$F248))*(ATAN(1)*4/180))+1))*(180/(ATAN(1)*4))))*((ATAN(1)*4)/180))-SIN($GE$6*((ATAN(1)*4)/180))*SIN('C'!$F248*((ATAN(1)*4)/180)))/COS($GE$6*((ATAN(1)*4)/180))/COS('C'!$F248*((ATAN(1)*4)/180))</f>
        <v>0.57190858359237295</v>
      </c>
      <c r="EV159" s="89">
        <f t="shared" si="63"/>
        <v>0.51194907407407408</v>
      </c>
      <c r="EW159" s="89">
        <f t="shared" si="64"/>
        <v>96.331731486735123</v>
      </c>
      <c r="EX159" s="89">
        <f>(COS((90-1.4)*((ATAN(1)*4)/180))-SIN($GE$6*((ATAN(1)*4)/180))*SIN('C'!$F248*((ATAN(1)*4)/180)))/COS($GE$6*((ATAN(1)*4)/180))/COS('C'!$F248*((ATAN(1)*4)/180))</f>
        <v>-0.11028476861725699</v>
      </c>
      <c r="EY159" s="89">
        <f t="shared" si="65"/>
        <v>99.117345935022456</v>
      </c>
      <c r="EZ159" s="89">
        <f>(COS((90+0.833+اندراج!$A$2)*((ATAN(1)*4)/180))-SIN($GE$6*((ATAN(1)*4)/180))*SIN('C'!$F248*((ATAN(1)*4)/180)))/COS($GE$6*((ATAN(1)*4)/180))/COS('C'!$F248*((ATAN(1)*4)/180))</f>
        <v>-0.15845699328957139</v>
      </c>
      <c r="FA159" s="89">
        <f t="shared" si="66"/>
        <v>113.42145412283679</v>
      </c>
      <c r="FB159" s="89">
        <f>(COS((90+12)*((ATAN(1)*4)/180))-SIN($GE$6*((ATAN(1)*4)/180))*SIN('C'!$F248*((ATAN(1)*4)/180)))/COS($GE$6*((ATAN(1)*4)/180))/COS('C'!$F248*((ATAN(1)*4)/180))</f>
        <v>-0.39749151149060252</v>
      </c>
      <c r="FC159" s="89">
        <f t="shared" si="67"/>
        <v>117.41418124302254</v>
      </c>
      <c r="FD159" s="89">
        <f>(COS((90+15)*((ATAN(1)*4)/180))-SIN($GE$6*((ATAN(1)*4)/180))*SIN('C'!$F248*((ATAN(1)*4)/180)))/COS($GE$6*((ATAN(1)*4)/180))/COS('C'!$F248*((ATAN(1)*4)/180))</f>
        <v>-0.46041951332347064</v>
      </c>
      <c r="FE159" s="89">
        <f t="shared" si="68"/>
        <v>121.49812083136997</v>
      </c>
      <c r="FF159" s="89">
        <f>(COS((90+18)*((ATAN(1)*4)/180))-SIN($GE$6*((ATAN(1)*4)/180))*SIN('C'!$F248*((ATAN(1)*4)/180)))/COS($GE$6*((ATAN(1)*4)/180))/COS('C'!$F248*((ATAN(1)*4)/180))</f>
        <v>-0.52247059981584099</v>
      </c>
      <c r="FG159" s="89">
        <f>('C'!E248+$GF$6/15+$EQ$4)</f>
        <v>12.236777777777778</v>
      </c>
      <c r="FH159" s="89">
        <f t="shared" si="69"/>
        <v>0.18163190395456705</v>
      </c>
      <c r="FI159" s="89"/>
      <c r="FJ159" s="89"/>
      <c r="FK159" s="89">
        <f>EQ159-'برائے طلباء'!BK26</f>
        <v>0.61282074101775674</v>
      </c>
      <c r="FL159" s="89">
        <v>8</v>
      </c>
      <c r="FM159" s="89">
        <f t="shared" si="70"/>
        <v>0.80581081381686281</v>
      </c>
      <c r="FN159" s="89">
        <f t="shared" si="71"/>
        <v>74.176608176643541</v>
      </c>
      <c r="FO159" s="89">
        <f>(COS((90-(ATAN(1/(1/TAN((90-ABS($GE$6-'C'!$F217))*(ATAN(1)*4/180))+2))*(180/(ATAN(1)*4))))*((ATAN(1)*4)/180))-SIN($GE$6*((ATAN(1)*4)/180))*SIN('C'!$F217*((ATAN(1)*4)/180)))/COS($GE$6*((ATAN(1)*4)/180))/COS('C'!$F217*((ATAN(1)*4)/180))</f>
        <v>0.27267306362770249</v>
      </c>
      <c r="FP159" s="89">
        <f t="shared" si="72"/>
        <v>56.343274385048204</v>
      </c>
      <c r="FQ159" s="89">
        <f>(COS((90-(ATAN(1/(1/TAN((90-ABS($GE$6-'C'!$F217))*(ATAN(1)*4/180))+1))*(180/(ATAN(1)*4))))*((ATAN(1)*4)/180))-SIN($GE$6*((ATAN(1)*4)/180))*SIN('C'!$F217*((ATAN(1)*4)/180)))/COS($GE$6*((ATAN(1)*4)/180))/COS('C'!$F217*((ATAN(1)*4)/180))</f>
        <v>0.5542159105265636</v>
      </c>
      <c r="FR159" s="89">
        <f t="shared" si="73"/>
        <v>0.51444907407407403</v>
      </c>
      <c r="FS159" s="89">
        <f t="shared" si="74"/>
        <v>102.66953889833627</v>
      </c>
      <c r="FT159" s="89">
        <f>(COS((90-1.4)*((ATAN(1)*4)/180))-SIN($GE$6*((ATAN(1)*4)/180))*SIN('C'!$F217*((ATAN(1)*4)/180)))/COS($GE$6*((ATAN(1)*4)/180))/COS('C'!$F217*((ATAN(1)*4)/180))</f>
        <v>-0.21932753376442451</v>
      </c>
      <c r="FU159" s="89">
        <f t="shared" si="75"/>
        <v>105.64022630740396</v>
      </c>
      <c r="FV159" s="89">
        <f>(COS((90+0.833+اندراج!$A$2)*((ATAN(1)*4)/180))-SIN($GE$6*((ATAN(1)*4)/180))*SIN('C'!$F217*((ATAN(1)*4)/180)))/COS($GE$6*((ATAN(1)*4)/180))/COS('C'!$F217*((ATAN(1)*4)/180))</f>
        <v>-0.2695959729113318</v>
      </c>
      <c r="FW159" s="89">
        <f t="shared" si="76"/>
        <v>0.16088883601919599</v>
      </c>
      <c r="FX159" s="89">
        <f t="shared" si="77"/>
        <v>121.26734762492198</v>
      </c>
      <c r="FY159" s="89">
        <f>(COS((90+12)*((ATAN(1)*4)/180))-SIN($GE$6*((ATAN(1)*4)/180))*SIN('C'!$F217*((ATAN(1)*4)/180)))/COS($GE$6*((ATAN(1)*4)/180))/COS('C'!$F217*((ATAN(1)*4)/180))</f>
        <v>-0.51903207875729285</v>
      </c>
      <c r="FZ159" s="89">
        <f t="shared" si="78"/>
        <v>125.78168569975611</v>
      </c>
      <c r="GA159" s="89">
        <f>(COS((90+15)*((ATAN(1)*4)/180))-SIN($GE$6*((ATAN(1)*4)/180))*SIN('C'!$F217*((ATAN(1)*4)/180)))/COS($GE$6*((ATAN(1)*4)/180))/COS('C'!$F217*((ATAN(1)*4)/180))</f>
        <v>-0.58469839274403335</v>
      </c>
      <c r="GB159" s="89">
        <f t="shared" si="79"/>
        <v>130.50011935936692</v>
      </c>
      <c r="GC159" s="89">
        <f>(COS((90+18)*((ATAN(1)*4)/180))-SIN($GE$6*((ATAN(1)*4)/180))*SIN('C'!$F217*((ATAN(1)*4)/180)))/COS($GE$6*((ATAN(1)*4)/180))/COS('C'!$F217*((ATAN(1)*4)/180))</f>
        <v>-0.64944963241708653</v>
      </c>
      <c r="GD159" s="89">
        <f>'C'!$E217+$GF$6/15+$EQ$4</f>
        <v>12.296777777777777</v>
      </c>
      <c r="GE159" s="89"/>
      <c r="GF159" s="89"/>
      <c r="GG159" s="89">
        <f>FM159-'برائے طلباء'!BX26</f>
        <v>0.65594540462991913</v>
      </c>
      <c r="GH159" s="89"/>
      <c r="GI159" s="89">
        <v>22</v>
      </c>
    </row>
    <row r="160" spans="1:191" ht="28.5" customHeight="1" x14ac:dyDescent="0.2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/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89"/>
      <c r="DU160" s="89"/>
      <c r="DV160" s="89"/>
      <c r="DW160" s="89"/>
      <c r="DX160" s="89"/>
      <c r="DY160" s="89"/>
      <c r="DZ160" s="89"/>
      <c r="EA160" s="89"/>
      <c r="EB160" s="89"/>
      <c r="EC160" s="89"/>
      <c r="ED160" s="89"/>
      <c r="EE160" s="89"/>
      <c r="EF160" s="89"/>
      <c r="EG160" s="89"/>
      <c r="EH160" s="89"/>
      <c r="EI160" s="89"/>
      <c r="EJ160" s="89"/>
      <c r="EK160" s="89"/>
      <c r="EL160" s="89"/>
      <c r="EM160" s="89"/>
      <c r="EN160" s="89"/>
      <c r="EO160" s="89">
        <v>7</v>
      </c>
      <c r="EP160" s="89"/>
      <c r="EQ160" s="89">
        <f t="shared" si="60"/>
        <v>0.7843023812462987</v>
      </c>
      <c r="ER160" s="89">
        <f t="shared" si="61"/>
        <v>70.463885472104536</v>
      </c>
      <c r="ES160" s="89">
        <f>(COS((90-(ATAN(1/(1/TAN((90-ABS($GE$6-'C'!$F249))*(ATAN(1)*4/180))+2))*(180/(ATAN(1)*4))))*((ATAN(1)*4)/180))-SIN($GE$6*((ATAN(1)*4)/180))*SIN('C'!$F249*((ATAN(1)*4)/180)))/COS($GE$6*((ATAN(1)*4)/180))/COS('C'!$F249*((ATAN(1)*4)/180))</f>
        <v>0.33440095623594224</v>
      </c>
      <c r="ET160" s="89">
        <f t="shared" si="62"/>
        <v>55.045215212028523</v>
      </c>
      <c r="EU160" s="89">
        <f>(COS((90-(ATAN(1/(1/TAN((90-ABS($GE$6-'C'!$F249))*(ATAN(1)*4/180))+1))*(180/(ATAN(1)*4))))*((ATAN(1)*4)/180))-SIN($GE$6*((ATAN(1)*4)/180))*SIN('C'!$F249*((ATAN(1)*4)/180)))/COS($GE$6*((ATAN(1)*4)/180))/COS('C'!$F249*((ATAN(1)*4)/180))</f>
        <v>0.57292982044058616</v>
      </c>
      <c r="EV160" s="89">
        <f t="shared" si="63"/>
        <v>0.51174074074074083</v>
      </c>
      <c r="EW160" s="89">
        <f t="shared" si="64"/>
        <v>96.091489220384901</v>
      </c>
      <c r="EX160" s="89">
        <f>(COS((90-1.4)*((ATAN(1)*4)/180))-SIN($GE$6*((ATAN(1)*4)/180))*SIN('C'!$F249*((ATAN(1)*4)/180)))/COS($GE$6*((ATAN(1)*4)/180))/COS('C'!$F249*((ATAN(1)*4)/180))</f>
        <v>-0.1061163700864063</v>
      </c>
      <c r="EY160" s="89">
        <f t="shared" si="65"/>
        <v>98.872190582000812</v>
      </c>
      <c r="EZ160" s="89">
        <f>(COS((90+0.833+اندراج!$A$2)*((ATAN(1)*4)/180))-SIN($GE$6*((ATAN(1)*4)/180))*SIN('C'!$F249*((ATAN(1)*4)/180)))/COS($GE$6*((ATAN(1)*4)/180))/COS('C'!$F249*((ATAN(1)*4)/180))</f>
        <v>-0.1542308460584785</v>
      </c>
      <c r="FA160" s="89">
        <f t="shared" si="66"/>
        <v>113.13997713264384</v>
      </c>
      <c r="FB160" s="89">
        <f>(COS((90+12)*((ATAN(1)*4)/180))-SIN($GE$6*((ATAN(1)*4)/180))*SIN('C'!$F249*((ATAN(1)*4)/180)))/COS($GE$6*((ATAN(1)*4)/180))/COS('C'!$F249*((ATAN(1)*4)/180))</f>
        <v>-0.39297881048639588</v>
      </c>
      <c r="FC160" s="89">
        <f t="shared" si="67"/>
        <v>117.11843908996934</v>
      </c>
      <c r="FD160" s="89">
        <f>(COS((90+15)*((ATAN(1)*4)/180))-SIN($GE$6*((ATAN(1)*4)/180))*SIN('C'!$F249*((ATAN(1)*4)/180)))/COS($GE$6*((ATAN(1)*4)/180))/COS('C'!$F249*((ATAN(1)*4)/180))</f>
        <v>-0.45583137444319738</v>
      </c>
      <c r="FE160" s="89">
        <f t="shared" si="68"/>
        <v>121.18533597420689</v>
      </c>
      <c r="FF160" s="89">
        <f>(COS((90+18)*((ATAN(1)*4)/180))-SIN($GE$6*((ATAN(1)*4)/180))*SIN('C'!$F249*((ATAN(1)*4)/180)))/COS($GE$6*((ATAN(1)*4)/180))/COS('C'!$F249*((ATAN(1)*4)/180))</f>
        <v>-0.51780807430264952</v>
      </c>
      <c r="FG160" s="89">
        <f>('C'!E249+$GF$6/15+$EQ$4)</f>
        <v>12.231777777777779</v>
      </c>
      <c r="FH160" s="89">
        <f t="shared" si="69"/>
        <v>0.18224507660193709</v>
      </c>
      <c r="FI160" s="89"/>
      <c r="FJ160" s="89"/>
      <c r="FK160" s="89">
        <f>EQ160-'برائے طلباء'!BK27</f>
        <v>0.61127090710057708</v>
      </c>
      <c r="FL160" s="89">
        <v>8</v>
      </c>
      <c r="FM160" s="89">
        <f t="shared" si="70"/>
        <v>0.8053933154115388</v>
      </c>
      <c r="FN160" s="89">
        <f t="shared" si="71"/>
        <v>74.096785856330669</v>
      </c>
      <c r="FO160" s="89">
        <f>(COS((90-(ATAN(1/(1/TAN((90-ABS($GE$6-'C'!$F218))*(ATAN(1)*4/180))+2))*(180/(ATAN(1)*4))))*((ATAN(1)*4)/180))-SIN($GE$6*((ATAN(1)*4)/180))*SIN('C'!$F218*((ATAN(1)*4)/180)))/COS($GE$6*((ATAN(1)*4)/180))/COS('C'!$F218*((ATAN(1)*4)/180))</f>
        <v>0.27401316943833648</v>
      </c>
      <c r="FP160" s="89">
        <f t="shared" si="72"/>
        <v>56.327852800817645</v>
      </c>
      <c r="FQ160" s="89">
        <f>(COS((90-(ATAN(1/(1/TAN((90-ABS($GE$6-'C'!$F218))*(ATAN(1)*4/180))+1))*(180/(ATAN(1)*4))))*((ATAN(1)*4)/180))-SIN($GE$6*((ATAN(1)*4)/180))*SIN('C'!$F218*((ATAN(1)*4)/180)))/COS($GE$6*((ATAN(1)*4)/180))/COS('C'!$F218*((ATAN(1)*4)/180))</f>
        <v>0.55443992980430878</v>
      </c>
      <c r="FR160" s="89">
        <f t="shared" si="73"/>
        <v>0.51449074074074075</v>
      </c>
      <c r="FS160" s="89">
        <f t="shared" si="74"/>
        <v>102.51021021003071</v>
      </c>
      <c r="FT160" s="89">
        <f>(COS((90-1.4)*((ATAN(1)*4)/180))-SIN($GE$6*((ATAN(1)*4)/180))*SIN('C'!$F218*((ATAN(1)*4)/180)))/COS($GE$6*((ATAN(1)*4)/180))/COS('C'!$F218*((ATAN(1)*4)/180))</f>
        <v>-0.21661358818914317</v>
      </c>
      <c r="FU160" s="89">
        <f t="shared" si="75"/>
        <v>105.47492688148729</v>
      </c>
      <c r="FV160" s="89">
        <f>(COS((90+0.833+اندراج!$A$2)*((ATAN(1)*4)/180))-SIN($GE$6*((ATAN(1)*4)/180))*SIN('C'!$F218*((ATAN(1)*4)/180)))/COS($GE$6*((ATAN(1)*4)/180))/COS('C'!$F218*((ATAN(1)*4)/180))</f>
        <v>-0.26681665765348656</v>
      </c>
      <c r="FW160" s="89">
        <f t="shared" si="76"/>
        <v>0.16155526866322079</v>
      </c>
      <c r="FX160" s="89">
        <f t="shared" si="77"/>
        <v>121.05953032901141</v>
      </c>
      <c r="FY160" s="89">
        <f>(COS((90+12)*((ATAN(1)*4)/180))-SIN($GE$6*((ATAN(1)*4)/180))*SIN('C'!$F218*((ATAN(1)*4)/180)))/COS($GE$6*((ATAN(1)*4)/180))/COS('C'!$F218*((ATAN(1)*4)/180))</f>
        <v>-0.51592839378883304</v>
      </c>
      <c r="FZ160" s="89">
        <f t="shared" si="78"/>
        <v>125.5567699479072</v>
      </c>
      <c r="GA160" s="89">
        <f>(COS((90+15)*((ATAN(1)*4)/180))-SIN($GE$6*((ATAN(1)*4)/180))*SIN('C'!$F218*((ATAN(1)*4)/180)))/COS($GE$6*((ATAN(1)*4)/180))/COS('C'!$F218*((ATAN(1)*4)/180))</f>
        <v>-0.5815093145114637</v>
      </c>
      <c r="GB160" s="89">
        <f t="shared" si="79"/>
        <v>130.25393161839111</v>
      </c>
      <c r="GC160" s="89">
        <f>(COS((90+18)*((ATAN(1)*4)/180))-SIN($GE$6*((ATAN(1)*4)/180))*SIN('C'!$F218*((ATAN(1)*4)/180)))/COS($GE$6*((ATAN(1)*4)/180))/COS('C'!$F218*((ATAN(1)*4)/180))</f>
        <v>-0.64617635089404546</v>
      </c>
      <c r="GD160" s="89">
        <f>'C'!$E218+$GF$6/15+$EQ$4</f>
        <v>12.297777777777778</v>
      </c>
      <c r="GE160" s="89"/>
      <c r="GF160" s="89"/>
      <c r="GG160" s="89">
        <f>FM160-'برائے طلباء'!BX27</f>
        <v>0.65480238472188446</v>
      </c>
      <c r="GH160" s="89"/>
      <c r="GI160" s="89">
        <v>23</v>
      </c>
    </row>
    <row r="161" spans="1:191" ht="28.5" customHeight="1" x14ac:dyDescent="0.2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>
        <v>7</v>
      </c>
      <c r="EP161" s="89"/>
      <c r="EQ161" s="89">
        <f t="shared" si="60"/>
        <v>0.78345089060761131</v>
      </c>
      <c r="ER161" s="89">
        <f t="shared" si="61"/>
        <v>70.311101996126055</v>
      </c>
      <c r="ES161" s="89">
        <f>(COS((90-(ATAN(1/(1/TAN((90-ABS($GE$6-'C'!$F250))*(ATAN(1)*4/180))+2))*(180/(ATAN(1)*4))))*((ATAN(1)*4)/180))-SIN($GE$6*((ATAN(1)*4)/180))*SIN('C'!$F250*((ATAN(1)*4)/180)))/COS($GE$6*((ATAN(1)*4)/180))/COS('C'!$F250*((ATAN(1)*4)/180))</f>
        <v>0.33691282675109308</v>
      </c>
      <c r="ET161" s="89">
        <f t="shared" si="62"/>
        <v>54.971586024212989</v>
      </c>
      <c r="EU161" s="89">
        <f>(COS((90-(ATAN(1/(1/TAN((90-ABS($GE$6-'C'!$F250))*(ATAN(1)*4/180))+1))*(180/(ATAN(1)*4))))*((ATAN(1)*4)/180))-SIN($GE$6*((ATAN(1)*4)/180))*SIN('C'!$F250*((ATAN(1)*4)/180)))/COS($GE$6*((ATAN(1)*4)/180))/COS('C'!$F250*((ATAN(1)*4)/180))</f>
        <v>0.57398259758085024</v>
      </c>
      <c r="EV161" s="89">
        <f t="shared" si="63"/>
        <v>0.51157407407407407</v>
      </c>
      <c r="EW161" s="89">
        <f t="shared" si="64"/>
        <v>95.849742272496599</v>
      </c>
      <c r="EX161" s="89">
        <f>(COS((90-1.4)*((ATAN(1)*4)/180))-SIN($GE$6*((ATAN(1)*4)/180))*SIN('C'!$F250*((ATAN(1)*4)/180)))/COS($GE$6*((ATAN(1)*4)/180))/COS('C'!$F250*((ATAN(1)*4)/180))</f>
        <v>-0.10191998102646574</v>
      </c>
      <c r="EY161" s="89">
        <f t="shared" si="65"/>
        <v>98.625653952073378</v>
      </c>
      <c r="EZ161" s="89">
        <f>(COS((90+0.833+اندراج!$A$2)*((ATAN(1)*4)/180))-SIN($GE$6*((ATAN(1)*4)/180))*SIN('C'!$F250*((ATAN(1)*4)/180)))/COS($GE$6*((ATAN(1)*4)/180))/COS('C'!$F250*((ATAN(1)*4)/180))</f>
        <v>-0.14997804008496909</v>
      </c>
      <c r="FA161" s="89">
        <f t="shared" si="66"/>
        <v>112.85784316634056</v>
      </c>
      <c r="FB161" s="89">
        <f>(COS((90+12)*((ATAN(1)*4)/180))-SIN($GE$6*((ATAN(1)*4)/180))*SIN('C'!$F250*((ATAN(1)*4)/180)))/COS($GE$6*((ATAN(1)*4)/180))/COS('C'!$F250*((ATAN(1)*4)/180))</f>
        <v>-0.38844605917415548</v>
      </c>
      <c r="FC161" s="89">
        <f t="shared" si="67"/>
        <v>116.82230106164528</v>
      </c>
      <c r="FD161" s="89">
        <f>(COS((90+15)*((ATAN(1)*4)/180))-SIN($GE$6*((ATAN(1)*4)/180))*SIN('C'!$F250*((ATAN(1)*4)/180)))/COS($GE$6*((ATAN(1)*4)/180))/COS('C'!$F250*((ATAN(1)*4)/180))</f>
        <v>-0.45122492498509359</v>
      </c>
      <c r="FE161" s="89">
        <f t="shared" si="68"/>
        <v>120.87247345626608</v>
      </c>
      <c r="FF161" s="89">
        <f>(COS((90+18)*((ATAN(1)*4)/180))-SIN($GE$6*((ATAN(1)*4)/180))*SIN('C'!$F250*((ATAN(1)*4)/180)))/COS($GE$6*((ATAN(1)*4)/180))/COS('C'!$F250*((ATAN(1)*4)/180))</f>
        <v>-0.51312895369831346</v>
      </c>
      <c r="FG161" s="89">
        <f>('C'!E250+$GF$6/15+$EQ$4)</f>
        <v>12.227777777777778</v>
      </c>
      <c r="FH161" s="89">
        <f t="shared" si="69"/>
        <v>0.18290101556950389</v>
      </c>
      <c r="FI161" s="89"/>
      <c r="FJ161" s="89"/>
      <c r="FK161" s="89">
        <f>EQ161-'برائے طلباء'!BK28</f>
        <v>0.60971702057872079</v>
      </c>
      <c r="FL161" s="89">
        <v>8</v>
      </c>
      <c r="FM161" s="89">
        <f t="shared" si="70"/>
        <v>0.80492230714594137</v>
      </c>
      <c r="FN161" s="89">
        <f t="shared" si="71"/>
        <v>74.014354276134242</v>
      </c>
      <c r="FO161" s="89">
        <f>(COS((90-(ATAN(1/(1/TAN((90-ABS($GE$6-'C'!$F219))*(ATAN(1)*4/180))+2))*(180/(ATAN(1)*4))))*((ATAN(1)*4)/180))-SIN($GE$6*((ATAN(1)*4)/180))*SIN('C'!$F219*((ATAN(1)*4)/180)))/COS($GE$6*((ATAN(1)*4)/180))/COS('C'!$F219*((ATAN(1)*4)/180))</f>
        <v>0.27539652287236016</v>
      </c>
      <c r="FP161" s="89">
        <f t="shared" si="72"/>
        <v>56.311210626350807</v>
      </c>
      <c r="FQ161" s="89">
        <f>(COS((90-(ATAN(1/(1/TAN((90-ABS($GE$6-'C'!$F219))*(ATAN(1)*4/180))+1))*(180/(ATAN(1)*4))))*((ATAN(1)*4)/180))-SIN($GE$6*((ATAN(1)*4)/180))*SIN('C'!$F219*((ATAN(1)*4)/180)))/COS($GE$6*((ATAN(1)*4)/180))/COS('C'!$F219*((ATAN(1)*4)/180))</f>
        <v>0.55468163473710719</v>
      </c>
      <c r="FR161" s="89">
        <f t="shared" si="73"/>
        <v>0.51449074074074075</v>
      </c>
      <c r="FS161" s="89">
        <f t="shared" si="74"/>
        <v>102.34670330263242</v>
      </c>
      <c r="FT161" s="89">
        <f>(COS((90-1.4)*((ATAN(1)*4)/180))-SIN($GE$6*((ATAN(1)*4)/180))*SIN('C'!$F219*((ATAN(1)*4)/180)))/COS($GE$6*((ATAN(1)*4)/180))/COS('C'!$F219*((ATAN(1)*4)/180))</f>
        <v>-0.21382673105894415</v>
      </c>
      <c r="FU161" s="89">
        <f t="shared" si="75"/>
        <v>105.3053639058722</v>
      </c>
      <c r="FV161" s="89">
        <f>(COS((90+0.833+اندراج!$A$2)*((ATAN(1)*4)/180))-SIN($GE$6*((ATAN(1)*4)/180))*SIN('C'!$F219*((ATAN(1)*4)/180)))/COS($GE$6*((ATAN(1)*4)/180))/COS('C'!$F219*((ATAN(1)*4)/180))</f>
        <v>-0.26396334856999049</v>
      </c>
      <c r="FW161" s="89">
        <f t="shared" si="76"/>
        <v>0.16219404475889451</v>
      </c>
      <c r="FX161" s="89">
        <f t="shared" si="77"/>
        <v>120.84686941590645</v>
      </c>
      <c r="FY161" s="89">
        <f>(COS((90+12)*((ATAN(1)*4)/180))-SIN($GE$6*((ATAN(1)*4)/180))*SIN('C'!$F219*((ATAN(1)*4)/180)))/COS($GE$6*((ATAN(1)*4)/180))/COS('C'!$F219*((ATAN(1)*4)/180))</f>
        <v>-0.5127453446788397</v>
      </c>
      <c r="FZ161" s="89">
        <f t="shared" si="78"/>
        <v>125.32681055346465</v>
      </c>
      <c r="GA161" s="89">
        <f>(COS((90+15)*((ATAN(1)*4)/180))-SIN($GE$6*((ATAN(1)*4)/180))*SIN('C'!$F219*((ATAN(1)*4)/180)))/COS($GE$6*((ATAN(1)*4)/180))/COS('C'!$F219*((ATAN(1)*4)/180))</f>
        <v>-0.57823945835306589</v>
      </c>
      <c r="GB161" s="89">
        <f t="shared" si="79"/>
        <v>130.00248977473751</v>
      </c>
      <c r="GC161" s="89">
        <f>(COS((90+18)*((ATAN(1)*4)/180))-SIN($GE$6*((ATAN(1)*4)/180))*SIN('C'!$F219*((ATAN(1)*4)/180)))/COS($GE$6*((ATAN(1)*4)/180))/COS('C'!$F219*((ATAN(1)*4)/180))</f>
        <v>-0.64282089736227166</v>
      </c>
      <c r="GD161" s="89">
        <f>'C'!$E219+$GF$6/15+$EQ$4</f>
        <v>12.297777777777778</v>
      </c>
      <c r="GE161" s="89"/>
      <c r="GF161" s="89"/>
      <c r="GG161" s="89">
        <f>FM161-'برائے طلباء'!BX28</f>
        <v>0.65363292689058261</v>
      </c>
      <c r="GH161" s="89"/>
      <c r="GI161" s="89">
        <v>24</v>
      </c>
    </row>
    <row r="162" spans="1:191" ht="28.5" customHeight="1" x14ac:dyDescent="0.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89"/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  <c r="EO162" s="89">
        <v>7</v>
      </c>
      <c r="EP162" s="89"/>
      <c r="EQ162" s="89">
        <f t="shared" si="60"/>
        <v>0.78255587465641108</v>
      </c>
      <c r="ER162" s="89">
        <f t="shared" si="61"/>
        <v>70.156651136638615</v>
      </c>
      <c r="ES162" s="89">
        <f>(COS((90-(ATAN(1/(1/TAN((90-ABS($GE$6-'C'!$F251))*(ATAN(1)*4/180))+2))*(180/(ATAN(1)*4))))*((ATAN(1)*4)/180))-SIN($GE$6*((ATAN(1)*4)/180))*SIN('C'!$F251*((ATAN(1)*4)/180)))/COS($GE$6*((ATAN(1)*4)/180))/COS('C'!$F251*((ATAN(1)*4)/180))</f>
        <v>0.33944967516985364</v>
      </c>
      <c r="ET162" s="89">
        <f t="shared" si="62"/>
        <v>54.895877151961457</v>
      </c>
      <c r="EU162" s="89">
        <f>(COS((90-(ATAN(1/(1/TAN((90-ABS($GE$6-'C'!$F251))*(ATAN(1)*4/180))+1))*(180/(ATAN(1)*4))))*((ATAN(1)*4)/180))-SIN($GE$6*((ATAN(1)*4)/180))*SIN('C'!$F251*((ATAN(1)*4)/180)))/COS($GE$6*((ATAN(1)*4)/180))/COS('C'!$F251*((ATAN(1)*4)/180))</f>
        <v>0.57506412237701665</v>
      </c>
      <c r="EV162" s="89">
        <f t="shared" si="63"/>
        <v>0.51136574074074082</v>
      </c>
      <c r="EW162" s="89">
        <f t="shared" si="64"/>
        <v>95.607186870578047</v>
      </c>
      <c r="EX162" s="89">
        <f>(COS((90-1.4)*((ATAN(1)*4)/180))-SIN($GE$6*((ATAN(1)*4)/180))*SIN('C'!$F251*((ATAN(1)*4)/180)))/COS($GE$6*((ATAN(1)*4)/180))/COS('C'!$F251*((ATAN(1)*4)/180))</f>
        <v>-9.7707734896690351E-2</v>
      </c>
      <c r="EY162" s="89">
        <f t="shared" si="65"/>
        <v>98.378448209641306</v>
      </c>
      <c r="EZ162" s="89">
        <f>(COS((90+0.833+اندراج!$A$2)*((ATAN(1)*4)/180))-SIN($GE$6*((ATAN(1)*4)/180))*SIN('C'!$F251*((ATAN(1)*4)/180)))/COS($GE$6*((ATAN(1)*4)/180))/COS('C'!$F251*((ATAN(1)*4)/180))</f>
        <v>-0.14571090374393991</v>
      </c>
      <c r="FA162" s="89">
        <f t="shared" si="66"/>
        <v>112.57587450575399</v>
      </c>
      <c r="FB162" s="89">
        <f>(COS((90+12)*((ATAN(1)*4)/180))-SIN($GE$6*((ATAN(1)*4)/180))*SIN('C'!$F251*((ATAN(1)*4)/180)))/COS($GE$6*((ATAN(1)*4)/180))/COS('C'!$F251*((ATAN(1)*4)/180))</f>
        <v>-0.38390655311613153</v>
      </c>
      <c r="FC162" s="89">
        <f t="shared" si="67"/>
        <v>116.52663010137994</v>
      </c>
      <c r="FD162" s="89">
        <f>(COS((90+15)*((ATAN(1)*4)/180))-SIN($GE$6*((ATAN(1)*4)/180))*SIN('C'!$F251*((ATAN(1)*4)/180)))/COS($GE$6*((ATAN(1)*4)/180))/COS('C'!$F251*((ATAN(1)*4)/180))</f>
        <v>-0.44661371513224007</v>
      </c>
      <c r="FE162" s="89">
        <f t="shared" si="68"/>
        <v>120.56044306530315</v>
      </c>
      <c r="FF162" s="89">
        <f>(COS((90+18)*((ATAN(1)*4)/180))-SIN($GE$6*((ATAN(1)*4)/180))*SIN('C'!$F251*((ATAN(1)*4)/180)))/COS($GE$6*((ATAN(1)*4)/180))/COS('C'!$F251*((ATAN(1)*4)/180))</f>
        <v>-0.50844703925854784</v>
      </c>
      <c r="FG162" s="89">
        <f>('C'!E251+$GF$6/15+$EQ$4)</f>
        <v>12.222777777777779</v>
      </c>
      <c r="FH162" s="89">
        <f t="shared" si="69"/>
        <v>0.18351399045912986</v>
      </c>
      <c r="FI162" s="89"/>
      <c r="FJ162" s="89"/>
      <c r="FK162" s="89">
        <f>EQ162-'برائے طلباء'!BK29</f>
        <v>0.60816358687484573</v>
      </c>
      <c r="FL162" s="89">
        <v>8</v>
      </c>
      <c r="FM162" s="89">
        <f t="shared" si="70"/>
        <v>0.80444180394395293</v>
      </c>
      <c r="FN162" s="89">
        <f t="shared" si="71"/>
        <v>73.929685145695657</v>
      </c>
      <c r="FO162" s="89">
        <f>(COS((90-(ATAN(1/(1/TAN((90-ABS($GE$6-'C'!$F220))*(ATAN(1)*4/180))+2))*(180/(ATAN(1)*4))))*((ATAN(1)*4)/180))-SIN($GE$6*((ATAN(1)*4)/180))*SIN('C'!$F220*((ATAN(1)*4)/180)))/COS($GE$6*((ATAN(1)*4)/180))/COS('C'!$F220*((ATAN(1)*4)/180))</f>
        <v>0.27681683303209548</v>
      </c>
      <c r="FP162" s="89">
        <f t="shared" si="72"/>
        <v>56.293371789969271</v>
      </c>
      <c r="FQ162" s="89">
        <f>(COS((90-(ATAN(1/(1/TAN((90-ABS($GE$6-'C'!$F220))*(ATAN(1)*4/180))+1))*(180/(ATAN(1)*4))))*((ATAN(1)*4)/180))-SIN($GE$6*((ATAN(1)*4)/180))*SIN('C'!$F220*((ATAN(1)*4)/180)))/COS($GE$6*((ATAN(1)*4)/180))/COS('C'!$F220*((ATAN(1)*4)/180))</f>
        <v>0.55494066758943028</v>
      </c>
      <c r="FR162" s="89">
        <f t="shared" si="73"/>
        <v>0.51449074074074075</v>
      </c>
      <c r="FS162" s="89">
        <f t="shared" si="74"/>
        <v>102.17982860639505</v>
      </c>
      <c r="FT162" s="89">
        <f>(COS((90-1.4)*((ATAN(1)*4)/180))-SIN($GE$6*((ATAN(1)*4)/180))*SIN('C'!$F220*((ATAN(1)*4)/180)))/COS($GE$6*((ATAN(1)*4)/180))/COS('C'!$F220*((ATAN(1)*4)/180))</f>
        <v>-0.21098067703089371</v>
      </c>
      <c r="FU162" s="89">
        <f t="shared" si="75"/>
        <v>105.13238275315635</v>
      </c>
      <c r="FV162" s="89">
        <f>(COS((90+0.833+اندراج!$A$2)*((ATAN(1)*4)/180))-SIN($GE$6*((ATAN(1)*4)/180))*SIN('C'!$F220*((ATAN(1)*4)/180)))/COS($GE$6*((ATAN(1)*4)/180))/COS('C'!$F220*((ATAN(1)*4)/180))</f>
        <v>-0.26105013829590656</v>
      </c>
      <c r="FW162" s="89">
        <f t="shared" si="76"/>
        <v>0.16284351962502785</v>
      </c>
      <c r="FX162" s="89">
        <f t="shared" si="77"/>
        <v>120.63045746135722</v>
      </c>
      <c r="FY162" s="89">
        <f>(COS((90+12)*((ATAN(1)*4)/180))-SIN($GE$6*((ATAN(1)*4)/180))*SIN('C'!$F220*((ATAN(1)*4)/180)))/COS($GE$6*((ATAN(1)*4)/180))/COS('C'!$F220*((ATAN(1)*4)/180))</f>
        <v>-0.50949889962010564</v>
      </c>
      <c r="FZ162" s="89">
        <f t="shared" si="78"/>
        <v>125.09299960165666</v>
      </c>
      <c r="GA162" s="89">
        <f>(COS((90+15)*((ATAN(1)*4)/180))-SIN($GE$6*((ATAN(1)*4)/180))*SIN('C'!$F220*((ATAN(1)*4)/180)))/COS($GE$6*((ATAN(1)*4)/180))/COS('C'!$F220*((ATAN(1)*4)/180))</f>
        <v>-0.57490528621919201</v>
      </c>
      <c r="GB162" s="89">
        <f t="shared" si="79"/>
        <v>129.74710999073892</v>
      </c>
      <c r="GC162" s="89">
        <f>(COS((90+18)*((ATAN(1)*4)/180))-SIN($GE$6*((ATAN(1)*4)/180))*SIN('C'!$F220*((ATAN(1)*4)/180)))/COS($GE$6*((ATAN(1)*4)/180))/COS('C'!$F220*((ATAN(1)*4)/180))</f>
        <v>-0.6394002206490581</v>
      </c>
      <c r="GD162" s="89">
        <f>'C'!$E220+$GF$6/15+$EQ$4</f>
        <v>12.297777777777778</v>
      </c>
      <c r="GE162" s="89"/>
      <c r="GF162" s="89"/>
      <c r="GG162" s="89">
        <f>FM162-'برائے طلباء'!BX29</f>
        <v>0.65244303539970916</v>
      </c>
      <c r="GH162" s="89"/>
      <c r="GI162" s="89">
        <v>25</v>
      </c>
    </row>
    <row r="163" spans="1:191" ht="28.5" customHeight="1" x14ac:dyDescent="0.2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89"/>
      <c r="DU163" s="89"/>
      <c r="DV163" s="89"/>
      <c r="DW163" s="89"/>
      <c r="DX163" s="89"/>
      <c r="DY163" s="89"/>
      <c r="DZ163" s="89"/>
      <c r="EA163" s="89"/>
      <c r="EB163" s="89"/>
      <c r="EC163" s="89"/>
      <c r="ED163" s="89"/>
      <c r="EE163" s="89"/>
      <c r="EF163" s="89"/>
      <c r="EG163" s="89"/>
      <c r="EH163" s="89"/>
      <c r="EI163" s="89"/>
      <c r="EJ163" s="89"/>
      <c r="EK163" s="89"/>
      <c r="EL163" s="89"/>
      <c r="EM163" s="89"/>
      <c r="EN163" s="89"/>
      <c r="EO163" s="89">
        <v>7</v>
      </c>
      <c r="EP163" s="89"/>
      <c r="EQ163" s="89">
        <f t="shared" si="60"/>
        <v>0.78165697772350218</v>
      </c>
      <c r="ER163" s="89">
        <f t="shared" si="61"/>
        <v>70.00006206877751</v>
      </c>
      <c r="ES163" s="89">
        <f>(COS((90-(ATAN(1/(1/TAN((90-ABS($GE$6-'C'!$F252))*(ATAN(1)*4/180))+2))*(180/(ATAN(1)*4))))*((ATAN(1)*4)/180))-SIN($GE$6*((ATAN(1)*4)/180))*SIN('C'!$F252*((ATAN(1)*4)/180)))/COS($GE$6*((ATAN(1)*4)/180))/COS('C'!$F252*((ATAN(1)*4)/180))</f>
        <v>0.34201912535219492</v>
      </c>
      <c r="ET163" s="89">
        <f t="shared" si="62"/>
        <v>54.817842306183472</v>
      </c>
      <c r="EU163" s="89">
        <f>(COS((90-(ATAN(1/(1/TAN((90-ABS($GE$6-'C'!$F252))*(ATAN(1)*4/180))+1))*(180/(ATAN(1)*4))))*((ATAN(1)*4)/180))-SIN($GE$6*((ATAN(1)*4)/180))*SIN('C'!$F252*((ATAN(1)*4)/180)))/COS($GE$6*((ATAN(1)*4)/180))/COS('C'!$F252*((ATAN(1)*4)/180))</f>
        <v>0.57617782359193381</v>
      </c>
      <c r="EV163" s="89">
        <f t="shared" si="63"/>
        <v>0.51115740740740734</v>
      </c>
      <c r="EW163" s="89">
        <f t="shared" si="64"/>
        <v>95.363106538423594</v>
      </c>
      <c r="EX163" s="89">
        <f>(COS((90-1.4)*((ATAN(1)*4)/180))-SIN($GE$6*((ATAN(1)*4)/180))*SIN('C'!$F252*((ATAN(1)*4)/180)))/COS($GE$6*((ATAN(1)*4)/180))/COS('C'!$F252*((ATAN(1)*4)/180))</f>
        <v>-9.3467239182026943E-2</v>
      </c>
      <c r="EY163" s="89">
        <f t="shared" si="65"/>
        <v>98.129845313794135</v>
      </c>
      <c r="EZ163" s="89">
        <f>(COS((90+0.833+اندراج!$A$2)*((ATAN(1)*4)/180))-SIN($GE$6*((ATAN(1)*4)/180))*SIN('C'!$F252*((ATAN(1)*4)/180)))/COS($GE$6*((ATAN(1)*4)/180))/COS('C'!$F252*((ATAN(1)*4)/180))</f>
        <v>-0.14141691512384955</v>
      </c>
      <c r="FA163" s="89">
        <f t="shared" si="66"/>
        <v>112.29324815037333</v>
      </c>
      <c r="FB163" s="89">
        <f>(COS((90+12)*((ATAN(1)*4)/180))-SIN($GE$6*((ATAN(1)*4)/180))*SIN('C'!$F252*((ATAN(1)*4)/180)))/COS($GE$6*((ATAN(1)*4)/180))/COS('C'!$F252*((ATAN(1)*4)/180))</f>
        <v>-0.37934712832482659</v>
      </c>
      <c r="FC163" s="89">
        <f t="shared" si="67"/>
        <v>116.23056312021248</v>
      </c>
      <c r="FD163" s="89">
        <f>(COS((90+15)*((ATAN(1)*4)/180))-SIN($GE$6*((ATAN(1)*4)/180))*SIN('C'!$F252*((ATAN(1)*4)/180)))/COS($GE$6*((ATAN(1)*4)/180))/COS('C'!$F252*((ATAN(1)*4)/180))</f>
        <v>-0.44198441186482867</v>
      </c>
      <c r="FE163" s="89">
        <f t="shared" si="68"/>
        <v>120.24833216669846</v>
      </c>
      <c r="FF163" s="89">
        <f>(COS((90+18)*((ATAN(1)*4)/180))-SIN($GE$6*((ATAN(1)*4)/180))*SIN('C'!$F252*((ATAN(1)*4)/180)))/COS($GE$6*((ATAN(1)*4)/180))/COS('C'!$F252*((ATAN(1)*4)/180))</f>
        <v>-0.50374883128673564</v>
      </c>
      <c r="FG163" s="89">
        <f>('C'!E252+$GF$6/15+$EQ$4)</f>
        <v>12.217777777777776</v>
      </c>
      <c r="FH163" s="89">
        <f t="shared" si="69"/>
        <v>0.18412806540681714</v>
      </c>
      <c r="FI163" s="89"/>
      <c r="FJ163" s="89"/>
      <c r="FK163" s="89">
        <f>EQ163-'برائے طلباء'!BK30</f>
        <v>0.6066060485569239</v>
      </c>
      <c r="FL163" s="89">
        <v>8</v>
      </c>
      <c r="FM163" s="89">
        <f t="shared" si="70"/>
        <v>0.80395189870239514</v>
      </c>
      <c r="FN163" s="89">
        <f t="shared" si="71"/>
        <v>73.842759020781727</v>
      </c>
      <c r="FO163" s="89">
        <f>(COS((90-(ATAN(1/(1/TAN((90-ABS($GE$6-'C'!$F221))*(ATAN(1)*4/180))+2))*(180/(ATAN(1)*4))))*((ATAN(1)*4)/180))-SIN($GE$6*((ATAN(1)*4)/180))*SIN('C'!$F221*((ATAN(1)*4)/180)))/COS($GE$6*((ATAN(1)*4)/180))/COS('C'!$F221*((ATAN(1)*4)/180))</f>
        <v>0.27827437497168805</v>
      </c>
      <c r="FP163" s="89">
        <f t="shared" si="72"/>
        <v>56.274285822032496</v>
      </c>
      <c r="FQ163" s="89">
        <f>(COS((90-(ATAN(1/(1/TAN((90-ABS($GE$6-'C'!$F221))*(ATAN(1)*4/180))+1))*(180/(ATAN(1)*4))))*((ATAN(1)*4)/180))-SIN($GE$6*((ATAN(1)*4)/180))*SIN('C'!$F221*((ATAN(1)*4)/180)))/COS($GE$6*((ATAN(1)*4)/180))/COS('C'!$F221*((ATAN(1)*4)/180))</f>
        <v>0.55521775012978103</v>
      </c>
      <c r="FR163" s="89">
        <f t="shared" si="73"/>
        <v>0.51449074074074075</v>
      </c>
      <c r="FS163" s="89">
        <f t="shared" si="74"/>
        <v>102.00961407728683</v>
      </c>
      <c r="FT163" s="89">
        <f>(COS((90-1.4)*((ATAN(1)*4)/180))-SIN($GE$6*((ATAN(1)*4)/180))*SIN('C'!$F221*((ATAN(1)*4)/180)))/COS($GE$6*((ATAN(1)*4)/180))/COS('C'!$F221*((ATAN(1)*4)/180))</f>
        <v>-0.20807581841954623</v>
      </c>
      <c r="FU163" s="89">
        <f t="shared" si="75"/>
        <v>104.95601686619557</v>
      </c>
      <c r="FV163" s="89">
        <f>(COS((90+0.833+اندراج!$A$2)*((ATAN(1)*4)/180))-SIN($GE$6*((ATAN(1)*4)/180))*SIN('C'!$F221*((ATAN(1)*4)/180)))/COS($GE$6*((ATAN(1)*4)/180))/COS('C'!$F221*((ATAN(1)*4)/180))</f>
        <v>-0.25807747547222459</v>
      </c>
      <c r="FW163" s="89">
        <f t="shared" si="76"/>
        <v>0.16350345651362067</v>
      </c>
      <c r="FX163" s="89">
        <f t="shared" si="77"/>
        <v>120.41036495179966</v>
      </c>
      <c r="FY163" s="89">
        <f>(COS((90+12)*((ATAN(1)*4)/180))-SIN($GE$6*((ATAN(1)*4)/180))*SIN('C'!$F221*((ATAN(1)*4)/180)))/COS($GE$6*((ATAN(1)*4)/180))/COS('C'!$F221*((ATAN(1)*4)/180))</f>
        <v>-0.50618978674999926</v>
      </c>
      <c r="FZ163" s="89">
        <f t="shared" si="78"/>
        <v>124.85542232176324</v>
      </c>
      <c r="GA163" s="89">
        <f>(COS((90+15)*((ATAN(1)*4)/180))-SIN($GE$6*((ATAN(1)*4)/180))*SIN('C'!$F221*((ATAN(1)*4)/180)))/COS($GE$6*((ATAN(1)*4)/180))/COS('C'!$F221*((ATAN(1)*4)/180))</f>
        <v>-0.57150759982716359</v>
      </c>
      <c r="GB163" s="89">
        <f t="shared" si="79"/>
        <v>129.48789586817236</v>
      </c>
      <c r="GC163" s="89">
        <f>(COS((90+18)*((ATAN(1)*4)/180))-SIN($GE$6*((ATAN(1)*4)/180))*SIN('C'!$F221*((ATAN(1)*4)/180)))/COS($GE$6*((ATAN(1)*4)/180))/COS('C'!$F221*((ATAN(1)*4)/180))</f>
        <v>-0.63591519502632721</v>
      </c>
      <c r="GD163" s="89">
        <f>'C'!$E221+$GF$6/15+$EQ$4</f>
        <v>12.297777777777778</v>
      </c>
      <c r="GE163" s="89"/>
      <c r="GF163" s="89"/>
      <c r="GG163" s="89">
        <f>FM163-'برائے طلباء'!BX30</f>
        <v>0.65123309092879977</v>
      </c>
      <c r="GH163" s="89"/>
      <c r="GI163" s="89">
        <v>26</v>
      </c>
    </row>
    <row r="164" spans="1:191" ht="28.5" customHeight="1" x14ac:dyDescent="0.2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>
        <v>7</v>
      </c>
      <c r="EP164" s="89"/>
      <c r="EQ164" s="89">
        <f t="shared" si="60"/>
        <v>0.78079584733325846</v>
      </c>
      <c r="ER164" s="89">
        <f t="shared" si="61"/>
        <v>69.841308980156668</v>
      </c>
      <c r="ES164" s="89">
        <f>(COS((90-(ATAN(1/(1/TAN((90-ABS($GE$6-'C'!$F253))*(ATAN(1)*4/180))+2))*(180/(ATAN(1)*4))))*((ATAN(1)*4)/180))-SIN($GE$6*((ATAN(1)*4)/180))*SIN('C'!$F253*((ATAN(1)*4)/180)))/COS($GE$6*((ATAN(1)*4)/180))/COS('C'!$F253*((ATAN(1)*4)/180))</f>
        <v>0.3446214767581201</v>
      </c>
      <c r="ET164" s="89">
        <f t="shared" si="62"/>
        <v>54.737447804926823</v>
      </c>
      <c r="EU164" s="89">
        <f>(COS((90-(ATAN(1/(1/TAN((90-ABS($GE$6-'C'!$F253))*(ATAN(1)*4/180))+1))*(180/(ATAN(1)*4))))*((ATAN(1)*4)/180))-SIN($GE$6*((ATAN(1)*4)/180))*SIN('C'!$F253*((ATAN(1)*4)/180)))/COS($GE$6*((ATAN(1)*4)/180))/COS('C'!$F253*((ATAN(1)*4)/180))</f>
        <v>0.57732408367590826</v>
      </c>
      <c r="EV164" s="89">
        <f t="shared" si="63"/>
        <v>0.5109907407407408</v>
      </c>
      <c r="EW164" s="89">
        <f t="shared" si="64"/>
        <v>95.117491678682882</v>
      </c>
      <c r="EX164" s="89">
        <f>(COS((90-1.4)*((ATAN(1)*4)/180))-SIN($GE$6*((ATAN(1)*4)/180))*SIN('C'!$F253*((ATAN(1)*4)/180)))/COS($GE$6*((ATAN(1)*4)/180))/COS('C'!$F253*((ATAN(1)*4)/180))</f>
        <v>-8.919837149115678E-2</v>
      </c>
      <c r="EY164" s="89">
        <f t="shared" si="65"/>
        <v>97.879838373306328</v>
      </c>
      <c r="EZ164" s="89">
        <f>(COS((90+0.833+اندراج!$A$2)*((ATAN(1)*4)/180))-SIN($GE$6*((ATAN(1)*4)/180))*SIN('C'!$F253*((ATAN(1)*4)/180)))/COS($GE$6*((ATAN(1)*4)/180))/COS('C'!$F253*((ATAN(1)*4)/180))</f>
        <v>-0.137095990360801</v>
      </c>
      <c r="FA164" s="89">
        <f t="shared" si="66"/>
        <v>112.00996788217292</v>
      </c>
      <c r="FB164" s="89">
        <f>(COS((90+12)*((ATAN(1)*4)/180))-SIN($GE$6*((ATAN(1)*4)/180))*SIN('C'!$F253*((ATAN(1)*4)/180)))/COS($GE$6*((ATAN(1)*4)/180))/COS('C'!$F253*((ATAN(1)*4)/180))</f>
        <v>-0.37476789211256112</v>
      </c>
      <c r="FC164" s="89">
        <f t="shared" si="67"/>
        <v>115.93410531940722</v>
      </c>
      <c r="FD164" s="89">
        <f>(COS((90+15)*((ATAN(1)*4)/180))-SIN($GE$6*((ATAN(1)*4)/180))*SIN('C'!$F253*((ATAN(1)*4)/180)))/COS($GE$6*((ATAN(1)*4)/180))/COS('C'!$F253*((ATAN(1)*4)/180))</f>
        <v>-0.43733717282405082</v>
      </c>
      <c r="FE164" s="89">
        <f t="shared" si="68"/>
        <v>119.93614601521743</v>
      </c>
      <c r="FF164" s="89">
        <f>(COS((90+18)*((ATAN(1)*4)/180))-SIN($GE$6*((ATAN(1)*4)/180))*SIN('C'!$F253*((ATAN(1)*4)/180)))/COS($GE$6*((ATAN(1)*4)/180))/COS('C'!$F253*((ATAN(1)*4)/180))</f>
        <v>-0.49903453705159534</v>
      </c>
      <c r="FG164" s="89">
        <f>('C'!E253+$GF$6/15+$EQ$4)</f>
        <v>12.213777777777779</v>
      </c>
      <c r="FH164" s="89">
        <f t="shared" si="69"/>
        <v>0.18478489263127629</v>
      </c>
      <c r="FI164" s="89"/>
      <c r="FJ164" s="89"/>
      <c r="FK164" s="89">
        <f>EQ164-'برائے طلباء'!BK31</f>
        <v>0.60504440107923274</v>
      </c>
      <c r="FL164" s="89">
        <v>8</v>
      </c>
      <c r="FM164" s="89">
        <f t="shared" si="70"/>
        <v>0.8034504689185763</v>
      </c>
      <c r="FN164" s="89">
        <f t="shared" si="71"/>
        <v>73.753158826721062</v>
      </c>
      <c r="FO164" s="89">
        <f>(COS((90-(ATAN(1/(1/TAN((90-ABS($GE$6-'C'!$F222))*(ATAN(1)*4/180))+2))*(180/(ATAN(1)*4))))*((ATAN(1)*4)/180))-SIN($GE$6*((ATAN(1)*4)/180))*SIN('C'!$F222*((ATAN(1)*4)/180)))/COS($GE$6*((ATAN(1)*4)/180))/COS('C'!$F222*((ATAN(1)*4)/180))</f>
        <v>0.27977608420746503</v>
      </c>
      <c r="FP164" s="89">
        <f t="shared" si="72"/>
        <v>56.253809119077417</v>
      </c>
      <c r="FQ164" s="89">
        <f>(COS((90-(ATAN(1/(1/TAN((90-ABS($GE$6-'C'!$F222))*(ATAN(1)*4/180))+1))*(180/(ATAN(1)*4))))*((ATAN(1)*4)/180))-SIN($GE$6*((ATAN(1)*4)/180))*SIN('C'!$F222*((ATAN(1)*4)/180)))/COS($GE$6*((ATAN(1)*4)/180))/COS('C'!$F222*((ATAN(1)*4)/180))</f>
        <v>0.55551495430391917</v>
      </c>
      <c r="FR164" s="89">
        <f t="shared" si="73"/>
        <v>0.51449074074074075</v>
      </c>
      <c r="FS164" s="89">
        <f t="shared" si="74"/>
        <v>101.83531739327977</v>
      </c>
      <c r="FT164" s="89">
        <f>(COS((90-1.4)*((ATAN(1)*4)/180))-SIN($GE$6*((ATAN(1)*4)/180))*SIN('C'!$F222*((ATAN(1)*4)/180)))/COS($GE$6*((ATAN(1)*4)/180))/COS('C'!$F222*((ATAN(1)*4)/180))</f>
        <v>-0.20509939150698189</v>
      </c>
      <c r="FU164" s="89">
        <f t="shared" si="75"/>
        <v>104.77550214402081</v>
      </c>
      <c r="FV164" s="89">
        <f>(COS((90+0.833+اندراج!$A$2)*((ATAN(1)*4)/180))-SIN($GE$6*((ATAN(1)*4)/180))*SIN('C'!$F222*((ATAN(1)*4)/180)))/COS($GE$6*((ATAN(1)*4)/180))/COS('C'!$F222*((ATAN(1)*4)/180))</f>
        <v>-0.25503235161782212</v>
      </c>
      <c r="FW164" s="89">
        <f t="shared" si="76"/>
        <v>0.16417658841290031</v>
      </c>
      <c r="FX164" s="89">
        <f t="shared" si="77"/>
        <v>120.18567080807689</v>
      </c>
      <c r="FY164" s="89">
        <f>(COS((90+12)*((ATAN(1)*4)/180))-SIN($GE$6*((ATAN(1)*4)/180))*SIN('C'!$F222*((ATAN(1)*4)/180)))/COS($GE$6*((ATAN(1)*4)/180))/COS('C'!$F222*((ATAN(1)*4)/180))</f>
        <v>-0.50280378305237017</v>
      </c>
      <c r="FZ164" s="89">
        <f t="shared" si="78"/>
        <v>124.61309483802255</v>
      </c>
      <c r="GA164" s="89">
        <f>(COS((90+15)*((ATAN(1)*4)/180))-SIN($GE$6*((ATAN(1)*4)/180))*SIN('C'!$F222*((ATAN(1)*4)/180)))/COS($GE$6*((ATAN(1)*4)/180))/COS('C'!$F222*((ATAN(1)*4)/180))</f>
        <v>-0.56803185642348375</v>
      </c>
      <c r="GB164" s="89">
        <f t="shared" si="79"/>
        <v>129.22378605173631</v>
      </c>
      <c r="GC164" s="89">
        <f>(COS((90+18)*((ATAN(1)*4)/180))-SIN($GE$6*((ATAN(1)*4)/180))*SIN('C'!$F222*((ATAN(1)*4)/180)))/COS($GE$6*((ATAN(1)*4)/180))/COS('C'!$F222*((ATAN(1)*4)/180))</f>
        <v>-0.6323509624588447</v>
      </c>
      <c r="GD164" s="89">
        <f>'C'!$E222+$GF$6/15+$EQ$4</f>
        <v>12.297777777777778</v>
      </c>
      <c r="GE164" s="89"/>
      <c r="GF164" s="89"/>
      <c r="GG164" s="89">
        <f>FM164-'برائے طلباء'!BX31</f>
        <v>0.64999802276599195</v>
      </c>
      <c r="GH164" s="89"/>
      <c r="GI164" s="89">
        <v>27</v>
      </c>
    </row>
    <row r="165" spans="1:191" ht="28.5" customHeight="1" x14ac:dyDescent="0.2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  <c r="CK165" s="89"/>
      <c r="CL165" s="89"/>
      <c r="CM165" s="89"/>
      <c r="CN165" s="89"/>
      <c r="CO165" s="89"/>
      <c r="CP165" s="89"/>
      <c r="CQ165" s="89"/>
      <c r="CR165" s="89"/>
      <c r="CS165" s="89"/>
      <c r="CT165" s="89"/>
      <c r="CU165" s="89"/>
      <c r="CV165" s="89"/>
      <c r="CW165" s="89"/>
      <c r="CX165" s="89"/>
      <c r="CY165" s="89"/>
      <c r="CZ165" s="89"/>
      <c r="DA165" s="89"/>
      <c r="DB165" s="89"/>
      <c r="DC165" s="89"/>
      <c r="DD165" s="89"/>
      <c r="DE165" s="89"/>
      <c r="DF165" s="89"/>
      <c r="DG165" s="89"/>
      <c r="DH165" s="89"/>
      <c r="DI165" s="89"/>
      <c r="DJ165" s="89"/>
      <c r="DK165" s="89"/>
      <c r="DL165" s="89"/>
      <c r="DM165" s="89"/>
      <c r="DN165" s="89"/>
      <c r="DO165" s="89"/>
      <c r="DP165" s="89"/>
      <c r="DQ165" s="89"/>
      <c r="DR165" s="89"/>
      <c r="DS165" s="89"/>
      <c r="DT165" s="89"/>
      <c r="DU165" s="89"/>
      <c r="DV165" s="89"/>
      <c r="DW165" s="89"/>
      <c r="DX165" s="89"/>
      <c r="DY165" s="89"/>
      <c r="DZ165" s="89"/>
      <c r="EA165" s="89"/>
      <c r="EB165" s="89"/>
      <c r="EC165" s="89"/>
      <c r="ED165" s="89"/>
      <c r="EE165" s="89"/>
      <c r="EF165" s="89"/>
      <c r="EG165" s="89"/>
      <c r="EH165" s="89"/>
      <c r="EI165" s="89"/>
      <c r="EJ165" s="89"/>
      <c r="EK165" s="89"/>
      <c r="EL165" s="89"/>
      <c r="EM165" s="89"/>
      <c r="EN165" s="89"/>
      <c r="EO165" s="89">
        <v>7</v>
      </c>
      <c r="EP165" s="89"/>
      <c r="EQ165" s="89">
        <f t="shared" si="60"/>
        <v>0.77988912858259873</v>
      </c>
      <c r="ER165" s="89">
        <f t="shared" si="61"/>
        <v>69.680365428566503</v>
      </c>
      <c r="ES165" s="89">
        <f>(COS((90-(ATAN(1/(1/TAN((90-ABS($GE$6-'C'!$F254))*(ATAN(1)*4/180))+2))*(180/(ATAN(1)*4))))*((ATAN(1)*4)/180))-SIN($GE$6*((ATAN(1)*4)/180))*SIN('C'!$F254*((ATAN(1)*4)/180)))/COS($GE$6*((ATAN(1)*4)/180))/COS('C'!$F254*((ATAN(1)*4)/180))</f>
        <v>0.34725703440277411</v>
      </c>
      <c r="ET165" s="89">
        <f t="shared" si="62"/>
        <v>54.65465965740129</v>
      </c>
      <c r="EU165" s="89">
        <f>(COS((90-(ATAN(1/(1/TAN((90-ABS($GE$6-'C'!$F254))*(ATAN(1)*4/180))+1))*(180/(ATAN(1)*4))))*((ATAN(1)*4)/180))-SIN($GE$6*((ATAN(1)*4)/180))*SIN('C'!$F254*((ATAN(1)*4)/180)))/COS($GE$6*((ATAN(1)*4)/180))/COS('C'!$F254*((ATAN(1)*4)/180))</f>
        <v>0.57850328428654885</v>
      </c>
      <c r="EV165" s="89">
        <f t="shared" si="63"/>
        <v>0.51078240740740755</v>
      </c>
      <c r="EW165" s="89">
        <f t="shared" si="64"/>
        <v>94.870331795112037</v>
      </c>
      <c r="EX165" s="89">
        <f>(COS((90-1.4)*((ATAN(1)*4)/180))-SIN($GE$6*((ATAN(1)*4)/180))*SIN('C'!$F254*((ATAN(1)*4)/180)))/COS($GE$6*((ATAN(1)*4)/180))/COS('C'!$F254*((ATAN(1)*4)/180))</f>
        <v>-8.4900996285118782E-2</v>
      </c>
      <c r="EY165" s="89">
        <f t="shared" si="65"/>
        <v>97.628419623068865</v>
      </c>
      <c r="EZ165" s="89">
        <f>(COS((90+0.833+اندراج!$A$2)*((ATAN(1)*4)/180))-SIN($GE$6*((ATAN(1)*4)/180))*SIN('C'!$F254*((ATAN(1)*4)/180)))/COS($GE$6*((ATAN(1)*4)/180))/COS('C'!$F254*((ATAN(1)*4)/180))</f>
        <v>-0.13274803272950608</v>
      </c>
      <c r="FA165" s="89">
        <f t="shared" si="66"/>
        <v>111.72603664689655</v>
      </c>
      <c r="FB165" s="89">
        <f>(COS((90+12)*((ATAN(1)*4)/180))-SIN($GE$6*((ATAN(1)*4)/180))*SIN('C'!$F254*((ATAN(1)*4)/180)))/COS($GE$6*((ATAN(1)*4)/180))/COS('C'!$F254*((ATAN(1)*4)/180))</f>
        <v>-0.37016894035066555</v>
      </c>
      <c r="FC165" s="89">
        <f t="shared" si="67"/>
        <v>115.6372610656141</v>
      </c>
      <c r="FD165" s="89">
        <f>(COS((90+15)*((ATAN(1)*4)/180))-SIN($GE$6*((ATAN(1)*4)/180))*SIN('C'!$F254*((ATAN(1)*4)/180)))/COS($GE$6*((ATAN(1)*4)/180))/COS('C'!$F254*((ATAN(1)*4)/180))</f>
        <v>-0.43267214458404096</v>
      </c>
      <c r="FE165" s="89">
        <f t="shared" si="68"/>
        <v>119.62388905173366</v>
      </c>
      <c r="FF165" s="89">
        <f>(COS((90+18)*((ATAN(1)*4)/180))-SIN($GE$6*((ATAN(1)*4)/180))*SIN('C'!$F254*((ATAN(1)*4)/180)))/COS($GE$6*((ATAN(1)*4)/180))/COS('C'!$F254*((ATAN(1)*4)/180))</f>
        <v>-0.49430435312351079</v>
      </c>
      <c r="FG165" s="89">
        <f>('C'!E254+$GF$6/15+$EQ$4)</f>
        <v>12.20877777777778</v>
      </c>
      <c r="FH165" s="89">
        <f t="shared" si="69"/>
        <v>0.18540112666959055</v>
      </c>
      <c r="FI165" s="89"/>
      <c r="FJ165" s="89"/>
      <c r="FK165" s="89">
        <f>EQ165-'برائے طلباء'!BK32</f>
        <v>0.60347863520778477</v>
      </c>
      <c r="FL165" s="89">
        <v>8</v>
      </c>
      <c r="FM165" s="89">
        <f t="shared" si="70"/>
        <v>0.80293983691018056</v>
      </c>
      <c r="FN165" s="89">
        <f t="shared" si="71"/>
        <v>73.661258488832047</v>
      </c>
      <c r="FO165" s="89">
        <f>(COS((90-(ATAN(1/(1/TAN((90-ABS($GE$6-'C'!$F223))*(ATAN(1)*4/180))+2))*(180/(ATAN(1)*4))))*((ATAN(1)*4)/180))-SIN($GE$6*((ATAN(1)*4)/180))*SIN('C'!$F223*((ATAN(1)*4)/180)))/COS($GE$6*((ATAN(1)*4)/180))/COS('C'!$F223*((ATAN(1)*4)/180))</f>
        <v>0.28131563330555609</v>
      </c>
      <c r="FP165" s="89">
        <f t="shared" si="72"/>
        <v>56.23197470747764</v>
      </c>
      <c r="FQ165" s="89">
        <f>(COS((90-(ATAN(1/(1/TAN((90-ABS($GE$6-'C'!$F223))*(ATAN(1)*4/180))+1))*(180/(ATAN(1)*4))))*((ATAN(1)*4)/180))-SIN($GE$6*((ATAN(1)*4)/180))*SIN('C'!$F223*((ATAN(1)*4)/180)))/COS($GE$6*((ATAN(1)*4)/180))/COS('C'!$F223*((ATAN(1)*4)/180))</f>
        <v>0.55583178644657227</v>
      </c>
      <c r="FR165" s="89">
        <f t="shared" si="73"/>
        <v>0.51449074074074075</v>
      </c>
      <c r="FS165" s="89">
        <f t="shared" si="74"/>
        <v>101.65774085992931</v>
      </c>
      <c r="FT165" s="89">
        <f>(COS((90-1.4)*((ATAN(1)*4)/180))-SIN($GE$6*((ATAN(1)*4)/180))*SIN('C'!$F223*((ATAN(1)*4)/180)))/COS($GE$6*((ATAN(1)*4)/180))/COS('C'!$F223*((ATAN(1)*4)/180))</f>
        <v>-0.20206500357826468</v>
      </c>
      <c r="FU165" s="89">
        <f t="shared" si="75"/>
        <v>104.59167462099835</v>
      </c>
      <c r="FV165" s="89">
        <f>(COS((90+0.833+اندراج!$A$2)*((ATAN(1)*4)/180))-SIN($GE$6*((ATAN(1)*4)/180))*SIN('C'!$F223*((ATAN(1)*4)/180)))/COS($GE$6*((ATAN(1)*4)/180))/COS('C'!$F223*((ATAN(1)*4)/180))</f>
        <v>-0.25192874233536955</v>
      </c>
      <c r="FW165" s="89">
        <f t="shared" si="76"/>
        <v>0.16485967193948167</v>
      </c>
      <c r="FX165" s="89">
        <f t="shared" si="77"/>
        <v>119.95744818768085</v>
      </c>
      <c r="FY165" s="89">
        <f>(COS((90+12)*((ATAN(1)*4)/180))-SIN($GE$6*((ATAN(1)*4)/180))*SIN('C'!$F223*((ATAN(1)*4)/180)))/COS($GE$6*((ATAN(1)*4)/180))/COS('C'!$F223*((ATAN(1)*4)/180))</f>
        <v>-0.49935669175197273</v>
      </c>
      <c r="FZ165" s="89">
        <f t="shared" si="78"/>
        <v>124.36718476845328</v>
      </c>
      <c r="GA165" s="89">
        <f>(COS((90+15)*((ATAN(1)*4)/180))-SIN($GE$6*((ATAN(1)*4)/180))*SIN('C'!$F223*((ATAN(1)*4)/180)))/COS($GE$6*((ATAN(1)*4)/180))/COS('C'!$F223*((ATAN(1)*4)/180))</f>
        <v>-0.56449434037097312</v>
      </c>
      <c r="GB165" s="89">
        <f t="shared" si="79"/>
        <v>128.95606494584609</v>
      </c>
      <c r="GC165" s="89">
        <f>(COS((90+18)*((ATAN(1)*4)/180))-SIN($GE$6*((ATAN(1)*4)/180))*SIN('C'!$F223*((ATAN(1)*4)/180)))/COS($GE$6*((ATAN(1)*4)/180))/COS('C'!$F223*((ATAN(1)*4)/180))</f>
        <v>-0.62872428174273465</v>
      </c>
      <c r="GD165" s="89">
        <f>'C'!$E223+$GF$6/15+$EQ$4</f>
        <v>12.297777777777778</v>
      </c>
      <c r="GE165" s="89"/>
      <c r="GF165" s="89"/>
      <c r="GG165" s="89">
        <f>FM165-'برائے طلباء'!BX32</f>
        <v>0.64874372101901223</v>
      </c>
      <c r="GH165" s="89"/>
      <c r="GI165" s="89">
        <v>28</v>
      </c>
    </row>
    <row r="166" spans="1:191" ht="28.5" customHeight="1" x14ac:dyDescent="0.2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  <c r="CK166" s="89"/>
      <c r="CL166" s="89"/>
      <c r="CM166" s="89"/>
      <c r="CN166" s="89"/>
      <c r="CO166" s="89"/>
      <c r="CP166" s="89"/>
      <c r="CQ166" s="89"/>
      <c r="CR166" s="89"/>
      <c r="CS166" s="89"/>
      <c r="CT166" s="89"/>
      <c r="CU166" s="89"/>
      <c r="CV166" s="89"/>
      <c r="CW166" s="89"/>
      <c r="CX166" s="89"/>
      <c r="CY166" s="89"/>
      <c r="CZ166" s="89"/>
      <c r="DA166" s="89"/>
      <c r="DB166" s="89"/>
      <c r="DC166" s="89"/>
      <c r="DD166" s="89"/>
      <c r="DE166" s="89"/>
      <c r="DF166" s="89"/>
      <c r="DG166" s="89"/>
      <c r="DH166" s="89"/>
      <c r="DI166" s="89"/>
      <c r="DJ166" s="89"/>
      <c r="DK166" s="89"/>
      <c r="DL166" s="89"/>
      <c r="DM166" s="89"/>
      <c r="DN166" s="89"/>
      <c r="DO166" s="89"/>
      <c r="DP166" s="89"/>
      <c r="DQ166" s="89"/>
      <c r="DR166" s="89"/>
      <c r="DS166" s="89"/>
      <c r="DT166" s="89"/>
      <c r="DU166" s="89"/>
      <c r="DV166" s="89"/>
      <c r="DW166" s="89"/>
      <c r="DX166" s="89"/>
      <c r="DY166" s="89"/>
      <c r="DZ166" s="89"/>
      <c r="EA166" s="89"/>
      <c r="EB166" s="89"/>
      <c r="EC166" s="89"/>
      <c r="ED166" s="89"/>
      <c r="EE166" s="89"/>
      <c r="EF166" s="89"/>
      <c r="EG166" s="89"/>
      <c r="EH166" s="89"/>
      <c r="EI166" s="89"/>
      <c r="EJ166" s="89"/>
      <c r="EK166" s="89"/>
      <c r="EL166" s="89"/>
      <c r="EM166" s="89"/>
      <c r="EN166" s="89"/>
      <c r="EO166" s="89">
        <v>7</v>
      </c>
      <c r="EP166" s="89"/>
      <c r="EQ166" s="89">
        <f t="shared" si="60"/>
        <v>0.7789804342114407</v>
      </c>
      <c r="ER166" s="89">
        <f t="shared" si="61"/>
        <v>69.517663838948067</v>
      </c>
      <c r="ES166" s="89">
        <f>(COS((90-(ATAN(1/(1/TAN((90-ABS($GE$6-'C'!$F255))*(ATAN(1)*4/180))+2))*(180/(ATAN(1)*4))))*((ATAN(1)*4)/180))-SIN($GE$6*((ATAN(1)*4)/180))*SIN('C'!$F255*((ATAN(1)*4)/180)))/COS($GE$6*((ATAN(1)*4)/180))/COS('C'!$F255*((ATAN(1)*4)/180))</f>
        <v>0.34991859594010877</v>
      </c>
      <c r="ET166" s="89">
        <f t="shared" si="62"/>
        <v>54.569685332689147</v>
      </c>
      <c r="EU166" s="89">
        <f>(COS((90-(ATAN(1/(1/TAN((90-ABS($GE$6-'C'!$F255))*(ATAN(1)*4/180))+1))*(180/(ATAN(1)*4))))*((ATAN(1)*4)/180))-SIN($GE$6*((ATAN(1)*4)/180))*SIN('C'!$F255*((ATAN(1)*4)/180)))/COS($GE$6*((ATAN(1)*4)/180))/COS('C'!$F255*((ATAN(1)*4)/180))</f>
        <v>0.57971236782329283</v>
      </c>
      <c r="EV166" s="89">
        <f t="shared" si="63"/>
        <v>0.51057407407407407</v>
      </c>
      <c r="EW166" s="89">
        <f t="shared" si="64"/>
        <v>94.622313374778059</v>
      </c>
      <c r="EX166" s="89">
        <f>(COS((90-1.4)*((ATAN(1)*4)/180))-SIN($GE$6*((ATAN(1)*4)/180))*SIN('C'!$F255*((ATAN(1)*4)/180)))/COS($GE$6*((ATAN(1)*4)/180))/COS('C'!$F255*((ATAN(1)*4)/180))</f>
        <v>-8.0587105654915767E-2</v>
      </c>
      <c r="EY166" s="89">
        <f t="shared" si="65"/>
        <v>97.376289649451977</v>
      </c>
      <c r="EZ166" s="89">
        <f>(COS((90+0.833+اندراج!$A$2)*((ATAN(1)*4)/180))-SIN($GE$6*((ATAN(1)*4)/180))*SIN('C'!$F255*((ATAN(1)*4)/180)))/COS($GE$6*((ATAN(1)*4)/180))/COS('C'!$F255*((ATAN(1)*4)/180))</f>
        <v>-0.12838520854755006</v>
      </c>
      <c r="FA166" s="89">
        <f t="shared" si="66"/>
        <v>111.44225349357426</v>
      </c>
      <c r="FB166" s="89">
        <f>(COS((90+12)*((ATAN(1)*4)/180))-SIN($GE$6*((ATAN(1)*4)/180))*SIN('C'!$F255*((ATAN(1)*4)/180)))/COS($GE$6*((ATAN(1)*4)/180))/COS('C'!$F255*((ATAN(1)*4)/180))</f>
        <v>-0.36556330388327507</v>
      </c>
      <c r="FC166" s="89">
        <f t="shared" si="67"/>
        <v>115.34086583919598</v>
      </c>
      <c r="FD166" s="89">
        <f>(COS((90+15)*((ATAN(1)*4)/180))-SIN($GE$6*((ATAN(1)*4)/180))*SIN('C'!$F255*((ATAN(1)*4)/180)))/COS($GE$6*((ATAN(1)*4)/180))/COS('C'!$F255*((ATAN(1)*4)/180))</f>
        <v>-0.42800258558337845</v>
      </c>
      <c r="FE166" s="89">
        <f t="shared" si="68"/>
        <v>119.31243864500965</v>
      </c>
      <c r="FF166" s="89">
        <f>(COS((90+18)*((ATAN(1)*4)/180))-SIN($GE$6*((ATAN(1)*4)/180))*SIN('C'!$F255*((ATAN(1)*4)/180)))/COS($GE$6*((ATAN(1)*4)/180))/COS('C'!$F255*((ATAN(1)*4)/180))</f>
        <v>-0.48957176236392785</v>
      </c>
      <c r="FG166" s="89">
        <f>('C'!E255+$GF$6/15+$EQ$4)</f>
        <v>12.203777777777777</v>
      </c>
      <c r="FH166" s="89">
        <f t="shared" si="69"/>
        <v>0.18601611340964075</v>
      </c>
      <c r="FI166" s="89"/>
      <c r="FJ166" s="89"/>
      <c r="FK166" s="89">
        <f>EQ166-'برائے طلباء'!BK33</f>
        <v>0.60191313415128234</v>
      </c>
      <c r="FL166" s="89">
        <v>8</v>
      </c>
      <c r="FM166" s="89">
        <f t="shared" si="70"/>
        <v>0.80237842636105616</v>
      </c>
      <c r="FN166" s="89">
        <f t="shared" si="71"/>
        <v>73.567036968894143</v>
      </c>
      <c r="FO166" s="89">
        <f>(COS((90-(ATAN(1/(1/TAN((90-ABS($GE$6-'C'!$F224))*(ATAN(1)*4/180))+2))*(180/(ATAN(1)*4))))*((ATAN(1)*4)/180))-SIN($GE$6*((ATAN(1)*4)/180))*SIN('C'!$F224*((ATAN(1)*4)/180)))/COS($GE$6*((ATAN(1)*4)/180))/COS('C'!$F224*((ATAN(1)*4)/180))</f>
        <v>0.28289331629457165</v>
      </c>
      <c r="FP166" s="89">
        <f t="shared" si="72"/>
        <v>56.208730229220734</v>
      </c>
      <c r="FQ166" s="89">
        <f>(COS((90-(ATAN(1/(1/TAN((90-ABS($GE$6-'C'!$F224))*(ATAN(1)*4/180))+1))*(180/(ATAN(1)*4))))*((ATAN(1)*4)/180))-SIN($GE$6*((ATAN(1)*4)/180))*SIN('C'!$F224*((ATAN(1)*4)/180)))/COS($GE$6*((ATAN(1)*4)/180))/COS('C'!$F224*((ATAN(1)*4)/180))</f>
        <v>0.55616899090541461</v>
      </c>
      <c r="FR166" s="89">
        <f t="shared" si="73"/>
        <v>0.51444907407407403</v>
      </c>
      <c r="FS166" s="89">
        <f t="shared" si="74"/>
        <v>101.47691144248083</v>
      </c>
      <c r="FT166" s="89">
        <f>(COS((90-1.4)*((ATAN(1)*4)/180))-SIN($GE$6*((ATAN(1)*4)/180))*SIN('C'!$F224*((ATAN(1)*4)/180)))/COS($GE$6*((ATAN(1)*4)/180))/COS('C'!$F224*((ATAN(1)*4)/180))</f>
        <v>-0.19897303666121274</v>
      </c>
      <c r="FU166" s="89">
        <f t="shared" si="75"/>
        <v>104.40456682331356</v>
      </c>
      <c r="FV166" s="89">
        <f>(COS((90+0.833+اندراج!$A$2)*((ATAN(1)*4)/180))-SIN($GE$6*((ATAN(1)*4)/180))*SIN('C'!$F224*((ATAN(1)*4)/180)))/COS($GE$6*((ATAN(1)*4)/180))/COS('C'!$F224*((ATAN(1)*4)/180))</f>
        <v>-0.24876708836417949</v>
      </c>
      <c r="FW166" s="89">
        <f t="shared" si="76"/>
        <v>0.16551080983632935</v>
      </c>
      <c r="FX166" s="89">
        <f t="shared" si="77"/>
        <v>119.72576611040272</v>
      </c>
      <c r="FY166" s="89">
        <f>(COS((90+12)*((ATAN(1)*4)/180))-SIN($GE$6*((ATAN(1)*4)/180))*SIN('C'!$F224*((ATAN(1)*4)/180)))/COS($GE$6*((ATAN(1)*4)/180))/COS('C'!$F224*((ATAN(1)*4)/180))</f>
        <v>-0.49584924491935534</v>
      </c>
      <c r="FZ166" s="89">
        <f t="shared" si="78"/>
        <v>124.1177751255881</v>
      </c>
      <c r="GA166" s="89">
        <f>(COS((90+15)*((ATAN(1)*4)/180))-SIN($GE$6*((ATAN(1)*4)/180))*SIN('C'!$F224*((ATAN(1)*4)/180)))/COS($GE$6*((ATAN(1)*4)/180))/COS('C'!$F224*((ATAN(1)*4)/180))</f>
        <v>-0.56089586043576667</v>
      </c>
      <c r="GB166" s="89">
        <f t="shared" si="79"/>
        <v>128.68483254217224</v>
      </c>
      <c r="GC166" s="89">
        <f>(COS((90+18)*((ATAN(1)*4)/180))-SIN($GE$6*((ATAN(1)*4)/180))*SIN('C'!$F224*((ATAN(1)*4)/180)))/COS($GE$6*((ATAN(1)*4)/180))/COS('C'!$F224*((ATAN(1)*4)/180))</f>
        <v>-0.62503603727094847</v>
      </c>
      <c r="GD166" s="89">
        <f>'C'!$E224+$GF$6/15+$EQ$4</f>
        <v>12.296777777777777</v>
      </c>
      <c r="GE166" s="89"/>
      <c r="GF166" s="89"/>
      <c r="GG166" s="89">
        <f>FM166-'برائے طلباء'!BX33</f>
        <v>0.6474705537930161</v>
      </c>
      <c r="GH166" s="89"/>
      <c r="GI166" s="89">
        <v>29</v>
      </c>
    </row>
    <row r="167" spans="1:191" ht="28.5" customHeight="1" x14ac:dyDescent="0.2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  <c r="CK167" s="89"/>
      <c r="CL167" s="89"/>
      <c r="CM167" s="89"/>
      <c r="CN167" s="89"/>
      <c r="CO167" s="89"/>
      <c r="CP167" s="89"/>
      <c r="CQ167" s="89"/>
      <c r="CR167" s="89"/>
      <c r="CS167" s="89"/>
      <c r="CT167" s="89"/>
      <c r="CU167" s="89"/>
      <c r="CV167" s="89"/>
      <c r="CW167" s="89"/>
      <c r="CX167" s="89"/>
      <c r="CY167" s="89"/>
      <c r="CZ167" s="89"/>
      <c r="DA167" s="89"/>
      <c r="DB167" s="89"/>
      <c r="DC167" s="89"/>
      <c r="DD167" s="89"/>
      <c r="DE167" s="89"/>
      <c r="DF167" s="89"/>
      <c r="DG167" s="89"/>
      <c r="DH167" s="89"/>
      <c r="DI167" s="89"/>
      <c r="DJ167" s="89"/>
      <c r="DK167" s="89"/>
      <c r="DL167" s="89"/>
      <c r="DM167" s="89"/>
      <c r="DN167" s="89"/>
      <c r="DO167" s="89"/>
      <c r="DP167" s="89"/>
      <c r="DQ167" s="89"/>
      <c r="DR167" s="89"/>
      <c r="DS167" s="89"/>
      <c r="DT167" s="89"/>
      <c r="DU167" s="89"/>
      <c r="DV167" s="89"/>
      <c r="DW167" s="89"/>
      <c r="DX167" s="89"/>
      <c r="DY167" s="89"/>
      <c r="DZ167" s="89"/>
      <c r="EA167" s="89"/>
      <c r="EB167" s="89"/>
      <c r="EC167" s="89"/>
      <c r="ED167" s="89"/>
      <c r="EE167" s="89"/>
      <c r="EF167" s="89"/>
      <c r="EG167" s="89"/>
      <c r="EH167" s="89"/>
      <c r="EI167" s="89"/>
      <c r="EJ167" s="89"/>
      <c r="EK167" s="89"/>
      <c r="EL167" s="89"/>
      <c r="EM167" s="89"/>
      <c r="EN167" s="89"/>
      <c r="EO167" s="89">
        <v>7</v>
      </c>
      <c r="EP167" s="89"/>
      <c r="EQ167" s="89">
        <f t="shared" si="60"/>
        <v>0.77806972169854005</v>
      </c>
      <c r="ER167" s="89">
        <f t="shared" si="61"/>
        <v>69.353183753865878</v>
      </c>
      <c r="ES167" s="89">
        <f>(COS((90-(ATAN(1/(1/TAN((90-ABS($GE$6-'C'!$F256))*(ATAN(1)*4/180))+2))*(180/(ATAN(1)*4))))*((ATAN(1)*4)/180))-SIN($GE$6*((ATAN(1)*4)/180))*SIN('C'!$F256*((ATAN(1)*4)/180)))/COS($GE$6*((ATAN(1)*4)/180))/COS('C'!$F256*((ATAN(1)*4)/180))</f>
        <v>0.35260638290243085</v>
      </c>
      <c r="ET167" s="89">
        <f t="shared" si="62"/>
        <v>54.482504725683974</v>
      </c>
      <c r="EU167" s="89">
        <f>(COS((90-(ATAN(1/(1/TAN((90-ABS($GE$6-'C'!$F256))*(ATAN(1)*4/180))+1))*(180/(ATAN(1)*4))))*((ATAN(1)*4)/180))-SIN($GE$6*((ATAN(1)*4)/180))*SIN('C'!$F256*((ATAN(1)*4)/180)))/COS($GE$6*((ATAN(1)*4)/180))/COS('C'!$F256*((ATAN(1)*4)/180))</f>
        <v>0.58095151892287489</v>
      </c>
      <c r="EV167" s="89">
        <f t="shared" si="63"/>
        <v>0.51036574074074081</v>
      </c>
      <c r="EW167" s="89">
        <f t="shared" si="64"/>
        <v>94.373419766293978</v>
      </c>
      <c r="EX167" s="89">
        <f>(COS((90-1.4)*((ATAN(1)*4)/180))-SIN($GE$6*((ATAN(1)*4)/180))*SIN('C'!$F256*((ATAN(1)*4)/180)))/COS($GE$6*((ATAN(1)*4)/180))/COS('C'!$F256*((ATAN(1)*4)/180))</f>
        <v>-7.6256474559111498E-2</v>
      </c>
      <c r="EY167" s="89">
        <f t="shared" si="65"/>
        <v>97.123433144807734</v>
      </c>
      <c r="EZ167" s="89">
        <f>(COS((90+0.833+اندراج!$A$2)*((ATAN(1)*4)/180))-SIN($GE$6*((ATAN(1)*4)/180))*SIN('C'!$F256*((ATAN(1)*4)/180)))/COS($GE$6*((ATAN(1)*4)/180))/COS('C'!$F256*((ATAN(1)*4)/180))</f>
        <v>-0.12400731579635658</v>
      </c>
      <c r="FA167" s="89">
        <f t="shared" si="66"/>
        <v>111.15860521998178</v>
      </c>
      <c r="FB167" s="89">
        <f>(COS((90+12)*((ATAN(1)*4)/180))-SIN($GE$6*((ATAN(1)*4)/180))*SIN('C'!$F256*((ATAN(1)*4)/180)))/COS($GE$6*((ATAN(1)*4)/180))/COS('C'!$F256*((ATAN(1)*4)/180))</f>
        <v>-0.36095089493312699</v>
      </c>
      <c r="FC167" s="89">
        <f t="shared" si="67"/>
        <v>115.0449047781473</v>
      </c>
      <c r="FD167" s="89">
        <f>(COS((90+15)*((ATAN(1)*4)/180))-SIN($GE$6*((ATAN(1)*4)/180))*SIN('C'!$F256*((ATAN(1)*4)/180)))/COS($GE$6*((ATAN(1)*4)/180))/COS('C'!$F256*((ATAN(1)*4)/180))</f>
        <v>-0.42332843811986126</v>
      </c>
      <c r="FE167" s="89">
        <f t="shared" si="68"/>
        <v>119.00177639860226</v>
      </c>
      <c r="FF167" s="89">
        <f>(COS((90+18)*((ATAN(1)*4)/180))-SIN($GE$6*((ATAN(1)*4)/180))*SIN('C'!$F256*((ATAN(1)*4)/180)))/COS($GE$6*((ATAN(1)*4)/180))/COS('C'!$F256*((ATAN(1)*4)/180))</f>
        <v>-0.48483673672660249</v>
      </c>
      <c r="FG167" s="89">
        <f>('C'!E256+$GF$6/15+$EQ$4)</f>
        <v>12.198777777777778</v>
      </c>
      <c r="FH167" s="89">
        <f t="shared" si="69"/>
        <v>0.18662989413477604</v>
      </c>
      <c r="FI167" s="89"/>
      <c r="FJ167" s="89"/>
      <c r="FK167" s="89">
        <f>EQ167-'برائے طلباء'!BK34</f>
        <v>0.60034780428724999</v>
      </c>
      <c r="FL167" s="89">
        <v>8</v>
      </c>
      <c r="FM167" s="89">
        <f t="shared" si="70"/>
        <v>0.80184965975983147</v>
      </c>
      <c r="FN167" s="89">
        <f t="shared" si="71"/>
        <v>73.470472709259894</v>
      </c>
      <c r="FO167" s="89">
        <f>(COS((90-(ATAN(1/(1/TAN((90-ABS($GE$6-'C'!$F225))*(ATAN(1)*4/180))+2))*(180/(ATAN(1)*4))))*((ATAN(1)*4)/180))-SIN($GE$6*((ATAN(1)*4)/180))*SIN('C'!$F225*((ATAN(1)*4)/180)))/COS($GE$6*((ATAN(1)*4)/180))/COS('C'!$F225*((ATAN(1)*4)/180))</f>
        <v>0.28450943322418987</v>
      </c>
      <c r="FP167" s="89">
        <f t="shared" si="72"/>
        <v>56.184022798677383</v>
      </c>
      <c r="FQ167" s="89">
        <f>(COS((90-(ATAN(1/(1/TAN((90-ABS($GE$6-'C'!$F225))*(ATAN(1)*4/180))+1))*(180/(ATAN(1)*4))))*((ATAN(1)*4)/180))-SIN($GE$6*((ATAN(1)*4)/180))*SIN('C'!$F225*((ATAN(1)*4)/180)))/COS($GE$6*((ATAN(1)*4)/180))/COS('C'!$F225*((ATAN(1)*4)/180))</f>
        <v>0.5565273178502016</v>
      </c>
      <c r="FR167" s="89">
        <f t="shared" si="73"/>
        <v>0.51444907407407403</v>
      </c>
      <c r="FS167" s="89">
        <f t="shared" si="74"/>
        <v>101.29285566259533</v>
      </c>
      <c r="FT167" s="89">
        <f>(COS((90-1.4)*((ATAN(1)*4)/180))-SIN($GE$6*((ATAN(1)*4)/180))*SIN('C'!$F225*((ATAN(1)*4)/180)))/COS($GE$6*((ATAN(1)*4)/180))/COS('C'!$F225*((ATAN(1)*4)/180))</f>
        <v>-0.19582386771002852</v>
      </c>
      <c r="FU167" s="89">
        <f t="shared" si="75"/>
        <v>104.2142108468727</v>
      </c>
      <c r="FV167" s="89">
        <f>(COS((90+0.833+اندراج!$A$2)*((ATAN(1)*4)/180))-SIN($GE$6*((ATAN(1)*4)/180))*SIN('C'!$F225*((ATAN(1)*4)/180)))/COS($GE$6*((ATAN(1)*4)/180))/COS('C'!$F225*((ATAN(1)*4)/180))</f>
        <v>-0.24554782604877701</v>
      </c>
      <c r="FW167" s="89">
        <f t="shared" si="76"/>
        <v>0.16621310749308196</v>
      </c>
      <c r="FX167" s="89">
        <f t="shared" si="77"/>
        <v>119.49069291113325</v>
      </c>
      <c r="FY167" s="89">
        <f>(COS((90+12)*((ATAN(1)*4)/180))-SIN($GE$6*((ATAN(1)*4)/180))*SIN('C'!$F225*((ATAN(1)*4)/180)))/COS($GE$6*((ATAN(1)*4)/180))/COS('C'!$F225*((ATAN(1)*4)/180))</f>
        <v>-0.49228217359868098</v>
      </c>
      <c r="FZ167" s="89">
        <f t="shared" si="78"/>
        <v>123.86494796915714</v>
      </c>
      <c r="GA167" s="89">
        <f>(COS((90+15)*((ATAN(1)*4)/180))-SIN($GE$6*((ATAN(1)*4)/180))*SIN('C'!$F225*((ATAN(1)*4)/180)))/COS($GE$6*((ATAN(1)*4)/180))/COS('C'!$F225*((ATAN(1)*4)/180))</f>
        <v>-0.55723722524437647</v>
      </c>
      <c r="GB167" s="89">
        <f t="shared" si="79"/>
        <v>128.41018741005891</v>
      </c>
      <c r="GC167" s="89">
        <f>(COS((90+18)*((ATAN(1)*4)/180))-SIN($GE$6*((ATAN(1)*4)/180))*SIN('C'!$F225*((ATAN(1)*4)/180)))/COS($GE$6*((ATAN(1)*4)/180))/COS('C'!$F225*((ATAN(1)*4)/180))</f>
        <v>-0.62128711417122029</v>
      </c>
      <c r="GD167" s="89">
        <f>'C'!$E225+$GF$6/15+$EQ$4</f>
        <v>12.296777777777777</v>
      </c>
      <c r="GE167" s="89"/>
      <c r="GF167" s="89"/>
      <c r="GG167" s="89">
        <f>FM167-'برائے طلباء'!BX34</f>
        <v>0.64617888404703216</v>
      </c>
      <c r="GH167" s="89"/>
      <c r="GI167" s="89">
        <v>30</v>
      </c>
    </row>
    <row r="168" spans="1:191" ht="28.5" customHeight="1" x14ac:dyDescent="0.2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  <c r="DZ168" s="89"/>
      <c r="EA168" s="89"/>
      <c r="EB168" s="89"/>
      <c r="EC168" s="89"/>
      <c r="ED168" s="89"/>
      <c r="EE168" s="89"/>
      <c r="EF168" s="89"/>
      <c r="EG168" s="89"/>
      <c r="EH168" s="89"/>
      <c r="EI168" s="89"/>
      <c r="EJ168" s="89"/>
      <c r="EK168" s="89"/>
      <c r="EL168" s="89"/>
      <c r="EM168" s="89"/>
      <c r="EN168" s="89"/>
      <c r="EO168" s="89">
        <v>7</v>
      </c>
      <c r="EP168" s="89"/>
      <c r="EQ168" s="89">
        <f t="shared" si="60"/>
        <v>0.77711332068072103</v>
      </c>
      <c r="ER168" s="89">
        <f t="shared" si="61"/>
        <v>69.186439821532616</v>
      </c>
      <c r="ES168" s="89">
        <f>(COS((90-(ATAN(1/(1/TAN((90-ABS($GE$6-'C'!$F257))*(ATAN(1)*4/180))+2))*(180/(ATAN(1)*4))))*((ATAN(1)*4)/180))-SIN($GE$6*((ATAN(1)*4)/180))*SIN('C'!$F257*((ATAN(1)*4)/180)))/COS($GE$6*((ATAN(1)*4)/180))/COS('C'!$F257*((ATAN(1)*4)/180))</f>
        <v>0.35532819743064004</v>
      </c>
      <c r="ET168" s="89">
        <f t="shared" si="62"/>
        <v>54.392845950316207</v>
      </c>
      <c r="EU168" s="89">
        <f>(COS((90-(ATAN(1/(1/TAN((90-ABS($GE$6-'C'!$F257))*(ATAN(1)*4/180))+1))*(180/(ATAN(1)*4))))*((ATAN(1)*4)/180))-SIN($GE$6*((ATAN(1)*4)/180))*SIN('C'!$F257*((ATAN(1)*4)/180)))/COS($GE$6*((ATAN(1)*4)/180))/COS('C'!$F257*((ATAN(1)*4)/180))</f>
        <v>0.58222449078029459</v>
      </c>
      <c r="EV168" s="89">
        <f t="shared" si="63"/>
        <v>0.51011574074074073</v>
      </c>
      <c r="EW168" s="89">
        <f t="shared" si="64"/>
        <v>94.122938637933501</v>
      </c>
      <c r="EX168" s="89">
        <f>(COS((90-1.4)*((ATAN(1)*4)/180))-SIN($GE$6*((ATAN(1)*4)/180))*SIN('C'!$F257*((ATAN(1)*4)/180)))/COS($GE$6*((ATAN(1)*4)/180))/COS('C'!$F257*((ATAN(1)*4)/180))</f>
        <v>-7.1896768755204829E-2</v>
      </c>
      <c r="EY168" s="89">
        <f t="shared" si="65"/>
        <v>96.86912877839292</v>
      </c>
      <c r="EZ168" s="89">
        <f>(COS((90+0.833+اندراج!$A$2)*((ATAN(1)*4)/180))-SIN($GE$6*((ATAN(1)*4)/180))*SIN('C'!$F257*((ATAN(1)*4)/180)))/COS($GE$6*((ATAN(1)*4)/180))/COS('C'!$F257*((ATAN(1)*4)/180))</f>
        <v>-0.11960191933737371</v>
      </c>
      <c r="FA168" s="89">
        <f t="shared" si="66"/>
        <v>110.87429088289551</v>
      </c>
      <c r="FB168" s="89">
        <f>(COS((90+12)*((ATAN(1)*4)/180))-SIN($GE$6*((ATAN(1)*4)/180))*SIN('C'!$F257*((ATAN(1)*4)/180)))/COS($GE$6*((ATAN(1)*4)/180))/COS('C'!$F257*((ATAN(1)*4)/180))</f>
        <v>-0.35631877770721415</v>
      </c>
      <c r="FC168" s="89">
        <f t="shared" si="67"/>
        <v>114.74854241802186</v>
      </c>
      <c r="FD168" s="89">
        <f>(COS((90+15)*((ATAN(1)*4)/180))-SIN($GE$6*((ATAN(1)*4)/180))*SIN('C'!$F257*((ATAN(1)*4)/180)))/COS($GE$6*((ATAN(1)*4)/180))/COS('C'!$F257*((ATAN(1)*4)/180))</f>
        <v>-0.41863663459866229</v>
      </c>
      <c r="FE168" s="89">
        <f t="shared" si="68"/>
        <v>118.69102409665739</v>
      </c>
      <c r="FF168" s="89">
        <f>(COS((90+18)*((ATAN(1)*4)/180))-SIN($GE$6*((ATAN(1)*4)/180))*SIN('C'!$F257*((ATAN(1)*4)/180)))/COS($GE$6*((ATAN(1)*4)/180))/COS('C'!$F257*((ATAN(1)*4)/180))</f>
        <v>-0.48008607865157477</v>
      </c>
      <c r="FG168" s="89">
        <f>('C'!E257+$GF$6/15+$EQ$4)</f>
        <v>12.192777777777778</v>
      </c>
      <c r="FH168" s="89">
        <f t="shared" si="69"/>
        <v>0.18720312291290228</v>
      </c>
      <c r="FI168" s="89"/>
      <c r="FJ168" s="89"/>
      <c r="FK168" s="89">
        <f>EQ168-'برائے طلباء'!BK35</f>
        <v>0.59877820243069524</v>
      </c>
      <c r="FL168" s="89">
        <v>8</v>
      </c>
      <c r="FM168" s="89">
        <f t="shared" si="70"/>
        <v>0.80127029159309604</v>
      </c>
      <c r="FN168" s="89">
        <f t="shared" si="71"/>
        <v>73.371543622421413</v>
      </c>
      <c r="FO168" s="89">
        <f>(COS((90-(ATAN(1/(1/TAN((90-ABS($GE$6-'C'!$F226))*(ATAN(1)*4/180))+2))*(180/(ATAN(1)*4))))*((ATAN(1)*4)/180))-SIN($GE$6*((ATAN(1)*4)/180))*SIN('C'!$F226*((ATAN(1)*4)/180)))/COS($GE$6*((ATAN(1)*4)/180))/COS('C'!$F226*((ATAN(1)*4)/180))</f>
        <v>0.28616429022694151</v>
      </c>
      <c r="FP168" s="89">
        <f t="shared" si="72"/>
        <v>56.157799021121129</v>
      </c>
      <c r="FQ168" s="89">
        <f>(COS((90-(ATAN(1/(1/TAN((90-ABS($GE$6-'C'!$F226))*(ATAN(1)*4/180))+1))*(180/(ATAN(1)*4))))*((ATAN(1)*4)/180))-SIN($GE$6*((ATAN(1)*4)/180))*SIN('C'!$F226*((ATAN(1)*4)/180)))/COS($GE$6*((ATAN(1)*4)/180))/COS('C'!$F226*((ATAN(1)*4)/180))</f>
        <v>0.55690752286077627</v>
      </c>
      <c r="FR168" s="89">
        <f t="shared" si="73"/>
        <v>0.51440740740740754</v>
      </c>
      <c r="FS168" s="89">
        <f t="shared" si="74"/>
        <v>101.10559955059708</v>
      </c>
      <c r="FT168" s="89">
        <f>(COS((90-1.4)*((ATAN(1)*4)/180))-SIN($GE$6*((ATAN(1)*4)/180))*SIN('C'!$F226*((ATAN(1)*4)/180)))/COS($GE$6*((ATAN(1)*4)/180))/COS('C'!$F226*((ATAN(1)*4)/180))</f>
        <v>-0.19261786792182067</v>
      </c>
      <c r="FU168" s="89">
        <f t="shared" si="75"/>
        <v>104.02063830684786</v>
      </c>
      <c r="FV168" s="89">
        <f>(COS((90+0.833+اندراج!$A$2)*((ATAN(1)*4)/180))-SIN($GE$6*((ATAN(1)*4)/180))*SIN('C'!$F226*((ATAN(1)*4)/180)))/COS($GE$6*((ATAN(1)*4)/180))/COS('C'!$F226*((ATAN(1)*4)/180))</f>
        <v>-0.24227138663442468</v>
      </c>
      <c r="FW168" s="89">
        <f t="shared" si="76"/>
        <v>0.16688300649304522</v>
      </c>
      <c r="FX168" s="89">
        <f t="shared" si="77"/>
        <v>119.25229616888245</v>
      </c>
      <c r="FY168" s="89">
        <f>(COS((90+12)*((ATAN(1)*4)/180))-SIN($GE$6*((ATAN(1)*4)/180))*SIN('C'!$F226*((ATAN(1)*4)/180)))/COS($GE$6*((ATAN(1)*4)/180))/COS('C'!$F226*((ATAN(1)*4)/180))</f>
        <v>-0.48865620699906293</v>
      </c>
      <c r="FZ168" s="89">
        <f t="shared" si="78"/>
        <v>123.6087843291704</v>
      </c>
      <c r="GA168" s="89">
        <f>(COS((90+15)*((ATAN(1)*4)/180))-SIN($GE$6*((ATAN(1)*4)/180))*SIN('C'!$F226*((ATAN(1)*4)/180)))/COS($GE$6*((ATAN(1)*4)/180))/COS('C'!$F226*((ATAN(1)*4)/180))</f>
        <v>-0.55351924244759743</v>
      </c>
      <c r="GB168" s="89">
        <f t="shared" si="79"/>
        <v>128.13222661737353</v>
      </c>
      <c r="GC168" s="89">
        <f>(COS((90+18)*((ATAN(1)*4)/180))-SIN($GE$6*((ATAN(1)*4)/180))*SIN('C'!$F226*((ATAN(1)*4)/180)))/COS($GE$6*((ATAN(1)*4)/180))/COS('C'!$F226*((ATAN(1)*4)/180))</f>
        <v>-0.61747839744292532</v>
      </c>
      <c r="GD168" s="89">
        <f>'C'!$E226+$GF$6/15+$EQ$4</f>
        <v>12.295777777777779</v>
      </c>
      <c r="GE168" s="89"/>
      <c r="GF168" s="89"/>
      <c r="GG168" s="89">
        <f>FM168-'برائے طلباء'!BX35</f>
        <v>0.64486906923394838</v>
      </c>
      <c r="GH168" s="89"/>
      <c r="GI168" s="89">
        <v>31</v>
      </c>
    </row>
    <row r="169" spans="1:191" ht="28.5" customHeight="1" x14ac:dyDescent="0.2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/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89"/>
      <c r="DU169" s="89"/>
      <c r="DV169" s="89"/>
      <c r="DW169" s="89"/>
      <c r="DX169" s="89"/>
      <c r="DY169" s="89"/>
      <c r="DZ169" s="89"/>
      <c r="EA169" s="89"/>
      <c r="EB169" s="89"/>
      <c r="EC169" s="89"/>
      <c r="ED169" s="89"/>
      <c r="EE169" s="89"/>
      <c r="EF169" s="89"/>
      <c r="EG169" s="89"/>
      <c r="EH169" s="89"/>
      <c r="EI169" s="89"/>
      <c r="EJ169" s="89"/>
      <c r="EK169" s="89"/>
      <c r="EL169" s="89"/>
      <c r="EM169" s="89"/>
      <c r="EN169" s="89"/>
      <c r="EO169" s="89"/>
      <c r="EP169" s="89"/>
      <c r="EQ169" s="89"/>
      <c r="ER169" s="89"/>
      <c r="ES169" s="89"/>
      <c r="ET169" s="89"/>
      <c r="EU169" s="89"/>
      <c r="EV169" s="89"/>
      <c r="EW169" s="89"/>
      <c r="EX169" s="89"/>
      <c r="EY169" s="89"/>
      <c r="EZ169" s="89"/>
      <c r="FA169" s="89"/>
      <c r="FB169" s="89"/>
      <c r="FC169" s="89"/>
      <c r="FD169" s="89"/>
      <c r="FE169" s="89"/>
      <c r="FF169" s="89"/>
      <c r="FG169" s="89"/>
      <c r="FH169" s="89"/>
      <c r="FI169" s="89"/>
      <c r="FJ169" s="89"/>
      <c r="FK169" s="89"/>
      <c r="FL169" s="89">
        <v>8</v>
      </c>
      <c r="FM169" s="89"/>
      <c r="FN169" s="89"/>
      <c r="FO169" s="89"/>
      <c r="FP169" s="89"/>
      <c r="FQ169" s="89"/>
      <c r="FR169" s="89"/>
      <c r="FS169" s="89"/>
      <c r="FT169" s="89"/>
      <c r="FU169" s="89"/>
      <c r="FV169" s="89"/>
      <c r="FW169" s="89"/>
      <c r="FX169" s="89"/>
      <c r="FY169" s="89"/>
      <c r="FZ169" s="89"/>
      <c r="GA169" s="89"/>
      <c r="GB169" s="89"/>
      <c r="GC169" s="89"/>
      <c r="GD169" s="89"/>
      <c r="GE169" s="89"/>
      <c r="GF169" s="89"/>
      <c r="GG169" s="89"/>
      <c r="GH169" s="89"/>
      <c r="GI169" s="89"/>
    </row>
    <row r="170" spans="1:191" ht="28.5" customHeight="1" x14ac:dyDescent="0.2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/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89"/>
      <c r="DU170" s="89"/>
      <c r="DV170" s="89"/>
      <c r="DW170" s="89"/>
      <c r="DX170" s="89"/>
      <c r="DY170" s="89"/>
      <c r="DZ170" s="89"/>
      <c r="EA170" s="89"/>
      <c r="EB170" s="89"/>
      <c r="EC170" s="89"/>
      <c r="ED170" s="89"/>
      <c r="EE170" s="89"/>
      <c r="EF170" s="89"/>
      <c r="EG170" s="89"/>
      <c r="EH170" s="89"/>
      <c r="EI170" s="89"/>
      <c r="EJ170" s="89"/>
      <c r="EK170" s="89"/>
      <c r="EL170" s="89"/>
      <c r="EM170" s="89"/>
      <c r="EN170" s="89"/>
      <c r="EO170" s="89"/>
      <c r="EP170" s="89"/>
      <c r="EQ170" s="89"/>
      <c r="ER170" s="89"/>
      <c r="ES170" s="89"/>
      <c r="ET170" s="89"/>
      <c r="EU170" s="89"/>
      <c r="EV170" s="89"/>
      <c r="EW170" s="89"/>
      <c r="EX170" s="89"/>
      <c r="EY170" s="89"/>
      <c r="EZ170" s="89"/>
      <c r="FA170" s="89"/>
      <c r="FB170" s="89"/>
      <c r="FC170" s="89"/>
      <c r="FD170" s="89"/>
      <c r="FE170" s="89"/>
      <c r="FF170" s="89"/>
      <c r="FG170" s="89"/>
      <c r="FH170" s="89"/>
      <c r="FI170" s="89"/>
      <c r="FJ170" s="89"/>
      <c r="FK170" s="89"/>
      <c r="FL170" s="89">
        <v>8</v>
      </c>
      <c r="FM170" s="89"/>
      <c r="FN170" s="89"/>
      <c r="FO170" s="89"/>
      <c r="FP170" s="89"/>
      <c r="FQ170" s="89"/>
      <c r="FR170" s="89"/>
      <c r="FS170" s="89"/>
      <c r="FT170" s="89"/>
      <c r="FU170" s="89"/>
      <c r="FV170" s="89"/>
      <c r="FW170" s="89"/>
      <c r="FX170" s="89"/>
      <c r="FY170" s="89"/>
      <c r="FZ170" s="89"/>
      <c r="GA170" s="89"/>
      <c r="GB170" s="89"/>
      <c r="GC170" s="89"/>
      <c r="GD170" s="89"/>
      <c r="GE170" s="89"/>
      <c r="GF170" s="89"/>
      <c r="GG170" s="89"/>
      <c r="GH170" s="89"/>
      <c r="GI170" s="89"/>
    </row>
    <row r="171" spans="1:191" ht="28.5" customHeight="1" x14ac:dyDescent="0.2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  <c r="CK171" s="89"/>
      <c r="CL171" s="89"/>
      <c r="CM171" s="89"/>
      <c r="CN171" s="89"/>
      <c r="CO171" s="89"/>
      <c r="CP171" s="89"/>
      <c r="CQ171" s="89"/>
      <c r="CR171" s="89"/>
      <c r="CS171" s="89"/>
      <c r="CT171" s="89"/>
      <c r="CU171" s="89"/>
      <c r="CV171" s="89"/>
      <c r="CW171" s="89"/>
      <c r="CX171" s="89"/>
      <c r="CY171" s="89"/>
      <c r="CZ171" s="89"/>
      <c r="DA171" s="89"/>
      <c r="DB171" s="89"/>
      <c r="DC171" s="89"/>
      <c r="DD171" s="89"/>
      <c r="DE171" s="89"/>
      <c r="DF171" s="89"/>
      <c r="DG171" s="89"/>
      <c r="DH171" s="89"/>
      <c r="DI171" s="89"/>
      <c r="DJ171" s="89"/>
      <c r="DK171" s="89"/>
      <c r="DL171" s="89"/>
      <c r="DM171" s="89"/>
      <c r="DN171" s="89"/>
      <c r="DO171" s="89"/>
      <c r="DP171" s="89"/>
      <c r="DQ171" s="89"/>
      <c r="DR171" s="89"/>
      <c r="DS171" s="89"/>
      <c r="DT171" s="89"/>
      <c r="DU171" s="89"/>
      <c r="DV171" s="89"/>
      <c r="DW171" s="89"/>
      <c r="DX171" s="89"/>
      <c r="DY171" s="89"/>
      <c r="DZ171" s="89"/>
      <c r="EA171" s="89"/>
      <c r="EB171" s="89"/>
      <c r="EC171" s="89"/>
      <c r="ED171" s="89"/>
      <c r="EE171" s="89"/>
      <c r="EF171" s="89"/>
      <c r="EG171" s="89"/>
      <c r="EH171" s="89"/>
      <c r="EI171" s="89"/>
      <c r="EJ171" s="89"/>
      <c r="EK171" s="89"/>
      <c r="EL171" s="89"/>
      <c r="EM171" s="89"/>
      <c r="EN171" s="89"/>
      <c r="EO171" s="89"/>
      <c r="EP171" s="89"/>
      <c r="EQ171" s="89"/>
      <c r="ER171" s="89"/>
      <c r="ES171" s="89"/>
      <c r="ET171" s="89"/>
      <c r="EU171" s="89"/>
      <c r="EV171" s="89"/>
      <c r="EW171" s="89"/>
      <c r="EX171" s="89"/>
      <c r="EY171" s="89"/>
      <c r="EZ171" s="89"/>
      <c r="FA171" s="89"/>
      <c r="FB171" s="89"/>
      <c r="FC171" s="89"/>
      <c r="FD171" s="89"/>
      <c r="FE171" s="89"/>
      <c r="FF171" s="89"/>
      <c r="FG171" s="89"/>
      <c r="FH171" s="89"/>
      <c r="FI171" s="89"/>
      <c r="FJ171" s="89"/>
      <c r="FK171" s="89"/>
      <c r="FL171" s="89">
        <v>8</v>
      </c>
      <c r="FM171" s="89"/>
      <c r="FN171" s="89"/>
      <c r="FO171" s="89"/>
      <c r="FP171" s="89"/>
      <c r="FQ171" s="89"/>
      <c r="FR171" s="89"/>
      <c r="FS171" s="89"/>
      <c r="FT171" s="89"/>
      <c r="FU171" s="89"/>
      <c r="FV171" s="89"/>
      <c r="FW171" s="89"/>
      <c r="FX171" s="89"/>
      <c r="FY171" s="89"/>
      <c r="FZ171" s="89"/>
      <c r="GA171" s="89"/>
      <c r="GB171" s="89"/>
      <c r="GC171" s="89"/>
      <c r="GD171" s="89"/>
      <c r="GE171" s="89"/>
      <c r="GF171" s="89"/>
      <c r="GG171" s="89"/>
      <c r="GH171" s="89"/>
      <c r="GI171" s="89"/>
    </row>
    <row r="172" spans="1:191" ht="28.5" customHeight="1" x14ac:dyDescent="0.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>
        <v>8</v>
      </c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</row>
    <row r="173" spans="1:191" ht="28.5" customHeight="1" x14ac:dyDescent="0.2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  <c r="CK173" s="89"/>
      <c r="CL173" s="89"/>
      <c r="CM173" s="89"/>
      <c r="CN173" s="89"/>
      <c r="CO173" s="89"/>
      <c r="CP173" s="89"/>
      <c r="CQ173" s="89"/>
      <c r="CR173" s="89"/>
      <c r="CS173" s="89"/>
      <c r="CT173" s="89"/>
      <c r="CU173" s="89"/>
      <c r="CV173" s="89"/>
      <c r="CW173" s="89"/>
      <c r="CX173" s="89"/>
      <c r="CY173" s="89"/>
      <c r="CZ173" s="89"/>
      <c r="DA173" s="89"/>
      <c r="DB173" s="89"/>
      <c r="DC173" s="89"/>
      <c r="DD173" s="89"/>
      <c r="DE173" s="89"/>
      <c r="DF173" s="89"/>
      <c r="DG173" s="89"/>
      <c r="DH173" s="89"/>
      <c r="DI173" s="89"/>
      <c r="DJ173" s="89"/>
      <c r="DK173" s="89"/>
      <c r="DL173" s="89"/>
      <c r="DM173" s="89"/>
      <c r="DN173" s="89"/>
      <c r="DO173" s="89"/>
      <c r="DP173" s="89"/>
      <c r="DQ173" s="89"/>
      <c r="DR173" s="89"/>
      <c r="DS173" s="89"/>
      <c r="DT173" s="89"/>
      <c r="DU173" s="89"/>
      <c r="DV173" s="89"/>
      <c r="DW173" s="89"/>
      <c r="DX173" s="89"/>
      <c r="DY173" s="89"/>
      <c r="DZ173" s="89"/>
      <c r="EA173" s="89"/>
      <c r="EB173" s="89"/>
      <c r="EC173" s="89"/>
      <c r="ED173" s="89"/>
      <c r="EE173" s="89"/>
      <c r="EF173" s="89"/>
      <c r="EG173" s="89"/>
      <c r="EH173" s="89"/>
      <c r="EI173" s="89"/>
      <c r="EJ173" s="89"/>
      <c r="EK173" s="89"/>
      <c r="EL173" s="89"/>
      <c r="EM173" s="89"/>
      <c r="EN173" s="89"/>
      <c r="EO173" s="89"/>
      <c r="EP173" s="89"/>
      <c r="EQ173" s="89"/>
      <c r="ER173" s="89"/>
      <c r="ES173" s="89"/>
      <c r="ET173" s="89"/>
      <c r="EU173" s="89"/>
      <c r="EV173" s="89"/>
      <c r="EW173" s="89"/>
      <c r="EX173" s="89"/>
      <c r="EY173" s="89"/>
      <c r="EZ173" s="89"/>
      <c r="FA173" s="89"/>
      <c r="FB173" s="89"/>
      <c r="FC173" s="89"/>
      <c r="FD173" s="89"/>
      <c r="FE173" s="89"/>
      <c r="FF173" s="89"/>
      <c r="FG173" s="89"/>
      <c r="FH173" s="89"/>
      <c r="FI173" s="89"/>
      <c r="FJ173" s="89"/>
      <c r="FK173" s="89"/>
      <c r="FL173" s="89">
        <v>8</v>
      </c>
      <c r="FM173" s="89"/>
      <c r="FN173" s="89"/>
      <c r="FO173" s="89"/>
      <c r="FP173" s="89"/>
      <c r="FQ173" s="89"/>
      <c r="FR173" s="89"/>
      <c r="FS173" s="89"/>
      <c r="FT173" s="89"/>
      <c r="FU173" s="89"/>
      <c r="FV173" s="89"/>
      <c r="FW173" s="89"/>
      <c r="FX173" s="89"/>
      <c r="FY173" s="89"/>
      <c r="FZ173" s="89"/>
      <c r="GA173" s="89"/>
      <c r="GB173" s="89"/>
      <c r="GC173" s="89"/>
      <c r="GD173" s="89"/>
      <c r="GE173" s="89"/>
      <c r="GF173" s="89"/>
      <c r="GG173" s="89"/>
      <c r="GH173" s="89"/>
      <c r="GI173" s="89"/>
    </row>
    <row r="174" spans="1:191" ht="28.5" customHeight="1" x14ac:dyDescent="0.2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/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/>
      <c r="DR174" s="89"/>
      <c r="DS174" s="89"/>
      <c r="DT174" s="89"/>
      <c r="DU174" s="89"/>
      <c r="DV174" s="89"/>
      <c r="DW174" s="89"/>
      <c r="DX174" s="89"/>
      <c r="DY174" s="89"/>
      <c r="DZ174" s="89"/>
      <c r="EA174" s="89"/>
      <c r="EB174" s="89"/>
      <c r="EC174" s="89"/>
      <c r="ED174" s="89"/>
      <c r="EE174" s="89"/>
      <c r="EF174" s="89"/>
      <c r="EG174" s="89"/>
      <c r="EH174" s="89"/>
      <c r="EI174" s="89"/>
      <c r="EJ174" s="89"/>
      <c r="EK174" s="89"/>
      <c r="EL174" s="89"/>
      <c r="EM174" s="89"/>
      <c r="EN174" s="89"/>
      <c r="EO174" s="89"/>
      <c r="EP174" s="89"/>
      <c r="EQ174" s="89"/>
      <c r="ER174" s="89"/>
      <c r="ES174" s="89"/>
      <c r="ET174" s="89"/>
      <c r="EU174" s="89"/>
      <c r="EV174" s="89"/>
      <c r="EW174" s="89"/>
      <c r="EX174" s="89"/>
      <c r="EY174" s="89"/>
      <c r="EZ174" s="89"/>
      <c r="FA174" s="89"/>
      <c r="FB174" s="89"/>
      <c r="FC174" s="89"/>
      <c r="FD174" s="89"/>
      <c r="FE174" s="89"/>
      <c r="FF174" s="89"/>
      <c r="FG174" s="89"/>
      <c r="FH174" s="89"/>
      <c r="FI174" s="89"/>
      <c r="FJ174" s="89"/>
      <c r="FK174" s="89"/>
      <c r="FL174" s="89"/>
      <c r="FM174" s="89"/>
      <c r="FN174" s="89"/>
      <c r="FO174" s="89"/>
      <c r="FP174" s="89"/>
      <c r="FQ174" s="89"/>
      <c r="FR174" s="89"/>
      <c r="FS174" s="89"/>
      <c r="FT174" s="89"/>
      <c r="FU174" s="89"/>
      <c r="FV174" s="89"/>
      <c r="FW174" s="89"/>
      <c r="FX174" s="89"/>
      <c r="FY174" s="89"/>
      <c r="FZ174" s="89"/>
      <c r="GA174" s="89"/>
      <c r="GB174" s="89"/>
      <c r="GC174" s="89"/>
      <c r="GD174" s="89"/>
      <c r="GE174" s="89"/>
      <c r="GF174" s="89"/>
      <c r="GG174" s="89"/>
      <c r="GH174" s="89"/>
      <c r="GI174" s="89"/>
    </row>
    <row r="175" spans="1:191" ht="28.5" customHeight="1" x14ac:dyDescent="0.2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/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89"/>
      <c r="DU175" s="89"/>
      <c r="DV175" s="89"/>
      <c r="DW175" s="89"/>
      <c r="DX175" s="89"/>
      <c r="DY175" s="89"/>
      <c r="DZ175" s="89"/>
      <c r="EA175" s="89"/>
      <c r="EB175" s="89"/>
      <c r="EC175" s="89"/>
      <c r="ED175" s="89"/>
      <c r="EE175" s="89"/>
      <c r="EF175" s="89"/>
      <c r="EG175" s="89"/>
      <c r="EH175" s="89"/>
      <c r="EI175" s="89"/>
      <c r="EJ175" s="89"/>
      <c r="EK175" s="89"/>
      <c r="EL175" s="89"/>
      <c r="EM175" s="89"/>
      <c r="EN175" s="89"/>
      <c r="EO175" s="89"/>
      <c r="EP175" s="89"/>
      <c r="EQ175" s="89"/>
      <c r="ER175" s="89"/>
      <c r="ES175" s="89"/>
      <c r="ET175" s="89"/>
      <c r="EU175" s="89"/>
      <c r="EV175" s="89"/>
      <c r="EW175" s="89"/>
      <c r="EX175" s="89"/>
      <c r="EY175" s="89"/>
      <c r="EZ175" s="89"/>
      <c r="FA175" s="89"/>
      <c r="FB175" s="89"/>
      <c r="FC175" s="89"/>
      <c r="FD175" s="89"/>
      <c r="FE175" s="89"/>
      <c r="FF175" s="89"/>
      <c r="FG175" s="89"/>
      <c r="FH175" s="89"/>
      <c r="FI175" s="89"/>
      <c r="FJ175" s="89"/>
      <c r="FK175" s="89">
        <v>100</v>
      </c>
      <c r="FL175" s="89"/>
      <c r="FM175" s="89"/>
      <c r="FN175" s="89"/>
      <c r="FO175" s="89"/>
      <c r="FP175" s="89"/>
      <c r="FQ175" s="89"/>
      <c r="FR175" s="89"/>
      <c r="FS175" s="89"/>
      <c r="FT175" s="89"/>
      <c r="FU175" s="89"/>
      <c r="FV175" s="89"/>
      <c r="FW175" s="89"/>
      <c r="FX175" s="89"/>
      <c r="FY175" s="89"/>
      <c r="FZ175" s="89"/>
      <c r="GA175" s="89"/>
      <c r="GB175" s="89"/>
      <c r="GC175" s="89"/>
      <c r="GD175" s="89"/>
      <c r="GE175" s="89"/>
      <c r="GF175" s="89"/>
      <c r="GG175" s="89">
        <v>100</v>
      </c>
      <c r="GH175" s="89"/>
      <c r="GI175" s="89"/>
    </row>
    <row r="176" spans="1:191" ht="28.5" customHeight="1" x14ac:dyDescent="0.2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  <c r="CK176" s="89"/>
      <c r="CL176" s="89"/>
      <c r="CM176" s="89"/>
      <c r="CN176" s="89"/>
      <c r="CO176" s="89"/>
      <c r="CP176" s="89"/>
      <c r="CQ176" s="89"/>
      <c r="CR176" s="89"/>
      <c r="CS176" s="89"/>
      <c r="CT176" s="89"/>
      <c r="CU176" s="89"/>
      <c r="CV176" s="89"/>
      <c r="CW176" s="89"/>
      <c r="CX176" s="89"/>
      <c r="CY176" s="89"/>
      <c r="CZ176" s="89"/>
      <c r="DA176" s="89"/>
      <c r="DB176" s="89"/>
      <c r="DC176" s="89"/>
      <c r="DD176" s="89"/>
      <c r="DE176" s="89"/>
      <c r="DF176" s="89"/>
      <c r="DG176" s="89"/>
      <c r="DH176" s="89"/>
      <c r="DI176" s="89"/>
      <c r="DJ176" s="89"/>
      <c r="DK176" s="89"/>
      <c r="DL176" s="89"/>
      <c r="DM176" s="89"/>
      <c r="DN176" s="89"/>
      <c r="DO176" s="89"/>
      <c r="DP176" s="89"/>
      <c r="DQ176" s="89"/>
      <c r="DR176" s="89"/>
      <c r="DS176" s="89"/>
      <c r="DT176" s="89"/>
      <c r="DU176" s="89"/>
      <c r="DV176" s="89"/>
      <c r="DW176" s="89"/>
      <c r="DX176" s="89"/>
      <c r="DY176" s="89"/>
      <c r="DZ176" s="89"/>
      <c r="EA176" s="89"/>
      <c r="EB176" s="89"/>
      <c r="EC176" s="89"/>
      <c r="ED176" s="89"/>
      <c r="EE176" s="89"/>
      <c r="EF176" s="89"/>
      <c r="EG176" s="89"/>
      <c r="EH176" s="89"/>
      <c r="EI176" s="89"/>
      <c r="EJ176" s="89"/>
      <c r="EK176" s="89"/>
      <c r="EL176" s="89"/>
      <c r="EM176" s="89"/>
      <c r="EN176" s="89"/>
      <c r="EO176" s="89"/>
      <c r="EP176" s="89"/>
      <c r="EQ176" s="89"/>
      <c r="ER176" s="89"/>
      <c r="ES176" s="89"/>
      <c r="ET176" s="89"/>
      <c r="EU176" s="89"/>
      <c r="EV176" s="89" t="s">
        <v>2</v>
      </c>
      <c r="EW176" s="89"/>
      <c r="EX176" s="89"/>
      <c r="EY176" s="89"/>
      <c r="EZ176" s="89"/>
      <c r="FA176" s="89"/>
      <c r="FB176" s="89"/>
      <c r="FC176" s="89"/>
      <c r="FD176" s="89"/>
      <c r="FE176" s="89"/>
      <c r="FF176" s="89"/>
      <c r="FG176" s="89"/>
      <c r="FH176" s="89"/>
      <c r="FI176" s="89"/>
      <c r="FJ176" s="89"/>
      <c r="FK176" s="89" t="s">
        <v>8216</v>
      </c>
      <c r="FL176" s="89"/>
      <c r="FM176" s="89"/>
      <c r="FN176" s="89"/>
      <c r="FO176" s="89"/>
      <c r="FP176" s="89"/>
      <c r="FQ176" s="89"/>
      <c r="FR176" s="89" t="s">
        <v>2</v>
      </c>
      <c r="FS176" s="89"/>
      <c r="FT176" s="89"/>
      <c r="FU176" s="89"/>
      <c r="FV176" s="89"/>
      <c r="FW176" s="89"/>
      <c r="FX176" s="89"/>
      <c r="FY176" s="89"/>
      <c r="FZ176" s="89"/>
      <c r="GA176" s="89"/>
      <c r="GB176" s="89"/>
      <c r="GC176" s="89"/>
      <c r="GD176" s="89"/>
      <c r="GE176" s="89"/>
      <c r="GF176" s="89"/>
      <c r="GG176" s="89" t="s">
        <v>8214</v>
      </c>
      <c r="GH176" s="89"/>
      <c r="GI176" s="89"/>
    </row>
    <row r="177" spans="1:191" ht="28.5" customHeight="1" x14ac:dyDescent="0.2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/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89"/>
      <c r="DU177" s="89"/>
      <c r="DV177" s="89"/>
      <c r="DW177" s="89"/>
      <c r="DX177" s="89"/>
      <c r="DY177" s="89"/>
      <c r="DZ177" s="89"/>
      <c r="EA177" s="89"/>
      <c r="EB177" s="89"/>
      <c r="EC177" s="89"/>
      <c r="ED177" s="89"/>
      <c r="EE177" s="89"/>
      <c r="EF177" s="89"/>
      <c r="EG177" s="89"/>
      <c r="EH177" s="89"/>
      <c r="EI177" s="89"/>
      <c r="EJ177" s="89"/>
      <c r="EK177" s="89"/>
      <c r="EL177" s="89"/>
      <c r="EM177" s="89"/>
      <c r="EN177" s="89"/>
      <c r="EO177" s="89"/>
      <c r="EP177" s="89"/>
      <c r="EQ177" s="89" t="s">
        <v>8269</v>
      </c>
      <c r="ER177" s="89" t="s">
        <v>8269</v>
      </c>
      <c r="ES177" s="89"/>
      <c r="ET177" s="89"/>
      <c r="EU177" s="89"/>
      <c r="EV177" s="89" t="s">
        <v>8247</v>
      </c>
      <c r="EW177" s="89"/>
      <c r="EX177" s="89"/>
      <c r="EY177" s="89"/>
      <c r="EZ177" s="89"/>
      <c r="FA177" s="89"/>
      <c r="FB177" s="89"/>
      <c r="FC177" s="89">
        <v>3</v>
      </c>
      <c r="FD177" s="89">
        <v>4</v>
      </c>
      <c r="FE177" s="89">
        <v>6</v>
      </c>
      <c r="FF177" s="89">
        <v>7</v>
      </c>
      <c r="FG177" s="89"/>
      <c r="FH177" s="89">
        <v>2</v>
      </c>
      <c r="FI177" s="89"/>
      <c r="FJ177" s="89"/>
      <c r="FK177" s="89" t="s">
        <v>8248</v>
      </c>
      <c r="FL177" s="89"/>
      <c r="FM177" s="89" t="s">
        <v>8269</v>
      </c>
      <c r="FN177" s="89" t="s">
        <v>8269</v>
      </c>
      <c r="FO177" s="89"/>
      <c r="FP177" s="89"/>
      <c r="FQ177" s="89"/>
      <c r="FR177" s="89" t="s">
        <v>8247</v>
      </c>
      <c r="FS177" s="89"/>
      <c r="FT177" s="89"/>
      <c r="FU177" s="89"/>
      <c r="FV177" s="89"/>
      <c r="FW177" s="89">
        <v>2</v>
      </c>
      <c r="FX177" s="89"/>
      <c r="FY177" s="89"/>
      <c r="FZ177" s="89">
        <v>3</v>
      </c>
      <c r="GA177" s="89">
        <v>4</v>
      </c>
      <c r="GB177" s="89">
        <v>6</v>
      </c>
      <c r="GC177" s="89">
        <v>7</v>
      </c>
      <c r="GD177" s="89"/>
      <c r="GE177" s="89"/>
      <c r="GF177" s="89"/>
      <c r="GG177" s="89" t="s">
        <v>8248</v>
      </c>
      <c r="GH177" s="89"/>
      <c r="GI177" s="89"/>
    </row>
    <row r="178" spans="1:191" ht="28.5" customHeight="1" x14ac:dyDescent="0.2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/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89"/>
      <c r="DU178" s="89"/>
      <c r="DV178" s="89"/>
      <c r="DW178" s="89"/>
      <c r="DX178" s="89"/>
      <c r="DY178" s="89"/>
      <c r="DZ178" s="89"/>
      <c r="EA178" s="89"/>
      <c r="EB178" s="89"/>
      <c r="EC178" s="89"/>
      <c r="ED178" s="89"/>
      <c r="EE178" s="89"/>
      <c r="EF178" s="89"/>
      <c r="EG178" s="89"/>
      <c r="EH178" s="89"/>
      <c r="EI178" s="89"/>
      <c r="EJ178" s="89"/>
      <c r="EK178" s="89"/>
      <c r="EL178" s="89"/>
      <c r="EM178" s="89"/>
      <c r="EN178" s="89"/>
      <c r="EO178" s="89"/>
      <c r="EP178" s="89"/>
      <c r="EQ178" s="89"/>
      <c r="ER178" s="89"/>
      <c r="ES178" s="89"/>
      <c r="ET178" s="89"/>
      <c r="EU178" s="89"/>
      <c r="EV178" s="89" t="s">
        <v>8249</v>
      </c>
      <c r="EW178" s="89"/>
      <c r="EX178" s="89"/>
      <c r="EY178" s="89"/>
      <c r="EZ178" s="89"/>
      <c r="FA178" s="89"/>
      <c r="FB178" s="89"/>
      <c r="FC178" s="89"/>
      <c r="FD178" s="89"/>
      <c r="FE178" s="89"/>
      <c r="FF178" s="89"/>
      <c r="FG178" s="89"/>
      <c r="FH178" s="89" t="s">
        <v>8254</v>
      </c>
      <c r="FI178" s="89"/>
      <c r="FJ178" s="89"/>
      <c r="FK178" s="89" t="s">
        <v>8255</v>
      </c>
      <c r="FL178" s="89"/>
      <c r="FM178" s="89"/>
      <c r="FN178" s="89"/>
      <c r="FO178" s="89"/>
      <c r="FP178" s="89"/>
      <c r="FQ178" s="89"/>
      <c r="FR178" s="89" t="s">
        <v>8249</v>
      </c>
      <c r="FS178" s="89"/>
      <c r="FT178" s="89"/>
      <c r="FU178" s="89"/>
      <c r="FV178" s="89"/>
      <c r="FW178" s="89" t="s">
        <v>8254</v>
      </c>
      <c r="FX178" s="89"/>
      <c r="FY178" s="89" t="s">
        <v>8251</v>
      </c>
      <c r="FZ178" s="89"/>
      <c r="GA178" s="89"/>
      <c r="GB178" s="89"/>
      <c r="GC178" s="89"/>
      <c r="GD178" s="89"/>
      <c r="GE178" s="89"/>
      <c r="GF178" s="89"/>
      <c r="GG178" s="89" t="s">
        <v>8255</v>
      </c>
      <c r="GH178" s="89"/>
      <c r="GI178" s="89"/>
    </row>
    <row r="179" spans="1:191" ht="28.5" customHeight="1" x14ac:dyDescent="0.2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  <c r="CK179" s="89"/>
      <c r="CL179" s="89"/>
      <c r="CM179" s="89"/>
      <c r="CN179" s="89"/>
      <c r="CO179" s="89"/>
      <c r="CP179" s="89"/>
      <c r="CQ179" s="89"/>
      <c r="CR179" s="89"/>
      <c r="CS179" s="89"/>
      <c r="CT179" s="89"/>
      <c r="CU179" s="89"/>
      <c r="CV179" s="89"/>
      <c r="CW179" s="89"/>
      <c r="CX179" s="89"/>
      <c r="CY179" s="89"/>
      <c r="CZ179" s="89"/>
      <c r="DA179" s="89"/>
      <c r="DB179" s="89"/>
      <c r="DC179" s="89"/>
      <c r="DD179" s="89"/>
      <c r="DE179" s="89"/>
      <c r="DF179" s="89"/>
      <c r="DG179" s="89"/>
      <c r="DH179" s="89"/>
      <c r="DI179" s="89"/>
      <c r="DJ179" s="89"/>
      <c r="DK179" s="89"/>
      <c r="DL179" s="89"/>
      <c r="DM179" s="89"/>
      <c r="DN179" s="89"/>
      <c r="DO179" s="89"/>
      <c r="DP179" s="89"/>
      <c r="DQ179" s="89"/>
      <c r="DR179" s="89"/>
      <c r="DS179" s="89"/>
      <c r="DT179" s="89"/>
      <c r="DU179" s="89"/>
      <c r="DV179" s="89"/>
      <c r="DW179" s="89"/>
      <c r="DX179" s="89"/>
      <c r="DY179" s="89"/>
      <c r="DZ179" s="89"/>
      <c r="EA179" s="89"/>
      <c r="EB179" s="89"/>
      <c r="EC179" s="89"/>
      <c r="ED179" s="89"/>
      <c r="EE179" s="89"/>
      <c r="EF179" s="89"/>
      <c r="EG179" s="89"/>
      <c r="EH179" s="89"/>
      <c r="EI179" s="89"/>
      <c r="EJ179" s="89"/>
      <c r="EK179" s="89"/>
      <c r="EL179" s="89"/>
      <c r="EM179" s="89"/>
      <c r="EN179" s="89"/>
      <c r="EO179" s="89"/>
      <c r="EP179" s="89"/>
      <c r="EQ179" s="91" t="s">
        <v>8257</v>
      </c>
      <c r="ER179" s="91" t="s">
        <v>8258</v>
      </c>
      <c r="ES179" s="91" t="s">
        <v>8259</v>
      </c>
      <c r="ET179" s="91" t="s">
        <v>8258</v>
      </c>
      <c r="EU179" s="91" t="s">
        <v>8259</v>
      </c>
      <c r="EV179" s="91" t="s">
        <v>8260</v>
      </c>
      <c r="EW179" s="91" t="s">
        <v>8258</v>
      </c>
      <c r="EX179" s="91" t="s">
        <v>8259</v>
      </c>
      <c r="EY179" s="91" t="s">
        <v>8258</v>
      </c>
      <c r="EZ179" s="91" t="s">
        <v>8259</v>
      </c>
      <c r="FA179" s="91" t="s">
        <v>8250</v>
      </c>
      <c r="FB179" s="91" t="s">
        <v>8261</v>
      </c>
      <c r="FC179" s="91" t="s">
        <v>8120</v>
      </c>
      <c r="FD179" s="91" t="s">
        <v>8262</v>
      </c>
      <c r="FE179" s="91" t="s">
        <v>8119</v>
      </c>
      <c r="FF179" s="91" t="s">
        <v>8263</v>
      </c>
      <c r="FG179" s="91" t="s">
        <v>8123</v>
      </c>
      <c r="FH179" s="91" t="s">
        <v>8264</v>
      </c>
      <c r="FI179" s="91" t="s">
        <v>8265</v>
      </c>
      <c r="FJ179" s="91" t="s">
        <v>8266</v>
      </c>
      <c r="FK179" s="91" t="s">
        <v>8267</v>
      </c>
      <c r="FL179" s="89"/>
      <c r="FM179" s="91" t="s">
        <v>8257</v>
      </c>
      <c r="FN179" s="91" t="s">
        <v>8258</v>
      </c>
      <c r="FO179" s="91" t="s">
        <v>8259</v>
      </c>
      <c r="FP179" s="91" t="s">
        <v>8258</v>
      </c>
      <c r="FQ179" s="91" t="s">
        <v>8259</v>
      </c>
      <c r="FR179" s="91" t="s">
        <v>8260</v>
      </c>
      <c r="FS179" s="91" t="s">
        <v>8258</v>
      </c>
      <c r="FT179" s="91" t="s">
        <v>8259</v>
      </c>
      <c r="FU179" s="91" t="s">
        <v>8258</v>
      </c>
      <c r="FV179" s="91" t="s">
        <v>8259</v>
      </c>
      <c r="FW179" s="91" t="s">
        <v>8264</v>
      </c>
      <c r="FX179" s="91" t="s">
        <v>8250</v>
      </c>
      <c r="FY179" s="91" t="s">
        <v>8261</v>
      </c>
      <c r="FZ179" s="91" t="s">
        <v>8120</v>
      </c>
      <c r="GA179" s="91" t="s">
        <v>8262</v>
      </c>
      <c r="GB179" s="91" t="s">
        <v>8119</v>
      </c>
      <c r="GC179" s="91" t="s">
        <v>8263</v>
      </c>
      <c r="GD179" s="91" t="s">
        <v>8123</v>
      </c>
      <c r="GE179" s="91" t="s">
        <v>8265</v>
      </c>
      <c r="GF179" s="91" t="s">
        <v>8266</v>
      </c>
      <c r="GG179" s="91" t="s">
        <v>8267</v>
      </c>
      <c r="GH179" s="89"/>
      <c r="GI179" s="89"/>
    </row>
    <row r="180" spans="1:191" ht="28.5" customHeight="1" x14ac:dyDescent="0.2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  <c r="CK180" s="89"/>
      <c r="CL180" s="89"/>
      <c r="CM180" s="89"/>
      <c r="CN180" s="89"/>
      <c r="CO180" s="89"/>
      <c r="CP180" s="89"/>
      <c r="CQ180" s="89"/>
      <c r="CR180" s="89"/>
      <c r="CS180" s="89"/>
      <c r="CT180" s="89"/>
      <c r="CU180" s="89"/>
      <c r="CV180" s="89"/>
      <c r="CW180" s="89"/>
      <c r="CX180" s="89"/>
      <c r="CY180" s="89"/>
      <c r="CZ180" s="89"/>
      <c r="DA180" s="89"/>
      <c r="DB180" s="89"/>
      <c r="DC180" s="89"/>
      <c r="DD180" s="89"/>
      <c r="DE180" s="89"/>
      <c r="DF180" s="89"/>
      <c r="DG180" s="89"/>
      <c r="DH180" s="89"/>
      <c r="DI180" s="89"/>
      <c r="DJ180" s="89"/>
      <c r="DK180" s="89"/>
      <c r="DL180" s="89"/>
      <c r="DM180" s="89"/>
      <c r="DN180" s="89"/>
      <c r="DO180" s="89"/>
      <c r="DP180" s="89"/>
      <c r="DQ180" s="89"/>
      <c r="DR180" s="89"/>
      <c r="DS180" s="89"/>
      <c r="DT180" s="89"/>
      <c r="DU180" s="89"/>
      <c r="DV180" s="89"/>
      <c r="DW180" s="89"/>
      <c r="DX180" s="89"/>
      <c r="DY180" s="89"/>
      <c r="DZ180" s="89"/>
      <c r="EA180" s="89"/>
      <c r="EB180" s="89"/>
      <c r="EC180" s="89"/>
      <c r="ED180" s="89"/>
      <c r="EE180" s="89"/>
      <c r="EF180" s="89"/>
      <c r="EG180" s="89"/>
      <c r="EH180" s="89"/>
      <c r="EI180" s="89"/>
      <c r="EJ180" s="89"/>
      <c r="EK180" s="89"/>
      <c r="EL180" s="89"/>
      <c r="EM180" s="89"/>
      <c r="EN180" s="89"/>
      <c r="EO180" s="89">
        <v>9</v>
      </c>
      <c r="EP180" s="89"/>
      <c r="EQ180" s="89">
        <f t="shared" ref="EQ180:EQ210" si="80">(IF(AND($EY180&lt;180),$FG180+($EY180/15),0))/24</f>
        <v>0.74707214914082698</v>
      </c>
      <c r="ER180" s="89">
        <f t="shared" ref="ER180:ER210" si="81">IF(AND($ES180&lt;1,$ES180&gt;-1),ACOS($ES180)*(180/(ATAN(1)*4)),180)</f>
        <v>63.161247670985667</v>
      </c>
      <c r="ES180" s="89">
        <f>(COS((90-(ATAN(1/(1/TAN((90-ABS($GE$6-'C'!$F289))*(ATAN(1)*4/180))+2))*(180/(ATAN(1)*4))))*((ATAN(1)*4)/180))-SIN($GE$6*((ATAN(1)*4)/180))*SIN('C'!$F289*((ATAN(1)*4)/180)))/COS($GE$6*((ATAN(1)*4)/180))/COS('C'!$F289*((ATAN(1)*4)/180))</f>
        <v>0.45148114305134601</v>
      </c>
      <c r="ET180" s="89">
        <f t="shared" ref="ET180:ET210" si="82">IF(AND($EU180&lt;1,$EU180&gt;-1),ACOS($EU180)*(180/(ATAN(1)*4)),180)</f>
        <v>50.505134805327152</v>
      </c>
      <c r="EU180" s="89">
        <f>(COS((90-(ATAN(1/(1/TAN((90-ABS($GE$6-'C'!$F289))*(ATAN(1)*4/180))+1))*(180/(ATAN(1)*4))))*((ATAN(1)*4)/180))-SIN($GE$6*((ATAN(1)*4)/180))*SIN('C'!$F289*((ATAN(1)*4)/180)))/COS($GE$6*((ATAN(1)*4)/180))/COS('C'!$F289*((ATAN(1)*4)/180))</f>
        <v>0.63600906529978574</v>
      </c>
      <c r="EV180" s="89">
        <f t="shared" ref="EV180:EV210" si="83">(FG180+3/60)/24</f>
        <v>0.5026990740740741</v>
      </c>
      <c r="EW180" s="89">
        <f t="shared" ref="EW180:EW210" si="84">IF(AND($EX180&lt;1,$EX180&gt;-1),ACOS($EX180)*(180/(ATAN(1)*4)),180)</f>
        <v>86.013181756584373</v>
      </c>
      <c r="EX180" s="89">
        <f>(COS((90-1.4)*((ATAN(1)*4)/180))-SIN($GE$6*((ATAN(1)*4)/180))*SIN('C'!$F289*((ATAN(1)*4)/180)))/COS($GE$6*((ATAN(1)*4)/180))/COS('C'!$F289*((ATAN(1)*4)/180))</f>
        <v>6.9526967273361148E-2</v>
      </c>
      <c r="EY180" s="89">
        <f t="shared" ref="EY180:EY210" si="85">IF(AND($EZ180&lt;1,$EZ180&gt;-1),ACOS($EZ180)*(180/(ATAN(1)*4)),180)</f>
        <v>88.724307024031091</v>
      </c>
      <c r="EZ180" s="89">
        <f>(COS((90+0.833+اندراج!$A$2)*((ATAN(1)*4)/180))-SIN($GE$6*((ATAN(1)*4)/180))*SIN('C'!$F289*((ATAN(1)*4)/180)))/COS($GE$6*((ATAN(1)*4)/180))/COS('C'!$F289*((ATAN(1)*4)/180))</f>
        <v>2.2263203137997761E-2</v>
      </c>
      <c r="FA180" s="89">
        <f t="shared" ref="FA180:FA210" si="86">IF(AND($FB180&lt;1,$FB180&gt;-1),ACOS($FB180)*(180/(ATAN(1)*4)),180)</f>
        <v>102.25502982821151</v>
      </c>
      <c r="FB180" s="89">
        <f>(COS((90+12)*((ATAN(1)*4)/180))-SIN($GE$6*((ATAN(1)*4)/180))*SIN('C'!$F289*((ATAN(1)*4)/180)))/COS($GE$6*((ATAN(1)*4)/180))/COS('C'!$F289*((ATAN(1)*4)/180))</f>
        <v>-0.21226345958756188</v>
      </c>
      <c r="FC180" s="89">
        <f t="shared" ref="FC180:FC210" si="87">IF(AND($FD180&lt;1,$FD180&gt;-1),ACOS($FD180)*(180/(ATAN(1)*4)),180)</f>
        <v>105.90271121571894</v>
      </c>
      <c r="FD180" s="89">
        <f>(COS((90+15)*((ATAN(1)*4)/180))-SIN($GE$6*((ATAN(1)*4)/180))*SIN('C'!$F289*((ATAN(1)*4)/180)))/COS($GE$6*((ATAN(1)*4)/180))/COS('C'!$F289*((ATAN(1)*4)/180))</f>
        <v>-0.27400472763922695</v>
      </c>
      <c r="FE180" s="89">
        <f t="shared" ref="FE180:FE210" si="88">IF(AND($FF180&lt;1,$FF180&gt;-1),ACOS($FF180)*(180/(ATAN(1)*4)),180)</f>
        <v>109.56558257073449</v>
      </c>
      <c r="FF180" s="89">
        <f>(COS((90+18)*((ATAN(1)*4)/180))-SIN($GE$6*((ATAN(1)*4)/180))*SIN('C'!$F289*((ATAN(1)*4)/180)))/COS($GE$6*((ATAN(1)*4)/180))/COS('C'!$F289*((ATAN(1)*4)/180))</f>
        <v>-0.33488561774277142</v>
      </c>
      <c r="FG180" s="89">
        <f>('C'!E289+$GF$6/15+$EQ$4)</f>
        <v>12.014777777777777</v>
      </c>
      <c r="FH180" s="89">
        <f t="shared" ref="FH180:FH210" si="89">(IF(AND($FC180&lt;180),$FG180-($FC180/15)-3/60,0))/24</f>
        <v>0.20435820958596587</v>
      </c>
      <c r="FI180" s="89"/>
      <c r="FJ180" s="89"/>
      <c r="FK180" s="89">
        <f>EQ180-'برائے طلباء'!AK5</f>
        <v>0.55080524887434879</v>
      </c>
      <c r="FL180" s="89"/>
      <c r="FM180" s="89">
        <f t="shared" ref="FM180:FM209" si="90">(IF(AND($FU180&lt;180),$GD180+($FU180/15),0))/24</f>
        <v>0.77619648852710632</v>
      </c>
      <c r="FN180" s="89">
        <f t="shared" ref="FN180:FN209" si="91">IF(AND($FO180&lt;1,$FO180&gt;-1),ACOS($FO180)*(180/(ATAN(1)*4)),180)</f>
        <v>69.017870015579632</v>
      </c>
      <c r="FO180" s="89">
        <f>(COS((90-(ATAN(1/(1/TAN((90-ABS($GE$6-'C'!$F258))*(ATAN(1)*4/180))+2))*(180/(ATAN(1)*4))))*((ATAN(1)*4)/180))-SIN($GE$6*((ATAN(1)*4)/180))*SIN('C'!$F258*((ATAN(1)*4)/180)))/COS($GE$6*((ATAN(1)*4)/180))/COS('C'!$F258*((ATAN(1)*4)/180))</f>
        <v>0.35807675715176374</v>
      </c>
      <c r="FP180" s="89">
        <f t="shared" ref="FP180:FP209" si="92">IF(AND($FQ180&lt;1,$FQ180&gt;-1),ACOS($FQ180)*(180/(ATAN(1)*4)),180)</f>
        <v>54.300930032843738</v>
      </c>
      <c r="FQ180" s="89">
        <f>(COS((90-(ATAN(1/(1/TAN((90-ABS($GE$6-'C'!$F258))*(ATAN(1)*4/180))+1))*(180/(ATAN(1)*4))))*((ATAN(1)*4)/180))-SIN($GE$6*((ATAN(1)*4)/180))*SIN('C'!$F258*((ATAN(1)*4)/180)))/COS($GE$6*((ATAN(1)*4)/180))/COS('C'!$F258*((ATAN(1)*4)/180))</f>
        <v>0.58352802942957871</v>
      </c>
      <c r="FR180" s="89">
        <f t="shared" ref="FR180:FR209" si="93">(GD180+3/60)/24</f>
        <v>0.50990740740740748</v>
      </c>
      <c r="FS180" s="89">
        <f t="shared" ref="FS180:FS209" si="94">IF(AND($FT180&lt;1,$FT180&gt;-1),ACOS($FT180)*(180/(ATAN(1)*4)),180)</f>
        <v>93.871549883039336</v>
      </c>
      <c r="FT180" s="89">
        <f>(COS((90-1.4)*((ATAN(1)*4)/180))-SIN($GE$6*((ATAN(1)*4)/180))*SIN('C'!$F258*((ATAN(1)*4)/180)))/COS($GE$6*((ATAN(1)*4)/180))/COS('C'!$F258*((ATAN(1)*4)/180))</f>
        <v>-6.7519883954342691E-2</v>
      </c>
      <c r="FU180" s="89">
        <f t="shared" ref="FU180:FU209" si="95">IF(AND($FV180&lt;1,$FV180&gt;-1),ACOS($FV180)*(180/(ATAN(1)*4)),180)</f>
        <v>96.614069203091574</v>
      </c>
      <c r="FV180" s="89">
        <f>(COS((90+0.833+اندراج!$A$2)*((ATAN(1)*4)/180))-SIN($GE$6*((ATAN(1)*4)/180))*SIN('C'!$F258*((ATAN(1)*4)/180)))/COS($GE$6*((ATAN(1)*4)/180))/COS('C'!$F258*((ATAN(1)*4)/180))</f>
        <v>-0.11518107359896185</v>
      </c>
      <c r="FW180" s="89">
        <f t="shared" ref="FW180:FW209" si="96">(IF(AND($FZ180&lt;180),$GD180-($FZ180/15)-3/60,0))/24</f>
        <v>0.18781686552478749</v>
      </c>
      <c r="FX180" s="89">
        <f t="shared" ref="FX180:FX209" si="97">IF(AND($FY180&lt;1,$FY180&gt;-1),ACOS($FY180)*(180/(ATAN(1)*4)),180)</f>
        <v>110.59009329953484</v>
      </c>
      <c r="FY180" s="89">
        <f>(COS((90+12)*((ATAN(1)*4)/180))-SIN($GE$6*((ATAN(1)*4)/180))*SIN('C'!$F258*((ATAN(1)*4)/180)))/COS($GE$6*((ATAN(1)*4)/180))/COS('C'!$F258*((ATAN(1)*4)/180))</f>
        <v>-0.35167979420168949</v>
      </c>
      <c r="FZ180" s="89">
        <f t="shared" ref="FZ180:FZ209" si="98">IF(AND($GA180&lt;1,$GA180&gt;-1),ACOS($GA180)*(180/(ATAN(1)*4)),180)</f>
        <v>114.45259507774318</v>
      </c>
      <c r="GA180" s="89">
        <f>(COS((90+15)*((ATAN(1)*4)/180))-SIN($GE$6*((ATAN(1)*4)/180))*SIN('C'!$F258*((ATAN(1)*4)/180)))/COS($GE$6*((ATAN(1)*4)/180))/COS('C'!$F258*((ATAN(1)*4)/180))</f>
        <v>-0.41394022435028904</v>
      </c>
      <c r="GB180" s="89">
        <f t="shared" ref="GB180:GB209" si="99">IF(AND($GC180&lt;1,$GC180&gt;-1),ACOS($GC180)*(180/(ATAN(1)*4)),180)</f>
        <v>118.38103656690404</v>
      </c>
      <c r="GC180" s="89">
        <f>(COS((90+18)*((ATAN(1)*4)/180))-SIN($GE$6*((ATAN(1)*4)/180))*SIN('C'!$F258*((ATAN(1)*4)/180)))/COS($GE$6*((ATAN(1)*4)/180))/COS('C'!$F258*((ATAN(1)*4)/180))</f>
        <v>-0.47533304191445741</v>
      </c>
      <c r="GD180" s="89">
        <f>'C'!$E258+$GF$6/15+$EQ$4</f>
        <v>12.187777777777779</v>
      </c>
      <c r="GE180" s="89"/>
      <c r="GF180" s="89"/>
      <c r="GG180" s="89">
        <f>FM180-'برائے طلباء'!AX5</f>
        <v>0.59720862713887679</v>
      </c>
      <c r="GH180" s="89"/>
      <c r="GI180" s="89"/>
    </row>
    <row r="181" spans="1:191" ht="28.5" customHeight="1" x14ac:dyDescent="0.2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/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89"/>
      <c r="DU181" s="89"/>
      <c r="DV181" s="89"/>
      <c r="DW181" s="89"/>
      <c r="DX181" s="89"/>
      <c r="DY181" s="89"/>
      <c r="DZ181" s="89"/>
      <c r="EA181" s="89"/>
      <c r="EB181" s="89"/>
      <c r="EC181" s="89"/>
      <c r="ED181" s="89"/>
      <c r="EE181" s="89"/>
      <c r="EF181" s="89"/>
      <c r="EG181" s="89"/>
      <c r="EH181" s="89"/>
      <c r="EI181" s="89"/>
      <c r="EJ181" s="89"/>
      <c r="EK181" s="89"/>
      <c r="EL181" s="89"/>
      <c r="EM181" s="89"/>
      <c r="EN181" s="89"/>
      <c r="EO181" s="89">
        <v>9</v>
      </c>
      <c r="EP181" s="89"/>
      <c r="EQ181" s="89">
        <f t="shared" si="80"/>
        <v>0.74612818309922646</v>
      </c>
      <c r="ER181" s="89">
        <f t="shared" si="81"/>
        <v>62.943969474559275</v>
      </c>
      <c r="ES181" s="89">
        <f>(COS((90-(ATAN(1/(1/TAN((90-ABS($GE$6-'C'!$F290))*(ATAN(1)*4/180))+2))*(180/(ATAN(1)*4))))*((ATAN(1)*4)/180))-SIN($GE$6*((ATAN(1)*4)/180))*SIN('C'!$F290*((ATAN(1)*4)/180)))/COS($GE$6*((ATAN(1)*4)/180))/COS('C'!$F290*((ATAN(1)*4)/180))</f>
        <v>0.45486161308141193</v>
      </c>
      <c r="ET181" s="89">
        <f t="shared" si="82"/>
        <v>50.347394143894739</v>
      </c>
      <c r="EU181" s="89">
        <f>(COS((90-(ATAN(1/(1/TAN((90-ABS($GE$6-'C'!$F290))*(ATAN(1)*4/180))+1))*(180/(ATAN(1)*4))))*((ATAN(1)*4)/180))-SIN($GE$6*((ATAN(1)*4)/180))*SIN('C'!$F290*((ATAN(1)*4)/180)))/COS($GE$6*((ATAN(1)*4)/180))/COS('C'!$F290*((ATAN(1)*4)/180))</f>
        <v>0.63813116416352011</v>
      </c>
      <c r="EV181" s="89">
        <f t="shared" si="83"/>
        <v>0.50249074074074074</v>
      </c>
      <c r="EW181" s="89">
        <f t="shared" si="84"/>
        <v>85.746613732838853</v>
      </c>
      <c r="EX181" s="89">
        <f>(COS((90-1.4)*((ATAN(1)*4)/180))-SIN($GE$6*((ATAN(1)*4)/180))*SIN('C'!$F290*((ATAN(1)*4)/180)))/COS($GE$6*((ATAN(1)*4)/180))/COS('C'!$F290*((ATAN(1)*4)/180))</f>
        <v>7.4167429059032466E-2</v>
      </c>
      <c r="EY181" s="89">
        <f t="shared" si="85"/>
        <v>88.459479249054837</v>
      </c>
      <c r="EZ181" s="89">
        <f>(COS((90+0.833+اندراج!$A$2)*((ATAN(1)*4)/180))-SIN($GE$6*((ATAN(1)*4)/180))*SIN('C'!$F290*((ATAN(1)*4)/180)))/COS($GE$6*((ATAN(1)*4)/180))/COS('C'!$F290*((ATAN(1)*4)/180))</f>
        <v>2.6883919875161862E-2</v>
      </c>
      <c r="FA181" s="89">
        <f t="shared" si="86"/>
        <v>101.98998539793804</v>
      </c>
      <c r="FB181" s="89">
        <f>(COS((90+12)*((ATAN(1)*4)/180))-SIN($GE$6*((ATAN(1)*4)/180))*SIN('C'!$F290*((ATAN(1)*4)/180)))/COS($GE$6*((ATAN(1)*4)/180))/COS('C'!$F290*((ATAN(1)*4)/180))</f>
        <v>-0.20774071939578015</v>
      </c>
      <c r="FC181" s="89">
        <f t="shared" si="87"/>
        <v>105.63497904062154</v>
      </c>
      <c r="FD181" s="89">
        <f>(COS((90+15)*((ATAN(1)*4)/180))-SIN($GE$6*((ATAN(1)*4)/180))*SIN('C'!$F290*((ATAN(1)*4)/180)))/COS($GE$6*((ATAN(1)*4)/180))/COS('C'!$F290*((ATAN(1)*4)/180))</f>
        <v>-0.26950778066038278</v>
      </c>
      <c r="FE181" s="89">
        <f t="shared" si="88"/>
        <v>109.2939118709389</v>
      </c>
      <c r="FF181" s="89">
        <f>(COS((90+18)*((ATAN(1)*4)/180))-SIN($GE$6*((ATAN(1)*4)/180))*SIN('C'!$F290*((ATAN(1)*4)/180)))/COS($GE$6*((ATAN(1)*4)/180))/COS('C'!$F290*((ATAN(1)*4)/180))</f>
        <v>-0.3304141045428538</v>
      </c>
      <c r="FG181" s="89">
        <f>('C'!E290+$GF$6/15+$EQ$4)</f>
        <v>12.009777777777778</v>
      </c>
      <c r="FH181" s="89">
        <f t="shared" si="89"/>
        <v>0.20489357673901423</v>
      </c>
      <c r="FI181" s="89"/>
      <c r="FJ181" s="89"/>
      <c r="FK181" s="89">
        <f>EQ181-'برائے طلباء'!AK6</f>
        <v>0.54931497533331597</v>
      </c>
      <c r="FL181" s="89"/>
      <c r="FM181" s="89">
        <f t="shared" si="90"/>
        <v>0.77527751092329389</v>
      </c>
      <c r="FN181" s="89">
        <f t="shared" si="91"/>
        <v>68.847452280674275</v>
      </c>
      <c r="FO181" s="89">
        <f>(COS((90-(ATAN(1/(1/TAN((90-ABS($GE$6-'C'!$F259))*(ATAN(1)*4/180))+2))*(180/(ATAN(1)*4))))*((ATAN(1)*4)/180))-SIN($GE$6*((ATAN(1)*4)/180))*SIN('C'!$F259*((ATAN(1)*4)/180)))/COS($GE$6*((ATAN(1)*4)/180))/COS('C'!$F259*((ATAN(1)*4)/180))</f>
        <v>0.36085229694227178</v>
      </c>
      <c r="FP181" s="89">
        <f t="shared" si="92"/>
        <v>54.206735885175036</v>
      </c>
      <c r="FQ181" s="89">
        <f>(COS((90-(ATAN(1/(1/TAN((90-ABS($GE$6-'C'!$F259))*(ATAN(1)*4/180))+1))*(180/(ATAN(1)*4))))*((ATAN(1)*4)/180))-SIN($GE$6*((ATAN(1)*4)/180))*SIN('C'!$F259*((ATAN(1)*4)/180)))/COS($GE$6*((ATAN(1)*4)/180))/COS('C'!$F259*((ATAN(1)*4)/180))</f>
        <v>0.58486231954567602</v>
      </c>
      <c r="FR181" s="89">
        <f t="shared" si="93"/>
        <v>0.509699074074074</v>
      </c>
      <c r="FS181" s="89">
        <f t="shared" si="94"/>
        <v>93.619234888437219</v>
      </c>
      <c r="FT181" s="89">
        <f>(COS((90-1.4)*((ATAN(1)*4)/180))-SIN($GE$6*((ATAN(1)*4)/180))*SIN('C'!$F259*((ATAN(1)*4)/180)))/COS($GE$6*((ATAN(1)*4)/180))/COS('C'!$F259*((ATAN(1)*4)/180))</f>
        <v>-6.3125565667963401E-2</v>
      </c>
      <c r="FU181" s="89">
        <f t="shared" si="95"/>
        <v>96.358237265719168</v>
      </c>
      <c r="FV181" s="89">
        <f>(COS((90+0.833+اندراج!$A$2)*((ATAN(1)*4)/180))-SIN($GE$6*((ATAN(1)*4)/180))*SIN('C'!$F259*((ATAN(1)*4)/180)))/COS($GE$6*((ATAN(1)*4)/180))/COS('C'!$F259*((ATAN(1)*4)/180))</f>
        <v>-0.11074454798778777</v>
      </c>
      <c r="FW181" s="89">
        <f t="shared" si="96"/>
        <v>0.1884294994055801</v>
      </c>
      <c r="FX181" s="89">
        <f t="shared" si="97"/>
        <v>110.30599799756725</v>
      </c>
      <c r="FY181" s="89">
        <f>(COS((90+12)*((ATAN(1)*4)/180))-SIN($GE$6*((ATAN(1)*4)/180))*SIN('C'!$F259*((ATAN(1)*4)/180)))/COS($GE$6*((ATAN(1)*4)/180))/COS('C'!$F259*((ATAN(1)*4)/180))</f>
        <v>-0.34703383239329816</v>
      </c>
      <c r="FZ181" s="89">
        <f t="shared" si="98"/>
        <v>114.1570468806578</v>
      </c>
      <c r="GA181" s="89">
        <f>(COS((90+15)*((ATAN(1)*4)/180))-SIN($GE$6*((ATAN(1)*4)/180))*SIN('C'!$F259*((ATAN(1)*4)/180)))/COS($GE$6*((ATAN(1)*4)/180))/COS('C'!$F259*((ATAN(1)*4)/180))</f>
        <v>-0.40923912656613337</v>
      </c>
      <c r="GB181" s="89">
        <f t="shared" si="99"/>
        <v>118.07179480608666</v>
      </c>
      <c r="GC181" s="89">
        <f>(COS((90+18)*((ATAN(1)*4)/180))-SIN($GE$6*((ATAN(1)*4)/180))*SIN('C'!$F259*((ATAN(1)*4)/180)))/COS($GE$6*((ATAN(1)*4)/180))/COS('C'!$F259*((ATAN(1)*4)/180))</f>
        <v>-0.47057757648630633</v>
      </c>
      <c r="GD181" s="89">
        <f>'C'!$E259+$GF$6/15+$EQ$4</f>
        <v>12.182777777777776</v>
      </c>
      <c r="GE181" s="89"/>
      <c r="GF181" s="89"/>
      <c r="GG181" s="89">
        <f>FM181-'برائے طلباء'!AX6</f>
        <v>0.59563897797723842</v>
      </c>
      <c r="GH181" s="89"/>
      <c r="GI181" s="89"/>
    </row>
    <row r="182" spans="1:191" ht="28.5" customHeight="1" x14ac:dyDescent="0.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  <c r="CK182" s="89"/>
      <c r="CL182" s="89"/>
      <c r="CM182" s="89"/>
      <c r="CN182" s="89"/>
      <c r="CO182" s="89"/>
      <c r="CP182" s="89"/>
      <c r="CQ182" s="89"/>
      <c r="CR182" s="89"/>
      <c r="CS182" s="89"/>
      <c r="CT182" s="89"/>
      <c r="CU182" s="89"/>
      <c r="CV182" s="89"/>
      <c r="CW182" s="89"/>
      <c r="CX182" s="89"/>
      <c r="CY182" s="89"/>
      <c r="CZ182" s="89"/>
      <c r="DA182" s="89"/>
      <c r="DB182" s="89"/>
      <c r="DC182" s="89"/>
      <c r="DD182" s="89"/>
      <c r="DE182" s="89"/>
      <c r="DF182" s="89"/>
      <c r="DG182" s="89"/>
      <c r="DH182" s="89"/>
      <c r="DI182" s="89"/>
      <c r="DJ182" s="89"/>
      <c r="DK182" s="89"/>
      <c r="DL182" s="89"/>
      <c r="DM182" s="89"/>
      <c r="DN182" s="89"/>
      <c r="DO182" s="89"/>
      <c r="DP182" s="89"/>
      <c r="DQ182" s="89"/>
      <c r="DR182" s="89"/>
      <c r="DS182" s="89"/>
      <c r="DT182" s="89"/>
      <c r="DU182" s="89"/>
      <c r="DV182" s="89"/>
      <c r="DW182" s="89"/>
      <c r="DX182" s="89"/>
      <c r="DY182" s="89"/>
      <c r="DZ182" s="89"/>
      <c r="EA182" s="89"/>
      <c r="EB182" s="89"/>
      <c r="EC182" s="89"/>
      <c r="ED182" s="89"/>
      <c r="EE182" s="89"/>
      <c r="EF182" s="89"/>
      <c r="EG182" s="89"/>
      <c r="EH182" s="89"/>
      <c r="EI182" s="89"/>
      <c r="EJ182" s="89"/>
      <c r="EK182" s="89"/>
      <c r="EL182" s="89"/>
      <c r="EM182" s="89"/>
      <c r="EN182" s="89"/>
      <c r="EO182" s="89">
        <v>9</v>
      </c>
      <c r="EP182" s="89"/>
      <c r="EQ182" s="89">
        <f t="shared" si="80"/>
        <v>0.745143841811712</v>
      </c>
      <c r="ER182" s="89">
        <f t="shared" si="81"/>
        <v>62.725812216739648</v>
      </c>
      <c r="ES182" s="89">
        <f>(COS((90-(ATAN(1/(1/TAN((90-ABS($GE$6-'C'!$F291))*(ATAN(1)*4/180))+2))*(180/(ATAN(1)*4))))*((ATAN(1)*4)/180))-SIN($GE$6*((ATAN(1)*4)/180))*SIN('C'!$F291*((ATAN(1)*4)/180)))/COS($GE$6*((ATAN(1)*4)/180))/COS('C'!$F291*((ATAN(1)*4)/180))</f>
        <v>0.45824917863191644</v>
      </c>
      <c r="ET182" s="89">
        <f t="shared" si="82"/>
        <v>50.188111600586119</v>
      </c>
      <c r="EU182" s="89">
        <f>(COS((90-(ATAN(1/(1/TAN((90-ABS($GE$6-'C'!$F291))*(ATAN(1)*4/180))+1))*(180/(ATAN(1)*4))))*((ATAN(1)*4)/180))-SIN($GE$6*((ATAN(1)*4)/180))*SIN('C'!$F291*((ATAN(1)*4)/180)))/COS($GE$6*((ATAN(1)*4)/180))/COS('C'!$F291*((ATAN(1)*4)/180))</f>
        <v>0.64026909816859623</v>
      </c>
      <c r="EV182" s="89">
        <f t="shared" si="83"/>
        <v>0.50224074074074077</v>
      </c>
      <c r="EW182" s="89">
        <f t="shared" si="84"/>
        <v>85.480330956686274</v>
      </c>
      <c r="EX182" s="89">
        <f>(COS((90-1.4)*((ATAN(1)*4)/180))-SIN($GE$6*((ATAN(1)*4)/180))*SIN('C'!$F291*((ATAN(1)*4)/180)))/COS($GE$6*((ATAN(1)*4)/180))/COS('C'!$F291*((ATAN(1)*4)/180))</f>
        <v>7.88013224173853E-2</v>
      </c>
      <c r="EY182" s="89">
        <f t="shared" si="85"/>
        <v>88.195116385549667</v>
      </c>
      <c r="EZ182" s="89">
        <f>(COS((90+0.833+اندراج!$A$2)*((ATAN(1)*4)/180))-SIN($GE$6*((ATAN(1)*4)/180))*SIN('C'!$F291*((ATAN(1)*4)/180)))/COS($GE$6*((ATAN(1)*4)/180))/COS('C'!$F291*((ATAN(1)*4)/180))</f>
        <v>3.149595205707939E-2</v>
      </c>
      <c r="FA182" s="89">
        <f t="shared" si="86"/>
        <v>101.72632374431141</v>
      </c>
      <c r="FB182" s="89">
        <f>(COS((90+12)*((ATAN(1)*4)/180))-SIN($GE$6*((ATAN(1)*4)/180))*SIN('C'!$F291*((ATAN(1)*4)/180)))/COS($GE$6*((ATAN(1)*4)/180))/COS('C'!$F291*((ATAN(1)*4)/180))</f>
        <v>-0.20323716415907467</v>
      </c>
      <c r="FC182" s="89">
        <f t="shared" si="87"/>
        <v>105.36890077520054</v>
      </c>
      <c r="FD182" s="89">
        <f>(COS((90+15)*((ATAN(1)*4)/180))-SIN($GE$6*((ATAN(1)*4)/180))*SIN('C'!$F291*((ATAN(1)*4)/180)))/COS($GE$6*((ATAN(1)*4)/180))/COS('C'!$F291*((ATAN(1)*4)/180))</f>
        <v>-0.26503278296197141</v>
      </c>
      <c r="FE182" s="89">
        <f t="shared" si="88"/>
        <v>109.02418682696512</v>
      </c>
      <c r="FF182" s="89">
        <f>(COS((90+18)*((ATAN(1)*4)/180))-SIN($GE$6*((ATAN(1)*4)/180))*SIN('C'!$F291*((ATAN(1)*4)/180)))/COS($GE$6*((ATAN(1)*4)/180))/COS('C'!$F291*((ATAN(1)*4)/180))</f>
        <v>-0.3259672664272526</v>
      </c>
      <c r="FG182" s="89">
        <f>('C'!E291+$GF$6/15+$EQ$4)</f>
        <v>12.003777777777778</v>
      </c>
      <c r="FH182" s="89">
        <f t="shared" si="89"/>
        <v>0.20538268303185034</v>
      </c>
      <c r="FI182" s="89"/>
      <c r="FJ182" s="89"/>
      <c r="FK182" s="89">
        <f>EQ182-'برائے طلباء'!AK7</f>
        <v>0.54783139781254109</v>
      </c>
      <c r="FL182" s="89"/>
      <c r="FM182" s="89">
        <f t="shared" si="90"/>
        <v>0.77431272659903216</v>
      </c>
      <c r="FN182" s="89">
        <f t="shared" si="91"/>
        <v>68.674692005744006</v>
      </c>
      <c r="FO182" s="89">
        <f>(COS((90-(ATAN(1/(1/TAN((90-ABS($GE$6-'C'!$F260))*(ATAN(1)*4/180))+2))*(180/(ATAN(1)*4))))*((ATAN(1)*4)/180))-SIN($GE$6*((ATAN(1)*4)/180))*SIN('C'!$F260*((ATAN(1)*4)/180)))/COS($GE$6*((ATAN(1)*4)/180))/COS('C'!$F260*((ATAN(1)*4)/180))</f>
        <v>0.36366273033081026</v>
      </c>
      <c r="FP182" s="89">
        <f t="shared" si="92"/>
        <v>54.109975979447363</v>
      </c>
      <c r="FQ182" s="89">
        <f>(COS((90-(ATAN(1/(1/TAN((90-ABS($GE$6-'C'!$F260))*(ATAN(1)*4/180))+1))*(180/(ATAN(1)*4))))*((ATAN(1)*4)/180))-SIN($GE$6*((ATAN(1)*4)/180))*SIN('C'!$F260*((ATAN(1)*4)/180)))/COS($GE$6*((ATAN(1)*4)/180))/COS('C'!$F260*((ATAN(1)*4)/180))</f>
        <v>0.58623130851137351</v>
      </c>
      <c r="FR182" s="89">
        <f t="shared" si="93"/>
        <v>0.50944907407407414</v>
      </c>
      <c r="FS182" s="89">
        <f t="shared" si="94"/>
        <v>93.365283038509673</v>
      </c>
      <c r="FT182" s="89">
        <f>(COS((90-1.4)*((ATAN(1)*4)/180))-SIN($GE$6*((ATAN(1)*4)/180))*SIN('C'!$F260*((ATAN(1)*4)/180)))/COS($GE$6*((ATAN(1)*4)/180))/COS('C'!$F260*((ATAN(1)*4)/180))</f>
        <v>-5.8701503974412615E-2</v>
      </c>
      <c r="FU182" s="89">
        <f t="shared" si="95"/>
        <v>96.10091490898489</v>
      </c>
      <c r="FV182" s="89">
        <f>(COS((90+0.833+اندراج!$A$2)*((ATAN(1)*4)/180))-SIN($GE$6*((ATAN(1)*4)/180))*SIN('C'!$F260*((ATAN(1)*4)/180)))/COS($GE$6*((ATAN(1)*4)/180))/COS('C'!$F260*((ATAN(1)*4)/180))</f>
        <v>-0.106279949084133</v>
      </c>
      <c r="FW182" s="89">
        <f t="shared" si="96"/>
        <v>0.18900163529276123</v>
      </c>
      <c r="FX182" s="89">
        <f t="shared" si="97"/>
        <v>110.02121641324189</v>
      </c>
      <c r="FY182" s="89">
        <f>(COS((90+12)*((ATAN(1)*4)/180))-SIN($GE$6*((ATAN(1)*4)/180))*SIN('C'!$F260*((ATAN(1)*4)/180)))/COS($GE$6*((ATAN(1)*4)/180))/COS('C'!$F260*((ATAN(1)*4)/180))</f>
        <v>-0.34236808453809847</v>
      </c>
      <c r="FZ182" s="89">
        <f t="shared" si="98"/>
        <v>113.86107796127266</v>
      </c>
      <c r="GA182" s="89">
        <f>(COS((90+15)*((ATAN(1)*4)/180))-SIN($GE$6*((ATAN(1)*4)/180))*SIN('C'!$F260*((ATAN(1)*4)/180)))/COS($GE$6*((ATAN(1)*4)/180))/COS('C'!$F260*((ATAN(1)*4)/180))</f>
        <v>-0.40452042442764952</v>
      </c>
      <c r="GB182" s="89">
        <f t="shared" si="99"/>
        <v>117.7624400680194</v>
      </c>
      <c r="GC182" s="89">
        <f>(COS((90+18)*((ATAN(1)*4)/180))-SIN($GE$6*((ATAN(1)*4)/180))*SIN('C'!$F260*((ATAN(1)*4)/180)))/COS($GE$6*((ATAN(1)*4)/180))/COS('C'!$F260*((ATAN(1)*4)/180))</f>
        <v>-0.46580665799394988</v>
      </c>
      <c r="GD182" s="89">
        <f>'C'!$E260+$GF$6/15+$EQ$4</f>
        <v>12.176777777777779</v>
      </c>
      <c r="GE182" s="89"/>
      <c r="GF182" s="89"/>
      <c r="GG182" s="89">
        <f>FM182-'برائے طلباء'!AX7</f>
        <v>0.59406487493612303</v>
      </c>
      <c r="GH182" s="89"/>
      <c r="GI182" s="89"/>
    </row>
    <row r="183" spans="1:191" ht="28.5" customHeight="1" x14ac:dyDescent="0.2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  <c r="CK183" s="89"/>
      <c r="CL183" s="89"/>
      <c r="CM183" s="89"/>
      <c r="CN183" s="89"/>
      <c r="CO183" s="89"/>
      <c r="CP183" s="89"/>
      <c r="CQ183" s="89"/>
      <c r="CR183" s="89"/>
      <c r="CS183" s="89"/>
      <c r="CT183" s="89"/>
      <c r="CU183" s="89"/>
      <c r="CV183" s="89"/>
      <c r="CW183" s="89"/>
      <c r="CX183" s="89"/>
      <c r="CY183" s="89"/>
      <c r="CZ183" s="89"/>
      <c r="DA183" s="89"/>
      <c r="DB183" s="89"/>
      <c r="DC183" s="89"/>
      <c r="DD183" s="89"/>
      <c r="DE183" s="89"/>
      <c r="DF183" s="89"/>
      <c r="DG183" s="89"/>
      <c r="DH183" s="89"/>
      <c r="DI183" s="89"/>
      <c r="DJ183" s="89"/>
      <c r="DK183" s="89"/>
      <c r="DL183" s="89"/>
      <c r="DM183" s="89"/>
      <c r="DN183" s="89"/>
      <c r="DO183" s="89"/>
      <c r="DP183" s="89"/>
      <c r="DQ183" s="89"/>
      <c r="DR183" s="89"/>
      <c r="DS183" s="89"/>
      <c r="DT183" s="89"/>
      <c r="DU183" s="89"/>
      <c r="DV183" s="89"/>
      <c r="DW183" s="89"/>
      <c r="DX183" s="89"/>
      <c r="DY183" s="89"/>
      <c r="DZ183" s="89"/>
      <c r="EA183" s="89"/>
      <c r="EB183" s="89"/>
      <c r="EC183" s="89"/>
      <c r="ED183" s="89"/>
      <c r="EE183" s="89"/>
      <c r="EF183" s="89"/>
      <c r="EG183" s="89"/>
      <c r="EH183" s="89"/>
      <c r="EI183" s="89"/>
      <c r="EJ183" s="89"/>
      <c r="EK183" s="89"/>
      <c r="EL183" s="89"/>
      <c r="EM183" s="89"/>
      <c r="EN183" s="89"/>
      <c r="EO183" s="89">
        <v>9</v>
      </c>
      <c r="EP183" s="89"/>
      <c r="EQ183" s="89">
        <f t="shared" si="80"/>
        <v>0.74420238034158537</v>
      </c>
      <c r="ER183" s="89">
        <f t="shared" si="81"/>
        <v>62.506768633407312</v>
      </c>
      <c r="ES183" s="89">
        <f>(COS((90-(ATAN(1/(1/TAN((90-ABS($GE$6-'C'!$F292))*(ATAN(1)*4/180))+2))*(180/(ATAN(1)*4))))*((ATAN(1)*4)/180))-SIN($GE$6*((ATAN(1)*4)/180))*SIN('C'!$F292*((ATAN(1)*4)/180)))/COS($GE$6*((ATAN(1)*4)/180))/COS('C'!$F292*((ATAN(1)*4)/180))</f>
        <v>0.46164382304271884</v>
      </c>
      <c r="ET183" s="89">
        <f t="shared" si="82"/>
        <v>50.027296428290612</v>
      </c>
      <c r="EU183" s="89">
        <f>(COS((90-(ATAN(1/(1/TAN((90-ABS($GE$6-'C'!$F292))*(ATAN(1)*4/180))+1))*(180/(ATAN(1)*4))))*((ATAN(1)*4)/180))-SIN($GE$6*((ATAN(1)*4)/180))*SIN('C'!$F292*((ATAN(1)*4)/180)))/COS($GE$6*((ATAN(1)*4)/180))/COS('C'!$F292*((ATAN(1)*4)/180))</f>
        <v>0.64242258356914073</v>
      </c>
      <c r="EV183" s="89">
        <f t="shared" si="83"/>
        <v>0.50203240740740751</v>
      </c>
      <c r="EW183" s="89">
        <f t="shared" si="84"/>
        <v>85.214305859529887</v>
      </c>
      <c r="EX183" s="89">
        <f>(COS((90-1.4)*((ATAN(1)*4)/180))-SIN($GE$6*((ATAN(1)*4)/180))*SIN('C'!$F292*((ATAN(1)*4)/180)))/COS($GE$6*((ATAN(1)*4)/180))/COS('C'!$F292*((ATAN(1)*4)/180))</f>
        <v>8.3429032053605398E-2</v>
      </c>
      <c r="EY183" s="89">
        <f t="shared" si="85"/>
        <v>87.931190256304021</v>
      </c>
      <c r="EZ183" s="89">
        <f>(COS((90+0.833+اندراج!$A$2)*((ATAN(1)*4)/180))-SIN($GE$6*((ATAN(1)*4)/180))*SIN('C'!$F292*((ATAN(1)*4)/180)))/COS($GE$6*((ATAN(1)*4)/180))/COS('C'!$F292*((ATAN(1)*4)/180))</f>
        <v>3.60996962409212E-2</v>
      </c>
      <c r="FA183" s="89">
        <f t="shared" si="86"/>
        <v>101.46400866737763</v>
      </c>
      <c r="FB183" s="89">
        <f>(COS((90+12)*((ATAN(1)*4)/180))-SIN($GE$6*((ATAN(1)*4)/180))*SIN('C'!$F292*((ATAN(1)*4)/180)))/COS($GE$6*((ATAN(1)*4)/180))/COS('C'!$F292*((ATAN(1)*4)/180))</f>
        <v>-0.19875233850975524</v>
      </c>
      <c r="FC183" s="89">
        <f t="shared" si="87"/>
        <v>105.10443636986032</v>
      </c>
      <c r="FD183" s="89">
        <f>(COS((90+15)*((ATAN(1)*4)/180))-SIN($GE$6*((ATAN(1)*4)/180))*SIN('C'!$F292*((ATAN(1)*4)/180)))/COS($GE$6*((ATAN(1)*4)/180))/COS('C'!$F292*((ATAN(1)*4)/180))</f>
        <v>-0.26057926369390066</v>
      </c>
      <c r="FE183" s="89">
        <f t="shared" si="88"/>
        <v>108.75636253701919</v>
      </c>
      <c r="FF183" s="89">
        <f>(COS((90+18)*((ATAN(1)*4)/180))-SIN($GE$6*((ATAN(1)*4)/180))*SIN('C'!$F292*((ATAN(1)*4)/180)))/COS($GE$6*((ATAN(1)*4)/180))/COS('C'!$F292*((ATAN(1)*4)/180))</f>
        <v>-0.32154461727922451</v>
      </c>
      <c r="FG183" s="89">
        <f>('C'!E292+$GF$6/15+$EQ$4)</f>
        <v>11.998777777777779</v>
      </c>
      <c r="FH183" s="89">
        <f t="shared" si="89"/>
        <v>0.20590897304668432</v>
      </c>
      <c r="FI183" s="89"/>
      <c r="FJ183" s="89"/>
      <c r="FK183" s="89">
        <f>EQ183-'برائے طلباء'!AK8</f>
        <v>0.54635431331478679</v>
      </c>
      <c r="FL183" s="89"/>
      <c r="FM183" s="89">
        <f t="shared" si="90"/>
        <v>0.77338931316528658</v>
      </c>
      <c r="FN183" s="89">
        <f t="shared" si="91"/>
        <v>68.50050749498709</v>
      </c>
      <c r="FO183" s="89">
        <f>(COS((90-(ATAN(1/(1/TAN((90-ABS($GE$6-'C'!$F261))*(ATAN(1)*4/180))+2))*(180/(ATAN(1)*4))))*((ATAN(1)*4)/180))-SIN($GE$6*((ATAN(1)*4)/180))*SIN('C'!$F261*((ATAN(1)*4)/180)))/COS($GE$6*((ATAN(1)*4)/180))/COS('C'!$F261*((ATAN(1)*4)/180))</f>
        <v>0.36649298557495985</v>
      </c>
      <c r="FP183" s="89">
        <f t="shared" si="92"/>
        <v>54.011155795804918</v>
      </c>
      <c r="FQ183" s="89">
        <f>(COS((90-(ATAN(1/(1/TAN((90-ABS($GE$6-'C'!$F261))*(ATAN(1)*4/180))+1))*(180/(ATAN(1)*4))))*((ATAN(1)*4)/180))-SIN($GE$6*((ATAN(1)*4)/180))*SIN('C'!$F261*((ATAN(1)*4)/180)))/COS($GE$6*((ATAN(1)*4)/180))/COS('C'!$F261*((ATAN(1)*4)/180))</f>
        <v>0.5876277212007619</v>
      </c>
      <c r="FR183" s="89">
        <f t="shared" si="93"/>
        <v>0.50924074074074077</v>
      </c>
      <c r="FS183" s="89">
        <f t="shared" si="94"/>
        <v>93.111058355358452</v>
      </c>
      <c r="FT183" s="89">
        <f>(COS((90-1.4)*((ATAN(1)*4)/180))-SIN($GE$6*((ATAN(1)*4)/180))*SIN('C'!$F261*((ATAN(1)*4)/180)))/COS($GE$6*((ATAN(1)*4)/180))/COS('C'!$F261*((ATAN(1)*4)/180))</f>
        <v>-5.4271534257678958E-2</v>
      </c>
      <c r="FU183" s="89">
        <f t="shared" si="95"/>
        <v>95.843486072836527</v>
      </c>
      <c r="FV183" s="89">
        <f>(COS((90+0.833+اندراج!$A$2)*((ATAN(1)*4)/180))-SIN($GE$6*((ATAN(1)*4)/180))*SIN('C'!$F261*((ATAN(1)*4)/180)))/COS($GE$6*((ATAN(1)*4)/180))/COS('C'!$F261*((ATAN(1)*4)/180))</f>
        <v>-0.10181135773902958</v>
      </c>
      <c r="FW183" s="89">
        <f t="shared" si="96"/>
        <v>0.18961217188251545</v>
      </c>
      <c r="FX183" s="89">
        <f t="shared" si="97"/>
        <v>109.7372852622161</v>
      </c>
      <c r="FY183" s="89">
        <f>(COS((90+12)*((ATAN(1)*4)/180))-SIN($GE$6*((ATAN(1)*4)/180))*SIN('C'!$F261*((ATAN(1)*4)/180)))/COS($GE$6*((ATAN(1)*4)/180))/COS('C'!$F261*((ATAN(1)*4)/180))</f>
        <v>-0.33770784951466559</v>
      </c>
      <c r="FZ183" s="89">
        <f t="shared" si="98"/>
        <v>113.5662847889611</v>
      </c>
      <c r="GA183" s="89">
        <f>(COS((90+15)*((ATAN(1)*4)/180))-SIN($GE$6*((ATAN(1)*4)/180))*SIN('C'!$F261*((ATAN(1)*4)/180)))/COS($GE$6*((ATAN(1)*4)/180))/COS('C'!$F261*((ATAN(1)*4)/180))</f>
        <v>-0.3998097374701951</v>
      </c>
      <c r="GB183" s="89">
        <f t="shared" si="99"/>
        <v>117.45463893386356</v>
      </c>
      <c r="GC183" s="89">
        <f>(COS((90+18)*((ATAN(1)*4)/180))-SIN($GE$6*((ATAN(1)*4)/180))*SIN('C'!$F261*((ATAN(1)*4)/180)))/COS($GE$6*((ATAN(1)*4)/180))/COS('C'!$F261*((ATAN(1)*4)/180))</f>
        <v>-0.46104622216110608</v>
      </c>
      <c r="GD183" s="89">
        <f>'C'!$E261+$GF$6/15+$EQ$4</f>
        <v>12.171777777777777</v>
      </c>
      <c r="GE183" s="89"/>
      <c r="GF183" s="89"/>
      <c r="GG183" s="89">
        <f>FM183-'برائے طلباء'!AX8</f>
        <v>0.59249479168527797</v>
      </c>
      <c r="GH183" s="89"/>
      <c r="GI183" s="89"/>
    </row>
    <row r="184" spans="1:191" ht="28.5" customHeight="1" x14ac:dyDescent="0.2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  <c r="CK184" s="89"/>
      <c r="CL184" s="89"/>
      <c r="CM184" s="89"/>
      <c r="CN184" s="89"/>
      <c r="CO184" s="89"/>
      <c r="CP184" s="89"/>
      <c r="CQ184" s="89"/>
      <c r="CR184" s="89"/>
      <c r="CS184" s="89"/>
      <c r="CT184" s="89"/>
      <c r="CU184" s="89"/>
      <c r="CV184" s="89"/>
      <c r="CW184" s="89"/>
      <c r="CX184" s="89"/>
      <c r="CY184" s="89"/>
      <c r="CZ184" s="89"/>
      <c r="DA184" s="89"/>
      <c r="DB184" s="89"/>
      <c r="DC184" s="89"/>
      <c r="DD184" s="89"/>
      <c r="DE184" s="89"/>
      <c r="DF184" s="89"/>
      <c r="DG184" s="89"/>
      <c r="DH184" s="89"/>
      <c r="DI184" s="89"/>
      <c r="DJ184" s="89"/>
      <c r="DK184" s="89"/>
      <c r="DL184" s="89"/>
      <c r="DM184" s="89"/>
      <c r="DN184" s="89"/>
      <c r="DO184" s="89"/>
      <c r="DP184" s="89"/>
      <c r="DQ184" s="89"/>
      <c r="DR184" s="89"/>
      <c r="DS184" s="89"/>
      <c r="DT184" s="89"/>
      <c r="DU184" s="89"/>
      <c r="DV184" s="89"/>
      <c r="DW184" s="89"/>
      <c r="DX184" s="89"/>
      <c r="DY184" s="89"/>
      <c r="DZ184" s="89"/>
      <c r="EA184" s="89"/>
      <c r="EB184" s="89"/>
      <c r="EC184" s="89"/>
      <c r="ED184" s="89"/>
      <c r="EE184" s="89"/>
      <c r="EF184" s="89"/>
      <c r="EG184" s="89"/>
      <c r="EH184" s="89"/>
      <c r="EI184" s="89"/>
      <c r="EJ184" s="89"/>
      <c r="EK184" s="89"/>
      <c r="EL184" s="89"/>
      <c r="EM184" s="89"/>
      <c r="EN184" s="89"/>
      <c r="EO184" s="89">
        <v>9</v>
      </c>
      <c r="EP184" s="89"/>
      <c r="EQ184" s="89">
        <f t="shared" si="80"/>
        <v>0.74326014736420143</v>
      </c>
      <c r="ER184" s="89">
        <f t="shared" si="81"/>
        <v>62.286256649468669</v>
      </c>
      <c r="ES184" s="89">
        <f>(COS((90-(ATAN(1/(1/TAN((90-ABS($GE$6-'C'!$F293))*(ATAN(1)*4/180))+2))*(180/(ATAN(1)*4))))*((ATAN(1)*4)/180))-SIN($GE$6*((ATAN(1)*4)/180))*SIN('C'!$F293*((ATAN(1)*4)/180)))/COS($GE$6*((ATAN(1)*4)/180))/COS('C'!$F293*((ATAN(1)*4)/180))</f>
        <v>0.46505440881228421</v>
      </c>
      <c r="ET184" s="89">
        <f t="shared" si="82"/>
        <v>49.864532186710044</v>
      </c>
      <c r="EU184" s="89">
        <f>(COS((90-(ATAN(1/(1/TAN((90-ABS($GE$6-'C'!$F293))*(ATAN(1)*4/180))+1))*(180/(ATAN(1)*4))))*((ATAN(1)*4)/180))-SIN($GE$6*((ATAN(1)*4)/180))*SIN('C'!$F293*((ATAN(1)*4)/180)))/COS($GE$6*((ATAN(1)*4)/180))/COS('C'!$F293*((ATAN(1)*4)/180))</f>
        <v>0.64459701570451367</v>
      </c>
      <c r="EV184" s="89">
        <f t="shared" si="83"/>
        <v>0.50182407407407403</v>
      </c>
      <c r="EW184" s="89">
        <f t="shared" si="84"/>
        <v>84.947818330691319</v>
      </c>
      <c r="EX184" s="89">
        <f>(COS((90-1.4)*((ATAN(1)*4)/180))-SIN($GE$6*((ATAN(1)*4)/180))*SIN('C'!$F293*((ATAN(1)*4)/180)))/COS($GE$6*((ATAN(1)*4)/180))/COS('C'!$F293*((ATAN(1)*4)/180))</f>
        <v>8.806298276711981E-2</v>
      </c>
      <c r="EY184" s="89">
        <f t="shared" si="85"/>
        <v>87.666986384445892</v>
      </c>
      <c r="EZ184" s="89">
        <f>(COS((90+0.833+اندراج!$A$2)*((ATAN(1)*4)/180))-SIN($GE$6*((ATAN(1)*4)/180))*SIN('C'!$F293*((ATAN(1)*4)/180)))/COS($GE$6*((ATAN(1)*4)/180))/COS('C'!$F293*((ATAN(1)*4)/180))</f>
        <v>4.0707517941642679E-2</v>
      </c>
      <c r="FA184" s="89">
        <f t="shared" si="86"/>
        <v>101.20232581544599</v>
      </c>
      <c r="FB184" s="89">
        <f>(COS((90+12)*((ATAN(1)*4)/180))-SIN($GE$6*((ATAN(1)*4)/180))*SIN('C'!$F293*((ATAN(1)*4)/180)))/COS($GE$6*((ATAN(1)*4)/180))/COS('C'!$F293*((ATAN(1)*4)/180))</f>
        <v>-0.19427417110726297</v>
      </c>
      <c r="FC184" s="89">
        <f t="shared" si="87"/>
        <v>104.84086320819004</v>
      </c>
      <c r="FD184" s="89">
        <f>(COS((90+15)*((ATAN(1)*4)/180))-SIN($GE$6*((ATAN(1)*4)/180))*SIN('C'!$F293*((ATAN(1)*4)/180)))/COS($GE$6*((ATAN(1)*4)/180))/COS('C'!$F293*((ATAN(1)*4)/180))</f>
        <v>-0.25613522895968571</v>
      </c>
      <c r="FE184" s="89">
        <f t="shared" si="88"/>
        <v>108.48970407198121</v>
      </c>
      <c r="FF184" s="89">
        <f>(COS((90+18)*((ATAN(1)*4)/180))-SIN($GE$6*((ATAN(1)*4)/180))*SIN('C'!$F293*((ATAN(1)*4)/180)))/COS($GE$6*((ATAN(1)*4)/180))/COS('C'!$F293*((ATAN(1)*4)/180))</f>
        <v>-0.31713423956715886</v>
      </c>
      <c r="FG184" s="89">
        <f>('C'!E293+$GF$6/15+$EQ$4)</f>
        <v>11.993777777777776</v>
      </c>
      <c r="FH184" s="89">
        <f t="shared" si="89"/>
        <v>0.20643278738465723</v>
      </c>
      <c r="FI184" s="89"/>
      <c r="FJ184" s="89"/>
      <c r="FK184" s="89">
        <f>EQ184-'برائے طلباء'!AK9</f>
        <v>0.54487969571229744</v>
      </c>
      <c r="FL184" s="89"/>
      <c r="FM184" s="89">
        <f t="shared" si="90"/>
        <v>0.77242193483824906</v>
      </c>
      <c r="FN184" s="89">
        <f t="shared" si="91"/>
        <v>68.324405592486229</v>
      </c>
      <c r="FO184" s="89">
        <f>(COS((90-(ATAN(1/(1/TAN((90-ABS($GE$6-'C'!$F262))*(ATAN(1)*4/180))+2))*(180/(ATAN(1)*4))))*((ATAN(1)*4)/180))-SIN($GE$6*((ATAN(1)*4)/180))*SIN('C'!$F262*((ATAN(1)*4)/180)))/COS($GE$6*((ATAN(1)*4)/180))/COS('C'!$F262*((ATAN(1)*4)/180))</f>
        <v>0.36935095234173732</v>
      </c>
      <c r="FP184" s="89">
        <f t="shared" si="92"/>
        <v>53.909991924287574</v>
      </c>
      <c r="FQ184" s="89">
        <f>(COS((90-(ATAN(1/(1/TAN((90-ABS($GE$6-'C'!$F262))*(ATAN(1)*4/180))+1))*(180/(ATAN(1)*4))))*((ATAN(1)*4)/180))-SIN($GE$6*((ATAN(1)*4)/180))*SIN('C'!$F262*((ATAN(1)*4)/180)))/COS($GE$6*((ATAN(1)*4)/180))/COS('C'!$F262*((ATAN(1)*4)/180))</f>
        <v>0.58905544144097599</v>
      </c>
      <c r="FR184" s="89">
        <f t="shared" si="93"/>
        <v>0.50899074074074069</v>
      </c>
      <c r="FS184" s="89">
        <f t="shared" si="94"/>
        <v>92.855847780916207</v>
      </c>
      <c r="FT184" s="89">
        <f>(COS((90-1.4)*((ATAN(1)*4)/180))-SIN($GE$6*((ATAN(1)*4)/180))*SIN('C'!$F262*((ATAN(1)*4)/180)))/COS($GE$6*((ATAN(1)*4)/180))/COS('C'!$F262*((ATAN(1)*4)/180))</f>
        <v>-4.9823310401483842E-2</v>
      </c>
      <c r="FU184" s="89">
        <f t="shared" si="95"/>
        <v>95.58522987510301</v>
      </c>
      <c r="FV184" s="89">
        <f>(COS((90+0.833+اندراج!$A$2)*((ATAN(1)*4)/180))-SIN($GE$6*((ATAN(1)*4)/180))*SIN('C'!$F262*((ATAN(1)*4)/180)))/COS($GE$6*((ATAN(1)*4)/180))/COS('C'!$F262*((ATAN(1)*4)/180))</f>
        <v>-9.7326339524928446E-2</v>
      </c>
      <c r="FW184" s="89">
        <f t="shared" si="96"/>
        <v>0.19018006969971371</v>
      </c>
      <c r="FX184" s="89">
        <f t="shared" si="97"/>
        <v>109.45341082749511</v>
      </c>
      <c r="FY184" s="89">
        <f>(COS((90+12)*((ATAN(1)*4)/180))-SIN($GE$6*((ATAN(1)*4)/180))*SIN('C'!$F262*((ATAN(1)*4)/180)))/COS($GE$6*((ATAN(1)*4)/180))/COS('C'!$F262*((ATAN(1)*4)/180))</f>
        <v>-0.33304025468770498</v>
      </c>
      <c r="FZ184" s="89">
        <f t="shared" si="98"/>
        <v>113.27184157476971</v>
      </c>
      <c r="GA184" s="89">
        <f>(COS((90+15)*((ATAN(1)*4)/180))-SIN($GE$6*((ATAN(1)*4)/180))*SIN('C'!$F262*((ATAN(1)*4)/180)))/COS($GE$6*((ATAN(1)*4)/180))/COS('C'!$F262*((ATAN(1)*4)/180))</f>
        <v>-0.39509407769631738</v>
      </c>
      <c r="GB184" s="89">
        <f t="shared" si="99"/>
        <v>117.14752590187226</v>
      </c>
      <c r="GC184" s="89">
        <f>(COS((90+18)*((ATAN(1)*4)/180))-SIN($GE$6*((ATAN(1)*4)/180))*SIN('C'!$F262*((ATAN(1)*4)/180)))/COS($GE$6*((ATAN(1)*4)/180))/COS('C'!$F262*((ATAN(1)*4)/180))</f>
        <v>-0.45628316723576118</v>
      </c>
      <c r="GD184" s="89">
        <f>'C'!$E262+$GF$6/15+$EQ$4</f>
        <v>12.165777777777777</v>
      </c>
      <c r="GE184" s="89"/>
      <c r="GF184" s="89"/>
      <c r="GG184" s="89">
        <f>FM184-'برائے طلباء'!AX9</f>
        <v>0.59092432160270902</v>
      </c>
      <c r="GH184" s="89"/>
      <c r="GI184" s="89"/>
    </row>
    <row r="185" spans="1:191" ht="28.5" customHeight="1" x14ac:dyDescent="0.2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  <c r="CK185" s="89"/>
      <c r="CL185" s="89"/>
      <c r="CM185" s="89"/>
      <c r="CN185" s="89"/>
      <c r="CO185" s="89"/>
      <c r="CP185" s="89"/>
      <c r="CQ185" s="89"/>
      <c r="CR185" s="89"/>
      <c r="CS185" s="89"/>
      <c r="CT185" s="89"/>
      <c r="CU185" s="89"/>
      <c r="CV185" s="89"/>
      <c r="CW185" s="89"/>
      <c r="CX185" s="89"/>
      <c r="CY185" s="89"/>
      <c r="CZ185" s="89"/>
      <c r="DA185" s="89"/>
      <c r="DB185" s="89"/>
      <c r="DC185" s="89"/>
      <c r="DD185" s="89"/>
      <c r="DE185" s="89"/>
      <c r="DF185" s="89"/>
      <c r="DG185" s="89"/>
      <c r="DH185" s="89"/>
      <c r="DI185" s="89"/>
      <c r="DJ185" s="89"/>
      <c r="DK185" s="89"/>
      <c r="DL185" s="89"/>
      <c r="DM185" s="89"/>
      <c r="DN185" s="89"/>
      <c r="DO185" s="89"/>
      <c r="DP185" s="89"/>
      <c r="DQ185" s="89"/>
      <c r="DR185" s="89"/>
      <c r="DS185" s="89"/>
      <c r="DT185" s="89"/>
      <c r="DU185" s="89"/>
      <c r="DV185" s="89"/>
      <c r="DW185" s="89"/>
      <c r="DX185" s="89"/>
      <c r="DY185" s="89"/>
      <c r="DZ185" s="89"/>
      <c r="EA185" s="89"/>
      <c r="EB185" s="89"/>
      <c r="EC185" s="89"/>
      <c r="ED185" s="89"/>
      <c r="EE185" s="89"/>
      <c r="EF185" s="89"/>
      <c r="EG185" s="89"/>
      <c r="EH185" s="89"/>
      <c r="EI185" s="89"/>
      <c r="EJ185" s="89"/>
      <c r="EK185" s="89"/>
      <c r="EL185" s="89"/>
      <c r="EM185" s="89"/>
      <c r="EN185" s="89"/>
      <c r="EO185" s="89">
        <v>9</v>
      </c>
      <c r="EP185" s="89"/>
      <c r="EQ185" s="89">
        <f t="shared" si="80"/>
        <v>0.74232087869228314</v>
      </c>
      <c r="ER185" s="89">
        <f t="shared" si="81"/>
        <v>62.065414218755109</v>
      </c>
      <c r="ES185" s="89">
        <f>(COS((90-(ATAN(1/(1/TAN((90-ABS($GE$6-'C'!$F294))*(ATAN(1)*4/180))+2))*(180/(ATAN(1)*4))))*((ATAN(1)*4)/180))-SIN($GE$6*((ATAN(1)*4)/180))*SIN('C'!$F294*((ATAN(1)*4)/180)))/COS($GE$6*((ATAN(1)*4)/180))/COS('C'!$F294*((ATAN(1)*4)/180))</f>
        <v>0.46846320151216736</v>
      </c>
      <c r="ET185" s="89">
        <f t="shared" si="82"/>
        <v>49.700672868818536</v>
      </c>
      <c r="EU185" s="89">
        <f>(COS((90-(ATAN(1/(1/TAN((90-ABS($GE$6-'C'!$F294))*(ATAN(1)*4/180))+1))*(180/(ATAN(1)*4))))*((ATAN(1)*4)/180))-SIN($GE$6*((ATAN(1)*4)/180))*SIN('C'!$F294*((ATAN(1)*4)/180)))/COS($GE$6*((ATAN(1)*4)/180))/COS('C'!$F294*((ATAN(1)*4)/180))</f>
        <v>0.64678082285958993</v>
      </c>
      <c r="EV185" s="89">
        <f t="shared" si="83"/>
        <v>0.50161574074074078</v>
      </c>
      <c r="EW185" s="89">
        <f t="shared" si="84"/>
        <v>84.682225592920247</v>
      </c>
      <c r="EX185" s="89">
        <f>(COS((90-1.4)*((ATAN(1)*4)/180))-SIN($GE$6*((ATAN(1)*4)/180))*SIN('C'!$F294*((ATAN(1)*4)/180)))/COS($GE$6*((ATAN(1)*4)/180))/COS('C'!$F294*((ATAN(1)*4)/180))</f>
        <v>9.2679478630610726E-2</v>
      </c>
      <c r="EY185" s="89">
        <f t="shared" si="85"/>
        <v>87.40384966255526</v>
      </c>
      <c r="EZ185" s="89">
        <f>(COS((90+0.833+اندراج!$A$2)*((ATAN(1)*4)/180))-SIN($GE$6*((ATAN(1)*4)/180))*SIN('C'!$F294*((ATAN(1)*4)/180)))/COS($GE$6*((ATAN(1)*4)/180))/COS('C'!$F294*((ATAN(1)*4)/180))</f>
        <v>4.5295867906912389E-2</v>
      </c>
      <c r="FA185" s="89">
        <f t="shared" si="86"/>
        <v>100.94259978732462</v>
      </c>
      <c r="FB185" s="89">
        <f>(COS((90+12)*((ATAN(1)*4)/180))-SIN($GE$6*((ATAN(1)*4)/180))*SIN('C'!$F294*((ATAN(1)*4)/180)))/COS($GE$6*((ATAN(1)*4)/180))/COS('C'!$F294*((ATAN(1)*4)/180))</f>
        <v>-0.18982548339065222</v>
      </c>
      <c r="FC185" s="89">
        <f t="shared" si="87"/>
        <v>104.57951216952964</v>
      </c>
      <c r="FD185" s="89">
        <f>(COS((90+15)*((ATAN(1)*4)/180))-SIN($GE$6*((ATAN(1)*4)/180))*SIN('C'!$F294*((ATAN(1)*4)/180)))/COS($GE$6*((ATAN(1)*4)/180))/COS('C'!$F294*((ATAN(1)*4)/180))</f>
        <v>-0.25172330859494424</v>
      </c>
      <c r="FE185" s="89">
        <f t="shared" si="88"/>
        <v>108.22555387087176</v>
      </c>
      <c r="FF185" s="89">
        <f>(COS((90+18)*((ATAN(1)*4)/180))-SIN($GE$6*((ATAN(1)*4)/180))*SIN('C'!$F294*((ATAN(1)*4)/180)))/COS($GE$6*((ATAN(1)*4)/180))/COS('C'!$F294*((ATAN(1)*4)/180))</f>
        <v>-0.31275857419327174</v>
      </c>
      <c r="FG185" s="89">
        <f>('C'!E294+$GF$6/15+$EQ$4)</f>
        <v>11.988777777777777</v>
      </c>
      <c r="FH185" s="89">
        <f t="shared" si="89"/>
        <v>0.20695042915871395</v>
      </c>
      <c r="FI185" s="89"/>
      <c r="FJ185" s="89"/>
      <c r="FK185" s="89">
        <f>EQ185-'برائے طلباء'!AK10</f>
        <v>0.54341500981507507</v>
      </c>
      <c r="FL185" s="89"/>
      <c r="FM185" s="89">
        <f t="shared" si="90"/>
        <v>0.77145220409638215</v>
      </c>
      <c r="FN185" s="89">
        <f t="shared" si="91"/>
        <v>68.146362013589538</v>
      </c>
      <c r="FO185" s="89">
        <f>(COS((90-(ATAN(1/(1/TAN((90-ABS($GE$6-'C'!$F263))*(ATAN(1)*4/180))+2))*(180/(ATAN(1)*4))))*((ATAN(1)*4)/180))-SIN($GE$6*((ATAN(1)*4)/180))*SIN('C'!$F263*((ATAN(1)*4)/180)))/COS($GE$6*((ATAN(1)*4)/180))/COS('C'!$F263*((ATAN(1)*4)/180))</f>
        <v>0.37223688348772371</v>
      </c>
      <c r="FP185" s="89">
        <f t="shared" si="92"/>
        <v>53.80646176845142</v>
      </c>
      <c r="FQ185" s="89">
        <f>(COS((90-(ATAN(1/(1/TAN((90-ABS($GE$6-'C'!$F263))*(ATAN(1)*4/180))+1))*(180/(ATAN(1)*4))))*((ATAN(1)*4)/180))-SIN($GE$6*((ATAN(1)*4)/180))*SIN('C'!$F263*((ATAN(1)*4)/180)))/COS($GE$6*((ATAN(1)*4)/180))/COS('C'!$F263*((ATAN(1)*4)/180))</f>
        <v>0.59051465557815641</v>
      </c>
      <c r="FR185" s="89">
        <f t="shared" si="93"/>
        <v>0.50874074074074072</v>
      </c>
      <c r="FS185" s="89">
        <f t="shared" si="94"/>
        <v>92.599630158659238</v>
      </c>
      <c r="FT185" s="89">
        <f>(COS((90-1.4)*((ATAN(1)*4)/180))-SIN($GE$6*((ATAN(1)*4)/180))*SIN('C'!$F263*((ATAN(1)*4)/180)))/COS($GE$6*((ATAN(1)*4)/180))/COS('C'!$F263*((ATAN(1)*4)/180))</f>
        <v>-4.5356539824122112E-2</v>
      </c>
      <c r="FU185" s="89">
        <f t="shared" si="95"/>
        <v>95.326126808030935</v>
      </c>
      <c r="FV185" s="89">
        <f>(COS((90+0.833+اندراج!$A$2)*((ATAN(1)*4)/180))-SIN($GE$6*((ATAN(1)*4)/180))*SIN('C'!$F263*((ATAN(1)*4)/180)))/COS($GE$6*((ATAN(1)*4)/180))/COS('C'!$F263*((ATAN(1)*4)/180))</f>
        <v>-9.282462711787047E-2</v>
      </c>
      <c r="FW185" s="89">
        <f t="shared" si="96"/>
        <v>0.19074704225255301</v>
      </c>
      <c r="FX185" s="89">
        <f t="shared" si="97"/>
        <v>109.1695772463747</v>
      </c>
      <c r="FY185" s="89">
        <f>(COS((90+12)*((ATAN(1)*4)/180))-SIN($GE$6*((ATAN(1)*4)/180))*SIN('C'!$F263*((ATAN(1)*4)/180)))/COS($GE$6*((ATAN(1)*4)/180))/COS('C'!$F263*((ATAN(1)*4)/180))</f>
        <v>-0.32836515806425837</v>
      </c>
      <c r="FZ185" s="89">
        <f t="shared" si="98"/>
        <v>112.97773145574756</v>
      </c>
      <c r="GA185" s="89">
        <f>(COS((90+15)*((ATAN(1)*4)/180))-SIN($GE$6*((ATAN(1)*4)/180))*SIN('C'!$F263*((ATAN(1)*4)/180)))/COS($GE$6*((ATAN(1)*4)/180))/COS('C'!$F263*((ATAN(1)*4)/180))</f>
        <v>-0.39037333610757957</v>
      </c>
      <c r="GB185" s="89">
        <f t="shared" si="99"/>
        <v>116.84108158655572</v>
      </c>
      <c r="GC185" s="89">
        <f>(COS((90+18)*((ATAN(1)*4)/180))-SIN($GE$6*((ATAN(1)*4)/180))*SIN('C'!$F263*((ATAN(1)*4)/180)))/COS($GE$6*((ATAN(1)*4)/180))/COS('C'!$F263*((ATAN(1)*4)/180))</f>
        <v>-0.45151741675421359</v>
      </c>
      <c r="GD185" s="89">
        <f>'C'!$E263+$GF$6/15+$EQ$4</f>
        <v>12.159777777777776</v>
      </c>
      <c r="GE185" s="89"/>
      <c r="GF185" s="89"/>
      <c r="GG185" s="89">
        <f>FM185-'برائے طلباء'!AX10</f>
        <v>0.58935335665162958</v>
      </c>
      <c r="GH185" s="89"/>
      <c r="GI185" s="89"/>
    </row>
    <row r="186" spans="1:191" ht="28.5" customHeight="1" x14ac:dyDescent="0.2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89"/>
      <c r="DU186" s="89"/>
      <c r="DV186" s="89"/>
      <c r="DW186" s="89"/>
      <c r="DX186" s="89"/>
      <c r="DY186" s="89"/>
      <c r="DZ186" s="89"/>
      <c r="EA186" s="89"/>
      <c r="EB186" s="89"/>
      <c r="EC186" s="89"/>
      <c r="ED186" s="89"/>
      <c r="EE186" s="89"/>
      <c r="EF186" s="89"/>
      <c r="EG186" s="89"/>
      <c r="EH186" s="89"/>
      <c r="EI186" s="89"/>
      <c r="EJ186" s="89"/>
      <c r="EK186" s="89"/>
      <c r="EL186" s="89"/>
      <c r="EM186" s="89"/>
      <c r="EN186" s="89"/>
      <c r="EO186" s="89">
        <v>9</v>
      </c>
      <c r="EP186" s="89"/>
      <c r="EQ186" s="89">
        <f t="shared" si="80"/>
        <v>0.74138068133150503</v>
      </c>
      <c r="ER186" s="89">
        <f t="shared" si="81"/>
        <v>61.843080363825038</v>
      </c>
      <c r="ES186" s="89">
        <f>(COS((90-(ATAN(1/(1/TAN((90-ABS($GE$6-'C'!$F295))*(ATAN(1)*4/180))+2))*(180/(ATAN(1)*4))))*((ATAN(1)*4)/180))-SIN($GE$6*((ATAN(1)*4)/180))*SIN('C'!$F295*((ATAN(1)*4)/180)))/COS($GE$6*((ATAN(1)*4)/180))/COS('C'!$F295*((ATAN(1)*4)/180))</f>
        <v>0.47188798440768454</v>
      </c>
      <c r="ET186" s="89">
        <f t="shared" si="82"/>
        <v>49.534870886012406</v>
      </c>
      <c r="EU186" s="89">
        <f>(COS((90-(ATAN(1/(1/TAN((90-ABS($GE$6-'C'!$F295))*(ATAN(1)*4/180))+1))*(180/(ATAN(1)*4))))*((ATAN(1)*4)/180))-SIN($GE$6*((ATAN(1)*4)/180))*SIN('C'!$F295*((ATAN(1)*4)/180)))/COS($GE$6*((ATAN(1)*4)/180))/COS('C'!$F295*((ATAN(1)*4)/180))</f>
        <v>0.64898513605459951</v>
      </c>
      <c r="EV186" s="89">
        <f t="shared" si="83"/>
        <v>0.50140740740740741</v>
      </c>
      <c r="EW186" s="89">
        <f t="shared" si="84"/>
        <v>84.416113738471168</v>
      </c>
      <c r="EX186" s="89">
        <f>(COS((90-1.4)*((ATAN(1)*4)/180))-SIN($GE$6*((ATAN(1)*4)/180))*SIN('C'!$F295*((ATAN(1)*4)/180)))/COS($GE$6*((ATAN(1)*4)/180))/COS('C'!$F295*((ATAN(1)*4)/180))</f>
        <v>9.7303000348054378E-2</v>
      </c>
      <c r="EY186" s="89">
        <f t="shared" si="85"/>
        <v>87.140378612675121</v>
      </c>
      <c r="EZ186" s="89">
        <f>(COS((90+0.833+اندراج!$A$2)*((ATAN(1)*4)/180))-SIN($GE$6*((ATAN(1)*4)/180))*SIN('C'!$F295*((ATAN(1)*4)/180)))/COS($GE$6*((ATAN(1)*4)/180))/COS('C'!$F295*((ATAN(1)*4)/180))</f>
        <v>4.9889090352592924E-2</v>
      </c>
      <c r="FA186" s="89">
        <f t="shared" si="86"/>
        <v>100.6834401128705</v>
      </c>
      <c r="FB186" s="89">
        <f>(COS((90+12)*((ATAN(1)*4)/180))-SIN($GE$6*((ATAN(1)*4)/180))*SIN('C'!$F295*((ATAN(1)*4)/180)))/COS($GE$6*((ATAN(1)*4)/180))/COS('C'!$F295*((ATAN(1)*4)/180))</f>
        <v>-0.18538260840924192</v>
      </c>
      <c r="FC186" s="89">
        <f t="shared" si="87"/>
        <v>104.31898090151394</v>
      </c>
      <c r="FD186" s="89">
        <f>(COS((90+15)*((ATAN(1)*4)/180))-SIN($GE$6*((ATAN(1)*4)/180))*SIN('C'!$F295*((ATAN(1)*4)/180)))/COS($GE$6*((ATAN(1)*4)/180))/COS('C'!$F295*((ATAN(1)*4)/180))</f>
        <v>-0.24732001394518802</v>
      </c>
      <c r="FE186" s="89">
        <f t="shared" si="88"/>
        <v>107.96249067110479</v>
      </c>
      <c r="FF186" s="89">
        <f>(COS((90+18)*((ATAN(1)*4)/180))-SIN($GE$6*((ATAN(1)*4)/180))*SIN('C'!$F295*((ATAN(1)*4)/180)))/COS($GE$6*((ATAN(1)*4)/180))/COS('C'!$F295*((ATAN(1)*4)/180))</f>
        <v>-0.30839430831467185</v>
      </c>
      <c r="FG186" s="89">
        <f>('C'!E295+$GF$6/15+$EQ$4)</f>
        <v>11.983777777777778</v>
      </c>
      <c r="FH186" s="89">
        <f t="shared" si="89"/>
        <v>0.20746579379209093</v>
      </c>
      <c r="FI186" s="89"/>
      <c r="FJ186" s="89"/>
      <c r="FK186" s="89">
        <f>EQ186-'برائے طلباء'!AK11</f>
        <v>0.54195241467716648</v>
      </c>
      <c r="FL186" s="89" t="s">
        <v>8268</v>
      </c>
      <c r="FM186" s="89">
        <f t="shared" si="90"/>
        <v>0.77052173169609528</v>
      </c>
      <c r="FN186" s="89">
        <f t="shared" si="91"/>
        <v>67.96635187405866</v>
      </c>
      <c r="FO186" s="89">
        <f>(COS((90-(ATAN(1/(1/TAN((90-ABS($GE$6-'C'!$F264))*(ATAN(1)*4/180))+2))*(180/(ATAN(1)*4))))*((ATAN(1)*4)/180))-SIN($GE$6*((ATAN(1)*4)/180))*SIN('C'!$F264*((ATAN(1)*4)/180)))/COS($GE$6*((ATAN(1)*4)/180))/COS('C'!$F264*((ATAN(1)*4)/180))</f>
        <v>0.37515103659068205</v>
      </c>
      <c r="FP186" s="89">
        <f t="shared" si="92"/>
        <v>53.700542316359986</v>
      </c>
      <c r="FQ186" s="89">
        <f>(COS((90-(ATAN(1/(1/TAN((90-ABS($GE$6-'C'!$F264))*(ATAN(1)*4/180))+1))*(180/(ATAN(1)*4))))*((ATAN(1)*4)/180))-SIN($GE$6*((ATAN(1)*4)/180))*SIN('C'!$F264*((ATAN(1)*4)/180)))/COS($GE$6*((ATAN(1)*4)/180))/COS('C'!$F264*((ATAN(1)*4)/180))</f>
        <v>0.59200555049543191</v>
      </c>
      <c r="FR186" s="89">
        <f t="shared" si="93"/>
        <v>0.50853240740740746</v>
      </c>
      <c r="FS186" s="89">
        <f t="shared" si="94"/>
        <v>92.342383659735773</v>
      </c>
      <c r="FT186" s="89">
        <f>(COS((90-1.4)*((ATAN(1)*4)/180))-SIN($GE$6*((ATAN(1)*4)/180))*SIN('C'!$F264*((ATAN(1)*4)/180)))/COS($GE$6*((ATAN(1)*4)/180))/COS('C'!$F264*((ATAN(1)*4)/180))</f>
        <v>-4.0870919962729547E-2</v>
      </c>
      <c r="FU186" s="89">
        <f t="shared" si="95"/>
        <v>95.06615674392765</v>
      </c>
      <c r="FV186" s="89">
        <f>(COS((90+0.833+اندراج!$A$2)*((ATAN(1)*4)/180))-SIN($GE$6*((ATAN(1)*4)/180))*SIN('C'!$F264*((ATAN(1)*4)/180)))/COS($GE$6*((ATAN(1)*4)/180))/COS('C'!$F264*((ATAN(1)*4)/180))</f>
        <v>-8.8305943593684794E-2</v>
      </c>
      <c r="FW186" s="89">
        <f t="shared" si="96"/>
        <v>0.19135480377594513</v>
      </c>
      <c r="FX186" s="89">
        <f t="shared" si="97"/>
        <v>108.88576829379507</v>
      </c>
      <c r="FY186" s="89">
        <f>(COS((90+12)*((ATAN(1)*4)/180))-SIN($GE$6*((ATAN(1)*4)/180))*SIN('C'!$F264*((ATAN(1)*4)/180)))/COS($GE$6*((ATAN(1)*4)/180))/COS('C'!$F264*((ATAN(1)*4)/180))</f>
        <v>-0.32368240994144831</v>
      </c>
      <c r="FZ186" s="89">
        <f t="shared" si="98"/>
        <v>112.68393730732642</v>
      </c>
      <c r="GA186" s="89">
        <f>(COS((90+15)*((ATAN(1)*4)/180))-SIN($GE$6*((ATAN(1)*4)/180))*SIN('C'!$F264*((ATAN(1)*4)/180)))/COS($GE$6*((ATAN(1)*4)/180))/COS('C'!$F264*((ATAN(1)*4)/180))</f>
        <v>-0.3856473964932618</v>
      </c>
      <c r="GB186" s="89">
        <f t="shared" si="99"/>
        <v>116.53528648604551</v>
      </c>
      <c r="GC186" s="89">
        <f>(COS((90+18)*((ATAN(1)*4)/180))-SIN($GE$6*((ATAN(1)*4)/180))*SIN('C'!$F264*((ATAN(1)*4)/180)))/COS($GE$6*((ATAN(1)*4)/180))/COS('C'!$F264*((ATAN(1)*4)/180))</f>
        <v>-0.44674888753118069</v>
      </c>
      <c r="GD186" s="89">
        <f>'C'!$E264+$GF$6/15+$EQ$4</f>
        <v>12.154777777777777</v>
      </c>
      <c r="GE186" s="89"/>
      <c r="GF186" s="89"/>
      <c r="GG186" s="89">
        <f>FM186-'برائے طلباء'!AX11</f>
        <v>0.58778178674992543</v>
      </c>
      <c r="GH186" s="89"/>
      <c r="GI186" s="89"/>
    </row>
    <row r="187" spans="1:191" ht="28.5" customHeight="1" x14ac:dyDescent="0.2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/>
      <c r="DT187" s="89"/>
      <c r="DU187" s="89"/>
      <c r="DV187" s="89"/>
      <c r="DW187" s="89"/>
      <c r="DX187" s="89"/>
      <c r="DY187" s="89"/>
      <c r="DZ187" s="89"/>
      <c r="EA187" s="89"/>
      <c r="EB187" s="89"/>
      <c r="EC187" s="89"/>
      <c r="ED187" s="89"/>
      <c r="EE187" s="89"/>
      <c r="EF187" s="89"/>
      <c r="EG187" s="89"/>
      <c r="EH187" s="89"/>
      <c r="EI187" s="89"/>
      <c r="EJ187" s="89"/>
      <c r="EK187" s="89"/>
      <c r="EL187" s="89"/>
      <c r="EM187" s="89"/>
      <c r="EN187" s="89"/>
      <c r="EO187" s="89">
        <v>9</v>
      </c>
      <c r="EP187" s="89"/>
      <c r="EQ187" s="89">
        <f t="shared" si="80"/>
        <v>0.7404849686717796</v>
      </c>
      <c r="ER187" s="89">
        <f t="shared" si="81"/>
        <v>61.620408268509166</v>
      </c>
      <c r="ES187" s="89">
        <f>(COS((90-(ATAN(1/(1/TAN((90-ABS($GE$6-'C'!$F296))*(ATAN(1)*4/180))+2))*(180/(ATAN(1)*4))))*((ATAN(1)*4)/180))-SIN($GE$6*((ATAN(1)*4)/180))*SIN('C'!$F296*((ATAN(1)*4)/180)))/COS($GE$6*((ATAN(1)*4)/180))/COS('C'!$F296*((ATAN(1)*4)/180))</f>
        <v>0.47531085557796415</v>
      </c>
      <c r="ET187" s="89">
        <f t="shared" si="82"/>
        <v>49.367999760755822</v>
      </c>
      <c r="EU187" s="89">
        <f>(COS((90-(ATAN(1/(1/TAN((90-ABS($GE$6-'C'!$F296))*(ATAN(1)*4/180))+1))*(180/(ATAN(1)*4))))*((ATAN(1)*4)/180))-SIN($GE$6*((ATAN(1)*4)/180))*SIN('C'!$F296*((ATAN(1)*4)/180)))/COS($GE$6*((ATAN(1)*4)/180))/COS('C'!$F296*((ATAN(1)*4)/180))</f>
        <v>0.65119817601059959</v>
      </c>
      <c r="EV187" s="89">
        <f t="shared" si="83"/>
        <v>0.50124074074074076</v>
      </c>
      <c r="EW187" s="89">
        <f t="shared" si="84"/>
        <v>84.150845707061791</v>
      </c>
      <c r="EX187" s="89">
        <f>(COS((90-1.4)*((ATAN(1)*4)/180))-SIN($GE$6*((ATAN(1)*4)/180))*SIN('C'!$F296*((ATAN(1)*4)/180)))/COS($GE$6*((ATAN(1)*4)/180))/COS('C'!$F296*((ATAN(1)*4)/180))</f>
        <v>0.10190977228114081</v>
      </c>
      <c r="EY187" s="89">
        <f t="shared" si="85"/>
        <v>86.877922055173997</v>
      </c>
      <c r="EZ187" s="89">
        <f>(COS((90+0.833+اندراج!$A$2)*((ATAN(1)*4)/180))-SIN($GE$6*((ATAN(1)*4)/180))*SIN('C'!$F296*((ATAN(1)*4)/180)))/COS($GE$6*((ATAN(1)*4)/180))/COS('C'!$F296*((ATAN(1)*4)/180))</f>
        <v>5.4463577920728853E-2</v>
      </c>
      <c r="FA187" s="89">
        <f t="shared" si="86"/>
        <v>100.42616669123399</v>
      </c>
      <c r="FB187" s="89">
        <f>(COS((90+12)*((ATAN(1)*4)/180))-SIN($GE$6*((ATAN(1)*4)/180))*SIN('C'!$F296*((ATAN(1)*4)/180)))/COS($GE$6*((ATAN(1)*4)/180))/COS('C'!$F296*((ATAN(1)*4)/180))</f>
        <v>-0.18096831850010692</v>
      </c>
      <c r="FC187" s="89">
        <f t="shared" si="87"/>
        <v>104.06059321961595</v>
      </c>
      <c r="FD187" s="89">
        <f>(COS((90+15)*((ATAN(1)*4)/180))-SIN($GE$6*((ATAN(1)*4)/180))*SIN('C'!$F296*((ATAN(1)*4)/180)))/COS($GE$6*((ATAN(1)*4)/180))/COS('C'!$F296*((ATAN(1)*4)/180))</f>
        <v>-0.24294789752068235</v>
      </c>
      <c r="FE187" s="89">
        <f t="shared" si="88"/>
        <v>107.70184740264794</v>
      </c>
      <c r="FF187" s="89">
        <f>(COS((90+18)*((ATAN(1)*4)/180))-SIN($GE$6*((ATAN(1)*4)/180))*SIN('C'!$F296*((ATAN(1)*4)/180)))/COS($GE$6*((ATAN(1)*4)/180))/COS('C'!$F296*((ATAN(1)*4)/180))</f>
        <v>-0.30406377767814924</v>
      </c>
      <c r="FG187" s="89">
        <f>('C'!E296+$GF$6/15+$EQ$4)</f>
        <v>11.979777777777777</v>
      </c>
      <c r="FH187" s="89">
        <f t="shared" si="89"/>
        <v>0.20801687068625196</v>
      </c>
      <c r="FI187" s="89"/>
      <c r="FJ187" s="89"/>
      <c r="FK187" s="89">
        <f>EQ187-'برائے طلباء'!AK12</f>
        <v>0.54049935960506101</v>
      </c>
      <c r="FL187" s="91" t="s">
        <v>8236</v>
      </c>
      <c r="FM187" s="89">
        <f t="shared" si="90"/>
        <v>0.76954712663343283</v>
      </c>
      <c r="FN187" s="89">
        <f t="shared" si="91"/>
        <v>67.784349671951659</v>
      </c>
      <c r="FO187" s="89">
        <f>(COS((90-(ATAN(1/(1/TAN((90-ABS($GE$6-'C'!$F265))*(ATAN(1)*4/180))+2))*(180/(ATAN(1)*4))))*((ATAN(1)*4)/180))-SIN($GE$6*((ATAN(1)*4)/180))*SIN('C'!$F265*((ATAN(1)*4)/180)))/COS($GE$6*((ATAN(1)*4)/180))/COS('C'!$F265*((ATAN(1)*4)/180))</f>
        <v>0.37809367404180044</v>
      </c>
      <c r="FP187" s="89">
        <f t="shared" si="92"/>
        <v>53.592210124376322</v>
      </c>
      <c r="FQ187" s="89">
        <f>(COS((90-(ATAN(1/(1/TAN((90-ABS($GE$6-'C'!$F265))*(ATAN(1)*4/180))+1))*(180/(ATAN(1)*4))))*((ATAN(1)*4)/180))-SIN($GE$6*((ATAN(1)*4)/180))*SIN('C'!$F265*((ATAN(1)*4)/180)))/COS($GE$6*((ATAN(1)*4)/180))/COS('C'!$F265*((ATAN(1)*4)/180))</f>
        <v>0.59352831365678671</v>
      </c>
      <c r="FR187" s="89">
        <f t="shared" si="93"/>
        <v>0.50828240740740738</v>
      </c>
      <c r="FS187" s="89">
        <f t="shared" si="94"/>
        <v>92.084085766926663</v>
      </c>
      <c r="FT187" s="89">
        <f>(COS((90-1.4)*((ATAN(1)*4)/180))-SIN($GE$6*((ATAN(1)*4)/180))*SIN('C'!$F265*((ATAN(1)*4)/180)))/COS($GE$6*((ATAN(1)*4)/180))/COS('C'!$F265*((ATAN(1)*4)/180))</f>
        <v>-3.6366138074066322E-2</v>
      </c>
      <c r="FU187" s="89">
        <f t="shared" si="95"/>
        <v>94.805298921369172</v>
      </c>
      <c r="FV187" s="89">
        <f>(COS((90+0.833+اندراج!$A$2)*((ATAN(1)*4)/180))-SIN($GE$6*((ATAN(1)*4)/180))*SIN('C'!$F265*((ATAN(1)*4)/180)))/COS($GE$6*((ATAN(1)*4)/180))/COS('C'!$F265*((ATAN(1)*4)/180))</f>
        <v>-8.3770002245934158E-2</v>
      </c>
      <c r="FW187" s="89">
        <f t="shared" si="96"/>
        <v>0.19192006924933461</v>
      </c>
      <c r="FX187" s="89">
        <f t="shared" si="97"/>
        <v>108.60196737580013</v>
      </c>
      <c r="FY187" s="89">
        <f>(COS((90+12)*((ATAN(1)*4)/180))-SIN($GE$6*((ATAN(1)*4)/180))*SIN('C'!$F265*((ATAN(1)*4)/180)))/COS($GE$6*((ATAN(1)*4)/180))/COS('C'!$F265*((ATAN(1)*4)/180))</f>
        <v>-0.31899185280958076</v>
      </c>
      <c r="FZ187" s="89">
        <f t="shared" si="98"/>
        <v>112.3904417369062</v>
      </c>
      <c r="GA187" s="89">
        <f>(COS((90+15)*((ATAN(1)*4)/180))-SIN($GE$6*((ATAN(1)*4)/180))*SIN('C'!$F265*((ATAN(1)*4)/180)))/COS($GE$6*((ATAN(1)*4)/180))/COS('C'!$F265*((ATAN(1)*4)/180))</f>
        <v>-0.38091613535588259</v>
      </c>
      <c r="GB187" s="89">
        <f t="shared" si="99"/>
        <v>116.23012097380281</v>
      </c>
      <c r="GC187" s="89">
        <f>(COS((90+18)*((ATAN(1)*4)/180))-SIN($GE$6*((ATAN(1)*4)/180))*SIN('C'!$F265*((ATAN(1)*4)/180)))/COS($GE$6*((ATAN(1)*4)/180))/COS('C'!$F265*((ATAN(1)*4)/180))</f>
        <v>-0.44197748960742639</v>
      </c>
      <c r="GD187" s="89">
        <f>'C'!$E265+$GF$6/15+$EQ$4</f>
        <v>12.148777777777777</v>
      </c>
      <c r="GE187" s="89"/>
      <c r="GF187" s="89"/>
      <c r="GG187" s="89">
        <f>FM187-'برائے طلباء'!AX12</f>
        <v>0.58620949970881109</v>
      </c>
      <c r="GH187" s="89"/>
      <c r="GI187" s="89"/>
    </row>
    <row r="188" spans="1:191" ht="28.5" customHeight="1" x14ac:dyDescent="0.2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  <c r="CK188" s="89"/>
      <c r="CL188" s="89"/>
      <c r="CM188" s="89"/>
      <c r="CN188" s="89"/>
      <c r="CO188" s="89"/>
      <c r="CP188" s="89"/>
      <c r="CQ188" s="89"/>
      <c r="CR188" s="89"/>
      <c r="CS188" s="89"/>
      <c r="CT188" s="89"/>
      <c r="CU188" s="89"/>
      <c r="CV188" s="89"/>
      <c r="CW188" s="89"/>
      <c r="CX188" s="89"/>
      <c r="CY188" s="89"/>
      <c r="CZ188" s="89"/>
      <c r="DA188" s="89"/>
      <c r="DB188" s="89"/>
      <c r="DC188" s="89"/>
      <c r="DD188" s="89"/>
      <c r="DE188" s="89"/>
      <c r="DF188" s="89"/>
      <c r="DG188" s="89"/>
      <c r="DH188" s="89"/>
      <c r="DI188" s="89"/>
      <c r="DJ188" s="89"/>
      <c r="DK188" s="89"/>
      <c r="DL188" s="89"/>
      <c r="DM188" s="89"/>
      <c r="DN188" s="89"/>
      <c r="DO188" s="89"/>
      <c r="DP188" s="89"/>
      <c r="DQ188" s="89"/>
      <c r="DR188" s="89"/>
      <c r="DS188" s="89"/>
      <c r="DT188" s="89"/>
      <c r="DU188" s="89"/>
      <c r="DV188" s="89"/>
      <c r="DW188" s="89"/>
      <c r="DX188" s="89"/>
      <c r="DY188" s="89"/>
      <c r="DZ188" s="89"/>
      <c r="EA188" s="89"/>
      <c r="EB188" s="89"/>
      <c r="EC188" s="89"/>
      <c r="ED188" s="89"/>
      <c r="EE188" s="89"/>
      <c r="EF188" s="89"/>
      <c r="EG188" s="89"/>
      <c r="EH188" s="89"/>
      <c r="EI188" s="89"/>
      <c r="EJ188" s="89"/>
      <c r="EK188" s="89"/>
      <c r="EL188" s="89"/>
      <c r="EM188" s="89"/>
      <c r="EN188" s="89"/>
      <c r="EO188" s="89">
        <v>9</v>
      </c>
      <c r="EP188" s="89"/>
      <c r="EQ188" s="89">
        <f t="shared" si="80"/>
        <v>0.73954842366287299</v>
      </c>
      <c r="ER188" s="89">
        <f t="shared" si="81"/>
        <v>61.396811449841699</v>
      </c>
      <c r="ES188" s="89">
        <f>(COS((90-(ATAN(1/(1/TAN((90-ABS($GE$6-'C'!$F297))*(ATAN(1)*4/180))+2))*(180/(ATAN(1)*4))))*((ATAN(1)*4)/180))-SIN($GE$6*((ATAN(1)*4)/180))*SIN('C'!$F297*((ATAN(1)*4)/180)))/COS($GE$6*((ATAN(1)*4)/180))/COS('C'!$F297*((ATAN(1)*4)/180))</f>
        <v>0.47874071756529263</v>
      </c>
      <c r="ET188" s="89">
        <f t="shared" si="82"/>
        <v>49.19963648209994</v>
      </c>
      <c r="EU188" s="89">
        <f>(COS((90-(ATAN(1/(1/TAN((90-ABS($GE$6-'C'!$F297))*(ATAN(1)*4/180))+1))*(180/(ATAN(1)*4))))*((ATAN(1)*4)/180))-SIN($GE$6*((ATAN(1)*4)/180))*SIN('C'!$F297*((ATAN(1)*4)/180)))/COS($GE$6*((ATAN(1)*4)/180))/COS('C'!$F297*((ATAN(1)*4)/180))</f>
        <v>0.65342540679585848</v>
      </c>
      <c r="EV188" s="89">
        <f t="shared" si="83"/>
        <v>0.5010324074074074</v>
      </c>
      <c r="EW188" s="89">
        <f t="shared" si="84"/>
        <v>83.885700969402265</v>
      </c>
      <c r="EX188" s="89">
        <f>(COS((90-1.4)*((ATAN(1)*4)/180))-SIN($GE$6*((ATAN(1)*4)/180))*SIN('C'!$F297*((ATAN(1)*4)/180)))/COS($GE$6*((ATAN(1)*4)/180))/COS('C'!$F297*((ATAN(1)*4)/180))</f>
        <v>0.10651222013632111</v>
      </c>
      <c r="EY188" s="89">
        <f t="shared" si="85"/>
        <v>86.615765851967623</v>
      </c>
      <c r="EZ188" s="89">
        <f>(COS((90+0.833+اندراج!$A$2)*((ATAN(1)*4)/180))-SIN($GE$6*((ATAN(1)*4)/180))*SIN('C'!$F297*((ATAN(1)*4)/180)))/COS($GE$6*((ATAN(1)*4)/180))/COS('C'!$F297*((ATAN(1)*4)/180))</f>
        <v>5.9031689647535947E-2</v>
      </c>
      <c r="FA188" s="89">
        <f t="shared" si="86"/>
        <v>100.1700694447884</v>
      </c>
      <c r="FB188" s="89">
        <f>(COS((90+12)*((ATAN(1)*4)/180))-SIN($GE$6*((ATAN(1)*4)/180))*SIN('C'!$F297*((ATAN(1)*4)/180)))/COS($GE$6*((ATAN(1)*4)/180))/COS('C'!$F297*((ATAN(1)*4)/180))</f>
        <v>-0.176570585450191</v>
      </c>
      <c r="FC188" s="89">
        <f t="shared" si="87"/>
        <v>103.80363203252</v>
      </c>
      <c r="FD188" s="89">
        <f>(COS((90+15)*((ATAN(1)*4)/180))-SIN($GE$6*((ATAN(1)*4)/180))*SIN('C'!$F297*((ATAN(1)*4)/180)))/COS($GE$6*((ATAN(1)*4)/180))/COS('C'!$F297*((ATAN(1)*4)/180))</f>
        <v>-0.23859501820056403</v>
      </c>
      <c r="FE188" s="89">
        <f t="shared" si="88"/>
        <v>107.44289608483058</v>
      </c>
      <c r="FF188" s="89">
        <f>(COS((90+18)*((ATAN(1)*4)/180))-SIN($GE$6*((ATAN(1)*4)/180))*SIN('C'!$F297*((ATAN(1)*4)/180)))/COS($GE$6*((ATAN(1)*4)/180))/COS('C'!$F297*((ATAN(1)*4)/180))</f>
        <v>-0.29975512704138507</v>
      </c>
      <c r="FG188" s="89">
        <f>('C'!E297+$GF$6/15+$EQ$4)</f>
        <v>11.974777777777778</v>
      </c>
      <c r="FH188" s="89">
        <f t="shared" si="89"/>
        <v>0.20852231842818517</v>
      </c>
      <c r="FI188" s="89"/>
      <c r="FJ188" s="89"/>
      <c r="FK188" s="89">
        <f>EQ188-'برائے طلباء'!AK13</f>
        <v>0.53905183871332829</v>
      </c>
      <c r="FL188" s="91"/>
      <c r="FM188" s="89">
        <f t="shared" si="90"/>
        <v>0.76857191804378144</v>
      </c>
      <c r="FN188" s="89">
        <f t="shared" si="91"/>
        <v>67.600817493096343</v>
      </c>
      <c r="FO188" s="89">
        <f>(COS((90-(ATAN(1/(1/TAN((90-ABS($GE$6-'C'!$F266))*(ATAN(1)*4/180))+2))*(180/(ATAN(1)*4))))*((ATAN(1)*4)/180))-SIN($GE$6*((ATAN(1)*4)/180))*SIN('C'!$F266*((ATAN(1)*4)/180)))/COS($GE$6*((ATAN(1)*4)/180))/COS('C'!$F266*((ATAN(1)*4)/180))</f>
        <v>0.38105718493847157</v>
      </c>
      <c r="FP188" s="89">
        <f t="shared" si="92"/>
        <v>53.481736795938986</v>
      </c>
      <c r="FQ188" s="89">
        <f>(COS((90-(ATAN(1/(1/TAN((90-ABS($GE$6-'C'!$F266))*(ATAN(1)*4/180))+1))*(180/(ATAN(1)*4))))*((ATAN(1)*4)/180))-SIN($GE$6*((ATAN(1)*4)/180))*SIN('C'!$F266*((ATAN(1)*4)/180)))/COS($GE$6*((ATAN(1)*4)/180))/COS('C'!$F266*((ATAN(1)*4)/180))</f>
        <v>0.59507898834928341</v>
      </c>
      <c r="FR188" s="89">
        <f t="shared" si="93"/>
        <v>0.5080324074074074</v>
      </c>
      <c r="FS188" s="89">
        <f t="shared" si="94"/>
        <v>91.825399057590886</v>
      </c>
      <c r="FT188" s="89">
        <f>(COS((90-1.4)*((ATAN(1)*4)/180))-SIN($GE$6*((ATAN(1)*4)/180))*SIN('C'!$F266*((ATAN(1)*4)/180)))/COS($GE$6*((ATAN(1)*4)/180))/COS('C'!$F266*((ATAN(1)*4)/180))</f>
        <v>-3.1853834418780418E-2</v>
      </c>
      <c r="FU188" s="89">
        <f t="shared" si="95"/>
        <v>94.544223829094676</v>
      </c>
      <c r="FV188" s="89">
        <f>(COS((90+0.833+اندراج!$A$2)*((ATAN(1)*4)/180))-SIN($GE$6*((ATAN(1)*4)/180))*SIN('C'!$F266*((ATAN(1)*4)/180)))/COS($GE$6*((ATAN(1)*4)/180))/COS('C'!$F266*((ATAN(1)*4)/180))</f>
        <v>-7.9228544345447641E-2</v>
      </c>
      <c r="FW188" s="89">
        <f t="shared" si="96"/>
        <v>0.19248240634615163</v>
      </c>
      <c r="FX188" s="89">
        <f t="shared" si="97"/>
        <v>108.31890639337966</v>
      </c>
      <c r="FY188" s="89">
        <f>(COS((90+12)*((ATAN(1)*4)/180))-SIN($GE$6*((ATAN(1)*4)/180))*SIN('C'!$F266*((ATAN(1)*4)/180)))/COS($GE$6*((ATAN(1)*4)/180))/COS('C'!$F266*((ATAN(1)*4)/180))</f>
        <v>-0.31430572916026384</v>
      </c>
      <c r="FZ188" s="89">
        <f t="shared" si="98"/>
        <v>112.09800038205208</v>
      </c>
      <c r="GA188" s="89">
        <f>(COS((90+15)*((ATAN(1)*4)/180))-SIN($GE$6*((ATAN(1)*4)/180))*SIN('C'!$F266*((ATAN(1)*4)/180)))/COS($GE$6*((ATAN(1)*4)/180))/COS('C'!$F266*((ATAN(1)*4)/180))</f>
        <v>-0.37619192713796007</v>
      </c>
      <c r="GB188" s="89">
        <f t="shared" si="99"/>
        <v>115.9263680878168</v>
      </c>
      <c r="GC188" s="89">
        <f>(COS((90+18)*((ATAN(1)*4)/180))-SIN($GE$6*((ATAN(1)*4)/180))*SIN('C'!$F266*((ATAN(1)*4)/180)))/COS($GE$6*((ATAN(1)*4)/180))/COS('C'!$F266*((ATAN(1)*4)/180))</f>
        <v>-0.43721572753761367</v>
      </c>
      <c r="GD188" s="89">
        <f>'C'!$E266+$GF$6/15+$EQ$4</f>
        <v>12.142777777777777</v>
      </c>
      <c r="GE188" s="89"/>
      <c r="GF188" s="89"/>
      <c r="GG188" s="89">
        <f>FM188-'برائے طلباء'!AX13</f>
        <v>0.58464053310253183</v>
      </c>
      <c r="GH188" s="89"/>
      <c r="GI188" s="89"/>
    </row>
    <row r="189" spans="1:191" ht="28.5" customHeight="1" x14ac:dyDescent="0.2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  <c r="CK189" s="89"/>
      <c r="CL189" s="89"/>
      <c r="CM189" s="89"/>
      <c r="CN189" s="89"/>
      <c r="CO189" s="89"/>
      <c r="CP189" s="89"/>
      <c r="CQ189" s="89"/>
      <c r="CR189" s="89"/>
      <c r="CS189" s="89"/>
      <c r="CT189" s="89"/>
      <c r="CU189" s="89"/>
      <c r="CV189" s="89"/>
      <c r="CW189" s="89"/>
      <c r="CX189" s="89"/>
      <c r="CY189" s="89"/>
      <c r="CZ189" s="89"/>
      <c r="DA189" s="89"/>
      <c r="DB189" s="89"/>
      <c r="DC189" s="89"/>
      <c r="DD189" s="89"/>
      <c r="DE189" s="89"/>
      <c r="DF189" s="89"/>
      <c r="DG189" s="89"/>
      <c r="DH189" s="89"/>
      <c r="DI189" s="89"/>
      <c r="DJ189" s="89"/>
      <c r="DK189" s="89"/>
      <c r="DL189" s="89"/>
      <c r="DM189" s="89"/>
      <c r="DN189" s="89"/>
      <c r="DO189" s="89"/>
      <c r="DP189" s="89"/>
      <c r="DQ189" s="89"/>
      <c r="DR189" s="89"/>
      <c r="DS189" s="89"/>
      <c r="DT189" s="89"/>
      <c r="DU189" s="89"/>
      <c r="DV189" s="89"/>
      <c r="DW189" s="89"/>
      <c r="DX189" s="89"/>
      <c r="DY189" s="89"/>
      <c r="DZ189" s="89"/>
      <c r="EA189" s="89"/>
      <c r="EB189" s="89"/>
      <c r="EC189" s="89"/>
      <c r="ED189" s="89"/>
      <c r="EE189" s="89"/>
      <c r="EF189" s="89"/>
      <c r="EG189" s="89"/>
      <c r="EH189" s="89"/>
      <c r="EI189" s="89"/>
      <c r="EJ189" s="89"/>
      <c r="EK189" s="89"/>
      <c r="EL189" s="89"/>
      <c r="EM189" s="89"/>
      <c r="EN189" s="89"/>
      <c r="EO189" s="89">
        <v>9</v>
      </c>
      <c r="EP189" s="89"/>
      <c r="EQ189" s="89">
        <f t="shared" si="80"/>
        <v>0.73865622725362368</v>
      </c>
      <c r="ER189" s="89">
        <f t="shared" si="81"/>
        <v>61.172876293390253</v>
      </c>
      <c r="ES189" s="89">
        <f>(COS((90-(ATAN(1/(1/TAN((90-ABS($GE$6-'C'!$F298))*(ATAN(1)*4/180))+2))*(180/(ATAN(1)*4))))*((ATAN(1)*4)/180))-SIN($GE$6*((ATAN(1)*4)/180))*SIN('C'!$F298*((ATAN(1)*4)/180)))/COS($GE$6*((ATAN(1)*4)/180))/COS('C'!$F298*((ATAN(1)*4)/180))</f>
        <v>0.4821684619215359</v>
      </c>
      <c r="ET189" s="89">
        <f t="shared" si="82"/>
        <v>49.030238750375034</v>
      </c>
      <c r="EU189" s="89">
        <f>(COS((90-(ATAN(1/(1/TAN((90-ABS($GE$6-'C'!$F298))*(ATAN(1)*4/180))+1))*(180/(ATAN(1)*4))))*((ATAN(1)*4)/180))-SIN($GE$6*((ATAN(1)*4)/180))*SIN('C'!$F298*((ATAN(1)*4)/180)))/COS($GE$6*((ATAN(1)*4)/180))/COS('C'!$F298*((ATAN(1)*4)/180))</f>
        <v>0.65566062776877876</v>
      </c>
      <c r="EV189" s="89">
        <f t="shared" si="83"/>
        <v>0.50086574074074075</v>
      </c>
      <c r="EW189" s="89">
        <f t="shared" si="84"/>
        <v>83.621353458759515</v>
      </c>
      <c r="EX189" s="89">
        <f>(COS((90-1.4)*((ATAN(1)*4)/180))-SIN($GE$6*((ATAN(1)*4)/180))*SIN('C'!$F298*((ATAN(1)*4)/180)))/COS($GE$6*((ATAN(1)*4)/180))/COS('C'!$F298*((ATAN(1)*4)/180))</f>
        <v>0.11109855893429042</v>
      </c>
      <c r="EY189" s="89">
        <f t="shared" si="85"/>
        <v>86.354575144637906</v>
      </c>
      <c r="EZ189" s="89">
        <f>(COS((90+0.833+اندراج!$A$2)*((ATAN(1)*4)/180))-SIN($GE$6*((ATAN(1)*4)/180))*SIN('C'!$F298*((ATAN(1)*4)/180)))/COS($GE$6*((ATAN(1)*4)/180))/COS('C'!$F298*((ATAN(1)*4)/180))</f>
        <v>6.358174856522944E-2</v>
      </c>
      <c r="FA189" s="89">
        <f t="shared" si="86"/>
        <v>99.915788412844321</v>
      </c>
      <c r="FB189" s="89">
        <f>(COS((90+12)*((ATAN(1)*4)/180))-SIN($GE$6*((ATAN(1)*4)/180))*SIN('C'!$F298*((ATAN(1)*4)/180)))/COS($GE$6*((ATAN(1)*4)/180))/COS('C'!$F298*((ATAN(1)*4)/180))</f>
        <v>-0.17220055026528372</v>
      </c>
      <c r="FC189" s="89">
        <f t="shared" si="87"/>
        <v>103.54873571547316</v>
      </c>
      <c r="FD189" s="89">
        <f>(COS((90+15)*((ATAN(1)*4)/180))-SIN($GE$6*((ATAN(1)*4)/180))*SIN('C'!$F298*((ATAN(1)*4)/180)))/COS($GE$6*((ATAN(1)*4)/180))/COS('C'!$F298*((ATAN(1)*4)/180))</f>
        <v>-0.23427237589377323</v>
      </c>
      <c r="FE189" s="89">
        <f t="shared" si="88"/>
        <v>107.18627554884182</v>
      </c>
      <c r="FF189" s="89">
        <f>(COS((90+18)*((ATAN(1)*4)/180))-SIN($GE$6*((ATAN(1)*4)/180))*SIN('C'!$F298*((ATAN(1)*4)/180)))/COS($GE$6*((ATAN(1)*4)/180))/COS('C'!$F298*((ATAN(1)*4)/180))</f>
        <v>-0.29547921718268533</v>
      </c>
      <c r="FG189" s="89">
        <f>('C'!E298+$GF$6/15+$EQ$4)</f>
        <v>11.970777777777776</v>
      </c>
      <c r="FH189" s="89">
        <f t="shared" si="89"/>
        <v>0.2090636970866486</v>
      </c>
      <c r="FI189" s="89"/>
      <c r="FJ189" s="89"/>
      <c r="FK189" s="89">
        <f>EQ189-'برائے طلباء'!AK14</f>
        <v>0.53761347414855476</v>
      </c>
      <c r="FL189" s="89"/>
      <c r="FM189" s="89">
        <f t="shared" si="90"/>
        <v>0.76759603498509854</v>
      </c>
      <c r="FN189" s="89">
        <f t="shared" si="91"/>
        <v>67.415737041654936</v>
      </c>
      <c r="FO189" s="89">
        <f>(COS((90-(ATAN(1/(1/TAN((90-ABS($GE$6-'C'!$F267))*(ATAN(1)*4/180))+2))*(180/(ATAN(1)*4))))*((ATAN(1)*4)/180))-SIN($GE$6*((ATAN(1)*4)/180))*SIN('C'!$F267*((ATAN(1)*4)/180)))/COS($GE$6*((ATAN(1)*4)/180))/COS('C'!$F267*((ATAN(1)*4)/180))</f>
        <v>0.38404173630283034</v>
      </c>
      <c r="FP189" s="89">
        <f t="shared" si="92"/>
        <v>53.369112756290789</v>
      </c>
      <c r="FQ189" s="89">
        <f>(COS((90-(ATAN(1/(1/TAN((90-ABS($GE$6-'C'!$F267))*(ATAN(1)*4/180))+1))*(180/(ATAN(1)*4))))*((ATAN(1)*4)/180))-SIN($GE$6*((ATAN(1)*4)/180))*SIN('C'!$F267*((ATAN(1)*4)/180)))/COS($GE$6*((ATAN(1)*4)/180))/COS('C'!$F267*((ATAN(1)*4)/180))</f>
        <v>0.59665757444545331</v>
      </c>
      <c r="FR189" s="89">
        <f t="shared" si="93"/>
        <v>0.50778240740740743</v>
      </c>
      <c r="FS189" s="89">
        <f t="shared" si="94"/>
        <v>91.566297537759866</v>
      </c>
      <c r="FT189" s="89">
        <f>(COS((90-1.4)*((ATAN(1)*4)/180))-SIN($GE$6*((ATAN(1)*4)/180))*SIN('C'!$F267*((ATAN(1)*4)/180)))/COS($GE$6*((ATAN(1)*4)/180))/COS('C'!$F267*((ATAN(1)*4)/180))</f>
        <v>-2.7333644332607335E-2</v>
      </c>
      <c r="FU189" s="89">
        <f t="shared" si="95"/>
        <v>94.282905927968827</v>
      </c>
      <c r="FV189" s="89">
        <f>(COS((90+0.833+اندراج!$A$2)*((ATAN(1)*4)/180))-SIN($GE$6*((ATAN(1)*4)/180))*SIN('C'!$F267*((ATAN(1)*4)/180)))/COS($GE$6*((ATAN(1)*4)/180))/COS('C'!$F267*((ATAN(1)*4)/180))</f>
        <v>-7.4681215463573605E-2</v>
      </c>
      <c r="FW189" s="89">
        <f t="shared" si="96"/>
        <v>0.1930419042045565</v>
      </c>
      <c r="FX189" s="89">
        <f t="shared" si="97"/>
        <v>108.03655650631987</v>
      </c>
      <c r="FY189" s="89">
        <f>(COS((90+12)*((ATAN(1)*4)/180))-SIN($GE$6*((ATAN(1)*4)/180))*SIN('C'!$F267*((ATAN(1)*4)/180)))/COS($GE$6*((ATAN(1)*4)/180))/COS('C'!$F267*((ATAN(1)*4)/180))</f>
        <v>-0.30962373535479409</v>
      </c>
      <c r="FZ189" s="89">
        <f t="shared" si="98"/>
        <v>111.80658115302631</v>
      </c>
      <c r="GA189" s="89">
        <f>(COS((90+15)*((ATAN(1)*4)/180))-SIN($GE$6*((ATAN(1)*4)/180))*SIN('C'!$F267*((ATAN(1)*4)/180)))/COS($GE$6*((ATAN(1)*4)/180))/COS('C'!$F267*((ATAN(1)*4)/180))</f>
        <v>-0.37147448157170443</v>
      </c>
      <c r="GB189" s="89">
        <f t="shared" si="99"/>
        <v>115.62399076235279</v>
      </c>
      <c r="GC189" s="89">
        <f>(COS((90+18)*((ATAN(1)*4)/180))-SIN($GE$6*((ATAN(1)*4)/180))*SIN('C'!$F267*((ATAN(1)*4)/180)))/COS($GE$6*((ATAN(1)*4)/180))/COS('C'!$F267*((ATAN(1)*4)/180))</f>
        <v>-0.43246332423854017</v>
      </c>
      <c r="GD189" s="89">
        <f>'C'!$E267+$GF$6/15+$EQ$4</f>
        <v>12.136777777777777</v>
      </c>
      <c r="GE189" s="89"/>
      <c r="GF189" s="89"/>
      <c r="GG189" s="89">
        <f>FM189-'برائے طلباء'!AX14</f>
        <v>0.5830747130286712</v>
      </c>
      <c r="GH189" s="89"/>
      <c r="GI189" s="89"/>
    </row>
    <row r="190" spans="1:191" ht="28.5" customHeight="1" x14ac:dyDescent="0.2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89"/>
      <c r="CY190" s="89"/>
      <c r="CZ190" s="89"/>
      <c r="DA190" s="89"/>
      <c r="DB190" s="89"/>
      <c r="DC190" s="89"/>
      <c r="DD190" s="89"/>
      <c r="DE190" s="89"/>
      <c r="DF190" s="89"/>
      <c r="DG190" s="89"/>
      <c r="DH190" s="89"/>
      <c r="DI190" s="89"/>
      <c r="DJ190" s="89"/>
      <c r="DK190" s="89"/>
      <c r="DL190" s="89"/>
      <c r="DM190" s="89"/>
      <c r="DN190" s="89"/>
      <c r="DO190" s="89"/>
      <c r="DP190" s="89"/>
      <c r="DQ190" s="89"/>
      <c r="DR190" s="89"/>
      <c r="DS190" s="89"/>
      <c r="DT190" s="89"/>
      <c r="DU190" s="89"/>
      <c r="DV190" s="89"/>
      <c r="DW190" s="89"/>
      <c r="DX190" s="89"/>
      <c r="DY190" s="89"/>
      <c r="DZ190" s="89"/>
      <c r="EA190" s="89"/>
      <c r="EB190" s="89"/>
      <c r="EC190" s="89"/>
      <c r="ED190" s="89"/>
      <c r="EE190" s="89"/>
      <c r="EF190" s="89"/>
      <c r="EG190" s="89"/>
      <c r="EH190" s="89"/>
      <c r="EI190" s="89"/>
      <c r="EJ190" s="89"/>
      <c r="EK190" s="89"/>
      <c r="EL190" s="89"/>
      <c r="EM190" s="89"/>
      <c r="EN190" s="89"/>
      <c r="EO190" s="89">
        <v>9</v>
      </c>
      <c r="EP190" s="89"/>
      <c r="EQ190" s="89">
        <f t="shared" si="80"/>
        <v>0.73772305915237446</v>
      </c>
      <c r="ER190" s="89">
        <f t="shared" si="81"/>
        <v>60.948008314594503</v>
      </c>
      <c r="ES190" s="89">
        <f>(COS((90-(ATAN(1/(1/TAN((90-ABS($GE$6-'C'!$F299))*(ATAN(1)*4/180))+2))*(180/(ATAN(1)*4))))*((ATAN(1)*4)/180))-SIN($GE$6*((ATAN(1)*4)/180))*SIN('C'!$F299*((ATAN(1)*4)/180)))/COS($GE$6*((ATAN(1)*4)/180))/COS('C'!$F299*((ATAN(1)*4)/180))</f>
        <v>0.48560307328052416</v>
      </c>
      <c r="ET190" s="89">
        <f t="shared" si="82"/>
        <v>48.859372735250297</v>
      </c>
      <c r="EU190" s="89">
        <f>(COS((90-(ATAN(1/(1/TAN((90-ABS($GE$6-'C'!$F299))*(ATAN(1)*4/180))+1))*(180/(ATAN(1)*4))))*((ATAN(1)*4)/180))-SIN($GE$6*((ATAN(1)*4)/180))*SIN('C'!$F299*((ATAN(1)*4)/180)))/COS($GE$6*((ATAN(1)*4)/180))/COS('C'!$F299*((ATAN(1)*4)/180))</f>
        <v>0.65790941686776172</v>
      </c>
      <c r="EV190" s="89">
        <f t="shared" si="83"/>
        <v>0.50065740740740738</v>
      </c>
      <c r="EW190" s="89">
        <f t="shared" si="84"/>
        <v>83.357080384008171</v>
      </c>
      <c r="EX190" s="89">
        <f>(COS((90-1.4)*((ATAN(1)*4)/180))-SIN($GE$6*((ATAN(1)*4)/180))*SIN('C'!$F299*((ATAN(1)*4)/180)))/COS($GE$6*((ATAN(1)*4)/180))/COS('C'!$F299*((ATAN(1)*4)/180))</f>
        <v>0.11568124240264506</v>
      </c>
      <c r="EY190" s="89">
        <f t="shared" si="85"/>
        <v>86.093634628188141</v>
      </c>
      <c r="EZ190" s="89">
        <f>(COS((90+0.833+اندراج!$A$2)*((ATAN(1)*4)/180))-SIN($GE$6*((ATAN(1)*4)/180))*SIN('C'!$F299*((ATAN(1)*4)/180)))/COS($GE$6*((ATAN(1)*4)/180))/COS('C'!$F299*((ATAN(1)*4)/180))</f>
        <v>6.8126129672541461E-2</v>
      </c>
      <c r="FA190" s="89">
        <f t="shared" si="86"/>
        <v>99.662617780479607</v>
      </c>
      <c r="FB190" s="89">
        <f>(COS((90+12)*((ATAN(1)*4)/180))-SIN($GE$6*((ATAN(1)*4)/180))*SIN('C'!$F299*((ATAN(1)*4)/180)))/COS($GE$6*((ATAN(1)*4)/180))/COS('C'!$F299*((ATAN(1)*4)/180))</f>
        <v>-0.16784622860571488</v>
      </c>
      <c r="FC190" s="89">
        <f t="shared" si="87"/>
        <v>103.2951930274025</v>
      </c>
      <c r="FD190" s="89">
        <f>(COS((90+15)*((ATAN(1)*4)/180))-SIN($GE$6*((ATAN(1)*4)/180))*SIN('C'!$F299*((ATAN(1)*4)/180)))/COS($GE$6*((ATAN(1)*4)/180))/COS('C'!$F299*((ATAN(1)*4)/180))</f>
        <v>-0.22996808910517591</v>
      </c>
      <c r="FE190" s="89">
        <f t="shared" si="88"/>
        <v>106.93126538197212</v>
      </c>
      <c r="FF190" s="89">
        <f>(COS((90+18)*((ATAN(1)*4)/180))-SIN($GE$6*((ATAN(1)*4)/180))*SIN('C'!$F299*((ATAN(1)*4)/180)))/COS($GE$6*((ATAN(1)*4)/180))/COS('C'!$F299*((ATAN(1)*4)/180))</f>
        <v>-0.29122426801829127</v>
      </c>
      <c r="FG190" s="89">
        <f>('C'!E299+$GF$6/15+$EQ$4)</f>
        <v>11.965777777777777</v>
      </c>
      <c r="FH190" s="89">
        <f t="shared" si="89"/>
        <v>0.20955964899795598</v>
      </c>
      <c r="FI190" s="89"/>
      <c r="FJ190" s="89"/>
      <c r="FK190" s="89">
        <f>EQ190-'برائے طلباء'!AK15</f>
        <v>0.53618027780600075</v>
      </c>
      <c r="FL190" s="89">
        <v>10</v>
      </c>
      <c r="FM190" s="89">
        <f t="shared" si="90"/>
        <v>0.76661749010765889</v>
      </c>
      <c r="FN190" s="89">
        <f t="shared" si="91"/>
        <v>67.228595670323898</v>
      </c>
      <c r="FO190" s="89">
        <f>(COS((90-(ATAN(1/(1/TAN((90-ABS($GE$6-'C'!$F268))*(ATAN(1)*4/180))+2))*(180/(ATAN(1)*4))))*((ATAN(1)*4)/180))-SIN($GE$6*((ATAN(1)*4)/180))*SIN('C'!$F268*((ATAN(1)*4)/180)))/COS($GE$6*((ATAN(1)*4)/180))/COS('C'!$F268*((ATAN(1)*4)/180))</f>
        <v>0.38705544681942111</v>
      </c>
      <c r="FP190" s="89">
        <f t="shared" si="92"/>
        <v>53.254022667258425</v>
      </c>
      <c r="FQ190" s="89">
        <f>(COS((90-(ATAN(1/(1/TAN((90-ABS($GE$6-'C'!$F268))*(ATAN(1)*4/180))+1))*(180/(ATAN(1)*4))))*((ATAN(1)*4)/180))-SIN($GE$6*((ATAN(1)*4)/180))*SIN('C'!$F268*((ATAN(1)*4)/180)))/COS($GE$6*((ATAN(1)*4)/180))/COS('C'!$F268*((ATAN(1)*4)/180))</f>
        <v>0.59826834403668505</v>
      </c>
      <c r="FR190" s="89">
        <f t="shared" si="93"/>
        <v>0.50753240740740735</v>
      </c>
      <c r="FS190" s="89">
        <f t="shared" si="94"/>
        <v>91.306070399502346</v>
      </c>
      <c r="FT190" s="89">
        <f>(COS((90-1.4)*((ATAN(1)*4)/180))-SIN($GE$6*((ATAN(1)*4)/180))*SIN('C'!$F268*((ATAN(1)*4)/180)))/COS($GE$6*((ATAN(1)*4)/180))/COS('C'!$F268*((ATAN(1)*4)/180))</f>
        <v>-2.2793254633331622E-2</v>
      </c>
      <c r="FU190" s="89">
        <f t="shared" si="95"/>
        <v>94.020629772090558</v>
      </c>
      <c r="FV190" s="89">
        <f>(COS((90+0.833+اندراج!$A$2)*((ATAN(1)*4)/180))-SIN($GE$6*((ATAN(1)*4)/180))*SIN('C'!$F268*((ATAN(1)*4)/180)))/COS($GE$6*((ATAN(1)*4)/180))/COS('C'!$F268*((ATAN(1)*4)/180))</f>
        <v>-7.0115649579774453E-2</v>
      </c>
      <c r="FW190" s="89">
        <f t="shared" si="96"/>
        <v>0.19360077330452463</v>
      </c>
      <c r="FX190" s="89">
        <f t="shared" si="97"/>
        <v>107.75414770305157</v>
      </c>
      <c r="FY190" s="89">
        <f>(COS((90+12)*((ATAN(1)*4)/180))-SIN($GE$6*((ATAN(1)*4)/180))*SIN('C'!$F268*((ATAN(1)*4)/180)))/COS($GE$6*((ATAN(1)*4)/180))/COS('C'!$F268*((ATAN(1)*4)/180))</f>
        <v>-0.30493324318455844</v>
      </c>
      <c r="FZ190" s="89">
        <f t="shared" si="98"/>
        <v>111.51538827703779</v>
      </c>
      <c r="GA190" s="89">
        <f>(COS((90+15)*((ATAN(1)*4)/180))-SIN($GE$6*((ATAN(1)*4)/180))*SIN('C'!$F268*((ATAN(1)*4)/180)))/COS($GE$6*((ATAN(1)*4)/180))/COS('C'!$F268*((ATAN(1)*4)/180))</f>
        <v>-0.36675110142511697</v>
      </c>
      <c r="GB190" s="89">
        <f t="shared" si="99"/>
        <v>115.32216098556745</v>
      </c>
      <c r="GC190" s="89">
        <f>(COS((90+18)*((ATAN(1)*4)/180))-SIN($GE$6*((ATAN(1)*4)/180))*SIN('C'!$F268*((ATAN(1)*4)/180)))/COS($GE$6*((ATAN(1)*4)/180))/COS('C'!$F268*((ATAN(1)*4)/180))</f>
        <v>-0.42770751441667737</v>
      </c>
      <c r="GD190" s="89">
        <f>'C'!$E268+$GF$6/15+$EQ$4</f>
        <v>12.130777777777777</v>
      </c>
      <c r="GE190" s="89"/>
      <c r="GF190" s="89"/>
      <c r="GG190" s="89">
        <f>FM190-'برائے طلباء'!AX15</f>
        <v>0.58150775210460559</v>
      </c>
      <c r="GH190" s="89"/>
      <c r="GI190" s="89"/>
    </row>
    <row r="191" spans="1:191" ht="28.5" customHeight="1" x14ac:dyDescent="0.2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  <c r="CK191" s="89"/>
      <c r="CL191" s="89"/>
      <c r="CM191" s="89"/>
      <c r="CN191" s="89"/>
      <c r="CO191" s="89"/>
      <c r="CP191" s="89"/>
      <c r="CQ191" s="89"/>
      <c r="CR191" s="89"/>
      <c r="CS191" s="89"/>
      <c r="CT191" s="89"/>
      <c r="CU191" s="89"/>
      <c r="CV191" s="89"/>
      <c r="CW191" s="89"/>
      <c r="CX191" s="89"/>
      <c r="CY191" s="89"/>
      <c r="CZ191" s="89"/>
      <c r="DA191" s="89"/>
      <c r="DB191" s="89"/>
      <c r="DC191" s="89"/>
      <c r="DD191" s="89"/>
      <c r="DE191" s="89"/>
      <c r="DF191" s="89"/>
      <c r="DG191" s="89"/>
      <c r="DH191" s="89"/>
      <c r="DI191" s="89"/>
      <c r="DJ191" s="89"/>
      <c r="DK191" s="89"/>
      <c r="DL191" s="89"/>
      <c r="DM191" s="89"/>
      <c r="DN191" s="89"/>
      <c r="DO191" s="89"/>
      <c r="DP191" s="89"/>
      <c r="DQ191" s="89"/>
      <c r="DR191" s="89"/>
      <c r="DS191" s="89"/>
      <c r="DT191" s="89"/>
      <c r="DU191" s="89"/>
      <c r="DV191" s="89"/>
      <c r="DW191" s="89"/>
      <c r="DX191" s="89"/>
      <c r="DY191" s="89"/>
      <c r="DZ191" s="89"/>
      <c r="EA191" s="89"/>
      <c r="EB191" s="89"/>
      <c r="EC191" s="89"/>
      <c r="ED191" s="89"/>
      <c r="EE191" s="89"/>
      <c r="EF191" s="89"/>
      <c r="EG191" s="89"/>
      <c r="EH191" s="89"/>
      <c r="EI191" s="89"/>
      <c r="EJ191" s="89"/>
      <c r="EK191" s="89"/>
      <c r="EL191" s="89"/>
      <c r="EM191" s="89"/>
      <c r="EN191" s="89"/>
      <c r="EO191" s="89">
        <v>9</v>
      </c>
      <c r="EP191" s="89"/>
      <c r="EQ191" s="89">
        <f t="shared" si="80"/>
        <v>0.73683410916470005</v>
      </c>
      <c r="ER191" s="89">
        <f t="shared" si="81"/>
        <v>60.722801938799016</v>
      </c>
      <c r="ES191" s="89">
        <f>(COS((90-(ATAN(1/(1/TAN((90-ABS($GE$6-'C'!$F300))*(ATAN(1)*4/180))+2))*(180/(ATAN(1)*4))))*((ATAN(1)*4)/180))-SIN($GE$6*((ATAN(1)*4)/180))*SIN('C'!$F300*((ATAN(1)*4)/180)))/COS($GE$6*((ATAN(1)*4)/180))/COS('C'!$F300*((ATAN(1)*4)/180))</f>
        <v>0.48903535654804814</v>
      </c>
      <c r="ET191" s="89">
        <f t="shared" si="82"/>
        <v>48.687505669858361</v>
      </c>
      <c r="EU191" s="89">
        <f>(COS((90-(ATAN(1/(1/TAN((90-ABS($GE$6-'C'!$F300))*(ATAN(1)*4/180))+1))*(180/(ATAN(1)*4))))*((ATAN(1)*4)/180))-SIN($GE$6*((ATAN(1)*4)/180))*SIN('C'!$F300*((ATAN(1)*4)/180)))/COS($GE$6*((ATAN(1)*4)/180))/COS('C'!$F300*((ATAN(1)*4)/180))</f>
        <v>0.66016547833216277</v>
      </c>
      <c r="EV191" s="89">
        <f t="shared" si="83"/>
        <v>0.50049074074074074</v>
      </c>
      <c r="EW191" s="89">
        <f t="shared" si="84"/>
        <v>83.093559722251314</v>
      </c>
      <c r="EX191" s="89">
        <f>(COS((90-1.4)*((ATAN(1)*4)/180))-SIN($GE$6*((ATAN(1)*4)/180))*SIN('C'!$F300*((ATAN(1)*4)/180)))/COS($GE$6*((ATAN(1)*4)/180))/COS('C'!$F300*((ATAN(1)*4)/180))</f>
        <v>0.1202484280228145</v>
      </c>
      <c r="EY191" s="89">
        <f t="shared" si="85"/>
        <v>85.833612632625403</v>
      </c>
      <c r="EZ191" s="89">
        <f>(COS((90+0.833+اندراج!$A$2)*((ATAN(1)*4)/180))-SIN($GE$6*((ATAN(1)*4)/180))*SIN('C'!$F300*((ATAN(1)*4)/180)))/COS($GE$6*((ATAN(1)*4)/180))/COS('C'!$F300*((ATAN(1)*4)/180))</f>
        <v>7.2653108913719941E-2</v>
      </c>
      <c r="FA191" s="89">
        <f t="shared" si="86"/>
        <v>99.411196837144715</v>
      </c>
      <c r="FB191" s="89">
        <f>(COS((90+12)*((ATAN(1)*4)/180))-SIN($GE$6*((ATAN(1)*4)/180))*SIN('C'!$F300*((ATAN(1)*4)/180)))/COS($GE$6*((ATAN(1)*4)/180))/COS('C'!$F300*((ATAN(1)*4)/180))</f>
        <v>-0.16351875670504409</v>
      </c>
      <c r="FC191" s="89">
        <f t="shared" si="87"/>
        <v>103.04364058525373</v>
      </c>
      <c r="FD191" s="89">
        <f>(COS((90+15)*((ATAN(1)*4)/180))-SIN($GE$6*((ATAN(1)*4)/180))*SIN('C'!$F300*((ATAN(1)*4)/180)))/COS($GE$6*((ATAN(1)*4)/180))/COS('C'!$F300*((ATAN(1)*4)/180))</f>
        <v>-0.22569313931881577</v>
      </c>
      <c r="FE191" s="89">
        <f t="shared" si="88"/>
        <v>106.67850165503279</v>
      </c>
      <c r="FF191" s="89">
        <f>(COS((90+18)*((ATAN(1)*4)/180))-SIN($GE$6*((ATAN(1)*4)/180))*SIN('C'!$F300*((ATAN(1)*4)/180)))/COS($GE$6*((ATAN(1)*4)/180))/COS('C'!$F300*((ATAN(1)*4)/180))</f>
        <v>-0.28700110843919857</v>
      </c>
      <c r="FG191" s="89">
        <f>('C'!E300+$GF$6/15+$EQ$4)</f>
        <v>11.961777777777776</v>
      </c>
      <c r="FH191" s="89">
        <f t="shared" si="89"/>
        <v>0.21009173911503587</v>
      </c>
      <c r="FI191" s="89"/>
      <c r="FJ191" s="89"/>
      <c r="FK191" s="89">
        <f>EQ191-'برائے طلباء'!AK16</f>
        <v>0.5347558730212727</v>
      </c>
      <c r="FL191" s="89">
        <v>10</v>
      </c>
      <c r="FM191" s="89">
        <f t="shared" si="90"/>
        <v>0.76567979910015938</v>
      </c>
      <c r="FN191" s="89">
        <f t="shared" si="91"/>
        <v>67.039862299124792</v>
      </c>
      <c r="FO191" s="89">
        <f>(COS((90-(ATAN(1/(1/TAN((90-ABS($GE$6-'C'!$F269))*(ATAN(1)*4/180))+2))*(180/(ATAN(1)*4))))*((ATAN(1)*4)/180))-SIN($GE$6*((ATAN(1)*4)/180))*SIN('C'!$F269*((ATAN(1)*4)/180)))/COS($GE$6*((ATAN(1)*4)/180))/COS('C'!$F269*((ATAN(1)*4)/180))</f>
        <v>0.39009061263795386</v>
      </c>
      <c r="FP191" s="89">
        <f t="shared" si="92"/>
        <v>53.136751548651915</v>
      </c>
      <c r="FQ191" s="89">
        <f>(COS((90-(ATAN(1/(1/TAN((90-ABS($GE$6-'C'!$F269))*(ATAN(1)*4/180))+1))*(180/(ATAN(1)*4))))*((ATAN(1)*4)/180))-SIN($GE$6*((ATAN(1)*4)/180))*SIN('C'!$F269*((ATAN(1)*4)/180)))/COS($GE$6*((ATAN(1)*4)/180))/COS('C'!$F269*((ATAN(1)*4)/180))</f>
        <v>0.59990715569065656</v>
      </c>
      <c r="FR191" s="89">
        <f t="shared" si="93"/>
        <v>0.50732407407407409</v>
      </c>
      <c r="FS191" s="89">
        <f t="shared" si="94"/>
        <v>91.045376609025851</v>
      </c>
      <c r="FT191" s="89">
        <f>(COS((90-1.4)*((ATAN(1)*4)/180))-SIN($GE$6*((ATAN(1)*4)/180))*SIN('C'!$F269*((ATAN(1)*4)/180)))/COS($GE$6*((ATAN(1)*4)/180))/COS('C'!$F269*((ATAN(1)*4)/180))</f>
        <v>-1.8244251491108004E-2</v>
      </c>
      <c r="FU191" s="89">
        <f t="shared" si="95"/>
        <v>93.758061009390701</v>
      </c>
      <c r="FV191" s="89">
        <f>(COS((90+0.833+اندراج!$A$2)*((ATAN(1)*4)/180))-SIN($GE$6*((ATAN(1)*4)/180))*SIN('C'!$F269*((ATAN(1)*4)/180)))/COS($GE$6*((ATAN(1)*4)/180))/COS('C'!$F269*((ATAN(1)*4)/180))</f>
        <v>-6.5543518506724838E-2</v>
      </c>
      <c r="FW191" s="89">
        <f t="shared" si="96"/>
        <v>0.19419862047653511</v>
      </c>
      <c r="FX191" s="89">
        <f t="shared" si="97"/>
        <v>107.47240003721377</v>
      </c>
      <c r="FY191" s="89">
        <f>(COS((90+12)*((ATAN(1)*4)/180))-SIN($GE$6*((ATAN(1)*4)/180))*SIN('C'!$F269*((ATAN(1)*4)/180)))/COS($GE$6*((ATAN(1)*4)/180))/COS('C'!$F269*((ATAN(1)*4)/180))</f>
        <v>-0.30024634942741879</v>
      </c>
      <c r="FZ191" s="89">
        <f t="shared" si="98"/>
        <v>111.22516329511403</v>
      </c>
      <c r="GA191" s="89">
        <f>(COS((90+15)*((ATAN(1)*4)/180))-SIN($GE$6*((ATAN(1)*4)/180))*SIN('C'!$F269*((ATAN(1)*4)/180)))/COS($GE$6*((ATAN(1)*4)/180))/COS('C'!$F269*((ATAN(1)*4)/180))</f>
        <v>-0.36203399535199421</v>
      </c>
      <c r="GB191" s="89">
        <f t="shared" si="99"/>
        <v>115.02164523195555</v>
      </c>
      <c r="GC191" s="89">
        <f>(COS((90+18)*((ATAN(1)*4)/180))-SIN($GE$6*((ATAN(1)*4)/180))*SIN('C'!$F269*((ATAN(1)*4)/180)))/COS($GE$6*((ATAN(1)*4)/180))/COS('C'!$F269*((ATAN(1)*4)/180))</f>
        <v>-0.42296061704274102</v>
      </c>
      <c r="GD191" s="89">
        <f>'C'!$E269+$GF$6/15+$EQ$4</f>
        <v>12.125777777777778</v>
      </c>
      <c r="GE191" s="89"/>
      <c r="GF191" s="89"/>
      <c r="GG191" s="89">
        <f>FM191-'برائے طلباء'!AX16</f>
        <v>0.57994362844818403</v>
      </c>
      <c r="GH191" s="89"/>
      <c r="GI191" s="89"/>
    </row>
    <row r="192" spans="1:191" ht="28.5" customHeight="1" x14ac:dyDescent="0.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  <c r="CK192" s="89"/>
      <c r="CL192" s="89"/>
      <c r="CM192" s="89"/>
      <c r="CN192" s="89"/>
      <c r="CO192" s="89"/>
      <c r="CP192" s="89"/>
      <c r="CQ192" s="89"/>
      <c r="CR192" s="89"/>
      <c r="CS192" s="89"/>
      <c r="CT192" s="89"/>
      <c r="CU192" s="89"/>
      <c r="CV192" s="89"/>
      <c r="CW192" s="89"/>
      <c r="CX192" s="89"/>
      <c r="CY192" s="89"/>
      <c r="CZ192" s="89"/>
      <c r="DA192" s="89"/>
      <c r="DB192" s="89"/>
      <c r="DC192" s="89"/>
      <c r="DD192" s="89"/>
      <c r="DE192" s="89"/>
      <c r="DF192" s="89"/>
      <c r="DG192" s="89"/>
      <c r="DH192" s="89"/>
      <c r="DI192" s="89"/>
      <c r="DJ192" s="89"/>
      <c r="DK192" s="89"/>
      <c r="DL192" s="89"/>
      <c r="DM192" s="89"/>
      <c r="DN192" s="89"/>
      <c r="DO192" s="89"/>
      <c r="DP192" s="89"/>
      <c r="DQ192" s="89"/>
      <c r="DR192" s="89"/>
      <c r="DS192" s="89"/>
      <c r="DT192" s="89"/>
      <c r="DU192" s="89"/>
      <c r="DV192" s="89"/>
      <c r="DW192" s="89"/>
      <c r="DX192" s="89"/>
      <c r="DY192" s="89"/>
      <c r="DZ192" s="89"/>
      <c r="EA192" s="89"/>
      <c r="EB192" s="89"/>
      <c r="EC192" s="89"/>
      <c r="ED192" s="89"/>
      <c r="EE192" s="89"/>
      <c r="EF192" s="89"/>
      <c r="EG192" s="89"/>
      <c r="EH192" s="89"/>
      <c r="EI192" s="89"/>
      <c r="EJ192" s="89"/>
      <c r="EK192" s="89"/>
      <c r="EL192" s="89"/>
      <c r="EM192" s="89"/>
      <c r="EN192" s="89"/>
      <c r="EO192" s="89">
        <v>9</v>
      </c>
      <c r="EP192" s="89"/>
      <c r="EQ192" s="89">
        <f t="shared" si="80"/>
        <v>0.73594571945887122</v>
      </c>
      <c r="ER192" s="89">
        <f t="shared" si="81"/>
        <v>60.496654543749898</v>
      </c>
      <c r="ES192" s="89">
        <f>(COS((90-(ATAN(1/(1/TAN((90-ABS($GE$6-'C'!$F301))*(ATAN(1)*4/180))+2))*(180/(ATAN(1)*4))))*((ATAN(1)*4)/180))-SIN($GE$6*((ATAN(1)*4)/180))*SIN('C'!$F301*((ATAN(1)*4)/180)))/COS($GE$6*((ATAN(1)*4)/180))/COS('C'!$F301*((ATAN(1)*4)/180))</f>
        <v>0.49247437865993371</v>
      </c>
      <c r="ET192" s="89">
        <f t="shared" si="82"/>
        <v>48.514192946972898</v>
      </c>
      <c r="EU192" s="89">
        <f>(COS((90-(ATAN(1/(1/TAN((90-ABS($GE$6-'C'!$F301))*(ATAN(1)*4/180))+1))*(180/(ATAN(1)*4))))*((ATAN(1)*4)/180))-SIN($GE$6*((ATAN(1)*4)/180))*SIN('C'!$F301*((ATAN(1)*4)/180)))/COS($GE$6*((ATAN(1)*4)/180))/COS('C'!$F301*((ATAN(1)*4)/180))</f>
        <v>0.66243450132856296</v>
      </c>
      <c r="EV192" s="89">
        <f t="shared" si="83"/>
        <v>0.50032407407407409</v>
      </c>
      <c r="EW192" s="89">
        <f t="shared" si="84"/>
        <v>82.830066072250943</v>
      </c>
      <c r="EX192" s="89">
        <f>(COS((90-1.4)*((ATAN(1)*4)/180))-SIN($GE$6*((ATAN(1)*4)/180))*SIN('C'!$F301*((ATAN(1)*4)/180)))/COS($GE$6*((ATAN(1)*4)/180))/COS('C'!$F301*((ATAN(1)*4)/180))</f>
        <v>0.12481260220400017</v>
      </c>
      <c r="EY192" s="89">
        <f t="shared" si="85"/>
        <v>85.573792338526943</v>
      </c>
      <c r="EZ192" s="89">
        <f>(COS((90+0.833+اندراج!$A$2)*((ATAN(1)*4)/180))-SIN($GE$6*((ATAN(1)*4)/180))*SIN('C'!$F301*((ATAN(1)*4)/180)))/COS($GE$6*((ATAN(1)*4)/180))/COS('C'!$F301*((ATAN(1)*4)/180))</f>
        <v>7.717508196659105E-2</v>
      </c>
      <c r="FA192" s="89">
        <f t="shared" si="86"/>
        <v>99.160823613334088</v>
      </c>
      <c r="FB192" s="89">
        <f>(COS((90+12)*((ATAN(1)*4)/180))-SIN($GE$6*((ATAN(1)*4)/180))*SIN('C'!$F301*((ATAN(1)*4)/180)))/COS($GE$6*((ATAN(1)*4)/180))/COS('C'!$F301*((ATAN(1)*4)/180))</f>
        <v>-0.15920618910194889</v>
      </c>
      <c r="FC192" s="89">
        <f t="shared" si="87"/>
        <v>102.79337253755661</v>
      </c>
      <c r="FD192" s="89">
        <f>(COS((90+15)*((ATAN(1)*4)/180))-SIN($GE$6*((ATAN(1)*4)/180))*SIN('C'!$F301*((ATAN(1)*4)/180)))/COS($GE$6*((ATAN(1)*4)/180))/COS('C'!$F301*((ATAN(1)*4)/180))</f>
        <v>-0.2214356995969424</v>
      </c>
      <c r="FE192" s="89">
        <f t="shared" si="88"/>
        <v>106.42727100427777</v>
      </c>
      <c r="FF192" s="89">
        <f>(COS((90+18)*((ATAN(1)*4)/180))-SIN($GE$6*((ATAN(1)*4)/180))*SIN('C'!$F301*((ATAN(1)*4)/180)))/COS($GE$6*((ATAN(1)*4)/180))/COS('C'!$F301*((ATAN(1)*4)/180))</f>
        <v>-0.28279802837957735</v>
      </c>
      <c r="FG192" s="89">
        <f>('C'!E301+$GF$6/15+$EQ$4)</f>
        <v>11.957777777777778</v>
      </c>
      <c r="FH192" s="89">
        <f t="shared" si="89"/>
        <v>0.21062026146975019</v>
      </c>
      <c r="FI192" s="89"/>
      <c r="FJ192" s="89"/>
      <c r="FK192" s="89">
        <f>EQ192-'برائے طلباء'!AK17</f>
        <v>0.53333628706334646</v>
      </c>
      <c r="FL192" s="89">
        <v>10</v>
      </c>
      <c r="FM192" s="89">
        <f t="shared" si="90"/>
        <v>0.76469955496637743</v>
      </c>
      <c r="FN192" s="89">
        <f t="shared" si="91"/>
        <v>66.849517165067837</v>
      </c>
      <c r="FO192" s="89">
        <f>(COS((90-(ATAN(1/(1/TAN((90-ABS($GE$6-'C'!$F270))*(ATAN(1)*4/180))+2))*(180/(ATAN(1)*4))))*((ATAN(1)*4)/180))-SIN($GE$6*((ATAN(1)*4)/180))*SIN('C'!$F270*((ATAN(1)*4)/180)))/COS($GE$6*((ATAN(1)*4)/180))/COS('C'!$F270*((ATAN(1)*4)/180))</f>
        <v>0.39314741128188979</v>
      </c>
      <c r="FP192" s="89">
        <f t="shared" si="92"/>
        <v>53.017288481966482</v>
      </c>
      <c r="FQ192" s="89">
        <f>(COS((90-(ATAN(1/(1/TAN((90-ABS($GE$6-'C'!$F270))*(ATAN(1)*4/180))+1))*(180/(ATAN(1)*4))))*((ATAN(1)*4)/180))-SIN($GE$6*((ATAN(1)*4)/180))*SIN('C'!$F270*((ATAN(1)*4)/180)))/COS($GE$6*((ATAN(1)*4)/180))/COS('C'!$F270*((ATAN(1)*4)/180))</f>
        <v>0.60157401473488337</v>
      </c>
      <c r="FR192" s="89">
        <f t="shared" si="93"/>
        <v>0.50707407407407412</v>
      </c>
      <c r="FS192" s="89">
        <f t="shared" si="94"/>
        <v>90.784188998829052</v>
      </c>
      <c r="FT192" s="89">
        <f>(COS((90-1.4)*((ATAN(1)*4)/180))-SIN($GE$6*((ATAN(1)*4)/180))*SIN('C'!$F270*((ATAN(1)*4)/180)))/COS($GE$6*((ATAN(1)*4)/180))/COS('C'!$F270*((ATAN(1)*4)/180))</f>
        <v>-1.3686252681455319E-2</v>
      </c>
      <c r="FU192" s="89">
        <f t="shared" si="95"/>
        <v>93.495173121229172</v>
      </c>
      <c r="FV192" s="89">
        <f>(COS((90+0.833+اندراج!$A$2)*((ATAN(1)*4)/180))-SIN($GE$6*((ATAN(1)*4)/180))*SIN('C'!$F270*((ATAN(1)*4)/180)))/COS($GE$6*((ATAN(1)*4)/180))/COS('C'!$F270*((ATAN(1)*4)/180))</f>
        <v>-6.0964451524944695E-2</v>
      </c>
      <c r="FW192" s="89">
        <f t="shared" si="96"/>
        <v>0.19475219983514727</v>
      </c>
      <c r="FX192" s="89">
        <f t="shared" si="97"/>
        <v>107.19128481218844</v>
      </c>
      <c r="FY192" s="89">
        <f>(COS((90+12)*((ATAN(1)*4)/180))-SIN($GE$6*((ATAN(1)*4)/180))*SIN('C'!$F270*((ATAN(1)*4)/180)))/COS($GE$6*((ATAN(1)*4)/180))/COS('C'!$F270*((ATAN(1)*4)/180))</f>
        <v>-0.29556274045265168</v>
      </c>
      <c r="FZ192" s="89">
        <f t="shared" si="98"/>
        <v>110.93587472601364</v>
      </c>
      <c r="GA192" s="89">
        <f>(COS((90+15)*((ATAN(1)*4)/180))-SIN($GE$6*((ATAN(1)*4)/180))*SIN('C'!$F270*((ATAN(1)*4)/180)))/COS($GE$6*((ATAN(1)*4)/180))/COS('C'!$F270*((ATAN(1)*4)/180))</f>
        <v>-0.35732286475074471</v>
      </c>
      <c r="GB192" s="89">
        <f t="shared" si="99"/>
        <v>114.72240768254794</v>
      </c>
      <c r="GC192" s="89">
        <f>(COS((90+18)*((ATAN(1)*4)/180))-SIN($GE$6*((ATAN(1)*4)/180))*SIN('C'!$F270*((ATAN(1)*4)/180)))/COS($GE$6*((ATAN(1)*4)/180))/COS('C'!$F270*((ATAN(1)*4)/180))</f>
        <v>-0.41822234833483757</v>
      </c>
      <c r="GD192" s="89">
        <f>'C'!$E270+$GF$6/15+$EQ$4</f>
        <v>12.119777777777777</v>
      </c>
      <c r="GE192" s="89"/>
      <c r="GF192" s="89"/>
      <c r="GG192" s="89">
        <f>FM192-'برائے طلباء'!AX17</f>
        <v>0.57838216889938099</v>
      </c>
      <c r="GH192" s="89"/>
      <c r="GI192" s="89"/>
    </row>
    <row r="193" spans="1:191" ht="28.5" customHeight="1" x14ac:dyDescent="0.2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  <c r="CK193" s="89"/>
      <c r="CL193" s="89"/>
      <c r="CM193" s="89"/>
      <c r="CN193" s="89"/>
      <c r="CO193" s="89"/>
      <c r="CP193" s="89"/>
      <c r="CQ193" s="89"/>
      <c r="CR193" s="89"/>
      <c r="CS193" s="89"/>
      <c r="CT193" s="89"/>
      <c r="CU193" s="89"/>
      <c r="CV193" s="89"/>
      <c r="CW193" s="89"/>
      <c r="CX193" s="89"/>
      <c r="CY193" s="89"/>
      <c r="CZ193" s="89"/>
      <c r="DA193" s="89"/>
      <c r="DB193" s="89"/>
      <c r="DC193" s="89"/>
      <c r="DD193" s="89"/>
      <c r="DE193" s="89"/>
      <c r="DF193" s="89"/>
      <c r="DG193" s="89"/>
      <c r="DH193" s="89"/>
      <c r="DI193" s="89"/>
      <c r="DJ193" s="89"/>
      <c r="DK193" s="89"/>
      <c r="DL193" s="89"/>
      <c r="DM193" s="89"/>
      <c r="DN193" s="89"/>
      <c r="DO193" s="89"/>
      <c r="DP193" s="89"/>
      <c r="DQ193" s="89"/>
      <c r="DR193" s="89"/>
      <c r="DS193" s="89"/>
      <c r="DT193" s="89"/>
      <c r="DU193" s="89"/>
      <c r="DV193" s="89"/>
      <c r="DW193" s="89"/>
      <c r="DX193" s="89"/>
      <c r="DY193" s="89"/>
      <c r="DZ193" s="89"/>
      <c r="EA193" s="89"/>
      <c r="EB193" s="89"/>
      <c r="EC193" s="89"/>
      <c r="ED193" s="89"/>
      <c r="EE193" s="89"/>
      <c r="EF193" s="89"/>
      <c r="EG193" s="89"/>
      <c r="EH193" s="89"/>
      <c r="EI193" s="89"/>
      <c r="EJ193" s="89"/>
      <c r="EK193" s="89"/>
      <c r="EL193" s="89"/>
      <c r="EM193" s="89"/>
      <c r="EN193" s="89"/>
      <c r="EO193" s="89">
        <v>9</v>
      </c>
      <c r="EP193" s="89"/>
      <c r="EQ193" s="89">
        <f t="shared" si="80"/>
        <v>0.73505975602815177</v>
      </c>
      <c r="ER193" s="89">
        <f t="shared" si="81"/>
        <v>60.270168758973163</v>
      </c>
      <c r="ES193" s="89">
        <f>(COS((90-(ATAN(1/(1/TAN((90-ABS($GE$6-'C'!$F302))*(ATAN(1)*4/180))+2))*(180/(ATAN(1)*4))))*((ATAN(1)*4)/180))-SIN($GE$6*((ATAN(1)*4)/180))*SIN('C'!$F302*((ATAN(1)*4)/180)))/COS($GE$6*((ATAN(1)*4)/180))/COS('C'!$F302*((ATAN(1)*4)/180))</f>
        <v>0.49591085718790667</v>
      </c>
      <c r="ET193" s="89">
        <f t="shared" si="82"/>
        <v>48.339911396469446</v>
      </c>
      <c r="EU193" s="89">
        <f>(COS((90-(ATAN(1/(1/TAN((90-ABS($GE$6-'C'!$F302))*(ATAN(1)*4/180))+1))*(180/(ATAN(1)*4))))*((ATAN(1)*4)/180))-SIN($GE$6*((ATAN(1)*4)/180))*SIN('C'!$F302*((ATAN(1)*4)/180)))/COS($GE$6*((ATAN(1)*4)/180))/COS('C'!$F302*((ATAN(1)*4)/180))</f>
        <v>0.66471009613584719</v>
      </c>
      <c r="EV193" s="89">
        <f t="shared" si="83"/>
        <v>0.50015740740740744</v>
      </c>
      <c r="EW193" s="89">
        <f t="shared" si="84"/>
        <v>82.567281706369101</v>
      </c>
      <c r="EX193" s="89">
        <f>(COS((90-1.4)*((ATAN(1)*4)/180))-SIN($GE$6*((ATAN(1)*4)/180))*SIN('C'!$F302*((ATAN(1)*4)/180)))/COS($GE$6*((ATAN(1)*4)/180))/COS('C'!$F302*((ATAN(1)*4)/180))</f>
        <v>0.12936186138120276</v>
      </c>
      <c r="EY193" s="89">
        <f t="shared" si="85"/>
        <v>85.314845503467993</v>
      </c>
      <c r="EZ193" s="89">
        <f>(COS((90+0.833+اندراج!$A$2)*((ATAN(1)*4)/180))-SIN($GE$6*((ATAN(1)*4)/180))*SIN('C'!$F302*((ATAN(1)*4)/180)))/COS($GE$6*((ATAN(1)*4)/180))/COS('C'!$F302*((ATAN(1)*4)/180))</f>
        <v>8.1680274230730571E-2</v>
      </c>
      <c r="FA193" s="89">
        <f t="shared" si="86"/>
        <v>98.912136854717843</v>
      </c>
      <c r="FB193" s="89">
        <f>(COS((90+12)*((ATAN(1)*4)/180))-SIN($GE$6*((ATAN(1)*4)/180))*SIN('C'!$F302*((ATAN(1)*4)/180)))/COS($GE$6*((ATAN(1)*4)/180))/COS('C'!$F302*((ATAN(1)*4)/180))</f>
        <v>-0.15491966046408556</v>
      </c>
      <c r="FC193" s="89">
        <f t="shared" si="87"/>
        <v>102.54502394516336</v>
      </c>
      <c r="FD193" s="89">
        <f>(COS((90+15)*((ATAN(1)*4)/180))-SIN($GE$6*((ATAN(1)*4)/180))*SIN('C'!$F302*((ATAN(1)*4)/180)))/COS($GE$6*((ATAN(1)*4)/180))/COS('C'!$F302*((ATAN(1)*4)/180))</f>
        <v>-0.2172067361391152</v>
      </c>
      <c r="FE193" s="89">
        <f t="shared" si="88"/>
        <v>106.17820693901089</v>
      </c>
      <c r="FF193" s="89">
        <f>(COS((90+18)*((ATAN(1)*4)/180))-SIN($GE$6*((ATAN(1)*4)/180))*SIN('C'!$F302*((ATAN(1)*4)/180)))/COS($GE$6*((ATAN(1)*4)/180))/COS('C'!$F302*((ATAN(1)*4)/180))</f>
        <v>-0.27862582791852952</v>
      </c>
      <c r="FG193" s="89">
        <f>('C'!E302+$GF$6/15+$EQ$4)</f>
        <v>11.953777777777777</v>
      </c>
      <c r="FH193" s="89">
        <f t="shared" si="89"/>
        <v>0.21114345200417581</v>
      </c>
      <c r="FI193" s="89"/>
      <c r="FJ193" s="89"/>
      <c r="FK193" s="89">
        <f>EQ193-'برائے طلباء'!AK18</f>
        <v>0.53192514567355242</v>
      </c>
      <c r="FL193" s="89">
        <v>10</v>
      </c>
      <c r="FM193" s="89">
        <f t="shared" si="90"/>
        <v>0.7637183499364405</v>
      </c>
      <c r="FN193" s="89">
        <f t="shared" si="91"/>
        <v>66.657540027890803</v>
      </c>
      <c r="FO193" s="89">
        <f>(COS((90-(ATAN(1/(1/TAN((90-ABS($GE$6-'C'!$F271))*(ATAN(1)*4/180))+2))*(180/(ATAN(1)*4))))*((ATAN(1)*4)/180))-SIN($GE$6*((ATAN(1)*4)/180))*SIN('C'!$F271*((ATAN(1)*4)/180)))/COS($GE$6*((ATAN(1)*4)/180))/COS('C'!$F271*((ATAN(1)*4)/180))</f>
        <v>0.39622602356204545</v>
      </c>
      <c r="FP193" s="89">
        <f t="shared" si="92"/>
        <v>52.895622085689276</v>
      </c>
      <c r="FQ193" s="89">
        <f>(COS((90-(ATAN(1/(1/TAN((90-ABS($GE$6-'C'!$F271))*(ATAN(1)*4/180))+1))*(180/(ATAN(1)*4))))*((ATAN(1)*4)/180))-SIN($GE$6*((ATAN(1)*4)/180))*SIN('C'!$F271*((ATAN(1)*4)/180)))/COS($GE$6*((ATAN(1)*4)/180))/COS('C'!$F271*((ATAN(1)*4)/180))</f>
        <v>0.60326892859000225</v>
      </c>
      <c r="FR193" s="89">
        <f t="shared" si="93"/>
        <v>0.50682407407407404</v>
      </c>
      <c r="FS193" s="89">
        <f t="shared" si="94"/>
        <v>90.522480054859287</v>
      </c>
      <c r="FT193" s="89">
        <f>(COS((90-1.4)*((ATAN(1)*4)/180))-SIN($GE$6*((ATAN(1)*4)/180))*SIN('C'!$F271*((ATAN(1)*4)/180)))/COS($GE$6*((ATAN(1)*4)/180))/COS('C'!$F271*((ATAN(1)*4)/180))</f>
        <v>-9.1188708504304702E-3</v>
      </c>
      <c r="FU193" s="89">
        <f t="shared" si="95"/>
        <v>93.231939310451921</v>
      </c>
      <c r="FV193" s="89">
        <f>(COS((90+0.833+اندراج!$A$2)*((ATAN(1)*4)/180))-SIN($GE$6*((ATAN(1)*4)/180))*SIN('C'!$F271*((ATAN(1)*4)/180)))/COS($GE$6*((ATAN(1)*4)/180))/COS('C'!$F271*((ATAN(1)*4)/180))</f>
        <v>-5.6378073229411275E-2</v>
      </c>
      <c r="FW193" s="89">
        <f t="shared" si="96"/>
        <v>0.19530326472743564</v>
      </c>
      <c r="FX193" s="89">
        <f t="shared" si="97"/>
        <v>106.91077344700577</v>
      </c>
      <c r="FY193" s="89">
        <f>(COS((90+12)*((ATAN(1)*4)/180))-SIN($GE$6*((ATAN(1)*4)/180))*SIN('C'!$F271*((ATAN(1)*4)/180)))/COS($GE$6*((ATAN(1)*4)/180))/COS('C'!$F271*((ATAN(1)*4)/180))</f>
        <v>-0.29088210014675409</v>
      </c>
      <c r="FZ193" s="89">
        <f t="shared" si="98"/>
        <v>110.64749136478983</v>
      </c>
      <c r="GA193" s="89">
        <f>(COS((90+15)*((ATAN(1)*4)/180))-SIN($GE$6*((ATAN(1)*4)/180))*SIN('C'!$F271*((ATAN(1)*4)/180)))/COS($GE$6*((ATAN(1)*4)/180))/COS('C'!$F271*((ATAN(1)*4)/180))</f>
        <v>-0.35261740911689526</v>
      </c>
      <c r="GB193" s="89">
        <f t="shared" si="99"/>
        <v>114.42441301183831</v>
      </c>
      <c r="GC193" s="89">
        <f>(COS((90+18)*((ATAN(1)*4)/180))-SIN($GE$6*((ATAN(1)*4)/180))*SIN('C'!$F271*((ATAN(1)*4)/180)))/COS($GE$6*((ATAN(1)*4)/180))/COS('C'!$F271*((ATAN(1)*4)/180))</f>
        <v>-0.41349242318000817</v>
      </c>
      <c r="GD193" s="89">
        <f>'C'!$E271+$GF$6/15+$EQ$4</f>
        <v>12.113777777777777</v>
      </c>
      <c r="GE193" s="89"/>
      <c r="GF193" s="89"/>
      <c r="GG193" s="89">
        <f>FM193-'برائے طلباء'!AX18</f>
        <v>0.57682320089525063</v>
      </c>
      <c r="GH193" s="89"/>
      <c r="GI193" s="89"/>
    </row>
    <row r="194" spans="1:191" ht="28.5" customHeight="1" x14ac:dyDescent="0.2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  <c r="CK194" s="89"/>
      <c r="CL194" s="89"/>
      <c r="CM194" s="89"/>
      <c r="CN194" s="89"/>
      <c r="CO194" s="89"/>
      <c r="CP194" s="89"/>
      <c r="CQ194" s="89"/>
      <c r="CR194" s="89"/>
      <c r="CS194" s="89"/>
      <c r="CT194" s="89"/>
      <c r="CU194" s="89"/>
      <c r="CV194" s="89"/>
      <c r="CW194" s="89"/>
      <c r="CX194" s="89"/>
      <c r="CY194" s="89"/>
      <c r="CZ194" s="89"/>
      <c r="DA194" s="89"/>
      <c r="DB194" s="89"/>
      <c r="DC194" s="89"/>
      <c r="DD194" s="89"/>
      <c r="DE194" s="89"/>
      <c r="DF194" s="89"/>
      <c r="DG194" s="89"/>
      <c r="DH194" s="89"/>
      <c r="DI194" s="89"/>
      <c r="DJ194" s="89"/>
      <c r="DK194" s="89"/>
      <c r="DL194" s="89"/>
      <c r="DM194" s="89"/>
      <c r="DN194" s="89"/>
      <c r="DO194" s="89"/>
      <c r="DP194" s="89"/>
      <c r="DQ194" s="89"/>
      <c r="DR194" s="89"/>
      <c r="DS194" s="89"/>
      <c r="DT194" s="89"/>
      <c r="DU194" s="89"/>
      <c r="DV194" s="89"/>
      <c r="DW194" s="89"/>
      <c r="DX194" s="89"/>
      <c r="DY194" s="89"/>
      <c r="DZ194" s="89"/>
      <c r="EA194" s="89"/>
      <c r="EB194" s="89"/>
      <c r="EC194" s="89"/>
      <c r="ED194" s="89"/>
      <c r="EE194" s="89"/>
      <c r="EF194" s="89"/>
      <c r="EG194" s="89"/>
      <c r="EH194" s="89"/>
      <c r="EI194" s="89"/>
      <c r="EJ194" s="89"/>
      <c r="EK194" s="89"/>
      <c r="EL194" s="89"/>
      <c r="EM194" s="89"/>
      <c r="EN194" s="89"/>
      <c r="EO194" s="89">
        <v>9</v>
      </c>
      <c r="EP194" s="89"/>
      <c r="EQ194" s="89">
        <f t="shared" si="80"/>
        <v>0.73417616229022986</v>
      </c>
      <c r="ER194" s="89">
        <f t="shared" si="81"/>
        <v>60.043348827064989</v>
      </c>
      <c r="ES194" s="89">
        <f>(COS((90-(ATAN(1/(1/TAN((90-ABS($GE$6-'C'!$F303))*(ATAN(1)*4/180))+2))*(180/(ATAN(1)*4))))*((ATAN(1)*4)/180))-SIN($GE$6*((ATAN(1)*4)/180))*SIN('C'!$F303*((ATAN(1)*4)/180)))/COS($GE$6*((ATAN(1)*4)/180))/COS('C'!$F303*((ATAN(1)*4)/180))</f>
        <v>0.49934463966785975</v>
      </c>
      <c r="ET194" s="89">
        <f t="shared" si="82"/>
        <v>48.164681816646834</v>
      </c>
      <c r="EU194" s="89">
        <f>(COS((90-(ATAN(1/(1/TAN((90-ABS($GE$6-'C'!$F303))*(ATAN(1)*4/180))+1))*(180/(ATAN(1)*4))))*((ATAN(1)*4)/180))-SIN($GE$6*((ATAN(1)*4)/180))*SIN('C'!$F303*((ATAN(1)*4)/180)))/COS($GE$6*((ATAN(1)*4)/180))/COS('C'!$F303*((ATAN(1)*4)/180))</f>
        <v>0.66699186884968631</v>
      </c>
      <c r="EV194" s="89">
        <f t="shared" si="83"/>
        <v>0.49999074074074085</v>
      </c>
      <c r="EW194" s="89">
        <f t="shared" si="84"/>
        <v>82.305187635779916</v>
      </c>
      <c r="EX194" s="89">
        <f>(COS((90-1.4)*((ATAN(1)*4)/180))-SIN($GE$6*((ATAN(1)*4)/180))*SIN('C'!$F303*((ATAN(1)*4)/180)))/COS($GE$6*((ATAN(1)*4)/180))/COS('C'!$F303*((ATAN(1)*4)/180))</f>
        <v>0.13389645993751229</v>
      </c>
      <c r="EY194" s="89">
        <f t="shared" si="85"/>
        <v>85.056751757816087</v>
      </c>
      <c r="EZ194" s="89">
        <f>(COS((90+0.833+اندراج!$A$2)*((ATAN(1)*4)/180))-SIN($GE$6*((ATAN(1)*4)/180))*SIN('C'!$F303*((ATAN(1)*4)/180)))/COS($GE$6*((ATAN(1)*4)/180))/COS('C'!$F303*((ATAN(1)*4)/180))</f>
        <v>8.6168964295246814E-2</v>
      </c>
      <c r="FA194" s="89">
        <f t="shared" si="86"/>
        <v>98.665105284136729</v>
      </c>
      <c r="FB194" s="89">
        <f>(COS((90+12)*((ATAN(1)*4)/180))-SIN($GE$6*((ATAN(1)*4)/180))*SIN('C'!$F303*((ATAN(1)*4)/180)))/COS($GE$6*((ATAN(1)*4)/180))/COS('C'!$F303*((ATAN(1)*4)/180))</f>
        <v>-0.15065877209010356</v>
      </c>
      <c r="FC194" s="89">
        <f t="shared" si="87"/>
        <v>102.29855931091727</v>
      </c>
      <c r="FD194" s="89">
        <f>(COS((90+15)*((ATAN(1)*4)/180))-SIN($GE$6*((ATAN(1)*4)/180))*SIN('C'!$F303*((ATAN(1)*4)/180)))/COS($GE$6*((ATAN(1)*4)/180))/COS('C'!$F303*((ATAN(1)*4)/180))</f>
        <v>-0.21300581862334794</v>
      </c>
      <c r="FE194" s="89">
        <f t="shared" si="88"/>
        <v>105.93126901475009</v>
      </c>
      <c r="FF194" s="89">
        <f>(COS((90+18)*((ATAN(1)*4)/180))-SIN($GE$6*((ATAN(1)*4)/180))*SIN('C'!$F303*((ATAN(1)*4)/180)))/COS($GE$6*((ATAN(1)*4)/180))/COS('C'!$F303*((ATAN(1)*4)/180))</f>
        <v>-0.27448404555407357</v>
      </c>
      <c r="FG194" s="89">
        <f>('C'!E303+$GF$6/15+$EQ$4)</f>
        <v>11.949777777777779</v>
      </c>
      <c r="FH194" s="89">
        <f t="shared" si="89"/>
        <v>0.21166140932152619</v>
      </c>
      <c r="FI194" s="89"/>
      <c r="FJ194" s="89"/>
      <c r="FK194" s="89">
        <f>EQ194-'برائے طلباء'!AK19</f>
        <v>0.53052227992379486</v>
      </c>
      <c r="FL194" s="89">
        <v>10</v>
      </c>
      <c r="FM194" s="89">
        <f t="shared" si="90"/>
        <v>0.76273420295301808</v>
      </c>
      <c r="FN194" s="89">
        <f t="shared" si="91"/>
        <v>66.463404398497417</v>
      </c>
      <c r="FO194" s="89">
        <f>(COS((90-(ATAN(1/(1/TAN((90-ABS($GE$6-'C'!$F272))*(ATAN(1)*4/180))+2))*(180/(ATAN(1)*4))))*((ATAN(1)*4)/180))-SIN($GE$6*((ATAN(1)*4)/180))*SIN('C'!$F272*((ATAN(1)*4)/180)))/COS($GE$6*((ATAN(1)*4)/180))/COS('C'!$F272*((ATAN(1)*4)/180))</f>
        <v>0.39933472641758871</v>
      </c>
      <c r="FP194" s="89">
        <f t="shared" si="92"/>
        <v>52.771415421601219</v>
      </c>
      <c r="FQ194" s="89">
        <f>(COS((90-(ATAN(1/(1/TAN((90-ABS($GE$6-'C'!$F272))*(ATAN(1)*4/180))+1))*(180/(ATAN(1)*4))))*((ATAN(1)*4)/180))-SIN($GE$6*((ATAN(1)*4)/180))*SIN('C'!$F272*((ATAN(1)*4)/180)))/COS($GE$6*((ATAN(1)*4)/180))/COS('C'!$F272*((ATAN(1)*4)/180))</f>
        <v>0.60499642440477797</v>
      </c>
      <c r="FR194" s="89">
        <f t="shared" si="93"/>
        <v>0.50657407407407407</v>
      </c>
      <c r="FS194" s="89">
        <f t="shared" si="94"/>
        <v>90.259539087557741</v>
      </c>
      <c r="FT194" s="89">
        <f>(COS((90-1.4)*((ATAN(1)*4)/180))-SIN($GE$6*((ATAN(1)*4)/180))*SIN('C'!$F272*((ATAN(1)*4)/180)))/COS($GE$6*((ATAN(1)*4)/180))/COS('C'!$F272*((ATAN(1)*4)/180))</f>
        <v>-4.5297961241735751E-3</v>
      </c>
      <c r="FU194" s="89">
        <f t="shared" si="95"/>
        <v>92.96764639641988</v>
      </c>
      <c r="FV194" s="89">
        <f>(COS((90+0.833+اندراج!$A$2)*((ATAN(1)*4)/180))-SIN($GE$6*((ATAN(1)*4)/180))*SIN('C'!$F272*((ATAN(1)*4)/180)))/COS($GE$6*((ATAN(1)*4)/180))/COS('C'!$F272*((ATAN(1)*4)/180))</f>
        <v>-5.1772044891708419E-2</v>
      </c>
      <c r="FW194" s="89">
        <f t="shared" si="96"/>
        <v>0.19585397509667712</v>
      </c>
      <c r="FX194" s="89">
        <f t="shared" si="97"/>
        <v>106.630110137307</v>
      </c>
      <c r="FY194" s="89">
        <f>(COS((90+12)*((ATAN(1)*4)/180))-SIN($GE$6*((ATAN(1)*4)/180))*SIN('C'!$F272*((ATAN(1)*4)/180)))/COS($GE$6*((ATAN(1)*4)/180))/COS('C'!$F272*((ATAN(1)*4)/180))</f>
        <v>-0.28619194660264191</v>
      </c>
      <c r="FZ194" s="89">
        <f t="shared" si="98"/>
        <v>110.35923563186289</v>
      </c>
      <c r="GA194" s="89">
        <f>(COS((90+15)*((ATAN(1)*4)/180))-SIN($GE$6*((ATAN(1)*4)/180))*SIN('C'!$F272*((ATAN(1)*4)/180)))/COS($GE$6*((ATAN(1)*4)/180))/COS('C'!$F272*((ATAN(1)*4)/180))</f>
        <v>-0.3479051088502807</v>
      </c>
      <c r="GB194" s="89">
        <f t="shared" si="99"/>
        <v>114.12685603334583</v>
      </c>
      <c r="GC194" s="89">
        <f>(COS((90+18)*((ATAN(1)*4)/180))-SIN($GE$6*((ATAN(1)*4)/180))*SIN('C'!$F272*((ATAN(1)*4)/180)))/COS($GE$6*((ATAN(1)*4)/180))/COS('C'!$F272*((ATAN(1)*4)/180))</f>
        <v>-0.40875828481026782</v>
      </c>
      <c r="GD194" s="89">
        <f>'C'!$E272+$GF$6/15+$EQ$4</f>
        <v>12.107777777777777</v>
      </c>
      <c r="GE194" s="89"/>
      <c r="GF194" s="89"/>
      <c r="GG194" s="89">
        <f>FM194-'برائے طلباء'!AX19</f>
        <v>0.57526250674934909</v>
      </c>
      <c r="GH194" s="89"/>
      <c r="GI194" s="89"/>
    </row>
    <row r="195" spans="1:191" ht="28.5" customHeight="1" x14ac:dyDescent="0.2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  <c r="CK195" s="89"/>
      <c r="CL195" s="89"/>
      <c r="CM195" s="89"/>
      <c r="CN195" s="89"/>
      <c r="CO195" s="89"/>
      <c r="CP195" s="89"/>
      <c r="CQ195" s="89"/>
      <c r="CR195" s="89"/>
      <c r="CS195" s="89"/>
      <c r="CT195" s="89"/>
      <c r="CU195" s="89"/>
      <c r="CV195" s="89"/>
      <c r="CW195" s="89"/>
      <c r="CX195" s="89"/>
      <c r="CY195" s="89"/>
      <c r="CZ195" s="89"/>
      <c r="DA195" s="89"/>
      <c r="DB195" s="89"/>
      <c r="DC195" s="89"/>
      <c r="DD195" s="89"/>
      <c r="DE195" s="89"/>
      <c r="DF195" s="89"/>
      <c r="DG195" s="89"/>
      <c r="DH195" s="89"/>
      <c r="DI195" s="89"/>
      <c r="DJ195" s="89"/>
      <c r="DK195" s="89"/>
      <c r="DL195" s="89"/>
      <c r="DM195" s="89"/>
      <c r="DN195" s="89"/>
      <c r="DO195" s="89"/>
      <c r="DP195" s="89"/>
      <c r="DQ195" s="89"/>
      <c r="DR195" s="89"/>
      <c r="DS195" s="89"/>
      <c r="DT195" s="89"/>
      <c r="DU195" s="89"/>
      <c r="DV195" s="89"/>
      <c r="DW195" s="89"/>
      <c r="DX195" s="89"/>
      <c r="DY195" s="89"/>
      <c r="DZ195" s="89"/>
      <c r="EA195" s="89"/>
      <c r="EB195" s="89"/>
      <c r="EC195" s="89"/>
      <c r="ED195" s="89"/>
      <c r="EE195" s="89"/>
      <c r="EF195" s="89"/>
      <c r="EG195" s="89"/>
      <c r="EH195" s="89"/>
      <c r="EI195" s="89"/>
      <c r="EJ195" s="89"/>
      <c r="EK195" s="89"/>
      <c r="EL195" s="89"/>
      <c r="EM195" s="89"/>
      <c r="EN195" s="89"/>
      <c r="EO195" s="89">
        <v>9</v>
      </c>
      <c r="EP195" s="89"/>
      <c r="EQ195" s="89">
        <f t="shared" si="80"/>
        <v>0.73333655004383813</v>
      </c>
      <c r="ER195" s="89">
        <f t="shared" si="81"/>
        <v>59.816199108057795</v>
      </c>
      <c r="ES195" s="89">
        <f>(COS((90-(ATAN(1/(1/TAN((90-ABS($GE$6-'C'!$F304))*(ATAN(1)*4/180))+2))*(180/(ATAN(1)*4))))*((ATAN(1)*4)/180))-SIN($GE$6*((ATAN(1)*4)/180))*SIN('C'!$F304*((ATAN(1)*4)/180)))/COS($GE$6*((ATAN(1)*4)/180))/COS('C'!$F304*((ATAN(1)*4)/180))</f>
        <v>0.50277557204032697</v>
      </c>
      <c r="ET195" s="89">
        <f t="shared" si="82"/>
        <v>47.988524754279354</v>
      </c>
      <c r="EU195" s="89">
        <f>(COS((90-(ATAN(1/(1/TAN((90-ABS($GE$6-'C'!$F304))*(ATAN(1)*4/180))+1))*(180/(ATAN(1)*4))))*((ATAN(1)*4)/180))-SIN($GE$6*((ATAN(1)*4)/180))*SIN('C'!$F304*((ATAN(1)*4)/180)))/COS($GE$6*((ATAN(1)*4)/180))/COS('C'!$F304*((ATAN(1)*4)/180))</f>
        <v>0.66927943059289241</v>
      </c>
      <c r="EV195" s="89">
        <f t="shared" si="83"/>
        <v>0.4998657407407408</v>
      </c>
      <c r="EW195" s="89">
        <f t="shared" si="84"/>
        <v>82.043765440898483</v>
      </c>
      <c r="EX195" s="89">
        <f>(COS((90-1.4)*((ATAN(1)*4)/180))-SIN($GE$6*((ATAN(1)*4)/180))*SIN('C'!$F304*((ATAN(1)*4)/180)))/COS($GE$6*((ATAN(1)*4)/180))/COS('C'!$F304*((ATAN(1)*4)/180))</f>
        <v>0.13841664313564034</v>
      </c>
      <c r="EY195" s="89">
        <f t="shared" si="85"/>
        <v>84.799491349115073</v>
      </c>
      <c r="EZ195" s="89">
        <f>(COS((90+0.833+اندراج!$A$2)*((ATAN(1)*4)/180))-SIN($GE$6*((ATAN(1)*4)/180))*SIN('C'!$F304*((ATAN(1)*4)/180)))/COS($GE$6*((ATAN(1)*4)/180))/COS('C'!$F304*((ATAN(1)*4)/180))</f>
        <v>9.0641421290096211E-2</v>
      </c>
      <c r="FA195" s="89">
        <f t="shared" si="86"/>
        <v>98.419698559392501</v>
      </c>
      <c r="FB195" s="89">
        <f>(COS((90+12)*((ATAN(1)*4)/180))-SIN($GE$6*((ATAN(1)*4)/180))*SIN('C'!$F304*((ATAN(1)*4)/180)))/COS($GE$6*((ATAN(1)*4)/180))/COS('C'!$F304*((ATAN(1)*4)/180))</f>
        <v>-0.14642313641882559</v>
      </c>
      <c r="FC195" s="89">
        <f t="shared" si="87"/>
        <v>102.05394419970889</v>
      </c>
      <c r="FD195" s="89">
        <f>(COS((90+15)*((ATAN(1)*4)/180))-SIN($GE$6*((ATAN(1)*4)/180))*SIN('C'!$F304*((ATAN(1)*4)/180)))/COS($GE$6*((ATAN(1)*4)/180))/COS('C'!$F304*((ATAN(1)*4)/180))</f>
        <v>-0.20883252831037194</v>
      </c>
      <c r="FE195" s="89">
        <f t="shared" si="88"/>
        <v>105.68641800610888</v>
      </c>
      <c r="FF195" s="89">
        <f>(COS((90+18)*((ATAN(1)*4)/180))-SIN($GE$6*((ATAN(1)*4)/180))*SIN('C'!$F304*((ATAN(1)*4)/180)))/COS($GE$6*((ATAN(1)*4)/180))/COS('C'!$F304*((ATAN(1)*4)/180))</f>
        <v>-0.27037223180332287</v>
      </c>
      <c r="FG195" s="89">
        <f>('C'!E304+$GF$6/15+$EQ$4)</f>
        <v>11.946777777777779</v>
      </c>
      <c r="FH195" s="89">
        <f t="shared" si="89"/>
        <v>0.21221589574154942</v>
      </c>
      <c r="FI195" s="89"/>
      <c r="FJ195" s="89"/>
      <c r="FK195" s="89">
        <f>EQ195-'برائے طلباء'!AK20</f>
        <v>0.52912752598673307</v>
      </c>
      <c r="FL195" s="89">
        <v>10</v>
      </c>
      <c r="FM195" s="89">
        <f t="shared" si="90"/>
        <v>0.76175085149297495</v>
      </c>
      <c r="FN195" s="89">
        <f t="shared" si="91"/>
        <v>66.268097509525504</v>
      </c>
      <c r="FO195" s="89">
        <f>(COS((90-(ATAN(1/(1/TAN((90-ABS($GE$6-'C'!$F273))*(ATAN(1)*4/180))+2))*(180/(ATAN(1)*4))))*((ATAN(1)*4)/180))-SIN($GE$6*((ATAN(1)*4)/180))*SIN('C'!$F273*((ATAN(1)*4)/180)))/COS($GE$6*((ATAN(1)*4)/180))/COS('C'!$F273*((ATAN(1)*4)/180))</f>
        <v>0.40245755845694969</v>
      </c>
      <c r="FP195" s="89">
        <f t="shared" si="92"/>
        <v>52.645301381324586</v>
      </c>
      <c r="FQ195" s="89">
        <f>(COS((90-(ATAN(1/(1/TAN((90-ABS($GE$6-'C'!$F273))*(ATAN(1)*4/180))+1))*(180/(ATAN(1)*4))))*((ATAN(1)*4)/180))-SIN($GE$6*((ATAN(1)*4)/180))*SIN('C'!$F273*((ATAN(1)*4)/180)))/COS($GE$6*((ATAN(1)*4)/180))/COS('C'!$F273*((ATAN(1)*4)/180))</f>
        <v>0.60674753945968174</v>
      </c>
      <c r="FR195" s="89">
        <f t="shared" si="93"/>
        <v>0.50632407407407409</v>
      </c>
      <c r="FS195" s="89">
        <f t="shared" si="94"/>
        <v>89.996703708974039</v>
      </c>
      <c r="FT195" s="89">
        <f>(COS((90-1.4)*((ATAN(1)*4)/180))-SIN($GE$6*((ATAN(1)*4)/180))*SIN('C'!$F273*((ATAN(1)*4)/180)))/COS($GE$6*((ATAN(1)*4)/180))/COS('C'!$F273*((ATAN(1)*4)/180))</f>
        <v>5.7531131475266236E-5</v>
      </c>
      <c r="FU195" s="89">
        <f t="shared" si="95"/>
        <v>92.703639870804324</v>
      </c>
      <c r="FV195" s="89">
        <f>(COS((90+0.833+اندراج!$A$2)*((ATAN(1)*4)/180))-SIN($GE$6*((ATAN(1)*4)/180))*SIN('C'!$F273*((ATAN(1)*4)/180)))/COS($GE$6*((ATAN(1)*4)/180))/COS('C'!$F273*((ATAN(1)*4)/180))</f>
        <v>-4.7169907820703738E-2</v>
      </c>
      <c r="FW195" s="89">
        <f t="shared" si="96"/>
        <v>0.19640025693608351</v>
      </c>
      <c r="FX195" s="89">
        <f t="shared" si="97"/>
        <v>106.35072440555768</v>
      </c>
      <c r="FY195" s="89">
        <f>(COS((90+12)*((ATAN(1)*4)/180))-SIN($GE$6*((ATAN(1)*4)/180))*SIN('C'!$F273*((ATAN(1)*4)/180)))/COS($GE$6*((ATAN(1)*4)/180))/COS('C'!$F273*((ATAN(1)*4)/180))</f>
        <v>-0.28151632201674021</v>
      </c>
      <c r="FZ195" s="89">
        <f t="shared" si="98"/>
        <v>110.07257416967659</v>
      </c>
      <c r="GA195" s="89">
        <f>(COS((90+15)*((ATAN(1)*4)/180))-SIN($GE$6*((ATAN(1)*4)/180))*SIN('C'!$F273*((ATAN(1)*4)/180)))/COS($GE$6*((ATAN(1)*4)/180))/COS('C'!$F273*((ATAN(1)*4)/180))</f>
        <v>-0.34321013801051181</v>
      </c>
      <c r="GB195" s="89">
        <f t="shared" si="99"/>
        <v>113.83124799068904</v>
      </c>
      <c r="GC195" s="89">
        <f>(COS((90+18)*((ATAN(1)*4)/180))-SIN($GE$6*((ATAN(1)*4)/180))*SIN('C'!$F273*((ATAN(1)*4)/180)))/COS($GE$6*((ATAN(1)*4)/180))/COS('C'!$F273*((ATAN(1)*4)/180))</f>
        <v>-0.40404423731087125</v>
      </c>
      <c r="GD195" s="89">
        <f>'C'!$E273+$GF$6/15+$EQ$4</f>
        <v>12.101777777777777</v>
      </c>
      <c r="GE195" s="89"/>
      <c r="GF195" s="89"/>
      <c r="GG195" s="89">
        <f>FM195-'برائے طلباء'!AX20</f>
        <v>0.5737080218374816</v>
      </c>
      <c r="GH195" s="89"/>
      <c r="GI195" s="89"/>
    </row>
    <row r="196" spans="1:191" ht="28.5" customHeight="1" x14ac:dyDescent="0.2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  <c r="CK196" s="89"/>
      <c r="CL196" s="89"/>
      <c r="CM196" s="89"/>
      <c r="CN196" s="89"/>
      <c r="CO196" s="89"/>
      <c r="CP196" s="89"/>
      <c r="CQ196" s="89"/>
      <c r="CR196" s="89"/>
      <c r="CS196" s="89"/>
      <c r="CT196" s="89"/>
      <c r="CU196" s="89"/>
      <c r="CV196" s="89"/>
      <c r="CW196" s="89"/>
      <c r="CX196" s="89"/>
      <c r="CY196" s="89"/>
      <c r="CZ196" s="89"/>
      <c r="DA196" s="89"/>
      <c r="DB196" s="89"/>
      <c r="DC196" s="89"/>
      <c r="DD196" s="89"/>
      <c r="DE196" s="89"/>
      <c r="DF196" s="89"/>
      <c r="DG196" s="89"/>
      <c r="DH196" s="89"/>
      <c r="DI196" s="89"/>
      <c r="DJ196" s="89"/>
      <c r="DK196" s="89"/>
      <c r="DL196" s="89"/>
      <c r="DM196" s="89"/>
      <c r="DN196" s="89"/>
      <c r="DO196" s="89"/>
      <c r="DP196" s="89"/>
      <c r="DQ196" s="89"/>
      <c r="DR196" s="89"/>
      <c r="DS196" s="89"/>
      <c r="DT196" s="89"/>
      <c r="DU196" s="89"/>
      <c r="DV196" s="89"/>
      <c r="DW196" s="89"/>
      <c r="DX196" s="89"/>
      <c r="DY196" s="89"/>
      <c r="DZ196" s="89"/>
      <c r="EA196" s="89"/>
      <c r="EB196" s="89"/>
      <c r="EC196" s="89"/>
      <c r="ED196" s="89"/>
      <c r="EE196" s="89"/>
      <c r="EF196" s="89"/>
      <c r="EG196" s="89"/>
      <c r="EH196" s="89"/>
      <c r="EI196" s="89"/>
      <c r="EJ196" s="89"/>
      <c r="EK196" s="89"/>
      <c r="EL196" s="89"/>
      <c r="EM196" s="89"/>
      <c r="EN196" s="89"/>
      <c r="EO196" s="89">
        <v>9</v>
      </c>
      <c r="EP196" s="89"/>
      <c r="EQ196" s="89">
        <f t="shared" si="80"/>
        <v>0.73245948135449579</v>
      </c>
      <c r="ER196" s="89">
        <f t="shared" si="81"/>
        <v>59.589347739011572</v>
      </c>
      <c r="ES196" s="89">
        <f>(COS((90-(ATAN(1/(1/TAN((90-ABS($GE$6-'C'!$F305))*(ATAN(1)*4/180))+2))*(180/(ATAN(1)*4))))*((ATAN(1)*4)/180))-SIN($GE$6*((ATAN(1)*4)/180))*SIN('C'!$F305*((ATAN(1)*4)/180)))/COS($GE$6*((ATAN(1)*4)/180))/COS('C'!$F305*((ATAN(1)*4)/180))</f>
        <v>0.50619411135182746</v>
      </c>
      <c r="ET196" s="89">
        <f t="shared" si="82"/>
        <v>47.811946844159024</v>
      </c>
      <c r="EU196" s="89">
        <f>(COS((90-(ATAN(1/(1/TAN((90-ABS($GE$6-'C'!$F305))*(ATAN(1)*4/180))+1))*(180/(ATAN(1)*4))))*((ATAN(1)*4)/180))-SIN($GE$6*((ATAN(1)*4)/180))*SIN('C'!$F305*((ATAN(1)*4)/180)))/COS($GE$6*((ATAN(1)*4)/180))/COS('C'!$F305*((ATAN(1)*4)/180))</f>
        <v>0.67156610824737617</v>
      </c>
      <c r="EV196" s="89">
        <f t="shared" si="83"/>
        <v>0.4996990740740741</v>
      </c>
      <c r="EW196" s="89">
        <f t="shared" si="84"/>
        <v>81.78371081070523</v>
      </c>
      <c r="EX196" s="89">
        <f>(COS((90-1.4)*((ATAN(1)*4)/180))-SIN($GE$6*((ATAN(1)*4)/180))*SIN('C'!$F305*((ATAN(1)*4)/180)))/COS($GE$6*((ATAN(1)*4)/180))/COS('C'!$F305*((ATAN(1)*4)/180))</f>
        <v>0.14291032130589124</v>
      </c>
      <c r="EY196" s="89">
        <f t="shared" si="85"/>
        <v>84.543746620951836</v>
      </c>
      <c r="EZ196" s="89">
        <f>(COS((90+0.833+اندراج!$A$2)*((ATAN(1)*4)/180))-SIN($GE$6*((ATAN(1)*4)/180))*SIN('C'!$F305*((ATAN(1)*4)/180)))/COS($GE$6*((ATAN(1)*4)/180))/COS('C'!$F305*((ATAN(1)*4)/180))</f>
        <v>9.508571719085987E-2</v>
      </c>
      <c r="FA196" s="89">
        <f t="shared" si="86"/>
        <v>98.176553064099693</v>
      </c>
      <c r="FB196" s="89">
        <f>(COS((90+12)*((ATAN(1)*4)/180))-SIN($GE$6*((ATAN(1)*4)/180))*SIN('C'!$F305*((ATAN(1)*4)/180)))/COS($GE$6*((ATAN(1)*4)/180))/COS('C'!$F305*((ATAN(1)*4)/180))</f>
        <v>-0.14222387937758826</v>
      </c>
      <c r="FC196" s="89">
        <f t="shared" si="87"/>
        <v>101.81180795201149</v>
      </c>
      <c r="FD196" s="89">
        <f>(COS((90+15)*((ATAN(1)*4)/180))-SIN($GE$6*((ATAN(1)*4)/180))*SIN('C'!$F305*((ATAN(1)*4)/180)))/COS($GE$6*((ATAN(1)*4)/180))/COS('C'!$F305*((ATAN(1)*4)/180))</f>
        <v>-0.20469777996820221</v>
      </c>
      <c r="FE196" s="89">
        <f t="shared" si="88"/>
        <v>105.44427830764513</v>
      </c>
      <c r="FF196" s="89">
        <f>(COS((90+18)*((ATAN(1)*4)/180))-SIN($GE$6*((ATAN(1)*4)/180))*SIN('C'!$F305*((ATAN(1)*4)/180)))/COS($GE$6*((ATAN(1)*4)/180))/COS('C'!$F305*((ATAN(1)*4)/180))</f>
        <v>-0.26630109321752177</v>
      </c>
      <c r="FG196" s="89">
        <f>('C'!E305+$GF$6/15+$EQ$4)</f>
        <v>11.942777777777778</v>
      </c>
      <c r="FH196" s="89">
        <f t="shared" si="89"/>
        <v>0.21272182976293105</v>
      </c>
      <c r="FI196" s="89"/>
      <c r="FJ196" s="89"/>
      <c r="FK196" s="89">
        <f>EQ196-'برائے طلباء'!AK21</f>
        <v>0.52774451369054709</v>
      </c>
      <c r="FL196" s="89">
        <v>10</v>
      </c>
      <c r="FM196" s="89">
        <f t="shared" si="90"/>
        <v>0.76076631058695232</v>
      </c>
      <c r="FN196" s="89">
        <f t="shared" si="91"/>
        <v>66.071094876163258</v>
      </c>
      <c r="FO196" s="89">
        <f>(COS((90-(ATAN(1/(1/TAN((90-ABS($GE$6-'C'!$F274))*(ATAN(1)*4/180))+2))*(180/(ATAN(1)*4))))*((ATAN(1)*4)/180))-SIN($GE$6*((ATAN(1)*4)/180))*SIN('C'!$F274*((ATAN(1)*4)/180)))/COS($GE$6*((ATAN(1)*4)/180))/COS('C'!$F274*((ATAN(1)*4)/180))</f>
        <v>0.40560276679945545</v>
      </c>
      <c r="FP196" s="89">
        <f t="shared" si="92"/>
        <v>52.516947006151156</v>
      </c>
      <c r="FQ196" s="89">
        <f>(COS((90-(ATAN(1/(1/TAN((90-ABS($GE$6-'C'!$F274))*(ATAN(1)*4/180))+1))*(180/(ATAN(1)*4))))*((ATAN(1)*4)/180))-SIN($GE$6*((ATAN(1)*4)/180))*SIN('C'!$F274*((ATAN(1)*4)/180)))/COS($GE$6*((ATAN(1)*4)/180))/COS('C'!$F274*((ATAN(1)*4)/180))</f>
        <v>0.60852674349443026</v>
      </c>
      <c r="FR196" s="89">
        <f t="shared" si="93"/>
        <v>0.50607407407407401</v>
      </c>
      <c r="FS196" s="89">
        <f t="shared" si="94"/>
        <v>89.733262148117959</v>
      </c>
      <c r="FT196" s="89">
        <f>(COS((90-1.4)*((ATAN(1)*4)/180))-SIN($GE$6*((ATAN(1)*4)/180))*SIN('C'!$F274*((ATAN(1)*4)/180)))/COS($GE$6*((ATAN(1)*4)/180))/COS('C'!$F274*((ATAN(1)*4)/180))</f>
        <v>4.6554369385882E-3</v>
      </c>
      <c r="FU196" s="89">
        <f t="shared" si="95"/>
        <v>92.439205144636162</v>
      </c>
      <c r="FV196" s="89">
        <f>(COS((90+0.833+اندراج!$A$2)*((ATAN(1)*4)/180))-SIN($GE$6*((ATAN(1)*4)/180))*SIN('C'!$F274*((ATAN(1)*4)/180)))/COS($GE$6*((ATAN(1)*4)/180))/COS('C'!$F274*((ATAN(1)*4)/180))</f>
        <v>-4.2559302518894254E-2</v>
      </c>
      <c r="FW196" s="89">
        <f t="shared" si="96"/>
        <v>0.1969442805323379</v>
      </c>
      <c r="FX196" s="89">
        <f t="shared" si="97"/>
        <v>106.07185724552494</v>
      </c>
      <c r="FY196" s="89">
        <f>(COS((90+12)*((ATAN(1)*4)/180))-SIN($GE$6*((ATAN(1)*4)/180))*SIN('C'!$F274*((ATAN(1)*4)/180)))/COS($GE$6*((ATAN(1)*4)/180))/COS('C'!$F274*((ATAN(1)*4)/180))</f>
        <v>-0.27684270078372064</v>
      </c>
      <c r="FZ196" s="89">
        <f t="shared" si="98"/>
        <v>109.78672567502501</v>
      </c>
      <c r="GA196" s="89">
        <f>(COS((90+15)*((ATAN(1)*4)/180))-SIN($GE$6*((ATAN(1)*4)/180))*SIN('C'!$F274*((ATAN(1)*4)/180)))/COS($GE$6*((ATAN(1)*4)/180))/COS('C'!$F274*((ATAN(1)*4)/180))</f>
        <v>-0.33851992726287095</v>
      </c>
      <c r="GB196" s="89">
        <f t="shared" si="99"/>
        <v>113.53677945013932</v>
      </c>
      <c r="GC196" s="89">
        <f>(COS((90+18)*((ATAN(1)*4)/180))-SIN($GE$6*((ATAN(1)*4)/180))*SIN('C'!$F274*((ATAN(1)*4)/180)))/COS($GE$6*((ATAN(1)*4)/180))/COS('C'!$F274*((ATAN(1)*4)/180))</f>
        <v>-0.39933766822708994</v>
      </c>
      <c r="GD196" s="89">
        <f>'C'!$E274+$GF$6/15+$EQ$4</f>
        <v>12.095777777777776</v>
      </c>
      <c r="GE196" s="89"/>
      <c r="GF196" s="89"/>
      <c r="GG196" s="89">
        <f>FM196-'برائے طلباء'!AX21</f>
        <v>0.57215551276326526</v>
      </c>
      <c r="GH196" s="89"/>
      <c r="GI196" s="89"/>
    </row>
    <row r="197" spans="1:191" ht="28.5" customHeight="1" x14ac:dyDescent="0.2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  <c r="CK197" s="89"/>
      <c r="CL197" s="89"/>
      <c r="CM197" s="89"/>
      <c r="CN197" s="89"/>
      <c r="CO197" s="89"/>
      <c r="CP197" s="89"/>
      <c r="CQ197" s="89"/>
      <c r="CR197" s="89"/>
      <c r="CS197" s="89"/>
      <c r="CT197" s="89"/>
      <c r="CU197" s="89"/>
      <c r="CV197" s="89"/>
      <c r="CW197" s="89"/>
      <c r="CX197" s="89"/>
      <c r="CY197" s="89"/>
      <c r="CZ197" s="89"/>
      <c r="DA197" s="89"/>
      <c r="DB197" s="89"/>
      <c r="DC197" s="89"/>
      <c r="DD197" s="89"/>
      <c r="DE197" s="89"/>
      <c r="DF197" s="89"/>
      <c r="DG197" s="89"/>
      <c r="DH197" s="89"/>
      <c r="DI197" s="89"/>
      <c r="DJ197" s="89"/>
      <c r="DK197" s="89"/>
      <c r="DL197" s="89"/>
      <c r="DM197" s="89"/>
      <c r="DN197" s="89"/>
      <c r="DO197" s="89"/>
      <c r="DP197" s="89"/>
      <c r="DQ197" s="89"/>
      <c r="DR197" s="89"/>
      <c r="DS197" s="89"/>
      <c r="DT197" s="89"/>
      <c r="DU197" s="89"/>
      <c r="DV197" s="89"/>
      <c r="DW197" s="89"/>
      <c r="DX197" s="89"/>
      <c r="DY197" s="89"/>
      <c r="DZ197" s="89"/>
      <c r="EA197" s="89"/>
      <c r="EB197" s="89"/>
      <c r="EC197" s="89"/>
      <c r="ED197" s="89"/>
      <c r="EE197" s="89"/>
      <c r="EF197" s="89"/>
      <c r="EG197" s="89"/>
      <c r="EH197" s="89"/>
      <c r="EI197" s="89"/>
      <c r="EJ197" s="89"/>
      <c r="EK197" s="89"/>
      <c r="EL197" s="89"/>
      <c r="EM197" s="89"/>
      <c r="EN197" s="89"/>
      <c r="EO197" s="89">
        <v>9</v>
      </c>
      <c r="EP197" s="89"/>
      <c r="EQ197" s="89">
        <f t="shared" si="80"/>
        <v>0.73162434554966893</v>
      </c>
      <c r="ER197" s="89">
        <f t="shared" si="81"/>
        <v>59.361556332583625</v>
      </c>
      <c r="ES197" s="89">
        <f>(COS((90-(ATAN(1/(1/TAN((90-ABS($GE$6-'C'!$F306))*(ATAN(1)*4/180))+2))*(180/(ATAN(1)*4))))*((ATAN(1)*4)/180))-SIN($GE$6*((ATAN(1)*4)/180))*SIN('C'!$F306*((ATAN(1)*4)/180)))/COS($GE$6*((ATAN(1)*4)/180))/COS('C'!$F306*((ATAN(1)*4)/180))</f>
        <v>0.50961883197166113</v>
      </c>
      <c r="ET197" s="89">
        <f t="shared" si="82"/>
        <v>47.634000619810763</v>
      </c>
      <c r="EU197" s="89">
        <f>(COS((90-(ATAN(1/(1/TAN((90-ABS($GE$6-'C'!$F306))*(ATAN(1)*4/180))+1))*(180/(ATAN(1)*4))))*((ATAN(1)*4)/180))-SIN($GE$6*((ATAN(1)*4)/180))*SIN('C'!$F306*((ATAN(1)*4)/180)))/COS($GE$6*((ATAN(1)*4)/180))/COS('C'!$F306*((ATAN(1)*4)/180))</f>
        <v>0.67386405267256544</v>
      </c>
      <c r="EV197" s="89">
        <f t="shared" si="83"/>
        <v>0.49957407407407411</v>
      </c>
      <c r="EW197" s="89">
        <f t="shared" si="84"/>
        <v>81.52358153112452</v>
      </c>
      <c r="EX197" s="89">
        <f>(COS((90-1.4)*((ATAN(1)*4)/180))-SIN($GE$6*((ATAN(1)*4)/180))*SIN('C'!$F306*((ATAN(1)*4)/180)))/COS($GE$6*((ATAN(1)*4)/180))/COS('C'!$F306*((ATAN(1)*4)/180))</f>
        <v>0.14740234406128408</v>
      </c>
      <c r="EY197" s="89">
        <f t="shared" si="85"/>
        <v>84.288097731214151</v>
      </c>
      <c r="EZ197" s="89">
        <f>(COS((90+0.833+اندراج!$A$2)*((ATAN(1)*4)/180))-SIN($GE$6*((ATAN(1)*4)/180))*SIN('C'!$F306*((ATAN(1)*4)/180)))/COS($GE$6*((ATAN(1)*4)/180))/COS('C'!$F306*((ATAN(1)*4)/180))</f>
        <v>9.9526454252798463E-2</v>
      </c>
      <c r="FA197" s="89">
        <f t="shared" si="86"/>
        <v>97.93430800084225</v>
      </c>
      <c r="FB197" s="89">
        <f>(COS((90+12)*((ATAN(1)*4)/180))-SIN($GE$6*((ATAN(1)*4)/180))*SIN('C'!$F306*((ATAN(1)*4)/180)))/COS($GE$6*((ATAN(1)*4)/180))/COS('C'!$F306*((ATAN(1)*4)/180))</f>
        <v>-0.13803762612055651</v>
      </c>
      <c r="FC197" s="89">
        <f t="shared" si="87"/>
        <v>101.5707914480457</v>
      </c>
      <c r="FD197" s="89">
        <f>(COS((90+15)*((ATAN(1)*4)/180))-SIN($GE$6*((ATAN(1)*4)/180))*SIN('C'!$F306*((ATAN(1)*4)/180)))/COS($GE$6*((ATAN(1)*4)/180))/COS('C'!$F306*((ATAN(1)*4)/180))</f>
        <v>-0.20057852187765154</v>
      </c>
      <c r="FE197" s="89">
        <f t="shared" si="88"/>
        <v>105.20348628740977</v>
      </c>
      <c r="FF197" s="89">
        <f>(COS((90+18)*((ATAN(1)*4)/180))-SIN($GE$6*((ATAN(1)*4)/180))*SIN('C'!$F306*((ATAN(1)*4)/180)))/COS($GE$6*((ATAN(1)*4)/180))/COS('C'!$F306*((ATAN(1)*4)/180))</f>
        <v>-0.26224789670129112</v>
      </c>
      <c r="FG197" s="89">
        <f>('C'!E306+$GF$6/15+$EQ$4)</f>
        <v>11.939777777777778</v>
      </c>
      <c r="FH197" s="89">
        <f t="shared" si="89"/>
        <v>0.21326632005172494</v>
      </c>
      <c r="FI197" s="89"/>
      <c r="FJ197" s="89"/>
      <c r="FK197" s="89">
        <f>EQ197-'برائے طلباء'!AK22</f>
        <v>0.52636551116284425</v>
      </c>
      <c r="FL197" s="89">
        <v>10</v>
      </c>
      <c r="FM197" s="89">
        <f t="shared" si="90"/>
        <v>0.75978050231002314</v>
      </c>
      <c r="FN197" s="89">
        <f t="shared" si="91"/>
        <v>65.872374230304061</v>
      </c>
      <c r="FO197" s="89">
        <f>(COS((90-(ATAN(1/(1/TAN((90-ABS($GE$6-'C'!$F275))*(ATAN(1)*4/180))+2))*(180/(ATAN(1)*4))))*((ATAN(1)*4)/180))-SIN($GE$6*((ATAN(1)*4)/180))*SIN('C'!$F275*((ATAN(1)*4)/180)))/COS($GE$6*((ATAN(1)*4)/180))/COS('C'!$F275*((ATAN(1)*4)/180))</f>
        <v>0.40877054561096371</v>
      </c>
      <c r="FP197" s="89">
        <f t="shared" si="92"/>
        <v>52.386338985412458</v>
      </c>
      <c r="FQ197" s="89">
        <f>(COS((90-(ATAN(1/(1/TAN((90-ABS($GE$6-'C'!$F275))*(ATAN(1)*4/180))+1))*(180/(ATAN(1)*4))))*((ATAN(1)*4)/180))-SIN($GE$6*((ATAN(1)*4)/180))*SIN('C'!$F275*((ATAN(1)*4)/180)))/COS($GE$6*((ATAN(1)*4)/180))/COS('C'!$F275*((ATAN(1)*4)/180))</f>
        <v>0.61033405192557011</v>
      </c>
      <c r="FR197" s="89">
        <f t="shared" si="93"/>
        <v>0.50582407407407404</v>
      </c>
      <c r="FS197" s="89">
        <f t="shared" si="94"/>
        <v>89.469185350772165</v>
      </c>
      <c r="FT197" s="89">
        <f>(COS((90-1.4)*((ATAN(1)*4)/180))-SIN($GE$6*((ATAN(1)*4)/180))*SIN('C'!$F275*((ATAN(1)*4)/180)))/COS($GE$6*((ATAN(1)*4)/180))/COS('C'!$F275*((ATAN(1)*4)/180))</f>
        <v>9.2643308188312106E-3</v>
      </c>
      <c r="FU197" s="89">
        <f t="shared" si="95"/>
        <v>92.174314164941691</v>
      </c>
      <c r="FV197" s="89">
        <f>(COS((90+0.833+اندراج!$A$2)*((ATAN(1)*4)/180))-SIN($GE$6*((ATAN(1)*4)/180))*SIN('C'!$F275*((ATAN(1)*4)/180)))/COS($GE$6*((ATAN(1)*4)/180))/COS('C'!$F275*((ATAN(1)*4)/180))</f>
        <v>-3.7939833288474646E-2</v>
      </c>
      <c r="FW197" s="89">
        <f t="shared" si="96"/>
        <v>0.19748612999751011</v>
      </c>
      <c r="FX197" s="89">
        <f t="shared" si="97"/>
        <v>105.79348039115266</v>
      </c>
      <c r="FY197" s="89">
        <f>(COS((90+12)*((ATAN(1)*4)/180))-SIN($GE$6*((ATAN(1)*4)/180))*SIN('C'!$F275*((ATAN(1)*4)/180)))/COS($GE$6*((ATAN(1)*4)/180))/COS('C'!$F275*((ATAN(1)*4)/180))</f>
        <v>-0.272170755800905</v>
      </c>
      <c r="FZ197" s="89">
        <f t="shared" si="98"/>
        <v>109.50165986756301</v>
      </c>
      <c r="GA197" s="89">
        <f>(COS((90+15)*((ATAN(1)*4)/180))-SIN($GE$6*((ATAN(1)*4)/180))*SIN('C'!$F275*((ATAN(1)*4)/180)))/COS($GE$6*((ATAN(1)*4)/180))/COS('C'!$F275*((ATAN(1)*4)/180))</f>
        <v>-0.33383416756296841</v>
      </c>
      <c r="GB197" s="89">
        <f t="shared" si="99"/>
        <v>113.24341681797426</v>
      </c>
      <c r="GC197" s="89">
        <f>(COS((90+18)*((ATAN(1)*4)/180))-SIN($GE$6*((ATAN(1)*4)/180))*SIN('C'!$F275*((ATAN(1)*4)/180)))/COS($GE$6*((ATAN(1)*4)/180))/COS('C'!$F275*((ATAN(1)*4)/180))</f>
        <v>-0.39463828632117637</v>
      </c>
      <c r="GD197" s="89">
        <f>'C'!$E275+$GF$6/15+$EQ$4</f>
        <v>12.089777777777776</v>
      </c>
      <c r="GE197" s="89"/>
      <c r="GF197" s="89"/>
      <c r="GG197" s="89">
        <f>FM197-'برائے طلباء'!AX22</f>
        <v>0.57060480828587767</v>
      </c>
      <c r="GH197" s="89"/>
      <c r="GI197" s="89"/>
    </row>
    <row r="198" spans="1:191" ht="28.5" customHeight="1" x14ac:dyDescent="0.2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  <c r="CK198" s="89"/>
      <c r="CL198" s="89"/>
      <c r="CM198" s="89"/>
      <c r="CN198" s="89"/>
      <c r="CO198" s="89"/>
      <c r="CP198" s="89"/>
      <c r="CQ198" s="89"/>
      <c r="CR198" s="89"/>
      <c r="CS198" s="89"/>
      <c r="CT198" s="89"/>
      <c r="CU198" s="89"/>
      <c r="CV198" s="89"/>
      <c r="CW198" s="89"/>
      <c r="CX198" s="89"/>
      <c r="CY198" s="89"/>
      <c r="CZ198" s="89"/>
      <c r="DA198" s="89"/>
      <c r="DB198" s="89"/>
      <c r="DC198" s="89"/>
      <c r="DD198" s="89"/>
      <c r="DE198" s="89"/>
      <c r="DF198" s="89"/>
      <c r="DG198" s="89"/>
      <c r="DH198" s="89"/>
      <c r="DI198" s="89"/>
      <c r="DJ198" s="89"/>
      <c r="DK198" s="89"/>
      <c r="DL198" s="89"/>
      <c r="DM198" s="89"/>
      <c r="DN198" s="89"/>
      <c r="DO198" s="89"/>
      <c r="DP198" s="89"/>
      <c r="DQ198" s="89"/>
      <c r="DR198" s="89"/>
      <c r="DS198" s="89"/>
      <c r="DT198" s="89"/>
      <c r="DU198" s="89"/>
      <c r="DV198" s="89"/>
      <c r="DW198" s="89"/>
      <c r="DX198" s="89"/>
      <c r="DY198" s="89"/>
      <c r="DZ198" s="89"/>
      <c r="EA198" s="89"/>
      <c r="EB198" s="89"/>
      <c r="EC198" s="89"/>
      <c r="ED198" s="89"/>
      <c r="EE198" s="89"/>
      <c r="EF198" s="89"/>
      <c r="EG198" s="89"/>
      <c r="EH198" s="89"/>
      <c r="EI198" s="89"/>
      <c r="EJ198" s="89"/>
      <c r="EK198" s="89"/>
      <c r="EL198" s="89"/>
      <c r="EM198" s="89"/>
      <c r="EN198" s="89"/>
      <c r="EO198" s="89">
        <v>9</v>
      </c>
      <c r="EP198" s="89"/>
      <c r="EQ198" s="89">
        <f t="shared" si="80"/>
        <v>0.73079332828478993</v>
      </c>
      <c r="ER198" s="89">
        <f t="shared" si="81"/>
        <v>59.134081309089879</v>
      </c>
      <c r="ES198" s="89">
        <f>(COS((90-(ATAN(1/(1/TAN((90-ABS($GE$6-'C'!$F307))*(ATAN(1)*4/180))+2))*(180/(ATAN(1)*4))))*((ATAN(1)*4)/180))-SIN($GE$6*((ATAN(1)*4)/180))*SIN('C'!$F307*((ATAN(1)*4)/180)))/COS($GE$6*((ATAN(1)*4)/180))/COS('C'!$F307*((ATAN(1)*4)/180))</f>
        <v>0.51303075758181171</v>
      </c>
      <c r="ET198" s="89">
        <f t="shared" si="82"/>
        <v>47.455683694491263</v>
      </c>
      <c r="EU198" s="89">
        <f>(COS((90-(ATAN(1/(1/TAN((90-ABS($GE$6-'C'!$F307))*(ATAN(1)*4/180))+1))*(180/(ATAN(1)*4))))*((ATAN(1)*4)/180))-SIN($GE$6*((ATAN(1)*4)/180))*SIN('C'!$F307*((ATAN(1)*4)/180)))/COS($GE$6*((ATAN(1)*4)/180))/COS('C'!$F307*((ATAN(1)*4)/180))</f>
        <v>0.6761602640155574</v>
      </c>
      <c r="EV198" s="89">
        <f t="shared" si="83"/>
        <v>0.49944907407407407</v>
      </c>
      <c r="EW198" s="89">
        <f t="shared" si="84"/>
        <v>81.264790261177041</v>
      </c>
      <c r="EX198" s="89">
        <f>(COS((90-1.4)*((ATAN(1)*4)/180))-SIN($GE$6*((ATAN(1)*4)/180))*SIN('C'!$F307*((ATAN(1)*4)/180)))/COS($GE$6*((ATAN(1)*4)/180))/COS('C'!$F307*((ATAN(1)*4)/180))</f>
        <v>0.15186824671475849</v>
      </c>
      <c r="EY198" s="89">
        <f t="shared" si="85"/>
        <v>84.033931515857716</v>
      </c>
      <c r="EZ198" s="89">
        <f>(COS((90+0.833+اندراج!$A$2)*((ATAN(1)*4)/180))-SIN($GE$6*((ATAN(1)*4)/180))*SIN('C'!$F307*((ATAN(1)*4)/180)))/COS($GE$6*((ATAN(1)*4)/180))/COS('C'!$F307*((ATAN(1)*4)/180))</f>
        <v>0.10393947252492301</v>
      </c>
      <c r="FA198" s="89">
        <f t="shared" si="86"/>
        <v>97.694266840030181</v>
      </c>
      <c r="FB198" s="89">
        <f>(COS((90+12)*((ATAN(1)*4)/180))-SIN($GE$6*((ATAN(1)*4)/180))*SIN('C'!$F307*((ATAN(1)*4)/180)))/COS($GE$6*((ATAN(1)*4)/180))/COS('C'!$F307*((ATAN(1)*4)/180))</f>
        <v>-0.1338870244734128</v>
      </c>
      <c r="FC198" s="89">
        <f t="shared" si="87"/>
        <v>101.33218766901986</v>
      </c>
      <c r="FD198" s="89">
        <f>(COS((90+15)*((ATAN(1)*4)/180))-SIN($GE$6*((ATAN(1)*4)/180))*SIN('C'!$F307*((ATAN(1)*4)/180)))/COS($GE$6*((ATAN(1)*4)/180))/COS('C'!$F307*((ATAN(1)*4)/180))</f>
        <v>-0.19649700378372031</v>
      </c>
      <c r="FE198" s="89">
        <f t="shared" si="88"/>
        <v>104.96532934099703</v>
      </c>
      <c r="FF198" s="89">
        <f>(COS((90+18)*((ATAN(1)*4)/180))-SIN($GE$6*((ATAN(1)*4)/180))*SIN('C'!$F307*((ATAN(1)*4)/180)))/COS($GE$6*((ATAN(1)*4)/180))/COS('C'!$F307*((ATAN(1)*4)/180))</f>
        <v>-0.25823449946628962</v>
      </c>
      <c r="FG198" s="89">
        <f>('C'!E307+$GF$6/15+$EQ$4)</f>
        <v>11.936777777777777</v>
      </c>
      <c r="FH198" s="89">
        <f t="shared" si="89"/>
        <v>0.21380410832679667</v>
      </c>
      <c r="FI198" s="89"/>
      <c r="FJ198" s="89"/>
      <c r="FK198" s="89">
        <f>EQ198-'برائے طلباء'!AK23</f>
        <v>0.52499794682459655</v>
      </c>
      <c r="FL198" s="89">
        <v>10</v>
      </c>
      <c r="FM198" s="89">
        <f t="shared" si="90"/>
        <v>0.75879524700193235</v>
      </c>
      <c r="FN198" s="89">
        <f t="shared" si="91"/>
        <v>65.672431010244551</v>
      </c>
      <c r="FO198" s="89">
        <f>(COS((90-(ATAN(1/(1/TAN((90-ABS($GE$6-'C'!$F276))*(ATAN(1)*4/180))+2))*(180/(ATAN(1)*4))))*((ATAN(1)*4)/180))-SIN($GE$6*((ATAN(1)*4)/180))*SIN('C'!$F276*((ATAN(1)*4)/180)))/COS($GE$6*((ATAN(1)*4)/180))/COS('C'!$F276*((ATAN(1)*4)/180))</f>
        <v>0.41195285053937319</v>
      </c>
      <c r="FP198" s="89">
        <f t="shared" si="92"/>
        <v>52.25380845189855</v>
      </c>
      <c r="FQ198" s="89">
        <f>(COS((90-(ATAN(1/(1/TAN((90-ABS($GE$6-'C'!$F276))*(ATAN(1)*4/180))+1))*(180/(ATAN(1)*4))))*((ATAN(1)*4)/180))-SIN($GE$6*((ATAN(1)*4)/180))*SIN('C'!$F276*((ATAN(1)*4)/180)))/COS($GE$6*((ATAN(1)*4)/180))/COS('C'!$F276*((ATAN(1)*4)/180))</f>
        <v>0.61216472152625856</v>
      </c>
      <c r="FR198" s="89">
        <f t="shared" si="93"/>
        <v>0.50557407407407418</v>
      </c>
      <c r="FS198" s="89">
        <f t="shared" si="94"/>
        <v>89.205126163382786</v>
      </c>
      <c r="FT198" s="89">
        <f>(COS((90-1.4)*((ATAN(1)*4)/180))-SIN($GE$6*((ATAN(1)*4)/180))*SIN('C'!$F276*((ATAN(1)*4)/180)))/COS($GE$6*((ATAN(1)*4)/180))/COS('C'!$F276*((ATAN(1)*4)/180))</f>
        <v>1.3872720575382611E-2</v>
      </c>
      <c r="FU198" s="89">
        <f t="shared" si="95"/>
        <v>91.909622254028946</v>
      </c>
      <c r="FV198" s="89">
        <f>(COS((90+0.833+اندراج!$A$2)*((ATAN(1)*4)/180))-SIN($GE$6*((ATAN(1)*4)/180))*SIN('C'!$F276*((ATAN(1)*4)/180)))/COS($GE$6*((ATAN(1)*4)/180))/COS('C'!$F276*((ATAN(1)*4)/180))</f>
        <v>-3.3323025603711247E-2</v>
      </c>
      <c r="FW198" s="89">
        <f t="shared" si="96"/>
        <v>0.19802385868878125</v>
      </c>
      <c r="FX198" s="89">
        <f t="shared" si="97"/>
        <v>105.5162804047945</v>
      </c>
      <c r="FY198" s="89">
        <f>(COS((90+12)*((ATAN(1)*4)/180))-SIN($GE$6*((ATAN(1)*4)/180))*SIN('C'!$F276*((ATAN(1)*4)/180)))/COS($GE$6*((ATAN(1)*4)/180))/COS('C'!$F276*((ATAN(1)*4)/180))</f>
        <v>-0.26751217766796132</v>
      </c>
      <c r="FZ198" s="89">
        <f t="shared" si="98"/>
        <v>109.21807753870544</v>
      </c>
      <c r="GA198" s="89">
        <f>(COS((90+15)*((ATAN(1)*4)/180))-SIN($GE$6*((ATAN(1)*4)/180))*SIN('C'!$F276*((ATAN(1)*4)/180)))/COS($GE$6*((ATAN(1)*4)/180))/COS('C'!$F276*((ATAN(1)*4)/180))</f>
        <v>-0.32916459298122963</v>
      </c>
      <c r="GB198" s="89">
        <f t="shared" si="99"/>
        <v>112.95187788405542</v>
      </c>
      <c r="GC198" s="89">
        <f>(COS((90+18)*((ATAN(1)*4)/180))-SIN($GE$6*((ATAN(1)*4)/180))*SIN('C'!$F276*((ATAN(1)*4)/180)))/COS($GE$6*((ATAN(1)*4)/180))/COS('C'!$F276*((ATAN(1)*4)/180))</f>
        <v>-0.38995786852853914</v>
      </c>
      <c r="GD198" s="89">
        <f>'C'!$E276+$GF$6/15+$EQ$4</f>
        <v>12.08377777777778</v>
      </c>
      <c r="GE198" s="89"/>
      <c r="GF198" s="89"/>
      <c r="GG198" s="89">
        <f>FM198-'برائے طلباء'!AX23</f>
        <v>0.56905972260578996</v>
      </c>
      <c r="GH198" s="89"/>
      <c r="GI198" s="89"/>
    </row>
    <row r="199" spans="1:191" ht="28.5" customHeight="1" x14ac:dyDescent="0.2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  <c r="CK199" s="89"/>
      <c r="CL199" s="89"/>
      <c r="CM199" s="89"/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89"/>
      <c r="DA199" s="89"/>
      <c r="DB199" s="89"/>
      <c r="DC199" s="89"/>
      <c r="DD199" s="89"/>
      <c r="DE199" s="89"/>
      <c r="DF199" s="89"/>
      <c r="DG199" s="89"/>
      <c r="DH199" s="89"/>
      <c r="DI199" s="89"/>
      <c r="DJ199" s="89"/>
      <c r="DK199" s="89"/>
      <c r="DL199" s="89"/>
      <c r="DM199" s="89"/>
      <c r="DN199" s="89"/>
      <c r="DO199" s="89"/>
      <c r="DP199" s="89"/>
      <c r="DQ199" s="89"/>
      <c r="DR199" s="89"/>
      <c r="DS199" s="89"/>
      <c r="DT199" s="89"/>
      <c r="DU199" s="89"/>
      <c r="DV199" s="89"/>
      <c r="DW199" s="89"/>
      <c r="DX199" s="89"/>
      <c r="DY199" s="89"/>
      <c r="DZ199" s="89"/>
      <c r="EA199" s="89"/>
      <c r="EB199" s="89"/>
      <c r="EC199" s="89"/>
      <c r="ED199" s="89"/>
      <c r="EE199" s="89"/>
      <c r="EF199" s="89"/>
      <c r="EG199" s="89"/>
      <c r="EH199" s="89"/>
      <c r="EI199" s="89"/>
      <c r="EJ199" s="89"/>
      <c r="EK199" s="89"/>
      <c r="EL199" s="89"/>
      <c r="EM199" s="89"/>
      <c r="EN199" s="89"/>
      <c r="EO199" s="89">
        <v>9</v>
      </c>
      <c r="EP199" s="89"/>
      <c r="EQ199" s="89">
        <f t="shared" si="80"/>
        <v>0.7299663964359695</v>
      </c>
      <c r="ER199" s="89">
        <f t="shared" si="81"/>
        <v>58.906940655029281</v>
      </c>
      <c r="ES199" s="89">
        <f>(COS((90-(ATAN(1/(1/TAN((90-ABS($GE$6-'C'!$F308))*(ATAN(1)*4/180))+2))*(180/(ATAN(1)*4))))*((ATAN(1)*4)/180))-SIN($GE$6*((ATAN(1)*4)/180))*SIN('C'!$F308*((ATAN(1)*4)/180)))/COS($GE$6*((ATAN(1)*4)/180))/COS('C'!$F308*((ATAN(1)*4)/180))</f>
        <v>0.51642959920930032</v>
      </c>
      <c r="ET199" s="89">
        <f t="shared" si="82"/>
        <v>47.277031008046997</v>
      </c>
      <c r="EU199" s="89">
        <f>(COS((90-(ATAN(1/(1/TAN((90-ABS($GE$6-'C'!$F308))*(ATAN(1)*4/180))+1))*(180/(ATAN(1)*4))))*((ATAN(1)*4)/180))-SIN($GE$6*((ATAN(1)*4)/180))*SIN('C'!$F308*((ATAN(1)*4)/180)))/COS($GE$6*((ATAN(1)*4)/180))/COS('C'!$F308*((ATAN(1)*4)/180))</f>
        <v>0.67845423126326643</v>
      </c>
      <c r="EV199" s="89">
        <f t="shared" si="83"/>
        <v>0.49932407407407409</v>
      </c>
      <c r="EW199" s="89">
        <f t="shared" si="84"/>
        <v>81.007327753518183</v>
      </c>
      <c r="EX199" s="89">
        <f>(COS((90-1.4)*((ATAN(1)*4)/180))-SIN($GE$6*((ATAN(1)*4)/180))*SIN('C'!$F308*((ATAN(1)*4)/180)))/COS($GE$6*((ATAN(1)*4)/180))/COS('C'!$F308*((ATAN(1)*4)/180))</f>
        <v>0.15630814491582704</v>
      </c>
      <c r="EY199" s="89">
        <f t="shared" si="85"/>
        <v>83.781236050282345</v>
      </c>
      <c r="EZ199" s="89">
        <f>(COS((90+0.833+اندراج!$A$2)*((ATAN(1)*4)/180))-SIN($GE$6*((ATAN(1)*4)/180))*SIN('C'!$F308*((ATAN(1)*4)/180)))/COS($GE$6*((ATAN(1)*4)/180))/COS('C'!$F308*((ATAN(1)*4)/180))</f>
        <v>0.10832492709528975</v>
      </c>
      <c r="FA199" s="89">
        <f t="shared" si="86"/>
        <v>97.456401303312433</v>
      </c>
      <c r="FB199" s="89">
        <f>(COS((90+12)*((ATAN(1)*4)/180))-SIN($GE$6*((ATAN(1)*4)/180))*SIN('C'!$F308*((ATAN(1)*4)/180)))/COS($GE$6*((ATAN(1)*4)/180))/COS('C'!$F308*((ATAN(1)*4)/180))</f>
        <v>-0.12977172365082168</v>
      </c>
      <c r="FC199" s="89">
        <f t="shared" si="87"/>
        <v>101.0959628935433</v>
      </c>
      <c r="FD199" s="89">
        <f>(COS((90+15)*((ATAN(1)*4)/180))-SIN($GE$6*((ATAN(1)*4)/180))*SIN('C'!$F308*((ATAN(1)*4)/180)))/COS($GE$6*((ATAN(1)*4)/180))/COS('C'!$F308*((ATAN(1)*4)/180))</f>
        <v>-0.19245282338199199</v>
      </c>
      <c r="FE199" s="89">
        <f t="shared" si="88"/>
        <v>104.72976767464024</v>
      </c>
      <c r="FF199" s="89">
        <f>(COS((90+18)*((ATAN(1)*4)/180))-SIN($GE$6*((ATAN(1)*4)/180))*SIN('C'!$F308*((ATAN(1)*4)/180)))/COS($GE$6*((ATAN(1)*4)/180))/COS('C'!$F308*((ATAN(1)*4)/180))</f>
        <v>-0.25426044840694928</v>
      </c>
      <c r="FG199" s="89">
        <f>('C'!E308+$GF$6/15+$EQ$4)</f>
        <v>11.933777777777777</v>
      </c>
      <c r="FH199" s="89">
        <f t="shared" si="89"/>
        <v>0.21433528825867601</v>
      </c>
      <c r="FI199" s="89"/>
      <c r="FJ199" s="89"/>
      <c r="FK199" s="89">
        <f>EQ199-'برائے طلباء'!AK24</f>
        <v>0.52364167701367392</v>
      </c>
      <c r="FL199" s="89">
        <v>10</v>
      </c>
      <c r="FM199" s="89">
        <f t="shared" si="90"/>
        <v>0.75780856328249424</v>
      </c>
      <c r="FN199" s="89">
        <f t="shared" si="91"/>
        <v>65.470730063652553</v>
      </c>
      <c r="FO199" s="89">
        <f>(COS((90-(ATAN(1/(1/TAN((90-ABS($GE$6-'C'!$F277))*(ATAN(1)*4/180))+2))*(180/(ATAN(1)*4))))*((ATAN(1)*4)/180))-SIN($GE$6*((ATAN(1)*4)/180))*SIN('C'!$F277*((ATAN(1)*4)/180)))/COS($GE$6*((ATAN(1)*4)/180))/COS('C'!$F277*((ATAN(1)*4)/180))</f>
        <v>0.41515804839139026</v>
      </c>
      <c r="FP199" s="89">
        <f t="shared" si="92"/>
        <v>52.119006105742372</v>
      </c>
      <c r="FQ199" s="89">
        <f>(COS((90-(ATAN(1/(1/TAN((90-ABS($GE$6-'C'!$F277))*(ATAN(1)*4/180))+1))*(180/(ATAN(1)*4))))*((ATAN(1)*4)/180))-SIN($GE$6*((ATAN(1)*4)/180))*SIN('C'!$F277*((ATAN(1)*4)/180)))/COS($GE$6*((ATAN(1)*4)/180))/COS('C'!$F277*((ATAN(1)*4)/180))</f>
        <v>0.61402341202577471</v>
      </c>
      <c r="FR199" s="89">
        <f t="shared" si="93"/>
        <v>0.5053240740740742</v>
      </c>
      <c r="FS199" s="89">
        <f t="shared" si="94"/>
        <v>88.94037247698202</v>
      </c>
      <c r="FT199" s="89">
        <f>(COS((90-1.4)*((ATAN(1)*4)/180))-SIN($GE$6*((ATAN(1)*4)/180))*SIN('C'!$F277*((ATAN(1)*4)/180)))/COS($GE$6*((ATAN(1)*4)/180))/COS('C'!$F277*((ATAN(1)*4)/180))</f>
        <v>1.8492934896888802E-2</v>
      </c>
      <c r="FU199" s="89">
        <f t="shared" si="95"/>
        <v>91.64441611503122</v>
      </c>
      <c r="FV199" s="89">
        <f>(COS((90+0.833+اندراج!$A$2)*((ATAN(1)*4)/180))-SIN($GE$6*((ATAN(1)*4)/180))*SIN('C'!$F277*((ATAN(1)*4)/180)))/COS($GE$6*((ATAN(1)*4)/180))/COS('C'!$F277*((ATAN(1)*4)/180))</f>
        <v>-2.8696535462764457E-2</v>
      </c>
      <c r="FW199" s="89">
        <f t="shared" si="96"/>
        <v>0.19855960045757778</v>
      </c>
      <c r="FX199" s="89">
        <f t="shared" si="97"/>
        <v>105.23950848401893</v>
      </c>
      <c r="FY199" s="89">
        <f>(COS((90+12)*((ATAN(1)*4)/180))-SIN($GE$6*((ATAN(1)*4)/180))*SIN('C'!$F277*((ATAN(1)*4)/180)))/COS($GE$6*((ATAN(1)*4)/180))/COS('C'!$F277*((ATAN(1)*4)/180))</f>
        <v>-0.26285454639773298</v>
      </c>
      <c r="FZ199" s="89">
        <f t="shared" si="98"/>
        <v>108.9352105019387</v>
      </c>
      <c r="GA199" s="89">
        <f>(COS((90+15)*((ATAN(1)*4)/180))-SIN($GE$6*((ATAN(1)*4)/180))*SIN('C'!$F277*((ATAN(1)*4)/180)))/COS($GE$6*((ATAN(1)*4)/180))/COS('C'!$F277*((ATAN(1)*4)/180))</f>
        <v>-0.32449876352667517</v>
      </c>
      <c r="GB199" s="89">
        <f t="shared" si="99"/>
        <v>112.66136967342902</v>
      </c>
      <c r="GC199" s="89">
        <f>(COS((90+18)*((ATAN(1)*4)/180))-SIN($GE$6*((ATAN(1)*4)/180))*SIN('C'!$F277*((ATAN(1)*4)/180)))/COS($GE$6*((ATAN(1)*4)/180))/COS('C'!$F277*((ATAN(1)*4)/180))</f>
        <v>-0.38528395513313352</v>
      </c>
      <c r="GD199" s="89">
        <f>'C'!$E277+$GF$6/15+$EQ$4</f>
        <v>12.077777777777779</v>
      </c>
      <c r="GE199" s="89"/>
      <c r="GF199" s="89"/>
      <c r="GG199" s="89">
        <f>FM199-'برائے طلباء'!AX24</f>
        <v>0.56751607163461182</v>
      </c>
      <c r="GH199" s="89"/>
      <c r="GI199" s="89"/>
    </row>
    <row r="200" spans="1:191" ht="28.5" customHeight="1" x14ac:dyDescent="0.2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  <c r="CK200" s="89"/>
      <c r="CL200" s="89"/>
      <c r="CM200" s="89"/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89"/>
      <c r="DA200" s="89"/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89"/>
      <c r="DR200" s="89"/>
      <c r="DS200" s="89"/>
      <c r="DT200" s="89"/>
      <c r="DU200" s="89"/>
      <c r="DV200" s="89"/>
      <c r="DW200" s="89"/>
      <c r="DX200" s="89"/>
      <c r="DY200" s="89"/>
      <c r="DZ200" s="89"/>
      <c r="EA200" s="89"/>
      <c r="EB200" s="89"/>
      <c r="EC200" s="89"/>
      <c r="ED200" s="89"/>
      <c r="EE200" s="89"/>
      <c r="EF200" s="89"/>
      <c r="EG200" s="89"/>
      <c r="EH200" s="89"/>
      <c r="EI200" s="89"/>
      <c r="EJ200" s="89"/>
      <c r="EK200" s="89"/>
      <c r="EL200" s="89"/>
      <c r="EM200" s="89"/>
      <c r="EN200" s="89"/>
      <c r="EO200" s="89">
        <v>9</v>
      </c>
      <c r="EP200" s="89"/>
      <c r="EQ200" s="89">
        <f t="shared" si="80"/>
        <v>0.7291415510018916</v>
      </c>
      <c r="ER200" s="89">
        <f t="shared" si="81"/>
        <v>58.679511627316792</v>
      </c>
      <c r="ES200" s="89">
        <f>(COS((90-(ATAN(1/(1/TAN((90-ABS($GE$6-'C'!$F309))*(ATAN(1)*4/180))+2))*(180/(ATAN(1)*4))))*((ATAN(1)*4)/180))-SIN($GE$6*((ATAN(1)*4)/180))*SIN('C'!$F309*((ATAN(1)*4)/180)))/COS($GE$6*((ATAN(1)*4)/180))/COS('C'!$F309*((ATAN(1)*4)/180))</f>
        <v>0.51982462421602293</v>
      </c>
      <c r="ET200" s="89">
        <f t="shared" si="82"/>
        <v>47.097570656051253</v>
      </c>
      <c r="EU200" s="89">
        <f>(COS((90-(ATAN(1/(1/TAN((90-ABS($GE$6-'C'!$F309))*(ATAN(1)*4/180))+1))*(180/(ATAN(1)*4))))*((ATAN(1)*4)/180))-SIN($GE$6*((ATAN(1)*4)/180))*SIN('C'!$F309*((ATAN(1)*4)/180)))/COS($GE$6*((ATAN(1)*4)/180))/COS('C'!$F309*((ATAN(1)*4)/180))</f>
        <v>0.68075192820297326</v>
      </c>
      <c r="EV200" s="89">
        <f t="shared" si="83"/>
        <v>0.4991990740740741</v>
      </c>
      <c r="EW200" s="89">
        <f t="shared" si="84"/>
        <v>80.750462942184058</v>
      </c>
      <c r="EX200" s="89">
        <f>(COS((90-1.4)*((ATAN(1)*4)/180))-SIN($GE$6*((ATAN(1)*4)/180))*SIN('C'!$F309*((ATAN(1)*4)/180)))/COS($GE$6*((ATAN(1)*4)/180))/COS('C'!$F309*((ATAN(1)*4)/180))</f>
        <v>0.16073459080082839</v>
      </c>
      <c r="EY200" s="89">
        <f t="shared" si="85"/>
        <v>83.529291694014347</v>
      </c>
      <c r="EZ200" s="89">
        <f>(COS((90+0.833+اندراج!$A$2)*((ATAN(1)*4)/180))-SIN($GE$6*((ATAN(1)*4)/180))*SIN('C'!$F309*((ATAN(1)*4)/180)))/COS($GE$6*((ATAN(1)*4)/180))/COS('C'!$F309*((ATAN(1)*4)/180))</f>
        <v>0.11269524879447557</v>
      </c>
      <c r="FA200" s="89">
        <f t="shared" si="86"/>
        <v>97.220020529590812</v>
      </c>
      <c r="FB200" s="89">
        <f>(COS((90+12)*((ATAN(1)*4)/180))-SIN($GE$6*((ATAN(1)*4)/180))*SIN('C'!$F309*((ATAN(1)*4)/180)))/COS($GE$6*((ATAN(1)*4)/180))/COS('C'!$F309*((ATAN(1)*4)/180))</f>
        <v>-0.12567989475131675</v>
      </c>
      <c r="FC200" s="89">
        <f t="shared" si="87"/>
        <v>100.86142641880556</v>
      </c>
      <c r="FD200" s="89">
        <f>(COS((90+15)*((ATAN(1)*4)/180))-SIN($GE$6*((ATAN(1)*4)/180))*SIN('C'!$F309*((ATAN(1)*4)/180)))/COS($GE$6*((ATAN(1)*4)/180))/COS('C'!$F309*((ATAN(1)*4)/180))</f>
        <v>-0.18843431023428997</v>
      </c>
      <c r="FE200" s="89">
        <f t="shared" si="88"/>
        <v>104.49610743210479</v>
      </c>
      <c r="FF200" s="89">
        <f>(COS((90+18)*((ATAN(1)*4)/180))-SIN($GE$6*((ATAN(1)*4)/180))*SIN('C'!$F309*((ATAN(1)*4)/180)))/COS($GE$6*((ATAN(1)*4)/180))/COS('C'!$F309*((ATAN(1)*4)/180))</f>
        <v>-0.25031422934016306</v>
      </c>
      <c r="FG200" s="89">
        <f>('C'!E309+$GF$6/15+$EQ$4)</f>
        <v>11.930777777777777</v>
      </c>
      <c r="FH200" s="89">
        <f t="shared" si="89"/>
        <v>0.21486177846628082</v>
      </c>
      <c r="FI200" s="89"/>
      <c r="FJ200" s="89"/>
      <c r="FK200" s="89">
        <f>EQ200-'برائے طلباء'!AK25</f>
        <v>0.52229277535033081</v>
      </c>
      <c r="FL200" s="89">
        <v>10</v>
      </c>
      <c r="FM200" s="89">
        <f t="shared" si="90"/>
        <v>0.75682037080907227</v>
      </c>
      <c r="FN200" s="89">
        <f t="shared" si="91"/>
        <v>65.267247603308363</v>
      </c>
      <c r="FO200" s="89">
        <f>(COS((90-(ATAN(1/(1/TAN((90-ABS($GE$6-'C'!$F278))*(ATAN(1)*4/180))+2))*(180/(ATAN(1)*4))))*((ATAN(1)*4)/180))-SIN($GE$6*((ATAN(1)*4)/180))*SIN('C'!$F278*((ATAN(1)*4)/180)))/COS($GE$6*((ATAN(1)*4)/180))/COS('C'!$F278*((ATAN(1)*4)/180))</f>
        <v>0.41838634253439216</v>
      </c>
      <c r="FP200" s="89">
        <f t="shared" si="92"/>
        <v>51.981917142083937</v>
      </c>
      <c r="FQ200" s="89">
        <f>(COS((90-(ATAN(1/(1/TAN((90-ABS($GE$6-'C'!$F278))*(ATAN(1)*4/180))+1))*(180/(ATAN(1)*4))))*((ATAN(1)*4)/180))-SIN($GE$6*((ATAN(1)*4)/180))*SIN('C'!$F278*((ATAN(1)*4)/180)))/COS($GE$6*((ATAN(1)*4)/180))/COS('C'!$F278*((ATAN(1)*4)/180))</f>
        <v>0.61591014511553832</v>
      </c>
      <c r="FR200" s="89">
        <f t="shared" si="93"/>
        <v>0.50507407407407412</v>
      </c>
      <c r="FS200" s="89">
        <f t="shared" si="94"/>
        <v>88.674894141243996</v>
      </c>
      <c r="FT200" s="89">
        <f>(COS((90-1.4)*((ATAN(1)*4)/180))-SIN($GE$6*((ATAN(1)*4)/180))*SIN('C'!$F278*((ATAN(1)*4)/180)))/COS($GE$6*((ATAN(1)*4)/180))/COS('C'!$F278*((ATAN(1)*4)/180))</f>
        <v>2.3125398494173135E-2</v>
      </c>
      <c r="FU200" s="89">
        <f t="shared" si="95"/>
        <v>91.378666824599378</v>
      </c>
      <c r="FV200" s="89">
        <f>(COS((90+0.833+اندراج!$A$2)*((ATAN(1)*4)/180))-SIN($GE$6*((ATAN(1)*4)/180))*SIN('C'!$F278*((ATAN(1)*4)/180)))/COS($GE$6*((ATAN(1)*4)/180))/COS('C'!$F278*((ATAN(1)*4)/180))</f>
        <v>-2.405995346260633E-2</v>
      </c>
      <c r="FW200" s="89">
        <f t="shared" si="96"/>
        <v>0.1990934372106776</v>
      </c>
      <c r="FX200" s="89">
        <f t="shared" si="97"/>
        <v>104.96313670486697</v>
      </c>
      <c r="FY200" s="89">
        <f>(COS((90+12)*((ATAN(1)*4)/180))-SIN($GE$6*((ATAN(1)*4)/180))*SIN('C'!$F278*((ATAN(1)*4)/180)))/COS($GE$6*((ATAN(1)*4)/180))/COS('C'!$F278*((ATAN(1)*4)/180))</f>
        <v>-0.2581975285457247</v>
      </c>
      <c r="FZ200" s="89">
        <f t="shared" si="98"/>
        <v>108.65302927082276</v>
      </c>
      <c r="GA200" s="89">
        <f>(COS((90+15)*((ATAN(1)*4)/180))-SIN($GE$6*((ATAN(1)*4)/180))*SIN('C'!$F278*((ATAN(1)*4)/180)))/COS($GE$6*((ATAN(1)*4)/180))/COS('C'!$F278*((ATAN(1)*4)/180))</f>
        <v>-0.31983636575158148</v>
      </c>
      <c r="GB200" s="89">
        <f t="shared" si="99"/>
        <v>112.37185996996133</v>
      </c>
      <c r="GC200" s="89">
        <f>(COS((90+18)*((ATAN(1)*4)/180))-SIN($GE$6*((ATAN(1)*4)/180))*SIN('C'!$F278*((ATAN(1)*4)/180)))/COS($GE$6*((ATAN(1)*4)/180))/COS('C'!$F278*((ATAN(1)*4)/180))</f>
        <v>-0.3806162524053483</v>
      </c>
      <c r="GD200" s="89">
        <f>'C'!$E278+$GF$6/15+$EQ$4</f>
        <v>12.071777777777779</v>
      </c>
      <c r="GE200" s="89"/>
      <c r="GF200" s="89"/>
      <c r="GG200" s="89">
        <f>FM200-'برائے طلباء'!AX25</f>
        <v>0.56597368554044625</v>
      </c>
      <c r="GH200" s="89"/>
      <c r="GI200" s="89"/>
    </row>
    <row r="201" spans="1:191" ht="28.5" customHeight="1" x14ac:dyDescent="0.2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  <c r="CK201" s="89"/>
      <c r="CL201" s="89"/>
      <c r="CM201" s="89"/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89"/>
      <c r="DA201" s="89"/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89"/>
      <c r="DR201" s="89"/>
      <c r="DS201" s="89"/>
      <c r="DT201" s="89"/>
      <c r="DU201" s="89"/>
      <c r="DV201" s="89"/>
      <c r="DW201" s="89"/>
      <c r="DX201" s="89"/>
      <c r="DY201" s="89"/>
      <c r="DZ201" s="89"/>
      <c r="EA201" s="89"/>
      <c r="EB201" s="89"/>
      <c r="EC201" s="89"/>
      <c r="ED201" s="89"/>
      <c r="EE201" s="89"/>
      <c r="EF201" s="89"/>
      <c r="EG201" s="89"/>
      <c r="EH201" s="89"/>
      <c r="EI201" s="89"/>
      <c r="EJ201" s="89"/>
      <c r="EK201" s="89"/>
      <c r="EL201" s="89"/>
      <c r="EM201" s="89"/>
      <c r="EN201" s="89"/>
      <c r="EO201" s="89">
        <v>9</v>
      </c>
      <c r="EP201" s="89"/>
      <c r="EQ201" s="89">
        <f t="shared" si="80"/>
        <v>0.7283604144660023</v>
      </c>
      <c r="ER201" s="89">
        <f t="shared" si="81"/>
        <v>58.451799597255061</v>
      </c>
      <c r="ES201" s="89">
        <f>(COS((90-(ATAN(1/(1/TAN((90-ABS($GE$6-'C'!$F310))*(ATAN(1)*4/180))+2))*(180/(ATAN(1)*4))))*((ATAN(1)*4)/180))-SIN($GE$6*((ATAN(1)*4)/180))*SIN('C'!$F310*((ATAN(1)*4)/180)))/COS($GE$6*((ATAN(1)*4)/180))/COS('C'!$F310*((ATAN(1)*4)/180))</f>
        <v>0.52321566816508203</v>
      </c>
      <c r="ET201" s="89">
        <f t="shared" si="82"/>
        <v>46.917321988652283</v>
      </c>
      <c r="EU201" s="89">
        <f>(COS((90-(ATAN(1/(1/TAN((90-ABS($GE$6-'C'!$F310))*(ATAN(1)*4/180))+1))*(180/(ATAN(1)*4))))*((ATAN(1)*4)/180))-SIN($GE$6*((ATAN(1)*4)/180))*SIN('C'!$F310*((ATAN(1)*4)/180)))/COS($GE$6*((ATAN(1)*4)/180))/COS('C'!$F310*((ATAN(1)*4)/180))</f>
        <v>0.68305299561132959</v>
      </c>
      <c r="EV201" s="89">
        <f t="shared" si="83"/>
        <v>0.49911574074074078</v>
      </c>
      <c r="EW201" s="89">
        <f t="shared" si="84"/>
        <v>80.494181020558003</v>
      </c>
      <c r="EX201" s="89">
        <f>(COS((90-1.4)*((ATAN(1)*4)/180))-SIN($GE$6*((ATAN(1)*4)/180))*SIN('C'!$F310*((ATAN(1)*4)/180)))/COS($GE$6*((ATAN(1)*4)/180))/COS('C'!$F310*((ATAN(1)*4)/180))</f>
        <v>0.16514777252056909</v>
      </c>
      <c r="EY201" s="89">
        <f t="shared" si="85"/>
        <v>83.27808254109415</v>
      </c>
      <c r="EZ201" s="89">
        <f>(COS((90+0.833+اندراج!$A$2)*((ATAN(1)*4)/180))-SIN($GE$6*((ATAN(1)*4)/180))*SIN('C'!$F310*((ATAN(1)*4)/180)))/COS($GE$6*((ATAN(1)*4)/180))/COS('C'!$F310*((ATAN(1)*4)/180))</f>
        <v>0.11705064793152392</v>
      </c>
      <c r="FA201" s="89">
        <f t="shared" si="86"/>
        <v>96.985099646885956</v>
      </c>
      <c r="FB201" s="89">
        <f>(COS((90+12)*((ATAN(1)*4)/180))-SIN($GE$6*((ATAN(1)*4)/180))*SIN('C'!$F310*((ATAN(1)*4)/180)))/COS($GE$6*((ATAN(1)*4)/180))/COS('C'!$F310*((ATAN(1)*4)/180))</f>
        <v>-0.12161121751487053</v>
      </c>
      <c r="FC201" s="89">
        <f t="shared" si="87"/>
        <v>100.62854994453953</v>
      </c>
      <c r="FD201" s="89">
        <f>(COS((90+15)*((ATAN(1)*4)/180))-SIN($GE$6*((ATAN(1)*4)/180))*SIN('C'!$F310*((ATAN(1)*4)/180)))/COS($GE$6*((ATAN(1)*4)/180))/COS('C'!$F310*((ATAN(1)*4)/180))</f>
        <v>-0.18444111513499448</v>
      </c>
      <c r="FE201" s="89">
        <f t="shared" si="88"/>
        <v>104.26431634558584</v>
      </c>
      <c r="FF201" s="89">
        <f>(COS((90+18)*((ATAN(1)*4)/180))-SIN($GE$6*((ATAN(1)*4)/180))*SIN('C'!$F310*((ATAN(1)*4)/180)))/COS($GE$6*((ATAN(1)*4)/180))/COS('C'!$F310*((ATAN(1)*4)/180))</f>
        <v>-0.246395464518082</v>
      </c>
      <c r="FG201" s="89">
        <f>('C'!E310+$GF$6/15+$EQ$4)</f>
        <v>11.928777777777778</v>
      </c>
      <c r="FH201" s="89">
        <f t="shared" si="89"/>
        <v>0.21542532422813099</v>
      </c>
      <c r="FI201" s="89"/>
      <c r="FJ201" s="89"/>
      <c r="FK201" s="89">
        <f>EQ201-'برائے طلباء'!AK26</f>
        <v>0.52095110801855549</v>
      </c>
      <c r="FL201" s="89">
        <v>10</v>
      </c>
      <c r="FM201" s="89">
        <f t="shared" si="90"/>
        <v>0.75583438124855962</v>
      </c>
      <c r="FN201" s="89">
        <f t="shared" si="91"/>
        <v>65.063015329271693</v>
      </c>
      <c r="FO201" s="89">
        <f>(COS((90-(ATAN(1/(1/TAN((90-ABS($GE$6-'C'!$F279))*(ATAN(1)*4/180))+2))*(180/(ATAN(1)*4))))*((ATAN(1)*4)/180))-SIN($GE$6*((ATAN(1)*4)/180))*SIN('C'!$F279*((ATAN(1)*4)/180)))/COS($GE$6*((ATAN(1)*4)/180))/COS('C'!$F279*((ATAN(1)*4)/180))</f>
        <v>0.42162122639975175</v>
      </c>
      <c r="FP201" s="89">
        <f t="shared" si="92"/>
        <v>51.843246037589694</v>
      </c>
      <c r="FQ201" s="89">
        <f>(COS((90-(ATAN(1/(1/TAN((90-ABS($GE$6-'C'!$F279))*(ATAN(1)*4/180))+1))*(180/(ATAN(1)*4))))*((ATAN(1)*4)/180))-SIN($GE$6*((ATAN(1)*4)/180))*SIN('C'!$F279*((ATAN(1)*4)/180)))/COS($GE$6*((ATAN(1)*4)/180))/COS('C'!$F279*((ATAN(1)*4)/180))</f>
        <v>0.61781506567968847</v>
      </c>
      <c r="FR201" s="89">
        <f t="shared" si="93"/>
        <v>0.50482407407407415</v>
      </c>
      <c r="FS201" s="89">
        <f t="shared" si="94"/>
        <v>88.41002606713927</v>
      </c>
      <c r="FT201" s="89">
        <f>(COS((90-1.4)*((ATAN(1)*4)/180))-SIN($GE$6*((ATAN(1)*4)/180))*SIN('C'!$F279*((ATAN(1)*4)/180)))/COS($GE$6*((ATAN(1)*4)/180))/COS('C'!$F279*((ATAN(1)*4)/180))</f>
        <v>2.7746718639508065E-2</v>
      </c>
      <c r="FU201" s="89">
        <f t="shared" si="95"/>
        <v>91.113710582814775</v>
      </c>
      <c r="FV201" s="89">
        <f>(COS((90+0.833+اندراج!$A$2)*((ATAN(1)*4)/180))-SIN($GE$6*((ATAN(1)*4)/180))*SIN('C'!$F279*((ATAN(1)*4)/180)))/COS($GE$6*((ATAN(1)*4)/180))/COS('C'!$F279*((ATAN(1)*4)/180))</f>
        <v>-1.9436692561116211E-2</v>
      </c>
      <c r="FW201" s="89">
        <f t="shared" si="96"/>
        <v>0.19962144977964644</v>
      </c>
      <c r="FX201" s="89">
        <f t="shared" si="97"/>
        <v>104.68854981726982</v>
      </c>
      <c r="FY201" s="89">
        <f>(COS((90+12)*((ATAN(1)*4)/180))-SIN($GE$6*((ATAN(1)*4)/180))*SIN('C'!$F279*((ATAN(1)*4)/180)))/COS($GE$6*((ATAN(1)*4)/180))/COS('C'!$F279*((ATAN(1)*4)/180))</f>
        <v>-0.25356463745348345</v>
      </c>
      <c r="FZ201" s="89">
        <f t="shared" si="98"/>
        <v>108.37294474599398</v>
      </c>
      <c r="GA201" s="89">
        <f>(COS((90+15)*((ATAN(1)*4)/180))-SIN($GE$6*((ATAN(1)*4)/180))*SIN('C'!$F279*((ATAN(1)*4)/180)))/COS($GE$6*((ATAN(1)*4)/180))/COS('C'!$F279*((ATAN(1)*4)/180))</f>
        <v>-0.31520093942440514</v>
      </c>
      <c r="GB201" s="89">
        <f t="shared" si="99"/>
        <v>112.08479227665518</v>
      </c>
      <c r="GC201" s="89">
        <f>(COS((90+18)*((ATAN(1)*4)/180))-SIN($GE$6*((ATAN(1)*4)/180))*SIN('C'!$F279*((ATAN(1)*4)/180)))/COS($GE$6*((ATAN(1)*4)/180))/COS('C'!$F279*((ATAN(1)*4)/180))</f>
        <v>-0.37597832617228499</v>
      </c>
      <c r="GD201" s="89">
        <f>'C'!$E279+$GF$6/15+$EQ$4</f>
        <v>12.065777777777779</v>
      </c>
      <c r="GE201" s="89"/>
      <c r="GF201" s="89"/>
      <c r="GG201" s="89">
        <f>FM201-'برائے طلباء'!AX26</f>
        <v>0.56444028572074989</v>
      </c>
      <c r="GH201" s="89"/>
      <c r="GI201" s="89"/>
    </row>
    <row r="202" spans="1:191" ht="28.5" customHeight="1" x14ac:dyDescent="0.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  <c r="BM202" s="89"/>
      <c r="BN202" s="89"/>
      <c r="BO202" s="89"/>
      <c r="BP202" s="89"/>
      <c r="BQ202" s="89"/>
      <c r="BR202" s="89"/>
      <c r="BS202" s="89"/>
      <c r="BT202" s="89"/>
      <c r="BU202" s="89"/>
      <c r="BV202" s="89"/>
      <c r="BW202" s="89"/>
      <c r="BX202" s="89"/>
      <c r="BY202" s="89"/>
      <c r="BZ202" s="89"/>
      <c r="CA202" s="89"/>
      <c r="CB202" s="89"/>
      <c r="CC202" s="89"/>
      <c r="CD202" s="89"/>
      <c r="CE202" s="89"/>
      <c r="CF202" s="89"/>
      <c r="CG202" s="89"/>
      <c r="CH202" s="89"/>
      <c r="CI202" s="89"/>
      <c r="CJ202" s="89"/>
      <c r="CK202" s="89"/>
      <c r="CL202" s="89"/>
      <c r="CM202" s="89"/>
      <c r="CN202" s="89"/>
      <c r="CO202" s="89"/>
      <c r="CP202" s="89"/>
      <c r="CQ202" s="89"/>
      <c r="CR202" s="89"/>
      <c r="CS202" s="89"/>
      <c r="CT202" s="89"/>
      <c r="CU202" s="89"/>
      <c r="CV202" s="89"/>
      <c r="CW202" s="89"/>
      <c r="CX202" s="89"/>
      <c r="CY202" s="89"/>
      <c r="CZ202" s="89"/>
      <c r="DA202" s="89"/>
      <c r="DB202" s="89"/>
      <c r="DC202" s="89"/>
      <c r="DD202" s="89"/>
      <c r="DE202" s="89"/>
      <c r="DF202" s="89"/>
      <c r="DG202" s="89"/>
      <c r="DH202" s="89"/>
      <c r="DI202" s="89"/>
      <c r="DJ202" s="89"/>
      <c r="DK202" s="89"/>
      <c r="DL202" s="89"/>
      <c r="DM202" s="89"/>
      <c r="DN202" s="89"/>
      <c r="DO202" s="89"/>
      <c r="DP202" s="89"/>
      <c r="DQ202" s="89"/>
      <c r="DR202" s="89"/>
      <c r="DS202" s="89"/>
      <c r="DT202" s="89"/>
      <c r="DU202" s="89"/>
      <c r="DV202" s="89"/>
      <c r="DW202" s="89"/>
      <c r="DX202" s="89"/>
      <c r="DY202" s="89"/>
      <c r="DZ202" s="89"/>
      <c r="EA202" s="89"/>
      <c r="EB202" s="89"/>
      <c r="EC202" s="89"/>
      <c r="ED202" s="89"/>
      <c r="EE202" s="89"/>
      <c r="EF202" s="89"/>
      <c r="EG202" s="89"/>
      <c r="EH202" s="89"/>
      <c r="EI202" s="89"/>
      <c r="EJ202" s="89"/>
      <c r="EK202" s="89"/>
      <c r="EL202" s="89"/>
      <c r="EM202" s="89"/>
      <c r="EN202" s="89"/>
      <c r="EO202" s="89">
        <v>9</v>
      </c>
      <c r="EP202" s="89"/>
      <c r="EQ202" s="89">
        <f t="shared" si="80"/>
        <v>0.72754356984107582</v>
      </c>
      <c r="ER202" s="89">
        <f t="shared" si="81"/>
        <v>58.225109926855744</v>
      </c>
      <c r="ES202" s="89">
        <f>(COS((90-(ATAN(1/(1/TAN((90-ABS($GE$6-'C'!$F311))*(ATAN(1)*4/180))+2))*(180/(ATAN(1)*4))))*((ATAN(1)*4)/180))-SIN($GE$6*((ATAN(1)*4)/180))*SIN('C'!$F311*((ATAN(1)*4)/180)))/COS($GE$6*((ATAN(1)*4)/180))/COS('C'!$F311*((ATAN(1)*4)/180))</f>
        <v>0.5265832786676341</v>
      </c>
      <c r="ET202" s="89">
        <f t="shared" si="82"/>
        <v>46.737337768276298</v>
      </c>
      <c r="EU202" s="89">
        <f>(COS((90-(ATAN(1/(1/TAN((90-ABS($GE$6-'C'!$F311))*(ATAN(1)*4/180))+1))*(180/(ATAN(1)*4))))*((ATAN(1)*4)/180))-SIN($GE$6*((ATAN(1)*4)/180))*SIN('C'!$F311*((ATAN(1)*4)/180)))/COS($GE$6*((ATAN(1)*4)/180))/COS('C'!$F311*((ATAN(1)*4)/180))</f>
        <v>0.6853439418540811</v>
      </c>
      <c r="EV202" s="89">
        <f t="shared" si="83"/>
        <v>0.49899074074074079</v>
      </c>
      <c r="EW202" s="89">
        <f t="shared" si="84"/>
        <v>80.239923130288645</v>
      </c>
      <c r="EX202" s="89">
        <f>(COS((90-1.4)*((ATAN(1)*4)/180))-SIN($GE$6*((ATAN(1)*4)/180))*SIN('C'!$F311*((ATAN(1)*4)/180)))/COS($GE$6*((ATAN(1)*4)/180))/COS('C'!$F311*((ATAN(1)*4)/180))</f>
        <v>0.16952283546205912</v>
      </c>
      <c r="EY202" s="89">
        <f t="shared" si="85"/>
        <v>83.029018476120626</v>
      </c>
      <c r="EZ202" s="89">
        <f>(COS((90+0.833+اندراج!$A$2)*((ATAN(1)*4)/180))-SIN($GE$6*((ATAN(1)*4)/180))*SIN('C'!$F311*((ATAN(1)*4)/180)))/COS($GE$6*((ATAN(1)*4)/180))/COS('C'!$F311*((ATAN(1)*4)/180))</f>
        <v>0.12136663497939731</v>
      </c>
      <c r="FA202" s="89">
        <f t="shared" si="86"/>
        <v>96.752940898623606</v>
      </c>
      <c r="FB202" s="89">
        <f>(COS((90+12)*((ATAN(1)*4)/180))-SIN($GE$6*((ATAN(1)*4)/180))*SIN('C'!$F311*((ATAN(1)*4)/180)))/COS($GE$6*((ATAN(1)*4)/180))/COS('C'!$F311*((ATAN(1)*4)/180))</f>
        <v>-0.11758836988216836</v>
      </c>
      <c r="FC202" s="89">
        <f t="shared" si="87"/>
        <v>100.39861905419417</v>
      </c>
      <c r="FD202" s="89">
        <f>(COS((90+15)*((ATAN(1)*4)/180))-SIN($GE$6*((ATAN(1)*4)/180))*SIN('C'!$F311*((ATAN(1)*4)/180)))/COS($GE$6*((ATAN(1)*4)/180))/COS('C'!$F311*((ATAN(1)*4)/180))</f>
        <v>-0.18049543910827631</v>
      </c>
      <c r="FE202" s="89">
        <f t="shared" si="88"/>
        <v>104.03566821244681</v>
      </c>
      <c r="FF202" s="89">
        <f>(COS((90+18)*((ATAN(1)*4)/180))-SIN($GE$6*((ATAN(1)*4)/180))*SIN('C'!$F311*((ATAN(1)*4)/180)))/COS($GE$6*((ATAN(1)*4)/180))/COS('C'!$F311*((ATAN(1)*4)/180))</f>
        <v>-0.24252588469429726</v>
      </c>
      <c r="FG202" s="89">
        <f>('C'!E311+$GF$6/15+$EQ$4)</f>
        <v>11.925777777777778</v>
      </c>
      <c r="FH202" s="89">
        <f t="shared" si="89"/>
        <v>0.21593902114575694</v>
      </c>
      <c r="FI202" s="89"/>
      <c r="FJ202" s="89"/>
      <c r="FK202" s="89">
        <f>EQ202-'برائے طلباء'!AK27</f>
        <v>0.51962412969046512</v>
      </c>
      <c r="FL202" s="89">
        <v>10</v>
      </c>
      <c r="FM202" s="89">
        <f t="shared" si="90"/>
        <v>0.75484671702516459</v>
      </c>
      <c r="FN202" s="89">
        <f t="shared" si="91"/>
        <v>64.85696563189596</v>
      </c>
      <c r="FO202" s="89">
        <f>(COS((90-(ATAN(1/(1/TAN((90-ABS($GE$6-'C'!$F280))*(ATAN(1)*4/180))+2))*(180/(ATAN(1)*4))))*((ATAN(1)*4)/180))-SIN($GE$6*((ATAN(1)*4)/180))*SIN('C'!$F280*((ATAN(1)*4)/180)))/COS($GE$6*((ATAN(1)*4)/180))/COS('C'!$F280*((ATAN(1)*4)/180))</f>
        <v>0.42487946797843751</v>
      </c>
      <c r="FP202" s="89">
        <f t="shared" si="92"/>
        <v>51.702277158451771</v>
      </c>
      <c r="FQ202" s="89">
        <f>(COS((90-(ATAN(1/(1/TAN((90-ABS($GE$6-'C'!$F280))*(ATAN(1)*4/180))+1))*(180/(ATAN(1)*4))))*((ATAN(1)*4)/180))-SIN($GE$6*((ATAN(1)*4)/180))*SIN('C'!$F280*((ATAN(1)*4)/180)))/COS($GE$6*((ATAN(1)*4)/180))/COS('C'!$F280*((ATAN(1)*4)/180))</f>
        <v>0.61974784122219362</v>
      </c>
      <c r="FR202" s="89">
        <f t="shared" si="93"/>
        <v>0.50457407407407417</v>
      </c>
      <c r="FS202" s="89">
        <f t="shared" si="94"/>
        <v>88.144372808893877</v>
      </c>
      <c r="FT202" s="89">
        <f>(COS((90-1.4)*((ATAN(1)*4)/180))-SIN($GE$6*((ATAN(1)*4)/180))*SIN('C'!$F280*((ATAN(1)*4)/180)))/COS($GE$6*((ATAN(1)*4)/180))/COS('C'!$F280*((ATAN(1)*4)/180))</f>
        <v>3.2381142690666449E-2</v>
      </c>
      <c r="FU202" s="89">
        <f t="shared" si="95"/>
        <v>90.848151462392593</v>
      </c>
      <c r="FV202" s="89">
        <f>(COS((90+0.833+اندراج!$A$2)*((ATAN(1)*4)/180))-SIN($GE$6*((ATAN(1)*4)/180))*SIN('C'!$F280*((ATAN(1)*4)/180)))/COS($GE$6*((ATAN(1)*4)/180))/COS('C'!$F280*((ATAN(1)*4)/180))</f>
        <v>-1.4802494949088084E-2</v>
      </c>
      <c r="FW202" s="89">
        <f t="shared" si="96"/>
        <v>0.20014775782162805</v>
      </c>
      <c r="FX202" s="89">
        <f t="shared" si="97"/>
        <v>104.41429662984166</v>
      </c>
      <c r="FY202" s="89">
        <f>(COS((90+12)*((ATAN(1)*4)/180))-SIN($GE$6*((ATAN(1)*4)/180))*SIN('C'!$F280*((ATAN(1)*4)/180)))/COS($GE$6*((ATAN(1)*4)/180))/COS('C'!$F280*((ATAN(1)*4)/180))</f>
        <v>-0.24893156345093714</v>
      </c>
      <c r="FZ202" s="89">
        <f t="shared" si="98"/>
        <v>108.09347385088059</v>
      </c>
      <c r="GA202" s="89">
        <f>(COS((90+15)*((ATAN(1)*4)/180))-SIN($GE$6*((ATAN(1)*4)/180))*SIN('C'!$F280*((ATAN(1)*4)/180)))/COS($GE$6*((ATAN(1)*4)/180))/COS('C'!$F280*((ATAN(1)*4)/180))</f>
        <v>-0.31056816122223135</v>
      </c>
      <c r="GB202" s="89">
        <f t="shared" si="99"/>
        <v>111.79864266493654</v>
      </c>
      <c r="GC202" s="89">
        <f>(COS((90+18)*((ATAN(1)*4)/180))-SIN($GE$6*((ATAN(1)*4)/180))*SIN('C'!$F280*((ATAN(1)*4)/180)))/COS($GE$6*((ATAN(1)*4)/180))/COS('C'!$F280*((ATAN(1)*4)/180))</f>
        <v>-0.37134583964844148</v>
      </c>
      <c r="GD202" s="89">
        <f>'C'!$E280+$GF$6/15+$EQ$4</f>
        <v>12.059777777777779</v>
      </c>
      <c r="GE202" s="89"/>
      <c r="GF202" s="89"/>
      <c r="GG202" s="89">
        <f>FM202-'برائے طلباء'!AX27</f>
        <v>0.56290776146480304</v>
      </c>
      <c r="GH202" s="89"/>
      <c r="GI202" s="89"/>
    </row>
    <row r="203" spans="1:191" ht="28.5" customHeight="1" x14ac:dyDescent="0.2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89"/>
      <c r="BM203" s="89"/>
      <c r="BN203" s="89"/>
      <c r="BO203" s="89"/>
      <c r="BP203" s="89"/>
      <c r="BQ203" s="89"/>
      <c r="BR203" s="89"/>
      <c r="BS203" s="89"/>
      <c r="BT203" s="89"/>
      <c r="BU203" s="89"/>
      <c r="BV203" s="89"/>
      <c r="BW203" s="89"/>
      <c r="BX203" s="89"/>
      <c r="BY203" s="89"/>
      <c r="BZ203" s="89"/>
      <c r="CA203" s="89"/>
      <c r="CB203" s="89"/>
      <c r="CC203" s="89"/>
      <c r="CD203" s="89"/>
      <c r="CE203" s="89"/>
      <c r="CF203" s="89"/>
      <c r="CG203" s="89"/>
      <c r="CH203" s="89"/>
      <c r="CI203" s="89"/>
      <c r="CJ203" s="89"/>
      <c r="CK203" s="89"/>
      <c r="CL203" s="89"/>
      <c r="CM203" s="89"/>
      <c r="CN203" s="89"/>
      <c r="CO203" s="89"/>
      <c r="CP203" s="89"/>
      <c r="CQ203" s="89"/>
      <c r="CR203" s="89"/>
      <c r="CS203" s="89"/>
      <c r="CT203" s="89"/>
      <c r="CU203" s="89"/>
      <c r="CV203" s="89"/>
      <c r="CW203" s="89"/>
      <c r="CX203" s="89"/>
      <c r="CY203" s="89"/>
      <c r="CZ203" s="89"/>
      <c r="DA203" s="89"/>
      <c r="DB203" s="89"/>
      <c r="DC203" s="89"/>
      <c r="DD203" s="89"/>
      <c r="DE203" s="89"/>
      <c r="DF203" s="89"/>
      <c r="DG203" s="89"/>
      <c r="DH203" s="89"/>
      <c r="DI203" s="89"/>
      <c r="DJ203" s="89"/>
      <c r="DK203" s="89"/>
      <c r="DL203" s="89"/>
      <c r="DM203" s="89"/>
      <c r="DN203" s="89"/>
      <c r="DO203" s="89"/>
      <c r="DP203" s="89"/>
      <c r="DQ203" s="89"/>
      <c r="DR203" s="89"/>
      <c r="DS203" s="89"/>
      <c r="DT203" s="89"/>
      <c r="DU203" s="89"/>
      <c r="DV203" s="89"/>
      <c r="DW203" s="89"/>
      <c r="DX203" s="89"/>
      <c r="DY203" s="89"/>
      <c r="DZ203" s="89"/>
      <c r="EA203" s="89"/>
      <c r="EB203" s="89"/>
      <c r="EC203" s="89"/>
      <c r="ED203" s="89"/>
      <c r="EE203" s="89"/>
      <c r="EF203" s="89"/>
      <c r="EG203" s="89"/>
      <c r="EH203" s="89"/>
      <c r="EI203" s="89"/>
      <c r="EJ203" s="89"/>
      <c r="EK203" s="89"/>
      <c r="EL203" s="89"/>
      <c r="EM203" s="89"/>
      <c r="EN203" s="89"/>
      <c r="EO203" s="89">
        <v>9</v>
      </c>
      <c r="EP203" s="89"/>
      <c r="EQ203" s="89">
        <f t="shared" si="80"/>
        <v>0.72677037327383998</v>
      </c>
      <c r="ER203" s="89">
        <f t="shared" si="81"/>
        <v>57.998166381417469</v>
      </c>
      <c r="ES203" s="89">
        <f>(COS((90-(ATAN(1/(1/TAN((90-ABS($GE$6-'C'!$F312))*(ATAN(1)*4/180))+2))*(180/(ATAN(1)*4))))*((ATAN(1)*4)/180))-SIN($GE$6*((ATAN(1)*4)/180))*SIN('C'!$F312*((ATAN(1)*4)/180)))/COS($GE$6*((ATAN(1)*4)/180))/COS('C'!$F312*((ATAN(1)*4)/180))</f>
        <v>0.52994640377494662</v>
      </c>
      <c r="ET203" s="89">
        <f t="shared" si="82"/>
        <v>46.556623757724772</v>
      </c>
      <c r="EU203" s="89">
        <f>(COS((90-(ATAN(1/(1/TAN((90-ABS($GE$6-'C'!$F312))*(ATAN(1)*4/180))+1))*(180/(ATAN(1)*4))))*((ATAN(1)*4)/180))-SIN($GE$6*((ATAN(1)*4)/180))*SIN('C'!$F312*((ATAN(1)*4)/180)))/COS($GE$6*((ATAN(1)*4)/180))/COS('C'!$F312*((ATAN(1)*4)/180))</f>
        <v>0.68763737319934226</v>
      </c>
      <c r="EV203" s="89">
        <f t="shared" si="83"/>
        <v>0.49890740740740752</v>
      </c>
      <c r="EW203" s="89">
        <f t="shared" si="84"/>
        <v>79.986230378986122</v>
      </c>
      <c r="EX203" s="89">
        <f>(COS((90-1.4)*((ATAN(1)*4)/180))-SIN($GE$6*((ATAN(1)*4)/180))*SIN('C'!$F312*((ATAN(1)*4)/180)))/COS($GE$6*((ATAN(1)*4)/180))/COS('C'!$F312*((ATAN(1)*4)/180))</f>
        <v>0.17388484679331367</v>
      </c>
      <c r="EY203" s="89">
        <f t="shared" si="85"/>
        <v>82.780667711915697</v>
      </c>
      <c r="EZ203" s="89">
        <f>(COS((90+0.833+اندراج!$A$2)*((ATAN(1)*4)/180))-SIN($GE$6*((ATAN(1)*4)/180))*SIN('C'!$F312*((ATAN(1)*4)/180)))/COS($GE$6*((ATAN(1)*4)/180))/COS('C'!$F312*((ATAN(1)*4)/180))</f>
        <v>0.12566797790754378</v>
      </c>
      <c r="FA203" s="89">
        <f t="shared" si="86"/>
        <v>96.522193705164753</v>
      </c>
      <c r="FB203" s="89">
        <f>(COS((90+12)*((ATAN(1)*4)/180))-SIN($GE$6*((ATAN(1)*4)/180))*SIN('C'!$F312*((ATAN(1)*4)/180)))/COS($GE$6*((ATAN(1)*4)/180))/COS('C'!$F312*((ATAN(1)*4)/180))</f>
        <v>-0.11358806853152044</v>
      </c>
      <c r="FC203" s="89">
        <f t="shared" si="87"/>
        <v>100.17029089050214</v>
      </c>
      <c r="FD203" s="89">
        <f>(COS((90+15)*((ATAN(1)*4)/180))-SIN($GE$6*((ATAN(1)*4)/180))*SIN('C'!$F312*((ATAN(1)*4)/180)))/COS($GE$6*((ATAN(1)*4)/180))/COS('C'!$F312*((ATAN(1)*4)/180))</f>
        <v>-0.1765743896794143</v>
      </c>
      <c r="FE203" s="89">
        <f t="shared" si="88"/>
        <v>103.80882197860814</v>
      </c>
      <c r="FF203" s="89">
        <f>(COS((90+18)*((ATAN(1)*4)/180))-SIN($GE$6*((ATAN(1)*4)/180))*SIN('C'!$F312*((ATAN(1)*4)/180)))/COS($GE$6*((ATAN(1)*4)/180))/COS('C'!$F312*((ATAN(1)*4)/180))</f>
        <v>-0.23868298279451908</v>
      </c>
      <c r="FG203" s="89">
        <f>('C'!E312+$GF$6/15+$EQ$4)</f>
        <v>11.923777777777779</v>
      </c>
      <c r="FH203" s="89">
        <f t="shared" si="89"/>
        <v>0.21648993271156822</v>
      </c>
      <c r="FI203" s="89"/>
      <c r="FJ203" s="89"/>
      <c r="FK203" s="89">
        <f>EQ203-'برائے طلباء'!AK28</f>
        <v>0.51830413802923292</v>
      </c>
      <c r="FL203" s="89">
        <v>10</v>
      </c>
      <c r="FM203" s="89">
        <f t="shared" si="90"/>
        <v>0.75385919147921898</v>
      </c>
      <c r="FN203" s="89">
        <f t="shared" si="91"/>
        <v>64.64960799685052</v>
      </c>
      <c r="FO203" s="89">
        <f>(COS((90-(ATAN(1/(1/TAN((90-ABS($GE$6-'C'!$F281))*(ATAN(1)*4/180))+2))*(180/(ATAN(1)*4))))*((ATAN(1)*4)/180))-SIN($GE$6*((ATAN(1)*4)/180))*SIN('C'!$F281*((ATAN(1)*4)/180)))/COS($GE$6*((ATAN(1)*4)/180))/COS('C'!$F281*((ATAN(1)*4)/180))</f>
        <v>0.42815284436022516</v>
      </c>
      <c r="FP203" s="89">
        <f t="shared" si="92"/>
        <v>51.559364091265593</v>
      </c>
      <c r="FQ203" s="89">
        <f>(COS((90-(ATAN(1/(1/TAN((90-ABS($GE$6-'C'!$F281))*(ATAN(1)*4/180))+1))*(180/(ATAN(1)*4))))*((ATAN(1)*4)/180))-SIN($GE$6*((ATAN(1)*4)/180))*SIN('C'!$F281*((ATAN(1)*4)/180)))/COS($GE$6*((ATAN(1)*4)/180))/COS('C'!$F281*((ATAN(1)*4)/180))</f>
        <v>0.62170344323639126</v>
      </c>
      <c r="FR203" s="89">
        <f t="shared" si="93"/>
        <v>0.50432407407407409</v>
      </c>
      <c r="FS203" s="89">
        <f t="shared" si="94"/>
        <v>87.878586656528881</v>
      </c>
      <c r="FT203" s="89">
        <f>(COS((90-1.4)*((ATAN(1)*4)/180))-SIN($GE$6*((ATAN(1)*4)/180))*SIN('C'!$F281*((ATAN(1)*4)/180)))/COS($GE$6*((ATAN(1)*4)/180))/COS('C'!$F281*((ATAN(1)*4)/180))</f>
        <v>3.7017188484517259E-2</v>
      </c>
      <c r="FU203" s="89">
        <f t="shared" si="95"/>
        <v>90.582642265852172</v>
      </c>
      <c r="FV203" s="89">
        <f>(COS((90+0.833+اندراج!$A$2)*((ATAN(1)*4)/180))-SIN($GE$6*((ATAN(1)*4)/180))*SIN('C'!$F281*((ATAN(1)*4)/180)))/COS($GE$6*((ATAN(1)*4)/180))/COS('C'!$F281*((ATAN(1)*4)/180))</f>
        <v>-1.0168850639691406E-2</v>
      </c>
      <c r="FW203" s="89">
        <f t="shared" si="96"/>
        <v>0.20067045893839017</v>
      </c>
      <c r="FX203" s="89">
        <f t="shared" si="97"/>
        <v>104.14105083133401</v>
      </c>
      <c r="FY203" s="89">
        <f>(COS((90+12)*((ATAN(1)*4)/180))-SIN($GE$6*((ATAN(1)*4)/180))*SIN('C'!$F281*((ATAN(1)*4)/180)))/COS($GE$6*((ATAN(1)*4)/180))/COS('C'!$F281*((ATAN(1)*4)/180))</f>
        <v>-0.2443098355037879</v>
      </c>
      <c r="FZ203" s="89">
        <f t="shared" si="98"/>
        <v>107.81530144884623</v>
      </c>
      <c r="GA203" s="89">
        <f>(COS((90+15)*((ATAN(1)*4)/180))-SIN($GE$6*((ATAN(1)*4)/180))*SIN('C'!$F281*((ATAN(1)*4)/180)))/COS($GE$6*((ATAN(1)*4)/180))/COS('C'!$F281*((ATAN(1)*4)/180))</f>
        <v>-0.30594957036536941</v>
      </c>
      <c r="GB203" s="89">
        <f t="shared" si="99"/>
        <v>111.51410977731636</v>
      </c>
      <c r="GC203" s="89">
        <f>(COS((90+18)*((ATAN(1)*4)/180))-SIN($GE$6*((ATAN(1)*4)/180))*SIN('C'!$F281*((ATAN(1)*4)/180)))/COS($GE$6*((ATAN(1)*4)/180))/COS('C'!$F281*((ATAN(1)*4)/180))</f>
        <v>-0.36673034216583378</v>
      </c>
      <c r="GD203" s="89">
        <f>'C'!$E281+$GF$6/15+$EQ$4</f>
        <v>12.053777777777778</v>
      </c>
      <c r="GE203" s="89"/>
      <c r="GF203" s="89"/>
      <c r="GG203" s="89">
        <f>FM203-'برائے طلباء'!AX28</f>
        <v>0.56137986678657925</v>
      </c>
      <c r="GH203" s="89"/>
      <c r="GI203" s="89"/>
    </row>
    <row r="204" spans="1:191" ht="28.5" customHeight="1" x14ac:dyDescent="0.2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  <c r="BM204" s="89"/>
      <c r="BN204" s="89"/>
      <c r="BO204" s="89"/>
      <c r="BP204" s="89"/>
      <c r="BQ204" s="89"/>
      <c r="BR204" s="89"/>
      <c r="BS204" s="89"/>
      <c r="BT204" s="89"/>
      <c r="BU204" s="89"/>
      <c r="BV204" s="89"/>
      <c r="BW204" s="89"/>
      <c r="BX204" s="89"/>
      <c r="BY204" s="89"/>
      <c r="BZ204" s="89"/>
      <c r="CA204" s="89"/>
      <c r="CB204" s="89"/>
      <c r="CC204" s="89"/>
      <c r="CD204" s="89"/>
      <c r="CE204" s="89"/>
      <c r="CF204" s="89"/>
      <c r="CG204" s="89"/>
      <c r="CH204" s="89"/>
      <c r="CI204" s="89"/>
      <c r="CJ204" s="89"/>
      <c r="CK204" s="89"/>
      <c r="CL204" s="89"/>
      <c r="CM204" s="89"/>
      <c r="CN204" s="89"/>
      <c r="CO204" s="89"/>
      <c r="CP204" s="89"/>
      <c r="CQ204" s="89"/>
      <c r="CR204" s="89"/>
      <c r="CS204" s="89"/>
      <c r="CT204" s="89"/>
      <c r="CU204" s="89"/>
      <c r="CV204" s="89"/>
      <c r="CW204" s="89"/>
      <c r="CX204" s="89"/>
      <c r="CY204" s="89"/>
      <c r="CZ204" s="89"/>
      <c r="DA204" s="89"/>
      <c r="DB204" s="89"/>
      <c r="DC204" s="89"/>
      <c r="DD204" s="89"/>
      <c r="DE204" s="89"/>
      <c r="DF204" s="89"/>
      <c r="DG204" s="89"/>
      <c r="DH204" s="89"/>
      <c r="DI204" s="89"/>
      <c r="DJ204" s="89"/>
      <c r="DK204" s="89"/>
      <c r="DL204" s="89"/>
      <c r="DM204" s="89"/>
      <c r="DN204" s="89"/>
      <c r="DO204" s="89"/>
      <c r="DP204" s="89"/>
      <c r="DQ204" s="89"/>
      <c r="DR204" s="89"/>
      <c r="DS204" s="89"/>
      <c r="DT204" s="89"/>
      <c r="DU204" s="89"/>
      <c r="DV204" s="89"/>
      <c r="DW204" s="89"/>
      <c r="DX204" s="89"/>
      <c r="DY204" s="89"/>
      <c r="DZ204" s="89"/>
      <c r="EA204" s="89"/>
      <c r="EB204" s="89"/>
      <c r="EC204" s="89"/>
      <c r="ED204" s="89"/>
      <c r="EE204" s="89"/>
      <c r="EF204" s="89"/>
      <c r="EG204" s="89"/>
      <c r="EH204" s="89"/>
      <c r="EI204" s="89"/>
      <c r="EJ204" s="89"/>
      <c r="EK204" s="89"/>
      <c r="EL204" s="89"/>
      <c r="EM204" s="89"/>
      <c r="EN204" s="89"/>
      <c r="EO204" s="89">
        <v>9</v>
      </c>
      <c r="EP204" s="89"/>
      <c r="EQ204" s="89">
        <f t="shared" si="80"/>
        <v>0.72600310171998039</v>
      </c>
      <c r="ER204" s="89">
        <f t="shared" si="81"/>
        <v>57.772292735770179</v>
      </c>
      <c r="ES204" s="89">
        <f>(COS((90-(ATAN(1/(1/TAN((90-ABS($GE$6-'C'!$F313))*(ATAN(1)*4/180))+2))*(180/(ATAN(1)*4))))*((ATAN(1)*4)/180))-SIN($GE$6*((ATAN(1)*4)/180))*SIN('C'!$F313*((ATAN(1)*4)/180)))/COS($GE$6*((ATAN(1)*4)/180))/COS('C'!$F313*((ATAN(1)*4)/180))</f>
        <v>0.53328541836685972</v>
      </c>
      <c r="ET204" s="89">
        <f t="shared" si="82"/>
        <v>46.376252636230923</v>
      </c>
      <c r="EU204" s="89">
        <f>(COS((90-(ATAN(1/(1/TAN((90-ABS($GE$6-'C'!$F313))*(ATAN(1)*4/180))+1))*(180/(ATAN(1)*4))))*((ATAN(1)*4)/180))-SIN($GE$6*((ATAN(1)*4)/180))*SIN('C'!$F313*((ATAN(1)*4)/180)))/COS($GE$6*((ATAN(1)*4)/180))/COS('C'!$F313*((ATAN(1)*4)/180))</f>
        <v>0.68991963177822679</v>
      </c>
      <c r="EV204" s="89">
        <f t="shared" si="83"/>
        <v>0.49882407407407409</v>
      </c>
      <c r="EW204" s="89">
        <f t="shared" si="84"/>
        <v>79.734555731229605</v>
      </c>
      <c r="EX204" s="89">
        <f>(COS((90-1.4)*((ATAN(1)*4)/180))-SIN($GE$6*((ATAN(1)*4)/180))*SIN('C'!$F313*((ATAN(1)*4)/180)))/COS($GE$6*((ATAN(1)*4)/180))/COS('C'!$F313*((ATAN(1)*4)/180))</f>
        <v>0.17820879046337232</v>
      </c>
      <c r="EY204" s="89">
        <f t="shared" si="85"/>
        <v>82.534449952526288</v>
      </c>
      <c r="EZ204" s="89">
        <f>(COS((90+0.833+اندراج!$A$2)*((ATAN(1)*4)/180))-SIN($GE$6*((ATAN(1)*4)/180))*SIN('C'!$F313*((ATAN(1)*4)/180)))/COS($GE$6*((ATAN(1)*4)/180))/COS('C'!$F313*((ATAN(1)*4)/180))</f>
        <v>0.12993004746960587</v>
      </c>
      <c r="FA204" s="89">
        <f t="shared" si="86"/>
        <v>96.294161413254415</v>
      </c>
      <c r="FB204" s="89">
        <f>(COS((90+12)*((ATAN(1)*4)/180))-SIN($GE$6*((ATAN(1)*4)/180))*SIN('C'!$F313*((ATAN(1)*4)/180)))/COS($GE$6*((ATAN(1)*4)/180))/COS('C'!$F313*((ATAN(1)*4)/180))</f>
        <v>-0.10963302335321232</v>
      </c>
      <c r="FC204" s="89">
        <f t="shared" si="87"/>
        <v>99.944849992971385</v>
      </c>
      <c r="FD204" s="89">
        <f>(COS((90+15)*((ATAN(1)*4)/180))-SIN($GE$6*((ATAN(1)*4)/180))*SIN('C'!$F313*((ATAN(1)*4)/180)))/COS($GE$6*((ATAN(1)*4)/180))/COS('C'!$F313*((ATAN(1)*4)/180))</f>
        <v>-0.17270017145082459</v>
      </c>
      <c r="FE204" s="89">
        <f t="shared" si="88"/>
        <v>103.58504827129971</v>
      </c>
      <c r="FF204" s="89">
        <f>(COS((90+18)*((ATAN(1)*4)/180))-SIN($GE$6*((ATAN(1)*4)/180))*SIN('C'!$F313*((ATAN(1)*4)/180)))/COS($GE$6*((ATAN(1)*4)/180))/COS('C'!$F313*((ATAN(1)*4)/180))</f>
        <v>-0.23488846517459028</v>
      </c>
      <c r="FG204" s="89">
        <f>('C'!E313+$GF$6/15+$EQ$4)</f>
        <v>11.921777777777777</v>
      </c>
      <c r="FH204" s="89">
        <f t="shared" si="89"/>
        <v>0.217032824093598</v>
      </c>
      <c r="FI204" s="89"/>
      <c r="FJ204" s="89"/>
      <c r="FK204" s="89">
        <f>EQ204-'برائے طلباء'!AK29</f>
        <v>0.51699860617729443</v>
      </c>
      <c r="FL204" s="89">
        <v>10</v>
      </c>
      <c r="FM204" s="89">
        <f t="shared" si="90"/>
        <v>0.75291338743389813</v>
      </c>
      <c r="FN204" s="89">
        <f t="shared" si="91"/>
        <v>64.440926841569706</v>
      </c>
      <c r="FO204" s="89">
        <f>(COS((90-(ATAN(1/(1/TAN((90-ABS($GE$6-'C'!$F282))*(ATAN(1)*4/180))+2))*(180/(ATAN(1)*4))))*((ATAN(1)*4)/180))-SIN($GE$6*((ATAN(1)*4)/180))*SIN('C'!$F282*((ATAN(1)*4)/180)))/COS($GE$6*((ATAN(1)*4)/180))/COS('C'!$F282*((ATAN(1)*4)/180))</f>
        <v>0.43144145231131709</v>
      </c>
      <c r="FP204" s="89">
        <f t="shared" si="92"/>
        <v>51.414505040388562</v>
      </c>
      <c r="FQ204" s="89">
        <f>(COS((90-(ATAN(1/(1/TAN((90-ABS($GE$6-'C'!$F282))*(ATAN(1)*4/180))+1))*(180/(ATAN(1)*4))))*((ATAN(1)*4)/180))-SIN($GE$6*((ATAN(1)*4)/180))*SIN('C'!$F282*((ATAN(1)*4)/180)))/COS($GE$6*((ATAN(1)*4)/180))/COS('C'!$F282*((ATAN(1)*4)/180))</f>
        <v>0.62368172643921449</v>
      </c>
      <c r="FR204" s="89">
        <f t="shared" si="93"/>
        <v>0.50411574074074084</v>
      </c>
      <c r="FS204" s="89">
        <f t="shared" si="94"/>
        <v>87.612637298454501</v>
      </c>
      <c r="FT204" s="89">
        <f>(COS((90-1.4)*((ATAN(1)*4)/180))-SIN($GE$6*((ATAN(1)*4)/180))*SIN('C'!$F282*((ATAN(1)*4)/180)))/COS($GE$6*((ATAN(1)*4)/180))/COS('C'!$F282*((ATAN(1)*4)/180))</f>
        <v>4.1655283716575932E-2</v>
      </c>
      <c r="FU204" s="89">
        <f t="shared" si="95"/>
        <v>90.317152809536637</v>
      </c>
      <c r="FV204" s="89">
        <f>(COS((90+0.833+اندراج!$A$2)*((ATAN(1)*4)/180))-SIN($GE$6*((ATAN(1)*4)/180))*SIN('C'!$F282*((ATAN(1)*4)/180)))/COS($GE$6*((ATAN(1)*4)/180))/COS('C'!$F282*((ATAN(1)*4)/180))</f>
        <v>-5.5353324909639583E-3</v>
      </c>
      <c r="FW204" s="89">
        <f t="shared" si="96"/>
        <v>0.20123132566898497</v>
      </c>
      <c r="FX204" s="89">
        <f t="shared" si="97"/>
        <v>103.86877751067868</v>
      </c>
      <c r="FY204" s="89">
        <f>(COS((90+12)*((ATAN(1)*4)/180))-SIN($GE$6*((ATAN(1)*4)/180))*SIN('C'!$F282*((ATAN(1)*4)/180)))/COS($GE$6*((ATAN(1)*4)/180))/COS('C'!$F282*((ATAN(1)*4)/180))</f>
        <v>-0.23969902921684985</v>
      </c>
      <c r="FZ204" s="89">
        <f t="shared" si="98"/>
        <v>107.53838942583211</v>
      </c>
      <c r="GA204" s="89">
        <f>(COS((90+15)*((ATAN(1)*4)/180))-SIN($GE$6*((ATAN(1)*4)/180))*SIN('C'!$F282*((ATAN(1)*4)/180)))/COS($GE$6*((ATAN(1)*4)/180))/COS('C'!$F282*((ATAN(1)*4)/180))</f>
        <v>-0.30134474318174687</v>
      </c>
      <c r="GB204" s="89">
        <f t="shared" si="99"/>
        <v>111.23115108266107</v>
      </c>
      <c r="GC204" s="89">
        <f>(COS((90+18)*((ATAN(1)*4)/180))-SIN($GE$6*((ATAN(1)*4)/180))*SIN('C'!$F282*((ATAN(1)*4)/180)))/COS($GE$6*((ATAN(1)*4)/180))/COS('C'!$F282*((ATAN(1)*4)/180))</f>
        <v>-0.36213141076542665</v>
      </c>
      <c r="GD204" s="89">
        <f>'C'!$E282+$GF$6/15+$EQ$4</f>
        <v>12.048777777777779</v>
      </c>
      <c r="GE204" s="89"/>
      <c r="GF204" s="89"/>
      <c r="GG204" s="89">
        <f>FM204-'برائے طلباء'!AX29</f>
        <v>0.55985639970054923</v>
      </c>
      <c r="GH204" s="89"/>
      <c r="GI204" s="89"/>
    </row>
    <row r="205" spans="1:191" ht="28.5" customHeight="1" x14ac:dyDescent="0.2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89"/>
      <c r="BM205" s="89"/>
      <c r="BN205" s="89"/>
      <c r="BO205" s="89"/>
      <c r="BP205" s="89"/>
      <c r="BQ205" s="89"/>
      <c r="BR205" s="89"/>
      <c r="BS205" s="89"/>
      <c r="BT205" s="89"/>
      <c r="BU205" s="89"/>
      <c r="BV205" s="89"/>
      <c r="BW205" s="89"/>
      <c r="BX205" s="89"/>
      <c r="BY205" s="89"/>
      <c r="BZ205" s="89"/>
      <c r="CA205" s="89"/>
      <c r="CB205" s="89"/>
      <c r="CC205" s="89"/>
      <c r="CD205" s="89"/>
      <c r="CE205" s="89"/>
      <c r="CF205" s="89"/>
      <c r="CG205" s="89"/>
      <c r="CH205" s="89"/>
      <c r="CI205" s="89"/>
      <c r="CJ205" s="89"/>
      <c r="CK205" s="89"/>
      <c r="CL205" s="89"/>
      <c r="CM205" s="89"/>
      <c r="CN205" s="89"/>
      <c r="CO205" s="89"/>
      <c r="CP205" s="89"/>
      <c r="CQ205" s="89"/>
      <c r="CR205" s="89"/>
      <c r="CS205" s="89"/>
      <c r="CT205" s="89"/>
      <c r="CU205" s="89"/>
      <c r="CV205" s="89"/>
      <c r="CW205" s="89"/>
      <c r="CX205" s="89"/>
      <c r="CY205" s="89"/>
      <c r="CZ205" s="89"/>
      <c r="DA205" s="89"/>
      <c r="DB205" s="89"/>
      <c r="DC205" s="89"/>
      <c r="DD205" s="89"/>
      <c r="DE205" s="89"/>
      <c r="DF205" s="89"/>
      <c r="DG205" s="89"/>
      <c r="DH205" s="89"/>
      <c r="DI205" s="89"/>
      <c r="DJ205" s="89"/>
      <c r="DK205" s="89"/>
      <c r="DL205" s="89"/>
      <c r="DM205" s="89"/>
      <c r="DN205" s="89"/>
      <c r="DO205" s="89"/>
      <c r="DP205" s="89"/>
      <c r="DQ205" s="89"/>
      <c r="DR205" s="89"/>
      <c r="DS205" s="89"/>
      <c r="DT205" s="89"/>
      <c r="DU205" s="89"/>
      <c r="DV205" s="89"/>
      <c r="DW205" s="89"/>
      <c r="DX205" s="89"/>
      <c r="DY205" s="89"/>
      <c r="DZ205" s="89"/>
      <c r="EA205" s="89"/>
      <c r="EB205" s="89"/>
      <c r="EC205" s="89"/>
      <c r="ED205" s="89"/>
      <c r="EE205" s="89"/>
      <c r="EF205" s="89"/>
      <c r="EG205" s="89"/>
      <c r="EH205" s="89"/>
      <c r="EI205" s="89"/>
      <c r="EJ205" s="89"/>
      <c r="EK205" s="89"/>
      <c r="EL205" s="89"/>
      <c r="EM205" s="89"/>
      <c r="EN205" s="89"/>
      <c r="EO205" s="89">
        <v>9</v>
      </c>
      <c r="EP205" s="89"/>
      <c r="EQ205" s="89">
        <f t="shared" si="80"/>
        <v>0.72523775986337313</v>
      </c>
      <c r="ER205" s="89">
        <f t="shared" si="81"/>
        <v>57.54619556038066</v>
      </c>
      <c r="ES205" s="89">
        <f>(COS((90-(ATAN(1/(1/TAN((90-ABS($GE$6-'C'!$F314))*(ATAN(1)*4/180))+2))*(180/(ATAN(1)*4))))*((ATAN(1)*4)/180))-SIN($GE$6*((ATAN(1)*4)/180))*SIN('C'!$F314*((ATAN(1)*4)/180)))/COS($GE$6*((ATAN(1)*4)/180))/COS('C'!$F314*((ATAN(1)*4)/180))</f>
        <v>0.53661943709060977</v>
      </c>
      <c r="ET205" s="89">
        <f t="shared" si="82"/>
        <v>46.195209689833106</v>
      </c>
      <c r="EU205" s="89">
        <f>(COS((90-(ATAN(1/(1/TAN((90-ABS($GE$6-'C'!$F314))*(ATAN(1)*4/180))+1))*(180/(ATAN(1)*4))))*((ATAN(1)*4)/180))-SIN($GE$6*((ATAN(1)*4)/180))*SIN('C'!$F314*((ATAN(1)*4)/180)))/COS($GE$6*((ATAN(1)*4)/180))/COS('C'!$F314*((ATAN(1)*4)/180))</f>
        <v>0.69220351543101954</v>
      </c>
      <c r="EV205" s="89">
        <f t="shared" si="83"/>
        <v>0.49874074074074076</v>
      </c>
      <c r="EW205" s="89">
        <f t="shared" si="84"/>
        <v>79.483431687893827</v>
      </c>
      <c r="EX205" s="89">
        <f>(COS((90-1.4)*((ATAN(1)*4)/180))-SIN($GE$6*((ATAN(1)*4)/180))*SIN('C'!$F314*((ATAN(1)*4)/180)))/COS($GE$6*((ATAN(1)*4)/180))/COS('C'!$F314*((ATAN(1)*4)/180))</f>
        <v>0.18251984726151477</v>
      </c>
      <c r="EY205" s="89">
        <f t="shared" si="85"/>
        <v>82.288926884147685</v>
      </c>
      <c r="EZ205" s="89">
        <f>(COS((90+0.833+اندراج!$A$2)*((ATAN(1)*4)/180))-SIN($GE$6*((ATAN(1)*4)/180))*SIN('C'!$F314*((ATAN(1)*4)/180)))/COS($GE$6*((ATAN(1)*4)/180))/COS('C'!$F314*((ATAN(1)*4)/180))</f>
        <v>0.13417770263713055</v>
      </c>
      <c r="FA205" s="89">
        <f t="shared" si="86"/>
        <v>96.06749644482322</v>
      </c>
      <c r="FB205" s="89">
        <f>(COS((90+12)*((ATAN(1)*4)/180))-SIN($GE$6*((ATAN(1)*4)/180))*SIN('C'!$F314*((ATAN(1)*4)/180)))/COS($GE$6*((ATAN(1)*4)/180))/COS('C'!$F314*((ATAN(1)*4)/180))</f>
        <v>-0.10569997226160445</v>
      </c>
      <c r="FC205" s="89">
        <f t="shared" si="87"/>
        <v>99.72095903554694</v>
      </c>
      <c r="FD205" s="89">
        <f>(COS((90+15)*((ATAN(1)*4)/180))-SIN($GE$6*((ATAN(1)*4)/180))*SIN('C'!$F314*((ATAN(1)*4)/180)))/COS($GE$6*((ATAN(1)*4)/180))/COS('C'!$F314*((ATAN(1)*4)/180))</f>
        <v>-0.16884994273154569</v>
      </c>
      <c r="FE205" s="89">
        <f t="shared" si="88"/>
        <v>103.36301417584559</v>
      </c>
      <c r="FF205" s="89">
        <f>(COS((90+18)*((ATAN(1)*4)/180))-SIN($GE$6*((ATAN(1)*4)/180))*SIN('C'!$F314*((ATAN(1)*4)/180)))/COS($GE$6*((ATAN(1)*4)/180))/COS('C'!$F314*((ATAN(1)*4)/180))</f>
        <v>-0.23111990467993634</v>
      </c>
      <c r="FG205" s="89">
        <f>('C'!E314+$GF$6/15+$EQ$4)</f>
        <v>11.919777777777778</v>
      </c>
      <c r="FH205" s="89">
        <f t="shared" si="89"/>
        <v>0.21757141008644368</v>
      </c>
      <c r="FI205" s="89"/>
      <c r="FJ205" s="89"/>
      <c r="FK205" s="89">
        <f>EQ205-'برائے طلباء'!AK30</f>
        <v>0.51569983627775906</v>
      </c>
      <c r="FL205" s="89">
        <v>10</v>
      </c>
      <c r="FM205" s="89">
        <f t="shared" si="90"/>
        <v>0.75192399172840663</v>
      </c>
      <c r="FN205" s="89">
        <f t="shared" si="91"/>
        <v>64.23036459421607</v>
      </c>
      <c r="FO205" s="89">
        <f>(COS((90-(ATAN(1/(1/TAN((90-ABS($GE$6-'C'!$F283))*(ATAN(1)*4/180))+2))*(180/(ATAN(1)*4))))*((ATAN(1)*4)/180))-SIN($GE$6*((ATAN(1)*4)/180))*SIN('C'!$F283*((ATAN(1)*4)/180)))/COS($GE$6*((ATAN(1)*4)/180))/COS('C'!$F283*((ATAN(1)*4)/180))</f>
        <v>0.43475390340781905</v>
      </c>
      <c r="FP205" s="89">
        <f t="shared" si="92"/>
        <v>51.267317823717249</v>
      </c>
      <c r="FQ205" s="89">
        <f>(COS((90-(ATAN(1/(1/TAN((90-ABS($GE$6-'C'!$F283))*(ATAN(1)*4/180))+1))*(180/(ATAN(1)*4))))*((ATAN(1)*4)/180))-SIN($GE$6*((ATAN(1)*4)/180))*SIN('C'!$F283*((ATAN(1)*4)/180)))/COS($GE$6*((ATAN(1)*4)/180))/COS('C'!$F283*((ATAN(1)*4)/180))</f>
        <v>0.62568772113811655</v>
      </c>
      <c r="FR205" s="89">
        <f t="shared" si="93"/>
        <v>0.50386574074074086</v>
      </c>
      <c r="FS205" s="89">
        <f t="shared" si="94"/>
        <v>87.345809901756724</v>
      </c>
      <c r="FT205" s="89">
        <f>(COS((90-1.4)*((ATAN(1)*4)/180))-SIN($GE$6*((ATAN(1)*4)/180))*SIN('C'!$F283*((ATAN(1)*4)/180)))/COS($GE$6*((ATAN(1)*4)/180))/COS('C'!$F283*((ATAN(1)*4)/180))</f>
        <v>4.6307789704854996E-2</v>
      </c>
      <c r="FU205" s="89">
        <f t="shared" si="95"/>
        <v>90.050970355559699</v>
      </c>
      <c r="FV205" s="89">
        <f>(COS((90+0.833+اندراج!$A$2)*((ATAN(1)*4)/180))-SIN($GE$6*((ATAN(1)*4)/180))*SIN('C'!$F283*((ATAN(1)*4)/180)))/COS($GE$6*((ATAN(1)*4)/180))/COS('C'!$F283*((ATAN(1)*4)/180))</f>
        <v>-8.896004080921079E-4</v>
      </c>
      <c r="FW205" s="89">
        <f t="shared" si="96"/>
        <v>0.20174909320146331</v>
      </c>
      <c r="FX205" s="89">
        <f t="shared" si="97"/>
        <v>103.59674586310747</v>
      </c>
      <c r="FY205" s="89">
        <f>(COS((90+12)*((ATAN(1)*4)/180))-SIN($GE$6*((ATAN(1)*4)/180))*SIN('C'!$F283*((ATAN(1)*4)/180)))/COS($GE$6*((ATAN(1)*4)/180))/COS('C'!$F283*((ATAN(1)*4)/180))</f>
        <v>-0.23508690980655786</v>
      </c>
      <c r="FZ205" s="89">
        <f t="shared" si="98"/>
        <v>107.2619931141399</v>
      </c>
      <c r="GA205" s="89">
        <f>(COS((90+15)*((ATAN(1)*4)/180))-SIN($GE$6*((ATAN(1)*4)/180))*SIN('C'!$F283*((ATAN(1)*4)/180)))/COS($GE$6*((ATAN(1)*4)/180))/COS('C'!$F283*((ATAN(1)*4)/180))</f>
        <v>-0.29674147261193878</v>
      </c>
      <c r="GB205" s="89">
        <f t="shared" si="99"/>
        <v>110.94900335626309</v>
      </c>
      <c r="GC205" s="89">
        <f>(COS((90+18)*((ATAN(1)*4)/180))-SIN($GE$6*((ATAN(1)*4)/180))*SIN('C'!$F283*((ATAN(1)*4)/180)))/COS($GE$6*((ATAN(1)*4)/180))/COS('C'!$F283*((ATAN(1)*4)/180))</f>
        <v>-0.35753686572559296</v>
      </c>
      <c r="GD205" s="89">
        <f>'C'!$E283+$GF$6/15+$EQ$4</f>
        <v>12.042777777777779</v>
      </c>
      <c r="GE205" s="89"/>
      <c r="GF205" s="89"/>
      <c r="GG205" s="89">
        <f>FM205-'برائے طلباء'!AX30</f>
        <v>0.55833326031061881</v>
      </c>
      <c r="GH205" s="89"/>
      <c r="GI205" s="89"/>
    </row>
    <row r="206" spans="1:191" ht="28.5" customHeight="1" x14ac:dyDescent="0.2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  <c r="BM206" s="89"/>
      <c r="BN206" s="89"/>
      <c r="BO206" s="89"/>
      <c r="BP206" s="89"/>
      <c r="BQ206" s="89"/>
      <c r="BR206" s="89"/>
      <c r="BS206" s="89"/>
      <c r="BT206" s="89"/>
      <c r="BU206" s="89"/>
      <c r="BV206" s="89"/>
      <c r="BW206" s="89"/>
      <c r="BX206" s="89"/>
      <c r="BY206" s="89"/>
      <c r="BZ206" s="89"/>
      <c r="CA206" s="89"/>
      <c r="CB206" s="89"/>
      <c r="CC206" s="89"/>
      <c r="CD206" s="89"/>
      <c r="CE206" s="89"/>
      <c r="CF206" s="89"/>
      <c r="CG206" s="89"/>
      <c r="CH206" s="89"/>
      <c r="CI206" s="89"/>
      <c r="CJ206" s="89"/>
      <c r="CK206" s="89"/>
      <c r="CL206" s="89"/>
      <c r="CM206" s="89"/>
      <c r="CN206" s="89"/>
      <c r="CO206" s="89"/>
      <c r="CP206" s="89"/>
      <c r="CQ206" s="89"/>
      <c r="CR206" s="89"/>
      <c r="CS206" s="89"/>
      <c r="CT206" s="89"/>
      <c r="CU206" s="89"/>
      <c r="CV206" s="89"/>
      <c r="CW206" s="89"/>
      <c r="CX206" s="89"/>
      <c r="CY206" s="89"/>
      <c r="CZ206" s="89"/>
      <c r="DA206" s="89"/>
      <c r="DB206" s="89"/>
      <c r="DC206" s="89"/>
      <c r="DD206" s="89"/>
      <c r="DE206" s="89"/>
      <c r="DF206" s="89"/>
      <c r="DG206" s="89"/>
      <c r="DH206" s="89"/>
      <c r="DI206" s="89"/>
      <c r="DJ206" s="89"/>
      <c r="DK206" s="89"/>
      <c r="DL206" s="89"/>
      <c r="DM206" s="89"/>
      <c r="DN206" s="89"/>
      <c r="DO206" s="89"/>
      <c r="DP206" s="89"/>
      <c r="DQ206" s="89"/>
      <c r="DR206" s="89"/>
      <c r="DS206" s="89"/>
      <c r="DT206" s="89"/>
      <c r="DU206" s="89"/>
      <c r="DV206" s="89"/>
      <c r="DW206" s="89"/>
      <c r="DX206" s="89"/>
      <c r="DY206" s="89"/>
      <c r="DZ206" s="89"/>
      <c r="EA206" s="89"/>
      <c r="EB206" s="89"/>
      <c r="EC206" s="89"/>
      <c r="ED206" s="89"/>
      <c r="EE206" s="89"/>
      <c r="EF206" s="89"/>
      <c r="EG206" s="89"/>
      <c r="EH206" s="89"/>
      <c r="EI206" s="89"/>
      <c r="EJ206" s="89"/>
      <c r="EK206" s="89"/>
      <c r="EL206" s="89"/>
      <c r="EM206" s="89"/>
      <c r="EN206" s="89"/>
      <c r="EO206" s="89">
        <v>9</v>
      </c>
      <c r="EP206" s="89"/>
      <c r="EQ206" s="89">
        <f t="shared" si="80"/>
        <v>0.72451998638550064</v>
      </c>
      <c r="ER206" s="89">
        <f t="shared" si="81"/>
        <v>57.321217221302206</v>
      </c>
      <c r="ES206" s="89">
        <f>(COS((90-(ATAN(1/(1/TAN((90-ABS($GE$6-'C'!$F315))*(ATAN(1)*4/180))+2))*(180/(ATAN(1)*4))))*((ATAN(1)*4)/180))-SIN($GE$6*((ATAN(1)*4)/180))*SIN('C'!$F315*((ATAN(1)*4)/180)))/COS($GE$6*((ATAN(1)*4)/180))/COS('C'!$F315*((ATAN(1)*4)/180))</f>
        <v>0.53992866327436895</v>
      </c>
      <c r="ET206" s="89">
        <f t="shared" si="82"/>
        <v>46.014587479738374</v>
      </c>
      <c r="EU206" s="89">
        <f>(COS((90-(ATAN(1/(1/TAN((90-ABS($GE$6-'C'!$F315))*(ATAN(1)*4/180))+1))*(180/(ATAN(1)*4))))*((ATAN(1)*4)/180))-SIN($GE$6*((ATAN(1)*4)/180))*SIN('C'!$F315*((ATAN(1)*4)/180)))/COS($GE$6*((ATAN(1)*4)/180))/COS('C'!$F315*((ATAN(1)*4)/180))</f>
        <v>0.69447520435659016</v>
      </c>
      <c r="EV206" s="89">
        <f t="shared" si="83"/>
        <v>0.49869907407407404</v>
      </c>
      <c r="EW206" s="89">
        <f t="shared" si="84"/>
        <v>79.23432346023516</v>
      </c>
      <c r="EX206" s="89">
        <f>(COS((90-1.4)*((ATAN(1)*4)/180))-SIN($GE$6*((ATAN(1)*4)/180))*SIN('C'!$F315*((ATAN(1)*4)/180)))/COS($GE$6*((ATAN(1)*4)/180))/COS('C'!$F315*((ATAN(1)*4)/180))</f>
        <v>0.18679283455977694</v>
      </c>
      <c r="EY206" s="89">
        <f t="shared" si="85"/>
        <v>82.045528432113571</v>
      </c>
      <c r="EZ206" s="89">
        <f>(COS((90+0.833+اندراج!$A$2)*((ATAN(1)*4)/180))-SIN($GE$6*((ATAN(1)*4)/180))*SIN('C'!$F315*((ATAN(1)*4)/180)))/COS($GE$6*((ATAN(1)*4)/180))/COS('C'!$F315*((ATAN(1)*4)/180))</f>
        <v>0.13838616925807745</v>
      </c>
      <c r="FA206" s="89">
        <f t="shared" si="86"/>
        <v>95.843503626588145</v>
      </c>
      <c r="FB206" s="89">
        <f>(COS((90+12)*((ATAN(1)*4)/180))-SIN($GE$6*((ATAN(1)*4)/180))*SIN('C'!$F315*((ATAN(1)*4)/180)))/COS($GE$6*((ATAN(1)*4)/180))/COS('C'!$F315*((ATAN(1)*4)/180))</f>
        <v>-0.10181166251779905</v>
      </c>
      <c r="FC206" s="89">
        <f t="shared" si="87"/>
        <v>99.499901900667439</v>
      </c>
      <c r="FD206" s="89">
        <f>(COS((90+15)*((ATAN(1)*4)/180))-SIN($GE$6*((ATAN(1)*4)/180))*SIN('C'!$F315*((ATAN(1)*4)/180)))/COS($GE$6*((ATAN(1)*4)/180))/COS('C'!$F315*((ATAN(1)*4)/180))</f>
        <v>-0.16504591718528294</v>
      </c>
      <c r="FE206" s="89">
        <f t="shared" si="88"/>
        <v>103.14398755201488</v>
      </c>
      <c r="FF206" s="89">
        <f>(COS((90+18)*((ATAN(1)*4)/180))-SIN($GE$6*((ATAN(1)*4)/180))*SIN('C'!$F315*((ATAN(1)*4)/180)))/COS($GE$6*((ATAN(1)*4)/180))/COS('C'!$F315*((ATAN(1)*4)/180))</f>
        <v>-0.22739898881266116</v>
      </c>
      <c r="FG206" s="89">
        <f>('C'!E315+$GF$6/15+$EQ$4)</f>
        <v>11.918777777777777</v>
      </c>
      <c r="FH206" s="89">
        <f t="shared" si="89"/>
        <v>0.21814379101666448</v>
      </c>
      <c r="FI206" s="89"/>
      <c r="FJ206" s="89"/>
      <c r="FK206" s="89">
        <f>EQ206-'برائے طلباء'!AK31</f>
        <v>0.51441532217813457</v>
      </c>
      <c r="FL206" s="89">
        <v>10</v>
      </c>
      <c r="FM206" s="89">
        <f t="shared" si="90"/>
        <v>0.75093637875952812</v>
      </c>
      <c r="FN206" s="89">
        <f t="shared" si="91"/>
        <v>64.018984736624247</v>
      </c>
      <c r="FO206" s="89">
        <f>(COS((90-(ATAN(1/(1/TAN((90-ABS($GE$6-'C'!$F284))*(ATAN(1)*4/180))+2))*(180/(ATAN(1)*4))))*((ATAN(1)*4)/180))-SIN($GE$6*((ATAN(1)*4)/180))*SIN('C'!$F284*((ATAN(1)*4)/180)))/COS($GE$6*((ATAN(1)*4)/180))/COS('C'!$F284*((ATAN(1)*4)/180))</f>
        <v>0.43807331077266642</v>
      </c>
      <c r="FP206" s="89">
        <f t="shared" si="92"/>
        <v>51.118554493297779</v>
      </c>
      <c r="FQ206" s="89">
        <f>(COS((90-(ATAN(1/(1/TAN((90-ABS($GE$6-'C'!$F284))*(ATAN(1)*4/180))+1))*(180/(ATAN(1)*4))))*((ATAN(1)*4)/180))-SIN($GE$6*((ATAN(1)*4)/180))*SIN('C'!$F284*((ATAN(1)*4)/180)))/COS($GE$6*((ATAN(1)*4)/180))/COS('C'!$F284*((ATAN(1)*4)/180))</f>
        <v>0.6277110008005965</v>
      </c>
      <c r="FR206" s="89">
        <f t="shared" si="93"/>
        <v>0.50361574074074078</v>
      </c>
      <c r="FS206" s="89">
        <f t="shared" si="94"/>
        <v>87.07944227227344</v>
      </c>
      <c r="FT206" s="89">
        <f>(COS((90-1.4)*((ATAN(1)*4)/180))-SIN($GE$6*((ATAN(1)*4)/180))*SIN('C'!$F284*((ATAN(1)*4)/180)))/COS($GE$6*((ATAN(1)*4)/180))/COS('C'!$F284*((ATAN(1)*4)/180))</f>
        <v>5.0951277353290393E-2</v>
      </c>
      <c r="FU206" s="89">
        <f t="shared" si="95"/>
        <v>89.785429686763436</v>
      </c>
      <c r="FV206" s="89">
        <f>(COS((90+0.833+اندراج!$A$2)*((ATAN(1)*4)/180))-SIN($GE$6*((ATAN(1)*4)/180))*SIN('C'!$F284*((ATAN(1)*4)/180)))/COS($GE$6*((ATAN(1)*4)/180))/COS('C'!$F284*((ATAN(1)*4)/180))</f>
        <v>3.744949689358042E-3</v>
      </c>
      <c r="FW206" s="89">
        <f t="shared" si="96"/>
        <v>0.20226159368141081</v>
      </c>
      <c r="FX206" s="89">
        <f t="shared" si="97"/>
        <v>103.3263168114659</v>
      </c>
      <c r="FY206" s="89">
        <f>(COS((90+12)*((ATAN(1)*4)/180))-SIN($GE$6*((ATAN(1)*4)/180))*SIN('C'!$F284*((ATAN(1)*4)/180)))/COS($GE$6*((ATAN(1)*4)/180))/COS('C'!$F284*((ATAN(1)*4)/180))</f>
        <v>-0.23049670856798204</v>
      </c>
      <c r="FZ206" s="89">
        <f t="shared" si="98"/>
        <v>106.98749294135879</v>
      </c>
      <c r="GA206" s="89">
        <f>(COS((90+15)*((ATAN(1)*4)/180))-SIN($GE$6*((ATAN(1)*4)/180))*SIN('C'!$F284*((ATAN(1)*4)/180)))/COS($GE$6*((ATAN(1)*4)/180))/COS('C'!$F284*((ATAN(1)*4)/180))</f>
        <v>-0.29216294661212572</v>
      </c>
      <c r="GB206" s="89">
        <f t="shared" si="99"/>
        <v>110.66907251287644</v>
      </c>
      <c r="GC206" s="89">
        <f>(COS((90+18)*((ATAN(1)*4)/180))-SIN($GE$6*((ATAN(1)*4)/180))*SIN('C'!$F284*((ATAN(1)*4)/180)))/COS($GE$6*((ATAN(1)*4)/180))/COS('C'!$F284*((ATAN(1)*4)/180))</f>
        <v>-0.35296985226756067</v>
      </c>
      <c r="GD206" s="89">
        <f>'C'!$E284+$GF$6/15+$EQ$4</f>
        <v>12.036777777777779</v>
      </c>
      <c r="GE206" s="89"/>
      <c r="GF206" s="89"/>
      <c r="GG206" s="89">
        <f>FM206-'برائے طلباء'!AX31</f>
        <v>0.55681806166566639</v>
      </c>
      <c r="GH206" s="89"/>
      <c r="GI206" s="89"/>
    </row>
    <row r="207" spans="1:191" ht="28.5" customHeight="1" x14ac:dyDescent="0.2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89"/>
      <c r="BM207" s="89"/>
      <c r="BN207" s="89"/>
      <c r="BO207" s="89"/>
      <c r="BP207" s="89"/>
      <c r="BQ207" s="89"/>
      <c r="BR207" s="89"/>
      <c r="BS207" s="89"/>
      <c r="BT207" s="89"/>
      <c r="BU207" s="89"/>
      <c r="BV207" s="89"/>
      <c r="BW207" s="89"/>
      <c r="BX207" s="89"/>
      <c r="BY207" s="89"/>
      <c r="BZ207" s="89"/>
      <c r="CA207" s="89"/>
      <c r="CB207" s="89"/>
      <c r="CC207" s="89"/>
      <c r="CD207" s="89"/>
      <c r="CE207" s="89"/>
      <c r="CF207" s="89"/>
      <c r="CG207" s="89"/>
      <c r="CH207" s="89"/>
      <c r="CI207" s="89"/>
      <c r="CJ207" s="89"/>
      <c r="CK207" s="89"/>
      <c r="CL207" s="89"/>
      <c r="CM207" s="89"/>
      <c r="CN207" s="89"/>
      <c r="CO207" s="89"/>
      <c r="CP207" s="89"/>
      <c r="CQ207" s="89"/>
      <c r="CR207" s="89"/>
      <c r="CS207" s="89"/>
      <c r="CT207" s="89"/>
      <c r="CU207" s="89"/>
      <c r="CV207" s="89"/>
      <c r="CW207" s="89"/>
      <c r="CX207" s="89"/>
      <c r="CY207" s="89"/>
      <c r="CZ207" s="89"/>
      <c r="DA207" s="89"/>
      <c r="DB207" s="89"/>
      <c r="DC207" s="89"/>
      <c r="DD207" s="89"/>
      <c r="DE207" s="89"/>
      <c r="DF207" s="89"/>
      <c r="DG207" s="89"/>
      <c r="DH207" s="89"/>
      <c r="DI207" s="89"/>
      <c r="DJ207" s="89"/>
      <c r="DK207" s="89"/>
      <c r="DL207" s="89"/>
      <c r="DM207" s="89"/>
      <c r="DN207" s="89"/>
      <c r="DO207" s="89"/>
      <c r="DP207" s="89"/>
      <c r="DQ207" s="89"/>
      <c r="DR207" s="89"/>
      <c r="DS207" s="89"/>
      <c r="DT207" s="89"/>
      <c r="DU207" s="89"/>
      <c r="DV207" s="89"/>
      <c r="DW207" s="89"/>
      <c r="DX207" s="89"/>
      <c r="DY207" s="89"/>
      <c r="DZ207" s="89"/>
      <c r="EA207" s="89"/>
      <c r="EB207" s="89"/>
      <c r="EC207" s="89"/>
      <c r="ED207" s="89"/>
      <c r="EE207" s="89"/>
      <c r="EF207" s="89"/>
      <c r="EG207" s="89"/>
      <c r="EH207" s="89"/>
      <c r="EI207" s="89"/>
      <c r="EJ207" s="89"/>
      <c r="EK207" s="89"/>
      <c r="EL207" s="89"/>
      <c r="EM207" s="89"/>
      <c r="EN207" s="89"/>
      <c r="EO207" s="89">
        <v>9</v>
      </c>
      <c r="EP207" s="89"/>
      <c r="EQ207" s="89">
        <f t="shared" si="80"/>
        <v>0.72376444288977027</v>
      </c>
      <c r="ER207" s="89">
        <f t="shared" si="81"/>
        <v>57.096719361827958</v>
      </c>
      <c r="ES207" s="89">
        <f>(COS((90-(ATAN(1/(1/TAN((90-ABS($GE$6-'C'!$F316))*(ATAN(1)*4/180))+2))*(180/(ATAN(1)*4))))*((ATAN(1)*4)/180))-SIN($GE$6*((ATAN(1)*4)/180))*SIN('C'!$F316*((ATAN(1)*4)/180)))/COS($GE$6*((ATAN(1)*4)/180))/COS('C'!$F316*((ATAN(1)*4)/180))</f>
        <v>0.54322252396212234</v>
      </c>
      <c r="ET207" s="89">
        <f t="shared" si="82"/>
        <v>45.833892847742064</v>
      </c>
      <c r="EU207" s="89">
        <f>(COS((90-(ATAN(1/(1/TAN((90-ABS($GE$6-'C'!$F316))*(ATAN(1)*4/180))+1))*(180/(ATAN(1)*4))))*((ATAN(1)*4)/180))-SIN($GE$6*((ATAN(1)*4)/180))*SIN('C'!$F316*((ATAN(1)*4)/180)))/COS($GE$6*((ATAN(1)*4)/180))/COS('C'!$F316*((ATAN(1)*4)/180))</f>
        <v>0.69674089832147235</v>
      </c>
      <c r="EV207" s="89">
        <f t="shared" si="83"/>
        <v>0.49861574074074078</v>
      </c>
      <c r="EW207" s="89">
        <f t="shared" si="84"/>
        <v>78.986495626971916</v>
      </c>
      <c r="EX207" s="89">
        <f>(COS((90-1.4)*((ATAN(1)*4)/180))-SIN($GE$6*((ATAN(1)*4)/180))*SIN('C'!$F316*((ATAN(1)*4)/180)))/COS($GE$6*((ATAN(1)*4)/180))/COS('C'!$F316*((ATAN(1)*4)/180))</f>
        <v>0.1910403554520072</v>
      </c>
      <c r="EY207" s="89">
        <f t="shared" si="85"/>
        <v>81.803532773650659</v>
      </c>
      <c r="EZ207" s="89">
        <f>(COS((90+0.833+اندراج!$A$2)*((ATAN(1)*4)/180))-SIN($GE$6*((ATAN(1)*4)/180))*SIN('C'!$F316*((ATAN(1)*4)/180)))/COS($GE$6*((ATAN(1)*4)/180))/COS('C'!$F316*((ATAN(1)*4)/180))</f>
        <v>0.14256790528509017</v>
      </c>
      <c r="FA207" s="89">
        <f t="shared" si="86"/>
        <v>95.621500495152063</v>
      </c>
      <c r="FB207" s="89">
        <f>(COS((90+12)*((ATAN(1)*4)/180))-SIN($GE$6*((ATAN(1)*4)/180))*SIN('C'!$F316*((ATAN(1)*4)/180)))/COS($GE$6*((ATAN(1)*4)/180))/COS('C'!$F316*((ATAN(1)*4)/180))</f>
        <v>-9.7956356371680514E-2</v>
      </c>
      <c r="FC207" s="89">
        <f t="shared" si="87"/>
        <v>99.280999314147081</v>
      </c>
      <c r="FD207" s="89">
        <f>(COS((90+15)*((ATAN(1)*4)/180))-SIN($GE$6*((ATAN(1)*4)/180))*SIN('C'!$F316*((ATAN(1)*4)/180)))/COS($GE$6*((ATAN(1)*4)/180))/COS('C'!$F316*((ATAN(1)*4)/180))</f>
        <v>-0.16127654666175903</v>
      </c>
      <c r="FE207" s="89">
        <f t="shared" si="88"/>
        <v>102.92728921283242</v>
      </c>
      <c r="FF207" s="89">
        <f>(COS((90+18)*((ATAN(1)*4)/180))-SIN($GE$6*((ATAN(1)*4)/180))*SIN('C'!$F316*((ATAN(1)*4)/180)))/COS($GE$6*((ATAN(1)*4)/180))/COS('C'!$F316*((ATAN(1)*4)/180))</f>
        <v>-0.22371435638021089</v>
      </c>
      <c r="FG207" s="89">
        <f>('C'!E316+$GF$6/15+$EQ$4)</f>
        <v>11.916777777777778</v>
      </c>
      <c r="FH207" s="89">
        <f t="shared" si="89"/>
        <v>0.21866852042366555</v>
      </c>
      <c r="FI207" s="89"/>
      <c r="FJ207" s="89"/>
      <c r="FK207" s="89">
        <f>EQ207-'برائے طلباء'!AK32</f>
        <v>0.51314117218467514</v>
      </c>
      <c r="FL207" s="89">
        <v>10</v>
      </c>
      <c r="FM207" s="89">
        <f t="shared" si="90"/>
        <v>0.74999213245191398</v>
      </c>
      <c r="FN207" s="89">
        <f t="shared" si="91"/>
        <v>63.806781137178298</v>
      </c>
      <c r="FO207" s="89">
        <f>(COS((90-(ATAN(1/(1/TAN((90-ABS($GE$6-'C'!$F285))*(ATAN(1)*4/180))+2))*(180/(ATAN(1)*4))))*((ATAN(1)*4)/180))-SIN($GE$6*((ATAN(1)*4)/180))*SIN('C'!$F285*((ATAN(1)*4)/180)))/COS($GE$6*((ATAN(1)*4)/180))/COS('C'!$F285*((ATAN(1)*4)/180))</f>
        <v>0.441399656326733</v>
      </c>
      <c r="FP207" s="89">
        <f t="shared" si="92"/>
        <v>50.968226885905928</v>
      </c>
      <c r="FQ207" s="89">
        <f>(COS((90-(ATAN(1/(1/TAN((90-ABS($GE$6-'C'!$F285))*(ATAN(1)*4/180))+1))*(180/(ATAN(1)*4))))*((ATAN(1)*4)/180))-SIN($GE$6*((ATAN(1)*4)/180))*SIN('C'!$F285*((ATAN(1)*4)/180)))/COS($GE$6*((ATAN(1)*4)/180))/COS('C'!$F285*((ATAN(1)*4)/180))</f>
        <v>0.62975125702369072</v>
      </c>
      <c r="FR207" s="89">
        <f t="shared" si="93"/>
        <v>0.50340740740740741</v>
      </c>
      <c r="FS207" s="89">
        <f t="shared" si="94"/>
        <v>86.813505676803302</v>
      </c>
      <c r="FT207" s="89">
        <f>(COS((90-1.4)*((ATAN(1)*4)/180))-SIN($GE$6*((ATAN(1)*4)/180))*SIN('C'!$F285*((ATAN(1)*4)/180)))/COS($GE$6*((ATAN(1)*4)/180))/COS('C'!$F285*((ATAN(1)*4)/180))</f>
        <v>5.558615245737563E-2</v>
      </c>
      <c r="FU207" s="89">
        <f t="shared" si="95"/>
        <v>89.520501016022365</v>
      </c>
      <c r="FV207" s="89">
        <f>(COS((90+0.833+اندراج!$A$2)*((ATAN(1)*4)/180))-SIN($GE$6*((ATAN(1)*4)/180))*SIN('C'!$F285*((ATAN(1)*4)/180)))/COS($GE$6*((ATAN(1)*4)/180))/COS('C'!$F285*((ATAN(1)*4)/180))</f>
        <v>8.3687383421102348E-3</v>
      </c>
      <c r="FW207" s="89">
        <f t="shared" si="96"/>
        <v>0.20281061975765444</v>
      </c>
      <c r="FX207" s="89">
        <f t="shared" si="97"/>
        <v>103.05744988012735</v>
      </c>
      <c r="FY207" s="89">
        <f>(COS((90+12)*((ATAN(1)*4)/180))-SIN($GE$6*((ATAN(1)*4)/180))*SIN('C'!$F285*((ATAN(1)*4)/180)))/COS($GE$6*((ATAN(1)*4)/180))/COS('C'!$F285*((ATAN(1)*4)/180))</f>
        <v>-0.22592793179336046</v>
      </c>
      <c r="FZ207" s="89">
        <f t="shared" si="98"/>
        <v>106.71484355391105</v>
      </c>
      <c r="GA207" s="89">
        <f>(COS((90+15)*((ATAN(1)*4)/180))-SIN($GE$6*((ATAN(1)*4)/180))*SIN('C'!$F285*((ATAN(1)*4)/180)))/COS($GE$6*((ATAN(1)*4)/180))/COS('C'!$F285*((ATAN(1)*4)/180))</f>
        <v>-0.28760865221266019</v>
      </c>
      <c r="GB207" s="89">
        <f t="shared" si="99"/>
        <v>110.39130705628651</v>
      </c>
      <c r="GC207" s="89">
        <f>(COS((90+18)*((ATAN(1)*4)/180))-SIN($GE$6*((ATAN(1)*4)/180))*SIN('C'!$F285*((ATAN(1)*4)/180)))/COS($GE$6*((ATAN(1)*4)/180))/COS('C'!$F285*((ATAN(1)*4)/180))</f>
        <v>-0.34842983842821545</v>
      </c>
      <c r="GD207" s="89">
        <f>'C'!$E285+$GF$6/15+$EQ$4</f>
        <v>12.031777777777776</v>
      </c>
      <c r="GE207" s="89"/>
      <c r="GF207" s="89"/>
      <c r="GG207" s="89">
        <f>FM207-'برائے طلباء'!AX32</f>
        <v>0.55531057797863581</v>
      </c>
      <c r="GH207" s="89"/>
      <c r="GI207" s="89"/>
    </row>
    <row r="208" spans="1:191" ht="28.5" customHeight="1" x14ac:dyDescent="0.2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/>
      <c r="BF208" s="89"/>
      <c r="BG208" s="89"/>
      <c r="BH208" s="89"/>
      <c r="BI208" s="89"/>
      <c r="BJ208" s="89"/>
      <c r="BK208" s="89"/>
      <c r="BL208" s="89"/>
      <c r="BM208" s="89"/>
      <c r="BN208" s="89"/>
      <c r="BO208" s="89"/>
      <c r="BP208" s="89"/>
      <c r="BQ208" s="89"/>
      <c r="BR208" s="89"/>
      <c r="BS208" s="89"/>
      <c r="BT208" s="89"/>
      <c r="BU208" s="89"/>
      <c r="BV208" s="89"/>
      <c r="BW208" s="89"/>
      <c r="BX208" s="89"/>
      <c r="BY208" s="89"/>
      <c r="BZ208" s="89"/>
      <c r="CA208" s="89"/>
      <c r="CB208" s="89"/>
      <c r="CC208" s="89"/>
      <c r="CD208" s="89"/>
      <c r="CE208" s="89"/>
      <c r="CF208" s="89"/>
      <c r="CG208" s="89"/>
      <c r="CH208" s="89"/>
      <c r="CI208" s="89"/>
      <c r="CJ208" s="89"/>
      <c r="CK208" s="89"/>
      <c r="CL208" s="89"/>
      <c r="CM208" s="89"/>
      <c r="CN208" s="89"/>
      <c r="CO208" s="89"/>
      <c r="CP208" s="89"/>
      <c r="CQ208" s="89"/>
      <c r="CR208" s="89"/>
      <c r="CS208" s="89"/>
      <c r="CT208" s="89"/>
      <c r="CU208" s="89"/>
      <c r="CV208" s="89"/>
      <c r="CW208" s="89"/>
      <c r="CX208" s="89"/>
      <c r="CY208" s="89"/>
      <c r="CZ208" s="89"/>
      <c r="DA208" s="89"/>
      <c r="DB208" s="89"/>
      <c r="DC208" s="89"/>
      <c r="DD208" s="89"/>
      <c r="DE208" s="89"/>
      <c r="DF208" s="89"/>
      <c r="DG208" s="89"/>
      <c r="DH208" s="89"/>
      <c r="DI208" s="89"/>
      <c r="DJ208" s="89"/>
      <c r="DK208" s="89"/>
      <c r="DL208" s="89"/>
      <c r="DM208" s="89"/>
      <c r="DN208" s="89"/>
      <c r="DO208" s="89"/>
      <c r="DP208" s="89"/>
      <c r="DQ208" s="89"/>
      <c r="DR208" s="89"/>
      <c r="DS208" s="89"/>
      <c r="DT208" s="89"/>
      <c r="DU208" s="89"/>
      <c r="DV208" s="89"/>
      <c r="DW208" s="89"/>
      <c r="DX208" s="89"/>
      <c r="DY208" s="89"/>
      <c r="DZ208" s="89"/>
      <c r="EA208" s="89"/>
      <c r="EB208" s="89"/>
      <c r="EC208" s="89"/>
      <c r="ED208" s="89"/>
      <c r="EE208" s="89"/>
      <c r="EF208" s="89"/>
      <c r="EG208" s="89"/>
      <c r="EH208" s="89"/>
      <c r="EI208" s="89"/>
      <c r="EJ208" s="89"/>
      <c r="EK208" s="89"/>
      <c r="EL208" s="89"/>
      <c r="EM208" s="89"/>
      <c r="EN208" s="89"/>
      <c r="EO208" s="89">
        <v>9</v>
      </c>
      <c r="EP208" s="89"/>
      <c r="EQ208" s="89">
        <f t="shared" si="80"/>
        <v>0.72305445109879996</v>
      </c>
      <c r="ER208" s="89">
        <f t="shared" si="81"/>
        <v>56.87272281823352</v>
      </c>
      <c r="ES208" s="89">
        <f>(COS((90-(ATAN(1/(1/TAN((90-ABS($GE$6-'C'!$F317))*(ATAN(1)*4/180))+2))*(180/(ATAN(1)*4))))*((ATAN(1)*4)/180))-SIN($GE$6*((ATAN(1)*4)/180))*SIN('C'!$F317*((ATAN(1)*4)/180)))/COS($GE$6*((ATAN(1)*4)/180))/COS('C'!$F317*((ATAN(1)*4)/180))</f>
        <v>0.54650071741822659</v>
      </c>
      <c r="ET208" s="89">
        <f t="shared" si="82"/>
        <v>45.653159392634677</v>
      </c>
      <c r="EU208" s="89">
        <f>(COS((90-(ATAN(1/(1/TAN((90-ABS($GE$6-'C'!$F317))*(ATAN(1)*4/180))+1))*(180/(ATAN(1)*4))))*((ATAN(1)*4)/180))-SIN($GE$6*((ATAN(1)*4)/180))*SIN('C'!$F317*((ATAN(1)*4)/180)))/COS($GE$6*((ATAN(1)*4)/180))/COS('C'!$F317*((ATAN(1)*4)/180))</f>
        <v>0.69900014711862002</v>
      </c>
      <c r="EV208" s="89">
        <f t="shared" si="83"/>
        <v>0.49857407407407406</v>
      </c>
      <c r="EW208" s="89">
        <f t="shared" si="84"/>
        <v>78.739946522425825</v>
      </c>
      <c r="EX208" s="89">
        <f>(COS((90-1.4)*((ATAN(1)*4)/180))-SIN($GE$6*((ATAN(1)*4)/180))*SIN('C'!$F317*((ATAN(1)*4)/180)))/COS($GE$6*((ATAN(1)*4)/180))/COS('C'!$F317*((ATAN(1)*4)/180))</f>
        <v>0.19526241376146486</v>
      </c>
      <c r="EY208" s="89">
        <f t="shared" si="85"/>
        <v>81.562935728901351</v>
      </c>
      <c r="EZ208" s="89">
        <f>(COS((90+0.833+اندراج!$A$2)*((ATAN(1)*4)/180))-SIN($GE$6*((ATAN(1)*4)/180))*SIN('C'!$F317*((ATAN(1)*4)/180)))/COS($GE$6*((ATAN(1)*4)/180))/COS('C'!$F317*((ATAN(1)*4)/180))</f>
        <v>0.14672295185874662</v>
      </c>
      <c r="FA208" s="89">
        <f t="shared" si="86"/>
        <v>95.401468374018691</v>
      </c>
      <c r="FB208" s="89">
        <f>(COS((90+12)*((ATAN(1)*4)/180))-SIN($GE$6*((ATAN(1)*4)/180))*SIN('C'!$F317*((ATAN(1)*4)/180)))/COS($GE$6*((ATAN(1)*4)/180))/COS('C'!$F317*((ATAN(1)*4)/180))</f>
        <v>-9.4133827511084345E-2</v>
      </c>
      <c r="FC208" s="89">
        <f t="shared" si="87"/>
        <v>99.064228043955524</v>
      </c>
      <c r="FD208" s="89">
        <f>(COS((90+15)*((ATAN(1)*4)/180))-SIN($GE$6*((ATAN(1)*4)/180))*SIN('C'!$F317*((ATAN(1)*4)/180)))/COS($GE$6*((ATAN(1)*4)/180))/COS('C'!$F317*((ATAN(1)*4)/180))</f>
        <v>-0.15754155610071222</v>
      </c>
      <c r="FE208" s="89">
        <f t="shared" si="88"/>
        <v>102.71289097448859</v>
      </c>
      <c r="FF208" s="89">
        <f>(COS((90+18)*((ATAN(1)*4)/180))-SIN($GE$6*((ATAN(1)*4)/180))*SIN('C'!$F317*((ATAN(1)*4)/180)))/COS($GE$6*((ATAN(1)*4)/180))/COS('C'!$F317*((ATAN(1)*4)/180))</f>
        <v>-0.22006568425354178</v>
      </c>
      <c r="FG208" s="89">
        <f>('C'!E317+$GF$6/15+$EQ$4)</f>
        <v>11.915777777777777</v>
      </c>
      <c r="FH208" s="89">
        <f t="shared" si="89"/>
        <v>0.21922899617419758</v>
      </c>
      <c r="FI208" s="89"/>
      <c r="FJ208" s="89"/>
      <c r="FK208" s="89">
        <f>EQ208-'برائے طلباء'!AK33</f>
        <v>0.51187729639830537</v>
      </c>
      <c r="FL208" s="89">
        <v>10</v>
      </c>
      <c r="FM208" s="89">
        <f t="shared" si="90"/>
        <v>0.74900404223265038</v>
      </c>
      <c r="FN208" s="89">
        <f t="shared" si="91"/>
        <v>63.592642979748767</v>
      </c>
      <c r="FO208" s="89">
        <f>(COS((90-(ATAN(1/(1/TAN((90-ABS($GE$6-'C'!$F286))*(ATAN(1)*4/180))+2))*(180/(ATAN(1)*4))))*((ATAN(1)*4)/180))-SIN($GE$6*((ATAN(1)*4)/180))*SIN('C'!$F286*((ATAN(1)*4)/180)))/COS($GE$6*((ATAN(1)*4)/180))/COS('C'!$F286*((ATAN(1)*4)/180))</f>
        <v>0.44475018869487609</v>
      </c>
      <c r="FP208" s="89">
        <f t="shared" si="92"/>
        <v>50.815556430415334</v>
      </c>
      <c r="FQ208" s="89">
        <f>(COS((90-(ATAN(1/(1/TAN((90-ABS($GE$6-'C'!$F286))*(ATAN(1)*4/180))+1))*(180/(ATAN(1)*4))))*((ATAN(1)*4)/180))-SIN($GE$6*((ATAN(1)*4)/180))*SIN('C'!$F286*((ATAN(1)*4)/180)))/COS($GE$6*((ATAN(1)*4)/180))/COS('C'!$F286*((ATAN(1)*4)/180))</f>
        <v>0.63181887347211418</v>
      </c>
      <c r="FR208" s="89">
        <f t="shared" si="93"/>
        <v>0.50315740740740733</v>
      </c>
      <c r="FS208" s="89">
        <f t="shared" si="94"/>
        <v>86.546598673623222</v>
      </c>
      <c r="FT208" s="89">
        <f>(COS((90-1.4)*((ATAN(1)*4)/180))-SIN($GE$6*((ATAN(1)*4)/180))*SIN('C'!$F286*((ATAN(1)*4)/180)))/COS($GE$6*((ATAN(1)*4)/180))/COS('C'!$F286*((ATAN(1)*4)/180))</f>
        <v>6.0236736121030414E-2</v>
      </c>
      <c r="FU208" s="89">
        <f t="shared" si="95"/>
        <v>89.254788537087478</v>
      </c>
      <c r="FV208" s="89">
        <f>(COS((90+0.833+اندراج!$A$2)*((ATAN(1)*4)/180))-SIN($GE$6*((ATAN(1)*4)/180))*SIN('C'!$F286*((ATAN(1)*4)/180)))/COS($GE$6*((ATAN(1)*4)/180))/COS('C'!$F286*((ATAN(1)*4)/180))</f>
        <v>1.3006026947332898E-2</v>
      </c>
      <c r="FW208" s="89">
        <f t="shared" si="96"/>
        <v>0.20331684127126626</v>
      </c>
      <c r="FX208" s="89">
        <f t="shared" si="97"/>
        <v>102.78872597773967</v>
      </c>
      <c r="FY208" s="89">
        <f>(COS((90+12)*((ATAN(1)*4)/180))-SIN($GE$6*((ATAN(1)*4)/180))*SIN('C'!$F286*((ATAN(1)*4)/180)))/COS($GE$6*((ATAN(1)*4)/180))/COS('C'!$F286*((ATAN(1)*4)/180))</f>
        <v>-0.22135661435530715</v>
      </c>
      <c r="FZ208" s="89">
        <f t="shared" si="98"/>
        <v>106.44260380901079</v>
      </c>
      <c r="GA208" s="89">
        <f>(COS((90+15)*((ATAN(1)*4)/180))-SIN($GE$6*((ATAN(1)*4)/180))*SIN('C'!$F286*((ATAN(1)*4)/180)))/COS($GE$6*((ATAN(1)*4)/180))/COS('C'!$F286*((ATAN(1)*4)/180))</f>
        <v>-0.28305470228185975</v>
      </c>
      <c r="GB208" s="89">
        <f t="shared" si="99"/>
        <v>110.11423587113859</v>
      </c>
      <c r="GC208" s="89">
        <f>(COS((90+18)*((ATAN(1)*4)/180))-SIN($GE$6*((ATAN(1)*4)/180))*SIN('C'!$F286*((ATAN(1)*4)/180)))/COS($GE$6*((ATAN(1)*4)/180))/COS('C'!$F286*((ATAN(1)*4)/180))</f>
        <v>-0.3438930139846913</v>
      </c>
      <c r="GD208" s="89">
        <f>'C'!$E286+$GF$6/15+$EQ$4</f>
        <v>12.025777777777776</v>
      </c>
      <c r="GE208" s="89"/>
      <c r="GF208" s="89"/>
      <c r="GG208" s="89">
        <f>FM208-'برائے طلباء'!AX33</f>
        <v>0.55380284557840576</v>
      </c>
      <c r="GH208" s="89"/>
      <c r="GI208" s="89"/>
    </row>
    <row r="209" spans="1:191" ht="28.5" customHeight="1" x14ac:dyDescent="0.2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89"/>
      <c r="BR209" s="89"/>
      <c r="BS209" s="89"/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89"/>
      <c r="CG209" s="89"/>
      <c r="CH209" s="89"/>
      <c r="CI209" s="89"/>
      <c r="CJ209" s="89"/>
      <c r="CK209" s="89"/>
      <c r="CL209" s="89"/>
      <c r="CM209" s="89"/>
      <c r="CN209" s="89"/>
      <c r="CO209" s="89"/>
      <c r="CP209" s="89"/>
      <c r="CQ209" s="89"/>
      <c r="CR209" s="89"/>
      <c r="CS209" s="89"/>
      <c r="CT209" s="89"/>
      <c r="CU209" s="89"/>
      <c r="CV209" s="89"/>
      <c r="CW209" s="89"/>
      <c r="CX209" s="89"/>
      <c r="CY209" s="89"/>
      <c r="CZ209" s="89"/>
      <c r="DA209" s="89"/>
      <c r="DB209" s="89"/>
      <c r="DC209" s="89"/>
      <c r="DD209" s="89"/>
      <c r="DE209" s="89"/>
      <c r="DF209" s="89"/>
      <c r="DG209" s="89"/>
      <c r="DH209" s="89"/>
      <c r="DI209" s="89"/>
      <c r="DJ209" s="89"/>
      <c r="DK209" s="89"/>
      <c r="DL209" s="89"/>
      <c r="DM209" s="89"/>
      <c r="DN209" s="89"/>
      <c r="DO209" s="89"/>
      <c r="DP209" s="89"/>
      <c r="DQ209" s="89"/>
      <c r="DR209" s="89"/>
      <c r="DS209" s="89"/>
      <c r="DT209" s="89"/>
      <c r="DU209" s="89"/>
      <c r="DV209" s="89"/>
      <c r="DW209" s="89"/>
      <c r="DX209" s="89"/>
      <c r="DY209" s="89"/>
      <c r="DZ209" s="89"/>
      <c r="EA209" s="89"/>
      <c r="EB209" s="89"/>
      <c r="EC209" s="89"/>
      <c r="ED209" s="89"/>
      <c r="EE209" s="89"/>
      <c r="EF209" s="89"/>
      <c r="EG209" s="89"/>
      <c r="EH209" s="89"/>
      <c r="EI209" s="89"/>
      <c r="EJ209" s="89"/>
      <c r="EK209" s="89"/>
      <c r="EL209" s="89"/>
      <c r="EM209" s="89"/>
      <c r="EN209" s="89"/>
      <c r="EO209" s="89">
        <v>9</v>
      </c>
      <c r="EP209" s="89"/>
      <c r="EQ209" s="89">
        <f t="shared" si="80"/>
        <v>0.72235035791813373</v>
      </c>
      <c r="ER209" s="89">
        <f t="shared" si="81"/>
        <v>56.649930298966311</v>
      </c>
      <c r="ES209" s="89">
        <f>(COS((90-(ATAN(1/(1/TAN((90-ABS($GE$6-'C'!$F318))*(ATAN(1)*4/180))+2))*(180/(ATAN(1)*4))))*((ATAN(1)*4)/180))-SIN($GE$6*((ATAN(1)*4)/180))*SIN('C'!$F318*((ATAN(1)*4)/180)))/COS($GE$6*((ATAN(1)*4)/180))/COS('C'!$F318*((ATAN(1)*4)/180))</f>
        <v>0.54975300455807774</v>
      </c>
      <c r="ET209" s="89">
        <f t="shared" si="82"/>
        <v>45.472972462022845</v>
      </c>
      <c r="EU209" s="89">
        <f>(COS((90-(ATAN(1/(1/TAN((90-ABS($GE$6-'C'!$F318))*(ATAN(1)*4/180))+1))*(180/(ATAN(1)*4))))*((ATAN(1)*4)/180))-SIN($GE$6*((ATAN(1)*4)/180))*SIN('C'!$F318*((ATAN(1)*4)/180)))/COS($GE$6*((ATAN(1)*4)/180))/COS('C'!$F318*((ATAN(1)*4)/180))</f>
        <v>0.70124564046853699</v>
      </c>
      <c r="EV209" s="89">
        <f t="shared" si="83"/>
        <v>0.49853240740740751</v>
      </c>
      <c r="EW209" s="89">
        <f t="shared" si="84"/>
        <v>78.495422249619153</v>
      </c>
      <c r="EX209" s="89">
        <f>(COS((90-1.4)*((ATAN(1)*4)/180))-SIN($GE$6*((ATAN(1)*4)/180))*SIN('C'!$F318*((ATAN(1)*4)/180)))/COS($GE$6*((ATAN(1)*4)/180))/COS('C'!$F318*((ATAN(1)*4)/180))</f>
        <v>0.19944622664507039</v>
      </c>
      <c r="EY209" s="89">
        <f t="shared" si="85"/>
        <v>81.324462183861428</v>
      </c>
      <c r="EZ209" s="89">
        <f>(COS((90+0.833+اندراج!$A$2)*((ATAN(1)*4)/180))-SIN($GE$6*((ATAN(1)*4)/180))*SIN('C'!$F318*((ATAN(1)*4)/180)))/COS($GE$6*((ATAN(1)*4)/180))/COS('C'!$F318*((ATAN(1)*4)/180))</f>
        <v>0.15083877330830639</v>
      </c>
      <c r="FA209" s="89">
        <f t="shared" si="86"/>
        <v>95.184052459014694</v>
      </c>
      <c r="FB209" s="89">
        <f>(COS((90+12)*((ATAN(1)*4)/180))-SIN($GE$6*((ATAN(1)*4)/180))*SIN('C'!$F318*((ATAN(1)*4)/180)))/COS($GE$6*((ATAN(1)*4)/180))/COS('C'!$F318*((ATAN(1)*4)/180))</f>
        <v>-9.0355385117390899E-2</v>
      </c>
      <c r="FC209" s="89">
        <f t="shared" si="87"/>
        <v>98.850218139625085</v>
      </c>
      <c r="FD209" s="89">
        <f>(COS((90+15)*((ATAN(1)*4)/180))-SIN($GE$6*((ATAN(1)*4)/180))*SIN('C'!$F318*((ATAN(1)*4)/180)))/COS($GE$6*((ATAN(1)*4)/180))/COS('C'!$F318*((ATAN(1)*4)/180))</f>
        <v>-0.15385193179909062</v>
      </c>
      <c r="FE209" s="89">
        <f t="shared" si="88"/>
        <v>102.501410039001</v>
      </c>
      <c r="FF209" s="89">
        <f>(COS((90+18)*((ATAN(1)*4)/180))-SIN($GE$6*((ATAN(1)*4)/180))*SIN('C'!$F318*((ATAN(1)*4)/180)))/COS($GE$6*((ATAN(1)*4)/180))/COS('C'!$F318*((ATAN(1)*4)/180))</f>
        <v>-0.21646364034463431</v>
      </c>
      <c r="FG209" s="89">
        <f>('C'!E318+$GF$6/15+$EQ$4)</f>
        <v>11.914777777777779</v>
      </c>
      <c r="FH209" s="89">
        <f t="shared" si="89"/>
        <v>0.21978180146400447</v>
      </c>
      <c r="FI209" s="89"/>
      <c r="FJ209" s="89"/>
      <c r="FK209" s="89">
        <f>EQ209-'برائے طلباء'!AK34</f>
        <v>0.5106274228412846</v>
      </c>
      <c r="FL209" s="89">
        <v>10</v>
      </c>
      <c r="FM209" s="89">
        <f t="shared" si="90"/>
        <v>0.74805915249830779</v>
      </c>
      <c r="FN209" s="89">
        <f t="shared" si="91"/>
        <v>63.377653935035354</v>
      </c>
      <c r="FO209" s="89">
        <f>(COS((90-(ATAN(1/(1/TAN((90-ABS($GE$6-'C'!$F287))*(ATAN(1)*4/180))+2))*(180/(ATAN(1)*4))))*((ATAN(1)*4)/180))-SIN($GE$6*((ATAN(1)*4)/180))*SIN('C'!$F287*((ATAN(1)*4)/180)))/COS($GE$6*((ATAN(1)*4)/180))/COS('C'!$F287*((ATAN(1)*4)/180))</f>
        <v>0.44810778502316179</v>
      </c>
      <c r="FP209" s="89">
        <f t="shared" si="92"/>
        <v>50.661323922645934</v>
      </c>
      <c r="FQ209" s="89">
        <f>(COS((90-(ATAN(1/(1/TAN((90-ABS($GE$6-'C'!$F287))*(ATAN(1)*4/180))+1))*(180/(ATAN(1)*4))))*((ATAN(1)*4)/180))-SIN($GE$6*((ATAN(1)*4)/180))*SIN('C'!$F287*((ATAN(1)*4)/180)))/COS($GE$6*((ATAN(1)*4)/180))/COS('C'!$F287*((ATAN(1)*4)/180))</f>
        <v>0.63390308968883802</v>
      </c>
      <c r="FR209" s="89">
        <f t="shared" si="93"/>
        <v>0.50294907407407408</v>
      </c>
      <c r="FS209" s="89">
        <f t="shared" si="94"/>
        <v>86.280062869757799</v>
      </c>
      <c r="FT209" s="89">
        <f>(COS((90-1.4)*((ATAN(1)*4)/180))-SIN($GE$6*((ATAN(1)*4)/180))*SIN('C'!$F287*((ATAN(1)*4)/180)))/COS($GE$6*((ATAN(1)*4)/180))/COS('C'!$F287*((ATAN(1)*4)/180))</f>
        <v>6.4879547605900284E-2</v>
      </c>
      <c r="FU209" s="89">
        <f t="shared" si="95"/>
        <v>88.989628232724172</v>
      </c>
      <c r="FV209" s="89">
        <f>(COS((90+0.833+اندراج!$A$2)*((ATAN(1)*4)/180))-SIN($GE$6*((ATAN(1)*4)/180))*SIN('C'!$F287*((ATAN(1)*4)/180)))/COS($GE$6*((ATAN(1)*4)/180))/COS('C'!$F287*((ATAN(1)*4)/180))</f>
        <v>1.7633400068112343E-2</v>
      </c>
      <c r="FW209" s="89">
        <f t="shared" si="96"/>
        <v>0.20385980103060838</v>
      </c>
      <c r="FX209" s="89">
        <f t="shared" si="97"/>
        <v>102.52149401360541</v>
      </c>
      <c r="FY209" s="89">
        <f>(COS((90+12)*((ATAN(1)*4)/180))-SIN($GE$6*((ATAN(1)*4)/180))*SIN('C'!$F287*((ATAN(1)*4)/180)))/COS($GE$6*((ATAN(1)*4)/180))/COS('C'!$F287*((ATAN(1)*4)/180))</f>
        <v>-0.21680584765964656</v>
      </c>
      <c r="FZ209" s="89">
        <f t="shared" si="98"/>
        <v>106.17213829564764</v>
      </c>
      <c r="GA209" s="89">
        <f>(COS((90+15)*((ATAN(1)*4)/180))-SIN($GE$6*((ATAN(1)*4)/180))*SIN('C'!$F287*((ATAN(1)*4)/180)))/COS($GE$6*((ATAN(1)*4)/180))/COS('C'!$F287*((ATAN(1)*4)/180))</f>
        <v>-0.27852410292142993</v>
      </c>
      <c r="GB209" s="89">
        <f t="shared" si="99"/>
        <v>109.83924498211125</v>
      </c>
      <c r="GC209" s="89">
        <f>(COS((90+18)*((ATAN(1)*4)/180))-SIN($GE$6*((ATAN(1)*4)/180))*SIN('C'!$F287*((ATAN(1)*4)/180)))/COS($GE$6*((ATAN(1)*4)/180))/COS('C'!$F287*((ATAN(1)*4)/180))</f>
        <v>-0.33938230092330601</v>
      </c>
      <c r="GD209" s="89">
        <f>'C'!$E287+$GF$6/15+$EQ$4</f>
        <v>12.020777777777777</v>
      </c>
      <c r="GE209" s="89"/>
      <c r="GF209" s="89"/>
      <c r="GG209" s="89">
        <f>FM209-'برائے طلباء'!AX34</f>
        <v>0.55230242559676501</v>
      </c>
      <c r="GH209" s="89"/>
      <c r="GI209" s="89"/>
    </row>
    <row r="210" spans="1:191" ht="28.5" customHeight="1" x14ac:dyDescent="0.2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  <c r="BM210" s="89"/>
      <c r="BN210" s="89"/>
      <c r="BO210" s="89"/>
      <c r="BP210" s="89"/>
      <c r="BQ210" s="89"/>
      <c r="BR210" s="89"/>
      <c r="BS210" s="89"/>
      <c r="BT210" s="89"/>
      <c r="BU210" s="89"/>
      <c r="BV210" s="89"/>
      <c r="BW210" s="89"/>
      <c r="BX210" s="89"/>
      <c r="BY210" s="89"/>
      <c r="BZ210" s="89"/>
      <c r="CA210" s="89"/>
      <c r="CB210" s="89"/>
      <c r="CC210" s="89"/>
      <c r="CD210" s="89"/>
      <c r="CE210" s="89"/>
      <c r="CF210" s="89"/>
      <c r="CG210" s="89"/>
      <c r="CH210" s="89"/>
      <c r="CI210" s="89"/>
      <c r="CJ210" s="89"/>
      <c r="CK210" s="89"/>
      <c r="CL210" s="89"/>
      <c r="CM210" s="89"/>
      <c r="CN210" s="89"/>
      <c r="CO210" s="89"/>
      <c r="CP210" s="89"/>
      <c r="CQ210" s="89"/>
      <c r="CR210" s="89"/>
      <c r="CS210" s="89"/>
      <c r="CT210" s="89"/>
      <c r="CU210" s="89"/>
      <c r="CV210" s="89"/>
      <c r="CW210" s="89"/>
      <c r="CX210" s="89"/>
      <c r="CY210" s="89"/>
      <c r="CZ210" s="89"/>
      <c r="DA210" s="89"/>
      <c r="DB210" s="89"/>
      <c r="DC210" s="89"/>
      <c r="DD210" s="89"/>
      <c r="DE210" s="89"/>
      <c r="DF210" s="89"/>
      <c r="DG210" s="89"/>
      <c r="DH210" s="89"/>
      <c r="DI210" s="89"/>
      <c r="DJ210" s="89"/>
      <c r="DK210" s="89"/>
      <c r="DL210" s="89"/>
      <c r="DM210" s="89"/>
      <c r="DN210" s="89"/>
      <c r="DO210" s="89"/>
      <c r="DP210" s="89"/>
      <c r="DQ210" s="89"/>
      <c r="DR210" s="89"/>
      <c r="DS210" s="89"/>
      <c r="DT210" s="89"/>
      <c r="DU210" s="89"/>
      <c r="DV210" s="89"/>
      <c r="DW210" s="89"/>
      <c r="DX210" s="89"/>
      <c r="DY210" s="89"/>
      <c r="DZ210" s="89"/>
      <c r="EA210" s="89"/>
      <c r="EB210" s="89"/>
      <c r="EC210" s="89"/>
      <c r="ED210" s="89"/>
      <c r="EE210" s="89"/>
      <c r="EF210" s="89"/>
      <c r="EG210" s="89"/>
      <c r="EH210" s="89"/>
      <c r="EI210" s="89"/>
      <c r="EJ210" s="89"/>
      <c r="EK210" s="89"/>
      <c r="EL210" s="89"/>
      <c r="EM210" s="89"/>
      <c r="EN210" s="89"/>
      <c r="EO210" s="89"/>
      <c r="EP210" s="89"/>
      <c r="EQ210" s="89">
        <f t="shared" si="80"/>
        <v>0.72165217650426072</v>
      </c>
      <c r="ER210" s="89">
        <f t="shared" si="81"/>
        <v>56.428377041845991</v>
      </c>
      <c r="ES210" s="89">
        <f>(COS((90-(ATAN(1/(1/TAN((90-ABS($GE$6-'C'!$F319))*(ATAN(1)*4/180))+2))*(180/(ATAN(1)*4))))*((ATAN(1)*4)/180))-SIN($GE$6*((ATAN(1)*4)/180))*SIN('C'!$F319*((ATAN(1)*4)/180)))/COS($GE$6*((ATAN(1)*4)/180))/COS('C'!$F319*((ATAN(1)*4)/180))</f>
        <v>0.55297895814285825</v>
      </c>
      <c r="ET210" s="89">
        <f t="shared" si="82"/>
        <v>45.29338032618147</v>
      </c>
      <c r="EU210" s="89">
        <f>(COS((90-(ATAN(1/(1/TAN((90-ABS($GE$6-'C'!$F319))*(ATAN(1)*4/180))+1))*(180/(ATAN(1)*4))))*((ATAN(1)*4)/180))-SIN($GE$6*((ATAN(1)*4)/180))*SIN('C'!$F319*((ATAN(1)*4)/180)))/COS($GE$6*((ATAN(1)*4)/180))/COS('C'!$F319*((ATAN(1)*4)/180))</f>
        <v>0.70347682040654946</v>
      </c>
      <c r="EV210" s="89">
        <f t="shared" si="83"/>
        <v>0.49849074074074079</v>
      </c>
      <c r="EW210" s="89">
        <f t="shared" si="84"/>
        <v>78.252931614412134</v>
      </c>
      <c r="EX210" s="89">
        <f>(COS((90-1.4)*((ATAN(1)*4)/180))-SIN($GE$6*((ATAN(1)*4)/180))*SIN('C'!$F319*((ATAN(1)*4)/180)))/COS($GE$6*((ATAN(1)*4)/180))/COS('C'!$F319*((ATAN(1)*4)/180))</f>
        <v>0.20359165671588422</v>
      </c>
      <c r="EY210" s="89">
        <f t="shared" si="85"/>
        <v>81.088116874867211</v>
      </c>
      <c r="EZ210" s="89">
        <f>(COS((90+0.833+اندراج!$A$2)*((ATAN(1)*4)/180))-SIN($GE$6*((ATAN(1)*4)/180))*SIN('C'!$F319*((ATAN(1)*4)/180)))/COS($GE$6*((ATAN(1)*4)/180))/COS('C'!$F319*((ATAN(1)*4)/180))</f>
        <v>0.15491528550985489</v>
      </c>
      <c r="FA210" s="89">
        <f t="shared" si="86"/>
        <v>94.969236500791766</v>
      </c>
      <c r="FB210" s="89">
        <f>(COS((90+12)*((ATAN(1)*4)/180))-SIN($GE$6*((ATAN(1)*4)/180))*SIN('C'!$F319*((ATAN(1)*4)/180)))/COS($GE$6*((ATAN(1)*4)/180))/COS('C'!$F319*((ATAN(1)*4)/180))</f>
        <v>-8.6620849019029431E-2</v>
      </c>
      <c r="FC210" s="89">
        <f t="shared" si="87"/>
        <v>98.638947270464868</v>
      </c>
      <c r="FD210" s="89">
        <f>(COS((90+15)*((ATAN(1)*4)/180))-SIN($GE$6*((ATAN(1)*4)/180))*SIN('C'!$F319*((ATAN(1)*4)/180)))/COS($GE$6*((ATAN(1)*4)/180))/COS('C'!$F319*((ATAN(1)*4)/180))</f>
        <v>-0.15020742400714324</v>
      </c>
      <c r="FE210" s="89">
        <f t="shared" si="88"/>
        <v>102.29281764308617</v>
      </c>
      <c r="FF210" s="89">
        <f>(COS((90+18)*((ATAN(1)*4)/180))-SIN($GE$6*((ATAN(1)*4)/180))*SIN('C'!$F319*((ATAN(1)*4)/180)))/COS($GE$6*((ATAN(1)*4)/180))/COS('C'!$F319*((ATAN(1)*4)/180))</f>
        <v>-0.21290790629514425</v>
      </c>
      <c r="FG210" s="89">
        <f>('C'!E319+$GF$6/15+$EQ$4)</f>
        <v>11.913777777777778</v>
      </c>
      <c r="FH210" s="89">
        <f t="shared" si="89"/>
        <v>0.2203269983227828</v>
      </c>
      <c r="FI210" s="89"/>
      <c r="FJ210" s="89"/>
      <c r="FK210" s="89">
        <f>EQ210-'برائے طلباء'!AK35</f>
        <v>0.50939148477209262</v>
      </c>
      <c r="FL210" s="89">
        <v>10</v>
      </c>
      <c r="FM210" s="89"/>
      <c r="FN210" s="89"/>
      <c r="FO210" s="89"/>
      <c r="FP210" s="89"/>
      <c r="FQ210" s="89"/>
      <c r="FR210" s="89"/>
      <c r="FS210" s="89"/>
      <c r="FT210" s="89"/>
      <c r="FU210" s="89"/>
      <c r="FV210" s="89"/>
      <c r="FW210" s="89"/>
      <c r="FX210" s="89"/>
      <c r="FY210" s="89"/>
      <c r="FZ210" s="89"/>
      <c r="GA210" s="89"/>
      <c r="GB210" s="89"/>
      <c r="GC210" s="89"/>
      <c r="GD210" s="89"/>
      <c r="GE210" s="89"/>
      <c r="GF210" s="89"/>
      <c r="GG210" s="89"/>
      <c r="GH210" s="89"/>
      <c r="GI210" s="89"/>
    </row>
    <row r="211" spans="1:191" ht="28.5" customHeight="1" x14ac:dyDescent="0.2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89"/>
      <c r="BH211" s="89"/>
      <c r="BI211" s="89"/>
      <c r="BJ211" s="89"/>
      <c r="BK211" s="89"/>
      <c r="BL211" s="89"/>
      <c r="BM211" s="89"/>
      <c r="BN211" s="89"/>
      <c r="BO211" s="89"/>
      <c r="BP211" s="89"/>
      <c r="BQ211" s="89"/>
      <c r="BR211" s="89"/>
      <c r="BS211" s="89"/>
      <c r="BT211" s="89"/>
      <c r="BU211" s="89"/>
      <c r="BV211" s="89"/>
      <c r="BW211" s="89"/>
      <c r="BX211" s="89"/>
      <c r="BY211" s="89"/>
      <c r="BZ211" s="89"/>
      <c r="CA211" s="89"/>
      <c r="CB211" s="89"/>
      <c r="CC211" s="89"/>
      <c r="CD211" s="89"/>
      <c r="CE211" s="89"/>
      <c r="CF211" s="89"/>
      <c r="CG211" s="89"/>
      <c r="CH211" s="89"/>
      <c r="CI211" s="89"/>
      <c r="CJ211" s="89"/>
      <c r="CK211" s="89"/>
      <c r="CL211" s="89"/>
      <c r="CM211" s="89"/>
      <c r="CN211" s="89"/>
      <c r="CO211" s="89"/>
      <c r="CP211" s="89"/>
      <c r="CQ211" s="89"/>
      <c r="CR211" s="89"/>
      <c r="CS211" s="89"/>
      <c r="CT211" s="89"/>
      <c r="CU211" s="89"/>
      <c r="CV211" s="89"/>
      <c r="CW211" s="89"/>
      <c r="CX211" s="89"/>
      <c r="CY211" s="89"/>
      <c r="CZ211" s="89"/>
      <c r="DA211" s="89"/>
      <c r="DB211" s="89"/>
      <c r="DC211" s="89"/>
      <c r="DD211" s="89"/>
      <c r="DE211" s="89"/>
      <c r="DF211" s="89"/>
      <c r="DG211" s="89"/>
      <c r="DH211" s="89"/>
      <c r="DI211" s="89"/>
      <c r="DJ211" s="89"/>
      <c r="DK211" s="89"/>
      <c r="DL211" s="89"/>
      <c r="DM211" s="89"/>
      <c r="DN211" s="89"/>
      <c r="DO211" s="89"/>
      <c r="DP211" s="89"/>
      <c r="DQ211" s="89"/>
      <c r="DR211" s="89"/>
      <c r="DS211" s="89"/>
      <c r="DT211" s="89"/>
      <c r="DU211" s="89"/>
      <c r="DV211" s="89"/>
      <c r="DW211" s="89"/>
      <c r="DX211" s="89"/>
      <c r="DY211" s="89"/>
      <c r="DZ211" s="89"/>
      <c r="EA211" s="89"/>
      <c r="EB211" s="89"/>
      <c r="EC211" s="89"/>
      <c r="ED211" s="89"/>
      <c r="EE211" s="89"/>
      <c r="EF211" s="89"/>
      <c r="EG211" s="89"/>
      <c r="EH211" s="89"/>
      <c r="EI211" s="89"/>
      <c r="EJ211" s="89"/>
      <c r="EK211" s="89"/>
      <c r="EL211" s="89"/>
      <c r="EM211" s="89"/>
      <c r="EN211" s="89"/>
      <c r="EO211" s="89"/>
      <c r="EP211" s="89"/>
      <c r="EQ211" s="89"/>
      <c r="ER211" s="89"/>
      <c r="ES211" s="89"/>
      <c r="ET211" s="89"/>
      <c r="EU211" s="89"/>
      <c r="EV211" s="89"/>
      <c r="EW211" s="89"/>
      <c r="EX211" s="89"/>
      <c r="EY211" s="89"/>
      <c r="EZ211" s="89"/>
      <c r="FA211" s="89"/>
      <c r="FB211" s="89"/>
      <c r="FC211" s="89"/>
      <c r="FD211" s="89"/>
      <c r="FE211" s="89"/>
      <c r="FF211" s="89"/>
      <c r="FG211" s="89"/>
      <c r="FH211" s="89"/>
      <c r="FI211" s="89"/>
      <c r="FJ211" s="89"/>
      <c r="FK211" s="89"/>
      <c r="FL211" s="89">
        <v>10</v>
      </c>
      <c r="FM211" s="89"/>
      <c r="FN211" s="89"/>
      <c r="FO211" s="89"/>
      <c r="FP211" s="89"/>
      <c r="FQ211" s="89"/>
      <c r="FR211" s="89"/>
      <c r="FS211" s="89"/>
      <c r="FT211" s="89"/>
      <c r="FU211" s="89"/>
      <c r="FV211" s="89"/>
      <c r="FW211" s="89"/>
      <c r="FX211" s="89"/>
      <c r="FY211" s="89"/>
      <c r="FZ211" s="89"/>
      <c r="GA211" s="89"/>
      <c r="GB211" s="89"/>
      <c r="GC211" s="89"/>
      <c r="GD211" s="89"/>
      <c r="GE211" s="89"/>
      <c r="GF211" s="89"/>
      <c r="GG211" s="89"/>
      <c r="GH211" s="89"/>
      <c r="GI211" s="89"/>
    </row>
    <row r="212" spans="1:191" ht="28.5" customHeight="1" x14ac:dyDescent="0.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89"/>
      <c r="BM212" s="89"/>
      <c r="BN212" s="89"/>
      <c r="BO212" s="89"/>
      <c r="BP212" s="89"/>
      <c r="BQ212" s="89"/>
      <c r="BR212" s="89"/>
      <c r="BS212" s="89"/>
      <c r="BT212" s="89"/>
      <c r="BU212" s="89"/>
      <c r="BV212" s="89"/>
      <c r="BW212" s="89"/>
      <c r="BX212" s="89"/>
      <c r="BY212" s="89"/>
      <c r="BZ212" s="89"/>
      <c r="CA212" s="89"/>
      <c r="CB212" s="89"/>
      <c r="CC212" s="89"/>
      <c r="CD212" s="89"/>
      <c r="CE212" s="89"/>
      <c r="CF212" s="89"/>
      <c r="CG212" s="89"/>
      <c r="CH212" s="89"/>
      <c r="CI212" s="89"/>
      <c r="CJ212" s="89"/>
      <c r="CK212" s="89"/>
      <c r="CL212" s="89"/>
      <c r="CM212" s="89"/>
      <c r="CN212" s="89"/>
      <c r="CO212" s="89"/>
      <c r="CP212" s="89"/>
      <c r="CQ212" s="89"/>
      <c r="CR212" s="89"/>
      <c r="CS212" s="89"/>
      <c r="CT212" s="89"/>
      <c r="CU212" s="89"/>
      <c r="CV212" s="89"/>
      <c r="CW212" s="89"/>
      <c r="CX212" s="89"/>
      <c r="CY212" s="89"/>
      <c r="CZ212" s="89"/>
      <c r="DA212" s="89"/>
      <c r="DB212" s="89"/>
      <c r="DC212" s="89"/>
      <c r="DD212" s="89"/>
      <c r="DE212" s="89"/>
      <c r="DF212" s="89"/>
      <c r="DG212" s="89"/>
      <c r="DH212" s="89"/>
      <c r="DI212" s="89"/>
      <c r="DJ212" s="89"/>
      <c r="DK212" s="89"/>
      <c r="DL212" s="89"/>
      <c r="DM212" s="89"/>
      <c r="DN212" s="89"/>
      <c r="DO212" s="89"/>
      <c r="DP212" s="89"/>
      <c r="DQ212" s="89"/>
      <c r="DR212" s="89"/>
      <c r="DS212" s="89"/>
      <c r="DT212" s="89"/>
      <c r="DU212" s="89"/>
      <c r="DV212" s="89"/>
      <c r="DW212" s="89"/>
      <c r="DX212" s="89"/>
      <c r="DY212" s="89"/>
      <c r="DZ212" s="89"/>
      <c r="EA212" s="89"/>
      <c r="EB212" s="89"/>
      <c r="EC212" s="89"/>
      <c r="ED212" s="89"/>
      <c r="EE212" s="89"/>
      <c r="EF212" s="89"/>
      <c r="EG212" s="89"/>
      <c r="EH212" s="89"/>
      <c r="EI212" s="89"/>
      <c r="EJ212" s="89"/>
      <c r="EK212" s="89"/>
      <c r="EL212" s="89"/>
      <c r="EM212" s="89"/>
      <c r="EN212" s="89"/>
      <c r="EO212" s="89"/>
      <c r="EP212" s="89"/>
      <c r="EQ212" s="89"/>
      <c r="ER212" s="89"/>
      <c r="ES212" s="89"/>
      <c r="ET212" s="89"/>
      <c r="EU212" s="89"/>
      <c r="EV212" s="89"/>
      <c r="EW212" s="89"/>
      <c r="EX212" s="89"/>
      <c r="EY212" s="89"/>
      <c r="EZ212" s="89"/>
      <c r="FA212" s="89"/>
      <c r="FB212" s="89"/>
      <c r="FC212" s="89"/>
      <c r="FD212" s="89"/>
      <c r="FE212" s="89"/>
      <c r="FF212" s="89"/>
      <c r="FG212" s="89"/>
      <c r="FH212" s="89"/>
      <c r="FI212" s="89"/>
      <c r="FJ212" s="89"/>
      <c r="FK212" s="89"/>
      <c r="FL212" s="89">
        <v>10</v>
      </c>
      <c r="FM212" s="89"/>
      <c r="FN212" s="89"/>
      <c r="FO212" s="89"/>
      <c r="FP212" s="89"/>
      <c r="FQ212" s="89"/>
      <c r="FR212" s="89"/>
      <c r="FS212" s="89"/>
      <c r="FT212" s="89"/>
      <c r="FU212" s="89"/>
      <c r="FV212" s="89"/>
      <c r="FW212" s="89"/>
      <c r="FX212" s="89"/>
      <c r="FY212" s="89"/>
      <c r="FZ212" s="89"/>
      <c r="GA212" s="89"/>
      <c r="GB212" s="89"/>
      <c r="GC212" s="89"/>
      <c r="GD212" s="89"/>
      <c r="GE212" s="89"/>
      <c r="GF212" s="89"/>
      <c r="GG212" s="89"/>
      <c r="GH212" s="89"/>
      <c r="GI212" s="89"/>
    </row>
    <row r="213" spans="1:191" ht="28.5" customHeight="1" x14ac:dyDescent="0.2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89"/>
      <c r="BM213" s="89"/>
      <c r="BN213" s="89"/>
      <c r="BO213" s="89"/>
      <c r="BP213" s="89"/>
      <c r="BQ213" s="89"/>
      <c r="BR213" s="89"/>
      <c r="BS213" s="89"/>
      <c r="BT213" s="89"/>
      <c r="BU213" s="89"/>
      <c r="BV213" s="89"/>
      <c r="BW213" s="89"/>
      <c r="BX213" s="89"/>
      <c r="BY213" s="89"/>
      <c r="BZ213" s="89"/>
      <c r="CA213" s="89"/>
      <c r="CB213" s="89"/>
      <c r="CC213" s="89"/>
      <c r="CD213" s="89"/>
      <c r="CE213" s="89"/>
      <c r="CF213" s="89"/>
      <c r="CG213" s="89"/>
      <c r="CH213" s="89"/>
      <c r="CI213" s="89"/>
      <c r="CJ213" s="89"/>
      <c r="CK213" s="89"/>
      <c r="CL213" s="89"/>
      <c r="CM213" s="89"/>
      <c r="CN213" s="89"/>
      <c r="CO213" s="89"/>
      <c r="CP213" s="89"/>
      <c r="CQ213" s="89"/>
      <c r="CR213" s="89"/>
      <c r="CS213" s="89"/>
      <c r="CT213" s="89"/>
      <c r="CU213" s="89"/>
      <c r="CV213" s="89"/>
      <c r="CW213" s="89"/>
      <c r="CX213" s="89"/>
      <c r="CY213" s="89"/>
      <c r="CZ213" s="89"/>
      <c r="DA213" s="89"/>
      <c r="DB213" s="89"/>
      <c r="DC213" s="89"/>
      <c r="DD213" s="89"/>
      <c r="DE213" s="89"/>
      <c r="DF213" s="89"/>
      <c r="DG213" s="89"/>
      <c r="DH213" s="89"/>
      <c r="DI213" s="89"/>
      <c r="DJ213" s="89"/>
      <c r="DK213" s="89"/>
      <c r="DL213" s="89"/>
      <c r="DM213" s="89"/>
      <c r="DN213" s="89"/>
      <c r="DO213" s="89"/>
      <c r="DP213" s="89"/>
      <c r="DQ213" s="89"/>
      <c r="DR213" s="89"/>
      <c r="DS213" s="89"/>
      <c r="DT213" s="89"/>
      <c r="DU213" s="89"/>
      <c r="DV213" s="89"/>
      <c r="DW213" s="89"/>
      <c r="DX213" s="89"/>
      <c r="DY213" s="89"/>
      <c r="DZ213" s="89"/>
      <c r="EA213" s="89"/>
      <c r="EB213" s="89"/>
      <c r="EC213" s="89"/>
      <c r="ED213" s="89"/>
      <c r="EE213" s="89"/>
      <c r="EF213" s="89"/>
      <c r="EG213" s="89"/>
      <c r="EH213" s="89"/>
      <c r="EI213" s="89"/>
      <c r="EJ213" s="89"/>
      <c r="EK213" s="89"/>
      <c r="EL213" s="89"/>
      <c r="EM213" s="89"/>
      <c r="EN213" s="89"/>
      <c r="EO213" s="89"/>
      <c r="EP213" s="89"/>
      <c r="EQ213" s="89"/>
      <c r="ER213" s="89"/>
      <c r="ES213" s="89"/>
      <c r="ET213" s="89"/>
      <c r="EU213" s="89"/>
      <c r="EV213" s="89"/>
      <c r="EW213" s="89"/>
      <c r="EX213" s="89"/>
      <c r="EY213" s="89"/>
      <c r="EZ213" s="89"/>
      <c r="FA213" s="89"/>
      <c r="FB213" s="89"/>
      <c r="FC213" s="89"/>
      <c r="FD213" s="89"/>
      <c r="FE213" s="89"/>
      <c r="FF213" s="89"/>
      <c r="FG213" s="89"/>
      <c r="FH213" s="89"/>
      <c r="FI213" s="89"/>
      <c r="FJ213" s="89"/>
      <c r="FK213" s="89"/>
      <c r="FL213" s="89">
        <v>10</v>
      </c>
      <c r="FM213" s="89"/>
      <c r="FN213" s="89"/>
      <c r="FO213" s="89"/>
      <c r="FP213" s="89"/>
      <c r="FQ213" s="89"/>
      <c r="FR213" s="89"/>
      <c r="FS213" s="89"/>
      <c r="FT213" s="89"/>
      <c r="FU213" s="89"/>
      <c r="FV213" s="89"/>
      <c r="FW213" s="89"/>
      <c r="FX213" s="89"/>
      <c r="FY213" s="89"/>
      <c r="FZ213" s="89"/>
      <c r="GA213" s="89"/>
      <c r="GB213" s="89"/>
      <c r="GC213" s="89"/>
      <c r="GD213" s="89"/>
      <c r="GE213" s="89"/>
      <c r="GF213" s="89"/>
      <c r="GG213" s="89"/>
      <c r="GH213" s="89"/>
      <c r="GI213" s="89"/>
    </row>
    <row r="214" spans="1:191" ht="28.5" customHeight="1" x14ac:dyDescent="0.2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  <c r="CK214" s="89"/>
      <c r="CL214" s="89"/>
      <c r="CM214" s="89"/>
      <c r="CN214" s="89"/>
      <c r="CO214" s="89"/>
      <c r="CP214" s="89"/>
      <c r="CQ214" s="89"/>
      <c r="CR214" s="89"/>
      <c r="CS214" s="89"/>
      <c r="CT214" s="89"/>
      <c r="CU214" s="89"/>
      <c r="CV214" s="89"/>
      <c r="CW214" s="89"/>
      <c r="CX214" s="89"/>
      <c r="CY214" s="89"/>
      <c r="CZ214" s="89"/>
      <c r="DA214" s="89"/>
      <c r="DB214" s="89"/>
      <c r="DC214" s="89"/>
      <c r="DD214" s="89"/>
      <c r="DE214" s="89"/>
      <c r="DF214" s="89"/>
      <c r="DG214" s="89"/>
      <c r="DH214" s="89"/>
      <c r="DI214" s="89"/>
      <c r="DJ214" s="89"/>
      <c r="DK214" s="89"/>
      <c r="DL214" s="89"/>
      <c r="DM214" s="89"/>
      <c r="DN214" s="89"/>
      <c r="DO214" s="89"/>
      <c r="DP214" s="89"/>
      <c r="DQ214" s="89"/>
      <c r="DR214" s="89"/>
      <c r="DS214" s="89"/>
      <c r="DT214" s="89"/>
      <c r="DU214" s="89"/>
      <c r="DV214" s="89"/>
      <c r="DW214" s="89"/>
      <c r="DX214" s="89"/>
      <c r="DY214" s="89"/>
      <c r="DZ214" s="89"/>
      <c r="EA214" s="89"/>
      <c r="EB214" s="89"/>
      <c r="EC214" s="89"/>
      <c r="ED214" s="89"/>
      <c r="EE214" s="89"/>
      <c r="EF214" s="89"/>
      <c r="EG214" s="89"/>
      <c r="EH214" s="89"/>
      <c r="EI214" s="89"/>
      <c r="EJ214" s="89"/>
      <c r="EK214" s="89"/>
      <c r="EL214" s="89"/>
      <c r="EM214" s="89"/>
      <c r="EN214" s="89"/>
      <c r="EO214" s="89"/>
      <c r="EP214" s="89"/>
      <c r="EQ214" s="89"/>
      <c r="ER214" s="89"/>
      <c r="ES214" s="89"/>
      <c r="ET214" s="89"/>
      <c r="EU214" s="89"/>
      <c r="EV214" s="89"/>
      <c r="EW214" s="89"/>
      <c r="EX214" s="89"/>
      <c r="EY214" s="89"/>
      <c r="EZ214" s="89"/>
      <c r="FA214" s="89"/>
      <c r="FB214" s="89"/>
      <c r="FC214" s="89"/>
      <c r="FD214" s="89"/>
      <c r="FE214" s="89"/>
      <c r="FF214" s="89"/>
      <c r="FG214" s="89"/>
      <c r="FH214" s="89"/>
      <c r="FI214" s="89"/>
      <c r="FJ214" s="89"/>
      <c r="FK214" s="89"/>
      <c r="FL214" s="89">
        <v>10</v>
      </c>
      <c r="FM214" s="89"/>
      <c r="FN214" s="89"/>
      <c r="FO214" s="89"/>
      <c r="FP214" s="89"/>
      <c r="FQ214" s="89"/>
      <c r="FR214" s="89"/>
      <c r="FS214" s="89"/>
      <c r="FT214" s="89"/>
      <c r="FU214" s="89"/>
      <c r="FV214" s="89"/>
      <c r="FW214" s="89"/>
      <c r="FX214" s="89"/>
      <c r="FY214" s="89"/>
      <c r="FZ214" s="89"/>
      <c r="GA214" s="89"/>
      <c r="GB214" s="89"/>
      <c r="GC214" s="89"/>
      <c r="GD214" s="89"/>
      <c r="GE214" s="89"/>
      <c r="GF214" s="89"/>
      <c r="GG214" s="89"/>
      <c r="GH214" s="89"/>
      <c r="GI214" s="89"/>
    </row>
    <row r="215" spans="1:191" ht="28.5" customHeight="1" x14ac:dyDescent="0.2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89"/>
      <c r="BR215" s="89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89"/>
      <c r="CK215" s="89"/>
      <c r="CL215" s="89"/>
      <c r="CM215" s="89"/>
      <c r="CN215" s="89"/>
      <c r="CO215" s="89"/>
      <c r="CP215" s="89"/>
      <c r="CQ215" s="89"/>
      <c r="CR215" s="89"/>
      <c r="CS215" s="89"/>
      <c r="CT215" s="89"/>
      <c r="CU215" s="89"/>
      <c r="CV215" s="89"/>
      <c r="CW215" s="89"/>
      <c r="CX215" s="89"/>
      <c r="CY215" s="89"/>
      <c r="CZ215" s="89"/>
      <c r="DA215" s="89"/>
      <c r="DB215" s="89"/>
      <c r="DC215" s="89"/>
      <c r="DD215" s="89"/>
      <c r="DE215" s="89"/>
      <c r="DF215" s="89"/>
      <c r="DG215" s="89"/>
      <c r="DH215" s="89"/>
      <c r="DI215" s="89"/>
      <c r="DJ215" s="89"/>
      <c r="DK215" s="89"/>
      <c r="DL215" s="89"/>
      <c r="DM215" s="89"/>
      <c r="DN215" s="89"/>
      <c r="DO215" s="89"/>
      <c r="DP215" s="89"/>
      <c r="DQ215" s="89"/>
      <c r="DR215" s="89"/>
      <c r="DS215" s="89"/>
      <c r="DT215" s="89"/>
      <c r="DU215" s="89"/>
      <c r="DV215" s="89"/>
      <c r="DW215" s="89"/>
      <c r="DX215" s="89"/>
      <c r="DY215" s="89"/>
      <c r="DZ215" s="89"/>
      <c r="EA215" s="89"/>
      <c r="EB215" s="89"/>
      <c r="EC215" s="89"/>
      <c r="ED215" s="89"/>
      <c r="EE215" s="89"/>
      <c r="EF215" s="89"/>
      <c r="EG215" s="89"/>
      <c r="EH215" s="89"/>
      <c r="EI215" s="89"/>
      <c r="EJ215" s="89"/>
      <c r="EK215" s="89"/>
      <c r="EL215" s="89"/>
      <c r="EM215" s="89"/>
      <c r="EN215" s="89"/>
      <c r="EO215" s="89"/>
      <c r="EP215" s="89"/>
      <c r="EQ215" s="89"/>
      <c r="ER215" s="89"/>
      <c r="ES215" s="89"/>
      <c r="ET215" s="89"/>
      <c r="EU215" s="89"/>
      <c r="EV215" s="89"/>
      <c r="EW215" s="89"/>
      <c r="EX215" s="89"/>
      <c r="EY215" s="89"/>
      <c r="EZ215" s="89"/>
      <c r="FA215" s="89"/>
      <c r="FB215" s="89"/>
      <c r="FC215" s="89"/>
      <c r="FD215" s="89"/>
      <c r="FE215" s="89"/>
      <c r="FF215" s="89"/>
      <c r="FG215" s="89"/>
      <c r="FH215" s="89"/>
      <c r="FI215" s="89"/>
      <c r="FJ215" s="89"/>
      <c r="FK215" s="89"/>
      <c r="FL215" s="89">
        <v>10</v>
      </c>
      <c r="FM215" s="89"/>
      <c r="FN215" s="89"/>
      <c r="FO215" s="89"/>
      <c r="FP215" s="89"/>
      <c r="FQ215" s="89"/>
      <c r="FR215" s="89"/>
      <c r="FS215" s="89"/>
      <c r="FT215" s="89"/>
      <c r="FU215" s="89"/>
      <c r="FV215" s="89"/>
      <c r="FW215" s="89"/>
      <c r="FX215" s="89"/>
      <c r="FY215" s="89"/>
      <c r="FZ215" s="89"/>
      <c r="GA215" s="89"/>
      <c r="GB215" s="89"/>
      <c r="GC215" s="89"/>
      <c r="GD215" s="89"/>
      <c r="GE215" s="89"/>
      <c r="GF215" s="89"/>
      <c r="GG215" s="89"/>
      <c r="GH215" s="89"/>
      <c r="GI215" s="89"/>
    </row>
    <row r="216" spans="1:191" ht="28.5" customHeight="1" x14ac:dyDescent="0.2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89"/>
      <c r="BR216" s="89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89"/>
      <c r="CK216" s="89"/>
      <c r="CL216" s="89"/>
      <c r="CM216" s="89"/>
      <c r="CN216" s="89"/>
      <c r="CO216" s="89"/>
      <c r="CP216" s="89"/>
      <c r="CQ216" s="89"/>
      <c r="CR216" s="89"/>
      <c r="CS216" s="89"/>
      <c r="CT216" s="89"/>
      <c r="CU216" s="89"/>
      <c r="CV216" s="89"/>
      <c r="CW216" s="89"/>
      <c r="CX216" s="89"/>
      <c r="CY216" s="89"/>
      <c r="CZ216" s="89"/>
      <c r="DA216" s="89"/>
      <c r="DB216" s="89"/>
      <c r="DC216" s="89"/>
      <c r="DD216" s="89"/>
      <c r="DE216" s="89"/>
      <c r="DF216" s="89"/>
      <c r="DG216" s="89"/>
      <c r="DH216" s="89"/>
      <c r="DI216" s="89"/>
      <c r="DJ216" s="89"/>
      <c r="DK216" s="89"/>
      <c r="DL216" s="89"/>
      <c r="DM216" s="89"/>
      <c r="DN216" s="89"/>
      <c r="DO216" s="89"/>
      <c r="DP216" s="89"/>
      <c r="DQ216" s="89"/>
      <c r="DR216" s="89"/>
      <c r="DS216" s="89"/>
      <c r="DT216" s="89"/>
      <c r="DU216" s="89"/>
      <c r="DV216" s="89"/>
      <c r="DW216" s="89"/>
      <c r="DX216" s="89"/>
      <c r="DY216" s="89"/>
      <c r="DZ216" s="89"/>
      <c r="EA216" s="89"/>
      <c r="EB216" s="89"/>
      <c r="EC216" s="89"/>
      <c r="ED216" s="89"/>
      <c r="EE216" s="89"/>
      <c r="EF216" s="89"/>
      <c r="EG216" s="89"/>
      <c r="EH216" s="89"/>
      <c r="EI216" s="89"/>
      <c r="EJ216" s="89"/>
      <c r="EK216" s="89"/>
      <c r="EL216" s="89"/>
      <c r="EM216" s="89"/>
      <c r="EN216" s="89"/>
      <c r="EO216" s="89"/>
      <c r="EP216" s="89"/>
      <c r="EQ216" s="89"/>
      <c r="ER216" s="89"/>
      <c r="ES216" s="89"/>
      <c r="ET216" s="89"/>
      <c r="EU216" s="89"/>
      <c r="EV216" s="89"/>
      <c r="EW216" s="89"/>
      <c r="EX216" s="89"/>
      <c r="EY216" s="89"/>
      <c r="EZ216" s="89"/>
      <c r="FA216" s="89"/>
      <c r="FB216" s="89"/>
      <c r="FC216" s="89"/>
      <c r="FD216" s="89"/>
      <c r="FE216" s="89"/>
      <c r="FF216" s="89"/>
      <c r="FG216" s="89"/>
      <c r="FH216" s="89"/>
      <c r="FI216" s="89"/>
      <c r="FJ216" s="89"/>
      <c r="FK216" s="89"/>
      <c r="FL216" s="89">
        <v>10</v>
      </c>
      <c r="FM216" s="89"/>
      <c r="FN216" s="89"/>
      <c r="FO216" s="89"/>
      <c r="FP216" s="89"/>
      <c r="FQ216" s="89"/>
      <c r="FR216" s="89"/>
      <c r="FS216" s="89"/>
      <c r="FT216" s="89"/>
      <c r="FU216" s="89"/>
      <c r="FV216" s="89"/>
      <c r="FW216" s="89"/>
      <c r="FX216" s="89"/>
      <c r="FY216" s="89"/>
      <c r="FZ216" s="89"/>
      <c r="GA216" s="89"/>
      <c r="GB216" s="89"/>
      <c r="GC216" s="89"/>
      <c r="GD216" s="89"/>
      <c r="GE216" s="89"/>
      <c r="GF216" s="89"/>
      <c r="GG216" s="89"/>
      <c r="GH216" s="89"/>
      <c r="GI216" s="89"/>
    </row>
    <row r="217" spans="1:191" ht="28.5" customHeight="1" x14ac:dyDescent="0.2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89"/>
      <c r="BR217" s="89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89"/>
      <c r="CK217" s="89"/>
      <c r="CL217" s="89"/>
      <c r="CM217" s="89"/>
      <c r="CN217" s="89"/>
      <c r="CO217" s="89"/>
      <c r="CP217" s="89"/>
      <c r="CQ217" s="89"/>
      <c r="CR217" s="89"/>
      <c r="CS217" s="89"/>
      <c r="CT217" s="89"/>
      <c r="CU217" s="89"/>
      <c r="CV217" s="89"/>
      <c r="CW217" s="89"/>
      <c r="CX217" s="89"/>
      <c r="CY217" s="89"/>
      <c r="CZ217" s="89"/>
      <c r="DA217" s="89"/>
      <c r="DB217" s="89"/>
      <c r="DC217" s="89"/>
      <c r="DD217" s="89"/>
      <c r="DE217" s="89"/>
      <c r="DF217" s="89"/>
      <c r="DG217" s="89"/>
      <c r="DH217" s="89"/>
      <c r="DI217" s="89"/>
      <c r="DJ217" s="89"/>
      <c r="DK217" s="89"/>
      <c r="DL217" s="89"/>
      <c r="DM217" s="89"/>
      <c r="DN217" s="89"/>
      <c r="DO217" s="89"/>
      <c r="DP217" s="89"/>
      <c r="DQ217" s="89"/>
      <c r="DR217" s="89"/>
      <c r="DS217" s="89"/>
      <c r="DT217" s="89"/>
      <c r="DU217" s="89"/>
      <c r="DV217" s="89"/>
      <c r="DW217" s="89"/>
      <c r="DX217" s="89"/>
      <c r="DY217" s="89"/>
      <c r="DZ217" s="89"/>
      <c r="EA217" s="89"/>
      <c r="EB217" s="89"/>
      <c r="EC217" s="89"/>
      <c r="ED217" s="89"/>
      <c r="EE217" s="89"/>
      <c r="EF217" s="89"/>
      <c r="EG217" s="89"/>
      <c r="EH217" s="89"/>
      <c r="EI217" s="89"/>
      <c r="EJ217" s="89"/>
      <c r="EK217" s="89"/>
      <c r="EL217" s="89"/>
      <c r="EM217" s="89"/>
      <c r="EN217" s="89"/>
      <c r="EO217" s="89"/>
      <c r="EP217" s="89"/>
      <c r="EQ217" s="89"/>
      <c r="ER217" s="89"/>
      <c r="ES217" s="89"/>
      <c r="ET217" s="89"/>
      <c r="EU217" s="89"/>
      <c r="EV217" s="89"/>
      <c r="EW217" s="89"/>
      <c r="EX217" s="89"/>
      <c r="EY217" s="89"/>
      <c r="EZ217" s="89"/>
      <c r="FA217" s="89"/>
      <c r="FB217" s="89"/>
      <c r="FC217" s="89"/>
      <c r="FD217" s="89"/>
      <c r="FE217" s="89"/>
      <c r="FF217" s="89"/>
      <c r="FG217" s="89"/>
      <c r="FH217" s="89"/>
      <c r="FI217" s="89"/>
      <c r="FJ217" s="89"/>
      <c r="FK217" s="89">
        <v>100</v>
      </c>
      <c r="FL217" s="89">
        <v>10</v>
      </c>
      <c r="FM217" s="89"/>
      <c r="FN217" s="89"/>
      <c r="FO217" s="89"/>
      <c r="FP217" s="89"/>
      <c r="FQ217" s="89"/>
      <c r="FR217" s="89"/>
      <c r="FS217" s="89"/>
      <c r="FT217" s="89"/>
      <c r="FU217" s="89"/>
      <c r="FV217" s="89"/>
      <c r="FW217" s="89"/>
      <c r="FX217" s="89"/>
      <c r="FY217" s="89"/>
      <c r="FZ217" s="89"/>
      <c r="GA217" s="89"/>
      <c r="GB217" s="89"/>
      <c r="GC217" s="89"/>
      <c r="GD217" s="89"/>
      <c r="GE217" s="89"/>
      <c r="GF217" s="89"/>
      <c r="GG217" s="89">
        <v>100</v>
      </c>
      <c r="GH217" s="89"/>
      <c r="GI217" s="89"/>
    </row>
    <row r="218" spans="1:191" ht="28.5" customHeight="1" x14ac:dyDescent="0.2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89"/>
      <c r="BR218" s="89"/>
      <c r="BS218" s="89"/>
      <c r="BT218" s="89"/>
      <c r="BU218" s="89"/>
      <c r="BV218" s="89"/>
      <c r="BW218" s="89"/>
      <c r="BX218" s="89"/>
      <c r="BY218" s="89"/>
      <c r="BZ218" s="89"/>
      <c r="CA218" s="89"/>
      <c r="CB218" s="89"/>
      <c r="CC218" s="89"/>
      <c r="CD218" s="89"/>
      <c r="CE218" s="89"/>
      <c r="CF218" s="89"/>
      <c r="CG218" s="89"/>
      <c r="CH218" s="89"/>
      <c r="CI218" s="89"/>
      <c r="CJ218" s="89"/>
      <c r="CK218" s="89"/>
      <c r="CL218" s="89"/>
      <c r="CM218" s="89"/>
      <c r="CN218" s="89"/>
      <c r="CO218" s="89"/>
      <c r="CP218" s="89"/>
      <c r="CQ218" s="89"/>
      <c r="CR218" s="89"/>
      <c r="CS218" s="89"/>
      <c r="CT218" s="89"/>
      <c r="CU218" s="89"/>
      <c r="CV218" s="89"/>
      <c r="CW218" s="89"/>
      <c r="CX218" s="89"/>
      <c r="CY218" s="89"/>
      <c r="CZ218" s="89"/>
      <c r="DA218" s="89"/>
      <c r="DB218" s="89"/>
      <c r="DC218" s="89"/>
      <c r="DD218" s="89"/>
      <c r="DE218" s="89"/>
      <c r="DF218" s="89"/>
      <c r="DG218" s="89"/>
      <c r="DH218" s="89"/>
      <c r="DI218" s="89"/>
      <c r="DJ218" s="89"/>
      <c r="DK218" s="89"/>
      <c r="DL218" s="89"/>
      <c r="DM218" s="89"/>
      <c r="DN218" s="89"/>
      <c r="DO218" s="89"/>
      <c r="DP218" s="89"/>
      <c r="DQ218" s="89"/>
      <c r="DR218" s="89"/>
      <c r="DS218" s="89"/>
      <c r="DT218" s="89"/>
      <c r="DU218" s="89"/>
      <c r="DV218" s="89"/>
      <c r="DW218" s="89"/>
      <c r="DX218" s="89"/>
      <c r="DY218" s="89"/>
      <c r="DZ218" s="89"/>
      <c r="EA218" s="89"/>
      <c r="EB218" s="89"/>
      <c r="EC218" s="89"/>
      <c r="ED218" s="89"/>
      <c r="EE218" s="89"/>
      <c r="EF218" s="89"/>
      <c r="EG218" s="89"/>
      <c r="EH218" s="89"/>
      <c r="EI218" s="89"/>
      <c r="EJ218" s="89"/>
      <c r="EK218" s="89"/>
      <c r="EL218" s="89"/>
      <c r="EM218" s="89"/>
      <c r="EN218" s="89"/>
      <c r="EO218" s="89"/>
      <c r="EP218" s="89"/>
      <c r="EQ218" s="89"/>
      <c r="ER218" s="89"/>
      <c r="ES218" s="89"/>
      <c r="ET218" s="89"/>
      <c r="EU218" s="89"/>
      <c r="EV218" s="89" t="s">
        <v>2</v>
      </c>
      <c r="EW218" s="89"/>
      <c r="EX218" s="89"/>
      <c r="EY218" s="89"/>
      <c r="EZ218" s="89"/>
      <c r="FA218" s="89"/>
      <c r="FB218" s="89"/>
      <c r="FC218" s="89"/>
      <c r="FD218" s="89"/>
      <c r="FE218" s="89"/>
      <c r="FF218" s="89"/>
      <c r="FG218" s="89"/>
      <c r="FH218" s="89"/>
      <c r="FI218" s="89"/>
      <c r="FJ218" s="89"/>
      <c r="FK218" s="89" t="s">
        <v>8220</v>
      </c>
      <c r="FL218" s="89">
        <v>10</v>
      </c>
      <c r="FM218" s="89"/>
      <c r="FN218" s="89"/>
      <c r="FO218" s="89"/>
      <c r="FP218" s="89"/>
      <c r="FQ218" s="89"/>
      <c r="FR218" s="89" t="s">
        <v>2</v>
      </c>
      <c r="FS218" s="89"/>
      <c r="FT218" s="89"/>
      <c r="FU218" s="89"/>
      <c r="FV218" s="89"/>
      <c r="FW218" s="89"/>
      <c r="FX218" s="89"/>
      <c r="FY218" s="89"/>
      <c r="FZ218" s="89"/>
      <c r="GA218" s="89"/>
      <c r="GB218" s="89"/>
      <c r="GC218" s="89"/>
      <c r="GD218" s="89"/>
      <c r="GE218" s="89"/>
      <c r="GF218" s="89"/>
      <c r="GG218" s="89" t="s">
        <v>8218</v>
      </c>
      <c r="GH218" s="89"/>
      <c r="GI218" s="89"/>
    </row>
    <row r="219" spans="1:191" ht="28.5" customHeight="1" x14ac:dyDescent="0.2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89"/>
      <c r="BM219" s="89"/>
      <c r="BN219" s="89"/>
      <c r="BO219" s="89"/>
      <c r="BP219" s="89"/>
      <c r="BQ219" s="89"/>
      <c r="BR219" s="89"/>
      <c r="BS219" s="89"/>
      <c r="BT219" s="89"/>
      <c r="BU219" s="89"/>
      <c r="BV219" s="89"/>
      <c r="BW219" s="89"/>
      <c r="BX219" s="89"/>
      <c r="BY219" s="89"/>
      <c r="BZ219" s="89"/>
      <c r="CA219" s="89"/>
      <c r="CB219" s="89"/>
      <c r="CC219" s="89"/>
      <c r="CD219" s="89"/>
      <c r="CE219" s="89"/>
      <c r="CF219" s="89"/>
      <c r="CG219" s="89"/>
      <c r="CH219" s="89"/>
      <c r="CI219" s="89"/>
      <c r="CJ219" s="89"/>
      <c r="CK219" s="89"/>
      <c r="CL219" s="89"/>
      <c r="CM219" s="89"/>
      <c r="CN219" s="89"/>
      <c r="CO219" s="89"/>
      <c r="CP219" s="89"/>
      <c r="CQ219" s="89"/>
      <c r="CR219" s="89"/>
      <c r="CS219" s="89"/>
      <c r="CT219" s="89"/>
      <c r="CU219" s="89"/>
      <c r="CV219" s="89"/>
      <c r="CW219" s="89"/>
      <c r="CX219" s="89"/>
      <c r="CY219" s="89"/>
      <c r="CZ219" s="89"/>
      <c r="DA219" s="89"/>
      <c r="DB219" s="89"/>
      <c r="DC219" s="89"/>
      <c r="DD219" s="89"/>
      <c r="DE219" s="89"/>
      <c r="DF219" s="89"/>
      <c r="DG219" s="89"/>
      <c r="DH219" s="89"/>
      <c r="DI219" s="89"/>
      <c r="DJ219" s="89"/>
      <c r="DK219" s="89"/>
      <c r="DL219" s="89"/>
      <c r="DM219" s="89"/>
      <c r="DN219" s="89"/>
      <c r="DO219" s="89"/>
      <c r="DP219" s="89"/>
      <c r="DQ219" s="89"/>
      <c r="DR219" s="89"/>
      <c r="DS219" s="89"/>
      <c r="DT219" s="89"/>
      <c r="DU219" s="89"/>
      <c r="DV219" s="89"/>
      <c r="DW219" s="89"/>
      <c r="DX219" s="89"/>
      <c r="DY219" s="89"/>
      <c r="DZ219" s="89"/>
      <c r="EA219" s="89"/>
      <c r="EB219" s="89"/>
      <c r="EC219" s="89"/>
      <c r="ED219" s="89"/>
      <c r="EE219" s="89"/>
      <c r="EF219" s="89"/>
      <c r="EG219" s="89"/>
      <c r="EH219" s="89"/>
      <c r="EI219" s="89"/>
      <c r="EJ219" s="89"/>
      <c r="EK219" s="89"/>
      <c r="EL219" s="89"/>
      <c r="EM219" s="89"/>
      <c r="EN219" s="89"/>
      <c r="EO219" s="89"/>
      <c r="EP219" s="89"/>
      <c r="EQ219" s="89" t="s">
        <v>8269</v>
      </c>
      <c r="ER219" s="89" t="s">
        <v>8269</v>
      </c>
      <c r="ES219" s="89"/>
      <c r="ET219" s="89"/>
      <c r="EU219" s="89"/>
      <c r="EV219" s="89" t="s">
        <v>8247</v>
      </c>
      <c r="EW219" s="89"/>
      <c r="EX219" s="89"/>
      <c r="EY219" s="89"/>
      <c r="EZ219" s="89"/>
      <c r="FA219" s="89"/>
      <c r="FB219" s="89"/>
      <c r="FC219" s="89">
        <v>3</v>
      </c>
      <c r="FD219" s="89">
        <v>4</v>
      </c>
      <c r="FE219" s="89">
        <v>6</v>
      </c>
      <c r="FF219" s="89">
        <v>7</v>
      </c>
      <c r="FG219" s="89"/>
      <c r="FH219" s="89">
        <v>2</v>
      </c>
      <c r="FI219" s="89"/>
      <c r="FJ219" s="89"/>
      <c r="FK219" s="89" t="s">
        <v>8248</v>
      </c>
      <c r="FL219" s="89">
        <v>10</v>
      </c>
      <c r="FM219" s="89" t="s">
        <v>8269</v>
      </c>
      <c r="FN219" s="89" t="s">
        <v>8269</v>
      </c>
      <c r="FO219" s="89"/>
      <c r="FP219" s="89"/>
      <c r="FQ219" s="89"/>
      <c r="FR219" s="89" t="s">
        <v>8247</v>
      </c>
      <c r="FS219" s="89"/>
      <c r="FT219" s="89"/>
      <c r="FU219" s="89"/>
      <c r="FV219" s="89"/>
      <c r="FW219" s="89">
        <v>2</v>
      </c>
      <c r="FX219" s="89"/>
      <c r="FY219" s="89"/>
      <c r="FZ219" s="89">
        <v>3</v>
      </c>
      <c r="GA219" s="89">
        <v>4</v>
      </c>
      <c r="GB219" s="89">
        <v>6</v>
      </c>
      <c r="GC219" s="89">
        <v>7</v>
      </c>
      <c r="GD219" s="89"/>
      <c r="GE219" s="89"/>
      <c r="GF219" s="89"/>
      <c r="GG219" s="89" t="s">
        <v>8248</v>
      </c>
      <c r="GH219" s="89"/>
      <c r="GI219" s="89"/>
    </row>
    <row r="220" spans="1:191" ht="28.5" customHeight="1" x14ac:dyDescent="0.2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89"/>
      <c r="CG220" s="89"/>
      <c r="CH220" s="89"/>
      <c r="CI220" s="89"/>
      <c r="CJ220" s="89"/>
      <c r="CK220" s="89"/>
      <c r="CL220" s="89"/>
      <c r="CM220" s="89"/>
      <c r="CN220" s="89"/>
      <c r="CO220" s="89"/>
      <c r="CP220" s="89"/>
      <c r="CQ220" s="89"/>
      <c r="CR220" s="89"/>
      <c r="CS220" s="89"/>
      <c r="CT220" s="89"/>
      <c r="CU220" s="89"/>
      <c r="CV220" s="89"/>
      <c r="CW220" s="89"/>
      <c r="CX220" s="89"/>
      <c r="CY220" s="89"/>
      <c r="CZ220" s="89"/>
      <c r="DA220" s="89"/>
      <c r="DB220" s="89"/>
      <c r="DC220" s="89"/>
      <c r="DD220" s="89"/>
      <c r="DE220" s="89"/>
      <c r="DF220" s="89"/>
      <c r="DG220" s="89"/>
      <c r="DH220" s="89"/>
      <c r="DI220" s="89"/>
      <c r="DJ220" s="89"/>
      <c r="DK220" s="89"/>
      <c r="DL220" s="89"/>
      <c r="DM220" s="89"/>
      <c r="DN220" s="89"/>
      <c r="DO220" s="89"/>
      <c r="DP220" s="89"/>
      <c r="DQ220" s="89"/>
      <c r="DR220" s="89"/>
      <c r="DS220" s="89"/>
      <c r="DT220" s="89"/>
      <c r="DU220" s="89"/>
      <c r="DV220" s="89"/>
      <c r="DW220" s="89"/>
      <c r="DX220" s="89"/>
      <c r="DY220" s="89"/>
      <c r="DZ220" s="89"/>
      <c r="EA220" s="89"/>
      <c r="EB220" s="89"/>
      <c r="EC220" s="89"/>
      <c r="ED220" s="89"/>
      <c r="EE220" s="89"/>
      <c r="EF220" s="89"/>
      <c r="EG220" s="89"/>
      <c r="EH220" s="89"/>
      <c r="EI220" s="89"/>
      <c r="EJ220" s="89"/>
      <c r="EK220" s="89"/>
      <c r="EL220" s="89"/>
      <c r="EM220" s="89"/>
      <c r="EN220" s="89"/>
      <c r="EO220" s="89"/>
      <c r="EP220" s="89"/>
      <c r="EQ220" s="89"/>
      <c r="ER220" s="89"/>
      <c r="ES220" s="89"/>
      <c r="ET220" s="89"/>
      <c r="EU220" s="89"/>
      <c r="EV220" s="89" t="s">
        <v>8249</v>
      </c>
      <c r="EW220" s="89"/>
      <c r="EX220" s="89"/>
      <c r="EY220" s="89"/>
      <c r="EZ220" s="89"/>
      <c r="FA220" s="89"/>
      <c r="FB220" s="89" t="s">
        <v>8251</v>
      </c>
      <c r="FC220" s="89"/>
      <c r="FD220" s="89"/>
      <c r="FE220" s="89"/>
      <c r="FF220" s="89"/>
      <c r="FG220" s="89"/>
      <c r="FH220" s="89" t="s">
        <v>8254</v>
      </c>
      <c r="FI220" s="89"/>
      <c r="FJ220" s="89"/>
      <c r="FK220" s="89" t="s">
        <v>8255</v>
      </c>
      <c r="FL220" s="89"/>
      <c r="FM220" s="89"/>
      <c r="FN220" s="89"/>
      <c r="FO220" s="89"/>
      <c r="FP220" s="89"/>
      <c r="FQ220" s="89"/>
      <c r="FR220" s="89" t="s">
        <v>8249</v>
      </c>
      <c r="FS220" s="89"/>
      <c r="FT220" s="89"/>
      <c r="FU220" s="89"/>
      <c r="FV220" s="89"/>
      <c r="FW220" s="89" t="s">
        <v>8254</v>
      </c>
      <c r="FX220" s="89"/>
      <c r="FY220" s="89"/>
      <c r="FZ220" s="89"/>
      <c r="GA220" s="89"/>
      <c r="GB220" s="89"/>
      <c r="GC220" s="89"/>
      <c r="GD220" s="89"/>
      <c r="GE220" s="89"/>
      <c r="GF220" s="89"/>
      <c r="GG220" s="89" t="s">
        <v>8255</v>
      </c>
      <c r="GH220" s="89"/>
      <c r="GI220" s="89"/>
    </row>
    <row r="221" spans="1:191" ht="28.5" customHeight="1" x14ac:dyDescent="0.2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89"/>
      <c r="BS221" s="89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89"/>
      <c r="CJ221" s="89"/>
      <c r="CK221" s="89"/>
      <c r="CL221" s="89"/>
      <c r="CM221" s="89"/>
      <c r="CN221" s="89"/>
      <c r="CO221" s="89"/>
      <c r="CP221" s="89"/>
      <c r="CQ221" s="89"/>
      <c r="CR221" s="89"/>
      <c r="CS221" s="89"/>
      <c r="CT221" s="89"/>
      <c r="CU221" s="89"/>
      <c r="CV221" s="89"/>
      <c r="CW221" s="89"/>
      <c r="CX221" s="89"/>
      <c r="CY221" s="89"/>
      <c r="CZ221" s="89"/>
      <c r="DA221" s="89"/>
      <c r="DB221" s="89"/>
      <c r="DC221" s="89"/>
      <c r="DD221" s="89"/>
      <c r="DE221" s="89"/>
      <c r="DF221" s="89"/>
      <c r="DG221" s="89"/>
      <c r="DH221" s="89"/>
      <c r="DI221" s="89"/>
      <c r="DJ221" s="89"/>
      <c r="DK221" s="89"/>
      <c r="DL221" s="89"/>
      <c r="DM221" s="89"/>
      <c r="DN221" s="89"/>
      <c r="DO221" s="89"/>
      <c r="DP221" s="89"/>
      <c r="DQ221" s="89"/>
      <c r="DR221" s="89"/>
      <c r="DS221" s="89"/>
      <c r="DT221" s="89"/>
      <c r="DU221" s="89"/>
      <c r="DV221" s="89"/>
      <c r="DW221" s="89"/>
      <c r="DX221" s="89"/>
      <c r="DY221" s="89"/>
      <c r="DZ221" s="89"/>
      <c r="EA221" s="89"/>
      <c r="EB221" s="89"/>
      <c r="EC221" s="89"/>
      <c r="ED221" s="89"/>
      <c r="EE221" s="89"/>
      <c r="EF221" s="89"/>
      <c r="EG221" s="89"/>
      <c r="EH221" s="89"/>
      <c r="EI221" s="89"/>
      <c r="EJ221" s="89"/>
      <c r="EK221" s="89"/>
      <c r="EL221" s="89"/>
      <c r="EM221" s="89"/>
      <c r="EN221" s="89"/>
      <c r="EO221" s="89"/>
      <c r="EP221" s="89"/>
      <c r="EQ221" s="91" t="s">
        <v>8257</v>
      </c>
      <c r="ER221" s="91" t="s">
        <v>8258</v>
      </c>
      <c r="ES221" s="91" t="s">
        <v>8259</v>
      </c>
      <c r="ET221" s="91" t="s">
        <v>8258</v>
      </c>
      <c r="EU221" s="91" t="s">
        <v>8259</v>
      </c>
      <c r="EV221" s="91" t="s">
        <v>8260</v>
      </c>
      <c r="EW221" s="91" t="s">
        <v>8258</v>
      </c>
      <c r="EX221" s="91" t="s">
        <v>8259</v>
      </c>
      <c r="EY221" s="91" t="s">
        <v>8258</v>
      </c>
      <c r="EZ221" s="91" t="s">
        <v>8259</v>
      </c>
      <c r="FA221" s="91" t="s">
        <v>8250</v>
      </c>
      <c r="FB221" s="91" t="s">
        <v>8261</v>
      </c>
      <c r="FC221" s="91" t="s">
        <v>8120</v>
      </c>
      <c r="FD221" s="91" t="s">
        <v>8262</v>
      </c>
      <c r="FE221" s="91" t="s">
        <v>8119</v>
      </c>
      <c r="FF221" s="91" t="s">
        <v>8263</v>
      </c>
      <c r="FG221" s="91" t="s">
        <v>8123</v>
      </c>
      <c r="FH221" s="91" t="s">
        <v>8264</v>
      </c>
      <c r="FI221" s="91" t="s">
        <v>8265</v>
      </c>
      <c r="FJ221" s="91" t="s">
        <v>8266</v>
      </c>
      <c r="FK221" s="91" t="s">
        <v>8267</v>
      </c>
      <c r="FL221" s="89"/>
      <c r="FM221" s="91" t="s">
        <v>8257</v>
      </c>
      <c r="FN221" s="91" t="s">
        <v>8258</v>
      </c>
      <c r="FO221" s="91" t="s">
        <v>8259</v>
      </c>
      <c r="FP221" s="91" t="s">
        <v>8258</v>
      </c>
      <c r="FQ221" s="91" t="s">
        <v>8259</v>
      </c>
      <c r="FR221" s="91" t="s">
        <v>8260</v>
      </c>
      <c r="FS221" s="91" t="s">
        <v>8258</v>
      </c>
      <c r="FT221" s="91" t="s">
        <v>8259</v>
      </c>
      <c r="FU221" s="91" t="s">
        <v>8258</v>
      </c>
      <c r="FV221" s="91" t="s">
        <v>8259</v>
      </c>
      <c r="FW221" s="91" t="s">
        <v>8264</v>
      </c>
      <c r="FX221" s="91" t="s">
        <v>8250</v>
      </c>
      <c r="FY221" s="91" t="s">
        <v>8261</v>
      </c>
      <c r="FZ221" s="91" t="s">
        <v>8120</v>
      </c>
      <c r="GA221" s="91" t="s">
        <v>8262</v>
      </c>
      <c r="GB221" s="91" t="s">
        <v>8119</v>
      </c>
      <c r="GC221" s="91" t="s">
        <v>8263</v>
      </c>
      <c r="GD221" s="91" t="s">
        <v>8123</v>
      </c>
      <c r="GE221" s="91" t="s">
        <v>8265</v>
      </c>
      <c r="GF221" s="91" t="s">
        <v>8266</v>
      </c>
      <c r="GG221" s="91" t="s">
        <v>8267</v>
      </c>
      <c r="GH221" s="89"/>
      <c r="GI221" s="89"/>
    </row>
    <row r="222" spans="1:191" ht="28.5" customHeight="1" x14ac:dyDescent="0.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89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89"/>
      <c r="CK222" s="89"/>
      <c r="CL222" s="89"/>
      <c r="CM222" s="89"/>
      <c r="CN222" s="89"/>
      <c r="CO222" s="89"/>
      <c r="CP222" s="89"/>
      <c r="CQ222" s="89"/>
      <c r="CR222" s="89"/>
      <c r="CS222" s="89"/>
      <c r="CT222" s="89"/>
      <c r="CU222" s="89"/>
      <c r="CV222" s="89"/>
      <c r="CW222" s="89"/>
      <c r="CX222" s="89"/>
      <c r="CY222" s="89"/>
      <c r="CZ222" s="89"/>
      <c r="DA222" s="89"/>
      <c r="DB222" s="89"/>
      <c r="DC222" s="89"/>
      <c r="DD222" s="89"/>
      <c r="DE222" s="89"/>
      <c r="DF222" s="89"/>
      <c r="DG222" s="89"/>
      <c r="DH222" s="89"/>
      <c r="DI222" s="89"/>
      <c r="DJ222" s="89"/>
      <c r="DK222" s="89"/>
      <c r="DL222" s="89"/>
      <c r="DM222" s="89"/>
      <c r="DN222" s="89"/>
      <c r="DO222" s="89"/>
      <c r="DP222" s="89"/>
      <c r="DQ222" s="89"/>
      <c r="DR222" s="89"/>
      <c r="DS222" s="89"/>
      <c r="DT222" s="89"/>
      <c r="DU222" s="89"/>
      <c r="DV222" s="89"/>
      <c r="DW222" s="89"/>
      <c r="DX222" s="89"/>
      <c r="DY222" s="89"/>
      <c r="DZ222" s="89"/>
      <c r="EA222" s="89"/>
      <c r="EB222" s="89"/>
      <c r="EC222" s="89"/>
      <c r="ED222" s="89"/>
      <c r="EE222" s="89"/>
      <c r="EF222" s="89"/>
      <c r="EG222" s="89"/>
      <c r="EH222" s="89"/>
      <c r="EI222" s="89"/>
      <c r="EJ222" s="89"/>
      <c r="EK222" s="89"/>
      <c r="EL222" s="89"/>
      <c r="EM222" s="89"/>
      <c r="EN222" s="89"/>
      <c r="EO222" s="89">
        <v>11</v>
      </c>
      <c r="EP222" s="89"/>
      <c r="EQ222" s="89">
        <f t="shared" ref="EQ222:EQ252" si="100">(IF(AND($EY222&lt;180),$FG222+($EY222/15),0))/24</f>
        <v>0.70920197587210188</v>
      </c>
      <c r="ER222" s="89">
        <f t="shared" ref="ER222:ER252" si="101">IF(AND($ES222&lt;1,$ES222&gt;-1),ACOS($ES222)*(180/(ATAN(1)*4)),180)</f>
        <v>50.739619920271224</v>
      </c>
      <c r="ES222" s="89">
        <f>(COS((90-(ATAN(1/(1/TAN((90-ABS($GE$6-'C'!$F351))*(ATAN(1)*4/180))+2))*(180/(ATAN(1)*4))))*((ATAN(1)*4)/180))-SIN($GE$6*((ATAN(1)*4)/180))*SIN('C'!$F351*((ATAN(1)*4)/180)))/COS($GE$6*((ATAN(1)*4)/180))/COS('C'!$F351*((ATAN(1)*4)/180))</f>
        <v>0.63284561223615998</v>
      </c>
      <c r="ET222" s="89">
        <f t="shared" ref="ET222:ET252" si="102">IF(AND($EU222&lt;1,$EU222&gt;-1),ACOS($EU222)*(180/(ATAN(1)*4)),180)</f>
        <v>40.577038819484677</v>
      </c>
      <c r="EU222" s="89">
        <f>(COS((90-(ATAN(1/(1/TAN((90-ABS($GE$6-'C'!$F351))*(ATAN(1)*4/180))+1))*(180/(ATAN(1)*4))))*((ATAN(1)*4)/180))-SIN($GE$6*((ATAN(1)*4)/180))*SIN('C'!$F351*((ATAN(1)*4)/180)))/COS($GE$6*((ATAN(1)*4)/180))/COS('C'!$F351*((ATAN(1)*4)/180))</f>
        <v>0.75953204295501409</v>
      </c>
      <c r="EV222" s="89">
        <f t="shared" ref="EV222:EV252" si="103">(FG222+3/60)/24</f>
        <v>0.50228240740740748</v>
      </c>
      <c r="EW222" s="89">
        <f t="shared" ref="EW222:EW252" si="104">IF(AND($EX222&lt;1,$EX222&gt;-1),ACOS($EX222)*(180/(ATAN(1)*4)),180)</f>
        <v>72.206419871866274</v>
      </c>
      <c r="EX222" s="89">
        <f>(COS((90-1.4)*((ATAN(1)*4)/180))-SIN($GE$6*((ATAN(1)*4)/180))*SIN('C'!$F351*((ATAN(1)*4)/180)))/COS($GE$6*((ATAN(1)*4)/180))/COS('C'!$F351*((ATAN(1)*4)/180))</f>
        <v>0.30558861894383771</v>
      </c>
      <c r="EY222" s="89">
        <f t="shared" ref="EY222:EY252" si="105">IF(AND($EZ222&lt;1,$EZ222&gt;-1),ACOS($EZ222)*(180/(ATAN(1)*4)),180)</f>
        <v>75.241044647290011</v>
      </c>
      <c r="EZ222" s="89">
        <f>(COS((90+0.833+اندراج!$A$2)*((ATAN(1)*4)/180))-SIN($GE$6*((ATAN(1)*4)/180))*SIN('C'!$F351*((ATAN(1)*4)/180)))/COS($GE$6*((ATAN(1)*4)/180))/COS('C'!$F351*((ATAN(1)*4)/180))</f>
        <v>0.25475309475282487</v>
      </c>
      <c r="FA222" s="89">
        <f t="shared" ref="FA222:FA252" si="106">IF(AND($FB222&lt;1,$FB222&gt;-1),ACOS($FB222)*(180/(ATAN(1)*4)),180)</f>
        <v>89.856584701457194</v>
      </c>
      <c r="FB222" s="89">
        <f>(COS((90+12)*((ATAN(1)*4)/180))-SIN($GE$6*((ATAN(1)*4)/180))*SIN('C'!$F351*((ATAN(1)*4)/180)))/COS($GE$6*((ATAN(1)*4)/180))/COS('C'!$F351*((ATAN(1)*4)/180))</f>
        <v>2.5030665435339747E-3</v>
      </c>
      <c r="FC222" s="89">
        <f t="shared" ref="FC222:FC252" si="107">IF(AND($FD222&lt;1,$FD222&gt;-1),ACOS($FD222)*(180/(ATAN(1)*4)),180)</f>
        <v>93.663928308786993</v>
      </c>
      <c r="FD222" s="89">
        <f>(COS((90+15)*((ATAN(1)*4)/180))-SIN($GE$6*((ATAN(1)*4)/180))*SIN('C'!$F351*((ATAN(1)*4)/180)))/COS($GE$6*((ATAN(1)*4)/180))/COS('C'!$F351*((ATAN(1)*4)/180))</f>
        <v>-6.390403799082206E-2</v>
      </c>
      <c r="FE222" s="89">
        <f t="shared" ref="FE222:FE252" si="108">IF(AND($FF222&lt;1,$FF222&gt;-1),ACOS($FF222)*(180/(ATAN(1)*4)),180)</f>
        <v>97.434098329874644</v>
      </c>
      <c r="FF222" s="89">
        <f>(COS((90+18)*((ATAN(1)*4)/180))-SIN($GE$6*((ATAN(1)*4)/180))*SIN('C'!$F351*((ATAN(1)*4)/180)))/COS($GE$6*((ATAN(1)*4)/180))/COS('C'!$F351*((ATAN(1)*4)/180))</f>
        <v>-0.12938574513469872</v>
      </c>
      <c r="FG222" s="89">
        <f>('C'!E351+$GF$6/15+$EQ$4)</f>
        <v>12.004777777777779</v>
      </c>
      <c r="FH222" s="89">
        <f t="shared" ref="FH222:FH252" si="109">(IF(AND($FC222&lt;180),$FG222-($FC222/15)-3/60,0))/24</f>
        <v>0.23793816210522137</v>
      </c>
      <c r="FI222" s="89"/>
      <c r="FJ222" s="89"/>
      <c r="FK222" s="89">
        <f>EQ222-'برائے طلباء'!K5</f>
        <v>0.47965317493656845</v>
      </c>
      <c r="FL222" s="89"/>
      <c r="FM222" s="89">
        <f t="shared" ref="FM222:FM251" si="110">(IF(AND($FU222&lt;180),$GD222+($FU222/15),0))/24</f>
        <v>0.72100158962095129</v>
      </c>
      <c r="FN222" s="89">
        <f t="shared" ref="FN222:FN251" si="111">IF(AND($FO222&lt;1,$FO222&gt;-1),ACOS($FO222)*(180/(ATAN(1)*4)),180)</f>
        <v>56.208098679792265</v>
      </c>
      <c r="FO222" s="89">
        <f>(COS((90-(ATAN(1/(1/TAN((90-ABS($GE$6-'C'!$F320))*(ATAN(1)*4/180))+2))*(180/(ATAN(1)*4))))*((ATAN(1)*4)/180))-SIN($GE$6*((ATAN(1)*4)/180))*SIN('C'!$F320*((ATAN(1)*4)/180)))/COS($GE$6*((ATAN(1)*4)/180))/COS('C'!$F320*((ATAN(1)*4)/180))</f>
        <v>0.55617815142930427</v>
      </c>
      <c r="FP222" s="89">
        <f t="shared" ref="FP222:FP251" si="112">IF(AND($FQ222&lt;1,$FQ222&gt;-1),ACOS($FQ222)*(180/(ATAN(1)*4)),180)</f>
        <v>45.114431068906846</v>
      </c>
      <c r="FQ222" s="89">
        <f>(COS((90-(ATAN(1/(1/TAN((90-ABS($GE$6-'C'!$F320))*(ATAN(1)*4/180))+1))*(180/(ATAN(1)*4))))*((ATAN(1)*4)/180))-SIN($GE$6*((ATAN(1)*4)/180))*SIN('C'!$F320*((ATAN(1)*4)/180)))/COS($GE$6*((ATAN(1)*4)/180))/COS('C'!$F320*((ATAN(1)*4)/180))</f>
        <v>0.7056931389718557</v>
      </c>
      <c r="FR222" s="89">
        <f t="shared" ref="FR222:FR251" si="113">(GD222+3/60)/24</f>
        <v>0.49849074074074079</v>
      </c>
      <c r="FS222" s="89">
        <f t="shared" ref="FS222:FS251" si="114">IF(AND($FT222&lt;1,$FT222&gt;-1),ACOS($FT222)*(180/(ATAN(1)*4)),180)</f>
        <v>78.012484486632289</v>
      </c>
      <c r="FT222" s="89">
        <f>(COS((90-1.4)*((ATAN(1)*4)/180))-SIN($GE$6*((ATAN(1)*4)/180))*SIN('C'!$F320*((ATAN(1)*4)/180)))/COS($GE$6*((ATAN(1)*4)/180))/COS('C'!$F320*((ATAN(1)*4)/180))</f>
        <v>0.20769855202385046</v>
      </c>
      <c r="FU222" s="89">
        <f t="shared" ref="FU222:FU251" si="115">IF(AND($FV222&lt;1,$FV222&gt;-1),ACOS($FV222)*(180/(ATAN(1)*4)),180)</f>
        <v>80.853905596875791</v>
      </c>
      <c r="FV222" s="89">
        <f>(COS((90+0.833+اندراج!$A$2)*((ATAN(1)*4)/180))-SIN($GE$6*((ATAN(1)*4)/180))*SIN('C'!$F320*((ATAN(1)*4)/180)))/COS($GE$6*((ATAN(1)*4)/180))/COS('C'!$F320*((ATAN(1)*4)/180))</f>
        <v>0.15895238950746154</v>
      </c>
      <c r="FW222" s="89">
        <f t="shared" ref="FW222:FW251" si="116">(IF(AND($FZ222&lt;180),$GD222-($FZ222/15)-3/60,0))/24</f>
        <v>0.22090631185289356</v>
      </c>
      <c r="FX222" s="89">
        <f t="shared" ref="FX222:FX251" si="117">IF(AND($FY222&lt;1,$FY222&gt;-1),ACOS($FY222)*(180/(ATAN(1)*4)),180)</f>
        <v>94.757005454567931</v>
      </c>
      <c r="FY222" s="89">
        <f>(COS((90+12)*((ATAN(1)*4)/180))-SIN($GE$6*((ATAN(1)*4)/180))*SIN('C'!$F320*((ATAN(1)*4)/180)))/COS($GE$6*((ATAN(1)*4)/180))/COS('C'!$F320*((ATAN(1)*4)/180))</f>
        <v>-8.2930055210746603E-2</v>
      </c>
      <c r="FZ222" s="89">
        <f t="shared" ref="FZ222:FZ251" si="118">IF(AND($GA222&lt;1,$GA222&gt;-1),ACOS($GA222)*(180/(ATAN(1)*4)),180)</f>
        <v>98.430394399624987</v>
      </c>
      <c r="GA222" s="89">
        <f>(COS((90+15)*((ATAN(1)*4)/180))-SIN($GE$6*((ATAN(1)*4)/180))*SIN('C'!$F320*((ATAN(1)*4)/180)))/COS($GE$6*((ATAN(1)*4)/180))/COS('C'!$F320*((ATAN(1)*4)/180))</f>
        <v>-0.1466077994927035</v>
      </c>
      <c r="GB222" s="89">
        <f t="shared" ref="GB222:GB251" si="119">IF(AND($GC222&lt;1,$GC222&gt;-1),ACOS($GC222)*(180/(ATAN(1)*4)),180)</f>
        <v>102.08708643198264</v>
      </c>
      <c r="GC222" s="89">
        <f>(COS((90+18)*((ATAN(1)*4)/180))-SIN($GE$6*((ATAN(1)*4)/180))*SIN('C'!$F320*((ATAN(1)*4)/180)))/COS($GE$6*((ATAN(1)*4)/180))/COS('C'!$F320*((ATAN(1)*4)/180))</f>
        <v>-0.20939818061068374</v>
      </c>
      <c r="GD222" s="89">
        <f>'C'!$E320+$GF$6/15+$EQ$4</f>
        <v>11.913777777777778</v>
      </c>
      <c r="GE222" s="89"/>
      <c r="GF222" s="89"/>
      <c r="GG222" s="89">
        <f>FM222-'برائے طلباء'!X5</f>
        <v>0.5081694223023846</v>
      </c>
      <c r="GH222" s="89"/>
      <c r="GI222" s="89"/>
    </row>
    <row r="223" spans="1:191" ht="28.5" customHeight="1" x14ac:dyDescent="0.2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  <c r="CK223" s="89"/>
      <c r="CL223" s="89"/>
      <c r="CM223" s="89"/>
      <c r="CN223" s="89"/>
      <c r="CO223" s="89"/>
      <c r="CP223" s="89"/>
      <c r="CQ223" s="89"/>
      <c r="CR223" s="89"/>
      <c r="CS223" s="89"/>
      <c r="CT223" s="89"/>
      <c r="CU223" s="89"/>
      <c r="CV223" s="89"/>
      <c r="CW223" s="89"/>
      <c r="CX223" s="89"/>
      <c r="CY223" s="89"/>
      <c r="CZ223" s="89"/>
      <c r="DA223" s="89"/>
      <c r="DB223" s="89"/>
      <c r="DC223" s="89"/>
      <c r="DD223" s="89"/>
      <c r="DE223" s="89"/>
      <c r="DF223" s="89"/>
      <c r="DG223" s="89"/>
      <c r="DH223" s="89"/>
      <c r="DI223" s="89"/>
      <c r="DJ223" s="89"/>
      <c r="DK223" s="89"/>
      <c r="DL223" s="89"/>
      <c r="DM223" s="89"/>
      <c r="DN223" s="89"/>
      <c r="DO223" s="89"/>
      <c r="DP223" s="89"/>
      <c r="DQ223" s="89"/>
      <c r="DR223" s="89"/>
      <c r="DS223" s="89"/>
      <c r="DT223" s="89"/>
      <c r="DU223" s="89"/>
      <c r="DV223" s="89"/>
      <c r="DW223" s="89"/>
      <c r="DX223" s="89"/>
      <c r="DY223" s="89"/>
      <c r="DZ223" s="89"/>
      <c r="EA223" s="89"/>
      <c r="EB223" s="89"/>
      <c r="EC223" s="89"/>
      <c r="ED223" s="89"/>
      <c r="EE223" s="89"/>
      <c r="EF223" s="89"/>
      <c r="EG223" s="89"/>
      <c r="EH223" s="89"/>
      <c r="EI223" s="89"/>
      <c r="EJ223" s="89"/>
      <c r="EK223" s="89"/>
      <c r="EL223" s="89"/>
      <c r="EM223" s="89"/>
      <c r="EN223" s="89"/>
      <c r="EO223" s="89">
        <v>11</v>
      </c>
      <c r="EP223" s="89"/>
      <c r="EQ223" s="89">
        <f t="shared" si="100"/>
        <v>0.70911566534938375</v>
      </c>
      <c r="ER223" s="89">
        <f t="shared" si="101"/>
        <v>50.61821819130521</v>
      </c>
      <c r="ES223" s="89">
        <f>(COS((90-(ATAN(1/(1/TAN((90-ABS($GE$6-'C'!$F352))*(ATAN(1)*4/180))+2))*(180/(ATAN(1)*4))))*((ATAN(1)*4)/180))-SIN($GE$6*((ATAN(1)*4)/180))*SIN('C'!$F352*((ATAN(1)*4)/180)))/COS($GE$6*((ATAN(1)*4)/180))/COS('C'!$F352*((ATAN(1)*4)/180))</f>
        <v>0.63448477701745509</v>
      </c>
      <c r="ET223" s="89">
        <f t="shared" si="102"/>
        <v>40.47478850878872</v>
      </c>
      <c r="EU223" s="89">
        <f>(COS((90-(ATAN(1/(1/TAN((90-ABS($GE$6-'C'!$F352))*(ATAN(1)*4/180))+1))*(180/(ATAN(1)*4))))*((ATAN(1)*4)/180))-SIN($GE$6*((ATAN(1)*4)/180))*SIN('C'!$F352*((ATAN(1)*4)/180)))/COS($GE$6*((ATAN(1)*4)/180))/COS('C'!$F352*((ATAN(1)*4)/180))</f>
        <v>0.76069166439905034</v>
      </c>
      <c r="EV223" s="89">
        <f t="shared" si="103"/>
        <v>0.50253240740740746</v>
      </c>
      <c r="EW223" s="89">
        <f t="shared" si="104"/>
        <v>72.080246728347348</v>
      </c>
      <c r="EX223" s="89">
        <f>(COS((90-1.4)*((ATAN(1)*4)/180))-SIN($GE$6*((ATAN(1)*4)/180))*SIN('C'!$F352*((ATAN(1)*4)/180)))/COS($GE$6*((ATAN(1)*4)/180))/COS('C'!$F352*((ATAN(1)*4)/180))</f>
        <v>0.30768467086027657</v>
      </c>
      <c r="EY223" s="89">
        <f t="shared" si="105"/>
        <v>75.119972859111471</v>
      </c>
      <c r="EZ223" s="89">
        <f>(COS((90+0.833+اندراج!$A$2)*((ATAN(1)*4)/180))-SIN($GE$6*((ATAN(1)*4)/180))*SIN('C'!$F352*((ATAN(1)*4)/180)))/COS($GE$6*((ATAN(1)*4)/180))/COS('C'!$F352*((ATAN(1)*4)/180))</f>
        <v>0.25679590642093564</v>
      </c>
      <c r="FA223" s="89">
        <f t="shared" si="106"/>
        <v>89.754676155029514</v>
      </c>
      <c r="FB223" s="89">
        <f>(COS((90+12)*((ATAN(1)*4)/180))-SIN($GE$6*((ATAN(1)*4)/180))*SIN('C'!$F352*((ATAN(1)*4)/180)))/COS($GE$6*((ATAN(1)*4)/180))/COS('C'!$F352*((ATAN(1)*4)/180))</f>
        <v>4.2816957456160631E-3</v>
      </c>
      <c r="FC223" s="89">
        <f t="shared" si="107"/>
        <v>93.565809965270134</v>
      </c>
      <c r="FD223" s="89">
        <f>(COS((90+15)*((ATAN(1)*4)/180))-SIN($GE$6*((ATAN(1)*4)/180))*SIN('C'!$F352*((ATAN(1)*4)/180)))/COS($GE$6*((ATAN(1)*4)/180))/COS('C'!$F352*((ATAN(1)*4)/180))</f>
        <v>-6.2194957215601407E-2</v>
      </c>
      <c r="FE223" s="89">
        <f t="shared" si="108"/>
        <v>97.339317924532679</v>
      </c>
      <c r="FF223" s="89">
        <f>(COS((90+18)*((ATAN(1)*4)/180))-SIN($GE$6*((ATAN(1)*4)/180))*SIN('C'!$F352*((ATAN(1)*4)/180)))/COS($GE$6*((ATAN(1)*4)/180))/COS('C'!$F352*((ATAN(1)*4)/180))</f>
        <v>-0.12774524361394174</v>
      </c>
      <c r="FG223" s="89">
        <f>('C'!E352+$GF$6/15+$EQ$4)</f>
        <v>12.010777777777779</v>
      </c>
      <c r="FH223" s="89">
        <f t="shared" si="109"/>
        <v>0.23846071305943486</v>
      </c>
      <c r="FI223" s="89"/>
      <c r="FJ223" s="89"/>
      <c r="FK223" s="89">
        <f>EQ223-'برائے طلباء'!K6</f>
        <v>0.47905358551012267</v>
      </c>
      <c r="FL223" s="89"/>
      <c r="FM223" s="89">
        <f t="shared" si="110"/>
        <v>0.72035490605620145</v>
      </c>
      <c r="FN223" s="89">
        <f t="shared" si="111"/>
        <v>55.988436002966516</v>
      </c>
      <c r="FO223" s="89">
        <f>(COS((90-(ATAN(1/(1/TAN((90-ABS($GE$6-'C'!$F321))*(ATAN(1)*4/180))+2))*(180/(ATAN(1)*4))))*((ATAN(1)*4)/180))-SIN($GE$6*((ATAN(1)*4)/180))*SIN('C'!$F321*((ATAN(1)*4)/180)))/COS($GE$6*((ATAN(1)*4)/180))/COS('C'!$F321*((ATAN(1)*4)/180))</f>
        <v>0.55936021658663881</v>
      </c>
      <c r="FP223" s="89">
        <f t="shared" si="112"/>
        <v>44.935606033837644</v>
      </c>
      <c r="FQ223" s="89">
        <f>(COS((90-(ATAN(1/(1/TAN((90-ABS($GE$6-'C'!$F321))*(ATAN(1)*4/180))+1))*(180/(ATAN(1)*4))))*((ATAN(1)*4)/180))-SIN($GE$6*((ATAN(1)*4)/180))*SIN('C'!$F321*((ATAN(1)*4)/180)))/COS($GE$6*((ATAN(1)*4)/180))/COS('C'!$F321*((ATAN(1)*4)/180))</f>
        <v>0.70790104236506635</v>
      </c>
      <c r="FR223" s="89">
        <f t="shared" si="113"/>
        <v>0.49849074074074079</v>
      </c>
      <c r="FS223" s="89">
        <f t="shared" si="114"/>
        <v>77.773335843580284</v>
      </c>
      <c r="FT223" s="89">
        <f>(COS((90-1.4)*((ATAN(1)*4)/180))-SIN($GE$6*((ATAN(1)*4)/180))*SIN('C'!$F321*((ATAN(1)*4)/180)))/COS($GE$6*((ATAN(1)*4)/180))/COS('C'!$F321*((ATAN(1)*4)/180))</f>
        <v>0.21177964074618363</v>
      </c>
      <c r="FU223" s="89">
        <f t="shared" si="115"/>
        <v>80.621099513565852</v>
      </c>
      <c r="FV223" s="89">
        <f>(COS((90+0.833+اندراج!$A$2)*((ATAN(1)*4)/180))-SIN($GE$6*((ATAN(1)*4)/180))*SIN('C'!$F321*((ATAN(1)*4)/180)))/COS($GE$6*((ATAN(1)*4)/180))/COS('C'!$F321*((ATAN(1)*4)/180))</f>
        <v>0.16296264007483979</v>
      </c>
      <c r="FW223" s="89">
        <f t="shared" si="116"/>
        <v>0.22147993954561848</v>
      </c>
      <c r="FX223" s="89">
        <f t="shared" si="117"/>
        <v>94.546681814917505</v>
      </c>
      <c r="FY223" s="89">
        <f>(COS((90+12)*((ATAN(1)*4)/180))-SIN($GE$6*((ATAN(1)*4)/180))*SIN('C'!$F321*((ATAN(1)*4)/180)))/COS($GE$6*((ATAN(1)*4)/180))/COS('C'!$F321*((ATAN(1)*4)/180))</f>
        <v>-7.9271309361182041E-2</v>
      </c>
      <c r="FZ223" s="89">
        <f t="shared" si="118"/>
        <v>98.223888430244017</v>
      </c>
      <c r="GA223" s="89">
        <f>(COS((90+15)*((ATAN(1)*4)/180))-SIN($GE$6*((ATAN(1)*4)/180))*SIN('C'!$F321*((ATAN(1)*4)/180)))/COS($GE$6*((ATAN(1)*4)/180))/COS('C'!$F321*((ATAN(1)*4)/180))</f>
        <v>-0.14304159044365342</v>
      </c>
      <c r="GB223" s="89">
        <f t="shared" si="119"/>
        <v>101.88354873462882</v>
      </c>
      <c r="GC223" s="89">
        <f>(COS((90+18)*((ATAN(1)*4)/180))-SIN($GE$6*((ATAN(1)*4)/180))*SIN('C'!$F321*((ATAN(1)*4)/180)))/COS($GE$6*((ATAN(1)*4)/180))/COS('C'!$F321*((ATAN(1)*4)/180))</f>
        <v>-0.2059232188417825</v>
      </c>
      <c r="GD223" s="89">
        <f>'C'!$E321+$GF$6/15+$EQ$4</f>
        <v>11.913777777777778</v>
      </c>
      <c r="GE223" s="89"/>
      <c r="GF223" s="89"/>
      <c r="GG223" s="89">
        <f>FM223-'برائے طلباء'!X6</f>
        <v>0.50695735624498517</v>
      </c>
      <c r="GH223" s="89"/>
      <c r="GI223" s="89"/>
    </row>
    <row r="224" spans="1:191" ht="28.5" customHeight="1" x14ac:dyDescent="0.2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89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/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89"/>
      <c r="DP224" s="89"/>
      <c r="DQ224" s="89"/>
      <c r="DR224" s="89"/>
      <c r="DS224" s="89"/>
      <c r="DT224" s="89"/>
      <c r="DU224" s="89"/>
      <c r="DV224" s="89"/>
      <c r="DW224" s="89"/>
      <c r="DX224" s="89"/>
      <c r="DY224" s="89"/>
      <c r="DZ224" s="89"/>
      <c r="EA224" s="89"/>
      <c r="EB224" s="89"/>
      <c r="EC224" s="89"/>
      <c r="ED224" s="89"/>
      <c r="EE224" s="89"/>
      <c r="EF224" s="89"/>
      <c r="EG224" s="89"/>
      <c r="EH224" s="89"/>
      <c r="EI224" s="89"/>
      <c r="EJ224" s="89"/>
      <c r="EK224" s="89"/>
      <c r="EL224" s="89"/>
      <c r="EM224" s="89"/>
      <c r="EN224" s="89"/>
      <c r="EO224" s="89">
        <v>11</v>
      </c>
      <c r="EP224" s="89"/>
      <c r="EQ224" s="89">
        <f t="shared" si="100"/>
        <v>0.70908600639747499</v>
      </c>
      <c r="ER224" s="89">
        <f t="shared" si="101"/>
        <v>50.502112024399409</v>
      </c>
      <c r="ES224" s="89">
        <f>(COS((90-(ATAN(1/(1/TAN((90-ABS($GE$6-'C'!$F353))*(ATAN(1)*4/180))+2))*(180/(ATAN(1)*4))))*((ATAN(1)*4)/180))-SIN($GE$6*((ATAN(1)*4)/180))*SIN('C'!$F353*((ATAN(1)*4)/180)))/COS($GE$6*((ATAN(1)*4)/180))/COS('C'!$F353*((ATAN(1)*4)/180))</f>
        <v>0.63604977639025473</v>
      </c>
      <c r="ET224" s="89">
        <f t="shared" si="102"/>
        <v>40.376955651527723</v>
      </c>
      <c r="EU224" s="89">
        <f>(COS((90-(ATAN(1/(1/TAN((90-ABS($GE$6-'C'!$F353))*(ATAN(1)*4/180))+1))*(180/(ATAN(1)*4))))*((ATAN(1)*4)/180))-SIN($GE$6*((ATAN(1)*4)/180))*SIN('C'!$F353*((ATAN(1)*4)/180)))/COS($GE$6*((ATAN(1)*4)/180))/COS('C'!$F353*((ATAN(1)*4)/180))</f>
        <v>0.76179891960002377</v>
      </c>
      <c r="EV224" s="89">
        <f t="shared" si="103"/>
        <v>0.50282407407407403</v>
      </c>
      <c r="EW224" s="89">
        <f t="shared" si="104"/>
        <v>71.959658181165736</v>
      </c>
      <c r="EX224" s="89">
        <f>(COS((90-1.4)*((ATAN(1)*4)/180))-SIN($GE$6*((ATAN(1)*4)/180))*SIN('C'!$F353*((ATAN(1)*4)/180)))/COS($GE$6*((ATAN(1)*4)/180))/COS('C'!$F353*((ATAN(1)*4)/180))</f>
        <v>0.30968655429871828</v>
      </c>
      <c r="EY224" s="89">
        <f t="shared" si="105"/>
        <v>75.004295636424345</v>
      </c>
      <c r="EZ224" s="89">
        <f>(COS((90+0.833+اندراج!$A$2)*((ATAN(1)*4)/180))-SIN($GE$6*((ATAN(1)*4)/180))*SIN('C'!$F353*((ATAN(1)*4)/180)))/COS($GE$6*((ATAN(1)*4)/180))/COS('C'!$F353*((ATAN(1)*4)/180))</f>
        <v>0.25874662601910464</v>
      </c>
      <c r="FA224" s="89">
        <f t="shared" si="106"/>
        <v>89.657453068347834</v>
      </c>
      <c r="FB224" s="89">
        <f>(COS((90+12)*((ATAN(1)*4)/180))-SIN($GE$6*((ATAN(1)*4)/180))*SIN('C'!$F353*((ATAN(1)*4)/180)))/COS($GE$6*((ATAN(1)*4)/180))/COS('C'!$F353*((ATAN(1)*4)/180))</f>
        <v>5.9785361843297967E-3</v>
      </c>
      <c r="FC224" s="89">
        <f t="shared" si="107"/>
        <v>93.472241152639384</v>
      </c>
      <c r="FD224" s="89">
        <f>(COS((90+15)*((ATAN(1)*4)/180))-SIN($GE$6*((ATAN(1)*4)/180))*SIN('C'!$F353*((ATAN(1)*4)/180)))/COS($GE$6*((ATAN(1)*4)/180))/COS('C'!$F353*((ATAN(1)*4)/180))</f>
        <v>-6.0564952764977441E-2</v>
      </c>
      <c r="FE224" s="89">
        <f t="shared" si="108"/>
        <v>97.248970452075312</v>
      </c>
      <c r="FF224" s="89">
        <f>(COS((90+18)*((ATAN(1)*4)/180))-SIN($GE$6*((ATAN(1)*4)/180))*SIN('C'!$F353*((ATAN(1)*4)/180)))/COS($GE$6*((ATAN(1)*4)/180))/COS('C'!$F353*((ATAN(1)*4)/180))</f>
        <v>-0.12618114377743181</v>
      </c>
      <c r="FG224" s="89">
        <f>('C'!E353+$GF$6/15+$EQ$4)</f>
        <v>12.017777777777777</v>
      </c>
      <c r="FH224" s="89">
        <f t="shared" si="109"/>
        <v>0.23901229309452021</v>
      </c>
      <c r="FI224" s="89"/>
      <c r="FJ224" s="89"/>
      <c r="FK224" s="89">
        <f>EQ224-'برائے طلباء'!K7</f>
        <v>0.47848129469027678</v>
      </c>
      <c r="FL224" s="89"/>
      <c r="FM224" s="89">
        <f t="shared" si="110"/>
        <v>0.71971622752905573</v>
      </c>
      <c r="FN224" s="89">
        <f t="shared" si="111"/>
        <v>55.770811304002734</v>
      </c>
      <c r="FO224" s="89">
        <f>(COS((90-(ATAN(1/(1/TAN((90-ABS($GE$6-'C'!$F322))*(ATAN(1)*4/180))+2))*(180/(ATAN(1)*4))))*((ATAN(1)*4)/180))-SIN($GE$6*((ATAN(1)*4)/180))*SIN('C'!$F322*((ATAN(1)*4)/180)))/COS($GE$6*((ATAN(1)*4)/180))/COS('C'!$F322*((ATAN(1)*4)/180))</f>
        <v>0.56250465187195142</v>
      </c>
      <c r="FP224" s="89">
        <f t="shared" si="112"/>
        <v>44.758081214446221</v>
      </c>
      <c r="FQ224" s="89">
        <f>(COS((90-(ATAN(1/(1/TAN((90-ABS($GE$6-'C'!$F322))*(ATAN(1)*4/180))+1))*(180/(ATAN(1)*4))))*((ATAN(1)*4)/180))-SIN($GE$6*((ATAN(1)*4)/180))*SIN('C'!$F322*((ATAN(1)*4)/180)))/COS($GE$6*((ATAN(1)*4)/180))/COS('C'!$F322*((ATAN(1)*4)/180))</f>
        <v>0.71008607164788606</v>
      </c>
      <c r="FR224" s="89">
        <f t="shared" si="113"/>
        <v>0.49849074074074079</v>
      </c>
      <c r="FS224" s="89">
        <f t="shared" si="114"/>
        <v>77.537006413266923</v>
      </c>
      <c r="FT224" s="89">
        <f>(COS((90-1.4)*((ATAN(1)*4)/180))-SIN($GE$6*((ATAN(1)*4)/180))*SIN('C'!$F322*((ATAN(1)*4)/180)))/COS($GE$6*((ATAN(1)*4)/180))/COS('C'!$F322*((ATAN(1)*4)/180))</f>
        <v>0.21580899510443008</v>
      </c>
      <c r="FU224" s="89">
        <f t="shared" si="115"/>
        <v>80.391175243793384</v>
      </c>
      <c r="FV224" s="89">
        <f>(COS((90+0.833+اندراج!$A$2)*((ATAN(1)*4)/180))-SIN($GE$6*((ATAN(1)*4)/180))*SIN('C'!$F322*((ATAN(1)*4)/180)))/COS($GE$6*((ATAN(1)*4)/180))/COS('C'!$F322*((ATAN(1)*4)/180))</f>
        <v>0.16692060888381324</v>
      </c>
      <c r="FW224" s="89">
        <f t="shared" si="116"/>
        <v>0.22204431401748606</v>
      </c>
      <c r="FX224" s="89">
        <f t="shared" si="117"/>
        <v>94.339579758639971</v>
      </c>
      <c r="FY224" s="89">
        <f>(COS((90+12)*((ATAN(1)*4)/180))-SIN($GE$6*((ATAN(1)*4)/180))*SIN('C'!$F322*((ATAN(1)*4)/180)))/COS($GE$6*((ATAN(1)*4)/180))/COS('C'!$F322*((ATAN(1)*4)/180))</f>
        <v>-7.5667561485392512E-2</v>
      </c>
      <c r="FZ224" s="89">
        <f t="shared" si="118"/>
        <v>98.02071362037168</v>
      </c>
      <c r="GA224" s="89">
        <f>(COS((90+15)*((ATAN(1)*4)/180))-SIN($GE$6*((ATAN(1)*4)/180))*SIN('C'!$F322*((ATAN(1)*4)/180)))/COS($GE$6*((ATAN(1)*4)/180))/COS('C'!$F322*((ATAN(1)*4)/180))</f>
        <v>-0.13953109443667513</v>
      </c>
      <c r="GB224" s="89">
        <f t="shared" si="119"/>
        <v>101.68346397034311</v>
      </c>
      <c r="GC224" s="89">
        <f>(COS((90+18)*((ATAN(1)*4)/180))-SIN($GE$6*((ATAN(1)*4)/180))*SIN('C'!$F322*((ATAN(1)*4)/180)))/COS($GE$6*((ATAN(1)*4)/180))/COS('C'!$F322*((ATAN(1)*4)/180))</f>
        <v>-0.20250467521861815</v>
      </c>
      <c r="GD224" s="89">
        <f>'C'!$E322+$GF$6/15+$EQ$4</f>
        <v>11.913777777777778</v>
      </c>
      <c r="GE224" s="89"/>
      <c r="GF224" s="89"/>
      <c r="GG224" s="89">
        <f>FM224-'برائے طلباء'!X7</f>
        <v>0.50576288670593472</v>
      </c>
      <c r="GH224" s="89"/>
      <c r="GI224" s="89"/>
    </row>
    <row r="225" spans="1:191" ht="28.5" customHeight="1" x14ac:dyDescent="0.2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/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89"/>
      <c r="DP225" s="89"/>
      <c r="DQ225" s="89"/>
      <c r="DR225" s="89"/>
      <c r="DS225" s="89"/>
      <c r="DT225" s="89"/>
      <c r="DU225" s="89"/>
      <c r="DV225" s="89"/>
      <c r="DW225" s="89"/>
      <c r="DX225" s="89"/>
      <c r="DY225" s="89"/>
      <c r="DZ225" s="89"/>
      <c r="EA225" s="89"/>
      <c r="EB225" s="89"/>
      <c r="EC225" s="89"/>
      <c r="ED225" s="89"/>
      <c r="EE225" s="89"/>
      <c r="EF225" s="89"/>
      <c r="EG225" s="89"/>
      <c r="EH225" s="89"/>
      <c r="EI225" s="89"/>
      <c r="EJ225" s="89"/>
      <c r="EK225" s="89"/>
      <c r="EL225" s="89"/>
      <c r="EM225" s="89"/>
      <c r="EN225" s="89"/>
      <c r="EO225" s="89">
        <v>11</v>
      </c>
      <c r="EP225" s="89"/>
      <c r="EQ225" s="89">
        <f t="shared" si="100"/>
        <v>0.70902977547735924</v>
      </c>
      <c r="ER225" s="89">
        <f t="shared" si="101"/>
        <v>50.391357898070993</v>
      </c>
      <c r="ES225" s="89">
        <f>(COS((90-(ATAN(1/(1/TAN((90-ABS($GE$6-'C'!$F354))*(ATAN(1)*4/180))+2))*(180/(ATAN(1)*4))))*((ATAN(1)*4)/180))-SIN($GE$6*((ATAN(1)*4)/180))*SIN('C'!$F354*((ATAN(1)*4)/180)))/COS($GE$6*((ATAN(1)*4)/180))/COS('C'!$F354*((ATAN(1)*4)/180))</f>
        <v>0.63754020142373957</v>
      </c>
      <c r="ET225" s="89">
        <f t="shared" si="102"/>
        <v>40.283594497393167</v>
      </c>
      <c r="EU225" s="89">
        <f>(COS((90-(ATAN(1/(1/TAN((90-ABS($GE$6-'C'!$F354))*(ATAN(1)*4/180))+1))*(180/(ATAN(1)*4))))*((ATAN(1)*4)/180))-SIN($GE$6*((ATAN(1)*4)/180))*SIN('C'!$F354*((ATAN(1)*4)/180)))/COS($GE$6*((ATAN(1)*4)/180))/COS('C'!$F354*((ATAN(1)*4)/180))</f>
        <v>0.76285349377032741</v>
      </c>
      <c r="EV225" s="89">
        <f t="shared" si="103"/>
        <v>0.50307407407407412</v>
      </c>
      <c r="EW225" s="89">
        <f t="shared" si="104"/>
        <v>71.844700517451173</v>
      </c>
      <c r="EX225" s="89">
        <f>(COS((90-1.4)*((ATAN(1)*4)/180))-SIN($GE$6*((ATAN(1)*4)/180))*SIN('C'!$F354*((ATAN(1)*4)/180)))/COS($GE$6*((ATAN(1)*4)/180))/COS('C'!$F354*((ATAN(1)*4)/180))</f>
        <v>0.3115936826914964</v>
      </c>
      <c r="EY225" s="89">
        <f t="shared" si="105"/>
        <v>74.894052505182671</v>
      </c>
      <c r="EZ225" s="89">
        <f>(COS((90+0.833+اندراج!$A$2)*((ATAN(1)*4)/180))-SIN($GE$6*((ATAN(1)*4)/180))*SIN('C'!$F354*((ATAN(1)*4)/180)))/COS($GE$6*((ATAN(1)*4)/180))/COS('C'!$F354*((ATAN(1)*4)/180))</f>
        <v>0.26060472654862826</v>
      </c>
      <c r="FA225" s="89">
        <f t="shared" si="106"/>
        <v>89.564928542209373</v>
      </c>
      <c r="FB225" s="89">
        <f>(COS((90+12)*((ATAN(1)*4)/180))-SIN($GE$6*((ATAN(1)*4)/180))*SIN('C'!$F354*((ATAN(1)*4)/180)))/COS($GE$6*((ATAN(1)*4)/180))/COS('C'!$F354*((ATAN(1)*4)/180))</f>
        <v>7.5933564470361094E-3</v>
      </c>
      <c r="FC225" s="89">
        <f t="shared" si="107"/>
        <v>93.383229065817986</v>
      </c>
      <c r="FD225" s="89">
        <f>(COS((90+15)*((ATAN(1)*4)/180))-SIN($GE$6*((ATAN(1)*4)/180))*SIN('C'!$F354*((ATAN(1)*4)/180)))/COS($GE$6*((ATAN(1)*4)/180))/COS('C'!$F354*((ATAN(1)*4)/180))</f>
        <v>-5.9014178235880635E-2</v>
      </c>
      <c r="FE225" s="89">
        <f t="shared" si="108"/>
        <v>97.163057442421234</v>
      </c>
      <c r="FF225" s="89">
        <f>(COS((90+18)*((ATAN(1)*4)/180))-SIN($GE$6*((ATAN(1)*4)/180))*SIN('C'!$F354*((ATAN(1)*4)/180)))/COS($GE$6*((ATAN(1)*4)/180))/COS('C'!$F354*((ATAN(1)*4)/180))</f>
        <v>-0.12469352249076951</v>
      </c>
      <c r="FG225" s="89">
        <f>('C'!E354+$GF$6/15+$EQ$4)</f>
        <v>12.023777777777777</v>
      </c>
      <c r="FH225" s="89">
        <f t="shared" si="109"/>
        <v>0.23950954889124632</v>
      </c>
      <c r="FI225" s="89"/>
      <c r="FJ225" s="89"/>
      <c r="FK225" s="89">
        <f>EQ225-'برائے طلباء'!K8</f>
        <v>0.47793641652112195</v>
      </c>
      <c r="FL225" s="89"/>
      <c r="FM225" s="89">
        <f t="shared" si="110"/>
        <v>0.7190814842141654</v>
      </c>
      <c r="FN225" s="89">
        <f t="shared" si="111"/>
        <v>55.553866312998387</v>
      </c>
      <c r="FO225" s="89">
        <f>(COS((90-(ATAN(1/(1/TAN((90-ABS($GE$6-'C'!$F323))*(ATAN(1)*4/180))+2))*(180/(ATAN(1)*4))))*((ATAN(1)*4)/180))-SIN($GE$6*((ATAN(1)*4)/180))*SIN('C'!$F323*((ATAN(1)*4)/180)))/COS($GE$6*((ATAN(1)*4)/180))/COS('C'!$F323*((ATAN(1)*4)/180))</f>
        <v>0.56563118900561038</v>
      </c>
      <c r="FP225" s="89">
        <f t="shared" si="112"/>
        <v>44.580766235076148</v>
      </c>
      <c r="FQ225" s="89">
        <f>(COS((90-(ATAN(1/(1/TAN((90-ABS($GE$6-'C'!$F323))*(ATAN(1)*4/180))+1))*(180/(ATAN(1)*4))))*((ATAN(1)*4)/180))-SIN($GE$6*((ATAN(1)*4)/180))*SIN('C'!$F323*((ATAN(1)*4)/180)))/COS($GE$6*((ATAN(1)*4)/180))/COS('C'!$F323*((ATAN(1)*4)/180))</f>
        <v>0.7122617133992809</v>
      </c>
      <c r="FR225" s="89">
        <f t="shared" si="113"/>
        <v>0.49849074074074079</v>
      </c>
      <c r="FS225" s="89">
        <f t="shared" si="114"/>
        <v>77.301994101970394</v>
      </c>
      <c r="FT225" s="89">
        <f>(COS((90-1.4)*((ATAN(1)*4)/180))-SIN($GE$6*((ATAN(1)*4)/180))*SIN('C'!$F323*((ATAN(1)*4)/180)))/COS($GE$6*((ATAN(1)*4)/180))/COS('C'!$F323*((ATAN(1)*4)/180))</f>
        <v>0.21981225206173866</v>
      </c>
      <c r="FU225" s="89">
        <f t="shared" si="115"/>
        <v>80.162667650432908</v>
      </c>
      <c r="FV225" s="89">
        <f>(COS((90+0.833+اندراج!$A$2)*((ATAN(1)*4)/180))-SIN($GE$6*((ATAN(1)*4)/180))*SIN('C'!$F323*((ATAN(1)*4)/180)))/COS($GE$6*((ATAN(1)*4)/180))/COS('C'!$F323*((ATAN(1)*4)/180))</f>
        <v>0.17085152759625982</v>
      </c>
      <c r="FW225" s="89">
        <f t="shared" si="116"/>
        <v>0.22260310169943454</v>
      </c>
      <c r="FX225" s="89">
        <f t="shared" si="117"/>
        <v>94.134359956238967</v>
      </c>
      <c r="FY225" s="89">
        <f>(COS((90+12)*((ATAN(1)*4)/180))-SIN($GE$6*((ATAN(1)*4)/180))*SIN('C'!$F323*((ATAN(1)*4)/180)))/COS($GE$6*((ATAN(1)*4)/180))/COS('C'!$F323*((ATAN(1)*4)/180))</f>
        <v>-7.2095591059551531E-2</v>
      </c>
      <c r="FZ225" s="89">
        <f t="shared" si="118"/>
        <v>97.819550054870234</v>
      </c>
      <c r="GA225" s="89">
        <f>(COS((90+15)*((ATAN(1)*4)/180))-SIN($GE$6*((ATAN(1)*4)/180))*SIN('C'!$F323*((ATAN(1)*4)/180)))/COS($GE$6*((ATAN(1)*4)/180))/COS('C'!$F323*((ATAN(1)*4)/180))</f>
        <v>-0.13605362039824889</v>
      </c>
      <c r="GB225" s="89">
        <f t="shared" si="119"/>
        <v>101.485526013879</v>
      </c>
      <c r="GC225" s="89">
        <f>(COS((90+18)*((ATAN(1)*4)/180))-SIN($GE$6*((ATAN(1)*4)/180))*SIN('C'!$F323*((ATAN(1)*4)/180)))/COS($GE$6*((ATAN(1)*4)/180))/COS('C'!$F323*((ATAN(1)*4)/180))</f>
        <v>-0.19912038073997299</v>
      </c>
      <c r="GD225" s="89">
        <f>'C'!$E323+$GF$6/15+$EQ$4</f>
        <v>11.913777777777778</v>
      </c>
      <c r="GE225" s="89"/>
      <c r="GF225" s="89"/>
      <c r="GG225" s="89">
        <f>FM225-'برائے طلباء'!X8</f>
        <v>0.50457831573419964</v>
      </c>
      <c r="GH225" s="89"/>
      <c r="GI225" s="89"/>
    </row>
    <row r="226" spans="1:191" ht="28.5" customHeight="1" x14ac:dyDescent="0.2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89"/>
      <c r="BS226" s="89"/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89"/>
      <c r="CJ226" s="89"/>
      <c r="CK226" s="89"/>
      <c r="CL226" s="89"/>
      <c r="CM226" s="89"/>
      <c r="CN226" s="89"/>
      <c r="CO226" s="89"/>
      <c r="CP226" s="89"/>
      <c r="CQ226" s="89"/>
      <c r="CR226" s="89"/>
      <c r="CS226" s="89"/>
      <c r="CT226" s="89"/>
      <c r="CU226" s="89"/>
      <c r="CV226" s="89"/>
      <c r="CW226" s="89"/>
      <c r="CX226" s="89"/>
      <c r="CY226" s="89"/>
      <c r="CZ226" s="89"/>
      <c r="DA226" s="89"/>
      <c r="DB226" s="89"/>
      <c r="DC226" s="89"/>
      <c r="DD226" s="89"/>
      <c r="DE226" s="89"/>
      <c r="DF226" s="89"/>
      <c r="DG226" s="89"/>
      <c r="DH226" s="89"/>
      <c r="DI226" s="89"/>
      <c r="DJ226" s="89"/>
      <c r="DK226" s="89"/>
      <c r="DL226" s="89"/>
      <c r="DM226" s="89"/>
      <c r="DN226" s="89"/>
      <c r="DO226" s="89"/>
      <c r="DP226" s="89"/>
      <c r="DQ226" s="89"/>
      <c r="DR226" s="89"/>
      <c r="DS226" s="89"/>
      <c r="DT226" s="89"/>
      <c r="DU226" s="89"/>
      <c r="DV226" s="89"/>
      <c r="DW226" s="89"/>
      <c r="DX226" s="89"/>
      <c r="DY226" s="89"/>
      <c r="DZ226" s="89"/>
      <c r="EA226" s="89"/>
      <c r="EB226" s="89"/>
      <c r="EC226" s="89"/>
      <c r="ED226" s="89"/>
      <c r="EE226" s="89"/>
      <c r="EF226" s="89"/>
      <c r="EG226" s="89"/>
      <c r="EH226" s="89"/>
      <c r="EI226" s="89"/>
      <c r="EJ226" s="89"/>
      <c r="EK226" s="89"/>
      <c r="EL226" s="89"/>
      <c r="EM226" s="89"/>
      <c r="EN226" s="89"/>
      <c r="EO226" s="89">
        <v>11</v>
      </c>
      <c r="EP226" s="89"/>
      <c r="EQ226" s="89">
        <f t="shared" si="100"/>
        <v>0.70903041217089058</v>
      </c>
      <c r="ER226" s="89">
        <f t="shared" si="101"/>
        <v>50.286010078134858</v>
      </c>
      <c r="ES226" s="89">
        <f>(COS((90-(ATAN(1/(1/TAN((90-ABS($GE$6-'C'!$F355))*(ATAN(1)*4/180))+2))*(180/(ATAN(1)*4))))*((ATAN(1)*4)/180))-SIN($GE$6*((ATAN(1)*4)/180))*SIN('C'!$F355*((ATAN(1)*4)/180)))/COS($GE$6*((ATAN(1)*4)/180))/COS('C'!$F355*((ATAN(1)*4)/180))</f>
        <v>0.63895566291454631</v>
      </c>
      <c r="ET226" s="89">
        <f t="shared" si="102"/>
        <v>40.194756979784309</v>
      </c>
      <c r="EU226" s="89">
        <f>(COS((90-(ATAN(1/(1/TAN((90-ABS($GE$6-'C'!$F355))*(ATAN(1)*4/180))+1))*(180/(ATAN(1)*4))))*((ATAN(1)*4)/180))-SIN($GE$6*((ATAN(1)*4)/180))*SIN('C'!$F355*((ATAN(1)*4)/180)))/COS($GE$6*((ATAN(1)*4)/180))/COS('C'!$F355*((ATAN(1)*4)/180))</f>
        <v>0.76385508995648532</v>
      </c>
      <c r="EV226" s="89">
        <f t="shared" si="103"/>
        <v>0.50336574074074081</v>
      </c>
      <c r="EW226" s="89">
        <f t="shared" si="104"/>
        <v>71.735418508228136</v>
      </c>
      <c r="EX226" s="89">
        <f>(COS((90-1.4)*((ATAN(1)*4)/180))-SIN($GE$6*((ATAN(1)*4)/180))*SIN('C'!$F355*((ATAN(1)*4)/180)))/COS($GE$6*((ATAN(1)*4)/180))/COS('C'!$F355*((ATAN(1)*4)/180))</f>
        <v>0.31340549005800494</v>
      </c>
      <c r="EY226" s="89">
        <f t="shared" si="105"/>
        <v>74.7892817148539</v>
      </c>
      <c r="EZ226" s="89">
        <f>(COS((90+0.833+اندراج!$A$2)*((ATAN(1)*4)/180))-SIN($GE$6*((ATAN(1)*4)/180))*SIN('C'!$F355*((ATAN(1)*4)/180)))/COS($GE$6*((ATAN(1)*4)/180))/COS('C'!$F355*((ATAN(1)*4)/180))</f>
        <v>0.26236969907593233</v>
      </c>
      <c r="FA226" s="89">
        <f t="shared" si="106"/>
        <v>89.477115430317468</v>
      </c>
      <c r="FB226" s="89">
        <f>(COS((90+12)*((ATAN(1)*4)/180))-SIN($GE$6*((ATAN(1)*4)/180))*SIN('C'!$F355*((ATAN(1)*4)/180)))/COS($GE$6*((ATAN(1)*4)/180))/COS('C'!$F355*((ATAN(1)*4)/180))</f>
        <v>9.1259306721979527E-3</v>
      </c>
      <c r="FC226" s="89">
        <f t="shared" si="107"/>
        <v>93.298780902827232</v>
      </c>
      <c r="FD226" s="89">
        <f>(COS((90+15)*((ATAN(1)*4)/180))-SIN($GE$6*((ATAN(1)*4)/180))*SIN('C'!$F355*((ATAN(1)*4)/180)))/COS($GE$6*((ATAN(1)*4)/180))/COS('C'!$F355*((ATAN(1)*4)/180))</f>
        <v>-5.7542784968570515E-2</v>
      </c>
      <c r="FE226" s="89">
        <f t="shared" si="108"/>
        <v>97.081580675426878</v>
      </c>
      <c r="FF226" s="89">
        <f>(COS((90+18)*((ATAN(1)*4)/180))-SIN($GE$6*((ATAN(1)*4)/180))*SIN('C'!$F355*((ATAN(1)*4)/180)))/COS($GE$6*((ATAN(1)*4)/180))/COS('C'!$F355*((ATAN(1)*4)/180))</f>
        <v>-0.12328245761140702</v>
      </c>
      <c r="FG226" s="89">
        <f>('C'!E355+$GF$6/15+$EQ$4)</f>
        <v>12.030777777777779</v>
      </c>
      <c r="FH226" s="89">
        <f t="shared" si="109"/>
        <v>0.24003579378844289</v>
      </c>
      <c r="FI226" s="89"/>
      <c r="FJ226" s="89"/>
      <c r="FK226" s="89">
        <f>EQ226-'برائے طلباء'!K9</f>
        <v>0.47741906219522445</v>
      </c>
      <c r="FL226" s="89"/>
      <c r="FM226" s="89">
        <f t="shared" si="110"/>
        <v>0.71845481158979918</v>
      </c>
      <c r="FN226" s="89">
        <f t="shared" si="111"/>
        <v>55.339042344206383</v>
      </c>
      <c r="FO226" s="89">
        <f>(COS((90-(ATAN(1/(1/TAN((90-ABS($GE$6-'C'!$F324))*(ATAN(1)*4/180))+2))*(180/(ATAN(1)*4))))*((ATAN(1)*4)/180))-SIN($GE$6*((ATAN(1)*4)/180))*SIN('C'!$F324*((ATAN(1)*4)/180)))/COS($GE$6*((ATAN(1)*4)/180))/COS('C'!$F324*((ATAN(1)*4)/180))</f>
        <v>0.56871916800815425</v>
      </c>
      <c r="FP226" s="89">
        <f t="shared" si="112"/>
        <v>44.40485618301561</v>
      </c>
      <c r="FQ226" s="89">
        <f>(COS((90-(ATAN(1/(1/TAN((90-ABS($GE$6-'C'!$F324))*(ATAN(1)*4/180))+1))*(180/(ATAN(1)*4))))*((ATAN(1)*4)/180))-SIN($GE$6*((ATAN(1)*4)/180))*SIN('C'!$F324*((ATAN(1)*4)/180)))/COS($GE$6*((ATAN(1)*4)/180))/COS('C'!$F324*((ATAN(1)*4)/180))</f>
        <v>0.71441337613276445</v>
      </c>
      <c r="FR226" s="89">
        <f t="shared" si="113"/>
        <v>0.49849074074074079</v>
      </c>
      <c r="FS226" s="89">
        <f t="shared" si="114"/>
        <v>77.06983390167396</v>
      </c>
      <c r="FT226" s="89">
        <f>(COS((90-1.4)*((ATAN(1)*4)/180))-SIN($GE$6*((ATAN(1)*4)/180))*SIN('C'!$F324*((ATAN(1)*4)/180)))/COS($GE$6*((ATAN(1)*4)/180))/COS('C'!$F324*((ATAN(1)*4)/180))</f>
        <v>0.22376329460888519</v>
      </c>
      <c r="FU226" s="89">
        <f t="shared" si="115"/>
        <v>79.93706550566101</v>
      </c>
      <c r="FV226" s="89">
        <f>(COS((90+0.833+اندراج!$A$2)*((ATAN(1)*4)/180))-SIN($GE$6*((ATAN(1)*4)/180))*SIN('C'!$F324*((ATAN(1)*4)/180)))/COS($GE$6*((ATAN(1)*4)/180))/COS('C'!$F324*((ATAN(1)*4)/180))</f>
        <v>0.17472979945536946</v>
      </c>
      <c r="FW226" s="89">
        <f t="shared" si="116"/>
        <v>0.22315273115378698</v>
      </c>
      <c r="FX226" s="89">
        <f t="shared" si="117"/>
        <v>93.932340063691797</v>
      </c>
      <c r="FY226" s="89">
        <f>(COS((90+12)*((ATAN(1)*4)/180))-SIN($GE$6*((ATAN(1)*4)/180))*SIN('C'!$F324*((ATAN(1)*4)/180)))/COS($GE$6*((ATAN(1)*4)/180))/COS('C'!$F324*((ATAN(1)*4)/180))</f>
        <v>-6.8578413305444841E-2</v>
      </c>
      <c r="FZ226" s="89">
        <f t="shared" si="118"/>
        <v>97.621683451303355</v>
      </c>
      <c r="GA226" s="89">
        <f>(COS((90+15)*((ATAN(1)*4)/180))-SIN($GE$6*((ATAN(1)*4)/180))*SIN('C'!$F324*((ATAN(1)*4)/180)))/COS($GE$6*((ATAN(1)*4)/180))/COS('C'!$F324*((ATAN(1)*4)/180))</f>
        <v>-0.13263150393768455</v>
      </c>
      <c r="GB226" s="89">
        <f t="shared" si="119"/>
        <v>101.29099378561995</v>
      </c>
      <c r="GC226" s="89">
        <f>(COS((90+18)*((ATAN(1)*4)/180))-SIN($GE$6*((ATAN(1)*4)/180))*SIN('C'!$F324*((ATAN(1)*4)/180)))/COS($GE$6*((ATAN(1)*4)/180))/COS('C'!$F324*((ATAN(1)*4)/180))</f>
        <v>-0.19579200087322801</v>
      </c>
      <c r="GD226" s="89">
        <f>'C'!$E324+$GF$6/15+$EQ$4</f>
        <v>11.913777777777778</v>
      </c>
      <c r="GE226" s="89"/>
      <c r="GF226" s="89"/>
      <c r="GG226" s="89">
        <f>FM226-'برائے طلباء'!X9</f>
        <v>0.50341127580911382</v>
      </c>
      <c r="GH226" s="89"/>
      <c r="GI226" s="89"/>
    </row>
    <row r="227" spans="1:191" ht="28.5" customHeight="1" x14ac:dyDescent="0.2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89"/>
      <c r="CM227" s="89"/>
      <c r="CN227" s="89"/>
      <c r="CO227" s="89"/>
      <c r="CP227" s="89"/>
      <c r="CQ227" s="89"/>
      <c r="CR227" s="89"/>
      <c r="CS227" s="89"/>
      <c r="CT227" s="89"/>
      <c r="CU227" s="89"/>
      <c r="CV227" s="89"/>
      <c r="CW227" s="89"/>
      <c r="CX227" s="89"/>
      <c r="CY227" s="89"/>
      <c r="CZ227" s="89"/>
      <c r="DA227" s="89"/>
      <c r="DB227" s="89"/>
      <c r="DC227" s="89"/>
      <c r="DD227" s="89"/>
      <c r="DE227" s="89"/>
      <c r="DF227" s="89"/>
      <c r="DG227" s="89"/>
      <c r="DH227" s="89"/>
      <c r="DI227" s="89"/>
      <c r="DJ227" s="89"/>
      <c r="DK227" s="89"/>
      <c r="DL227" s="89"/>
      <c r="DM227" s="89"/>
      <c r="DN227" s="89"/>
      <c r="DO227" s="89"/>
      <c r="DP227" s="89"/>
      <c r="DQ227" s="89"/>
      <c r="DR227" s="89"/>
      <c r="DS227" s="89"/>
      <c r="DT227" s="89"/>
      <c r="DU227" s="89"/>
      <c r="DV227" s="89"/>
      <c r="DW227" s="89"/>
      <c r="DX227" s="89"/>
      <c r="DY227" s="89"/>
      <c r="DZ227" s="89"/>
      <c r="EA227" s="89"/>
      <c r="EB227" s="89"/>
      <c r="EC227" s="89"/>
      <c r="ED227" s="89"/>
      <c r="EE227" s="89"/>
      <c r="EF227" s="89"/>
      <c r="EG227" s="89"/>
      <c r="EH227" s="89"/>
      <c r="EI227" s="89"/>
      <c r="EJ227" s="89"/>
      <c r="EK227" s="89"/>
      <c r="EL227" s="89"/>
      <c r="EM227" s="89"/>
      <c r="EN227" s="89"/>
      <c r="EO227" s="89">
        <v>11</v>
      </c>
      <c r="EP227" s="89"/>
      <c r="EQ227" s="89">
        <f t="shared" si="100"/>
        <v>0.70904863343799762</v>
      </c>
      <c r="ER227" s="89">
        <f t="shared" si="101"/>
        <v>50.186947281646702</v>
      </c>
      <c r="ES227" s="89">
        <f>(COS((90-(ATAN(1/(1/TAN((90-ABS($GE$6-'C'!$F356))*(ATAN(1)*4/180))+2))*(180/(ATAN(1)*4))))*((ATAN(1)*4)/180))-SIN($GE$6*((ATAN(1)*4)/180))*SIN('C'!$F356*((ATAN(1)*4)/180)))/COS($GE$6*((ATAN(1)*4)/180))/COS('C'!$F356*((ATAN(1)*4)/180))</f>
        <v>0.64028470777944824</v>
      </c>
      <c r="ET227" s="89">
        <f t="shared" si="102"/>
        <v>40.111190203113708</v>
      </c>
      <c r="EU227" s="89">
        <f>(COS((90-(ATAN(1/(1/TAN((90-ABS($GE$6-'C'!$F356))*(ATAN(1)*4/180))+1))*(180/(ATAN(1)*4))))*((ATAN(1)*4)/180))-SIN($GE$6*((ATAN(1)*4)/180))*SIN('C'!$F356*((ATAN(1)*4)/180)))/COS($GE$6*((ATAN(1)*4)/180))/COS('C'!$F356*((ATAN(1)*4)/180))</f>
        <v>0.76479558519281521</v>
      </c>
      <c r="EV227" s="89">
        <f t="shared" si="103"/>
        <v>0.50365740740740739</v>
      </c>
      <c r="EW227" s="89">
        <f t="shared" si="104"/>
        <v>71.632712227987028</v>
      </c>
      <c r="EX227" s="89">
        <f>(COS((90-1.4)*((ATAN(1)*4)/180))-SIN($GE$6*((ATAN(1)*4)/180))*SIN('C'!$F356*((ATAN(1)*4)/180)))/COS($GE$6*((ATAN(1)*4)/180))/COS('C'!$F356*((ATAN(1)*4)/180))</f>
        <v>0.31510723797646684</v>
      </c>
      <c r="EY227" s="89">
        <f t="shared" si="105"/>
        <v>74.690841371012453</v>
      </c>
      <c r="EZ227" s="89">
        <f>(COS((90+0.833+اندراج!$A$2)*((ATAN(1)*4)/180))-SIN($GE$6*((ATAN(1)*4)/180))*SIN('C'!$F356*((ATAN(1)*4)/180)))/COS($GE$6*((ATAN(1)*4)/180))/COS('C'!$F356*((ATAN(1)*4)/180))</f>
        <v>0.26402722939039258</v>
      </c>
      <c r="FA227" s="89">
        <f t="shared" si="106"/>
        <v>89.394713283626274</v>
      </c>
      <c r="FB227" s="89">
        <f>(COS((90+12)*((ATAN(1)*4)/180))-SIN($GE$6*((ATAN(1)*4)/180))*SIN('C'!$F356*((ATAN(1)*4)/180)))/COS($GE$6*((ATAN(1)*4)/180))/COS('C'!$F356*((ATAN(1)*4)/180))</f>
        <v>1.0564049619621863E-2</v>
      </c>
      <c r="FC227" s="89">
        <f t="shared" si="107"/>
        <v>93.219564144283737</v>
      </c>
      <c r="FD227" s="89">
        <f>(COS((90+15)*((ATAN(1)*4)/180))-SIN($GE$6*((ATAN(1)*4)/180))*SIN('C'!$F356*((ATAN(1)*4)/180)))/COS($GE$6*((ATAN(1)*4)/180))/COS('C'!$F356*((ATAN(1)*4)/180))</f>
        <v>-5.6162428050710055E-2</v>
      </c>
      <c r="FE227" s="89">
        <f t="shared" si="108"/>
        <v>97.005178887169166</v>
      </c>
      <c r="FF227" s="89">
        <f>(COS((90+18)*((ATAN(1)*4)/180))-SIN($GE$6*((ATAN(1)*4)/180))*SIN('C'!$F356*((ATAN(1)*4)/180)))/COS($GE$6*((ATAN(1)*4)/180))/COS('C'!$F356*((ATAN(1)*4)/180))</f>
        <v>-0.12195905779671243</v>
      </c>
      <c r="FG227" s="89">
        <f>('C'!E356+$GF$6/15+$EQ$4)</f>
        <v>12.037777777777777</v>
      </c>
      <c r="FH227" s="89">
        <f t="shared" si="109"/>
        <v>0.2405475070066192</v>
      </c>
      <c r="FI227" s="89"/>
      <c r="FJ227" s="89"/>
      <c r="FK227" s="89">
        <f>EQ227-'برائے طلباء'!K10</f>
        <v>0.47693338960606013</v>
      </c>
      <c r="FL227" s="89"/>
      <c r="FM227" s="89">
        <f t="shared" si="110"/>
        <v>0.717875855482764</v>
      </c>
      <c r="FN227" s="89">
        <f t="shared" si="111"/>
        <v>55.125677064386508</v>
      </c>
      <c r="FO227" s="89">
        <f>(COS((90-(ATAN(1/(1/TAN((90-ABS($GE$6-'C'!$F325))*(ATAN(1)*4/180))+2))*(180/(ATAN(1)*4))))*((ATAN(1)*4)/180))-SIN($GE$6*((ATAN(1)*4)/180))*SIN('C'!$F325*((ATAN(1)*4)/180)))/COS($GE$6*((ATAN(1)*4)/180))/COS('C'!$F325*((ATAN(1)*4)/180))</f>
        <v>0.57177826550154054</v>
      </c>
      <c r="FP227" s="89">
        <f t="shared" si="112"/>
        <v>44.229826846292283</v>
      </c>
      <c r="FQ227" s="89">
        <f>(COS((90-(ATAN(1/(1/TAN((90-ABS($GE$6-'C'!$F325))*(ATAN(1)*4/180))+1))*(180/(ATAN(1)*4))))*((ATAN(1)*4)/180))-SIN($GE$6*((ATAN(1)*4)/180))*SIN('C'!$F325*((ATAN(1)*4)/180)))/COS($GE$6*((ATAN(1)*4)/180))/COS('C'!$F325*((ATAN(1)*4)/180))</f>
        <v>0.71654758263548823</v>
      </c>
      <c r="FR227" s="89">
        <f t="shared" si="113"/>
        <v>0.49853240740740751</v>
      </c>
      <c r="FS227" s="89">
        <f t="shared" si="114"/>
        <v>76.839781651086682</v>
      </c>
      <c r="FT227" s="89">
        <f>(COS((90-1.4)*((ATAN(1)*4)/180))-SIN($GE$6*((ATAN(1)*4)/180))*SIN('C'!$F325*((ATAN(1)*4)/180)))/COS($GE$6*((ATAN(1)*4)/180))/COS('C'!$F325*((ATAN(1)*4)/180))</f>
        <v>0.22767483904689698</v>
      </c>
      <c r="FU227" s="89">
        <f t="shared" si="115"/>
        <v>79.713641307128384</v>
      </c>
      <c r="FV227" s="89">
        <f>(COS((90+0.833+اندراج!$A$2)*((ATAN(1)*4)/180))-SIN($GE$6*((ATAN(1)*4)/180))*SIN('C'!$F325*((ATAN(1)*4)/180)))/COS($GE$6*((ATAN(1)*4)/180))/COS('C'!$F325*((ATAN(1)*4)/180))</f>
        <v>0.17856796106961714</v>
      </c>
      <c r="FW227" s="89">
        <f t="shared" si="116"/>
        <v>0.22373671981204291</v>
      </c>
      <c r="FX227" s="89">
        <f t="shared" si="117"/>
        <v>93.732846557824075</v>
      </c>
      <c r="FY227" s="89">
        <f>(COS((90+12)*((ATAN(1)*4)/180))-SIN($GE$6*((ATAN(1)*4)/180))*SIN('C'!$F325*((ATAN(1)*4)/180)))/COS($GE$6*((ATAN(1)*4)/180))/COS('C'!$F325*((ATAN(1)*4)/180))</f>
        <v>-6.510438326373745E-2</v>
      </c>
      <c r="FZ227" s="89">
        <f t="shared" si="118"/>
        <v>97.426447534331245</v>
      </c>
      <c r="GA227" s="89">
        <f>(COS((90+15)*((ATAN(1)*4)/180))-SIN($GE$6*((ATAN(1)*4)/180))*SIN('C'!$F325*((ATAN(1)*4)/180)))/COS($GE$6*((ATAN(1)*4)/180))/COS('C'!$F325*((ATAN(1)*4)/180))</f>
        <v>-0.12925333483035883</v>
      </c>
      <c r="GB227" s="89">
        <f t="shared" si="119"/>
        <v>101.09920535887589</v>
      </c>
      <c r="GC227" s="89">
        <f>(COS((90+18)*((ATAN(1)*4)/180))-SIN($GE$6*((ATAN(1)*4)/180))*SIN('C'!$F325*((ATAN(1)*4)/180)))/COS($GE$6*((ATAN(1)*4)/180))/COS('C'!$F325*((ATAN(1)*4)/180))</f>
        <v>-0.19250835685739265</v>
      </c>
      <c r="GD227" s="89">
        <f>'C'!$E325+$GF$6/15+$EQ$4</f>
        <v>11.914777777777779</v>
      </c>
      <c r="GE227" s="89"/>
      <c r="GF227" s="89"/>
      <c r="GG227" s="89">
        <f>FM227-'برائے طلباء'!X10</f>
        <v>0.50225790740556731</v>
      </c>
      <c r="GH227" s="89"/>
      <c r="GI227" s="89"/>
    </row>
    <row r="228" spans="1:191" ht="28.5" customHeight="1" x14ac:dyDescent="0.2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89"/>
      <c r="CM228" s="89"/>
      <c r="CN228" s="89"/>
      <c r="CO228" s="89"/>
      <c r="CP228" s="89"/>
      <c r="CQ228" s="89"/>
      <c r="CR228" s="89"/>
      <c r="CS228" s="89"/>
      <c r="CT228" s="89"/>
      <c r="CU228" s="89"/>
      <c r="CV228" s="89"/>
      <c r="CW228" s="89"/>
      <c r="CX228" s="89"/>
      <c r="CY228" s="89"/>
      <c r="CZ228" s="89"/>
      <c r="DA228" s="89"/>
      <c r="DB228" s="89"/>
      <c r="DC228" s="89"/>
      <c r="DD228" s="89"/>
      <c r="DE228" s="89"/>
      <c r="DF228" s="89"/>
      <c r="DG228" s="89"/>
      <c r="DH228" s="89"/>
      <c r="DI228" s="89"/>
      <c r="DJ228" s="89"/>
      <c r="DK228" s="89"/>
      <c r="DL228" s="89"/>
      <c r="DM228" s="89"/>
      <c r="DN228" s="89"/>
      <c r="DO228" s="89"/>
      <c r="DP228" s="89"/>
      <c r="DQ228" s="89"/>
      <c r="DR228" s="89"/>
      <c r="DS228" s="89"/>
      <c r="DT228" s="89"/>
      <c r="DU228" s="89"/>
      <c r="DV228" s="89"/>
      <c r="DW228" s="89"/>
      <c r="DX228" s="89"/>
      <c r="DY228" s="89"/>
      <c r="DZ228" s="89"/>
      <c r="EA228" s="89"/>
      <c r="EB228" s="89"/>
      <c r="EC228" s="89"/>
      <c r="ED228" s="89"/>
      <c r="EE228" s="89"/>
      <c r="EF228" s="89"/>
      <c r="EG228" s="89"/>
      <c r="EH228" s="89"/>
      <c r="EI228" s="89"/>
      <c r="EJ228" s="89"/>
      <c r="EK228" s="89"/>
      <c r="EL228" s="89"/>
      <c r="EM228" s="89"/>
      <c r="EN228" s="89"/>
      <c r="EO228" s="89">
        <v>11</v>
      </c>
      <c r="EP228" s="89"/>
      <c r="EQ228" s="89">
        <f t="shared" si="100"/>
        <v>0.70907997998220296</v>
      </c>
      <c r="ER228" s="89">
        <f t="shared" si="101"/>
        <v>50.092567932385982</v>
      </c>
      <c r="ES228" s="89">
        <f>(COS((90-(ATAN(1/(1/TAN((90-ABS($GE$6-'C'!$F357))*(ATAN(1)*4/180))+2))*(180/(ATAN(1)*4))))*((ATAN(1)*4)/180))-SIN($GE$6*((ATAN(1)*4)/180))*SIN('C'!$F357*((ATAN(1)*4)/180)))/COS($GE$6*((ATAN(1)*4)/180))/COS('C'!$F357*((ATAN(1)*4)/180))</f>
        <v>0.64154913827138216</v>
      </c>
      <c r="ET228" s="89">
        <f t="shared" si="102"/>
        <v>40.031548412751654</v>
      </c>
      <c r="EU228" s="89">
        <f>(COS((90-(ATAN(1/(1/TAN((90-ABS($GE$6-'C'!$F357))*(ATAN(1)*4/180))+1))*(180/(ATAN(1)*4))))*((ATAN(1)*4)/180))-SIN($GE$6*((ATAN(1)*4)/180))*SIN('C'!$F357*((ATAN(1)*4)/180)))/COS($GE$6*((ATAN(1)*4)/180))/COS('C'!$F357*((ATAN(1)*4)/180))</f>
        <v>0.76569039293300234</v>
      </c>
      <c r="EV228" s="89">
        <f t="shared" si="103"/>
        <v>0.50394907407407408</v>
      </c>
      <c r="EW228" s="89">
        <f t="shared" si="104"/>
        <v>71.534911220880943</v>
      </c>
      <c r="EX228" s="89">
        <f>(COS((90-1.4)*((ATAN(1)*4)/180))-SIN($GE$6*((ATAN(1)*4)/180))*SIN('C'!$F357*((ATAN(1)*4)/180)))/COS($GE$6*((ATAN(1)*4)/180))/COS('C'!$F357*((ATAN(1)*4)/180))</f>
        <v>0.31672676899921903</v>
      </c>
      <c r="EY228" s="89">
        <f t="shared" si="105"/>
        <v>74.597126126926383</v>
      </c>
      <c r="EZ228" s="89">
        <f>(COS((90+0.833+اندراج!$A$2)*((ATAN(1)*4)/180))-SIN($GE$6*((ATAN(1)*4)/180))*SIN('C'!$F357*((ATAN(1)*4)/180)))/COS($GE$6*((ATAN(1)*4)/180))/COS('C'!$F357*((ATAN(1)*4)/180))</f>
        <v>0.26560447477778465</v>
      </c>
      <c r="FA228" s="89">
        <f t="shared" si="106"/>
        <v>89.316360891513682</v>
      </c>
      <c r="FB228" s="89">
        <f>(COS((90+12)*((ATAN(1)*4)/180))-SIN($GE$6*((ATAN(1)*4)/180))*SIN('C'!$F357*((ATAN(1)*4)/180)))/COS($GE$6*((ATAN(1)*4)/180))/COS('C'!$F357*((ATAN(1)*4)/180))</f>
        <v>1.1931470226367079E-2</v>
      </c>
      <c r="FC228" s="89">
        <f t="shared" si="107"/>
        <v>93.144265543974939</v>
      </c>
      <c r="FD228" s="89">
        <f>(COS((90+15)*((ATAN(1)*4)/180))-SIN($GE$6*((ATAN(1)*4)/180))*SIN('C'!$F357*((ATAN(1)*4)/180)))/COS($GE$6*((ATAN(1)*4)/180))/COS('C'!$F357*((ATAN(1)*4)/180))</f>
        <v>-5.4850245717836324E-2</v>
      </c>
      <c r="FE228" s="89">
        <f t="shared" si="108"/>
        <v>96.932580848936453</v>
      </c>
      <c r="FF228" s="89">
        <f>(COS((90+18)*((ATAN(1)*4)/180))-SIN($GE$6*((ATAN(1)*4)/180))*SIN('C'!$F357*((ATAN(1)*4)/180)))/COS($GE$6*((ATAN(1)*4)/180))/COS('C'!$F357*((ATAN(1)*4)/180))</f>
        <v>-0.120701343980395</v>
      </c>
      <c r="FG228" s="89">
        <f>('C'!E357+$GF$6/15+$EQ$4)</f>
        <v>12.044777777777778</v>
      </c>
      <c r="FH228" s="89">
        <f t="shared" si="109"/>
        <v>0.24104833645192147</v>
      </c>
      <c r="FI228" s="89"/>
      <c r="FJ228" s="89"/>
      <c r="FK228" s="89">
        <f>EQ228-'برائے طلباء'!K11</f>
        <v>0.47647140826628565</v>
      </c>
      <c r="FL228" s="89"/>
      <c r="FM228" s="89">
        <f t="shared" si="110"/>
        <v>0.71730506140700134</v>
      </c>
      <c r="FN228" s="89">
        <f t="shared" si="111"/>
        <v>54.914526333037884</v>
      </c>
      <c r="FO228" s="89">
        <f>(COS((90-(ATAN(1/(1/TAN((90-ABS($GE$6-'C'!$F326))*(ATAN(1)*4/180))+2))*(180/(ATAN(1)*4))))*((ATAN(1)*4)/180))-SIN($GE$6*((ATAN(1)*4)/180))*SIN('C'!$F326*((ATAN(1)*4)/180)))/COS($GE$6*((ATAN(1)*4)/180))/COS('C'!$F326*((ATAN(1)*4)/180))</f>
        <v>0.57479780615309461</v>
      </c>
      <c r="FP228" s="89">
        <f t="shared" si="112"/>
        <v>44.056315813212748</v>
      </c>
      <c r="FQ228" s="89">
        <f>(COS((90-(ATAN(1/(1/TAN((90-ABS($GE$6-'C'!$F326))*(ATAN(1)*4/180))+1))*(180/(ATAN(1)*4))))*((ATAN(1)*4)/180))-SIN($GE$6*((ATAN(1)*4)/180))*SIN('C'!$F326*((ATAN(1)*4)/180)))/COS($GE$6*((ATAN(1)*4)/180))/COS('C'!$F326*((ATAN(1)*4)/180))</f>
        <v>0.71865667579201775</v>
      </c>
      <c r="FR228" s="89">
        <f t="shared" si="113"/>
        <v>0.49857407407407406</v>
      </c>
      <c r="FS228" s="89">
        <f t="shared" si="114"/>
        <v>76.612624758609215</v>
      </c>
      <c r="FT228" s="89">
        <f>(COS((90-1.4)*((ATAN(1)*4)/180))-SIN($GE$6*((ATAN(1)*4)/180))*SIN('C'!$F326*((ATAN(1)*4)/180)))/COS($GE$6*((ATAN(1)*4)/180))/COS('C'!$F326*((ATAN(1)*4)/180))</f>
        <v>0.23153355292619845</v>
      </c>
      <c r="FU228" s="89">
        <f t="shared" si="115"/>
        <v>79.493155439853822</v>
      </c>
      <c r="FV228" s="89">
        <f>(COS((90+0.833+اندراج!$A$2)*((ATAN(1)*4)/180))-SIN($GE$6*((ATAN(1)*4)/180))*SIN('C'!$F326*((ATAN(1)*4)/180)))/COS($GE$6*((ATAN(1)*4)/180))/COS('C'!$F326*((ATAN(1)*4)/180))</f>
        <v>0.18235298393136257</v>
      </c>
      <c r="FW228" s="89">
        <f t="shared" si="116"/>
        <v>0.224311632631886</v>
      </c>
      <c r="FX228" s="89">
        <f t="shared" si="117"/>
        <v>93.536536578167926</v>
      </c>
      <c r="FY228" s="89">
        <f>(COS((90+12)*((ATAN(1)*4)/180))-SIN($GE$6*((ATAN(1)*4)/180))*SIN('C'!$F326*((ATAN(1)*4)/180)))/COS($GE$6*((ATAN(1)*4)/180))/COS('C'!$F326*((ATAN(1)*4)/180))</f>
        <v>-6.1685021257330767E-2</v>
      </c>
      <c r="FZ228" s="89">
        <f t="shared" si="118"/>
        <v>97.234478919187694</v>
      </c>
      <c r="GA228" s="89">
        <f>(COS((90+15)*((ATAN(1)*4)/180))-SIN($GE$6*((ATAN(1)*4)/180))*SIN('C'!$F326*((ATAN(1)*4)/180)))/COS($GE$6*((ATAN(1)*4)/180))/COS('C'!$F326*((ATAN(1)*4)/180))</f>
        <v>-0.12593023635588108</v>
      </c>
      <c r="GB228" s="89">
        <f t="shared" si="119"/>
        <v>100.91077934246771</v>
      </c>
      <c r="GC228" s="89">
        <f>(COS((90+18)*((ATAN(1)*4)/180))-SIN($GE$6*((ATAN(1)*4)/180))*SIN('C'!$F326*((ATAN(1)*4)/180)))/COS($GE$6*((ATAN(1)*4)/180))/COS('C'!$F326*((ATAN(1)*4)/180))</f>
        <v>-0.18928018046166847</v>
      </c>
      <c r="GD228" s="89">
        <f>'C'!$E326+$GF$6/15+$EQ$4</f>
        <v>11.915777777777777</v>
      </c>
      <c r="GE228" s="89"/>
      <c r="GF228" s="89"/>
      <c r="GG228" s="89">
        <f>FM228-'برائے طلباء'!X11</f>
        <v>0.50112204106200431</v>
      </c>
      <c r="GH228" s="89"/>
      <c r="GI228" s="89"/>
    </row>
    <row r="229" spans="1:191" ht="28.5" customHeight="1" x14ac:dyDescent="0.2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89"/>
      <c r="CM229" s="89"/>
      <c r="CN229" s="89"/>
      <c r="CO229" s="89"/>
      <c r="CP229" s="89"/>
      <c r="CQ229" s="89"/>
      <c r="CR229" s="89"/>
      <c r="CS229" s="89"/>
      <c r="CT229" s="89"/>
      <c r="CU229" s="89"/>
      <c r="CV229" s="89"/>
      <c r="CW229" s="89"/>
      <c r="CX229" s="89"/>
      <c r="CY229" s="89"/>
      <c r="CZ229" s="89"/>
      <c r="DA229" s="89"/>
      <c r="DB229" s="89"/>
      <c r="DC229" s="89"/>
      <c r="DD229" s="89"/>
      <c r="DE229" s="89"/>
      <c r="DF229" s="89"/>
      <c r="DG229" s="89"/>
      <c r="DH229" s="89"/>
      <c r="DI229" s="89"/>
      <c r="DJ229" s="89"/>
      <c r="DK229" s="89"/>
      <c r="DL229" s="89"/>
      <c r="DM229" s="89"/>
      <c r="DN229" s="89"/>
      <c r="DO229" s="89"/>
      <c r="DP229" s="89"/>
      <c r="DQ229" s="89"/>
      <c r="DR229" s="89"/>
      <c r="DS229" s="89"/>
      <c r="DT229" s="89"/>
      <c r="DU229" s="89"/>
      <c r="DV229" s="89"/>
      <c r="DW229" s="89"/>
      <c r="DX229" s="89"/>
      <c r="DY229" s="89"/>
      <c r="DZ229" s="89"/>
      <c r="EA229" s="89"/>
      <c r="EB229" s="89"/>
      <c r="EC229" s="89"/>
      <c r="ED229" s="89"/>
      <c r="EE229" s="89"/>
      <c r="EF229" s="89"/>
      <c r="EG229" s="89"/>
      <c r="EH229" s="89"/>
      <c r="EI229" s="89"/>
      <c r="EJ229" s="89"/>
      <c r="EK229" s="89"/>
      <c r="EL229" s="89"/>
      <c r="EM229" s="89"/>
      <c r="EN229" s="89"/>
      <c r="EO229" s="89">
        <v>11</v>
      </c>
      <c r="EP229" s="89"/>
      <c r="EQ229" s="89">
        <f t="shared" si="100"/>
        <v>0.7091707790654701</v>
      </c>
      <c r="ER229" s="89">
        <f t="shared" si="101"/>
        <v>50.004574703741518</v>
      </c>
      <c r="ES229" s="89">
        <f>(COS((90-(ATAN(1/(1/TAN((90-ABS($GE$6-'C'!$F358))*(ATAN(1)*4/180))+2))*(180/(ATAN(1)*4))))*((ATAN(1)*4)/180))-SIN($GE$6*((ATAN(1)*4)/180))*SIN('C'!$F358*((ATAN(1)*4)/180)))/COS($GE$6*((ATAN(1)*4)/180))/COS('C'!$F358*((ATAN(1)*4)/180))</f>
        <v>0.6427264438589898</v>
      </c>
      <c r="ET229" s="89">
        <f t="shared" si="102"/>
        <v>39.95727327067533</v>
      </c>
      <c r="EU229" s="89">
        <f>(COS((90-(ATAN(1/(1/TAN((90-ABS($GE$6-'C'!$F358))*(ATAN(1)*4/180))+1))*(180/(ATAN(1)*4))))*((ATAN(1)*4)/180))-SIN($GE$6*((ATAN(1)*4)/180))*SIN('C'!$F358*((ATAN(1)*4)/180)))/COS($GE$6*((ATAN(1)*4)/180))/COS('C'!$F358*((ATAN(1)*4)/180))</f>
        <v>0.76652357100491642</v>
      </c>
      <c r="EV229" s="89">
        <f t="shared" si="103"/>
        <v>0.50428240740740737</v>
      </c>
      <c r="EW229" s="89">
        <f t="shared" si="104"/>
        <v>71.443770679829527</v>
      </c>
      <c r="EX229" s="89">
        <f>(COS((90-1.4)*((ATAN(1)*4)/180))-SIN($GE$6*((ATAN(1)*4)/180))*SIN('C'!$F358*((ATAN(1)*4)/180)))/COS($GE$6*((ATAN(1)*4)/180))/COS('C'!$F358*((ATAN(1)*4)/180))</f>
        <v>0.31823517574635107</v>
      </c>
      <c r="EY229" s="89">
        <f t="shared" si="105"/>
        <v>74.509813796902563</v>
      </c>
      <c r="EZ229" s="89">
        <f>(COS((90+0.833+اندراج!$A$2)*((ATAN(1)*4)/180))-SIN($GE$6*((ATAN(1)*4)/180))*SIN('C'!$F358*((ATAN(1)*4)/180)))/COS($GE$6*((ATAN(1)*4)/180))/COS('C'!$F358*((ATAN(1)*4)/180))</f>
        <v>0.26707331857844596</v>
      </c>
      <c r="FA229" s="89">
        <f t="shared" si="106"/>
        <v>89.243444573976049</v>
      </c>
      <c r="FB229" s="89">
        <f>(COS((90+12)*((ATAN(1)*4)/180))-SIN($GE$6*((ATAN(1)*4)/180))*SIN('C'!$F358*((ATAN(1)*4)/180)))/COS($GE$6*((ATAN(1)*4)/180))/COS('C'!$F358*((ATAN(1)*4)/180))</f>
        <v>1.3203999451303803E-2</v>
      </c>
      <c r="FC229" s="89">
        <f t="shared" si="107"/>
        <v>93.074213000942493</v>
      </c>
      <c r="FD229" s="89">
        <f>(COS((90+15)*((ATAN(1)*4)/180))-SIN($GE$6*((ATAN(1)*4)/180))*SIN('C'!$F358*((ATAN(1)*4)/180)))/COS($GE$6*((ATAN(1)*4)/180))/COS('C'!$F358*((ATAN(1)*4)/180))</f>
        <v>-5.362939808296445E-2</v>
      </c>
      <c r="FE229" s="89">
        <f t="shared" si="108"/>
        <v>96.865062455222144</v>
      </c>
      <c r="FF229" s="89">
        <f>(COS((90+18)*((ATAN(1)*4)/180))-SIN($GE$6*((ATAN(1)*4)/180))*SIN('C'!$F358*((ATAN(1)*4)/180)))/COS($GE$6*((ATAN(1)*4)/180))/COS('C'!$F358*((ATAN(1)*4)/180))</f>
        <v>-0.11953145774143227</v>
      </c>
      <c r="FG229" s="89">
        <f>('C'!E358+$GF$6/15+$EQ$4)</f>
        <v>12.052777777777777</v>
      </c>
      <c r="FH229" s="89">
        <f t="shared" si="109"/>
        <v>0.24157626018256714</v>
      </c>
      <c r="FI229" s="89"/>
      <c r="FJ229" s="89"/>
      <c r="FK229" s="89">
        <f>EQ229-'برائے طلباء'!K12</f>
        <v>0.47604132292256873</v>
      </c>
      <c r="FL229" s="89"/>
      <c r="FM229" s="89">
        <f t="shared" si="110"/>
        <v>0.71674039928501865</v>
      </c>
      <c r="FN229" s="89">
        <f t="shared" si="111"/>
        <v>54.704919318351315</v>
      </c>
      <c r="FO229" s="89">
        <f>(COS((90-(ATAN(1/(1/TAN((90-ABS($GE$6-'C'!$F327))*(ATAN(1)*4/180))+2))*(180/(ATAN(1)*4))))*((ATAN(1)*4)/180))-SIN($GE$6*((ATAN(1)*4)/180))*SIN('C'!$F327*((ATAN(1)*4)/180)))/COS($GE$6*((ATAN(1)*4)/180))/COS('C'!$F327*((ATAN(1)*4)/180))</f>
        <v>0.5777875500658769</v>
      </c>
      <c r="FP229" s="89">
        <f t="shared" si="112"/>
        <v>43.883788807959931</v>
      </c>
      <c r="FQ229" s="89">
        <f>(COS((90-(ATAN(1/(1/TAN((90-ABS($GE$6-'C'!$F327))*(ATAN(1)*4/180))+1))*(180/(ATAN(1)*4))))*((ATAN(1)*4)/180))-SIN($GE$6*((ATAN(1)*4)/180))*SIN('C'!$F327*((ATAN(1)*4)/180)))/COS($GE$6*((ATAN(1)*4)/180))/COS('C'!$F327*((ATAN(1)*4)/180))</f>
        <v>0.72074727303187125</v>
      </c>
      <c r="FR229" s="89">
        <f t="shared" si="113"/>
        <v>0.49861574074074078</v>
      </c>
      <c r="FS229" s="89">
        <f t="shared" si="114"/>
        <v>76.387614728305294</v>
      </c>
      <c r="FT229" s="89">
        <f>(COS((90-1.4)*((ATAN(1)*4)/180))-SIN($GE$6*((ATAN(1)*4)/180))*SIN('C'!$F327*((ATAN(1)*4)/180)))/COS($GE$6*((ATAN(1)*4)/180))/COS('C'!$F327*((ATAN(1)*4)/180))</f>
        <v>0.23535221036124704</v>
      </c>
      <c r="FU229" s="89">
        <f t="shared" si="115"/>
        <v>79.274877075940054</v>
      </c>
      <c r="FV229" s="89">
        <f>(COS((90+0.833+اندراج!$A$2)*((ATAN(1)*4)/180))-SIN($GE$6*((ATAN(1)*4)/180))*SIN('C'!$F327*((ATAN(1)*4)/180)))/COS($GE$6*((ATAN(1)*4)/180))/COS('C'!$F327*((ATAN(1)*4)/180))</f>
        <v>0.18609745136423922</v>
      </c>
      <c r="FW229" s="89">
        <f t="shared" si="116"/>
        <v>0.22487931347172638</v>
      </c>
      <c r="FX229" s="89">
        <f t="shared" si="117"/>
        <v>93.342737877200221</v>
      </c>
      <c r="FY229" s="89">
        <f>(COS((90+12)*((ATAN(1)*4)/180))-SIN($GE$6*((ATAN(1)*4)/180))*SIN('C'!$F327*((ATAN(1)*4)/180)))/COS($GE$6*((ATAN(1)*4)/180))/COS('C'!$F327*((ATAN(1)*4)/180))</f>
        <v>-5.8308690682262611E-2</v>
      </c>
      <c r="FZ229" s="89">
        <f t="shared" si="118"/>
        <v>97.045113816845173</v>
      </c>
      <c r="GA229" s="89">
        <f>(COS((90+15)*((ATAN(1)*4)/180))-SIN($GE$6*((ATAN(1)*4)/180))*SIN('C'!$F327*((ATAN(1)*4)/180)))/COS($GE$6*((ATAN(1)*4)/180))/COS('C'!$F327*((ATAN(1)*4)/180))</f>
        <v>-0.12265082114281699</v>
      </c>
      <c r="GB229" s="89">
        <f t="shared" si="119"/>
        <v>100.72505753663701</v>
      </c>
      <c r="GC229" s="89">
        <f>(COS((90+18)*((ATAN(1)*4)/180))-SIN($GE$6*((ATAN(1)*4)/180))*SIN('C'!$F327*((ATAN(1)*4)/180)))/COS($GE$6*((ATAN(1)*4)/180))/COS('C'!$F327*((ATAN(1)*4)/180))</f>
        <v>-0.1860963300740397</v>
      </c>
      <c r="GD229" s="89">
        <f>'C'!$E327+$GF$6/15+$EQ$4</f>
        <v>11.916777777777778</v>
      </c>
      <c r="GE229" s="89"/>
      <c r="GF229" s="89"/>
      <c r="GG229" s="89">
        <f>FM229-'برائے طلباء'!X12</f>
        <v>0.49999981836826957</v>
      </c>
      <c r="GH229" s="89"/>
      <c r="GI229" s="89"/>
    </row>
    <row r="230" spans="1:191" ht="28.5" customHeight="1" x14ac:dyDescent="0.2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89"/>
      <c r="BR230" s="89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89"/>
      <c r="CG230" s="89"/>
      <c r="CH230" s="89"/>
      <c r="CI230" s="89"/>
      <c r="CJ230" s="89"/>
      <c r="CK230" s="89"/>
      <c r="CL230" s="89"/>
      <c r="CM230" s="89"/>
      <c r="CN230" s="89"/>
      <c r="CO230" s="89"/>
      <c r="CP230" s="89"/>
      <c r="CQ230" s="89"/>
      <c r="CR230" s="89"/>
      <c r="CS230" s="89"/>
      <c r="CT230" s="89"/>
      <c r="CU230" s="89"/>
      <c r="CV230" s="89"/>
      <c r="CW230" s="89"/>
      <c r="CX230" s="89"/>
      <c r="CY230" s="89"/>
      <c r="CZ230" s="89"/>
      <c r="DA230" s="89"/>
      <c r="DB230" s="89"/>
      <c r="DC230" s="89"/>
      <c r="DD230" s="89"/>
      <c r="DE230" s="89"/>
      <c r="DF230" s="89"/>
      <c r="DG230" s="89"/>
      <c r="DH230" s="89"/>
      <c r="DI230" s="89"/>
      <c r="DJ230" s="89"/>
      <c r="DK230" s="89"/>
      <c r="DL230" s="89"/>
      <c r="DM230" s="89"/>
      <c r="DN230" s="89"/>
      <c r="DO230" s="89"/>
      <c r="DP230" s="89"/>
      <c r="DQ230" s="89"/>
      <c r="DR230" s="89"/>
      <c r="DS230" s="89"/>
      <c r="DT230" s="89"/>
      <c r="DU230" s="89"/>
      <c r="DV230" s="89"/>
      <c r="DW230" s="89"/>
      <c r="DX230" s="89"/>
      <c r="DY230" s="89"/>
      <c r="DZ230" s="89"/>
      <c r="EA230" s="89"/>
      <c r="EB230" s="89"/>
      <c r="EC230" s="89"/>
      <c r="ED230" s="89"/>
      <c r="EE230" s="89"/>
      <c r="EF230" s="89"/>
      <c r="EG230" s="89"/>
      <c r="EH230" s="89"/>
      <c r="EI230" s="89"/>
      <c r="EJ230" s="89"/>
      <c r="EK230" s="89"/>
      <c r="EL230" s="89"/>
      <c r="EM230" s="89"/>
      <c r="EN230" s="89"/>
      <c r="EO230" s="89">
        <v>11</v>
      </c>
      <c r="EP230" s="89"/>
      <c r="EQ230" s="89">
        <f t="shared" si="100"/>
        <v>0.70923779930905495</v>
      </c>
      <c r="ER230" s="89">
        <f t="shared" si="101"/>
        <v>49.923018311623025</v>
      </c>
      <c r="ES230" s="89">
        <f>(COS((90-(ATAN(1/(1/TAN((90-ABS($GE$6-'C'!$F359))*(ATAN(1)*4/180))+2))*(180/(ATAN(1)*4))))*((ATAN(1)*4)/180))-SIN($GE$6*((ATAN(1)*4)/180))*SIN('C'!$F359*((ATAN(1)*4)/180)))/COS($GE$6*((ATAN(1)*4)/180))/COS('C'!$F359*((ATAN(1)*4)/180))</f>
        <v>0.64381627419146858</v>
      </c>
      <c r="ET230" s="89">
        <f t="shared" si="102"/>
        <v>39.888412645962134</v>
      </c>
      <c r="EU230" s="89">
        <f>(COS((90-(ATAN(1/(1/TAN((90-ABS($GE$6-'C'!$F359))*(ATAN(1)*4/180))+1))*(180/(ATAN(1)*4))))*((ATAN(1)*4)/180))-SIN($GE$6*((ATAN(1)*4)/180))*SIN('C'!$F359*((ATAN(1)*4)/180)))/COS($GE$6*((ATAN(1)*4)/180))/COS('C'!$F359*((ATAN(1)*4)/180))</f>
        <v>0.76729486128263868</v>
      </c>
      <c r="EV230" s="89">
        <f t="shared" si="103"/>
        <v>0.50457407407407417</v>
      </c>
      <c r="EW230" s="89">
        <f t="shared" si="104"/>
        <v>71.359333500429088</v>
      </c>
      <c r="EX230" s="89">
        <f>(COS((90-1.4)*((ATAN(1)*4)/180))-SIN($GE$6*((ATAN(1)*4)/180))*SIN('C'!$F359*((ATAN(1)*4)/180)))/COS($GE$6*((ATAN(1)*4)/180))/COS('C'!$F359*((ATAN(1)*4)/180))</f>
        <v>0.31963192109546346</v>
      </c>
      <c r="EY230" s="89">
        <f t="shared" si="105"/>
        <v>74.428941084593149</v>
      </c>
      <c r="EZ230" s="89">
        <f>(COS((90+0.833+اندراج!$A$2)*((ATAN(1)*4)/180))-SIN($GE$6*((ATAN(1)*4)/180))*SIN('C'!$F359*((ATAN(1)*4)/180)))/COS($GE$6*((ATAN(1)*4)/180))/COS('C'!$F359*((ATAN(1)*4)/180))</f>
        <v>0.26843327633582337</v>
      </c>
      <c r="FA230" s="89">
        <f t="shared" si="106"/>
        <v>89.175977258197307</v>
      </c>
      <c r="FB230" s="89">
        <f>(COS((90+12)*((ATAN(1)*4)/180))-SIN($GE$6*((ATAN(1)*4)/180))*SIN('C'!$F359*((ATAN(1)*4)/180)))/COS($GE$6*((ATAN(1)*4)/180))/COS('C'!$F359*((ATAN(1)*4)/180))</f>
        <v>1.4381414170116078E-2</v>
      </c>
      <c r="FC230" s="89">
        <f t="shared" si="107"/>
        <v>93.009414218912681</v>
      </c>
      <c r="FD230" s="89">
        <f>(COS((90+15)*((ATAN(1)*4)/180))-SIN($GE$6*((ATAN(1)*4)/180))*SIN('C'!$F359*((ATAN(1)*4)/180)))/COS($GE$6*((ATAN(1)*4)/180))/COS('C'!$F359*((ATAN(1)*4)/180))</f>
        <v>-5.2500039472332095E-2</v>
      </c>
      <c r="FE230" s="89">
        <f t="shared" si="108"/>
        <v>96.802626429630891</v>
      </c>
      <c r="FF230" s="89">
        <f>(COS((90+18)*((ATAN(1)*4)/180))-SIN($GE$6*((ATAN(1)*4)/180))*SIN('C'!$F359*((ATAN(1)*4)/180)))/COS($GE$6*((ATAN(1)*4)/180))/COS('C'!$F359*((ATAN(1)*4)/180))</f>
        <v>-0.11844948556669978</v>
      </c>
      <c r="FG230" s="89">
        <f>('C'!E359+$GF$6/15+$EQ$4)</f>
        <v>12.059777777777779</v>
      </c>
      <c r="FH230" s="89">
        <f t="shared" si="109"/>
        <v>0.24204792346598333</v>
      </c>
      <c r="FI230" s="89"/>
      <c r="FJ230" s="89"/>
      <c r="FK230" s="89">
        <f>EQ230-'برائے طلباء'!K13</f>
        <v>0.47564324309506667</v>
      </c>
      <c r="FL230" s="89"/>
      <c r="FM230" s="89">
        <f t="shared" si="110"/>
        <v>0.71618400144153782</v>
      </c>
      <c r="FN230" s="89">
        <f t="shared" si="111"/>
        <v>54.497621528638092</v>
      </c>
      <c r="FO230" s="89">
        <f>(COS((90-(ATAN(1/(1/TAN((90-ABS($GE$6-'C'!$F328))*(ATAN(1)*4/180))+2))*(180/(ATAN(1)*4))))*((ATAN(1)*4)/180))-SIN($GE$6*((ATAN(1)*4)/180))*SIN('C'!$F328*((ATAN(1)*4)/180)))/COS($GE$6*((ATAN(1)*4)/180))/COS('C'!$F328*((ATAN(1)*4)/180))</f>
        <v>0.58073675090132904</v>
      </c>
      <c r="FP230" s="89">
        <f t="shared" si="112"/>
        <v>43.712892311199006</v>
      </c>
      <c r="FQ230" s="89">
        <f>(COS((90-(ATAN(1/(1/TAN((90-ABS($GE$6-'C'!$F328))*(ATAN(1)*4/180))+1))*(180/(ATAN(1)*4))))*((ATAN(1)*4)/180))-SIN($GE$6*((ATAN(1)*4)/180))*SIN('C'!$F328*((ATAN(1)*4)/180)))/COS($GE$6*((ATAN(1)*4)/180))/COS('C'!$F328*((ATAN(1)*4)/180))</f>
        <v>0.72281166989216072</v>
      </c>
      <c r="FR230" s="89">
        <f t="shared" si="113"/>
        <v>0.49865740740740749</v>
      </c>
      <c r="FS230" s="89">
        <f t="shared" si="114"/>
        <v>76.165547293482504</v>
      </c>
      <c r="FT230" s="89">
        <f>(COS((90-1.4)*((ATAN(1)*4)/180))-SIN($GE$6*((ATAN(1)*4)/180))*SIN('C'!$F328*((ATAN(1)*4)/180)))/COS($GE$6*((ATAN(1)*4)/180))/COS('C'!$F328*((ATAN(1)*4)/180))</f>
        <v>0.23911737024667043</v>
      </c>
      <c r="FU230" s="89">
        <f t="shared" si="115"/>
        <v>79.05957385228696</v>
      </c>
      <c r="FV230" s="89">
        <f>(COS((90+0.833+اندراج!$A$2)*((ATAN(1)*4)/180))-SIN($GE$6*((ATAN(1)*4)/180))*SIN('C'!$F328*((ATAN(1)*4)/180)))/COS($GE$6*((ATAN(1)*4)/180))/COS('C'!$F328*((ATAN(1)*4)/180))</f>
        <v>0.18978823586545604</v>
      </c>
      <c r="FW230" s="89">
        <f t="shared" si="116"/>
        <v>0.22543798780523047</v>
      </c>
      <c r="FX230" s="89">
        <f t="shared" si="117"/>
        <v>93.152110702274001</v>
      </c>
      <c r="FY230" s="89">
        <f>(COS((90+12)*((ATAN(1)*4)/180))-SIN($GE$6*((ATAN(1)*4)/180))*SIN('C'!$F328*((ATAN(1)*4)/180)))/COS($GE$6*((ATAN(1)*4)/180))/COS('C'!$F328*((ATAN(1)*4)/180))</f>
        <v>-5.4986962919669723E-2</v>
      </c>
      <c r="FZ230" s="89">
        <f t="shared" si="118"/>
        <v>96.858991056783722</v>
      </c>
      <c r="GA230" s="89">
        <f>(COS((90+15)*((ATAN(1)*4)/180))-SIN($GE$6*((ATAN(1)*4)/180))*SIN('C'!$F328*((ATAN(1)*4)/180)))/COS($GE$6*((ATAN(1)*4)/180))/COS('C'!$F328*((ATAN(1)*4)/180))</f>
        <v>-0.1194262509091841</v>
      </c>
      <c r="GB230" s="89">
        <f t="shared" si="119"/>
        <v>100.54265992836184</v>
      </c>
      <c r="GC230" s="89">
        <f>(COS((90+18)*((ATAN(1)*4)/180))-SIN($GE$6*((ATAN(1)*4)/180))*SIN('C'!$F328*((ATAN(1)*4)/180)))/COS($GE$6*((ATAN(1)*4)/180))/COS('C'!$F328*((ATAN(1)*4)/180))</f>
        <v>-0.1829675634581491</v>
      </c>
      <c r="GD230" s="89">
        <f>'C'!$E328+$GF$6/15+$EQ$4</f>
        <v>11.917777777777779</v>
      </c>
      <c r="GE230" s="89"/>
      <c r="GF230" s="89"/>
      <c r="GG230" s="89">
        <f>FM230-'برائے طلباء'!X13</f>
        <v>0.49889509383513553</v>
      </c>
      <c r="GH230" s="89"/>
      <c r="GI230" s="89"/>
    </row>
    <row r="231" spans="1:191" ht="28.5" customHeight="1" x14ac:dyDescent="0.2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89"/>
      <c r="BR231" s="89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89"/>
      <c r="CG231" s="89"/>
      <c r="CH231" s="89"/>
      <c r="CI231" s="89"/>
      <c r="CJ231" s="89"/>
      <c r="CK231" s="89"/>
      <c r="CL231" s="89"/>
      <c r="CM231" s="89"/>
      <c r="CN231" s="89"/>
      <c r="CO231" s="89"/>
      <c r="CP231" s="89"/>
      <c r="CQ231" s="89"/>
      <c r="CR231" s="89"/>
      <c r="CS231" s="89"/>
      <c r="CT231" s="89"/>
      <c r="CU231" s="89"/>
      <c r="CV231" s="89"/>
      <c r="CW231" s="89"/>
      <c r="CX231" s="89"/>
      <c r="CY231" s="89"/>
      <c r="CZ231" s="89"/>
      <c r="DA231" s="89"/>
      <c r="DB231" s="89"/>
      <c r="DC231" s="89"/>
      <c r="DD231" s="89"/>
      <c r="DE231" s="89"/>
      <c r="DF231" s="89"/>
      <c r="DG231" s="89"/>
      <c r="DH231" s="89"/>
      <c r="DI231" s="89"/>
      <c r="DJ231" s="89"/>
      <c r="DK231" s="89"/>
      <c r="DL231" s="89"/>
      <c r="DM231" s="89"/>
      <c r="DN231" s="89"/>
      <c r="DO231" s="89"/>
      <c r="DP231" s="89"/>
      <c r="DQ231" s="89"/>
      <c r="DR231" s="89"/>
      <c r="DS231" s="89"/>
      <c r="DT231" s="89"/>
      <c r="DU231" s="89"/>
      <c r="DV231" s="89"/>
      <c r="DW231" s="89"/>
      <c r="DX231" s="89"/>
      <c r="DY231" s="89"/>
      <c r="DZ231" s="89"/>
      <c r="EA231" s="89"/>
      <c r="EB231" s="89"/>
      <c r="EC231" s="89"/>
      <c r="ED231" s="89"/>
      <c r="EE231" s="89"/>
      <c r="EF231" s="89"/>
      <c r="EG231" s="89"/>
      <c r="EH231" s="89"/>
      <c r="EI231" s="89"/>
      <c r="EJ231" s="89"/>
      <c r="EK231" s="89"/>
      <c r="EL231" s="89"/>
      <c r="EM231" s="89"/>
      <c r="EN231" s="89"/>
      <c r="EO231" s="89">
        <v>11</v>
      </c>
      <c r="EP231" s="89"/>
      <c r="EQ231" s="89">
        <f t="shared" si="100"/>
        <v>0.70932050467365126</v>
      </c>
      <c r="ER231" s="89">
        <f t="shared" si="101"/>
        <v>49.847110940590198</v>
      </c>
      <c r="ES231" s="89">
        <f>(COS((90-(ATAN(1/(1/TAN((90-ABS($GE$6-'C'!$F360))*(ATAN(1)*4/180))+2))*(180/(ATAN(1)*4))))*((ATAN(1)*4)/180))-SIN($GE$6*((ATAN(1)*4)/180))*SIN('C'!$F360*((ATAN(1)*4)/180)))/COS($GE$6*((ATAN(1)*4)/180))/COS('C'!$F360*((ATAN(1)*4)/180))</f>
        <v>0.64482944517310192</v>
      </c>
      <c r="ET231" s="89">
        <f t="shared" si="102"/>
        <v>39.82430568952973</v>
      </c>
      <c r="EU231" s="89">
        <f>(COS((90-(ATAN(1/(1/TAN((90-ABS($GE$6-'C'!$F360))*(ATAN(1)*4/180))+1))*(180/(ATAN(1)*4))))*((ATAN(1)*4)/180))-SIN($GE$6*((ATAN(1)*4)/180))*SIN('C'!$F360*((ATAN(1)*4)/180)))/COS($GE$6*((ATAN(1)*4)/180))/COS('C'!$F360*((ATAN(1)*4)/180))</f>
        <v>0.76801191077835163</v>
      </c>
      <c r="EV231" s="89">
        <f t="shared" si="103"/>
        <v>0.50486574074074075</v>
      </c>
      <c r="EW231" s="89">
        <f t="shared" si="104"/>
        <v>71.280775770304174</v>
      </c>
      <c r="EX231" s="89">
        <f>(COS((90-1.4)*((ATAN(1)*4)/180))-SIN($GE$6*((ATAN(1)*4)/180))*SIN('C'!$F360*((ATAN(1)*4)/180)))/COS($GE$6*((ATAN(1)*4)/180))/COS('C'!$F360*((ATAN(1)*4)/180))</f>
        <v>0.32093078630726007</v>
      </c>
      <c r="EY231" s="89">
        <f t="shared" si="105"/>
        <v>74.353715015847783</v>
      </c>
      <c r="EZ231" s="89">
        <f>(COS((90+0.833+اندراج!$A$2)*((ATAN(1)*4)/180))-SIN($GE$6*((ATAN(1)*4)/180))*SIN('C'!$F360*((ATAN(1)*4)/180)))/COS($GE$6*((ATAN(1)*4)/180))/COS('C'!$F360*((ATAN(1)*4)/180))</f>
        <v>0.26969779993921972</v>
      </c>
      <c r="FA231" s="89">
        <f t="shared" si="106"/>
        <v>89.113281940102908</v>
      </c>
      <c r="FB231" s="89">
        <f>(COS((90+12)*((ATAN(1)*4)/180))-SIN($GE$6*((ATAN(1)*4)/180))*SIN('C'!$F360*((ATAN(1)*4)/180)))/COS($GE$6*((ATAN(1)*4)/180))/COS('C'!$F360*((ATAN(1)*4)/180))</f>
        <v>1.5475531904278774E-2</v>
      </c>
      <c r="FC231" s="89">
        <f t="shared" si="107"/>
        <v>92.949214859670079</v>
      </c>
      <c r="FD231" s="89">
        <f>(COS((90+15)*((ATAN(1)*4)/180))-SIN($GE$6*((ATAN(1)*4)/180))*SIN('C'!$F360*((ATAN(1)*4)/180)))/COS($GE$6*((ATAN(1)*4)/180))/COS('C'!$F360*((ATAN(1)*4)/180))</f>
        <v>-5.1450782626597441E-2</v>
      </c>
      <c r="FE231" s="89">
        <f t="shared" si="108"/>
        <v>96.744638195531095</v>
      </c>
      <c r="FF231" s="89">
        <f>(COS((90+18)*((ATAN(1)*4)/180))-SIN($GE$6*((ATAN(1)*4)/180))*SIN('C'!$F360*((ATAN(1)*4)/180)))/COS($GE$6*((ATAN(1)*4)/180))/COS('C'!$F360*((ATAN(1)*4)/180))</f>
        <v>-0.11744446446319268</v>
      </c>
      <c r="FG231" s="89">
        <f>('C'!E360+$GF$6/15+$EQ$4)</f>
        <v>12.066777777777776</v>
      </c>
      <c r="FH231" s="89">
        <f t="shared" si="109"/>
        <v>0.24250681057499046</v>
      </c>
      <c r="FI231" s="89"/>
      <c r="FJ231" s="89"/>
      <c r="FK231" s="89">
        <f>EQ231-'برائے طلباء'!K14</f>
        <v>0.47527320336494139</v>
      </c>
      <c r="FL231" s="89"/>
      <c r="FM231" s="89">
        <f t="shared" si="110"/>
        <v>0.71567759710681766</v>
      </c>
      <c r="FN231" s="89">
        <f t="shared" si="111"/>
        <v>54.292685171151774</v>
      </c>
      <c r="FO231" s="89">
        <f>(COS((90-(ATAN(1/(1/TAN((90-ABS($GE$6-'C'!$F329))*(ATAN(1)*4/180))+2))*(180/(ATAN(1)*4))))*((ATAN(1)*4)/180))-SIN($GE$6*((ATAN(1)*4)/180))*SIN('C'!$F329*((ATAN(1)*4)/180)))/COS($GE$6*((ATAN(1)*4)/180))/COS('C'!$F329*((ATAN(1)*4)/180))</f>
        <v>0.58364488355621069</v>
      </c>
      <c r="FP231" s="89">
        <f t="shared" si="112"/>
        <v>43.543686578134292</v>
      </c>
      <c r="FQ231" s="89">
        <f>(COS((90-(ATAN(1/(1/TAN((90-ABS($GE$6-'C'!$F329))*(ATAN(1)*4/180))+1))*(180/(ATAN(1)*4))))*((ATAN(1)*4)/180))-SIN($GE$6*((ATAN(1)*4)/180))*SIN('C'!$F329*((ATAN(1)*4)/180)))/COS($GE$6*((ATAN(1)*4)/180))/COS('C'!$F329*((ATAN(1)*4)/180))</f>
        <v>0.72484930730998742</v>
      </c>
      <c r="FR231" s="89">
        <f t="shared" si="113"/>
        <v>0.49874074074074076</v>
      </c>
      <c r="FS231" s="89">
        <f t="shared" si="114"/>
        <v>75.946450732970476</v>
      </c>
      <c r="FT231" s="89">
        <f>(COS((90-1.4)*((ATAN(1)*4)/180))-SIN($GE$6*((ATAN(1)*4)/180))*SIN('C'!$F329*((ATAN(1)*4)/180)))/COS($GE$6*((ATAN(1)*4)/180))/COS('C'!$F329*((ATAN(1)*4)/180))</f>
        <v>0.24282863888861733</v>
      </c>
      <c r="FU231" s="89">
        <f t="shared" si="115"/>
        <v>78.847268291787699</v>
      </c>
      <c r="FV231" s="89">
        <f>(COS((90+0.833+اندراج!$A$2)*((ATAN(1)*4)/180))-SIN($GE$6*((ATAN(1)*4)/180))*SIN('C'!$F329*((ATAN(1)*4)/180)))/COS($GE$6*((ATAN(1)*4)/180))/COS('C'!$F329*((ATAN(1)*4)/180))</f>
        <v>0.19342500964535461</v>
      </c>
      <c r="FW231" s="89">
        <f t="shared" si="116"/>
        <v>0.22602935212278152</v>
      </c>
      <c r="FX231" s="89">
        <f t="shared" si="117"/>
        <v>92.964651191370422</v>
      </c>
      <c r="FY231" s="89">
        <f>(COS((90+12)*((ATAN(1)*4)/180))-SIN($GE$6*((ATAN(1)*4)/180))*SIN('C'!$F329*((ATAN(1)*4)/180)))/COS($GE$6*((ATAN(1)*4)/180))/COS('C'!$F329*((ATAN(1)*4)/180))</f>
        <v>-5.1719838737216604E-2</v>
      </c>
      <c r="FZ231" s="89">
        <f t="shared" si="118"/>
        <v>96.676099902465324</v>
      </c>
      <c r="GA231" s="89">
        <f>(COS((90+15)*((ATAN(1)*4)/180))-SIN($GE$6*((ATAN(1)*4)/180))*SIN('C'!$F329*((ATAN(1)*4)/180)))/COS($GE$6*((ATAN(1)*4)/180))/COS('C'!$F329*((ATAN(1)*4)/180))</f>
        <v>-0.11625644033114524</v>
      </c>
      <c r="GB231" s="89">
        <f t="shared" si="119"/>
        <v>100.36356879998588</v>
      </c>
      <c r="GC231" s="89">
        <f>(COS((90+18)*((ATAN(1)*4)/180))-SIN($GE$6*((ATAN(1)*4)/180))*SIN('C'!$F329*((ATAN(1)*4)/180)))/COS($GE$6*((ATAN(1)*4)/180))/COS('C'!$F329*((ATAN(1)*4)/180))</f>
        <v>-0.17989371039836152</v>
      </c>
      <c r="GD231" s="89">
        <f>'C'!$E329+$GF$6/15+$EQ$4</f>
        <v>11.919777777777778</v>
      </c>
      <c r="GE231" s="89"/>
      <c r="GF231" s="89"/>
      <c r="GG231" s="89">
        <f>FM231-'برائے طلباء'!X14</f>
        <v>0.49780788081048211</v>
      </c>
      <c r="GH231" s="89"/>
      <c r="GI231" s="89"/>
    </row>
    <row r="232" spans="1:191" ht="28.5" customHeight="1" x14ac:dyDescent="0.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89"/>
      <c r="BR232" s="89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89"/>
      <c r="CG232" s="89"/>
      <c r="CH232" s="89"/>
      <c r="CI232" s="89"/>
      <c r="CJ232" s="89"/>
      <c r="CK232" s="89"/>
      <c r="CL232" s="89"/>
      <c r="CM232" s="89"/>
      <c r="CN232" s="89"/>
      <c r="CO232" s="89"/>
      <c r="CP232" s="89"/>
      <c r="CQ232" s="89"/>
      <c r="CR232" s="89"/>
      <c r="CS232" s="89"/>
      <c r="CT232" s="89"/>
      <c r="CU232" s="89"/>
      <c r="CV232" s="89"/>
      <c r="CW232" s="89"/>
      <c r="CX232" s="89"/>
      <c r="CY232" s="89"/>
      <c r="CZ232" s="89"/>
      <c r="DA232" s="89"/>
      <c r="DB232" s="89"/>
      <c r="DC232" s="89"/>
      <c r="DD232" s="89"/>
      <c r="DE232" s="89"/>
      <c r="DF232" s="89"/>
      <c r="DG232" s="89"/>
      <c r="DH232" s="89"/>
      <c r="DI232" s="89"/>
      <c r="DJ232" s="89"/>
      <c r="DK232" s="89"/>
      <c r="DL232" s="89"/>
      <c r="DM232" s="89"/>
      <c r="DN232" s="89"/>
      <c r="DO232" s="89"/>
      <c r="DP232" s="89"/>
      <c r="DQ232" s="89"/>
      <c r="DR232" s="89"/>
      <c r="DS232" s="89"/>
      <c r="DT232" s="89"/>
      <c r="DU232" s="89"/>
      <c r="DV232" s="89"/>
      <c r="DW232" s="89"/>
      <c r="DX232" s="89"/>
      <c r="DY232" s="89"/>
      <c r="DZ232" s="89"/>
      <c r="EA232" s="89"/>
      <c r="EB232" s="89"/>
      <c r="EC232" s="89"/>
      <c r="ED232" s="89"/>
      <c r="EE232" s="89"/>
      <c r="EF232" s="89"/>
      <c r="EG232" s="89"/>
      <c r="EH232" s="89"/>
      <c r="EI232" s="89"/>
      <c r="EJ232" s="89"/>
      <c r="EK232" s="89"/>
      <c r="EL232" s="89"/>
      <c r="EM232" s="89"/>
      <c r="EN232" s="89"/>
      <c r="EO232" s="89">
        <v>11</v>
      </c>
      <c r="EP232" s="89"/>
      <c r="EQ232" s="89">
        <f t="shared" si="100"/>
        <v>0.70946063997790587</v>
      </c>
      <c r="ER232" s="89">
        <f t="shared" si="101"/>
        <v>49.776891164983489</v>
      </c>
      <c r="ES232" s="89">
        <f>(COS((90-(ATAN(1/(1/TAN((90-ABS($GE$6-'C'!$F361))*(ATAN(1)*4/180))+2))*(180/(ATAN(1)*4))))*((ATAN(1)*4)/180))-SIN($GE$6*((ATAN(1)*4)/180))*SIN('C'!$F361*((ATAN(1)*4)/180)))/COS($GE$6*((ATAN(1)*4)/180))/COS('C'!$F361*((ATAN(1)*4)/180))</f>
        <v>0.64576569344669343</v>
      </c>
      <c r="ET232" s="89">
        <f t="shared" si="102"/>
        <v>39.764988659131241</v>
      </c>
      <c r="EU232" s="89">
        <f>(COS((90-(ATAN(1/(1/TAN((90-ABS($GE$6-'C'!$F361))*(ATAN(1)*4/180))+1))*(180/(ATAN(1)*4))))*((ATAN(1)*4)/180))-SIN($GE$6*((ATAN(1)*4)/180))*SIN('C'!$F361*((ATAN(1)*4)/180)))/COS($GE$6*((ATAN(1)*4)/180))/COS('C'!$F361*((ATAN(1)*4)/180))</f>
        <v>0.76867452759582433</v>
      </c>
      <c r="EV232" s="89">
        <f t="shared" si="103"/>
        <v>0.50519907407407416</v>
      </c>
      <c r="EW232" s="89">
        <f t="shared" si="104"/>
        <v>71.20813035735604</v>
      </c>
      <c r="EX232" s="89">
        <f>(COS((90-1.4)*((ATAN(1)*4)/180))-SIN($GE$6*((ATAN(1)*4)/180))*SIN('C'!$F361*((ATAN(1)*4)/180)))/COS($GE$6*((ATAN(1)*4)/180))/COS('C'!$F361*((ATAN(1)*4)/180))</f>
        <v>0.32213136103145273</v>
      </c>
      <c r="EY232" s="89">
        <f t="shared" si="105"/>
        <v>74.284163725379443</v>
      </c>
      <c r="EZ232" s="89">
        <f>(COS((90+0.833+اندراج!$A$2)*((ATAN(1)*4)/180))-SIN($GE$6*((ATAN(1)*4)/180))*SIN('C'!$F361*((ATAN(1)*4)/180)))/COS($GE$6*((ATAN(1)*4)/180))/COS('C'!$F361*((ATAN(1)*4)/180))</f>
        <v>0.2708665189499701</v>
      </c>
      <c r="FA232" s="89">
        <f t="shared" si="106"/>
        <v>89.055368656644916</v>
      </c>
      <c r="FB232" s="89">
        <f>(COS((90+12)*((ATAN(1)*4)/180))-SIN($GE$6*((ATAN(1)*4)/180))*SIN('C'!$F361*((ATAN(1)*4)/180)))/COS($GE$6*((ATAN(1)*4)/180))/COS('C'!$F361*((ATAN(1)*4)/180))</f>
        <v>1.648618025986541E-2</v>
      </c>
      <c r="FC232" s="89">
        <f t="shared" si="107"/>
        <v>92.893621000712614</v>
      </c>
      <c r="FD232" s="89">
        <f>(COS((90+15)*((ATAN(1)*4)/180))-SIN($GE$6*((ATAN(1)*4)/180))*SIN('C'!$F361*((ATAN(1)*4)/180)))/COS($GE$6*((ATAN(1)*4)/180))/COS('C'!$F361*((ATAN(1)*4)/180))</f>
        <v>-5.0481747802615898E-2</v>
      </c>
      <c r="FE232" s="89">
        <f t="shared" si="108"/>
        <v>96.691100060911964</v>
      </c>
      <c r="FF232" s="89">
        <f>(COS((90+18)*((ATAN(1)*4)/180))-SIN($GE$6*((ATAN(1)*4)/180))*SIN('C'!$F361*((ATAN(1)*4)/180)))/COS($GE$6*((ATAN(1)*4)/180))/COS('C'!$F361*((ATAN(1)*4)/180))</f>
        <v>-0.11651646327723666</v>
      </c>
      <c r="FG232" s="89">
        <f>('C'!E361+$GF$6/15+$EQ$4)</f>
        <v>12.074777777777779</v>
      </c>
      <c r="FH232" s="89">
        <f t="shared" si="109"/>
        <v>0.2429945712943169</v>
      </c>
      <c r="FI232" s="89"/>
      <c r="FJ232" s="89"/>
      <c r="FK232" s="89">
        <f>EQ232-'برائے طلباء'!K15</f>
        <v>0.47493128829525388</v>
      </c>
      <c r="FL232" s="89"/>
      <c r="FM232" s="89">
        <f t="shared" si="110"/>
        <v>0.715137918051718</v>
      </c>
      <c r="FN232" s="89">
        <f t="shared" si="111"/>
        <v>54.090162614624774</v>
      </c>
      <c r="FO232" s="89">
        <f>(COS((90-(ATAN(1/(1/TAN((90-ABS($GE$6-'C'!$F330))*(ATAN(1)*4/180))+2))*(180/(ATAN(1)*4))))*((ATAN(1)*4)/180))-SIN($GE$6*((ATAN(1)*4)/180))*SIN('C'!$F330*((ATAN(1)*4)/180)))/COS($GE$6*((ATAN(1)*4)/180))/COS('C'!$F330*((ATAN(1)*4)/180))</f>
        <v>0.5865114280010042</v>
      </c>
      <c r="FP232" s="89">
        <f t="shared" si="112"/>
        <v>43.376231434427275</v>
      </c>
      <c r="FQ232" s="89">
        <f>(COS((90-(ATAN(1/(1/TAN((90-ABS($GE$6-'C'!$F330))*(ATAN(1)*4/180))+1))*(180/(ATAN(1)*4))))*((ATAN(1)*4)/180))-SIN($GE$6*((ATAN(1)*4)/180))*SIN('C'!$F330*((ATAN(1)*4)/180)))/COS($GE$6*((ATAN(1)*4)/180))/COS('C'!$F330*((ATAN(1)*4)/180))</f>
        <v>0.72685963963985956</v>
      </c>
      <c r="FR232" s="89">
        <f t="shared" si="113"/>
        <v>0.49878240740740748</v>
      </c>
      <c r="FS232" s="89">
        <f t="shared" si="114"/>
        <v>75.730354253139325</v>
      </c>
      <c r="FT232" s="89">
        <f>(COS((90-1.4)*((ATAN(1)*4)/180))-SIN($GE$6*((ATAN(1)*4)/180))*SIN('C'!$F330*((ATAN(1)*4)/180)))/COS($GE$6*((ATAN(1)*4)/180))/COS('C'!$F330*((ATAN(1)*4)/180))</f>
        <v>0.24648561132228503</v>
      </c>
      <c r="FU232" s="89">
        <f t="shared" si="115"/>
        <v>78.637983831951772</v>
      </c>
      <c r="FV232" s="89">
        <f>(COS((90+0.833+اندراج!$A$2)*((ATAN(1)*4)/180))-SIN($GE$6*((ATAN(1)*4)/180))*SIN('C'!$F330*((ATAN(1)*4)/180)))/COS($GE$6*((ATAN(1)*4)/180))/COS('C'!$F330*((ATAN(1)*4)/180))</f>
        <v>0.19700743314740912</v>
      </c>
      <c r="FW232" s="89">
        <f t="shared" si="116"/>
        <v>0.22657009974704553</v>
      </c>
      <c r="FX232" s="89">
        <f t="shared" si="117"/>
        <v>92.780356536832798</v>
      </c>
      <c r="FY232" s="89">
        <f>(COS((90+12)*((ATAN(1)*4)/180))-SIN($GE$6*((ATAN(1)*4)/180))*SIN('C'!$F330*((ATAN(1)*4)/180)))/COS($GE$6*((ATAN(1)*4)/180))/COS('C'!$F330*((ATAN(1)*4)/180))</f>
        <v>-4.8507333130210037E-2</v>
      </c>
      <c r="FZ232" s="89">
        <f t="shared" si="118"/>
        <v>96.496430757730309</v>
      </c>
      <c r="GA232" s="89">
        <f>(COS((90+15)*((ATAN(1)*4)/180))-SIN($GE$6*((ATAN(1)*4)/180))*SIN('C'!$F330*((ATAN(1)*4)/180)))/COS($GE$6*((ATAN(1)*4)/180))/COS('C'!$F330*((ATAN(1)*4)/180))</f>
        <v>-0.11314131896032674</v>
      </c>
      <c r="GB232" s="89">
        <f t="shared" si="119"/>
        <v>100.18776768116733</v>
      </c>
      <c r="GC232" s="89">
        <f>(COS((90+18)*((ATAN(1)*4)/180))-SIN($GE$6*((ATAN(1)*4)/180))*SIN('C'!$F330*((ATAN(1)*4)/180)))/COS($GE$6*((ATAN(1)*4)/180))/COS('C'!$F330*((ATAN(1)*4)/180))</f>
        <v>-0.176874616193299</v>
      </c>
      <c r="GD232" s="89">
        <f>'C'!$E330+$GF$6/15+$EQ$4</f>
        <v>11.920777777777779</v>
      </c>
      <c r="GE232" s="89"/>
      <c r="GF232" s="89"/>
      <c r="GG232" s="89">
        <f>FM232-'برائے طلباء'!X15</f>
        <v>0.49673819864755309</v>
      </c>
      <c r="GH232" s="89"/>
      <c r="GI232" s="89"/>
    </row>
    <row r="233" spans="1:191" ht="28.5" customHeight="1" x14ac:dyDescent="0.2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89"/>
      <c r="BM233" s="89"/>
      <c r="BN233" s="89"/>
      <c r="BO233" s="89"/>
      <c r="BP233" s="89"/>
      <c r="BQ233" s="89"/>
      <c r="BR233" s="89"/>
      <c r="BS233" s="89"/>
      <c r="BT233" s="89"/>
      <c r="BU233" s="89"/>
      <c r="BV233" s="89"/>
      <c r="BW233" s="89"/>
      <c r="BX233" s="89"/>
      <c r="BY233" s="89"/>
      <c r="BZ233" s="89"/>
      <c r="CA233" s="89"/>
      <c r="CB233" s="89"/>
      <c r="CC233" s="89"/>
      <c r="CD233" s="89"/>
      <c r="CE233" s="89"/>
      <c r="CF233" s="89"/>
      <c r="CG233" s="89"/>
      <c r="CH233" s="89"/>
      <c r="CI233" s="89"/>
      <c r="CJ233" s="89"/>
      <c r="CK233" s="89"/>
      <c r="CL233" s="89"/>
      <c r="CM233" s="89"/>
      <c r="CN233" s="89"/>
      <c r="CO233" s="89"/>
      <c r="CP233" s="89"/>
      <c r="CQ233" s="89"/>
      <c r="CR233" s="89"/>
      <c r="CS233" s="89"/>
      <c r="CT233" s="89"/>
      <c r="CU233" s="89"/>
      <c r="CV233" s="89"/>
      <c r="CW233" s="89"/>
      <c r="CX233" s="89"/>
      <c r="CY233" s="89"/>
      <c r="CZ233" s="89"/>
      <c r="DA233" s="89"/>
      <c r="DB233" s="89"/>
      <c r="DC233" s="89"/>
      <c r="DD233" s="89"/>
      <c r="DE233" s="89"/>
      <c r="DF233" s="89"/>
      <c r="DG233" s="89"/>
      <c r="DH233" s="89"/>
      <c r="DI233" s="89"/>
      <c r="DJ233" s="89"/>
      <c r="DK233" s="89"/>
      <c r="DL233" s="89"/>
      <c r="DM233" s="89"/>
      <c r="DN233" s="89"/>
      <c r="DO233" s="89"/>
      <c r="DP233" s="89"/>
      <c r="DQ233" s="89"/>
      <c r="DR233" s="89"/>
      <c r="DS233" s="89"/>
      <c r="DT233" s="89"/>
      <c r="DU233" s="89"/>
      <c r="DV233" s="89"/>
      <c r="DW233" s="89"/>
      <c r="DX233" s="89"/>
      <c r="DY233" s="89"/>
      <c r="DZ233" s="89"/>
      <c r="EA233" s="89"/>
      <c r="EB233" s="89"/>
      <c r="EC233" s="89"/>
      <c r="ED233" s="89"/>
      <c r="EE233" s="89"/>
      <c r="EF233" s="89"/>
      <c r="EG233" s="89"/>
      <c r="EH233" s="89"/>
      <c r="EI233" s="89"/>
      <c r="EJ233" s="89"/>
      <c r="EK233" s="89"/>
      <c r="EL233" s="89"/>
      <c r="EM233" s="89"/>
      <c r="EN233" s="89"/>
      <c r="EO233" s="89">
        <v>11</v>
      </c>
      <c r="EP233" s="89"/>
      <c r="EQ233" s="89">
        <f t="shared" si="100"/>
        <v>0.7096189165093012</v>
      </c>
      <c r="ER233" s="89">
        <f t="shared" si="101"/>
        <v>49.713233235445109</v>
      </c>
      <c r="ES233" s="89">
        <f>(COS((90-(ATAN(1/(1/TAN((90-ABS($GE$6-'C'!$F362))*(ATAN(1)*4/180))+2))*(180/(ATAN(1)*4))))*((ATAN(1)*4)/180))-SIN($GE$6*((ATAN(1)*4)/180))*SIN('C'!$F362*((ATAN(1)*4)/180)))/COS($GE$6*((ATAN(1)*4)/180))/COS('C'!$F362*((ATAN(1)*4)/180))</f>
        <v>0.64661361369175729</v>
      </c>
      <c r="ET233" s="89">
        <f t="shared" si="102"/>
        <v>39.711203616221212</v>
      </c>
      <c r="EU233" s="89">
        <f>(COS((90-(ATAN(1/(1/TAN((90-ABS($GE$6-'C'!$F362))*(ATAN(1)*4/180))+1))*(180/(ATAN(1)*4))))*((ATAN(1)*4)/180))-SIN($GE$6*((ATAN(1)*4)/180))*SIN('C'!$F362*((ATAN(1)*4)/180)))/COS($GE$6*((ATAN(1)*4)/180))/COS('C'!$F362*((ATAN(1)*4)/180))</f>
        <v>0.76927463568494392</v>
      </c>
      <c r="EV233" s="89">
        <f t="shared" si="103"/>
        <v>0.50553240740740746</v>
      </c>
      <c r="EW233" s="89">
        <f t="shared" si="104"/>
        <v>71.142294875002918</v>
      </c>
      <c r="EX233" s="89">
        <f>(COS((90-1.4)*((ATAN(1)*4)/180))-SIN($GE$6*((ATAN(1)*4)/180))*SIN('C'!$F362*((ATAN(1)*4)/180)))/COS($GE$6*((ATAN(1)*4)/180))/COS('C'!$F362*((ATAN(1)*4)/180))</f>
        <v>0.32321894415201941</v>
      </c>
      <c r="EY233" s="89">
        <f t="shared" si="105"/>
        <v>74.221143276681772</v>
      </c>
      <c r="EZ233" s="89">
        <f>(COS((90+0.833+اندراج!$A$2)*((ATAN(1)*4)/180))-SIN($GE$6*((ATAN(1)*4)/180))*SIN('C'!$F362*((ATAN(1)*4)/180)))/COS($GE$6*((ATAN(1)*4)/180))/COS('C'!$F362*((ATAN(1)*4)/180))</f>
        <v>0.27192515102510989</v>
      </c>
      <c r="FA233" s="89">
        <f t="shared" si="106"/>
        <v>89.002936943920218</v>
      </c>
      <c r="FB233" s="89">
        <f>(COS((90+12)*((ATAN(1)*4)/180))-SIN($GE$6*((ATAN(1)*4)/180))*SIN('C'!$F362*((ATAN(1)*4)/180)))/COS($GE$6*((ATAN(1)*4)/180))/COS('C'!$F362*((ATAN(1)*4)/180))</f>
        <v>1.7401154880069492E-2</v>
      </c>
      <c r="FC233" s="89">
        <f t="shared" si="107"/>
        <v>92.843300642687439</v>
      </c>
      <c r="FD233" s="89">
        <f>(COS((90+15)*((ATAN(1)*4)/180))-SIN($GE$6*((ATAN(1)*4)/180))*SIN('C'!$F362*((ATAN(1)*4)/180)))/COS($GE$6*((ATAN(1)*4)/180))/COS('C'!$F362*((ATAN(1)*4)/180))</f>
        <v>-4.9604592308517693E-2</v>
      </c>
      <c r="FE233" s="89">
        <f t="shared" si="108"/>
        <v>96.642651821905474</v>
      </c>
      <c r="FF233" s="89">
        <f>(COS((90+18)*((ATAN(1)*4)/180))-SIN($GE$6*((ATAN(1)*4)/180))*SIN('C'!$F362*((ATAN(1)*4)/180)))/COS($GE$6*((ATAN(1)*4)/180))/COS('C'!$F362*((ATAN(1)*4)/180))</f>
        <v>-0.11567659989152758</v>
      </c>
      <c r="FG233" s="89">
        <f>('C'!E362+$GF$6/15+$EQ$4)</f>
        <v>12.082777777777778</v>
      </c>
      <c r="FH233" s="89">
        <f t="shared" si="109"/>
        <v>0.24346768339994232</v>
      </c>
      <c r="FI233" s="89"/>
      <c r="FJ233" s="89"/>
      <c r="FK233" s="89">
        <f>EQ233-'برائے طلباء'!K16</f>
        <v>0.47462165305163118</v>
      </c>
      <c r="FL233" s="89" t="s">
        <v>8268</v>
      </c>
      <c r="FM233" s="89">
        <f t="shared" si="110"/>
        <v>0.7146483651271337</v>
      </c>
      <c r="FN233" s="89">
        <f t="shared" si="111"/>
        <v>53.890106357179434</v>
      </c>
      <c r="FO233" s="89">
        <f>(COS((90-(ATAN(1/(1/TAN((90-ABS($GE$6-'C'!$F331))*(ATAN(1)*4/180))+2))*(180/(ATAN(1)*4))))*((ATAN(1)*4)/180))-SIN($GE$6*((ATAN(1)*4)/180))*SIN('C'!$F331*((ATAN(1)*4)/180)))/COS($GE$6*((ATAN(1)*4)/180))/COS('C'!$F331*((ATAN(1)*4)/180))</f>
        <v>0.58933586954866068</v>
      </c>
      <c r="FP233" s="89">
        <f t="shared" si="112"/>
        <v>43.210586262433232</v>
      </c>
      <c r="FQ233" s="89">
        <f>(COS((90-(ATAN(1/(1/TAN((90-ABS($GE$6-'C'!$F331))*(ATAN(1)*4/180))+1))*(180/(ATAN(1)*4))))*((ATAN(1)*4)/180))-SIN($GE$6*((ATAN(1)*4)/180))*SIN('C'!$F331*((ATAN(1)*4)/180)))/COS($GE$6*((ATAN(1)*4)/180))/COS('C'!$F331*((ATAN(1)*4)/180))</f>
        <v>0.7288421345409094</v>
      </c>
      <c r="FR233" s="89">
        <f t="shared" si="113"/>
        <v>0.4988657407407408</v>
      </c>
      <c r="FS233" s="89">
        <f t="shared" si="114"/>
        <v>75.517287941497145</v>
      </c>
      <c r="FT233" s="89">
        <f>(COS((90-1.4)*((ATAN(1)*4)/180))-SIN($GE$6*((ATAN(1)*4)/180))*SIN('C'!$F331*((ATAN(1)*4)/180)))/COS($GE$6*((ATAN(1)*4)/180))/COS('C'!$F331*((ATAN(1)*4)/180))</f>
        <v>0.25008787202156907</v>
      </c>
      <c r="FU233" s="89">
        <f t="shared" si="115"/>
        <v>78.431744779101422</v>
      </c>
      <c r="FV233" s="89">
        <f>(COS((90+0.833+اندراج!$A$2)*((ATAN(1)*4)/180))-SIN($GE$6*((ATAN(1)*4)/180))*SIN('C'!$F331*((ATAN(1)*4)/180)))/COS($GE$6*((ATAN(1)*4)/180))/COS('C'!$F331*((ATAN(1)*4)/180))</f>
        <v>0.20053515574706823</v>
      </c>
      <c r="FW233" s="89">
        <f t="shared" si="116"/>
        <v>0.22714358763494114</v>
      </c>
      <c r="FX233" s="89">
        <f t="shared" si="117"/>
        <v>92.599224938550208</v>
      </c>
      <c r="FY233" s="89">
        <f>(COS((90+12)*((ATAN(1)*4)/180))-SIN($GE$6*((ATAN(1)*4)/180))*SIN('C'!$F331*((ATAN(1)*4)/180)))/COS($GE$6*((ATAN(1)*4)/180))/COS('C'!$F331*((ATAN(1)*4)/180))</f>
        <v>-4.5349474676387266E-2</v>
      </c>
      <c r="FZ233" s="89">
        <f t="shared" si="118"/>
        <v>96.319975118087868</v>
      </c>
      <c r="GA233" s="89">
        <f>(COS((90+15)*((ATAN(1)*4)/180))-SIN($GE$6*((ATAN(1)*4)/180))*SIN('C'!$F331*((ATAN(1)*4)/180)))/COS($GE$6*((ATAN(1)*4)/180))/COS('C'!$F331*((ATAN(1)*4)/180))</f>
        <v>-0.11008083059272526</v>
      </c>
      <c r="GB233" s="89">
        <f t="shared" si="119"/>
        <v>100.01524129733345</v>
      </c>
      <c r="GC233" s="89">
        <f>(COS((90+18)*((ATAN(1)*4)/180))-SIN($GE$6*((ATAN(1)*4)/180))*SIN('C'!$F331*((ATAN(1)*4)/180)))/COS($GE$6*((ATAN(1)*4)/180))/COS('C'!$F331*((ATAN(1)*4)/180))</f>
        <v>-0.17391014103866964</v>
      </c>
      <c r="GD233" s="89">
        <f>'C'!$E331+$GF$6/15+$EQ$4</f>
        <v>11.922777777777778</v>
      </c>
      <c r="GE233" s="89"/>
      <c r="GF233" s="89"/>
      <c r="GG233" s="89">
        <f>FM233-'برائے طلباء'!X16</f>
        <v>0.49568607243454144</v>
      </c>
      <c r="GH233" s="89"/>
      <c r="GI233" s="89"/>
    </row>
    <row r="234" spans="1:191" ht="28.5" customHeight="1" x14ac:dyDescent="0.2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89"/>
      <c r="DU234" s="89"/>
      <c r="DV234" s="89"/>
      <c r="DW234" s="89"/>
      <c r="DX234" s="89"/>
      <c r="DY234" s="89"/>
      <c r="DZ234" s="89"/>
      <c r="EA234" s="89"/>
      <c r="EB234" s="89"/>
      <c r="EC234" s="89"/>
      <c r="ED234" s="89"/>
      <c r="EE234" s="89"/>
      <c r="EF234" s="89"/>
      <c r="EG234" s="89"/>
      <c r="EH234" s="89"/>
      <c r="EI234" s="89"/>
      <c r="EJ234" s="89"/>
      <c r="EK234" s="89"/>
      <c r="EL234" s="89"/>
      <c r="EM234" s="89"/>
      <c r="EN234" s="89"/>
      <c r="EO234" s="89">
        <v>11</v>
      </c>
      <c r="EP234" s="89"/>
      <c r="EQ234" s="89">
        <f t="shared" si="100"/>
        <v>0.70979541067189444</v>
      </c>
      <c r="ER234" s="89">
        <f t="shared" si="101"/>
        <v>49.656174521288051</v>
      </c>
      <c r="ES234" s="89">
        <f>(COS((90-(ATAN(1/(1/TAN((90-ABS($GE$6-'C'!$F363))*(ATAN(1)*4/180))+2))*(180/(ATAN(1)*4))))*((ATAN(1)*4)/180))-SIN($GE$6*((ATAN(1)*4)/180))*SIN('C'!$F363*((ATAN(1)*4)/180)))/COS($GE$6*((ATAN(1)*4)/180))/COS('C'!$F363*((ATAN(1)*4)/180))</f>
        <v>0.64737295441111598</v>
      </c>
      <c r="ET234" s="89">
        <f t="shared" si="102"/>
        <v>39.662985513496189</v>
      </c>
      <c r="EU234" s="89">
        <f>(COS((90-(ATAN(1/(1/TAN((90-ABS($GE$6-'C'!$F363))*(ATAN(1)*4/180))+1))*(180/(ATAN(1)*4))))*((ATAN(1)*4)/180))-SIN($GE$6*((ATAN(1)*4)/180))*SIN('C'!$F363*((ATAN(1)*4)/180)))/COS($GE$6*((ATAN(1)*4)/180))/COS('C'!$F363*((ATAN(1)*4)/180))</f>
        <v>0.76981205422696919</v>
      </c>
      <c r="EV234" s="89">
        <f t="shared" si="103"/>
        <v>0.50586574074074075</v>
      </c>
      <c r="EW234" s="89">
        <f t="shared" si="104"/>
        <v>71.083301442588819</v>
      </c>
      <c r="EX234" s="89">
        <f>(COS((90-1.4)*((ATAN(1)*4)/180))-SIN($GE$6*((ATAN(1)*4)/180))*SIN('C'!$F363*((ATAN(1)*4)/180)))/COS($GE$6*((ATAN(1)*4)/180))/COS('C'!$F363*((ATAN(1)*4)/180))</f>
        <v>0.32419313610241984</v>
      </c>
      <c r="EY234" s="89">
        <f t="shared" si="105"/>
        <v>74.164681175215307</v>
      </c>
      <c r="EZ234" s="89">
        <f>(COS((90+0.833+اندراج!$A$2)*((ATAN(1)*4)/180))-SIN($GE$6*((ATAN(1)*4)/180))*SIN('C'!$F363*((ATAN(1)*4)/180)))/COS($GE$6*((ATAN(1)*4)/180))/COS('C'!$F363*((ATAN(1)*4)/180))</f>
        <v>0.27287333509819023</v>
      </c>
      <c r="FA234" s="89">
        <f t="shared" si="106"/>
        <v>88.955996755703268</v>
      </c>
      <c r="FB234" s="89">
        <f>(COS((90+12)*((ATAN(1)*4)/180))-SIN($GE$6*((ATAN(1)*4)/180))*SIN('C'!$F363*((ATAN(1)*4)/180)))/COS($GE$6*((ATAN(1)*4)/180))/COS('C'!$F363*((ATAN(1)*4)/180))</f>
        <v>1.8220285739043003E-2</v>
      </c>
      <c r="FC234" s="89">
        <f t="shared" si="107"/>
        <v>92.798259918358355</v>
      </c>
      <c r="FD234" s="89">
        <f>(COS((90+15)*((ATAN(1)*4)/180))-SIN($GE$6*((ATAN(1)*4)/180))*SIN('C'!$F363*((ATAN(1)*4)/180)))/COS($GE$6*((ATAN(1)*4)/180))/COS('C'!$F363*((ATAN(1)*4)/180))</f>
        <v>-4.8819435876982398E-2</v>
      </c>
      <c r="FE234" s="89">
        <f t="shared" si="108"/>
        <v>96.599295979844754</v>
      </c>
      <c r="FF234" s="89">
        <f>(COS((90+18)*((ATAN(1)*4)/180))-SIN($GE$6*((ATAN(1)*4)/180))*SIN('C'!$F363*((ATAN(1)*4)/180)))/COS($GE$6*((ATAN(1)*4)/180))/COS('C'!$F363*((ATAN(1)*4)/180))</f>
        <v>-0.11492494444642272</v>
      </c>
      <c r="FG234" s="89">
        <f>('C'!E363+$GF$6/15+$EQ$4)</f>
        <v>12.090777777777777</v>
      </c>
      <c r="FH234" s="89">
        <f t="shared" si="109"/>
        <v>0.24392612985641196</v>
      </c>
      <c r="FI234" s="89"/>
      <c r="FJ234" s="89"/>
      <c r="FK234" s="89">
        <f>EQ234-'برائے طلباء'!K17</f>
        <v>0.47434438098627807</v>
      </c>
      <c r="FL234" s="91" t="s">
        <v>8236</v>
      </c>
      <c r="FM234" s="89">
        <f t="shared" si="110"/>
        <v>0.71420688262393262</v>
      </c>
      <c r="FN234" s="89">
        <f t="shared" si="111"/>
        <v>53.691824163767684</v>
      </c>
      <c r="FO234" s="89">
        <f>(COS((90-(ATAN(1/(1/TAN((90-ABS($GE$6-'C'!$F332))*(ATAN(1)*4/180))+2))*(180/(ATAN(1)*4))))*((ATAN(1)*4)/180))-SIN($GE$6*((ATAN(1)*4)/180))*SIN('C'!$F332*((ATAN(1)*4)/180)))/COS($GE$6*((ATAN(1)*4)/180))/COS('C'!$F332*((ATAN(1)*4)/180))</f>
        <v>0.59212817491843273</v>
      </c>
      <c r="FP234" s="89">
        <f t="shared" si="112"/>
        <v>43.046192056399278</v>
      </c>
      <c r="FQ234" s="89">
        <f>(COS((90-(ATAN(1/(1/TAN((90-ABS($GE$6-'C'!$F332))*(ATAN(1)*4/180))+1))*(180/(ATAN(1)*4))))*((ATAN(1)*4)/180))-SIN($GE$6*((ATAN(1)*4)/180))*SIN('C'!$F332*((ATAN(1)*4)/180)))/COS($GE$6*((ATAN(1)*4)/180))/COS('C'!$F332*((ATAN(1)*4)/180))</f>
        <v>0.73080363455586506</v>
      </c>
      <c r="FR234" s="89">
        <f t="shared" si="113"/>
        <v>0.49899074074074079</v>
      </c>
      <c r="FS234" s="89">
        <f t="shared" si="114"/>
        <v>75.306491578096797</v>
      </c>
      <c r="FT234" s="89">
        <f>(COS((90-1.4)*((ATAN(1)*4)/180))-SIN($GE$6*((ATAN(1)*4)/180))*SIN('C'!$F332*((ATAN(1)*4)/180)))/COS($GE$6*((ATAN(1)*4)/180))/COS('C'!$F332*((ATAN(1)*4)/180))</f>
        <v>0.2536483520892317</v>
      </c>
      <c r="FU234" s="89">
        <f t="shared" si="115"/>
        <v>78.22781107794907</v>
      </c>
      <c r="FV234" s="89">
        <f>(COS((90+0.833+اندراج!$A$2)*((ATAN(1)*4)/180))-SIN($GE$6*((ATAN(1)*4)/180))*SIN('C'!$F332*((ATAN(1)*4)/180)))/COS($GE$6*((ATAN(1)*4)/180))/COS('C'!$F332*((ATAN(1)*4)/180))</f>
        <v>0.20402089055250563</v>
      </c>
      <c r="FW234" s="89">
        <f t="shared" si="116"/>
        <v>0.22775164600705966</v>
      </c>
      <c r="FX234" s="89">
        <f t="shared" si="117"/>
        <v>92.420586151257524</v>
      </c>
      <c r="FY234" s="89">
        <f>(COS((90+12)*((ATAN(1)*4)/180))-SIN($GE$6*((ATAN(1)*4)/180))*SIN('C'!$F332*((ATAN(1)*4)/180)))/COS($GE$6*((ATAN(1)*4)/180))/COS('C'!$F332*((ATAN(1)*4)/180))</f>
        <v>-4.223463197455004E-2</v>
      </c>
      <c r="FZ234" s="89">
        <f t="shared" si="118"/>
        <v>96.146074104125205</v>
      </c>
      <c r="GA234" s="89">
        <f>(COS((90+15)*((ATAN(1)*4)/180))-SIN($GE$6*((ATAN(1)*4)/180))*SIN('C'!$F332*((ATAN(1)*4)/180)))/COS($GE$6*((ATAN(1)*4)/180))/COS('C'!$F332*((ATAN(1)*4)/180))</f>
        <v>-0.10706362859630081</v>
      </c>
      <c r="GB234" s="89">
        <f t="shared" si="119"/>
        <v>99.845339315545345</v>
      </c>
      <c r="GC234" s="89">
        <f>(COS((90+18)*((ATAN(1)*4)/180))-SIN($GE$6*((ATAN(1)*4)/180))*SIN('C'!$F332*((ATAN(1)*4)/180)))/COS($GE$6*((ATAN(1)*4)/180))/COS('C'!$F332*((ATAN(1)*4)/180))</f>
        <v>-0.17098921910327169</v>
      </c>
      <c r="GD234" s="89">
        <f>'C'!$E332+$GF$6/15+$EQ$4</f>
        <v>11.925777777777778</v>
      </c>
      <c r="GE234" s="89"/>
      <c r="GF234" s="89"/>
      <c r="GG234" s="89">
        <f>FM234-'برائے طلباء'!X17</f>
        <v>0.49464763998192895</v>
      </c>
      <c r="GH234" s="89"/>
      <c r="GI234" s="89"/>
    </row>
    <row r="235" spans="1:191" ht="28.5" customHeight="1" x14ac:dyDescent="0.2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  <c r="CK235" s="89"/>
      <c r="CL235" s="89"/>
      <c r="CM235" s="89"/>
      <c r="CN235" s="89"/>
      <c r="CO235" s="89"/>
      <c r="CP235" s="89"/>
      <c r="CQ235" s="89"/>
      <c r="CR235" s="89"/>
      <c r="CS235" s="89"/>
      <c r="CT235" s="89"/>
      <c r="CU235" s="89"/>
      <c r="CV235" s="89"/>
      <c r="CW235" s="89"/>
      <c r="CX235" s="89"/>
      <c r="CY235" s="89"/>
      <c r="CZ235" s="89"/>
      <c r="DA235" s="89"/>
      <c r="DB235" s="89"/>
      <c r="DC235" s="89"/>
      <c r="DD235" s="89"/>
      <c r="DE235" s="89"/>
      <c r="DF235" s="89"/>
      <c r="DG235" s="89"/>
      <c r="DH235" s="89"/>
      <c r="DI235" s="89"/>
      <c r="DJ235" s="89"/>
      <c r="DK235" s="89"/>
      <c r="DL235" s="89"/>
      <c r="DM235" s="89"/>
      <c r="DN235" s="89"/>
      <c r="DO235" s="89"/>
      <c r="DP235" s="89"/>
      <c r="DQ235" s="89"/>
      <c r="DR235" s="89"/>
      <c r="DS235" s="89"/>
      <c r="DT235" s="89"/>
      <c r="DU235" s="89"/>
      <c r="DV235" s="89"/>
      <c r="DW235" s="89"/>
      <c r="DX235" s="89"/>
      <c r="DY235" s="89"/>
      <c r="DZ235" s="89"/>
      <c r="EA235" s="89"/>
      <c r="EB235" s="89"/>
      <c r="EC235" s="89"/>
      <c r="ED235" s="89"/>
      <c r="EE235" s="89"/>
      <c r="EF235" s="89"/>
      <c r="EG235" s="89"/>
      <c r="EH235" s="89"/>
      <c r="EI235" s="89"/>
      <c r="EJ235" s="89"/>
      <c r="EK235" s="89"/>
      <c r="EL235" s="89"/>
      <c r="EM235" s="89"/>
      <c r="EN235" s="89"/>
      <c r="EO235" s="89">
        <v>11</v>
      </c>
      <c r="EP235" s="89"/>
      <c r="EQ235" s="89">
        <f t="shared" si="100"/>
        <v>0.70999019143969566</v>
      </c>
      <c r="ER235" s="89">
        <f t="shared" si="101"/>
        <v>49.605748644537279</v>
      </c>
      <c r="ES235" s="89">
        <f>(COS((90-(ATAN(1/(1/TAN((90-ABS($GE$6-'C'!$F364))*(ATAN(1)*4/180))+2))*(180/(ATAN(1)*4))))*((ATAN(1)*4)/180))-SIN($GE$6*((ATAN(1)*4)/180))*SIN('C'!$F364*((ATAN(1)*4)/180)))/COS($GE$6*((ATAN(1)*4)/180))/COS('C'!$F364*((ATAN(1)*4)/180))</f>
        <v>0.64804349054961863</v>
      </c>
      <c r="ET235" s="89">
        <f t="shared" si="102"/>
        <v>39.620365741268628</v>
      </c>
      <c r="EU235" s="89">
        <f>(COS((90-(ATAN(1/(1/TAN((90-ABS($GE$6-'C'!$F364))*(ATAN(1)*4/180))+1))*(180/(ATAN(1)*4))))*((ATAN(1)*4)/180))-SIN($GE$6*((ATAN(1)*4)/180))*SIN('C'!$F364*((ATAN(1)*4)/180)))/COS($GE$6*((ATAN(1)*4)/180))/COS('C'!$F364*((ATAN(1)*4)/180))</f>
        <v>0.7702866222330832</v>
      </c>
      <c r="EV235" s="89">
        <f t="shared" si="103"/>
        <v>0.50619907407407405</v>
      </c>
      <c r="EW235" s="89">
        <f t="shared" si="104"/>
        <v>71.031179051745141</v>
      </c>
      <c r="EX235" s="89">
        <f>(COS((90-1.4)*((ATAN(1)*4)/180))-SIN($GE$6*((ATAN(1)*4)/180))*SIN('C'!$F364*((ATAN(1)*4)/180)))/COS($GE$6*((ATAN(1)*4)/180))/COS('C'!$F364*((ATAN(1)*4)/180))</f>
        <v>0.32505357671102009</v>
      </c>
      <c r="EY235" s="89">
        <f t="shared" si="105"/>
        <v>74.114802251623786</v>
      </c>
      <c r="EZ235" s="89">
        <f>(COS((90+0.833+اندراج!$A$2)*((ATAN(1)*4)/180))-SIN($GE$6*((ATAN(1)*4)/180))*SIN('C'!$F364*((ATAN(1)*4)/180)))/COS($GE$6*((ATAN(1)*4)/180))/COS('C'!$F364*((ATAN(1)*4)/180))</f>
        <v>0.27371074558234071</v>
      </c>
      <c r="FA235" s="89">
        <f t="shared" si="106"/>
        <v>88.91455712394405</v>
      </c>
      <c r="FB235" s="89">
        <f>(COS((90+12)*((ATAN(1)*4)/180))-SIN($GE$6*((ATAN(1)*4)/180))*SIN('C'!$F364*((ATAN(1)*4)/180)))/COS($GE$6*((ATAN(1)*4)/180))/COS('C'!$F364*((ATAN(1)*4)/180))</f>
        <v>1.8943418862340661E-2</v>
      </c>
      <c r="FC235" s="89">
        <f t="shared" si="107"/>
        <v>92.758504426643512</v>
      </c>
      <c r="FD235" s="89">
        <f>(COS((90+15)*((ATAN(1)*4)/180))-SIN($GE$6*((ATAN(1)*4)/180))*SIN('C'!$F364*((ATAN(1)*4)/180)))/COS($GE$6*((ATAN(1)*4)/180))/COS('C'!$F364*((ATAN(1)*4)/180))</f>
        <v>-4.8126387303930124E-2</v>
      </c>
      <c r="FE235" s="89">
        <f t="shared" si="108"/>
        <v>96.561034873044548</v>
      </c>
      <c r="FF235" s="89">
        <f>(COS((90+18)*((ATAN(1)*4)/180))-SIN($GE$6*((ATAN(1)*4)/180))*SIN('C'!$F364*((ATAN(1)*4)/180)))/COS($GE$6*((ATAN(1)*4)/180))/COS('C'!$F364*((ATAN(1)*4)/180))</f>
        <v>-0.11426156118888958</v>
      </c>
      <c r="FG235" s="89">
        <f>('C'!E364+$GF$6/15+$EQ$4)</f>
        <v>12.098777777777777</v>
      </c>
      <c r="FH235" s="89">
        <f t="shared" si="109"/>
        <v>0.24436989511117538</v>
      </c>
      <c r="FI235" s="89"/>
      <c r="FJ235" s="89"/>
      <c r="FK235" s="89">
        <f>EQ235-'برائے طلباء'!K18</f>
        <v>0.47409954756852313</v>
      </c>
      <c r="FL235" s="91"/>
      <c r="FM235" s="89">
        <f t="shared" si="110"/>
        <v>0.71373658570340748</v>
      </c>
      <c r="FN235" s="89">
        <f t="shared" si="111"/>
        <v>53.497603179198357</v>
      </c>
      <c r="FO235" s="89">
        <f>(COS((90-(ATAN(1/(1/TAN((90-ABS($GE$6-'C'!$F333))*(ATAN(1)*4/180))+2))*(180/(ATAN(1)*4))))*((ATAN(1)*4)/180))-SIN($GE$6*((ATAN(1)*4)/180))*SIN('C'!$F333*((ATAN(1)*4)/180)))/COS($GE$6*((ATAN(1)*4)/180))/COS('C'!$F333*((ATAN(1)*4)/180))</f>
        <v>0.5948564135043235</v>
      </c>
      <c r="FP235" s="89">
        <f t="shared" si="112"/>
        <v>42.884961055484297</v>
      </c>
      <c r="FQ235" s="89">
        <f>(COS((90-(ATAN(1/(1/TAN((90-ABS($GE$6-'C'!$F333))*(ATAN(1)*4/180))+1))*(180/(ATAN(1)*4))))*((ATAN(1)*4)/180))-SIN($GE$6*((ATAN(1)*4)/180))*SIN('C'!$F333*((ATAN(1)*4)/180)))/COS($GE$6*((ATAN(1)*4)/180))/COS('C'!$F333*((ATAN(1)*4)/180))</f>
        <v>0.73272154855050853</v>
      </c>
      <c r="FR235" s="89">
        <f t="shared" si="113"/>
        <v>0.49907407407407406</v>
      </c>
      <c r="FS235" s="89">
        <f t="shared" si="114"/>
        <v>75.10037029583431</v>
      </c>
      <c r="FT235" s="89">
        <f>(COS((90-1.4)*((ATAN(1)*4)/180))-SIN($GE$6*((ATAN(1)*4)/180))*SIN('C'!$F333*((ATAN(1)*4)/180)))/COS($GE$6*((ATAN(1)*4)/180))/COS('C'!$F333*((ATAN(1)*4)/180))</f>
        <v>0.25712654757522663</v>
      </c>
      <c r="FU235" s="89">
        <f t="shared" si="115"/>
        <v>78.028504186560056</v>
      </c>
      <c r="FV235" s="89">
        <f>(COS((90+0.833+اندراج!$A$2)*((ATAN(1)*4)/180))-SIN($GE$6*((ATAN(1)*4)/180))*SIN('C'!$F333*((ATAN(1)*4)/180)))/COS($GE$6*((ATAN(1)*4)/180))/COS('C'!$F333*((ATAN(1)*4)/180))</f>
        <v>0.20742504459463615</v>
      </c>
      <c r="FW235" s="89">
        <f t="shared" si="116"/>
        <v>0.22830553099006048</v>
      </c>
      <c r="FX235" s="89">
        <f t="shared" si="117"/>
        <v>92.246448472934603</v>
      </c>
      <c r="FY235" s="89">
        <f>(COS((90+12)*((ATAN(1)*4)/180))-SIN($GE$6*((ATAN(1)*4)/180))*SIN('C'!$F333*((ATAN(1)*4)/180)))/COS($GE$6*((ATAN(1)*4)/180))/COS('C'!$F333*((ATAN(1)*4)/180))</f>
        <v>-3.9197877631757382E-2</v>
      </c>
      <c r="FZ235" s="89">
        <f t="shared" si="118"/>
        <v>95.976675510244888</v>
      </c>
      <c r="GA235" s="89">
        <f>(COS((90+15)*((ATAN(1)*4)/180))-SIN($GE$6*((ATAN(1)*4)/180))*SIN('C'!$F333*((ATAN(1)*4)/180)))/COS($GE$6*((ATAN(1)*4)/180))/COS('C'!$F333*((ATAN(1)*4)/180))</f>
        <v>-0.10412359555186841</v>
      </c>
      <c r="GB235" s="89">
        <f t="shared" si="119"/>
        <v>99.679957316417074</v>
      </c>
      <c r="GC235" s="89">
        <f>(COS((90+18)*((ATAN(1)*4)/180))-SIN($GE$6*((ATAN(1)*4)/180))*SIN('C'!$F333*((ATAN(1)*4)/180)))/COS($GE$6*((ATAN(1)*4)/180))/COS('C'!$F333*((ATAN(1)*4)/180))</f>
        <v>-0.16814455952494978</v>
      </c>
      <c r="GD235" s="89">
        <f>'C'!$E333+$GF$6/15+$EQ$4</f>
        <v>11.927777777777777</v>
      </c>
      <c r="GE235" s="89"/>
      <c r="GF235" s="89"/>
      <c r="GG235" s="89">
        <f>FM235-'برائے طلباء'!X18</f>
        <v>0.49363461528604757</v>
      </c>
      <c r="GH235" s="89"/>
      <c r="GI235" s="89"/>
    </row>
    <row r="236" spans="1:191" ht="28.5" customHeight="1" x14ac:dyDescent="0.2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89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89"/>
      <c r="DB236" s="89"/>
      <c r="DC236" s="89"/>
      <c r="DD236" s="89"/>
      <c r="DE236" s="89"/>
      <c r="DF236" s="89"/>
      <c r="DG236" s="89"/>
      <c r="DH236" s="89"/>
      <c r="DI236" s="89"/>
      <c r="DJ236" s="89"/>
      <c r="DK236" s="89"/>
      <c r="DL236" s="89"/>
      <c r="DM236" s="89"/>
      <c r="DN236" s="89"/>
      <c r="DO236" s="89"/>
      <c r="DP236" s="89"/>
      <c r="DQ236" s="89"/>
      <c r="DR236" s="89"/>
      <c r="DS236" s="89"/>
      <c r="DT236" s="89"/>
      <c r="DU236" s="89"/>
      <c r="DV236" s="89"/>
      <c r="DW236" s="89"/>
      <c r="DX236" s="89"/>
      <c r="DY236" s="89"/>
      <c r="DZ236" s="89"/>
      <c r="EA236" s="89"/>
      <c r="EB236" s="89"/>
      <c r="EC236" s="89"/>
      <c r="ED236" s="89"/>
      <c r="EE236" s="89"/>
      <c r="EF236" s="89"/>
      <c r="EG236" s="89"/>
      <c r="EH236" s="89"/>
      <c r="EI236" s="89"/>
      <c r="EJ236" s="89"/>
      <c r="EK236" s="89"/>
      <c r="EL236" s="89"/>
      <c r="EM236" s="89"/>
      <c r="EN236" s="89"/>
      <c r="EO236" s="89">
        <v>11</v>
      </c>
      <c r="EP236" s="89"/>
      <c r="EQ236" s="89">
        <f t="shared" si="100"/>
        <v>0.71020100738107617</v>
      </c>
      <c r="ER236" s="89">
        <f t="shared" si="101"/>
        <v>49.561143263946143</v>
      </c>
      <c r="ES236" s="89">
        <f>(COS((90-(ATAN(1/(1/TAN((90-ABS($GE$6-'C'!$F365))*(ATAN(1)*4/180))+2))*(180/(ATAN(1)*4))))*((ATAN(1)*4)/180))-SIN($GE$6*((ATAN(1)*4)/180))*SIN('C'!$F365*((ATAN(1)*4)/180)))/COS($GE$6*((ATAN(1)*4)/180))/COS('C'!$F365*((ATAN(1)*4)/180))</f>
        <v>0.64863621049179887</v>
      </c>
      <c r="ET236" s="89">
        <f t="shared" si="102"/>
        <v>39.582660157758724</v>
      </c>
      <c r="EU236" s="89">
        <f>(COS((90-(ATAN(1/(1/TAN((90-ABS($GE$6-'C'!$F365))*(ATAN(1)*4/180))+1))*(180/(ATAN(1)*4))))*((ATAN(1)*4)/180))-SIN($GE$6*((ATAN(1)*4)/180))*SIN('C'!$F365*((ATAN(1)*4)/180)))/COS($GE$6*((ATAN(1)*4)/180))/COS('C'!$F365*((ATAN(1)*4)/180))</f>
        <v>0.77070611578743786</v>
      </c>
      <c r="EV236" s="89">
        <f t="shared" si="103"/>
        <v>0.50653240740740746</v>
      </c>
      <c r="EW236" s="89">
        <f t="shared" si="104"/>
        <v>70.985083278836314</v>
      </c>
      <c r="EX236" s="89">
        <f>(COS((90-1.4)*((ATAN(1)*4)/180))-SIN($GE$6*((ATAN(1)*4)/180))*SIN('C'!$F365*((ATAN(1)*4)/180)))/COS($GE$6*((ATAN(1)*4)/180))/COS('C'!$F365*((ATAN(1)*4)/180))</f>
        <v>0.32581430530342659</v>
      </c>
      <c r="EY236" s="89">
        <f t="shared" si="105"/>
        <v>74.070695990520733</v>
      </c>
      <c r="EZ236" s="89">
        <f>(COS((90+0.833+اندراج!$A$2)*((ATAN(1)*4)/180))-SIN($GE$6*((ATAN(1)*4)/180))*SIN('C'!$F365*((ATAN(1)*4)/180)))/COS($GE$6*((ATAN(1)*4)/180))/COS('C'!$F365*((ATAN(1)*4)/180))</f>
        <v>0.27445106682627207</v>
      </c>
      <c r="FA236" s="89">
        <f t="shared" si="106"/>
        <v>88.87793498402533</v>
      </c>
      <c r="FB236" s="89">
        <f>(COS((90+12)*((ATAN(1)*4)/180))-SIN($GE$6*((ATAN(1)*4)/180))*SIN('C'!$F365*((ATAN(1)*4)/180)))/COS($GE$6*((ATAN(1)*4)/180))/COS('C'!$F365*((ATAN(1)*4)/180))</f>
        <v>1.9582477174288022E-2</v>
      </c>
      <c r="FC236" s="89">
        <f t="shared" si="107"/>
        <v>92.723376306884163</v>
      </c>
      <c r="FD236" s="89">
        <f>(COS((90+15)*((ATAN(1)*4)/180))-SIN($GE$6*((ATAN(1)*4)/180))*SIN('C'!$F365*((ATAN(1)*4)/180)))/COS($GE$6*((ATAN(1)*4)/180))/COS('C'!$F365*((ATAN(1)*4)/180))</f>
        <v>-4.7513987375957814E-2</v>
      </c>
      <c r="FE236" s="89">
        <f t="shared" si="108"/>
        <v>96.527232827500683</v>
      </c>
      <c r="FF236" s="89">
        <f>(COS((90+18)*((ATAN(1)*4)/180))-SIN($GE$6*((ATAN(1)*4)/180))*SIN('C'!$F365*((ATAN(1)*4)/180)))/COS($GE$6*((ATAN(1)*4)/180))/COS('C'!$F365*((ATAN(1)*4)/180))</f>
        <v>-0.11367544815453541</v>
      </c>
      <c r="FG236" s="89">
        <f>('C'!E365+$GF$6/15+$EQ$4)</f>
        <v>12.106777777777779</v>
      </c>
      <c r="FH236" s="89">
        <f t="shared" si="109"/>
        <v>0.24480080655495148</v>
      </c>
      <c r="FI236" s="89"/>
      <c r="FJ236" s="89"/>
      <c r="FK236" s="89">
        <f>EQ236-'برائے طلباء'!K19</f>
        <v>0.47388313560561501</v>
      </c>
      <c r="FL236" s="89"/>
      <c r="FM236" s="89">
        <f t="shared" si="110"/>
        <v>0.71331450514792216</v>
      </c>
      <c r="FN236" s="89">
        <f t="shared" si="111"/>
        <v>53.30526159869401</v>
      </c>
      <c r="FO236" s="89">
        <f>(COS((90-(ATAN(1/(1/TAN((90-ABS($GE$6-'C'!$F334))*(ATAN(1)*4/180))+2))*(180/(ATAN(1)*4))))*((ATAN(1)*4)/180))-SIN($GE$6*((ATAN(1)*4)/180))*SIN('C'!$F334*((ATAN(1)*4)/180)))/COS($GE$6*((ATAN(1)*4)/180))/COS('C'!$F334*((ATAN(1)*4)/180))</f>
        <v>0.59755151561743314</v>
      </c>
      <c r="FP236" s="89">
        <f t="shared" si="112"/>
        <v>42.725097428235593</v>
      </c>
      <c r="FQ236" s="89">
        <f>(COS((90-(ATAN(1/(1/TAN((90-ABS($GE$6-'C'!$F334))*(ATAN(1)*4/180))+1))*(180/(ATAN(1)*4))))*((ATAN(1)*4)/180))-SIN($GE$6*((ATAN(1)*4)/180))*SIN('C'!$F334*((ATAN(1)*4)/180)))/COS($GE$6*((ATAN(1)*4)/180))/COS('C'!$F334*((ATAN(1)*4)/180))</f>
        <v>0.73461746850490284</v>
      </c>
      <c r="FR236" s="89">
        <f t="shared" si="113"/>
        <v>0.4991990740740741</v>
      </c>
      <c r="FS236" s="89">
        <f t="shared" si="114"/>
        <v>74.896583116292547</v>
      </c>
      <c r="FT236" s="89">
        <f>(COS((90-1.4)*((ATAN(1)*4)/180))-SIN($GE$6*((ATAN(1)*4)/180))*SIN('C'!$F334*((ATAN(1)*4)/180)))/COS($GE$6*((ATAN(1)*4)/180))/COS('C'!$F334*((ATAN(1)*4)/180))</f>
        <v>0.26056208498050715</v>
      </c>
      <c r="FU236" s="89">
        <f t="shared" si="115"/>
        <v>77.831555186585348</v>
      </c>
      <c r="FV236" s="89">
        <f>(COS((90+0.833+اندراج!$A$2)*((ATAN(1)*4)/180))-SIN($GE$6*((ATAN(1)*4)/180))*SIN('C'!$F334*((ATAN(1)*4)/180)))/COS($GE$6*((ATAN(1)*4)/180))/COS('C'!$F334*((ATAN(1)*4)/180))</f>
        <v>0.2107864605447787</v>
      </c>
      <c r="FW236" s="89">
        <f t="shared" si="116"/>
        <v>0.22889401971619794</v>
      </c>
      <c r="FX236" s="89">
        <f t="shared" si="117"/>
        <v>92.074804633145121</v>
      </c>
      <c r="FY236" s="89">
        <f>(COS((90+12)*((ATAN(1)*4)/180))-SIN($GE$6*((ATAN(1)*4)/180))*SIN('C'!$F334*((ATAN(1)*4)/180)))/COS($GE$6*((ATAN(1)*4)/180))/COS('C'!$F334*((ATAN(1)*4)/180))</f>
        <v>-3.6204258403435045E-2</v>
      </c>
      <c r="FZ236" s="89">
        <f t="shared" si="118"/>
        <v>95.809819568835408</v>
      </c>
      <c r="GA236" s="89">
        <f>(COS((90+15)*((ATAN(1)*4)/180))-SIN($GE$6*((ATAN(1)*4)/180))*SIN('C'!$F334*((ATAN(1)*4)/180)))/COS($GE$6*((ATAN(1)*4)/180))/COS('C'!$F334*((ATAN(1)*4)/180))</f>
        <v>-0.10122680214167064</v>
      </c>
      <c r="GB236" s="89">
        <f t="shared" si="119"/>
        <v>99.517174705822541</v>
      </c>
      <c r="GC236" s="89">
        <f>(COS((90+18)*((ATAN(1)*4)/180))-SIN($GE$6*((ATAN(1)*4)/180))*SIN('C'!$F334*((ATAN(1)*4)/180)))/COS($GE$6*((ATAN(1)*4)/180))/COS('C'!$F334*((ATAN(1)*4)/180))</f>
        <v>-0.16534324264412123</v>
      </c>
      <c r="GD236" s="89">
        <f>'C'!$E334+$GF$6/15+$EQ$4</f>
        <v>11.930777777777777</v>
      </c>
      <c r="GE236" s="89"/>
      <c r="GF236" s="89"/>
      <c r="GG236" s="89">
        <f>FM236-'برائے طلباء'!X19</f>
        <v>0.49263536081224402</v>
      </c>
      <c r="GH236" s="89"/>
      <c r="GI236" s="89"/>
    </row>
    <row r="237" spans="1:191" ht="28.5" customHeight="1" x14ac:dyDescent="0.2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89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89"/>
      <c r="DB237" s="89"/>
      <c r="DC237" s="89"/>
      <c r="DD237" s="89"/>
      <c r="DE237" s="89"/>
      <c r="DF237" s="89"/>
      <c r="DG237" s="89"/>
      <c r="DH237" s="89"/>
      <c r="DI237" s="89"/>
      <c r="DJ237" s="89"/>
      <c r="DK237" s="89"/>
      <c r="DL237" s="89"/>
      <c r="DM237" s="89"/>
      <c r="DN237" s="89"/>
      <c r="DO237" s="89"/>
      <c r="DP237" s="89"/>
      <c r="DQ237" s="89"/>
      <c r="DR237" s="89"/>
      <c r="DS237" s="89"/>
      <c r="DT237" s="89"/>
      <c r="DU237" s="89"/>
      <c r="DV237" s="89"/>
      <c r="DW237" s="89"/>
      <c r="DX237" s="89"/>
      <c r="DY237" s="89"/>
      <c r="DZ237" s="89"/>
      <c r="EA237" s="89"/>
      <c r="EB237" s="89"/>
      <c r="EC237" s="89"/>
      <c r="ED237" s="89"/>
      <c r="EE237" s="89"/>
      <c r="EF237" s="89"/>
      <c r="EG237" s="89"/>
      <c r="EH237" s="89"/>
      <c r="EI237" s="89"/>
      <c r="EJ237" s="89"/>
      <c r="EK237" s="89"/>
      <c r="EL237" s="89"/>
      <c r="EM237" s="89"/>
      <c r="EN237" s="89"/>
      <c r="EO237" s="89">
        <v>11</v>
      </c>
      <c r="EP237" s="89"/>
      <c r="EQ237" s="89">
        <f t="shared" si="100"/>
        <v>0.7104302209387221</v>
      </c>
      <c r="ER237" s="89">
        <f t="shared" si="101"/>
        <v>49.523224619817356</v>
      </c>
      <c r="ES237" s="89">
        <f>(COS((90-(ATAN(1/(1/TAN((90-ABS($GE$6-'C'!$F366))*(ATAN(1)*4/180))+2))*(180/(ATAN(1)*4))))*((ATAN(1)*4)/180))-SIN($GE$6*((ATAN(1)*4)/180))*SIN('C'!$F366*((ATAN(1)*4)/180)))/COS($GE$6*((ATAN(1)*4)/180))/COS('C'!$F366*((ATAN(1)*4)/180))</f>
        <v>0.64913976740479706</v>
      </c>
      <c r="ET237" s="89">
        <f t="shared" si="102"/>
        <v>39.550603117308349</v>
      </c>
      <c r="EU237" s="89">
        <f>(COS((90-(ATAN(1/(1/TAN((90-ABS($GE$6-'C'!$F366))*(ATAN(1)*4/180))+1))*(180/(ATAN(1)*4))))*((ATAN(1)*4)/180))-SIN($GE$6*((ATAN(1)*4)/180))*SIN('C'!$F366*((ATAN(1)*4)/180)))/COS($GE$6*((ATAN(1)*4)/180))/COS('C'!$F366*((ATAN(1)*4)/180))</f>
        <v>0.77106250395197129</v>
      </c>
      <c r="EV237" s="89">
        <f t="shared" si="103"/>
        <v>0.50686574074074076</v>
      </c>
      <c r="EW237" s="89">
        <f t="shared" si="104"/>
        <v>70.945905200791287</v>
      </c>
      <c r="EX237" s="89">
        <f>(COS((90-1.4)*((ATAN(1)*4)/180))-SIN($GE$6*((ATAN(1)*4)/180))*SIN('C'!$F366*((ATAN(1)*4)/180)))/COS($GE$6*((ATAN(1)*4)/180))/COS('C'!$F366*((ATAN(1)*4)/180))</f>
        <v>0.32646070390002019</v>
      </c>
      <c r="EY237" s="89">
        <f t="shared" si="105"/>
        <v>74.033212871273264</v>
      </c>
      <c r="EZ237" s="89">
        <f>(COS((90+0.833+اندراج!$A$2)*((ATAN(1)*4)/180))-SIN($GE$6*((ATAN(1)*4)/180))*SIN('C'!$F366*((ATAN(1)*4)/180)))/COS($GE$6*((ATAN(1)*4)/180))/COS('C'!$F366*((ATAN(1)*4)/180))</f>
        <v>0.27508009116638599</v>
      </c>
      <c r="FA237" s="89">
        <f t="shared" si="106"/>
        <v>88.846828023649337</v>
      </c>
      <c r="FB237" s="89">
        <f>(COS((90+12)*((ATAN(1)*4)/180))-SIN($GE$6*((ATAN(1)*4)/180))*SIN('C'!$F366*((ATAN(1)*4)/180)))/COS($GE$6*((ATAN(1)*4)/180))/COS('C'!$F366*((ATAN(1)*4)/180))</f>
        <v>2.0125289032936255E-2</v>
      </c>
      <c r="FC237" s="89">
        <f t="shared" si="107"/>
        <v>92.69354254837576</v>
      </c>
      <c r="FD237" s="89">
        <f>(COS((90+15)*((ATAN(1)*4)/180))-SIN($GE$6*((ATAN(1)*4)/180))*SIN('C'!$F366*((ATAN(1)*4)/180)))/COS($GE$6*((ATAN(1)*4)/180))/COS('C'!$F366*((ATAN(1)*4)/180))</f>
        <v>-4.6993871733874946E-2</v>
      </c>
      <c r="FE237" s="89">
        <f t="shared" si="108"/>
        <v>96.498529431353703</v>
      </c>
      <c r="FF237" s="89">
        <f>(COS((90+18)*((ATAN(1)*4)/180))-SIN($GE$6*((ATAN(1)*4)/180))*SIN('C'!$F366*((ATAN(1)*4)/180)))/COS($GE$6*((ATAN(1)*4)/180))/COS('C'!$F366*((ATAN(1)*4)/180))</f>
        <v>-0.11317771245232235</v>
      </c>
      <c r="FG237" s="89">
        <f>('C'!E366+$GF$6/15+$EQ$4)</f>
        <v>12.114777777777778</v>
      </c>
      <c r="FH237" s="89">
        <f t="shared" si="109"/>
        <v>0.24521701143969699</v>
      </c>
      <c r="FI237" s="89"/>
      <c r="FJ237" s="89"/>
      <c r="FK237" s="89">
        <f>EQ237-'برائے طلباء'!K20</f>
        <v>0.4736992841739639</v>
      </c>
      <c r="FL237" s="89">
        <v>12</v>
      </c>
      <c r="FM237" s="89">
        <f t="shared" si="110"/>
        <v>0.71290332427098912</v>
      </c>
      <c r="FN237" s="89">
        <f t="shared" si="111"/>
        <v>53.116354698952577</v>
      </c>
      <c r="FO237" s="89">
        <f>(COS((90-(ATAN(1/(1/TAN((90-ABS($GE$6-'C'!$F335))*(ATAN(1)*4/180))+2))*(180/(ATAN(1)*4))))*((ATAN(1)*4)/180))-SIN($GE$6*((ATAN(1)*4)/180))*SIN('C'!$F335*((ATAN(1)*4)/180)))/COS($GE$6*((ATAN(1)*4)/180))/COS('C'!$F335*((ATAN(1)*4)/180))</f>
        <v>0.60019193620471378</v>
      </c>
      <c r="FP237" s="89">
        <f t="shared" si="112"/>
        <v>42.567907451440426</v>
      </c>
      <c r="FQ237" s="89">
        <f>(COS((90-(ATAN(1/(1/TAN((90-ABS($GE$6-'C'!$F335))*(ATAN(1)*4/180))+1))*(180/(ATAN(1)*4))))*((ATAN(1)*4)/180))-SIN($GE$6*((ATAN(1)*4)/180))*SIN('C'!$F335*((ATAN(1)*4)/180)))/COS($GE$6*((ATAN(1)*4)/180))/COS('C'!$F335*((ATAN(1)*4)/180))</f>
        <v>0.7364761038299521</v>
      </c>
      <c r="FR237" s="89">
        <f t="shared" si="113"/>
        <v>0.49932407407407409</v>
      </c>
      <c r="FS237" s="89">
        <f t="shared" si="114"/>
        <v>74.69675526944178</v>
      </c>
      <c r="FT237" s="89">
        <f>(COS((90-1.4)*((ATAN(1)*4)/180))-SIN($GE$6*((ATAN(1)*4)/180))*SIN('C'!$F335*((ATAN(1)*4)/180)))/COS($GE$6*((ATAN(1)*4)/180))/COS('C'!$F335*((ATAN(1)*4)/180))</f>
        <v>0.26392767361674813</v>
      </c>
      <c r="FU237" s="89">
        <f t="shared" si="115"/>
        <v>77.638530070889445</v>
      </c>
      <c r="FV237" s="89">
        <f>(COS((90+0.833+اندراج!$A$2)*((ATAN(1)*4)/180))-SIN($GE$6*((ATAN(1)*4)/180))*SIN('C'!$F335*((ATAN(1)*4)/180)))/COS($GE$6*((ATAN(1)*4)/180))/COS('C'!$F335*((ATAN(1)*4)/180))</f>
        <v>0.21407848941110871</v>
      </c>
      <c r="FW237" s="89">
        <f t="shared" si="116"/>
        <v>0.22947183712672256</v>
      </c>
      <c r="FX237" s="89">
        <f t="shared" si="117"/>
        <v>91.906997426639933</v>
      </c>
      <c r="FY237" s="89">
        <f>(COS((90+12)*((ATAN(1)*4)/180))-SIN($GE$6*((ATAN(1)*4)/180))*SIN('C'!$F335*((ATAN(1)*4)/180)))/COS($GE$6*((ATAN(1)*4)/180))/COS('C'!$F335*((ATAN(1)*4)/180))</f>
        <v>-3.327723913089603E-2</v>
      </c>
      <c r="FZ237" s="89">
        <f t="shared" si="118"/>
        <v>95.646805301046541</v>
      </c>
      <c r="GA237" s="89">
        <f>(COS((90+15)*((ATAN(1)*4)/180))-SIN($GE$6*((ATAN(1)*4)/180))*SIN('C'!$F335*((ATAN(1)*4)/180)))/COS($GE$6*((ATAN(1)*4)/180))/COS('C'!$F335*((ATAN(1)*4)/180))</f>
        <v>-9.8395874950559709E-2</v>
      </c>
      <c r="GB237" s="89">
        <f t="shared" si="119"/>
        <v>99.358252320343823</v>
      </c>
      <c r="GC237" s="89">
        <f>(COS((90+18)*((ATAN(1)*4)/180))-SIN($GE$6*((ATAN(1)*4)/180))*SIN('C'!$F335*((ATAN(1)*4)/180)))/COS($GE$6*((ATAN(1)*4)/180))/COS('C'!$F335*((ATAN(1)*4)/180))</f>
        <v>-0.16260706847046286</v>
      </c>
      <c r="GD237" s="89">
        <f>'C'!$E335+$GF$6/15+$EQ$4</f>
        <v>11.933777777777777</v>
      </c>
      <c r="GE237" s="89"/>
      <c r="GF237" s="89"/>
      <c r="GG237" s="89">
        <f>FM237-'برائے طلباء'!X20</f>
        <v>0.49165772886453685</v>
      </c>
      <c r="GH237" s="89"/>
      <c r="GI237" s="89"/>
    </row>
    <row r="238" spans="1:191" ht="28.5" customHeight="1" x14ac:dyDescent="0.2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89"/>
      <c r="BN238" s="89"/>
      <c r="BO238" s="89"/>
      <c r="BP238" s="89"/>
      <c r="BQ238" s="89"/>
      <c r="BR238" s="89"/>
      <c r="BS238" s="89"/>
      <c r="BT238" s="89"/>
      <c r="BU238" s="89"/>
      <c r="BV238" s="89"/>
      <c r="BW238" s="89"/>
      <c r="BX238" s="89"/>
      <c r="BY238" s="89"/>
      <c r="BZ238" s="89"/>
      <c r="CA238" s="89"/>
      <c r="CB238" s="89"/>
      <c r="CC238" s="89"/>
      <c r="CD238" s="89"/>
      <c r="CE238" s="89"/>
      <c r="CF238" s="89"/>
      <c r="CG238" s="89"/>
      <c r="CH238" s="89"/>
      <c r="CI238" s="89"/>
      <c r="CJ238" s="89"/>
      <c r="CK238" s="89"/>
      <c r="CL238" s="89"/>
      <c r="CM238" s="89"/>
      <c r="CN238" s="89"/>
      <c r="CO238" s="89"/>
      <c r="CP238" s="89"/>
      <c r="CQ238" s="89"/>
      <c r="CR238" s="89"/>
      <c r="CS238" s="89"/>
      <c r="CT238" s="89"/>
      <c r="CU238" s="89"/>
      <c r="CV238" s="89"/>
      <c r="CW238" s="89"/>
      <c r="CX238" s="89"/>
      <c r="CY238" s="89"/>
      <c r="CZ238" s="89"/>
      <c r="DA238" s="89"/>
      <c r="DB238" s="89"/>
      <c r="DC238" s="89"/>
      <c r="DD238" s="89"/>
      <c r="DE238" s="89"/>
      <c r="DF238" s="89"/>
      <c r="DG238" s="89"/>
      <c r="DH238" s="89"/>
      <c r="DI238" s="89"/>
      <c r="DJ238" s="89"/>
      <c r="DK238" s="89"/>
      <c r="DL238" s="89"/>
      <c r="DM238" s="89"/>
      <c r="DN238" s="89"/>
      <c r="DO238" s="89"/>
      <c r="DP238" s="89"/>
      <c r="DQ238" s="89"/>
      <c r="DR238" s="89"/>
      <c r="DS238" s="89"/>
      <c r="DT238" s="89"/>
      <c r="DU238" s="89"/>
      <c r="DV238" s="89"/>
      <c r="DW238" s="89"/>
      <c r="DX238" s="89"/>
      <c r="DY238" s="89"/>
      <c r="DZ238" s="89"/>
      <c r="EA238" s="89"/>
      <c r="EB238" s="89"/>
      <c r="EC238" s="89"/>
      <c r="ED238" s="89"/>
      <c r="EE238" s="89"/>
      <c r="EF238" s="89"/>
      <c r="EG238" s="89"/>
      <c r="EH238" s="89"/>
      <c r="EI238" s="89"/>
      <c r="EJ238" s="89"/>
      <c r="EK238" s="89"/>
      <c r="EL238" s="89"/>
      <c r="EM238" s="89"/>
      <c r="EN238" s="89"/>
      <c r="EO238" s="89">
        <v>11</v>
      </c>
      <c r="EP238" s="89"/>
      <c r="EQ238" s="89">
        <f t="shared" si="100"/>
        <v>0.71067556232252127</v>
      </c>
      <c r="ER238" s="89">
        <f t="shared" si="101"/>
        <v>49.491171354977112</v>
      </c>
      <c r="ES238" s="89">
        <f>(COS((90-(ATAN(1/(1/TAN((90-ABS($GE$6-'C'!$F367))*(ATAN(1)*4/180))+2))*(180/(ATAN(1)*4))))*((ATAN(1)*4)/180))-SIN($GE$6*((ATAN(1)*4)/180))*SIN('C'!$F367*((ATAN(1)*4)/180)))/COS($GE$6*((ATAN(1)*4)/180))/COS('C'!$F367*((ATAN(1)*4)/180))</f>
        <v>0.64956521075681706</v>
      </c>
      <c r="ET238" s="89">
        <f t="shared" si="102"/>
        <v>39.523502026739045</v>
      </c>
      <c r="EU238" s="89">
        <f>(COS((90-(ATAN(1/(1/TAN((90-ABS($GE$6-'C'!$F367))*(ATAN(1)*4/180))+1))*(180/(ATAN(1)*4))))*((ATAN(1)*4)/180))-SIN($GE$6*((ATAN(1)*4)/180))*SIN('C'!$F367*((ATAN(1)*4)/180)))/COS($GE$6*((ATAN(1)*4)/180))/COS('C'!$F367*((ATAN(1)*4)/180))</f>
        <v>0.77136360698817863</v>
      </c>
      <c r="EV238" s="89">
        <f t="shared" si="103"/>
        <v>0.50719907407407405</v>
      </c>
      <c r="EW238" s="89">
        <f t="shared" si="104"/>
        <v>70.912792675150357</v>
      </c>
      <c r="EX238" s="89">
        <f>(COS((90-1.4)*((ATAN(1)*4)/180))-SIN($GE$6*((ATAN(1)*4)/180))*SIN('C'!$F367*((ATAN(1)*4)/180)))/COS($GE$6*((ATAN(1)*4)/180))/COS('C'!$F367*((ATAN(1)*4)/180))</f>
        <v>0.32700690801639304</v>
      </c>
      <c r="EY238" s="89">
        <f t="shared" si="105"/>
        <v>74.00153576944102</v>
      </c>
      <c r="EZ238" s="89">
        <f>(COS((90+0.833+اندراج!$A$2)*((ATAN(1)*4)/180))-SIN($GE$6*((ATAN(1)*4)/180))*SIN('C'!$F367*((ATAN(1)*4)/180)))/COS($GE$6*((ATAN(1)*4)/180))/COS('C'!$F367*((ATAN(1)*4)/180))</f>
        <v>0.27561158983522616</v>
      </c>
      <c r="FA238" s="89">
        <f t="shared" si="106"/>
        <v>88.820550800900008</v>
      </c>
      <c r="FB238" s="89">
        <f>(COS((90+12)*((ATAN(1)*4)/180))-SIN($GE$6*((ATAN(1)*4)/180))*SIN('C'!$F367*((ATAN(1)*4)/180)))/COS($GE$6*((ATAN(1)*4)/180))/COS('C'!$F367*((ATAN(1)*4)/180))</f>
        <v>2.0583818068552816E-2</v>
      </c>
      <c r="FC238" s="89">
        <f t="shared" si="107"/>
        <v>92.668343836501833</v>
      </c>
      <c r="FD238" s="89">
        <f>(COS((90+15)*((ATAN(1)*4)/180))-SIN($GE$6*((ATAN(1)*4)/180))*SIN('C'!$F367*((ATAN(1)*4)/180)))/COS($GE$6*((ATAN(1)*4)/180))/COS('C'!$F367*((ATAN(1)*4)/180))</f>
        <v>-4.6554552615084607E-2</v>
      </c>
      <c r="FE238" s="89">
        <f t="shared" si="108"/>
        <v>96.474288434847338</v>
      </c>
      <c r="FF238" s="89">
        <f>(COS((90+18)*((ATAN(1)*4)/180))-SIN($GE$6*((ATAN(1)*4)/180))*SIN('C'!$F367*((ATAN(1)*4)/180)))/COS($GE$6*((ATAN(1)*4)/180))/COS('C'!$F367*((ATAN(1)*4)/180))</f>
        <v>-0.11275733555600495</v>
      </c>
      <c r="FG238" s="89">
        <f>('C'!E367+$GF$6/15+$EQ$4)</f>
        <v>12.122777777777777</v>
      </c>
      <c r="FH238" s="89">
        <f t="shared" si="109"/>
        <v>0.24562034119490231</v>
      </c>
      <c r="FI238" s="89"/>
      <c r="FJ238" s="89"/>
      <c r="FK238" s="89">
        <f>EQ238-'برائے طلباء'!K21</f>
        <v>0.47354395612302314</v>
      </c>
      <c r="FL238" s="89">
        <v>12</v>
      </c>
      <c r="FM238" s="89">
        <f t="shared" si="110"/>
        <v>0.71250098749292434</v>
      </c>
      <c r="FN238" s="89">
        <f t="shared" si="111"/>
        <v>52.930185803389385</v>
      </c>
      <c r="FO238" s="89">
        <f>(COS((90-(ATAN(1/(1/TAN((90-ABS($GE$6-'C'!$F336))*(ATAN(1)*4/180))+2))*(180/(ATAN(1)*4))))*((ATAN(1)*4)/180))-SIN($GE$6*((ATAN(1)*4)/180))*SIN('C'!$F336*((ATAN(1)*4)/180)))/COS($GE$6*((ATAN(1)*4)/180))/COS('C'!$F336*((ATAN(1)*4)/180))</f>
        <v>0.60278770361261225</v>
      </c>
      <c r="FP238" s="89">
        <f t="shared" si="112"/>
        <v>42.412825559848869</v>
      </c>
      <c r="FQ238" s="89">
        <f>(COS((90-(ATAN(1/(1/TAN((90-ABS($GE$6-'C'!$F336))*(ATAN(1)*4/180))+1))*(180/(ATAN(1)*4))))*((ATAN(1)*4)/180))-SIN($GE$6*((ATAN(1)*4)/180))*SIN('C'!$F336*((ATAN(1)*4)/180)))/COS($GE$6*((ATAN(1)*4)/180))/COS('C'!$F336*((ATAN(1)*4)/180))</f>
        <v>0.73830438071793958</v>
      </c>
      <c r="FR238" s="89">
        <f t="shared" si="113"/>
        <v>0.49944907407407407</v>
      </c>
      <c r="FS238" s="89">
        <f t="shared" si="114"/>
        <v>74.500126098398169</v>
      </c>
      <c r="FT238" s="89">
        <f>(COS((90-1.4)*((ATAN(1)*4)/180))-SIN($GE$6*((ATAN(1)*4)/180))*SIN('C'!$F336*((ATAN(1)*4)/180)))/COS($GE$6*((ATAN(1)*4)/180))/COS('C'!$F336*((ATAN(1)*4)/180))</f>
        <v>0.26723625528865086</v>
      </c>
      <c r="FU238" s="89">
        <f t="shared" si="115"/>
        <v>77.448688830786125</v>
      </c>
      <c r="FV238" s="89">
        <f>(COS((90+0.833+اندراج!$A$2)*((ATAN(1)*4)/180))-SIN($GE$6*((ATAN(1)*4)/180))*SIN('C'!$F336*((ATAN(1)*4)/180)))/COS($GE$6*((ATAN(1)*4)/180))/COS('C'!$F336*((ATAN(1)*4)/180))</f>
        <v>0.21731384779048252</v>
      </c>
      <c r="FW238" s="89">
        <f t="shared" si="116"/>
        <v>0.23004080353632658</v>
      </c>
      <c r="FX238" s="89">
        <f t="shared" si="117"/>
        <v>91.742359354590448</v>
      </c>
      <c r="FY238" s="89">
        <f>(COS((90+12)*((ATAN(1)*4)/180))-SIN($GE$6*((ATAN(1)*4)/180))*SIN('C'!$F336*((ATAN(1)*4)/180)))/COS($GE$6*((ATAN(1)*4)/180))/COS('C'!$F336*((ATAN(1)*4)/180))</f>
        <v>-3.0405220717027396E-2</v>
      </c>
      <c r="FZ238" s="89">
        <f t="shared" si="118"/>
        <v>95.4869773935891</v>
      </c>
      <c r="GA238" s="89">
        <f>(COS((90+15)*((ATAN(1)*4)/180))-SIN($GE$6*((ATAN(1)*4)/180))*SIN('C'!$F336*((ATAN(1)*4)/180)))/COS($GE$6*((ATAN(1)*4)/180))/COS('C'!$F336*((ATAN(1)*4)/180))</f>
        <v>-9.5619509073351219E-2</v>
      </c>
      <c r="GB238" s="89">
        <f t="shared" si="119"/>
        <v>99.202544269647305</v>
      </c>
      <c r="GC238" s="89">
        <f>(COS((90+18)*((ATAN(1)*4)/180))-SIN($GE$6*((ATAN(1)*4)/180))*SIN('C'!$F336*((ATAN(1)*4)/180)))/COS($GE$6*((ATAN(1)*4)/180))/COS('C'!$F336*((ATAN(1)*4)/180))</f>
        <v>-0.15992502219109059</v>
      </c>
      <c r="GD238" s="89">
        <f>'C'!$E336+$GF$6/15+$EQ$4</f>
        <v>11.936777777777777</v>
      </c>
      <c r="GE238" s="89"/>
      <c r="GF238" s="89"/>
      <c r="GG238" s="89">
        <f>FM238-'برائے طلباء'!X21</f>
        <v>0.49069786972342611</v>
      </c>
      <c r="GH238" s="89"/>
      <c r="GI238" s="89"/>
    </row>
    <row r="239" spans="1:191" ht="28.5" customHeight="1" x14ac:dyDescent="0.2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89"/>
      <c r="BR239" s="89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89"/>
      <c r="CG239" s="89"/>
      <c r="CH239" s="89"/>
      <c r="CI239" s="89"/>
      <c r="CJ239" s="89"/>
      <c r="CK239" s="89"/>
      <c r="CL239" s="89"/>
      <c r="CM239" s="89"/>
      <c r="CN239" s="89"/>
      <c r="CO239" s="89"/>
      <c r="CP239" s="89"/>
      <c r="CQ239" s="89"/>
      <c r="CR239" s="89"/>
      <c r="CS239" s="89"/>
      <c r="CT239" s="89"/>
      <c r="CU239" s="89"/>
      <c r="CV239" s="89"/>
      <c r="CW239" s="89"/>
      <c r="CX239" s="89"/>
      <c r="CY239" s="89"/>
      <c r="CZ239" s="89"/>
      <c r="DA239" s="89"/>
      <c r="DB239" s="89"/>
      <c r="DC239" s="89"/>
      <c r="DD239" s="89"/>
      <c r="DE239" s="89"/>
      <c r="DF239" s="89"/>
      <c r="DG239" s="89"/>
      <c r="DH239" s="89"/>
      <c r="DI239" s="89"/>
      <c r="DJ239" s="89"/>
      <c r="DK239" s="89"/>
      <c r="DL239" s="89"/>
      <c r="DM239" s="89"/>
      <c r="DN239" s="89"/>
      <c r="DO239" s="89"/>
      <c r="DP239" s="89"/>
      <c r="DQ239" s="89"/>
      <c r="DR239" s="89"/>
      <c r="DS239" s="89"/>
      <c r="DT239" s="89"/>
      <c r="DU239" s="89"/>
      <c r="DV239" s="89"/>
      <c r="DW239" s="89"/>
      <c r="DX239" s="89"/>
      <c r="DY239" s="89"/>
      <c r="DZ239" s="89"/>
      <c r="EA239" s="89"/>
      <c r="EB239" s="89"/>
      <c r="EC239" s="89"/>
      <c r="ED239" s="89"/>
      <c r="EE239" s="89"/>
      <c r="EF239" s="89"/>
      <c r="EG239" s="89"/>
      <c r="EH239" s="89"/>
      <c r="EI239" s="89"/>
      <c r="EJ239" s="89"/>
      <c r="EK239" s="89"/>
      <c r="EL239" s="89"/>
      <c r="EM239" s="89"/>
      <c r="EN239" s="89"/>
      <c r="EO239" s="89">
        <v>11</v>
      </c>
      <c r="EP239" s="89"/>
      <c r="EQ239" s="89">
        <f t="shared" si="100"/>
        <v>0.71094170153811742</v>
      </c>
      <c r="ER239" s="89">
        <f t="shared" si="101"/>
        <v>49.46668924099248</v>
      </c>
      <c r="ES239" s="89">
        <f>(COS((90-(ATAN(1/(1/TAN((90-ABS($GE$6-'C'!$F368))*(ATAN(1)*4/180))+2))*(180/(ATAN(1)*4))))*((ATAN(1)*4)/180))-SIN($GE$6*((ATAN(1)*4)/180))*SIN('C'!$F368*((ATAN(1)*4)/180)))/COS($GE$6*((ATAN(1)*4)/180))/COS('C'!$F368*((ATAN(1)*4)/180))</f>
        <v>0.64989002520800787</v>
      </c>
      <c r="ET239" s="89">
        <f t="shared" si="102"/>
        <v>39.502800680304794</v>
      </c>
      <c r="EU239" s="89">
        <f>(COS((90-(ATAN(1/(1/TAN((90-ABS($GE$6-'C'!$F368))*(ATAN(1)*4/180))+1))*(180/(ATAN(1)*4))))*((ATAN(1)*4)/180))-SIN($GE$6*((ATAN(1)*4)/180))*SIN('C'!$F368*((ATAN(1)*4)/180)))/COS($GE$6*((ATAN(1)*4)/180))/COS('C'!$F368*((ATAN(1)*4)/180))</f>
        <v>0.77159349026749191</v>
      </c>
      <c r="EV239" s="89">
        <f t="shared" si="103"/>
        <v>0.50753240740740735</v>
      </c>
      <c r="EW239" s="89">
        <f t="shared" si="104"/>
        <v>70.887504790069741</v>
      </c>
      <c r="EX239" s="89">
        <f>(COS((90-1.4)*((ATAN(1)*4)/180))-SIN($GE$6*((ATAN(1)*4)/180))*SIN('C'!$F368*((ATAN(1)*4)/180)))/COS($GE$6*((ATAN(1)*4)/180))/COS('C'!$F368*((ATAN(1)*4)/180))</f>
        <v>0.3274239680684019</v>
      </c>
      <c r="EY239" s="89">
        <f t="shared" si="105"/>
        <v>73.977345887055634</v>
      </c>
      <c r="EZ239" s="89">
        <f>(COS((90+0.833+اندراج!$A$2)*((ATAN(1)*4)/180))-SIN($GE$6*((ATAN(1)*4)/180))*SIN('C'!$F368*((ATAN(1)*4)/180)))/COS($GE$6*((ATAN(1)*4)/180))/COS('C'!$F368*((ATAN(1)*4)/180))</f>
        <v>0.27601740642769529</v>
      </c>
      <c r="FA239" s="89">
        <f t="shared" si="106"/>
        <v>88.80049148712537</v>
      </c>
      <c r="FB239" s="89">
        <f>(COS((90+12)*((ATAN(1)*4)/180))-SIN($GE$6*((ATAN(1)*4)/180))*SIN('C'!$F368*((ATAN(1)*4)/180)))/COS($GE$6*((ATAN(1)*4)/180))/COS('C'!$F368*((ATAN(1)*4)/180))</f>
        <v>2.093384369532986E-2</v>
      </c>
      <c r="FC239" s="89">
        <f t="shared" si="107"/>
        <v>92.649109671085995</v>
      </c>
      <c r="FD239" s="89">
        <f>(COS((90+15)*((ATAN(1)*4)/180))-SIN($GE$6*((ATAN(1)*4)/180))*SIN('C'!$F368*((ATAN(1)*4)/180)))/COS($GE$6*((ATAN(1)*4)/180))/COS('C'!$F368*((ATAN(1)*4)/180))</f>
        <v>-4.6219214465320298E-2</v>
      </c>
      <c r="FE239" s="89">
        <f t="shared" si="108"/>
        <v>96.455787123107243</v>
      </c>
      <c r="FF239" s="89">
        <f>(COS((90+18)*((ATAN(1)*4)/180))-SIN($GE$6*((ATAN(1)*4)/180))*SIN('C'!$F368*((ATAN(1)*4)/180)))/COS($GE$6*((ATAN(1)*4)/180))/COS('C'!$F368*((ATAN(1)*4)/180))</f>
        <v>-0.11243648021007879</v>
      </c>
      <c r="FG239" s="89">
        <f>('C'!E368+$GF$6/15+$EQ$4)</f>
        <v>12.130777777777777</v>
      </c>
      <c r="FH239" s="89">
        <f t="shared" si="109"/>
        <v>0.24600710276550183</v>
      </c>
      <c r="FI239" s="89"/>
      <c r="FJ239" s="89"/>
      <c r="FK239" s="89">
        <f>EQ239-'برائے طلباء'!K22</f>
        <v>0.47342536947267466</v>
      </c>
      <c r="FL239" s="89">
        <v>12</v>
      </c>
      <c r="FM239" s="89">
        <f t="shared" si="110"/>
        <v>0.71210973792266985</v>
      </c>
      <c r="FN239" s="89">
        <f t="shared" si="111"/>
        <v>52.747573492614485</v>
      </c>
      <c r="FO239" s="89">
        <f>(COS((90-(ATAN(1/(1/TAN((90-ABS($GE$6-'C'!$F337))*(ATAN(1)*4/180))+2))*(180/(ATAN(1)*4))))*((ATAN(1)*4)/180))-SIN($GE$6*((ATAN(1)*4)/180))*SIN('C'!$F337*((ATAN(1)*4)/180)))/COS($GE$6*((ATAN(1)*4)/180))/COS('C'!$F337*((ATAN(1)*4)/180))</f>
        <v>0.60532769861726277</v>
      </c>
      <c r="FP239" s="89">
        <f t="shared" si="112"/>
        <v>42.260547167832904</v>
      </c>
      <c r="FQ239" s="89">
        <f>(COS((90-(ATAN(1/(1/TAN((90-ABS($GE$6-'C'!$F337))*(ATAN(1)*4/180))+1))*(180/(ATAN(1)*4))))*((ATAN(1)*4)/180))-SIN($GE$6*((ATAN(1)*4)/180))*SIN('C'!$F337*((ATAN(1)*4)/180)))/COS($GE$6*((ATAN(1)*4)/180))/COS('C'!$F337*((ATAN(1)*4)/180))</f>
        <v>0.74009434377763761</v>
      </c>
      <c r="FR239" s="89">
        <f t="shared" si="113"/>
        <v>0.49957407407407411</v>
      </c>
      <c r="FS239" s="89">
        <f t="shared" si="114"/>
        <v>74.30753737986953</v>
      </c>
      <c r="FT239" s="89">
        <f>(COS((90-1.4)*((ATAN(1)*4)/180))-SIN($GE$6*((ATAN(1)*4)/180))*SIN('C'!$F337*((ATAN(1)*4)/180)))/COS($GE$6*((ATAN(1)*4)/180))/COS('C'!$F337*((ATAN(1)*4)/180))</f>
        <v>0.27047379951797718</v>
      </c>
      <c r="FU239" s="89">
        <f t="shared" si="115"/>
        <v>77.262838985494469</v>
      </c>
      <c r="FV239" s="89">
        <f>(COS((90+0.833+اندراج!$A$2)*((ATAN(1)*4)/180))-SIN($GE$6*((ATAN(1)*4)/180))*SIN('C'!$F337*((ATAN(1)*4)/180)))/COS($GE$6*((ATAN(1)*4)/180))/COS('C'!$F337*((ATAN(1)*4)/180))</f>
        <v>0.22047887226907428</v>
      </c>
      <c r="FW239" s="89">
        <f t="shared" si="116"/>
        <v>0.23059911336240482</v>
      </c>
      <c r="FX239" s="89">
        <f t="shared" si="117"/>
        <v>91.581566942479057</v>
      </c>
      <c r="FY239" s="89">
        <f>(COS((90+12)*((ATAN(1)*4)/180))-SIN($GE$6*((ATAN(1)*4)/180))*SIN('C'!$F337*((ATAN(1)*4)/180)))/COS($GE$6*((ATAN(1)*4)/180))/COS('C'!$F337*((ATAN(1)*4)/180))</f>
        <v>-2.7600045172023396E-2</v>
      </c>
      <c r="FZ239" s="89">
        <f t="shared" si="118"/>
        <v>95.330985856200925</v>
      </c>
      <c r="GA239" s="89">
        <f>(COS((90+15)*((ATAN(1)*4)/180))-SIN($GE$6*((ATAN(1)*4)/180))*SIN('C'!$F337*((ATAN(1)*4)/180)))/COS($GE$6*((ATAN(1)*4)/180))/COS('C'!$F337*((ATAN(1)*4)/180))</f>
        <v>-9.290906701923711E-2</v>
      </c>
      <c r="GB239" s="89">
        <f t="shared" si="119"/>
        <v>99.05067692325936</v>
      </c>
      <c r="GC239" s="89">
        <f>(COS((90+18)*((ATAN(1)*4)/180))-SIN($GE$6*((ATAN(1)*4)/180))*SIN('C'!$F337*((ATAN(1)*4)/180)))/COS($GE$6*((ATAN(1)*4)/180))/COS('C'!$F337*((ATAN(1)*4)/180))</f>
        <v>-0.15730799349614438</v>
      </c>
      <c r="GD239" s="89">
        <f>'C'!$E337+$GF$6/15+$EQ$4</f>
        <v>11.939777777777778</v>
      </c>
      <c r="GE239" s="89"/>
      <c r="GF239" s="89"/>
      <c r="GG239" s="89">
        <f>FM239-'برائے طلباء'!X22</f>
        <v>0.48975976641320507</v>
      </c>
      <c r="GH239" s="89"/>
      <c r="GI239" s="89"/>
    </row>
    <row r="240" spans="1:191" ht="28.5" customHeight="1" x14ac:dyDescent="0.2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89"/>
      <c r="BN240" s="89"/>
      <c r="BO240" s="89"/>
      <c r="BP240" s="89"/>
      <c r="BQ240" s="89"/>
      <c r="BR240" s="89"/>
      <c r="BS240" s="89"/>
      <c r="BT240" s="89"/>
      <c r="BU240" s="89"/>
      <c r="BV240" s="89"/>
      <c r="BW240" s="89"/>
      <c r="BX240" s="89"/>
      <c r="BY240" s="89"/>
      <c r="BZ240" s="89"/>
      <c r="CA240" s="89"/>
      <c r="CB240" s="89"/>
      <c r="CC240" s="89"/>
      <c r="CD240" s="89"/>
      <c r="CE240" s="89"/>
      <c r="CF240" s="89"/>
      <c r="CG240" s="89"/>
      <c r="CH240" s="89"/>
      <c r="CI240" s="89"/>
      <c r="CJ240" s="89"/>
      <c r="CK240" s="89"/>
      <c r="CL240" s="89"/>
      <c r="CM240" s="89"/>
      <c r="CN240" s="89"/>
      <c r="CO240" s="89"/>
      <c r="CP240" s="89"/>
      <c r="CQ240" s="89"/>
      <c r="CR240" s="89"/>
      <c r="CS240" s="89"/>
      <c r="CT240" s="89"/>
      <c r="CU240" s="89"/>
      <c r="CV240" s="89"/>
      <c r="CW240" s="89"/>
      <c r="CX240" s="89"/>
      <c r="CY240" s="89"/>
      <c r="CZ240" s="89"/>
      <c r="DA240" s="89"/>
      <c r="DB240" s="89"/>
      <c r="DC240" s="89"/>
      <c r="DD240" s="89"/>
      <c r="DE240" s="89"/>
      <c r="DF240" s="89"/>
      <c r="DG240" s="89"/>
      <c r="DH240" s="89"/>
      <c r="DI240" s="89"/>
      <c r="DJ240" s="89"/>
      <c r="DK240" s="89"/>
      <c r="DL240" s="89"/>
      <c r="DM240" s="89"/>
      <c r="DN240" s="89"/>
      <c r="DO240" s="89"/>
      <c r="DP240" s="89"/>
      <c r="DQ240" s="89"/>
      <c r="DR240" s="89"/>
      <c r="DS240" s="89"/>
      <c r="DT240" s="89"/>
      <c r="DU240" s="89"/>
      <c r="DV240" s="89"/>
      <c r="DW240" s="89"/>
      <c r="DX240" s="89"/>
      <c r="DY240" s="89"/>
      <c r="DZ240" s="89"/>
      <c r="EA240" s="89"/>
      <c r="EB240" s="89"/>
      <c r="EC240" s="89"/>
      <c r="ED240" s="89"/>
      <c r="EE240" s="89"/>
      <c r="EF240" s="89"/>
      <c r="EG240" s="89"/>
      <c r="EH240" s="89"/>
      <c r="EI240" s="89"/>
      <c r="EJ240" s="89"/>
      <c r="EK240" s="89"/>
      <c r="EL240" s="89"/>
      <c r="EM240" s="89"/>
      <c r="EN240" s="89"/>
      <c r="EO240" s="89">
        <v>11</v>
      </c>
      <c r="EP240" s="89"/>
      <c r="EQ240" s="89">
        <f t="shared" si="100"/>
        <v>0.71122403550493851</v>
      </c>
      <c r="ER240" s="89">
        <f t="shared" si="101"/>
        <v>49.448104799557854</v>
      </c>
      <c r="ES240" s="89">
        <f>(COS((90-(ATAN(1/(1/TAN((90-ABS($GE$6-'C'!$F369))*(ATAN(1)*4/180))+2))*(180/(ATAN(1)*4))))*((ATAN(1)*4)/180))-SIN($GE$6*((ATAN(1)*4)/180))*SIN('C'!$F369*((ATAN(1)*4)/180)))/COS($GE$6*((ATAN(1)*4)/180))/COS('C'!$F369*((ATAN(1)*4)/180))</f>
        <v>0.65013651354913349</v>
      </c>
      <c r="ET240" s="89">
        <f t="shared" si="102"/>
        <v>39.487085266126336</v>
      </c>
      <c r="EU240" s="89">
        <f>(COS((90-(ATAN(1/(1/TAN((90-ABS($GE$6-'C'!$F369))*(ATAN(1)*4/180))+1))*(180/(ATAN(1)*4))))*((ATAN(1)*4)/180))-SIN($GE$6*((ATAN(1)*4)/180))*SIN('C'!$F369*((ATAN(1)*4)/180)))/COS($GE$6*((ATAN(1)*4)/180))/COS('C'!$F369*((ATAN(1)*4)/180))</f>
        <v>0.77176793875913907</v>
      </c>
      <c r="EV240" s="89">
        <f t="shared" si="103"/>
        <v>0.50786574074074087</v>
      </c>
      <c r="EW240" s="89">
        <f t="shared" si="104"/>
        <v>70.868310576463912</v>
      </c>
      <c r="EX240" s="89">
        <f>(COS((90-1.4)*((ATAN(1)*4)/180))-SIN($GE$6*((ATAN(1)*4)/180))*SIN('C'!$F369*((ATAN(1)*4)/180)))/COS($GE$6*((ATAN(1)*4)/180))/COS('C'!$F369*((ATAN(1)*4)/180))</f>
        <v>0.32774048576405151</v>
      </c>
      <c r="EY240" s="89">
        <f t="shared" si="105"/>
        <v>73.958986115111145</v>
      </c>
      <c r="EZ240" s="89">
        <f>(COS((90+0.833+اندراج!$A$2)*((ATAN(1)*4)/180))-SIN($GE$6*((ATAN(1)*4)/180))*SIN('C'!$F369*((ATAN(1)*4)/180)))/COS($GE$6*((ATAN(1)*4)/180))/COS('C'!$F369*((ATAN(1)*4)/180))</f>
        <v>0.27632538253230465</v>
      </c>
      <c r="FA240" s="89">
        <f t="shared" si="106"/>
        <v>88.78527080674219</v>
      </c>
      <c r="FB240" s="89">
        <f>(COS((90+12)*((ATAN(1)*4)/180))-SIN($GE$6*((ATAN(1)*4)/180))*SIN('C'!$F369*((ATAN(1)*4)/180)))/COS($GE$6*((ATAN(1)*4)/180))/COS('C'!$F369*((ATAN(1)*4)/180))</f>
        <v>2.1199435726692542E-2</v>
      </c>
      <c r="FC240" s="89">
        <f t="shared" si="107"/>
        <v>92.6345161643859</v>
      </c>
      <c r="FD240" s="89">
        <f>(COS((90+15)*((ATAN(1)*4)/180))-SIN($GE$6*((ATAN(1)*4)/180))*SIN('C'!$F369*((ATAN(1)*4)/180)))/COS($GE$6*((ATAN(1)*4)/180))/COS('C'!$F369*((ATAN(1)*4)/180))</f>
        <v>-4.5964780425108959E-2</v>
      </c>
      <c r="FE240" s="89">
        <f t="shared" si="108"/>
        <v>96.441750710454798</v>
      </c>
      <c r="FF240" s="89">
        <f>(COS((90+18)*((ATAN(1)*4)/180))-SIN($GE$6*((ATAN(1)*4)/180))*SIN('C'!$F369*((ATAN(1)*4)/180)))/COS($GE$6*((ATAN(1)*4)/180))/COS('C'!$F369*((ATAN(1)*4)/180))</f>
        <v>-0.11219304867199444</v>
      </c>
      <c r="FG240" s="89">
        <f>('C'!E369+$GF$6/15+$EQ$4)</f>
        <v>12.138777777777779</v>
      </c>
      <c r="FH240" s="89">
        <f t="shared" si="109"/>
        <v>0.24638097361744662</v>
      </c>
      <c r="FI240" s="89"/>
      <c r="FJ240" s="89"/>
      <c r="FK240" s="89">
        <f>EQ240-'برائے طلباء'!K23</f>
        <v>0.47333538007101661</v>
      </c>
      <c r="FL240" s="89">
        <v>12</v>
      </c>
      <c r="FM240" s="89">
        <f t="shared" si="110"/>
        <v>0.7117713457229321</v>
      </c>
      <c r="FN240" s="89">
        <f t="shared" si="111"/>
        <v>52.568582413548</v>
      </c>
      <c r="FO240" s="89">
        <f>(COS((90-(ATAN(1/(1/TAN((90-ABS($GE$6-'C'!$F338))*(ATAN(1)*4/180))+2))*(180/(ATAN(1)*4))))*((ATAN(1)*4)/180))-SIN($GE$6*((ATAN(1)*4)/180))*SIN('C'!$F338*((ATAN(1)*4)/180)))/COS($GE$6*((ATAN(1)*4)/180))/COS('C'!$F338*((ATAN(1)*4)/180))</f>
        <v>0.60781135796194607</v>
      </c>
      <c r="FP240" s="89">
        <f t="shared" si="112"/>
        <v>42.111140081957188</v>
      </c>
      <c r="FQ240" s="89">
        <f>(COS((90-(ATAN(1/(1/TAN((90-ABS($GE$6-'C'!$F338))*(ATAN(1)*4/180))+1))*(180/(ATAN(1)*4))))*((ATAN(1)*4)/180))-SIN($GE$6*((ATAN(1)*4)/180))*SIN('C'!$F338*((ATAN(1)*4)/180)))/COS($GE$6*((ATAN(1)*4)/180))/COS('C'!$F338*((ATAN(1)*4)/180))</f>
        <v>0.74184547516072119</v>
      </c>
      <c r="FR240" s="89">
        <f t="shared" si="113"/>
        <v>0.49974074074074082</v>
      </c>
      <c r="FS240" s="89">
        <f t="shared" si="114"/>
        <v>74.119033638260262</v>
      </c>
      <c r="FT240" s="89">
        <f>(COS((90-1.4)*((ATAN(1)*4)/180))-SIN($GE$6*((ATAN(1)*4)/180))*SIN('C'!$F338*((ATAN(1)*4)/180)))/COS($GE$6*((ATAN(1)*4)/180))/COS('C'!$F338*((ATAN(1)*4)/180))</f>
        <v>0.27363971344924543</v>
      </c>
      <c r="FU240" s="89">
        <f t="shared" si="115"/>
        <v>77.081017793588828</v>
      </c>
      <c r="FV240" s="89">
        <f>(COS((90+0.833+اندراج!$A$2)*((ATAN(1)*4)/180))-SIN($GE$6*((ATAN(1)*4)/180))*SIN('C'!$F338*((ATAN(1)*4)/180)))/COS($GE$6*((ATAN(1)*4)/180))/COS('C'!$F338*((ATAN(1)*4)/180))</f>
        <v>0.22357304408726056</v>
      </c>
      <c r="FW240" s="89">
        <f t="shared" si="116"/>
        <v>0.2311884360464023</v>
      </c>
      <c r="FX240" s="89">
        <f t="shared" si="117"/>
        <v>91.424626643206665</v>
      </c>
      <c r="FY240" s="89">
        <f>(COS((90+12)*((ATAN(1)*4)/180))-SIN($GE$6*((ATAN(1)*4)/180))*SIN('C'!$F338*((ATAN(1)*4)/180)))/COS($GE$6*((ATAN(1)*4)/180))/COS('C'!$F338*((ATAN(1)*4)/180))</f>
        <v>-2.4861863585800271E-2</v>
      </c>
      <c r="FZ240" s="89">
        <f t="shared" si="118"/>
        <v>95.178829689961859</v>
      </c>
      <c r="GA240" s="89">
        <f>(COS((90+15)*((ATAN(1)*4)/180))-SIN($GE$6*((ATAN(1)*4)/180))*SIN('C'!$F338*((ATAN(1)*4)/180)))/COS($GE$6*((ATAN(1)*4)/180))/COS('C'!$F338*((ATAN(1)*4)/180))</f>
        <v>-9.0264603085753251E-2</v>
      </c>
      <c r="GB240" s="89">
        <f t="shared" si="119"/>
        <v>98.902641924353844</v>
      </c>
      <c r="GC240" s="89">
        <f>(COS((90+18)*((ATAN(1)*4)/180))-SIN($GE$6*((ATAN(1)*4)/180))*SIN('C'!$F338*((ATAN(1)*4)/180)))/COS($GE$6*((ATAN(1)*4)/180))/COS('C'!$F338*((ATAN(1)*4)/180))</f>
        <v>-0.15475594123960254</v>
      </c>
      <c r="GD240" s="89">
        <f>'C'!$E338+$GF$6/15+$EQ$4</f>
        <v>11.943777777777779</v>
      </c>
      <c r="GE240" s="89"/>
      <c r="GF240" s="89"/>
      <c r="GG240" s="89">
        <f>FM240-'برائے طلباء'!X23</f>
        <v>0.48884349921650749</v>
      </c>
      <c r="GH240" s="89"/>
      <c r="GI240" s="89"/>
    </row>
    <row r="241" spans="1:191" ht="28.5" customHeight="1" x14ac:dyDescent="0.2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89"/>
      <c r="BN241" s="89"/>
      <c r="BO241" s="89"/>
      <c r="BP241" s="89"/>
      <c r="BQ241" s="89"/>
      <c r="BR241" s="89"/>
      <c r="BS241" s="89"/>
      <c r="BT241" s="89"/>
      <c r="BU241" s="89"/>
      <c r="BV241" s="89"/>
      <c r="BW241" s="89"/>
      <c r="BX241" s="89"/>
      <c r="BY241" s="89"/>
      <c r="BZ241" s="89"/>
      <c r="CA241" s="89"/>
      <c r="CB241" s="89"/>
      <c r="CC241" s="89"/>
      <c r="CD241" s="89"/>
      <c r="CE241" s="89"/>
      <c r="CF241" s="89"/>
      <c r="CG241" s="89"/>
      <c r="CH241" s="89"/>
      <c r="CI241" s="89"/>
      <c r="CJ241" s="89"/>
      <c r="CK241" s="89"/>
      <c r="CL241" s="89"/>
      <c r="CM241" s="89"/>
      <c r="CN241" s="89"/>
      <c r="CO241" s="89"/>
      <c r="CP241" s="89"/>
      <c r="CQ241" s="89"/>
      <c r="CR241" s="89"/>
      <c r="CS241" s="89"/>
      <c r="CT241" s="89"/>
      <c r="CU241" s="89"/>
      <c r="CV241" s="89"/>
      <c r="CW241" s="89"/>
      <c r="CX241" s="89"/>
      <c r="CY241" s="89"/>
      <c r="CZ241" s="89"/>
      <c r="DA241" s="89"/>
      <c r="DB241" s="89"/>
      <c r="DC241" s="89"/>
      <c r="DD241" s="89"/>
      <c r="DE241" s="89"/>
      <c r="DF241" s="89"/>
      <c r="DG241" s="89"/>
      <c r="DH241" s="89"/>
      <c r="DI241" s="89"/>
      <c r="DJ241" s="89"/>
      <c r="DK241" s="89"/>
      <c r="DL241" s="89"/>
      <c r="DM241" s="89"/>
      <c r="DN241" s="89"/>
      <c r="DO241" s="89"/>
      <c r="DP241" s="89"/>
      <c r="DQ241" s="89"/>
      <c r="DR241" s="89"/>
      <c r="DS241" s="89"/>
      <c r="DT241" s="89"/>
      <c r="DU241" s="89"/>
      <c r="DV241" s="89"/>
      <c r="DW241" s="89"/>
      <c r="DX241" s="89"/>
      <c r="DY241" s="89"/>
      <c r="DZ241" s="89"/>
      <c r="EA241" s="89"/>
      <c r="EB241" s="89"/>
      <c r="EC241" s="89"/>
      <c r="ED241" s="89"/>
      <c r="EE241" s="89"/>
      <c r="EF241" s="89"/>
      <c r="EG241" s="89"/>
      <c r="EH241" s="89"/>
      <c r="EI241" s="89"/>
      <c r="EJ241" s="89"/>
      <c r="EK241" s="89"/>
      <c r="EL241" s="89"/>
      <c r="EM241" s="89"/>
      <c r="EN241" s="89"/>
      <c r="EO241" s="89">
        <v>11</v>
      </c>
      <c r="EP241" s="89"/>
      <c r="EQ241" s="89">
        <f t="shared" si="100"/>
        <v>0.71152490366465226</v>
      </c>
      <c r="ER241" s="89">
        <f t="shared" si="101"/>
        <v>49.436273029496583</v>
      </c>
      <c r="ES241" s="89">
        <f>(COS((90-(ATAN(1/(1/TAN((90-ABS($GE$6-'C'!$F370))*(ATAN(1)*4/180))+2))*(180/(ATAN(1)*4))))*((ATAN(1)*4)/180))-SIN($GE$6*((ATAN(1)*4)/180))*SIN('C'!$F370*((ATAN(1)*4)/180)))/COS($GE$6*((ATAN(1)*4)/180))/COS('C'!$F370*((ATAN(1)*4)/180))</f>
        <v>0.65029340452419093</v>
      </c>
      <c r="ET241" s="89">
        <f t="shared" si="102"/>
        <v>39.477079628432179</v>
      </c>
      <c r="EU241" s="89">
        <f>(COS((90-(ATAN(1/(1/TAN((90-ABS($GE$6-'C'!$F370))*(ATAN(1)*4/180))+1))*(180/(ATAN(1)*4))))*((ATAN(1)*4)/180))-SIN($GE$6*((ATAN(1)*4)/180))*SIN('C'!$F370*((ATAN(1)*4)/180)))/COS($GE$6*((ATAN(1)*4)/180))/COS('C'!$F370*((ATAN(1)*4)/180))</f>
        <v>0.77187897579476461</v>
      </c>
      <c r="EV241" s="89">
        <f t="shared" si="103"/>
        <v>0.50819907407407416</v>
      </c>
      <c r="EW241" s="89">
        <f t="shared" si="104"/>
        <v>70.856091442507676</v>
      </c>
      <c r="EX241" s="89">
        <f>(COS((90-1.4)*((ATAN(1)*4)/180))-SIN($GE$6*((ATAN(1)*4)/180))*SIN('C'!$F370*((ATAN(1)*4)/180)))/COS($GE$6*((ATAN(1)*4)/180))/COS('C'!$F370*((ATAN(1)*4)/180))</f>
        <v>0.32794196337976106</v>
      </c>
      <c r="EY241" s="89">
        <f t="shared" si="105"/>
        <v>73.947298652608126</v>
      </c>
      <c r="EZ241" s="89">
        <f>(COS((90+0.833+اندراج!$A$2)*((ATAN(1)*4)/180))-SIN($GE$6*((ATAN(1)*4)/180))*SIN('C'!$F370*((ATAN(1)*4)/180)))/COS($GE$6*((ATAN(1)*4)/180))/COS('C'!$F370*((ATAN(1)*4)/180))</f>
        <v>0.27652141916430378</v>
      </c>
      <c r="FA241" s="89">
        <f t="shared" si="106"/>
        <v>88.775583446802273</v>
      </c>
      <c r="FB241" s="89">
        <f>(COS((90+12)*((ATAN(1)*4)/180))-SIN($GE$6*((ATAN(1)*4)/180))*SIN('C'!$F370*((ATAN(1)*4)/180)))/COS($GE$6*((ATAN(1)*4)/180))/COS('C'!$F370*((ATAN(1)*4)/180))</f>
        <v>2.1368473752573527E-2</v>
      </c>
      <c r="FC241" s="89">
        <f t="shared" si="107"/>
        <v>92.625228454005054</v>
      </c>
      <c r="FD241" s="89">
        <f>(COS((90+15)*((ATAN(1)*4)/180))-SIN($GE$6*((ATAN(1)*4)/180))*SIN('C'!$F370*((ATAN(1)*4)/180)))/COS($GE$6*((ATAN(1)*4)/180))/COS('C'!$F370*((ATAN(1)*4)/180))</f>
        <v>-4.580285002681278E-2</v>
      </c>
      <c r="FE241" s="89">
        <f t="shared" si="108"/>
        <v>96.432818025130487</v>
      </c>
      <c r="FF241" s="89">
        <f>(COS((90+18)*((ATAN(1)*4)/180))-SIN($GE$6*((ATAN(1)*4)/180))*SIN('C'!$F370*((ATAN(1)*4)/180)))/COS($GE$6*((ATAN(1)*4)/180))/COS('C'!$F370*((ATAN(1)*4)/180))</f>
        <v>-0.11203812685495262</v>
      </c>
      <c r="FG241" s="89">
        <f>('C'!E370+$GF$6/15+$EQ$4)</f>
        <v>12.146777777777778</v>
      </c>
      <c r="FH241" s="89">
        <f t="shared" si="109"/>
        <v>0.24674010614628228</v>
      </c>
      <c r="FI241" s="89"/>
      <c r="FJ241" s="89"/>
      <c r="FK241" s="89">
        <f>EQ241-'برائے طلباء'!K24</f>
        <v>0.47327810188260733</v>
      </c>
      <c r="FL241" s="89">
        <v>12</v>
      </c>
      <c r="FM241" s="89">
        <f t="shared" si="110"/>
        <v>0.71144424877986567</v>
      </c>
      <c r="FN241" s="89">
        <f t="shared" si="111"/>
        <v>52.393276706383382</v>
      </c>
      <c r="FO241" s="89">
        <f>(COS((90-(ATAN(1/(1/TAN((90-ABS($GE$6-'C'!$F339))*(ATAN(1)*4/180))+2))*(180/(ATAN(1)*4))))*((ATAN(1)*4)/180))-SIN($GE$6*((ATAN(1)*4)/180))*SIN('C'!$F339*((ATAN(1)*4)/180)))/COS($GE$6*((ATAN(1)*4)/180))/COS('C'!$F339*((ATAN(1)*4)/180))</f>
        <v>0.61023812982741643</v>
      </c>
      <c r="FP241" s="89">
        <f t="shared" si="112"/>
        <v>41.964671090448434</v>
      </c>
      <c r="FQ241" s="89">
        <f>(COS((90-(ATAN(1/(1/TAN((90-ABS($GE$6-'C'!$F339))*(ATAN(1)*4/180))+1))*(180/(ATAN(1)*4))))*((ATAN(1)*4)/180))-SIN($GE$6*((ATAN(1)*4)/180))*SIN('C'!$F339*((ATAN(1)*4)/180)))/COS($GE$6*((ATAN(1)*4)/180))/COS('C'!$F339*((ATAN(1)*4)/180))</f>
        <v>0.74355727398644822</v>
      </c>
      <c r="FR241" s="89">
        <f t="shared" si="113"/>
        <v>0.49990740740740741</v>
      </c>
      <c r="FS241" s="89">
        <f t="shared" si="114"/>
        <v>73.934659743345648</v>
      </c>
      <c r="FT241" s="89">
        <f>(COS((90-1.4)*((ATAN(1)*4)/180))-SIN($GE$6*((ATAN(1)*4)/180))*SIN('C'!$F339*((ATAN(1)*4)/180)))/COS($GE$6*((ATAN(1)*4)/180))/COS('C'!$F339*((ATAN(1)*4)/180))</f>
        <v>0.27673340169327315</v>
      </c>
      <c r="FU241" s="89">
        <f t="shared" si="115"/>
        <v>76.903262894084961</v>
      </c>
      <c r="FV241" s="89">
        <f>(COS((90+0.833+اندراج!$A$2)*((ATAN(1)*4)/180))-SIN($GE$6*((ATAN(1)*4)/180))*SIN('C'!$F339*((ATAN(1)*4)/180)))/COS($GE$6*((ATAN(1)*4)/180))/COS('C'!$F339*((ATAN(1)*4)/180))</f>
        <v>0.22659584084742135</v>
      </c>
      <c r="FW241" s="89">
        <f t="shared" si="116"/>
        <v>0.2317671053455358</v>
      </c>
      <c r="FX241" s="89">
        <f t="shared" si="117"/>
        <v>91.271545629284276</v>
      </c>
      <c r="FY241" s="89">
        <f>(COS((90+12)*((ATAN(1)*4)/180))-SIN($GE$6*((ATAN(1)*4)/180))*SIN('C'!$F339*((ATAN(1)*4)/180)))/COS($GE$6*((ATAN(1)*4)/180))/COS('C'!$F339*((ATAN(1)*4)/180))</f>
        <v>-2.2190836165875499E-2</v>
      </c>
      <c r="FZ241" s="89">
        <f t="shared" si="118"/>
        <v>95.030508742273767</v>
      </c>
      <c r="GA241" s="89">
        <f>(COS((90+15)*((ATAN(1)*4)/180))-SIN($GE$6*((ATAN(1)*4)/180))*SIN('C'!$F339*((ATAN(1)*4)/180)))/COS($GE$6*((ATAN(1)*4)/180))/COS('C'!$F339*((ATAN(1)*4)/180))</f>
        <v>-8.7686182130592288E-2</v>
      </c>
      <c r="GB241" s="89">
        <f t="shared" si="119"/>
        <v>98.758431904074712</v>
      </c>
      <c r="GC241" s="89">
        <f>(COS((90+18)*((ATAN(1)*4)/180))-SIN($GE$6*((ATAN(1)*4)/180))*SIN('C'!$F339*((ATAN(1)*4)/180)))/COS($GE$6*((ATAN(1)*4)/180))/COS('C'!$F339*((ATAN(1)*4)/180))</f>
        <v>-0.15226883625805335</v>
      </c>
      <c r="GD241" s="89">
        <f>'C'!$E339+$GF$6/15+$EQ$4</f>
        <v>11.947777777777777</v>
      </c>
      <c r="GE241" s="89"/>
      <c r="GF241" s="89"/>
      <c r="GG241" s="89">
        <f>FM241-'برائے طلباء'!X24</f>
        <v>0.48794915221711033</v>
      </c>
      <c r="GH241" s="89"/>
      <c r="GI241" s="89"/>
    </row>
    <row r="242" spans="1:191" ht="28.5" customHeight="1" x14ac:dyDescent="0.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89"/>
      <c r="BR242" s="89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89"/>
      <c r="CG242" s="89"/>
      <c r="CH242" s="89"/>
      <c r="CI242" s="89"/>
      <c r="CJ242" s="89"/>
      <c r="CK242" s="89"/>
      <c r="CL242" s="89"/>
      <c r="CM242" s="89"/>
      <c r="CN242" s="89"/>
      <c r="CO242" s="89"/>
      <c r="CP242" s="89"/>
      <c r="CQ242" s="89"/>
      <c r="CR242" s="89"/>
      <c r="CS242" s="89"/>
      <c r="CT242" s="89"/>
      <c r="CU242" s="89"/>
      <c r="CV242" s="89"/>
      <c r="CW242" s="89"/>
      <c r="CX242" s="89"/>
      <c r="CY242" s="89"/>
      <c r="CZ242" s="89"/>
      <c r="DA242" s="89"/>
      <c r="DB242" s="89"/>
      <c r="DC242" s="89"/>
      <c r="DD242" s="89"/>
      <c r="DE242" s="89"/>
      <c r="DF242" s="89"/>
      <c r="DG242" s="89"/>
      <c r="DH242" s="89"/>
      <c r="DI242" s="89"/>
      <c r="DJ242" s="89"/>
      <c r="DK242" s="89"/>
      <c r="DL242" s="89"/>
      <c r="DM242" s="89"/>
      <c r="DN242" s="89"/>
      <c r="DO242" s="89"/>
      <c r="DP242" s="89"/>
      <c r="DQ242" s="89"/>
      <c r="DR242" s="89"/>
      <c r="DS242" s="89"/>
      <c r="DT242" s="89"/>
      <c r="DU242" s="89"/>
      <c r="DV242" s="89"/>
      <c r="DW242" s="89"/>
      <c r="DX242" s="89"/>
      <c r="DY242" s="89"/>
      <c r="DZ242" s="89"/>
      <c r="EA242" s="89"/>
      <c r="EB242" s="89"/>
      <c r="EC242" s="89"/>
      <c r="ED242" s="89"/>
      <c r="EE242" s="89"/>
      <c r="EF242" s="89"/>
      <c r="EG242" s="89"/>
      <c r="EH242" s="89"/>
      <c r="EI242" s="89"/>
      <c r="EJ242" s="89"/>
      <c r="EK242" s="89"/>
      <c r="EL242" s="89"/>
      <c r="EM242" s="89"/>
      <c r="EN242" s="89"/>
      <c r="EO242" s="89">
        <v>11</v>
      </c>
      <c r="EP242" s="89"/>
      <c r="EQ242" s="89">
        <f t="shared" si="100"/>
        <v>0.7118859873896054</v>
      </c>
      <c r="ER242" s="89">
        <f t="shared" si="101"/>
        <v>49.43120100642637</v>
      </c>
      <c r="ES242" s="89">
        <f>(COS((90-(ATAN(1/(1/TAN((90-ABS($GE$6-'C'!$F371))*(ATAN(1)*4/180))+2))*(180/(ATAN(1)*4))))*((ATAN(1)*4)/180))-SIN($GE$6*((ATAN(1)*4)/180))*SIN('C'!$F371*((ATAN(1)*4)/180)))/COS($GE$6*((ATAN(1)*4)/180))/COS('C'!$F371*((ATAN(1)*4)/180))</f>
        <v>0.65036065178918467</v>
      </c>
      <c r="ET242" s="89">
        <f t="shared" si="102"/>
        <v>39.472790326147397</v>
      </c>
      <c r="EU242" s="89">
        <f>(COS((90-(ATAN(1/(1/TAN((90-ABS($GE$6-'C'!$F371))*(ATAN(1)*4/180))+1))*(180/(ATAN(1)*4))))*((ATAN(1)*4)/180))-SIN($GE$6*((ATAN(1)*4)/180))*SIN('C'!$F371*((ATAN(1)*4)/180)))/COS($GE$6*((ATAN(1)*4)/180))/COS('C'!$F371*((ATAN(1)*4)/180))</f>
        <v>0.77192656889195854</v>
      </c>
      <c r="EV242" s="89">
        <f t="shared" si="103"/>
        <v>0.50857407407407418</v>
      </c>
      <c r="EW242" s="89">
        <f t="shared" si="104"/>
        <v>70.850853566261975</v>
      </c>
      <c r="EX242" s="89">
        <f>(COS((90-1.4)*((ATAN(1)*4)/180))-SIN($GE$6*((ATAN(1)*4)/180))*SIN('C'!$F371*((ATAN(1)*4)/180)))/COS($GE$6*((ATAN(1)*4)/180))/COS('C'!$F371*((ATAN(1)*4)/180))</f>
        <v>0.32802832457531383</v>
      </c>
      <c r="EY242" s="89">
        <f t="shared" si="105"/>
        <v>73.942288793591288</v>
      </c>
      <c r="EZ242" s="89">
        <f>(COS((90+0.833+اندراج!$A$2)*((ATAN(1)*4)/180))-SIN($GE$6*((ATAN(1)*4)/180))*SIN('C'!$F371*((ATAN(1)*4)/180)))/COS($GE$6*((ATAN(1)*4)/180))/COS('C'!$F371*((ATAN(1)*4)/180))</f>
        <v>0.27660544721723462</v>
      </c>
      <c r="FA242" s="89">
        <f t="shared" si="106"/>
        <v>88.771431369986118</v>
      </c>
      <c r="FB242" s="89">
        <f>(COS((90+12)*((ATAN(1)*4)/180))-SIN($GE$6*((ATAN(1)*4)/180))*SIN('C'!$F371*((ATAN(1)*4)/180)))/COS($GE$6*((ATAN(1)*4)/180))/COS('C'!$F371*((ATAN(1)*4)/180))</f>
        <v>2.1440924561017077E-2</v>
      </c>
      <c r="FC242" s="89">
        <f t="shared" si="107"/>
        <v>92.621247783976756</v>
      </c>
      <c r="FD242" s="89">
        <f>(COS((90+15)*((ATAN(1)*4)/180))-SIN($GE$6*((ATAN(1)*4)/180))*SIN('C'!$F371*((ATAN(1)*4)/180)))/COS($GE$6*((ATAN(1)*4)/180))/COS('C'!$F371*((ATAN(1)*4)/180))</f>
        <v>-4.573344703283469E-2</v>
      </c>
      <c r="FE242" s="89">
        <f t="shared" si="108"/>
        <v>96.428989630335764</v>
      </c>
      <c r="FF242" s="89">
        <f>(COS((90+18)*((ATAN(1)*4)/180))-SIN($GE$6*((ATAN(1)*4)/180))*SIN('C'!$F371*((ATAN(1)*4)/180)))/COS($GE$6*((ATAN(1)*4)/180))/COS('C'!$F371*((ATAN(1)*4)/180))</f>
        <v>-0.11197172920348503</v>
      </c>
      <c r="FG242" s="89">
        <f>('C'!E371+$GF$6/15+$EQ$4)</f>
        <v>12.155777777777779</v>
      </c>
      <c r="FH242" s="89">
        <f t="shared" si="109"/>
        <v>0.24712616356302755</v>
      </c>
      <c r="FI242" s="89"/>
      <c r="FJ242" s="89"/>
      <c r="FK242" s="89">
        <f>EQ242-'برائے طلباء'!K25</f>
        <v>0.47325355117757506</v>
      </c>
      <c r="FL242" s="89">
        <v>12</v>
      </c>
      <c r="FM242" s="89">
        <f t="shared" si="110"/>
        <v>0.71112855248838491</v>
      </c>
      <c r="FN242" s="89">
        <f t="shared" si="111"/>
        <v>52.221719940641762</v>
      </c>
      <c r="FO242" s="89">
        <f>(COS((90-(ATAN(1/(1/TAN((90-ABS($GE$6-'C'!$F340))*(ATAN(1)*4/180))+2))*(180/(ATAN(1)*4))))*((ATAN(1)*4)/180))-SIN($GE$6*((ATAN(1)*4)/180))*SIN('C'!$F340*((ATAN(1)*4)/180)))/COS($GE$6*((ATAN(1)*4)/180))/COS('C'!$F340*((ATAN(1)*4)/180))</f>
        <v>0.61260747412119521</v>
      </c>
      <c r="FP242" s="89">
        <f t="shared" si="112"/>
        <v>41.821205926010592</v>
      </c>
      <c r="FQ242" s="89">
        <f>(COS((90-(ATAN(1/(1/TAN((90-ABS($GE$6-'C'!$F340))*(ATAN(1)*4/180))+1))*(180/(ATAN(1)*4))))*((ATAN(1)*4)/180))-SIN($GE$6*((ATAN(1)*4)/180))*SIN('C'!$F340*((ATAN(1)*4)/180)))/COS($GE$6*((ATAN(1)*4)/180))/COS('C'!$F340*((ATAN(1)*4)/180))</f>
        <v>0.74522925614408286</v>
      </c>
      <c r="FR242" s="89">
        <f t="shared" si="113"/>
        <v>0.50007407407407412</v>
      </c>
      <c r="FS242" s="89">
        <f t="shared" si="114"/>
        <v>73.754460827047538</v>
      </c>
      <c r="FT242" s="89">
        <f>(COS((90-1.4)*((ATAN(1)*4)/180))-SIN($GE$6*((ATAN(1)*4)/180))*SIN('C'!$F340*((ATAN(1)*4)/180)))/COS($GE$6*((ATAN(1)*4)/180))/COS('C'!$F340*((ATAN(1)*4)/180))</f>
        <v>0.27975426742692816</v>
      </c>
      <c r="FU242" s="89">
        <f t="shared" si="115"/>
        <v>76.729612229151925</v>
      </c>
      <c r="FV242" s="89">
        <f>(COS((90+0.833+اندراج!$A$2)*((ATAN(1)*4)/180))-SIN($GE$6*((ATAN(1)*4)/180))*SIN('C'!$F340*((ATAN(1)*4)/180)))/COS($GE$6*((ATAN(1)*4)/180))/COS('C'!$F340*((ATAN(1)*4)/180))</f>
        <v>0.22954673757542365</v>
      </c>
      <c r="FW242" s="89">
        <f t="shared" si="116"/>
        <v>0.23233511949515229</v>
      </c>
      <c r="FX242" s="89">
        <f t="shared" si="117"/>
        <v>91.122331732660257</v>
      </c>
      <c r="FY242" s="89">
        <f>(COS((90+12)*((ATAN(1)*4)/180))-SIN($GE$6*((ATAN(1)*4)/180))*SIN('C'!$F340*((ATAN(1)*4)/180)))/COS($GE$6*((ATAN(1)*4)/180))/COS('C'!$F340*((ATAN(1)*4)/180))</f>
        <v>-1.9587131365773183E-2</v>
      </c>
      <c r="FZ242" s="89">
        <f t="shared" si="118"/>
        <v>94.88602364841185</v>
      </c>
      <c r="GA242" s="89">
        <f>(COS((90+15)*((ATAN(1)*4)/180))-SIN($GE$6*((ATAN(1)*4)/180))*SIN('C'!$F340*((ATAN(1)*4)/180)))/COS($GE$6*((ATAN(1)*4)/180))/COS('C'!$F340*((ATAN(1)*4)/180))</f>
        <v>-8.5173878749999071E-2</v>
      </c>
      <c r="GB242" s="89">
        <f t="shared" si="119"/>
        <v>98.618040423699796</v>
      </c>
      <c r="GC242" s="89">
        <f>(COS((90+18)*((ATAN(1)*4)/180))-SIN($GE$6*((ATAN(1)*4)/180))*SIN('C'!$F340*((ATAN(1)*4)/180)))/COS($GE$6*((ATAN(1)*4)/180))/COS('C'!$F340*((ATAN(1)*4)/180))</f>
        <v>-0.14984666059838395</v>
      </c>
      <c r="GD242" s="89">
        <f>'C'!$E340+$GF$6/15+$EQ$4</f>
        <v>11.951777777777778</v>
      </c>
      <c r="GE242" s="89"/>
      <c r="GF242" s="89"/>
      <c r="GG242" s="89">
        <f>FM242-'برائے طلباء'!X25</f>
        <v>0.48707681292458804</v>
      </c>
      <c r="GH242" s="89"/>
      <c r="GI242" s="89"/>
    </row>
    <row r="243" spans="1:191" ht="28.5" customHeight="1" x14ac:dyDescent="0.2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  <c r="CK243" s="89"/>
      <c r="CL243" s="89"/>
      <c r="CM243" s="89"/>
      <c r="CN243" s="89"/>
      <c r="CO243" s="89"/>
      <c r="CP243" s="89"/>
      <c r="CQ243" s="89"/>
      <c r="CR243" s="89"/>
      <c r="CS243" s="89"/>
      <c r="CT243" s="89"/>
      <c r="CU243" s="89"/>
      <c r="CV243" s="89"/>
      <c r="CW243" s="89"/>
      <c r="CX243" s="89"/>
      <c r="CY243" s="89"/>
      <c r="CZ243" s="89"/>
      <c r="DA243" s="89"/>
      <c r="DB243" s="89"/>
      <c r="DC243" s="89"/>
      <c r="DD243" s="89"/>
      <c r="DE243" s="89"/>
      <c r="DF243" s="89"/>
      <c r="DG243" s="89"/>
      <c r="DH243" s="89"/>
      <c r="DI243" s="89"/>
      <c r="DJ243" s="89"/>
      <c r="DK243" s="89"/>
      <c r="DL243" s="89"/>
      <c r="DM243" s="89"/>
      <c r="DN243" s="89"/>
      <c r="DO243" s="89"/>
      <c r="DP243" s="89"/>
      <c r="DQ243" s="89"/>
      <c r="DR243" s="89"/>
      <c r="DS243" s="89"/>
      <c r="DT243" s="89"/>
      <c r="DU243" s="89"/>
      <c r="DV243" s="89"/>
      <c r="DW243" s="89"/>
      <c r="DX243" s="89"/>
      <c r="DY243" s="89"/>
      <c r="DZ243" s="89"/>
      <c r="EA243" s="89"/>
      <c r="EB243" s="89"/>
      <c r="EC243" s="89"/>
      <c r="ED243" s="89"/>
      <c r="EE243" s="89"/>
      <c r="EF243" s="89"/>
      <c r="EG243" s="89"/>
      <c r="EH243" s="89"/>
      <c r="EI243" s="89"/>
      <c r="EJ243" s="89"/>
      <c r="EK243" s="89"/>
      <c r="EL243" s="89"/>
      <c r="EM243" s="89"/>
      <c r="EN243" s="89"/>
      <c r="EO243" s="89">
        <v>11</v>
      </c>
      <c r="EP243" s="89"/>
      <c r="EQ243" s="89">
        <f t="shared" si="100"/>
        <v>0.71222395965664587</v>
      </c>
      <c r="ER243" s="89">
        <f t="shared" si="101"/>
        <v>49.432891765104777</v>
      </c>
      <c r="ES243" s="89">
        <f>(COS((90-(ATAN(1/(1/TAN((90-ABS($GE$6-'C'!$F372))*(ATAN(1)*4/180))+2))*(180/(ATAN(1)*4))))*((ATAN(1)*4)/180))-SIN($GE$6*((ATAN(1)*4)/180))*SIN('C'!$F372*((ATAN(1)*4)/180)))/COS($GE$6*((ATAN(1)*4)/180))/COS('C'!$F372*((ATAN(1)*4)/180))</f>
        <v>0.65033823548247549</v>
      </c>
      <c r="ET243" s="89">
        <f t="shared" si="102"/>
        <v>39.474220171713377</v>
      </c>
      <c r="EU243" s="89">
        <f>(COS((90-(ATAN(1/(1/TAN((90-ABS($GE$6-'C'!$F372))*(ATAN(1)*4/180))+1))*(180/(ATAN(1)*4))))*((ATAN(1)*4)/180))-SIN($GE$6*((ATAN(1)*4)/180))*SIN('C'!$F372*((ATAN(1)*4)/180)))/COS($GE$6*((ATAN(1)*4)/180))/COS('C'!$F372*((ATAN(1)*4)/180))</f>
        <v>0.77191070413991536</v>
      </c>
      <c r="EV243" s="89">
        <f t="shared" si="103"/>
        <v>0.50890740740740747</v>
      </c>
      <c r="EW243" s="89">
        <f t="shared" si="104"/>
        <v>70.852599598679348</v>
      </c>
      <c r="EX243" s="89">
        <f>(COS((90-1.4)*((ATAN(1)*4)/180))-SIN($GE$6*((ATAN(1)*4)/180))*SIN('C'!$F372*((ATAN(1)*4)/180)))/COS($GE$6*((ATAN(1)*4)/180))/COS('C'!$F372*((ATAN(1)*4)/180))</f>
        <v>0.32799953660006453</v>
      </c>
      <c r="EY243" s="89">
        <f t="shared" si="105"/>
        <v>73.943958809725828</v>
      </c>
      <c r="EZ243" s="89">
        <f>(COS((90+0.833+اندراج!$A$2)*((ATAN(1)*4)/180))-SIN($GE$6*((ATAN(1)*4)/180))*SIN('C'!$F372*((ATAN(1)*4)/180)))/COS($GE$6*((ATAN(1)*4)/180))/COS('C'!$F372*((ATAN(1)*4)/180))</f>
        <v>0.27657743704237403</v>
      </c>
      <c r="FA243" s="89">
        <f t="shared" si="106"/>
        <v>88.772815419015757</v>
      </c>
      <c r="FB243" s="89">
        <f>(COS((90+12)*((ATAN(1)*4)/180))-SIN($GE$6*((ATAN(1)*4)/180))*SIN('C'!$F372*((ATAN(1)*4)/180)))/COS($GE$6*((ATAN(1)*4)/180))/COS('C'!$F372*((ATAN(1)*4)/180))</f>
        <v>2.1416773895291546E-2</v>
      </c>
      <c r="FC243" s="89">
        <f t="shared" si="107"/>
        <v>92.622574688848232</v>
      </c>
      <c r="FD243" s="89">
        <f>(COS((90+15)*((ATAN(1)*4)/180))-SIN($GE$6*((ATAN(1)*4)/180))*SIN('C'!$F372*((ATAN(1)*4)/180)))/COS($GE$6*((ATAN(1)*4)/180))/COS('C'!$F372*((ATAN(1)*4)/180))</f>
        <v>-4.5756581647825145E-2</v>
      </c>
      <c r="FE243" s="89">
        <f t="shared" si="108"/>
        <v>96.430265768685388</v>
      </c>
      <c r="FF243" s="89">
        <f>(COS((90+18)*((ATAN(1)*4)/180))-SIN($GE$6*((ATAN(1)*4)/180))*SIN('C'!$F372*((ATAN(1)*4)/180)))/COS($GE$6*((ATAN(1)*4)/180))/COS('C'!$F372*((ATAN(1)*4)/180))</f>
        <v>-0.11199386192662755</v>
      </c>
      <c r="FG243" s="89">
        <f>('C'!E372+$GF$6/15+$EQ$4)</f>
        <v>12.163777777777778</v>
      </c>
      <c r="FH243" s="89">
        <f t="shared" si="109"/>
        <v>0.24745581104949566</v>
      </c>
      <c r="FI243" s="89"/>
      <c r="FJ243" s="89"/>
      <c r="FK243" s="89">
        <f>EQ243-'برائے طلباء'!K26</f>
        <v>0.47326173494003121</v>
      </c>
      <c r="FL243" s="89">
        <v>12</v>
      </c>
      <c r="FM243" s="89">
        <f t="shared" si="110"/>
        <v>0.71082436287005235</v>
      </c>
      <c r="FN243" s="89">
        <f t="shared" si="111"/>
        <v>52.053975050571346</v>
      </c>
      <c r="FO243" s="89">
        <f>(COS((90-(ATAN(1/(1/TAN((90-ABS($GE$6-'C'!$F341))*(ATAN(1)*4/180))+2))*(180/(ATAN(1)*4))))*((ATAN(1)*4)/180))-SIN($GE$6*((ATAN(1)*4)/180))*SIN('C'!$F341*((ATAN(1)*4)/180)))/COS($GE$6*((ATAN(1)*4)/180))/COS('C'!$F341*((ATAN(1)*4)/180))</f>
        <v>0.61491886275368524</v>
      </c>
      <c r="FP243" s="89">
        <f t="shared" si="112"/>
        <v>41.680809227858774</v>
      </c>
      <c r="FQ243" s="89">
        <f>(COS((90-(ATAN(1/(1/TAN((90-ABS($GE$6-'C'!$F341))*(ATAN(1)*4/180))+1))*(180/(ATAN(1)*4))))*((ATAN(1)*4)/180))-SIN($GE$6*((ATAN(1)*4)/180))*SIN('C'!$F341*((ATAN(1)*4)/180)))/COS($GE$6*((ATAN(1)*4)/180))/COS('C'!$F341*((ATAN(1)*4)/180))</f>
        <v>0.74686095409175179</v>
      </c>
      <c r="FR243" s="89">
        <f t="shared" si="113"/>
        <v>0.50024074074074087</v>
      </c>
      <c r="FS243" s="89">
        <f t="shared" si="114"/>
        <v>73.578482199581444</v>
      </c>
      <c r="FT243" s="89">
        <f>(COS((90-1.4)*((ATAN(1)*4)/180))-SIN($GE$6*((ATAN(1)*4)/180))*SIN('C'!$F341*((ATAN(1)*4)/180)))/COS($GE$6*((ATAN(1)*4)/180))/COS('C'!$F341*((ATAN(1)*4)/180))</f>
        <v>0.2827017134885032</v>
      </c>
      <c r="FU243" s="89">
        <f t="shared" si="115"/>
        <v>76.560103966552148</v>
      </c>
      <c r="FV243" s="89">
        <f>(COS((90+0.833+اندراج!$A$2)*((ATAN(1)*4)/180))-SIN($GE$6*((ATAN(1)*4)/180))*SIN('C'!$F341*((ATAN(1)*4)/180)))/COS($GE$6*((ATAN(1)*4)/180))/COS('C'!$F341*((ATAN(1)*4)/180))</f>
        <v>0.23242520777652861</v>
      </c>
      <c r="FW243" s="89">
        <f t="shared" si="116"/>
        <v>0.2328924747009892</v>
      </c>
      <c r="FX243" s="89">
        <f t="shared" si="117"/>
        <v>90.976993385497238</v>
      </c>
      <c r="FY243" s="89">
        <f>(COS((90+12)*((ATAN(1)*4)/180))-SIN($GE$6*((ATAN(1)*4)/180))*SIN('C'!$F341*((ATAN(1)*4)/180)))/COS($GE$6*((ATAN(1)*4)/180))/COS('C'!$F341*((ATAN(1)*4)/180))</f>
        <v>-1.7050925024955452E-2</v>
      </c>
      <c r="FZ243" s="89">
        <f t="shared" si="118"/>
        <v>94.745375774310574</v>
      </c>
      <c r="GA243" s="89">
        <f>(COS((90+15)*((ATAN(1)*4)/180))-SIN($GE$6*((ATAN(1)*4)/180))*SIN('C'!$F341*((ATAN(1)*4)/180)))/COS($GE$6*((ATAN(1)*4)/180))/COS('C'!$F341*((ATAN(1)*4)/180))</f>
        <v>-8.2727776470258252E-2</v>
      </c>
      <c r="GB243" s="89">
        <f t="shared" si="119"/>
        <v>98.481461918340699</v>
      </c>
      <c r="GC243" s="89">
        <f>(COS((90+18)*((ATAN(1)*4)/180))-SIN($GE$6*((ATAN(1)*4)/180))*SIN('C'!$F341*((ATAN(1)*4)/180)))/COS($GE$6*((ATAN(1)*4)/180))/COS('C'!$F341*((ATAN(1)*4)/180))</f>
        <v>-0.14748940676010558</v>
      </c>
      <c r="GD243" s="89">
        <f>'C'!$E341+$GF$6/15+$EQ$4</f>
        <v>11.955777777777779</v>
      </c>
      <c r="GE243" s="89"/>
      <c r="GF243" s="89"/>
      <c r="GG243" s="89">
        <f>FM243-'برائے طلباء'!X26</f>
        <v>0.4862265719024802</v>
      </c>
      <c r="GH243" s="89"/>
      <c r="GI243" s="89"/>
    </row>
    <row r="244" spans="1:191" ht="28.5" customHeight="1" x14ac:dyDescent="0.2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89"/>
      <c r="BN244" s="89"/>
      <c r="BO244" s="89"/>
      <c r="BP244" s="89"/>
      <c r="BQ244" s="89"/>
      <c r="BR244" s="89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  <c r="CK244" s="89"/>
      <c r="CL244" s="89"/>
      <c r="CM244" s="89"/>
      <c r="CN244" s="89"/>
      <c r="CO244" s="89"/>
      <c r="CP244" s="89"/>
      <c r="CQ244" s="89"/>
      <c r="CR244" s="89"/>
      <c r="CS244" s="89"/>
      <c r="CT244" s="89"/>
      <c r="CU244" s="89"/>
      <c r="CV244" s="89"/>
      <c r="CW244" s="89"/>
      <c r="CX244" s="89"/>
      <c r="CY244" s="89"/>
      <c r="CZ244" s="89"/>
      <c r="DA244" s="89"/>
      <c r="DB244" s="89"/>
      <c r="DC244" s="89"/>
      <c r="DD244" s="89"/>
      <c r="DE244" s="89"/>
      <c r="DF244" s="89"/>
      <c r="DG244" s="89"/>
      <c r="DH244" s="89"/>
      <c r="DI244" s="89"/>
      <c r="DJ244" s="89"/>
      <c r="DK244" s="89"/>
      <c r="DL244" s="89"/>
      <c r="DM244" s="89"/>
      <c r="DN244" s="89"/>
      <c r="DO244" s="89"/>
      <c r="DP244" s="89"/>
      <c r="DQ244" s="89"/>
      <c r="DR244" s="89"/>
      <c r="DS244" s="89"/>
      <c r="DT244" s="89"/>
      <c r="DU244" s="89"/>
      <c r="DV244" s="89"/>
      <c r="DW244" s="89"/>
      <c r="DX244" s="89"/>
      <c r="DY244" s="89"/>
      <c r="DZ244" s="89"/>
      <c r="EA244" s="89"/>
      <c r="EB244" s="89"/>
      <c r="EC244" s="89"/>
      <c r="ED244" s="89"/>
      <c r="EE244" s="89"/>
      <c r="EF244" s="89"/>
      <c r="EG244" s="89"/>
      <c r="EH244" s="89"/>
      <c r="EI244" s="89"/>
      <c r="EJ244" s="89"/>
      <c r="EK244" s="89"/>
      <c r="EL244" s="89"/>
      <c r="EM244" s="89"/>
      <c r="EN244" s="89"/>
      <c r="EO244" s="89">
        <v>11</v>
      </c>
      <c r="EP244" s="89"/>
      <c r="EQ244" s="89">
        <f t="shared" si="100"/>
        <v>0.71258048502852966</v>
      </c>
      <c r="ER244" s="89">
        <f t="shared" si="101"/>
        <v>49.441344293789214</v>
      </c>
      <c r="ES244" s="89">
        <f>(COS((90-(ATAN(1/(1/TAN((90-ABS($GE$6-'C'!$F373))*(ATAN(1)*4/180))+2))*(180/(ATAN(1)*4))))*((ATAN(1)*4)/180))-SIN($GE$6*((ATAN(1)*4)/180))*SIN('C'!$F373*((ATAN(1)*4)/180)))/COS($GE$6*((ATAN(1)*4)/180))/COS('C'!$F373*((ATAN(1)*4)/180))</f>
        <v>0.65022616222460428</v>
      </c>
      <c r="ET244" s="89">
        <f t="shared" si="102"/>
        <v>39.481368227551336</v>
      </c>
      <c r="EU244" s="89">
        <f>(COS((90-(ATAN(1/(1/TAN((90-ABS($GE$6-'C'!$F373))*(ATAN(1)*4/180))+1))*(180/(ATAN(1)*4))))*((ATAN(1)*4)/180))-SIN($GE$6*((ATAN(1)*4)/180))*SIN('C'!$F373*((ATAN(1)*4)/180)))/COS($GE$6*((ATAN(1)*4)/180))/COS('C'!$F373*((ATAN(1)*4)/180))</f>
        <v>0.77183138617488811</v>
      </c>
      <c r="EV244" s="89">
        <f t="shared" si="103"/>
        <v>0.50924074074074077</v>
      </c>
      <c r="EW244" s="89">
        <f t="shared" si="104"/>
        <v>70.861328655894724</v>
      </c>
      <c r="EX244" s="89">
        <f>(COS((90-1.4)*((ATAN(1)*4)/180))-SIN($GE$6*((ATAN(1)*4)/180))*SIN('C'!$F373*((ATAN(1)*4)/180)))/COS($GE$6*((ATAN(1)*4)/180))/COS('C'!$F373*((ATAN(1)*4)/180))</f>
        <v>0.32785561037312294</v>
      </c>
      <c r="EY244" s="89">
        <f t="shared" si="105"/>
        <v>73.952307943604026</v>
      </c>
      <c r="EZ244" s="89">
        <f>(COS((90+0.833+اندراج!$A$2)*((ATAN(1)*4)/180))-SIN($GE$6*((ATAN(1)*4)/180))*SIN('C'!$F373*((ATAN(1)*4)/180)))/COS($GE$6*((ATAN(1)*4)/180))/COS('C'!$F373*((ATAN(1)*4)/180))</f>
        <v>0.27643739852474181</v>
      </c>
      <c r="FA244" s="89">
        <f t="shared" si="106"/>
        <v>88.779735312878913</v>
      </c>
      <c r="FB244" s="89">
        <f>(COS((90+12)*((ATAN(1)*4)/180))-SIN($GE$6*((ATAN(1)*4)/180))*SIN('C'!$F373*((ATAN(1)*4)/180)))/COS($GE$6*((ATAN(1)*4)/180))/COS('C'!$F373*((ATAN(1)*4)/180))</f>
        <v>2.129602650917703E-2</v>
      </c>
      <c r="FC244" s="89">
        <f t="shared" si="107"/>
        <v>92.629208990344395</v>
      </c>
      <c r="FD244" s="89">
        <f>(COS((90+15)*((ATAN(1)*4)/180))-SIN($GE$6*((ATAN(1)*4)/180))*SIN('C'!$F373*((ATAN(1)*4)/180)))/COS($GE$6*((ATAN(1)*4)/180))/COS('C'!$F373*((ATAN(1)*4)/180))</f>
        <v>-4.58722504688494E-2</v>
      </c>
      <c r="FE244" s="89">
        <f t="shared" si="108"/>
        <v>96.436646359224909</v>
      </c>
      <c r="FF244" s="89">
        <f>(COS((90+18)*((ATAN(1)*4)/180))-SIN($GE$6*((ATAN(1)*4)/180))*SIN('C'!$F373*((ATAN(1)*4)/180)))/COS($GE$6*((ATAN(1)*4)/180))/COS('C'!$F373*((ATAN(1)*4)/180))</f>
        <v>-0.11210452295346647</v>
      </c>
      <c r="FG244" s="89">
        <f>('C'!E373+$GF$6/15+$EQ$4)</f>
        <v>12.171777777777777</v>
      </c>
      <c r="FH244" s="89">
        <f t="shared" si="109"/>
        <v>0.24777071576756182</v>
      </c>
      <c r="FI244" s="89"/>
      <c r="FJ244" s="89"/>
      <c r="FK244" s="89">
        <f>EQ244-'برائے طلباء'!K27</f>
        <v>0.4733026508411915</v>
      </c>
      <c r="FL244" s="89">
        <v>12</v>
      </c>
      <c r="FM244" s="89">
        <f t="shared" si="110"/>
        <v>0.71057345302373287</v>
      </c>
      <c r="FN244" s="89">
        <f t="shared" si="111"/>
        <v>51.890104270004279</v>
      </c>
      <c r="FO244" s="89">
        <f>(COS((90-(ATAN(1/(1/TAN((90-ABS($GE$6-'C'!$F342))*(ATAN(1)*4/180))+2))*(180/(ATAN(1)*4))))*((ATAN(1)*4)/180))-SIN($GE$6*((ATAN(1)*4)/180))*SIN('C'!$F342*((ATAN(1)*4)/180)))/COS($GE$6*((ATAN(1)*4)/180))/COS('C'!$F342*((ATAN(1)*4)/180))</f>
        <v>0.61717177990082339</v>
      </c>
      <c r="FP244" s="89">
        <f t="shared" si="112"/>
        <v>41.543544503077705</v>
      </c>
      <c r="FQ244" s="89">
        <f>(COS((90-(ATAN(1/(1/TAN((90-ABS($GE$6-'C'!$F342))*(ATAN(1)*4/180))+1))*(180/(ATAN(1)*4))))*((ATAN(1)*4)/180))-SIN($GE$6*((ATAN(1)*4)/180))*SIN('C'!$F342*((ATAN(1)*4)/180)))/COS($GE$6*((ATAN(1)*4)/180))/COS('C'!$F342*((ATAN(1)*4)/180))</f>
        <v>0.74845191665163924</v>
      </c>
      <c r="FR244" s="89">
        <f t="shared" si="113"/>
        <v>0.50044907407407413</v>
      </c>
      <c r="FS244" s="89">
        <f t="shared" si="114"/>
        <v>73.406769265057719</v>
      </c>
      <c r="FT244" s="89">
        <f>(COS((90-1.4)*((ATAN(1)*4)/180))-SIN($GE$6*((ATAN(1)*4)/180))*SIN('C'!$F342*((ATAN(1)*4)/180)))/COS($GE$6*((ATAN(1)*4)/180))/COS('C'!$F342*((ATAN(1)*4)/180))</f>
        <v>0.28557514346773699</v>
      </c>
      <c r="FU244" s="89">
        <f t="shared" si="115"/>
        <v>76.394776421877154</v>
      </c>
      <c r="FV244" s="89">
        <f>(COS((90+0.833+اندراج!$A$2)*((ATAN(1)*4)/180))-SIN($GE$6*((ATAN(1)*4)/180))*SIN('C'!$F342*((ATAN(1)*4)/180)))/COS($GE$6*((ATAN(1)*4)/180))/COS('C'!$F342*((ATAN(1)*4)/180))</f>
        <v>0.23523072448486892</v>
      </c>
      <c r="FW244" s="89">
        <f t="shared" si="116"/>
        <v>0.23348083196140948</v>
      </c>
      <c r="FX244" s="89">
        <f t="shared" si="117"/>
        <v>90.835539561894123</v>
      </c>
      <c r="FY244" s="89">
        <f>(COS((90+12)*((ATAN(1)*4)/180))-SIN($GE$6*((ATAN(1)*4)/180))*SIN('C'!$F342*((ATAN(1)*4)/180)))/COS($GE$6*((ATAN(1)*4)/180))/COS('C'!$F342*((ATAN(1)*4)/180))</f>
        <v>-1.4582399520527829E-2</v>
      </c>
      <c r="FZ244" s="89">
        <f t="shared" si="118"/>
        <v>94.608567160559261</v>
      </c>
      <c r="GA244" s="89">
        <f>(COS((90+15)*((ATAN(1)*4)/180))-SIN($GE$6*((ATAN(1)*4)/180))*SIN('C'!$F342*((ATAN(1)*4)/180)))/COS($GE$6*((ATAN(1)*4)/180))/COS('C'!$F342*((ATAN(1)*4)/180))</f>
        <v>-8.0347966952362945E-2</v>
      </c>
      <c r="GB244" s="89">
        <f t="shared" si="119"/>
        <v>98.348691642132096</v>
      </c>
      <c r="GC244" s="89">
        <f>(COS((90+18)*((ATAN(1)*4)/180))-SIN($GE$6*((ATAN(1)*4)/180))*SIN('C'!$F342*((ATAN(1)*4)/180)))/COS($GE$6*((ATAN(1)*4)/180))/COS('C'!$F342*((ATAN(1)*4)/180))</f>
        <v>-0.14519707695224768</v>
      </c>
      <c r="GD244" s="89">
        <f>'C'!$E342+$GF$6/15+$EQ$4</f>
        <v>11.960777777777778</v>
      </c>
      <c r="GE244" s="89"/>
      <c r="GF244" s="89"/>
      <c r="GG244" s="89">
        <f>FM244-'برائے طلباء'!X27</f>
        <v>0.48539852240002568</v>
      </c>
      <c r="GH244" s="89"/>
      <c r="GI244" s="89"/>
    </row>
    <row r="245" spans="1:191" ht="28.5" customHeight="1" x14ac:dyDescent="0.2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  <c r="CK245" s="89"/>
      <c r="CL245" s="89"/>
      <c r="CM245" s="89"/>
      <c r="CN245" s="89"/>
      <c r="CO245" s="89"/>
      <c r="CP245" s="89"/>
      <c r="CQ245" s="89"/>
      <c r="CR245" s="89"/>
      <c r="CS245" s="89"/>
      <c r="CT245" s="89"/>
      <c r="CU245" s="89"/>
      <c r="CV245" s="89"/>
      <c r="CW245" s="89"/>
      <c r="CX245" s="89"/>
      <c r="CY245" s="89"/>
      <c r="CZ245" s="89"/>
      <c r="DA245" s="89"/>
      <c r="DB245" s="89"/>
      <c r="DC245" s="89"/>
      <c r="DD245" s="89"/>
      <c r="DE245" s="89"/>
      <c r="DF245" s="89"/>
      <c r="DG245" s="89"/>
      <c r="DH245" s="89"/>
      <c r="DI245" s="89"/>
      <c r="DJ245" s="89"/>
      <c r="DK245" s="89"/>
      <c r="DL245" s="89"/>
      <c r="DM245" s="89"/>
      <c r="DN245" s="89"/>
      <c r="DO245" s="89"/>
      <c r="DP245" s="89"/>
      <c r="DQ245" s="89"/>
      <c r="DR245" s="89"/>
      <c r="DS245" s="89"/>
      <c r="DT245" s="89"/>
      <c r="DU245" s="89"/>
      <c r="DV245" s="89"/>
      <c r="DW245" s="89"/>
      <c r="DX245" s="89"/>
      <c r="DY245" s="89"/>
      <c r="DZ245" s="89"/>
      <c r="EA245" s="89"/>
      <c r="EB245" s="89"/>
      <c r="EC245" s="89"/>
      <c r="ED245" s="89"/>
      <c r="EE245" s="89"/>
      <c r="EF245" s="89"/>
      <c r="EG245" s="89"/>
      <c r="EH245" s="89"/>
      <c r="EI245" s="89"/>
      <c r="EJ245" s="89"/>
      <c r="EK245" s="89"/>
      <c r="EL245" s="89"/>
      <c r="EM245" s="89"/>
      <c r="EN245" s="89"/>
      <c r="EO245" s="89">
        <v>11</v>
      </c>
      <c r="EP245" s="89"/>
      <c r="EQ245" s="89">
        <f t="shared" si="100"/>
        <v>0.71295323477487038</v>
      </c>
      <c r="ER245" s="89">
        <f t="shared" si="101"/>
        <v>49.455708757219135</v>
      </c>
      <c r="ES245" s="89">
        <f>(COS((90-(ATAN(1/(1/TAN((90-ABS($GE$6-'C'!$F374))*(ATAN(1)*4/180))+2))*(180/(ATAN(1)*4))))*((ATAN(1)*4)/180))-SIN($GE$6*((ATAN(1)*4)/180))*SIN('C'!$F374*((ATAN(1)*4)/180)))/COS($GE$6*((ATAN(1)*4)/180))/COS('C'!$F374*((ATAN(1)*4)/180))</f>
        <v>0.65003566934075352</v>
      </c>
      <c r="ET245" s="89">
        <f t="shared" si="102"/>
        <v>39.493515440969638</v>
      </c>
      <c r="EU245" s="89">
        <f>(COS((90-(ATAN(1/(1/TAN((90-ABS($GE$6-'C'!$F374))*(ATAN(1)*4/180))+1))*(180/(ATAN(1)*4))))*((ATAN(1)*4)/180))-SIN($GE$6*((ATAN(1)*4)/180))*SIN('C'!$F374*((ATAN(1)*4)/180)))/COS($GE$6*((ATAN(1)*4)/180))/COS('C'!$F374*((ATAN(1)*4)/180))</f>
        <v>0.7716965678103952</v>
      </c>
      <c r="EV245" s="89">
        <f t="shared" si="103"/>
        <v>0.50957407407407418</v>
      </c>
      <c r="EW245" s="89">
        <f t="shared" si="104"/>
        <v>70.876163829997552</v>
      </c>
      <c r="EX245" s="89">
        <f>(COS((90-1.4)*((ATAN(1)*4)/180))-SIN($GE$6*((ATAN(1)*4)/180))*SIN('C'!$F374*((ATAN(1)*4)/180)))/COS($GE$6*((ATAN(1)*4)/180))/COS('C'!$F374*((ATAN(1)*4)/180))</f>
        <v>0.32761098796502303</v>
      </c>
      <c r="EY245" s="89">
        <f t="shared" si="105"/>
        <v>73.966497852286665</v>
      </c>
      <c r="EZ245" s="89">
        <f>(COS((90+0.833+اندراج!$A$2)*((ATAN(1)*4)/180))-SIN($GE$6*((ATAN(1)*4)/180))*SIN('C'!$F374*((ATAN(1)*4)/180)))/COS($GE$6*((ATAN(1)*4)/180))/COS('C'!$F374*((ATAN(1)*4)/180))</f>
        <v>0.27619938027975005</v>
      </c>
      <c r="FA245" s="89">
        <f t="shared" si="106"/>
        <v>88.791497790235809</v>
      </c>
      <c r="FB245" s="89">
        <f>(COS((90+12)*((ATAN(1)*4)/180))-SIN($GE$6*((ATAN(1)*4)/180))*SIN('C'!$F374*((ATAN(1)*4)/180)))/COS($GE$6*((ATAN(1)*4)/180))/COS('C'!$F374*((ATAN(1)*4)/180))</f>
        <v>2.1090778661596213E-2</v>
      </c>
      <c r="FC245" s="89">
        <f t="shared" si="107"/>
        <v>92.640486451728734</v>
      </c>
      <c r="FD245" s="89">
        <f>(COS((90+15)*((ATAN(1)*4)/180))-SIN($GE$6*((ATAN(1)*4)/180))*SIN('C'!$F374*((ATAN(1)*4)/180)))/COS($GE$6*((ATAN(1)*4)/180))/COS('C'!$F374*((ATAN(1)*4)/180))</f>
        <v>-4.6068871212512914E-2</v>
      </c>
      <c r="FE245" s="89">
        <f t="shared" si="108"/>
        <v>96.44749297716811</v>
      </c>
      <c r="FF245" s="89">
        <f>(COS((90+18)*((ATAN(1)*4)/180))-SIN($GE$6*((ATAN(1)*4)/180))*SIN('C'!$F374*((ATAN(1)*4)/180)))/COS($GE$6*((ATAN(1)*4)/180))/COS('C'!$F374*((ATAN(1)*4)/180))</f>
        <v>-0.11229263681377506</v>
      </c>
      <c r="FG245" s="89">
        <f>('C'!E374+$GF$6/15+$EQ$4)</f>
        <v>12.17977777777778</v>
      </c>
      <c r="FH245" s="89">
        <f t="shared" si="109"/>
        <v>0.24807272281927215</v>
      </c>
      <c r="FI245" s="89"/>
      <c r="FJ245" s="89"/>
      <c r="FK245" s="89">
        <f>EQ245-'برائے طلباء'!K28</f>
        <v>0.47337219674848541</v>
      </c>
      <c r="FL245" s="89">
        <v>12</v>
      </c>
      <c r="FM245" s="89">
        <f t="shared" si="110"/>
        <v>0.71033426290922819</v>
      </c>
      <c r="FN245" s="89">
        <f t="shared" si="111"/>
        <v>51.730169066787049</v>
      </c>
      <c r="FO245" s="89">
        <f>(COS((90-(ATAN(1/(1/TAN((90-ABS($GE$6-'C'!$F343))*(ATAN(1)*4/180))+2))*(180/(ATAN(1)*4))))*((ATAN(1)*4)/180))-SIN($GE$6*((ATAN(1)*4)/180))*SIN('C'!$F343*((ATAN(1)*4)/180)))/COS($GE$6*((ATAN(1)*4)/180))/COS('C'!$F343*((ATAN(1)*4)/180))</f>
        <v>0.61936572225305642</v>
      </c>
      <c r="FP245" s="89">
        <f t="shared" si="112"/>
        <v>41.409474087411112</v>
      </c>
      <c r="FQ245" s="89">
        <f>(COS((90-(ATAN(1/(1/TAN((90-ABS($GE$6-'C'!$F343))*(ATAN(1)*4/180))+1))*(180/(ATAN(1)*4))))*((ATAN(1)*4)/180))-SIN($GE$6*((ATAN(1)*4)/180))*SIN('C'!$F343*((ATAN(1)*4)/180)))/COS($GE$6*((ATAN(1)*4)/180))/COS('C'!$F343*((ATAN(1)*4)/180))</f>
        <v>0.75000170880149986</v>
      </c>
      <c r="FR245" s="89">
        <f t="shared" si="113"/>
        <v>0.50065740740740738</v>
      </c>
      <c r="FS245" s="89">
        <f t="shared" si="114"/>
        <v>73.239367436630246</v>
      </c>
      <c r="FT245" s="89">
        <f>(COS((90-1.4)*((ATAN(1)*4)/180))-SIN($GE$6*((ATAN(1)*4)/180))*SIN('C'!$F343*((ATAN(1)*4)/180)))/COS($GE$6*((ATAN(1)*4)/180))/COS('C'!$F343*((ATAN(1)*4)/180))</f>
        <v>0.28837396278943911</v>
      </c>
      <c r="FU245" s="89">
        <f t="shared" si="115"/>
        <v>76.233667980655497</v>
      </c>
      <c r="FV245" s="89">
        <f>(COS((90+0.833+اندراج!$A$2)*((ATAN(1)*4)/180))-SIN($GE$6*((ATAN(1)*4)/180))*SIN('C'!$F343*((ATAN(1)*4)/180)))/COS($GE$6*((ATAN(1)*4)/180))/COS('C'!$F343*((ATAN(1)*4)/180))</f>
        <v>0.23796276130557573</v>
      </c>
      <c r="FW245" s="89">
        <f t="shared" si="116"/>
        <v>0.23405851721966064</v>
      </c>
      <c r="FX245" s="89">
        <f t="shared" si="117"/>
        <v>90.697979720554343</v>
      </c>
      <c r="FY245" s="89">
        <f>(COS((90+12)*((ATAN(1)*4)/180))-SIN($GE$6*((ATAN(1)*4)/180))*SIN('C'!$F343*((ATAN(1)*4)/180)))/COS($GE$6*((ATAN(1)*4)/180))/COS('C'!$F343*((ATAN(1)*4)/180))</f>
        <v>-1.218174293102804E-2</v>
      </c>
      <c r="FZ245" s="89">
        <f t="shared" si="118"/>
        <v>94.475600467588833</v>
      </c>
      <c r="GA245" s="89">
        <f>(COS((90+15)*((ATAN(1)*4)/180))-SIN($GE$6*((ATAN(1)*4)/180))*SIN('C'!$F343*((ATAN(1)*4)/180)))/COS($GE$6*((ATAN(1)*4)/180))/COS('C'!$F343*((ATAN(1)*4)/180))</f>
        <v>-7.8034549210012544E-2</v>
      </c>
      <c r="GB245" s="89">
        <f t="shared" si="119"/>
        <v>98.219725614871635</v>
      </c>
      <c r="GC245" s="89">
        <f>(COS((90+18)*((ATAN(1)*4)/180))-SIN($GE$6*((ATAN(1)*4)/180))*SIN('C'!$F343*((ATAN(1)*4)/180)))/COS($GE$6*((ATAN(1)*4)/180))/COS('C'!$F343*((ATAN(1)*4)/180))</f>
        <v>-0.14296968236480914</v>
      </c>
      <c r="GD245" s="89">
        <f>'C'!$E343+$GF$6/15+$EQ$4</f>
        <v>11.965777777777777</v>
      </c>
      <c r="GE245" s="89"/>
      <c r="GF245" s="89"/>
      <c r="GG245" s="89">
        <f>FM245-'برائے طلباء'!X28</f>
        <v>0.48459275998757534</v>
      </c>
      <c r="GH245" s="89"/>
      <c r="GI245" s="89"/>
    </row>
    <row r="246" spans="1:191" ht="28.5" customHeight="1" x14ac:dyDescent="0.2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89"/>
      <c r="DB246" s="89"/>
      <c r="DC246" s="89"/>
      <c r="DD246" s="89"/>
      <c r="DE246" s="89"/>
      <c r="DF246" s="89"/>
      <c r="DG246" s="89"/>
      <c r="DH246" s="89"/>
      <c r="DI246" s="89"/>
      <c r="DJ246" s="89"/>
      <c r="DK246" s="89"/>
      <c r="DL246" s="89"/>
      <c r="DM246" s="89"/>
      <c r="DN246" s="89"/>
      <c r="DO246" s="89"/>
      <c r="DP246" s="89"/>
      <c r="DQ246" s="89"/>
      <c r="DR246" s="89"/>
      <c r="DS246" s="89"/>
      <c r="DT246" s="89"/>
      <c r="DU246" s="89"/>
      <c r="DV246" s="89"/>
      <c r="DW246" s="89"/>
      <c r="DX246" s="89"/>
      <c r="DY246" s="89"/>
      <c r="DZ246" s="89"/>
      <c r="EA246" s="89"/>
      <c r="EB246" s="89"/>
      <c r="EC246" s="89"/>
      <c r="ED246" s="89"/>
      <c r="EE246" s="89"/>
      <c r="EF246" s="89"/>
      <c r="EG246" s="89"/>
      <c r="EH246" s="89"/>
      <c r="EI246" s="89"/>
      <c r="EJ246" s="89"/>
      <c r="EK246" s="89"/>
      <c r="EL246" s="89"/>
      <c r="EM246" s="89"/>
      <c r="EN246" s="89"/>
      <c r="EO246" s="89">
        <v>11</v>
      </c>
      <c r="EP246" s="89"/>
      <c r="EQ246" s="89">
        <f t="shared" si="100"/>
        <v>0.71338617712149477</v>
      </c>
      <c r="ER246" s="89">
        <f t="shared" si="101"/>
        <v>49.476821915830925</v>
      </c>
      <c r="ES246" s="89">
        <f>(COS((90-(ATAN(1/(1/TAN((90-ABS($GE$6-'C'!$F375))*(ATAN(1)*4/180))+2))*(180/(ATAN(1)*4))))*((ATAN(1)*4)/180))-SIN($GE$6*((ATAN(1)*4)/180))*SIN('C'!$F375*((ATAN(1)*4)/180)))/COS($GE$6*((ATAN(1)*4)/180))/COS('C'!$F375*((ATAN(1)*4)/180))</f>
        <v>0.64975560515942909</v>
      </c>
      <c r="ET246" s="89">
        <f t="shared" si="102"/>
        <v>39.511368743886543</v>
      </c>
      <c r="EU246" s="89">
        <f>(COS((90-(ATAN(1/(1/TAN((90-ABS($GE$6-'C'!$F375))*(ATAN(1)*4/180))+1))*(180/(ATAN(1)*4))))*((ATAN(1)*4)/180))-SIN($GE$6*((ATAN(1)*4)/180))*SIN('C'!$F375*((ATAN(1)*4)/180)))/COS($GE$6*((ATAN(1)*4)/180))/COS('C'!$F375*((ATAN(1)*4)/180))</f>
        <v>0.77149835627795704</v>
      </c>
      <c r="EV246" s="89">
        <f t="shared" si="103"/>
        <v>0.50994907407407408</v>
      </c>
      <c r="EW246" s="89">
        <f t="shared" si="104"/>
        <v>70.89797061384337</v>
      </c>
      <c r="EX246" s="89">
        <f>(COS((90-1.4)*((ATAN(1)*4)/180))-SIN($GE$6*((ATAN(1)*4)/180))*SIN('C'!$F375*((ATAN(1)*4)/180)))/COS($GE$6*((ATAN(1)*4)/180))/COS('C'!$F375*((ATAN(1)*4)/180))</f>
        <v>0.32725136836370383</v>
      </c>
      <c r="EY246" s="89">
        <f t="shared" si="105"/>
        <v>73.987357097071509</v>
      </c>
      <c r="EZ246" s="89">
        <f>(COS((90+0.833+اندراج!$A$2)*((ATAN(1)*4)/180))-SIN($GE$6*((ATAN(1)*4)/180))*SIN('C'!$F375*((ATAN(1)*4)/180)))/COS($GE$6*((ATAN(1)*4)/180))/COS('C'!$F375*((ATAN(1)*4)/180))</f>
        <v>0.2758494613827247</v>
      </c>
      <c r="FA246" s="89">
        <f t="shared" si="106"/>
        <v>88.808792486601789</v>
      </c>
      <c r="FB246" s="89">
        <f>(COS((90+12)*((ATAN(1)*4)/180))-SIN($GE$6*((ATAN(1)*4)/180))*SIN('C'!$F375*((ATAN(1)*4)/180)))/COS($GE$6*((ATAN(1)*4)/180))/COS('C'!$F375*((ATAN(1)*4)/180))</f>
        <v>2.0788995452571023E-2</v>
      </c>
      <c r="FC246" s="89">
        <f t="shared" si="107"/>
        <v>92.657069011938091</v>
      </c>
      <c r="FD246" s="89">
        <f>(COS((90+15)*((ATAN(1)*4)/180))-SIN($GE$6*((ATAN(1)*4)/180))*SIN('C'!$F375*((ATAN(1)*4)/180)))/COS($GE$6*((ATAN(1)*4)/180))/COS('C'!$F375*((ATAN(1)*4)/180))</f>
        <v>-4.6357982265711015E-2</v>
      </c>
      <c r="FE246" s="89">
        <f t="shared" si="108"/>
        <v>96.463443007672055</v>
      </c>
      <c r="FF246" s="89">
        <f>(COS((90+18)*((ATAN(1)*4)/180))-SIN($GE$6*((ATAN(1)*4)/180))*SIN('C'!$F375*((ATAN(1)*4)/180)))/COS($GE$6*((ATAN(1)*4)/180))/COS('C'!$F375*((ATAN(1)*4)/180))</f>
        <v>-0.11256925230038325</v>
      </c>
      <c r="FG246" s="89">
        <f>('C'!E375+$GF$6/15+$EQ$4)</f>
        <v>12.188777777777776</v>
      </c>
      <c r="FH246" s="89">
        <f t="shared" si="109"/>
        <v>0.24840166015202378</v>
      </c>
      <c r="FI246" s="89"/>
      <c r="FJ246" s="89"/>
      <c r="FK246" s="89">
        <f>EQ246-'برائے طلباء'!K29</f>
        <v>0.47347444473539868</v>
      </c>
      <c r="FL246" s="89">
        <v>12</v>
      </c>
      <c r="FM246" s="89">
        <f t="shared" si="110"/>
        <v>0.7101091143109789</v>
      </c>
      <c r="FN246" s="89">
        <f t="shared" si="111"/>
        <v>51.575023474207285</v>
      </c>
      <c r="FO246" s="89">
        <f>(COS((90-(ATAN(1/(1/TAN((90-ABS($GE$6-'C'!$F344))*(ATAN(1)*4/180))+2))*(180/(ATAN(1)*4))))*((ATAN(1)*4)/180))-SIN($GE$6*((ATAN(1)*4)/180))*SIN('C'!$F344*((ATAN(1)*4)/180)))/COS($GE$6*((ATAN(1)*4)/180))/COS('C'!$F344*((ATAN(1)*4)/180))</f>
        <v>0.62148935094757207</v>
      </c>
      <c r="FP246" s="89">
        <f t="shared" si="112"/>
        <v>41.279324906874734</v>
      </c>
      <c r="FQ246" s="89">
        <f>(COS((90-(ATAN(1/(1/TAN((90-ABS($GE$6-'C'!$F344))*(ATAN(1)*4/180))+1))*(180/(ATAN(1)*4))))*((ATAN(1)*4)/180))-SIN($GE$6*((ATAN(1)*4)/180))*SIN('C'!$F344*((ATAN(1)*4)/180)))/COS($GE$6*((ATAN(1)*4)/180))/COS('C'!$F344*((ATAN(1)*4)/180))</f>
        <v>0.7515022451643778</v>
      </c>
      <c r="FR246" s="89">
        <f t="shared" si="113"/>
        <v>0.50086574074074075</v>
      </c>
      <c r="FS246" s="89">
        <f t="shared" si="114"/>
        <v>73.077151178153258</v>
      </c>
      <c r="FT246" s="89">
        <f>(COS((90-1.4)*((ATAN(1)*4)/180))-SIN($GE$6*((ATAN(1)*4)/180))*SIN('C'!$F344*((ATAN(1)*4)/180)))/COS($GE$6*((ATAN(1)*4)/180))/COS('C'!$F344*((ATAN(1)*4)/180))</f>
        <v>0.29108373545554844</v>
      </c>
      <c r="FU246" s="89">
        <f t="shared" si="115"/>
        <v>76.077614485285764</v>
      </c>
      <c r="FV246" s="89">
        <f>(COS((90+0.833+اندراج!$A$2)*((ATAN(1)*4)/180))-SIN($GE$6*((ATAN(1)*4)/180))*SIN('C'!$F344*((ATAN(1)*4)/180)))/COS($GE$6*((ATAN(1)*4)/180))/COS('C'!$F344*((ATAN(1)*4)/180))</f>
        <v>0.24060728397098843</v>
      </c>
      <c r="FW246" s="89">
        <f t="shared" si="116"/>
        <v>0.23462370024215681</v>
      </c>
      <c r="FX246" s="89">
        <f t="shared" si="117"/>
        <v>90.565002615602609</v>
      </c>
      <c r="FY246" s="89">
        <f>(COS((90+12)*((ATAN(1)*4)/180))-SIN($GE$6*((ATAN(1)*4)/180))*SIN('C'!$F344*((ATAN(1)*4)/180)))/COS($GE$6*((ATAN(1)*4)/180))/COS('C'!$F344*((ATAN(1)*4)/180))</f>
        <v>-9.8609961050172435E-3</v>
      </c>
      <c r="FZ246" s="89">
        <f t="shared" si="118"/>
        <v>94.347134579490202</v>
      </c>
      <c r="GA246" s="89">
        <f>(COS((90+15)*((ATAN(1)*4)/180))-SIN($GE$6*((ATAN(1)*4)/180))*SIN('C'!$F344*((ATAN(1)*4)/180)))/COS($GE$6*((ATAN(1)*4)/180))/COS('C'!$F344*((ATAN(1)*4)/180))</f>
        <v>-7.5799039306136101E-2</v>
      </c>
      <c r="GB246" s="89">
        <f t="shared" si="119"/>
        <v>98.095195958932052</v>
      </c>
      <c r="GC246" s="89">
        <f>(COS((90+18)*((ATAN(1)*4)/180))-SIN($GE$6*((ATAN(1)*4)/180))*SIN('C'!$F344*((ATAN(1)*4)/180)))/COS($GE$6*((ATAN(1)*4)/180))/COS('C'!$F344*((ATAN(1)*4)/180))</f>
        <v>-0.14081822158808832</v>
      </c>
      <c r="GD246" s="89">
        <f>'C'!$E344+$GF$6/15+$EQ$4</f>
        <v>11.970777777777776</v>
      </c>
      <c r="GE246" s="89"/>
      <c r="GF246" s="89"/>
      <c r="GG246" s="89">
        <f>FM246-'برائے طلباء'!X29</f>
        <v>0.48381336234504946</v>
      </c>
      <c r="GH246" s="89"/>
      <c r="GI246" s="89"/>
    </row>
    <row r="247" spans="1:191" ht="28.5" customHeight="1" x14ac:dyDescent="0.2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89"/>
      <c r="DB247" s="89"/>
      <c r="DC247" s="89"/>
      <c r="DD247" s="89"/>
      <c r="DE247" s="89"/>
      <c r="DF247" s="89"/>
      <c r="DG247" s="89"/>
      <c r="DH247" s="89"/>
      <c r="DI247" s="89"/>
      <c r="DJ247" s="89"/>
      <c r="DK247" s="89"/>
      <c r="DL247" s="89"/>
      <c r="DM247" s="89"/>
      <c r="DN247" s="89"/>
      <c r="DO247" s="89"/>
      <c r="DP247" s="89"/>
      <c r="DQ247" s="89"/>
      <c r="DR247" s="89"/>
      <c r="DS247" s="89"/>
      <c r="DT247" s="89"/>
      <c r="DU247" s="89"/>
      <c r="DV247" s="89"/>
      <c r="DW247" s="89"/>
      <c r="DX247" s="89"/>
      <c r="DY247" s="89"/>
      <c r="DZ247" s="89"/>
      <c r="EA247" s="89"/>
      <c r="EB247" s="89"/>
      <c r="EC247" s="89"/>
      <c r="ED247" s="89"/>
      <c r="EE247" s="89"/>
      <c r="EF247" s="89"/>
      <c r="EG247" s="89"/>
      <c r="EH247" s="89"/>
      <c r="EI247" s="89"/>
      <c r="EJ247" s="89"/>
      <c r="EK247" s="89"/>
      <c r="EL247" s="89"/>
      <c r="EM247" s="89"/>
      <c r="EN247" s="89"/>
      <c r="EO247" s="89">
        <v>11</v>
      </c>
      <c r="EP247" s="89"/>
      <c r="EQ247" s="89">
        <f t="shared" si="100"/>
        <v>0.71379595256457673</v>
      </c>
      <c r="ER247" s="89">
        <f t="shared" si="101"/>
        <v>49.504671161792245</v>
      </c>
      <c r="ES247" s="89">
        <f>(COS((90-(ATAN(1/(1/TAN((90-ABS($GE$6-'C'!$F376))*(ATAN(1)*4/180))+2))*(180/(ATAN(1)*4))))*((ATAN(1)*4)/180))-SIN($GE$6*((ATAN(1)*4)/180))*SIN('C'!$F376*((ATAN(1)*4)/180)))/COS($GE$6*((ATAN(1)*4)/180))/COS('C'!$F376*((ATAN(1)*4)/180))</f>
        <v>0.6493860524382894</v>
      </c>
      <c r="ET247" s="89">
        <f t="shared" si="102"/>
        <v>39.534916440989583</v>
      </c>
      <c r="EU247" s="89">
        <f>(COS((90-(ATAN(1/(1/TAN((90-ABS($GE$6-'C'!$F376))*(ATAN(1)*4/180))+1))*(180/(ATAN(1)*4))))*((ATAN(1)*4)/180))-SIN($GE$6*((ATAN(1)*4)/180))*SIN('C'!$F376*((ATAN(1)*4)/180)))/COS($GE$6*((ATAN(1)*4)/180))/COS('C'!$F376*((ATAN(1)*4)/180))</f>
        <v>0.77123680970013198</v>
      </c>
      <c r="EV247" s="89">
        <f t="shared" si="103"/>
        <v>0.51028240740740749</v>
      </c>
      <c r="EW247" s="89">
        <f t="shared" si="104"/>
        <v>70.926738012346306</v>
      </c>
      <c r="EX247" s="89">
        <f>(COS((90-1.4)*((ATAN(1)*4)/180))-SIN($GE$6*((ATAN(1)*4)/180))*SIN('C'!$F376*((ATAN(1)*4)/180)))/COS($GE$6*((ATAN(1)*4)/180))/COS('C'!$F376*((ATAN(1)*4)/180))</f>
        <v>0.32677688750415873</v>
      </c>
      <c r="EY247" s="89">
        <f t="shared" si="105"/>
        <v>74.014876256580919</v>
      </c>
      <c r="EZ247" s="89">
        <f>(COS((90+0.833+اندراج!$A$2)*((ATAN(1)*4)/180))-SIN($GE$6*((ATAN(1)*4)/180))*SIN('C'!$F376*((ATAN(1)*4)/180)))/COS($GE$6*((ATAN(1)*4)/180))/COS('C'!$F376*((ATAN(1)*4)/180))</f>
        <v>0.27538776487136518</v>
      </c>
      <c r="FA247" s="89">
        <f t="shared" si="106"/>
        <v>88.83161591540842</v>
      </c>
      <c r="FB247" s="89">
        <f>(COS((90+12)*((ATAN(1)*4)/180))-SIN($GE$6*((ATAN(1)*4)/180))*SIN('C'!$F376*((ATAN(1)*4)/180)))/COS($GE$6*((ATAN(1)*4)/180))/COS('C'!$F376*((ATAN(1)*4)/180))</f>
        <v>2.0390735922373469E-2</v>
      </c>
      <c r="FC247" s="89">
        <f t="shared" si="107"/>
        <v>92.678954465586799</v>
      </c>
      <c r="FD247" s="89">
        <f>(COS((90+15)*((ATAN(1)*4)/180))-SIN($GE$6*((ATAN(1)*4)/180))*SIN('C'!$F376*((ATAN(1)*4)/180)))/COS($GE$6*((ATAN(1)*4)/180))/COS('C'!$F376*((ATAN(1)*4)/180))</f>
        <v>-4.6739541436074047E-2</v>
      </c>
      <c r="FE247" s="89">
        <f t="shared" si="108"/>
        <v>96.484495459417502</v>
      </c>
      <c r="FF247" s="89">
        <f>(COS((90+18)*((ATAN(1)*4)/180))-SIN($GE$6*((ATAN(1)*4)/180))*SIN('C'!$F376*((ATAN(1)*4)/180)))/COS($GE$6*((ATAN(1)*4)/180))/COS('C'!$F376*((ATAN(1)*4)/180))</f>
        <v>-0.11293434383404462</v>
      </c>
      <c r="FG247" s="89">
        <f>('C'!E376+$GF$6/15+$EQ$4)</f>
        <v>12.196777777777779</v>
      </c>
      <c r="FH247" s="89">
        <f t="shared" si="109"/>
        <v>0.24867420055855524</v>
      </c>
      <c r="FI247" s="89"/>
      <c r="FJ247" s="89"/>
      <c r="FK247" s="89">
        <f>EQ247-'برائے طلباء'!K30</f>
        <v>0.47360936587777347</v>
      </c>
      <c r="FL247" s="89">
        <v>12</v>
      </c>
      <c r="FM247" s="89">
        <f t="shared" si="110"/>
        <v>0.7098959122649865</v>
      </c>
      <c r="FN247" s="89">
        <f t="shared" si="111"/>
        <v>51.423940994150151</v>
      </c>
      <c r="FO247" s="89">
        <f>(COS((90-(ATAN(1/(1/TAN((90-ABS($GE$6-'C'!$F345))*(ATAN(1)*4/180))+2))*(180/(ATAN(1)*4))))*((ATAN(1)*4)/180))-SIN($GE$6*((ATAN(1)*4)/180))*SIN('C'!$F345*((ATAN(1)*4)/180)))/COS($GE$6*((ATAN(1)*4)/180))/COS('C'!$F345*((ATAN(1)*4)/180))</f>
        <v>0.62355298457088715</v>
      </c>
      <c r="FP247" s="89">
        <f t="shared" si="112"/>
        <v>41.152497930980743</v>
      </c>
      <c r="FQ247" s="89">
        <f>(COS((90-(ATAN(1/(1/TAN((90-ABS($GE$6-'C'!$F345))*(ATAN(1)*4/180))+1))*(180/(ATAN(1)*4))))*((ATAN(1)*4)/180))-SIN($GE$6*((ATAN(1)*4)/180))*SIN('C'!$F345*((ATAN(1)*4)/180)))/COS($GE$6*((ATAN(1)*4)/180))/COS('C'!$F345*((ATAN(1)*4)/180))</f>
        <v>0.75296074827374326</v>
      </c>
      <c r="FR247" s="89">
        <f t="shared" si="113"/>
        <v>0.50107407407407412</v>
      </c>
      <c r="FS247" s="89">
        <f t="shared" si="114"/>
        <v>72.919342380769507</v>
      </c>
      <c r="FT247" s="89">
        <f>(COS((90-1.4)*((ATAN(1)*4)/180))-SIN($GE$6*((ATAN(1)*4)/180))*SIN('C'!$F345*((ATAN(1)*4)/180)))/COS($GE$6*((ATAN(1)*4)/180))/COS('C'!$F345*((ATAN(1)*4)/180))</f>
        <v>0.29371764401142864</v>
      </c>
      <c r="FU247" s="89">
        <f t="shared" si="115"/>
        <v>75.925861748728423</v>
      </c>
      <c r="FV247" s="89">
        <f>(COS((90+0.833+اندراج!$A$2)*((ATAN(1)*4)/180))-SIN($GE$6*((ATAN(1)*4)/180))*SIN('C'!$F345*((ATAN(1)*4)/180)))/COS($GE$6*((ATAN(1)*4)/180))/COS('C'!$F345*((ATAN(1)*4)/180))</f>
        <v>0.24317721326729447</v>
      </c>
      <c r="FW247" s="89">
        <f t="shared" si="116"/>
        <v>0.23517818946274963</v>
      </c>
      <c r="FX247" s="89">
        <f t="shared" si="117"/>
        <v>90.435941271795016</v>
      </c>
      <c r="FY247" s="89">
        <f>(COS((90+12)*((ATAN(1)*4)/180))-SIN($GE$6*((ATAN(1)*4)/180))*SIN('C'!$F345*((ATAN(1)*4)/180)))/COS($GE$6*((ATAN(1)*4)/180))/COS('C'!$F345*((ATAN(1)*4)/180))</f>
        <v>-7.6085371267460827E-3</v>
      </c>
      <c r="FZ247" s="89">
        <f t="shared" si="118"/>
        <v>94.222518460076813</v>
      </c>
      <c r="GA247" s="89">
        <f>(COS((90+15)*((ATAN(1)*4)/180))-SIN($GE$6*((ATAN(1)*4)/180))*SIN('C'!$F345*((ATAN(1)*4)/180)))/COS($GE$6*((ATAN(1)*4)/180))/COS('C'!$F345*((ATAN(1)*4)/180))</f>
        <v>-7.3630157264390816E-2</v>
      </c>
      <c r="GB247" s="89">
        <f t="shared" si="119"/>
        <v>97.974464841665608</v>
      </c>
      <c r="GC247" s="89">
        <f>(COS((90+18)*((ATAN(1)*4)/180))-SIN($GE$6*((ATAN(1)*4)/180))*SIN('C'!$F345*((ATAN(1)*4)/180)))/COS($GE$6*((ATAN(1)*4)/180))/COS('C'!$F345*((ATAN(1)*4)/180))</f>
        <v>-0.13873175182014935</v>
      </c>
      <c r="GD247" s="89">
        <f>'C'!$E345+$GF$6/15+$EQ$4</f>
        <v>11.975777777777779</v>
      </c>
      <c r="GE247" s="89"/>
      <c r="GF247" s="89"/>
      <c r="GG247" s="89">
        <f>FM247-'برائے طلباء'!X30</f>
        <v>0.4830564627510946</v>
      </c>
      <c r="GH247" s="89"/>
      <c r="GI247" s="89"/>
    </row>
    <row r="248" spans="1:191" ht="28.5" customHeight="1" x14ac:dyDescent="0.2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89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89"/>
      <c r="DB248" s="89"/>
      <c r="DC248" s="89"/>
      <c r="DD248" s="89"/>
      <c r="DE248" s="89"/>
      <c r="DF248" s="89"/>
      <c r="DG248" s="89"/>
      <c r="DH248" s="89"/>
      <c r="DI248" s="89"/>
      <c r="DJ248" s="89"/>
      <c r="DK248" s="89"/>
      <c r="DL248" s="89"/>
      <c r="DM248" s="89"/>
      <c r="DN248" s="89"/>
      <c r="DO248" s="89"/>
      <c r="DP248" s="89"/>
      <c r="DQ248" s="89"/>
      <c r="DR248" s="89"/>
      <c r="DS248" s="89"/>
      <c r="DT248" s="89"/>
      <c r="DU248" s="89"/>
      <c r="DV248" s="89"/>
      <c r="DW248" s="89"/>
      <c r="DX248" s="89"/>
      <c r="DY248" s="89"/>
      <c r="DZ248" s="89"/>
      <c r="EA248" s="89"/>
      <c r="EB248" s="89"/>
      <c r="EC248" s="89"/>
      <c r="ED248" s="89"/>
      <c r="EE248" s="89"/>
      <c r="EF248" s="89"/>
      <c r="EG248" s="89"/>
      <c r="EH248" s="89"/>
      <c r="EI248" s="89"/>
      <c r="EJ248" s="89"/>
      <c r="EK248" s="89"/>
      <c r="EL248" s="89"/>
      <c r="EM248" s="89"/>
      <c r="EN248" s="89"/>
      <c r="EO248" s="89">
        <v>11</v>
      </c>
      <c r="EP248" s="89"/>
      <c r="EQ248" s="89">
        <f t="shared" si="100"/>
        <v>0.71422419334872311</v>
      </c>
      <c r="ER248" s="89">
        <f t="shared" si="101"/>
        <v>49.539239890089512</v>
      </c>
      <c r="ES248" s="89">
        <f>(COS((90-(ATAN(1/(1/TAN((90-ABS($GE$6-'C'!$F377))*(ATAN(1)*4/180))+2))*(180/(ATAN(1)*4))))*((ATAN(1)*4)/180))-SIN($GE$6*((ATAN(1)*4)/180))*SIN('C'!$F377*((ATAN(1)*4)/180)))/COS($GE$6*((ATAN(1)*4)/180))/COS('C'!$F377*((ATAN(1)*4)/180))</f>
        <v>0.6489271204175141</v>
      </c>
      <c r="ET248" s="89">
        <f t="shared" si="102"/>
        <v>39.564143117869463</v>
      </c>
      <c r="EU248" s="89">
        <f>(COS((90-(ATAN(1/(1/TAN((90-ABS($GE$6-'C'!$F377))*(ATAN(1)*4/180))+1))*(180/(ATAN(1)*4))))*((ATAN(1)*4)/180))-SIN($GE$6*((ATAN(1)*4)/180))*SIN('C'!$F377*((ATAN(1)*4)/180)))/COS($GE$6*((ATAN(1)*4)/180))/COS('C'!$F377*((ATAN(1)*4)/180))</f>
        <v>0.77091200496072221</v>
      </c>
      <c r="EV248" s="89">
        <f t="shared" si="103"/>
        <v>0.51061574074074079</v>
      </c>
      <c r="EW248" s="89">
        <f t="shared" si="104"/>
        <v>70.962451562969861</v>
      </c>
      <c r="EX248" s="89">
        <f>(COS((90-1.4)*((ATAN(1)*4)/180))-SIN($GE$6*((ATAN(1)*4)/180))*SIN('C'!$F377*((ATAN(1)*4)/180)))/COS($GE$6*((ATAN(1)*4)/180))/COS('C'!$F377*((ATAN(1)*4)/180))</f>
        <v>0.32618772428947446</v>
      </c>
      <c r="EY248" s="89">
        <f t="shared" si="105"/>
        <v>74.049042938873683</v>
      </c>
      <c r="EZ248" s="89">
        <f>(COS((90+0.833+اندراج!$A$2)*((ATAN(1)*4)/180))-SIN($GE$6*((ATAN(1)*4)/180))*SIN('C'!$F377*((ATAN(1)*4)/180)))/COS($GE$6*((ATAN(1)*4)/180))/COS('C'!$F377*((ATAN(1)*4)/180))</f>
        <v>0.27481445265194687</v>
      </c>
      <c r="FA248" s="89">
        <f t="shared" si="106"/>
        <v>88.859963499406717</v>
      </c>
      <c r="FB248" s="89">
        <f>(COS((90+12)*((ATAN(1)*4)/180))-SIN($GE$6*((ATAN(1)*4)/180))*SIN('C'!$F377*((ATAN(1)*4)/180)))/COS($GE$6*((ATAN(1)*4)/180))/COS('C'!$F377*((ATAN(1)*4)/180))</f>
        <v>1.9896077637710393E-2</v>
      </c>
      <c r="FC248" s="89">
        <f t="shared" si="107"/>
        <v>92.706139923688227</v>
      </c>
      <c r="FD248" s="89">
        <f>(COS((90+15)*((ATAN(1)*4)/180))-SIN($GE$6*((ATAN(1)*4)/180))*SIN('C'!$F377*((ATAN(1)*4)/180)))/COS($GE$6*((ATAN(1)*4)/180))/COS('C'!$F377*((ATAN(1)*4)/180))</f>
        <v>-4.7213493360050429E-2</v>
      </c>
      <c r="FE248" s="89">
        <f t="shared" si="108"/>
        <v>96.510649043650844</v>
      </c>
      <c r="FF248" s="89">
        <f>(COS((90+18)*((ATAN(1)*4)/180))-SIN($GE$6*((ATAN(1)*4)/180))*SIN('C'!$F377*((ATAN(1)*4)/180)))/COS($GE$6*((ATAN(1)*4)/180))/COS('C'!$F377*((ATAN(1)*4)/180))</f>
        <v>-0.11338787794495703</v>
      </c>
      <c r="FG248" s="89">
        <f>('C'!E377+$GF$6/15+$EQ$4)</f>
        <v>12.204777777777778</v>
      </c>
      <c r="FH248" s="89">
        <f t="shared" si="109"/>
        <v>0.24893201873049567</v>
      </c>
      <c r="FI248" s="89"/>
      <c r="FJ248" s="89"/>
      <c r="FK248" s="89">
        <f>EQ248-'برائے طلباء'!K31</f>
        <v>0.47377692217367917</v>
      </c>
      <c r="FL248" s="89">
        <v>12</v>
      </c>
      <c r="FM248" s="89">
        <f t="shared" si="110"/>
        <v>0.70969699114705642</v>
      </c>
      <c r="FN248" s="89">
        <f t="shared" si="111"/>
        <v>51.277780586561249</v>
      </c>
      <c r="FO248" s="89">
        <f>(COS((90-(ATAN(1/(1/TAN((90-ABS($GE$6-'C'!$F346))*(ATAN(1)*4/180))+2))*(180/(ATAN(1)*4))))*((ATAN(1)*4)/180))-SIN($GE$6*((ATAN(1)*4)/180))*SIN('C'!$F346*((ATAN(1)*4)/180)))/COS($GE$6*((ATAN(1)*4)/180))/COS('C'!$F346*((ATAN(1)*4)/180))</f>
        <v>0.62554526172513503</v>
      </c>
      <c r="FP248" s="89">
        <f t="shared" si="112"/>
        <v>41.029724042479245</v>
      </c>
      <c r="FQ248" s="89">
        <f>(COS((90-(ATAN(1/(1/TAN((90-ABS($GE$6-'C'!$F346))*(ATAN(1)*4/180))+1))*(180/(ATAN(1)*4))))*((ATAN(1)*4)/180))-SIN($GE$6*((ATAN(1)*4)/180))*SIN('C'!$F346*((ATAN(1)*4)/180)))/COS($GE$6*((ATAN(1)*4)/180))/COS('C'!$F346*((ATAN(1)*4)/180))</f>
        <v>0.754369126795565</v>
      </c>
      <c r="FR248" s="89">
        <f t="shared" si="113"/>
        <v>0.50128240740740748</v>
      </c>
      <c r="FS248" s="89">
        <f t="shared" si="114"/>
        <v>72.76682069848728</v>
      </c>
      <c r="FT248" s="89">
        <f>(COS((90-1.4)*((ATAN(1)*4)/180))-SIN($GE$6*((ATAN(1)*4)/180))*SIN('C'!$F346*((ATAN(1)*4)/180)))/COS($GE$6*((ATAN(1)*4)/180))/COS('C'!$F346*((ATAN(1)*4)/180))</f>
        <v>0.29626119071993939</v>
      </c>
      <c r="FU248" s="89">
        <f t="shared" si="115"/>
        <v>75.779250146273611</v>
      </c>
      <c r="FV248" s="89">
        <f>(COS((90+0.833+اندراج!$A$2)*((ATAN(1)*4)/180))-SIN($GE$6*((ATAN(1)*4)/180))*SIN('C'!$F346*((ATAN(1)*4)/180)))/COS($GE$6*((ATAN(1)*4)/180))/COS('C'!$F346*((ATAN(1)*4)/180))</f>
        <v>0.24565845758496485</v>
      </c>
      <c r="FW248" s="89">
        <f t="shared" si="116"/>
        <v>0.23572014945018108</v>
      </c>
      <c r="FX248" s="89">
        <f t="shared" si="117"/>
        <v>90.311486737553508</v>
      </c>
      <c r="FY248" s="89">
        <f>(COS((90+12)*((ATAN(1)*4)/180))-SIN($GE$6*((ATAN(1)*4)/180))*SIN('C'!$F346*((ATAN(1)*4)/180)))/COS($GE$6*((ATAN(1)*4)/180))/COS('C'!$F346*((ATAN(1)*4)/180))</f>
        <v>-5.4364423673245931E-3</v>
      </c>
      <c r="FZ248" s="89">
        <f t="shared" si="118"/>
        <v>94.102412864601476</v>
      </c>
      <c r="GA248" s="89">
        <f>(COS((90+15)*((ATAN(1)*4)/180))-SIN($GE$6*((ATAN(1)*4)/180))*SIN('C'!$F346*((ATAN(1)*4)/180)))/COS($GE$6*((ATAN(1)*4)/180))/COS('C'!$F346*((ATAN(1)*4)/180))</f>
        <v>-7.1539448926121088E-2</v>
      </c>
      <c r="GB248" s="89">
        <f t="shared" si="119"/>
        <v>97.858165879080133</v>
      </c>
      <c r="GC248" s="89">
        <f>(COS((90+18)*((ATAN(1)*4)/180))-SIN($GE$6*((ATAN(1)*4)/180))*SIN('C'!$F346*((ATAN(1)*4)/180)))/COS($GE$6*((ATAN(1)*4)/180))/COS('C'!$F346*((ATAN(1)*4)/180))</f>
        <v>-0.13672129576561817</v>
      </c>
      <c r="GD248" s="89">
        <f>'C'!$E346+$GF$6/15+$EQ$4</f>
        <v>11.980777777777778</v>
      </c>
      <c r="GE248" s="89"/>
      <c r="GF248" s="89"/>
      <c r="GG248" s="89">
        <f>FM248-'برائے طلباء'!X31</f>
        <v>0.48232615562598269</v>
      </c>
      <c r="GH248" s="89"/>
      <c r="GI248" s="89"/>
    </row>
    <row r="249" spans="1:191" ht="28.5" customHeight="1" x14ac:dyDescent="0.2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89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89"/>
      <c r="DB249" s="89"/>
      <c r="DC249" s="89"/>
      <c r="DD249" s="89"/>
      <c r="DE249" s="89"/>
      <c r="DF249" s="89"/>
      <c r="DG249" s="89"/>
      <c r="DH249" s="89"/>
      <c r="DI249" s="89"/>
      <c r="DJ249" s="89"/>
      <c r="DK249" s="89"/>
      <c r="DL249" s="89"/>
      <c r="DM249" s="89"/>
      <c r="DN249" s="89"/>
      <c r="DO249" s="89"/>
      <c r="DP249" s="89"/>
      <c r="DQ249" s="89"/>
      <c r="DR249" s="89"/>
      <c r="DS249" s="89"/>
      <c r="DT249" s="89"/>
      <c r="DU249" s="89"/>
      <c r="DV249" s="89"/>
      <c r="DW249" s="89"/>
      <c r="DX249" s="89"/>
      <c r="DY249" s="89"/>
      <c r="DZ249" s="89"/>
      <c r="EA249" s="89"/>
      <c r="EB249" s="89"/>
      <c r="EC249" s="89"/>
      <c r="ED249" s="89"/>
      <c r="EE249" s="89"/>
      <c r="EF249" s="89"/>
      <c r="EG249" s="89"/>
      <c r="EH249" s="89"/>
      <c r="EI249" s="89"/>
      <c r="EJ249" s="89"/>
      <c r="EK249" s="89"/>
      <c r="EL249" s="89"/>
      <c r="EM249" s="89"/>
      <c r="EN249" s="89"/>
      <c r="EO249" s="89">
        <v>11</v>
      </c>
      <c r="EP249" s="89"/>
      <c r="EQ249" s="89">
        <f t="shared" si="100"/>
        <v>0.71467085690147092</v>
      </c>
      <c r="ER249" s="89">
        <f t="shared" si="101"/>
        <v>49.580507529245423</v>
      </c>
      <c r="ES249" s="89">
        <f>(COS((90-(ATAN(1/(1/TAN((90-ABS($GE$6-'C'!$F378))*(ATAN(1)*4/180))+2))*(180/(ATAN(1)*4))))*((ATAN(1)*4)/180))-SIN($GE$6*((ATAN(1)*4)/180))*SIN('C'!$F378*((ATAN(1)*4)/180)))/COS($GE$6*((ATAN(1)*4)/180))/COS('C'!$F378*((ATAN(1)*4)/180))</f>
        <v>0.64837894481866543</v>
      </c>
      <c r="ET249" s="89">
        <f t="shared" si="102"/>
        <v>39.599029660281722</v>
      </c>
      <c r="EU249" s="89">
        <f>(COS((90-(ATAN(1/(1/TAN((90-ABS($GE$6-'C'!$F378))*(ATAN(1)*4/180))+1))*(180/(ATAN(1)*4))))*((ATAN(1)*4)/180))-SIN($GE$6*((ATAN(1)*4)/180))*SIN('C'!$F378*((ATAN(1)*4)/180)))/COS($GE$6*((ATAN(1)*4)/180))/COS('C'!$F378*((ATAN(1)*4)/180))</f>
        <v>0.77052403783763879</v>
      </c>
      <c r="EV249" s="89">
        <f t="shared" si="103"/>
        <v>0.51094907407407408</v>
      </c>
      <c r="EW249" s="89">
        <f t="shared" si="104"/>
        <v>71.005093377633074</v>
      </c>
      <c r="EX249" s="89">
        <f>(COS((90-1.4)*((ATAN(1)*4)/180))-SIN($GE$6*((ATAN(1)*4)/180))*SIN('C'!$F378*((ATAN(1)*4)/180)))/COS($GE$6*((ATAN(1)*4)/180))/COS('C'!$F378*((ATAN(1)*4)/180))</f>
        <v>0.32548410015324653</v>
      </c>
      <c r="EY249" s="89">
        <f t="shared" si="105"/>
        <v>74.089841817862833</v>
      </c>
      <c r="EZ249" s="89">
        <f>(COS((90+0.833+اندراج!$A$2)*((ATAN(1)*4)/180))-SIN($GE$6*((ATAN(1)*4)/180))*SIN('C'!$F378*((ATAN(1)*4)/180)))/COS($GE$6*((ATAN(1)*4)/180))/COS('C'!$F378*((ATAN(1)*4)/180))</f>
        <v>0.27412972508444383</v>
      </c>
      <c r="FA249" s="89">
        <f t="shared" si="106"/>
        <v>88.893829591297248</v>
      </c>
      <c r="FB249" s="89">
        <f>(COS((90+12)*((ATAN(1)*4)/180))-SIN($GE$6*((ATAN(1)*4)/180))*SIN('C'!$F378*((ATAN(1)*4)/180)))/COS($GE$6*((ATAN(1)*4)/180))/COS('C'!$F378*((ATAN(1)*4)/180))</f>
        <v>1.9305116389523255E-2</v>
      </c>
      <c r="FC249" s="89">
        <f t="shared" si="107"/>
        <v>92.738621831908063</v>
      </c>
      <c r="FD249" s="89">
        <f>(COS((90+15)*((ATAN(1)*4)/180))-SIN($GE$6*((ATAN(1)*4)/180))*SIN('C'!$F378*((ATAN(1)*4)/180)))/COS($GE$6*((ATAN(1)*4)/180))/COS('C'!$F378*((ATAN(1)*4)/180))</f>
        <v>-4.7779769775443598E-2</v>
      </c>
      <c r="FE249" s="89">
        <f t="shared" si="108"/>
        <v>96.541902190524226</v>
      </c>
      <c r="FF249" s="89">
        <f>(COS((90+18)*((ATAN(1)*4)/180))-SIN($GE$6*((ATAN(1)*4)/180))*SIN('C'!$F378*((ATAN(1)*4)/180)))/COS($GE$6*((ATAN(1)*4)/180))/COS('C'!$F378*((ATAN(1)*4)/180))</f>
        <v>-0.11392981351604983</v>
      </c>
      <c r="FG249" s="89">
        <f>('C'!E378+$GF$6/15+$EQ$4)</f>
        <v>12.212777777777777</v>
      </c>
      <c r="FH249" s="89">
        <f t="shared" si="109"/>
        <v>0.24917512454099611</v>
      </c>
      <c r="FI249" s="89"/>
      <c r="FJ249" s="89"/>
      <c r="FK249" s="89">
        <f>EQ249-'برائے طلباء'!K32</f>
        <v>0.4739770666899642</v>
      </c>
      <c r="FL249" s="89">
        <v>12</v>
      </c>
      <c r="FM249" s="89">
        <f t="shared" si="110"/>
        <v>0.70955190689584979</v>
      </c>
      <c r="FN249" s="89">
        <f t="shared" si="111"/>
        <v>51.135806080548782</v>
      </c>
      <c r="FO249" s="89">
        <f>(COS((90-(ATAN(1/(1/TAN((90-ABS($GE$6-'C'!$F347))*(ATAN(1)*4/180))+2))*(180/(ATAN(1)*4))))*((ATAN(1)*4)/180))-SIN($GE$6*((ATAN(1)*4)/180))*SIN('C'!$F347*((ATAN(1)*4)/180)))/COS($GE$6*((ATAN(1)*4)/180))/COS('C'!$F347*((ATAN(1)*4)/180))</f>
        <v>0.62747658445578991</v>
      </c>
      <c r="FP249" s="89">
        <f t="shared" si="112"/>
        <v>40.910394138562438</v>
      </c>
      <c r="FQ249" s="89">
        <f>(COS((90-(ATAN(1/(1/TAN((90-ABS($GE$6-'C'!$F347))*(ATAN(1)*4/180))+1))*(180/(ATAN(1)*4))))*((ATAN(1)*4)/180))-SIN($GE$6*((ATAN(1)*4)/180))*SIN('C'!$F347*((ATAN(1)*4)/180)))/COS($GE$6*((ATAN(1)*4)/180))/COS('C'!$F347*((ATAN(1)*4)/180))</f>
        <v>0.75573467892885926</v>
      </c>
      <c r="FR249" s="89">
        <f t="shared" si="113"/>
        <v>0.50153240740740745</v>
      </c>
      <c r="FS249" s="89">
        <f t="shared" si="114"/>
        <v>72.618801260567906</v>
      </c>
      <c r="FT249" s="89">
        <f>(COS((90-1.4)*((ATAN(1)*4)/180))-SIN($GE$6*((ATAN(1)*4)/180))*SIN('C'!$F347*((ATAN(1)*4)/180)))/COS($GE$6*((ATAN(1)*4)/180))/COS('C'!$F347*((ATAN(1)*4)/180))</f>
        <v>0.29872764801823448</v>
      </c>
      <c r="FU249" s="89">
        <f t="shared" si="115"/>
        <v>75.637019815839238</v>
      </c>
      <c r="FV249" s="89">
        <f>(COS((90+0.833+اندراج!$A$2)*((ATAN(1)*4)/180))-SIN($GE$6*((ATAN(1)*4)/180))*SIN('C'!$F347*((ATAN(1)*4)/180)))/COS($GE$6*((ATAN(1)*4)/180))/COS('C'!$F347*((ATAN(1)*4)/180))</f>
        <v>0.24806401659836555</v>
      </c>
      <c r="FW249" s="89">
        <f t="shared" si="116"/>
        <v>0.23629305527273484</v>
      </c>
      <c r="FX249" s="89">
        <f t="shared" si="117"/>
        <v>90.190970946669211</v>
      </c>
      <c r="FY249" s="89">
        <f>(COS((90+12)*((ATAN(1)*4)/180))-SIN($GE$6*((ATAN(1)*4)/180))*SIN('C'!$F347*((ATAN(1)*4)/180)))/COS($GE$6*((ATAN(1)*4)/180))/COS('C'!$F347*((ATAN(1)*4)/180))</f>
        <v>-3.333065623645012E-3</v>
      </c>
      <c r="FZ249" s="89">
        <f t="shared" si="118"/>
        <v>93.986166768482136</v>
      </c>
      <c r="GA249" s="89">
        <f>(COS((90+15)*((ATAN(1)*4)/180))-SIN($GE$6*((ATAN(1)*4)/180))*SIN('C'!$F347*((ATAN(1)*4)/180)))/COS($GE$6*((ATAN(1)*4)/180))/COS('C'!$F347*((ATAN(1)*4)/180))</f>
        <v>-6.9515624401786144E-2</v>
      </c>
      <c r="GB249" s="89">
        <f t="shared" si="119"/>
        <v>97.745662336196759</v>
      </c>
      <c r="GC249" s="89">
        <f>(COS((90+18)*((ATAN(1)*4)/180))-SIN($GE$6*((ATAN(1)*4)/180))*SIN('C'!$F347*((ATAN(1)*4)/180)))/COS($GE$6*((ATAN(1)*4)/180))/COS('C'!$F347*((ATAN(1)*4)/180))</f>
        <v>-0.1347759148832143</v>
      </c>
      <c r="GD249" s="89">
        <f>'C'!$E347+$GF$6/15+$EQ$4</f>
        <v>11.986777777777778</v>
      </c>
      <c r="GE249" s="89"/>
      <c r="GF249" s="89"/>
      <c r="GG249" s="89">
        <f>FM249-'برائے طلباء'!X32</f>
        <v>0.48161856153343341</v>
      </c>
      <c r="GH249" s="89"/>
      <c r="GI249" s="89"/>
    </row>
    <row r="250" spans="1:191" ht="28.5" customHeight="1" x14ac:dyDescent="0.2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89"/>
      <c r="DB250" s="89"/>
      <c r="DC250" s="89"/>
      <c r="DD250" s="89"/>
      <c r="DE250" s="89"/>
      <c r="DF250" s="89"/>
      <c r="DG250" s="89"/>
      <c r="DH250" s="89"/>
      <c r="DI250" s="89"/>
      <c r="DJ250" s="89"/>
      <c r="DK250" s="89"/>
      <c r="DL250" s="89"/>
      <c r="DM250" s="89"/>
      <c r="DN250" s="89"/>
      <c r="DO250" s="89"/>
      <c r="DP250" s="89"/>
      <c r="DQ250" s="89"/>
      <c r="DR250" s="89"/>
      <c r="DS250" s="89"/>
      <c r="DT250" s="89"/>
      <c r="DU250" s="89"/>
      <c r="DV250" s="89"/>
      <c r="DW250" s="89"/>
      <c r="DX250" s="89"/>
      <c r="DY250" s="89"/>
      <c r="DZ250" s="89"/>
      <c r="EA250" s="89"/>
      <c r="EB250" s="89"/>
      <c r="EC250" s="89"/>
      <c r="ED250" s="89"/>
      <c r="EE250" s="89"/>
      <c r="EF250" s="89"/>
      <c r="EG250" s="89"/>
      <c r="EH250" s="89"/>
      <c r="EI250" s="89"/>
      <c r="EJ250" s="89"/>
      <c r="EK250" s="89"/>
      <c r="EL250" s="89"/>
      <c r="EM250" s="89"/>
      <c r="EN250" s="89"/>
      <c r="EO250" s="89">
        <v>11</v>
      </c>
      <c r="EP250" s="89"/>
      <c r="EQ250" s="89">
        <f t="shared" si="100"/>
        <v>0.71513589262488264</v>
      </c>
      <c r="ER250" s="89">
        <f t="shared" si="101"/>
        <v>49.62844957927561</v>
      </c>
      <c r="ES250" s="89">
        <f>(COS((90-(ATAN(1/(1/TAN((90-ABS($GE$6-'C'!$F379))*(ATAN(1)*4/180))+2))*(180/(ATAN(1)*4))))*((ATAN(1)*4)/180))-SIN($GE$6*((ATAN(1)*4)/180))*SIN('C'!$F379*((ATAN(1)*4)/180)))/COS($GE$6*((ATAN(1)*4)/180))/COS('C'!$F379*((ATAN(1)*4)/180))</f>
        <v>0.64774168784183794</v>
      </c>
      <c r="ET250" s="89">
        <f t="shared" si="102"/>
        <v>39.639553277948536</v>
      </c>
      <c r="EU250" s="89">
        <f>(COS((90-(ATAN(1/(1/TAN((90-ABS($GE$6-'C'!$F379))*(ATAN(1)*4/180))+1))*(180/(ATAN(1)*4))))*((ATAN(1)*4)/180))-SIN($GE$6*((ATAN(1)*4)/180))*SIN('C'!$F379*((ATAN(1)*4)/180)))/COS($GE$6*((ATAN(1)*4)/180))/COS('C'!$F379*((ATAN(1)*4)/180))</f>
        <v>0.77007302316651516</v>
      </c>
      <c r="EV250" s="89">
        <f t="shared" si="103"/>
        <v>0.51128240740740738</v>
      </c>
      <c r="EW250" s="89">
        <f t="shared" si="104"/>
        <v>71.054642194437051</v>
      </c>
      <c r="EX250" s="89">
        <f>(COS((90-1.4)*((ATAN(1)*4)/180))-SIN($GE$6*((ATAN(1)*4)/180))*SIN('C'!$F379*((ATAN(1)*4)/180)))/COS($GE$6*((ATAN(1)*4)/180))/COS('C'!$F379*((ATAN(1)*4)/180))</f>
        <v>0.32466627851826424</v>
      </c>
      <c r="EY250" s="89">
        <f t="shared" si="105"/>
        <v>74.137254678291129</v>
      </c>
      <c r="EZ250" s="89">
        <f>(COS((90+0.833+اندراج!$A$2)*((ATAN(1)*4)/180))-SIN($GE$6*((ATAN(1)*4)/180))*SIN('C'!$F379*((ATAN(1)*4)/180)))/COS($GE$6*((ATAN(1)*4)/180))/COS('C'!$F379*((ATAN(1)*4)/180))</f>
        <v>0.27333382046924837</v>
      </c>
      <c r="FA250" s="89">
        <f t="shared" si="106"/>
        <v>88.933207499268136</v>
      </c>
      <c r="FB250" s="89">
        <f>(COS((90+12)*((ATAN(1)*4)/180))-SIN($GE$6*((ATAN(1)*4)/180))*SIN('C'!$F379*((ATAN(1)*4)/180)))/COS($GE$6*((ATAN(1)*4)/180))/COS('C'!$F379*((ATAN(1)*4)/180))</f>
        <v>1.8617965818817257E-2</v>
      </c>
      <c r="FC250" s="89">
        <f t="shared" si="107"/>
        <v>92.77639599317601</v>
      </c>
      <c r="FD250" s="89">
        <f>(COS((90+15)*((ATAN(1)*4)/180))-SIN($GE$6*((ATAN(1)*4)/180))*SIN('C'!$F379*((ATAN(1)*4)/180)))/COS($GE$6*((ATAN(1)*4)/180))/COS('C'!$F379*((ATAN(1)*4)/180))</f>
        <v>-4.8438289858961113E-2</v>
      </c>
      <c r="FE250" s="89">
        <f t="shared" si="108"/>
        <v>96.578253069353678</v>
      </c>
      <c r="FF250" s="89">
        <f>(COS((90+18)*((ATAN(1)*4)/180))-SIN($GE$6*((ATAN(1)*4)/180))*SIN('C'!$F379*((ATAN(1)*4)/180)))/COS($GE$6*((ATAN(1)*4)/180))/COS('C'!$F379*((ATAN(1)*4)/180))</f>
        <v>-0.11456010208442134</v>
      </c>
      <c r="FG250" s="89">
        <f>('C'!E379+$GF$6/15+$EQ$4)</f>
        <v>12.220777777777776</v>
      </c>
      <c r="FH250" s="89">
        <f t="shared" si="109"/>
        <v>0.24940352964858511</v>
      </c>
      <c r="FI250" s="89"/>
      <c r="FJ250" s="89"/>
      <c r="FK250" s="89">
        <f>EQ250-'برائے طلباء'!K33</f>
        <v>0.4742097437434577</v>
      </c>
      <c r="FL250" s="89">
        <v>12</v>
      </c>
      <c r="FM250" s="89">
        <f t="shared" si="110"/>
        <v>0.70942133823185838</v>
      </c>
      <c r="FN250" s="89">
        <f t="shared" si="111"/>
        <v>50.9988806789693</v>
      </c>
      <c r="FO250" s="89">
        <f>(COS((90-(ATAN(1/(1/TAN((90-ABS($GE$6-'C'!$F348))*(ATAN(1)*4/180))+2))*(180/(ATAN(1)*4))))*((ATAN(1)*4)/180))-SIN($GE$6*((ATAN(1)*4)/180))*SIN('C'!$F348*((ATAN(1)*4)/180)))/COS($GE$6*((ATAN(1)*4)/180))/COS('C'!$F348*((ATAN(1)*4)/180))</f>
        <v>0.6293355731268645</v>
      </c>
      <c r="FP250" s="89">
        <f t="shared" si="112"/>
        <v>40.795242469733978</v>
      </c>
      <c r="FQ250" s="89">
        <f>(COS((90-(ATAN(1/(1/TAN((90-ABS($GE$6-'C'!$F348))*(ATAN(1)*4/180))+1))*(180/(ATAN(1)*4))))*((ATAN(1)*4)/180))-SIN($GE$6*((ATAN(1)*4)/180))*SIN('C'!$F348*((ATAN(1)*4)/180)))/COS($GE$6*((ATAN(1)*4)/180))/COS('C'!$F348*((ATAN(1)*4)/180))</f>
        <v>0.75704930953923832</v>
      </c>
      <c r="FR250" s="89">
        <f t="shared" si="113"/>
        <v>0.50178240740740743</v>
      </c>
      <c r="FS250" s="89">
        <f t="shared" si="114"/>
        <v>72.476168263369232</v>
      </c>
      <c r="FT250" s="89">
        <f>(COS((90-1.4)*((ATAN(1)*4)/180))-SIN($GE$6*((ATAN(1)*4)/180))*SIN('C'!$F348*((ATAN(1)*4)/180)))/COS($GE$6*((ATAN(1)*4)/180))/COS('C'!$F348*((ATAN(1)*4)/180))</f>
        <v>0.30110246467466018</v>
      </c>
      <c r="FU250" s="89">
        <f t="shared" si="115"/>
        <v>75.500015096802329</v>
      </c>
      <c r="FV250" s="89">
        <f>(COS((90+0.833+اندراج!$A$2)*((ATAN(1)*4)/180))-SIN($GE$6*((ATAN(1)*4)/180))*SIN('C'!$F348*((ATAN(1)*4)/180)))/COS($GE$6*((ATAN(1)*4)/180))/COS('C'!$F348*((ATAN(1)*4)/180))</f>
        <v>0.25037974895826903</v>
      </c>
      <c r="FW250" s="89">
        <f t="shared" si="116"/>
        <v>0.23685340024131471</v>
      </c>
      <c r="FX250" s="89">
        <f t="shared" si="117"/>
        <v>90.075086964161258</v>
      </c>
      <c r="FY250" s="89">
        <f>(COS((90+12)*((ATAN(1)*4)/180))-SIN($GE$6*((ATAN(1)*4)/180))*SIN('C'!$F348*((ATAN(1)*4)/180)))/COS($GE$6*((ATAN(1)*4)/180))/COS('C'!$F348*((ATAN(1)*4)/180))</f>
        <v>-1.3105143748174764E-3</v>
      </c>
      <c r="FZ250" s="89">
        <f t="shared" si="118"/>
        <v>93.874442579793381</v>
      </c>
      <c r="GA250" s="89">
        <f>(COS((90+15)*((ATAN(1)*4)/180))-SIN($GE$6*((ATAN(1)*4)/180))*SIN('C'!$F348*((ATAN(1)*4)/180)))/COS($GE$6*((ATAN(1)*4)/180))/COS('C'!$F348*((ATAN(1)*4)/180))</f>
        <v>-6.7570255735767151E-2</v>
      </c>
      <c r="GB250" s="89">
        <f t="shared" si="119"/>
        <v>97.637589158601401</v>
      </c>
      <c r="GC250" s="89">
        <f>(COS((90+18)*((ATAN(1)*4)/180))-SIN($GE$6*((ATAN(1)*4)/180))*SIN('C'!$F348*((ATAN(1)*4)/180)))/COS($GE$6*((ATAN(1)*4)/180))/COS('C'!$F348*((ATAN(1)*4)/180))</f>
        <v>-0.13290665324398884</v>
      </c>
      <c r="GD250" s="89">
        <f>'C'!$E348+$GF$6/15+$EQ$4</f>
        <v>11.992777777777778</v>
      </c>
      <c r="GE250" s="89"/>
      <c r="GF250" s="89"/>
      <c r="GG250" s="89">
        <f>FM250-'برائے طلباء'!X33</f>
        <v>0.48093778959834377</v>
      </c>
      <c r="GH250" s="89"/>
      <c r="GI250" s="89"/>
    </row>
    <row r="251" spans="1:191" ht="28.5" customHeight="1" x14ac:dyDescent="0.2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89"/>
      <c r="DB251" s="89"/>
      <c r="DC251" s="89"/>
      <c r="DD251" s="89"/>
      <c r="DE251" s="89"/>
      <c r="DF251" s="89"/>
      <c r="DG251" s="89"/>
      <c r="DH251" s="89"/>
      <c r="DI251" s="89"/>
      <c r="DJ251" s="89"/>
      <c r="DK251" s="89"/>
      <c r="DL251" s="89"/>
      <c r="DM251" s="89"/>
      <c r="DN251" s="89"/>
      <c r="DO251" s="89"/>
      <c r="DP251" s="89"/>
      <c r="DQ251" s="89"/>
      <c r="DR251" s="89"/>
      <c r="DS251" s="89"/>
      <c r="DT251" s="89"/>
      <c r="DU251" s="89"/>
      <c r="DV251" s="89"/>
      <c r="DW251" s="89"/>
      <c r="DX251" s="89"/>
      <c r="DY251" s="89"/>
      <c r="DZ251" s="89"/>
      <c r="EA251" s="89"/>
      <c r="EB251" s="89"/>
      <c r="EC251" s="89"/>
      <c r="ED251" s="89"/>
      <c r="EE251" s="89"/>
      <c r="EF251" s="89"/>
      <c r="EG251" s="89"/>
      <c r="EH251" s="89"/>
      <c r="EI251" s="89"/>
      <c r="EJ251" s="89"/>
      <c r="EK251" s="89"/>
      <c r="EL251" s="89"/>
      <c r="EM251" s="89"/>
      <c r="EN251" s="89"/>
      <c r="EO251" s="89">
        <v>11</v>
      </c>
      <c r="EP251" s="89"/>
      <c r="EQ251" s="89">
        <f t="shared" si="100"/>
        <v>0.71561693547876448</v>
      </c>
      <c r="ER251" s="89">
        <f t="shared" si="101"/>
        <v>49.68219850621869</v>
      </c>
      <c r="ES251" s="89">
        <f>(COS((90-(ATAN(1/(1/TAN((90-ABS($GE$6-'C'!$F380))*(ATAN(1)*4/180))+2))*(180/(ATAN(1)*4))))*((ATAN(1)*4)/180))-SIN($GE$6*((ATAN(1)*4)/180))*SIN('C'!$F380*((ATAN(1)*4)/180)))/COS($GE$6*((ATAN(1)*4)/180))/COS('C'!$F380*((ATAN(1)*4)/180))</f>
        <v>0.64702670528026784</v>
      </c>
      <c r="ET251" s="89">
        <f t="shared" si="102"/>
        <v>39.684978394804098</v>
      </c>
      <c r="EU251" s="89">
        <f>(COS((90-(ATAN(1/(1/TAN((90-ABS($GE$6-'C'!$F380))*(ATAN(1)*4/180))+1))*(180/(ATAN(1)*4))))*((ATAN(1)*4)/180))-SIN($GE$6*((ATAN(1)*4)/180))*SIN('C'!$F380*((ATAN(1)*4)/180)))/COS($GE$6*((ATAN(1)*4)/180))/COS('C'!$F380*((ATAN(1)*4)/180))</f>
        <v>0.76956699849335219</v>
      </c>
      <c r="EV251" s="89">
        <f t="shared" si="103"/>
        <v>0.51161574074074079</v>
      </c>
      <c r="EW251" s="89">
        <f t="shared" si="104"/>
        <v>71.110205843713175</v>
      </c>
      <c r="EX251" s="89">
        <f>(COS((90-1.4)*((ATAN(1)*4)/180))-SIN($GE$6*((ATAN(1)*4)/180))*SIN('C'!$F380*((ATAN(1)*4)/180)))/COS($GE$6*((ATAN(1)*4)/180))/COS('C'!$F380*((ATAN(1)*4)/180))</f>
        <v>0.32374889106105881</v>
      </c>
      <c r="EY251" s="89">
        <f t="shared" si="105"/>
        <v>74.190430105688506</v>
      </c>
      <c r="EZ251" s="89">
        <f>(COS((90+0.833+اندراج!$A$2)*((ATAN(1)*4)/180))-SIN($GE$6*((ATAN(1)*4)/180))*SIN('C'!$F380*((ATAN(1)*4)/180)))/COS($GE$6*((ATAN(1)*4)/180))/COS('C'!$F380*((ATAN(1)*4)/180))</f>
        <v>0.27244095882298935</v>
      </c>
      <c r="FA251" s="89">
        <f t="shared" si="106"/>
        <v>88.977399206465407</v>
      </c>
      <c r="FB251" s="89">
        <f>(COS((90+12)*((ATAN(1)*4)/180))-SIN($GE$6*((ATAN(1)*4)/180))*SIN('C'!$F380*((ATAN(1)*4)/180)))/COS($GE$6*((ATAN(1)*4)/180))/COS('C'!$F380*((ATAN(1)*4)/180))</f>
        <v>1.7846803252120225E-2</v>
      </c>
      <c r="FC251" s="89">
        <f t="shared" si="107"/>
        <v>92.818795222271504</v>
      </c>
      <c r="FD251" s="89">
        <f>(COS((90+15)*((ATAN(1)*4)/180))-SIN($GE$6*((ATAN(1)*4)/180))*SIN('C'!$F380*((ATAN(1)*4)/180)))/COS($GE$6*((ATAN(1)*4)/180))/COS('C'!$F380*((ATAN(1)*4)/180))</f>
        <v>-4.917741404074466E-2</v>
      </c>
      <c r="FE251" s="89">
        <f t="shared" si="108"/>
        <v>96.619062023118389</v>
      </c>
      <c r="FF251" s="89">
        <f>(COS((90+18)*((ATAN(1)*4)/180))-SIN($GE$6*((ATAN(1)*4)/180))*SIN('C'!$F380*((ATAN(1)*4)/180)))/COS($GE$6*((ATAN(1)*4)/180))/COS('C'!$F380*((ATAN(1)*4)/180))</f>
        <v>-0.11526763434312712</v>
      </c>
      <c r="FG251" s="89">
        <f>('C'!E380+$GF$6/15+$EQ$4)</f>
        <v>12.228777777777779</v>
      </c>
      <c r="FH251" s="89">
        <f t="shared" si="109"/>
        <v>0.24961908734554217</v>
      </c>
      <c r="FI251" s="89"/>
      <c r="FJ251" s="89"/>
      <c r="FK251" s="89">
        <f>EQ251-'برائے طلباء'!K34</f>
        <v>0.47447081146890813</v>
      </c>
      <c r="FL251" s="89">
        <v>12</v>
      </c>
      <c r="FM251" s="89">
        <f t="shared" si="110"/>
        <v>0.70930540635865691</v>
      </c>
      <c r="FN251" s="89">
        <f t="shared" si="111"/>
        <v>50.867068857338616</v>
      </c>
      <c r="FO251" s="89">
        <f>(COS((90-(ATAN(1/(1/TAN((90-ABS($GE$6-'C'!$F349))*(ATAN(1)*4/180))+2))*(180/(ATAN(1)*4))))*((ATAN(1)*4)/180))-SIN($GE$6*((ATAN(1)*4)/180))*SIN('C'!$F349*((ATAN(1)*4)/180)))/COS($GE$6*((ATAN(1)*4)/180))/COS('C'!$F349*((ATAN(1)*4)/180))</f>
        <v>0.63112174123699505</v>
      </c>
      <c r="FP251" s="89">
        <f t="shared" si="112"/>
        <v>40.684332018361509</v>
      </c>
      <c r="FQ251" s="89">
        <f>(COS((90-(ATAN(1/(1/TAN((90-ABS($GE$6-'C'!$F349))*(ATAN(1)*4/180))+1))*(180/(ATAN(1)*4))))*((ATAN(1)*4)/180))-SIN($GE$6*((ATAN(1)*4)/180))*SIN('C'!$F349*((ATAN(1)*4)/180)))/COS($GE$6*((ATAN(1)*4)/180))/COS('C'!$F349*((ATAN(1)*4)/180))</f>
        <v>0.75831262928750043</v>
      </c>
      <c r="FR251" s="89">
        <f t="shared" si="113"/>
        <v>0.50203240740740751</v>
      </c>
      <c r="FS251" s="89">
        <f t="shared" si="114"/>
        <v>72.338972933634977</v>
      </c>
      <c r="FT251" s="89">
        <f>(COS((90-1.4)*((ATAN(1)*4)/180))-SIN($GE$6*((ATAN(1)*4)/180))*SIN('C'!$F349*((ATAN(1)*4)/180)))/COS($GE$6*((ATAN(1)*4)/180))/COS('C'!$F349*((ATAN(1)*4)/180))</f>
        <v>0.30338498457433732</v>
      </c>
      <c r="FU251" s="89">
        <f t="shared" si="115"/>
        <v>75.368279622449805</v>
      </c>
      <c r="FV251" s="89">
        <f>(COS((90+0.833+اندراج!$A$2)*((ATAN(1)*4)/180))-SIN($GE$6*((ATAN(1)*4)/180))*SIN('C'!$F349*((ATAN(1)*4)/180)))/COS($GE$6*((ATAN(1)*4)/180))/COS('C'!$F349*((ATAN(1)*4)/180))</f>
        <v>0.25260506760285617</v>
      </c>
      <c r="FW251" s="89">
        <f t="shared" si="116"/>
        <v>0.23740116598958552</v>
      </c>
      <c r="FX251" s="89">
        <f t="shared" si="117"/>
        <v>89.963848253536398</v>
      </c>
      <c r="FY251" s="89">
        <f>(COS((90+12)*((ATAN(1)*4)/180))-SIN($GE$6*((ATAN(1)*4)/180))*SIN('C'!$F349*((ATAN(1)*4)/180)))/COS($GE$6*((ATAN(1)*4)/180))/COS('C'!$F349*((ATAN(1)*4)/180))</f>
        <v>6.3096696426958654E-4</v>
      </c>
      <c r="FZ251" s="89">
        <f t="shared" si="118"/>
        <v>93.767246910415892</v>
      </c>
      <c r="GA251" s="89">
        <f>(COS((90+15)*((ATAN(1)*4)/180))-SIN($GE$6*((ATAN(1)*4)/180))*SIN('C'!$F349*((ATAN(1)*4)/180)))/COS($GE$6*((ATAN(1)*4)/180))/COS('C'!$F349*((ATAN(1)*4)/180))</f>
        <v>-6.5703497138044673E-2</v>
      </c>
      <c r="GB251" s="89">
        <f t="shared" si="119"/>
        <v>97.533946348129632</v>
      </c>
      <c r="GC251" s="89">
        <f>(COS((90+18)*((ATAN(1)*4)/180))-SIN($GE$6*((ATAN(1)*4)/180))*SIN('C'!$F349*((ATAN(1)*4)/180)))/COS($GE$6*((ATAN(1)*4)/180))/COS('C'!$F349*((ATAN(1)*4)/180))</f>
        <v>-0.13111357611003946</v>
      </c>
      <c r="GD251" s="89">
        <f>'C'!$E349+$GF$6/15+$EQ$4</f>
        <v>11.998777777777779</v>
      </c>
      <c r="GE251" s="89"/>
      <c r="GF251" s="89"/>
      <c r="GG251" s="89">
        <f>FM251-'برائے طلباء'!X34</f>
        <v>0.48028396102938731</v>
      </c>
      <c r="GH251" s="89"/>
      <c r="GI251" s="89"/>
    </row>
    <row r="252" spans="1:191" ht="28.5" customHeight="1" x14ac:dyDescent="0.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89"/>
      <c r="DB252" s="89"/>
      <c r="DC252" s="89"/>
      <c r="DD252" s="89"/>
      <c r="DE252" s="89"/>
      <c r="DF252" s="89"/>
      <c r="DG252" s="89"/>
      <c r="DH252" s="89"/>
      <c r="DI252" s="89"/>
      <c r="DJ252" s="89"/>
      <c r="DK252" s="89"/>
      <c r="DL252" s="89"/>
      <c r="DM252" s="89"/>
      <c r="DN252" s="89"/>
      <c r="DO252" s="89"/>
      <c r="DP252" s="89"/>
      <c r="DQ252" s="89"/>
      <c r="DR252" s="89"/>
      <c r="DS252" s="89"/>
      <c r="DT252" s="89"/>
      <c r="DU252" s="89"/>
      <c r="DV252" s="89"/>
      <c r="DW252" s="89"/>
      <c r="DX252" s="89"/>
      <c r="DY252" s="89"/>
      <c r="DZ252" s="89"/>
      <c r="EA252" s="89"/>
      <c r="EB252" s="89"/>
      <c r="EC252" s="89"/>
      <c r="ED252" s="89"/>
      <c r="EE252" s="89"/>
      <c r="EF252" s="89"/>
      <c r="EG252" s="89"/>
      <c r="EH252" s="89"/>
      <c r="EI252" s="89"/>
      <c r="EJ252" s="89"/>
      <c r="EK252" s="89"/>
      <c r="EL252" s="89"/>
      <c r="EM252" s="89"/>
      <c r="EN252" s="89"/>
      <c r="EO252" s="89">
        <v>11</v>
      </c>
      <c r="EP252" s="89"/>
      <c r="EQ252" s="89">
        <f t="shared" si="100"/>
        <v>0.71611623204957386</v>
      </c>
      <c r="ER252" s="89">
        <f t="shared" si="101"/>
        <v>49.742564255706888</v>
      </c>
      <c r="ES252" s="89">
        <f>(COS((90-(ATAN(1/(1/TAN((90-ABS($GE$6-'C'!$F381))*(ATAN(1)*4/180))+2))*(180/(ATAN(1)*4))))*((ATAN(1)*4)/180))-SIN($GE$6*((ATAN(1)*4)/180))*SIN('C'!$F381*((ATAN(1)*4)/180)))/COS($GE$6*((ATAN(1)*4)/180))/COS('C'!$F381*((ATAN(1)*4)/180))</f>
        <v>0.64622302515311714</v>
      </c>
      <c r="ET252" s="89">
        <f t="shared" si="102"/>
        <v>39.735986898863793</v>
      </c>
      <c r="EU252" s="89">
        <f>(COS((90-(ATAN(1/(1/TAN((90-ABS($GE$6-'C'!$F381))*(ATAN(1)*4/180))+1))*(180/(ATAN(1)*4))))*((ATAN(1)*4)/180))-SIN($GE$6*((ATAN(1)*4)/180))*SIN('C'!$F381*((ATAN(1)*4)/180)))/COS($GE$6*((ATAN(1)*4)/180))/COS('C'!$F381*((ATAN(1)*4)/180))</f>
        <v>0.76899819971319017</v>
      </c>
      <c r="EV252" s="89">
        <f t="shared" si="103"/>
        <v>0.51194907407407408</v>
      </c>
      <c r="EW252" s="89">
        <f t="shared" si="104"/>
        <v>71.17262671133922</v>
      </c>
      <c r="EX252" s="89">
        <f>(COS((90-1.4)*((ATAN(1)*4)/180))-SIN($GE$6*((ATAN(1)*4)/180))*SIN('C'!$F381*((ATAN(1)*4)/180)))/COS($GE$6*((ATAN(1)*4)/180))/COS('C'!$F381*((ATAN(1)*4)/180))</f>
        <v>0.32271792391899956</v>
      </c>
      <c r="EY252" s="89">
        <f t="shared" si="105"/>
        <v>74.250176871179946</v>
      </c>
      <c r="EZ252" s="89">
        <f>(COS((90+0.833+اندراج!$A$2)*((ATAN(1)*4)/180))-SIN($GE$6*((ATAN(1)*4)/180))*SIN('C'!$F381*((ATAN(1)*4)/180)))/COS($GE$6*((ATAN(1)*4)/180))/COS('C'!$F381*((ATAN(1)*4)/180))</f>
        <v>0.27143747877943986</v>
      </c>
      <c r="FA252" s="89">
        <f t="shared" si="106"/>
        <v>89.027087156677638</v>
      </c>
      <c r="FB252" s="89">
        <f>(COS((90+12)*((ATAN(1)*4)/180))-SIN($GE$6*((ATAN(1)*4)/180))*SIN('C'!$F381*((ATAN(1)*4)/180)))/COS($GE$6*((ATAN(1)*4)/180))/COS('C'!$F381*((ATAN(1)*4)/180))</f>
        <v>1.6979716439186762E-2</v>
      </c>
      <c r="FC252" s="89">
        <f t="shared" si="107"/>
        <v>92.866477005051195</v>
      </c>
      <c r="FD252" s="89">
        <f>(COS((90+15)*((ATAN(1)*4)/180))-SIN($GE$6*((ATAN(1)*4)/180))*SIN('C'!$F381*((ATAN(1)*4)/180)))/COS($GE$6*((ATAN(1)*4)/180))/COS('C'!$F381*((ATAN(1)*4)/180))</f>
        <v>-5.0008594100415901E-2</v>
      </c>
      <c r="FE252" s="89">
        <f t="shared" si="108"/>
        <v>96.664964585317705</v>
      </c>
      <c r="FF252" s="89">
        <f>(COS((90+18)*((ATAN(1)*4)/180))-SIN($GE$6*((ATAN(1)*4)/180))*SIN('C'!$F381*((ATAN(1)*4)/180)))/COS($GE$6*((ATAN(1)*4)/180))/COS('C'!$F381*((ATAN(1)*4)/180))</f>
        <v>-0.11606340801792298</v>
      </c>
      <c r="FG252" s="89">
        <f>('C'!E381+$GF$6/15+$EQ$4)</f>
        <v>12.236777777777778</v>
      </c>
      <c r="FH252" s="89">
        <f t="shared" si="109"/>
        <v>0.24981997128226521</v>
      </c>
      <c r="FI252" s="89"/>
      <c r="FJ252" s="89"/>
      <c r="FK252" s="89">
        <f>EQ252-'برائے طلباء'!K35</f>
        <v>0.47476428182360453</v>
      </c>
      <c r="FL252" s="89">
        <v>12</v>
      </c>
      <c r="FM252" s="89"/>
      <c r="FN252" s="89"/>
      <c r="FO252" s="89"/>
      <c r="FP252" s="89"/>
      <c r="FQ252" s="89"/>
      <c r="FR252" s="89"/>
      <c r="FS252" s="89"/>
      <c r="FT252" s="89"/>
      <c r="FU252" s="89"/>
      <c r="FV252" s="89"/>
      <c r="FW252" s="89"/>
      <c r="FX252" s="89"/>
      <c r="FY252" s="89"/>
      <c r="FZ252" s="89"/>
      <c r="GA252" s="89"/>
      <c r="GB252" s="89"/>
      <c r="GC252" s="89"/>
      <c r="GD252" s="89"/>
      <c r="GE252" s="89"/>
      <c r="GF252" s="89"/>
      <c r="GG252" s="89"/>
      <c r="GH252" s="89"/>
      <c r="GI252" s="89"/>
    </row>
    <row r="253" spans="1:191" ht="28.5" customHeight="1" x14ac:dyDescent="0.2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89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89"/>
      <c r="DB253" s="89"/>
      <c r="DC253" s="89"/>
      <c r="DD253" s="89"/>
      <c r="DE253" s="89"/>
      <c r="DF253" s="89"/>
      <c r="DG253" s="89"/>
      <c r="DH253" s="89"/>
      <c r="DI253" s="89"/>
      <c r="DJ253" s="89"/>
      <c r="DK253" s="89"/>
      <c r="DL253" s="89"/>
      <c r="DM253" s="89"/>
      <c r="DN253" s="89"/>
      <c r="DO253" s="89"/>
      <c r="DP253" s="89"/>
      <c r="DQ253" s="89"/>
      <c r="DR253" s="89"/>
      <c r="DS253" s="89"/>
      <c r="DT253" s="89"/>
      <c r="DU253" s="89"/>
      <c r="DV253" s="89"/>
      <c r="DW253" s="89"/>
      <c r="DX253" s="89"/>
      <c r="DY253" s="89"/>
      <c r="DZ253" s="89"/>
      <c r="EA253" s="89"/>
      <c r="EB253" s="89"/>
      <c r="EC253" s="89"/>
      <c r="ED253" s="89"/>
      <c r="EE253" s="89"/>
      <c r="EF253" s="89"/>
      <c r="EG253" s="89"/>
      <c r="EH253" s="89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  <c r="FC253" s="89"/>
      <c r="FD253" s="89"/>
      <c r="FE253" s="89"/>
      <c r="FF253" s="89"/>
      <c r="FG253" s="89"/>
      <c r="FH253" s="89"/>
      <c r="FI253" s="89"/>
      <c r="FJ253" s="89"/>
      <c r="FK253" s="89"/>
      <c r="FL253" s="89">
        <v>12</v>
      </c>
      <c r="FM253" s="89"/>
      <c r="FN253" s="89"/>
      <c r="FO253" s="89"/>
      <c r="FP253" s="89"/>
      <c r="FQ253" s="89"/>
      <c r="FR253" s="89"/>
      <c r="FS253" s="89"/>
      <c r="FT253" s="89"/>
      <c r="FU253" s="89"/>
      <c r="FV253" s="89"/>
      <c r="FW253" s="89"/>
      <c r="FX253" s="89"/>
      <c r="FY253" s="89"/>
      <c r="FZ253" s="89"/>
      <c r="GA253" s="89"/>
      <c r="GB253" s="89"/>
      <c r="GC253" s="89"/>
      <c r="GD253" s="89"/>
      <c r="GE253" s="89"/>
      <c r="GF253" s="89"/>
      <c r="GG253" s="89"/>
      <c r="GH253" s="89"/>
      <c r="GI253" s="89"/>
    </row>
    <row r="254" spans="1:191" ht="28.5" customHeight="1" x14ac:dyDescent="0.2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89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89"/>
      <c r="DB254" s="89"/>
      <c r="DC254" s="89"/>
      <c r="DD254" s="89"/>
      <c r="DE254" s="89"/>
      <c r="DF254" s="89"/>
      <c r="DG254" s="89"/>
      <c r="DH254" s="89"/>
      <c r="DI254" s="89"/>
      <c r="DJ254" s="89"/>
      <c r="DK254" s="89"/>
      <c r="DL254" s="89"/>
      <c r="DM254" s="89"/>
      <c r="DN254" s="89"/>
      <c r="DO254" s="89"/>
      <c r="DP254" s="89"/>
      <c r="DQ254" s="89"/>
      <c r="DR254" s="89"/>
      <c r="DS254" s="89"/>
      <c r="DT254" s="89"/>
      <c r="DU254" s="89"/>
      <c r="DV254" s="89"/>
      <c r="DW254" s="89"/>
      <c r="DX254" s="89"/>
      <c r="DY254" s="89"/>
      <c r="DZ254" s="89"/>
      <c r="EA254" s="89"/>
      <c r="EB254" s="89"/>
      <c r="EC254" s="89"/>
      <c r="ED254" s="89"/>
      <c r="EE254" s="89"/>
      <c r="EF254" s="89"/>
      <c r="EG254" s="89"/>
      <c r="EH254" s="89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  <c r="FC254" s="89"/>
      <c r="FD254" s="89"/>
      <c r="FE254" s="89"/>
      <c r="FF254" s="89"/>
      <c r="FG254" s="89"/>
      <c r="FH254" s="89"/>
      <c r="FI254" s="89"/>
      <c r="FJ254" s="89"/>
      <c r="FK254" s="89"/>
      <c r="FL254" s="89">
        <v>12</v>
      </c>
      <c r="FM254" s="89"/>
      <c r="FN254" s="89"/>
      <c r="FO254" s="89"/>
      <c r="FP254" s="89"/>
      <c r="FQ254" s="89"/>
      <c r="FR254" s="89"/>
      <c r="FS254" s="89"/>
      <c r="FT254" s="89"/>
      <c r="FU254" s="89"/>
      <c r="FV254" s="89"/>
      <c r="FW254" s="89"/>
      <c r="FX254" s="89"/>
      <c r="FY254" s="89"/>
      <c r="FZ254" s="89"/>
      <c r="GA254" s="89"/>
      <c r="GB254" s="89"/>
      <c r="GC254" s="89"/>
      <c r="GD254" s="89"/>
      <c r="GE254" s="89"/>
      <c r="GF254" s="89"/>
      <c r="GG254" s="89"/>
      <c r="GH254" s="89"/>
      <c r="GI254" s="89"/>
    </row>
    <row r="255" spans="1:191" ht="28.5" customHeight="1" x14ac:dyDescent="0.2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89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89"/>
      <c r="DB255" s="89"/>
      <c r="DC255" s="89"/>
      <c r="DD255" s="89"/>
      <c r="DE255" s="89"/>
      <c r="DF255" s="89"/>
      <c r="DG255" s="89"/>
      <c r="DH255" s="89"/>
      <c r="DI255" s="89"/>
      <c r="DJ255" s="89"/>
      <c r="DK255" s="89"/>
      <c r="DL255" s="89"/>
      <c r="DM255" s="89"/>
      <c r="DN255" s="89"/>
      <c r="DO255" s="89"/>
      <c r="DP255" s="89"/>
      <c r="DQ255" s="89"/>
      <c r="DR255" s="89"/>
      <c r="DS255" s="89"/>
      <c r="DT255" s="89"/>
      <c r="DU255" s="89"/>
      <c r="DV255" s="89"/>
      <c r="DW255" s="89"/>
      <c r="DX255" s="89"/>
      <c r="DY255" s="89"/>
      <c r="DZ255" s="89"/>
      <c r="EA255" s="89"/>
      <c r="EB255" s="89"/>
      <c r="EC255" s="89"/>
      <c r="ED255" s="89"/>
      <c r="EE255" s="89"/>
      <c r="EF255" s="89"/>
      <c r="EG255" s="89"/>
      <c r="EH255" s="89"/>
      <c r="EI255" s="89"/>
      <c r="EJ255" s="89"/>
      <c r="EK255" s="89"/>
      <c r="EL255" s="89"/>
      <c r="EM255" s="89"/>
      <c r="EN255" s="89"/>
      <c r="EO255" s="89"/>
      <c r="EP255" s="89"/>
      <c r="EQ255" s="89"/>
      <c r="ER255" s="89"/>
      <c r="ES255" s="89"/>
      <c r="ET255" s="89"/>
      <c r="EU255" s="89"/>
      <c r="EV255" s="89"/>
      <c r="EW255" s="89"/>
      <c r="EX255" s="89"/>
      <c r="EY255" s="89"/>
      <c r="EZ255" s="89"/>
      <c r="FA255" s="89"/>
      <c r="FB255" s="89"/>
      <c r="FC255" s="89"/>
      <c r="FD255" s="89"/>
      <c r="FE255" s="89"/>
      <c r="FF255" s="89"/>
      <c r="FG255" s="89"/>
      <c r="FH255" s="89"/>
      <c r="FI255" s="89"/>
      <c r="FJ255" s="89"/>
      <c r="FK255" s="89"/>
      <c r="FL255" s="89"/>
      <c r="FM255" s="89"/>
      <c r="FN255" s="89"/>
      <c r="FO255" s="89"/>
      <c r="FP255" s="89"/>
      <c r="FQ255" s="89"/>
      <c r="FR255" s="89"/>
      <c r="FS255" s="89"/>
      <c r="FT255" s="89"/>
      <c r="FU255" s="89"/>
      <c r="FV255" s="89"/>
      <c r="FW255" s="89"/>
      <c r="FX255" s="89"/>
      <c r="FY255" s="89"/>
      <c r="FZ255" s="89"/>
      <c r="GA255" s="89"/>
      <c r="GB255" s="89"/>
      <c r="GC255" s="89"/>
      <c r="GD255" s="89"/>
      <c r="GE255" s="89"/>
      <c r="GF255" s="89"/>
      <c r="GG255" s="89"/>
      <c r="GH255" s="89"/>
      <c r="GI255" s="89"/>
    </row>
    <row r="256" spans="1:191" ht="28.5" customHeight="1" x14ac:dyDescent="0.2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89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89"/>
      <c r="DB256" s="89"/>
      <c r="DC256" s="89"/>
      <c r="DD256" s="89"/>
      <c r="DE256" s="89"/>
      <c r="DF256" s="89"/>
      <c r="DG256" s="89"/>
      <c r="DH256" s="89"/>
      <c r="DI256" s="89"/>
      <c r="DJ256" s="89"/>
      <c r="DK256" s="89"/>
      <c r="DL256" s="89"/>
      <c r="DM256" s="89"/>
      <c r="DN256" s="89"/>
      <c r="DO256" s="89"/>
      <c r="DP256" s="89"/>
      <c r="DQ256" s="89"/>
      <c r="DR256" s="89"/>
      <c r="DS256" s="89"/>
      <c r="DT256" s="89"/>
      <c r="DU256" s="89"/>
      <c r="DV256" s="89"/>
      <c r="DW256" s="89"/>
      <c r="DX256" s="89"/>
      <c r="DY256" s="89"/>
      <c r="DZ256" s="89"/>
      <c r="EA256" s="89"/>
      <c r="EB256" s="89"/>
      <c r="EC256" s="89"/>
      <c r="ED256" s="89"/>
      <c r="EE256" s="89"/>
      <c r="EF256" s="89"/>
      <c r="EG256" s="89"/>
      <c r="EH256" s="89"/>
      <c r="EI256" s="89"/>
      <c r="EJ256" s="89"/>
      <c r="EK256" s="89"/>
      <c r="EL256" s="89"/>
      <c r="EM256" s="89"/>
      <c r="EN256" s="89"/>
      <c r="EO256" s="89"/>
      <c r="EP256" s="89"/>
      <c r="EQ256" s="89"/>
      <c r="ER256" s="89"/>
      <c r="ES256" s="89"/>
      <c r="ET256" s="89"/>
      <c r="EU256" s="89"/>
      <c r="EV256" s="89"/>
      <c r="EW256" s="89"/>
      <c r="EX256" s="89"/>
      <c r="EY256" s="89"/>
      <c r="EZ256" s="89"/>
      <c r="FA256" s="89"/>
      <c r="FB256" s="89"/>
      <c r="FC256" s="89"/>
      <c r="FD256" s="89"/>
      <c r="FE256" s="89"/>
      <c r="FF256" s="89"/>
      <c r="FG256" s="89"/>
      <c r="FH256" s="89"/>
      <c r="FI256" s="89"/>
      <c r="FJ256" s="89"/>
      <c r="FK256" s="89"/>
      <c r="FL256" s="89"/>
      <c r="FM256" s="89"/>
      <c r="FN256" s="89"/>
      <c r="FO256" s="89"/>
      <c r="FP256" s="89"/>
      <c r="FQ256" s="89"/>
      <c r="FR256" s="89"/>
      <c r="FS256" s="89"/>
      <c r="FT256" s="89"/>
      <c r="FU256" s="89"/>
      <c r="FV256" s="89"/>
      <c r="FW256" s="89"/>
      <c r="FX256" s="89"/>
      <c r="FY256" s="89"/>
      <c r="FZ256" s="89"/>
      <c r="GA256" s="89"/>
      <c r="GB256" s="89"/>
      <c r="GC256" s="89"/>
      <c r="GD256" s="89"/>
      <c r="GE256" s="89"/>
      <c r="GF256" s="89"/>
      <c r="GG256" s="89"/>
      <c r="GH256" s="89"/>
      <c r="GI256" s="89"/>
    </row>
    <row r="257" spans="1:191" ht="28.5" customHeight="1" x14ac:dyDescent="0.2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/>
      <c r="BE257" s="89"/>
      <c r="BF257" s="89"/>
      <c r="BG257" s="89"/>
      <c r="BH257" s="89"/>
      <c r="BI257" s="89"/>
      <c r="BJ257" s="89"/>
      <c r="BK257" s="89"/>
      <c r="BL257" s="89"/>
      <c r="BM257" s="89"/>
      <c r="BN257" s="89"/>
      <c r="BO257" s="89"/>
      <c r="BP257" s="89"/>
      <c r="BQ257" s="89"/>
      <c r="BR257" s="89"/>
      <c r="BS257" s="89"/>
      <c r="BT257" s="89"/>
      <c r="BU257" s="89"/>
      <c r="BV257" s="89"/>
      <c r="BW257" s="89"/>
      <c r="BX257" s="89"/>
      <c r="BY257" s="89"/>
      <c r="BZ257" s="89"/>
      <c r="CA257" s="89"/>
      <c r="CB257" s="89"/>
      <c r="CC257" s="89"/>
      <c r="CD257" s="89"/>
      <c r="CE257" s="89"/>
      <c r="CF257" s="89"/>
      <c r="CG257" s="89"/>
      <c r="CH257" s="89"/>
      <c r="CI257" s="89"/>
      <c r="CJ257" s="89"/>
      <c r="CK257" s="89"/>
      <c r="CL257" s="89"/>
      <c r="CM257" s="89"/>
      <c r="CN257" s="89"/>
      <c r="CO257" s="89"/>
      <c r="CP257" s="89"/>
      <c r="CQ257" s="89"/>
      <c r="CR257" s="89"/>
      <c r="CS257" s="89"/>
      <c r="CT257" s="89"/>
      <c r="CU257" s="89"/>
      <c r="CV257" s="89"/>
      <c r="CW257" s="89"/>
      <c r="CX257" s="89"/>
      <c r="CY257" s="89"/>
      <c r="CZ257" s="89"/>
      <c r="DA257" s="89"/>
      <c r="DB257" s="89"/>
      <c r="DC257" s="89"/>
      <c r="DD257" s="89"/>
      <c r="DE257" s="89"/>
      <c r="DF257" s="89"/>
      <c r="DG257" s="89"/>
      <c r="DH257" s="89"/>
      <c r="DI257" s="89"/>
      <c r="DJ257" s="89"/>
      <c r="DK257" s="89"/>
      <c r="DL257" s="89"/>
      <c r="DM257" s="89"/>
      <c r="DN257" s="89"/>
      <c r="DO257" s="89"/>
      <c r="DP257" s="89"/>
      <c r="DQ257" s="89"/>
      <c r="DR257" s="89"/>
      <c r="DS257" s="89"/>
      <c r="DT257" s="89"/>
      <c r="DU257" s="89"/>
      <c r="DV257" s="89"/>
      <c r="DW257" s="89"/>
      <c r="DX257" s="89"/>
      <c r="DY257" s="89"/>
      <c r="DZ257" s="89"/>
      <c r="EA257" s="89"/>
      <c r="EB257" s="89"/>
      <c r="EC257" s="89"/>
      <c r="ED257" s="89"/>
      <c r="EE257" s="89"/>
      <c r="EF257" s="89"/>
      <c r="EG257" s="89"/>
      <c r="EH257" s="89"/>
      <c r="EI257" s="89"/>
      <c r="EJ257" s="89"/>
      <c r="EK257" s="89"/>
      <c r="EL257" s="89"/>
      <c r="EM257" s="89"/>
      <c r="EN257" s="89"/>
      <c r="EO257" s="89"/>
      <c r="EP257" s="89"/>
      <c r="EQ257" s="89"/>
      <c r="ER257" s="89"/>
      <c r="ES257" s="89"/>
      <c r="ET257" s="89"/>
      <c r="EU257" s="89"/>
      <c r="EV257" s="89"/>
      <c r="EW257" s="89"/>
      <c r="EX257" s="89"/>
      <c r="EY257" s="89"/>
      <c r="EZ257" s="89"/>
      <c r="FA257" s="89"/>
      <c r="FB257" s="89"/>
      <c r="FC257" s="89"/>
      <c r="FD257" s="89"/>
      <c r="FE257" s="89"/>
      <c r="FF257" s="89"/>
      <c r="FG257" s="89"/>
      <c r="FH257" s="89"/>
      <c r="FI257" s="89"/>
      <c r="FJ257" s="89"/>
      <c r="FK257" s="89"/>
      <c r="FL257" s="89"/>
      <c r="FM257" s="89"/>
      <c r="FN257" s="89"/>
      <c r="FO257" s="89"/>
      <c r="FP257" s="89"/>
      <c r="FQ257" s="89"/>
      <c r="FR257" s="89"/>
      <c r="FS257" s="89"/>
      <c r="FT257" s="89"/>
      <c r="FU257" s="89"/>
      <c r="FV257" s="89"/>
      <c r="FW257" s="89"/>
      <c r="FX257" s="89"/>
      <c r="FY257" s="89"/>
      <c r="FZ257" s="89"/>
      <c r="GA257" s="89"/>
      <c r="GB257" s="89"/>
      <c r="GC257" s="89"/>
      <c r="GD257" s="89"/>
      <c r="GE257" s="89"/>
      <c r="GF257" s="89"/>
      <c r="GG257" s="89"/>
      <c r="GH257" s="89"/>
      <c r="GI257" s="89"/>
    </row>
    <row r="258" spans="1:191" ht="28.5" customHeight="1" x14ac:dyDescent="0.2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89"/>
      <c r="BM258" s="89"/>
      <c r="BN258" s="89"/>
      <c r="BO258" s="89"/>
      <c r="BP258" s="89"/>
      <c r="BQ258" s="89"/>
      <c r="BR258" s="89"/>
      <c r="BS258" s="89"/>
      <c r="BT258" s="89"/>
      <c r="BU258" s="89"/>
      <c r="BV258" s="89"/>
      <c r="BW258" s="89"/>
      <c r="BX258" s="89"/>
      <c r="BY258" s="89"/>
      <c r="BZ258" s="89"/>
      <c r="CA258" s="89"/>
      <c r="CB258" s="89"/>
      <c r="CC258" s="89"/>
      <c r="CD258" s="89"/>
      <c r="CE258" s="89"/>
      <c r="CF258" s="89"/>
      <c r="CG258" s="89"/>
      <c r="CH258" s="89"/>
      <c r="CI258" s="89"/>
      <c r="CJ258" s="89"/>
      <c r="CK258" s="89"/>
      <c r="CL258" s="89"/>
      <c r="CM258" s="89"/>
      <c r="CN258" s="89"/>
      <c r="CO258" s="89"/>
      <c r="CP258" s="89"/>
      <c r="CQ258" s="89"/>
      <c r="CR258" s="89"/>
      <c r="CS258" s="89"/>
      <c r="CT258" s="89"/>
      <c r="CU258" s="89"/>
      <c r="CV258" s="89"/>
      <c r="CW258" s="89"/>
      <c r="CX258" s="89"/>
      <c r="CY258" s="89"/>
      <c r="CZ258" s="89"/>
      <c r="DA258" s="89"/>
      <c r="DB258" s="89"/>
      <c r="DC258" s="89"/>
      <c r="DD258" s="89"/>
      <c r="DE258" s="89"/>
      <c r="DF258" s="89"/>
      <c r="DG258" s="89"/>
      <c r="DH258" s="89"/>
      <c r="DI258" s="89"/>
      <c r="DJ258" s="89"/>
      <c r="DK258" s="89"/>
      <c r="DL258" s="89"/>
      <c r="DM258" s="89"/>
      <c r="DN258" s="89"/>
      <c r="DO258" s="89"/>
      <c r="DP258" s="89"/>
      <c r="DQ258" s="89"/>
      <c r="DR258" s="89"/>
      <c r="DS258" s="89"/>
      <c r="DT258" s="89"/>
      <c r="DU258" s="89"/>
      <c r="DV258" s="89"/>
      <c r="DW258" s="89"/>
      <c r="DX258" s="89"/>
      <c r="DY258" s="89"/>
      <c r="DZ258" s="89"/>
      <c r="EA258" s="89"/>
      <c r="EB258" s="89"/>
      <c r="EC258" s="89"/>
      <c r="ED258" s="89"/>
      <c r="EE258" s="89"/>
      <c r="EF258" s="89"/>
      <c r="EG258" s="89"/>
      <c r="EH258" s="89"/>
      <c r="EI258" s="89"/>
      <c r="EJ258" s="89"/>
      <c r="EK258" s="89"/>
      <c r="EL258" s="89"/>
      <c r="EM258" s="89"/>
      <c r="EN258" s="89"/>
      <c r="EO258" s="89"/>
      <c r="EP258" s="89"/>
      <c r="EQ258" s="89"/>
      <c r="ER258" s="89"/>
      <c r="ES258" s="89"/>
      <c r="ET258" s="89"/>
      <c r="EU258" s="89"/>
      <c r="EV258" s="89"/>
      <c r="EW258" s="89"/>
      <c r="EX258" s="89"/>
      <c r="EY258" s="89"/>
      <c r="EZ258" s="89"/>
      <c r="FA258" s="89"/>
      <c r="FB258" s="89"/>
      <c r="FC258" s="89"/>
      <c r="FD258" s="89"/>
      <c r="FE258" s="89"/>
      <c r="FF258" s="89"/>
      <c r="FG258" s="89"/>
      <c r="FH258" s="89"/>
      <c r="FI258" s="89"/>
      <c r="FJ258" s="89"/>
      <c r="FK258" s="89"/>
      <c r="FL258" s="89"/>
      <c r="FM258" s="89"/>
      <c r="FN258" s="89"/>
      <c r="FO258" s="89"/>
      <c r="FP258" s="89"/>
      <c r="FQ258" s="89"/>
      <c r="FR258" s="89"/>
      <c r="FS258" s="89"/>
      <c r="FT258" s="89"/>
      <c r="FU258" s="89"/>
      <c r="FV258" s="89"/>
      <c r="FW258" s="89"/>
      <c r="FX258" s="89"/>
      <c r="FY258" s="89"/>
      <c r="FZ258" s="89"/>
      <c r="GA258" s="89"/>
      <c r="GB258" s="89"/>
      <c r="GC258" s="89"/>
      <c r="GD258" s="89"/>
      <c r="GE258" s="89"/>
      <c r="GF258" s="89"/>
      <c r="GG258" s="89"/>
      <c r="GH258" s="89"/>
      <c r="GI258" s="89"/>
    </row>
    <row r="259" spans="1:191" ht="28.5" customHeight="1" x14ac:dyDescent="0.2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89"/>
      <c r="BM259" s="89"/>
      <c r="BN259" s="89"/>
      <c r="BO259" s="89"/>
      <c r="BP259" s="89"/>
      <c r="BQ259" s="89"/>
      <c r="BR259" s="89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89"/>
      <c r="CG259" s="89"/>
      <c r="CH259" s="89"/>
      <c r="CI259" s="89"/>
      <c r="CJ259" s="89"/>
      <c r="CK259" s="89"/>
      <c r="CL259" s="89"/>
      <c r="CM259" s="89"/>
      <c r="CN259" s="89"/>
      <c r="CO259" s="89"/>
      <c r="CP259" s="89"/>
      <c r="CQ259" s="89"/>
      <c r="CR259" s="89"/>
      <c r="CS259" s="89"/>
      <c r="CT259" s="89"/>
      <c r="CU259" s="89"/>
      <c r="CV259" s="89"/>
      <c r="CW259" s="89"/>
      <c r="CX259" s="89"/>
      <c r="CY259" s="89"/>
      <c r="CZ259" s="89"/>
      <c r="DA259" s="89"/>
      <c r="DB259" s="89"/>
      <c r="DC259" s="89"/>
      <c r="DD259" s="89"/>
      <c r="DE259" s="89"/>
      <c r="DF259" s="89"/>
      <c r="DG259" s="89"/>
      <c r="DH259" s="89"/>
      <c r="DI259" s="89"/>
      <c r="DJ259" s="89"/>
      <c r="DK259" s="89"/>
      <c r="DL259" s="89"/>
      <c r="DM259" s="89"/>
      <c r="DN259" s="89"/>
      <c r="DO259" s="89"/>
      <c r="DP259" s="89"/>
      <c r="DQ259" s="89"/>
      <c r="DR259" s="89"/>
      <c r="DS259" s="89"/>
      <c r="DT259" s="89"/>
      <c r="DU259" s="89"/>
      <c r="DV259" s="89"/>
      <c r="DW259" s="89"/>
      <c r="DX259" s="89"/>
      <c r="DY259" s="89"/>
      <c r="DZ259" s="89"/>
      <c r="EA259" s="89"/>
      <c r="EB259" s="89"/>
      <c r="EC259" s="89"/>
      <c r="ED259" s="89"/>
      <c r="EE259" s="89"/>
      <c r="EF259" s="89"/>
      <c r="EG259" s="89"/>
      <c r="EH259" s="89"/>
      <c r="EI259" s="89"/>
      <c r="EJ259" s="89"/>
      <c r="EK259" s="89"/>
      <c r="EL259" s="89"/>
      <c r="EM259" s="89"/>
      <c r="EN259" s="89"/>
      <c r="EO259" s="89"/>
      <c r="EP259" s="89"/>
      <c r="EQ259" s="89"/>
      <c r="ER259" s="89"/>
      <c r="ES259" s="89"/>
      <c r="ET259" s="89"/>
      <c r="EU259" s="89"/>
      <c r="EV259" s="89"/>
      <c r="EW259" s="89"/>
      <c r="EX259" s="89"/>
      <c r="EY259" s="89"/>
      <c r="EZ259" s="89"/>
      <c r="FA259" s="89"/>
      <c r="FB259" s="89"/>
      <c r="FC259" s="89"/>
      <c r="FD259" s="89"/>
      <c r="FE259" s="89"/>
      <c r="FF259" s="89"/>
      <c r="FG259" s="89"/>
      <c r="FH259" s="89"/>
      <c r="FI259" s="89"/>
      <c r="FJ259" s="89"/>
      <c r="FK259" s="89"/>
      <c r="FL259" s="89"/>
      <c r="FM259" s="89"/>
      <c r="FN259" s="89"/>
      <c r="FO259" s="89"/>
      <c r="FP259" s="89"/>
      <c r="FQ259" s="89"/>
      <c r="FR259" s="89"/>
      <c r="FS259" s="89"/>
      <c r="FT259" s="89"/>
      <c r="FU259" s="89"/>
      <c r="FV259" s="89"/>
      <c r="FW259" s="89"/>
      <c r="FX259" s="89"/>
      <c r="FY259" s="89"/>
      <c r="FZ259" s="89"/>
      <c r="GA259" s="89"/>
      <c r="GB259" s="89"/>
      <c r="GC259" s="89"/>
      <c r="GD259" s="89"/>
      <c r="GE259" s="89"/>
      <c r="GF259" s="89"/>
      <c r="GG259" s="89"/>
      <c r="GH259" s="89"/>
      <c r="GI259" s="89"/>
    </row>
    <row r="260" spans="1:191" ht="28.5" customHeight="1" x14ac:dyDescent="0.2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89"/>
      <c r="BM260" s="89"/>
      <c r="BN260" s="89"/>
      <c r="BO260" s="89"/>
      <c r="BP260" s="89"/>
      <c r="BQ260" s="89"/>
      <c r="BR260" s="89"/>
      <c r="BS260" s="89"/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  <c r="CK260" s="89"/>
      <c r="CL260" s="89"/>
      <c r="CM260" s="89"/>
      <c r="CN260" s="89"/>
      <c r="CO260" s="89"/>
      <c r="CP260" s="89"/>
      <c r="CQ260" s="89"/>
      <c r="CR260" s="89"/>
      <c r="CS260" s="89"/>
      <c r="CT260" s="89"/>
      <c r="CU260" s="89"/>
      <c r="CV260" s="89"/>
      <c r="CW260" s="89"/>
      <c r="CX260" s="89"/>
      <c r="CY260" s="89"/>
      <c r="CZ260" s="89"/>
      <c r="DA260" s="89"/>
      <c r="DB260" s="89"/>
      <c r="DC260" s="89"/>
      <c r="DD260" s="89"/>
      <c r="DE260" s="89"/>
      <c r="DF260" s="89"/>
      <c r="DG260" s="89"/>
      <c r="DH260" s="89"/>
      <c r="DI260" s="89"/>
      <c r="DJ260" s="89"/>
      <c r="DK260" s="89"/>
      <c r="DL260" s="89"/>
      <c r="DM260" s="89"/>
      <c r="DN260" s="89"/>
      <c r="DO260" s="89"/>
      <c r="DP260" s="89"/>
      <c r="DQ260" s="89"/>
      <c r="DR260" s="89"/>
      <c r="DS260" s="89"/>
      <c r="DT260" s="89"/>
      <c r="DU260" s="89"/>
      <c r="DV260" s="89"/>
      <c r="DW260" s="89"/>
      <c r="DX260" s="89"/>
      <c r="DY260" s="89"/>
      <c r="DZ260" s="89"/>
      <c r="EA260" s="89"/>
      <c r="EB260" s="89"/>
      <c r="EC260" s="89"/>
      <c r="ED260" s="89"/>
      <c r="EE260" s="89"/>
      <c r="EF260" s="89"/>
      <c r="EG260" s="89"/>
      <c r="EH260" s="89"/>
      <c r="EI260" s="89"/>
      <c r="EJ260" s="89"/>
      <c r="EK260" s="89"/>
      <c r="EL260" s="89"/>
      <c r="EM260" s="89"/>
      <c r="EN260" s="89"/>
      <c r="EO260" s="89"/>
      <c r="EP260" s="89"/>
      <c r="EQ260" s="89"/>
      <c r="ER260" s="89"/>
      <c r="ES260" s="89"/>
      <c r="ET260" s="89"/>
      <c r="EU260" s="89"/>
      <c r="EV260" s="89"/>
      <c r="EW260" s="89"/>
      <c r="EX260" s="89"/>
      <c r="EY260" s="89"/>
      <c r="EZ260" s="89"/>
      <c r="FA260" s="89"/>
      <c r="FB260" s="89"/>
      <c r="FC260" s="89"/>
      <c r="FD260" s="89"/>
      <c r="FE260" s="89"/>
      <c r="FF260" s="89"/>
      <c r="FG260" s="89"/>
      <c r="FH260" s="89"/>
      <c r="FI260" s="89"/>
      <c r="FJ260" s="89"/>
      <c r="FK260" s="89"/>
      <c r="FL260" s="89"/>
      <c r="FM260" s="89"/>
      <c r="FN260" s="89"/>
      <c r="FO260" s="89"/>
      <c r="FP260" s="89"/>
      <c r="FQ260" s="89"/>
      <c r="FR260" s="89"/>
      <c r="FS260" s="89"/>
      <c r="FT260" s="89"/>
      <c r="FU260" s="89"/>
      <c r="FV260" s="89"/>
      <c r="FW260" s="89"/>
      <c r="FX260" s="89"/>
      <c r="FY260" s="89"/>
      <c r="FZ260" s="89"/>
      <c r="GA260" s="89"/>
      <c r="GB260" s="89"/>
      <c r="GC260" s="89"/>
      <c r="GD260" s="89"/>
      <c r="GE260" s="89"/>
      <c r="GF260" s="89"/>
      <c r="GG260" s="89"/>
      <c r="GH260" s="89"/>
      <c r="GI260" s="89"/>
    </row>
    <row r="261" spans="1:191" ht="28.5" customHeight="1" x14ac:dyDescent="0.2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89"/>
      <c r="BM261" s="89"/>
      <c r="BN261" s="89"/>
      <c r="BO261" s="89"/>
      <c r="BP261" s="89"/>
      <c r="BQ261" s="89"/>
      <c r="BR261" s="89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89"/>
      <c r="DF261" s="89"/>
      <c r="DG261" s="89"/>
      <c r="DH261" s="89"/>
      <c r="DI261" s="89"/>
      <c r="DJ261" s="89"/>
      <c r="DK261" s="89"/>
      <c r="DL261" s="89"/>
      <c r="DM261" s="89"/>
      <c r="DN261" s="89"/>
      <c r="DO261" s="89"/>
      <c r="DP261" s="89"/>
      <c r="DQ261" s="89"/>
      <c r="DR261" s="89"/>
      <c r="DS261" s="89"/>
      <c r="DT261" s="89"/>
      <c r="DU261" s="89"/>
      <c r="DV261" s="89"/>
      <c r="DW261" s="89"/>
      <c r="DX261" s="89"/>
      <c r="DY261" s="89"/>
      <c r="DZ261" s="89"/>
      <c r="EA261" s="89"/>
      <c r="EB261" s="89"/>
      <c r="EC261" s="89"/>
      <c r="ED261" s="89"/>
      <c r="EE261" s="89"/>
      <c r="EF261" s="89"/>
      <c r="EG261" s="89"/>
      <c r="EH261" s="89"/>
      <c r="EI261" s="89"/>
      <c r="EJ261" s="89"/>
      <c r="EK261" s="89"/>
      <c r="EL261" s="89"/>
      <c r="EM261" s="89"/>
      <c r="EN261" s="89"/>
      <c r="EO261" s="89"/>
      <c r="EP261" s="89"/>
      <c r="EQ261" s="89"/>
      <c r="ER261" s="89"/>
      <c r="ES261" s="89"/>
      <c r="ET261" s="89"/>
      <c r="EU261" s="89"/>
      <c r="EV261" s="89"/>
      <c r="EW261" s="89"/>
      <c r="EX261" s="89"/>
      <c r="EY261" s="89"/>
      <c r="EZ261" s="89"/>
      <c r="FA261" s="89"/>
      <c r="FB261" s="89"/>
      <c r="FC261" s="89"/>
      <c r="FD261" s="89"/>
      <c r="FE261" s="89"/>
      <c r="FF261" s="89"/>
      <c r="FG261" s="89"/>
      <c r="FH261" s="89"/>
      <c r="FI261" s="89"/>
      <c r="FJ261" s="89"/>
      <c r="FK261" s="89"/>
      <c r="FL261" s="89"/>
      <c r="FM261" s="89"/>
      <c r="FN261" s="89"/>
      <c r="FO261" s="89"/>
      <c r="FP261" s="89"/>
      <c r="FQ261" s="89"/>
      <c r="FR261" s="89"/>
      <c r="FS261" s="89"/>
      <c r="FT261" s="89"/>
      <c r="FU261" s="89"/>
      <c r="FV261" s="89"/>
      <c r="FW261" s="89"/>
      <c r="FX261" s="89"/>
      <c r="FY261" s="89"/>
      <c r="FZ261" s="89"/>
      <c r="GA261" s="89"/>
      <c r="GB261" s="89"/>
      <c r="GC261" s="89"/>
      <c r="GD261" s="89"/>
      <c r="GE261" s="89"/>
      <c r="GF261" s="89"/>
      <c r="GG261" s="89"/>
      <c r="GH261" s="89"/>
      <c r="GI261" s="89"/>
    </row>
    <row r="262" spans="1:191" ht="28.5" customHeight="1" x14ac:dyDescent="0.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89"/>
      <c r="DF262" s="89"/>
      <c r="DG262" s="89"/>
      <c r="DH262" s="89"/>
      <c r="DI262" s="89"/>
      <c r="DJ262" s="89"/>
      <c r="DK262" s="89"/>
      <c r="DL262" s="89"/>
      <c r="DM262" s="89"/>
      <c r="DN262" s="89"/>
      <c r="DO262" s="89"/>
      <c r="DP262" s="89"/>
      <c r="DQ262" s="89"/>
      <c r="DR262" s="89"/>
      <c r="DS262" s="89"/>
      <c r="DT262" s="89"/>
      <c r="DU262" s="89"/>
      <c r="DV262" s="89"/>
      <c r="DW262" s="89"/>
      <c r="DX262" s="89"/>
      <c r="DY262" s="89"/>
      <c r="DZ262" s="89"/>
      <c r="EA262" s="89"/>
      <c r="EB262" s="89"/>
      <c r="EC262" s="89"/>
      <c r="ED262" s="89"/>
      <c r="EE262" s="89"/>
      <c r="EF262" s="89"/>
      <c r="EG262" s="89"/>
      <c r="EH262" s="89"/>
      <c r="EI262" s="89"/>
      <c r="EJ262" s="89"/>
      <c r="EK262" s="89"/>
      <c r="EL262" s="89"/>
      <c r="EM262" s="89"/>
      <c r="EN262" s="89"/>
      <c r="EO262" s="89"/>
      <c r="EP262" s="89"/>
      <c r="EQ262" s="89"/>
      <c r="ER262" s="89"/>
      <c r="ES262" s="89"/>
      <c r="ET262" s="89"/>
      <c r="EU262" s="89"/>
      <c r="EV262" s="89"/>
      <c r="EW262" s="89"/>
      <c r="EX262" s="89"/>
      <c r="EY262" s="89"/>
      <c r="EZ262" s="89"/>
      <c r="FA262" s="89"/>
      <c r="FB262" s="89"/>
      <c r="FC262" s="89"/>
      <c r="FD262" s="89"/>
      <c r="FE262" s="89"/>
      <c r="FF262" s="89"/>
      <c r="FG262" s="89"/>
      <c r="FH262" s="89"/>
      <c r="FI262" s="89"/>
      <c r="FJ262" s="89"/>
      <c r="FK262" s="89"/>
      <c r="FL262" s="89"/>
      <c r="FM262" s="89"/>
      <c r="FN262" s="89"/>
      <c r="FO262" s="89"/>
      <c r="FP262" s="89"/>
      <c r="FQ262" s="89"/>
      <c r="FR262" s="89"/>
      <c r="FS262" s="89"/>
      <c r="FT262" s="89"/>
      <c r="FU262" s="89"/>
      <c r="FV262" s="89"/>
      <c r="FW262" s="89"/>
      <c r="FX262" s="89"/>
      <c r="FY262" s="89"/>
      <c r="FZ262" s="89"/>
      <c r="GA262" s="89"/>
      <c r="GB262" s="89"/>
      <c r="GC262" s="89"/>
      <c r="GD262" s="89"/>
      <c r="GE262" s="89"/>
      <c r="GF262" s="89"/>
      <c r="GG262" s="89"/>
      <c r="GH262" s="89"/>
      <c r="GI262" s="89"/>
    </row>
    <row r="263" spans="1:191" ht="28.5" customHeight="1" x14ac:dyDescent="0.2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89"/>
      <c r="DF263" s="89"/>
      <c r="DG263" s="89"/>
      <c r="DH263" s="89"/>
      <c r="DI263" s="89"/>
      <c r="DJ263" s="89"/>
      <c r="DK263" s="89"/>
      <c r="DL263" s="89"/>
      <c r="DM263" s="89"/>
      <c r="DN263" s="89"/>
      <c r="DO263" s="89"/>
      <c r="DP263" s="89"/>
      <c r="DQ263" s="89"/>
      <c r="DR263" s="89"/>
      <c r="DS263" s="89"/>
      <c r="DT263" s="89"/>
      <c r="DU263" s="89"/>
      <c r="DV263" s="89"/>
      <c r="DW263" s="89"/>
      <c r="DX263" s="89"/>
      <c r="DY263" s="89"/>
      <c r="DZ263" s="89"/>
      <c r="EA263" s="89"/>
      <c r="EB263" s="89"/>
      <c r="EC263" s="89"/>
      <c r="ED263" s="89"/>
      <c r="EE263" s="89"/>
      <c r="EF263" s="89"/>
      <c r="EG263" s="89"/>
      <c r="EH263" s="89"/>
      <c r="EI263" s="89"/>
      <c r="EJ263" s="89"/>
      <c r="EK263" s="89"/>
      <c r="EL263" s="89"/>
      <c r="EM263" s="89"/>
      <c r="EN263" s="89"/>
      <c r="EO263" s="89"/>
      <c r="EP263" s="89"/>
      <c r="EQ263" s="89"/>
      <c r="ER263" s="89"/>
      <c r="ES263" s="89"/>
      <c r="ET263" s="89"/>
      <c r="EU263" s="89"/>
      <c r="EV263" s="89"/>
      <c r="EW263" s="89"/>
      <c r="EX263" s="89"/>
      <c r="EY263" s="89"/>
      <c r="EZ263" s="89"/>
      <c r="FA263" s="89"/>
      <c r="FB263" s="89"/>
      <c r="FC263" s="89"/>
      <c r="FD263" s="89"/>
      <c r="FE263" s="89"/>
      <c r="FF263" s="89"/>
      <c r="FG263" s="89"/>
      <c r="FH263" s="89"/>
      <c r="FI263" s="89"/>
      <c r="FJ263" s="89"/>
      <c r="FK263" s="89"/>
      <c r="FL263" s="89"/>
      <c r="FM263" s="89"/>
      <c r="FN263" s="89"/>
      <c r="FO263" s="89"/>
      <c r="FP263" s="89"/>
      <c r="FQ263" s="89"/>
      <c r="FR263" s="89"/>
      <c r="FS263" s="89"/>
      <c r="FT263" s="89"/>
      <c r="FU263" s="89"/>
      <c r="FV263" s="89"/>
      <c r="FW263" s="89"/>
      <c r="FX263" s="89"/>
      <c r="FY263" s="89"/>
      <c r="FZ263" s="89"/>
      <c r="GA263" s="89"/>
      <c r="GB263" s="89"/>
      <c r="GC263" s="89"/>
      <c r="GD263" s="89"/>
      <c r="GE263" s="89"/>
      <c r="GF263" s="89"/>
      <c r="GG263" s="89"/>
      <c r="GH263" s="89"/>
      <c r="GI263" s="89"/>
    </row>
    <row r="264" spans="1:191" ht="28.5" customHeight="1" x14ac:dyDescent="0.2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89"/>
      <c r="DF264" s="89"/>
      <c r="DG264" s="89"/>
      <c r="DH264" s="89"/>
      <c r="DI264" s="89"/>
      <c r="DJ264" s="89"/>
      <c r="DK264" s="89"/>
      <c r="DL264" s="89"/>
      <c r="DM264" s="89"/>
      <c r="DN264" s="89"/>
      <c r="DO264" s="89"/>
      <c r="DP264" s="89"/>
      <c r="DQ264" s="89"/>
      <c r="DR264" s="89"/>
      <c r="DS264" s="89"/>
      <c r="DT264" s="89"/>
      <c r="DU264" s="89"/>
      <c r="DV264" s="89"/>
      <c r="DW264" s="89"/>
      <c r="DX264" s="89"/>
      <c r="DY264" s="89"/>
      <c r="DZ264" s="89"/>
      <c r="EA264" s="89"/>
      <c r="EB264" s="89"/>
      <c r="EC264" s="89"/>
      <c r="ED264" s="89"/>
      <c r="EE264" s="89"/>
      <c r="EF264" s="89"/>
      <c r="EG264" s="89"/>
      <c r="EH264" s="89"/>
      <c r="EI264" s="89"/>
      <c r="EJ264" s="89"/>
      <c r="EK264" s="89"/>
      <c r="EL264" s="89"/>
      <c r="EM264" s="89"/>
      <c r="EN264" s="89"/>
      <c r="EO264" s="89"/>
      <c r="EP264" s="89"/>
      <c r="EQ264" s="89"/>
      <c r="ER264" s="89"/>
      <c r="ES264" s="89"/>
      <c r="ET264" s="89"/>
      <c r="EU264" s="89"/>
      <c r="EV264" s="89"/>
      <c r="EW264" s="89"/>
      <c r="EX264" s="89"/>
      <c r="EY264" s="89"/>
      <c r="EZ264" s="89"/>
      <c r="FA264" s="89"/>
      <c r="FB264" s="89"/>
      <c r="FC264" s="89"/>
      <c r="FD264" s="89"/>
      <c r="FE264" s="89"/>
      <c r="FF264" s="89"/>
      <c r="FG264" s="89"/>
      <c r="FH264" s="89"/>
      <c r="FI264" s="89"/>
      <c r="FJ264" s="89"/>
      <c r="FK264" s="89"/>
      <c r="FL264" s="89"/>
      <c r="FM264" s="89"/>
      <c r="FN264" s="89"/>
      <c r="FO264" s="89"/>
      <c r="FP264" s="89"/>
      <c r="FQ264" s="89"/>
      <c r="FR264" s="89"/>
      <c r="FS264" s="89"/>
      <c r="FT264" s="89"/>
      <c r="FU264" s="89"/>
      <c r="FV264" s="89"/>
      <c r="FW264" s="89"/>
      <c r="FX264" s="89"/>
      <c r="FY264" s="89"/>
      <c r="FZ264" s="89"/>
      <c r="GA264" s="89"/>
      <c r="GB264" s="89"/>
      <c r="GC264" s="89"/>
      <c r="GD264" s="89"/>
      <c r="GE264" s="89"/>
      <c r="GF264" s="89"/>
      <c r="GG264" s="89"/>
      <c r="GH264" s="89"/>
      <c r="GI264" s="89"/>
    </row>
    <row r="265" spans="1:191" ht="28.5" customHeight="1" x14ac:dyDescent="0.2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89"/>
      <c r="DF265" s="89"/>
      <c r="DG265" s="89"/>
      <c r="DH265" s="89"/>
      <c r="DI265" s="89"/>
      <c r="DJ265" s="89"/>
      <c r="DK265" s="89"/>
      <c r="DL265" s="89"/>
      <c r="DM265" s="89"/>
      <c r="DN265" s="89"/>
      <c r="DO265" s="89"/>
      <c r="DP265" s="89"/>
      <c r="DQ265" s="89"/>
      <c r="DR265" s="89"/>
      <c r="DS265" s="89"/>
      <c r="DT265" s="89"/>
      <c r="DU265" s="89"/>
      <c r="DV265" s="89"/>
      <c r="DW265" s="89"/>
      <c r="DX265" s="89"/>
      <c r="DY265" s="89"/>
      <c r="DZ265" s="89"/>
      <c r="EA265" s="89"/>
      <c r="EB265" s="89"/>
      <c r="EC265" s="89"/>
      <c r="ED265" s="89"/>
      <c r="EE265" s="89"/>
      <c r="EF265" s="89"/>
      <c r="EG265" s="89"/>
      <c r="EH265" s="89"/>
      <c r="EI265" s="89"/>
      <c r="EJ265" s="89"/>
      <c r="EK265" s="89"/>
      <c r="EL265" s="89"/>
      <c r="EM265" s="89"/>
      <c r="EN265" s="89"/>
      <c r="EO265" s="89"/>
      <c r="EP265" s="89"/>
      <c r="EQ265" s="89"/>
      <c r="ER265" s="89"/>
      <c r="ES265" s="89"/>
      <c r="ET265" s="89"/>
      <c r="EU265" s="89"/>
      <c r="EV265" s="89"/>
      <c r="EW265" s="89"/>
      <c r="EX265" s="89"/>
      <c r="EY265" s="89"/>
      <c r="EZ265" s="89"/>
      <c r="FA265" s="89"/>
      <c r="FB265" s="89"/>
      <c r="FC265" s="89"/>
      <c r="FD265" s="89"/>
      <c r="FE265" s="89"/>
      <c r="FF265" s="89"/>
      <c r="FG265" s="89"/>
      <c r="FH265" s="89"/>
      <c r="FI265" s="89"/>
      <c r="FJ265" s="89"/>
      <c r="FK265" s="89"/>
      <c r="FL265" s="89"/>
      <c r="FM265" s="89"/>
      <c r="FN265" s="89"/>
      <c r="FO265" s="89"/>
      <c r="FP265" s="89"/>
      <c r="FQ265" s="89"/>
      <c r="FR265" s="89"/>
      <c r="FS265" s="89"/>
      <c r="FT265" s="89"/>
      <c r="FU265" s="89"/>
      <c r="FV265" s="89"/>
      <c r="FW265" s="89"/>
      <c r="FX265" s="89"/>
      <c r="FY265" s="89"/>
      <c r="FZ265" s="89"/>
      <c r="GA265" s="89"/>
      <c r="GB265" s="89"/>
      <c r="GC265" s="89"/>
      <c r="GD265" s="89"/>
      <c r="GE265" s="89"/>
      <c r="GF265" s="89"/>
      <c r="GG265" s="89"/>
      <c r="GH265" s="89"/>
      <c r="GI265" s="89"/>
    </row>
    <row r="266" spans="1:191" ht="28.5" customHeight="1" x14ac:dyDescent="0.2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89"/>
      <c r="DF266" s="89"/>
      <c r="DG266" s="89"/>
      <c r="DH266" s="89"/>
      <c r="DI266" s="89"/>
      <c r="DJ266" s="89"/>
      <c r="DK266" s="89"/>
      <c r="DL266" s="89"/>
      <c r="DM266" s="89"/>
      <c r="DN266" s="89"/>
      <c r="DO266" s="89"/>
      <c r="DP266" s="89"/>
      <c r="DQ266" s="89"/>
      <c r="DR266" s="89"/>
      <c r="DS266" s="89"/>
      <c r="DT266" s="89"/>
      <c r="DU266" s="89"/>
      <c r="DV266" s="89"/>
      <c r="DW266" s="89"/>
      <c r="DX266" s="89"/>
      <c r="DY266" s="89"/>
      <c r="DZ266" s="89"/>
      <c r="EA266" s="89"/>
      <c r="EB266" s="89"/>
      <c r="EC266" s="89"/>
      <c r="ED266" s="89"/>
      <c r="EE266" s="89"/>
      <c r="EF266" s="89"/>
      <c r="EG266" s="89"/>
      <c r="EH266" s="89"/>
      <c r="EI266" s="89"/>
      <c r="EJ266" s="89"/>
      <c r="EK266" s="89"/>
      <c r="EL266" s="89"/>
      <c r="EM266" s="89"/>
      <c r="EN266" s="89"/>
      <c r="EO266" s="89"/>
      <c r="EP266" s="89"/>
      <c r="EQ266" s="89"/>
      <c r="ER266" s="89"/>
      <c r="ES266" s="89"/>
      <c r="ET266" s="89"/>
      <c r="EU266" s="89"/>
      <c r="EV266" s="89"/>
      <c r="EW266" s="89"/>
      <c r="EX266" s="89"/>
      <c r="EY266" s="89"/>
      <c r="EZ266" s="89"/>
      <c r="FA266" s="89"/>
      <c r="FB266" s="89"/>
      <c r="FC266" s="89"/>
      <c r="FD266" s="89"/>
      <c r="FE266" s="89"/>
      <c r="FF266" s="89"/>
      <c r="FG266" s="89"/>
      <c r="FH266" s="89"/>
      <c r="FI266" s="89"/>
      <c r="FJ266" s="89"/>
      <c r="FK266" s="89"/>
      <c r="FL266" s="89"/>
      <c r="FM266" s="89"/>
      <c r="FN266" s="89"/>
      <c r="FO266" s="89"/>
      <c r="FP266" s="89"/>
      <c r="FQ266" s="89"/>
      <c r="FR266" s="89"/>
      <c r="FS266" s="89"/>
      <c r="FT266" s="89"/>
      <c r="FU266" s="89"/>
      <c r="FV266" s="89"/>
      <c r="FW266" s="89"/>
      <c r="FX266" s="89"/>
      <c r="FY266" s="89"/>
      <c r="FZ266" s="89"/>
      <c r="GA266" s="89"/>
      <c r="GB266" s="89"/>
      <c r="GC266" s="89"/>
      <c r="GD266" s="89"/>
      <c r="GE266" s="89"/>
      <c r="GF266" s="89"/>
      <c r="GG266" s="89"/>
      <c r="GH266" s="89"/>
      <c r="GI266" s="89"/>
    </row>
    <row r="267" spans="1:191" ht="28.5" customHeight="1" x14ac:dyDescent="0.2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  <c r="FW267" s="89"/>
      <c r="FX267" s="89"/>
      <c r="FY267" s="89"/>
      <c r="FZ267" s="89"/>
      <c r="GA267" s="89"/>
      <c r="GB267" s="89"/>
      <c r="GC267" s="89"/>
      <c r="GD267" s="89"/>
      <c r="GE267" s="89"/>
      <c r="GF267" s="89"/>
      <c r="GG267" s="89"/>
      <c r="GH267" s="89"/>
      <c r="GI267" s="89"/>
    </row>
    <row r="268" spans="1:191" ht="28.5" customHeight="1" x14ac:dyDescent="0.2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89"/>
      <c r="DF268" s="89"/>
      <c r="DG268" s="89"/>
      <c r="DH268" s="89"/>
      <c r="DI268" s="89"/>
      <c r="DJ268" s="89"/>
      <c r="DK268" s="89"/>
      <c r="DL268" s="89"/>
      <c r="DM268" s="89"/>
      <c r="DN268" s="89"/>
      <c r="DO268" s="89"/>
      <c r="DP268" s="89"/>
      <c r="DQ268" s="89"/>
      <c r="DR268" s="89"/>
      <c r="DS268" s="89"/>
      <c r="DT268" s="89"/>
      <c r="DU268" s="89"/>
      <c r="DV268" s="89"/>
      <c r="DW268" s="89"/>
      <c r="DX268" s="89"/>
      <c r="DY268" s="89"/>
      <c r="DZ268" s="89"/>
      <c r="EA268" s="89"/>
      <c r="EB268" s="89"/>
      <c r="EC268" s="89"/>
      <c r="ED268" s="89"/>
      <c r="EE268" s="89"/>
      <c r="EF268" s="89"/>
      <c r="EG268" s="89"/>
      <c r="EH268" s="89"/>
      <c r="EI268" s="89"/>
      <c r="EJ268" s="89"/>
      <c r="EK268" s="89"/>
      <c r="EL268" s="89"/>
      <c r="EM268" s="89"/>
      <c r="EN268" s="89"/>
      <c r="EO268" s="89"/>
      <c r="EP268" s="89"/>
      <c r="EQ268" s="89"/>
      <c r="ER268" s="89"/>
      <c r="ES268" s="89"/>
      <c r="ET268" s="89"/>
      <c r="EU268" s="89"/>
      <c r="EV268" s="89"/>
      <c r="EW268" s="89"/>
      <c r="EX268" s="89"/>
      <c r="EY268" s="89"/>
      <c r="EZ268" s="89"/>
      <c r="FA268" s="89"/>
      <c r="FB268" s="89"/>
      <c r="FC268" s="89"/>
      <c r="FD268" s="89"/>
      <c r="FE268" s="89"/>
      <c r="FF268" s="89"/>
      <c r="FG268" s="89"/>
      <c r="FH268" s="89"/>
      <c r="FI268" s="89"/>
      <c r="FJ268" s="89"/>
      <c r="FK268" s="89"/>
      <c r="FL268" s="89"/>
      <c r="FM268" s="89"/>
      <c r="FN268" s="89"/>
      <c r="FO268" s="89"/>
      <c r="FP268" s="89"/>
      <c r="FQ268" s="89"/>
      <c r="FR268" s="89"/>
      <c r="FS268" s="89"/>
      <c r="FT268" s="89"/>
      <c r="FU268" s="89"/>
      <c r="FV268" s="89"/>
      <c r="FW268" s="89"/>
      <c r="FX268" s="89"/>
      <c r="FY268" s="89"/>
      <c r="FZ268" s="89"/>
      <c r="GA268" s="89"/>
      <c r="GB268" s="89"/>
      <c r="GC268" s="89"/>
      <c r="GD268" s="89"/>
      <c r="GE268" s="89"/>
      <c r="GF268" s="89"/>
      <c r="GG268" s="89"/>
      <c r="GH268" s="89"/>
      <c r="GI268" s="89"/>
    </row>
  </sheetData>
  <pageMargins left="0" right="0" top="0" bottom="0" header="0" footer="0"/>
  <pageSetup paperSize="9" scale="2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00"/>
  <sheetViews>
    <sheetView workbookViewId="0">
      <selection activeCell="A3" sqref="A3"/>
    </sheetView>
  </sheetViews>
  <sheetFormatPr defaultColWidth="14.3515625" defaultRowHeight="15" customHeight="1" x14ac:dyDescent="0.2"/>
  <cols>
    <col min="1" max="32" width="9.171875" style="75" customWidth="1"/>
    <col min="33" max="16384" width="14.3515625" style="75"/>
  </cols>
  <sheetData>
    <row r="1" spans="1:32" ht="12.75" customHeight="1" x14ac:dyDescent="0.2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</row>
    <row r="2" spans="1:32" ht="12.75" customHeight="1" x14ac:dyDescent="0.25">
      <c r="A2" s="76" t="s">
        <v>8021</v>
      </c>
      <c r="B2" s="76" t="s">
        <v>8021</v>
      </c>
      <c r="C2" s="76" t="s">
        <v>8021</v>
      </c>
      <c r="D2" s="76" t="s">
        <v>8021</v>
      </c>
      <c r="E2" s="76" t="s">
        <v>8021</v>
      </c>
      <c r="F2" s="76" t="s">
        <v>8021</v>
      </c>
      <c r="G2" s="76" t="s">
        <v>8021</v>
      </c>
      <c r="H2" s="76" t="s">
        <v>8021</v>
      </c>
      <c r="I2" s="76" t="s">
        <v>8021</v>
      </c>
      <c r="J2" s="76" t="s">
        <v>8021</v>
      </c>
      <c r="K2" s="76" t="s">
        <v>8021</v>
      </c>
      <c r="L2" s="76" t="s">
        <v>8021</v>
      </c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2" ht="12.75" customHeight="1" x14ac:dyDescent="0.2">
      <c r="A3" s="77">
        <f>'برائے طلباء'!D5</f>
        <v>0.2092019758721019</v>
      </c>
      <c r="B3" s="77">
        <f>'برائے طلباء'!Q5</f>
        <v>0.22100158962095129</v>
      </c>
      <c r="C3" s="77">
        <f>'برائے طلباء'!AD5</f>
        <v>0.24707214914082706</v>
      </c>
      <c r="D3" s="77">
        <f>'برائے طلباء'!AQ5</f>
        <v>0.27619648852710627</v>
      </c>
      <c r="E3" s="77">
        <f>'برائے طلباء'!BD5</f>
        <v>0.30068207487330528</v>
      </c>
      <c r="F3" s="77">
        <f>'برائے طلباء'!BQ5</f>
        <v>0.31070715500691193</v>
      </c>
      <c r="G3" s="77">
        <f>'برائے طلباء'!CD5</f>
        <v>0.30422429168018089</v>
      </c>
      <c r="H3" s="77">
        <f>'برائے طلباء'!CQ5</f>
        <v>0.28846501104104288</v>
      </c>
      <c r="I3" s="77">
        <f>'برائے طلباء'!DD5</f>
        <v>0.27223422830425814</v>
      </c>
      <c r="J3" s="77">
        <f>'برائے طلباء'!DQ5</f>
        <v>0.25496471092813294</v>
      </c>
      <c r="K3" s="77">
        <f>'برائے طلباء'!ED5</f>
        <v>0.23662034952965641</v>
      </c>
      <c r="L3" s="77">
        <f>'برائے طلباء'!EQ5</f>
        <v>0.21663140948701134</v>
      </c>
      <c r="M3" s="74"/>
      <c r="N3" s="74"/>
      <c r="O3" s="78"/>
      <c r="P3" s="78"/>
      <c r="Q3" s="78"/>
      <c r="R3" s="78"/>
      <c r="S3" s="78"/>
      <c r="T3" s="78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</row>
    <row r="4" spans="1:32" ht="12.75" customHeight="1" x14ac:dyDescent="0.2">
      <c r="A4" s="77">
        <f>'برائے طلباء'!D6</f>
        <v>0.20911566534938378</v>
      </c>
      <c r="B4" s="77">
        <f>'برائے طلباء'!Q6</f>
        <v>0.22035490605620145</v>
      </c>
      <c r="C4" s="77">
        <f>'برائے طلباء'!AD6</f>
        <v>0.24612818309922638</v>
      </c>
      <c r="D4" s="77">
        <f>'برائے طلباء'!AQ6</f>
        <v>0.27527751092329394</v>
      </c>
      <c r="E4" s="77">
        <f>'برائے طلباء'!BD6</f>
        <v>0.3000850943347762</v>
      </c>
      <c r="F4" s="77">
        <f>'برائے طلباء'!BQ6</f>
        <v>0.3107002365405746</v>
      </c>
      <c r="G4" s="77">
        <f>'برائے طلباء'!CD6</f>
        <v>0.30465321398441253</v>
      </c>
      <c r="H4" s="77">
        <f>'برائے طلباء'!CQ6</f>
        <v>0.28900885721478314</v>
      </c>
      <c r="I4" s="77">
        <f>'برائے طلباء'!DD6</f>
        <v>0.27276497267622574</v>
      </c>
      <c r="J4" s="77">
        <f>'برائے طلباء'!DQ6</f>
        <v>0.25557506690139936</v>
      </c>
      <c r="K4" s="77">
        <f>'برائے طلباء'!ED6</f>
        <v>0.23730660921320237</v>
      </c>
      <c r="L4" s="77">
        <f>'برائے طلباء'!EQ6</f>
        <v>0.21716469526540946</v>
      </c>
      <c r="M4" s="74"/>
      <c r="N4" s="74"/>
      <c r="O4" s="78"/>
      <c r="P4" s="78" t="s">
        <v>8270</v>
      </c>
      <c r="Q4" s="78" t="s">
        <v>8148</v>
      </c>
      <c r="R4" s="78">
        <v>21.422529999999998</v>
      </c>
      <c r="S4" s="78">
        <f>R4*R7</f>
        <v>0.3738936826072608</v>
      </c>
      <c r="T4" s="78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</row>
    <row r="5" spans="1:32" ht="12.75" customHeight="1" x14ac:dyDescent="0.2">
      <c r="A5" s="77">
        <f>'برائے طلباء'!D7</f>
        <v>0.20908600639747499</v>
      </c>
      <c r="B5" s="77">
        <f>'برائے طلباء'!Q7</f>
        <v>0.2197162275290557</v>
      </c>
      <c r="C5" s="77">
        <f>'برائے طلباء'!AD7</f>
        <v>0.24514384181171203</v>
      </c>
      <c r="D5" s="77">
        <f>'برائے طلباء'!AQ7</f>
        <v>0.27431272659903216</v>
      </c>
      <c r="E5" s="77">
        <f>'برائے طلباء'!BD7</f>
        <v>0.29943776629777746</v>
      </c>
      <c r="F5" s="77">
        <f>'برائے طلباء'!BQ7</f>
        <v>0.31063529805981588</v>
      </c>
      <c r="G5" s="77">
        <f>'برائے طلباء'!CD7</f>
        <v>0.30506647304882767</v>
      </c>
      <c r="H5" s="77">
        <f>'برائے طلباء'!CQ7</f>
        <v>0.28954668994366944</v>
      </c>
      <c r="I5" s="77">
        <f>'برائے طلباء'!DD7</f>
        <v>0.27329314889880285</v>
      </c>
      <c r="J5" s="77">
        <f>'برائے طلباء'!DQ7</f>
        <v>0.25614436322544043</v>
      </c>
      <c r="K5" s="77">
        <f>'برائے طلباء'!ED7</f>
        <v>0.23799901637195509</v>
      </c>
      <c r="L5" s="77">
        <f>'برائے طلباء'!EQ7</f>
        <v>0.21771600317860329</v>
      </c>
      <c r="M5" s="74"/>
      <c r="N5" s="74"/>
      <c r="O5" s="78"/>
      <c r="P5" s="78"/>
      <c r="Q5" s="78" t="s">
        <v>8224</v>
      </c>
      <c r="R5" s="78">
        <v>-39.826210000000003</v>
      </c>
      <c r="S5" s="78">
        <f>R5*R7</f>
        <v>-0.69509849309069094</v>
      </c>
      <c r="T5" s="78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</row>
    <row r="6" spans="1:32" ht="12.75" customHeight="1" x14ac:dyDescent="0.2">
      <c r="A6" s="77">
        <f>'برائے طلباء'!D8</f>
        <v>0.20902977547735924</v>
      </c>
      <c r="B6" s="77">
        <f>'برائے طلباء'!Q8</f>
        <v>0.21908148421416548</v>
      </c>
      <c r="C6" s="77">
        <f>'برائے طلباء'!AD8</f>
        <v>0.24420238034158528</v>
      </c>
      <c r="D6" s="77">
        <f>'برائے طلباء'!AQ8</f>
        <v>0.27338931316528664</v>
      </c>
      <c r="E6" s="77">
        <f>'برائے طلباء'!BD8</f>
        <v>0.29882350520071721</v>
      </c>
      <c r="F6" s="77">
        <f>'برائے طلباء'!BQ8</f>
        <v>0.31055408432103826</v>
      </c>
      <c r="G6" s="77">
        <f>'برائے طلباء'!CD8</f>
        <v>0.30546630968551697</v>
      </c>
      <c r="H6" s="77">
        <f>'برائے طلباء'!CQ8</f>
        <v>0.29011801730888986</v>
      </c>
      <c r="I6" s="77">
        <f>'برائے طلباء'!DD8</f>
        <v>0.27382074978756515</v>
      </c>
      <c r="J6" s="77">
        <f>'برائے طلباء'!DQ8</f>
        <v>0.25675792523916657</v>
      </c>
      <c r="K6" s="77">
        <f>'برائے طلباء'!ED8</f>
        <v>0.23866001588980643</v>
      </c>
      <c r="L6" s="77">
        <f>'برائے طلباء'!EQ8</f>
        <v>0.21824357348782797</v>
      </c>
      <c r="M6" s="74"/>
      <c r="N6" s="74"/>
      <c r="O6" s="78"/>
      <c r="P6" s="78"/>
      <c r="Q6" s="78" t="s">
        <v>8159</v>
      </c>
      <c r="R6" s="78">
        <f>ATAN(1)*4</f>
        <v>3.1415926535897931</v>
      </c>
      <c r="S6" s="78"/>
      <c r="T6" s="78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</row>
    <row r="7" spans="1:32" ht="12.75" customHeight="1" x14ac:dyDescent="0.2">
      <c r="A7" s="77">
        <f>'برائے طلباء'!D9</f>
        <v>0.20903041217089049</v>
      </c>
      <c r="B7" s="77">
        <f>'برائے طلباء'!Q9</f>
        <v>0.2184548115897991</v>
      </c>
      <c r="C7" s="77">
        <f>'برائے طلباء'!AD9</f>
        <v>0.24326014736420146</v>
      </c>
      <c r="D7" s="77">
        <f>'برائے طلباء'!AQ9</f>
        <v>0.27242193483824906</v>
      </c>
      <c r="E7" s="77">
        <f>'برائے طلباء'!BD9</f>
        <v>0.29816119703324273</v>
      </c>
      <c r="F7" s="77">
        <f>'برائے طلباء'!BQ9</f>
        <v>0.31045667938175653</v>
      </c>
      <c r="G7" s="77">
        <f>'برائے طلباء'!CD9</f>
        <v>0.30585027617553312</v>
      </c>
      <c r="H7" s="77">
        <f>'برائے طلباء'!CQ9</f>
        <v>0.29063943821517596</v>
      </c>
      <c r="I7" s="77">
        <f>'برائے طلباء'!DD9</f>
        <v>0.27434591721802254</v>
      </c>
      <c r="J7" s="77">
        <f>'برائے طلباء'!DQ9</f>
        <v>0.25733057285376965</v>
      </c>
      <c r="K7" s="77">
        <f>'برائے طلباء'!ED9</f>
        <v>0.23936872703223741</v>
      </c>
      <c r="L7" s="77">
        <f>'برائے طلباء'!EQ9</f>
        <v>0.21882835624579036</v>
      </c>
      <c r="M7" s="74"/>
      <c r="N7" s="74"/>
      <c r="O7" s="78"/>
      <c r="P7" s="78"/>
      <c r="Q7" s="78" t="s">
        <v>8160</v>
      </c>
      <c r="R7" s="78">
        <f>R6/180</f>
        <v>1.7453292519943295E-2</v>
      </c>
      <c r="S7" s="78"/>
      <c r="T7" s="78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</row>
    <row r="8" spans="1:32" ht="12.75" customHeight="1" x14ac:dyDescent="0.2">
      <c r="A8" s="77">
        <f>'برائے طلباء'!D10</f>
        <v>0.20904863343799751</v>
      </c>
      <c r="B8" s="77">
        <f>'برائے طلباء'!Q10</f>
        <v>0.21787585548276409</v>
      </c>
      <c r="C8" s="77">
        <f>'برائے طلباء'!AD10</f>
        <v>0.24232087869228311</v>
      </c>
      <c r="D8" s="77">
        <f>'برائے طلباء'!AQ10</f>
        <v>0.27145220409638215</v>
      </c>
      <c r="E8" s="77">
        <f>'برائے طلباء'!BD10</f>
        <v>0.29749042871962356</v>
      </c>
      <c r="F8" s="77">
        <f>'برائے طلباء'!BQ10</f>
        <v>0.31030386551257427</v>
      </c>
      <c r="G8" s="77">
        <f>'برائے طلباء'!CD10</f>
        <v>0.30622063212751621</v>
      </c>
      <c r="H8" s="77">
        <f>'برائے طلباء'!CQ10</f>
        <v>0.29119634990033905</v>
      </c>
      <c r="I8" s="77">
        <f>'برائے طلباء'!DD10</f>
        <v>0.27491037919216771</v>
      </c>
      <c r="J8" s="77">
        <f>'برائے طلباء'!DQ10</f>
        <v>0.25790596112747327</v>
      </c>
      <c r="K8" s="77">
        <f>'برائے طلباء'!ED10</f>
        <v>0.24004178430824122</v>
      </c>
      <c r="L8" s="77">
        <f>'برائے طلباء'!EQ10</f>
        <v>0.2193869266592392</v>
      </c>
      <c r="M8" s="74"/>
      <c r="N8" s="74"/>
      <c r="O8" s="78"/>
      <c r="P8" s="78"/>
      <c r="Q8" s="78" t="s">
        <v>8161</v>
      </c>
      <c r="R8" s="78">
        <f>1/R7</f>
        <v>57.295779513082323</v>
      </c>
      <c r="S8" s="78"/>
      <c r="T8" s="78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</row>
    <row r="9" spans="1:32" ht="12.75" customHeight="1" x14ac:dyDescent="0.2">
      <c r="A9" s="77">
        <f>'برائے طلباء'!D11</f>
        <v>0.20907997998220293</v>
      </c>
      <c r="B9" s="77">
        <f>'برائے طلباء'!Q11</f>
        <v>0.21730506140700132</v>
      </c>
      <c r="C9" s="77">
        <f>'برائے طلباء'!AD11</f>
        <v>0.241380681331505</v>
      </c>
      <c r="D9" s="77">
        <f>'برائے طلباء'!AQ11</f>
        <v>0.27052173169609534</v>
      </c>
      <c r="E9" s="77">
        <f>'برائے طلباء'!BD11</f>
        <v>0.29681339888732</v>
      </c>
      <c r="F9" s="77">
        <f>'برائے طلباء'!BQ11</f>
        <v>0.31017905654857597</v>
      </c>
      <c r="G9" s="77">
        <f>'برائے طلباء'!CD11</f>
        <v>0.30657492823223781</v>
      </c>
      <c r="H9" s="77">
        <f>'برائے طلباء'!CQ11</f>
        <v>0.29174703766494109</v>
      </c>
      <c r="I9" s="77">
        <f>'برائے طلباء'!DD11</f>
        <v>0.27543086190952631</v>
      </c>
      <c r="J9" s="77">
        <f>'برائے طلباء'!DQ11</f>
        <v>0.2584822518559054</v>
      </c>
      <c r="K9" s="77">
        <f>'برائے طلباء'!ED11</f>
        <v>0.24072287720832855</v>
      </c>
      <c r="L9" s="77">
        <f>'برائے طلباء'!EQ11</f>
        <v>0.21996312926719233</v>
      </c>
      <c r="M9" s="74"/>
      <c r="N9" s="74"/>
      <c r="O9" s="78"/>
      <c r="P9" s="78" t="s">
        <v>8271</v>
      </c>
      <c r="Q9" s="78" t="s">
        <v>8272</v>
      </c>
      <c r="R9" s="78">
        <f>(ABS(اندراج!E2)+اندراج!E3/60)*اندراج!E2/ABS(اندراج!E2)</f>
        <v>34.31666666666667</v>
      </c>
      <c r="S9" s="78"/>
      <c r="T9" s="78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</row>
    <row r="10" spans="1:32" ht="12.75" customHeight="1" x14ac:dyDescent="0.2">
      <c r="A10" s="77">
        <f>'برائے طلباء'!D12</f>
        <v>0.20917077906547007</v>
      </c>
      <c r="B10" s="77">
        <f>'برائے طلباء'!Q12</f>
        <v>0.21674039928501868</v>
      </c>
      <c r="C10" s="77">
        <f>'برائے طلباء'!AD12</f>
        <v>0.24048496867177957</v>
      </c>
      <c r="D10" s="77">
        <f>'برائے طلباء'!AQ12</f>
        <v>0.26954712663343289</v>
      </c>
      <c r="E10" s="77">
        <f>'برائے طلباء'!BD12</f>
        <v>0.2961301555665366</v>
      </c>
      <c r="F10" s="77">
        <f>'برائے طلباء'!BQ12</f>
        <v>0.31003832100007572</v>
      </c>
      <c r="G10" s="77">
        <f>'برائے طلباء'!CD12</f>
        <v>0.30691307230281506</v>
      </c>
      <c r="H10" s="77">
        <f>'برائے طلباء'!CQ12</f>
        <v>0.29228714935907563</v>
      </c>
      <c r="I10" s="77">
        <f>'برائے طلباء'!DD12</f>
        <v>0.27594908980778937</v>
      </c>
      <c r="J10" s="77">
        <f>'برائے طلباء'!DQ12</f>
        <v>0.25905952441710556</v>
      </c>
      <c r="K10" s="77">
        <f>'برائے طلباء'!ED12</f>
        <v>0.24140991200476911</v>
      </c>
      <c r="L10" s="77">
        <f>'برائے طلباء'!EQ12</f>
        <v>0.22059624627596072</v>
      </c>
      <c r="M10" s="74"/>
      <c r="N10" s="74"/>
      <c r="O10" s="78"/>
      <c r="P10" s="78"/>
      <c r="Q10" s="78" t="s">
        <v>8273</v>
      </c>
      <c r="R10" s="78">
        <f>(ABS(اندراج!D2)+اندراج!D3/60)*اندراج!D2/ABS(اندراج!D2)</f>
        <v>-72.183333333333337</v>
      </c>
      <c r="S10" s="78"/>
      <c r="T10" s="78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</row>
    <row r="11" spans="1:32" ht="12.75" customHeight="1" x14ac:dyDescent="0.2">
      <c r="A11" s="77">
        <f>'برائے طلباء'!D13</f>
        <v>0.20923779930905506</v>
      </c>
      <c r="B11" s="77">
        <f>'برائے طلباء'!Q13</f>
        <v>0.2161840014415379</v>
      </c>
      <c r="C11" s="77">
        <f>'برائے طلباء'!AD13</f>
        <v>0.23954842366287302</v>
      </c>
      <c r="D11" s="77">
        <f>'برائے طلباء'!AQ13</f>
        <v>0.2685719180437815</v>
      </c>
      <c r="E11" s="77">
        <f>'برائے طلباء'!BD13</f>
        <v>0.29543863686000843</v>
      </c>
      <c r="F11" s="77">
        <f>'برائے طلباء'!BQ13</f>
        <v>0.30984009627654657</v>
      </c>
      <c r="G11" s="77">
        <f>'برائے طلباء'!CD13</f>
        <v>0.30723735216499343</v>
      </c>
      <c r="H11" s="77">
        <f>'برائے طلباء'!CQ13</f>
        <v>0.29282090111741937</v>
      </c>
      <c r="I11" s="77">
        <f>'برائے طلباء'!DD13</f>
        <v>0.27650678560157671</v>
      </c>
      <c r="J11" s="77">
        <f>'برائے طلباء'!DQ13</f>
        <v>0.25963595464380168</v>
      </c>
      <c r="K11" s="77">
        <f>'برائے طلباء'!ED13</f>
        <v>0.24206323622156356</v>
      </c>
      <c r="L11" s="77">
        <f>'برائے طلباء'!EQ13</f>
        <v>0.22116117295689044</v>
      </c>
      <c r="M11" s="74"/>
      <c r="N11" s="74"/>
      <c r="O11" s="78"/>
      <c r="P11" s="78"/>
      <c r="Q11" s="78" t="s">
        <v>8162</v>
      </c>
      <c r="R11" s="78">
        <f>R9*R7</f>
        <v>0.59893882164272083</v>
      </c>
      <c r="S11" s="78"/>
      <c r="T11" s="78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</row>
    <row r="12" spans="1:32" ht="12.75" customHeight="1" x14ac:dyDescent="0.2">
      <c r="A12" s="77">
        <f>'برائے طلباء'!D14</f>
        <v>0.20932050467365118</v>
      </c>
      <c r="B12" s="77">
        <f>'برائے طلباء'!Q14</f>
        <v>0.21567759710681769</v>
      </c>
      <c r="C12" s="77">
        <f>'برائے طلباء'!AD14</f>
        <v>0.23865622725362376</v>
      </c>
      <c r="D12" s="77">
        <f>'برائے طلباء'!AQ14</f>
        <v>0.26759603498509854</v>
      </c>
      <c r="E12" s="77">
        <f>'برائے طلباء'!BD14</f>
        <v>0.294699343406989</v>
      </c>
      <c r="F12" s="77">
        <f>'برائے طلباء'!BQ14</f>
        <v>0.3096284958674379</v>
      </c>
      <c r="G12" s="77">
        <f>'برائے طلباء'!CD14</f>
        <v>0.30758698678799351</v>
      </c>
      <c r="H12" s="77">
        <f>'برائے طلباء'!CQ14</f>
        <v>0.29338773736823354</v>
      </c>
      <c r="I12" s="77">
        <f>'برائے طلباء'!DD14</f>
        <v>0.27702067031940458</v>
      </c>
      <c r="J12" s="77">
        <f>'برائے طلباء'!DQ14</f>
        <v>0.26021543417529824</v>
      </c>
      <c r="K12" s="77">
        <f>'برائے طلباء'!ED14</f>
        <v>0.24276207886428824</v>
      </c>
      <c r="L12" s="77">
        <f>'برائے طلباء'!EQ14</f>
        <v>0.22178280091925406</v>
      </c>
      <c r="M12" s="74"/>
      <c r="N12" s="74"/>
      <c r="O12" s="78"/>
      <c r="P12" s="78"/>
      <c r="Q12" s="78" t="s">
        <v>8274</v>
      </c>
      <c r="R12" s="78">
        <f>R10*R7</f>
        <v>-1.2598368317312403</v>
      </c>
      <c r="S12" s="78"/>
      <c r="T12" s="78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 spans="1:32" ht="12.75" customHeight="1" x14ac:dyDescent="0.2">
      <c r="A13" s="77">
        <f>'برائے طلباء'!D15</f>
        <v>0.2094606399779059</v>
      </c>
      <c r="B13" s="77">
        <f>'برائے طلباء'!Q15</f>
        <v>0.21513791805171792</v>
      </c>
      <c r="C13" s="77">
        <f>'برائے طلباء'!AD15</f>
        <v>0.23772305915237446</v>
      </c>
      <c r="D13" s="77">
        <f>'برائے طلباء'!AQ15</f>
        <v>0.26661749010765889</v>
      </c>
      <c r="E13" s="77">
        <f>'برائے طلباء'!BD15</f>
        <v>0.29395398296015257</v>
      </c>
      <c r="F13" s="77">
        <f>'برائے طلباء'!BQ15</f>
        <v>0.30944528214749423</v>
      </c>
      <c r="G13" s="77">
        <f>'برائے طلباء'!CD15</f>
        <v>0.30787856732357238</v>
      </c>
      <c r="H13" s="77">
        <f>'برائے طلباء'!CQ15</f>
        <v>0.29390424311838403</v>
      </c>
      <c r="I13" s="77">
        <f>'برائے طلباء'!DD15</f>
        <v>0.27757413000559999</v>
      </c>
      <c r="J13" s="77">
        <f>'برائے طلباء'!DQ15</f>
        <v>0.26079613856524791</v>
      </c>
      <c r="K13" s="77">
        <f>'برائے طلباء'!ED15</f>
        <v>0.24342715779893823</v>
      </c>
      <c r="L13" s="77">
        <f>'برائے طلباء'!EQ15</f>
        <v>0.22242160285688473</v>
      </c>
      <c r="M13" s="74"/>
      <c r="N13" s="74"/>
      <c r="O13" s="78"/>
      <c r="P13" s="78"/>
      <c r="Q13" s="78"/>
      <c r="R13" s="78"/>
      <c r="S13" s="78"/>
      <c r="T13" s="78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</row>
    <row r="14" spans="1:32" ht="12.75" customHeight="1" x14ac:dyDescent="0.2">
      <c r="A14" s="77">
        <f>'برائے طلباء'!D16</f>
        <v>0.20961891650930123</v>
      </c>
      <c r="B14" s="77">
        <f>'برائے طلباء'!Q16</f>
        <v>0.21464836512713359</v>
      </c>
      <c r="C14" s="77">
        <f>'برائے طلباء'!AD16</f>
        <v>0.23683410916470013</v>
      </c>
      <c r="D14" s="77">
        <f>'برائے طلباء'!AQ16</f>
        <v>0.26567979910015932</v>
      </c>
      <c r="E14" s="77">
        <f>'برائے طلباء'!BD16</f>
        <v>0.2932442608823595</v>
      </c>
      <c r="F14" s="77">
        <f>'برائے طلباء'!BQ16</f>
        <v>0.30920489456278571</v>
      </c>
      <c r="G14" s="77">
        <f>'برائے طلباء'!CD16</f>
        <v>0.30815369116840957</v>
      </c>
      <c r="H14" s="77">
        <f>'برائے طلباء'!CQ16</f>
        <v>0.29445366812857082</v>
      </c>
      <c r="I14" s="77">
        <f>'برائے طلباء'!DD16</f>
        <v>0.2781235844860665</v>
      </c>
      <c r="J14" s="77">
        <f>'برائے طلباء'!DQ16</f>
        <v>0.26133458455597131</v>
      </c>
      <c r="K14" s="77">
        <f>'برائے طلباء'!ED16</f>
        <v>0.24409606908078904</v>
      </c>
      <c r="L14" s="77">
        <f>'برائے طلباء'!EQ16</f>
        <v>0.2230335336727203</v>
      </c>
      <c r="M14" s="74"/>
      <c r="N14" s="74"/>
      <c r="O14" s="78"/>
      <c r="P14" s="78">
        <v>0</v>
      </c>
      <c r="Q14" s="78" t="s">
        <v>8275</v>
      </c>
      <c r="R14" s="78"/>
      <c r="S14" s="78"/>
      <c r="T14" s="78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</row>
    <row r="15" spans="1:32" ht="12.75" customHeight="1" x14ac:dyDescent="0.2">
      <c r="A15" s="77">
        <f>'برائے طلباء'!D17</f>
        <v>0.20979541067189436</v>
      </c>
      <c r="B15" s="77">
        <f>'برائے طلباء'!Q17</f>
        <v>0.21420688262393262</v>
      </c>
      <c r="C15" s="77">
        <f>'برائے طلباء'!AD17</f>
        <v>0.23594571945887113</v>
      </c>
      <c r="D15" s="77">
        <f>'برائے طلباء'!AQ17</f>
        <v>0.26469955496637732</v>
      </c>
      <c r="E15" s="77">
        <f>'برائے طلباء'!BD17</f>
        <v>0.29248688007973822</v>
      </c>
      <c r="F15" s="77">
        <f>'برائے طلباء'!BQ17</f>
        <v>0.30895375925342272</v>
      </c>
      <c r="G15" s="77">
        <f>'برائے طلباء'!CD17</f>
        <v>0.30845634930889004</v>
      </c>
      <c r="H15" s="77">
        <f>'برائے طلباء'!CQ17</f>
        <v>0.29499426038121235</v>
      </c>
      <c r="I15" s="77">
        <f>'برائے طلباء'!DD17</f>
        <v>0.27862937040766983</v>
      </c>
      <c r="J15" s="77">
        <f>'برائے طلباء'!DQ17</f>
        <v>0.2619160912857964</v>
      </c>
      <c r="K15" s="77">
        <f>'برائے طلباء'!ED17</f>
        <v>0.24472916482575136</v>
      </c>
      <c r="L15" s="77">
        <f>'برائے طلباء'!EQ17</f>
        <v>0.22369956983679426</v>
      </c>
      <c r="M15" s="74"/>
      <c r="N15" s="74"/>
      <c r="O15" s="78"/>
      <c r="P15" s="79" t="s">
        <v>8276</v>
      </c>
      <c r="Q15" s="79" t="s">
        <v>8100</v>
      </c>
      <c r="R15" s="79">
        <f>R11</f>
        <v>0.59893882164272083</v>
      </c>
      <c r="S15" s="80" t="s">
        <v>8277</v>
      </c>
      <c r="T15" s="78">
        <f>R12</f>
        <v>-1.2598368317312403</v>
      </c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</row>
    <row r="16" spans="1:32" ht="12.75" customHeight="1" x14ac:dyDescent="0.2">
      <c r="A16" s="77">
        <f>'برائے طلباء'!D18</f>
        <v>0.20999019143969566</v>
      </c>
      <c r="B16" s="77">
        <f>'برائے طلباء'!Q18</f>
        <v>0.21373658570340756</v>
      </c>
      <c r="C16" s="77">
        <f>'برائے طلباء'!AD18</f>
        <v>0.2350597560281518</v>
      </c>
      <c r="D16" s="77">
        <f>'برائے طلباء'!AQ18</f>
        <v>0.2637183499364405</v>
      </c>
      <c r="E16" s="77">
        <f>'برائے طلباء'!BD18</f>
        <v>0.2917235409349116</v>
      </c>
      <c r="F16" s="77">
        <f>'برائے طلباء'!BQ18</f>
        <v>0.30868733514614932</v>
      </c>
      <c r="G16" s="77">
        <f>'برائے طلباء'!CD18</f>
        <v>0.30869838017443968</v>
      </c>
      <c r="H16" s="77">
        <f>'برائے طلباء'!CQ18</f>
        <v>0.29552593288314238</v>
      </c>
      <c r="I16" s="77">
        <f>'برائے طلباء'!DD18</f>
        <v>0.27917486848745898</v>
      </c>
      <c r="J16" s="77">
        <f>'برائے طلباء'!DQ18</f>
        <v>0.26245740973838866</v>
      </c>
      <c r="K16" s="77">
        <f>'برائے طلباء'!ED18</f>
        <v>0.24540976909501835</v>
      </c>
      <c r="L16" s="77">
        <f>'برائے طلباء'!EQ18</f>
        <v>0.2243407408384486</v>
      </c>
      <c r="M16" s="74"/>
      <c r="N16" s="74"/>
      <c r="O16" s="78"/>
      <c r="P16" s="79" t="s">
        <v>8278</v>
      </c>
      <c r="Q16" s="79" t="s">
        <v>8279</v>
      </c>
      <c r="R16" s="79">
        <f>S4</f>
        <v>0.3738936826072608</v>
      </c>
      <c r="S16" s="79" t="s">
        <v>8280</v>
      </c>
      <c r="T16" s="78">
        <f>S5</f>
        <v>-0.69509849309069094</v>
      </c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</row>
    <row r="17" spans="1:32" ht="12.75" customHeight="1" x14ac:dyDescent="0.2">
      <c r="A17" s="77">
        <f>'برائے طلباء'!D19</f>
        <v>0.21020100738107617</v>
      </c>
      <c r="B17" s="77">
        <f>'برائے طلباء'!Q19</f>
        <v>0.21331450514792225</v>
      </c>
      <c r="C17" s="77">
        <f>'برائے طلباء'!AD19</f>
        <v>0.23417616229022994</v>
      </c>
      <c r="D17" s="77">
        <f>'برائے طلباء'!AQ19</f>
        <v>0.26273420295301814</v>
      </c>
      <c r="E17" s="77">
        <f>'برائے طلباء'!BD19</f>
        <v>0.29091466912982805</v>
      </c>
      <c r="F17" s="77">
        <f>'برائے طلباء'!BQ19</f>
        <v>0.3083640820279881</v>
      </c>
      <c r="G17" s="77">
        <f>'برائے طلباء'!CD19</f>
        <v>0.30896784364669483</v>
      </c>
      <c r="H17" s="77">
        <f>'برائے طلباء'!CQ19</f>
        <v>0.29604859713645709</v>
      </c>
      <c r="I17" s="77">
        <f>'برائے طلباء'!DD19</f>
        <v>0.27971449529053088</v>
      </c>
      <c r="J17" s="77">
        <f>'برائے طلباء'!DQ19</f>
        <v>0.26299839532818525</v>
      </c>
      <c r="K17" s="77">
        <f>'برائے طلباء'!ED19</f>
        <v>0.24605254427772316</v>
      </c>
      <c r="L17" s="77">
        <f>'برائے طلباء'!EQ19</f>
        <v>0.22499412008579245</v>
      </c>
      <c r="M17" s="74"/>
      <c r="N17" s="74"/>
      <c r="O17" s="78"/>
      <c r="P17" s="79" t="s">
        <v>8281</v>
      </c>
      <c r="Q17" s="79">
        <f>ABS(T15-T16)</f>
        <v>0.56473833864054934</v>
      </c>
      <c r="R17" s="79"/>
      <c r="S17" s="79"/>
      <c r="T17" s="78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</row>
    <row r="18" spans="1:32" ht="12.75" customHeight="1" x14ac:dyDescent="0.2">
      <c r="A18" s="77">
        <f>'برائے طلباء'!D20</f>
        <v>0.21043022093872207</v>
      </c>
      <c r="B18" s="77">
        <f>'برائے طلباء'!Q20</f>
        <v>0.21290332427098921</v>
      </c>
      <c r="C18" s="77">
        <f>'برائے طلباء'!AD20</f>
        <v>0.23333655004383821</v>
      </c>
      <c r="D18" s="77">
        <f>'برائے طلباء'!AQ20</f>
        <v>0.26175085149297489</v>
      </c>
      <c r="E18" s="77">
        <f>'برائے طلباء'!BD20</f>
        <v>0.29013949660076394</v>
      </c>
      <c r="F18" s="77">
        <f>'برائے طلباء'!BQ20</f>
        <v>0.30807206158223077</v>
      </c>
      <c r="G18" s="77">
        <f>'برائے طلباء'!CD20</f>
        <v>0.30922064216566741</v>
      </c>
      <c r="H18" s="77">
        <f>'برائے طلباء'!CQ20</f>
        <v>0.29655994548805659</v>
      </c>
      <c r="I18" s="77">
        <f>'برائے طلباء'!DD20</f>
        <v>0.28025223406434269</v>
      </c>
      <c r="J18" s="77">
        <f>'برائے طلباء'!DQ20</f>
        <v>0.26358080280173302</v>
      </c>
      <c r="K18" s="77">
        <f>'برائے طلباء'!ED20</f>
        <v>0.24670116462474287</v>
      </c>
      <c r="L18" s="77">
        <f>'برائے طلباء'!EQ20</f>
        <v>0.22566182161919301</v>
      </c>
      <c r="M18" s="74"/>
      <c r="N18" s="74"/>
      <c r="O18" s="78"/>
      <c r="P18" s="80" t="s">
        <v>8282</v>
      </c>
      <c r="Q18" s="79">
        <f>ATAN(SIN(Q17)/(COS(R15)*TAN(R16)-SIN(R15)*COS(Q17)))</f>
        <v>-1.2937721048792399</v>
      </c>
      <c r="R18" s="79">
        <f>Q18*$R$8</f>
        <v>-74.127681261337344</v>
      </c>
      <c r="S18" s="79">
        <f>IF(R18&lt;0,R18+180,R18)</f>
        <v>105.87231873866266</v>
      </c>
      <c r="T18" s="78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ht="12.75" customHeight="1" x14ac:dyDescent="0.2">
      <c r="A19" s="77">
        <f>'برائے طلباء'!D21</f>
        <v>0.21067556232252135</v>
      </c>
      <c r="B19" s="77">
        <f>'برائے طلباء'!Q21</f>
        <v>0.21250098749292443</v>
      </c>
      <c r="C19" s="77">
        <f>'برائے طلباء'!AD21</f>
        <v>0.23245948135449582</v>
      </c>
      <c r="D19" s="77">
        <f>'برائے طلباء'!AQ21</f>
        <v>0.26076631058695227</v>
      </c>
      <c r="E19" s="77">
        <f>'برائے طلباء'!BD21</f>
        <v>0.28936254422828794</v>
      </c>
      <c r="F19" s="77">
        <f>'برائے طلباء'!BQ21</f>
        <v>0.30772573827197619</v>
      </c>
      <c r="G19" s="77">
        <f>'برائے طلباء'!CD21</f>
        <v>0.30941507228378595</v>
      </c>
      <c r="H19" s="77">
        <f>'برائے طلباء'!CQ21</f>
        <v>0.29710152885264357</v>
      </c>
      <c r="I19" s="77">
        <f>'برائے طلباء'!DD21</f>
        <v>0.2808277999499379</v>
      </c>
      <c r="J19" s="77">
        <f>'برائے طلباء'!DQ21</f>
        <v>0.26412138675936198</v>
      </c>
      <c r="K19" s="77">
        <f>'برائے طلباء'!ED21</f>
        <v>0.2473536441019715</v>
      </c>
      <c r="L19" s="77">
        <f>'برائے طلباء'!EQ21</f>
        <v>0.22630205260700045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</row>
    <row r="20" spans="1:32" ht="12.75" customHeight="1" x14ac:dyDescent="0.2">
      <c r="A20" s="77">
        <f>'برائے طلباء'!D22</f>
        <v>0.21094170153811745</v>
      </c>
      <c r="B20" s="77">
        <f>'برائے طلباء'!Q22</f>
        <v>0.21210973792266982</v>
      </c>
      <c r="C20" s="77">
        <f>'برائے طلباء'!AD22</f>
        <v>0.23162434554966893</v>
      </c>
      <c r="D20" s="77">
        <f>'برائے طلباء'!AQ22</f>
        <v>0.25978050231002314</v>
      </c>
      <c r="E20" s="77">
        <f>'برائے طلباء'!BD22</f>
        <v>0.28853600716322375</v>
      </c>
      <c r="F20" s="77">
        <f>'برائے طلباء'!BQ22</f>
        <v>0.30740855786343391</v>
      </c>
      <c r="G20" s="77">
        <f>'برائے طلباء'!CD22</f>
        <v>0.30963683354531008</v>
      </c>
      <c r="H20" s="77">
        <f>'برائے طلباء'!CQ22</f>
        <v>0.29763603230509578</v>
      </c>
      <c r="I20" s="77">
        <f>'برائے طلباء'!DD22</f>
        <v>0.28135988072493912</v>
      </c>
      <c r="J20" s="77">
        <f>'برائے طلباء'!DQ22</f>
        <v>0.26466379750674823</v>
      </c>
      <c r="K20" s="77">
        <f>'برائے طلباء'!ED22</f>
        <v>0.24801000356639477</v>
      </c>
      <c r="L20" s="77">
        <f>'برائے طلباء'!EQ22</f>
        <v>0.22699801885731441</v>
      </c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</row>
    <row r="21" spans="1:32" ht="12.75" customHeight="1" x14ac:dyDescent="0.2">
      <c r="A21" s="77">
        <f>'برائے طلباء'!D23</f>
        <v>0.21122403550493843</v>
      </c>
      <c r="B21" s="77">
        <f>'برائے طلباء'!Q23</f>
        <v>0.21177134572293199</v>
      </c>
      <c r="C21" s="77">
        <f>'برائے طلباء'!AD23</f>
        <v>0.23079332828478993</v>
      </c>
      <c r="D21" s="77">
        <f>'برائے طلباء'!AQ23</f>
        <v>0.25879524700193229</v>
      </c>
      <c r="E21" s="77">
        <f>'برائے طلباء'!BD23</f>
        <v>0.28770565867418324</v>
      </c>
      <c r="F21" s="77">
        <f>'برائے طلباء'!BQ23</f>
        <v>0.30703730088200049</v>
      </c>
      <c r="G21" s="77">
        <f>'برائے طلباء'!CD23</f>
        <v>0.30979777880334719</v>
      </c>
      <c r="H21" s="77">
        <f>'برائے طلباء'!CQ23</f>
        <v>0.29811499407066289</v>
      </c>
      <c r="I21" s="77">
        <f>'برائے طلباء'!DD23</f>
        <v>0.28188616944288292</v>
      </c>
      <c r="J21" s="77">
        <f>'برائے طلباء'!DQ23</f>
        <v>0.26520433137256655</v>
      </c>
      <c r="K21" s="77">
        <f>'برائے طلباء'!ED23</f>
        <v>0.24862859966436546</v>
      </c>
      <c r="L21" s="77">
        <f>'برائے طلباء'!EQ23</f>
        <v>0.22766186466421667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</row>
    <row r="22" spans="1:32" ht="12.75" customHeight="1" x14ac:dyDescent="0.2">
      <c r="A22" s="77">
        <f>'برائے طلباء'!D24</f>
        <v>0.21152490366465224</v>
      </c>
      <c r="B22" s="77">
        <f>'برائے طلباء'!Q24</f>
        <v>0.21144424877986559</v>
      </c>
      <c r="C22" s="77">
        <f>'برائے طلباء'!AD24</f>
        <v>0.22996639643596947</v>
      </c>
      <c r="D22" s="77">
        <f>'برائے طلباء'!AQ24</f>
        <v>0.25780856328249419</v>
      </c>
      <c r="E22" s="77">
        <f>'برائے طلباء'!BD24</f>
        <v>0.28687149555016861</v>
      </c>
      <c r="F22" s="77">
        <f>'برائے طلباء'!BQ24</f>
        <v>0.30665374905456888</v>
      </c>
      <c r="G22" s="77">
        <f>'برائے طلباء'!CD24</f>
        <v>0.30998362079881975</v>
      </c>
      <c r="H22" s="77">
        <f>'برائے طلباء'!CQ24</f>
        <v>0.29862610612592472</v>
      </c>
      <c r="I22" s="77">
        <f>'برائے طلباء'!DD24</f>
        <v>0.28245034278383596</v>
      </c>
      <c r="J22" s="77">
        <f>'برائے طلباء'!DQ24</f>
        <v>0.26574497199810382</v>
      </c>
      <c r="K22" s="77">
        <f>'برائے طلباء'!ED24</f>
        <v>0.249292791540181</v>
      </c>
      <c r="L22" s="77">
        <f>'برائے طلباء'!EQ24</f>
        <v>0.22833955077385604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2.75" customHeight="1" x14ac:dyDescent="0.2">
      <c r="A23" s="77">
        <f>'برائے طلباء'!D25</f>
        <v>0.21188598738960548</v>
      </c>
      <c r="B23" s="77">
        <f>'برائے طلباء'!Q25</f>
        <v>0.211128552488385</v>
      </c>
      <c r="C23" s="77">
        <f>'برائے طلباء'!AD25</f>
        <v>0.22914155100189168</v>
      </c>
      <c r="D23" s="77">
        <f>'برائے طلباء'!AQ25</f>
        <v>0.25682037080907238</v>
      </c>
      <c r="E23" s="77">
        <f>'برائے طلباء'!BD25</f>
        <v>0.28603351241045694</v>
      </c>
      <c r="F23" s="77">
        <f>'برائے طلباء'!BQ25</f>
        <v>0.30625801841715017</v>
      </c>
      <c r="G23" s="77">
        <f>'برائے طلباء'!CD25</f>
        <v>0.31015508178978224</v>
      </c>
      <c r="H23" s="77">
        <f>'برائے طلباء'!CQ25</f>
        <v>0.29912534986211736</v>
      </c>
      <c r="I23" s="77">
        <f>'برائے طلباء'!DD25</f>
        <v>0.28296908174965518</v>
      </c>
      <c r="J23" s="77">
        <f>'برائے طلباء'!DQ25</f>
        <v>0.26632937081215186</v>
      </c>
      <c r="K23" s="77">
        <f>'برائے طلباء'!ED25</f>
        <v>0.24991927421307272</v>
      </c>
      <c r="L23" s="77">
        <f>'برائے طلباء'!EQ25</f>
        <v>0.22898928145151223</v>
      </c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2.75" customHeight="1" x14ac:dyDescent="0.2">
      <c r="A24" s="77">
        <f>'برائے طلباء'!D26</f>
        <v>0.21222395965664584</v>
      </c>
      <c r="B24" s="77">
        <f>'برائے طلباء'!Q26</f>
        <v>0.21082436287005232</v>
      </c>
      <c r="C24" s="77">
        <f>'برائے طلباء'!AD26</f>
        <v>0.2283604144660023</v>
      </c>
      <c r="D24" s="77">
        <f>'برائے طلباء'!AQ26</f>
        <v>0.25583438124855962</v>
      </c>
      <c r="E24" s="77">
        <f>'برائے طلباء'!BD26</f>
        <v>0.28519170167135871</v>
      </c>
      <c r="F24" s="77">
        <f>'برائے طلباء'!BQ26</f>
        <v>0.30581081381686281</v>
      </c>
      <c r="G24" s="77">
        <f>'برائے طلباء'!CD26</f>
        <v>0.31026809634815838</v>
      </c>
      <c r="H24" s="77">
        <f>'برائے طلباء'!CQ26</f>
        <v>0.29965654004469117</v>
      </c>
      <c r="I24" s="77">
        <f>'برائے طلباء'!DD26</f>
        <v>0.28352370553539413</v>
      </c>
      <c r="J24" s="77">
        <f>'برائے طلباء'!DQ26</f>
        <v>0.26686859152635639</v>
      </c>
      <c r="K24" s="77">
        <f>'برائے طلباء'!ED26</f>
        <v>0.25054778684310003</v>
      </c>
      <c r="L24" s="77">
        <f>'برائے طلباء'!EQ26</f>
        <v>0.22968991171605732</v>
      </c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12.75" customHeight="1" x14ac:dyDescent="0.2">
      <c r="A25" s="77">
        <f>'برائے طلباء'!D27</f>
        <v>0.21258048502852966</v>
      </c>
      <c r="B25" s="77">
        <f>'برائے طلباء'!Q27</f>
        <v>0.21057345302373287</v>
      </c>
      <c r="C25" s="77">
        <f>'برائے طلباء'!AD27</f>
        <v>0.22754356984107582</v>
      </c>
      <c r="D25" s="77">
        <f>'برائے طلباء'!AQ27</f>
        <v>0.25484671702516465</v>
      </c>
      <c r="E25" s="77">
        <f>'برائے طلباء'!BD27</f>
        <v>0.28430238124629864</v>
      </c>
      <c r="F25" s="77">
        <f>'برائے طلباء'!BQ27</f>
        <v>0.3053933154115388</v>
      </c>
      <c r="G25" s="77">
        <f>'برائے طلباء'!CD27</f>
        <v>0.31040360662256822</v>
      </c>
      <c r="H25" s="77">
        <f>'برائے طلباء'!CQ27</f>
        <v>0.30013170207000267</v>
      </c>
      <c r="I25" s="77">
        <f>'برائے طلباء'!DD27</f>
        <v>0.28407660245572924</v>
      </c>
      <c r="J25" s="77">
        <f>'برائے طلباء'!DQ27</f>
        <v>0.26741007968690927</v>
      </c>
      <c r="K25" s="77">
        <f>'برائے طلباء'!ED27</f>
        <v>0.2511803314010394</v>
      </c>
      <c r="L25" s="77">
        <f>'برائے طلباء'!EQ27</f>
        <v>0.23036235872446117</v>
      </c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2.75" customHeight="1" x14ac:dyDescent="0.2">
      <c r="A26" s="77">
        <f>'برائے طلباء'!D28</f>
        <v>0.21295323477487046</v>
      </c>
      <c r="B26" s="77">
        <f>'برائے طلباء'!Q28</f>
        <v>0.21033426290922821</v>
      </c>
      <c r="C26" s="77">
        <f>'برائے طلباء'!AD28</f>
        <v>0.22677037327383998</v>
      </c>
      <c r="D26" s="77">
        <f>'برائے طلباء'!AQ28</f>
        <v>0.25385919147921904</v>
      </c>
      <c r="E26" s="77">
        <f>'برائے طلباء'!BD28</f>
        <v>0.28345089060761125</v>
      </c>
      <c r="F26" s="77">
        <f>'برائے طلباء'!BQ28</f>
        <v>0.30492230714594132</v>
      </c>
      <c r="G26" s="77">
        <f>'برائے طلباء'!CD28</f>
        <v>0.31052475196586427</v>
      </c>
      <c r="H26" s="77">
        <f>'برائے طلباء'!CQ28</f>
        <v>0.30063859151705591</v>
      </c>
      <c r="I26" s="77">
        <f>'برائے طلباء'!DD28</f>
        <v>0.28462168007406136</v>
      </c>
      <c r="J26" s="77">
        <f>'برائے طلباء'!DQ28</f>
        <v>0.26794822635848875</v>
      </c>
      <c r="K26" s="77">
        <f>'برائے طلباء'!ED28</f>
        <v>0.25177527693534091</v>
      </c>
      <c r="L26" s="77">
        <f>'برائے طلباء'!EQ28</f>
        <v>0.23104600167279943</v>
      </c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12.75" customHeight="1" x14ac:dyDescent="0.2">
      <c r="A27" s="77">
        <f>'برائے طلباء'!D29</f>
        <v>0.21338617712149488</v>
      </c>
      <c r="B27" s="77">
        <f>'برائے طلباء'!Q29</f>
        <v>0.21010911431097892</v>
      </c>
      <c r="C27" s="77">
        <f>'برائے طلباء'!AD29</f>
        <v>0.22600310171998039</v>
      </c>
      <c r="D27" s="77">
        <f>'برائے طلباء'!AQ29</f>
        <v>0.25291338743389813</v>
      </c>
      <c r="E27" s="77">
        <f>'برائے طلباء'!BD29</f>
        <v>0.28255587465641108</v>
      </c>
      <c r="F27" s="77">
        <f>'برائے طلباء'!BQ29</f>
        <v>0.30444180394395287</v>
      </c>
      <c r="G27" s="77">
        <f>'برائے طلباء'!CD29</f>
        <v>0.3105874883421112</v>
      </c>
      <c r="H27" s="77">
        <f>'برائے طلباء'!CQ29</f>
        <v>0.30109149293916321</v>
      </c>
      <c r="I27" s="77">
        <f>'برائے طلباء'!DD29</f>
        <v>0.28516299507553328</v>
      </c>
      <c r="J27" s="77">
        <f>'برائے طلباء'!DQ29</f>
        <v>0.26848881577285233</v>
      </c>
      <c r="K27" s="77">
        <f>'برائے طلباء'!ED29</f>
        <v>0.2524140511208946</v>
      </c>
      <c r="L27" s="77">
        <f>'برائے طلباء'!EQ29</f>
        <v>0.23173858469478406</v>
      </c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</row>
    <row r="28" spans="1:32" ht="12.75" customHeight="1" x14ac:dyDescent="0.2">
      <c r="A28" s="77">
        <f>'برائے طلباء'!D30</f>
        <v>0.2137959525645767</v>
      </c>
      <c r="B28" s="77">
        <f>'برائے طلباء'!Q30</f>
        <v>0.20989591226498641</v>
      </c>
      <c r="C28" s="77">
        <f>'برائے طلباء'!AD30</f>
        <v>0.22523775986337322</v>
      </c>
      <c r="D28" s="77">
        <f>'برائے طلباء'!AQ30</f>
        <v>0.25192399172840663</v>
      </c>
      <c r="E28" s="77">
        <f>'برائے طلباء'!BD30</f>
        <v>0.28165697772350218</v>
      </c>
      <c r="F28" s="77">
        <f>'برائے طلباء'!BQ30</f>
        <v>0.30395189870239508</v>
      </c>
      <c r="G28" s="77">
        <f>'برائے طلباء'!CD30</f>
        <v>0.3106751757934586</v>
      </c>
      <c r="H28" s="77">
        <f>'برائے طلباء'!CQ30</f>
        <v>0.30157132881847259</v>
      </c>
      <c r="I28" s="77">
        <f>'برائے طلباء'!DD30</f>
        <v>0.28570054966175223</v>
      </c>
      <c r="J28" s="77">
        <f>'برائے طلباء'!DQ30</f>
        <v>0.26902623054339142</v>
      </c>
      <c r="K28" s="77">
        <f>'برائے طلباء'!ED30</f>
        <v>0.2530133750621269</v>
      </c>
      <c r="L28" s="77">
        <f>'برائے طلباء'!EQ30</f>
        <v>0.23244431558997788</v>
      </c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</row>
    <row r="29" spans="1:32" ht="12.75" customHeight="1" x14ac:dyDescent="0.2">
      <c r="A29" s="77">
        <f>'برائے طلباء'!D31</f>
        <v>0.21422419334872322</v>
      </c>
      <c r="B29" s="77">
        <f>'برائے طلباء'!Q31</f>
        <v>0.20969699114705634</v>
      </c>
      <c r="C29" s="77">
        <f>'برائے طلباء'!AD31</f>
        <v>0.22451998638550064</v>
      </c>
      <c r="D29" s="77">
        <f>'برائے طلباء'!AQ31</f>
        <v>0.25093637875952812</v>
      </c>
      <c r="E29" s="77">
        <f>'برائے طلباء'!BD31</f>
        <v>0.28079584733325835</v>
      </c>
      <c r="F29" s="77">
        <f>'برائے طلباء'!BQ31</f>
        <v>0.30345046891857635</v>
      </c>
      <c r="G29" s="77">
        <f>'برائے طلباء'!CD31</f>
        <v>0.31070690533922179</v>
      </c>
      <c r="H29" s="77">
        <f>'برائے طلباء'!CQ31</f>
        <v>0.30204090244755161</v>
      </c>
      <c r="I29" s="77">
        <f>'برائے طلباء'!DD31</f>
        <v>0.28627394805072348</v>
      </c>
      <c r="J29" s="77">
        <f>'برائے طلباء'!DQ31</f>
        <v>0.26956435786401778</v>
      </c>
      <c r="K29" s="77">
        <f>'برائے طلباء'!ED31</f>
        <v>0.25361690703870116</v>
      </c>
      <c r="L29" s="77">
        <f>'برائے طلباء'!EQ31</f>
        <v>0.23315879748920909</v>
      </c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</row>
    <row r="30" spans="1:32" ht="12.75" customHeight="1" x14ac:dyDescent="0.2">
      <c r="A30" s="77">
        <f>'برائے طلباء'!D32</f>
        <v>0.21467085690147081</v>
      </c>
      <c r="B30" s="77">
        <f>'برائے طلباء'!Q32</f>
        <v>0.20955190689584977</v>
      </c>
      <c r="C30" s="77">
        <f>'برائے طلباء'!AD32</f>
        <v>0.22376444288977035</v>
      </c>
      <c r="D30" s="77">
        <f>'برائے طلباء'!AQ32</f>
        <v>0.2499921324519139</v>
      </c>
      <c r="E30" s="77">
        <f>'برائے طلباء'!BD32</f>
        <v>0.27988912858259879</v>
      </c>
      <c r="F30" s="77">
        <f>'برائے طلباء'!BQ32</f>
        <v>0.30293983691018062</v>
      </c>
      <c r="G30" s="77">
        <f>'برائے طلباء'!CD32</f>
        <v>0.31076126763908635</v>
      </c>
      <c r="H30" s="77">
        <f>'برائے طلباء'!CQ32</f>
        <v>0.30249550346098636</v>
      </c>
      <c r="I30" s="77">
        <f>'برائے طلباء'!DD32</f>
        <v>0.28679983189319574</v>
      </c>
      <c r="J30" s="77">
        <f>'برائے طلباء'!DQ32</f>
        <v>0.27010137772400894</v>
      </c>
      <c r="K30" s="77">
        <f>'برائے طلباء'!ED32</f>
        <v>0.2542208298580233</v>
      </c>
      <c r="L30" s="77">
        <f>'برائے طلباء'!EQ32</f>
        <v>0.23384028719164626</v>
      </c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</row>
    <row r="31" spans="1:32" ht="12.75" customHeight="1" x14ac:dyDescent="0.2">
      <c r="A31" s="77">
        <f>'برائے طلباء'!D33</f>
        <v>0.21513589262488272</v>
      </c>
      <c r="B31" s="77">
        <f>'برائے طلباء'!Q33</f>
        <v>0.20942133823185835</v>
      </c>
      <c r="C31" s="77">
        <f>'برائے طلباء'!AD33</f>
        <v>0.22305445109879998</v>
      </c>
      <c r="D31" s="77">
        <f>'برائے طلباء'!AQ33</f>
        <v>0.24900404223265035</v>
      </c>
      <c r="E31" s="77">
        <f>'برائے طلباء'!BD33</f>
        <v>0.27898043421144064</v>
      </c>
      <c r="F31" s="77">
        <f>'برائے طلباء'!BQ33</f>
        <v>0.30237842636105616</v>
      </c>
      <c r="G31" s="77">
        <f>'برائے طلباء'!CD33</f>
        <v>0.31075975525040306</v>
      </c>
      <c r="H31" s="77">
        <f>'برائے طلباء'!CQ33</f>
        <v>0.30293963317976097</v>
      </c>
      <c r="I31" s="77">
        <f>'برائے طلباء'!DD33</f>
        <v>0.28736150672473404</v>
      </c>
      <c r="J31" s="77">
        <f>'برائے طلباء'!DQ33</f>
        <v>0.27063546104587999</v>
      </c>
      <c r="K31" s="77">
        <f>'برائے طلباء'!ED33</f>
        <v>0.2542208298580233</v>
      </c>
      <c r="L31" s="77">
        <f>'برائے طلباء'!EQ33</f>
        <v>0.23453249725242098</v>
      </c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1:32" ht="12.75" customHeight="1" x14ac:dyDescent="0.2">
      <c r="A32" s="77">
        <f>'برائے طلباء'!D34</f>
        <v>0.2156169354787644</v>
      </c>
      <c r="B32" s="77">
        <f>'برائے طلباء'!Q34</f>
        <v>0.20930540635865691</v>
      </c>
      <c r="C32" s="77">
        <f>'برائے طلباء'!AD34</f>
        <v>0.22235035791813365</v>
      </c>
      <c r="D32" s="77">
        <f>'برائے طلباء'!AQ34</f>
        <v>0.24805915249830787</v>
      </c>
      <c r="E32" s="77">
        <f>'برائے طلباء'!BD34</f>
        <v>0.27806972169854</v>
      </c>
      <c r="F32" s="77">
        <f>'برائے طلباء'!BQ34</f>
        <v>0.30184965975983152</v>
      </c>
      <c r="G32" s="77">
        <f>'برائے طلباء'!CD34</f>
        <v>0.31074169768606036</v>
      </c>
      <c r="H32" s="77">
        <f>'برائے طلباء'!CQ34</f>
        <v>0.30341022405723062</v>
      </c>
      <c r="I32" s="77">
        <f>'برائے طلباء'!DD34</f>
        <v>0.28791727536550876</v>
      </c>
      <c r="J32" s="77">
        <f>'برائے طلباء'!DQ34</f>
        <v>0.27117050447331953</v>
      </c>
      <c r="K32" s="81">
        <v>0</v>
      </c>
      <c r="L32" s="77">
        <f>'برائے طلباء'!EQ34</f>
        <v>0.23523321907134473</v>
      </c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</row>
    <row r="33" spans="1:32" ht="12.75" customHeight="1" x14ac:dyDescent="0.2">
      <c r="A33" s="77">
        <f>'برائے طلباء'!D35</f>
        <v>0.21611623204957395</v>
      </c>
      <c r="B33" s="81">
        <v>0</v>
      </c>
      <c r="C33" s="77">
        <f>'برائے طلباء'!AD35</f>
        <v>0.22165217650426075</v>
      </c>
      <c r="D33" s="81">
        <v>0</v>
      </c>
      <c r="E33" s="77">
        <f>'برائے طلباء'!BD35</f>
        <v>0.27711332068072109</v>
      </c>
      <c r="F33" s="77">
        <f>'برائے طلباء'!BQ35</f>
        <v>0.30127029159309598</v>
      </c>
      <c r="G33" s="81">
        <v>0</v>
      </c>
      <c r="H33" s="77">
        <f>'برائے طلباء'!CQ35</f>
        <v>0.30382381703619127</v>
      </c>
      <c r="I33" s="81">
        <v>0</v>
      </c>
      <c r="J33" s="77">
        <f>'برائے طلباء'!DQ35</f>
        <v>0.27170276448505287</v>
      </c>
      <c r="K33" s="81">
        <v>0</v>
      </c>
      <c r="L33" s="77">
        <f>'برائے طلباء'!EQ35</f>
        <v>0.23590282065219229</v>
      </c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</row>
    <row r="34" spans="1:32" ht="12.75" customHeight="1" x14ac:dyDescent="0.2">
      <c r="A34" s="81">
        <v>0</v>
      </c>
      <c r="B34" s="81">
        <v>0</v>
      </c>
      <c r="C34" s="81">
        <v>0</v>
      </c>
      <c r="D34" s="81">
        <v>0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82" t="s">
        <v>8039</v>
      </c>
      <c r="AD34" s="82" t="s">
        <v>8040</v>
      </c>
      <c r="AE34" s="82" t="s">
        <v>8041</v>
      </c>
      <c r="AF34" s="82" t="s">
        <v>8042</v>
      </c>
    </row>
    <row r="35" spans="1:32" ht="12.75" customHeight="1" x14ac:dyDescent="0.2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83" t="s">
        <v>8046</v>
      </c>
      <c r="AD35" s="83" t="s">
        <v>8046</v>
      </c>
      <c r="AE35" s="83" t="s">
        <v>8046</v>
      </c>
      <c r="AF35" s="83" t="s">
        <v>8046</v>
      </c>
    </row>
    <row r="36" spans="1:32" ht="12.75" customHeight="1" x14ac:dyDescent="0.2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84">
        <f>'برائے طلباء'!DG5</f>
        <v>0.51049074074074074</v>
      </c>
      <c r="AD36" s="84">
        <f>'برائے طلباء'!DT5</f>
        <v>0.5163240740740741</v>
      </c>
      <c r="AE36" s="84">
        <f>'برائے طلباء'!EG5</f>
        <v>0.51719907407407406</v>
      </c>
      <c r="AF36" s="84">
        <f>'برائے طلباء'!ET5</f>
        <v>0.51019907407407405</v>
      </c>
    </row>
    <row r="37" spans="1:32" ht="12.75" customHeight="1" x14ac:dyDescent="0.25">
      <c r="A37" s="85">
        <v>31</v>
      </c>
      <c r="B37" s="86">
        <f>A!AF345</f>
        <v>0</v>
      </c>
      <c r="C37" s="86">
        <f>A!AK345</f>
        <v>0</v>
      </c>
      <c r="D37" s="86">
        <f>A!AX345</f>
        <v>0.48824071494390409</v>
      </c>
      <c r="E37" s="86">
        <f>A!BA345</f>
        <v>0</v>
      </c>
      <c r="F37" s="86">
        <f>A!BN345</f>
        <v>0.65243670824518685</v>
      </c>
      <c r="G37" s="86">
        <f>A!BQ345</f>
        <v>0</v>
      </c>
      <c r="H37" s="86">
        <f>A!CD345</f>
        <v>0</v>
      </c>
      <c r="I37" s="86">
        <f>A!CG345</f>
        <v>0</v>
      </c>
      <c r="J37" s="77">
        <f>A!CI345</f>
        <v>31</v>
      </c>
      <c r="K37" s="74"/>
      <c r="L37" s="87" t="s">
        <v>8283</v>
      </c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84">
        <f>'برائے طلباء'!DG6</f>
        <v>0.51028240740740738</v>
      </c>
      <c r="AD37" s="84">
        <f>'برائے طلباء'!DT6</f>
        <v>0.51619907407407417</v>
      </c>
      <c r="AE37" s="84">
        <f>'برائے طلباء'!EG6</f>
        <v>0.5172824074074075</v>
      </c>
      <c r="AF37" s="84">
        <f>'برائے طلباء'!ET6</f>
        <v>0.51053240740740735</v>
      </c>
    </row>
    <row r="38" spans="1:32" ht="12.75" customHeight="1" x14ac:dyDescent="0.2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84">
        <f>'برائے طلباء'!DG7</f>
        <v>0.51007407407407401</v>
      </c>
      <c r="AD38" s="84">
        <f>'برائے طلباء'!DT7</f>
        <v>0.51603240740740741</v>
      </c>
      <c r="AE38" s="84">
        <f>'برائے طلباء'!EG7</f>
        <v>0.51736574074074071</v>
      </c>
      <c r="AF38" s="84">
        <f>'برائے طلباء'!ET7</f>
        <v>0.51086574074074076</v>
      </c>
    </row>
    <row r="39" spans="1:32" ht="12.75" customHeight="1" x14ac:dyDescent="0.2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84">
        <f>'برائے طلباء'!DG8</f>
        <v>0.50986574074074076</v>
      </c>
      <c r="AD39" s="84">
        <f>'برائے طلباء'!DT8</f>
        <v>0.51590740740740737</v>
      </c>
      <c r="AE39" s="84">
        <f>'برائے طلباء'!EG8</f>
        <v>0.51740740740740743</v>
      </c>
      <c r="AF39" s="84">
        <f>'برائے طلباء'!ET8</f>
        <v>0.51115740740740734</v>
      </c>
    </row>
    <row r="40" spans="1:32" ht="12.75" customHeight="1" x14ac:dyDescent="0.2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84">
        <f>'برائے طلباء'!DG9</f>
        <v>0.5096574074074075</v>
      </c>
      <c r="AD40" s="84">
        <f>'برائے طلباء'!DT9</f>
        <v>0.51574074074074072</v>
      </c>
      <c r="AE40" s="84">
        <f>'برائے طلباء'!EG9</f>
        <v>0.51749074074074075</v>
      </c>
      <c r="AF40" s="84">
        <f>'برائے طلباء'!ET9</f>
        <v>0.51149074074074063</v>
      </c>
    </row>
    <row r="41" spans="1:32" ht="12.75" customHeight="1" x14ac:dyDescent="0.2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84">
        <f>'برائے طلباء'!DG10</f>
        <v>0.50949074074074074</v>
      </c>
      <c r="AD41" s="84">
        <f>'برائے طلباء'!DT10</f>
        <v>0.51557407407407407</v>
      </c>
      <c r="AE41" s="84">
        <f>'برائے طلباء'!EG10</f>
        <v>0.51753240740740747</v>
      </c>
      <c r="AF41" s="84">
        <f>'برائے طلباء'!ET10</f>
        <v>0.51178240740740744</v>
      </c>
    </row>
    <row r="42" spans="1:32" ht="12.75" customHeight="1" x14ac:dyDescent="0.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84">
        <f>'برائے طلباء'!DG11</f>
        <v>0.50928240740740749</v>
      </c>
      <c r="AD42" s="84">
        <f>'برائے طلباء'!DT11</f>
        <v>0.51540740740740743</v>
      </c>
      <c r="AE42" s="84">
        <f>'برائے طلباء'!EG11</f>
        <v>0.51757407407407408</v>
      </c>
      <c r="AF42" s="84">
        <f>'برائے طلباء'!ET11</f>
        <v>0.51207407407407413</v>
      </c>
    </row>
    <row r="43" spans="1:32" ht="12.75" customHeight="1" x14ac:dyDescent="0.2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84">
        <f>'برائے طلباء'!DG12</f>
        <v>0.50907407407407401</v>
      </c>
      <c r="AD43" s="84">
        <f>'برائے طلباء'!DT12</f>
        <v>0.51524074074074078</v>
      </c>
      <c r="AE43" s="84">
        <f>'برائے طلباء'!EG12</f>
        <v>0.51761574074074079</v>
      </c>
      <c r="AF43" s="84">
        <f>'برائے طلباء'!ET12</f>
        <v>0.51240740740740742</v>
      </c>
    </row>
    <row r="44" spans="1:32" ht="12.75" customHeight="1" x14ac:dyDescent="0.2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84">
        <f>'برائے طلباء'!DG13</f>
        <v>0.50890740740740747</v>
      </c>
      <c r="AD44" s="84">
        <f>'برائے طلباء'!DT13</f>
        <v>0.51507407407407413</v>
      </c>
      <c r="AE44" s="84">
        <f>'برائے طلباء'!EG13</f>
        <v>0.51761574074074079</v>
      </c>
      <c r="AF44" s="84">
        <f>'برائے طلباء'!ET13</f>
        <v>0.5126574074074074</v>
      </c>
    </row>
    <row r="45" spans="1:32" ht="12.75" customHeight="1" x14ac:dyDescent="0.2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84">
        <f>'برائے طلباء'!DG14</f>
        <v>0.50869907407407411</v>
      </c>
      <c r="AD45" s="84">
        <f>'برائے طلباء'!DT14</f>
        <v>0.51490740740740737</v>
      </c>
      <c r="AE45" s="84">
        <f>'برائے طلباء'!EG14</f>
        <v>0.51765740740740751</v>
      </c>
      <c r="AF45" s="84">
        <f>'برائے طلباء'!ET14</f>
        <v>0.51294907407407397</v>
      </c>
    </row>
    <row r="46" spans="1:32" ht="12.75" customHeight="1" x14ac:dyDescent="0.2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84">
        <f>'برائے طلباء'!DG15</f>
        <v>0.50853240740740746</v>
      </c>
      <c r="AD46" s="84">
        <f>'برائے طلباء'!DT15</f>
        <v>0.51474074074074083</v>
      </c>
      <c r="AE46" s="84">
        <f>'برائے طلباء'!EG15</f>
        <v>0.51765740740740751</v>
      </c>
      <c r="AF46" s="84">
        <f>'برائے طلباء'!ET15</f>
        <v>0.51324074074074078</v>
      </c>
    </row>
    <row r="47" spans="1:32" ht="12.75" customHeight="1" x14ac:dyDescent="0.2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84">
        <f>'برائے طلباء'!DG16</f>
        <v>0.5083657407407407</v>
      </c>
      <c r="AD47" s="84">
        <f>'برائے طلباء'!DT16</f>
        <v>0.51453240740740736</v>
      </c>
      <c r="AE47" s="84">
        <f>'برائے طلباء'!EG16</f>
        <v>0.51765740740740751</v>
      </c>
      <c r="AF47" s="84">
        <f>'برائے طلباء'!ET16</f>
        <v>0.51349074074074075</v>
      </c>
    </row>
    <row r="48" spans="1:32" ht="12.75" customHeight="1" x14ac:dyDescent="0.2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84">
        <f>'برائے طلباء'!DG17</f>
        <v>0.50815740740740745</v>
      </c>
      <c r="AD48" s="84">
        <f>'برائے طلباء'!DT17</f>
        <v>0.51436574074074082</v>
      </c>
      <c r="AE48" s="84">
        <f>'برائے طلباء'!EG17</f>
        <v>0.51761574074074079</v>
      </c>
      <c r="AF48" s="84">
        <f>'برائے طلباء'!ET17</f>
        <v>0.51378240740740744</v>
      </c>
    </row>
    <row r="49" spans="1:32" ht="12.75" customHeight="1" x14ac:dyDescent="0.2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84">
        <f>'برائے طلباء'!DG18</f>
        <v>0.50799074074074069</v>
      </c>
      <c r="AD49" s="84">
        <f>'برائے طلباء'!DT18</f>
        <v>0.51415740740740734</v>
      </c>
      <c r="AE49" s="84">
        <f>'برائے طلباء'!EG18</f>
        <v>0.51761574074074079</v>
      </c>
      <c r="AF49" s="84">
        <f>'برائے طلباء'!ET18</f>
        <v>0.5140324074074073</v>
      </c>
    </row>
    <row r="50" spans="1:32" ht="12.75" customHeight="1" x14ac:dyDescent="0.2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84">
        <f>'برائے طلباء'!DG19</f>
        <v>0.50782407407407415</v>
      </c>
      <c r="AD50" s="84">
        <f>'برائے طلباء'!DT19</f>
        <v>0.51394907407407409</v>
      </c>
      <c r="AE50" s="84">
        <f>'برائے طلباء'!EG19</f>
        <v>0.51757407407407408</v>
      </c>
      <c r="AF50" s="84">
        <f>'برائے طلباء'!ET19</f>
        <v>0.51428240740740738</v>
      </c>
    </row>
    <row r="51" spans="1:32" ht="12.75" customHeight="1" x14ac:dyDescent="0.2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84">
        <f>'برائے طلباء'!DG20</f>
        <v>0.50765740740740739</v>
      </c>
      <c r="AD51" s="84">
        <f>'برائے طلباء'!DT20</f>
        <v>0.51378240740740744</v>
      </c>
      <c r="AE51" s="84">
        <f>'برائے طلباء'!EG20</f>
        <v>0.51753240740740747</v>
      </c>
      <c r="AF51" s="84">
        <f>'برائے طلباء'!ET20</f>
        <v>0.51453240740740736</v>
      </c>
    </row>
    <row r="52" spans="1:32" ht="12.75" customHeight="1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84">
        <f>'برائے طلباء'!DG21</f>
        <v>0.50753240740740735</v>
      </c>
      <c r="AD52" s="84">
        <f>'برائے طلباء'!DT21</f>
        <v>0.51357407407407407</v>
      </c>
      <c r="AE52" s="84">
        <f>'برائے طلباء'!EG21</f>
        <v>0.51749074074074075</v>
      </c>
      <c r="AF52" s="84">
        <f>'برائے طلباء'!ET21</f>
        <v>0.51474074074074083</v>
      </c>
    </row>
    <row r="53" spans="1:32" ht="12.75" customHeight="1" x14ac:dyDescent="0.2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84">
        <f>'برائے طلباء'!DG22</f>
        <v>0.50736574074074081</v>
      </c>
      <c r="AD53" s="84">
        <f>'برائے طلباء'!DT22</f>
        <v>0.51336574074074071</v>
      </c>
      <c r="AE53" s="84">
        <f>'برائے طلباء'!EG22</f>
        <v>0.51744907407407403</v>
      </c>
      <c r="AF53" s="84">
        <f>'برائے طلباء'!ET22</f>
        <v>0.5149907407407408</v>
      </c>
    </row>
    <row r="54" spans="1:32" ht="12.75" customHeight="1" x14ac:dyDescent="0.2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84">
        <f>'برائے طلباء'!DG23</f>
        <v>0.50719907407407405</v>
      </c>
      <c r="AD54" s="84">
        <f>'برائے طلباء'!DT23</f>
        <v>0.51315740740740745</v>
      </c>
      <c r="AE54" s="84">
        <f>'برائے طلباء'!EG23</f>
        <v>0.51736574074074071</v>
      </c>
      <c r="AF54" s="84">
        <f>'برائے طلباء'!ET23</f>
        <v>0.51519907407407406</v>
      </c>
    </row>
    <row r="55" spans="1:32" ht="12.75" customHeight="1" x14ac:dyDescent="0.2">
      <c r="A55" s="85"/>
      <c r="B55" s="84"/>
      <c r="C55" s="84"/>
      <c r="D55" s="84"/>
      <c r="E55" s="84"/>
      <c r="F55" s="84"/>
      <c r="G55" s="84"/>
      <c r="H55" s="84"/>
      <c r="I55" s="84"/>
      <c r="J55" s="81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84">
        <f>'برائے طلباء'!DG24</f>
        <v>0.50707407407407412</v>
      </c>
      <c r="AD55" s="84">
        <f>'برائے طلباء'!DT24</f>
        <v>0.51294907407407397</v>
      </c>
      <c r="AE55" s="84">
        <f>'برائے طلباء'!EG24</f>
        <v>0.51732407407407399</v>
      </c>
      <c r="AF55" s="84">
        <f>'برائے طلباء'!ET24</f>
        <v>0.51540740740740743</v>
      </c>
    </row>
    <row r="56" spans="1:32" ht="12.75" customHeight="1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84">
        <f>'برائے طلباء'!DG25</f>
        <v>0.50690740740740736</v>
      </c>
      <c r="AD56" s="84">
        <f>'برائے طلباء'!DT25</f>
        <v>0.51278240740740744</v>
      </c>
      <c r="AE56" s="84">
        <f>'برائے طلباء'!EG25</f>
        <v>0.51724074074074078</v>
      </c>
      <c r="AF56" s="84">
        <f>'برائے طلباء'!ET25</f>
        <v>0.51557407407407407</v>
      </c>
    </row>
    <row r="57" spans="1:32" ht="12.75" customHeight="1" x14ac:dyDescent="0.2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84">
        <f>'برائے طلباء'!DG26</f>
        <v>0.50678240740740732</v>
      </c>
      <c r="AD57" s="84">
        <f>'برائے طلباء'!DT26</f>
        <v>0.51257407407407418</v>
      </c>
      <c r="AE57" s="84">
        <f>'برائے طلباء'!EG26</f>
        <v>0.51715740740740745</v>
      </c>
      <c r="AF57" s="84">
        <f>'برائے طلباء'!ET26</f>
        <v>0.51578240740740744</v>
      </c>
    </row>
    <row r="58" spans="1:32" ht="12.75" customHeight="1" x14ac:dyDescent="0.2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84">
        <f>'برائے طلباء'!DG27</f>
        <v>0.50665740740740739</v>
      </c>
      <c r="AD58" s="84">
        <f>'برائے طلباء'!DT27</f>
        <v>0.5123657407407407</v>
      </c>
      <c r="AE58" s="84">
        <f>'برائے طلباء'!EG27</f>
        <v>0.51707407407407402</v>
      </c>
      <c r="AF58" s="84">
        <f>'برائے طلباء'!ET27</f>
        <v>0.51594907407407409</v>
      </c>
    </row>
    <row r="59" spans="1:32" ht="12.75" customHeight="1" x14ac:dyDescent="0.2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84">
        <f>'برائے طلباء'!DG28</f>
        <v>0.50653240740740735</v>
      </c>
      <c r="AD59" s="84">
        <f>'برائے طلباء'!DT28</f>
        <v>0.51215740740740745</v>
      </c>
      <c r="AE59" s="84">
        <f>'برائے طلباء'!EG28</f>
        <v>0.51694907407407398</v>
      </c>
      <c r="AF59" s="84">
        <f>'برائے طلباء'!ET28</f>
        <v>0.51611574074074074</v>
      </c>
    </row>
    <row r="60" spans="1:32" ht="12.75" customHeight="1" x14ac:dyDescent="0.2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84">
        <f>'برائے طلباء'!DG29</f>
        <v>0.50640740740740731</v>
      </c>
      <c r="AD60" s="84">
        <f>'برائے طلباء'!DT29</f>
        <v>0.51194907407407408</v>
      </c>
      <c r="AE60" s="84">
        <f>'برائے طلباء'!EG29</f>
        <v>0.51686574074074076</v>
      </c>
      <c r="AF60" s="84">
        <f>'برائے طلباء'!ET29</f>
        <v>0.51628240740740738</v>
      </c>
    </row>
    <row r="61" spans="1:32" ht="12.75" customHeight="1" x14ac:dyDescent="0.2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84">
        <f>'برائے طلباء'!DG30</f>
        <v>0.50628240740740738</v>
      </c>
      <c r="AD61" s="84">
        <f>'برائے طلباء'!DT30</f>
        <v>0.51174074074074072</v>
      </c>
      <c r="AE61" s="84">
        <f>'برائے طلباء'!EG30</f>
        <v>0.51674074074074072</v>
      </c>
      <c r="AF61" s="84">
        <f>'برائے طلباء'!ET30</f>
        <v>0.51644907407407414</v>
      </c>
    </row>
    <row r="62" spans="1:32" ht="12.75" customHeight="1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84">
        <f>'برائے طلباء'!DG31</f>
        <v>0.50619907407407405</v>
      </c>
      <c r="AD62" s="84">
        <f>'برائے طلباء'!DT31</f>
        <v>0.51153240740740735</v>
      </c>
      <c r="AE62" s="84">
        <f>'برائے طلباء'!EG31</f>
        <v>0.51661574074074068</v>
      </c>
      <c r="AF62" s="84">
        <f>'برائے طلباء'!ET31</f>
        <v>0.51661574074074068</v>
      </c>
    </row>
    <row r="63" spans="1:32" ht="12.75" customHeight="1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84">
        <f>'برائے طلباء'!DG32</f>
        <v>0.50607407407407401</v>
      </c>
      <c r="AD63" s="84">
        <f>'برائے طلباء'!DT32</f>
        <v>0.5113240740740741</v>
      </c>
      <c r="AE63" s="84">
        <f>'برائے طلباء'!EG32</f>
        <v>0.51649074074074075</v>
      </c>
      <c r="AF63" s="84">
        <f>'برائے طلباء'!ET32</f>
        <v>0.51674074074074072</v>
      </c>
    </row>
    <row r="64" spans="1:32" ht="12.75" customHeight="1" x14ac:dyDescent="0.2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84">
        <f>'برائے طلباء'!DG33</f>
        <v>0.5059907407407408</v>
      </c>
      <c r="AD64" s="84">
        <f>'برائے طلباء'!DT33</f>
        <v>0.51111574074074084</v>
      </c>
      <c r="AE64" s="84">
        <f>'برائے طلباء'!EG33</f>
        <v>0.51649074074074075</v>
      </c>
      <c r="AF64" s="84">
        <f>'برائے طلباء'!ET33</f>
        <v>0.51686574074074076</v>
      </c>
    </row>
    <row r="65" spans="1:32" ht="12.75" customHeight="1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84">
        <f>'برائے طلباء'!DG34</f>
        <v>0.50590740740740747</v>
      </c>
      <c r="AD65" s="84">
        <f>'برائے طلباء'!DT34</f>
        <v>0.51090740740740737</v>
      </c>
      <c r="AE65" s="84"/>
      <c r="AF65" s="84">
        <f>'برائے طلباء'!ET34</f>
        <v>0.5169907407407407</v>
      </c>
    </row>
    <row r="66" spans="1:32" ht="12.75" customHeight="1" x14ac:dyDescent="0.2">
      <c r="A66" s="74"/>
      <c r="B66" s="74"/>
      <c r="C66" s="74"/>
      <c r="D66" s="74"/>
      <c r="E66" s="74"/>
      <c r="F66" s="74"/>
      <c r="G66" s="74"/>
      <c r="H66" s="88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84"/>
      <c r="AD66" s="84">
        <f>'برائے طلباء'!DT35</f>
        <v>0.51069907407407411</v>
      </c>
      <c r="AE66" s="84"/>
      <c r="AF66" s="84">
        <f>'برائے طلباء'!ET35</f>
        <v>0.51707407407407402</v>
      </c>
    </row>
    <row r="67" spans="1:32" ht="12.75" customHeight="1" x14ac:dyDescent="0.2">
      <c r="A67" s="74"/>
      <c r="B67" s="74"/>
      <c r="C67" s="74"/>
      <c r="D67" s="74"/>
      <c r="E67" s="74"/>
      <c r="F67" s="74"/>
      <c r="G67" s="74"/>
      <c r="H67" s="88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82" t="s">
        <v>8035</v>
      </c>
      <c r="AD67" s="82" t="s">
        <v>8036</v>
      </c>
      <c r="AE67" s="82" t="s">
        <v>8037</v>
      </c>
      <c r="AF67" s="82" t="s">
        <v>8038</v>
      </c>
    </row>
    <row r="68" spans="1:32" ht="12.75" customHeight="1" x14ac:dyDescent="0.2">
      <c r="A68" s="74"/>
      <c r="B68" s="74"/>
      <c r="C68" s="74"/>
      <c r="D68" s="74"/>
      <c r="E68" s="74"/>
      <c r="F68" s="74"/>
      <c r="G68" s="74"/>
      <c r="H68" s="88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83" t="s">
        <v>8046</v>
      </c>
      <c r="AD68" s="83" t="s">
        <v>8046</v>
      </c>
      <c r="AE68" s="83" t="s">
        <v>8046</v>
      </c>
      <c r="AF68" s="83" t="s">
        <v>8046</v>
      </c>
    </row>
    <row r="69" spans="1:32" ht="12.75" customHeight="1" x14ac:dyDescent="0.2">
      <c r="A69" s="84"/>
      <c r="B69" s="81"/>
      <c r="C69" s="81"/>
      <c r="D69" s="77"/>
      <c r="E69" s="74"/>
      <c r="F69" s="74"/>
      <c r="G69" s="74"/>
      <c r="H69" s="88"/>
      <c r="I69" s="84"/>
      <c r="J69" s="81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84">
        <f>'برائے طلباء'!BG5</f>
        <v>0.51228240740740738</v>
      </c>
      <c r="AD69" s="84">
        <f>'برائے طلباء'!BT5</f>
        <v>0.51057407407407407</v>
      </c>
      <c r="AE69" s="84">
        <f>'برائے طلباء'!CG5</f>
        <v>0.50636574074074081</v>
      </c>
      <c r="AF69" s="84">
        <f>'برائے طلباء'!CT5</f>
        <v>0.50582407407407404</v>
      </c>
    </row>
    <row r="70" spans="1:32" ht="12.75" customHeight="1" x14ac:dyDescent="0.2">
      <c r="A70" s="84"/>
      <c r="B70" s="81"/>
      <c r="C70" s="81"/>
      <c r="D70" s="77"/>
      <c r="E70" s="74"/>
      <c r="F70" s="74"/>
      <c r="G70" s="74"/>
      <c r="H70" s="88"/>
      <c r="I70" s="84"/>
      <c r="J70" s="81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84">
        <f>'برائے طلباء'!BG6</f>
        <v>0.51224074074074066</v>
      </c>
      <c r="AD70" s="84">
        <f>'برائے طلباء'!BT6</f>
        <v>0.51074074074074083</v>
      </c>
      <c r="AE70" s="84">
        <f>'برائے طلباء'!CG6</f>
        <v>0.50649074074074074</v>
      </c>
      <c r="AF70" s="84">
        <f>'برائے طلباء'!CT6</f>
        <v>0.50574074074074071</v>
      </c>
    </row>
    <row r="71" spans="1:32" ht="12.75" customHeight="1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84">
        <f>'برائے طلباء'!BG7</f>
        <v>0.51215740740740745</v>
      </c>
      <c r="AD71" s="84">
        <f>'برائے طلباء'!BT7</f>
        <v>0.51086574074074076</v>
      </c>
      <c r="AE71" s="84">
        <f>'برائے طلباء'!CG7</f>
        <v>0.50661574074074078</v>
      </c>
      <c r="AF71" s="84">
        <f>'برائے طلباء'!CT7</f>
        <v>0.5056574074074075</v>
      </c>
    </row>
    <row r="72" spans="1:32" ht="12.75" customHeight="1" x14ac:dyDescent="0.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84">
        <f>'برائے طلباء'!BG8</f>
        <v>0.51211574074074073</v>
      </c>
      <c r="AD72" s="84">
        <f>'برائے طلباء'!BT8</f>
        <v>0.5109907407407408</v>
      </c>
      <c r="AE72" s="84">
        <f>'برائے طلباء'!CG8</f>
        <v>0.50674074074074082</v>
      </c>
      <c r="AF72" s="84">
        <f>'برائے طلباء'!CT8</f>
        <v>0.50561574074074078</v>
      </c>
    </row>
    <row r="73" spans="1:32" ht="12.75" customHeight="1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84">
        <f>'برائے طلباء'!BG9</f>
        <v>0.51203240740740741</v>
      </c>
      <c r="AD73" s="84">
        <f>'برائے طلباء'!BT9</f>
        <v>0.51111574074074084</v>
      </c>
      <c r="AE73" s="84">
        <f>'برائے طلباء'!CG9</f>
        <v>0.50686574074074076</v>
      </c>
      <c r="AF73" s="84">
        <f>'برائے طلباء'!CT9</f>
        <v>0.50553240740740746</v>
      </c>
    </row>
    <row r="74" spans="1:32" ht="12.75" customHeight="1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84">
        <f>'برائے طلباء'!BG10</f>
        <v>0.51194907407407408</v>
      </c>
      <c r="AD74" s="84">
        <f>'برائے طلباء'!BT10</f>
        <v>0.51119907407407406</v>
      </c>
      <c r="AE74" s="84">
        <f>'برائے طلباء'!CG10</f>
        <v>0.5069907407407408</v>
      </c>
      <c r="AF74" s="84">
        <f>'برائے طلباء'!CT10</f>
        <v>0.50549074074074074</v>
      </c>
    </row>
    <row r="75" spans="1:32" ht="12.75" customHeight="1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84">
        <f>'برائے طلباء'!BG11</f>
        <v>0.51186574074074065</v>
      </c>
      <c r="AD75" s="84">
        <f>'برائے طلباء'!BT11</f>
        <v>0.5113240740740741</v>
      </c>
      <c r="AE75" s="84">
        <f>'برائے طلباء'!CG11</f>
        <v>0.50711574074074084</v>
      </c>
      <c r="AF75" s="84">
        <f>'برائے طلباء'!CT11</f>
        <v>0.50544907407407402</v>
      </c>
    </row>
    <row r="76" spans="1:32" ht="12.75" customHeight="1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84">
        <f>'برائے طلباء'!BG12</f>
        <v>0.51178240740740744</v>
      </c>
      <c r="AD76" s="84">
        <f>'برائے طلباء'!BT12</f>
        <v>0.51144907407407414</v>
      </c>
      <c r="AE76" s="84">
        <f>'برائے طلباء'!CG12</f>
        <v>0.50724074074074077</v>
      </c>
      <c r="AF76" s="84">
        <f>'برائے طلباء'!CT12</f>
        <v>0.50540740740740742</v>
      </c>
    </row>
    <row r="77" spans="1:32" ht="12.75" customHeight="1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84">
        <f>'برائے طلباء'!BG13</f>
        <v>0.51169907407407411</v>
      </c>
      <c r="AD77" s="84">
        <f>'برائے طلباء'!BT13</f>
        <v>0.51153240740740735</v>
      </c>
      <c r="AE77" s="84">
        <f>'برائے طلباء'!CG13</f>
        <v>0.50736574074074081</v>
      </c>
      <c r="AF77" s="84">
        <f>'برائے طلباء'!CT13</f>
        <v>0.5053657407407407</v>
      </c>
    </row>
    <row r="78" spans="1:32" ht="12.75" customHeight="1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84">
        <f>'برائے طلباء'!BG14</f>
        <v>0.51157407407407407</v>
      </c>
      <c r="AD78" s="84">
        <f>'برائے طلباء'!BT14</f>
        <v>0.51161574074074068</v>
      </c>
      <c r="AE78" s="84">
        <f>'برائے طلباء'!CG14</f>
        <v>0.50753240740740735</v>
      </c>
      <c r="AF78" s="84">
        <f>'برائے طلباء'!CT14</f>
        <v>0.5053657407407407</v>
      </c>
    </row>
    <row r="79" spans="1:32" ht="12.75" customHeight="1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84">
        <f>'برائے طلباء'!BG15</f>
        <v>0.51144907407407414</v>
      </c>
      <c r="AD79" s="84">
        <f>'برائے طلباء'!BT15</f>
        <v>0.51174074074074072</v>
      </c>
      <c r="AE79" s="84">
        <f>'برائے طلباء'!CG15</f>
        <v>0.50765740740740739</v>
      </c>
      <c r="AF79" s="84">
        <f>'برائے طلباء'!CT15</f>
        <v>0.50532407407407398</v>
      </c>
    </row>
    <row r="80" spans="1:32" ht="12.75" customHeight="1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84">
        <f>'برائے طلباء'!BG16</f>
        <v>0.51136574074074082</v>
      </c>
      <c r="AD80" s="84">
        <f>'برائے طلباء'!BT16</f>
        <v>0.51182407407407415</v>
      </c>
      <c r="AE80" s="84">
        <f>'برائے طلباء'!CG16</f>
        <v>0.50778240740740743</v>
      </c>
      <c r="AF80" s="84">
        <f>'برائے طلباء'!CT16</f>
        <v>0.50532407407407398</v>
      </c>
    </row>
    <row r="81" spans="1:32" ht="12.75" customHeight="1" x14ac:dyDescent="0.2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84">
        <f>'برائے طلباء'!BG17</f>
        <v>0.51124074074074077</v>
      </c>
      <c r="AD81" s="84">
        <f>'برائے طلباء'!BT17</f>
        <v>0.51190740740740737</v>
      </c>
      <c r="AE81" s="84">
        <f>'برائے طلباء'!CG17</f>
        <v>0.50794907407407408</v>
      </c>
      <c r="AF81" s="84">
        <f>'برائے طلباء'!CT17</f>
        <v>0.50532407407407398</v>
      </c>
    </row>
    <row r="82" spans="1:32" ht="12.75" customHeight="1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84">
        <f>'برائے طلباء'!BG18</f>
        <v>0.51111574074074084</v>
      </c>
      <c r="AD82" s="84">
        <f>'برائے طلباء'!BT18</f>
        <v>0.51199074074074069</v>
      </c>
      <c r="AE82" s="84">
        <f>'برائے طلباء'!CG18</f>
        <v>0.50807407407407412</v>
      </c>
      <c r="AF82" s="84">
        <f>'برائے طلباء'!CT18</f>
        <v>0.50532407407407398</v>
      </c>
    </row>
    <row r="83" spans="1:32" ht="12.75" customHeight="1" x14ac:dyDescent="0.2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84">
        <f>'برائے طلباء'!BG19</f>
        <v>0.51094907407407408</v>
      </c>
      <c r="AD83" s="84">
        <f>'برائے طلباء'!BT19</f>
        <v>0.51203240740740741</v>
      </c>
      <c r="AE83" s="84">
        <f>'برائے طلباء'!CG19</f>
        <v>0.50824074074074066</v>
      </c>
      <c r="AF83" s="84">
        <f>'برائے طلباء'!CT19</f>
        <v>0.50532407407407398</v>
      </c>
    </row>
    <row r="84" spans="1:32" ht="12.75" customHeight="1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84">
        <f>'برائے طلباء'!BG20</f>
        <v>0.51082407407407404</v>
      </c>
      <c r="AD84" s="84">
        <f>'برائے طلباء'!BT20</f>
        <v>0.51211574074074073</v>
      </c>
      <c r="AE84" s="84">
        <f>'برائے طلباء'!CG20</f>
        <v>0.50840740740740742</v>
      </c>
      <c r="AF84" s="84">
        <f>'برائے طلباء'!CT20</f>
        <v>0.50532407407407398</v>
      </c>
    </row>
    <row r="85" spans="1:32" ht="12.75" customHeight="1" x14ac:dyDescent="0.2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84">
        <f>'برائے طلباء'!BG21</f>
        <v>0.51069907407407411</v>
      </c>
      <c r="AD85" s="84">
        <f>'برائے طلباء'!BT21</f>
        <v>0.51215740740740745</v>
      </c>
      <c r="AE85" s="84">
        <f>'برائے طلباء'!CG21</f>
        <v>0.50853240740740746</v>
      </c>
      <c r="AF85" s="84">
        <f>'برائے طلباء'!CT21</f>
        <v>0.5053657407407407</v>
      </c>
    </row>
    <row r="86" spans="1:32" ht="12.75" customHeight="1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84">
        <f>'برائے طلباء'!BG22</f>
        <v>0.51053240740740735</v>
      </c>
      <c r="AD86" s="84">
        <f>'برائے طلباء'!BT22</f>
        <v>0.51224074074074066</v>
      </c>
      <c r="AE86" s="84">
        <f>'برائے طلباء'!CG22</f>
        <v>0.50869907407407411</v>
      </c>
      <c r="AF86" s="84">
        <f>'برائے طلباء'!CT22</f>
        <v>0.50540740740740742</v>
      </c>
    </row>
    <row r="87" spans="1:32" ht="12.75" customHeight="1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84">
        <f>'برائے طلباء'!BG23</f>
        <v>0.51036574074074081</v>
      </c>
      <c r="AD87" s="84">
        <f>'برائے طلباء'!BT23</f>
        <v>0.51228240740740738</v>
      </c>
      <c r="AE87" s="84">
        <f>'برائے طلباء'!CG23</f>
        <v>0.50882407407407404</v>
      </c>
      <c r="AF87" s="84">
        <f>'برائے طلباء'!CT23</f>
        <v>0.50540740740740742</v>
      </c>
    </row>
    <row r="88" spans="1:32" ht="12.75" customHeight="1" x14ac:dyDescent="0.2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84">
        <f>'برائے طلباء'!BG24</f>
        <v>0.51019907407407405</v>
      </c>
      <c r="AD88" s="84">
        <f>'برائے طلباء'!BT24</f>
        <v>0.5123240740740741</v>
      </c>
      <c r="AE88" s="84">
        <f>'برائے طلباء'!CG24</f>
        <v>0.50899074074074069</v>
      </c>
      <c r="AF88" s="84">
        <f>'برائے طلباء'!CT24</f>
        <v>0.50544907407407402</v>
      </c>
    </row>
    <row r="89" spans="1:32" ht="12.75" customHeight="1" x14ac:dyDescent="0.2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84">
        <f>'برائے طلباء'!BG25</f>
        <v>0.51003240740740752</v>
      </c>
      <c r="AD89" s="84">
        <f>'برائے طلباء'!BT25</f>
        <v>0.5123657407407407</v>
      </c>
      <c r="AE89" s="84">
        <f>'برائے طلباء'!CG25</f>
        <v>0.50915740740740745</v>
      </c>
      <c r="AF89" s="84">
        <f>'برائے طلباء'!CT25</f>
        <v>0.50549074074074074</v>
      </c>
    </row>
    <row r="90" spans="1:32" ht="12.75" customHeight="1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84">
        <f>'برائے طلباء'!BG26</f>
        <v>0.50986574074074076</v>
      </c>
      <c r="AD90" s="84">
        <f>'برائے طلباء'!BT26</f>
        <v>0.5123657407407407</v>
      </c>
      <c r="AE90" s="84">
        <f>'برائے طلباء'!CG26</f>
        <v>0.50928240740740749</v>
      </c>
      <c r="AF90" s="84">
        <f>'برائے طلباء'!CT26</f>
        <v>0.50557407407407406</v>
      </c>
    </row>
    <row r="91" spans="1:32" ht="12.75" customHeight="1" x14ac:dyDescent="0.2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84">
        <f>'برائے طلباء'!BG27</f>
        <v>0.5096574074074075</v>
      </c>
      <c r="AD91" s="84">
        <f>'برائے طلباء'!BT27</f>
        <v>0.51240740740740742</v>
      </c>
      <c r="AE91" s="84">
        <f>'برائے طلباء'!CG27</f>
        <v>0.50944907407407403</v>
      </c>
      <c r="AF91" s="84">
        <f>'برائے طلباء'!CT27</f>
        <v>0.50561574074074078</v>
      </c>
    </row>
    <row r="92" spans="1:32" ht="12.75" customHeight="1" x14ac:dyDescent="0.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84">
        <f>'برائے طلباء'!BG28</f>
        <v>0.50949074074074074</v>
      </c>
      <c r="AD92" s="84">
        <f>'برائے طلباء'!BT28</f>
        <v>0.51240740740740742</v>
      </c>
      <c r="AE92" s="84">
        <f>'برائے طلباء'!CG28</f>
        <v>0.50961574074074079</v>
      </c>
      <c r="AF92" s="84">
        <f>'برائے طلباء'!CT28</f>
        <v>0.505699074074074</v>
      </c>
    </row>
    <row r="93" spans="1:32" ht="12.75" customHeight="1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84">
        <f>'برائے طلباء'!BG29</f>
        <v>0.50928240740740749</v>
      </c>
      <c r="AD93" s="84">
        <f>'برائے طلباء'!BT29</f>
        <v>0.51240740740740742</v>
      </c>
      <c r="AE93" s="84">
        <f>'برائے طلباء'!CG29</f>
        <v>0.50974074074074072</v>
      </c>
      <c r="AF93" s="84">
        <f>'برائے طلباء'!CT29</f>
        <v>0.50574074074074071</v>
      </c>
    </row>
    <row r="94" spans="1:32" ht="12.75" customHeight="1" x14ac:dyDescent="0.2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84">
        <f>'برائے طلباء'!BG30</f>
        <v>0.50907407407407401</v>
      </c>
      <c r="AD94" s="84">
        <f>'برائے طلباء'!BT30</f>
        <v>0.51240740740740742</v>
      </c>
      <c r="AE94" s="84">
        <f>'برائے طلباء'!CG30</f>
        <v>0.50990740740740748</v>
      </c>
      <c r="AF94" s="84">
        <f>'برائے طلباء'!CT30</f>
        <v>0.50582407407407404</v>
      </c>
    </row>
    <row r="95" spans="1:32" ht="12.75" customHeight="1" x14ac:dyDescent="0.2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84">
        <f>'برائے طلباء'!BG31</f>
        <v>0.50890740740740747</v>
      </c>
      <c r="AD95" s="84">
        <f>'برائے طلباء'!BT31</f>
        <v>0.51240740740740742</v>
      </c>
      <c r="AE95" s="84">
        <f>'برائے طلباء'!CG31</f>
        <v>0.51003240740740752</v>
      </c>
      <c r="AF95" s="84">
        <f>'برائے طلباء'!CT31</f>
        <v>0.50590740740740747</v>
      </c>
    </row>
    <row r="96" spans="1:32" ht="12.75" customHeight="1" x14ac:dyDescent="0.2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84">
        <f>'برائے طلباء'!BG32</f>
        <v>0.50869907407407411</v>
      </c>
      <c r="AD96" s="84">
        <f>'برائے طلباء'!BT32</f>
        <v>0.51240740740740742</v>
      </c>
      <c r="AE96" s="84">
        <f>'برائے طلباء'!CG32</f>
        <v>0.51019907407407405</v>
      </c>
      <c r="AF96" s="84">
        <f>'برائے طلباء'!CT32</f>
        <v>0.5059907407407408</v>
      </c>
    </row>
    <row r="97" spans="1:32" ht="12.75" customHeight="1" x14ac:dyDescent="0.2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84">
        <f>'برائے طلباء'!BG33</f>
        <v>0.50849074074074074</v>
      </c>
      <c r="AD97" s="84">
        <f>'برائے طلباء'!BT33</f>
        <v>0.5123657407407407</v>
      </c>
      <c r="AE97" s="84">
        <f>'برائے طلباء'!CG33</f>
        <v>0.5103240740740741</v>
      </c>
      <c r="AF97" s="84">
        <f>'برائے طلباء'!CT33</f>
        <v>0.50607407407407401</v>
      </c>
    </row>
    <row r="98" spans="1:32" ht="12.75" customHeight="1" x14ac:dyDescent="0.2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84">
        <f>'برائے طلباء'!BG34</f>
        <v>0.50828240740740738</v>
      </c>
      <c r="AD98" s="84">
        <f>'برائے طلباء'!BT34</f>
        <v>0.5123657407407407</v>
      </c>
      <c r="AE98" s="84">
        <f>'برائے طلباء'!CG34</f>
        <v>0.51044907407407403</v>
      </c>
      <c r="AF98" s="84">
        <f>'برائے طلباء'!CT34</f>
        <v>0.50619907407407405</v>
      </c>
    </row>
    <row r="99" spans="1:32" ht="12.75" customHeight="1" x14ac:dyDescent="0.2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84">
        <f>'برائے طلباء'!BG35</f>
        <v>0.5080324074074074</v>
      </c>
      <c r="AD99" s="84">
        <f>'برائے طلباء'!BT35</f>
        <v>0.5123240740740741</v>
      </c>
      <c r="AE99" s="84"/>
      <c r="AF99" s="84">
        <f>'برائے طلباء'!CT35</f>
        <v>0.50628240740740738</v>
      </c>
    </row>
    <row r="100" spans="1:32" ht="12.75" customHeight="1" x14ac:dyDescent="0.2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82" t="s">
        <v>8030</v>
      </c>
      <c r="AD100" s="82" t="s">
        <v>8031</v>
      </c>
      <c r="AE100" s="82" t="s">
        <v>8032</v>
      </c>
      <c r="AF100" s="82" t="s">
        <v>8034</v>
      </c>
    </row>
    <row r="101" spans="1:32" ht="12.75" customHeight="1" x14ac:dyDescent="0.2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83" t="s">
        <v>8046</v>
      </c>
      <c r="AD101" s="83" t="s">
        <v>8046</v>
      </c>
      <c r="AE101" s="83" t="s">
        <v>8046</v>
      </c>
      <c r="AF101" s="83" t="s">
        <v>8046</v>
      </c>
    </row>
    <row r="102" spans="1:32" ht="12.75" customHeight="1" x14ac:dyDescent="0.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84">
        <f>'برائے طلباء'!G5</f>
        <v>0.50019907407407416</v>
      </c>
      <c r="AD102" s="84">
        <f>'برائے طلباء'!T5</f>
        <v>0.49640740740740741</v>
      </c>
      <c r="AE102" s="84">
        <f>'برائے طلباء'!AG5</f>
        <v>0.50061574074074067</v>
      </c>
      <c r="AF102" s="84">
        <f>'برائے طلباء'!AT5</f>
        <v>0.50782407407407415</v>
      </c>
    </row>
    <row r="103" spans="1:32" ht="12.75" customHeight="1" x14ac:dyDescent="0.2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84">
        <f>'برائے طلباء'!G6</f>
        <v>0.50044907407407413</v>
      </c>
      <c r="AD103" s="84">
        <f>'برائے طلباء'!T6</f>
        <v>0.49640740740740741</v>
      </c>
      <c r="AE103" s="84">
        <f>'برائے طلباء'!AG6</f>
        <v>0.50040740740740741</v>
      </c>
      <c r="AF103" s="84">
        <f>'برائے طلباء'!AT6</f>
        <v>0.50761574074074067</v>
      </c>
    </row>
    <row r="104" spans="1:32" ht="12.75" customHeight="1" x14ac:dyDescent="0.2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84">
        <f>'برائے طلباء'!G7</f>
        <v>0.50074074074074071</v>
      </c>
      <c r="AD104" s="84">
        <f>'برائے طلباء'!T7</f>
        <v>0.49640740740740741</v>
      </c>
      <c r="AE104" s="84">
        <f>'برائے طلباء'!AG7</f>
        <v>0.50015740740740744</v>
      </c>
      <c r="AF104" s="84">
        <f>'برائے طلباء'!AT7</f>
        <v>0.50736574074074081</v>
      </c>
    </row>
    <row r="105" spans="1:32" ht="12.75" customHeight="1" x14ac:dyDescent="0.2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84">
        <f>'برائے طلباء'!G8</f>
        <v>0.50099074074074068</v>
      </c>
      <c r="AD105" s="84">
        <f>'برائے طلباء'!T8</f>
        <v>0.49640740740740741</v>
      </c>
      <c r="AE105" s="84">
        <f>'برائے طلباء'!AG8</f>
        <v>0.49994907407407413</v>
      </c>
      <c r="AF105" s="84">
        <f>'برائے طلباء'!AT8</f>
        <v>0.50715740740740733</v>
      </c>
    </row>
    <row r="106" spans="1:32" ht="12.75" customHeight="1" x14ac:dyDescent="0.2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84">
        <f>'برائے طلباء'!G9</f>
        <v>0.50128240740740748</v>
      </c>
      <c r="AD106" s="84">
        <f>'برائے طلباء'!T9</f>
        <v>0.49640740740740741</v>
      </c>
      <c r="AE106" s="84">
        <f>'برائے طلباء'!AG9</f>
        <v>0.49974074074074065</v>
      </c>
      <c r="AF106" s="84">
        <f>'برائے طلباء'!AT9</f>
        <v>0.50690740740740736</v>
      </c>
    </row>
    <row r="107" spans="1:32" ht="12.75" customHeight="1" x14ac:dyDescent="0.2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84">
        <f>'برائے طلباء'!G10</f>
        <v>0.50157407407407406</v>
      </c>
      <c r="AD107" s="84">
        <f>'برائے طلباء'!T10</f>
        <v>0.49644907407407413</v>
      </c>
      <c r="AE107" s="84">
        <f>'برائے طلباء'!AG10</f>
        <v>0.4995324074074074</v>
      </c>
      <c r="AF107" s="84">
        <f>'برائے طلباء'!AT10</f>
        <v>0.50665740740740739</v>
      </c>
    </row>
    <row r="108" spans="1:32" ht="12.75" customHeight="1" x14ac:dyDescent="0.2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84">
        <f>'برائے طلباء'!G11</f>
        <v>0.50186574074074075</v>
      </c>
      <c r="AD108" s="84">
        <f>'برائے طلباء'!T11</f>
        <v>0.49649074074074068</v>
      </c>
      <c r="AE108" s="84">
        <f>'برائے طلباء'!AG11</f>
        <v>0.49932407407407409</v>
      </c>
      <c r="AF108" s="84">
        <f>'برائے طلباء'!AT11</f>
        <v>0.50644907407407402</v>
      </c>
    </row>
    <row r="109" spans="1:32" ht="12.75" customHeight="1" x14ac:dyDescent="0.2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84">
        <f>'برائے طلباء'!G12</f>
        <v>0.50219907407407405</v>
      </c>
      <c r="AD109" s="84">
        <f>'برائے طلباء'!T12</f>
        <v>0.49653240740740739</v>
      </c>
      <c r="AE109" s="84">
        <f>'برائے طلباء'!AG12</f>
        <v>0.49915740740740738</v>
      </c>
      <c r="AF109" s="84">
        <f>'برائے طلباء'!AT12</f>
        <v>0.50619907407407405</v>
      </c>
    </row>
    <row r="110" spans="1:32" ht="12.75" customHeight="1" x14ac:dyDescent="0.2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84">
        <f>'برائے طلباء'!G13</f>
        <v>0.50249074074074074</v>
      </c>
      <c r="AD110" s="84">
        <f>'برائے طلباء'!T13</f>
        <v>0.49657407407407411</v>
      </c>
      <c r="AE110" s="84">
        <f>'برائے طلباء'!AG13</f>
        <v>0.49894907407407407</v>
      </c>
      <c r="AF110" s="84">
        <f>'برائے طلباء'!AT13</f>
        <v>0.50594907407407408</v>
      </c>
    </row>
    <row r="111" spans="1:32" ht="12.75" customHeight="1" x14ac:dyDescent="0.2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84">
        <f>'برائے طلباء'!G14</f>
        <v>0.50278240740740732</v>
      </c>
      <c r="AD111" s="84">
        <f>'برائے طلباء'!T14</f>
        <v>0.49665740740740744</v>
      </c>
      <c r="AE111" s="84">
        <f>'برائے طلباء'!AG14</f>
        <v>0.49878240740740737</v>
      </c>
      <c r="AF111" s="84">
        <f>'برائے طلباء'!AT14</f>
        <v>0.505699074074074</v>
      </c>
    </row>
    <row r="112" spans="1:32" ht="12.75" customHeight="1" x14ac:dyDescent="0.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84">
        <f>'برائے طلباء'!G15</f>
        <v>0.50311574074074084</v>
      </c>
      <c r="AD112" s="84">
        <f>'برائے طلباء'!T15</f>
        <v>0.49669907407407415</v>
      </c>
      <c r="AE112" s="84">
        <f>'برائے طلباء'!AG15</f>
        <v>0.49857407407407406</v>
      </c>
      <c r="AF112" s="84">
        <f>'برائے طلباء'!AT15</f>
        <v>0.50544907407407402</v>
      </c>
    </row>
    <row r="113" spans="1:32" ht="12.75" customHeight="1" x14ac:dyDescent="0.2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84">
        <f>'برائے طلباء'!G16</f>
        <v>0.50344907407407413</v>
      </c>
      <c r="AD113" s="84">
        <f>'برائے طلباء'!T16</f>
        <v>0.49678240740740742</v>
      </c>
      <c r="AE113" s="84">
        <f>'برائے طلباء'!AG16</f>
        <v>0.49840740740740735</v>
      </c>
      <c r="AF113" s="84">
        <f>'برائے طلباء'!AT16</f>
        <v>0.50524074074074077</v>
      </c>
    </row>
    <row r="114" spans="1:32" ht="12.75" customHeight="1" x14ac:dyDescent="0.2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84">
        <f>'برائے طلباء'!G17</f>
        <v>0.50378240740740743</v>
      </c>
      <c r="AD114" s="84">
        <f>'برائے طلباء'!T17</f>
        <v>0.49690740740740741</v>
      </c>
      <c r="AE114" s="84">
        <f>'برائے طلباء'!AG17</f>
        <v>0.49824074074074076</v>
      </c>
      <c r="AF114" s="84">
        <f>'برائے طلباء'!AT17</f>
        <v>0.50499074074074068</v>
      </c>
    </row>
    <row r="115" spans="1:32" ht="12.75" customHeight="1" x14ac:dyDescent="0.2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84">
        <f>'برائے طلباء'!G18</f>
        <v>0.50411574074074073</v>
      </c>
      <c r="AD115" s="84">
        <f>'برائے طلباء'!T18</f>
        <v>0.49699074074074073</v>
      </c>
      <c r="AE115" s="84">
        <f>'برائے طلباء'!AG18</f>
        <v>0.49807407407407406</v>
      </c>
      <c r="AF115" s="84">
        <f>'برائے طلباء'!AT18</f>
        <v>0.50474074074074071</v>
      </c>
    </row>
    <row r="116" spans="1:32" ht="12.75" customHeight="1" x14ac:dyDescent="0.2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84">
        <f>'برائے طلباء'!G19</f>
        <v>0.50444907407407413</v>
      </c>
      <c r="AD116" s="84">
        <f>'برائے طلباء'!T19</f>
        <v>0.49711574074074072</v>
      </c>
      <c r="AE116" s="84">
        <f>'برائے طلباء'!AG19</f>
        <v>0.49790740740740747</v>
      </c>
      <c r="AF116" s="84">
        <f>'برائے طلباء'!AT19</f>
        <v>0.50449074074074074</v>
      </c>
    </row>
    <row r="117" spans="1:32" ht="12.75" customHeight="1" x14ac:dyDescent="0.2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84">
        <f>'برائے طلباء'!G20</f>
        <v>0.50478240740740743</v>
      </c>
      <c r="AD117" s="84">
        <f>'برائے طلباء'!T20</f>
        <v>0.49724074074074071</v>
      </c>
      <c r="AE117" s="84">
        <f>'برائے طلباء'!AG20</f>
        <v>0.49778240740740748</v>
      </c>
      <c r="AF117" s="84">
        <f>'برائے طلباء'!AT20</f>
        <v>0.50424074074074066</v>
      </c>
    </row>
    <row r="118" spans="1:32" ht="12.75" customHeight="1" x14ac:dyDescent="0.2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84">
        <f>'برائے طلباء'!G21</f>
        <v>0.50511574074074073</v>
      </c>
      <c r="AD118" s="84">
        <f>'برائے طلباء'!T21</f>
        <v>0.49736574074074075</v>
      </c>
      <c r="AE118" s="84">
        <f>'برائے طلباء'!AG21</f>
        <v>0.49761574074074072</v>
      </c>
      <c r="AF118" s="84">
        <f>'برائے طلباء'!AT21</f>
        <v>0.50399074074074068</v>
      </c>
    </row>
    <row r="119" spans="1:32" ht="12.75" customHeight="1" x14ac:dyDescent="0.2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84">
        <f>'برائے طلباء'!G22</f>
        <v>0.50544907407407402</v>
      </c>
      <c r="AD119" s="84">
        <f>'برائے طلباء'!T22</f>
        <v>0.49749074074074073</v>
      </c>
      <c r="AE119" s="84">
        <f>'برائے طلباء'!AG22</f>
        <v>0.49749074074074073</v>
      </c>
      <c r="AF119" s="84">
        <f>'برائے طلباء'!AT22</f>
        <v>0.50374074074074071</v>
      </c>
    </row>
    <row r="120" spans="1:32" ht="12.75" customHeight="1" x14ac:dyDescent="0.2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84">
        <f>'برائے طلباء'!G23</f>
        <v>0.50578240740740743</v>
      </c>
      <c r="AD120" s="84">
        <f>'برائے طلباء'!T23</f>
        <v>0.49765740740740744</v>
      </c>
      <c r="AE120" s="84">
        <f>'برائے طلباء'!AG23</f>
        <v>0.49736574074074075</v>
      </c>
      <c r="AF120" s="84">
        <f>'برائے طلباء'!AT23</f>
        <v>0.50349074074074085</v>
      </c>
    </row>
    <row r="121" spans="1:32" ht="12.75" customHeight="1" x14ac:dyDescent="0.2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84">
        <f>'برائے طلباء'!G24</f>
        <v>0.50611574074074073</v>
      </c>
      <c r="AD121" s="84">
        <f>'برائے طلباء'!T24</f>
        <v>0.49782407407407403</v>
      </c>
      <c r="AE121" s="84">
        <f>'برائے طلباء'!AG24</f>
        <v>0.49724074074074071</v>
      </c>
      <c r="AF121" s="84">
        <f>'برائے طلباء'!AT24</f>
        <v>0.50324074074074077</v>
      </c>
    </row>
    <row r="122" spans="1:32" ht="12.75" customHeight="1" x14ac:dyDescent="0.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84">
        <f>'برائے طلباء'!G25</f>
        <v>0.50649074074074074</v>
      </c>
      <c r="AD122" s="84">
        <f>'برائے طلباء'!T25</f>
        <v>0.49799074074074073</v>
      </c>
      <c r="AE122" s="84">
        <f>'برائے طلباء'!AG25</f>
        <v>0.49711574074074072</v>
      </c>
      <c r="AF122" s="84">
        <f>'برائے طلباء'!AT25</f>
        <v>0.50299074074074079</v>
      </c>
    </row>
    <row r="123" spans="1:32" ht="12.75" customHeight="1" x14ac:dyDescent="0.2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84">
        <f>'برائے طلباء'!G26</f>
        <v>0.50682407407407404</v>
      </c>
      <c r="AD123" s="84">
        <f>'برائے طلباء'!T26</f>
        <v>0.49815740740740749</v>
      </c>
      <c r="AE123" s="84">
        <f>'برائے طلباء'!AG26</f>
        <v>0.49703240740740745</v>
      </c>
      <c r="AF123" s="84">
        <f>'برائے طلباء'!AT26</f>
        <v>0.50274074074074082</v>
      </c>
    </row>
    <row r="124" spans="1:32" ht="12.75" customHeight="1" x14ac:dyDescent="0.2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84">
        <f>'برائے طلباء'!G27</f>
        <v>0.50715740740740733</v>
      </c>
      <c r="AD124" s="84">
        <f>'برائے طلباء'!T27</f>
        <v>0.49836574074074075</v>
      </c>
      <c r="AE124" s="84">
        <f>'برائے طلباء'!AG27</f>
        <v>0.49690740740740741</v>
      </c>
      <c r="AF124" s="84">
        <f>'برائے طلباء'!AT27</f>
        <v>0.50249074074074074</v>
      </c>
    </row>
    <row r="125" spans="1:32" ht="12.75" customHeight="1" x14ac:dyDescent="0.2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84">
        <f>'برائے طلباء'!G28</f>
        <v>0.50749074074074085</v>
      </c>
      <c r="AD125" s="84">
        <f>'برائے طلباء'!T28</f>
        <v>0.49857407407407406</v>
      </c>
      <c r="AE125" s="84">
        <f>'برائے طلباء'!AG28</f>
        <v>0.49682407407407414</v>
      </c>
      <c r="AF125" s="84">
        <f>'برائے طلباء'!AT28</f>
        <v>0.50224074074074077</v>
      </c>
    </row>
    <row r="126" spans="1:32" ht="12.75" customHeight="1" x14ac:dyDescent="0.2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84">
        <f>'برائے طلباء'!G29</f>
        <v>0.50786574074074065</v>
      </c>
      <c r="AD126" s="84">
        <f>'برائے طلباء'!T29</f>
        <v>0.49878240740740737</v>
      </c>
      <c r="AE126" s="84">
        <f>'برائے طلباء'!AG29</f>
        <v>0.4967407407407407</v>
      </c>
      <c r="AF126" s="84">
        <f>'برائے طلباء'!AT29</f>
        <v>0.50203240740740751</v>
      </c>
    </row>
    <row r="127" spans="1:32" ht="12.75" customHeight="1" x14ac:dyDescent="0.2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84">
        <f>'برائے طلباء'!G30</f>
        <v>0.50819907407407416</v>
      </c>
      <c r="AD127" s="84">
        <f>'برائے طلباء'!T30</f>
        <v>0.49899074074074079</v>
      </c>
      <c r="AE127" s="84">
        <f>'برائے طلباء'!AG30</f>
        <v>0.49665740740740744</v>
      </c>
      <c r="AF127" s="84">
        <f>'برائے طلباء'!AT30</f>
        <v>0.50178240740740743</v>
      </c>
    </row>
    <row r="128" spans="1:32" ht="12.75" customHeight="1" x14ac:dyDescent="0.2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84">
        <f>'برائے طلباء'!G31</f>
        <v>0.50853240740740746</v>
      </c>
      <c r="AD128" s="84">
        <f>'برائے طلباء'!T31</f>
        <v>0.4991990740740741</v>
      </c>
      <c r="AE128" s="84">
        <f>'برائے طلباء'!AG31</f>
        <v>0.49661574074074072</v>
      </c>
      <c r="AF128" s="84">
        <f>'برائے طلباء'!AT31</f>
        <v>0.50153240740740745</v>
      </c>
    </row>
    <row r="129" spans="1:32" ht="12.75" customHeight="1" x14ac:dyDescent="0.2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84">
        <f>'برائے طلباء'!G32</f>
        <v>0.50886574074074076</v>
      </c>
      <c r="AD129" s="84">
        <f>'برائے طلباء'!T32</f>
        <v>0.49944907407407407</v>
      </c>
      <c r="AE129" s="84">
        <f>'برائے طلباء'!AG32</f>
        <v>0.49653240740740739</v>
      </c>
      <c r="AF129" s="84">
        <f>'برائے طلباء'!AT32</f>
        <v>0.50132407407407398</v>
      </c>
    </row>
    <row r="130" spans="1:32" ht="12.75" customHeight="1" x14ac:dyDescent="0.2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84">
        <f>'برائے طلباء'!G33</f>
        <v>0.50919907407407405</v>
      </c>
      <c r="AD130" s="84">
        <f>'برائے طلباء'!T33</f>
        <v>0.4996990740740741</v>
      </c>
      <c r="AE130" s="84">
        <f>'برائے طلباء'!AG33</f>
        <v>0.49649074074074068</v>
      </c>
      <c r="AF130" s="84">
        <f>'برائے طلباء'!AT33</f>
        <v>0.50107407407407401</v>
      </c>
    </row>
    <row r="131" spans="1:32" ht="12.75" customHeight="1" x14ac:dyDescent="0.2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84">
        <f>'برائے طلباء'!G34</f>
        <v>0.50953240740740746</v>
      </c>
      <c r="AD131" s="84">
        <f>'برائے طلباء'!T34</f>
        <v>0.49994907407407413</v>
      </c>
      <c r="AE131" s="84">
        <f>'برائے طلباء'!AG34</f>
        <v>0.49644907407407413</v>
      </c>
      <c r="AF131" s="84">
        <f>'برائے طلباء'!AT34</f>
        <v>0.50086574074074075</v>
      </c>
    </row>
    <row r="132" spans="1:32" ht="12.75" customHeight="1" x14ac:dyDescent="0.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84">
        <f>'برائے طلباء'!G35</f>
        <v>0.50986574074074076</v>
      </c>
      <c r="AD132" s="84"/>
      <c r="AE132" s="84">
        <f>'برائے طلباء'!AG35</f>
        <v>0.49640740740740741</v>
      </c>
      <c r="AF132" s="84"/>
    </row>
    <row r="133" spans="1:32" ht="12.75" customHeight="1" x14ac:dyDescent="0.2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</row>
    <row r="134" spans="1:32" ht="12.75" customHeight="1" x14ac:dyDescent="0.2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</row>
    <row r="135" spans="1:32" ht="12.75" customHeight="1" x14ac:dyDescent="0.2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</row>
    <row r="136" spans="1:32" ht="12.75" customHeight="1" x14ac:dyDescent="0.2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</row>
    <row r="137" spans="1:32" ht="12.75" customHeight="1" x14ac:dyDescent="0.2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</row>
    <row r="138" spans="1:32" ht="12.75" customHeight="1" x14ac:dyDescent="0.2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</row>
    <row r="139" spans="1:32" ht="12.75" customHeight="1" x14ac:dyDescent="0.2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</row>
    <row r="140" spans="1:32" ht="12.75" customHeight="1" x14ac:dyDescent="0.2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</row>
    <row r="141" spans="1:32" ht="12.75" customHeight="1" x14ac:dyDescent="0.2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</row>
    <row r="142" spans="1:32" ht="12.75" customHeight="1" x14ac:dyDescent="0.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</row>
    <row r="143" spans="1:32" ht="12.75" customHeight="1" x14ac:dyDescent="0.2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</row>
    <row r="144" spans="1:32" ht="12.75" customHeight="1" x14ac:dyDescent="0.2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</row>
    <row r="145" spans="1:32" ht="12.75" customHeight="1" x14ac:dyDescent="0.2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</row>
    <row r="146" spans="1:32" ht="12.75" customHeight="1" x14ac:dyDescent="0.2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</row>
    <row r="147" spans="1:32" ht="12.75" customHeight="1" x14ac:dyDescent="0.2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</row>
    <row r="148" spans="1:32" ht="12.75" customHeight="1" x14ac:dyDescent="0.2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</row>
    <row r="149" spans="1:32" ht="12.75" customHeight="1" x14ac:dyDescent="0.2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</row>
    <row r="150" spans="1:32" ht="12.75" customHeight="1" x14ac:dyDescent="0.2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</row>
    <row r="151" spans="1:32" ht="12.75" customHeight="1" x14ac:dyDescent="0.2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</row>
    <row r="152" spans="1:32" ht="12.75" customHeight="1" x14ac:dyDescent="0.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</row>
    <row r="153" spans="1:32" ht="12.75" customHeight="1" x14ac:dyDescent="0.2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</row>
    <row r="154" spans="1:32" ht="12.75" customHeight="1" x14ac:dyDescent="0.2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</row>
    <row r="155" spans="1:32" ht="12.75" customHeight="1" x14ac:dyDescent="0.2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</row>
    <row r="156" spans="1:32" ht="12.75" customHeight="1" x14ac:dyDescent="0.2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</row>
    <row r="157" spans="1:32" ht="12.75" customHeight="1" x14ac:dyDescent="0.2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</row>
    <row r="158" spans="1:32" ht="12.75" customHeight="1" x14ac:dyDescent="0.2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</row>
    <row r="159" spans="1:32" ht="12.75" customHeight="1" x14ac:dyDescent="0.2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</row>
    <row r="160" spans="1:32" ht="12.75" customHeight="1" x14ac:dyDescent="0.2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</row>
    <row r="161" spans="1:32" ht="12.75" customHeight="1" x14ac:dyDescent="0.2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</row>
    <row r="162" spans="1:32" ht="12.75" customHeight="1" x14ac:dyDescent="0.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</row>
    <row r="163" spans="1:32" ht="12.75" customHeight="1" x14ac:dyDescent="0.2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</row>
    <row r="164" spans="1:32" ht="12.75" customHeight="1" x14ac:dyDescent="0.2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</row>
    <row r="165" spans="1:32" ht="12.75" customHeight="1" x14ac:dyDescent="0.2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</row>
    <row r="166" spans="1:32" ht="12.75" customHeight="1" x14ac:dyDescent="0.2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</row>
    <row r="167" spans="1:32" ht="12.75" customHeight="1" x14ac:dyDescent="0.2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</row>
    <row r="168" spans="1:32" ht="12.75" customHeight="1" x14ac:dyDescent="0.2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</row>
    <row r="169" spans="1:32" ht="12.75" customHeight="1" x14ac:dyDescent="0.2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</row>
    <row r="170" spans="1:32" ht="12.75" customHeight="1" x14ac:dyDescent="0.2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</row>
    <row r="171" spans="1:32" ht="12.75" customHeight="1" x14ac:dyDescent="0.2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</row>
    <row r="172" spans="1:32" ht="12.75" customHeight="1" x14ac:dyDescent="0.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</row>
    <row r="173" spans="1:32" ht="12.75" customHeight="1" x14ac:dyDescent="0.2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</row>
    <row r="174" spans="1:32" ht="12.75" customHeight="1" x14ac:dyDescent="0.2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</row>
    <row r="175" spans="1:32" ht="12.75" customHeight="1" x14ac:dyDescent="0.2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</row>
    <row r="176" spans="1:32" ht="12.75" customHeight="1" x14ac:dyDescent="0.2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</row>
    <row r="177" spans="1:32" ht="12.75" customHeight="1" x14ac:dyDescent="0.2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</row>
    <row r="178" spans="1:32" ht="12.75" customHeight="1" x14ac:dyDescent="0.2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</row>
    <row r="179" spans="1:32" ht="12.75" customHeight="1" x14ac:dyDescent="0.2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</row>
    <row r="180" spans="1:32" ht="12.75" customHeight="1" x14ac:dyDescent="0.2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</row>
    <row r="181" spans="1:32" ht="12.75" customHeight="1" x14ac:dyDescent="0.2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</row>
    <row r="182" spans="1:32" ht="12.75" customHeight="1" x14ac:dyDescent="0.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</row>
    <row r="183" spans="1:32" ht="12.75" customHeight="1" x14ac:dyDescent="0.2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</row>
    <row r="184" spans="1:32" ht="12.75" customHeight="1" x14ac:dyDescent="0.2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</row>
    <row r="185" spans="1:32" ht="12.75" customHeight="1" x14ac:dyDescent="0.2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</row>
    <row r="186" spans="1:32" ht="12.75" customHeight="1" x14ac:dyDescent="0.2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</row>
    <row r="187" spans="1:32" ht="12.75" customHeight="1" x14ac:dyDescent="0.2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</row>
    <row r="188" spans="1:32" ht="12.75" customHeight="1" x14ac:dyDescent="0.2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</row>
    <row r="189" spans="1:32" ht="12.75" customHeight="1" x14ac:dyDescent="0.2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</row>
    <row r="190" spans="1:32" ht="12.75" customHeight="1" x14ac:dyDescent="0.2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</row>
    <row r="191" spans="1:32" ht="12.75" customHeight="1" x14ac:dyDescent="0.2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</row>
    <row r="192" spans="1:32" ht="12.75" customHeight="1" x14ac:dyDescent="0.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</row>
    <row r="193" spans="1:32" ht="12.75" customHeight="1" x14ac:dyDescent="0.2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</row>
    <row r="194" spans="1:32" ht="12.75" customHeight="1" x14ac:dyDescent="0.2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</row>
    <row r="195" spans="1:32" ht="12.75" customHeight="1" x14ac:dyDescent="0.2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</row>
    <row r="196" spans="1:32" ht="12.75" customHeight="1" x14ac:dyDescent="0.2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</row>
    <row r="197" spans="1:32" ht="12.75" customHeight="1" x14ac:dyDescent="0.2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</row>
    <row r="198" spans="1:32" ht="12.75" customHeight="1" x14ac:dyDescent="0.2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</row>
    <row r="199" spans="1:32" ht="12.75" customHeight="1" x14ac:dyDescent="0.2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</row>
    <row r="200" spans="1:32" ht="12.75" customHeight="1" x14ac:dyDescent="0.2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</row>
    <row r="201" spans="1:32" ht="12.75" customHeight="1" x14ac:dyDescent="0.2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</row>
    <row r="202" spans="1:32" ht="12.75" customHeight="1" x14ac:dyDescent="0.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</row>
    <row r="203" spans="1:32" ht="12.75" customHeight="1" x14ac:dyDescent="0.2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</row>
    <row r="204" spans="1:32" ht="12.75" customHeight="1" x14ac:dyDescent="0.2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</row>
    <row r="205" spans="1:32" ht="12.75" customHeight="1" x14ac:dyDescent="0.2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</row>
    <row r="206" spans="1:32" ht="12.75" customHeight="1" x14ac:dyDescent="0.2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</row>
    <row r="207" spans="1:32" ht="12.75" customHeight="1" x14ac:dyDescent="0.2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</row>
    <row r="208" spans="1:32" ht="12.75" customHeight="1" x14ac:dyDescent="0.2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</row>
    <row r="209" spans="1:32" ht="12.75" customHeight="1" x14ac:dyDescent="0.2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</row>
    <row r="210" spans="1:32" ht="12.75" customHeight="1" x14ac:dyDescent="0.2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</row>
    <row r="211" spans="1:32" ht="12.75" customHeight="1" x14ac:dyDescent="0.2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</row>
    <row r="212" spans="1:32" ht="12.75" customHeight="1" x14ac:dyDescent="0.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</row>
    <row r="213" spans="1:32" ht="12.75" customHeight="1" x14ac:dyDescent="0.2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</row>
    <row r="214" spans="1:32" ht="12.75" customHeight="1" x14ac:dyDescent="0.2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</row>
    <row r="215" spans="1:32" ht="12.75" customHeight="1" x14ac:dyDescent="0.2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</row>
    <row r="216" spans="1:32" ht="12.75" customHeight="1" x14ac:dyDescent="0.2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</row>
    <row r="217" spans="1:32" ht="12.75" customHeight="1" x14ac:dyDescent="0.2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</row>
    <row r="218" spans="1:32" ht="12.75" customHeight="1" x14ac:dyDescent="0.2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</row>
    <row r="219" spans="1:32" ht="12.75" customHeight="1" x14ac:dyDescent="0.2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</row>
    <row r="220" spans="1:32" ht="12.75" customHeight="1" x14ac:dyDescent="0.2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</row>
    <row r="221" spans="1:32" ht="12.75" customHeight="1" x14ac:dyDescent="0.2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</row>
    <row r="222" spans="1:32" ht="12.75" customHeight="1" x14ac:dyDescent="0.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</row>
    <row r="223" spans="1:32" ht="12.75" customHeight="1" x14ac:dyDescent="0.2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</row>
    <row r="224" spans="1:32" ht="12.75" customHeight="1" x14ac:dyDescent="0.2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</row>
    <row r="225" spans="1:32" ht="12.75" customHeight="1" x14ac:dyDescent="0.2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</row>
    <row r="226" spans="1:32" ht="12.75" customHeight="1" x14ac:dyDescent="0.2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</row>
    <row r="227" spans="1:32" ht="12.75" customHeight="1" x14ac:dyDescent="0.2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</row>
    <row r="228" spans="1:32" ht="12.75" customHeight="1" x14ac:dyDescent="0.2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</row>
    <row r="229" spans="1:32" ht="12.75" customHeight="1" x14ac:dyDescent="0.2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</row>
    <row r="230" spans="1:32" ht="12.75" customHeight="1" x14ac:dyDescent="0.2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</row>
    <row r="231" spans="1:32" ht="12.75" customHeight="1" x14ac:dyDescent="0.2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</row>
    <row r="232" spans="1:32" ht="12.75" customHeight="1" x14ac:dyDescent="0.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</row>
    <row r="233" spans="1:32" ht="12.75" customHeight="1" x14ac:dyDescent="0.2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</row>
    <row r="234" spans="1:32" ht="12.75" customHeight="1" x14ac:dyDescent="0.2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</row>
    <row r="235" spans="1:32" ht="12.75" customHeight="1" x14ac:dyDescent="0.2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</row>
    <row r="236" spans="1:32" ht="12.75" customHeight="1" x14ac:dyDescent="0.2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</row>
    <row r="237" spans="1:32" ht="12.75" customHeight="1" x14ac:dyDescent="0.2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</row>
    <row r="238" spans="1:32" ht="12.75" customHeight="1" x14ac:dyDescent="0.2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</row>
    <row r="239" spans="1:32" ht="12.75" customHeight="1" x14ac:dyDescent="0.2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</row>
    <row r="240" spans="1:32" ht="12.75" customHeight="1" x14ac:dyDescent="0.2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</row>
    <row r="241" spans="1:32" ht="12.75" customHeight="1" x14ac:dyDescent="0.2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</row>
    <row r="242" spans="1:32" ht="12.75" customHeight="1" x14ac:dyDescent="0.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</row>
    <row r="243" spans="1:32" ht="12.75" customHeight="1" x14ac:dyDescent="0.2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</row>
    <row r="244" spans="1:32" ht="12.75" customHeight="1" x14ac:dyDescent="0.2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</row>
    <row r="245" spans="1:32" ht="12.75" customHeight="1" x14ac:dyDescent="0.2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</row>
    <row r="246" spans="1:32" ht="12.75" customHeight="1" x14ac:dyDescent="0.2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</row>
    <row r="247" spans="1:32" ht="12.75" customHeight="1" x14ac:dyDescent="0.2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</row>
    <row r="248" spans="1:32" ht="12.75" customHeight="1" x14ac:dyDescent="0.2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</row>
    <row r="249" spans="1:32" ht="12.75" customHeight="1" x14ac:dyDescent="0.2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</row>
    <row r="250" spans="1:32" ht="12.75" customHeight="1" x14ac:dyDescent="0.2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</row>
    <row r="251" spans="1:32" ht="12.75" customHeight="1" x14ac:dyDescent="0.2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</row>
    <row r="252" spans="1:32" ht="12.75" customHeight="1" x14ac:dyDescent="0.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</row>
    <row r="253" spans="1:32" ht="12.75" customHeight="1" x14ac:dyDescent="0.2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</row>
    <row r="254" spans="1:32" ht="12.75" customHeight="1" x14ac:dyDescent="0.2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</row>
    <row r="255" spans="1:32" ht="12.75" customHeight="1" x14ac:dyDescent="0.2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</row>
    <row r="256" spans="1:32" ht="12.75" customHeight="1" x14ac:dyDescent="0.2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</row>
    <row r="257" spans="1:32" ht="12.75" customHeight="1" x14ac:dyDescent="0.2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</row>
    <row r="258" spans="1:32" ht="12.75" customHeight="1" x14ac:dyDescent="0.2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</row>
    <row r="259" spans="1:32" ht="12.75" customHeight="1" x14ac:dyDescent="0.2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</row>
    <row r="260" spans="1:32" ht="12.75" customHeight="1" x14ac:dyDescent="0.2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</row>
    <row r="261" spans="1:32" ht="12.75" customHeight="1" x14ac:dyDescent="0.2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</row>
    <row r="262" spans="1:32" ht="12.75" customHeight="1" x14ac:dyDescent="0.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</row>
    <row r="263" spans="1:32" ht="12.75" customHeight="1" x14ac:dyDescent="0.2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</row>
    <row r="264" spans="1:32" ht="12.75" customHeight="1" x14ac:dyDescent="0.2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</row>
    <row r="265" spans="1:32" ht="12.75" customHeight="1" x14ac:dyDescent="0.2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</row>
    <row r="266" spans="1:32" ht="12.75" customHeight="1" x14ac:dyDescent="0.2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</row>
    <row r="267" spans="1:32" ht="12.75" customHeight="1" x14ac:dyDescent="0.2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</row>
    <row r="268" spans="1:32" ht="12.75" customHeight="1" x14ac:dyDescent="0.2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</row>
    <row r="269" spans="1:32" ht="12.75" customHeight="1" x14ac:dyDescent="0.2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</row>
    <row r="270" spans="1:32" ht="12.75" customHeight="1" x14ac:dyDescent="0.2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</row>
    <row r="271" spans="1:32" ht="12.75" customHeight="1" x14ac:dyDescent="0.2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</row>
    <row r="272" spans="1:32" ht="12.75" customHeight="1" x14ac:dyDescent="0.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</row>
    <row r="273" spans="1:32" ht="12.75" customHeight="1" x14ac:dyDescent="0.2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</row>
    <row r="274" spans="1:32" ht="12.75" customHeight="1" x14ac:dyDescent="0.2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</row>
    <row r="275" spans="1:32" ht="12.75" customHeight="1" x14ac:dyDescent="0.2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</row>
    <row r="276" spans="1:32" ht="12.75" customHeight="1" x14ac:dyDescent="0.2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</row>
    <row r="277" spans="1:32" ht="12.75" customHeight="1" x14ac:dyDescent="0.2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</row>
    <row r="278" spans="1:32" ht="12.75" customHeight="1" x14ac:dyDescent="0.2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</row>
    <row r="279" spans="1:32" ht="12.75" customHeight="1" x14ac:dyDescent="0.2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</row>
    <row r="280" spans="1:32" ht="12.75" customHeight="1" x14ac:dyDescent="0.2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</row>
    <row r="281" spans="1:32" ht="12.75" customHeight="1" x14ac:dyDescent="0.2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</row>
    <row r="282" spans="1:32" ht="12.75" customHeight="1" x14ac:dyDescent="0.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</row>
    <row r="283" spans="1:32" ht="12.75" customHeight="1" x14ac:dyDescent="0.2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</row>
    <row r="284" spans="1:32" ht="12.75" customHeight="1" x14ac:dyDescent="0.2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</row>
    <row r="285" spans="1:32" ht="12.75" customHeight="1" x14ac:dyDescent="0.2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</row>
    <row r="286" spans="1:32" ht="12.75" customHeight="1" x14ac:dyDescent="0.2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</row>
    <row r="287" spans="1:32" ht="12.75" customHeight="1" x14ac:dyDescent="0.2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</row>
    <row r="288" spans="1:32" ht="12.75" customHeight="1" x14ac:dyDescent="0.2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</row>
    <row r="289" spans="1:32" ht="12.75" customHeight="1" x14ac:dyDescent="0.2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</row>
    <row r="290" spans="1:32" ht="12.75" customHeight="1" x14ac:dyDescent="0.2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</row>
    <row r="291" spans="1:32" ht="12.75" customHeight="1" x14ac:dyDescent="0.2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</row>
    <row r="292" spans="1:32" ht="12.75" customHeight="1" x14ac:dyDescent="0.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</row>
    <row r="293" spans="1:32" ht="12.75" customHeight="1" x14ac:dyDescent="0.2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</row>
    <row r="294" spans="1:32" ht="12.75" customHeight="1" x14ac:dyDescent="0.2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</row>
    <row r="295" spans="1:32" ht="12.75" customHeight="1" x14ac:dyDescent="0.2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</row>
    <row r="296" spans="1:32" ht="12.75" customHeight="1" x14ac:dyDescent="0.2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</row>
    <row r="297" spans="1:32" ht="12.75" customHeight="1" x14ac:dyDescent="0.2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</row>
    <row r="298" spans="1:32" ht="12.75" customHeight="1" x14ac:dyDescent="0.2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</row>
    <row r="299" spans="1:32" ht="12.75" customHeight="1" x14ac:dyDescent="0.2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</row>
    <row r="300" spans="1:32" ht="12.75" customHeight="1" x14ac:dyDescent="0.2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</row>
    <row r="301" spans="1:32" ht="12.75" customHeight="1" x14ac:dyDescent="0.2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</row>
    <row r="302" spans="1:32" ht="12.75" customHeight="1" x14ac:dyDescent="0.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</row>
    <row r="303" spans="1:32" ht="12.75" customHeight="1" x14ac:dyDescent="0.2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</row>
    <row r="304" spans="1:32" ht="12.75" customHeight="1" x14ac:dyDescent="0.2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</row>
    <row r="305" spans="1:32" ht="12.75" customHeight="1" x14ac:dyDescent="0.2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</row>
    <row r="306" spans="1:32" ht="12.75" customHeight="1" x14ac:dyDescent="0.2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</row>
    <row r="307" spans="1:32" ht="12.75" customHeight="1" x14ac:dyDescent="0.2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</row>
    <row r="308" spans="1:32" ht="12.75" customHeight="1" x14ac:dyDescent="0.2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</row>
    <row r="309" spans="1:32" ht="12.75" customHeight="1" x14ac:dyDescent="0.2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</row>
    <row r="310" spans="1:32" ht="12.75" customHeight="1" x14ac:dyDescent="0.2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</row>
    <row r="311" spans="1:32" ht="12.75" customHeight="1" x14ac:dyDescent="0.2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</row>
    <row r="312" spans="1:32" ht="12.75" customHeight="1" x14ac:dyDescent="0.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</row>
    <row r="313" spans="1:32" ht="12.75" customHeight="1" x14ac:dyDescent="0.2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</row>
    <row r="314" spans="1:32" ht="12.75" customHeight="1" x14ac:dyDescent="0.2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</row>
    <row r="315" spans="1:32" ht="12.75" customHeight="1" x14ac:dyDescent="0.2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</row>
    <row r="316" spans="1:32" ht="12.75" customHeight="1" x14ac:dyDescent="0.2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</row>
    <row r="317" spans="1:32" ht="12.75" customHeight="1" x14ac:dyDescent="0.2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</row>
    <row r="318" spans="1:32" ht="12.75" customHeight="1" x14ac:dyDescent="0.2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</row>
    <row r="319" spans="1:32" ht="12.75" customHeight="1" x14ac:dyDescent="0.2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</row>
    <row r="320" spans="1:32" ht="12.75" customHeight="1" x14ac:dyDescent="0.2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</row>
    <row r="321" spans="1:32" ht="12.75" customHeight="1" x14ac:dyDescent="0.2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</row>
    <row r="322" spans="1:32" ht="12.75" customHeight="1" x14ac:dyDescent="0.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</row>
    <row r="323" spans="1:32" ht="12.75" customHeight="1" x14ac:dyDescent="0.2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</row>
    <row r="324" spans="1:32" ht="12.75" customHeight="1" x14ac:dyDescent="0.2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</row>
    <row r="325" spans="1:32" ht="12.75" customHeight="1" x14ac:dyDescent="0.2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</row>
    <row r="326" spans="1:32" ht="12.75" customHeight="1" x14ac:dyDescent="0.2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</row>
    <row r="327" spans="1:32" ht="12.75" customHeight="1" x14ac:dyDescent="0.2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</row>
    <row r="328" spans="1:32" ht="12.75" customHeight="1" x14ac:dyDescent="0.2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</row>
    <row r="329" spans="1:32" ht="12.75" customHeight="1" x14ac:dyDescent="0.2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</row>
    <row r="330" spans="1:32" ht="12.75" customHeight="1" x14ac:dyDescent="0.2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</row>
    <row r="331" spans="1:32" ht="12.75" customHeight="1" x14ac:dyDescent="0.2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</row>
    <row r="332" spans="1:32" ht="12.75" customHeight="1" x14ac:dyDescent="0.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</row>
    <row r="333" spans="1:32" ht="12.75" customHeight="1" x14ac:dyDescent="0.2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</row>
    <row r="334" spans="1:32" ht="12.75" customHeight="1" x14ac:dyDescent="0.2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</row>
    <row r="335" spans="1:32" ht="12.75" customHeight="1" x14ac:dyDescent="0.2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</row>
    <row r="336" spans="1:32" ht="12.75" customHeight="1" x14ac:dyDescent="0.2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</row>
    <row r="337" spans="1:32" ht="12.75" customHeight="1" x14ac:dyDescent="0.2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</row>
    <row r="338" spans="1:32" ht="12.75" customHeight="1" x14ac:dyDescent="0.2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</row>
    <row r="339" spans="1:32" ht="12.75" customHeight="1" x14ac:dyDescent="0.2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</row>
    <row r="340" spans="1:32" ht="12.75" customHeight="1" x14ac:dyDescent="0.2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</row>
    <row r="341" spans="1:32" ht="12.75" customHeight="1" x14ac:dyDescent="0.2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</row>
    <row r="342" spans="1:32" ht="12.75" customHeight="1" x14ac:dyDescent="0.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</row>
    <row r="343" spans="1:32" ht="12.75" customHeight="1" x14ac:dyDescent="0.2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</row>
    <row r="344" spans="1:32" ht="12.75" customHeight="1" x14ac:dyDescent="0.2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</row>
    <row r="345" spans="1:32" ht="12.75" customHeight="1" x14ac:dyDescent="0.2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</row>
    <row r="346" spans="1:32" ht="12.75" customHeight="1" x14ac:dyDescent="0.2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</row>
    <row r="347" spans="1:32" ht="12.75" customHeight="1" x14ac:dyDescent="0.2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</row>
    <row r="348" spans="1:32" ht="12.75" customHeight="1" x14ac:dyDescent="0.2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</row>
    <row r="349" spans="1:32" ht="12.75" customHeight="1" x14ac:dyDescent="0.2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</row>
    <row r="350" spans="1:32" ht="12.75" customHeight="1" x14ac:dyDescent="0.2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</row>
    <row r="351" spans="1:32" ht="12.75" customHeight="1" x14ac:dyDescent="0.2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</row>
    <row r="352" spans="1:32" ht="12.75" customHeight="1" x14ac:dyDescent="0.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</row>
    <row r="353" spans="1:32" ht="12.75" customHeight="1" x14ac:dyDescent="0.2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</row>
    <row r="354" spans="1:32" ht="12.75" customHeight="1" x14ac:dyDescent="0.2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</row>
    <row r="355" spans="1:32" ht="12.75" customHeight="1" x14ac:dyDescent="0.2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</row>
    <row r="356" spans="1:32" ht="12.75" customHeight="1" x14ac:dyDescent="0.2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</row>
    <row r="357" spans="1:32" ht="12.75" customHeight="1" x14ac:dyDescent="0.2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</row>
    <row r="358" spans="1:32" ht="12.75" customHeight="1" x14ac:dyDescent="0.2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</row>
    <row r="359" spans="1:32" ht="12.75" customHeight="1" x14ac:dyDescent="0.2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</row>
    <row r="360" spans="1:32" ht="12.75" customHeight="1" x14ac:dyDescent="0.2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</row>
    <row r="361" spans="1:32" ht="12.75" customHeight="1" x14ac:dyDescent="0.2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</row>
    <row r="362" spans="1:32" ht="12.75" customHeight="1" x14ac:dyDescent="0.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</row>
    <row r="363" spans="1:32" ht="12.75" customHeight="1" x14ac:dyDescent="0.2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</row>
    <row r="364" spans="1:32" ht="12.75" customHeight="1" x14ac:dyDescent="0.2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</row>
    <row r="365" spans="1:32" ht="12.75" customHeight="1" x14ac:dyDescent="0.2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</row>
    <row r="366" spans="1:32" ht="12.75" customHeight="1" x14ac:dyDescent="0.2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</row>
    <row r="367" spans="1:32" ht="12.75" customHeight="1" x14ac:dyDescent="0.2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</row>
    <row r="368" spans="1:32" ht="12.75" customHeight="1" x14ac:dyDescent="0.2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</row>
    <row r="369" spans="1:32" ht="12.75" customHeight="1" x14ac:dyDescent="0.2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</row>
    <row r="370" spans="1:32" ht="12.75" customHeight="1" x14ac:dyDescent="0.2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</row>
    <row r="371" spans="1:32" ht="12.75" customHeight="1" x14ac:dyDescent="0.2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</row>
    <row r="372" spans="1:32" ht="12.75" customHeight="1" x14ac:dyDescent="0.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</row>
    <row r="373" spans="1:32" ht="12.75" customHeight="1" x14ac:dyDescent="0.2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</row>
    <row r="374" spans="1:32" ht="12.75" customHeight="1" x14ac:dyDescent="0.2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</row>
    <row r="375" spans="1:32" ht="12.75" customHeight="1" x14ac:dyDescent="0.2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</row>
    <row r="376" spans="1:32" ht="12.75" customHeight="1" x14ac:dyDescent="0.2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</row>
    <row r="377" spans="1:32" ht="12.75" customHeight="1" x14ac:dyDescent="0.2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</row>
    <row r="378" spans="1:32" ht="12.75" customHeight="1" x14ac:dyDescent="0.2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</row>
    <row r="379" spans="1:32" ht="12.75" customHeight="1" x14ac:dyDescent="0.2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</row>
    <row r="380" spans="1:32" ht="12.75" customHeight="1" x14ac:dyDescent="0.2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</row>
    <row r="381" spans="1:32" ht="12.75" customHeight="1" x14ac:dyDescent="0.2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</row>
    <row r="382" spans="1:32" ht="12.75" customHeight="1" x14ac:dyDescent="0.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</row>
    <row r="383" spans="1:32" ht="12.75" customHeight="1" x14ac:dyDescent="0.2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</row>
    <row r="384" spans="1:32" ht="12.75" customHeight="1" x14ac:dyDescent="0.2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</row>
    <row r="385" spans="1:32" ht="12.75" customHeight="1" x14ac:dyDescent="0.2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</row>
    <row r="386" spans="1:32" ht="12.75" customHeight="1" x14ac:dyDescent="0.2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</row>
    <row r="387" spans="1:32" ht="12.75" customHeight="1" x14ac:dyDescent="0.2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</row>
    <row r="388" spans="1:32" ht="12.75" customHeight="1" x14ac:dyDescent="0.2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</row>
    <row r="389" spans="1:32" ht="12.75" customHeight="1" x14ac:dyDescent="0.2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</row>
    <row r="390" spans="1:32" ht="12.75" customHeight="1" x14ac:dyDescent="0.2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</row>
    <row r="391" spans="1:32" ht="12.75" customHeight="1" x14ac:dyDescent="0.2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</row>
    <row r="392" spans="1:32" ht="12.75" customHeight="1" x14ac:dyDescent="0.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</row>
    <row r="393" spans="1:32" ht="12.75" customHeight="1" x14ac:dyDescent="0.2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</row>
    <row r="394" spans="1:32" ht="12.75" customHeight="1" x14ac:dyDescent="0.2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</row>
    <row r="395" spans="1:32" ht="12.75" customHeight="1" x14ac:dyDescent="0.2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</row>
    <row r="396" spans="1:32" ht="12.75" customHeight="1" x14ac:dyDescent="0.2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</row>
    <row r="397" spans="1:32" ht="12.75" customHeight="1" x14ac:dyDescent="0.2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</row>
    <row r="398" spans="1:32" ht="12.75" customHeight="1" x14ac:dyDescent="0.2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</row>
    <row r="399" spans="1:32" ht="12.75" customHeight="1" x14ac:dyDescent="0.2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</row>
    <row r="400" spans="1:32" ht="12.75" customHeight="1" x14ac:dyDescent="0.2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</row>
    <row r="401" spans="1:32" ht="12.75" customHeight="1" x14ac:dyDescent="0.2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</row>
    <row r="402" spans="1:32" ht="12.75" customHeight="1" x14ac:dyDescent="0.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</row>
    <row r="403" spans="1:32" ht="12.75" customHeight="1" x14ac:dyDescent="0.2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</row>
    <row r="404" spans="1:32" ht="12.75" customHeight="1" x14ac:dyDescent="0.2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</row>
    <row r="405" spans="1:32" ht="12.75" customHeight="1" x14ac:dyDescent="0.2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</row>
    <row r="406" spans="1:32" ht="12.75" customHeight="1" x14ac:dyDescent="0.2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</row>
    <row r="407" spans="1:32" ht="12.75" customHeight="1" x14ac:dyDescent="0.2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</row>
    <row r="408" spans="1:32" ht="12.75" customHeight="1" x14ac:dyDescent="0.2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</row>
    <row r="409" spans="1:32" ht="12.75" customHeight="1" x14ac:dyDescent="0.2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</row>
    <row r="410" spans="1:32" ht="12.75" customHeight="1" x14ac:dyDescent="0.2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</row>
    <row r="411" spans="1:32" ht="12.75" customHeight="1" x14ac:dyDescent="0.2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</row>
    <row r="412" spans="1:32" ht="12.75" customHeight="1" x14ac:dyDescent="0.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</row>
    <row r="413" spans="1:32" ht="12.75" customHeight="1" x14ac:dyDescent="0.2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</row>
    <row r="414" spans="1:32" ht="12.75" customHeight="1" x14ac:dyDescent="0.2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</row>
    <row r="415" spans="1:32" ht="12.75" customHeight="1" x14ac:dyDescent="0.2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</row>
    <row r="416" spans="1:32" ht="12.75" customHeight="1" x14ac:dyDescent="0.2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</row>
    <row r="417" spans="1:32" ht="12.75" customHeight="1" x14ac:dyDescent="0.2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</row>
    <row r="418" spans="1:32" ht="12.75" customHeight="1" x14ac:dyDescent="0.2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</row>
    <row r="419" spans="1:32" ht="12.75" customHeight="1" x14ac:dyDescent="0.2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</row>
    <row r="420" spans="1:32" ht="12.75" customHeight="1" x14ac:dyDescent="0.2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</row>
    <row r="421" spans="1:32" ht="12.75" customHeight="1" x14ac:dyDescent="0.2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</row>
    <row r="422" spans="1:32" ht="12.75" customHeight="1" x14ac:dyDescent="0.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</row>
    <row r="423" spans="1:32" ht="12.75" customHeight="1" x14ac:dyDescent="0.2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</row>
    <row r="424" spans="1:32" ht="12.75" customHeight="1" x14ac:dyDescent="0.2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</row>
    <row r="425" spans="1:32" ht="12.75" customHeight="1" x14ac:dyDescent="0.2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</row>
    <row r="426" spans="1:32" ht="12.75" customHeight="1" x14ac:dyDescent="0.2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</row>
    <row r="427" spans="1:32" ht="12.75" customHeight="1" x14ac:dyDescent="0.2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</row>
    <row r="428" spans="1:32" ht="12.75" customHeight="1" x14ac:dyDescent="0.2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</row>
    <row r="429" spans="1:32" ht="12.75" customHeight="1" x14ac:dyDescent="0.2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</row>
    <row r="430" spans="1:32" ht="12.75" customHeight="1" x14ac:dyDescent="0.2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</row>
    <row r="431" spans="1:32" ht="12.75" customHeight="1" x14ac:dyDescent="0.2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</row>
    <row r="432" spans="1:32" ht="12.75" customHeight="1" x14ac:dyDescent="0.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</row>
    <row r="433" spans="1:32" ht="12.75" customHeight="1" x14ac:dyDescent="0.2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</row>
    <row r="434" spans="1:32" ht="12.75" customHeight="1" x14ac:dyDescent="0.2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</row>
    <row r="435" spans="1:32" ht="12.75" customHeight="1" x14ac:dyDescent="0.2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</row>
    <row r="436" spans="1:32" ht="12.75" customHeight="1" x14ac:dyDescent="0.2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</row>
    <row r="437" spans="1:32" ht="12.75" customHeight="1" x14ac:dyDescent="0.2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</row>
    <row r="438" spans="1:32" ht="12.75" customHeight="1" x14ac:dyDescent="0.2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</row>
    <row r="439" spans="1:32" ht="12.75" customHeight="1" x14ac:dyDescent="0.2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</row>
    <row r="440" spans="1:32" ht="12.75" customHeight="1" x14ac:dyDescent="0.2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</row>
    <row r="441" spans="1:32" ht="12.75" customHeight="1" x14ac:dyDescent="0.2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</row>
    <row r="442" spans="1:32" ht="12.75" customHeight="1" x14ac:dyDescent="0.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</row>
    <row r="443" spans="1:32" ht="12.75" customHeight="1" x14ac:dyDescent="0.2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</row>
    <row r="444" spans="1:32" ht="12.75" customHeight="1" x14ac:dyDescent="0.2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</row>
    <row r="445" spans="1:32" ht="12.75" customHeight="1" x14ac:dyDescent="0.2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</row>
    <row r="446" spans="1:32" ht="12.75" customHeight="1" x14ac:dyDescent="0.2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</row>
    <row r="447" spans="1:32" ht="12.75" customHeight="1" x14ac:dyDescent="0.2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</row>
    <row r="448" spans="1:32" ht="12.75" customHeight="1" x14ac:dyDescent="0.2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</row>
    <row r="449" spans="1:32" ht="12.75" customHeight="1" x14ac:dyDescent="0.2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</row>
    <row r="450" spans="1:32" ht="12.75" customHeight="1" x14ac:dyDescent="0.2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</row>
    <row r="451" spans="1:32" ht="12.75" customHeight="1" x14ac:dyDescent="0.2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</row>
    <row r="452" spans="1:32" ht="12.75" customHeight="1" x14ac:dyDescent="0.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</row>
    <row r="453" spans="1:32" ht="12.75" customHeight="1" x14ac:dyDescent="0.2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</row>
    <row r="454" spans="1:32" ht="12.75" customHeight="1" x14ac:dyDescent="0.2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</row>
    <row r="455" spans="1:32" ht="12.75" customHeight="1" x14ac:dyDescent="0.2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</row>
    <row r="456" spans="1:32" ht="12.75" customHeight="1" x14ac:dyDescent="0.2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</row>
    <row r="457" spans="1:32" ht="12.75" customHeight="1" x14ac:dyDescent="0.2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</row>
    <row r="458" spans="1:32" ht="12.75" customHeight="1" x14ac:dyDescent="0.2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</row>
    <row r="459" spans="1:32" ht="12.75" customHeight="1" x14ac:dyDescent="0.2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</row>
    <row r="460" spans="1:32" ht="12.75" customHeight="1" x14ac:dyDescent="0.2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</row>
    <row r="461" spans="1:32" ht="12.75" customHeight="1" x14ac:dyDescent="0.2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</row>
    <row r="462" spans="1:32" ht="12.75" customHeight="1" x14ac:dyDescent="0.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</row>
    <row r="463" spans="1:32" ht="12.75" customHeight="1" x14ac:dyDescent="0.2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</row>
    <row r="464" spans="1:32" ht="12.75" customHeight="1" x14ac:dyDescent="0.2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</row>
    <row r="465" spans="1:32" ht="12.75" customHeight="1" x14ac:dyDescent="0.2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</row>
    <row r="466" spans="1:32" ht="12.75" customHeight="1" x14ac:dyDescent="0.2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</row>
    <row r="467" spans="1:32" ht="12.75" customHeight="1" x14ac:dyDescent="0.2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</row>
    <row r="468" spans="1:32" ht="12.75" customHeight="1" x14ac:dyDescent="0.2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</row>
    <row r="469" spans="1:32" ht="12.75" customHeight="1" x14ac:dyDescent="0.2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</row>
    <row r="470" spans="1:32" ht="12.75" customHeight="1" x14ac:dyDescent="0.2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</row>
    <row r="471" spans="1:32" ht="12.75" customHeight="1" x14ac:dyDescent="0.2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</row>
    <row r="472" spans="1:32" ht="12.75" customHeight="1" x14ac:dyDescent="0.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</row>
    <row r="473" spans="1:32" ht="12.75" customHeight="1" x14ac:dyDescent="0.2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</row>
    <row r="474" spans="1:32" ht="12.75" customHeight="1" x14ac:dyDescent="0.2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</row>
    <row r="475" spans="1:32" ht="12.75" customHeight="1" x14ac:dyDescent="0.2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</row>
    <row r="476" spans="1:32" ht="12.75" customHeight="1" x14ac:dyDescent="0.2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</row>
    <row r="477" spans="1:32" ht="12.75" customHeight="1" x14ac:dyDescent="0.2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</row>
    <row r="478" spans="1:32" ht="12.75" customHeight="1" x14ac:dyDescent="0.2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</row>
    <row r="479" spans="1:32" ht="12.75" customHeight="1" x14ac:dyDescent="0.2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</row>
    <row r="480" spans="1:32" ht="12.75" customHeight="1" x14ac:dyDescent="0.2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</row>
    <row r="481" spans="1:32" ht="12.75" customHeight="1" x14ac:dyDescent="0.2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</row>
    <row r="482" spans="1:32" ht="12.75" customHeight="1" x14ac:dyDescent="0.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</row>
    <row r="483" spans="1:32" ht="12.75" customHeight="1" x14ac:dyDescent="0.2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</row>
    <row r="484" spans="1:32" ht="12.75" customHeight="1" x14ac:dyDescent="0.2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</row>
    <row r="485" spans="1:32" ht="12.75" customHeight="1" x14ac:dyDescent="0.2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</row>
    <row r="486" spans="1:32" ht="12.75" customHeight="1" x14ac:dyDescent="0.2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</row>
    <row r="487" spans="1:32" ht="12.75" customHeight="1" x14ac:dyDescent="0.2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</row>
    <row r="488" spans="1:32" ht="12.75" customHeight="1" x14ac:dyDescent="0.2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</row>
    <row r="489" spans="1:32" ht="12.75" customHeight="1" x14ac:dyDescent="0.2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</row>
    <row r="490" spans="1:32" ht="12.75" customHeight="1" x14ac:dyDescent="0.2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</row>
    <row r="491" spans="1:32" ht="12.75" customHeight="1" x14ac:dyDescent="0.2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</row>
    <row r="492" spans="1:32" ht="12.75" customHeight="1" x14ac:dyDescent="0.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</row>
    <row r="493" spans="1:32" ht="12.75" customHeight="1" x14ac:dyDescent="0.2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</row>
    <row r="494" spans="1:32" ht="12.75" customHeight="1" x14ac:dyDescent="0.2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</row>
    <row r="495" spans="1:32" ht="12.75" customHeight="1" x14ac:dyDescent="0.2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</row>
    <row r="496" spans="1:32" ht="12.75" customHeight="1" x14ac:dyDescent="0.2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</row>
    <row r="497" spans="1:32" ht="12.75" customHeight="1" x14ac:dyDescent="0.2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</row>
    <row r="498" spans="1:32" ht="12.75" customHeight="1" x14ac:dyDescent="0.2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</row>
    <row r="499" spans="1:32" ht="12.75" customHeight="1" x14ac:dyDescent="0.2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</row>
    <row r="500" spans="1:32" ht="12.75" customHeight="1" x14ac:dyDescent="0.2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</row>
    <row r="501" spans="1:32" ht="12.75" customHeight="1" x14ac:dyDescent="0.2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</row>
    <row r="502" spans="1:32" ht="12.75" customHeight="1" x14ac:dyDescent="0.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</row>
    <row r="503" spans="1:32" ht="12.75" customHeight="1" x14ac:dyDescent="0.2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</row>
    <row r="504" spans="1:32" ht="12.75" customHeight="1" x14ac:dyDescent="0.2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</row>
    <row r="505" spans="1:32" ht="12.75" customHeight="1" x14ac:dyDescent="0.2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</row>
    <row r="506" spans="1:32" ht="12.75" customHeight="1" x14ac:dyDescent="0.2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</row>
    <row r="507" spans="1:32" ht="12.75" customHeight="1" x14ac:dyDescent="0.2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</row>
    <row r="508" spans="1:32" ht="12.75" customHeight="1" x14ac:dyDescent="0.2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</row>
    <row r="509" spans="1:32" ht="12.75" customHeight="1" x14ac:dyDescent="0.2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</row>
    <row r="510" spans="1:32" ht="12.75" customHeight="1" x14ac:dyDescent="0.2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</row>
    <row r="511" spans="1:32" ht="12.75" customHeight="1" x14ac:dyDescent="0.2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</row>
    <row r="512" spans="1:32" ht="12.75" customHeight="1" x14ac:dyDescent="0.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</row>
    <row r="513" spans="1:32" ht="12.75" customHeight="1" x14ac:dyDescent="0.2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</row>
    <row r="514" spans="1:32" ht="12.75" customHeight="1" x14ac:dyDescent="0.2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</row>
    <row r="515" spans="1:32" ht="12.75" customHeight="1" x14ac:dyDescent="0.2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</row>
    <row r="516" spans="1:32" ht="12.75" customHeight="1" x14ac:dyDescent="0.2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</row>
    <row r="517" spans="1:32" ht="12.75" customHeight="1" x14ac:dyDescent="0.2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</row>
    <row r="518" spans="1:32" ht="12.75" customHeight="1" x14ac:dyDescent="0.2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</row>
    <row r="519" spans="1:32" ht="12.75" customHeight="1" x14ac:dyDescent="0.2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</row>
    <row r="520" spans="1:32" ht="12.75" customHeight="1" x14ac:dyDescent="0.2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</row>
    <row r="521" spans="1:32" ht="12.75" customHeight="1" x14ac:dyDescent="0.2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</row>
    <row r="522" spans="1:32" ht="12.75" customHeight="1" x14ac:dyDescent="0.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</row>
    <row r="523" spans="1:32" ht="12.75" customHeight="1" x14ac:dyDescent="0.2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</row>
    <row r="524" spans="1:32" ht="12.75" customHeight="1" x14ac:dyDescent="0.2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</row>
    <row r="525" spans="1:32" ht="12.75" customHeight="1" x14ac:dyDescent="0.2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</row>
    <row r="526" spans="1:32" ht="12.75" customHeight="1" x14ac:dyDescent="0.2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</row>
    <row r="527" spans="1:32" ht="12.75" customHeight="1" x14ac:dyDescent="0.2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</row>
    <row r="528" spans="1:32" ht="12.75" customHeight="1" x14ac:dyDescent="0.2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</row>
    <row r="529" spans="1:32" ht="12.75" customHeight="1" x14ac:dyDescent="0.2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</row>
    <row r="530" spans="1:32" ht="12.75" customHeight="1" x14ac:dyDescent="0.2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</row>
    <row r="531" spans="1:32" ht="12.75" customHeight="1" x14ac:dyDescent="0.2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</row>
    <row r="532" spans="1:32" ht="12.75" customHeight="1" x14ac:dyDescent="0.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</row>
    <row r="533" spans="1:32" ht="12.75" customHeight="1" x14ac:dyDescent="0.2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</row>
    <row r="534" spans="1:32" ht="12.75" customHeight="1" x14ac:dyDescent="0.2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</row>
    <row r="535" spans="1:32" ht="12.75" customHeight="1" x14ac:dyDescent="0.2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</row>
    <row r="536" spans="1:32" ht="12.75" customHeight="1" x14ac:dyDescent="0.2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</row>
    <row r="537" spans="1:32" ht="12.75" customHeight="1" x14ac:dyDescent="0.2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</row>
    <row r="538" spans="1:32" ht="12.75" customHeight="1" x14ac:dyDescent="0.2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</row>
    <row r="539" spans="1:32" ht="12.75" customHeight="1" x14ac:dyDescent="0.2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</row>
    <row r="540" spans="1:32" ht="12.75" customHeight="1" x14ac:dyDescent="0.2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</row>
    <row r="541" spans="1:32" ht="12.75" customHeight="1" x14ac:dyDescent="0.2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</row>
    <row r="542" spans="1:32" ht="12.75" customHeight="1" x14ac:dyDescent="0.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</row>
    <row r="543" spans="1:32" ht="12.75" customHeight="1" x14ac:dyDescent="0.2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</row>
    <row r="544" spans="1:32" ht="12.75" customHeight="1" x14ac:dyDescent="0.2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</row>
    <row r="545" spans="1:32" ht="12.75" customHeight="1" x14ac:dyDescent="0.2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</row>
    <row r="546" spans="1:32" ht="12.75" customHeight="1" x14ac:dyDescent="0.2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</row>
    <row r="547" spans="1:32" ht="12.75" customHeight="1" x14ac:dyDescent="0.2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</row>
    <row r="548" spans="1:32" ht="12.75" customHeight="1" x14ac:dyDescent="0.2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</row>
    <row r="549" spans="1:32" ht="12.75" customHeight="1" x14ac:dyDescent="0.2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</row>
    <row r="550" spans="1:32" ht="12.75" customHeight="1" x14ac:dyDescent="0.2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</row>
    <row r="551" spans="1:32" ht="12.75" customHeight="1" x14ac:dyDescent="0.2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</row>
    <row r="552" spans="1:32" ht="12.75" customHeight="1" x14ac:dyDescent="0.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</row>
    <row r="553" spans="1:32" ht="12.75" customHeight="1" x14ac:dyDescent="0.2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</row>
    <row r="554" spans="1:32" ht="12.75" customHeight="1" x14ac:dyDescent="0.2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</row>
    <row r="555" spans="1:32" ht="12.75" customHeight="1" x14ac:dyDescent="0.2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</row>
    <row r="556" spans="1:32" ht="12.75" customHeight="1" x14ac:dyDescent="0.2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</row>
    <row r="557" spans="1:32" ht="12.75" customHeight="1" x14ac:dyDescent="0.2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</row>
    <row r="558" spans="1:32" ht="12.75" customHeight="1" x14ac:dyDescent="0.2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</row>
    <row r="559" spans="1:32" ht="12.75" customHeight="1" x14ac:dyDescent="0.2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</row>
    <row r="560" spans="1:32" ht="12.75" customHeight="1" x14ac:dyDescent="0.2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</row>
    <row r="561" spans="1:32" ht="12.75" customHeight="1" x14ac:dyDescent="0.2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</row>
    <row r="562" spans="1:32" ht="12.75" customHeight="1" x14ac:dyDescent="0.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</row>
    <row r="563" spans="1:32" ht="12.75" customHeight="1" x14ac:dyDescent="0.2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</row>
    <row r="564" spans="1:32" ht="12.75" customHeight="1" x14ac:dyDescent="0.2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</row>
    <row r="565" spans="1:32" ht="12.75" customHeight="1" x14ac:dyDescent="0.2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</row>
    <row r="566" spans="1:32" ht="12.75" customHeight="1" x14ac:dyDescent="0.2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</row>
    <row r="567" spans="1:32" ht="12.75" customHeight="1" x14ac:dyDescent="0.2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</row>
    <row r="568" spans="1:32" ht="12.75" customHeight="1" x14ac:dyDescent="0.2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</row>
    <row r="569" spans="1:32" ht="12.75" customHeight="1" x14ac:dyDescent="0.2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</row>
    <row r="570" spans="1:32" ht="12.75" customHeight="1" x14ac:dyDescent="0.2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</row>
    <row r="571" spans="1:32" ht="12.75" customHeight="1" x14ac:dyDescent="0.2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</row>
    <row r="572" spans="1:32" ht="12.75" customHeight="1" x14ac:dyDescent="0.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</row>
    <row r="573" spans="1:32" ht="12.75" customHeight="1" x14ac:dyDescent="0.2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</row>
    <row r="574" spans="1:32" ht="12.75" customHeight="1" x14ac:dyDescent="0.2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</row>
    <row r="575" spans="1:32" ht="12.75" customHeight="1" x14ac:dyDescent="0.2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</row>
    <row r="576" spans="1:32" ht="12.75" customHeight="1" x14ac:dyDescent="0.2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</row>
    <row r="577" spans="1:32" ht="12.75" customHeight="1" x14ac:dyDescent="0.2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</row>
    <row r="578" spans="1:32" ht="12.75" customHeight="1" x14ac:dyDescent="0.2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</row>
    <row r="579" spans="1:32" ht="12.75" customHeight="1" x14ac:dyDescent="0.2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</row>
    <row r="580" spans="1:32" ht="12.75" customHeight="1" x14ac:dyDescent="0.2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</row>
    <row r="581" spans="1:32" ht="12.75" customHeight="1" x14ac:dyDescent="0.2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</row>
    <row r="582" spans="1:32" ht="12.75" customHeight="1" x14ac:dyDescent="0.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</row>
    <row r="583" spans="1:32" ht="12.75" customHeight="1" x14ac:dyDescent="0.2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</row>
    <row r="584" spans="1:32" ht="12.75" customHeight="1" x14ac:dyDescent="0.2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</row>
    <row r="585" spans="1:32" ht="12.75" customHeight="1" x14ac:dyDescent="0.2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</row>
    <row r="586" spans="1:32" ht="12.75" customHeight="1" x14ac:dyDescent="0.2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</row>
    <row r="587" spans="1:32" ht="12.75" customHeight="1" x14ac:dyDescent="0.2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</row>
    <row r="588" spans="1:32" ht="12.75" customHeight="1" x14ac:dyDescent="0.2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</row>
    <row r="589" spans="1:32" ht="12.75" customHeight="1" x14ac:dyDescent="0.2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</row>
    <row r="590" spans="1:32" ht="12.75" customHeight="1" x14ac:dyDescent="0.2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</row>
    <row r="591" spans="1:32" ht="12.75" customHeight="1" x14ac:dyDescent="0.2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</row>
    <row r="592" spans="1:32" ht="12.75" customHeight="1" x14ac:dyDescent="0.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</row>
    <row r="593" spans="1:32" ht="12.75" customHeight="1" x14ac:dyDescent="0.2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</row>
    <row r="594" spans="1:32" ht="12.75" customHeight="1" x14ac:dyDescent="0.2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</row>
    <row r="595" spans="1:32" ht="12.75" customHeight="1" x14ac:dyDescent="0.2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</row>
    <row r="596" spans="1:32" ht="12.75" customHeight="1" x14ac:dyDescent="0.2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</row>
    <row r="597" spans="1:32" ht="12.75" customHeight="1" x14ac:dyDescent="0.2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</row>
    <row r="598" spans="1:32" ht="12.75" customHeight="1" x14ac:dyDescent="0.2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</row>
    <row r="599" spans="1:32" ht="12.75" customHeight="1" x14ac:dyDescent="0.2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</row>
    <row r="600" spans="1:32" ht="12.75" customHeight="1" x14ac:dyDescent="0.2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</row>
    <row r="601" spans="1:32" ht="12.75" customHeight="1" x14ac:dyDescent="0.2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</row>
    <row r="602" spans="1:32" ht="12.75" customHeight="1" x14ac:dyDescent="0.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</row>
    <row r="603" spans="1:32" ht="12.75" customHeight="1" x14ac:dyDescent="0.2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</row>
    <row r="604" spans="1:32" ht="12.75" customHeight="1" x14ac:dyDescent="0.2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</row>
    <row r="605" spans="1:32" ht="12.75" customHeight="1" x14ac:dyDescent="0.2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</row>
    <row r="606" spans="1:32" ht="12.75" customHeight="1" x14ac:dyDescent="0.2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</row>
    <row r="607" spans="1:32" ht="12.75" customHeight="1" x14ac:dyDescent="0.2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</row>
    <row r="608" spans="1:32" ht="12.75" customHeight="1" x14ac:dyDescent="0.2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</row>
    <row r="609" spans="1:32" ht="12.75" customHeight="1" x14ac:dyDescent="0.2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</row>
    <row r="610" spans="1:32" ht="12.75" customHeight="1" x14ac:dyDescent="0.2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</row>
    <row r="611" spans="1:32" ht="12.75" customHeight="1" x14ac:dyDescent="0.2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</row>
    <row r="612" spans="1:32" ht="12.75" customHeight="1" x14ac:dyDescent="0.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</row>
    <row r="613" spans="1:32" ht="12.75" customHeight="1" x14ac:dyDescent="0.2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</row>
    <row r="614" spans="1:32" ht="12.75" customHeight="1" x14ac:dyDescent="0.2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</row>
    <row r="615" spans="1:32" ht="12.75" customHeight="1" x14ac:dyDescent="0.2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</row>
    <row r="616" spans="1:32" ht="12.75" customHeight="1" x14ac:dyDescent="0.2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</row>
    <row r="617" spans="1:32" ht="12.75" customHeight="1" x14ac:dyDescent="0.2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</row>
    <row r="618" spans="1:32" ht="12.75" customHeight="1" x14ac:dyDescent="0.2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</row>
    <row r="619" spans="1:32" ht="12.75" customHeight="1" x14ac:dyDescent="0.2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</row>
    <row r="620" spans="1:32" ht="12.75" customHeight="1" x14ac:dyDescent="0.2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</row>
    <row r="621" spans="1:32" ht="12.75" customHeight="1" x14ac:dyDescent="0.2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</row>
    <row r="622" spans="1:32" ht="12.75" customHeight="1" x14ac:dyDescent="0.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</row>
    <row r="623" spans="1:32" ht="12.75" customHeight="1" x14ac:dyDescent="0.2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</row>
    <row r="624" spans="1:32" ht="12.75" customHeight="1" x14ac:dyDescent="0.2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</row>
    <row r="625" spans="1:32" ht="12.75" customHeight="1" x14ac:dyDescent="0.2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</row>
    <row r="626" spans="1:32" ht="12.75" customHeight="1" x14ac:dyDescent="0.2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</row>
    <row r="627" spans="1:32" ht="12.75" customHeight="1" x14ac:dyDescent="0.2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</row>
    <row r="628" spans="1:32" ht="12.75" customHeight="1" x14ac:dyDescent="0.2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</row>
    <row r="629" spans="1:32" ht="12.75" customHeight="1" x14ac:dyDescent="0.2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</row>
    <row r="630" spans="1:32" ht="12.75" customHeight="1" x14ac:dyDescent="0.2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</row>
    <row r="631" spans="1:32" ht="12.75" customHeight="1" x14ac:dyDescent="0.2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</row>
    <row r="632" spans="1:32" ht="12.75" customHeight="1" x14ac:dyDescent="0.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</row>
    <row r="633" spans="1:32" ht="12.75" customHeight="1" x14ac:dyDescent="0.2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</row>
    <row r="634" spans="1:32" ht="12.75" customHeight="1" x14ac:dyDescent="0.2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</row>
    <row r="635" spans="1:32" ht="12.75" customHeight="1" x14ac:dyDescent="0.2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</row>
    <row r="636" spans="1:32" ht="12.75" customHeight="1" x14ac:dyDescent="0.2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</row>
    <row r="637" spans="1:32" ht="12.75" customHeight="1" x14ac:dyDescent="0.2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</row>
    <row r="638" spans="1:32" ht="12.75" customHeight="1" x14ac:dyDescent="0.2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</row>
    <row r="639" spans="1:32" ht="12.75" customHeight="1" x14ac:dyDescent="0.2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</row>
    <row r="640" spans="1:32" ht="12.75" customHeight="1" x14ac:dyDescent="0.2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</row>
    <row r="641" spans="1:32" ht="12.75" customHeight="1" x14ac:dyDescent="0.2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</row>
    <row r="642" spans="1:32" ht="12.75" customHeight="1" x14ac:dyDescent="0.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</row>
    <row r="643" spans="1:32" ht="12.75" customHeight="1" x14ac:dyDescent="0.2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</row>
    <row r="644" spans="1:32" ht="12.75" customHeight="1" x14ac:dyDescent="0.2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</row>
    <row r="645" spans="1:32" ht="12.75" customHeight="1" x14ac:dyDescent="0.2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</row>
    <row r="646" spans="1:32" ht="12.75" customHeight="1" x14ac:dyDescent="0.2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</row>
    <row r="647" spans="1:32" ht="12.75" customHeight="1" x14ac:dyDescent="0.2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</row>
    <row r="648" spans="1:32" ht="12.75" customHeight="1" x14ac:dyDescent="0.2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</row>
    <row r="649" spans="1:32" ht="12.75" customHeight="1" x14ac:dyDescent="0.2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</row>
    <row r="650" spans="1:32" ht="12.75" customHeight="1" x14ac:dyDescent="0.2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</row>
    <row r="651" spans="1:32" ht="12.75" customHeight="1" x14ac:dyDescent="0.2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</row>
    <row r="652" spans="1:32" ht="12.75" customHeight="1" x14ac:dyDescent="0.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</row>
    <row r="653" spans="1:32" ht="12.75" customHeight="1" x14ac:dyDescent="0.2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</row>
    <row r="654" spans="1:32" ht="12.75" customHeight="1" x14ac:dyDescent="0.2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</row>
    <row r="655" spans="1:32" ht="12.75" customHeight="1" x14ac:dyDescent="0.2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</row>
    <row r="656" spans="1:32" ht="12.75" customHeight="1" x14ac:dyDescent="0.2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</row>
    <row r="657" spans="1:32" ht="12.75" customHeight="1" x14ac:dyDescent="0.2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</row>
    <row r="658" spans="1:32" ht="12.75" customHeight="1" x14ac:dyDescent="0.2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</row>
    <row r="659" spans="1:32" ht="12.75" customHeight="1" x14ac:dyDescent="0.2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</row>
    <row r="660" spans="1:32" ht="12.75" customHeight="1" x14ac:dyDescent="0.2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</row>
    <row r="661" spans="1:32" ht="12.75" customHeight="1" x14ac:dyDescent="0.2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</row>
    <row r="662" spans="1:32" ht="12.75" customHeight="1" x14ac:dyDescent="0.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</row>
    <row r="663" spans="1:32" ht="12.75" customHeight="1" x14ac:dyDescent="0.2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</row>
    <row r="664" spans="1:32" ht="12.75" customHeight="1" x14ac:dyDescent="0.2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</row>
    <row r="665" spans="1:32" ht="12.75" customHeight="1" x14ac:dyDescent="0.2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</row>
    <row r="666" spans="1:32" ht="12.75" customHeight="1" x14ac:dyDescent="0.2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</row>
    <row r="667" spans="1:32" ht="12.75" customHeight="1" x14ac:dyDescent="0.2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</row>
    <row r="668" spans="1:32" ht="12.75" customHeight="1" x14ac:dyDescent="0.2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</row>
    <row r="669" spans="1:32" ht="12.75" customHeight="1" x14ac:dyDescent="0.2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</row>
    <row r="670" spans="1:32" ht="12.75" customHeight="1" x14ac:dyDescent="0.2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</row>
    <row r="671" spans="1:32" ht="12.75" customHeight="1" x14ac:dyDescent="0.2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</row>
    <row r="672" spans="1:32" ht="12.75" customHeight="1" x14ac:dyDescent="0.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</row>
    <row r="673" spans="1:32" ht="12.75" customHeight="1" x14ac:dyDescent="0.2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</row>
    <row r="674" spans="1:32" ht="12.75" customHeight="1" x14ac:dyDescent="0.2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</row>
    <row r="675" spans="1:32" ht="12.75" customHeight="1" x14ac:dyDescent="0.2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</row>
    <row r="676" spans="1:32" ht="12.75" customHeight="1" x14ac:dyDescent="0.2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</row>
    <row r="677" spans="1:32" ht="12.75" customHeight="1" x14ac:dyDescent="0.2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</row>
    <row r="678" spans="1:32" ht="12.75" customHeight="1" x14ac:dyDescent="0.2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</row>
    <row r="679" spans="1:32" ht="12.75" customHeight="1" x14ac:dyDescent="0.2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</row>
    <row r="680" spans="1:32" ht="12.75" customHeight="1" x14ac:dyDescent="0.2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</row>
    <row r="681" spans="1:32" ht="12.75" customHeight="1" x14ac:dyDescent="0.2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</row>
    <row r="682" spans="1:32" ht="12.75" customHeight="1" x14ac:dyDescent="0.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</row>
    <row r="683" spans="1:32" ht="12.75" customHeight="1" x14ac:dyDescent="0.2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</row>
    <row r="684" spans="1:32" ht="12.75" customHeight="1" x14ac:dyDescent="0.2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</row>
    <row r="685" spans="1:32" ht="12.75" customHeight="1" x14ac:dyDescent="0.2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</row>
    <row r="686" spans="1:32" ht="12.75" customHeight="1" x14ac:dyDescent="0.2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</row>
    <row r="687" spans="1:32" ht="12.75" customHeight="1" x14ac:dyDescent="0.2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</row>
    <row r="688" spans="1:32" ht="12.75" customHeight="1" x14ac:dyDescent="0.2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</row>
    <row r="689" spans="1:32" ht="12.75" customHeight="1" x14ac:dyDescent="0.2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</row>
    <row r="690" spans="1:32" ht="12.75" customHeight="1" x14ac:dyDescent="0.2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</row>
    <row r="691" spans="1:32" ht="12.75" customHeight="1" x14ac:dyDescent="0.2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</row>
    <row r="692" spans="1:32" ht="12.75" customHeight="1" x14ac:dyDescent="0.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</row>
    <row r="693" spans="1:32" ht="12.75" customHeight="1" x14ac:dyDescent="0.2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</row>
    <row r="694" spans="1:32" ht="12.75" customHeight="1" x14ac:dyDescent="0.2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</row>
    <row r="695" spans="1:32" ht="12.75" customHeight="1" x14ac:dyDescent="0.2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</row>
    <row r="696" spans="1:32" ht="12.75" customHeight="1" x14ac:dyDescent="0.2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</row>
    <row r="697" spans="1:32" ht="12.75" customHeight="1" x14ac:dyDescent="0.2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</row>
    <row r="698" spans="1:32" ht="12.75" customHeight="1" x14ac:dyDescent="0.2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</row>
    <row r="699" spans="1:32" ht="12.75" customHeight="1" x14ac:dyDescent="0.2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</row>
    <row r="700" spans="1:32" ht="12.75" customHeight="1" x14ac:dyDescent="0.2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</row>
    <row r="701" spans="1:32" ht="12.75" customHeight="1" x14ac:dyDescent="0.2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</row>
    <row r="702" spans="1:32" ht="12.75" customHeight="1" x14ac:dyDescent="0.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</row>
    <row r="703" spans="1:32" ht="12.75" customHeight="1" x14ac:dyDescent="0.2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</row>
    <row r="704" spans="1:32" ht="12.75" customHeight="1" x14ac:dyDescent="0.2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</row>
    <row r="705" spans="1:32" ht="12.75" customHeight="1" x14ac:dyDescent="0.2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</row>
    <row r="706" spans="1:32" ht="12.75" customHeight="1" x14ac:dyDescent="0.2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</row>
    <row r="707" spans="1:32" ht="12.75" customHeight="1" x14ac:dyDescent="0.2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</row>
    <row r="708" spans="1:32" ht="12.75" customHeight="1" x14ac:dyDescent="0.2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</row>
    <row r="709" spans="1:32" ht="12.75" customHeight="1" x14ac:dyDescent="0.2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</row>
    <row r="710" spans="1:32" ht="12.75" customHeight="1" x14ac:dyDescent="0.2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</row>
    <row r="711" spans="1:32" ht="12.75" customHeight="1" x14ac:dyDescent="0.2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</row>
    <row r="712" spans="1:32" ht="12.75" customHeight="1" x14ac:dyDescent="0.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</row>
    <row r="713" spans="1:32" ht="12.75" customHeight="1" x14ac:dyDescent="0.2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</row>
    <row r="714" spans="1:32" ht="12.75" customHeight="1" x14ac:dyDescent="0.2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</row>
    <row r="715" spans="1:32" ht="12.75" customHeight="1" x14ac:dyDescent="0.2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</row>
    <row r="716" spans="1:32" ht="12.75" customHeight="1" x14ac:dyDescent="0.2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</row>
    <row r="717" spans="1:32" ht="12.75" customHeight="1" x14ac:dyDescent="0.2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</row>
    <row r="718" spans="1:32" ht="12.75" customHeight="1" x14ac:dyDescent="0.2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</row>
    <row r="719" spans="1:32" ht="12.75" customHeight="1" x14ac:dyDescent="0.2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</row>
    <row r="720" spans="1:32" ht="12.75" customHeight="1" x14ac:dyDescent="0.2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</row>
    <row r="721" spans="1:32" ht="12.75" customHeight="1" x14ac:dyDescent="0.2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</row>
    <row r="722" spans="1:32" ht="12.75" customHeight="1" x14ac:dyDescent="0.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</row>
    <row r="723" spans="1:32" ht="12.75" customHeight="1" x14ac:dyDescent="0.2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</row>
    <row r="724" spans="1:32" ht="12.75" customHeight="1" x14ac:dyDescent="0.2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</row>
    <row r="725" spans="1:32" ht="12.75" customHeight="1" x14ac:dyDescent="0.2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</row>
    <row r="726" spans="1:32" ht="12.75" customHeight="1" x14ac:dyDescent="0.2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</row>
    <row r="727" spans="1:32" ht="12.75" customHeight="1" x14ac:dyDescent="0.2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</row>
    <row r="728" spans="1:32" ht="12.75" customHeight="1" x14ac:dyDescent="0.2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</row>
    <row r="729" spans="1:32" ht="12.75" customHeight="1" x14ac:dyDescent="0.2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</row>
    <row r="730" spans="1:32" ht="12.75" customHeight="1" x14ac:dyDescent="0.2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</row>
    <row r="731" spans="1:32" ht="12.75" customHeight="1" x14ac:dyDescent="0.2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</row>
    <row r="732" spans="1:32" ht="12.75" customHeight="1" x14ac:dyDescent="0.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</row>
    <row r="733" spans="1:32" ht="12.75" customHeight="1" x14ac:dyDescent="0.2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</row>
    <row r="734" spans="1:32" ht="12.75" customHeight="1" x14ac:dyDescent="0.2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</row>
    <row r="735" spans="1:32" ht="12.75" customHeight="1" x14ac:dyDescent="0.2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</row>
    <row r="736" spans="1:32" ht="12.75" customHeight="1" x14ac:dyDescent="0.2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</row>
    <row r="737" spans="1:32" ht="12.75" customHeight="1" x14ac:dyDescent="0.2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</row>
    <row r="738" spans="1:32" ht="12.75" customHeight="1" x14ac:dyDescent="0.2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</row>
    <row r="739" spans="1:32" ht="12.75" customHeight="1" x14ac:dyDescent="0.2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</row>
    <row r="740" spans="1:32" ht="12.75" customHeight="1" x14ac:dyDescent="0.2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</row>
    <row r="741" spans="1:32" ht="12.75" customHeight="1" x14ac:dyDescent="0.2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</row>
    <row r="742" spans="1:32" ht="12.75" customHeight="1" x14ac:dyDescent="0.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</row>
    <row r="743" spans="1:32" ht="12.75" customHeight="1" x14ac:dyDescent="0.2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</row>
    <row r="744" spans="1:32" ht="12.75" customHeight="1" x14ac:dyDescent="0.2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</row>
    <row r="745" spans="1:32" ht="12.75" customHeight="1" x14ac:dyDescent="0.2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</row>
    <row r="746" spans="1:32" ht="12.75" customHeight="1" x14ac:dyDescent="0.2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</row>
    <row r="747" spans="1:32" ht="12.75" customHeight="1" x14ac:dyDescent="0.2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</row>
    <row r="748" spans="1:32" ht="12.75" customHeight="1" x14ac:dyDescent="0.2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</row>
    <row r="749" spans="1:32" ht="12.75" customHeight="1" x14ac:dyDescent="0.2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</row>
    <row r="750" spans="1:32" ht="12.75" customHeight="1" x14ac:dyDescent="0.2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</row>
    <row r="751" spans="1:32" ht="12.75" customHeight="1" x14ac:dyDescent="0.2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</row>
    <row r="752" spans="1:32" ht="12.75" customHeight="1" x14ac:dyDescent="0.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</row>
    <row r="753" spans="1:32" ht="12.75" customHeight="1" x14ac:dyDescent="0.2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</row>
    <row r="754" spans="1:32" ht="12.75" customHeight="1" x14ac:dyDescent="0.2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</row>
    <row r="755" spans="1:32" ht="12.75" customHeight="1" x14ac:dyDescent="0.2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</row>
    <row r="756" spans="1:32" ht="12.75" customHeight="1" x14ac:dyDescent="0.2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</row>
    <row r="757" spans="1:32" ht="12.75" customHeight="1" x14ac:dyDescent="0.2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</row>
    <row r="758" spans="1:32" ht="12.75" customHeight="1" x14ac:dyDescent="0.2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</row>
    <row r="759" spans="1:32" ht="12.75" customHeight="1" x14ac:dyDescent="0.2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</row>
    <row r="760" spans="1:32" ht="12.75" customHeight="1" x14ac:dyDescent="0.2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</row>
    <row r="761" spans="1:32" ht="12.75" customHeight="1" x14ac:dyDescent="0.2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</row>
    <row r="762" spans="1:32" ht="12.75" customHeight="1" x14ac:dyDescent="0.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</row>
    <row r="763" spans="1:32" ht="12.75" customHeight="1" x14ac:dyDescent="0.2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</row>
    <row r="764" spans="1:32" ht="12.75" customHeight="1" x14ac:dyDescent="0.2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</row>
    <row r="765" spans="1:32" ht="12.75" customHeight="1" x14ac:dyDescent="0.2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</row>
    <row r="766" spans="1:32" ht="12.75" customHeight="1" x14ac:dyDescent="0.2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</row>
    <row r="767" spans="1:32" ht="12.75" customHeight="1" x14ac:dyDescent="0.2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</row>
    <row r="768" spans="1:32" ht="12.75" customHeight="1" x14ac:dyDescent="0.2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</row>
    <row r="769" spans="1:32" ht="12.75" customHeight="1" x14ac:dyDescent="0.2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</row>
    <row r="770" spans="1:32" ht="12.75" customHeight="1" x14ac:dyDescent="0.2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</row>
    <row r="771" spans="1:32" ht="12.75" customHeight="1" x14ac:dyDescent="0.2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</row>
    <row r="772" spans="1:32" ht="12.75" customHeight="1" x14ac:dyDescent="0.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</row>
    <row r="773" spans="1:32" ht="12.75" customHeight="1" x14ac:dyDescent="0.2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</row>
    <row r="774" spans="1:32" ht="12.75" customHeight="1" x14ac:dyDescent="0.2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</row>
    <row r="775" spans="1:32" ht="12.75" customHeight="1" x14ac:dyDescent="0.2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</row>
    <row r="776" spans="1:32" ht="12.75" customHeight="1" x14ac:dyDescent="0.2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</row>
    <row r="777" spans="1:32" ht="12.75" customHeight="1" x14ac:dyDescent="0.2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</row>
    <row r="778" spans="1:32" ht="12.75" customHeight="1" x14ac:dyDescent="0.2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</row>
    <row r="779" spans="1:32" ht="12.75" customHeight="1" x14ac:dyDescent="0.2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</row>
    <row r="780" spans="1:32" ht="12.75" customHeight="1" x14ac:dyDescent="0.2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</row>
    <row r="781" spans="1:32" ht="12.75" customHeight="1" x14ac:dyDescent="0.2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</row>
    <row r="782" spans="1:32" ht="12.75" customHeight="1" x14ac:dyDescent="0.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</row>
    <row r="783" spans="1:32" ht="12.75" customHeight="1" x14ac:dyDescent="0.2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</row>
    <row r="784" spans="1:32" ht="12.75" customHeight="1" x14ac:dyDescent="0.2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</row>
    <row r="785" spans="1:32" ht="12.75" customHeight="1" x14ac:dyDescent="0.2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</row>
    <row r="786" spans="1:32" ht="12.75" customHeight="1" x14ac:dyDescent="0.2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</row>
    <row r="787" spans="1:32" ht="12.75" customHeight="1" x14ac:dyDescent="0.2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</row>
    <row r="788" spans="1:32" ht="12.75" customHeight="1" x14ac:dyDescent="0.2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</row>
    <row r="789" spans="1:32" ht="12.75" customHeight="1" x14ac:dyDescent="0.2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</row>
    <row r="790" spans="1:32" ht="12.75" customHeight="1" x14ac:dyDescent="0.2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</row>
    <row r="791" spans="1:32" ht="12.75" customHeight="1" x14ac:dyDescent="0.2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</row>
    <row r="792" spans="1:32" ht="12.75" customHeight="1" x14ac:dyDescent="0.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</row>
    <row r="793" spans="1:32" ht="12.75" customHeight="1" x14ac:dyDescent="0.2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</row>
    <row r="794" spans="1:32" ht="12.75" customHeight="1" x14ac:dyDescent="0.2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</row>
    <row r="795" spans="1:32" ht="12.75" customHeight="1" x14ac:dyDescent="0.2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</row>
    <row r="796" spans="1:32" ht="12.75" customHeight="1" x14ac:dyDescent="0.2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</row>
    <row r="797" spans="1:32" ht="12.75" customHeight="1" x14ac:dyDescent="0.2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</row>
    <row r="798" spans="1:32" ht="12.75" customHeight="1" x14ac:dyDescent="0.2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</row>
    <row r="799" spans="1:32" ht="12.75" customHeight="1" x14ac:dyDescent="0.2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</row>
    <row r="800" spans="1:32" ht="12.75" customHeight="1" x14ac:dyDescent="0.2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</row>
    <row r="801" spans="1:32" ht="12.75" customHeight="1" x14ac:dyDescent="0.2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</row>
    <row r="802" spans="1:32" ht="12.75" customHeight="1" x14ac:dyDescent="0.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</row>
    <row r="803" spans="1:32" ht="12.75" customHeight="1" x14ac:dyDescent="0.2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</row>
    <row r="804" spans="1:32" ht="12.75" customHeight="1" x14ac:dyDescent="0.2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</row>
    <row r="805" spans="1:32" ht="12.75" customHeight="1" x14ac:dyDescent="0.2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</row>
    <row r="806" spans="1:32" ht="12.75" customHeight="1" x14ac:dyDescent="0.2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</row>
    <row r="807" spans="1:32" ht="12.75" customHeight="1" x14ac:dyDescent="0.2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</row>
    <row r="808" spans="1:32" ht="12.75" customHeight="1" x14ac:dyDescent="0.2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</row>
    <row r="809" spans="1:32" ht="12.75" customHeight="1" x14ac:dyDescent="0.2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</row>
    <row r="810" spans="1:32" ht="12.75" customHeight="1" x14ac:dyDescent="0.2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</row>
    <row r="811" spans="1:32" ht="12.75" customHeight="1" x14ac:dyDescent="0.2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</row>
    <row r="812" spans="1:32" ht="12.75" customHeight="1" x14ac:dyDescent="0.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</row>
    <row r="813" spans="1:32" ht="12.75" customHeight="1" x14ac:dyDescent="0.2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</row>
    <row r="814" spans="1:32" ht="12.75" customHeight="1" x14ac:dyDescent="0.2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</row>
    <row r="815" spans="1:32" ht="12.75" customHeight="1" x14ac:dyDescent="0.2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</row>
    <row r="816" spans="1:32" ht="12.75" customHeight="1" x14ac:dyDescent="0.2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</row>
    <row r="817" spans="1:32" ht="12.75" customHeight="1" x14ac:dyDescent="0.2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</row>
    <row r="818" spans="1:32" ht="12.75" customHeight="1" x14ac:dyDescent="0.2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</row>
    <row r="819" spans="1:32" ht="12.75" customHeight="1" x14ac:dyDescent="0.2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</row>
    <row r="820" spans="1:32" ht="12.75" customHeight="1" x14ac:dyDescent="0.2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</row>
    <row r="821" spans="1:32" ht="12.75" customHeight="1" x14ac:dyDescent="0.2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</row>
    <row r="822" spans="1:32" ht="12.75" customHeight="1" x14ac:dyDescent="0.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</row>
    <row r="823" spans="1:32" ht="12.75" customHeight="1" x14ac:dyDescent="0.2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</row>
    <row r="824" spans="1:32" ht="12.75" customHeight="1" x14ac:dyDescent="0.2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</row>
    <row r="825" spans="1:32" ht="12.75" customHeight="1" x14ac:dyDescent="0.2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</row>
    <row r="826" spans="1:32" ht="12.75" customHeight="1" x14ac:dyDescent="0.2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</row>
    <row r="827" spans="1:32" ht="12.75" customHeight="1" x14ac:dyDescent="0.2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</row>
    <row r="828" spans="1:32" ht="12.75" customHeight="1" x14ac:dyDescent="0.2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</row>
    <row r="829" spans="1:32" ht="12.75" customHeight="1" x14ac:dyDescent="0.2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</row>
    <row r="830" spans="1:32" ht="12.75" customHeight="1" x14ac:dyDescent="0.2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</row>
    <row r="831" spans="1:32" ht="12.75" customHeight="1" x14ac:dyDescent="0.2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</row>
    <row r="832" spans="1:32" ht="12.75" customHeight="1" x14ac:dyDescent="0.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</row>
    <row r="833" spans="1:32" ht="12.75" customHeight="1" x14ac:dyDescent="0.2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</row>
    <row r="834" spans="1:32" ht="12.75" customHeight="1" x14ac:dyDescent="0.2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</row>
    <row r="835" spans="1:32" ht="12.75" customHeight="1" x14ac:dyDescent="0.2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</row>
    <row r="836" spans="1:32" ht="12.75" customHeight="1" x14ac:dyDescent="0.2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</row>
    <row r="837" spans="1:32" ht="12.75" customHeight="1" x14ac:dyDescent="0.2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</row>
    <row r="838" spans="1:32" ht="12.75" customHeight="1" x14ac:dyDescent="0.2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</row>
    <row r="839" spans="1:32" ht="12.75" customHeight="1" x14ac:dyDescent="0.2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</row>
    <row r="840" spans="1:32" ht="12.75" customHeight="1" x14ac:dyDescent="0.2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</row>
    <row r="841" spans="1:32" ht="12.75" customHeight="1" x14ac:dyDescent="0.2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</row>
    <row r="842" spans="1:32" ht="12.75" customHeight="1" x14ac:dyDescent="0.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</row>
    <row r="843" spans="1:32" ht="12.75" customHeight="1" x14ac:dyDescent="0.2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</row>
    <row r="844" spans="1:32" ht="12.75" customHeight="1" x14ac:dyDescent="0.2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</row>
    <row r="845" spans="1:32" ht="12.75" customHeight="1" x14ac:dyDescent="0.2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</row>
    <row r="846" spans="1:32" ht="12.75" customHeight="1" x14ac:dyDescent="0.2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</row>
    <row r="847" spans="1:32" ht="12.75" customHeight="1" x14ac:dyDescent="0.2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</row>
    <row r="848" spans="1:32" ht="12.75" customHeight="1" x14ac:dyDescent="0.2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</row>
    <row r="849" spans="1:32" ht="12.75" customHeight="1" x14ac:dyDescent="0.2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</row>
    <row r="850" spans="1:32" ht="12.75" customHeight="1" x14ac:dyDescent="0.2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</row>
    <row r="851" spans="1:32" ht="12.75" customHeight="1" x14ac:dyDescent="0.2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</row>
    <row r="852" spans="1:32" ht="12.75" customHeight="1" x14ac:dyDescent="0.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</row>
    <row r="853" spans="1:32" ht="12.75" customHeight="1" x14ac:dyDescent="0.2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</row>
    <row r="854" spans="1:32" ht="12.75" customHeight="1" x14ac:dyDescent="0.2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</row>
    <row r="855" spans="1:32" ht="12.75" customHeight="1" x14ac:dyDescent="0.2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</row>
    <row r="856" spans="1:32" ht="12.75" customHeight="1" x14ac:dyDescent="0.2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</row>
    <row r="857" spans="1:32" ht="12.75" customHeight="1" x14ac:dyDescent="0.2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</row>
    <row r="858" spans="1:32" ht="12.75" customHeight="1" x14ac:dyDescent="0.2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</row>
    <row r="859" spans="1:32" ht="12.75" customHeight="1" x14ac:dyDescent="0.2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</row>
    <row r="860" spans="1:32" ht="12.75" customHeight="1" x14ac:dyDescent="0.2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</row>
    <row r="861" spans="1:32" ht="12.75" customHeight="1" x14ac:dyDescent="0.2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</row>
    <row r="862" spans="1:32" ht="12.75" customHeight="1" x14ac:dyDescent="0.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</row>
    <row r="863" spans="1:32" ht="12.75" customHeight="1" x14ac:dyDescent="0.2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</row>
    <row r="864" spans="1:32" ht="12.75" customHeight="1" x14ac:dyDescent="0.2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</row>
    <row r="865" spans="1:32" ht="12.75" customHeight="1" x14ac:dyDescent="0.2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</row>
    <row r="866" spans="1:32" ht="12.75" customHeight="1" x14ac:dyDescent="0.2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</row>
    <row r="867" spans="1:32" ht="12.75" customHeight="1" x14ac:dyDescent="0.2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</row>
    <row r="868" spans="1:32" ht="12.75" customHeight="1" x14ac:dyDescent="0.2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</row>
    <row r="869" spans="1:32" ht="12.75" customHeight="1" x14ac:dyDescent="0.2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</row>
    <row r="870" spans="1:32" ht="12.75" customHeight="1" x14ac:dyDescent="0.2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</row>
    <row r="871" spans="1:32" ht="12.75" customHeight="1" x14ac:dyDescent="0.2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</row>
    <row r="872" spans="1:32" ht="12.75" customHeight="1" x14ac:dyDescent="0.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</row>
    <row r="873" spans="1:32" ht="12.75" customHeight="1" x14ac:dyDescent="0.2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</row>
    <row r="874" spans="1:32" ht="12.75" customHeight="1" x14ac:dyDescent="0.2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</row>
    <row r="875" spans="1:32" ht="12.75" customHeight="1" x14ac:dyDescent="0.2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</row>
    <row r="876" spans="1:32" ht="12.75" customHeight="1" x14ac:dyDescent="0.2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</row>
    <row r="877" spans="1:32" ht="12.75" customHeight="1" x14ac:dyDescent="0.2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</row>
    <row r="878" spans="1:32" ht="12.75" customHeight="1" x14ac:dyDescent="0.2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</row>
    <row r="879" spans="1:32" ht="12.75" customHeight="1" x14ac:dyDescent="0.2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</row>
    <row r="880" spans="1:32" ht="12.75" customHeight="1" x14ac:dyDescent="0.2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</row>
    <row r="881" spans="1:32" ht="12.75" customHeight="1" x14ac:dyDescent="0.2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</row>
    <row r="882" spans="1:32" ht="12.75" customHeight="1" x14ac:dyDescent="0.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</row>
    <row r="883" spans="1:32" ht="12.75" customHeight="1" x14ac:dyDescent="0.2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</row>
    <row r="884" spans="1:32" ht="12.75" customHeight="1" x14ac:dyDescent="0.2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</row>
    <row r="885" spans="1:32" ht="12.75" customHeight="1" x14ac:dyDescent="0.2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</row>
    <row r="886" spans="1:32" ht="12.75" customHeight="1" x14ac:dyDescent="0.2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</row>
    <row r="887" spans="1:32" ht="12.75" customHeight="1" x14ac:dyDescent="0.2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</row>
    <row r="888" spans="1:32" ht="12.75" customHeight="1" x14ac:dyDescent="0.2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</row>
    <row r="889" spans="1:32" ht="12.75" customHeight="1" x14ac:dyDescent="0.2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</row>
    <row r="890" spans="1:32" ht="12.75" customHeight="1" x14ac:dyDescent="0.2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</row>
    <row r="891" spans="1:32" ht="12.75" customHeight="1" x14ac:dyDescent="0.2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</row>
    <row r="892" spans="1:32" ht="12.75" customHeight="1" x14ac:dyDescent="0.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</row>
    <row r="893" spans="1:32" ht="12.75" customHeight="1" x14ac:dyDescent="0.2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</row>
    <row r="894" spans="1:32" ht="12.75" customHeight="1" x14ac:dyDescent="0.2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</row>
    <row r="895" spans="1:32" ht="12.75" customHeight="1" x14ac:dyDescent="0.2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</row>
    <row r="896" spans="1:32" ht="12.75" customHeight="1" x14ac:dyDescent="0.2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</row>
    <row r="897" spans="1:32" ht="12.75" customHeight="1" x14ac:dyDescent="0.2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</row>
    <row r="898" spans="1:32" ht="12.75" customHeight="1" x14ac:dyDescent="0.2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</row>
    <row r="899" spans="1:32" ht="12.75" customHeight="1" x14ac:dyDescent="0.2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</row>
    <row r="900" spans="1:32" ht="12.75" customHeight="1" x14ac:dyDescent="0.2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</row>
    <row r="901" spans="1:32" ht="12.75" customHeight="1" x14ac:dyDescent="0.2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</row>
    <row r="902" spans="1:32" ht="12.75" customHeight="1" x14ac:dyDescent="0.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</row>
    <row r="903" spans="1:32" ht="12.75" customHeight="1" x14ac:dyDescent="0.2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</row>
    <row r="904" spans="1:32" ht="12.75" customHeight="1" x14ac:dyDescent="0.2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</row>
    <row r="905" spans="1:32" ht="12.75" customHeight="1" x14ac:dyDescent="0.2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</row>
    <row r="906" spans="1:32" ht="12.75" customHeight="1" x14ac:dyDescent="0.2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</row>
    <row r="907" spans="1:32" ht="12.75" customHeight="1" x14ac:dyDescent="0.2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</row>
    <row r="908" spans="1:32" ht="12.75" customHeight="1" x14ac:dyDescent="0.2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</row>
    <row r="909" spans="1:32" ht="12.75" customHeight="1" x14ac:dyDescent="0.2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</row>
    <row r="910" spans="1:32" ht="12.75" customHeight="1" x14ac:dyDescent="0.2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</row>
    <row r="911" spans="1:32" ht="12.75" customHeight="1" x14ac:dyDescent="0.2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</row>
    <row r="912" spans="1:32" ht="12.75" customHeight="1" x14ac:dyDescent="0.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</row>
    <row r="913" spans="1:32" ht="12.75" customHeight="1" x14ac:dyDescent="0.2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</row>
    <row r="914" spans="1:32" ht="12.75" customHeight="1" x14ac:dyDescent="0.2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</row>
    <row r="915" spans="1:32" ht="12.75" customHeight="1" x14ac:dyDescent="0.2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</row>
    <row r="916" spans="1:32" ht="12.75" customHeight="1" x14ac:dyDescent="0.2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</row>
    <row r="917" spans="1:32" ht="12.75" customHeight="1" x14ac:dyDescent="0.2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</row>
    <row r="918" spans="1:32" ht="12.75" customHeight="1" x14ac:dyDescent="0.2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</row>
    <row r="919" spans="1:32" ht="12.75" customHeight="1" x14ac:dyDescent="0.2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</row>
    <row r="920" spans="1:32" ht="12.75" customHeight="1" x14ac:dyDescent="0.2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</row>
    <row r="921" spans="1:32" ht="12.75" customHeight="1" x14ac:dyDescent="0.2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</row>
    <row r="922" spans="1:32" ht="12.75" customHeight="1" x14ac:dyDescent="0.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</row>
    <row r="923" spans="1:32" ht="12.75" customHeight="1" x14ac:dyDescent="0.2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</row>
    <row r="924" spans="1:32" ht="12.75" customHeight="1" x14ac:dyDescent="0.2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</row>
    <row r="925" spans="1:32" ht="12.75" customHeight="1" x14ac:dyDescent="0.2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</row>
    <row r="926" spans="1:32" ht="12.75" customHeight="1" x14ac:dyDescent="0.2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</row>
    <row r="927" spans="1:32" ht="12.75" customHeight="1" x14ac:dyDescent="0.2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</row>
    <row r="928" spans="1:32" ht="12.75" customHeight="1" x14ac:dyDescent="0.2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</row>
    <row r="929" spans="1:32" ht="12.75" customHeight="1" x14ac:dyDescent="0.2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</row>
    <row r="930" spans="1:32" ht="12.75" customHeight="1" x14ac:dyDescent="0.2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</row>
    <row r="931" spans="1:32" ht="12.75" customHeight="1" x14ac:dyDescent="0.2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</row>
    <row r="932" spans="1:32" ht="12.75" customHeight="1" x14ac:dyDescent="0.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</row>
    <row r="933" spans="1:32" ht="12.75" customHeight="1" x14ac:dyDescent="0.2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</row>
    <row r="934" spans="1:32" ht="12.75" customHeight="1" x14ac:dyDescent="0.2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</row>
    <row r="935" spans="1:32" ht="12.75" customHeight="1" x14ac:dyDescent="0.2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</row>
    <row r="936" spans="1:32" ht="12.75" customHeight="1" x14ac:dyDescent="0.2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</row>
    <row r="937" spans="1:32" ht="12.75" customHeight="1" x14ac:dyDescent="0.2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</row>
    <row r="938" spans="1:32" ht="12.75" customHeight="1" x14ac:dyDescent="0.2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</row>
    <row r="939" spans="1:32" ht="12.75" customHeight="1" x14ac:dyDescent="0.2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</row>
    <row r="940" spans="1:32" ht="12.75" customHeight="1" x14ac:dyDescent="0.2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</row>
    <row r="941" spans="1:32" ht="12.75" customHeight="1" x14ac:dyDescent="0.2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</row>
    <row r="942" spans="1:32" ht="12.75" customHeight="1" x14ac:dyDescent="0.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</row>
    <row r="943" spans="1:32" ht="12.75" customHeight="1" x14ac:dyDescent="0.2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</row>
    <row r="944" spans="1:32" ht="12.75" customHeight="1" x14ac:dyDescent="0.2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</row>
    <row r="945" spans="1:32" ht="12.75" customHeight="1" x14ac:dyDescent="0.2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</row>
    <row r="946" spans="1:32" ht="12.75" customHeight="1" x14ac:dyDescent="0.2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</row>
    <row r="947" spans="1:32" ht="12.75" customHeight="1" x14ac:dyDescent="0.2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</row>
    <row r="948" spans="1:32" ht="12.75" customHeight="1" x14ac:dyDescent="0.2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</row>
    <row r="949" spans="1:32" ht="12.75" customHeight="1" x14ac:dyDescent="0.2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</row>
    <row r="950" spans="1:32" ht="12.75" customHeight="1" x14ac:dyDescent="0.2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</row>
    <row r="951" spans="1:32" ht="12.75" customHeight="1" x14ac:dyDescent="0.2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</row>
    <row r="952" spans="1:32" ht="12.75" customHeight="1" x14ac:dyDescent="0.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</row>
    <row r="953" spans="1:32" ht="12.75" customHeight="1" x14ac:dyDescent="0.2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</row>
    <row r="954" spans="1:32" ht="12.75" customHeight="1" x14ac:dyDescent="0.2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</row>
    <row r="955" spans="1:32" ht="12.75" customHeight="1" x14ac:dyDescent="0.2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</row>
    <row r="956" spans="1:32" ht="12.75" customHeight="1" x14ac:dyDescent="0.2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</row>
    <row r="957" spans="1:32" ht="12.75" customHeight="1" x14ac:dyDescent="0.2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</row>
    <row r="958" spans="1:32" ht="12.75" customHeight="1" x14ac:dyDescent="0.2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</row>
    <row r="959" spans="1:32" ht="12.75" customHeight="1" x14ac:dyDescent="0.2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</row>
    <row r="960" spans="1:32" ht="12.75" customHeight="1" x14ac:dyDescent="0.2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</row>
    <row r="961" spans="1:32" ht="12.75" customHeight="1" x14ac:dyDescent="0.2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</row>
    <row r="962" spans="1:32" ht="12.75" customHeight="1" x14ac:dyDescent="0.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</row>
    <row r="963" spans="1:32" ht="12.75" customHeight="1" x14ac:dyDescent="0.2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</row>
    <row r="964" spans="1:32" ht="12.75" customHeight="1" x14ac:dyDescent="0.2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</row>
    <row r="965" spans="1:32" ht="12.75" customHeight="1" x14ac:dyDescent="0.2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</row>
    <row r="966" spans="1:32" ht="12.75" customHeight="1" x14ac:dyDescent="0.2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</row>
    <row r="967" spans="1:32" ht="12.75" customHeight="1" x14ac:dyDescent="0.2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</row>
    <row r="968" spans="1:32" ht="12.75" customHeight="1" x14ac:dyDescent="0.2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</row>
    <row r="969" spans="1:32" ht="12.75" customHeight="1" x14ac:dyDescent="0.2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</row>
    <row r="970" spans="1:32" ht="12.75" customHeight="1" x14ac:dyDescent="0.2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</row>
    <row r="971" spans="1:32" ht="12.75" customHeight="1" x14ac:dyDescent="0.2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</row>
    <row r="972" spans="1:32" ht="12.75" customHeight="1" x14ac:dyDescent="0.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</row>
    <row r="973" spans="1:32" ht="12.75" customHeight="1" x14ac:dyDescent="0.2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</row>
    <row r="974" spans="1:32" ht="12.75" customHeight="1" x14ac:dyDescent="0.2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</row>
    <row r="975" spans="1:32" ht="12.75" customHeight="1" x14ac:dyDescent="0.2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</row>
    <row r="976" spans="1:32" ht="12.75" customHeight="1" x14ac:dyDescent="0.2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</row>
    <row r="977" spans="1:32" ht="12.75" customHeight="1" x14ac:dyDescent="0.2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</row>
    <row r="978" spans="1:32" ht="12.75" customHeight="1" x14ac:dyDescent="0.2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</row>
    <row r="979" spans="1:32" ht="12.75" customHeight="1" x14ac:dyDescent="0.2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</row>
    <row r="980" spans="1:32" ht="12.75" customHeight="1" x14ac:dyDescent="0.2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</row>
    <row r="981" spans="1:32" ht="12.75" customHeight="1" x14ac:dyDescent="0.2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</row>
    <row r="982" spans="1:32" ht="12.75" customHeight="1" x14ac:dyDescent="0.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</row>
    <row r="983" spans="1:32" ht="12.75" customHeight="1" x14ac:dyDescent="0.2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</row>
    <row r="984" spans="1:32" ht="12.75" customHeight="1" x14ac:dyDescent="0.2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</row>
    <row r="985" spans="1:32" ht="12.75" customHeight="1" x14ac:dyDescent="0.2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</row>
    <row r="986" spans="1:32" ht="12.75" customHeight="1" x14ac:dyDescent="0.2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</row>
    <row r="987" spans="1:32" ht="12.75" customHeight="1" x14ac:dyDescent="0.2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</row>
    <row r="988" spans="1:32" ht="12.75" customHeight="1" x14ac:dyDescent="0.2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</row>
    <row r="989" spans="1:32" ht="12.75" customHeight="1" x14ac:dyDescent="0.2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</row>
    <row r="990" spans="1:32" ht="12.75" customHeight="1" x14ac:dyDescent="0.2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</row>
    <row r="991" spans="1:32" ht="12.75" customHeight="1" x14ac:dyDescent="0.2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</row>
    <row r="992" spans="1:32" ht="12.75" customHeight="1" x14ac:dyDescent="0.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</row>
    <row r="993" spans="1:32" ht="12.75" customHeight="1" x14ac:dyDescent="0.2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</row>
    <row r="994" spans="1:32" ht="12.75" customHeight="1" x14ac:dyDescent="0.2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</row>
    <row r="995" spans="1:32" ht="12.75" customHeight="1" x14ac:dyDescent="0.2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</row>
    <row r="996" spans="1:32" ht="12.75" customHeight="1" x14ac:dyDescent="0.2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</row>
    <row r="997" spans="1:32" ht="12.75" customHeight="1" x14ac:dyDescent="0.2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</row>
    <row r="998" spans="1:32" ht="12.75" customHeight="1" x14ac:dyDescent="0.2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</row>
    <row r="999" spans="1:32" ht="12.75" customHeight="1" x14ac:dyDescent="0.2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</row>
    <row r="1000" spans="1:32" ht="12.75" customHeight="1" x14ac:dyDescent="0.2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اندراج</vt:lpstr>
      <vt:lpstr>برائے طلباء</vt:lpstr>
      <vt:lpstr>اوقات نماز</vt:lpstr>
      <vt:lpstr>سمت قبلہ معلوم کرنے کے اوقات</vt:lpstr>
      <vt:lpstr>ہدایات</vt:lpstr>
      <vt:lpstr>A</vt:lpstr>
      <vt:lpstr>B</vt:lpstr>
      <vt:lpstr>C</vt:lpstr>
      <vt:lpstr>D</vt:lpstr>
      <vt:lpstr>XYZ</vt:lpstr>
      <vt:lpstr>C!BAGVI</vt:lpstr>
      <vt:lpstr>D!BAGVI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Superman</dc:creator>
  <cp:lastModifiedBy>Shakil Ahmad</cp:lastModifiedBy>
  <cp:lastPrinted>2023-08-11T09:15:17Z</cp:lastPrinted>
  <dcterms:created xsi:type="dcterms:W3CDTF">2007-10-23T13:07:54Z</dcterms:created>
  <dcterms:modified xsi:type="dcterms:W3CDTF">2024-01-29T10:38:13Z</dcterms:modified>
</cp:coreProperties>
</file>